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9F6979E4-3CE8-49F6-B2FC-55C6558C066A}" xr6:coauthVersionLast="47" xr6:coauthVersionMax="47" xr10:uidLastSave="{00000000-0000-0000-0000-000000000000}"/>
  <bookViews>
    <workbookView xWindow="9720" yWindow="420" windowWidth="10710" windowHeight="10590" xr2:uid="{00000000-000D-0000-FFFF-FFFF00000000}"/>
  </bookViews>
  <sheets>
    <sheet name="CASOS1" sheetId="88" r:id="rId1"/>
    <sheet name="LOC_CA" sheetId="101" r:id="rId2"/>
    <sheet name="ALTAS" sheetId="4" r:id="rId3"/>
    <sheet name="FALL" sheetId="102" r:id="rId4"/>
    <sheet name="FALLE" sheetId="15" r:id="rId5"/>
    <sheet name="ER" sheetId="5" r:id="rId6"/>
    <sheet name="TOTALES" sheetId="69" r:id="rId7"/>
    <sheet name="LOCALIDADES" sheetId="89" r:id="rId8"/>
    <sheet name="UTI" sheetId="48" r:id="rId9"/>
    <sheet name="REG" sheetId="93" r:id="rId10"/>
    <sheet name="CdelU" sheetId="72" r:id="rId11"/>
    <sheet name="LOC" sheetId="33" r:id="rId12"/>
    <sheet name="TERAPISTAS" sheetId="66" r:id="rId13"/>
    <sheet name="Hoja12" sheetId="49" r:id="rId14"/>
  </sheets>
  <externalReferences>
    <externalReference r:id="rId15"/>
  </externalReferences>
  <definedNames>
    <definedName name="_xlnm._FilterDatabase" localSheetId="0" hidden="1">CASOS1!$A$1:$D$16032</definedName>
    <definedName name="_xlnm._FilterDatabase" localSheetId="10" hidden="1">CdelU!$A$1:$Z$283</definedName>
    <definedName name="_xlnm._FilterDatabase" localSheetId="3" hidden="1">FALL!$A$1:$BQ$683</definedName>
    <definedName name="_xlnm._FilterDatabase" localSheetId="4" hidden="1">FALLE!$A$1:$F$2066</definedName>
    <definedName name="_xlnm._FilterDatabase" localSheetId="11" hidden="1">LOC!$A$1:$G$191</definedName>
    <definedName name="_xlnm._FilterDatabase" localSheetId="1" hidden="1">LOC_CA!$A$1:$SI$682</definedName>
    <definedName name="_xlnm._FilterDatabase" localSheetId="7" hidden="1">LOCALIDADES!$A$1:$G$666</definedName>
    <definedName name="_xlnm._FilterDatabase" localSheetId="12" hidden="1">TERAPISTAS!$A$1:$H$41</definedName>
    <definedName name="_xlnm._FilterDatabase" localSheetId="8" hidden="1">UTI!$A$1:$G$27</definedName>
  </definedNames>
  <calcPr calcId="181029"/>
  <pivotCaches>
    <pivotCache cacheId="8" r:id="rId16"/>
    <pivotCache cacheId="10" r:id="rId17"/>
  </pivotCaches>
  <fileRecoveryPr repairLoad="1"/>
</workbook>
</file>

<file path=xl/calcChain.xml><?xml version="1.0" encoding="utf-8"?>
<calcChain xmlns="http://schemas.openxmlformats.org/spreadsheetml/2006/main">
  <c r="C681" i="102" l="1"/>
  <c r="D681" i="102"/>
  <c r="E681" i="102"/>
  <c r="F681" i="102"/>
  <c r="G681" i="102"/>
  <c r="H681" i="102"/>
  <c r="I681" i="102"/>
  <c r="J681" i="102"/>
  <c r="K681" i="102"/>
  <c r="L681" i="102" l="1"/>
  <c r="M681" i="102"/>
  <c r="N681" i="102" l="1"/>
  <c r="O681" i="102"/>
  <c r="Q681" i="102"/>
  <c r="P681" i="102"/>
  <c r="R681" i="102"/>
  <c r="S681" i="102"/>
  <c r="T681" i="102"/>
  <c r="O6" i="4"/>
  <c r="O7" i="4"/>
  <c r="L319" i="72"/>
  <c r="U319" i="72" s="1"/>
  <c r="M319" i="72"/>
  <c r="Q319" i="72"/>
  <c r="R319" i="72"/>
  <c r="S319" i="72"/>
  <c r="V319" i="72"/>
  <c r="L320" i="72"/>
  <c r="U320" i="72" s="1"/>
  <c r="M320" i="72"/>
  <c r="Q320" i="72"/>
  <c r="R320" i="72"/>
  <c r="S320" i="72"/>
  <c r="V320" i="72"/>
  <c r="L321" i="72"/>
  <c r="U321" i="72" s="1"/>
  <c r="M321" i="72"/>
  <c r="Q321" i="72"/>
  <c r="R321" i="72"/>
  <c r="S321" i="72"/>
  <c r="V321" i="72"/>
  <c r="L322" i="72"/>
  <c r="U322" i="72" s="1"/>
  <c r="M322" i="72"/>
  <c r="Q322" i="72"/>
  <c r="R322" i="72"/>
  <c r="S322" i="72"/>
  <c r="V322" i="72"/>
  <c r="L323" i="72"/>
  <c r="U323" i="72" s="1"/>
  <c r="M323" i="72"/>
  <c r="Q323" i="72"/>
  <c r="R323" i="72"/>
  <c r="S323" i="72"/>
  <c r="V323" i="72"/>
  <c r="L324" i="72"/>
  <c r="U324" i="72" s="1"/>
  <c r="M324" i="72"/>
  <c r="Q324" i="72"/>
  <c r="R324" i="72"/>
  <c r="S324" i="72"/>
  <c r="V324" i="72"/>
  <c r="L325" i="72"/>
  <c r="U325" i="72" s="1"/>
  <c r="M325" i="72"/>
  <c r="Q325" i="72"/>
  <c r="R325" i="72"/>
  <c r="S325" i="72"/>
  <c r="V325" i="72"/>
  <c r="L326" i="72"/>
  <c r="U326" i="72" s="1"/>
  <c r="M326" i="72"/>
  <c r="Q326" i="72"/>
  <c r="R326" i="72"/>
  <c r="S326" i="72"/>
  <c r="V326" i="72"/>
  <c r="L327" i="72"/>
  <c r="U327" i="72" s="1"/>
  <c r="M327" i="72"/>
  <c r="Q327" i="72"/>
  <c r="R327" i="72"/>
  <c r="S327" i="72"/>
  <c r="V327" i="72"/>
  <c r="L328" i="72"/>
  <c r="U328" i="72" s="1"/>
  <c r="M328" i="72"/>
  <c r="Q328" i="72"/>
  <c r="R328" i="72"/>
  <c r="S328" i="72"/>
  <c r="V328" i="72"/>
  <c r="L329" i="72"/>
  <c r="U329" i="72" s="1"/>
  <c r="M329" i="72"/>
  <c r="Q329" i="72"/>
  <c r="R329" i="72"/>
  <c r="S329" i="72"/>
  <c r="V329" i="72"/>
  <c r="L330" i="72"/>
  <c r="U330" i="72" s="1"/>
  <c r="M330" i="72"/>
  <c r="Q330" i="72"/>
  <c r="R330" i="72"/>
  <c r="S330" i="72"/>
  <c r="V330" i="72"/>
  <c r="L331" i="72"/>
  <c r="U331" i="72" s="1"/>
  <c r="M331" i="72"/>
  <c r="Q331" i="72"/>
  <c r="R331" i="72"/>
  <c r="S331" i="72"/>
  <c r="V331" i="72"/>
  <c r="L332" i="72"/>
  <c r="U332" i="72" s="1"/>
  <c r="M332" i="72"/>
  <c r="Q332" i="72"/>
  <c r="R332" i="72"/>
  <c r="S332" i="72"/>
  <c r="V332" i="72"/>
  <c r="L333" i="72"/>
  <c r="U333" i="72" s="1"/>
  <c r="M333" i="72"/>
  <c r="Q333" i="72"/>
  <c r="R333" i="72"/>
  <c r="S333" i="72"/>
  <c r="V333" i="72"/>
  <c r="L334" i="72"/>
  <c r="U334" i="72" s="1"/>
  <c r="M334" i="72"/>
  <c r="Q334" i="72"/>
  <c r="R334" i="72"/>
  <c r="S334" i="72"/>
  <c r="V334" i="72"/>
  <c r="L335" i="72"/>
  <c r="U335" i="72" s="1"/>
  <c r="M335" i="72"/>
  <c r="Q335" i="72"/>
  <c r="R335" i="72"/>
  <c r="S335" i="72"/>
  <c r="V335" i="72"/>
  <c r="L336" i="72"/>
  <c r="U336" i="72" s="1"/>
  <c r="M336" i="72"/>
  <c r="Q336" i="72"/>
  <c r="R336" i="72"/>
  <c r="S336" i="72"/>
  <c r="V336" i="72"/>
  <c r="L337" i="72"/>
  <c r="U337" i="72" s="1"/>
  <c r="M337" i="72"/>
  <c r="Q337" i="72"/>
  <c r="R337" i="72"/>
  <c r="S337" i="72"/>
  <c r="V337" i="72"/>
  <c r="L338" i="72"/>
  <c r="U338" i="72" s="1"/>
  <c r="M338" i="72"/>
  <c r="Q338" i="72"/>
  <c r="R338" i="72"/>
  <c r="S338" i="72"/>
  <c r="V338" i="72"/>
  <c r="L339" i="72"/>
  <c r="U339" i="72" s="1"/>
  <c r="M339" i="72"/>
  <c r="Q339" i="72"/>
  <c r="R339" i="72"/>
  <c r="S339" i="72"/>
  <c r="V339" i="72"/>
  <c r="L340" i="72"/>
  <c r="U340" i="72" s="1"/>
  <c r="M340" i="72"/>
  <c r="Q340" i="72"/>
  <c r="R340" i="72"/>
  <c r="S340" i="72"/>
  <c r="V340" i="72"/>
  <c r="L341" i="72"/>
  <c r="U341" i="72" s="1"/>
  <c r="M341" i="72"/>
  <c r="Q341" i="72"/>
  <c r="R341" i="72"/>
  <c r="S341" i="72"/>
  <c r="V341" i="72"/>
  <c r="L342" i="72"/>
  <c r="U342" i="72" s="1"/>
  <c r="M342" i="72"/>
  <c r="Q342" i="72"/>
  <c r="R342" i="72"/>
  <c r="S342" i="72"/>
  <c r="V342" i="72"/>
  <c r="L343" i="72"/>
  <c r="U343" i="72" s="1"/>
  <c r="M343" i="72"/>
  <c r="Q343" i="72"/>
  <c r="R343" i="72"/>
  <c r="S343" i="72"/>
  <c r="V343" i="72"/>
  <c r="U681" i="102"/>
  <c r="V681" i="102"/>
  <c r="V683" i="102" s="1"/>
  <c r="BA681" i="102"/>
  <c r="BD681" i="102"/>
  <c r="BD685" i="102" s="1"/>
  <c r="BE681" i="102"/>
  <c r="BE685" i="102" s="1"/>
  <c r="BF681" i="102"/>
  <c r="BF685" i="102" s="1"/>
  <c r="BH681" i="102"/>
  <c r="BH685" i="102" s="1"/>
  <c r="BG681" i="102"/>
  <c r="BG685" i="102" s="1"/>
  <c r="BI681" i="102"/>
  <c r="BJ681" i="102"/>
  <c r="BK681" i="102"/>
  <c r="BL681" i="102"/>
  <c r="BM681" i="102"/>
  <c r="BN681" i="102"/>
  <c r="BO681" i="102"/>
  <c r="AF681" i="102"/>
  <c r="AG681" i="102"/>
  <c r="AH681" i="102"/>
  <c r="AI681" i="102"/>
  <c r="AJ681" i="102"/>
  <c r="AK681" i="102"/>
  <c r="AL681" i="102"/>
  <c r="AM681" i="102"/>
  <c r="AN681" i="102"/>
  <c r="AO681" i="102"/>
  <c r="AP681" i="102"/>
  <c r="AQ681" i="102"/>
  <c r="AR681" i="102"/>
  <c r="AS681" i="102"/>
  <c r="AT681" i="102"/>
  <c r="AU681" i="102"/>
  <c r="AV681" i="102"/>
  <c r="AW681" i="102"/>
  <c r="AX681" i="102"/>
  <c r="AY681" i="102"/>
  <c r="AZ681" i="102"/>
  <c r="BB681" i="102"/>
  <c r="BC681" i="102"/>
  <c r="BP681" i="102"/>
  <c r="BQ681" i="102"/>
  <c r="C455" i="69"/>
  <c r="D455" i="69"/>
  <c r="E455" i="69"/>
  <c r="F455" i="69"/>
  <c r="G455" i="69"/>
  <c r="M455" i="69"/>
  <c r="N455" i="69"/>
  <c r="O455" i="69"/>
  <c r="P455" i="69"/>
  <c r="Q455" i="69" s="1"/>
  <c r="S455" i="69"/>
  <c r="C456" i="69"/>
  <c r="D456" i="69"/>
  <c r="E456" i="69"/>
  <c r="F456" i="69"/>
  <c r="G456" i="69"/>
  <c r="M456" i="69"/>
  <c r="N456" i="69"/>
  <c r="O456" i="69"/>
  <c r="P456" i="69"/>
  <c r="Q456" i="69" s="1"/>
  <c r="S456" i="69"/>
  <c r="W681" i="102"/>
  <c r="W683" i="102" s="1"/>
  <c r="X681" i="102"/>
  <c r="Y681" i="102"/>
  <c r="Z681" i="102"/>
  <c r="AA681" i="102"/>
  <c r="AB681" i="102"/>
  <c r="C454" i="69"/>
  <c r="D454" i="69"/>
  <c r="E454" i="69"/>
  <c r="F454" i="69"/>
  <c r="G454" i="69"/>
  <c r="M454" i="69"/>
  <c r="N454" i="69"/>
  <c r="O454" i="69"/>
  <c r="P454" i="69"/>
  <c r="Q454" i="69" s="1"/>
  <c r="S454" i="69"/>
  <c r="C452" i="69"/>
  <c r="D452" i="69"/>
  <c r="E452" i="69"/>
  <c r="F452" i="69"/>
  <c r="G452" i="69"/>
  <c r="M452" i="69"/>
  <c r="S452" i="69" s="1"/>
  <c r="N452" i="69"/>
  <c r="P452" i="69"/>
  <c r="Q452" i="69" s="1"/>
  <c r="C453" i="69"/>
  <c r="D453" i="69"/>
  <c r="E453" i="69"/>
  <c r="F453" i="69"/>
  <c r="G453" i="69"/>
  <c r="M453" i="69"/>
  <c r="S453" i="69" s="1"/>
  <c r="N453" i="69"/>
  <c r="P453" i="69"/>
  <c r="Q453" i="69" s="1"/>
  <c r="C451" i="69"/>
  <c r="D451" i="69"/>
  <c r="E451" i="69"/>
  <c r="F451" i="69"/>
  <c r="G451" i="69"/>
  <c r="M451" i="69"/>
  <c r="S451" i="69" s="1"/>
  <c r="N451" i="69"/>
  <c r="P451" i="69"/>
  <c r="Q451" i="69"/>
  <c r="M418" i="69"/>
  <c r="M419" i="69"/>
  <c r="M420" i="69"/>
  <c r="M421" i="69"/>
  <c r="M422" i="69"/>
  <c r="M423" i="69"/>
  <c r="M424" i="69"/>
  <c r="M425" i="69"/>
  <c r="M426" i="69"/>
  <c r="M427" i="69"/>
  <c r="M428" i="69"/>
  <c r="M429" i="69"/>
  <c r="M450" i="69"/>
  <c r="O450" i="69" s="1"/>
  <c r="N450" i="69"/>
  <c r="P450" i="69"/>
  <c r="Q450" i="69" s="1"/>
  <c r="C450" i="69"/>
  <c r="D450" i="69"/>
  <c r="E450" i="69"/>
  <c r="F450" i="69"/>
  <c r="G450" i="69"/>
  <c r="O453" i="69" l="1"/>
  <c r="O452" i="69"/>
  <c r="O451" i="69"/>
  <c r="S450" i="69"/>
  <c r="C449" i="69"/>
  <c r="D449" i="69"/>
  <c r="E449" i="69"/>
  <c r="F449" i="69"/>
  <c r="G449" i="69"/>
  <c r="M449" i="69"/>
  <c r="S449" i="69" s="1"/>
  <c r="N449" i="69"/>
  <c r="P449" i="69"/>
  <c r="Q449" i="69" s="1"/>
  <c r="AC681" i="102"/>
  <c r="AD681" i="102"/>
  <c r="O449" i="69" l="1"/>
  <c r="D446" i="69"/>
  <c r="C448" i="69"/>
  <c r="D448" i="69"/>
  <c r="E448" i="69"/>
  <c r="F448" i="69"/>
  <c r="G448" i="69"/>
  <c r="M448" i="69"/>
  <c r="S448" i="69" s="1"/>
  <c r="N448" i="69"/>
  <c r="O448" i="69"/>
  <c r="P448" i="69"/>
  <c r="Q448" i="69" s="1"/>
  <c r="AE681" i="102"/>
  <c r="C447" i="69"/>
  <c r="D447" i="69"/>
  <c r="E447" i="69"/>
  <c r="F447" i="69"/>
  <c r="G447" i="69"/>
  <c r="M447" i="69"/>
  <c r="N447" i="69"/>
  <c r="O447" i="69"/>
  <c r="P447" i="69"/>
  <c r="Q447" i="69" s="1"/>
  <c r="S447" i="69"/>
  <c r="F446" i="69"/>
  <c r="C445" i="69"/>
  <c r="D445" i="69"/>
  <c r="E445" i="69"/>
  <c r="F445" i="69"/>
  <c r="G445" i="69"/>
  <c r="M445" i="69"/>
  <c r="N445" i="69"/>
  <c r="O445" i="69"/>
  <c r="P445" i="69"/>
  <c r="Q445" i="69" s="1"/>
  <c r="S445" i="69"/>
  <c r="C446" i="69"/>
  <c r="E446" i="69"/>
  <c r="G446" i="69"/>
  <c r="M446" i="69"/>
  <c r="S446" i="69" s="1"/>
  <c r="N446" i="69"/>
  <c r="P446" i="69"/>
  <c r="Q446" i="69" s="1"/>
  <c r="O446" i="69" l="1"/>
  <c r="C444" i="69"/>
  <c r="D444" i="69"/>
  <c r="E444" i="69"/>
  <c r="F444" i="69"/>
  <c r="G444" i="69"/>
  <c r="M444" i="69"/>
  <c r="S444" i="69" s="1"/>
  <c r="N444" i="69"/>
  <c r="O444" i="69"/>
  <c r="P444" i="69"/>
  <c r="Q444" i="69" s="1"/>
  <c r="C443" i="69"/>
  <c r="D443" i="69"/>
  <c r="E443" i="69"/>
  <c r="F443" i="69"/>
  <c r="G443" i="69"/>
  <c r="M443" i="69"/>
  <c r="S443" i="69" s="1"/>
  <c r="N443" i="69"/>
  <c r="O443" i="69"/>
  <c r="P443" i="69"/>
  <c r="Q443" i="69" s="1"/>
  <c r="C442" i="69"/>
  <c r="D442" i="69"/>
  <c r="E442" i="69"/>
  <c r="F442" i="69"/>
  <c r="G442" i="69"/>
  <c r="M442" i="69"/>
  <c r="O442" i="69" s="1"/>
  <c r="N442" i="69"/>
  <c r="P442" i="69"/>
  <c r="Q442" i="69" s="1"/>
  <c r="S442" i="69"/>
  <c r="K19" i="4"/>
  <c r="D20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2" i="4"/>
  <c r="C135" i="69"/>
  <c r="C12" i="69"/>
  <c r="C13" i="69"/>
  <c r="C14" i="69"/>
  <c r="C15" i="69"/>
  <c r="C16" i="69"/>
  <c r="C17" i="69"/>
  <c r="C18" i="69"/>
  <c r="C19" i="69"/>
  <c r="C20" i="69"/>
  <c r="C21" i="69"/>
  <c r="C22" i="69"/>
  <c r="C23" i="69"/>
  <c r="C24" i="69"/>
  <c r="C25" i="69"/>
  <c r="C26" i="69"/>
  <c r="C27" i="69"/>
  <c r="C28" i="69"/>
  <c r="C29" i="69"/>
  <c r="C30" i="69"/>
  <c r="C31" i="69"/>
  <c r="C32" i="69"/>
  <c r="C33" i="69"/>
  <c r="C34" i="69"/>
  <c r="C35" i="69"/>
  <c r="C36" i="69"/>
  <c r="C37" i="69"/>
  <c r="C38" i="69"/>
  <c r="C39" i="69"/>
  <c r="C40" i="69"/>
  <c r="C41" i="69"/>
  <c r="C42" i="69"/>
  <c r="C43" i="69"/>
  <c r="C44" i="69"/>
  <c r="C45" i="69"/>
  <c r="C47" i="69"/>
  <c r="C48" i="69"/>
  <c r="C49" i="69"/>
  <c r="C50" i="69"/>
  <c r="C51" i="69"/>
  <c r="C52" i="69"/>
  <c r="C53" i="69"/>
  <c r="C54" i="69"/>
  <c r="C55" i="69"/>
  <c r="C56" i="69"/>
  <c r="C57" i="69"/>
  <c r="C58" i="69"/>
  <c r="C59" i="69"/>
  <c r="C60" i="69"/>
  <c r="C61" i="69"/>
  <c r="C62" i="69"/>
  <c r="C63" i="69"/>
  <c r="C64" i="69"/>
  <c r="C65" i="69"/>
  <c r="C66" i="69"/>
  <c r="C67" i="69"/>
  <c r="C68" i="69"/>
  <c r="C69" i="69"/>
  <c r="C70" i="69"/>
  <c r="C71" i="69"/>
  <c r="C72" i="69"/>
  <c r="C73" i="69"/>
  <c r="C74" i="69"/>
  <c r="C75" i="69"/>
  <c r="C76" i="69"/>
  <c r="C77" i="69"/>
  <c r="C78" i="69"/>
  <c r="C79" i="69"/>
  <c r="C80" i="69"/>
  <c r="C81" i="69"/>
  <c r="C82" i="69"/>
  <c r="C83" i="69"/>
  <c r="C84" i="69"/>
  <c r="C85" i="69"/>
  <c r="C86" i="69"/>
  <c r="C87" i="69"/>
  <c r="C88" i="69"/>
  <c r="C89" i="69"/>
  <c r="C90" i="69"/>
  <c r="C91" i="69"/>
  <c r="C92" i="69"/>
  <c r="C93" i="69"/>
  <c r="C94" i="69"/>
  <c r="C95" i="69"/>
  <c r="C96" i="69"/>
  <c r="C97" i="69"/>
  <c r="C98" i="69"/>
  <c r="C99" i="69"/>
  <c r="C100" i="69"/>
  <c r="C101" i="69"/>
  <c r="C102" i="69"/>
  <c r="C103" i="69"/>
  <c r="C104" i="69"/>
  <c r="C105" i="69"/>
  <c r="C106" i="69"/>
  <c r="C107" i="69"/>
  <c r="C108" i="69"/>
  <c r="C109" i="69"/>
  <c r="C110" i="69"/>
  <c r="C111" i="69"/>
  <c r="C112" i="69"/>
  <c r="C113" i="69"/>
  <c r="C114" i="69"/>
  <c r="C115" i="69"/>
  <c r="C116" i="69"/>
  <c r="C117" i="69"/>
  <c r="C118" i="69"/>
  <c r="C119" i="69"/>
  <c r="C120" i="69"/>
  <c r="C121" i="69"/>
  <c r="C122" i="69"/>
  <c r="C123" i="69"/>
  <c r="C124" i="69"/>
  <c r="C125" i="69"/>
  <c r="C126" i="69"/>
  <c r="C127" i="69"/>
  <c r="C128" i="69"/>
  <c r="C129" i="69"/>
  <c r="C130" i="69"/>
  <c r="C131" i="69"/>
  <c r="C132" i="69"/>
  <c r="C133" i="69"/>
  <c r="C134" i="69"/>
  <c r="C136" i="69"/>
  <c r="C137" i="69"/>
  <c r="C138" i="69"/>
  <c r="C139" i="69"/>
  <c r="C140" i="69"/>
  <c r="C141" i="69"/>
  <c r="C142" i="69"/>
  <c r="C143" i="69"/>
  <c r="C144" i="69"/>
  <c r="C145" i="69"/>
  <c r="C146" i="69"/>
  <c r="C147" i="69"/>
  <c r="C148" i="69"/>
  <c r="C149" i="69"/>
  <c r="C150" i="69"/>
  <c r="C151" i="69"/>
  <c r="C152" i="69"/>
  <c r="C153" i="69"/>
  <c r="C154" i="69"/>
  <c r="C155" i="69"/>
  <c r="C156" i="69"/>
  <c r="C157" i="69"/>
  <c r="C158" i="69"/>
  <c r="C159" i="69"/>
  <c r="C160" i="69"/>
  <c r="C161" i="69"/>
  <c r="C162" i="69"/>
  <c r="C163" i="69"/>
  <c r="C164" i="69"/>
  <c r="C165" i="69"/>
  <c r="C166" i="69"/>
  <c r="C167" i="69"/>
  <c r="C168" i="69"/>
  <c r="C169" i="69"/>
  <c r="C170" i="69"/>
  <c r="C171" i="69"/>
  <c r="C172" i="69"/>
  <c r="C173" i="69"/>
  <c r="C174" i="69"/>
  <c r="C175" i="69"/>
  <c r="C176" i="69"/>
  <c r="C177" i="69"/>
  <c r="C178" i="69"/>
  <c r="C179" i="69"/>
  <c r="C180" i="69"/>
  <c r="C181" i="69"/>
  <c r="C182" i="69"/>
  <c r="C183" i="69"/>
  <c r="C184" i="69"/>
  <c r="C185" i="69"/>
  <c r="C186" i="69"/>
  <c r="C187" i="69"/>
  <c r="C188" i="69"/>
  <c r="C189" i="69"/>
  <c r="C190" i="69"/>
  <c r="C191" i="69"/>
  <c r="C192" i="69"/>
  <c r="C193" i="69"/>
  <c r="C194" i="69"/>
  <c r="C195" i="69"/>
  <c r="C196" i="69"/>
  <c r="C197" i="69"/>
  <c r="C198" i="69"/>
  <c r="C199" i="69"/>
  <c r="C200" i="69"/>
  <c r="C201" i="69"/>
  <c r="C202" i="69"/>
  <c r="C203" i="69"/>
  <c r="C204" i="69"/>
  <c r="C205" i="69"/>
  <c r="C206" i="69"/>
  <c r="C207" i="69"/>
  <c r="C208" i="69"/>
  <c r="C209" i="69"/>
  <c r="C210" i="69"/>
  <c r="C211" i="69"/>
  <c r="C212" i="69"/>
  <c r="C213" i="69"/>
  <c r="C214" i="69"/>
  <c r="C215" i="69"/>
  <c r="C216" i="69"/>
  <c r="C217" i="69"/>
  <c r="C218" i="69"/>
  <c r="C219" i="69"/>
  <c r="C220" i="69"/>
  <c r="C221" i="69"/>
  <c r="C222" i="69"/>
  <c r="C223" i="69"/>
  <c r="C224" i="69"/>
  <c r="C225" i="69"/>
  <c r="C226" i="69"/>
  <c r="C227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C299" i="69"/>
  <c r="C300" i="69"/>
  <c r="C301" i="69"/>
  <c r="C302" i="69"/>
  <c r="C303" i="69"/>
  <c r="C304" i="69"/>
  <c r="C305" i="69"/>
  <c r="C306" i="69"/>
  <c r="C307" i="69"/>
  <c r="C308" i="69"/>
  <c r="C309" i="69"/>
  <c r="C310" i="69"/>
  <c r="C311" i="69"/>
  <c r="C312" i="69"/>
  <c r="C313" i="69"/>
  <c r="C314" i="69"/>
  <c r="C315" i="69"/>
  <c r="C316" i="69"/>
  <c r="C317" i="69"/>
  <c r="C318" i="69"/>
  <c r="C319" i="69"/>
  <c r="C320" i="69"/>
  <c r="C321" i="69"/>
  <c r="C322" i="69"/>
  <c r="C323" i="69"/>
  <c r="C324" i="69"/>
  <c r="C325" i="69"/>
  <c r="C326" i="69"/>
  <c r="C327" i="69"/>
  <c r="C328" i="69"/>
  <c r="C329" i="69"/>
  <c r="C330" i="69"/>
  <c r="C331" i="69"/>
  <c r="C332" i="69"/>
  <c r="C333" i="69"/>
  <c r="C334" i="69"/>
  <c r="C335" i="69"/>
  <c r="C336" i="69"/>
  <c r="C337" i="69"/>
  <c r="C338" i="69"/>
  <c r="C339" i="69"/>
  <c r="C340" i="69"/>
  <c r="C341" i="69"/>
  <c r="C342" i="69"/>
  <c r="C343" i="69"/>
  <c r="C344" i="69"/>
  <c r="C345" i="69"/>
  <c r="C346" i="69"/>
  <c r="C347" i="69"/>
  <c r="C348" i="69"/>
  <c r="C349" i="69"/>
  <c r="C350" i="69"/>
  <c r="C351" i="69"/>
  <c r="C352" i="69"/>
  <c r="C353" i="69"/>
  <c r="C354" i="69"/>
  <c r="C355" i="69"/>
  <c r="C356" i="69"/>
  <c r="C357" i="69"/>
  <c r="C358" i="69"/>
  <c r="C359" i="69"/>
  <c r="C360" i="69"/>
  <c r="C361" i="69"/>
  <c r="C362" i="69"/>
  <c r="C363" i="69"/>
  <c r="C364" i="69"/>
  <c r="C365" i="69"/>
  <c r="C366" i="69"/>
  <c r="C367" i="69"/>
  <c r="C368" i="69"/>
  <c r="C369" i="69"/>
  <c r="C370" i="69"/>
  <c r="C371" i="69"/>
  <c r="C372" i="69"/>
  <c r="C373" i="69"/>
  <c r="C374" i="69"/>
  <c r="C375" i="69"/>
  <c r="C376" i="69"/>
  <c r="C377" i="69"/>
  <c r="C378" i="69"/>
  <c r="C379" i="69"/>
  <c r="C380" i="69"/>
  <c r="C381" i="69"/>
  <c r="C382" i="69"/>
  <c r="C383" i="69"/>
  <c r="C384" i="69"/>
  <c r="C385" i="69"/>
  <c r="C386" i="69"/>
  <c r="C387" i="69"/>
  <c r="C388" i="69"/>
  <c r="C389" i="69"/>
  <c r="C390" i="69"/>
  <c r="C391" i="69"/>
  <c r="C392" i="69"/>
  <c r="C393" i="69"/>
  <c r="C394" i="69"/>
  <c r="C395" i="69"/>
  <c r="C396" i="69"/>
  <c r="C397" i="69"/>
  <c r="C398" i="69"/>
  <c r="C399" i="69"/>
  <c r="C400" i="69"/>
  <c r="C401" i="69"/>
  <c r="C402" i="69"/>
  <c r="C403" i="69"/>
  <c r="C404" i="69"/>
  <c r="C405" i="69"/>
  <c r="C406" i="69"/>
  <c r="C407" i="69"/>
  <c r="C408" i="69"/>
  <c r="C409" i="69"/>
  <c r="C410" i="69"/>
  <c r="C411" i="69"/>
  <c r="C412" i="69"/>
  <c r="C413" i="69"/>
  <c r="C414" i="69"/>
  <c r="C415" i="69"/>
  <c r="C416" i="69"/>
  <c r="C417" i="69"/>
  <c r="C418" i="69"/>
  <c r="C419" i="69"/>
  <c r="C420" i="69"/>
  <c r="C421" i="69"/>
  <c r="C422" i="69"/>
  <c r="C423" i="69"/>
  <c r="C424" i="69"/>
  <c r="C425" i="69"/>
  <c r="C426" i="69"/>
  <c r="C427" i="69"/>
  <c r="C428" i="69"/>
  <c r="C429" i="69"/>
  <c r="C430" i="69"/>
  <c r="C431" i="69"/>
  <c r="C432" i="69"/>
  <c r="C433" i="69"/>
  <c r="C434" i="69"/>
  <c r="C435" i="69"/>
  <c r="C436" i="69"/>
  <c r="C437" i="69"/>
  <c r="C438" i="69"/>
  <c r="C439" i="69"/>
  <c r="C440" i="69"/>
  <c r="C441" i="69"/>
  <c r="C46" i="69"/>
  <c r="C11" i="69"/>
  <c r="C8" i="69"/>
  <c r="C9" i="69"/>
  <c r="C10" i="69"/>
  <c r="E441" i="69"/>
  <c r="F441" i="69"/>
  <c r="D441" i="69"/>
  <c r="G441" i="69"/>
  <c r="M441" i="69"/>
  <c r="S441" i="69" s="1"/>
  <c r="N441" i="69"/>
  <c r="P441" i="69"/>
  <c r="Q441" i="69" s="1"/>
  <c r="V441" i="69"/>
  <c r="O441" i="69" l="1"/>
  <c r="C21" i="5" l="1"/>
  <c r="D440" i="69"/>
  <c r="E440" i="69"/>
  <c r="F440" i="69"/>
  <c r="G440" i="69"/>
  <c r="M440" i="69"/>
  <c r="O440" i="69" s="1"/>
  <c r="N440" i="69"/>
  <c r="P440" i="69"/>
  <c r="Q440" i="69" s="1"/>
  <c r="V440" i="69"/>
  <c r="S440" i="69" l="1"/>
  <c r="H21" i="5"/>
  <c r="Q21" i="5" s="1"/>
  <c r="D436" i="69"/>
  <c r="E436" i="69"/>
  <c r="F436" i="69"/>
  <c r="G436" i="69"/>
  <c r="M436" i="69"/>
  <c r="N436" i="69"/>
  <c r="P436" i="69"/>
  <c r="Q436" i="69" s="1"/>
  <c r="V436" i="69"/>
  <c r="D437" i="69"/>
  <c r="E437" i="69"/>
  <c r="F437" i="69"/>
  <c r="G437" i="69"/>
  <c r="M437" i="69"/>
  <c r="S437" i="69" s="1"/>
  <c r="N437" i="69"/>
  <c r="P437" i="69"/>
  <c r="Q437" i="69" s="1"/>
  <c r="V437" i="69"/>
  <c r="D438" i="69"/>
  <c r="E438" i="69"/>
  <c r="F438" i="69"/>
  <c r="G438" i="69"/>
  <c r="M438" i="69"/>
  <c r="N438" i="69"/>
  <c r="P438" i="69"/>
  <c r="Q438" i="69" s="1"/>
  <c r="V438" i="69"/>
  <c r="D439" i="69"/>
  <c r="E439" i="69"/>
  <c r="F439" i="69"/>
  <c r="G439" i="69"/>
  <c r="M439" i="69"/>
  <c r="N439" i="69"/>
  <c r="P439" i="69"/>
  <c r="Q439" i="69" s="1"/>
  <c r="V439" i="69"/>
  <c r="O436" i="69" l="1"/>
  <c r="S436" i="69"/>
  <c r="O438" i="69"/>
  <c r="O439" i="69"/>
  <c r="S439" i="69"/>
  <c r="S438" i="69"/>
  <c r="O437" i="69"/>
  <c r="M321" i="69" l="1"/>
  <c r="M322" i="69"/>
  <c r="M323" i="69"/>
  <c r="M324" i="69"/>
  <c r="M325" i="69"/>
  <c r="M326" i="69"/>
  <c r="M327" i="69"/>
  <c r="M328" i="69"/>
  <c r="M329" i="69"/>
  <c r="M330" i="69"/>
  <c r="M331" i="69"/>
  <c r="M332" i="69"/>
  <c r="M333" i="69"/>
  <c r="M334" i="69"/>
  <c r="M335" i="69"/>
  <c r="M336" i="69"/>
  <c r="M337" i="69"/>
  <c r="M338" i="69"/>
  <c r="M339" i="69"/>
  <c r="M340" i="69"/>
  <c r="M341" i="69"/>
  <c r="M342" i="69"/>
  <c r="M343" i="69"/>
  <c r="M344" i="69"/>
  <c r="M345" i="69"/>
  <c r="M346" i="69"/>
  <c r="M347" i="69"/>
  <c r="M348" i="69"/>
  <c r="M349" i="69"/>
  <c r="M350" i="69"/>
  <c r="M351" i="69"/>
  <c r="M352" i="69"/>
  <c r="M353" i="69"/>
  <c r="M354" i="69"/>
  <c r="M355" i="69"/>
  <c r="M356" i="69"/>
  <c r="M357" i="69"/>
  <c r="M358" i="69"/>
  <c r="M359" i="69"/>
  <c r="M360" i="69"/>
  <c r="M361" i="69"/>
  <c r="M362" i="69"/>
  <c r="M363" i="69"/>
  <c r="M364" i="69"/>
  <c r="M365" i="69"/>
  <c r="M366" i="69"/>
  <c r="M367" i="69"/>
  <c r="M368" i="69"/>
  <c r="M369" i="69"/>
  <c r="M370" i="69"/>
  <c r="M371" i="69"/>
  <c r="M372" i="69"/>
  <c r="M373" i="69"/>
  <c r="M374" i="69"/>
  <c r="M375" i="69"/>
  <c r="M376" i="69"/>
  <c r="M377" i="69"/>
  <c r="M378" i="69"/>
  <c r="M379" i="69"/>
  <c r="M380" i="69"/>
  <c r="M381" i="69"/>
  <c r="M382" i="69"/>
  <c r="M383" i="69"/>
  <c r="M384" i="69"/>
  <c r="M385" i="69"/>
  <c r="M386" i="69"/>
  <c r="M387" i="69"/>
  <c r="M388" i="69"/>
  <c r="M389" i="69"/>
  <c r="M390" i="69"/>
  <c r="M391" i="69"/>
  <c r="M392" i="69"/>
  <c r="M393" i="69"/>
  <c r="M394" i="69"/>
  <c r="M395" i="69"/>
  <c r="M396" i="69"/>
  <c r="M397" i="69"/>
  <c r="M398" i="69"/>
  <c r="M399" i="69"/>
  <c r="M400" i="69"/>
  <c r="M401" i="69"/>
  <c r="M402" i="69"/>
  <c r="M403" i="69"/>
  <c r="M404" i="69"/>
  <c r="M405" i="69"/>
  <c r="M406" i="69"/>
  <c r="M407" i="69"/>
  <c r="M408" i="69"/>
  <c r="M409" i="69"/>
  <c r="M410" i="69"/>
  <c r="M411" i="69"/>
  <c r="M412" i="69"/>
  <c r="M413" i="69"/>
  <c r="M414" i="69"/>
  <c r="M415" i="69"/>
  <c r="M416" i="69"/>
  <c r="M417" i="69"/>
  <c r="M430" i="69"/>
  <c r="M431" i="69"/>
  <c r="M432" i="69"/>
  <c r="M433" i="69"/>
  <c r="M434" i="69"/>
  <c r="M435" i="69"/>
  <c r="S435" i="69" s="1"/>
  <c r="F435" i="69"/>
  <c r="E435" i="69"/>
  <c r="E432" i="69"/>
  <c r="E101" i="69"/>
  <c r="E102" i="69"/>
  <c r="E103" i="69"/>
  <c r="E104" i="69"/>
  <c r="E105" i="69"/>
  <c r="E106" i="69"/>
  <c r="E107" i="69"/>
  <c r="E108" i="69"/>
  <c r="E109" i="69"/>
  <c r="E110" i="69"/>
  <c r="E111" i="69"/>
  <c r="E112" i="69"/>
  <c r="E113" i="69"/>
  <c r="E114" i="69"/>
  <c r="E115" i="69"/>
  <c r="E116" i="69"/>
  <c r="E117" i="69"/>
  <c r="E118" i="69"/>
  <c r="E119" i="69"/>
  <c r="E120" i="69"/>
  <c r="E121" i="69"/>
  <c r="E122" i="69"/>
  <c r="E123" i="69"/>
  <c r="E124" i="69"/>
  <c r="E125" i="69"/>
  <c r="E126" i="69"/>
  <c r="E127" i="69"/>
  <c r="E128" i="69"/>
  <c r="E129" i="69"/>
  <c r="E130" i="69"/>
  <c r="E131" i="69"/>
  <c r="E132" i="69"/>
  <c r="E133" i="69"/>
  <c r="E134" i="69"/>
  <c r="E135" i="69"/>
  <c r="E136" i="69"/>
  <c r="E137" i="69"/>
  <c r="E138" i="69"/>
  <c r="E139" i="69"/>
  <c r="E140" i="69"/>
  <c r="E141" i="69"/>
  <c r="E142" i="69"/>
  <c r="E143" i="69"/>
  <c r="E144" i="69"/>
  <c r="E145" i="69"/>
  <c r="E146" i="69"/>
  <c r="E147" i="69"/>
  <c r="E148" i="69"/>
  <c r="E149" i="69"/>
  <c r="E150" i="69"/>
  <c r="E151" i="69"/>
  <c r="E152" i="69"/>
  <c r="E153" i="69"/>
  <c r="E154" i="69"/>
  <c r="E155" i="69"/>
  <c r="E156" i="69"/>
  <c r="E157" i="69"/>
  <c r="E158" i="69"/>
  <c r="E159" i="69"/>
  <c r="E160" i="69"/>
  <c r="E161" i="69"/>
  <c r="E162" i="69"/>
  <c r="E163" i="69"/>
  <c r="E164" i="69"/>
  <c r="E165" i="69"/>
  <c r="E166" i="69"/>
  <c r="E167" i="69"/>
  <c r="E168" i="69"/>
  <c r="E169" i="69"/>
  <c r="E170" i="69"/>
  <c r="E171" i="69"/>
  <c r="E172" i="69"/>
  <c r="E173" i="69"/>
  <c r="E174" i="69"/>
  <c r="E175" i="69"/>
  <c r="E176" i="69"/>
  <c r="E177" i="69"/>
  <c r="E178" i="69"/>
  <c r="E179" i="69"/>
  <c r="E180" i="69"/>
  <c r="E181" i="69"/>
  <c r="E182" i="69"/>
  <c r="E183" i="69"/>
  <c r="E184" i="69"/>
  <c r="E185" i="69"/>
  <c r="E186" i="69"/>
  <c r="E187" i="69"/>
  <c r="E188" i="69"/>
  <c r="E189" i="69"/>
  <c r="E190" i="69"/>
  <c r="E191" i="69"/>
  <c r="E192" i="69"/>
  <c r="E193" i="69"/>
  <c r="E194" i="69"/>
  <c r="E195" i="69"/>
  <c r="E196" i="69"/>
  <c r="E197" i="69"/>
  <c r="E198" i="69"/>
  <c r="E199" i="69"/>
  <c r="E200" i="69"/>
  <c r="E201" i="69"/>
  <c r="E202" i="69"/>
  <c r="E203" i="69"/>
  <c r="E204" i="69"/>
  <c r="E205" i="69"/>
  <c r="E206" i="69"/>
  <c r="E207" i="69"/>
  <c r="E208" i="69"/>
  <c r="E209" i="69"/>
  <c r="E210" i="69"/>
  <c r="E211" i="69"/>
  <c r="E212" i="69"/>
  <c r="E213" i="69"/>
  <c r="E214" i="69"/>
  <c r="E215" i="69"/>
  <c r="E216" i="69"/>
  <c r="E217" i="69"/>
  <c r="E218" i="69"/>
  <c r="E219" i="69"/>
  <c r="E220" i="69"/>
  <c r="E221" i="69"/>
  <c r="E222" i="69"/>
  <c r="E223" i="69"/>
  <c r="E224" i="69"/>
  <c r="E225" i="69"/>
  <c r="E226" i="69"/>
  <c r="E227" i="69"/>
  <c r="E228" i="69"/>
  <c r="E229" i="69"/>
  <c r="E230" i="69"/>
  <c r="E231" i="69"/>
  <c r="E232" i="69"/>
  <c r="E233" i="69"/>
  <c r="E234" i="69"/>
  <c r="E235" i="69"/>
  <c r="E236" i="69"/>
  <c r="E237" i="69"/>
  <c r="E238" i="69"/>
  <c r="E239" i="69"/>
  <c r="E240" i="69"/>
  <c r="E241" i="69"/>
  <c r="E242" i="69"/>
  <c r="E243" i="69"/>
  <c r="E244" i="69"/>
  <c r="E245" i="69"/>
  <c r="E246" i="69"/>
  <c r="E247" i="69"/>
  <c r="E248" i="69"/>
  <c r="E249" i="69"/>
  <c r="E250" i="69"/>
  <c r="E251" i="69"/>
  <c r="E252" i="69"/>
  <c r="E253" i="69"/>
  <c r="E254" i="69"/>
  <c r="E255" i="69"/>
  <c r="E256" i="69"/>
  <c r="E257" i="69"/>
  <c r="E258" i="69"/>
  <c r="E259" i="69"/>
  <c r="E260" i="69"/>
  <c r="E261" i="69"/>
  <c r="E262" i="69"/>
  <c r="E263" i="69"/>
  <c r="E264" i="69"/>
  <c r="E265" i="69"/>
  <c r="E266" i="69"/>
  <c r="E267" i="69"/>
  <c r="E268" i="69"/>
  <c r="E269" i="69"/>
  <c r="E270" i="69"/>
  <c r="E271" i="69"/>
  <c r="E272" i="69"/>
  <c r="E273" i="69"/>
  <c r="E274" i="69"/>
  <c r="E275" i="69"/>
  <c r="E276" i="69"/>
  <c r="E277" i="69"/>
  <c r="E278" i="69"/>
  <c r="E279" i="69"/>
  <c r="E280" i="69"/>
  <c r="E281" i="69"/>
  <c r="E282" i="69"/>
  <c r="E283" i="69"/>
  <c r="E284" i="69"/>
  <c r="E285" i="69"/>
  <c r="E286" i="69"/>
  <c r="E287" i="69"/>
  <c r="E288" i="69"/>
  <c r="E289" i="69"/>
  <c r="E290" i="69"/>
  <c r="E291" i="69"/>
  <c r="E292" i="69"/>
  <c r="E293" i="69"/>
  <c r="E294" i="69"/>
  <c r="E295" i="69"/>
  <c r="E296" i="69"/>
  <c r="E297" i="69"/>
  <c r="E298" i="69"/>
  <c r="E299" i="69"/>
  <c r="E300" i="69"/>
  <c r="E301" i="69"/>
  <c r="E302" i="69"/>
  <c r="E303" i="69"/>
  <c r="E304" i="69"/>
  <c r="E305" i="69"/>
  <c r="E306" i="69"/>
  <c r="E307" i="69"/>
  <c r="E308" i="69"/>
  <c r="E309" i="69"/>
  <c r="E310" i="69"/>
  <c r="E311" i="69"/>
  <c r="E312" i="69"/>
  <c r="E313" i="69"/>
  <c r="E314" i="69"/>
  <c r="E315" i="69"/>
  <c r="E316" i="69"/>
  <c r="E317" i="69"/>
  <c r="E318" i="69"/>
  <c r="E319" i="69"/>
  <c r="E320" i="69"/>
  <c r="E321" i="69"/>
  <c r="E322" i="69"/>
  <c r="E323" i="69"/>
  <c r="E324" i="69"/>
  <c r="E325" i="69"/>
  <c r="E326" i="69"/>
  <c r="E327" i="69"/>
  <c r="E328" i="69"/>
  <c r="E329" i="69"/>
  <c r="E330" i="69"/>
  <c r="E331" i="69"/>
  <c r="E332" i="69"/>
  <c r="E333" i="69"/>
  <c r="E334" i="69"/>
  <c r="E335" i="69"/>
  <c r="E336" i="69"/>
  <c r="E337" i="69"/>
  <c r="E338" i="69"/>
  <c r="E339" i="69"/>
  <c r="E340" i="69"/>
  <c r="E341" i="69"/>
  <c r="E342" i="69"/>
  <c r="E343" i="69"/>
  <c r="E344" i="69"/>
  <c r="E345" i="69"/>
  <c r="E346" i="69"/>
  <c r="E347" i="69"/>
  <c r="E348" i="69"/>
  <c r="E349" i="69"/>
  <c r="E350" i="69"/>
  <c r="E351" i="69"/>
  <c r="E352" i="69"/>
  <c r="E353" i="69"/>
  <c r="E354" i="69"/>
  <c r="E355" i="69"/>
  <c r="E356" i="69"/>
  <c r="E357" i="69"/>
  <c r="E358" i="69"/>
  <c r="E359" i="69"/>
  <c r="E360" i="69"/>
  <c r="E361" i="69"/>
  <c r="E362" i="69"/>
  <c r="E363" i="69"/>
  <c r="E364" i="69"/>
  <c r="E365" i="69"/>
  <c r="E366" i="69"/>
  <c r="E367" i="69"/>
  <c r="E368" i="69"/>
  <c r="E369" i="69"/>
  <c r="E370" i="69"/>
  <c r="E371" i="69"/>
  <c r="E372" i="69"/>
  <c r="E373" i="69"/>
  <c r="E374" i="69"/>
  <c r="E375" i="69"/>
  <c r="E376" i="69"/>
  <c r="E377" i="69"/>
  <c r="E378" i="69"/>
  <c r="E379" i="69"/>
  <c r="E380" i="69"/>
  <c r="E381" i="69"/>
  <c r="E382" i="69"/>
  <c r="E383" i="69"/>
  <c r="E384" i="69"/>
  <c r="E385" i="69"/>
  <c r="E386" i="69"/>
  <c r="E387" i="69"/>
  <c r="E388" i="69"/>
  <c r="E389" i="69"/>
  <c r="E390" i="69"/>
  <c r="E391" i="69"/>
  <c r="E392" i="69"/>
  <c r="E393" i="69"/>
  <c r="E394" i="69"/>
  <c r="E395" i="69"/>
  <c r="E396" i="69"/>
  <c r="E397" i="69"/>
  <c r="E398" i="69"/>
  <c r="E399" i="69"/>
  <c r="E400" i="69"/>
  <c r="E401" i="69"/>
  <c r="E402" i="69"/>
  <c r="E403" i="69"/>
  <c r="E404" i="69"/>
  <c r="E405" i="69"/>
  <c r="E406" i="69"/>
  <c r="E407" i="69"/>
  <c r="E408" i="69"/>
  <c r="E409" i="69"/>
  <c r="E410" i="69"/>
  <c r="E411" i="69"/>
  <c r="E412" i="69"/>
  <c r="E413" i="69"/>
  <c r="E414" i="69"/>
  <c r="E415" i="69"/>
  <c r="E416" i="69"/>
  <c r="E417" i="69"/>
  <c r="E418" i="69"/>
  <c r="E419" i="69"/>
  <c r="E420" i="69"/>
  <c r="E421" i="69"/>
  <c r="E422" i="69"/>
  <c r="E423" i="69"/>
  <c r="E424" i="69"/>
  <c r="E425" i="69"/>
  <c r="E426" i="69"/>
  <c r="E427" i="69"/>
  <c r="E428" i="69"/>
  <c r="E429" i="69"/>
  <c r="E430" i="69"/>
  <c r="E431" i="69"/>
  <c r="E433" i="69"/>
  <c r="E434" i="69"/>
  <c r="D435" i="69"/>
  <c r="G435" i="69"/>
  <c r="N435" i="69"/>
  <c r="P435" i="69"/>
  <c r="Q435" i="69" s="1"/>
  <c r="V435" i="69"/>
  <c r="O435" i="69" l="1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G21" i="5"/>
  <c r="D434" i="69"/>
  <c r="F434" i="69"/>
  <c r="G434" i="69"/>
  <c r="S434" i="69"/>
  <c r="N434" i="69"/>
  <c r="P434" i="69"/>
  <c r="Q434" i="69" s="1"/>
  <c r="V434" i="69"/>
  <c r="H3" i="69"/>
  <c r="H4" i="69" s="1"/>
  <c r="H5" i="69" s="1"/>
  <c r="H6" i="69" s="1"/>
  <c r="H7" i="69" s="1"/>
  <c r="H8" i="69" s="1"/>
  <c r="H9" i="69" s="1"/>
  <c r="H11" i="69" s="1"/>
  <c r="Y3" i="69"/>
  <c r="Y5" i="69" s="1"/>
  <c r="Y6" i="69" s="1"/>
  <c r="Y7" i="69" s="1"/>
  <c r="Y8" i="69" s="1"/>
  <c r="Y11" i="69" s="1"/>
  <c r="Y12" i="69" s="1"/>
  <c r="Y14" i="69" s="1"/>
  <c r="Y17" i="69" s="1"/>
  <c r="Y18" i="69" s="1"/>
  <c r="Y24" i="69" s="1"/>
  <c r="Y25" i="69" s="1"/>
  <c r="Y26" i="69" s="1"/>
  <c r="Y28" i="69" s="1"/>
  <c r="Y29" i="69" s="1"/>
  <c r="Y30" i="69" s="1"/>
  <c r="Y31" i="69" s="1"/>
  <c r="Y32" i="69" s="1"/>
  <c r="Y33" i="69" s="1"/>
  <c r="Y35" i="69" s="1"/>
  <c r="Y36" i="69" s="1"/>
  <c r="Y37" i="69" s="1"/>
  <c r="Y38" i="69" s="1"/>
  <c r="Y39" i="69" s="1"/>
  <c r="Y40" i="69" s="1"/>
  <c r="Y41" i="69" s="1"/>
  <c r="Y42" i="69" s="1"/>
  <c r="Y43" i="69" s="1"/>
  <c r="Y44" i="69" s="1"/>
  <c r="Y45" i="69" s="1"/>
  <c r="Y46" i="69" s="1"/>
  <c r="Y48" i="69" s="1"/>
  <c r="Y49" i="69" s="1"/>
  <c r="Y50" i="69" s="1"/>
  <c r="Y51" i="69" s="1"/>
  <c r="Y52" i="69" s="1"/>
  <c r="Y53" i="69" s="1"/>
  <c r="Y54" i="69" s="1"/>
  <c r="Y55" i="69" s="1"/>
  <c r="Y56" i="69" s="1"/>
  <c r="Y57" i="69" s="1"/>
  <c r="Y58" i="69" s="1"/>
  <c r="Y59" i="69" s="1"/>
  <c r="Y60" i="69" s="1"/>
  <c r="Y61" i="69" s="1"/>
  <c r="Y62" i="69" s="1"/>
  <c r="Y63" i="69" s="1"/>
  <c r="Y64" i="69" s="1"/>
  <c r="Y65" i="69" s="1"/>
  <c r="Y66" i="69" s="1"/>
  <c r="Y67" i="69" s="1"/>
  <c r="Y68" i="69" s="1"/>
  <c r="Y69" i="69" s="1"/>
  <c r="Y70" i="69" s="1"/>
  <c r="Y71" i="69" s="1"/>
  <c r="Y72" i="69" s="1"/>
  <c r="Y73" i="69" s="1"/>
  <c r="Y74" i="69" s="1"/>
  <c r="Y75" i="69" s="1"/>
  <c r="Y76" i="69" s="1"/>
  <c r="Y77" i="69" s="1"/>
  <c r="Y78" i="69" s="1"/>
  <c r="Y79" i="69" s="1"/>
  <c r="Y80" i="69" s="1"/>
  <c r="Y81" i="69" s="1"/>
  <c r="Y82" i="69" s="1"/>
  <c r="Y83" i="69" s="1"/>
  <c r="Y84" i="69" s="1"/>
  <c r="Y85" i="69" s="1"/>
  <c r="Y86" i="69" s="1"/>
  <c r="Y87" i="69" s="1"/>
  <c r="Y88" i="69" s="1"/>
  <c r="Y89" i="69" s="1"/>
  <c r="Y90" i="69" s="1"/>
  <c r="Y91" i="69" s="1"/>
  <c r="Y92" i="69" s="1"/>
  <c r="Y93" i="69" s="1"/>
  <c r="Y94" i="69" s="1"/>
  <c r="Y95" i="69" s="1"/>
  <c r="Y96" i="69" s="1"/>
  <c r="Y97" i="69" s="1"/>
  <c r="Y98" i="69" s="1"/>
  <c r="Y99" i="69" s="1"/>
  <c r="Y100" i="69" s="1"/>
  <c r="Y101" i="69" s="1"/>
  <c r="Y102" i="69" s="1"/>
  <c r="Y103" i="69" s="1"/>
  <c r="Y104" i="69" s="1"/>
  <c r="Y105" i="69" s="1"/>
  <c r="Y106" i="69" s="1"/>
  <c r="Y107" i="69" s="1"/>
  <c r="Y108" i="69" s="1"/>
  <c r="Y109" i="69" s="1"/>
  <c r="Y110" i="69" s="1"/>
  <c r="Y111" i="69" s="1"/>
  <c r="Y112" i="69" s="1"/>
  <c r="Y113" i="69" s="1"/>
  <c r="Y114" i="69" s="1"/>
  <c r="Y115" i="69" s="1"/>
  <c r="Y116" i="69" s="1"/>
  <c r="Y117" i="69" s="1"/>
  <c r="Y118" i="69" s="1"/>
  <c r="Y119" i="69" s="1"/>
  <c r="Y120" i="69" s="1"/>
  <c r="Y121" i="69" s="1"/>
  <c r="Y122" i="69" s="1"/>
  <c r="Y123" i="69" s="1"/>
  <c r="Y124" i="69" s="1"/>
  <c r="Y125" i="69" s="1"/>
  <c r="Y126" i="69" s="1"/>
  <c r="Y127" i="69" s="1"/>
  <c r="Y128" i="69" s="1"/>
  <c r="Y129" i="69" s="1"/>
  <c r="Y130" i="69" s="1"/>
  <c r="Y131" i="69" s="1"/>
  <c r="Y132" i="69" s="1"/>
  <c r="Y133" i="69" s="1"/>
  <c r="Y134" i="69" s="1"/>
  <c r="Y135" i="69" s="1"/>
  <c r="Y136" i="69" s="1"/>
  <c r="Y137" i="69" s="1"/>
  <c r="Y138" i="69" s="1"/>
  <c r="Y139" i="69" s="1"/>
  <c r="Y140" i="69" s="1"/>
  <c r="Y141" i="69" s="1"/>
  <c r="Y142" i="69" s="1"/>
  <c r="Y143" i="69" s="1"/>
  <c r="Y144" i="69" s="1"/>
  <c r="Y145" i="69" s="1"/>
  <c r="Y146" i="69" s="1"/>
  <c r="Y147" i="69" s="1"/>
  <c r="Y148" i="69" s="1"/>
  <c r="Y149" i="69" s="1"/>
  <c r="Y150" i="69" s="1"/>
  <c r="Y151" i="69" s="1"/>
  <c r="Y152" i="69" s="1"/>
  <c r="Y153" i="69" s="1"/>
  <c r="Y154" i="69" s="1"/>
  <c r="Y155" i="69" s="1"/>
  <c r="Y156" i="69" s="1"/>
  <c r="Y157" i="69" s="1"/>
  <c r="Y158" i="69" s="1"/>
  <c r="Y159" i="69" s="1"/>
  <c r="Y160" i="69" s="1"/>
  <c r="Y161" i="69" s="1"/>
  <c r="Y162" i="69" s="1"/>
  <c r="Y163" i="69" s="1"/>
  <c r="Y164" i="69" s="1"/>
  <c r="Y165" i="69" s="1"/>
  <c r="Y166" i="69" s="1"/>
  <c r="Y167" i="69" s="1"/>
  <c r="Y168" i="69" s="1"/>
  <c r="Y169" i="69" s="1"/>
  <c r="Y170" i="69" s="1"/>
  <c r="Y171" i="69" s="1"/>
  <c r="Y172" i="69" s="1"/>
  <c r="Y173" i="69" s="1"/>
  <c r="Y174" i="69" s="1"/>
  <c r="Y175" i="69" s="1"/>
  <c r="Y176" i="69" s="1"/>
  <c r="Y177" i="69" s="1"/>
  <c r="Y178" i="69" s="1"/>
  <c r="Y179" i="69" s="1"/>
  <c r="Y180" i="69" s="1"/>
  <c r="Y181" i="69" s="1"/>
  <c r="Y182" i="69" s="1"/>
  <c r="Y183" i="69" s="1"/>
  <c r="Y184" i="69" s="1"/>
  <c r="Y185" i="69" s="1"/>
  <c r="Y186" i="69" s="1"/>
  <c r="Y187" i="69" s="1"/>
  <c r="Y188" i="69" s="1"/>
  <c r="Y189" i="69" s="1"/>
  <c r="Y190" i="69" s="1"/>
  <c r="Y191" i="69" s="1"/>
  <c r="Y192" i="69" s="1"/>
  <c r="Y193" i="69" s="1"/>
  <c r="Y194" i="69" s="1"/>
  <c r="Y195" i="69" s="1"/>
  <c r="Y196" i="69" s="1"/>
  <c r="Y197" i="69" s="1"/>
  <c r="Y198" i="69" s="1"/>
  <c r="Y199" i="69" s="1"/>
  <c r="Y200" i="69" s="1"/>
  <c r="Y201" i="69" s="1"/>
  <c r="Y202" i="69" s="1"/>
  <c r="Y203" i="69" s="1"/>
  <c r="Y204" i="69" s="1"/>
  <c r="Y205" i="69" s="1"/>
  <c r="Y206" i="69" s="1"/>
  <c r="Y207" i="69" s="1"/>
  <c r="Y208" i="69" s="1"/>
  <c r="Y209" i="69" s="1"/>
  <c r="Y210" i="69" s="1"/>
  <c r="Y211" i="69" s="1"/>
  <c r="Y212" i="69" s="1"/>
  <c r="Y213" i="69" s="1"/>
  <c r="Y214" i="69" s="1"/>
  <c r="Y215" i="69" s="1"/>
  <c r="Y216" i="69" s="1"/>
  <c r="Y217" i="69" s="1"/>
  <c r="Y218" i="69" s="1"/>
  <c r="Y219" i="69" s="1"/>
  <c r="Y220" i="69" s="1"/>
  <c r="Y221" i="69" s="1"/>
  <c r="Y222" i="69" s="1"/>
  <c r="Y223" i="69" s="1"/>
  <c r="Y224" i="69" s="1"/>
  <c r="Y225" i="69" s="1"/>
  <c r="Y226" i="69" s="1"/>
  <c r="Y227" i="69" s="1"/>
  <c r="Y228" i="69" s="1"/>
  <c r="Y229" i="69" s="1"/>
  <c r="Y230" i="69" s="1"/>
  <c r="Y231" i="69" s="1"/>
  <c r="Y232" i="69" s="1"/>
  <c r="Y233" i="69" s="1"/>
  <c r="Y234" i="69" s="1"/>
  <c r="Y235" i="69" s="1"/>
  <c r="Y236" i="69" s="1"/>
  <c r="Y237" i="69" s="1"/>
  <c r="Y238" i="69" s="1"/>
  <c r="Y239" i="69" s="1"/>
  <c r="Y240" i="69" s="1"/>
  <c r="Y241" i="69" s="1"/>
  <c r="Y242" i="69" s="1"/>
  <c r="Y243" i="69" s="1"/>
  <c r="Y244" i="69" s="1"/>
  <c r="Y245" i="69" s="1"/>
  <c r="Y246" i="69" s="1"/>
  <c r="Y247" i="69" s="1"/>
  <c r="Y248" i="69" s="1"/>
  <c r="Y249" i="69" s="1"/>
  <c r="Y250" i="69" s="1"/>
  <c r="Y251" i="69" s="1"/>
  <c r="Y252" i="69" s="1"/>
  <c r="Y253" i="69" s="1"/>
  <c r="Y254" i="69" s="1"/>
  <c r="Y255" i="69" s="1"/>
  <c r="Y256" i="69" s="1"/>
  <c r="Y257" i="69" s="1"/>
  <c r="Y258" i="69" s="1"/>
  <c r="Y259" i="69" s="1"/>
  <c r="Y260" i="69" s="1"/>
  <c r="Y261" i="69" s="1"/>
  <c r="Y262" i="69" s="1"/>
  <c r="Y263" i="69" s="1"/>
  <c r="Y264" i="69" s="1"/>
  <c r="Y265" i="69" s="1"/>
  <c r="Y266" i="69" s="1"/>
  <c r="Y267" i="69" s="1"/>
  <c r="Y268" i="69" s="1"/>
  <c r="Y269" i="69" s="1"/>
  <c r="Y270" i="69" s="1"/>
  <c r="Y271" i="69" s="1"/>
  <c r="Y272" i="69" s="1"/>
  <c r="Y273" i="69" s="1"/>
  <c r="Y274" i="69" s="1"/>
  <c r="Y275" i="69" s="1"/>
  <c r="Y276" i="69" s="1"/>
  <c r="Y277" i="69" s="1"/>
  <c r="Y278" i="69" s="1"/>
  <c r="Y279" i="69" s="1"/>
  <c r="Y280" i="69" s="1"/>
  <c r="Y281" i="69" s="1"/>
  <c r="Y282" i="69" s="1"/>
  <c r="Y283" i="69" s="1"/>
  <c r="Y284" i="69" s="1"/>
  <c r="Y285" i="69" s="1"/>
  <c r="Y286" i="69" s="1"/>
  <c r="Y287" i="69" s="1"/>
  <c r="Y288" i="69" s="1"/>
  <c r="Y289" i="69" s="1"/>
  <c r="Y290" i="69" s="1"/>
  <c r="Y291" i="69" s="1"/>
  <c r="Y292" i="69" s="1"/>
  <c r="Y293" i="69" s="1"/>
  <c r="Y294" i="69" s="1"/>
  <c r="Y295" i="69" s="1"/>
  <c r="Y296" i="69" s="1"/>
  <c r="Y297" i="69" s="1"/>
  <c r="Y298" i="69" s="1"/>
  <c r="Y299" i="69" s="1"/>
  <c r="Y300" i="69" s="1"/>
  <c r="Y301" i="69" s="1"/>
  <c r="Y302" i="69" s="1"/>
  <c r="Y303" i="69" s="1"/>
  <c r="Y304" i="69" s="1"/>
  <c r="Y305" i="69" s="1"/>
  <c r="Y306" i="69" s="1"/>
  <c r="Y307" i="69" s="1"/>
  <c r="Y308" i="69" s="1"/>
  <c r="Y309" i="69" s="1"/>
  <c r="Y310" i="69" s="1"/>
  <c r="Y311" i="69" s="1"/>
  <c r="Y312" i="69" s="1"/>
  <c r="Y313" i="69" s="1"/>
  <c r="Y314" i="69" s="1"/>
  <c r="Y315" i="69" s="1"/>
  <c r="Y316" i="69" s="1"/>
  <c r="Y317" i="69" s="1"/>
  <c r="Y318" i="69" s="1"/>
  <c r="Y319" i="69" s="1"/>
  <c r="Y320" i="69" s="1"/>
  <c r="Y321" i="69" s="1"/>
  <c r="Y322" i="69" s="1"/>
  <c r="Y323" i="69" s="1"/>
  <c r="Y324" i="69" s="1"/>
  <c r="Y325" i="69" s="1"/>
  <c r="Y326" i="69" s="1"/>
  <c r="Y327" i="69" s="1"/>
  <c r="Y328" i="69" s="1"/>
  <c r="Y329" i="69" s="1"/>
  <c r="Y330" i="69" s="1"/>
  <c r="Y331" i="69" s="1"/>
  <c r="Y332" i="69" s="1"/>
  <c r="Y333" i="69" s="1"/>
  <c r="Y334" i="69" s="1"/>
  <c r="Y335" i="69" s="1"/>
  <c r="Y336" i="69" s="1"/>
  <c r="Y337" i="69" s="1"/>
  <c r="Y338" i="69" s="1"/>
  <c r="Y339" i="69" s="1"/>
  <c r="Y340" i="69" s="1"/>
  <c r="Y341" i="69" s="1"/>
  <c r="Y342" i="69" s="1"/>
  <c r="Y343" i="69" s="1"/>
  <c r="Y344" i="69" s="1"/>
  <c r="Y345" i="69" s="1"/>
  <c r="Y346" i="69" s="1"/>
  <c r="Y347" i="69" s="1"/>
  <c r="Y348" i="69" s="1"/>
  <c r="Y349" i="69" s="1"/>
  <c r="Y350" i="69" s="1"/>
  <c r="Y351" i="69" s="1"/>
  <c r="Y352" i="69" s="1"/>
  <c r="Y353" i="69" s="1"/>
  <c r="Y354" i="69" s="1"/>
  <c r="Y355" i="69" s="1"/>
  <c r="Y356" i="69" s="1"/>
  <c r="Y357" i="69" s="1"/>
  <c r="Y358" i="69" s="1"/>
  <c r="Y359" i="69" s="1"/>
  <c r="Y360" i="69" s="1"/>
  <c r="Y361" i="69" s="1"/>
  <c r="Y362" i="69" s="1"/>
  <c r="Y363" i="69" s="1"/>
  <c r="Y364" i="69" s="1"/>
  <c r="Y365" i="69" s="1"/>
  <c r="Y366" i="69" s="1"/>
  <c r="Y367" i="69" s="1"/>
  <c r="Y368" i="69" s="1"/>
  <c r="Y369" i="69" s="1"/>
  <c r="Y370" i="69" s="1"/>
  <c r="Y371" i="69" s="1"/>
  <c r="Y372" i="69" s="1"/>
  <c r="Y373" i="69" s="1"/>
  <c r="Y374" i="69" s="1"/>
  <c r="Y375" i="69" s="1"/>
  <c r="Y376" i="69" s="1"/>
  <c r="Y377" i="69" s="1"/>
  <c r="Y378" i="69" s="1"/>
  <c r="Y379" i="69" s="1"/>
  <c r="Y380" i="69" s="1"/>
  <c r="Y381" i="69" s="1"/>
  <c r="Y382" i="69" s="1"/>
  <c r="Y383" i="69" s="1"/>
  <c r="Y384" i="69" s="1"/>
  <c r="Y385" i="69" s="1"/>
  <c r="Y386" i="69" s="1"/>
  <c r="Y387" i="69" s="1"/>
  <c r="Y388" i="69" s="1"/>
  <c r="Y389" i="69" s="1"/>
  <c r="Y390" i="69" s="1"/>
  <c r="Y391" i="69" s="1"/>
  <c r="Y392" i="69" s="1"/>
  <c r="Y393" i="69" s="1"/>
  <c r="Y394" i="69" s="1"/>
  <c r="Y395" i="69" s="1"/>
  <c r="Y396" i="69" s="1"/>
  <c r="Y397" i="69" s="1"/>
  <c r="Y398" i="69" s="1"/>
  <c r="Y399" i="69" s="1"/>
  <c r="Y400" i="69" s="1"/>
  <c r="Y401" i="69" s="1"/>
  <c r="Y402" i="69" s="1"/>
  <c r="Y403" i="69" s="1"/>
  <c r="Y404" i="69" s="1"/>
  <c r="Y405" i="69" s="1"/>
  <c r="Y406" i="69" s="1"/>
  <c r="Y407" i="69" s="1"/>
  <c r="Y408" i="69" s="1"/>
  <c r="Y409" i="69" s="1"/>
  <c r="Y410" i="69" s="1"/>
  <c r="Y411" i="69" s="1"/>
  <c r="Y412" i="69" s="1"/>
  <c r="Y413" i="69" s="1"/>
  <c r="Y414" i="69" s="1"/>
  <c r="Y415" i="69" s="1"/>
  <c r="Y416" i="69" s="1"/>
  <c r="Y417" i="69" s="1"/>
  <c r="Y418" i="69" s="1"/>
  <c r="Y419" i="69" s="1"/>
  <c r="Y420" i="69" s="1"/>
  <c r="Y421" i="69" s="1"/>
  <c r="Y422" i="69" s="1"/>
  <c r="Y423" i="69" s="1"/>
  <c r="Y424" i="69" s="1"/>
  <c r="Y425" i="69" s="1"/>
  <c r="Y426" i="69" s="1"/>
  <c r="Y427" i="69" s="1"/>
  <c r="Y428" i="69" s="1"/>
  <c r="Y429" i="69" s="1"/>
  <c r="Y430" i="69" s="1"/>
  <c r="Y431" i="69" s="1"/>
  <c r="Y432" i="69" s="1"/>
  <c r="Y433" i="69" s="1"/>
  <c r="Y434" i="69" s="1"/>
  <c r="Y435" i="69" s="1"/>
  <c r="Y436" i="69" s="1"/>
  <c r="Y437" i="69" s="1"/>
  <c r="Y438" i="69" s="1"/>
  <c r="Y439" i="69" s="1"/>
  <c r="Y440" i="69" s="1"/>
  <c r="Y441" i="69" s="1"/>
  <c r="V3" i="69"/>
  <c r="V5" i="69"/>
  <c r="V6" i="69"/>
  <c r="V7" i="69"/>
  <c r="V8" i="69"/>
  <c r="V11" i="69"/>
  <c r="V12" i="69"/>
  <c r="V14" i="69"/>
  <c r="V17" i="69"/>
  <c r="V18" i="69"/>
  <c r="V24" i="69"/>
  <c r="V25" i="69"/>
  <c r="V26" i="69"/>
  <c r="V28" i="69"/>
  <c r="V29" i="69"/>
  <c r="V30" i="69"/>
  <c r="V31" i="69"/>
  <c r="V32" i="69"/>
  <c r="V33" i="69"/>
  <c r="V35" i="69"/>
  <c r="V36" i="69"/>
  <c r="V37" i="69"/>
  <c r="V38" i="69"/>
  <c r="V39" i="69"/>
  <c r="V40" i="69"/>
  <c r="V41" i="69"/>
  <c r="V42" i="69"/>
  <c r="V43" i="69"/>
  <c r="V44" i="69"/>
  <c r="V45" i="69"/>
  <c r="V46" i="69"/>
  <c r="V48" i="69"/>
  <c r="V49" i="69"/>
  <c r="V50" i="69"/>
  <c r="V51" i="69"/>
  <c r="V52" i="69"/>
  <c r="V53" i="69"/>
  <c r="V54" i="69"/>
  <c r="V55" i="69"/>
  <c r="V56" i="69"/>
  <c r="V57" i="69"/>
  <c r="V58" i="69"/>
  <c r="V59" i="69"/>
  <c r="V60" i="69"/>
  <c r="V61" i="69"/>
  <c r="V62" i="69"/>
  <c r="V63" i="69"/>
  <c r="V64" i="69"/>
  <c r="V65" i="69"/>
  <c r="V66" i="69"/>
  <c r="V67" i="69"/>
  <c r="V68" i="69"/>
  <c r="V69" i="69"/>
  <c r="V70" i="69"/>
  <c r="V71" i="69"/>
  <c r="V72" i="69"/>
  <c r="V73" i="69"/>
  <c r="V74" i="69"/>
  <c r="V75" i="69"/>
  <c r="V76" i="69"/>
  <c r="V77" i="69"/>
  <c r="V78" i="69"/>
  <c r="V79" i="69"/>
  <c r="V80" i="69"/>
  <c r="V81" i="69"/>
  <c r="V82" i="69"/>
  <c r="V83" i="69"/>
  <c r="V84" i="69"/>
  <c r="V85" i="69"/>
  <c r="V86" i="69"/>
  <c r="V87" i="69"/>
  <c r="V88" i="69"/>
  <c r="V89" i="69"/>
  <c r="V90" i="69"/>
  <c r="V91" i="69"/>
  <c r="V92" i="69"/>
  <c r="V93" i="69"/>
  <c r="V94" i="69"/>
  <c r="V95" i="69"/>
  <c r="V96" i="69"/>
  <c r="V97" i="69"/>
  <c r="V98" i="69"/>
  <c r="V99" i="69"/>
  <c r="V100" i="69"/>
  <c r="V101" i="69"/>
  <c r="V102" i="69"/>
  <c r="V103" i="69"/>
  <c r="V104" i="69"/>
  <c r="V105" i="69"/>
  <c r="V106" i="69"/>
  <c r="V107" i="69"/>
  <c r="V108" i="69"/>
  <c r="V109" i="69"/>
  <c r="V110" i="69"/>
  <c r="V111" i="69"/>
  <c r="V112" i="69"/>
  <c r="V113" i="69"/>
  <c r="V114" i="69"/>
  <c r="V115" i="69"/>
  <c r="V116" i="69"/>
  <c r="V117" i="69"/>
  <c r="V118" i="69"/>
  <c r="V119" i="69"/>
  <c r="V120" i="69"/>
  <c r="V121" i="69"/>
  <c r="V122" i="69"/>
  <c r="V123" i="69"/>
  <c r="V124" i="69"/>
  <c r="V125" i="69"/>
  <c r="V126" i="69"/>
  <c r="V127" i="69"/>
  <c r="V128" i="69"/>
  <c r="V129" i="69"/>
  <c r="V130" i="69"/>
  <c r="V131" i="69"/>
  <c r="V132" i="69"/>
  <c r="V133" i="69"/>
  <c r="V134" i="69"/>
  <c r="V135" i="69"/>
  <c r="V136" i="69"/>
  <c r="V137" i="69"/>
  <c r="V138" i="69"/>
  <c r="V139" i="69"/>
  <c r="V140" i="69"/>
  <c r="V141" i="69"/>
  <c r="V142" i="69"/>
  <c r="V143" i="69"/>
  <c r="V144" i="69"/>
  <c r="V145" i="69"/>
  <c r="V146" i="69"/>
  <c r="V147" i="69"/>
  <c r="V148" i="69"/>
  <c r="V149" i="69"/>
  <c r="V150" i="69"/>
  <c r="V151" i="69"/>
  <c r="V152" i="69"/>
  <c r="V153" i="69"/>
  <c r="V154" i="69"/>
  <c r="V155" i="69"/>
  <c r="V156" i="69"/>
  <c r="V157" i="69"/>
  <c r="V158" i="69"/>
  <c r="V159" i="69"/>
  <c r="V160" i="69"/>
  <c r="V161" i="69"/>
  <c r="V162" i="69"/>
  <c r="V163" i="69"/>
  <c r="V164" i="69"/>
  <c r="V165" i="69"/>
  <c r="V166" i="69"/>
  <c r="V167" i="69"/>
  <c r="V168" i="69"/>
  <c r="V169" i="69"/>
  <c r="V170" i="69"/>
  <c r="V171" i="69"/>
  <c r="V172" i="69"/>
  <c r="V173" i="69"/>
  <c r="V174" i="69"/>
  <c r="V175" i="69"/>
  <c r="V176" i="69"/>
  <c r="V177" i="69"/>
  <c r="V178" i="69"/>
  <c r="V179" i="69"/>
  <c r="V180" i="69"/>
  <c r="V181" i="69"/>
  <c r="V182" i="69"/>
  <c r="V183" i="69"/>
  <c r="V184" i="69"/>
  <c r="V185" i="69"/>
  <c r="V186" i="69"/>
  <c r="V187" i="69"/>
  <c r="V188" i="69"/>
  <c r="V189" i="69"/>
  <c r="V190" i="69"/>
  <c r="V191" i="69"/>
  <c r="V192" i="69"/>
  <c r="V193" i="69"/>
  <c r="V194" i="69"/>
  <c r="V195" i="69"/>
  <c r="V196" i="69"/>
  <c r="V197" i="69"/>
  <c r="V198" i="69"/>
  <c r="V199" i="69"/>
  <c r="V200" i="69"/>
  <c r="V201" i="69"/>
  <c r="V202" i="69"/>
  <c r="V203" i="69"/>
  <c r="V204" i="69"/>
  <c r="V205" i="69"/>
  <c r="V206" i="69"/>
  <c r="V207" i="69"/>
  <c r="V208" i="69"/>
  <c r="V209" i="69"/>
  <c r="V210" i="69"/>
  <c r="V211" i="69"/>
  <c r="V212" i="69"/>
  <c r="V213" i="69"/>
  <c r="V214" i="69"/>
  <c r="V215" i="69"/>
  <c r="V216" i="69"/>
  <c r="V217" i="69"/>
  <c r="V218" i="69"/>
  <c r="V219" i="69"/>
  <c r="V220" i="69"/>
  <c r="V221" i="69"/>
  <c r="V222" i="69"/>
  <c r="V223" i="69"/>
  <c r="V224" i="69"/>
  <c r="V225" i="69"/>
  <c r="V226" i="69"/>
  <c r="V227" i="69"/>
  <c r="V228" i="69"/>
  <c r="V229" i="69"/>
  <c r="V230" i="69"/>
  <c r="V231" i="69"/>
  <c r="V232" i="69"/>
  <c r="V233" i="69"/>
  <c r="V234" i="69"/>
  <c r="V235" i="69"/>
  <c r="V236" i="69"/>
  <c r="V237" i="69"/>
  <c r="V238" i="69"/>
  <c r="V239" i="69"/>
  <c r="V240" i="69"/>
  <c r="V241" i="69"/>
  <c r="V242" i="69"/>
  <c r="V243" i="69"/>
  <c r="V244" i="69"/>
  <c r="V245" i="69"/>
  <c r="V246" i="69"/>
  <c r="V247" i="69"/>
  <c r="V248" i="69"/>
  <c r="V249" i="69"/>
  <c r="V250" i="69"/>
  <c r="V251" i="69"/>
  <c r="V252" i="69"/>
  <c r="V253" i="69"/>
  <c r="V254" i="69"/>
  <c r="V255" i="69"/>
  <c r="V256" i="69"/>
  <c r="V257" i="69"/>
  <c r="V258" i="69"/>
  <c r="V259" i="69"/>
  <c r="V260" i="69"/>
  <c r="V261" i="69"/>
  <c r="V262" i="69"/>
  <c r="V263" i="69"/>
  <c r="V264" i="69"/>
  <c r="V265" i="69"/>
  <c r="V266" i="69"/>
  <c r="V267" i="69"/>
  <c r="V268" i="69"/>
  <c r="V269" i="69"/>
  <c r="V270" i="69"/>
  <c r="V271" i="69"/>
  <c r="V272" i="69"/>
  <c r="V273" i="69"/>
  <c r="V274" i="69"/>
  <c r="V275" i="69"/>
  <c r="V276" i="69"/>
  <c r="V277" i="69"/>
  <c r="V278" i="69"/>
  <c r="V279" i="69"/>
  <c r="V280" i="69"/>
  <c r="V281" i="69"/>
  <c r="V282" i="69"/>
  <c r="V283" i="69"/>
  <c r="V284" i="69"/>
  <c r="V285" i="69"/>
  <c r="V286" i="69"/>
  <c r="V287" i="69"/>
  <c r="V288" i="69"/>
  <c r="V289" i="69"/>
  <c r="V290" i="69"/>
  <c r="V291" i="69"/>
  <c r="V292" i="69"/>
  <c r="V293" i="69"/>
  <c r="V294" i="69"/>
  <c r="V295" i="69"/>
  <c r="V296" i="69"/>
  <c r="V297" i="69"/>
  <c r="V298" i="69"/>
  <c r="V299" i="69"/>
  <c r="V300" i="69"/>
  <c r="V301" i="69"/>
  <c r="V302" i="69"/>
  <c r="V303" i="69"/>
  <c r="V304" i="69"/>
  <c r="V305" i="69"/>
  <c r="V306" i="69"/>
  <c r="V307" i="69"/>
  <c r="V308" i="69"/>
  <c r="V309" i="69"/>
  <c r="V310" i="69"/>
  <c r="V311" i="69"/>
  <c r="V312" i="69"/>
  <c r="V313" i="69"/>
  <c r="V314" i="69"/>
  <c r="V315" i="69"/>
  <c r="V316" i="69"/>
  <c r="V317" i="69"/>
  <c r="V318" i="69"/>
  <c r="V319" i="69"/>
  <c r="V320" i="69"/>
  <c r="V321" i="69"/>
  <c r="V322" i="69"/>
  <c r="V323" i="69"/>
  <c r="V324" i="69"/>
  <c r="V325" i="69"/>
  <c r="V326" i="69"/>
  <c r="V327" i="69"/>
  <c r="V328" i="69"/>
  <c r="V329" i="69"/>
  <c r="V330" i="69"/>
  <c r="V331" i="69"/>
  <c r="V332" i="69"/>
  <c r="V333" i="69"/>
  <c r="V334" i="69"/>
  <c r="V335" i="69"/>
  <c r="V336" i="69"/>
  <c r="V337" i="69"/>
  <c r="V338" i="69"/>
  <c r="V339" i="69"/>
  <c r="V340" i="69"/>
  <c r="V341" i="69"/>
  <c r="V342" i="69"/>
  <c r="V343" i="69"/>
  <c r="V344" i="69"/>
  <c r="V345" i="69"/>
  <c r="V346" i="69"/>
  <c r="V347" i="69"/>
  <c r="V348" i="69"/>
  <c r="V349" i="69"/>
  <c r="V350" i="69"/>
  <c r="V351" i="69"/>
  <c r="V352" i="69"/>
  <c r="V353" i="69"/>
  <c r="V354" i="69"/>
  <c r="V355" i="69"/>
  <c r="V356" i="69"/>
  <c r="V357" i="69"/>
  <c r="V358" i="69"/>
  <c r="V359" i="69"/>
  <c r="V360" i="69"/>
  <c r="V361" i="69"/>
  <c r="V362" i="69"/>
  <c r="V363" i="69"/>
  <c r="V364" i="69"/>
  <c r="V365" i="69"/>
  <c r="V366" i="69"/>
  <c r="V367" i="69"/>
  <c r="V368" i="69"/>
  <c r="V369" i="69"/>
  <c r="V370" i="69"/>
  <c r="V371" i="69"/>
  <c r="V372" i="69"/>
  <c r="V373" i="69"/>
  <c r="V374" i="69"/>
  <c r="V375" i="69"/>
  <c r="V376" i="69"/>
  <c r="V377" i="69"/>
  <c r="V378" i="69"/>
  <c r="V379" i="69"/>
  <c r="V380" i="69"/>
  <c r="V381" i="69"/>
  <c r="V382" i="69"/>
  <c r="V383" i="69"/>
  <c r="V384" i="69"/>
  <c r="V385" i="69"/>
  <c r="V386" i="69"/>
  <c r="V387" i="69"/>
  <c r="V388" i="69"/>
  <c r="V389" i="69"/>
  <c r="V390" i="69"/>
  <c r="V391" i="69"/>
  <c r="V392" i="69"/>
  <c r="V393" i="69"/>
  <c r="V394" i="69"/>
  <c r="V395" i="69"/>
  <c r="V396" i="69"/>
  <c r="V397" i="69"/>
  <c r="V398" i="69"/>
  <c r="V399" i="69"/>
  <c r="V400" i="69"/>
  <c r="V401" i="69"/>
  <c r="V402" i="69"/>
  <c r="V403" i="69"/>
  <c r="V404" i="69"/>
  <c r="V405" i="69"/>
  <c r="V406" i="69"/>
  <c r="V407" i="69"/>
  <c r="V408" i="69"/>
  <c r="V409" i="69"/>
  <c r="V410" i="69"/>
  <c r="V411" i="69"/>
  <c r="V412" i="69"/>
  <c r="V413" i="69"/>
  <c r="V414" i="69"/>
  <c r="V415" i="69"/>
  <c r="V416" i="69"/>
  <c r="V417" i="69"/>
  <c r="V418" i="69"/>
  <c r="V419" i="69"/>
  <c r="V420" i="69"/>
  <c r="V421" i="69"/>
  <c r="V422" i="69"/>
  <c r="V423" i="69"/>
  <c r="V424" i="69"/>
  <c r="V425" i="69"/>
  <c r="V426" i="69"/>
  <c r="V427" i="69"/>
  <c r="V428" i="69"/>
  <c r="V429" i="69"/>
  <c r="V430" i="69"/>
  <c r="V431" i="69"/>
  <c r="V432" i="69"/>
  <c r="V433" i="69"/>
  <c r="V2" i="69"/>
  <c r="N433" i="69"/>
  <c r="M246" i="69"/>
  <c r="N246" i="69"/>
  <c r="M247" i="69"/>
  <c r="N247" i="69"/>
  <c r="M248" i="69"/>
  <c r="N248" i="69"/>
  <c r="M249" i="69"/>
  <c r="N249" i="69"/>
  <c r="M250" i="69"/>
  <c r="N250" i="69"/>
  <c r="M251" i="69"/>
  <c r="N251" i="69"/>
  <c r="M252" i="69"/>
  <c r="N252" i="69"/>
  <c r="M253" i="69"/>
  <c r="N253" i="69"/>
  <c r="M254" i="69"/>
  <c r="N254" i="69"/>
  <c r="M255" i="69"/>
  <c r="N255" i="69"/>
  <c r="M256" i="69"/>
  <c r="N256" i="69"/>
  <c r="M257" i="69"/>
  <c r="N257" i="69"/>
  <c r="M258" i="69"/>
  <c r="N258" i="69"/>
  <c r="M259" i="69"/>
  <c r="N259" i="69"/>
  <c r="M260" i="69"/>
  <c r="N260" i="69"/>
  <c r="M261" i="69"/>
  <c r="N261" i="69"/>
  <c r="M262" i="69"/>
  <c r="N262" i="69"/>
  <c r="M263" i="69"/>
  <c r="N263" i="69"/>
  <c r="M264" i="69"/>
  <c r="N264" i="69"/>
  <c r="M265" i="69"/>
  <c r="N265" i="69"/>
  <c r="M266" i="69"/>
  <c r="N266" i="69"/>
  <c r="M267" i="69"/>
  <c r="N267" i="69"/>
  <c r="M268" i="69"/>
  <c r="N268" i="69"/>
  <c r="M269" i="69"/>
  <c r="N269" i="69"/>
  <c r="M270" i="69"/>
  <c r="N270" i="69"/>
  <c r="M271" i="69"/>
  <c r="N271" i="69"/>
  <c r="M272" i="69"/>
  <c r="N272" i="69"/>
  <c r="M273" i="69"/>
  <c r="N273" i="69"/>
  <c r="M274" i="69"/>
  <c r="N274" i="69"/>
  <c r="M275" i="69"/>
  <c r="N275" i="69"/>
  <c r="M276" i="69"/>
  <c r="N276" i="69"/>
  <c r="M277" i="69"/>
  <c r="N277" i="69"/>
  <c r="M278" i="69"/>
  <c r="N278" i="69"/>
  <c r="M279" i="69"/>
  <c r="N279" i="69"/>
  <c r="M280" i="69"/>
  <c r="N280" i="69"/>
  <c r="M281" i="69"/>
  <c r="N281" i="69"/>
  <c r="M282" i="69"/>
  <c r="N282" i="69"/>
  <c r="M283" i="69"/>
  <c r="N283" i="69"/>
  <c r="M284" i="69"/>
  <c r="N284" i="69"/>
  <c r="M285" i="69"/>
  <c r="N285" i="69"/>
  <c r="M286" i="69"/>
  <c r="N286" i="69"/>
  <c r="M287" i="69"/>
  <c r="N287" i="69"/>
  <c r="M288" i="69"/>
  <c r="N288" i="69"/>
  <c r="M289" i="69"/>
  <c r="N289" i="69"/>
  <c r="M290" i="69"/>
  <c r="N290" i="69"/>
  <c r="M291" i="69"/>
  <c r="N291" i="69"/>
  <c r="M292" i="69"/>
  <c r="N292" i="69"/>
  <c r="M293" i="69"/>
  <c r="N293" i="69"/>
  <c r="M294" i="69"/>
  <c r="N294" i="69"/>
  <c r="M295" i="69"/>
  <c r="N295" i="69"/>
  <c r="M296" i="69"/>
  <c r="N296" i="69"/>
  <c r="M297" i="69"/>
  <c r="N297" i="69"/>
  <c r="M298" i="69"/>
  <c r="N298" i="69"/>
  <c r="M299" i="69"/>
  <c r="N299" i="69"/>
  <c r="M300" i="69"/>
  <c r="N300" i="69"/>
  <c r="M301" i="69"/>
  <c r="N301" i="69"/>
  <c r="M302" i="69"/>
  <c r="N302" i="69"/>
  <c r="M303" i="69"/>
  <c r="N303" i="69"/>
  <c r="M304" i="69"/>
  <c r="N304" i="69"/>
  <c r="M305" i="69"/>
  <c r="N305" i="69"/>
  <c r="M306" i="69"/>
  <c r="N306" i="69"/>
  <c r="M307" i="69"/>
  <c r="N307" i="69"/>
  <c r="M308" i="69"/>
  <c r="N308" i="69"/>
  <c r="M309" i="69"/>
  <c r="N309" i="69"/>
  <c r="M310" i="69"/>
  <c r="N310" i="69"/>
  <c r="M311" i="69"/>
  <c r="N311" i="69"/>
  <c r="M312" i="69"/>
  <c r="N312" i="69"/>
  <c r="M313" i="69"/>
  <c r="N313" i="69"/>
  <c r="M314" i="69"/>
  <c r="N314" i="69"/>
  <c r="M315" i="69"/>
  <c r="N315" i="69"/>
  <c r="M316" i="69"/>
  <c r="N316" i="69"/>
  <c r="M317" i="69"/>
  <c r="N317" i="69"/>
  <c r="M318" i="69"/>
  <c r="N318" i="69"/>
  <c r="M319" i="69"/>
  <c r="N319" i="69"/>
  <c r="M320" i="69"/>
  <c r="N320" i="69"/>
  <c r="N321" i="69"/>
  <c r="N322" i="69"/>
  <c r="N323" i="69"/>
  <c r="N324" i="69"/>
  <c r="N325" i="69"/>
  <c r="N326" i="69"/>
  <c r="N327" i="69"/>
  <c r="N328" i="69"/>
  <c r="N329" i="69"/>
  <c r="N330" i="69"/>
  <c r="N331" i="69"/>
  <c r="N332" i="69"/>
  <c r="N333" i="69"/>
  <c r="N334" i="69"/>
  <c r="N335" i="69"/>
  <c r="N336" i="69"/>
  <c r="N337" i="69"/>
  <c r="N338" i="69"/>
  <c r="N339" i="69"/>
  <c r="N340" i="69"/>
  <c r="N341" i="69"/>
  <c r="N342" i="69"/>
  <c r="N343" i="69"/>
  <c r="N344" i="69"/>
  <c r="N345" i="69"/>
  <c r="N346" i="69"/>
  <c r="N347" i="69"/>
  <c r="N348" i="69"/>
  <c r="N349" i="69"/>
  <c r="N350" i="69"/>
  <c r="N351" i="69"/>
  <c r="N352" i="69"/>
  <c r="N353" i="69"/>
  <c r="N354" i="69"/>
  <c r="N355" i="69"/>
  <c r="N356" i="69"/>
  <c r="N357" i="69"/>
  <c r="N358" i="69"/>
  <c r="N359" i="69"/>
  <c r="N360" i="69"/>
  <c r="N361" i="69"/>
  <c r="N362" i="69"/>
  <c r="N363" i="69"/>
  <c r="N364" i="69"/>
  <c r="N365" i="69"/>
  <c r="N366" i="69"/>
  <c r="N367" i="69"/>
  <c r="N368" i="69"/>
  <c r="N369" i="69"/>
  <c r="N370" i="69"/>
  <c r="N371" i="69"/>
  <c r="N372" i="69"/>
  <c r="N373" i="69"/>
  <c r="N374" i="69"/>
  <c r="N375" i="69"/>
  <c r="N376" i="69"/>
  <c r="N377" i="69"/>
  <c r="N378" i="69"/>
  <c r="N379" i="69"/>
  <c r="N380" i="69"/>
  <c r="N381" i="69"/>
  <c r="N382" i="69"/>
  <c r="N383" i="69"/>
  <c r="N384" i="69"/>
  <c r="N385" i="69"/>
  <c r="N386" i="69"/>
  <c r="N387" i="69"/>
  <c r="N388" i="69"/>
  <c r="N389" i="69"/>
  <c r="N390" i="69"/>
  <c r="N391" i="69"/>
  <c r="N392" i="69"/>
  <c r="N393" i="69"/>
  <c r="N394" i="69"/>
  <c r="N395" i="69"/>
  <c r="N396" i="69"/>
  <c r="N397" i="69"/>
  <c r="N398" i="69"/>
  <c r="N399" i="69"/>
  <c r="N400" i="69"/>
  <c r="N401" i="69"/>
  <c r="N402" i="69"/>
  <c r="N403" i="69"/>
  <c r="N404" i="69"/>
  <c r="N405" i="69"/>
  <c r="N406" i="69"/>
  <c r="N407" i="69"/>
  <c r="N408" i="69"/>
  <c r="N409" i="69"/>
  <c r="N410" i="69"/>
  <c r="N411" i="69"/>
  <c r="N412" i="69"/>
  <c r="N413" i="69"/>
  <c r="N414" i="69"/>
  <c r="N415" i="69"/>
  <c r="N416" i="69"/>
  <c r="N417" i="69"/>
  <c r="N418" i="69"/>
  <c r="N419" i="69"/>
  <c r="N420" i="69"/>
  <c r="N421" i="69"/>
  <c r="N422" i="69"/>
  <c r="N423" i="69"/>
  <c r="N424" i="69"/>
  <c r="N425" i="69"/>
  <c r="N426" i="69"/>
  <c r="N427" i="69"/>
  <c r="N428" i="69"/>
  <c r="N429" i="69"/>
  <c r="N430" i="69"/>
  <c r="N431" i="69"/>
  <c r="N432" i="69"/>
  <c r="O434" i="69" l="1"/>
  <c r="H12" i="69"/>
  <c r="H14" i="69" s="1"/>
  <c r="H17" i="69" s="1"/>
  <c r="H18" i="69" s="1"/>
  <c r="H24" i="69" s="1"/>
  <c r="H25" i="69" s="1"/>
  <c r="H26" i="69" s="1"/>
  <c r="H28" i="69" s="1"/>
  <c r="H29" i="69" s="1"/>
  <c r="H30" i="69" s="1"/>
  <c r="H31" i="69" s="1"/>
  <c r="H32" i="69" s="1"/>
  <c r="H33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H311" i="69" s="1"/>
  <c r="H312" i="69" s="1"/>
  <c r="H313" i="69" s="1"/>
  <c r="H314" i="69" s="1"/>
  <c r="H315" i="69" s="1"/>
  <c r="H316" i="69" s="1"/>
  <c r="H317" i="69" s="1"/>
  <c r="H318" i="69" s="1"/>
  <c r="H319" i="69" s="1"/>
  <c r="H320" i="69" s="1"/>
  <c r="H321" i="69" s="1"/>
  <c r="H322" i="69" s="1"/>
  <c r="H323" i="69" s="1"/>
  <c r="H324" i="69" s="1"/>
  <c r="H325" i="69" s="1"/>
  <c r="H326" i="69" s="1"/>
  <c r="H327" i="69" s="1"/>
  <c r="H328" i="69" s="1"/>
  <c r="H329" i="69" s="1"/>
  <c r="H330" i="69" s="1"/>
  <c r="H331" i="69" s="1"/>
  <c r="H332" i="69" s="1"/>
  <c r="H333" i="69" s="1"/>
  <c r="H334" i="69" s="1"/>
  <c r="H335" i="69" s="1"/>
  <c r="H336" i="69" s="1"/>
  <c r="H337" i="69" s="1"/>
  <c r="H338" i="69" s="1"/>
  <c r="H339" i="69" s="1"/>
  <c r="H340" i="69" s="1"/>
  <c r="H341" i="69" s="1"/>
  <c r="H342" i="69" s="1"/>
  <c r="H343" i="69" s="1"/>
  <c r="H344" i="69" s="1"/>
  <c r="H345" i="69" s="1"/>
  <c r="H346" i="69" s="1"/>
  <c r="H347" i="69" s="1"/>
  <c r="H348" i="69" s="1"/>
  <c r="H349" i="69" s="1"/>
  <c r="H350" i="69" s="1"/>
  <c r="H351" i="69" s="1"/>
  <c r="H352" i="69" s="1"/>
  <c r="H353" i="69" s="1"/>
  <c r="H354" i="69" s="1"/>
  <c r="H355" i="69" s="1"/>
  <c r="H356" i="69" s="1"/>
  <c r="H357" i="69" s="1"/>
  <c r="H358" i="69" s="1"/>
  <c r="H359" i="69" s="1"/>
  <c r="H360" i="69" s="1"/>
  <c r="H361" i="69" s="1"/>
  <c r="H362" i="69" s="1"/>
  <c r="H363" i="69" s="1"/>
  <c r="H364" i="69" s="1"/>
  <c r="H365" i="69" s="1"/>
  <c r="H366" i="69" s="1"/>
  <c r="H367" i="69" s="1"/>
  <c r="H368" i="69" s="1"/>
  <c r="H369" i="69" s="1"/>
  <c r="H370" i="69" s="1"/>
  <c r="H371" i="69" s="1"/>
  <c r="H372" i="69" s="1"/>
  <c r="H373" i="69" s="1"/>
  <c r="H374" i="69" s="1"/>
  <c r="H375" i="69" s="1"/>
  <c r="H376" i="69" s="1"/>
  <c r="H377" i="69" s="1"/>
  <c r="H378" i="69" s="1"/>
  <c r="H379" i="69" s="1"/>
  <c r="H380" i="69" s="1"/>
  <c r="H381" i="69" s="1"/>
  <c r="H382" i="69" s="1"/>
  <c r="H383" i="69" s="1"/>
  <c r="H384" i="69" s="1"/>
  <c r="H385" i="69" s="1"/>
  <c r="H386" i="69" s="1"/>
  <c r="H387" i="69" s="1"/>
  <c r="H388" i="69" s="1"/>
  <c r="H389" i="69" s="1"/>
  <c r="H390" i="69" s="1"/>
  <c r="H391" i="69" s="1"/>
  <c r="H392" i="69" s="1"/>
  <c r="H393" i="69" s="1"/>
  <c r="H394" i="69" s="1"/>
  <c r="H395" i="69" s="1"/>
  <c r="H396" i="69" s="1"/>
  <c r="H397" i="69" s="1"/>
  <c r="H398" i="69" s="1"/>
  <c r="H399" i="69" s="1"/>
  <c r="H400" i="69" s="1"/>
  <c r="H401" i="69" s="1"/>
  <c r="H402" i="69" s="1"/>
  <c r="H403" i="69" s="1"/>
  <c r="H404" i="69" s="1"/>
  <c r="H405" i="69" s="1"/>
  <c r="H406" i="69" s="1"/>
  <c r="H407" i="69" s="1"/>
  <c r="H408" i="69" s="1"/>
  <c r="H409" i="69" s="1"/>
  <c r="H410" i="69" s="1"/>
  <c r="H411" i="69" s="1"/>
  <c r="H412" i="69" s="1"/>
  <c r="H413" i="69" s="1"/>
  <c r="H414" i="69" s="1"/>
  <c r="H415" i="69" s="1"/>
  <c r="H416" i="69" s="1"/>
  <c r="H417" i="69" s="1"/>
  <c r="H418" i="69" s="1"/>
  <c r="H419" i="69" s="1"/>
  <c r="H420" i="69" s="1"/>
  <c r="H421" i="69" s="1"/>
  <c r="H422" i="69" s="1"/>
  <c r="H423" i="69" s="1"/>
  <c r="H424" i="69" s="1"/>
  <c r="H425" i="69" s="1"/>
  <c r="H426" i="69" s="1"/>
  <c r="H427" i="69" s="1"/>
  <c r="H428" i="69" s="1"/>
  <c r="H429" i="69" s="1"/>
  <c r="H430" i="69" s="1"/>
  <c r="H431" i="69" s="1"/>
  <c r="H432" i="69" s="1"/>
  <c r="H433" i="69" s="1"/>
  <c r="H434" i="69" s="1"/>
  <c r="D433" i="69"/>
  <c r="F433" i="69"/>
  <c r="G433" i="69"/>
  <c r="S433" i="69"/>
  <c r="P433" i="69"/>
  <c r="Q433" i="69" s="1"/>
  <c r="T12" i="69"/>
  <c r="T14" i="69"/>
  <c r="T17" i="69"/>
  <c r="T24" i="69"/>
  <c r="T25" i="69"/>
  <c r="T26" i="69"/>
  <c r="T28" i="69"/>
  <c r="T29" i="69"/>
  <c r="T30" i="69"/>
  <c r="T31" i="69"/>
  <c r="T32" i="69"/>
  <c r="T33" i="69"/>
  <c r="T35" i="69"/>
  <c r="T36" i="69"/>
  <c r="T37" i="69"/>
  <c r="T38" i="69"/>
  <c r="T39" i="69"/>
  <c r="T40" i="69"/>
  <c r="T41" i="69"/>
  <c r="T42" i="69"/>
  <c r="T43" i="69"/>
  <c r="T44" i="69"/>
  <c r="T45" i="69"/>
  <c r="T46" i="69"/>
  <c r="T48" i="69"/>
  <c r="T49" i="69"/>
  <c r="T50" i="69"/>
  <c r="T51" i="69"/>
  <c r="T52" i="69"/>
  <c r="T53" i="69"/>
  <c r="T54" i="69"/>
  <c r="T55" i="69"/>
  <c r="T56" i="69"/>
  <c r="T57" i="69"/>
  <c r="T58" i="69"/>
  <c r="T59" i="69"/>
  <c r="T60" i="69"/>
  <c r="T61" i="69"/>
  <c r="T62" i="69"/>
  <c r="T63" i="69"/>
  <c r="T64" i="69"/>
  <c r="T65" i="69"/>
  <c r="T66" i="69"/>
  <c r="T67" i="69"/>
  <c r="T68" i="69"/>
  <c r="T69" i="69"/>
  <c r="T70" i="69"/>
  <c r="T71" i="69"/>
  <c r="T72" i="69"/>
  <c r="T73" i="69"/>
  <c r="T74" i="69"/>
  <c r="T75" i="69"/>
  <c r="T76" i="69"/>
  <c r="T77" i="69"/>
  <c r="T78" i="69"/>
  <c r="T79" i="69"/>
  <c r="T80" i="69"/>
  <c r="T81" i="69"/>
  <c r="T82" i="69"/>
  <c r="T83" i="69"/>
  <c r="T84" i="69"/>
  <c r="T85" i="69"/>
  <c r="T86" i="69"/>
  <c r="T87" i="69"/>
  <c r="T88" i="69"/>
  <c r="T89" i="69"/>
  <c r="T90" i="69"/>
  <c r="T91" i="69"/>
  <c r="T92" i="69"/>
  <c r="T93" i="69"/>
  <c r="T94" i="69"/>
  <c r="T95" i="69"/>
  <c r="T96" i="69"/>
  <c r="T97" i="69"/>
  <c r="T98" i="69"/>
  <c r="T99" i="69"/>
  <c r="T100" i="69"/>
  <c r="T101" i="69"/>
  <c r="T102" i="69"/>
  <c r="T103" i="69"/>
  <c r="T104" i="69"/>
  <c r="T105" i="69"/>
  <c r="T106" i="69"/>
  <c r="T107" i="69"/>
  <c r="T108" i="69"/>
  <c r="T109" i="69"/>
  <c r="T110" i="69"/>
  <c r="T111" i="69"/>
  <c r="T112" i="69"/>
  <c r="T113" i="69"/>
  <c r="T114" i="69"/>
  <c r="T115" i="69"/>
  <c r="T116" i="69"/>
  <c r="T117" i="69"/>
  <c r="T118" i="69"/>
  <c r="T119" i="69"/>
  <c r="T120" i="69"/>
  <c r="T121" i="69"/>
  <c r="T122" i="69"/>
  <c r="T123" i="69"/>
  <c r="T124" i="69"/>
  <c r="T125" i="69"/>
  <c r="T126" i="69"/>
  <c r="T127" i="69"/>
  <c r="T128" i="69"/>
  <c r="T129" i="69"/>
  <c r="T130" i="69"/>
  <c r="T131" i="69"/>
  <c r="T132" i="69"/>
  <c r="T133" i="69"/>
  <c r="T134" i="69"/>
  <c r="T135" i="69"/>
  <c r="T136" i="69"/>
  <c r="T137" i="69"/>
  <c r="T138" i="69"/>
  <c r="T139" i="69"/>
  <c r="T140" i="69"/>
  <c r="T141" i="69"/>
  <c r="T142" i="69"/>
  <c r="T143" i="69"/>
  <c r="T144" i="69"/>
  <c r="T145" i="69"/>
  <c r="T146" i="69"/>
  <c r="T147" i="69"/>
  <c r="T148" i="69"/>
  <c r="T149" i="69"/>
  <c r="T150" i="69"/>
  <c r="T151" i="69"/>
  <c r="T152" i="69"/>
  <c r="T153" i="69"/>
  <c r="T154" i="69"/>
  <c r="T155" i="69"/>
  <c r="T156" i="69"/>
  <c r="T157" i="69"/>
  <c r="T158" i="69"/>
  <c r="T159" i="69"/>
  <c r="T160" i="69"/>
  <c r="T161" i="69"/>
  <c r="T162" i="69"/>
  <c r="T163" i="69"/>
  <c r="T164" i="69"/>
  <c r="T165" i="69"/>
  <c r="T166" i="69"/>
  <c r="D431" i="69"/>
  <c r="F431" i="69"/>
  <c r="G431" i="69"/>
  <c r="P431" i="69"/>
  <c r="Q431" i="69" s="1"/>
  <c r="D432" i="69"/>
  <c r="F432" i="69"/>
  <c r="G432" i="69"/>
  <c r="P432" i="69"/>
  <c r="Q432" i="69" s="1"/>
  <c r="L318" i="72"/>
  <c r="U318" i="72" s="1"/>
  <c r="M318" i="72"/>
  <c r="Q318" i="72"/>
  <c r="R318" i="72"/>
  <c r="S318" i="72"/>
  <c r="V318" i="72"/>
  <c r="L315" i="72"/>
  <c r="U315" i="72" s="1"/>
  <c r="M315" i="72"/>
  <c r="Q315" i="72"/>
  <c r="R315" i="72"/>
  <c r="S315" i="72"/>
  <c r="V315" i="72"/>
  <c r="L316" i="72"/>
  <c r="U316" i="72" s="1"/>
  <c r="M316" i="72"/>
  <c r="Q316" i="72"/>
  <c r="R316" i="72"/>
  <c r="S316" i="72"/>
  <c r="V316" i="72"/>
  <c r="L317" i="72"/>
  <c r="U317" i="72" s="1"/>
  <c r="M317" i="72"/>
  <c r="Q317" i="72"/>
  <c r="R317" i="72"/>
  <c r="S317" i="72"/>
  <c r="V317" i="72"/>
  <c r="AA3" i="5"/>
  <c r="C25" i="5"/>
  <c r="T20" i="5"/>
  <c r="D430" i="69"/>
  <c r="F430" i="69"/>
  <c r="G430" i="69"/>
  <c r="P430" i="69"/>
  <c r="Q430" i="69" s="1"/>
  <c r="T18" i="69" l="1"/>
  <c r="T364" i="69"/>
  <c r="T172" i="69"/>
  <c r="T236" i="69"/>
  <c r="T300" i="69"/>
  <c r="T268" i="69"/>
  <c r="T332" i="69"/>
  <c r="T204" i="69"/>
  <c r="T348" i="69"/>
  <c r="T284" i="69"/>
  <c r="T220" i="69"/>
  <c r="T316" i="69"/>
  <c r="T252" i="69"/>
  <c r="T188" i="69"/>
  <c r="T388" i="69"/>
  <c r="T372" i="69"/>
  <c r="T356" i="69"/>
  <c r="T340" i="69"/>
  <c r="T324" i="69"/>
  <c r="T308" i="69"/>
  <c r="T292" i="69"/>
  <c r="T276" i="69"/>
  <c r="T260" i="69"/>
  <c r="T244" i="69"/>
  <c r="T228" i="69"/>
  <c r="T212" i="69"/>
  <c r="T196" i="69"/>
  <c r="T180" i="69"/>
  <c r="T384" i="69"/>
  <c r="T368" i="69"/>
  <c r="T352" i="69"/>
  <c r="T336" i="69"/>
  <c r="T320" i="69"/>
  <c r="T304" i="69"/>
  <c r="T288" i="69"/>
  <c r="T272" i="69"/>
  <c r="T256" i="69"/>
  <c r="T240" i="69"/>
  <c r="T224" i="69"/>
  <c r="T208" i="69"/>
  <c r="T192" i="69"/>
  <c r="T176" i="69"/>
  <c r="T380" i="69"/>
  <c r="T376" i="69"/>
  <c r="T360" i="69"/>
  <c r="T344" i="69"/>
  <c r="T328" i="69"/>
  <c r="T312" i="69"/>
  <c r="T296" i="69"/>
  <c r="T280" i="69"/>
  <c r="T264" i="69"/>
  <c r="T248" i="69"/>
  <c r="T232" i="69"/>
  <c r="T216" i="69"/>
  <c r="T200" i="69"/>
  <c r="T184" i="69"/>
  <c r="T168" i="69"/>
  <c r="T386" i="69"/>
  <c r="T382" i="69"/>
  <c r="T378" i="69"/>
  <c r="T374" i="69"/>
  <c r="T370" i="69"/>
  <c r="T366" i="69"/>
  <c r="T362" i="69"/>
  <c r="T358" i="69"/>
  <c r="T354" i="69"/>
  <c r="T350" i="69"/>
  <c r="T346" i="69"/>
  <c r="T342" i="69"/>
  <c r="T338" i="69"/>
  <c r="T334" i="69"/>
  <c r="T330" i="69"/>
  <c r="T326" i="69"/>
  <c r="T322" i="69"/>
  <c r="T318" i="69"/>
  <c r="T314" i="69"/>
  <c r="T310" i="69"/>
  <c r="T306" i="69"/>
  <c r="T302" i="69"/>
  <c r="T298" i="69"/>
  <c r="T294" i="69"/>
  <c r="T290" i="69"/>
  <c r="T286" i="69"/>
  <c r="T282" i="69"/>
  <c r="T278" i="69"/>
  <c r="T274" i="69"/>
  <c r="T270" i="69"/>
  <c r="T266" i="69"/>
  <c r="T262" i="69"/>
  <c r="T258" i="69"/>
  <c r="T254" i="69"/>
  <c r="T250" i="69"/>
  <c r="T246" i="69"/>
  <c r="T242" i="69"/>
  <c r="T238" i="69"/>
  <c r="T234" i="69"/>
  <c r="T230" i="69"/>
  <c r="T226" i="69"/>
  <c r="T222" i="69"/>
  <c r="T218" i="69"/>
  <c r="T214" i="69"/>
  <c r="T210" i="69"/>
  <c r="T206" i="69"/>
  <c r="T202" i="69"/>
  <c r="T198" i="69"/>
  <c r="T194" i="69"/>
  <c r="T190" i="69"/>
  <c r="T186" i="69"/>
  <c r="T182" i="69"/>
  <c r="T178" i="69"/>
  <c r="T174" i="69"/>
  <c r="T170" i="69"/>
  <c r="T385" i="69"/>
  <c r="T381" i="69"/>
  <c r="T377" i="69"/>
  <c r="T373" i="69"/>
  <c r="T369" i="69"/>
  <c r="T365" i="69"/>
  <c r="T361" i="69"/>
  <c r="T357" i="69"/>
  <c r="T353" i="69"/>
  <c r="T349" i="69"/>
  <c r="T345" i="69"/>
  <c r="T341" i="69"/>
  <c r="T337" i="69"/>
  <c r="T333" i="69"/>
  <c r="T329" i="69"/>
  <c r="T325" i="69"/>
  <c r="T321" i="69"/>
  <c r="T317" i="69"/>
  <c r="T313" i="69"/>
  <c r="T309" i="69"/>
  <c r="T305" i="69"/>
  <c r="T301" i="69"/>
  <c r="T297" i="69"/>
  <c r="T293" i="69"/>
  <c r="T289" i="69"/>
  <c r="T285" i="69"/>
  <c r="T281" i="69"/>
  <c r="T277" i="69"/>
  <c r="T273" i="69"/>
  <c r="T269" i="69"/>
  <c r="T265" i="69"/>
  <c r="T261" i="69"/>
  <c r="T257" i="69"/>
  <c r="T253" i="69"/>
  <c r="T249" i="69"/>
  <c r="T245" i="69"/>
  <c r="T241" i="69"/>
  <c r="T237" i="69"/>
  <c r="T233" i="69"/>
  <c r="T229" i="69"/>
  <c r="T225" i="69"/>
  <c r="T221" i="69"/>
  <c r="T217" i="69"/>
  <c r="T213" i="69"/>
  <c r="T209" i="69"/>
  <c r="T205" i="69"/>
  <c r="T201" i="69"/>
  <c r="T197" i="69"/>
  <c r="T193" i="69"/>
  <c r="T189" i="69"/>
  <c r="T185" i="69"/>
  <c r="T181" i="69"/>
  <c r="T177" i="69"/>
  <c r="T173" i="69"/>
  <c r="T169" i="69"/>
  <c r="K434" i="69"/>
  <c r="H435" i="69"/>
  <c r="T434" i="69"/>
  <c r="I434" i="69"/>
  <c r="J434" i="69" s="1"/>
  <c r="T387" i="69"/>
  <c r="T383" i="69"/>
  <c r="T379" i="69"/>
  <c r="T375" i="69"/>
  <c r="T371" i="69"/>
  <c r="T367" i="69"/>
  <c r="T363" i="69"/>
  <c r="T359" i="69"/>
  <c r="T355" i="69"/>
  <c r="T351" i="69"/>
  <c r="T347" i="69"/>
  <c r="T343" i="69"/>
  <c r="T339" i="69"/>
  <c r="T335" i="69"/>
  <c r="T331" i="69"/>
  <c r="T327" i="69"/>
  <c r="T323" i="69"/>
  <c r="T319" i="69"/>
  <c r="T315" i="69"/>
  <c r="T311" i="69"/>
  <c r="T307" i="69"/>
  <c r="T303" i="69"/>
  <c r="T299" i="69"/>
  <c r="T295" i="69"/>
  <c r="T291" i="69"/>
  <c r="T287" i="69"/>
  <c r="T283" i="69"/>
  <c r="T279" i="69"/>
  <c r="T275" i="69"/>
  <c r="T271" i="69"/>
  <c r="T267" i="69"/>
  <c r="T263" i="69"/>
  <c r="T259" i="69"/>
  <c r="T255" i="69"/>
  <c r="T251" i="69"/>
  <c r="T247" i="69"/>
  <c r="T243" i="69"/>
  <c r="T239" i="69"/>
  <c r="T235" i="69"/>
  <c r="T231" i="69"/>
  <c r="T227" i="69"/>
  <c r="T223" i="69"/>
  <c r="T219" i="69"/>
  <c r="T215" i="69"/>
  <c r="T211" i="69"/>
  <c r="T207" i="69"/>
  <c r="T203" i="69"/>
  <c r="T199" i="69"/>
  <c r="T195" i="69"/>
  <c r="T191" i="69"/>
  <c r="T187" i="69"/>
  <c r="T183" i="69"/>
  <c r="T179" i="69"/>
  <c r="T175" i="69"/>
  <c r="T171" i="69"/>
  <c r="T167" i="69"/>
  <c r="O433" i="69"/>
  <c r="S432" i="69"/>
  <c r="O432" i="69"/>
  <c r="O431" i="69"/>
  <c r="S431" i="69"/>
  <c r="K435" i="69" l="1"/>
  <c r="H436" i="69"/>
  <c r="T435" i="69"/>
  <c r="I435" i="69"/>
  <c r="J435" i="69" s="1"/>
  <c r="S430" i="69"/>
  <c r="O430" i="69"/>
  <c r="I436" i="69" l="1"/>
  <c r="J436" i="69" s="1"/>
  <c r="T436" i="69"/>
  <c r="H437" i="69"/>
  <c r="K436" i="69"/>
  <c r="L314" i="72"/>
  <c r="U314" i="72" s="1"/>
  <c r="V314" i="72"/>
  <c r="Q314" i="72"/>
  <c r="M314" i="72"/>
  <c r="R314" i="72"/>
  <c r="S314" i="72"/>
  <c r="D429" i="69"/>
  <c r="F429" i="69"/>
  <c r="G429" i="69"/>
  <c r="P429" i="69"/>
  <c r="Q429" i="69" s="1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3" i="5"/>
  <c r="D428" i="69"/>
  <c r="F428" i="69"/>
  <c r="G428" i="69"/>
  <c r="P428" i="69"/>
  <c r="Q428" i="69" s="1"/>
  <c r="I437" i="69" l="1"/>
  <c r="J437" i="69" s="1"/>
  <c r="K437" i="69"/>
  <c r="H438" i="69"/>
  <c r="T437" i="69"/>
  <c r="S428" i="69"/>
  <c r="O428" i="69"/>
  <c r="I438" i="69" l="1"/>
  <c r="J438" i="69" s="1"/>
  <c r="T438" i="69"/>
  <c r="H439" i="69"/>
  <c r="K438" i="69"/>
  <c r="S429" i="69"/>
  <c r="O429" i="69"/>
  <c r="V313" i="72"/>
  <c r="L312" i="72"/>
  <c r="M312" i="72"/>
  <c r="Q312" i="72"/>
  <c r="R312" i="72"/>
  <c r="S312" i="72"/>
  <c r="U312" i="72"/>
  <c r="V312" i="72"/>
  <c r="L313" i="72"/>
  <c r="U313" i="72" s="1"/>
  <c r="M313" i="72"/>
  <c r="Q313" i="72"/>
  <c r="R313" i="72"/>
  <c r="S313" i="72"/>
  <c r="D427" i="69"/>
  <c r="F427" i="69"/>
  <c r="G427" i="69"/>
  <c r="P427" i="69"/>
  <c r="Q427" i="69" s="1"/>
  <c r="H440" i="69" l="1"/>
  <c r="I439" i="69"/>
  <c r="J439" i="69" s="1"/>
  <c r="T439" i="69"/>
  <c r="K439" i="69"/>
  <c r="D426" i="69"/>
  <c r="F426" i="69"/>
  <c r="G426" i="69"/>
  <c r="O426" i="69"/>
  <c r="P426" i="69"/>
  <c r="Q426" i="69" s="1"/>
  <c r="S426" i="69"/>
  <c r="I440" i="69" l="1"/>
  <c r="J440" i="69" s="1"/>
  <c r="T440" i="69"/>
  <c r="H441" i="69"/>
  <c r="H442" i="69" s="1"/>
  <c r="K440" i="69"/>
  <c r="S427" i="69"/>
  <c r="O427" i="69"/>
  <c r="L305" i="72"/>
  <c r="U305" i="72" s="1"/>
  <c r="M305" i="72"/>
  <c r="Q305" i="72"/>
  <c r="R305" i="72"/>
  <c r="S305" i="72"/>
  <c r="V305" i="72"/>
  <c r="L306" i="72"/>
  <c r="U306" i="72" s="1"/>
  <c r="M306" i="72"/>
  <c r="Q306" i="72"/>
  <c r="R306" i="72"/>
  <c r="S306" i="72"/>
  <c r="V306" i="72"/>
  <c r="L307" i="72"/>
  <c r="U307" i="72" s="1"/>
  <c r="M307" i="72"/>
  <c r="Q307" i="72"/>
  <c r="R307" i="72"/>
  <c r="S307" i="72"/>
  <c r="V307" i="72"/>
  <c r="L308" i="72"/>
  <c r="U308" i="72" s="1"/>
  <c r="M308" i="72"/>
  <c r="Q308" i="72"/>
  <c r="R308" i="72"/>
  <c r="S308" i="72"/>
  <c r="V308" i="72"/>
  <c r="L309" i="72"/>
  <c r="U309" i="72" s="1"/>
  <c r="M309" i="72"/>
  <c r="Q309" i="72"/>
  <c r="R309" i="72"/>
  <c r="S309" i="72"/>
  <c r="V309" i="72"/>
  <c r="L310" i="72"/>
  <c r="U310" i="72" s="1"/>
  <c r="M310" i="72"/>
  <c r="Q310" i="72"/>
  <c r="R310" i="72"/>
  <c r="S310" i="72"/>
  <c r="V310" i="72"/>
  <c r="L311" i="72"/>
  <c r="U311" i="72" s="1"/>
  <c r="M311" i="72"/>
  <c r="Q311" i="72"/>
  <c r="R311" i="72"/>
  <c r="S311" i="72"/>
  <c r="V311" i="72"/>
  <c r="I442" i="69" l="1"/>
  <c r="J442" i="69" s="1"/>
  <c r="T442" i="69"/>
  <c r="K442" i="69"/>
  <c r="H443" i="69"/>
  <c r="K441" i="69"/>
  <c r="T441" i="69"/>
  <c r="I441" i="69"/>
  <c r="J441" i="69" s="1"/>
  <c r="O425" i="69"/>
  <c r="P425" i="69"/>
  <c r="Q425" i="69" s="1"/>
  <c r="S425" i="69"/>
  <c r="D425" i="69"/>
  <c r="F425" i="69"/>
  <c r="G425" i="69"/>
  <c r="I443" i="69" l="1"/>
  <c r="J443" i="69" s="1"/>
  <c r="K443" i="69"/>
  <c r="T443" i="69"/>
  <c r="H444" i="69"/>
  <c r="D423" i="69"/>
  <c r="F423" i="69"/>
  <c r="G423" i="69"/>
  <c r="P423" i="69"/>
  <c r="Q423" i="69" s="1"/>
  <c r="D424" i="69"/>
  <c r="F424" i="69"/>
  <c r="G424" i="69"/>
  <c r="P424" i="69"/>
  <c r="Q424" i="69" s="1"/>
  <c r="D422" i="69"/>
  <c r="F422" i="69"/>
  <c r="G422" i="69"/>
  <c r="O422" i="69"/>
  <c r="P422" i="69"/>
  <c r="Q422" i="69" s="1"/>
  <c r="P421" i="69"/>
  <c r="Q421" i="69" s="1"/>
  <c r="D421" i="69"/>
  <c r="F421" i="69"/>
  <c r="G421" i="69"/>
  <c r="AG21" i="5"/>
  <c r="D420" i="69"/>
  <c r="F420" i="69"/>
  <c r="G420" i="69"/>
  <c r="O420" i="69"/>
  <c r="P420" i="69"/>
  <c r="Q420" i="69" s="1"/>
  <c r="S420" i="69"/>
  <c r="T444" i="69" l="1"/>
  <c r="K444" i="69"/>
  <c r="H445" i="69"/>
  <c r="I444" i="69"/>
  <c r="J444" i="69" s="1"/>
  <c r="S422" i="69"/>
  <c r="S424" i="69"/>
  <c r="S421" i="69"/>
  <c r="O421" i="69"/>
  <c r="I445" i="69" l="1"/>
  <c r="J445" i="69" s="1"/>
  <c r="K445" i="69"/>
  <c r="H446" i="69"/>
  <c r="T445" i="69"/>
  <c r="O423" i="69"/>
  <c r="S423" i="69"/>
  <c r="O424" i="69"/>
  <c r="E13" i="49"/>
  <c r="C13" i="49"/>
  <c r="B13" i="49"/>
  <c r="E12" i="49"/>
  <c r="D12" i="49"/>
  <c r="E11" i="49"/>
  <c r="D11" i="49"/>
  <c r="E10" i="49"/>
  <c r="D10" i="49"/>
  <c r="E9" i="49"/>
  <c r="D9" i="49"/>
  <c r="D13" i="49" s="1"/>
  <c r="E6" i="49"/>
  <c r="B6" i="49"/>
  <c r="V304" i="72"/>
  <c r="U304" i="72"/>
  <c r="S304" i="72"/>
  <c r="R304" i="72"/>
  <c r="Q304" i="72"/>
  <c r="M304" i="72"/>
  <c r="L304" i="72"/>
  <c r="V303" i="72"/>
  <c r="S303" i="72"/>
  <c r="R303" i="72"/>
  <c r="Q303" i="72"/>
  <c r="M303" i="72"/>
  <c r="L303" i="72"/>
  <c r="U303" i="72" s="1"/>
  <c r="V302" i="72"/>
  <c r="U302" i="72"/>
  <c r="S302" i="72"/>
  <c r="R302" i="72"/>
  <c r="Q302" i="72"/>
  <c r="M302" i="72"/>
  <c r="L302" i="72"/>
  <c r="V301" i="72"/>
  <c r="S301" i="72"/>
  <c r="R301" i="72"/>
  <c r="Q301" i="72"/>
  <c r="M301" i="72"/>
  <c r="L301" i="72"/>
  <c r="U301" i="72" s="1"/>
  <c r="V300" i="72"/>
  <c r="U300" i="72"/>
  <c r="S300" i="72"/>
  <c r="R300" i="72"/>
  <c r="Q300" i="72"/>
  <c r="M300" i="72"/>
  <c r="L300" i="72"/>
  <c r="V299" i="72"/>
  <c r="S299" i="72"/>
  <c r="R299" i="72"/>
  <c r="Q299" i="72"/>
  <c r="M299" i="72"/>
  <c r="L299" i="72"/>
  <c r="U299" i="72" s="1"/>
  <c r="V298" i="72"/>
  <c r="U298" i="72"/>
  <c r="S298" i="72"/>
  <c r="R298" i="72"/>
  <c r="Q298" i="72"/>
  <c r="M298" i="72"/>
  <c r="L298" i="72"/>
  <c r="V297" i="72"/>
  <c r="S297" i="72"/>
  <c r="R297" i="72"/>
  <c r="Q297" i="72"/>
  <c r="M297" i="72"/>
  <c r="L297" i="72"/>
  <c r="U297" i="72" s="1"/>
  <c r="V296" i="72"/>
  <c r="U296" i="72"/>
  <c r="S296" i="72"/>
  <c r="R296" i="72"/>
  <c r="Q296" i="72"/>
  <c r="M296" i="72"/>
  <c r="L296" i="72"/>
  <c r="V295" i="72"/>
  <c r="S295" i="72"/>
  <c r="R295" i="72"/>
  <c r="Q295" i="72"/>
  <c r="M295" i="72"/>
  <c r="L295" i="72"/>
  <c r="U295" i="72" s="1"/>
  <c r="V294" i="72"/>
  <c r="U294" i="72"/>
  <c r="S294" i="72"/>
  <c r="R294" i="72"/>
  <c r="Q294" i="72"/>
  <c r="M294" i="72"/>
  <c r="L294" i="72"/>
  <c r="V293" i="72"/>
  <c r="S293" i="72"/>
  <c r="R293" i="72"/>
  <c r="Q293" i="72"/>
  <c r="M293" i="72"/>
  <c r="L293" i="72"/>
  <c r="U293" i="72" s="1"/>
  <c r="V292" i="72"/>
  <c r="U292" i="72"/>
  <c r="S292" i="72"/>
  <c r="R292" i="72"/>
  <c r="Q292" i="72"/>
  <c r="M292" i="72"/>
  <c r="L292" i="72"/>
  <c r="V291" i="72"/>
  <c r="S291" i="72"/>
  <c r="R291" i="72"/>
  <c r="Q291" i="72"/>
  <c r="M291" i="72"/>
  <c r="L291" i="72"/>
  <c r="U291" i="72" s="1"/>
  <c r="V290" i="72"/>
  <c r="U290" i="72"/>
  <c r="S290" i="72"/>
  <c r="R290" i="72"/>
  <c r="Q290" i="72"/>
  <c r="M290" i="72"/>
  <c r="L290" i="72"/>
  <c r="V289" i="72"/>
  <c r="S289" i="72"/>
  <c r="R289" i="72"/>
  <c r="Q289" i="72"/>
  <c r="M289" i="72"/>
  <c r="L289" i="72"/>
  <c r="U289" i="72" s="1"/>
  <c r="V288" i="72"/>
  <c r="U288" i="72"/>
  <c r="S288" i="72"/>
  <c r="R288" i="72"/>
  <c r="Q288" i="72"/>
  <c r="M288" i="72"/>
  <c r="L288" i="72"/>
  <c r="V287" i="72"/>
  <c r="S287" i="72"/>
  <c r="R287" i="72"/>
  <c r="Q287" i="72"/>
  <c r="M287" i="72"/>
  <c r="L287" i="72"/>
  <c r="U287" i="72" s="1"/>
  <c r="V286" i="72"/>
  <c r="U286" i="72"/>
  <c r="S286" i="72"/>
  <c r="R286" i="72"/>
  <c r="Q286" i="72"/>
  <c r="M286" i="72"/>
  <c r="L286" i="72"/>
  <c r="V285" i="72"/>
  <c r="S285" i="72"/>
  <c r="R285" i="72"/>
  <c r="Q285" i="72"/>
  <c r="M285" i="72"/>
  <c r="L285" i="72"/>
  <c r="U285" i="72" s="1"/>
  <c r="V284" i="72"/>
  <c r="U284" i="72"/>
  <c r="S284" i="72"/>
  <c r="R284" i="72"/>
  <c r="Q284" i="72"/>
  <c r="M284" i="72"/>
  <c r="L284" i="72"/>
  <c r="V283" i="72"/>
  <c r="S283" i="72"/>
  <c r="R283" i="72"/>
  <c r="Q283" i="72"/>
  <c r="M283" i="72"/>
  <c r="L283" i="72"/>
  <c r="U283" i="72" s="1"/>
  <c r="V282" i="72"/>
  <c r="U282" i="72"/>
  <c r="S282" i="72"/>
  <c r="R282" i="72"/>
  <c r="Q282" i="72"/>
  <c r="M282" i="72"/>
  <c r="L282" i="72"/>
  <c r="V281" i="72"/>
  <c r="S281" i="72"/>
  <c r="R281" i="72"/>
  <c r="Q281" i="72"/>
  <c r="M281" i="72"/>
  <c r="L281" i="72"/>
  <c r="U281" i="72" s="1"/>
  <c r="V280" i="72"/>
  <c r="U280" i="72"/>
  <c r="S280" i="72"/>
  <c r="R280" i="72"/>
  <c r="Q280" i="72"/>
  <c r="M280" i="72"/>
  <c r="L280" i="72"/>
  <c r="V279" i="72"/>
  <c r="S279" i="72"/>
  <c r="R279" i="72"/>
  <c r="Q279" i="72"/>
  <c r="M279" i="72"/>
  <c r="L279" i="72"/>
  <c r="U279" i="72" s="1"/>
  <c r="V278" i="72"/>
  <c r="U278" i="72"/>
  <c r="S278" i="72"/>
  <c r="R278" i="72"/>
  <c r="Q278" i="72"/>
  <c r="M278" i="72"/>
  <c r="L278" i="72"/>
  <c r="V277" i="72"/>
  <c r="S277" i="72"/>
  <c r="R277" i="72"/>
  <c r="Q277" i="72"/>
  <c r="M277" i="72"/>
  <c r="L277" i="72"/>
  <c r="U277" i="72" s="1"/>
  <c r="V276" i="72"/>
  <c r="U276" i="72"/>
  <c r="S276" i="72"/>
  <c r="R276" i="72"/>
  <c r="Q276" i="72"/>
  <c r="M276" i="72"/>
  <c r="L276" i="72"/>
  <c r="V275" i="72"/>
  <c r="S275" i="72"/>
  <c r="R275" i="72"/>
  <c r="Q275" i="72"/>
  <c r="M275" i="72"/>
  <c r="L275" i="72"/>
  <c r="U275" i="72" s="1"/>
  <c r="V274" i="72"/>
  <c r="U274" i="72"/>
  <c r="S274" i="72"/>
  <c r="R274" i="72"/>
  <c r="Q274" i="72"/>
  <c r="M274" i="72"/>
  <c r="L274" i="72"/>
  <c r="V273" i="72"/>
  <c r="S273" i="72"/>
  <c r="R273" i="72"/>
  <c r="Q273" i="72"/>
  <c r="M273" i="72"/>
  <c r="L273" i="72"/>
  <c r="U273" i="72" s="1"/>
  <c r="V272" i="72"/>
  <c r="U272" i="72"/>
  <c r="S272" i="72"/>
  <c r="R272" i="72"/>
  <c r="Q272" i="72"/>
  <c r="M272" i="72"/>
  <c r="L272" i="72"/>
  <c r="V271" i="72"/>
  <c r="S271" i="72"/>
  <c r="R271" i="72"/>
  <c r="Q271" i="72"/>
  <c r="M271" i="72"/>
  <c r="L271" i="72"/>
  <c r="U271" i="72" s="1"/>
  <c r="V270" i="72"/>
  <c r="U270" i="72"/>
  <c r="S270" i="72"/>
  <c r="R270" i="72"/>
  <c r="Q270" i="72"/>
  <c r="M270" i="72"/>
  <c r="L270" i="72"/>
  <c r="V269" i="72"/>
  <c r="S269" i="72"/>
  <c r="R269" i="72"/>
  <c r="Q269" i="72"/>
  <c r="M269" i="72"/>
  <c r="L269" i="72"/>
  <c r="U269" i="72" s="1"/>
  <c r="V268" i="72"/>
  <c r="U268" i="72"/>
  <c r="S268" i="72"/>
  <c r="R268" i="72"/>
  <c r="Q268" i="72"/>
  <c r="M268" i="72"/>
  <c r="L268" i="72"/>
  <c r="V267" i="72"/>
  <c r="S267" i="72"/>
  <c r="R267" i="72"/>
  <c r="Q267" i="72"/>
  <c r="M267" i="72"/>
  <c r="L267" i="72"/>
  <c r="V266" i="72"/>
  <c r="S266" i="72"/>
  <c r="R266" i="72"/>
  <c r="Q266" i="72"/>
  <c r="M266" i="72"/>
  <c r="L266" i="72"/>
  <c r="V265" i="72"/>
  <c r="S265" i="72"/>
  <c r="R265" i="72"/>
  <c r="Q265" i="72"/>
  <c r="M265" i="72"/>
  <c r="L265" i="72"/>
  <c r="V264" i="72"/>
  <c r="S264" i="72"/>
  <c r="R264" i="72"/>
  <c r="Q264" i="72"/>
  <c r="M264" i="72"/>
  <c r="L264" i="72"/>
  <c r="V263" i="72"/>
  <c r="S263" i="72"/>
  <c r="R263" i="72"/>
  <c r="Q263" i="72"/>
  <c r="M263" i="72"/>
  <c r="L263" i="72"/>
  <c r="V262" i="72"/>
  <c r="S262" i="72"/>
  <c r="R262" i="72"/>
  <c r="Q262" i="72"/>
  <c r="M262" i="72"/>
  <c r="L262" i="72"/>
  <c r="V261" i="72"/>
  <c r="S261" i="72"/>
  <c r="R261" i="72"/>
  <c r="Q261" i="72"/>
  <c r="M261" i="72"/>
  <c r="L261" i="72"/>
  <c r="V260" i="72"/>
  <c r="S260" i="72"/>
  <c r="R260" i="72"/>
  <c r="Q260" i="72"/>
  <c r="M260" i="72"/>
  <c r="L260" i="72"/>
  <c r="V259" i="72"/>
  <c r="S259" i="72"/>
  <c r="R259" i="72"/>
  <c r="Q259" i="72"/>
  <c r="M259" i="72"/>
  <c r="L259" i="72"/>
  <c r="V258" i="72"/>
  <c r="S258" i="72"/>
  <c r="R258" i="72"/>
  <c r="Q258" i="72"/>
  <c r="M258" i="72"/>
  <c r="L258" i="72"/>
  <c r="V257" i="72"/>
  <c r="S257" i="72"/>
  <c r="R257" i="72"/>
  <c r="Q257" i="72"/>
  <c r="M257" i="72"/>
  <c r="L257" i="72"/>
  <c r="V256" i="72"/>
  <c r="S256" i="72"/>
  <c r="R256" i="72"/>
  <c r="Q256" i="72"/>
  <c r="M256" i="72"/>
  <c r="L256" i="72"/>
  <c r="V255" i="72"/>
  <c r="S255" i="72"/>
  <c r="R255" i="72"/>
  <c r="Q255" i="72"/>
  <c r="M255" i="72"/>
  <c r="L255" i="72"/>
  <c r="V254" i="72"/>
  <c r="S254" i="72"/>
  <c r="R254" i="72"/>
  <c r="Q254" i="72"/>
  <c r="M254" i="72"/>
  <c r="L254" i="72"/>
  <c r="X253" i="72"/>
  <c r="V253" i="72"/>
  <c r="S253" i="72"/>
  <c r="R253" i="72"/>
  <c r="Q253" i="72"/>
  <c r="M253" i="72"/>
  <c r="L253" i="72"/>
  <c r="V252" i="72"/>
  <c r="S252" i="72"/>
  <c r="R252" i="72"/>
  <c r="Q252" i="72"/>
  <c r="M252" i="72"/>
  <c r="L252" i="72"/>
  <c r="V251" i="72"/>
  <c r="S251" i="72"/>
  <c r="R251" i="72"/>
  <c r="Q251" i="72"/>
  <c r="M251" i="72"/>
  <c r="L251" i="72"/>
  <c r="V250" i="72"/>
  <c r="S250" i="72"/>
  <c r="R250" i="72"/>
  <c r="Q250" i="72"/>
  <c r="M250" i="72"/>
  <c r="L250" i="72"/>
  <c r="V249" i="72"/>
  <c r="S249" i="72"/>
  <c r="R249" i="72"/>
  <c r="Q249" i="72"/>
  <c r="M249" i="72"/>
  <c r="L249" i="72"/>
  <c r="AK248" i="72"/>
  <c r="AJ248" i="72"/>
  <c r="V248" i="72"/>
  <c r="S248" i="72"/>
  <c r="R248" i="72"/>
  <c r="Q248" i="72"/>
  <c r="M248" i="72"/>
  <c r="L248" i="72"/>
  <c r="V247" i="72"/>
  <c r="S247" i="72"/>
  <c r="R247" i="72"/>
  <c r="Q247" i="72"/>
  <c r="M247" i="72"/>
  <c r="L247" i="72"/>
  <c r="V246" i="72"/>
  <c r="S246" i="72"/>
  <c r="R246" i="72"/>
  <c r="Q246" i="72"/>
  <c r="M246" i="72"/>
  <c r="L246" i="72"/>
  <c r="V245" i="72"/>
  <c r="S245" i="72"/>
  <c r="R245" i="72"/>
  <c r="Q245" i="72"/>
  <c r="M245" i="72"/>
  <c r="L245" i="72"/>
  <c r="V244" i="72"/>
  <c r="S244" i="72"/>
  <c r="R244" i="72"/>
  <c r="Q244" i="72"/>
  <c r="M244" i="72"/>
  <c r="L244" i="72"/>
  <c r="V243" i="72"/>
  <c r="S243" i="72"/>
  <c r="R243" i="72"/>
  <c r="Q243" i="72"/>
  <c r="M243" i="72"/>
  <c r="L243" i="72"/>
  <c r="V242" i="72"/>
  <c r="S242" i="72"/>
  <c r="R242" i="72"/>
  <c r="Q242" i="72"/>
  <c r="M242" i="72"/>
  <c r="L242" i="72"/>
  <c r="V241" i="72"/>
  <c r="S241" i="72"/>
  <c r="R241" i="72"/>
  <c r="Q241" i="72"/>
  <c r="M241" i="72"/>
  <c r="L241" i="72"/>
  <c r="V240" i="72"/>
  <c r="S240" i="72"/>
  <c r="R240" i="72"/>
  <c r="Q240" i="72"/>
  <c r="M240" i="72"/>
  <c r="L240" i="72"/>
  <c r="V239" i="72"/>
  <c r="S239" i="72"/>
  <c r="R239" i="72"/>
  <c r="Q239" i="72"/>
  <c r="M239" i="72"/>
  <c r="L239" i="72"/>
  <c r="V238" i="72"/>
  <c r="S238" i="72"/>
  <c r="R238" i="72"/>
  <c r="Q238" i="72"/>
  <c r="M238" i="72"/>
  <c r="L238" i="72"/>
  <c r="V237" i="72"/>
  <c r="S237" i="72"/>
  <c r="R237" i="72"/>
  <c r="Q237" i="72"/>
  <c r="M237" i="72"/>
  <c r="L237" i="72"/>
  <c r="V236" i="72"/>
  <c r="S236" i="72"/>
  <c r="R236" i="72"/>
  <c r="Q236" i="72"/>
  <c r="M236" i="72"/>
  <c r="L236" i="72"/>
  <c r="V235" i="72"/>
  <c r="S235" i="72"/>
  <c r="R235" i="72"/>
  <c r="Q235" i="72"/>
  <c r="M235" i="72"/>
  <c r="L235" i="72"/>
  <c r="V234" i="72"/>
  <c r="S234" i="72"/>
  <c r="R234" i="72"/>
  <c r="Q234" i="72"/>
  <c r="M234" i="72"/>
  <c r="L234" i="72"/>
  <c r="V233" i="72"/>
  <c r="S233" i="72"/>
  <c r="R233" i="72"/>
  <c r="Q233" i="72"/>
  <c r="M233" i="72"/>
  <c r="L233" i="72"/>
  <c r="V232" i="72"/>
  <c r="S232" i="72"/>
  <c r="R232" i="72"/>
  <c r="Q232" i="72"/>
  <c r="M232" i="72"/>
  <c r="L232" i="72"/>
  <c r="V231" i="72"/>
  <c r="R231" i="72"/>
  <c r="Q231" i="72"/>
  <c r="M231" i="72"/>
  <c r="L231" i="72"/>
  <c r="V230" i="72"/>
  <c r="R230" i="72"/>
  <c r="Q230" i="72"/>
  <c r="M230" i="72"/>
  <c r="L230" i="72"/>
  <c r="V229" i="72"/>
  <c r="R229" i="72"/>
  <c r="Q229" i="72"/>
  <c r="M229" i="72"/>
  <c r="L229" i="72"/>
  <c r="V228" i="72"/>
  <c r="R228" i="72"/>
  <c r="Q228" i="72"/>
  <c r="M228" i="72"/>
  <c r="L228" i="72"/>
  <c r="V227" i="72"/>
  <c r="R227" i="72"/>
  <c r="Q227" i="72"/>
  <c r="M227" i="72"/>
  <c r="L227" i="72"/>
  <c r="V226" i="72"/>
  <c r="R226" i="72"/>
  <c r="Q226" i="72"/>
  <c r="M226" i="72"/>
  <c r="L226" i="72"/>
  <c r="V225" i="72"/>
  <c r="R225" i="72"/>
  <c r="Q225" i="72"/>
  <c r="M225" i="72"/>
  <c r="L225" i="72"/>
  <c r="V224" i="72"/>
  <c r="R224" i="72"/>
  <c r="Q224" i="72"/>
  <c r="M224" i="72"/>
  <c r="L224" i="72"/>
  <c r="V223" i="72"/>
  <c r="R223" i="72"/>
  <c r="Q223" i="72"/>
  <c r="M223" i="72"/>
  <c r="L223" i="72"/>
  <c r="V222" i="72"/>
  <c r="R222" i="72"/>
  <c r="Q222" i="72"/>
  <c r="M222" i="72"/>
  <c r="L222" i="72"/>
  <c r="V221" i="72"/>
  <c r="R221" i="72"/>
  <c r="S221" i="72" s="1"/>
  <c r="Q221" i="72"/>
  <c r="M221" i="72"/>
  <c r="L221" i="72"/>
  <c r="V220" i="72"/>
  <c r="R220" i="72"/>
  <c r="Q220" i="72"/>
  <c r="M220" i="72"/>
  <c r="L220" i="72"/>
  <c r="V219" i="72"/>
  <c r="R219" i="72"/>
  <c r="Q219" i="72"/>
  <c r="M219" i="72"/>
  <c r="L219" i="72"/>
  <c r="V218" i="72"/>
  <c r="R218" i="72"/>
  <c r="Q218" i="72"/>
  <c r="M218" i="72"/>
  <c r="L218" i="72"/>
  <c r="V217" i="72"/>
  <c r="U217" i="72"/>
  <c r="T217" i="72"/>
  <c r="R217" i="72"/>
  <c r="Q217" i="72"/>
  <c r="M217" i="72"/>
  <c r="L217" i="72"/>
  <c r="V216" i="72"/>
  <c r="R216" i="72"/>
  <c r="Q216" i="72"/>
  <c r="M216" i="72"/>
  <c r="L216" i="72"/>
  <c r="V215" i="72"/>
  <c r="R215" i="72"/>
  <c r="Q215" i="72"/>
  <c r="M215" i="72"/>
  <c r="L215" i="72"/>
  <c r="V214" i="72"/>
  <c r="R214" i="72"/>
  <c r="Q214" i="72"/>
  <c r="M214" i="72"/>
  <c r="L214" i="72"/>
  <c r="V213" i="72"/>
  <c r="R213" i="72"/>
  <c r="Q213" i="72"/>
  <c r="M213" i="72"/>
  <c r="L213" i="72"/>
  <c r="V212" i="72"/>
  <c r="R212" i="72"/>
  <c r="Q212" i="72"/>
  <c r="L212" i="72"/>
  <c r="V211" i="72"/>
  <c r="R211" i="72"/>
  <c r="Q211" i="72"/>
  <c r="L211" i="72"/>
  <c r="V210" i="72"/>
  <c r="R210" i="72"/>
  <c r="Q210" i="72"/>
  <c r="L210" i="72"/>
  <c r="V209" i="72"/>
  <c r="R209" i="72"/>
  <c r="Q209" i="72"/>
  <c r="L209" i="72"/>
  <c r="V208" i="72"/>
  <c r="R208" i="72"/>
  <c r="Q208" i="72"/>
  <c r="L208" i="72"/>
  <c r="V207" i="72"/>
  <c r="R207" i="72"/>
  <c r="Q207" i="72"/>
  <c r="L207" i="72"/>
  <c r="V206" i="72"/>
  <c r="R206" i="72"/>
  <c r="Q206" i="72"/>
  <c r="L206" i="72"/>
  <c r="V205" i="72"/>
  <c r="R205" i="72"/>
  <c r="Q205" i="72"/>
  <c r="L205" i="72"/>
  <c r="V204" i="72"/>
  <c r="R204" i="72"/>
  <c r="Q204" i="72"/>
  <c r="L204" i="72"/>
  <c r="V203" i="72"/>
  <c r="R203" i="72"/>
  <c r="Q203" i="72"/>
  <c r="L203" i="72"/>
  <c r="V202" i="72"/>
  <c r="R202" i="72"/>
  <c r="Q202" i="72"/>
  <c r="L202" i="72"/>
  <c r="V201" i="72"/>
  <c r="R201" i="72"/>
  <c r="Q201" i="72"/>
  <c r="L201" i="72"/>
  <c r="V200" i="72"/>
  <c r="R200" i="72"/>
  <c r="Q200" i="72"/>
  <c r="L200" i="72"/>
  <c r="V199" i="72"/>
  <c r="R199" i="72"/>
  <c r="Q199" i="72"/>
  <c r="L199" i="72"/>
  <c r="V198" i="72"/>
  <c r="R198" i="72"/>
  <c r="Q198" i="72"/>
  <c r="L198" i="72"/>
  <c r="V197" i="72"/>
  <c r="R197" i="72"/>
  <c r="Q197" i="72"/>
  <c r="L197" i="72"/>
  <c r="V196" i="72"/>
  <c r="R196" i="72"/>
  <c r="Q196" i="72"/>
  <c r="L196" i="72"/>
  <c r="V195" i="72"/>
  <c r="R195" i="72"/>
  <c r="Q195" i="72"/>
  <c r="L195" i="72"/>
  <c r="V194" i="72"/>
  <c r="R194" i="72"/>
  <c r="Q194" i="72"/>
  <c r="L194" i="72"/>
  <c r="V193" i="72"/>
  <c r="R193" i="72"/>
  <c r="Q193" i="72"/>
  <c r="L193" i="72"/>
  <c r="V192" i="72"/>
  <c r="R192" i="72"/>
  <c r="Q192" i="72"/>
  <c r="L192" i="72"/>
  <c r="V191" i="72"/>
  <c r="R191" i="72"/>
  <c r="Q191" i="72"/>
  <c r="L191" i="72"/>
  <c r="V190" i="72"/>
  <c r="R190" i="72"/>
  <c r="Q190" i="72"/>
  <c r="L190" i="72"/>
  <c r="V189" i="72"/>
  <c r="R189" i="72"/>
  <c r="Q189" i="72"/>
  <c r="L189" i="72"/>
  <c r="V188" i="72"/>
  <c r="R188" i="72"/>
  <c r="Q188" i="72"/>
  <c r="L188" i="72"/>
  <c r="V187" i="72"/>
  <c r="R187" i="72"/>
  <c r="Q187" i="72"/>
  <c r="L187" i="72"/>
  <c r="V186" i="72"/>
  <c r="R186" i="72"/>
  <c r="Q186" i="72"/>
  <c r="L186" i="72"/>
  <c r="V185" i="72"/>
  <c r="R185" i="72"/>
  <c r="Q185" i="72"/>
  <c r="L185" i="72"/>
  <c r="V184" i="72"/>
  <c r="R184" i="72"/>
  <c r="Q184" i="72"/>
  <c r="L184" i="72"/>
  <c r="V183" i="72"/>
  <c r="R183" i="72"/>
  <c r="Q183" i="72"/>
  <c r="L183" i="72"/>
  <c r="V182" i="72"/>
  <c r="R182" i="72"/>
  <c r="Q182" i="72"/>
  <c r="L182" i="72"/>
  <c r="V181" i="72"/>
  <c r="R181" i="72"/>
  <c r="Q181" i="72"/>
  <c r="L181" i="72"/>
  <c r="V180" i="72"/>
  <c r="R180" i="72"/>
  <c r="Q180" i="72"/>
  <c r="L180" i="72"/>
  <c r="V179" i="72"/>
  <c r="R179" i="72"/>
  <c r="Q179" i="72"/>
  <c r="L179" i="72"/>
  <c r="V178" i="72"/>
  <c r="Q178" i="72"/>
  <c r="L178" i="72"/>
  <c r="V177" i="72"/>
  <c r="Q177" i="72"/>
  <c r="L177" i="72"/>
  <c r="V176" i="72"/>
  <c r="Q176" i="72"/>
  <c r="L176" i="72"/>
  <c r="V175" i="72"/>
  <c r="R175" i="72"/>
  <c r="Q175" i="72"/>
  <c r="L175" i="72"/>
  <c r="V174" i="72"/>
  <c r="R174" i="72"/>
  <c r="Q174" i="72"/>
  <c r="L174" i="72"/>
  <c r="V173" i="72"/>
  <c r="Q173" i="72"/>
  <c r="L173" i="72"/>
  <c r="V172" i="72"/>
  <c r="Q172" i="72"/>
  <c r="L172" i="72"/>
  <c r="V171" i="72"/>
  <c r="Q171" i="72"/>
  <c r="L171" i="72"/>
  <c r="V170" i="72"/>
  <c r="Q170" i="72"/>
  <c r="L170" i="72"/>
  <c r="V169" i="72"/>
  <c r="Q169" i="72"/>
  <c r="L169" i="72"/>
  <c r="V168" i="72"/>
  <c r="Q168" i="72"/>
  <c r="L168" i="72"/>
  <c r="V167" i="72"/>
  <c r="Q167" i="72"/>
  <c r="L167" i="72"/>
  <c r="V166" i="72"/>
  <c r="R166" i="72"/>
  <c r="Q166" i="72"/>
  <c r="L166" i="72"/>
  <c r="V165" i="72"/>
  <c r="Q165" i="72"/>
  <c r="L165" i="72"/>
  <c r="V164" i="72"/>
  <c r="Q164" i="72"/>
  <c r="L164" i="72"/>
  <c r="Q163" i="72"/>
  <c r="L163" i="72"/>
  <c r="V162" i="72"/>
  <c r="Q162" i="72"/>
  <c r="L162" i="72"/>
  <c r="V161" i="72"/>
  <c r="L161" i="72"/>
  <c r="L160" i="72"/>
  <c r="R159" i="72"/>
  <c r="L159" i="72"/>
  <c r="L158" i="72"/>
  <c r="L157" i="72"/>
  <c r="Q155" i="72"/>
  <c r="L155" i="72"/>
  <c r="L154" i="72"/>
  <c r="V153" i="72"/>
  <c r="L151" i="72"/>
  <c r="C151" i="72"/>
  <c r="R176" i="72" s="1"/>
  <c r="Q149" i="72"/>
  <c r="L148" i="72"/>
  <c r="V147" i="72"/>
  <c r="C147" i="72"/>
  <c r="Q146" i="72"/>
  <c r="C146" i="72"/>
  <c r="V159" i="72" s="1"/>
  <c r="R145" i="72"/>
  <c r="C145" i="72"/>
  <c r="V158" i="72" s="1"/>
  <c r="O144" i="72"/>
  <c r="L143" i="72"/>
  <c r="C143" i="72"/>
  <c r="Q156" i="72" s="1"/>
  <c r="Q142" i="72"/>
  <c r="C142" i="72"/>
  <c r="V155" i="72" s="1"/>
  <c r="V141" i="72"/>
  <c r="L141" i="72"/>
  <c r="C141" i="72"/>
  <c r="V140" i="72"/>
  <c r="L140" i="72"/>
  <c r="V139" i="72"/>
  <c r="L139" i="72"/>
  <c r="V138" i="72"/>
  <c r="L138" i="72"/>
  <c r="V137" i="72"/>
  <c r="L137" i="72"/>
  <c r="V136" i="72"/>
  <c r="L136" i="72"/>
  <c r="V135" i="72"/>
  <c r="L135" i="72"/>
  <c r="V134" i="72"/>
  <c r="L134" i="72"/>
  <c r="V133" i="72"/>
  <c r="L133" i="72"/>
  <c r="L132" i="72"/>
  <c r="L131" i="72"/>
  <c r="P130" i="72"/>
  <c r="L130" i="72"/>
  <c r="L129" i="72"/>
  <c r="L128" i="72"/>
  <c r="L127" i="72"/>
  <c r="L126" i="72"/>
  <c r="L125" i="72"/>
  <c r="S123" i="72"/>
  <c r="L123" i="72"/>
  <c r="S122" i="72"/>
  <c r="S120" i="72"/>
  <c r="R120" i="72"/>
  <c r="L120" i="72"/>
  <c r="S119" i="72"/>
  <c r="P119" i="72"/>
  <c r="L119" i="72"/>
  <c r="S118" i="72"/>
  <c r="O118" i="72"/>
  <c r="L118" i="72"/>
  <c r="C118" i="72"/>
  <c r="S117" i="72"/>
  <c r="P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P76" i="72" s="1"/>
  <c r="L75" i="72"/>
  <c r="L74" i="72"/>
  <c r="L73" i="72"/>
  <c r="L72" i="72"/>
  <c r="L71" i="72"/>
  <c r="L70" i="72"/>
  <c r="P69" i="72"/>
  <c r="L69" i="72"/>
  <c r="L68" i="72"/>
  <c r="L67" i="72"/>
  <c r="L66" i="72"/>
  <c r="L65" i="72"/>
  <c r="L64" i="72"/>
  <c r="L63" i="72"/>
  <c r="P62" i="72"/>
  <c r="L62" i="72"/>
  <c r="L61" i="72"/>
  <c r="L60" i="72"/>
  <c r="L59" i="72"/>
  <c r="L58" i="72"/>
  <c r="L57" i="72"/>
  <c r="L56" i="72"/>
  <c r="L55" i="72"/>
  <c r="I55" i="72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I222" i="72" s="1"/>
  <c r="I223" i="72" s="1"/>
  <c r="I224" i="72" s="1"/>
  <c r="I225" i="72" s="1"/>
  <c r="I226" i="72" s="1"/>
  <c r="I227" i="72" s="1"/>
  <c r="I228" i="72" s="1"/>
  <c r="I229" i="72" s="1"/>
  <c r="I230" i="72" s="1"/>
  <c r="I231" i="72" s="1"/>
  <c r="I232" i="72" s="1"/>
  <c r="I233" i="72" s="1"/>
  <c r="I234" i="72" s="1"/>
  <c r="I235" i="72" s="1"/>
  <c r="I236" i="72" s="1"/>
  <c r="I237" i="72" s="1"/>
  <c r="I238" i="72" s="1"/>
  <c r="I239" i="72" s="1"/>
  <c r="I240" i="72" s="1"/>
  <c r="I241" i="72" s="1"/>
  <c r="I242" i="72" s="1"/>
  <c r="I243" i="72" s="1"/>
  <c r="I244" i="72" s="1"/>
  <c r="I245" i="72" s="1"/>
  <c r="I246" i="72" s="1"/>
  <c r="I247" i="72" s="1"/>
  <c r="I248" i="72" s="1"/>
  <c r="I249" i="72" s="1"/>
  <c r="I250" i="72" s="1"/>
  <c r="I251" i="72" s="1"/>
  <c r="I252" i="72" s="1"/>
  <c r="I253" i="72" s="1"/>
  <c r="I254" i="72" s="1"/>
  <c r="I255" i="72" s="1"/>
  <c r="I256" i="72" s="1"/>
  <c r="I257" i="72" s="1"/>
  <c r="I258" i="72" s="1"/>
  <c r="I259" i="72" s="1"/>
  <c r="I260" i="72" s="1"/>
  <c r="I261" i="72" s="1"/>
  <c r="I262" i="72" s="1"/>
  <c r="I263" i="72" s="1"/>
  <c r="I264" i="72" s="1"/>
  <c r="I265" i="72" s="1"/>
  <c r="I266" i="72" s="1"/>
  <c r="I267" i="72" s="1"/>
  <c r="I268" i="72" s="1"/>
  <c r="I269" i="72" s="1"/>
  <c r="I270" i="72" s="1"/>
  <c r="I271" i="72" s="1"/>
  <c r="I272" i="72" s="1"/>
  <c r="I273" i="72" s="1"/>
  <c r="I274" i="72" s="1"/>
  <c r="I275" i="72" s="1"/>
  <c r="I276" i="72" s="1"/>
  <c r="I277" i="72" s="1"/>
  <c r="I278" i="72" s="1"/>
  <c r="I279" i="72" s="1"/>
  <c r="I280" i="72" s="1"/>
  <c r="I281" i="72" s="1"/>
  <c r="I282" i="72" s="1"/>
  <c r="I283" i="72" s="1"/>
  <c r="I284" i="72" s="1"/>
  <c r="I285" i="72" s="1"/>
  <c r="I286" i="72" s="1"/>
  <c r="I287" i="72" s="1"/>
  <c r="I288" i="72" s="1"/>
  <c r="I289" i="72" s="1"/>
  <c r="I290" i="72" s="1"/>
  <c r="I291" i="72" s="1"/>
  <c r="I292" i="72" s="1"/>
  <c r="I293" i="72" s="1"/>
  <c r="I294" i="72" s="1"/>
  <c r="I295" i="72" s="1"/>
  <c r="I296" i="72" s="1"/>
  <c r="I297" i="72" s="1"/>
  <c r="I298" i="72" s="1"/>
  <c r="I299" i="72" s="1"/>
  <c r="I300" i="72" s="1"/>
  <c r="I301" i="72" s="1"/>
  <c r="I302" i="72" s="1"/>
  <c r="I303" i="72" s="1"/>
  <c r="I304" i="72" s="1"/>
  <c r="I305" i="72" s="1"/>
  <c r="I306" i="72" s="1"/>
  <c r="I307" i="72" s="1"/>
  <c r="I308" i="72" s="1"/>
  <c r="I309" i="72" s="1"/>
  <c r="I310" i="72" s="1"/>
  <c r="I311" i="72" s="1"/>
  <c r="I312" i="72" s="1"/>
  <c r="I313" i="72" s="1"/>
  <c r="I314" i="72" s="1"/>
  <c r="I315" i="72" s="1"/>
  <c r="I316" i="72" s="1"/>
  <c r="I317" i="72" s="1"/>
  <c r="I318" i="72" s="1"/>
  <c r="L54" i="72"/>
  <c r="J54" i="72"/>
  <c r="J55" i="72" s="1"/>
  <c r="J56" i="72" s="1"/>
  <c r="J57" i="72" s="1"/>
  <c r="J58" i="72" s="1"/>
  <c r="J59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V11" i="72"/>
  <c r="U11" i="72"/>
  <c r="R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V6" i="72"/>
  <c r="U6" i="72"/>
  <c r="R6" i="72"/>
  <c r="V5" i="72"/>
  <c r="U5" i="72"/>
  <c r="R5" i="72"/>
  <c r="V4" i="72"/>
  <c r="U4" i="72"/>
  <c r="R4" i="72"/>
  <c r="D4" i="72"/>
  <c r="D5" i="72" s="1"/>
  <c r="V3" i="72"/>
  <c r="U3" i="72"/>
  <c r="V23" i="72" s="1"/>
  <c r="R3" i="72"/>
  <c r="E3" i="72"/>
  <c r="D3" i="72"/>
  <c r="A3" i="72"/>
  <c r="A4" i="72" s="1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E2" i="72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P11" i="48"/>
  <c r="O11" i="48"/>
  <c r="Q11" i="48" s="1"/>
  <c r="G11" i="48"/>
  <c r="P10" i="48"/>
  <c r="O10" i="48"/>
  <c r="Q10" i="48" s="1"/>
  <c r="G10" i="48"/>
  <c r="P9" i="48"/>
  <c r="O9" i="48"/>
  <c r="Q9" i="48" s="1"/>
  <c r="G9" i="48"/>
  <c r="P8" i="48"/>
  <c r="O8" i="48"/>
  <c r="Q8" i="48" s="1"/>
  <c r="G8" i="48"/>
  <c r="P7" i="48"/>
  <c r="O7" i="48"/>
  <c r="Q7" i="48" s="1"/>
  <c r="G7" i="48"/>
  <c r="P6" i="48"/>
  <c r="O6" i="48"/>
  <c r="Q6" i="48" s="1"/>
  <c r="G6" i="48"/>
  <c r="P5" i="48"/>
  <c r="O5" i="48"/>
  <c r="Q5" i="48" s="1"/>
  <c r="G5" i="48"/>
  <c r="P4" i="48"/>
  <c r="O4" i="48"/>
  <c r="Q4" i="48" s="1"/>
  <c r="G4" i="48"/>
  <c r="P3" i="48"/>
  <c r="O3" i="48"/>
  <c r="Q3" i="48" s="1"/>
  <c r="G3" i="48"/>
  <c r="P2" i="48"/>
  <c r="O2" i="48"/>
  <c r="Q2" i="48" s="1"/>
  <c r="G2" i="48"/>
  <c r="S419" i="69"/>
  <c r="P419" i="69"/>
  <c r="Q419" i="69" s="1"/>
  <c r="O419" i="69"/>
  <c r="G419" i="69"/>
  <c r="F419" i="69"/>
  <c r="D419" i="69"/>
  <c r="S418" i="69"/>
  <c r="P418" i="69"/>
  <c r="Q418" i="69" s="1"/>
  <c r="O418" i="69"/>
  <c r="G418" i="69"/>
  <c r="F418" i="69"/>
  <c r="D418" i="69"/>
  <c r="S417" i="69"/>
  <c r="P417" i="69"/>
  <c r="Q417" i="69" s="1"/>
  <c r="O417" i="69"/>
  <c r="G417" i="69"/>
  <c r="F417" i="69"/>
  <c r="D417" i="69"/>
  <c r="S416" i="69"/>
  <c r="P416" i="69"/>
  <c r="Q416" i="69" s="1"/>
  <c r="O416" i="69"/>
  <c r="G416" i="69"/>
  <c r="F416" i="69"/>
  <c r="D416" i="69"/>
  <c r="S415" i="69"/>
  <c r="P415" i="69"/>
  <c r="Q415" i="69" s="1"/>
  <c r="O415" i="69"/>
  <c r="G415" i="69"/>
  <c r="F415" i="69"/>
  <c r="D415" i="69"/>
  <c r="S414" i="69"/>
  <c r="P414" i="69"/>
  <c r="Q414" i="69" s="1"/>
  <c r="O414" i="69"/>
  <c r="G414" i="69"/>
  <c r="F414" i="69"/>
  <c r="D414" i="69"/>
  <c r="S413" i="69"/>
  <c r="P413" i="69"/>
  <c r="Q413" i="69" s="1"/>
  <c r="O413" i="69"/>
  <c r="G413" i="69"/>
  <c r="F413" i="69"/>
  <c r="D413" i="69"/>
  <c r="S412" i="69"/>
  <c r="P412" i="69"/>
  <c r="Q412" i="69" s="1"/>
  <c r="O412" i="69"/>
  <c r="G412" i="69"/>
  <c r="F412" i="69"/>
  <c r="D412" i="69"/>
  <c r="S411" i="69"/>
  <c r="P411" i="69"/>
  <c r="Q411" i="69" s="1"/>
  <c r="O411" i="69"/>
  <c r="G411" i="69"/>
  <c r="F411" i="69"/>
  <c r="D411" i="69"/>
  <c r="S410" i="69"/>
  <c r="P410" i="69"/>
  <c r="Q410" i="69" s="1"/>
  <c r="O410" i="69"/>
  <c r="G410" i="69"/>
  <c r="F410" i="69"/>
  <c r="D410" i="69"/>
  <c r="S409" i="69"/>
  <c r="P409" i="69"/>
  <c r="Q409" i="69" s="1"/>
  <c r="O409" i="69"/>
  <c r="G409" i="69"/>
  <c r="F409" i="69"/>
  <c r="D409" i="69"/>
  <c r="S408" i="69"/>
  <c r="P408" i="69"/>
  <c r="Q408" i="69" s="1"/>
  <c r="O408" i="69"/>
  <c r="G408" i="69"/>
  <c r="F408" i="69"/>
  <c r="D408" i="69"/>
  <c r="S407" i="69"/>
  <c r="P407" i="69"/>
  <c r="Q407" i="69" s="1"/>
  <c r="O407" i="69"/>
  <c r="G407" i="69"/>
  <c r="F407" i="69"/>
  <c r="D407" i="69"/>
  <c r="S406" i="69"/>
  <c r="P406" i="69"/>
  <c r="Q406" i="69" s="1"/>
  <c r="O406" i="69"/>
  <c r="G406" i="69"/>
  <c r="F406" i="69"/>
  <c r="D406" i="69"/>
  <c r="S405" i="69"/>
  <c r="P405" i="69"/>
  <c r="Q405" i="69" s="1"/>
  <c r="O405" i="69"/>
  <c r="G405" i="69"/>
  <c r="F405" i="69"/>
  <c r="D405" i="69"/>
  <c r="S404" i="69"/>
  <c r="P404" i="69"/>
  <c r="Q404" i="69" s="1"/>
  <c r="O404" i="69"/>
  <c r="G404" i="69"/>
  <c r="F404" i="69"/>
  <c r="D404" i="69"/>
  <c r="S403" i="69"/>
  <c r="P403" i="69"/>
  <c r="Q403" i="69" s="1"/>
  <c r="O403" i="69"/>
  <c r="G403" i="69"/>
  <c r="F403" i="69"/>
  <c r="D403" i="69"/>
  <c r="S402" i="69"/>
  <c r="P402" i="69"/>
  <c r="Q402" i="69" s="1"/>
  <c r="O402" i="69"/>
  <c r="G402" i="69"/>
  <c r="F402" i="69"/>
  <c r="D402" i="69"/>
  <c r="P401" i="69"/>
  <c r="O401" i="69"/>
  <c r="G401" i="69"/>
  <c r="F401" i="69"/>
  <c r="D401" i="69"/>
  <c r="P400" i="69"/>
  <c r="O400" i="69"/>
  <c r="G400" i="69"/>
  <c r="F400" i="69"/>
  <c r="D400" i="69"/>
  <c r="P399" i="69"/>
  <c r="O399" i="69"/>
  <c r="G399" i="69"/>
  <c r="F399" i="69"/>
  <c r="D399" i="69"/>
  <c r="P398" i="69"/>
  <c r="O398" i="69"/>
  <c r="G398" i="69"/>
  <c r="F398" i="69"/>
  <c r="D398" i="69"/>
  <c r="P397" i="69"/>
  <c r="O397" i="69"/>
  <c r="G397" i="69"/>
  <c r="F397" i="69"/>
  <c r="D397" i="69"/>
  <c r="P396" i="69"/>
  <c r="O396" i="69"/>
  <c r="G396" i="69"/>
  <c r="F396" i="69"/>
  <c r="D396" i="69"/>
  <c r="P395" i="69"/>
  <c r="O395" i="69"/>
  <c r="G395" i="69"/>
  <c r="F395" i="69"/>
  <c r="D395" i="69"/>
  <c r="P394" i="69"/>
  <c r="O394" i="69"/>
  <c r="G394" i="69"/>
  <c r="F394" i="69"/>
  <c r="D394" i="69"/>
  <c r="P393" i="69"/>
  <c r="O393" i="69"/>
  <c r="G393" i="69"/>
  <c r="F393" i="69"/>
  <c r="D393" i="69"/>
  <c r="P392" i="69"/>
  <c r="O392" i="69"/>
  <c r="G392" i="69"/>
  <c r="F392" i="69"/>
  <c r="D392" i="69"/>
  <c r="P391" i="69"/>
  <c r="O391" i="69"/>
  <c r="G391" i="69"/>
  <c r="F391" i="69"/>
  <c r="D391" i="69"/>
  <c r="P390" i="69"/>
  <c r="O390" i="69"/>
  <c r="G390" i="69"/>
  <c r="F390" i="69"/>
  <c r="D390" i="69"/>
  <c r="P389" i="69"/>
  <c r="O389" i="69"/>
  <c r="I389" i="69"/>
  <c r="J389" i="69" s="1"/>
  <c r="T389" i="69"/>
  <c r="G389" i="69"/>
  <c r="F389" i="69"/>
  <c r="D389" i="69"/>
  <c r="P388" i="69"/>
  <c r="O388" i="69"/>
  <c r="K388" i="69"/>
  <c r="I388" i="69"/>
  <c r="J388" i="69" s="1"/>
  <c r="G388" i="69"/>
  <c r="F388" i="69"/>
  <c r="D388" i="69"/>
  <c r="P387" i="69"/>
  <c r="O387" i="69"/>
  <c r="K387" i="69"/>
  <c r="I387" i="69"/>
  <c r="J387" i="69" s="1"/>
  <c r="G387" i="69"/>
  <c r="F387" i="69"/>
  <c r="D387" i="69"/>
  <c r="P386" i="69"/>
  <c r="O386" i="69"/>
  <c r="K386" i="69"/>
  <c r="I386" i="69"/>
  <c r="J386" i="69" s="1"/>
  <c r="G386" i="69"/>
  <c r="F386" i="69"/>
  <c r="D386" i="69"/>
  <c r="P385" i="69"/>
  <c r="O385" i="69"/>
  <c r="K385" i="69"/>
  <c r="I385" i="69"/>
  <c r="J385" i="69" s="1"/>
  <c r="G385" i="69"/>
  <c r="F385" i="69"/>
  <c r="D385" i="69"/>
  <c r="P384" i="69"/>
  <c r="O384" i="69"/>
  <c r="K384" i="69"/>
  <c r="I384" i="69"/>
  <c r="J384" i="69" s="1"/>
  <c r="G384" i="69"/>
  <c r="F384" i="69"/>
  <c r="D384" i="69"/>
  <c r="P383" i="69"/>
  <c r="O383" i="69"/>
  <c r="K383" i="69"/>
  <c r="I383" i="69"/>
  <c r="J383" i="69" s="1"/>
  <c r="G383" i="69"/>
  <c r="F383" i="69"/>
  <c r="D383" i="69"/>
  <c r="P382" i="69"/>
  <c r="O382" i="69"/>
  <c r="K382" i="69"/>
  <c r="I382" i="69"/>
  <c r="J382" i="69" s="1"/>
  <c r="G382" i="69"/>
  <c r="F382" i="69"/>
  <c r="D382" i="69"/>
  <c r="P381" i="69"/>
  <c r="O381" i="69"/>
  <c r="K381" i="69"/>
  <c r="I381" i="69"/>
  <c r="J381" i="69" s="1"/>
  <c r="G381" i="69"/>
  <c r="F381" i="69"/>
  <c r="D381" i="69"/>
  <c r="P380" i="69"/>
  <c r="O380" i="69"/>
  <c r="K380" i="69"/>
  <c r="I380" i="69"/>
  <c r="J380" i="69" s="1"/>
  <c r="G380" i="69"/>
  <c r="F380" i="69"/>
  <c r="D380" i="69"/>
  <c r="P379" i="69"/>
  <c r="O379" i="69"/>
  <c r="K379" i="69"/>
  <c r="I379" i="69"/>
  <c r="J379" i="69" s="1"/>
  <c r="G379" i="69"/>
  <c r="F379" i="69"/>
  <c r="D379" i="69"/>
  <c r="P378" i="69"/>
  <c r="O378" i="69"/>
  <c r="K378" i="69"/>
  <c r="I378" i="69"/>
  <c r="J378" i="69" s="1"/>
  <c r="G378" i="69"/>
  <c r="F378" i="69"/>
  <c r="D378" i="69"/>
  <c r="P377" i="69"/>
  <c r="O377" i="69"/>
  <c r="K377" i="69"/>
  <c r="I377" i="69"/>
  <c r="J377" i="69" s="1"/>
  <c r="G377" i="69"/>
  <c r="F377" i="69"/>
  <c r="D377" i="69"/>
  <c r="P376" i="69"/>
  <c r="O376" i="69"/>
  <c r="K376" i="69"/>
  <c r="I376" i="69"/>
  <c r="J376" i="69" s="1"/>
  <c r="G376" i="69"/>
  <c r="F376" i="69"/>
  <c r="D376" i="69"/>
  <c r="P375" i="69"/>
  <c r="O375" i="69"/>
  <c r="K375" i="69"/>
  <c r="I375" i="69"/>
  <c r="J375" i="69" s="1"/>
  <c r="G375" i="69"/>
  <c r="F375" i="69"/>
  <c r="D375" i="69"/>
  <c r="P374" i="69"/>
  <c r="O374" i="69"/>
  <c r="K374" i="69"/>
  <c r="I374" i="69"/>
  <c r="J374" i="69" s="1"/>
  <c r="G374" i="69"/>
  <c r="F374" i="69"/>
  <c r="D374" i="69"/>
  <c r="P373" i="69"/>
  <c r="O373" i="69"/>
  <c r="K373" i="69"/>
  <c r="I373" i="69"/>
  <c r="J373" i="69" s="1"/>
  <c r="G373" i="69"/>
  <c r="F373" i="69"/>
  <c r="D373" i="69"/>
  <c r="P372" i="69"/>
  <c r="O372" i="69"/>
  <c r="K372" i="69"/>
  <c r="I372" i="69"/>
  <c r="J372" i="69" s="1"/>
  <c r="G372" i="69"/>
  <c r="F372" i="69"/>
  <c r="D372" i="69"/>
  <c r="P371" i="69"/>
  <c r="O371" i="69"/>
  <c r="K371" i="69"/>
  <c r="I371" i="69"/>
  <c r="J371" i="69" s="1"/>
  <c r="G371" i="69"/>
  <c r="F371" i="69"/>
  <c r="D371" i="69"/>
  <c r="Q370" i="69"/>
  <c r="P370" i="69"/>
  <c r="O370" i="69"/>
  <c r="K370" i="69"/>
  <c r="I370" i="69"/>
  <c r="J370" i="69" s="1"/>
  <c r="G370" i="69"/>
  <c r="F370" i="69"/>
  <c r="D370" i="69"/>
  <c r="P369" i="69"/>
  <c r="O369" i="69"/>
  <c r="K369" i="69"/>
  <c r="I369" i="69"/>
  <c r="J369" i="69" s="1"/>
  <c r="G369" i="69"/>
  <c r="F369" i="69"/>
  <c r="D369" i="69"/>
  <c r="P368" i="69"/>
  <c r="O368" i="69"/>
  <c r="K368" i="69"/>
  <c r="I368" i="69"/>
  <c r="J368" i="69" s="1"/>
  <c r="G368" i="69"/>
  <c r="F368" i="69"/>
  <c r="D368" i="69"/>
  <c r="P367" i="69"/>
  <c r="O367" i="69"/>
  <c r="K367" i="69"/>
  <c r="I367" i="69"/>
  <c r="J367" i="69" s="1"/>
  <c r="G367" i="69"/>
  <c r="F367" i="69"/>
  <c r="D367" i="69"/>
  <c r="P366" i="69"/>
  <c r="O366" i="69"/>
  <c r="K366" i="69"/>
  <c r="I366" i="69"/>
  <c r="J366" i="69" s="1"/>
  <c r="G366" i="69"/>
  <c r="F366" i="69"/>
  <c r="D366" i="69"/>
  <c r="P365" i="69"/>
  <c r="O365" i="69"/>
  <c r="K365" i="69"/>
  <c r="I365" i="69"/>
  <c r="J365" i="69" s="1"/>
  <c r="G365" i="69"/>
  <c r="F365" i="69"/>
  <c r="D365" i="69"/>
  <c r="P364" i="69"/>
  <c r="O364" i="69"/>
  <c r="K364" i="69"/>
  <c r="I364" i="69"/>
  <c r="J364" i="69" s="1"/>
  <c r="G364" i="69"/>
  <c r="F364" i="69"/>
  <c r="D364" i="69"/>
  <c r="P363" i="69"/>
  <c r="O363" i="69"/>
  <c r="K363" i="69"/>
  <c r="I363" i="69"/>
  <c r="J363" i="69" s="1"/>
  <c r="G363" i="69"/>
  <c r="F363" i="69"/>
  <c r="D363" i="69"/>
  <c r="P362" i="69"/>
  <c r="O362" i="69"/>
  <c r="K362" i="69"/>
  <c r="I362" i="69"/>
  <c r="J362" i="69" s="1"/>
  <c r="G362" i="69"/>
  <c r="F362" i="69"/>
  <c r="D362" i="69"/>
  <c r="P361" i="69"/>
  <c r="O361" i="69"/>
  <c r="K361" i="69"/>
  <c r="I361" i="69"/>
  <c r="J361" i="69" s="1"/>
  <c r="G361" i="69"/>
  <c r="F361" i="69"/>
  <c r="D361" i="69"/>
  <c r="P360" i="69"/>
  <c r="O360" i="69"/>
  <c r="K360" i="69"/>
  <c r="I360" i="69"/>
  <c r="J360" i="69" s="1"/>
  <c r="G360" i="69"/>
  <c r="F360" i="69"/>
  <c r="D360" i="69"/>
  <c r="P359" i="69"/>
  <c r="O359" i="69"/>
  <c r="K359" i="69"/>
  <c r="I359" i="69"/>
  <c r="J359" i="69" s="1"/>
  <c r="G359" i="69"/>
  <c r="F359" i="69"/>
  <c r="D359" i="69"/>
  <c r="P358" i="69"/>
  <c r="O358" i="69"/>
  <c r="K358" i="69"/>
  <c r="I358" i="69"/>
  <c r="J358" i="69" s="1"/>
  <c r="G358" i="69"/>
  <c r="F358" i="69"/>
  <c r="D358" i="69"/>
  <c r="P357" i="69"/>
  <c r="O357" i="69"/>
  <c r="K357" i="69"/>
  <c r="I357" i="69"/>
  <c r="J357" i="69" s="1"/>
  <c r="G357" i="69"/>
  <c r="F357" i="69"/>
  <c r="D357" i="69"/>
  <c r="P356" i="69"/>
  <c r="O356" i="69"/>
  <c r="K356" i="69"/>
  <c r="I356" i="69"/>
  <c r="J356" i="69" s="1"/>
  <c r="G356" i="69"/>
  <c r="F356" i="69"/>
  <c r="D356" i="69"/>
  <c r="P355" i="69"/>
  <c r="O355" i="69"/>
  <c r="K355" i="69"/>
  <c r="I355" i="69"/>
  <c r="J355" i="69" s="1"/>
  <c r="G355" i="69"/>
  <c r="F355" i="69"/>
  <c r="D355" i="69"/>
  <c r="P354" i="69"/>
  <c r="O354" i="69"/>
  <c r="K354" i="69"/>
  <c r="I354" i="69"/>
  <c r="J354" i="69" s="1"/>
  <c r="G354" i="69"/>
  <c r="F354" i="69"/>
  <c r="D354" i="69"/>
  <c r="K353" i="69"/>
  <c r="I353" i="69"/>
  <c r="J353" i="69" s="1"/>
  <c r="G353" i="69"/>
  <c r="F353" i="69"/>
  <c r="D353" i="69"/>
  <c r="K352" i="69"/>
  <c r="I352" i="69"/>
  <c r="J352" i="69" s="1"/>
  <c r="G352" i="69"/>
  <c r="F352" i="69"/>
  <c r="D352" i="69"/>
  <c r="K351" i="69"/>
  <c r="I351" i="69"/>
  <c r="J351" i="69" s="1"/>
  <c r="F351" i="69"/>
  <c r="D351" i="69"/>
  <c r="K350" i="69"/>
  <c r="I350" i="69"/>
  <c r="J350" i="69" s="1"/>
  <c r="F350" i="69"/>
  <c r="D350" i="69"/>
  <c r="K349" i="69"/>
  <c r="I349" i="69"/>
  <c r="J349" i="69" s="1"/>
  <c r="F349" i="69"/>
  <c r="D349" i="69"/>
  <c r="K348" i="69"/>
  <c r="I348" i="69"/>
  <c r="J348" i="69" s="1"/>
  <c r="F348" i="69"/>
  <c r="D348" i="69"/>
  <c r="K347" i="69"/>
  <c r="I347" i="69"/>
  <c r="J347" i="69" s="1"/>
  <c r="F347" i="69"/>
  <c r="D347" i="69"/>
  <c r="K346" i="69"/>
  <c r="I346" i="69"/>
  <c r="J346" i="69" s="1"/>
  <c r="F346" i="69"/>
  <c r="D346" i="69"/>
  <c r="K345" i="69"/>
  <c r="I345" i="69"/>
  <c r="J345" i="69" s="1"/>
  <c r="F345" i="69"/>
  <c r="D345" i="69"/>
  <c r="K344" i="69"/>
  <c r="I344" i="69"/>
  <c r="J344" i="69" s="1"/>
  <c r="F344" i="69"/>
  <c r="D344" i="69"/>
  <c r="K343" i="69"/>
  <c r="I343" i="69"/>
  <c r="J343" i="69" s="1"/>
  <c r="F343" i="69"/>
  <c r="D343" i="69"/>
  <c r="K342" i="69"/>
  <c r="I342" i="69"/>
  <c r="J342" i="69" s="1"/>
  <c r="F342" i="69"/>
  <c r="D342" i="69"/>
  <c r="K341" i="69"/>
  <c r="I341" i="69"/>
  <c r="J341" i="69" s="1"/>
  <c r="F341" i="69"/>
  <c r="D341" i="69"/>
  <c r="K340" i="69"/>
  <c r="I340" i="69"/>
  <c r="J340" i="69" s="1"/>
  <c r="F340" i="69"/>
  <c r="D340" i="69"/>
  <c r="K339" i="69"/>
  <c r="I339" i="69"/>
  <c r="J339" i="69" s="1"/>
  <c r="F339" i="69"/>
  <c r="D339" i="69"/>
  <c r="I338" i="69"/>
  <c r="F338" i="69"/>
  <c r="D338" i="69"/>
  <c r="I337" i="69"/>
  <c r="F337" i="69"/>
  <c r="D337" i="69"/>
  <c r="I336" i="69"/>
  <c r="F336" i="69"/>
  <c r="D336" i="69"/>
  <c r="I335" i="69"/>
  <c r="F335" i="69"/>
  <c r="D335" i="69"/>
  <c r="I334" i="69"/>
  <c r="F334" i="69"/>
  <c r="D334" i="69"/>
  <c r="I333" i="69"/>
  <c r="F333" i="69"/>
  <c r="D333" i="69"/>
  <c r="I332" i="69"/>
  <c r="F332" i="69"/>
  <c r="D332" i="69"/>
  <c r="I331" i="69"/>
  <c r="F331" i="69"/>
  <c r="D331" i="69"/>
  <c r="I330" i="69"/>
  <c r="F330" i="69"/>
  <c r="D330" i="69"/>
  <c r="I329" i="69"/>
  <c r="F329" i="69"/>
  <c r="D329" i="69"/>
  <c r="I328" i="69"/>
  <c r="F328" i="69"/>
  <c r="D328" i="69"/>
  <c r="I327" i="69"/>
  <c r="F327" i="69"/>
  <c r="D327" i="69"/>
  <c r="I326" i="69"/>
  <c r="F326" i="69"/>
  <c r="D326" i="69"/>
  <c r="I325" i="69"/>
  <c r="F325" i="69"/>
  <c r="D325" i="69"/>
  <c r="I324" i="69"/>
  <c r="F324" i="69"/>
  <c r="D324" i="69"/>
  <c r="I323" i="69"/>
  <c r="F323" i="69"/>
  <c r="D323" i="69"/>
  <c r="I322" i="69"/>
  <c r="F322" i="69"/>
  <c r="D322" i="69"/>
  <c r="I321" i="69"/>
  <c r="F321" i="69"/>
  <c r="D321" i="69"/>
  <c r="I320" i="69"/>
  <c r="F320" i="69"/>
  <c r="D320" i="69"/>
  <c r="I319" i="69"/>
  <c r="F319" i="69"/>
  <c r="D319" i="69"/>
  <c r="I318" i="69"/>
  <c r="F318" i="69"/>
  <c r="D318" i="69"/>
  <c r="I317" i="69"/>
  <c r="F317" i="69"/>
  <c r="D317" i="69"/>
  <c r="I316" i="69"/>
  <c r="F316" i="69"/>
  <c r="D316" i="69"/>
  <c r="I315" i="69"/>
  <c r="F315" i="69"/>
  <c r="D315" i="69"/>
  <c r="I314" i="69"/>
  <c r="F314" i="69"/>
  <c r="D314" i="69"/>
  <c r="I313" i="69"/>
  <c r="F313" i="69"/>
  <c r="D313" i="69"/>
  <c r="I312" i="69"/>
  <c r="F312" i="69"/>
  <c r="D312" i="69"/>
  <c r="I311" i="69"/>
  <c r="F311" i="69"/>
  <c r="D311" i="69"/>
  <c r="I310" i="69"/>
  <c r="F310" i="69"/>
  <c r="D310" i="69"/>
  <c r="I309" i="69"/>
  <c r="F309" i="69"/>
  <c r="D309" i="69"/>
  <c r="I308" i="69"/>
  <c r="F308" i="69"/>
  <c r="D308" i="69"/>
  <c r="I307" i="69"/>
  <c r="F307" i="69"/>
  <c r="D307" i="69"/>
  <c r="I306" i="69"/>
  <c r="F306" i="69"/>
  <c r="D306" i="69"/>
  <c r="I305" i="69"/>
  <c r="F305" i="69"/>
  <c r="D305" i="69"/>
  <c r="I304" i="69"/>
  <c r="F304" i="69"/>
  <c r="D304" i="69"/>
  <c r="I303" i="69"/>
  <c r="F303" i="69"/>
  <c r="D303" i="69"/>
  <c r="I302" i="69"/>
  <c r="F302" i="69"/>
  <c r="D302" i="69"/>
  <c r="I301" i="69"/>
  <c r="F301" i="69"/>
  <c r="D301" i="69"/>
  <c r="I300" i="69"/>
  <c r="F300" i="69"/>
  <c r="D300" i="69"/>
  <c r="I299" i="69"/>
  <c r="F299" i="69"/>
  <c r="D299" i="69"/>
  <c r="I298" i="69"/>
  <c r="F298" i="69"/>
  <c r="D298" i="69"/>
  <c r="I297" i="69"/>
  <c r="F297" i="69"/>
  <c r="D297" i="69"/>
  <c r="I296" i="69"/>
  <c r="F296" i="69"/>
  <c r="D296" i="69"/>
  <c r="I295" i="69"/>
  <c r="F295" i="69"/>
  <c r="D295" i="69"/>
  <c r="I294" i="69"/>
  <c r="F294" i="69"/>
  <c r="D294" i="69"/>
  <c r="I293" i="69"/>
  <c r="J293" i="69" s="1"/>
  <c r="F293" i="69"/>
  <c r="D293" i="69"/>
  <c r="I292" i="69"/>
  <c r="F292" i="69"/>
  <c r="D292" i="69"/>
  <c r="I291" i="69"/>
  <c r="F291" i="69"/>
  <c r="D291" i="69"/>
  <c r="I290" i="69"/>
  <c r="F290" i="69"/>
  <c r="D290" i="69"/>
  <c r="I289" i="69"/>
  <c r="F289" i="69"/>
  <c r="I288" i="69"/>
  <c r="F288" i="69"/>
  <c r="I287" i="69"/>
  <c r="F287" i="69"/>
  <c r="I286" i="69"/>
  <c r="F286" i="69"/>
  <c r="I285" i="69"/>
  <c r="F285" i="69"/>
  <c r="I284" i="69"/>
  <c r="F284" i="69"/>
  <c r="I283" i="69"/>
  <c r="F283" i="69"/>
  <c r="I282" i="69"/>
  <c r="F282" i="69"/>
  <c r="I281" i="69"/>
  <c r="F281" i="69"/>
  <c r="I280" i="69"/>
  <c r="F280" i="69"/>
  <c r="I279" i="69"/>
  <c r="F279" i="69"/>
  <c r="I278" i="69"/>
  <c r="F278" i="69"/>
  <c r="I277" i="69"/>
  <c r="F277" i="69"/>
  <c r="I276" i="69"/>
  <c r="F276" i="69"/>
  <c r="I275" i="69"/>
  <c r="F275" i="69"/>
  <c r="F274" i="69"/>
  <c r="F273" i="69"/>
  <c r="D269" i="69"/>
  <c r="B33" i="5"/>
  <c r="O32" i="5"/>
  <c r="P31" i="5"/>
  <c r="C28" i="5"/>
  <c r="Q25" i="5"/>
  <c r="R27" i="5" s="1"/>
  <c r="L23" i="5"/>
  <c r="AH21" i="5"/>
  <c r="AE21" i="5"/>
  <c r="AA21" i="5" s="1"/>
  <c r="AB21" i="5"/>
  <c r="Y21" i="5"/>
  <c r="X21" i="5"/>
  <c r="W21" i="5"/>
  <c r="U21" i="5"/>
  <c r="T21" i="5"/>
  <c r="S21" i="5"/>
  <c r="R21" i="5"/>
  <c r="AD21" i="5"/>
  <c r="F21" i="5"/>
  <c r="K21" i="5"/>
  <c r="V21" i="5" s="1"/>
  <c r="AD19" i="5"/>
  <c r="AI19" i="5" s="1"/>
  <c r="AA19" i="5"/>
  <c r="T19" i="5"/>
  <c r="S19" i="5"/>
  <c r="R19" i="5"/>
  <c r="P19" i="5"/>
  <c r="O19" i="5"/>
  <c r="K19" i="5"/>
  <c r="AD18" i="5"/>
  <c r="AI18" i="5" s="1"/>
  <c r="AA18" i="5"/>
  <c r="T18" i="5"/>
  <c r="S18" i="5"/>
  <c r="R18" i="5"/>
  <c r="P18" i="5"/>
  <c r="O18" i="5"/>
  <c r="K18" i="5"/>
  <c r="AD17" i="5"/>
  <c r="AI17" i="5" s="1"/>
  <c r="AA17" i="5"/>
  <c r="T17" i="5"/>
  <c r="S17" i="5"/>
  <c r="R17" i="5"/>
  <c r="P17" i="5"/>
  <c r="O17" i="5"/>
  <c r="K17" i="5"/>
  <c r="AD16" i="5"/>
  <c r="AI16" i="5" s="1"/>
  <c r="AA16" i="5"/>
  <c r="T16" i="5"/>
  <c r="S16" i="5"/>
  <c r="R16" i="5"/>
  <c r="P16" i="5"/>
  <c r="O16" i="5"/>
  <c r="K16" i="5"/>
  <c r="AD15" i="5"/>
  <c r="AI15" i="5" s="1"/>
  <c r="AA15" i="5"/>
  <c r="T15" i="5"/>
  <c r="S15" i="5"/>
  <c r="R15" i="5"/>
  <c r="P15" i="5"/>
  <c r="O15" i="5"/>
  <c r="K15" i="5"/>
  <c r="AD14" i="5"/>
  <c r="AI14" i="5" s="1"/>
  <c r="AA14" i="5"/>
  <c r="T14" i="5"/>
  <c r="S14" i="5"/>
  <c r="R14" i="5"/>
  <c r="P14" i="5"/>
  <c r="O14" i="5"/>
  <c r="K14" i="5"/>
  <c r="AD13" i="5"/>
  <c r="AI13" i="5" s="1"/>
  <c r="AA13" i="5"/>
  <c r="T13" i="5"/>
  <c r="S13" i="5"/>
  <c r="R13" i="5"/>
  <c r="P13" i="5"/>
  <c r="O13" i="5"/>
  <c r="K13" i="5"/>
  <c r="AD12" i="5"/>
  <c r="AI12" i="5" s="1"/>
  <c r="AA12" i="5"/>
  <c r="T12" i="5"/>
  <c r="S12" i="5"/>
  <c r="R12" i="5"/>
  <c r="P12" i="5"/>
  <c r="O12" i="5"/>
  <c r="K12" i="5"/>
  <c r="AI11" i="5"/>
  <c r="AA11" i="5"/>
  <c r="T11" i="5"/>
  <c r="S11" i="5"/>
  <c r="R11" i="5"/>
  <c r="P11" i="5"/>
  <c r="O11" i="5"/>
  <c r="K11" i="5"/>
  <c r="AD10" i="5"/>
  <c r="AI10" i="5" s="1"/>
  <c r="AA10" i="5"/>
  <c r="T10" i="5"/>
  <c r="S10" i="5"/>
  <c r="R10" i="5"/>
  <c r="P10" i="5"/>
  <c r="O10" i="5"/>
  <c r="K10" i="5"/>
  <c r="AD9" i="5"/>
  <c r="AI9" i="5" s="1"/>
  <c r="AA9" i="5"/>
  <c r="T9" i="5"/>
  <c r="S9" i="5"/>
  <c r="R9" i="5"/>
  <c r="P9" i="5"/>
  <c r="O9" i="5"/>
  <c r="K9" i="5"/>
  <c r="AD8" i="5"/>
  <c r="AI8" i="5" s="1"/>
  <c r="AA8" i="5"/>
  <c r="T8" i="5"/>
  <c r="S8" i="5"/>
  <c r="R8" i="5"/>
  <c r="P8" i="5"/>
  <c r="O8" i="5"/>
  <c r="K8" i="5"/>
  <c r="AD7" i="5"/>
  <c r="AI7" i="5" s="1"/>
  <c r="AA7" i="5"/>
  <c r="T7" i="5"/>
  <c r="S7" i="5"/>
  <c r="R7" i="5"/>
  <c r="P7" i="5"/>
  <c r="O7" i="5"/>
  <c r="K7" i="5"/>
  <c r="AD6" i="5"/>
  <c r="AI6" i="5" s="1"/>
  <c r="AA6" i="5"/>
  <c r="T6" i="5"/>
  <c r="S6" i="5"/>
  <c r="R6" i="5"/>
  <c r="P6" i="5"/>
  <c r="O6" i="5"/>
  <c r="K6" i="5"/>
  <c r="AD5" i="5"/>
  <c r="AI5" i="5" s="1"/>
  <c r="AA5" i="5"/>
  <c r="T5" i="5"/>
  <c r="S5" i="5"/>
  <c r="R5" i="5"/>
  <c r="P5" i="5"/>
  <c r="O5" i="5"/>
  <c r="K5" i="5"/>
  <c r="AD4" i="5"/>
  <c r="AI4" i="5" s="1"/>
  <c r="AA4" i="5"/>
  <c r="T4" i="5"/>
  <c r="S4" i="5"/>
  <c r="R4" i="5"/>
  <c r="P4" i="5"/>
  <c r="O4" i="5"/>
  <c r="K4" i="5"/>
  <c r="AD3" i="5"/>
  <c r="AI3" i="5" s="1"/>
  <c r="Z3" i="5"/>
  <c r="T3" i="5"/>
  <c r="S3" i="5"/>
  <c r="R3" i="5"/>
  <c r="P3" i="5"/>
  <c r="O3" i="5"/>
  <c r="K3" i="5"/>
  <c r="D22" i="4"/>
  <c r="C21" i="4"/>
  <c r="I18" i="4"/>
  <c r="G18" i="4"/>
  <c r="I17" i="4"/>
  <c r="G17" i="4"/>
  <c r="I16" i="4"/>
  <c r="G16" i="4"/>
  <c r="I15" i="4"/>
  <c r="G15" i="4"/>
  <c r="I14" i="4"/>
  <c r="G14" i="4"/>
  <c r="I13" i="4"/>
  <c r="G13" i="4"/>
  <c r="I12" i="4"/>
  <c r="G12" i="4"/>
  <c r="I11" i="4"/>
  <c r="G11" i="4"/>
  <c r="I10" i="4"/>
  <c r="G10" i="4"/>
  <c r="I9" i="4"/>
  <c r="G9" i="4"/>
  <c r="I8" i="4"/>
  <c r="G8" i="4"/>
  <c r="I7" i="4"/>
  <c r="G7" i="4"/>
  <c r="I6" i="4"/>
  <c r="G6" i="4"/>
  <c r="I5" i="4"/>
  <c r="G5" i="4"/>
  <c r="I4" i="4"/>
  <c r="G4" i="4"/>
  <c r="I3" i="4"/>
  <c r="G3" i="4"/>
  <c r="I2" i="4"/>
  <c r="G2" i="4"/>
  <c r="H13596" i="88"/>
  <c r="H13544" i="88"/>
  <c r="H13543" i="88"/>
  <c r="D2131" i="88"/>
  <c r="E5" i="72" l="1"/>
  <c r="D6" i="72"/>
  <c r="A20" i="72"/>
  <c r="A21" i="72" s="1"/>
  <c r="A19" i="72"/>
  <c r="E4" i="72"/>
  <c r="AJ21" i="5"/>
  <c r="U21" i="72"/>
  <c r="L122" i="72"/>
  <c r="L121" i="72"/>
  <c r="L124" i="72"/>
  <c r="R168" i="72"/>
  <c r="Q153" i="72"/>
  <c r="R152" i="72"/>
  <c r="V151" i="72"/>
  <c r="Q150" i="72"/>
  <c r="R149" i="72"/>
  <c r="V148" i="72"/>
  <c r="R146" i="72"/>
  <c r="L146" i="72"/>
  <c r="R144" i="72"/>
  <c r="R142" i="72"/>
  <c r="L142" i="72"/>
  <c r="R167" i="72"/>
  <c r="R163" i="72"/>
  <c r="R165" i="72"/>
  <c r="R161" i="72"/>
  <c r="Q154" i="72"/>
  <c r="R153" i="72"/>
  <c r="V152" i="72"/>
  <c r="R150" i="72"/>
  <c r="V149" i="72"/>
  <c r="Q147" i="72"/>
  <c r="V146" i="72"/>
  <c r="Q145" i="72"/>
  <c r="V144" i="72"/>
  <c r="Q143" i="72"/>
  <c r="V142" i="72"/>
  <c r="Q141" i="72"/>
  <c r="R143" i="72"/>
  <c r="L145" i="72"/>
  <c r="R160" i="72"/>
  <c r="V160" i="72"/>
  <c r="L153" i="72"/>
  <c r="R148" i="72"/>
  <c r="Q151" i="72"/>
  <c r="R154" i="72"/>
  <c r="R162" i="72"/>
  <c r="R170" i="72"/>
  <c r="R141" i="72"/>
  <c r="V143" i="72"/>
  <c r="L144" i="72"/>
  <c r="R172" i="72"/>
  <c r="Q157" i="72"/>
  <c r="R171" i="72"/>
  <c r="Q158" i="72"/>
  <c r="R157" i="72"/>
  <c r="L150" i="72"/>
  <c r="R147" i="72"/>
  <c r="V150" i="72"/>
  <c r="R151" i="72"/>
  <c r="V154" i="72"/>
  <c r="V157" i="72"/>
  <c r="Q159" i="72"/>
  <c r="Q160" i="72"/>
  <c r="R156" i="72"/>
  <c r="L149" i="72"/>
  <c r="V156" i="72"/>
  <c r="Q144" i="72"/>
  <c r="V145" i="72"/>
  <c r="L147" i="72"/>
  <c r="Q148" i="72"/>
  <c r="Q152" i="72"/>
  <c r="R155" i="72"/>
  <c r="R158" i="72"/>
  <c r="R169" i="72"/>
  <c r="R173" i="72"/>
  <c r="R177" i="72"/>
  <c r="R178" i="72"/>
  <c r="L152" i="72"/>
  <c r="L156" i="72"/>
  <c r="Q161" i="72"/>
  <c r="V163" i="72"/>
  <c r="R164" i="72"/>
  <c r="H447" i="69"/>
  <c r="K446" i="69"/>
  <c r="T446" i="69"/>
  <c r="I446" i="69"/>
  <c r="J446" i="69" s="1"/>
  <c r="U18" i="72"/>
  <c r="W18" i="72" s="1"/>
  <c r="D276" i="69"/>
  <c r="D283" i="69"/>
  <c r="AF21" i="5"/>
  <c r="U15" i="72"/>
  <c r="W15" i="72" s="1"/>
  <c r="U19" i="72"/>
  <c r="W19" i="72" s="1"/>
  <c r="V21" i="72"/>
  <c r="X21" i="72" s="1"/>
  <c r="V22" i="72"/>
  <c r="X22" i="72" s="1"/>
  <c r="U23" i="72"/>
  <c r="U16" i="72"/>
  <c r="W16" i="72" s="1"/>
  <c r="U17" i="72"/>
  <c r="W17" i="72" s="1"/>
  <c r="D262" i="69"/>
  <c r="T390" i="69"/>
  <c r="K389" i="69"/>
  <c r="I390" i="69"/>
  <c r="J390" i="69" s="1"/>
  <c r="K390" i="69"/>
  <c r="W23" i="72"/>
  <c r="V20" i="72"/>
  <c r="X20" i="72" s="1"/>
  <c r="W21" i="72"/>
  <c r="X23" i="72"/>
  <c r="U20" i="72"/>
  <c r="W20" i="72" s="1"/>
  <c r="V15" i="72"/>
  <c r="X15" i="72" s="1"/>
  <c r="V16" i="72"/>
  <c r="X16" i="72" s="1"/>
  <c r="V17" i="72"/>
  <c r="X17" i="72" s="1"/>
  <c r="V18" i="72"/>
  <c r="X18" i="72" s="1"/>
  <c r="V19" i="72"/>
  <c r="X19" i="72" s="1"/>
  <c r="U22" i="72"/>
  <c r="W22" i="72" s="1"/>
  <c r="AI21" i="5"/>
  <c r="N21" i="5"/>
  <c r="Z21" i="5" s="1"/>
  <c r="L24" i="5"/>
  <c r="G28" i="5"/>
  <c r="G29" i="5" s="1"/>
  <c r="O21" i="5"/>
  <c r="P21" i="5"/>
  <c r="A25" i="72" l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K447" i="69"/>
  <c r="T447" i="69"/>
  <c r="H448" i="69"/>
  <c r="I447" i="69"/>
  <c r="J447" i="69" s="1"/>
  <c r="D7" i="72"/>
  <c r="E6" i="72"/>
  <c r="T391" i="69"/>
  <c r="I391" i="69"/>
  <c r="J391" i="69" s="1"/>
  <c r="K391" i="69"/>
  <c r="A38" i="72" l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222" i="72" s="1"/>
  <c r="A223" i="72" s="1"/>
  <c r="A224" i="72" s="1"/>
  <c r="A225" i="72" s="1"/>
  <c r="A226" i="72" s="1"/>
  <c r="A227" i="72" s="1"/>
  <c r="A228" i="72" s="1"/>
  <c r="A229" i="72" s="1"/>
  <c r="A230" i="72" s="1"/>
  <c r="A231" i="72" s="1"/>
  <c r="A232" i="72" s="1"/>
  <c r="A233" i="72" s="1"/>
  <c r="A234" i="72" s="1"/>
  <c r="A235" i="72" s="1"/>
  <c r="A236" i="72" s="1"/>
  <c r="A237" i="72" s="1"/>
  <c r="A238" i="72" s="1"/>
  <c r="A239" i="72" s="1"/>
  <c r="A240" i="72" s="1"/>
  <c r="A241" i="72" s="1"/>
  <c r="A242" i="72" s="1"/>
  <c r="A243" i="72" s="1"/>
  <c r="A244" i="72" s="1"/>
  <c r="A245" i="72" s="1"/>
  <c r="A246" i="72" s="1"/>
  <c r="A247" i="72" s="1"/>
  <c r="A248" i="72" s="1"/>
  <c r="A249" i="72" s="1"/>
  <c r="A250" i="72" s="1"/>
  <c r="A251" i="72" s="1"/>
  <c r="A252" i="72" s="1"/>
  <c r="A253" i="72" s="1"/>
  <c r="A254" i="72" s="1"/>
  <c r="A255" i="72" s="1"/>
  <c r="A256" i="72" s="1"/>
  <c r="A257" i="72" s="1"/>
  <c r="A258" i="72" s="1"/>
  <c r="A259" i="72" s="1"/>
  <c r="A260" i="72" s="1"/>
  <c r="A261" i="72" s="1"/>
  <c r="A262" i="72" s="1"/>
  <c r="A263" i="72" s="1"/>
  <c r="A264" i="72" s="1"/>
  <c r="A265" i="72" s="1"/>
  <c r="A266" i="72" s="1"/>
  <c r="A267" i="72" s="1"/>
  <c r="A268" i="72" s="1"/>
  <c r="A269" i="72" s="1"/>
  <c r="A270" i="72" s="1"/>
  <c r="A271" i="72" s="1"/>
  <c r="A272" i="72" s="1"/>
  <c r="A273" i="72" s="1"/>
  <c r="A274" i="72" s="1"/>
  <c r="A275" i="72" s="1"/>
  <c r="A276" i="72" s="1"/>
  <c r="A277" i="72" s="1"/>
  <c r="A278" i="72" s="1"/>
  <c r="A279" i="72" s="1"/>
  <c r="A280" i="72" s="1"/>
  <c r="A281" i="72" s="1"/>
  <c r="A282" i="72" s="1"/>
  <c r="A283" i="72" s="1"/>
  <c r="A284" i="72" s="1"/>
  <c r="A285" i="72" s="1"/>
  <c r="A286" i="72" s="1"/>
  <c r="A287" i="72" s="1"/>
  <c r="A288" i="72" s="1"/>
  <c r="A289" i="72" s="1"/>
  <c r="A290" i="72" s="1"/>
  <c r="A291" i="72" s="1"/>
  <c r="A292" i="72" s="1"/>
  <c r="A293" i="72" s="1"/>
  <c r="A294" i="72" s="1"/>
  <c r="A295" i="72" s="1"/>
  <c r="A296" i="72" s="1"/>
  <c r="A297" i="72" s="1"/>
  <c r="A298" i="72" s="1"/>
  <c r="A299" i="72" s="1"/>
  <c r="A300" i="72" s="1"/>
  <c r="A301" i="72" s="1"/>
  <c r="A302" i="72" s="1"/>
  <c r="A303" i="72" s="1"/>
  <c r="A304" i="72" s="1"/>
  <c r="A305" i="72" s="1"/>
  <c r="A306" i="72" s="1"/>
  <c r="A307" i="72" s="1"/>
  <c r="A308" i="72" s="1"/>
  <c r="A309" i="72" s="1"/>
  <c r="A310" i="72" s="1"/>
  <c r="A311" i="72" s="1"/>
  <c r="A312" i="72" s="1"/>
  <c r="A313" i="72" s="1"/>
  <c r="A314" i="72" s="1"/>
  <c r="A315" i="72" s="1"/>
  <c r="A316" i="72" s="1"/>
  <c r="A317" i="72" s="1"/>
  <c r="A318" i="72" s="1"/>
  <c r="A319" i="72" s="1"/>
  <c r="A320" i="72" s="1"/>
  <c r="A321" i="72" s="1"/>
  <c r="A322" i="72" s="1"/>
  <c r="A323" i="72" s="1"/>
  <c r="A324" i="72" s="1"/>
  <c r="A325" i="72" s="1"/>
  <c r="A326" i="72" s="1"/>
  <c r="A327" i="72" s="1"/>
  <c r="A328" i="72" s="1"/>
  <c r="A329" i="72" s="1"/>
  <c r="A330" i="72" s="1"/>
  <c r="A331" i="72" s="1"/>
  <c r="A332" i="72" s="1"/>
  <c r="A333" i="72" s="1"/>
  <c r="A334" i="72" s="1"/>
  <c r="A335" i="72" s="1"/>
  <c r="A336" i="72" s="1"/>
  <c r="A337" i="72" s="1"/>
  <c r="A338" i="72" s="1"/>
  <c r="A339" i="72" s="1"/>
  <c r="A340" i="72" s="1"/>
  <c r="A341" i="72" s="1"/>
  <c r="A342" i="72" s="1"/>
  <c r="A343" i="72" s="1"/>
  <c r="A37" i="72"/>
  <c r="E7" i="72"/>
  <c r="D8" i="72"/>
  <c r="I448" i="69"/>
  <c r="J448" i="69" s="1"/>
  <c r="H449" i="69"/>
  <c r="K448" i="69"/>
  <c r="T448" i="69"/>
  <c r="T392" i="69"/>
  <c r="I392" i="69"/>
  <c r="J392" i="69" s="1"/>
  <c r="K392" i="69"/>
  <c r="D9" i="72" l="1"/>
  <c r="E8" i="72"/>
  <c r="I449" i="69"/>
  <c r="J449" i="69" s="1"/>
  <c r="H450" i="69"/>
  <c r="K449" i="69"/>
  <c r="T449" i="69"/>
  <c r="T393" i="69"/>
  <c r="K393" i="69"/>
  <c r="I393" i="69"/>
  <c r="J393" i="69" s="1"/>
  <c r="I450" i="69" l="1"/>
  <c r="J450" i="69" s="1"/>
  <c r="K450" i="69"/>
  <c r="T450" i="69"/>
  <c r="H451" i="69"/>
  <c r="E9" i="72"/>
  <c r="D10" i="72"/>
  <c r="T394" i="69"/>
  <c r="K394" i="69"/>
  <c r="I394" i="69"/>
  <c r="J394" i="69" s="1"/>
  <c r="I451" i="69" l="1"/>
  <c r="J451" i="69" s="1"/>
  <c r="T451" i="69"/>
  <c r="K451" i="69"/>
  <c r="H452" i="69"/>
  <c r="D11" i="72"/>
  <c r="E10" i="72"/>
  <c r="T395" i="69"/>
  <c r="I395" i="69"/>
  <c r="J395" i="69" s="1"/>
  <c r="K395" i="69"/>
  <c r="D12" i="72" l="1"/>
  <c r="E11" i="72"/>
  <c r="I452" i="69"/>
  <c r="J452" i="69" s="1"/>
  <c r="K452" i="69"/>
  <c r="T452" i="69"/>
  <c r="H453" i="69"/>
  <c r="T396" i="69"/>
  <c r="I396" i="69"/>
  <c r="J396" i="69" s="1"/>
  <c r="K396" i="69"/>
  <c r="K453" i="69" l="1"/>
  <c r="H454" i="69"/>
  <c r="T453" i="69"/>
  <c r="I453" i="69"/>
  <c r="J453" i="69" s="1"/>
  <c r="D13" i="72"/>
  <c r="E12" i="72"/>
  <c r="T397" i="69"/>
  <c r="K397" i="69"/>
  <c r="I397" i="69"/>
  <c r="J397" i="69" s="1"/>
  <c r="D14" i="72" l="1"/>
  <c r="E13" i="72"/>
  <c r="I454" i="69"/>
  <c r="J454" i="69" s="1"/>
  <c r="T454" i="69"/>
  <c r="H455" i="69"/>
  <c r="K454" i="69"/>
  <c r="T398" i="69"/>
  <c r="K398" i="69"/>
  <c r="I398" i="69"/>
  <c r="J398" i="69" s="1"/>
  <c r="I455" i="69" l="1"/>
  <c r="J455" i="69" s="1"/>
  <c r="H456" i="69"/>
  <c r="T455" i="69"/>
  <c r="K455" i="69"/>
  <c r="D15" i="72"/>
  <c r="E14" i="72"/>
  <c r="T399" i="69"/>
  <c r="I399" i="69"/>
  <c r="J399" i="69" s="1"/>
  <c r="K399" i="69"/>
  <c r="D16" i="72" l="1"/>
  <c r="E15" i="72"/>
  <c r="I456" i="69"/>
  <c r="J456" i="69" s="1"/>
  <c r="K456" i="69"/>
  <c r="T456" i="69"/>
  <c r="T400" i="69"/>
  <c r="I400" i="69"/>
  <c r="J400" i="69" s="1"/>
  <c r="K400" i="69"/>
  <c r="D17" i="72" l="1"/>
  <c r="E16" i="72"/>
  <c r="T401" i="69"/>
  <c r="K401" i="69"/>
  <c r="I401" i="69"/>
  <c r="J401" i="69" s="1"/>
  <c r="D18" i="72" l="1"/>
  <c r="E17" i="72"/>
  <c r="T402" i="69"/>
  <c r="K402" i="69"/>
  <c r="I402" i="69"/>
  <c r="J402" i="69" s="1"/>
  <c r="D20" i="72" l="1"/>
  <c r="D19" i="72"/>
  <c r="E19" i="72" s="1"/>
  <c r="E18" i="72"/>
  <c r="T403" i="69"/>
  <c r="K403" i="69"/>
  <c r="I403" i="69"/>
  <c r="J403" i="69" s="1"/>
  <c r="D21" i="72" l="1"/>
  <c r="E20" i="72"/>
  <c r="T404" i="69"/>
  <c r="I404" i="69"/>
  <c r="J404" i="69" s="1"/>
  <c r="K404" i="69"/>
  <c r="E21" i="72" l="1"/>
  <c r="D22" i="72"/>
  <c r="T405" i="69"/>
  <c r="I405" i="69"/>
  <c r="J405" i="69" s="1"/>
  <c r="K405" i="69"/>
  <c r="E22" i="72" l="1"/>
  <c r="D23" i="72"/>
  <c r="T406" i="69"/>
  <c r="K406" i="69"/>
  <c r="I406" i="69"/>
  <c r="J406" i="69" s="1"/>
  <c r="E23" i="72" l="1"/>
  <c r="D24" i="72"/>
  <c r="T407" i="69"/>
  <c r="K407" i="69"/>
  <c r="I407" i="69"/>
  <c r="J407" i="69" s="1"/>
  <c r="D25" i="72" l="1"/>
  <c r="E24" i="72"/>
  <c r="T408" i="69"/>
  <c r="I408" i="69"/>
  <c r="J408" i="69" s="1"/>
  <c r="K408" i="69"/>
  <c r="D26" i="72" l="1"/>
  <c r="E25" i="72"/>
  <c r="F25" i="72"/>
  <c r="G25" i="72" s="1"/>
  <c r="T409" i="69"/>
  <c r="I409" i="69"/>
  <c r="J409" i="69" s="1"/>
  <c r="K409" i="69"/>
  <c r="D27" i="72" l="1"/>
  <c r="E26" i="72"/>
  <c r="T410" i="69"/>
  <c r="K410" i="69"/>
  <c r="I410" i="69"/>
  <c r="J410" i="69" s="1"/>
  <c r="F26" i="72" l="1"/>
  <c r="G26" i="72" s="1"/>
  <c r="D28" i="72"/>
  <c r="E27" i="72"/>
  <c r="T411" i="69"/>
  <c r="K411" i="69"/>
  <c r="I411" i="69"/>
  <c r="J411" i="69" s="1"/>
  <c r="D29" i="72" l="1"/>
  <c r="E28" i="72"/>
  <c r="F27" i="72"/>
  <c r="G27" i="72" s="1"/>
  <c r="F28" i="72"/>
  <c r="G28" i="72" s="1"/>
  <c r="T412" i="69"/>
  <c r="I412" i="69"/>
  <c r="J412" i="69" s="1"/>
  <c r="K412" i="69"/>
  <c r="D30" i="72" l="1"/>
  <c r="E29" i="72"/>
  <c r="T413" i="69"/>
  <c r="I413" i="69"/>
  <c r="J413" i="69" s="1"/>
  <c r="K413" i="69"/>
  <c r="D31" i="72" l="1"/>
  <c r="E30" i="72"/>
  <c r="F29" i="72"/>
  <c r="G29" i="72" s="1"/>
  <c r="F30" i="72"/>
  <c r="G30" i="72" s="1"/>
  <c r="T414" i="69"/>
  <c r="K414" i="69"/>
  <c r="I414" i="69"/>
  <c r="J414" i="69" s="1"/>
  <c r="D32" i="72" l="1"/>
  <c r="E31" i="72"/>
  <c r="T415" i="69"/>
  <c r="K415" i="69"/>
  <c r="I415" i="69"/>
  <c r="J415" i="69" s="1"/>
  <c r="F31" i="72" l="1"/>
  <c r="G31" i="72" s="1"/>
  <c r="D33" i="72"/>
  <c r="E32" i="72"/>
  <c r="T416" i="69"/>
  <c r="I416" i="69"/>
  <c r="J416" i="69" s="1"/>
  <c r="K416" i="69"/>
  <c r="D34" i="72" l="1"/>
  <c r="E33" i="72"/>
  <c r="F32" i="72"/>
  <c r="G32" i="72" s="1"/>
  <c r="T417" i="69"/>
  <c r="I417" i="69"/>
  <c r="J417" i="69" s="1"/>
  <c r="K417" i="69"/>
  <c r="F33" i="72" l="1"/>
  <c r="G33" i="72" s="1"/>
  <c r="D35" i="72"/>
  <c r="E34" i="72"/>
  <c r="T418" i="69"/>
  <c r="K418" i="69"/>
  <c r="I418" i="69"/>
  <c r="J418" i="69" s="1"/>
  <c r="F34" i="72" l="1"/>
  <c r="G34" i="72" s="1"/>
  <c r="D36" i="72"/>
  <c r="E35" i="72"/>
  <c r="T419" i="69"/>
  <c r="K419" i="69"/>
  <c r="I419" i="69"/>
  <c r="J419" i="69" s="1"/>
  <c r="D37" i="72" l="1"/>
  <c r="E36" i="72"/>
  <c r="F35" i="72"/>
  <c r="G35" i="72" s="1"/>
  <c r="I420" i="69"/>
  <c r="J420" i="69" s="1"/>
  <c r="T420" i="69"/>
  <c r="K420" i="69"/>
  <c r="F36" i="72" l="1"/>
  <c r="G36" i="72" s="1"/>
  <c r="D38" i="72"/>
  <c r="E37" i="72"/>
  <c r="K421" i="69"/>
  <c r="T421" i="69"/>
  <c r="I421" i="69"/>
  <c r="J421" i="69" s="1"/>
  <c r="D39" i="72" l="1"/>
  <c r="E38" i="72"/>
  <c r="F37" i="72"/>
  <c r="G37" i="72" s="1"/>
  <c r="F38" i="72"/>
  <c r="G38" i="72" s="1"/>
  <c r="I422" i="69"/>
  <c r="J422" i="69" s="1"/>
  <c r="T422" i="69"/>
  <c r="K422" i="69"/>
  <c r="D40" i="72" l="1"/>
  <c r="E39" i="72"/>
  <c r="I423" i="69"/>
  <c r="J423" i="69" s="1"/>
  <c r="T423" i="69"/>
  <c r="K423" i="69"/>
  <c r="F39" i="72" l="1"/>
  <c r="G39" i="72" s="1"/>
  <c r="F40" i="72"/>
  <c r="G40" i="72" s="1"/>
  <c r="D41" i="72"/>
  <c r="E40" i="72"/>
  <c r="T424" i="69"/>
  <c r="I424" i="69"/>
  <c r="J424" i="69" s="1"/>
  <c r="K424" i="69"/>
  <c r="D42" i="72" l="1"/>
  <c r="E41" i="72"/>
  <c r="F41" i="72"/>
  <c r="G41" i="72" s="1"/>
  <c r="T425" i="69"/>
  <c r="I425" i="69"/>
  <c r="J425" i="69" s="1"/>
  <c r="K425" i="69"/>
  <c r="D43" i="72" l="1"/>
  <c r="E42" i="72"/>
  <c r="T426" i="69"/>
  <c r="K426" i="69"/>
  <c r="I426" i="69"/>
  <c r="J426" i="69" s="1"/>
  <c r="D44" i="72" l="1"/>
  <c r="E43" i="72"/>
  <c r="F42" i="72"/>
  <c r="G42" i="72" s="1"/>
  <c r="I427" i="69"/>
  <c r="J427" i="69" s="1"/>
  <c r="T427" i="69"/>
  <c r="K427" i="69"/>
  <c r="D45" i="72" l="1"/>
  <c r="E44" i="72"/>
  <c r="F43" i="72"/>
  <c r="G43" i="72" s="1"/>
  <c r="F44" i="72"/>
  <c r="G44" i="72" s="1"/>
  <c r="I428" i="69"/>
  <c r="J428" i="69" s="1"/>
  <c r="T428" i="69"/>
  <c r="K428" i="69"/>
  <c r="D46" i="72" l="1"/>
  <c r="E45" i="72"/>
  <c r="I429" i="69"/>
  <c r="J429" i="69" s="1"/>
  <c r="T429" i="69"/>
  <c r="K429" i="69"/>
  <c r="F45" i="72" l="1"/>
  <c r="G45" i="72" s="1"/>
  <c r="D47" i="72"/>
  <c r="E46" i="72"/>
  <c r="I430" i="69"/>
  <c r="J430" i="69" s="1"/>
  <c r="T430" i="69"/>
  <c r="K430" i="69"/>
  <c r="F46" i="72" l="1"/>
  <c r="G46" i="72" s="1"/>
  <c r="D48" i="72"/>
  <c r="E47" i="72"/>
  <c r="K431" i="69"/>
  <c r="T431" i="69"/>
  <c r="I431" i="69"/>
  <c r="J431" i="69" s="1"/>
  <c r="F47" i="72" l="1"/>
  <c r="G47" i="72" s="1"/>
  <c r="D49" i="72"/>
  <c r="E48" i="72"/>
  <c r="I432" i="69"/>
  <c r="J432" i="69" s="1"/>
  <c r="T432" i="69"/>
  <c r="K432" i="69"/>
  <c r="F48" i="72" l="1"/>
  <c r="G48" i="72" s="1"/>
  <c r="E49" i="72"/>
  <c r="D50" i="72"/>
  <c r="I433" i="69"/>
  <c r="J433" i="69" s="1"/>
  <c r="T433" i="69"/>
  <c r="K433" i="69"/>
  <c r="D51" i="72" l="1"/>
  <c r="E50" i="72"/>
  <c r="F49" i="72"/>
  <c r="G49" i="72" s="1"/>
  <c r="F50" i="72" l="1"/>
  <c r="G50" i="72" s="1"/>
  <c r="D52" i="72"/>
  <c r="E51" i="72"/>
  <c r="F51" i="72" l="1"/>
  <c r="G51" i="72" s="1"/>
  <c r="E52" i="72"/>
  <c r="D53" i="72"/>
  <c r="D54" i="72" l="1"/>
  <c r="E53" i="72"/>
  <c r="F52" i="72"/>
  <c r="G52" i="72" s="1"/>
  <c r="F53" i="72" l="1"/>
  <c r="G53" i="72" s="1"/>
  <c r="E54" i="72"/>
  <c r="D55" i="72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F57" i="72" l="1"/>
  <c r="G57" i="72" s="1"/>
  <c r="D59" i="72"/>
  <c r="E58" i="72"/>
  <c r="F58" i="72" l="1"/>
  <c r="G58" i="72" s="1"/>
  <c r="M57" i="72"/>
  <c r="D60" i="72"/>
  <c r="E59" i="72"/>
  <c r="F59" i="72"/>
  <c r="G59" i="72" s="1"/>
  <c r="D61" i="72" l="1"/>
  <c r="J60" i="72"/>
  <c r="E60" i="72"/>
  <c r="M59" i="72"/>
  <c r="M58" i="72"/>
  <c r="D62" i="72" l="1"/>
  <c r="J61" i="72"/>
  <c r="E61" i="72"/>
  <c r="F61" i="72" s="1"/>
  <c r="G61" i="72" s="1"/>
  <c r="F60" i="72"/>
  <c r="G60" i="72" s="1"/>
  <c r="M60" i="72" l="1"/>
  <c r="M61" i="72"/>
  <c r="J62" i="72"/>
  <c r="E62" i="72"/>
  <c r="D63" i="72"/>
  <c r="F63" i="72" l="1"/>
  <c r="G63" i="72" s="1"/>
  <c r="D64" i="72"/>
  <c r="J63" i="72"/>
  <c r="E63" i="72"/>
  <c r="F62" i="72"/>
  <c r="G62" i="72" s="1"/>
  <c r="M63" i="72" l="1"/>
  <c r="M62" i="72"/>
  <c r="D65" i="72"/>
  <c r="J64" i="72"/>
  <c r="E64" i="72"/>
  <c r="D66" i="72" l="1"/>
  <c r="J65" i="72"/>
  <c r="E65" i="72"/>
  <c r="F65" i="72"/>
  <c r="G65" i="72" s="1"/>
  <c r="F64" i="72"/>
  <c r="G64" i="72" s="1"/>
  <c r="M65" i="72" l="1"/>
  <c r="M64" i="72"/>
  <c r="D67" i="72"/>
  <c r="J66" i="72"/>
  <c r="E66" i="72"/>
  <c r="F66" i="72" l="1"/>
  <c r="G66" i="72" s="1"/>
  <c r="D68" i="72"/>
  <c r="J67" i="72"/>
  <c r="E67" i="72"/>
  <c r="M66" i="72" l="1"/>
  <c r="F67" i="72"/>
  <c r="G67" i="72" s="1"/>
  <c r="D69" i="72"/>
  <c r="J68" i="72"/>
  <c r="E68" i="72"/>
  <c r="J69" i="72" l="1"/>
  <c r="E69" i="72"/>
  <c r="D70" i="72"/>
  <c r="F68" i="72"/>
  <c r="G68" i="72" s="1"/>
  <c r="M67" i="72"/>
  <c r="D71" i="72" l="1"/>
  <c r="J70" i="72"/>
  <c r="E70" i="72"/>
  <c r="F69" i="72"/>
  <c r="G69" i="72" s="1"/>
  <c r="M68" i="72"/>
  <c r="F70" i="72" l="1"/>
  <c r="G70" i="72" s="1"/>
  <c r="M70" i="72"/>
  <c r="D72" i="72"/>
  <c r="J71" i="72"/>
  <c r="E71" i="72"/>
  <c r="M69" i="72"/>
  <c r="D73" i="72" l="1"/>
  <c r="J72" i="72"/>
  <c r="E72" i="72"/>
  <c r="F71" i="72"/>
  <c r="G71" i="72" s="1"/>
  <c r="F72" i="72"/>
  <c r="G72" i="72" s="1"/>
  <c r="M71" i="72" l="1"/>
  <c r="M72" i="72"/>
  <c r="D74" i="72"/>
  <c r="J73" i="72"/>
  <c r="E73" i="72"/>
  <c r="D75" i="72" l="1"/>
  <c r="J74" i="72"/>
  <c r="E74" i="72"/>
  <c r="F73" i="72"/>
  <c r="G73" i="72" s="1"/>
  <c r="M73" i="72" l="1"/>
  <c r="F74" i="72"/>
  <c r="G74" i="72" s="1"/>
  <c r="D76" i="72"/>
  <c r="J75" i="72"/>
  <c r="E75" i="72"/>
  <c r="M74" i="72" l="1"/>
  <c r="F75" i="72"/>
  <c r="G75" i="72" s="1"/>
  <c r="E76" i="72"/>
  <c r="D77" i="72"/>
  <c r="J76" i="72"/>
  <c r="M75" i="72"/>
  <c r="F76" i="72" l="1"/>
  <c r="G76" i="72" s="1"/>
  <c r="E77" i="72"/>
  <c r="D78" i="72"/>
  <c r="J77" i="72"/>
  <c r="F77" i="72" l="1"/>
  <c r="G77" i="72" s="1"/>
  <c r="M77" i="72"/>
  <c r="M76" i="72"/>
  <c r="D79" i="72"/>
  <c r="J78" i="72"/>
  <c r="E78" i="72"/>
  <c r="F78" i="72" l="1"/>
  <c r="G78" i="72" s="1"/>
  <c r="J79" i="72"/>
  <c r="D80" i="72"/>
  <c r="E79" i="72"/>
  <c r="F80" i="72" l="1"/>
  <c r="G80" i="72" s="1"/>
  <c r="F79" i="72"/>
  <c r="G79" i="72" s="1"/>
  <c r="M78" i="72"/>
  <c r="M79" i="72"/>
  <c r="E80" i="72"/>
  <c r="J80" i="72"/>
  <c r="D81" i="72"/>
  <c r="M80" i="72" l="1"/>
  <c r="E81" i="72"/>
  <c r="D82" i="72"/>
  <c r="J81" i="72"/>
  <c r="D83" i="72" l="1"/>
  <c r="J82" i="72"/>
  <c r="E82" i="72"/>
  <c r="F81" i="72"/>
  <c r="G81" i="72" s="1"/>
  <c r="F82" i="72" l="1"/>
  <c r="G82" i="72" s="1"/>
  <c r="J83" i="72"/>
  <c r="D84" i="72"/>
  <c r="E83" i="72"/>
  <c r="M81" i="72"/>
  <c r="M82" i="72"/>
  <c r="E84" i="72" l="1"/>
  <c r="J84" i="72"/>
  <c r="D85" i="72"/>
  <c r="F83" i="72"/>
  <c r="G83" i="72" s="1"/>
  <c r="F84" i="72" l="1"/>
  <c r="G84" i="72" s="1"/>
  <c r="D86" i="72"/>
  <c r="E85" i="72"/>
  <c r="J85" i="72"/>
  <c r="M83" i="72"/>
  <c r="M84" i="72"/>
  <c r="F85" i="72" l="1"/>
  <c r="G85" i="72" s="1"/>
  <c r="J86" i="72"/>
  <c r="E86" i="72"/>
  <c r="D87" i="72"/>
  <c r="F86" i="72" l="1"/>
  <c r="G86" i="72" s="1"/>
  <c r="N86" i="72" s="1"/>
  <c r="M85" i="72"/>
  <c r="M86" i="72"/>
  <c r="D88" i="72"/>
  <c r="E87" i="72"/>
  <c r="J87" i="72"/>
  <c r="N85" i="72"/>
  <c r="F87" i="72" l="1"/>
  <c r="G87" i="72" s="1"/>
  <c r="J88" i="72"/>
  <c r="E88" i="72"/>
  <c r="D89" i="72"/>
  <c r="N87" i="72"/>
  <c r="M87" i="72" l="1"/>
  <c r="D90" i="72"/>
  <c r="J89" i="72"/>
  <c r="E89" i="72"/>
  <c r="F88" i="72"/>
  <c r="G88" i="72" s="1"/>
  <c r="N88" i="72" l="1"/>
  <c r="M88" i="72"/>
  <c r="J90" i="72"/>
  <c r="E90" i="72"/>
  <c r="D91" i="72"/>
  <c r="F89" i="72"/>
  <c r="G89" i="72" s="1"/>
  <c r="M89" i="72" l="1"/>
  <c r="F90" i="72"/>
  <c r="G90" i="72" s="1"/>
  <c r="N90" i="72"/>
  <c r="N89" i="72"/>
  <c r="D92" i="72"/>
  <c r="J91" i="72"/>
  <c r="E91" i="72"/>
  <c r="M90" i="72" l="1"/>
  <c r="F91" i="72"/>
  <c r="G91" i="72" s="1"/>
  <c r="J92" i="72"/>
  <c r="E92" i="72"/>
  <c r="D93" i="72"/>
  <c r="D94" i="72" l="1"/>
  <c r="E93" i="72"/>
  <c r="J93" i="72"/>
  <c r="F92" i="72"/>
  <c r="G92" i="72" s="1"/>
  <c r="N91" i="72"/>
  <c r="N92" i="72"/>
  <c r="M91" i="72"/>
  <c r="M92" i="72"/>
  <c r="F93" i="72" l="1"/>
  <c r="G93" i="72" s="1"/>
  <c r="J94" i="72"/>
  <c r="E94" i="72"/>
  <c r="D95" i="72"/>
  <c r="N94" i="72" l="1"/>
  <c r="N93" i="72"/>
  <c r="D96" i="72"/>
  <c r="E95" i="72"/>
  <c r="F95" i="72" s="1"/>
  <c r="G95" i="72" s="1"/>
  <c r="J95" i="72"/>
  <c r="F94" i="72"/>
  <c r="G94" i="72" s="1"/>
  <c r="M93" i="72"/>
  <c r="N95" i="72" l="1"/>
  <c r="M96" i="72"/>
  <c r="J96" i="72"/>
  <c r="E96" i="72"/>
  <c r="D97" i="72"/>
  <c r="F96" i="72"/>
  <c r="G96" i="72" s="1"/>
  <c r="M95" i="72"/>
  <c r="M94" i="72"/>
  <c r="D98" i="72" l="1"/>
  <c r="J97" i="72"/>
  <c r="E97" i="72"/>
  <c r="N96" i="72"/>
  <c r="J98" i="72" l="1"/>
  <c r="E98" i="72"/>
  <c r="D99" i="72"/>
  <c r="F97" i="72"/>
  <c r="G97" i="72" s="1"/>
  <c r="F98" i="72"/>
  <c r="G98" i="72" s="1"/>
  <c r="N97" i="72" l="1"/>
  <c r="N98" i="72"/>
  <c r="M98" i="72"/>
  <c r="M97" i="72"/>
  <c r="D100" i="72"/>
  <c r="J99" i="72"/>
  <c r="E99" i="72"/>
  <c r="F99" i="72" l="1"/>
  <c r="G99" i="72" s="1"/>
  <c r="J100" i="72"/>
  <c r="E100" i="72"/>
  <c r="D101" i="72"/>
  <c r="D102" i="72" l="1"/>
  <c r="E101" i="72"/>
  <c r="J101" i="72"/>
  <c r="N99" i="72"/>
  <c r="M99" i="72"/>
  <c r="F100" i="72"/>
  <c r="G100" i="72" s="1"/>
  <c r="M100" i="72" l="1"/>
  <c r="F101" i="72"/>
  <c r="G101" i="72" s="1"/>
  <c r="N101" i="72"/>
  <c r="N100" i="72"/>
  <c r="M101" i="72"/>
  <c r="J102" i="72"/>
  <c r="E102" i="72"/>
  <c r="F102" i="72" s="1"/>
  <c r="G102" i="72" s="1"/>
  <c r="D103" i="72"/>
  <c r="M102" i="72" l="1"/>
  <c r="N102" i="72"/>
  <c r="D104" i="72"/>
  <c r="E103" i="72"/>
  <c r="J103" i="72"/>
  <c r="F103" i="72" l="1"/>
  <c r="G103" i="72" s="1"/>
  <c r="J104" i="72"/>
  <c r="E104" i="72"/>
  <c r="D105" i="72"/>
  <c r="M103" i="72" l="1"/>
  <c r="N103" i="72"/>
  <c r="D106" i="72"/>
  <c r="J105" i="72"/>
  <c r="E105" i="72"/>
  <c r="F104" i="72"/>
  <c r="G104" i="72" s="1"/>
  <c r="N105" i="72" l="1"/>
  <c r="F105" i="72"/>
  <c r="G105" i="72" s="1"/>
  <c r="J106" i="72"/>
  <c r="E106" i="72"/>
  <c r="D107" i="72"/>
  <c r="N104" i="72"/>
  <c r="M104" i="72"/>
  <c r="M105" i="72" l="1"/>
  <c r="D108" i="72"/>
  <c r="J107" i="72"/>
  <c r="E107" i="72"/>
  <c r="F106" i="72"/>
  <c r="G106" i="72" s="1"/>
  <c r="J108" i="72" l="1"/>
  <c r="E108" i="72"/>
  <c r="D109" i="72"/>
  <c r="N106" i="72"/>
  <c r="M106" i="72"/>
  <c r="M107" i="72"/>
  <c r="F107" i="72"/>
  <c r="G107" i="72" s="1"/>
  <c r="N107" i="72"/>
  <c r="F108" i="72" l="1"/>
  <c r="G108" i="72" s="1"/>
  <c r="D110" i="72"/>
  <c r="E109" i="72"/>
  <c r="J109" i="72"/>
  <c r="N108" i="72"/>
  <c r="J110" i="72" l="1"/>
  <c r="D111" i="72"/>
  <c r="E110" i="72"/>
  <c r="M108" i="72"/>
  <c r="F109" i="72"/>
  <c r="G109" i="72" s="1"/>
  <c r="F111" i="72" l="1"/>
  <c r="G111" i="72" s="1"/>
  <c r="J111" i="72"/>
  <c r="E111" i="72"/>
  <c r="D112" i="72"/>
  <c r="F110" i="72"/>
  <c r="G110" i="72" s="1"/>
  <c r="N111" i="72"/>
  <c r="M111" i="72"/>
  <c r="N109" i="72"/>
  <c r="M109" i="72"/>
  <c r="J112" i="72" l="1"/>
  <c r="D113" i="72"/>
  <c r="E112" i="72"/>
  <c r="M110" i="72"/>
  <c r="N110" i="72"/>
  <c r="F112" i="72" l="1"/>
  <c r="G112" i="72" s="1"/>
  <c r="J113" i="72"/>
  <c r="E113" i="72"/>
  <c r="D114" i="72"/>
  <c r="M112" i="72" l="1"/>
  <c r="N112" i="72"/>
  <c r="E114" i="72"/>
  <c r="J114" i="72"/>
  <c r="D115" i="72"/>
  <c r="F113" i="72"/>
  <c r="G113" i="72" s="1"/>
  <c r="N113" i="72" s="1"/>
  <c r="F114" i="72" l="1"/>
  <c r="G114" i="72" s="1"/>
  <c r="M113" i="72"/>
  <c r="J115" i="72"/>
  <c r="E115" i="72"/>
  <c r="D116" i="72"/>
  <c r="D117" i="72" l="1"/>
  <c r="E116" i="72"/>
  <c r="J116" i="72"/>
  <c r="F115" i="72"/>
  <c r="G115" i="72" s="1"/>
  <c r="M114" i="72"/>
  <c r="N114" i="72"/>
  <c r="J117" i="72" l="1"/>
  <c r="E117" i="72"/>
  <c r="D118" i="72"/>
  <c r="F116" i="72"/>
  <c r="G116" i="72" s="1"/>
  <c r="N115" i="72"/>
  <c r="M116" i="72"/>
  <c r="M115" i="72"/>
  <c r="N116" i="72" l="1"/>
  <c r="D119" i="72"/>
  <c r="J118" i="72"/>
  <c r="E118" i="72"/>
  <c r="F117" i="72"/>
  <c r="G117" i="72" s="1"/>
  <c r="D120" i="72" l="1"/>
  <c r="J119" i="72"/>
  <c r="E119" i="72"/>
  <c r="N117" i="72"/>
  <c r="F118" i="72"/>
  <c r="G118" i="72" s="1"/>
  <c r="N118" i="72"/>
  <c r="M117" i="72"/>
  <c r="M118" i="72" l="1"/>
  <c r="D121" i="72"/>
  <c r="J120" i="72"/>
  <c r="E120" i="72"/>
  <c r="M119" i="72"/>
  <c r="F119" i="72"/>
  <c r="G119" i="72" s="1"/>
  <c r="J121" i="72" l="1"/>
  <c r="E121" i="72"/>
  <c r="D122" i="72"/>
  <c r="N119" i="72"/>
  <c r="F121" i="72"/>
  <c r="G121" i="72" s="1"/>
  <c r="F120" i="72"/>
  <c r="G120" i="72" s="1"/>
  <c r="M120" i="72" s="1"/>
  <c r="D123" i="72" l="1"/>
  <c r="E122" i="72"/>
  <c r="J122" i="72"/>
  <c r="N120" i="72"/>
  <c r="M121" i="72"/>
  <c r="N121" i="72"/>
  <c r="F122" i="72" l="1"/>
  <c r="G122" i="72" s="1"/>
  <c r="D124" i="72"/>
  <c r="J123" i="72"/>
  <c r="E123" i="72"/>
  <c r="F124" i="72" l="1"/>
  <c r="G124" i="72" s="1"/>
  <c r="M124" i="72" s="1"/>
  <c r="N124" i="72"/>
  <c r="M123" i="72"/>
  <c r="M122" i="72"/>
  <c r="N122" i="72"/>
  <c r="J124" i="72"/>
  <c r="E124" i="72"/>
  <c r="D125" i="72"/>
  <c r="F123" i="72"/>
  <c r="G123" i="72" s="1"/>
  <c r="N123" i="72" s="1"/>
  <c r="D126" i="72" l="1"/>
  <c r="E125" i="72"/>
  <c r="J125" i="72"/>
  <c r="F125" i="72" l="1"/>
  <c r="G125" i="72" s="1"/>
  <c r="J126" i="72"/>
  <c r="E126" i="72"/>
  <c r="D127" i="72"/>
  <c r="D128" i="72" l="1"/>
  <c r="E127" i="72"/>
  <c r="J127" i="72"/>
  <c r="F126" i="72"/>
  <c r="G126" i="72" s="1"/>
  <c r="M125" i="72"/>
  <c r="N125" i="72"/>
  <c r="N126" i="72" l="1"/>
  <c r="F127" i="72"/>
  <c r="G127" i="72" s="1"/>
  <c r="M126" i="72"/>
  <c r="J128" i="72"/>
  <c r="E128" i="72"/>
  <c r="D129" i="72"/>
  <c r="D130" i="72" l="1"/>
  <c r="J129" i="72"/>
  <c r="E129" i="72"/>
  <c r="F128" i="72"/>
  <c r="G128" i="72" s="1"/>
  <c r="M128" i="72"/>
  <c r="N127" i="72"/>
  <c r="M127" i="72"/>
  <c r="N128" i="72" l="1"/>
  <c r="F129" i="72"/>
  <c r="G129" i="72" s="1"/>
  <c r="M129" i="72" s="1"/>
  <c r="J130" i="72"/>
  <c r="E130" i="72"/>
  <c r="D131" i="72"/>
  <c r="J131" i="72" l="1"/>
  <c r="E131" i="72"/>
  <c r="D132" i="72"/>
  <c r="F130" i="72"/>
  <c r="G130" i="72" s="1"/>
  <c r="N129" i="72"/>
  <c r="E132" i="72" l="1"/>
  <c r="J132" i="72"/>
  <c r="D133" i="72"/>
  <c r="M130" i="72"/>
  <c r="F131" i="72"/>
  <c r="G131" i="72" s="1"/>
  <c r="N131" i="72"/>
  <c r="N130" i="72"/>
  <c r="F132" i="72" l="1"/>
  <c r="G132" i="72" s="1"/>
  <c r="M131" i="72"/>
  <c r="J133" i="72"/>
  <c r="E133" i="72"/>
  <c r="F133" i="72" s="1"/>
  <c r="G133" i="72" s="1"/>
  <c r="D134" i="72"/>
  <c r="N133" i="72" l="1"/>
  <c r="D135" i="72"/>
  <c r="J134" i="72"/>
  <c r="E134" i="72"/>
  <c r="M132" i="72"/>
  <c r="M133" i="72"/>
  <c r="N132" i="72"/>
  <c r="F134" i="72" l="1"/>
  <c r="G134" i="72" s="1"/>
  <c r="D136" i="72"/>
  <c r="E135" i="72"/>
  <c r="J135" i="72"/>
  <c r="F135" i="72" l="1"/>
  <c r="G135" i="72" s="1"/>
  <c r="N136" i="72" s="1"/>
  <c r="F136" i="72"/>
  <c r="G136" i="72" s="1"/>
  <c r="J136" i="72"/>
  <c r="E136" i="72"/>
  <c r="D137" i="72"/>
  <c r="N134" i="72"/>
  <c r="N135" i="72"/>
  <c r="M134" i="72"/>
  <c r="J137" i="72" l="1"/>
  <c r="E137" i="72"/>
  <c r="D138" i="72"/>
  <c r="M135" i="72"/>
  <c r="M136" i="72"/>
  <c r="D139" i="72" l="1"/>
  <c r="E138" i="72"/>
  <c r="J138" i="72"/>
  <c r="F138" i="72"/>
  <c r="G138" i="72" s="1"/>
  <c r="F137" i="72"/>
  <c r="G137" i="72" s="1"/>
  <c r="M138" i="72" l="1"/>
  <c r="N137" i="72"/>
  <c r="M137" i="72"/>
  <c r="N138" i="72"/>
  <c r="D140" i="72"/>
  <c r="J139" i="72"/>
  <c r="E139" i="72"/>
  <c r="F139" i="72" l="1"/>
  <c r="G139" i="72" s="1"/>
  <c r="F140" i="72"/>
  <c r="G140" i="72" s="1"/>
  <c r="J140" i="72"/>
  <c r="E140" i="72"/>
  <c r="D141" i="72"/>
  <c r="M140" i="72" l="1"/>
  <c r="N139" i="72"/>
  <c r="M139" i="72"/>
  <c r="N140" i="72"/>
  <c r="J141" i="72"/>
  <c r="E141" i="72"/>
  <c r="F141" i="72" s="1"/>
  <c r="G141" i="72" s="1"/>
  <c r="D142" i="72"/>
  <c r="M141" i="72" l="1"/>
  <c r="N141" i="72"/>
  <c r="J142" i="72"/>
  <c r="E142" i="72"/>
  <c r="D143" i="72"/>
  <c r="F142" i="72" l="1"/>
  <c r="G142" i="72" s="1"/>
  <c r="D144" i="72"/>
  <c r="J143" i="72"/>
  <c r="E143" i="72"/>
  <c r="E144" i="72" l="1"/>
  <c r="J144" i="72"/>
  <c r="D145" i="72"/>
  <c r="F143" i="72"/>
  <c r="G143" i="72" s="1"/>
  <c r="F144" i="72"/>
  <c r="G144" i="72" s="1"/>
  <c r="N144" i="72"/>
  <c r="N143" i="72"/>
  <c r="N142" i="72"/>
  <c r="M142" i="72"/>
  <c r="M144" i="72"/>
  <c r="M143" i="72"/>
  <c r="J145" i="72" l="1"/>
  <c r="E145" i="72"/>
  <c r="D146" i="72"/>
  <c r="E146" i="72" l="1"/>
  <c r="J146" i="72"/>
  <c r="D147" i="72"/>
  <c r="F146" i="72"/>
  <c r="G146" i="72" s="1"/>
  <c r="F145" i="72"/>
  <c r="G145" i="72" s="1"/>
  <c r="M145" i="72" l="1"/>
  <c r="M146" i="72"/>
  <c r="N145" i="72"/>
  <c r="N146" i="72"/>
  <c r="D148" i="72"/>
  <c r="J147" i="72"/>
  <c r="E147" i="72"/>
  <c r="E148" i="72" l="1"/>
  <c r="D149" i="72"/>
  <c r="J148" i="72"/>
  <c r="F147" i="72"/>
  <c r="G147" i="72" s="1"/>
  <c r="F148" i="72"/>
  <c r="G148" i="72" s="1"/>
  <c r="M147" i="72" l="1"/>
  <c r="N148" i="72"/>
  <c r="N147" i="72"/>
  <c r="M148" i="72"/>
  <c r="E149" i="72"/>
  <c r="D150" i="72"/>
  <c r="J149" i="72"/>
  <c r="J150" i="72" l="1"/>
  <c r="E150" i="72"/>
  <c r="D151" i="72"/>
  <c r="F149" i="72"/>
  <c r="G149" i="72" s="1"/>
  <c r="N149" i="72" l="1"/>
  <c r="M149" i="72"/>
  <c r="D152" i="72"/>
  <c r="J151" i="72"/>
  <c r="E151" i="72"/>
  <c r="F150" i="72"/>
  <c r="G150" i="72" s="1"/>
  <c r="N150" i="72" l="1"/>
  <c r="E152" i="72"/>
  <c r="D153" i="72"/>
  <c r="J152" i="72"/>
  <c r="M150" i="72"/>
  <c r="F151" i="72"/>
  <c r="G151" i="72" s="1"/>
  <c r="D154" i="72" l="1"/>
  <c r="J153" i="72"/>
  <c r="E153" i="72"/>
  <c r="F152" i="72"/>
  <c r="G152" i="72" s="1"/>
  <c r="N151" i="72"/>
  <c r="N152" i="72"/>
  <c r="M151" i="72"/>
  <c r="D155" i="72" l="1"/>
  <c r="J154" i="72"/>
  <c r="E154" i="72"/>
  <c r="M152" i="72"/>
  <c r="F153" i="72"/>
  <c r="G153" i="72" s="1"/>
  <c r="F154" i="72" l="1"/>
  <c r="G154" i="72" s="1"/>
  <c r="N154" i="72" s="1"/>
  <c r="M153" i="72"/>
  <c r="N153" i="72"/>
  <c r="E155" i="72"/>
  <c r="D156" i="72"/>
  <c r="J155" i="72"/>
  <c r="D157" i="72" l="1"/>
  <c r="J156" i="72"/>
  <c r="E156" i="72"/>
  <c r="M154" i="72"/>
  <c r="F155" i="72"/>
  <c r="G155" i="72" s="1"/>
  <c r="N155" i="72" l="1"/>
  <c r="M155" i="72"/>
  <c r="F156" i="72"/>
  <c r="G156" i="72" s="1"/>
  <c r="D158" i="72"/>
  <c r="J157" i="72"/>
  <c r="E157" i="72"/>
  <c r="F157" i="72" l="1"/>
  <c r="G157" i="72" s="1"/>
  <c r="D159" i="72"/>
  <c r="J158" i="72"/>
  <c r="E158" i="72"/>
  <c r="M156" i="72"/>
  <c r="N156" i="72"/>
  <c r="F158" i="72" l="1"/>
  <c r="G158" i="72" s="1"/>
  <c r="N157" i="72"/>
  <c r="D160" i="72"/>
  <c r="J159" i="72"/>
  <c r="E159" i="72"/>
  <c r="F159" i="72" s="1"/>
  <c r="G159" i="72" s="1"/>
  <c r="M157" i="72"/>
  <c r="M159" i="72" l="1"/>
  <c r="D161" i="72"/>
  <c r="J160" i="72"/>
  <c r="E160" i="72"/>
  <c r="M158" i="72"/>
  <c r="N158" i="72"/>
  <c r="N159" i="72"/>
  <c r="F160" i="72" l="1"/>
  <c r="G160" i="72" s="1"/>
  <c r="D162" i="72"/>
  <c r="J161" i="72"/>
  <c r="E161" i="72"/>
  <c r="F161" i="72"/>
  <c r="G161" i="72" s="1"/>
  <c r="D163" i="72" l="1"/>
  <c r="J162" i="72"/>
  <c r="E162" i="72"/>
  <c r="N161" i="72"/>
  <c r="N160" i="72"/>
  <c r="M160" i="72"/>
  <c r="M161" i="72"/>
  <c r="D164" i="72" l="1"/>
  <c r="E163" i="72"/>
  <c r="J163" i="72"/>
  <c r="F162" i="72"/>
  <c r="G162" i="72" s="1"/>
  <c r="F163" i="72"/>
  <c r="G163" i="72" s="1"/>
  <c r="M163" i="72" l="1"/>
  <c r="N163" i="72"/>
  <c r="N162" i="72"/>
  <c r="M162" i="72"/>
  <c r="D165" i="72"/>
  <c r="J164" i="72"/>
  <c r="E164" i="72"/>
  <c r="F164" i="72" l="1"/>
  <c r="G164" i="72" s="1"/>
  <c r="D166" i="72"/>
  <c r="J165" i="72"/>
  <c r="E165" i="72"/>
  <c r="D167" i="72" l="1"/>
  <c r="J166" i="72"/>
  <c r="E166" i="72"/>
  <c r="F165" i="72"/>
  <c r="G165" i="72" s="1"/>
  <c r="N164" i="72"/>
  <c r="N165" i="72"/>
  <c r="M164" i="72"/>
  <c r="M165" i="72"/>
  <c r="D168" i="72" l="1"/>
  <c r="J167" i="72"/>
  <c r="E167" i="72"/>
  <c r="F166" i="72"/>
  <c r="G166" i="72" s="1"/>
  <c r="D169" i="72" l="1"/>
  <c r="J168" i="72"/>
  <c r="E168" i="72"/>
  <c r="F167" i="72"/>
  <c r="G167" i="72" s="1"/>
  <c r="N166" i="72"/>
  <c r="M167" i="72"/>
  <c r="M166" i="72"/>
  <c r="N167" i="72" l="1"/>
  <c r="F168" i="72"/>
  <c r="G168" i="72" s="1"/>
  <c r="M168" i="72"/>
  <c r="N168" i="72"/>
  <c r="D170" i="72"/>
  <c r="J169" i="72"/>
  <c r="E169" i="72"/>
  <c r="F169" i="72" l="1"/>
  <c r="G169" i="72" s="1"/>
  <c r="M169" i="72"/>
  <c r="N169" i="72"/>
  <c r="D171" i="72"/>
  <c r="J170" i="72"/>
  <c r="E170" i="72"/>
  <c r="D172" i="72" l="1"/>
  <c r="J171" i="72"/>
  <c r="E171" i="72"/>
  <c r="F170" i="72"/>
  <c r="G170" i="72" s="1"/>
  <c r="N170" i="72" l="1"/>
  <c r="M170" i="72"/>
  <c r="F171" i="72"/>
  <c r="G171" i="72" s="1"/>
  <c r="D173" i="72"/>
  <c r="J172" i="72"/>
  <c r="E172" i="72"/>
  <c r="D174" i="72" l="1"/>
  <c r="J173" i="72"/>
  <c r="E173" i="72"/>
  <c r="M171" i="72"/>
  <c r="F172" i="72"/>
  <c r="G172" i="72" s="1"/>
  <c r="N172" i="72" s="1"/>
  <c r="F173" i="72"/>
  <c r="G173" i="72" s="1"/>
  <c r="N171" i="72"/>
  <c r="M173" i="72" l="1"/>
  <c r="D175" i="72"/>
  <c r="J174" i="72"/>
  <c r="E174" i="72"/>
  <c r="M172" i="72"/>
  <c r="N173" i="72"/>
  <c r="F174" i="72" l="1"/>
  <c r="G174" i="72" s="1"/>
  <c r="D176" i="72"/>
  <c r="J175" i="72"/>
  <c r="E175" i="72"/>
  <c r="N174" i="72" l="1"/>
  <c r="M174" i="72"/>
  <c r="D177" i="72"/>
  <c r="J176" i="72"/>
  <c r="E176" i="72"/>
  <c r="F176" i="72"/>
  <c r="G176" i="72" s="1"/>
  <c r="F175" i="72"/>
  <c r="G175" i="72" s="1"/>
  <c r="N175" i="72" s="1"/>
  <c r="F177" i="72" l="1"/>
  <c r="G177" i="72" s="1"/>
  <c r="M175" i="72"/>
  <c r="N177" i="72"/>
  <c r="D178" i="72"/>
  <c r="J177" i="72"/>
  <c r="E177" i="72"/>
  <c r="M176" i="72"/>
  <c r="N176" i="72"/>
  <c r="M177" i="72" l="1"/>
  <c r="D179" i="72"/>
  <c r="J178" i="72"/>
  <c r="E178" i="72"/>
  <c r="D180" i="72" l="1"/>
  <c r="J179" i="72"/>
  <c r="E179" i="72"/>
  <c r="F178" i="72"/>
  <c r="G178" i="72" s="1"/>
  <c r="M179" i="72" l="1"/>
  <c r="N178" i="72"/>
  <c r="M178" i="72"/>
  <c r="D181" i="72"/>
  <c r="J180" i="72"/>
  <c r="E180" i="72"/>
  <c r="F179" i="72"/>
  <c r="G179" i="72" s="1"/>
  <c r="F180" i="72"/>
  <c r="G180" i="72" s="1"/>
  <c r="M180" i="72" l="1"/>
  <c r="N180" i="72"/>
  <c r="D182" i="72"/>
  <c r="J181" i="72"/>
  <c r="E181" i="72"/>
  <c r="N179" i="72"/>
  <c r="D183" i="72" l="1"/>
  <c r="J182" i="72"/>
  <c r="E182" i="72"/>
  <c r="F181" i="72"/>
  <c r="G181" i="72" s="1"/>
  <c r="F182" i="72"/>
  <c r="G182" i="72" s="1"/>
  <c r="M182" i="72" l="1"/>
  <c r="N181" i="72"/>
  <c r="N182" i="72"/>
  <c r="M181" i="72"/>
  <c r="D184" i="72"/>
  <c r="J183" i="72"/>
  <c r="E183" i="72"/>
  <c r="D185" i="72" l="1"/>
  <c r="J184" i="72"/>
  <c r="E184" i="72"/>
  <c r="F183" i="72"/>
  <c r="G183" i="72" s="1"/>
  <c r="F184" i="72"/>
  <c r="G184" i="72" s="1"/>
  <c r="D186" i="72" l="1"/>
  <c r="J185" i="72"/>
  <c r="E185" i="72"/>
  <c r="M184" i="72"/>
  <c r="N183" i="72"/>
  <c r="M183" i="72"/>
  <c r="N184" i="72"/>
  <c r="F185" i="72" l="1"/>
  <c r="G185" i="72" s="1"/>
  <c r="D187" i="72"/>
  <c r="J186" i="72"/>
  <c r="E186" i="72"/>
  <c r="D188" i="72" l="1"/>
  <c r="J187" i="72"/>
  <c r="E187" i="72"/>
  <c r="F186" i="72"/>
  <c r="G186" i="72" s="1"/>
  <c r="M186" i="72" s="1"/>
  <c r="N185" i="72"/>
  <c r="M185" i="72"/>
  <c r="N186" i="72"/>
  <c r="D189" i="72" l="1"/>
  <c r="J188" i="72"/>
  <c r="E188" i="72"/>
  <c r="F187" i="72"/>
  <c r="G187" i="72" s="1"/>
  <c r="F188" i="72" l="1"/>
  <c r="G188" i="72" s="1"/>
  <c r="M187" i="72"/>
  <c r="N187" i="72"/>
  <c r="M188" i="72"/>
  <c r="N188" i="72"/>
  <c r="D190" i="72"/>
  <c r="J189" i="72"/>
  <c r="E189" i="72"/>
  <c r="D191" i="72" l="1"/>
  <c r="J190" i="72"/>
  <c r="E190" i="72"/>
  <c r="F189" i="72"/>
  <c r="G189" i="72" s="1"/>
  <c r="F190" i="72"/>
  <c r="G190" i="72" s="1"/>
  <c r="M189" i="72" l="1"/>
  <c r="N189" i="72"/>
  <c r="M190" i="72"/>
  <c r="N190" i="72"/>
  <c r="D192" i="72"/>
  <c r="J191" i="72"/>
  <c r="E191" i="72"/>
  <c r="F191" i="72" l="1"/>
  <c r="G191" i="72" s="1"/>
  <c r="D193" i="72"/>
  <c r="J192" i="72"/>
  <c r="E192" i="72"/>
  <c r="F192" i="72" l="1"/>
  <c r="G192" i="72" s="1"/>
  <c r="M192" i="72"/>
  <c r="N192" i="72"/>
  <c r="N191" i="72"/>
  <c r="M191" i="72"/>
  <c r="D194" i="72"/>
  <c r="J193" i="72"/>
  <c r="E193" i="72"/>
  <c r="F193" i="72" s="1"/>
  <c r="G193" i="72" s="1"/>
  <c r="M193" i="72" l="1"/>
  <c r="N193" i="72"/>
  <c r="D195" i="72"/>
  <c r="J194" i="72"/>
  <c r="E194" i="72"/>
  <c r="D196" i="72" l="1"/>
  <c r="J195" i="72"/>
  <c r="E195" i="72"/>
  <c r="F194" i="72"/>
  <c r="G194" i="72" s="1"/>
  <c r="D197" i="72" l="1"/>
  <c r="J196" i="72"/>
  <c r="E196" i="72"/>
  <c r="M194" i="72"/>
  <c r="N194" i="72"/>
  <c r="M195" i="72"/>
  <c r="F195" i="72"/>
  <c r="G195" i="72" s="1"/>
  <c r="D198" i="72" l="1"/>
  <c r="J197" i="72"/>
  <c r="E197" i="72"/>
  <c r="N195" i="72"/>
  <c r="F196" i="72"/>
  <c r="G196" i="72" s="1"/>
  <c r="M196" i="72" s="1"/>
  <c r="N196" i="72" l="1"/>
  <c r="D199" i="72"/>
  <c r="J198" i="72"/>
  <c r="E198" i="72"/>
  <c r="F197" i="72"/>
  <c r="G197" i="72" s="1"/>
  <c r="M197" i="72" l="1"/>
  <c r="F198" i="72"/>
  <c r="G198" i="72" s="1"/>
  <c r="D200" i="72"/>
  <c r="J199" i="72"/>
  <c r="E199" i="72"/>
  <c r="N197" i="72"/>
  <c r="M198" i="72"/>
  <c r="N198" i="72" l="1"/>
  <c r="F199" i="72"/>
  <c r="G199" i="72" s="1"/>
  <c r="D201" i="72"/>
  <c r="J200" i="72"/>
  <c r="E200" i="72"/>
  <c r="N199" i="72" l="1"/>
  <c r="D202" i="72"/>
  <c r="J201" i="72"/>
  <c r="E201" i="72"/>
  <c r="M199" i="72"/>
  <c r="F200" i="72"/>
  <c r="G200" i="72" s="1"/>
  <c r="N200" i="72" s="1"/>
  <c r="M200" i="72" l="1"/>
  <c r="F201" i="72"/>
  <c r="G201" i="72" s="1"/>
  <c r="M201" i="72"/>
  <c r="N201" i="72"/>
  <c r="D203" i="72"/>
  <c r="J202" i="72"/>
  <c r="E202" i="72"/>
  <c r="D204" i="72" l="1"/>
  <c r="J203" i="72"/>
  <c r="E203" i="72"/>
  <c r="F202" i="72"/>
  <c r="G202" i="72" s="1"/>
  <c r="F203" i="72"/>
  <c r="G203" i="72" s="1"/>
  <c r="M202" i="72" l="1"/>
  <c r="N202" i="72"/>
  <c r="M203" i="72"/>
  <c r="D205" i="72"/>
  <c r="J204" i="72"/>
  <c r="E204" i="72"/>
  <c r="N203" i="72"/>
  <c r="F204" i="72" l="1"/>
  <c r="G204" i="72" s="1"/>
  <c r="D206" i="72"/>
  <c r="J205" i="72"/>
  <c r="E205" i="72"/>
  <c r="M204" i="72" l="1"/>
  <c r="N204" i="72"/>
  <c r="D207" i="72"/>
  <c r="J206" i="72"/>
  <c r="E206" i="72"/>
  <c r="F205" i="72"/>
  <c r="G205" i="72" s="1"/>
  <c r="D208" i="72" l="1"/>
  <c r="J207" i="72"/>
  <c r="E207" i="72"/>
  <c r="F206" i="72"/>
  <c r="G206" i="72" s="1"/>
  <c r="M205" i="72"/>
  <c r="N205" i="72"/>
  <c r="F207" i="72" l="1"/>
  <c r="G207" i="72" s="1"/>
  <c r="N206" i="72"/>
  <c r="N207" i="72"/>
  <c r="D209" i="72"/>
  <c r="J208" i="72"/>
  <c r="E208" i="72"/>
  <c r="M206" i="72"/>
  <c r="M207" i="72" l="1"/>
  <c r="D210" i="72"/>
  <c r="J209" i="72"/>
  <c r="E209" i="72"/>
  <c r="F208" i="72"/>
  <c r="G208" i="72" s="1"/>
  <c r="F209" i="72" l="1"/>
  <c r="G209" i="72" s="1"/>
  <c r="N208" i="72"/>
  <c r="N209" i="72"/>
  <c r="M208" i="72"/>
  <c r="D211" i="72"/>
  <c r="J210" i="72"/>
  <c r="E210" i="72"/>
  <c r="M209" i="72" l="1"/>
  <c r="F210" i="72"/>
  <c r="G210" i="72" s="1"/>
  <c r="M211" i="72"/>
  <c r="N210" i="72"/>
  <c r="D212" i="72"/>
  <c r="J211" i="72"/>
  <c r="E211" i="72"/>
  <c r="M210" i="72"/>
  <c r="F211" i="72"/>
  <c r="G211" i="72" s="1"/>
  <c r="D213" i="72" l="1"/>
  <c r="J212" i="72"/>
  <c r="E212" i="72"/>
  <c r="F212" i="72"/>
  <c r="G212" i="72" s="1"/>
  <c r="N212" i="72" s="1"/>
  <c r="N211" i="72"/>
  <c r="M212" i="72" l="1"/>
  <c r="D214" i="72"/>
  <c r="J213" i="72"/>
  <c r="E213" i="72"/>
  <c r="F213" i="72" l="1"/>
  <c r="G213" i="72" s="1"/>
  <c r="D215" i="72"/>
  <c r="J214" i="72"/>
  <c r="E214" i="72"/>
  <c r="F214" i="72" l="1"/>
  <c r="G214" i="72" s="1"/>
  <c r="D216" i="72"/>
  <c r="J215" i="72"/>
  <c r="E215" i="72"/>
  <c r="N214" i="72"/>
  <c r="N213" i="72"/>
  <c r="F215" i="72" l="1"/>
  <c r="G215" i="72" s="1"/>
  <c r="D217" i="72"/>
  <c r="J216" i="72"/>
  <c r="E216" i="72"/>
  <c r="F216" i="72" l="1"/>
  <c r="G216" i="72" s="1"/>
  <c r="J217" i="72"/>
  <c r="E217" i="72"/>
  <c r="D218" i="72"/>
  <c r="N215" i="72"/>
  <c r="F217" i="72" l="1"/>
  <c r="G217" i="72" s="1"/>
  <c r="N216" i="72"/>
  <c r="D219" i="72"/>
  <c r="J218" i="72"/>
  <c r="E218" i="72"/>
  <c r="F218" i="72" l="1"/>
  <c r="G218" i="72" s="1"/>
  <c r="D220" i="72"/>
  <c r="J219" i="72"/>
  <c r="E219" i="72"/>
  <c r="N217" i="72"/>
  <c r="N218" i="72" l="1"/>
  <c r="D221" i="72"/>
  <c r="J220" i="72"/>
  <c r="E220" i="72"/>
  <c r="F219" i="72"/>
  <c r="G219" i="72" s="1"/>
  <c r="F220" i="72" l="1"/>
  <c r="G220" i="72" s="1"/>
  <c r="N219" i="72"/>
  <c r="D222" i="72"/>
  <c r="J221" i="72"/>
  <c r="E221" i="72"/>
  <c r="D223" i="72" l="1"/>
  <c r="J222" i="72"/>
  <c r="E222" i="72"/>
  <c r="N220" i="72"/>
  <c r="F222" i="72"/>
  <c r="G222" i="72" s="1"/>
  <c r="F221" i="72"/>
  <c r="G221" i="72" s="1"/>
  <c r="N221" i="72" l="1"/>
  <c r="D224" i="72"/>
  <c r="J223" i="72"/>
  <c r="E223" i="72"/>
  <c r="N222" i="72"/>
  <c r="D225" i="72" l="1"/>
  <c r="J224" i="72"/>
  <c r="E224" i="72"/>
  <c r="F223" i="72"/>
  <c r="G223" i="72" s="1"/>
  <c r="F224" i="72" l="1"/>
  <c r="G224" i="72" s="1"/>
  <c r="N223" i="72"/>
  <c r="N224" i="72"/>
  <c r="D226" i="72"/>
  <c r="J225" i="72"/>
  <c r="E225" i="72"/>
  <c r="D227" i="72" l="1"/>
  <c r="J226" i="72"/>
  <c r="E226" i="72"/>
  <c r="F225" i="72"/>
  <c r="G225" i="72" s="1"/>
  <c r="F226" i="72" l="1"/>
  <c r="G226" i="72" s="1"/>
  <c r="N225" i="72"/>
  <c r="D228" i="72"/>
  <c r="J227" i="72"/>
  <c r="E227" i="72"/>
  <c r="F227" i="72" l="1"/>
  <c r="G227" i="72" s="1"/>
  <c r="N226" i="72"/>
  <c r="D229" i="72"/>
  <c r="J228" i="72"/>
  <c r="E228" i="72"/>
  <c r="N227" i="72" l="1"/>
  <c r="F228" i="72"/>
  <c r="G228" i="72" s="1"/>
  <c r="N229" i="72" s="1"/>
  <c r="D230" i="72"/>
  <c r="J229" i="72"/>
  <c r="E229" i="72"/>
  <c r="N228" i="72"/>
  <c r="F229" i="72"/>
  <c r="G229" i="72" s="1"/>
  <c r="D231" i="72" l="1"/>
  <c r="J230" i="72"/>
  <c r="E230" i="72"/>
  <c r="F230" i="72" s="1"/>
  <c r="G230" i="72" s="1"/>
  <c r="N230" i="72"/>
  <c r="D232" i="72" l="1"/>
  <c r="J231" i="72"/>
  <c r="E231" i="72"/>
  <c r="F231" i="72" l="1"/>
  <c r="G231" i="72" s="1"/>
  <c r="D233" i="72"/>
  <c r="J232" i="72"/>
  <c r="E232" i="72"/>
  <c r="N231" i="72" l="1"/>
  <c r="J233" i="72"/>
  <c r="E233" i="72"/>
  <c r="D234" i="72"/>
  <c r="F232" i="72"/>
  <c r="G232" i="72" s="1"/>
  <c r="D235" i="72" l="1"/>
  <c r="E234" i="72"/>
  <c r="J234" i="72"/>
  <c r="N232" i="72"/>
  <c r="F233" i="72"/>
  <c r="G233" i="72" s="1"/>
  <c r="F234" i="72" l="1"/>
  <c r="G234" i="72" s="1"/>
  <c r="E235" i="72"/>
  <c r="D236" i="72"/>
  <c r="J235" i="72"/>
  <c r="N233" i="72"/>
  <c r="F235" i="72" l="1"/>
  <c r="G235" i="72" s="1"/>
  <c r="J236" i="72"/>
  <c r="D237" i="72"/>
  <c r="E236" i="72"/>
  <c r="N234" i="72"/>
  <c r="F236" i="72" l="1"/>
  <c r="G236" i="72" s="1"/>
  <c r="N235" i="72"/>
  <c r="E237" i="72"/>
  <c r="J237" i="72"/>
  <c r="D238" i="72"/>
  <c r="F237" i="72" l="1"/>
  <c r="G237" i="72" s="1"/>
  <c r="J238" i="72"/>
  <c r="E238" i="72"/>
  <c r="D239" i="72"/>
  <c r="N236" i="72"/>
  <c r="D240" i="72" l="1"/>
  <c r="E239" i="72"/>
  <c r="J239" i="72"/>
  <c r="N237" i="72"/>
  <c r="F238" i="72"/>
  <c r="G238" i="72" s="1"/>
  <c r="F239" i="72" l="1"/>
  <c r="G239" i="72" s="1"/>
  <c r="N238" i="72"/>
  <c r="D241" i="72"/>
  <c r="J240" i="72"/>
  <c r="E240" i="72"/>
  <c r="F240" i="72" l="1"/>
  <c r="G240" i="72" s="1"/>
  <c r="N240" i="72" s="1"/>
  <c r="E241" i="72"/>
  <c r="F241" i="72" s="1"/>
  <c r="G241" i="72" s="1"/>
  <c r="D242" i="72"/>
  <c r="J241" i="72"/>
  <c r="N239" i="72"/>
  <c r="D243" i="72" l="1"/>
  <c r="J242" i="72"/>
  <c r="E242" i="72"/>
  <c r="N241" i="72"/>
  <c r="D244" i="72" l="1"/>
  <c r="J243" i="72"/>
  <c r="E243" i="72"/>
  <c r="F242" i="72"/>
  <c r="G242" i="72" s="1"/>
  <c r="N242" i="72" l="1"/>
  <c r="J244" i="72"/>
  <c r="E244" i="72"/>
  <c r="D245" i="72"/>
  <c r="F243" i="72"/>
  <c r="G243" i="72" s="1"/>
  <c r="N243" i="72" l="1"/>
  <c r="D246" i="72"/>
  <c r="J245" i="72"/>
  <c r="E245" i="72"/>
  <c r="F245" i="72" s="1"/>
  <c r="G245" i="72" s="1"/>
  <c r="F244" i="72"/>
  <c r="G244" i="72" s="1"/>
  <c r="N245" i="72" s="1"/>
  <c r="N244" i="72" l="1"/>
  <c r="E246" i="72"/>
  <c r="D247" i="72"/>
  <c r="J246" i="72"/>
  <c r="D248" i="72" l="1"/>
  <c r="J247" i="72"/>
  <c r="E247" i="72"/>
  <c r="F246" i="72"/>
  <c r="G246" i="72" s="1"/>
  <c r="F247" i="72" l="1"/>
  <c r="G247" i="72" s="1"/>
  <c r="N246" i="72"/>
  <c r="N247" i="72"/>
  <c r="E248" i="72"/>
  <c r="J248" i="72"/>
  <c r="D249" i="72"/>
  <c r="F248" i="72" l="1"/>
  <c r="G248" i="72" s="1"/>
  <c r="D250" i="72"/>
  <c r="E249" i="72"/>
  <c r="J249" i="72"/>
  <c r="J250" i="72" l="1"/>
  <c r="E250" i="72"/>
  <c r="D251" i="72"/>
  <c r="F249" i="72"/>
  <c r="G249" i="72" s="1"/>
  <c r="N249" i="72" s="1"/>
  <c r="F250" i="72"/>
  <c r="G250" i="72" s="1"/>
  <c r="N248" i="72"/>
  <c r="N250" i="72" l="1"/>
  <c r="D252" i="72"/>
  <c r="E251" i="72"/>
  <c r="J251" i="72"/>
  <c r="D253" i="72" l="1"/>
  <c r="J252" i="72"/>
  <c r="E252" i="72"/>
  <c r="F251" i="72"/>
  <c r="G251" i="72" s="1"/>
  <c r="N251" i="72" l="1"/>
  <c r="F252" i="72"/>
  <c r="G252" i="72" s="1"/>
  <c r="E253" i="72"/>
  <c r="J253" i="72"/>
  <c r="D254" i="72"/>
  <c r="D255" i="72" l="1"/>
  <c r="J254" i="72"/>
  <c r="E254" i="72"/>
  <c r="F253" i="72"/>
  <c r="G253" i="72" s="1"/>
  <c r="N252" i="72"/>
  <c r="E255" i="72" l="1"/>
  <c r="D256" i="72"/>
  <c r="J255" i="72"/>
  <c r="F255" i="72"/>
  <c r="G255" i="72" s="1"/>
  <c r="F254" i="72"/>
  <c r="G254" i="72" s="1"/>
  <c r="N253" i="72"/>
  <c r="D257" i="72" l="1"/>
  <c r="J256" i="72"/>
  <c r="E256" i="72"/>
  <c r="N254" i="72"/>
  <c r="N255" i="72"/>
  <c r="D258" i="72" l="1"/>
  <c r="E257" i="72"/>
  <c r="J257" i="72"/>
  <c r="F256" i="72"/>
  <c r="G256" i="72" s="1"/>
  <c r="F257" i="72" l="1"/>
  <c r="G257" i="72" s="1"/>
  <c r="D259" i="72"/>
  <c r="J258" i="72"/>
  <c r="E258" i="72"/>
  <c r="N257" i="72"/>
  <c r="N256" i="72"/>
  <c r="D260" i="72" l="1"/>
  <c r="E259" i="72"/>
  <c r="J259" i="72"/>
  <c r="F258" i="72"/>
  <c r="G258" i="72" s="1"/>
  <c r="F259" i="72" l="1"/>
  <c r="G259" i="72" s="1"/>
  <c r="N259" i="72" s="1"/>
  <c r="N258" i="72"/>
  <c r="D261" i="72"/>
  <c r="J260" i="72"/>
  <c r="E260" i="72"/>
  <c r="F260" i="72"/>
  <c r="G260" i="72" s="1"/>
  <c r="N260" i="72" l="1"/>
  <c r="D262" i="72"/>
  <c r="J261" i="72"/>
  <c r="E261" i="72"/>
  <c r="F261" i="72" l="1"/>
  <c r="G261" i="72" s="1"/>
  <c r="J262" i="72"/>
  <c r="E262" i="72"/>
  <c r="D263" i="72"/>
  <c r="N261" i="72" l="1"/>
  <c r="E263" i="72"/>
  <c r="D264" i="72"/>
  <c r="J263" i="72"/>
  <c r="F262" i="72"/>
  <c r="G262" i="72" s="1"/>
  <c r="N262" i="72" l="1"/>
  <c r="F263" i="72"/>
  <c r="G263" i="72" s="1"/>
  <c r="D265" i="72"/>
  <c r="J264" i="72"/>
  <c r="E264" i="72"/>
  <c r="F264" i="72" s="1"/>
  <c r="G264" i="72" s="1"/>
  <c r="N263" i="72" l="1"/>
  <c r="D266" i="72"/>
  <c r="J265" i="72"/>
  <c r="E265" i="72"/>
  <c r="F265" i="72"/>
  <c r="G265" i="72" s="1"/>
  <c r="N264" i="72"/>
  <c r="D267" i="72" l="1"/>
  <c r="J266" i="72"/>
  <c r="E266" i="72"/>
  <c r="N265" i="72"/>
  <c r="F266" i="72" l="1"/>
  <c r="G266" i="72" s="1"/>
  <c r="E267" i="72"/>
  <c r="D268" i="72"/>
  <c r="J267" i="72"/>
  <c r="F267" i="72" l="1"/>
  <c r="G267" i="72" s="1"/>
  <c r="F268" i="72"/>
  <c r="G268" i="72" s="1"/>
  <c r="D269" i="72"/>
  <c r="J268" i="72"/>
  <c r="E268" i="72"/>
  <c r="N266" i="72"/>
  <c r="N268" i="72" l="1"/>
  <c r="J269" i="72"/>
  <c r="E269" i="72"/>
  <c r="D270" i="72"/>
  <c r="N267" i="72"/>
  <c r="F269" i="72" l="1"/>
  <c r="G269" i="72" s="1"/>
  <c r="E270" i="72"/>
  <c r="F270" i="72" s="1"/>
  <c r="G270" i="72" s="1"/>
  <c r="D271" i="72"/>
  <c r="J270" i="72"/>
  <c r="D272" i="72" l="1"/>
  <c r="E271" i="72"/>
  <c r="J271" i="72"/>
  <c r="N270" i="72"/>
  <c r="N269" i="72"/>
  <c r="F271" i="72" l="1"/>
  <c r="G271" i="72" s="1"/>
  <c r="D273" i="72"/>
  <c r="E272" i="72"/>
  <c r="J272" i="72"/>
  <c r="J273" i="72" l="1"/>
  <c r="E273" i="72"/>
  <c r="D274" i="72"/>
  <c r="F272" i="72"/>
  <c r="G272" i="72" s="1"/>
  <c r="F273" i="72"/>
  <c r="G273" i="72" s="1"/>
  <c r="N271" i="72"/>
  <c r="N272" i="72" l="1"/>
  <c r="N273" i="72"/>
  <c r="E274" i="72"/>
  <c r="D275" i="72"/>
  <c r="J274" i="72"/>
  <c r="D276" i="72" l="1"/>
  <c r="J275" i="72"/>
  <c r="E275" i="72"/>
  <c r="F274" i="72"/>
  <c r="G274" i="72" s="1"/>
  <c r="F275" i="72"/>
  <c r="G275" i="72" s="1"/>
  <c r="N275" i="72" l="1"/>
  <c r="N274" i="72"/>
  <c r="E276" i="72"/>
  <c r="D277" i="72"/>
  <c r="J276" i="72"/>
  <c r="D278" i="72" l="1"/>
  <c r="J277" i="72"/>
  <c r="E277" i="72"/>
  <c r="F276" i="72"/>
  <c r="G276" i="72" s="1"/>
  <c r="N276" i="72" l="1"/>
  <c r="F277" i="72"/>
  <c r="G277" i="72" s="1"/>
  <c r="J278" i="72"/>
  <c r="E278" i="72"/>
  <c r="D279" i="72"/>
  <c r="D280" i="72" l="1"/>
  <c r="E279" i="72"/>
  <c r="J279" i="72"/>
  <c r="F278" i="72"/>
  <c r="G278" i="72" s="1"/>
  <c r="F279" i="72"/>
  <c r="G279" i="72" s="1"/>
  <c r="N277" i="72"/>
  <c r="N278" i="72" l="1"/>
  <c r="E280" i="72"/>
  <c r="D281" i="72"/>
  <c r="J280" i="72"/>
  <c r="N279" i="72"/>
  <c r="J281" i="72" l="1"/>
  <c r="E281" i="72"/>
  <c r="D282" i="72"/>
  <c r="F280" i="72"/>
  <c r="G280" i="72" s="1"/>
  <c r="N280" i="72" s="1"/>
  <c r="J282" i="72" l="1"/>
  <c r="E282" i="72"/>
  <c r="D283" i="72"/>
  <c r="F281" i="72"/>
  <c r="G281" i="72" s="1"/>
  <c r="N281" i="72" l="1"/>
  <c r="D284" i="72"/>
  <c r="E283" i="72"/>
  <c r="J283" i="72"/>
  <c r="F282" i="72"/>
  <c r="G282" i="72" s="1"/>
  <c r="N282" i="72" l="1"/>
  <c r="F283" i="72"/>
  <c r="G283" i="72" s="1"/>
  <c r="D285" i="72"/>
  <c r="J284" i="72"/>
  <c r="E284" i="72"/>
  <c r="F284" i="72" s="1"/>
  <c r="G284" i="72" s="1"/>
  <c r="N283" i="72" l="1"/>
  <c r="D286" i="72"/>
  <c r="E285" i="72"/>
  <c r="J285" i="72"/>
  <c r="N284" i="72"/>
  <c r="J286" i="72" l="1"/>
  <c r="E286" i="72"/>
  <c r="D287" i="72"/>
  <c r="F285" i="72"/>
  <c r="G285" i="72" s="1"/>
  <c r="D288" i="72" l="1"/>
  <c r="E287" i="72"/>
  <c r="F287" i="72"/>
  <c r="G287" i="72" s="1"/>
  <c r="N285" i="72"/>
  <c r="F286" i="72"/>
  <c r="G286" i="72" s="1"/>
  <c r="N287" i="72" s="1"/>
  <c r="N286" i="72" l="1"/>
  <c r="E288" i="72"/>
  <c r="D289" i="72"/>
  <c r="F288" i="72" l="1"/>
  <c r="G288" i="72" s="1"/>
  <c r="D290" i="72"/>
  <c r="E289" i="72"/>
  <c r="F289" i="72" s="1"/>
  <c r="G289" i="72" s="1"/>
  <c r="D291" i="72" l="1"/>
  <c r="E290" i="72"/>
  <c r="N288" i="72"/>
  <c r="N289" i="72"/>
  <c r="F290" i="72" l="1"/>
  <c r="G290" i="72" s="1"/>
  <c r="D292" i="72"/>
  <c r="J291" i="72"/>
  <c r="E291" i="72"/>
  <c r="E292" i="72" l="1"/>
  <c r="J292" i="72"/>
  <c r="D293" i="72"/>
  <c r="N290" i="72"/>
  <c r="F291" i="72"/>
  <c r="G291" i="72" s="1"/>
  <c r="N291" i="72" l="1"/>
  <c r="E293" i="72"/>
  <c r="D294" i="72"/>
  <c r="J293" i="72"/>
  <c r="F292" i="72"/>
  <c r="G292" i="72" s="1"/>
  <c r="N292" i="72" s="1"/>
  <c r="F293" i="72"/>
  <c r="G293" i="72" s="1"/>
  <c r="N293" i="72" l="1"/>
  <c r="J294" i="72"/>
  <c r="D295" i="72"/>
  <c r="E294" i="72"/>
  <c r="F294" i="72" l="1"/>
  <c r="G294" i="72" s="1"/>
  <c r="E295" i="72"/>
  <c r="J295" i="72"/>
  <c r="D296" i="72"/>
  <c r="D297" i="72" l="1"/>
  <c r="J296" i="72"/>
  <c r="E296" i="72"/>
  <c r="F295" i="72"/>
  <c r="G295" i="72" s="1"/>
  <c r="N295" i="72" s="1"/>
  <c r="N294" i="72"/>
  <c r="F296" i="72" l="1"/>
  <c r="G296" i="72" s="1"/>
  <c r="N296" i="72" s="1"/>
  <c r="D298" i="72"/>
  <c r="J297" i="72"/>
  <c r="E297" i="72"/>
  <c r="F297" i="72" l="1"/>
  <c r="G297" i="72" s="1"/>
  <c r="J298" i="72"/>
  <c r="D299" i="72"/>
  <c r="E298" i="72"/>
  <c r="F298" i="72" l="1"/>
  <c r="G298" i="72" s="1"/>
  <c r="D300" i="72"/>
  <c r="J299" i="72"/>
  <c r="E299" i="72"/>
  <c r="N297" i="72"/>
  <c r="D301" i="72" l="1"/>
  <c r="J300" i="72"/>
  <c r="E300" i="72"/>
  <c r="F299" i="72"/>
  <c r="G299" i="72" s="1"/>
  <c r="F300" i="72"/>
  <c r="G300" i="72" s="1"/>
  <c r="N298" i="72"/>
  <c r="D302" i="72" l="1"/>
  <c r="J301" i="72"/>
  <c r="E301" i="72"/>
  <c r="N300" i="72"/>
  <c r="N299" i="72"/>
  <c r="F301" i="72" l="1"/>
  <c r="G301" i="72" s="1"/>
  <c r="D303" i="72"/>
  <c r="J302" i="72"/>
  <c r="E302" i="72"/>
  <c r="F302" i="72" l="1"/>
  <c r="G302" i="72" s="1"/>
  <c r="N302" i="72"/>
  <c r="N301" i="72"/>
  <c r="J303" i="72"/>
  <c r="E303" i="72"/>
  <c r="D304" i="72"/>
  <c r="J304" i="72" l="1"/>
  <c r="E304" i="72"/>
  <c r="D305" i="72"/>
  <c r="F303" i="72"/>
  <c r="G303" i="72" s="1"/>
  <c r="F304" i="72"/>
  <c r="G304" i="72" s="1"/>
  <c r="N304" i="72"/>
  <c r="E305" i="72" l="1"/>
  <c r="D306" i="72"/>
  <c r="J305" i="72"/>
  <c r="N303" i="72"/>
  <c r="F305" i="72" l="1"/>
  <c r="G305" i="72" s="1"/>
  <c r="E306" i="72"/>
  <c r="D307" i="72"/>
  <c r="J306" i="72"/>
  <c r="E307" i="72" l="1"/>
  <c r="J307" i="72"/>
  <c r="D308" i="72"/>
  <c r="F306" i="72"/>
  <c r="G306" i="72" s="1"/>
  <c r="N307" i="72" s="1"/>
  <c r="F307" i="72"/>
  <c r="G307" i="72" s="1"/>
  <c r="N305" i="72"/>
  <c r="N306" i="72" l="1"/>
  <c r="J308" i="72"/>
  <c r="D309" i="72"/>
  <c r="E308" i="72"/>
  <c r="F308" i="72" l="1"/>
  <c r="G308" i="72" s="1"/>
  <c r="J309" i="72"/>
  <c r="E309" i="72"/>
  <c r="D310" i="72"/>
  <c r="F309" i="72" l="1"/>
  <c r="G309" i="72" s="1"/>
  <c r="N309" i="72"/>
  <c r="N308" i="72"/>
  <c r="E310" i="72"/>
  <c r="J310" i="72"/>
  <c r="D311" i="72"/>
  <c r="F310" i="72" l="1"/>
  <c r="G310" i="72" s="1"/>
  <c r="J311" i="72"/>
  <c r="E311" i="72"/>
  <c r="D312" i="72"/>
  <c r="D313" i="72" l="1"/>
  <c r="E312" i="72"/>
  <c r="J312" i="72"/>
  <c r="F311" i="72"/>
  <c r="G311" i="72" s="1"/>
  <c r="N310" i="72"/>
  <c r="D314" i="72" l="1"/>
  <c r="E313" i="72"/>
  <c r="J313" i="72"/>
  <c r="F312" i="72"/>
  <c r="G312" i="72" s="1"/>
  <c r="N311" i="72"/>
  <c r="D315" i="72" l="1"/>
  <c r="E314" i="72"/>
  <c r="J314" i="72"/>
  <c r="N312" i="72"/>
  <c r="F313" i="72"/>
  <c r="G313" i="72" s="1"/>
  <c r="F314" i="72" l="1"/>
  <c r="G314" i="72" s="1"/>
  <c r="D316" i="72"/>
  <c r="J315" i="72"/>
  <c r="E315" i="72"/>
  <c r="N313" i="72"/>
  <c r="N314" i="72"/>
  <c r="E316" i="72" l="1"/>
  <c r="J316" i="72"/>
  <c r="D317" i="72"/>
  <c r="F315" i="72"/>
  <c r="G315" i="72" s="1"/>
  <c r="N315" i="72" s="1"/>
  <c r="F316" i="72"/>
  <c r="G316" i="72" s="1"/>
  <c r="N316" i="72" l="1"/>
  <c r="E317" i="72"/>
  <c r="D318" i="72"/>
  <c r="J317" i="72"/>
  <c r="F317" i="72" l="1"/>
  <c r="G317" i="72" s="1"/>
  <c r="D319" i="72"/>
  <c r="J318" i="72"/>
  <c r="E318" i="72"/>
  <c r="F318" i="72" l="1"/>
  <c r="G318" i="72" s="1"/>
  <c r="N318" i="72" s="1"/>
  <c r="N317" i="72"/>
  <c r="D320" i="72"/>
  <c r="E319" i="72"/>
  <c r="D321" i="72" l="1"/>
  <c r="E320" i="72"/>
  <c r="F319" i="72"/>
  <c r="G319" i="72" s="1"/>
  <c r="N319" i="72" s="1"/>
  <c r="F320" i="72" l="1"/>
  <c r="G320" i="72" s="1"/>
  <c r="E321" i="72"/>
  <c r="F321" i="72" s="1"/>
  <c r="G321" i="72" s="1"/>
  <c r="D322" i="72"/>
  <c r="N321" i="72" l="1"/>
  <c r="D323" i="72"/>
  <c r="E322" i="72"/>
  <c r="N320" i="72"/>
  <c r="F322" i="72" l="1"/>
  <c r="G322" i="72" s="1"/>
  <c r="D324" i="72"/>
  <c r="E323" i="72"/>
  <c r="F323" i="72" l="1"/>
  <c r="G323" i="72" s="1"/>
  <c r="N322" i="72"/>
  <c r="D325" i="72"/>
  <c r="E324" i="72"/>
  <c r="N323" i="72" l="1"/>
  <c r="F324" i="72"/>
  <c r="G324" i="72" s="1"/>
  <c r="N324" i="72"/>
  <c r="E325" i="72"/>
  <c r="D326" i="72"/>
  <c r="F325" i="72" l="1"/>
  <c r="G325" i="72" s="1"/>
  <c r="N325" i="72" s="1"/>
  <c r="D327" i="72"/>
  <c r="E326" i="72"/>
  <c r="F326" i="72" l="1"/>
  <c r="G326" i="72" s="1"/>
  <c r="D328" i="72"/>
  <c r="E327" i="72"/>
  <c r="N326" i="72" l="1"/>
  <c r="F327" i="72"/>
  <c r="G327" i="72" s="1"/>
  <c r="E328" i="72"/>
  <c r="D329" i="72"/>
  <c r="E329" i="72" l="1"/>
  <c r="D330" i="72"/>
  <c r="F328" i="72"/>
  <c r="G328" i="72" s="1"/>
  <c r="N327" i="72"/>
  <c r="D331" i="72" l="1"/>
  <c r="E330" i="72"/>
  <c r="F329" i="72"/>
  <c r="G329" i="72" s="1"/>
  <c r="N328" i="72"/>
  <c r="F330" i="72" l="1"/>
  <c r="G330" i="72" s="1"/>
  <c r="D332" i="72"/>
  <c r="E331" i="72"/>
  <c r="N329" i="72"/>
  <c r="D333" i="72" l="1"/>
  <c r="E332" i="72"/>
  <c r="F331" i="72"/>
  <c r="G331" i="72" s="1"/>
  <c r="N331" i="72" s="1"/>
  <c r="N330" i="72"/>
  <c r="F332" i="72" l="1"/>
  <c r="G332" i="72" s="1"/>
  <c r="N332" i="72" s="1"/>
  <c r="E333" i="72"/>
  <c r="D334" i="72"/>
  <c r="D335" i="72" l="1"/>
  <c r="E334" i="72"/>
  <c r="F333" i="72"/>
  <c r="G333" i="72" s="1"/>
  <c r="F334" i="72" l="1"/>
  <c r="G334" i="72" s="1"/>
  <c r="D336" i="72"/>
  <c r="E335" i="72"/>
  <c r="N333" i="72"/>
  <c r="F335" i="72" l="1"/>
  <c r="G335" i="72" s="1"/>
  <c r="N334" i="72"/>
  <c r="D337" i="72"/>
  <c r="E336" i="72"/>
  <c r="N335" i="72"/>
  <c r="E337" i="72" l="1"/>
  <c r="D338" i="72"/>
  <c r="F336" i="72"/>
  <c r="G336" i="72" s="1"/>
  <c r="F337" i="72" l="1"/>
  <c r="G337" i="72" s="1"/>
  <c r="N336" i="72"/>
  <c r="E338" i="72"/>
  <c r="D339" i="72"/>
  <c r="D340" i="72" l="1"/>
  <c r="E339" i="72"/>
  <c r="F338" i="72"/>
  <c r="G338" i="72" s="1"/>
  <c r="N337" i="72"/>
  <c r="F339" i="72" l="1"/>
  <c r="G339" i="72" s="1"/>
  <c r="E340" i="72"/>
  <c r="D341" i="72"/>
  <c r="N338" i="72"/>
  <c r="E341" i="72" l="1"/>
  <c r="F341" i="72" s="1"/>
  <c r="G341" i="72" s="1"/>
  <c r="D342" i="72"/>
  <c r="F340" i="72"/>
  <c r="G340" i="72" s="1"/>
  <c r="N339" i="72"/>
  <c r="D343" i="72" l="1"/>
  <c r="E342" i="72"/>
  <c r="N340" i="72"/>
  <c r="N341" i="72"/>
  <c r="W343" i="72" l="1"/>
  <c r="E343" i="72"/>
  <c r="F342" i="72"/>
  <c r="G342" i="72" s="1"/>
  <c r="F343" i="72"/>
  <c r="G343" i="72" s="1"/>
  <c r="N343" i="72" l="1"/>
  <c r="N342" i="72"/>
</calcChain>
</file>

<file path=xl/sharedStrings.xml><?xml version="1.0" encoding="utf-8"?>
<sst xmlns="http://schemas.openxmlformats.org/spreadsheetml/2006/main" count="58814" uniqueCount="3034">
  <si>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</si>
  <si>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</si>
  <si>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</si>
  <si>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</si>
  <si>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</si>
  <si>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</si>
  <si>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</si>
  <si>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</si>
  <si>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</si>
  <si>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</si>
  <si>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</si>
  <si>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</si>
  <si>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</si>
  <si>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</si>
  <si>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</si>
  <si>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</si>
  <si>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</si>
  <si>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</si>
  <si>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</si>
  <si>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</si>
  <si>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</si>
  <si>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</si>
  <si>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</si>
  <si>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</si>
  <si>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</si>
  <si>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</si>
  <si>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</si>
  <si>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</si>
  <si>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</si>
  <si>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</si>
  <si>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</si>
  <si>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</si>
  <si>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</si>
  <si>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</si>
  <si>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</si>
  <si>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</si>
  <si>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</si>
  <si>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</si>
  <si>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</si>
  <si>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</si>
  <si>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</si>
  <si>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</si>
  <si>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</si>
  <si>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</si>
  <si>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</si>
  <si>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</si>
  <si>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</si>
  <si>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</si>
  <si>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</si>
  <si>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</si>
  <si>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</si>
  <si>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</si>
  <si>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</si>
  <si>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</si>
  <si>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</si>
  <si>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</si>
  <si>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</si>
  <si>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</si>
  <si>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</si>
  <si>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</si>
  <si>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</si>
  <si>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</si>
  <si>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</si>
  <si>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</si>
  <si>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</si>
  <si>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</si>
  <si>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</si>
  <si>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</si>
  <si>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</si>
  <si>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</si>
  <si>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</si>
  <si>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</si>
  <si>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</si>
  <si>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</si>
  <si>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</si>
  <si>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</si>
  <si>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</si>
  <si>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</si>
  <si>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</si>
  <si>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</si>
  <si>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</si>
  <si>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</si>
  <si>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</si>
  <si>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</si>
  <si>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</si>
  <si>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</si>
  <si>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</si>
  <si>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</si>
  <si>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</si>
  <si>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</si>
  <si>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</si>
  <si>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</si>
  <si>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</si>
  <si>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</si>
  <si>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</si>
  <si>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</si>
  <si>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</si>
  <si>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</si>
  <si>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</si>
  <si>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</si>
  <si>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</si>
  <si>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</si>
  <si>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</si>
  <si>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</si>
  <si>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</si>
  <si>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</si>
  <si>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</si>
  <si>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</si>
  <si>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</si>
  <si>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</si>
  <si>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</si>
  <si>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</si>
  <si>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</si>
  <si>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</si>
  <si>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</si>
  <si>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</si>
  <si>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</si>
  <si>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</si>
  <si>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</si>
  <si>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</si>
  <si>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</si>
  <si>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</si>
  <si>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</si>
  <si>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</si>
  <si>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</si>
  <si>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</si>
  <si>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</si>
  <si>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</si>
  <si>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</si>
  <si>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</si>
  <si>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</si>
  <si>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</si>
  <si>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</si>
  <si>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</si>
  <si>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</si>
  <si>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</si>
  <si>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</si>
  <si>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</si>
  <si>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</si>
  <si>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</si>
  <si>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</si>
  <si>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</si>
  <si>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</si>
  <si>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</si>
  <si>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</si>
  <si>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</si>
  <si>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</si>
  <si>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</si>
  <si>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</si>
  <si>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</si>
  <si>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</si>
  <si>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</si>
  <si>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</si>
  <si>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</si>
  <si>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</si>
  <si>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</si>
  <si>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</si>
  <si>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</si>
  <si>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</si>
  <si>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</si>
  <si>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</si>
  <si>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</si>
  <si>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</si>
  <si>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</si>
  <si>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</si>
  <si>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</si>
  <si>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</si>
  <si>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</si>
  <si>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</si>
  <si>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</si>
  <si>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</si>
  <si>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</si>
  <si>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</si>
  <si>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</si>
  <si>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</si>
  <si>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</si>
  <si>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</si>
  <si>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</si>
  <si>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</si>
  <si>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</si>
  <si>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</si>
  <si>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</si>
  <si>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</si>
  <si>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</si>
  <si>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</si>
  <si>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</si>
  <si>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</si>
  <si>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</si>
  <si>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</si>
  <si>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</si>
  <si>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</si>
  <si>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</si>
  <si>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</si>
  <si>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</si>
  <si>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</si>
  <si>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</si>
  <si>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</si>
  <si>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</si>
  <si>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</si>
  <si>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</si>
  <si>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</si>
  <si>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</si>
  <si>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</si>
  <si>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</si>
  <si>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</si>
  <si>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</si>
  <si>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</si>
  <si>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</si>
  <si>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</si>
  <si>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</si>
  <si>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</si>
  <si>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</si>
  <si>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</si>
  <si>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</si>
  <si>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</si>
  <si>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</si>
  <si>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</si>
  <si>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</si>
  <si>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</si>
  <si>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</si>
  <si>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</si>
  <si>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</si>
  <si>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</si>
  <si>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</si>
  <si>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</si>
  <si>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</si>
  <si>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</si>
  <si>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</si>
  <si>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</si>
  <si>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</si>
  <si>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</si>
  <si>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</si>
  <si>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</si>
  <si>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</si>
  <si>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</si>
  <si>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</si>
  <si>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</si>
  <si>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</si>
  <si>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</si>
  <si>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</si>
  <si>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</si>
  <si>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</si>
  <si>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</si>
  <si>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</si>
  <si>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</si>
  <si>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</si>
  <si>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</si>
  <si>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</si>
  <si>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</si>
  <si>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</si>
  <si>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</si>
  <si>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</si>
  <si>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</si>
  <si>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</si>
  <si>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</si>
  <si>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</si>
  <si>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</si>
  <si>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</si>
  <si>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</si>
  <si>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</si>
  <si>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</si>
  <si>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</si>
  <si>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</si>
  <si>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</si>
  <si>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</si>
  <si>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</si>
  <si>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</si>
  <si>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</si>
  <si>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</si>
  <si>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</si>
  <si>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</si>
  <si>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</si>
  <si>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</si>
  <si>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</si>
  <si>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</si>
  <si>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</si>
  <si>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</si>
  <si>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</si>
  <si>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</si>
  <si>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</si>
  <si>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</si>
  <si>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</si>
  <si>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</si>
  <si>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</si>
  <si>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</si>
  <si>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</si>
  <si>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</si>
  <si>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</si>
  <si>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</si>
  <si>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</si>
  <si>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</si>
  <si>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</si>
  <si>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</si>
  <si>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</si>
  <si>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</si>
  <si>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</si>
  <si>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</si>
  <si>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</si>
  <si>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</si>
  <si>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</si>
  <si>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</si>
  <si>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</si>
  <si>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</si>
  <si>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</si>
  <si>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</si>
  <si>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</si>
  <si>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</si>
  <si>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</si>
  <si>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</si>
  <si>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</si>
  <si>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</si>
  <si>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</si>
  <si>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</si>
  <si>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</si>
  <si>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</si>
  <si>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</si>
  <si>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</si>
  <si>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</si>
  <si>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</si>
  <si>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</si>
  <si>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</si>
  <si>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</si>
  <si>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</si>
  <si>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</si>
  <si>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</si>
  <si>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</si>
  <si>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</si>
  <si>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</si>
  <si>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</si>
  <si>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</si>
  <si>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</si>
  <si>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</si>
  <si>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</si>
  <si>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</si>
  <si>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</si>
  <si>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</si>
  <si>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</si>
  <si>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</si>
  <si>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</si>
  <si>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</si>
  <si>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</si>
  <si>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</si>
  <si>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</si>
  <si>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</si>
  <si>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</si>
  <si>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</si>
  <si>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</si>
  <si>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</si>
  <si>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</si>
  <si>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</si>
  <si>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</si>
  <si>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</si>
  <si>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</si>
  <si>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</si>
  <si>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</si>
  <si>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</si>
  <si>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</si>
  <si>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</si>
  <si>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</si>
  <si>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</si>
  <si>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</si>
  <si>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</si>
  <si>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</si>
  <si>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</si>
  <si>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</si>
  <si>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</si>
  <si>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</si>
  <si>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</si>
  <si>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</si>
  <si>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</si>
  <si>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</si>
  <si>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</si>
  <si>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</si>
  <si>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</si>
  <si>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</si>
  <si>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</si>
  <si>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</si>
  <si>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</si>
  <si>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</si>
  <si>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</si>
  <si>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</si>
  <si>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</si>
  <si>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</si>
  <si>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</si>
  <si>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</si>
  <si>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</si>
  <si>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</si>
  <si>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</si>
  <si>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</si>
  <si>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</si>
  <si>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</si>
  <si>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</si>
  <si>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</si>
  <si>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</si>
  <si>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</si>
  <si>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</si>
  <si>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</si>
  <si>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</si>
  <si>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</si>
  <si>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</si>
  <si>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</si>
  <si>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</si>
  <si>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</si>
  <si>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</si>
  <si>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</si>
  <si>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</si>
  <si>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</si>
  <si>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</si>
  <si>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</si>
  <si>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</si>
  <si>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</si>
  <si>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</si>
  <si>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</si>
  <si>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</si>
  <si>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</si>
  <si>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</si>
  <si>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</si>
  <si>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</si>
  <si>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</si>
  <si>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</si>
  <si>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</si>
  <si>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</si>
  <si>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</si>
  <si>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</si>
  <si>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</si>
  <si>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</si>
  <si>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</si>
  <si>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</si>
  <si>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</si>
  <si>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</si>
  <si>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</si>
  <si>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</si>
  <si>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</si>
  <si>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</si>
  <si>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</si>
  <si>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</si>
  <si>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</si>
  <si>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</si>
  <si>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</si>
  <si>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</si>
  <si>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</si>
  <si>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</si>
  <si>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</si>
  <si>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</si>
  <si>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</si>
  <si>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</si>
  <si>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</si>
  <si>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</si>
  <si>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</si>
  <si>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</si>
  <si>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</si>
  <si>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</si>
  <si>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</si>
  <si>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</si>
  <si>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</si>
  <si>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</si>
  <si>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</si>
  <si>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</si>
  <si>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</si>
  <si>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</si>
  <si>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</si>
  <si>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</si>
  <si>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</si>
  <si>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</si>
  <si>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</si>
  <si>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</si>
  <si>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</si>
  <si>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</si>
  <si>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</si>
  <si>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</si>
  <si>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</si>
  <si>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</si>
  <si>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</si>
  <si>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</si>
  <si>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</si>
  <si>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</si>
  <si>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</si>
  <si>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</si>
  <si>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</si>
  <si>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</si>
  <si>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</si>
  <si>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</si>
  <si>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</si>
  <si>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</si>
  <si>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</si>
  <si>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</si>
  <si>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</si>
  <si>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</si>
  <si>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</si>
  <si>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</si>
  <si>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</si>
  <si>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</si>
  <si>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</si>
  <si>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</si>
  <si>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</si>
  <si>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</si>
  <si>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</si>
  <si>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</si>
  <si>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</si>
  <si>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</si>
  <si>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</si>
  <si>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</si>
  <si>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</si>
  <si>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</si>
  <si>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</si>
  <si>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</si>
  <si>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</si>
  <si>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</si>
  <si>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</si>
  <si>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</si>
  <si>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</si>
  <si>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</si>
  <si>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</si>
  <si>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</si>
  <si>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</si>
  <si>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</si>
  <si>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</si>
  <si>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</si>
  <si>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</si>
  <si>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</si>
  <si>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</si>
  <si>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</si>
  <si>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</si>
  <si>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</si>
  <si>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</si>
  <si>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</si>
  <si>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</si>
  <si>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</si>
  <si>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</si>
  <si>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</si>
  <si>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</si>
  <si>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</si>
  <si>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</si>
  <si>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</si>
  <si>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</si>
  <si>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</si>
  <si>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</si>
  <si>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</si>
  <si>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</si>
  <si>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</si>
  <si>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</si>
  <si>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</si>
  <si>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</si>
  <si>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</si>
  <si>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</si>
  <si>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</si>
  <si>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</si>
  <si>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</si>
  <si>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</si>
  <si>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</si>
  <si>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</si>
  <si>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</si>
  <si>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</si>
  <si>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</si>
  <si>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</si>
  <si>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</si>
  <si>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</si>
  <si>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</si>
  <si>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</si>
  <si>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</si>
  <si>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</si>
  <si>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</si>
  <si>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</si>
  <si>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</si>
  <si>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</si>
  <si>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</si>
  <si>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</si>
  <si>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</si>
  <si>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</si>
  <si>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</si>
  <si>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</si>
  <si>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</si>
  <si>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</si>
  <si>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</si>
  <si>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</si>
  <si>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</si>
  <si>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</si>
  <si>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</si>
  <si>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</si>
  <si>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</si>
  <si>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</si>
  <si>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</si>
  <si>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</si>
  <si>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</si>
  <si>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</si>
  <si>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</si>
  <si>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</si>
  <si>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</si>
  <si>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</si>
  <si>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</si>
  <si>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</si>
  <si>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</si>
  <si>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</si>
  <si>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</si>
  <si>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</si>
  <si>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</si>
  <si>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</si>
  <si>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</si>
  <si>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</si>
  <si>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</si>
  <si>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</si>
  <si>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</si>
  <si>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</si>
  <si>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</si>
  <si>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</si>
  <si>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</si>
  <si>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</si>
  <si>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</si>
  <si>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</si>
  <si>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</si>
  <si>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</si>
  <si>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</si>
  <si>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</si>
  <si>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</si>
  <si>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</si>
  <si>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</si>
  <si>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</si>
  <si>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</si>
  <si>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</si>
  <si>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</si>
  <si>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</si>
  <si>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</si>
  <si>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</si>
  <si>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</si>
  <si>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</si>
  <si>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</si>
  <si>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</si>
  <si>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</si>
  <si>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</si>
  <si>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</si>
  <si>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</si>
  <si>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</si>
  <si>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</si>
  <si>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</si>
  <si>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</si>
  <si>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</si>
  <si>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</si>
  <si>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</si>
  <si>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</si>
  <si>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</si>
  <si>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</si>
  <si>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</si>
  <si>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</si>
  <si>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</si>
  <si>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</si>
  <si>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</si>
  <si>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</si>
  <si>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</si>
  <si>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</si>
  <si>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</si>
  <si>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</si>
  <si>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</si>
  <si>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</si>
  <si>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</si>
  <si>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</si>
  <si>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</si>
  <si>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</si>
  <si>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</si>
  <si>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</si>
  <si>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</si>
  <si>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</si>
  <si>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</si>
  <si>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</si>
  <si>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</si>
  <si>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</si>
  <si>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</si>
  <si>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</si>
  <si>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</si>
  <si>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</si>
  <si>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</si>
  <si>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</si>
  <si>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</si>
  <si>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</si>
  <si>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</si>
  <si>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</si>
  <si>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</si>
  <si>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</si>
  <si>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</si>
  <si>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</si>
  <si>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</si>
  <si>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</si>
  <si>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</si>
  <si>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</si>
  <si>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</si>
  <si>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</si>
  <si>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</si>
  <si>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</si>
  <si>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</si>
  <si>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</si>
  <si>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</si>
  <si>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</si>
  <si>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</si>
  <si>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</si>
  <si>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</si>
  <si>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</si>
  <si>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</si>
  <si>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</si>
  <si>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</si>
  <si>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</si>
  <si>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</si>
  <si>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</si>
  <si>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</si>
  <si>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</si>
  <si>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</si>
  <si>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</si>
  <si>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</si>
  <si>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</si>
  <si>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</si>
  <si>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</si>
  <si>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</si>
  <si>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</si>
  <si>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</si>
  <si>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</si>
  <si>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</si>
  <si>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</si>
  <si>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</si>
  <si>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</si>
  <si>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</si>
  <si>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</si>
  <si>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</si>
  <si>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</si>
  <si>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</si>
  <si>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</si>
  <si>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</si>
  <si>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</si>
  <si>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</si>
  <si>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</si>
  <si>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</si>
  <si>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</si>
  <si>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</si>
  <si>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</si>
  <si>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</si>
  <si>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</si>
  <si>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</si>
  <si>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</si>
  <si>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</si>
  <si>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</si>
  <si>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</si>
  <si>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</si>
  <si>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</si>
  <si>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</si>
  <si>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</si>
  <si>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</si>
  <si>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</si>
  <si>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</si>
  <si>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</si>
  <si>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</si>
  <si>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</si>
  <si>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</si>
  <si>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</si>
  <si>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</si>
  <si>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</si>
  <si>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</si>
  <si>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</si>
  <si>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</si>
  <si>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</si>
  <si>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</si>
  <si>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</si>
  <si>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</si>
  <si>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</si>
  <si>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</si>
  <si>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</si>
  <si>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</si>
  <si>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</si>
  <si>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</si>
  <si>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</si>
  <si>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</si>
  <si>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</si>
  <si>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</si>
  <si>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</si>
  <si>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</si>
  <si>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</si>
  <si>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</si>
  <si>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</si>
  <si>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</si>
  <si>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</si>
  <si>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</si>
  <si>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</si>
  <si>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</si>
  <si>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</si>
  <si>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</si>
  <si>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</si>
  <si>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</si>
  <si>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</si>
  <si>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</si>
  <si>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</si>
  <si>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</si>
  <si>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</si>
  <si>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</si>
  <si>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</si>
  <si>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</si>
  <si>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</si>
  <si>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</si>
  <si>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</si>
  <si>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</si>
  <si>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</si>
  <si>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</si>
  <si>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</si>
  <si>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</si>
  <si>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</si>
  <si>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</si>
  <si>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</si>
  <si>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</si>
  <si>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</si>
  <si>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</si>
  <si>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</si>
  <si>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</si>
  <si>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</si>
  <si>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</si>
  <si>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</si>
  <si>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</si>
  <si>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</si>
  <si>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</si>
  <si>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</si>
  <si>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</si>
  <si>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</si>
  <si>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</si>
  <si>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</si>
  <si>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</si>
  <si>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</si>
  <si>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</si>
  <si>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</si>
  <si>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</si>
  <si>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</si>
  <si>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</si>
  <si>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</si>
  <si>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</si>
  <si>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</si>
  <si>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</si>
  <si>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</si>
  <si>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</si>
  <si>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</si>
  <si>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</si>
  <si>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</si>
  <si>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</si>
  <si>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</si>
  <si>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</si>
  <si>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</si>
  <si>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</si>
  <si>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</si>
  <si>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</si>
  <si>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</si>
  <si>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</si>
  <si>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</si>
  <si>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</si>
  <si>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</si>
  <si>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</si>
  <si>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</si>
  <si>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</si>
  <si>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</si>
  <si>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</si>
  <si>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</si>
  <si>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</si>
  <si>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</si>
  <si>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</si>
  <si>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</si>
  <si>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</si>
  <si>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</si>
  <si>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</si>
  <si>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</si>
  <si>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</si>
  <si>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</si>
  <si>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</si>
  <si>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</si>
  <si>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</si>
  <si>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</si>
  <si>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</si>
  <si>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</si>
  <si>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</si>
  <si>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</si>
  <si>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</si>
  <si>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</si>
  <si>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</si>
  <si>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</si>
  <si>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</si>
  <si>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</si>
  <si>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</si>
  <si>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</si>
  <si>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</si>
  <si>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</si>
  <si>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</si>
  <si>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</si>
  <si>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</si>
  <si>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</si>
  <si>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</si>
  <si>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</si>
  <si>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</si>
  <si>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</si>
  <si>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</si>
  <si>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</si>
  <si>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</si>
  <si>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</si>
  <si>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</si>
  <si>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</si>
  <si>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</si>
  <si>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</si>
  <si>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</si>
  <si>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</si>
  <si>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</si>
  <si>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</si>
  <si>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</si>
  <si>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</si>
  <si>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</si>
  <si>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</si>
  <si>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</si>
  <si>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</si>
  <si>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</si>
  <si>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</si>
  <si>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</si>
  <si>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</si>
  <si>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</si>
  <si>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</si>
  <si>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</si>
  <si>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</si>
  <si>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</si>
  <si>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</si>
  <si>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</si>
  <si>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</si>
  <si>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</si>
  <si>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</si>
  <si>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</si>
  <si>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</si>
  <si>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</si>
  <si>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</si>
  <si>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</si>
  <si>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</si>
  <si>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</si>
  <si>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</si>
  <si>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</si>
  <si>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</si>
  <si>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</si>
  <si>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</si>
  <si>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</si>
  <si>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</si>
  <si>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</si>
  <si>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</si>
  <si>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</si>
  <si>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</si>
  <si>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</si>
  <si>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</si>
  <si>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</si>
  <si>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</si>
  <si>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</si>
  <si>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</si>
  <si>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</si>
  <si>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</si>
  <si>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</si>
  <si>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</si>
  <si>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</si>
  <si>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</si>
  <si>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</si>
  <si>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</si>
  <si>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</si>
  <si>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</si>
  <si>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</si>
  <si>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</si>
  <si>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</si>
  <si>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</si>
  <si>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</si>
  <si>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</si>
  <si>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</si>
  <si>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</si>
  <si>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</si>
  <si>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</si>
  <si>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</si>
  <si>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</si>
  <si>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</si>
  <si>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</si>
  <si>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</si>
  <si>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</si>
  <si>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</si>
  <si>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</si>
  <si>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</si>
  <si>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</si>
  <si>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</si>
  <si>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</si>
  <si>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</si>
  <si>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</si>
  <si>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</si>
  <si>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</si>
  <si>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</si>
  <si>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</si>
  <si>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</si>
  <si>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</si>
  <si>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</si>
  <si>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</si>
  <si>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</si>
  <si>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</si>
  <si>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</si>
  <si>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</si>
  <si>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</si>
  <si>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</si>
  <si>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</si>
  <si>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</si>
  <si>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</si>
  <si>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</si>
  <si>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</si>
  <si>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</si>
  <si>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</si>
  <si>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</si>
  <si>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</si>
  <si>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</si>
  <si>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</si>
  <si>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Col. La Llave</t>
  </si>
  <si>
    <t>Calabacilla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</si>
  <si>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</si>
  <si>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</si>
  <si>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</si>
  <si>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</si>
  <si>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</si>
  <si>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</si>
  <si>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</si>
  <si>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</si>
  <si>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</si>
  <si>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</si>
  <si>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</si>
  <si>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</si>
  <si>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</si>
  <si>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Ñancay</t>
  </si>
  <si>
    <t>Ombú</t>
  </si>
  <si>
    <t>La Clarita</t>
  </si>
  <si>
    <t>Mojones Norte</t>
  </si>
  <si>
    <t>Piloto Avila</t>
  </si>
  <si>
    <t>Líbaros</t>
  </si>
  <si>
    <t>Sir Leonard</t>
  </si>
  <si>
    <t>Paso de las Piedras</t>
  </si>
  <si>
    <t>Villa Uranga</t>
  </si>
  <si>
    <t>Jubileo</t>
  </si>
  <si>
    <t>Paso de la Laguna</t>
  </si>
  <si>
    <t>San Victor</t>
  </si>
  <si>
    <t>Las Tunas</t>
  </si>
  <si>
    <t>Clodomiro Ledesma</t>
  </si>
  <si>
    <t>Otras Provincias</t>
  </si>
  <si>
    <t>Conscripto Bernardi</t>
  </si>
  <si>
    <t>Las Guachas</t>
  </si>
  <si>
    <t>Chañar</t>
  </si>
  <si>
    <t>Durazno</t>
  </si>
  <si>
    <t xml:space="preserve">La Criolla </t>
  </si>
  <si>
    <t>El Brillante</t>
  </si>
  <si>
    <t>El Quebracho</t>
  </si>
  <si>
    <t>Col. Ayuí</t>
  </si>
  <si>
    <t>A. María Luisa</t>
  </si>
  <si>
    <t>Nueva Vizcaya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</si>
  <si>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</si>
  <si>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</si>
  <si>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</si>
  <si>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</si>
  <si>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</si>
  <si>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</si>
  <si>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</si>
  <si>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</si>
  <si>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</si>
  <si>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</si>
  <si>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</si>
  <si>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</si>
  <si>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</si>
  <si>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</si>
  <si>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</si>
  <si>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</si>
  <si>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</si>
  <si>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</si>
  <si>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</si>
  <si>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6 a 10</t>
  </si>
  <si>
    <t>10 a 19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</si>
  <si>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</si>
  <si>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</si>
  <si>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</si>
  <si>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</si>
  <si>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</si>
  <si>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</si>
  <si>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</si>
  <si>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</si>
  <si>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</si>
  <si>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</si>
  <si>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</si>
  <si>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</si>
  <si>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41 a 45</t>
  </si>
  <si>
    <t>80 o mas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</si>
  <si>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</si>
  <si>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</si>
  <si>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</si>
  <si>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</si>
  <si>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</si>
  <si>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</si>
  <si>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</si>
  <si>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</si>
  <si>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</si>
  <si>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</si>
  <si>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</si>
  <si>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</si>
  <si>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</si>
  <si>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Las Mercedes</t>
  </si>
  <si>
    <t>Entre Ríos</t>
  </si>
  <si>
    <t>Sospechosos</t>
  </si>
  <si>
    <t>Dias Dupl.</t>
  </si>
  <si>
    <t>Razón</t>
  </si>
  <si>
    <t>Inc. 14 Días</t>
  </si>
  <si>
    <t>Lucas Norte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</si>
  <si>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</si>
  <si>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</si>
  <si>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Segui</t>
  </si>
  <si>
    <t>Alcaraz Segundo</t>
  </si>
  <si>
    <t>Pajonal</t>
  </si>
  <si>
    <t>PROM</t>
  </si>
  <si>
    <t>ACUM</t>
  </si>
  <si>
    <t>INCID</t>
  </si>
  <si>
    <t>MAYORES</t>
  </si>
  <si>
    <t>Alarcón</t>
  </si>
  <si>
    <t>La Juanita</t>
  </si>
  <si>
    <t>Est. Carbó</t>
  </si>
  <si>
    <t>% Positividad semanal</t>
  </si>
  <si>
    <t>vacunados UTI</t>
  </si>
  <si>
    <t>7 días anteriores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</si>
  <si>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</si>
  <si>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</si>
  <si>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</si>
  <si>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</si>
  <si>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</si>
  <si>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</si>
  <si>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</si>
  <si>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Departamentos con menos de 40.000 Habitantes</t>
  </si>
  <si>
    <t>Laurencena</t>
  </si>
  <si>
    <t>DISTRIBUIDAS</t>
  </si>
  <si>
    <t>APLICADAS</t>
  </si>
  <si>
    <t>RESTAN</t>
  </si>
  <si>
    <t>DOSIS DIARIAS</t>
  </si>
  <si>
    <t>graves</t>
  </si>
  <si>
    <t>internados</t>
  </si>
  <si>
    <t>ARM</t>
  </si>
  <si>
    <t>POSITIVIDAD</t>
  </si>
  <si>
    <t>Malvinas Argentinas</t>
  </si>
  <si>
    <t>% Adultos &gt;60 Vacunados
(1 dosis)</t>
  </si>
  <si>
    <t>% Mayores en 2010</t>
  </si>
  <si>
    <t>Guleguaychú</t>
  </si>
  <si>
    <t>Puerto Las Cuevas</t>
  </si>
  <si>
    <t>Sosa</t>
  </si>
  <si>
    <t>Ing. Sajaroff</t>
  </si>
  <si>
    <t>Paso Telégrafo</t>
  </si>
  <si>
    <t>Montoya</t>
  </si>
  <si>
    <t>Ibicuy</t>
  </si>
  <si>
    <t>Maciá</t>
  </si>
  <si>
    <t>Puerto Ruiz</t>
  </si>
  <si>
    <t>La Colmena</t>
  </si>
  <si>
    <t>Colonia El Carmen</t>
  </si>
  <si>
    <t>Colonia Hugues</t>
  </si>
  <si>
    <t>Colonia Las Pepas</t>
  </si>
  <si>
    <t>Colonia San Anselmo</t>
  </si>
  <si>
    <t>Colonia San Huberto</t>
  </si>
  <si>
    <t>Colonia San Miguel</t>
  </si>
  <si>
    <t>Colonia Vásquez</t>
  </si>
  <si>
    <t>Pueblo Liebig's</t>
  </si>
  <si>
    <t>Colonia Ayuí</t>
  </si>
  <si>
    <t>Colonia General Roca</t>
  </si>
  <si>
    <t>Colonia San Justo</t>
  </si>
  <si>
    <t>Estación Yeruá</t>
  </si>
  <si>
    <t>Estación Yuquerí</t>
  </si>
  <si>
    <t>Aldea Grapschental</t>
  </si>
  <si>
    <t>Aldea Protestante</t>
  </si>
  <si>
    <t>Aldea Salto</t>
  </si>
  <si>
    <t>Aldea San Francisco</t>
  </si>
  <si>
    <t>Aldea Spatzenkutter</t>
  </si>
  <si>
    <t>Aldea Valle María</t>
  </si>
  <si>
    <t>Colonia Ensayo</t>
  </si>
  <si>
    <t>Estación Camps</t>
  </si>
  <si>
    <t>General Alvear</t>
  </si>
  <si>
    <t>General Ramírez</t>
  </si>
  <si>
    <t>General Racedo (El Carmen)</t>
  </si>
  <si>
    <t>Villa Libertador San Martín</t>
  </si>
  <si>
    <t>Colonia Alemana</t>
  </si>
  <si>
    <t>Colonia La Argentina</t>
  </si>
  <si>
    <t>Colonia Aymán</t>
  </si>
  <si>
    <t>Colonia Cadel</t>
  </si>
  <si>
    <t>Colonia Ensanche Sauce</t>
  </si>
  <si>
    <t>Colonia Flores</t>
  </si>
  <si>
    <t>Colonia La Florida</t>
  </si>
  <si>
    <t>Colonia La Gloria</t>
  </si>
  <si>
    <t>Colonia Mandisoví</t>
  </si>
  <si>
    <t>Colonia Oficial 16</t>
  </si>
  <si>
    <t>San Roque</t>
  </si>
  <si>
    <t>Colonia Santa María y Las Margaritas</t>
  </si>
  <si>
    <t>Colonia Villa Libertad</t>
  </si>
  <si>
    <t>Paraje Guayaquil</t>
  </si>
  <si>
    <t>San Jaime de la Frontera</t>
  </si>
  <si>
    <t>Aldea San Isidro (El Cimarrón)</t>
  </si>
  <si>
    <t>Colonia La Lata</t>
  </si>
  <si>
    <t>Colonia Santa Lucía</t>
  </si>
  <si>
    <t>Loma Limpia</t>
  </si>
  <si>
    <t>La Hierra</t>
  </si>
  <si>
    <t>Aldea Asunción</t>
  </si>
  <si>
    <t>Estación Lazo</t>
  </si>
  <si>
    <t>González Calderón</t>
  </si>
  <si>
    <t>General Galarza</t>
  </si>
  <si>
    <t>Aldea San Antonio</t>
  </si>
  <si>
    <t>Aldea San Juan</t>
  </si>
  <si>
    <t>Colonia El Potrero</t>
  </si>
  <si>
    <t>Costa Uruguay Norte</t>
  </si>
  <si>
    <t>Enrique Carbó</t>
  </si>
  <si>
    <t>Estación Escriña</t>
  </si>
  <si>
    <t>Palavecino</t>
  </si>
  <si>
    <t>General Almada</t>
  </si>
  <si>
    <t>Faustino M. Parera</t>
  </si>
  <si>
    <t>Pehuajó Norte</t>
  </si>
  <si>
    <t>Pueblo General Belgrano</t>
  </si>
  <si>
    <t>Colonia Avigdor</t>
  </si>
  <si>
    <t>Colonia Bertozzi</t>
  </si>
  <si>
    <t>La Providencia</t>
  </si>
  <si>
    <t>Colonia San Carlos</t>
  </si>
  <si>
    <t>Colonia San Pedro</t>
  </si>
  <si>
    <t>Saucesito</t>
  </si>
  <si>
    <t>Colonia Viraró</t>
  </si>
  <si>
    <t>Yeso</t>
  </si>
  <si>
    <t>El Ombú Centenario</t>
  </si>
  <si>
    <t>Paso El Quebracho</t>
  </si>
  <si>
    <t>San Ramírez</t>
  </si>
  <si>
    <t>Tacuaras</t>
  </si>
  <si>
    <t>XX de Setiembre</t>
  </si>
  <si>
    <t>Algarrobito 1ro.</t>
  </si>
  <si>
    <t>Colonia La Llave</t>
  </si>
  <si>
    <t>Colonia Oficial 21</t>
  </si>
  <si>
    <t>Crucesitas Urquiza</t>
  </si>
  <si>
    <t>Don Cristóbal Primero</t>
  </si>
  <si>
    <t>Don Cristóbal Segundo</t>
  </si>
  <si>
    <t>Febré</t>
  </si>
  <si>
    <t>Hernández</t>
  </si>
  <si>
    <t>Lucas González</t>
  </si>
  <si>
    <t>Aldea Eigenfeld</t>
  </si>
  <si>
    <t>Aldea María Luisa</t>
  </si>
  <si>
    <t>Aldea San Rafael</t>
  </si>
  <si>
    <t>Aldea Santa María</t>
  </si>
  <si>
    <t>Aldea Santa Rosa</t>
  </si>
  <si>
    <t>Antonio Tomás</t>
  </si>
  <si>
    <t>Colonia Argentina</t>
  </si>
  <si>
    <t>Colonia Avellaneda</t>
  </si>
  <si>
    <t>Colonia Celina</t>
  </si>
  <si>
    <t>Colonia Crespo</t>
  </si>
  <si>
    <t>Colonia Merou</t>
  </si>
  <si>
    <t>Colonia Reffino</t>
  </si>
  <si>
    <t>Colonia Rivadavia</t>
  </si>
  <si>
    <t>Espinillo Norte</t>
  </si>
  <si>
    <t>Villa Gdor. Luis F. Etchevehere</t>
  </si>
  <si>
    <t>María Grande 2da.</t>
  </si>
  <si>
    <t>Pueblo General San Martín</t>
  </si>
  <si>
    <t>Tezanos Pinto</t>
  </si>
  <si>
    <t>Colonia Puntas del Gualeguaychú</t>
  </si>
  <si>
    <t>Colonia San Ernesto</t>
  </si>
  <si>
    <t>Colonia San Salvador</t>
  </si>
  <si>
    <t>General Campos</t>
  </si>
  <si>
    <t>Estación Arroyo Clé</t>
  </si>
  <si>
    <t>Gobernador Echagüe</t>
  </si>
  <si>
    <t>Gobernador Solá</t>
  </si>
  <si>
    <t>Gobernador Mansilla</t>
  </si>
  <si>
    <t>Molino</t>
  </si>
  <si>
    <t>1° de Mayo</t>
  </si>
  <si>
    <t>Colonia El Pantanoso</t>
  </si>
  <si>
    <t>Colonia Elía</t>
  </si>
  <si>
    <t>Colonia Los Ceibos</t>
  </si>
  <si>
    <t>Colonia Tuyutí</t>
  </si>
  <si>
    <t>Villa San Justo</t>
  </si>
  <si>
    <t>Villa San Marcial (Est. Gobernador Urquiza)</t>
  </si>
  <si>
    <t>Villa Domínguez</t>
  </si>
  <si>
    <t>Estación Raíces</t>
  </si>
  <si>
    <t>Ingeniero Miguel Sajaroff</t>
  </si>
  <si>
    <t>Lucas Sur 1ro.</t>
  </si>
  <si>
    <t>Rincón Lucas Sur</t>
  </si>
  <si>
    <t>Aldea San Gregorio</t>
  </si>
  <si>
    <t>Berduc</t>
  </si>
  <si>
    <t>Caraballo</t>
  </si>
  <si>
    <t>Colonia Izquierdo</t>
  </si>
  <si>
    <t>Colonia Las Mercedes</t>
  </si>
  <si>
    <t>Colonia Mabragaña</t>
  </si>
  <si>
    <t>Colonia Nueva San Miguel</t>
  </si>
  <si>
    <t>Colonia Palmar Yatay</t>
  </si>
  <si>
    <t>Colonia Paso Paysandú</t>
  </si>
  <si>
    <t>Colonia Pereira</t>
  </si>
  <si>
    <t>Colonia Puente del Gualeguaychú</t>
  </si>
  <si>
    <t>Colonia San Antonio</t>
  </si>
  <si>
    <t>Distrito 6to.</t>
  </si>
  <si>
    <t>El Colorado</t>
  </si>
  <si>
    <t>El Palmar</t>
  </si>
  <si>
    <t>Hocker</t>
  </si>
  <si>
    <t>Humaitá</t>
  </si>
  <si>
    <t>Juan Jorge</t>
  </si>
  <si>
    <t>Paraje Santa Rosa</t>
  </si>
  <si>
    <t>Santa Inés</t>
  </si>
  <si>
    <t>Sumaca</t>
  </si>
  <si>
    <t>Benito Legerén</t>
  </si>
  <si>
    <t>Colonia Los Sauces</t>
  </si>
  <si>
    <t>Colonia Santa Isabel</t>
  </si>
  <si>
    <t>Colonia Urquiza</t>
  </si>
  <si>
    <t>El Redomón</t>
  </si>
  <si>
    <t>Embarcadero Ferrari</t>
  </si>
  <si>
    <t>Estación El Redomón</t>
  </si>
  <si>
    <t>Ishtilart</t>
  </si>
  <si>
    <t>La Querencia</t>
  </si>
  <si>
    <t>La Rosada</t>
  </si>
  <si>
    <t>Las Tejas</t>
  </si>
  <si>
    <t>Loma Negra</t>
  </si>
  <si>
    <t>Osvaldo Magnasco</t>
  </si>
  <si>
    <t>Paso del Gallo</t>
  </si>
  <si>
    <t>Pueblo Ferré</t>
  </si>
  <si>
    <t>San Bonifacio</t>
  </si>
  <si>
    <t>Villa Adela</t>
  </si>
  <si>
    <t>Villa Zorraquín</t>
  </si>
  <si>
    <t>Colonia Alvear</t>
  </si>
  <si>
    <t>Colonia San Emilio</t>
  </si>
  <si>
    <t>Colonia Santafesina</t>
  </si>
  <si>
    <t>Costa Grande Sur</t>
  </si>
  <si>
    <t>Doll</t>
  </si>
  <si>
    <t>Estación Puiggari</t>
  </si>
  <si>
    <t>Isletas Norte</t>
  </si>
  <si>
    <t>Las Jaulas</t>
  </si>
  <si>
    <t>Paraje Molino Doll</t>
  </si>
  <si>
    <t>Rincón Chico</t>
  </si>
  <si>
    <t>Bella Unión</t>
  </si>
  <si>
    <t>Colonia El Bizcocho</t>
  </si>
  <si>
    <t>Colonia El Trompo</t>
  </si>
  <si>
    <t>Colonia Ensanche</t>
  </si>
  <si>
    <t>Colonia La Paz</t>
  </si>
  <si>
    <t>Colonia Las Tunas</t>
  </si>
  <si>
    <t>Colonia Oficial 17</t>
  </si>
  <si>
    <t>Colonia Oficial 9</t>
  </si>
  <si>
    <t>Colonia Peña</t>
  </si>
  <si>
    <t>Colonia Racedo</t>
  </si>
  <si>
    <t>Colonia Santa Eloísa</t>
  </si>
  <si>
    <t>Colonia Santa Juana</t>
  </si>
  <si>
    <t>Colonia Sauce</t>
  </si>
  <si>
    <t>Cuatro Bocas</t>
  </si>
  <si>
    <t>Estación Federación</t>
  </si>
  <si>
    <t>Estación Santa Ana</t>
  </si>
  <si>
    <t>Fraternidad</t>
  </si>
  <si>
    <t>La Muela</t>
  </si>
  <si>
    <t>Salto Grande</t>
  </si>
  <si>
    <t>Tatutí</t>
  </si>
  <si>
    <t>Achiras</t>
  </si>
  <si>
    <t>Arroyo Chañar</t>
  </si>
  <si>
    <t>Arroyo del Medio</t>
  </si>
  <si>
    <t>Arroyo Las Tunas</t>
  </si>
  <si>
    <t>Banderas</t>
  </si>
  <si>
    <t>Banderitas</t>
  </si>
  <si>
    <t>Barragán</t>
  </si>
  <si>
    <t>Carpinchorí</t>
  </si>
  <si>
    <t>Colonia Fink</t>
  </si>
  <si>
    <t>Colonia La Berta</t>
  </si>
  <si>
    <t>Colonia La Marta</t>
  </si>
  <si>
    <t>Colonia Oficial 15</t>
  </si>
  <si>
    <t>Colonia San Lorenzo</t>
  </si>
  <si>
    <t>Diego López</t>
  </si>
  <si>
    <t>Don Gonzalo</t>
  </si>
  <si>
    <t>El Carumbé</t>
  </si>
  <si>
    <t>El Gato</t>
  </si>
  <si>
    <t>El Gramiyal</t>
  </si>
  <si>
    <t>El Rincón</t>
  </si>
  <si>
    <t>La Calandria</t>
  </si>
  <si>
    <t>La Encierra</t>
  </si>
  <si>
    <t>Las Delicias</t>
  </si>
  <si>
    <t>Miñones</t>
  </si>
  <si>
    <t>Moreira</t>
  </si>
  <si>
    <t>Paso Birrinchín</t>
  </si>
  <si>
    <t>Paso Duarte</t>
  </si>
  <si>
    <t>Paso Puerto</t>
  </si>
  <si>
    <t>Puntas de Moreira</t>
  </si>
  <si>
    <t>Ramblones</t>
  </si>
  <si>
    <t>Sauce Norte</t>
  </si>
  <si>
    <t>Sauce Sur</t>
  </si>
  <si>
    <t>Basualdo</t>
  </si>
  <si>
    <t>Colonia Oficial 18</t>
  </si>
  <si>
    <t>Costa de Mulas</t>
  </si>
  <si>
    <t>Estación La Esmeralda</t>
  </si>
  <si>
    <t>Garat</t>
  </si>
  <si>
    <t>La Esmeralda</t>
  </si>
  <si>
    <t>La Libertad</t>
  </si>
  <si>
    <t>La Te</t>
  </si>
  <si>
    <t>La Verbena</t>
  </si>
  <si>
    <t>Laguna Benítez</t>
  </si>
  <si>
    <t>Las Mulitas</t>
  </si>
  <si>
    <t>Mulas Grandes</t>
  </si>
  <si>
    <t>Palo a Pique</t>
  </si>
  <si>
    <t>Paso Bravo</t>
  </si>
  <si>
    <t>Paso Puente de Hierro</t>
  </si>
  <si>
    <t>Rincón de Mesa</t>
  </si>
  <si>
    <t>San José de Feliciano</t>
  </si>
  <si>
    <t>San Víctor</t>
  </si>
  <si>
    <t>Víboras</t>
  </si>
  <si>
    <t>Albardón</t>
  </si>
  <si>
    <t>Arroyo Las Lechiguanas</t>
  </si>
  <si>
    <t>Arroyo Sepultura</t>
  </si>
  <si>
    <t>Buena Vista</t>
  </si>
  <si>
    <t>Campo La Coraza</t>
  </si>
  <si>
    <t>Campo Vasalle</t>
  </si>
  <si>
    <t>Cle</t>
  </si>
  <si>
    <t>Costa Nogoyá</t>
  </si>
  <si>
    <t>Cuatro Manos</t>
  </si>
  <si>
    <t>Cuchilla</t>
  </si>
  <si>
    <t>Jacinta</t>
  </si>
  <si>
    <t>La Cuadra</t>
  </si>
  <si>
    <t>Las Colas</t>
  </si>
  <si>
    <t>Monte Redondo</t>
  </si>
  <si>
    <t>Paso de Alonso</t>
  </si>
  <si>
    <t>Puerta de Crespo</t>
  </si>
  <si>
    <t>Punta del Monte</t>
  </si>
  <si>
    <t>Tres Bocas</t>
  </si>
  <si>
    <t>Vizcachas</t>
  </si>
  <si>
    <t>Aldea Santa Celia</t>
  </si>
  <si>
    <t>Arroyo Ñancay</t>
  </si>
  <si>
    <t>Barrio de la Costa</t>
  </si>
  <si>
    <t>Berisso</t>
  </si>
  <si>
    <t>Colonia El Paraíso</t>
  </si>
  <si>
    <t>Colonia Gobernador Basavilbaso</t>
  </si>
  <si>
    <t>Colonia Italiana</t>
  </si>
  <si>
    <t>Colonia Las Flores</t>
  </si>
  <si>
    <t>Colonia Las Piedritas</t>
  </si>
  <si>
    <t>Colonia Stauber</t>
  </si>
  <si>
    <t>Costa de San Antonio</t>
  </si>
  <si>
    <t>Costa Las Masitas</t>
  </si>
  <si>
    <t>Costa Uruguay Sur</t>
  </si>
  <si>
    <t>El Nuevo Rincón</t>
  </si>
  <si>
    <t>El Ñandubaysal</t>
  </si>
  <si>
    <t>El Sauce</t>
  </si>
  <si>
    <t>Gualeyancito</t>
  </si>
  <si>
    <t>La Capilla</t>
  </si>
  <si>
    <t>La Peregrina</t>
  </si>
  <si>
    <t>Pehuajó al Sud</t>
  </si>
  <si>
    <t>Puerto Boca</t>
  </si>
  <si>
    <t>Puerto Unzué</t>
  </si>
  <si>
    <t>Rincón del Cinto</t>
  </si>
  <si>
    <t>Talitas</t>
  </si>
  <si>
    <t>Tres Esquinas</t>
  </si>
  <si>
    <t>Villa Lila</t>
  </si>
  <si>
    <t>Anahí</t>
  </si>
  <si>
    <t>Arroyo Brazo Largo</t>
  </si>
  <si>
    <t>Arroyo Brazo Largo Norte</t>
  </si>
  <si>
    <t>Arroyo Grande</t>
  </si>
  <si>
    <t>Arroyo Hondo</t>
  </si>
  <si>
    <t>Arroyo Martínez</t>
  </si>
  <si>
    <t>Arroyo Merlo</t>
  </si>
  <si>
    <t>Arroyo Negro</t>
  </si>
  <si>
    <t>Arroyo Sagastume Grande</t>
  </si>
  <si>
    <t>Arroyo Santos Grande</t>
  </si>
  <si>
    <t>El Empalme</t>
  </si>
  <si>
    <t>El Saladero</t>
  </si>
  <si>
    <t>Esquina</t>
  </si>
  <si>
    <t>Estación Brazo Largo</t>
  </si>
  <si>
    <t>Fernández</t>
  </si>
  <si>
    <t>La Argentina</t>
  </si>
  <si>
    <t>Libertador General San Martín</t>
  </si>
  <si>
    <t>Puerto Constanza</t>
  </si>
  <si>
    <t>Puerto Perazzo</t>
  </si>
  <si>
    <t>Sagastumé</t>
  </si>
  <si>
    <t>Alcaraz Norte</t>
  </si>
  <si>
    <t>Alcaraz Primero</t>
  </si>
  <si>
    <t>Alcaraz Sur</t>
  </si>
  <si>
    <t>Campo Jourbet</t>
  </si>
  <si>
    <t>Campo Parera</t>
  </si>
  <si>
    <t>Campo Rebechi</t>
  </si>
  <si>
    <t>Capivara</t>
  </si>
  <si>
    <t>Chacabuco</t>
  </si>
  <si>
    <t>Colonia 25 de Mayo</t>
  </si>
  <si>
    <t>Colonia 3 de Febrero</t>
  </si>
  <si>
    <t>Colonia Adivino</t>
  </si>
  <si>
    <t>Colonia Buena Vista</t>
  </si>
  <si>
    <t>Colonia Carrasco</t>
  </si>
  <si>
    <t>Colonia El Chañar</t>
  </si>
  <si>
    <t>Colonia Máximo Castro</t>
  </si>
  <si>
    <t>Colonia Oficial N° 11</t>
  </si>
  <si>
    <t>Colonia Oficial N° 13</t>
  </si>
  <si>
    <t>Colonia Oficial N° 14</t>
  </si>
  <si>
    <t>Colonia Oficial N° 22</t>
  </si>
  <si>
    <t>Colonia Oficial N° 3</t>
  </si>
  <si>
    <t>Colonia San Luis</t>
  </si>
  <si>
    <t>Colonia Taboada</t>
  </si>
  <si>
    <t>El Chimango</t>
  </si>
  <si>
    <t>El Salado</t>
  </si>
  <si>
    <t>El Tigre</t>
  </si>
  <si>
    <t>Estaquitas</t>
  </si>
  <si>
    <t>La Armonía</t>
  </si>
  <si>
    <t>La Selva</t>
  </si>
  <si>
    <t>Las Gurisas</t>
  </si>
  <si>
    <t>Los Paraísos</t>
  </si>
  <si>
    <t>Los Talas</t>
  </si>
  <si>
    <t>Molino Público</t>
  </si>
  <si>
    <t>Montiel</t>
  </si>
  <si>
    <t>Paso Medina</t>
  </si>
  <si>
    <t>Paso Potrillo</t>
  </si>
  <si>
    <t>Paso Yunque</t>
  </si>
  <si>
    <t>Picada Berón</t>
  </si>
  <si>
    <t>Primer Congreso</t>
  </si>
  <si>
    <t>Puerto La Esmeralda</t>
  </si>
  <si>
    <t>Yacaré</t>
  </si>
  <si>
    <t>Yeso Sur</t>
  </si>
  <si>
    <t>Aldea Andreoli</t>
  </si>
  <si>
    <t>Aldea San Miguel</t>
  </si>
  <si>
    <t>Algarrobito 2do.</t>
  </si>
  <si>
    <t>Campo García</t>
  </si>
  <si>
    <t>Campo Micheloud</t>
  </si>
  <si>
    <t>Chiqueros</t>
  </si>
  <si>
    <t>Colonia Algarrobitos</t>
  </si>
  <si>
    <t>Colonia La Esperanza</t>
  </si>
  <si>
    <t>Crucesitas Octava</t>
  </si>
  <si>
    <t>Crucesitas Séptima</t>
  </si>
  <si>
    <t>Crucesitas Tercera</t>
  </si>
  <si>
    <t>Don Cristóbal</t>
  </si>
  <si>
    <t>El Pueblito</t>
  </si>
  <si>
    <t>Justo José de Urquiza</t>
  </si>
  <si>
    <t>La Corvina</t>
  </si>
  <si>
    <t>La Ilusión</t>
  </si>
  <si>
    <t>La Tablada</t>
  </si>
  <si>
    <t>Paso La Gama</t>
  </si>
  <si>
    <t>Antonio Tomás Sur</t>
  </si>
  <si>
    <t>Arroyo Burgos</t>
  </si>
  <si>
    <t>Arroyo Maturrango</t>
  </si>
  <si>
    <t>Arroyo Palo Seco</t>
  </si>
  <si>
    <t>Bañadero Oficial Burgos</t>
  </si>
  <si>
    <t>Barrancas Coloradas</t>
  </si>
  <si>
    <t>Boca del Tigre</t>
  </si>
  <si>
    <t>Campo Furlan</t>
  </si>
  <si>
    <t>Campo Massine</t>
  </si>
  <si>
    <t>Campo Mujica</t>
  </si>
  <si>
    <t>Campo Zeigler</t>
  </si>
  <si>
    <t>Carmona</t>
  </si>
  <si>
    <t>Colonia La Gama</t>
  </si>
  <si>
    <t>Colonia San Martín</t>
  </si>
  <si>
    <t>Colonia Sedna</t>
  </si>
  <si>
    <t>Distrito Tala</t>
  </si>
  <si>
    <t>General Güemes</t>
  </si>
  <si>
    <t>La Balsa</t>
  </si>
  <si>
    <t>Los Tres Sauces</t>
  </si>
  <si>
    <t>Paso de la Arena</t>
  </si>
  <si>
    <t>Paso La Balsa</t>
  </si>
  <si>
    <t>Pueblo Bellocq (Las Garzas)</t>
  </si>
  <si>
    <t>Pueblo General Paz</t>
  </si>
  <si>
    <t>Pueblo Moreno</t>
  </si>
  <si>
    <t>Puerto Víboras</t>
  </si>
  <si>
    <t>Santa Luisa</t>
  </si>
  <si>
    <t>Sauce Medio</t>
  </si>
  <si>
    <t>Arroyo Palmar</t>
  </si>
  <si>
    <t>Cañada Grande</t>
  </si>
  <si>
    <t>Colonia Baylina</t>
  </si>
  <si>
    <t>Colonia La Armonía</t>
  </si>
  <si>
    <t>Colonia La Perla</t>
  </si>
  <si>
    <t>Colonia Oficial 5</t>
  </si>
  <si>
    <t>Colonia Santa Margarita</t>
  </si>
  <si>
    <t>Paso Margariños</t>
  </si>
  <si>
    <t>San Ernesto</t>
  </si>
  <si>
    <t>Walter Moss</t>
  </si>
  <si>
    <t>Altamirano Norte</t>
  </si>
  <si>
    <t>Arroyo Obispo</t>
  </si>
  <si>
    <t>El Chajá</t>
  </si>
  <si>
    <t>El Guineo</t>
  </si>
  <si>
    <t>El Talita</t>
  </si>
  <si>
    <t>El Tropezón</t>
  </si>
  <si>
    <t>La Ollita</t>
  </si>
  <si>
    <t>Olegario V. Andrade</t>
  </si>
  <si>
    <t>Parque Balneario Delio Panizza</t>
  </si>
  <si>
    <t>Pueblo Primero</t>
  </si>
  <si>
    <t>Raices al Sud</t>
  </si>
  <si>
    <t>Alberto Gerchunoff</t>
  </si>
  <si>
    <t>Arroyo Gená</t>
  </si>
  <si>
    <t>Arroyo Urquiza</t>
  </si>
  <si>
    <t>Campo Centella</t>
  </si>
  <si>
    <t>Campo La Virginia</t>
  </si>
  <si>
    <t>Colonia Almada</t>
  </si>
  <si>
    <t>Colonia Barreros</t>
  </si>
  <si>
    <t>Colonia Caraguatá</t>
  </si>
  <si>
    <t>Colonia Genacito</t>
  </si>
  <si>
    <t>Colonia General Urquiza</t>
  </si>
  <si>
    <t>Colonia La Joya</t>
  </si>
  <si>
    <t>Colonia Levin</t>
  </si>
  <si>
    <t>Colonia Lucienville</t>
  </si>
  <si>
    <t>Colonia Nueva Montevideo</t>
  </si>
  <si>
    <t>Colonia Sagastume</t>
  </si>
  <si>
    <t>Colonia San Ramón</t>
  </si>
  <si>
    <t>Colonia Santa Teresita</t>
  </si>
  <si>
    <t>Colonia Santa Zelmira</t>
  </si>
  <si>
    <t>Colonia Sesteada</t>
  </si>
  <si>
    <t>Isla Juanicó</t>
  </si>
  <si>
    <t>La Estrella</t>
  </si>
  <si>
    <t>La Silvia</t>
  </si>
  <si>
    <t>Las Achiras</t>
  </si>
  <si>
    <t>Potrero</t>
  </si>
  <si>
    <t>Puerto Campichuelo</t>
  </si>
  <si>
    <t>Rincón del Gená</t>
  </si>
  <si>
    <t>Rincón Santa María</t>
  </si>
  <si>
    <t>Santa Margarita del Gená</t>
  </si>
  <si>
    <t>Talita</t>
  </si>
  <si>
    <t>Arroyo Barrancoso</t>
  </si>
  <si>
    <t>Arroyo Piaggio</t>
  </si>
  <si>
    <t>Boca de las Piedras</t>
  </si>
  <si>
    <t>Carrizal</t>
  </si>
  <si>
    <t>Charigüé</t>
  </si>
  <si>
    <t>Corrales</t>
  </si>
  <si>
    <t>Hinojal</t>
  </si>
  <si>
    <t>Isla El Espinillo</t>
  </si>
  <si>
    <t>Isla El Pillo</t>
  </si>
  <si>
    <t>La Invernada</t>
  </si>
  <si>
    <t>Laguna del Pescado</t>
  </si>
  <si>
    <t>Las Cuatro Bocas</t>
  </si>
  <si>
    <t>Los Cerros</t>
  </si>
  <si>
    <t>Primera Sección de Islas</t>
  </si>
  <si>
    <t>Pueblito Norte</t>
  </si>
  <si>
    <t>Puerto Esquina</t>
  </si>
  <si>
    <t>Quebrachitos</t>
  </si>
  <si>
    <t>Riacho El Brasilero</t>
  </si>
  <si>
    <t>Rincón de Nogoya Sur</t>
  </si>
  <si>
    <t>Tercera Sección de Islas</t>
  </si>
  <si>
    <t>Villa Libertad</t>
  </si>
  <si>
    <t>Aldea Díaz</t>
  </si>
  <si>
    <t>Cantina Bonaldo</t>
  </si>
  <si>
    <t>Colonia Berro</t>
  </si>
  <si>
    <t>Colonia Cóndor</t>
  </si>
  <si>
    <t>Colonia Desparramados</t>
  </si>
  <si>
    <t>Colonia Espíndola</t>
  </si>
  <si>
    <t>Colonia La Blanquita</t>
  </si>
  <si>
    <t>Colonia La Chunga</t>
  </si>
  <si>
    <t>Colonia La Gerónima</t>
  </si>
  <si>
    <t>Colonia La Mora</t>
  </si>
  <si>
    <t>Colonia La Rosada</t>
  </si>
  <si>
    <t>Colonia La Sarita</t>
  </si>
  <si>
    <t>Colonia Nueva Itatí</t>
  </si>
  <si>
    <t>Colonia Oficial 2</t>
  </si>
  <si>
    <t>Colonia San Gregorio</t>
  </si>
  <si>
    <t>Colonia San Vicente</t>
  </si>
  <si>
    <t>Curupí</t>
  </si>
  <si>
    <t>El Achiral</t>
  </si>
  <si>
    <t>El Chajarí</t>
  </si>
  <si>
    <t>El Malagueño</t>
  </si>
  <si>
    <t>La Posta</t>
  </si>
  <si>
    <t>Laguna Larga</t>
  </si>
  <si>
    <t>Las Pajitas</t>
  </si>
  <si>
    <t>Los Tases</t>
  </si>
  <si>
    <t>Lucas Sur 2do.</t>
  </si>
  <si>
    <t>Mojones Sur</t>
  </si>
  <si>
    <t>Paraje Los Algarrobos</t>
  </si>
  <si>
    <t>Paso Blanco</t>
  </si>
  <si>
    <t>Raíces</t>
  </si>
  <si>
    <t>Raíces Este</t>
  </si>
  <si>
    <t>Rincón del Villaguay</t>
  </si>
  <si>
    <t>San Jorge</t>
  </si>
  <si>
    <t>Villaguay Este</t>
  </si>
  <si>
    <t>Zenón Roca</t>
  </si>
  <si>
    <t>-31.709137</t>
  </si>
  <si>
    <t>-58.284616</t>
  </si>
  <si>
    <t>-31.867290</t>
  </si>
  <si>
    <t>-58.448309</t>
  </si>
  <si>
    <t>-31.920860</t>
  </si>
  <si>
    <t>-58.318063</t>
  </si>
  <si>
    <t>-32.135342</t>
  </si>
  <si>
    <t>-58.311222</t>
  </si>
  <si>
    <t>-32.225050</t>
  </si>
  <si>
    <t>-58.142270</t>
  </si>
  <si>
    <t>-32.048884</t>
  </si>
  <si>
    <t>-58.396473</t>
  </si>
  <si>
    <t>-32.295699</t>
  </si>
  <si>
    <t>-58.233708</t>
  </si>
  <si>
    <t>-31.837808</t>
  </si>
  <si>
    <t>-58.508147</t>
  </si>
  <si>
    <t>-32.071598</t>
  </si>
  <si>
    <t>-58.237978</t>
  </si>
  <si>
    <t>-32.103196</t>
  </si>
  <si>
    <t>-58.625066</t>
  </si>
  <si>
    <t>-32.095776</t>
  </si>
  <si>
    <t>-58.286680</t>
  </si>
  <si>
    <t>-32.062251</t>
  </si>
  <si>
    <t>-58.553019</t>
  </si>
  <si>
    <t>-31.754057</t>
  </si>
  <si>
    <t>-58.392687</t>
  </si>
  <si>
    <t>-32.265504</t>
  </si>
  <si>
    <t>-58.151920</t>
  </si>
  <si>
    <t>-32.300348</t>
  </si>
  <si>
    <t>-58.280057</t>
  </si>
  <si>
    <t>-32.147705</t>
  </si>
  <si>
    <t>-58.568090</t>
  </si>
  <si>
    <t>-32.332756</t>
  </si>
  <si>
    <t>-58.180158</t>
  </si>
  <si>
    <t>-31.788520</t>
  </si>
  <si>
    <t>-58.268719</t>
  </si>
  <si>
    <t>-31.891289</t>
  </si>
  <si>
    <t>-58.566197</t>
  </si>
  <si>
    <t>-31.993831</t>
  </si>
  <si>
    <t>-58.549521</t>
  </si>
  <si>
    <t>-32.106883</t>
  </si>
  <si>
    <t>-58.425666</t>
  </si>
  <si>
    <t>-31.754301</t>
  </si>
  <si>
    <t>-58.243734</t>
  </si>
  <si>
    <t>-32.179568</t>
  </si>
  <si>
    <t>-58.213322</t>
  </si>
  <si>
    <t>-32.181973</t>
  </si>
  <si>
    <t>-58.194683</t>
  </si>
  <si>
    <t>-31.867625</t>
  </si>
  <si>
    <t>-58.210532</t>
  </si>
  <si>
    <t>-31.963631</t>
  </si>
  <si>
    <t>-58.507730</t>
  </si>
  <si>
    <t>-32.088313</t>
  </si>
  <si>
    <t>-58.339489</t>
  </si>
  <si>
    <t>-31.767737</t>
  </si>
  <si>
    <t>-58.144259</t>
  </si>
  <si>
    <t>-32.002181</t>
  </si>
  <si>
    <t>-58.303695</t>
  </si>
  <si>
    <t>-31.975752</t>
  </si>
  <si>
    <t>-58.392431</t>
  </si>
  <si>
    <t>-31.940798</t>
  </si>
  <si>
    <t>-58.664832</t>
  </si>
  <si>
    <t>-32.003150</t>
  </si>
  <si>
    <t>-58.490794</t>
  </si>
  <si>
    <t>-32.154190</t>
  </si>
  <si>
    <t>-58.192079</t>
  </si>
  <si>
    <t>-32.207719</t>
  </si>
  <si>
    <t>-58.218799</t>
  </si>
  <si>
    <t>-31.927060</t>
  </si>
  <si>
    <t>-58.392360</t>
  </si>
  <si>
    <t>-31.927267</t>
  </si>
  <si>
    <t>-58.192257</t>
  </si>
  <si>
    <t>-31.795178</t>
  </si>
  <si>
    <t>-58.315065</t>
  </si>
  <si>
    <t>-32.163219</t>
  </si>
  <si>
    <t>-58.400532</t>
  </si>
  <si>
    <t>-31.434639</t>
  </si>
  <si>
    <t>-58.071942</t>
  </si>
  <si>
    <t>-31.507003</t>
  </si>
  <si>
    <t>-58.133047</t>
  </si>
  <si>
    <t>-31.576668</t>
  </si>
  <si>
    <t>-58.180334</t>
  </si>
  <si>
    <t>-31.207720</t>
  </si>
  <si>
    <t>-58.031244</t>
  </si>
  <si>
    <t>-31.350851</t>
  </si>
  <si>
    <t>-58.085077</t>
  </si>
  <si>
    <t>-31.340138</t>
  </si>
  <si>
    <t>-58.394543</t>
  </si>
  <si>
    <t>-31.086292</t>
  </si>
  <si>
    <t>-58.235291</t>
  </si>
  <si>
    <t>-31.717392</t>
  </si>
  <si>
    <t>-58.196206</t>
  </si>
  <si>
    <t>-31.104656</t>
  </si>
  <si>
    <t>-58.369334</t>
  </si>
  <si>
    <t>-31.391965</t>
  </si>
  <si>
    <t>-58.017008</t>
  </si>
  <si>
    <t>-31.096725</t>
  </si>
  <si>
    <t>-58.269626</t>
  </si>
  <si>
    <t>-31.485582</t>
  </si>
  <si>
    <t>-58.087959</t>
  </si>
  <si>
    <t>-31.093509</t>
  </si>
  <si>
    <t>-58.290715</t>
  </si>
  <si>
    <t>-31.471107</t>
  </si>
  <si>
    <t>-58.263330</t>
  </si>
  <si>
    <t>-31.398217</t>
  </si>
  <si>
    <t>-58.162436</t>
  </si>
  <si>
    <t>-31.439167</t>
  </si>
  <si>
    <t>-58.119570</t>
  </si>
  <si>
    <t>-31.132472</t>
  </si>
  <si>
    <t>-58.115402</t>
  </si>
  <si>
    <t>-31.269113</t>
  </si>
  <si>
    <t>-58.108828</t>
  </si>
  <si>
    <t>-31.073191</t>
  </si>
  <si>
    <t>-58.438220</t>
  </si>
  <si>
    <t>-31.554204</t>
  </si>
  <si>
    <t>-58.036826</t>
  </si>
  <si>
    <t>-31.411161</t>
  </si>
  <si>
    <t>-58.079267</t>
  </si>
  <si>
    <t>-31.214699</t>
  </si>
  <si>
    <t>-58.208572</t>
  </si>
  <si>
    <t>-31.169430</t>
  </si>
  <si>
    <t>-58.185541</t>
  </si>
  <si>
    <t>-31.649617</t>
  </si>
  <si>
    <t>-58.016336</t>
  </si>
  <si>
    <t>-31.313103</t>
  </si>
  <si>
    <t>-58.059322</t>
  </si>
  <si>
    <t>-30.941146</t>
  </si>
  <si>
    <t>-58.381189</t>
  </si>
  <si>
    <t>-31.671973</t>
  </si>
  <si>
    <t>-58.230581</t>
  </si>
  <si>
    <t>-31.444430</t>
  </si>
  <si>
    <t>-58.423513</t>
  </si>
  <si>
    <t>-31.531358</t>
  </si>
  <si>
    <t>-58.015183</t>
  </si>
  <si>
    <t>-31.280862</t>
  </si>
  <si>
    <t>-58.168231</t>
  </si>
  <si>
    <t>-31.138248</t>
  </si>
  <si>
    <t>-58.120705</t>
  </si>
  <si>
    <t>-31.398292</t>
  </si>
  <si>
    <t>-58.069770</t>
  </si>
  <si>
    <t>-31.321857</t>
  </si>
  <si>
    <t>-58.014486</t>
  </si>
  <si>
    <t>-31.889833</t>
  </si>
  <si>
    <t>-60.590793</t>
  </si>
  <si>
    <t>-31.960519</t>
  </si>
  <si>
    <t>-60.498984</t>
  </si>
  <si>
    <t>-32.029303</t>
  </si>
  <si>
    <t>-60.561808</t>
  </si>
  <si>
    <t>-31.924833</t>
  </si>
  <si>
    <t>-60.547352</t>
  </si>
  <si>
    <t>-31.961227</t>
  </si>
  <si>
    <t>-60.635260</t>
  </si>
  <si>
    <t>-31.946179</t>
  </si>
  <si>
    <t>-60.580863</t>
  </si>
  <si>
    <t>-31.990092</t>
  </si>
  <si>
    <t>-60.587726</t>
  </si>
  <si>
    <t>-32.011432</t>
  </si>
  <si>
    <t>-60.617313</t>
  </si>
  <si>
    <t>-31.865188</t>
  </si>
  <si>
    <t>-60.574690</t>
  </si>
  <si>
    <t>-32.089083</t>
  </si>
  <si>
    <t>-60.404192</t>
  </si>
  <si>
    <t>-32.036956</t>
  </si>
  <si>
    <t>-60.497801</t>
  </si>
  <si>
    <t>-32.138508</t>
  </si>
  <si>
    <t>-60.437225</t>
  </si>
  <si>
    <t>-32.211823</t>
  </si>
  <si>
    <t>-60.491810</t>
  </si>
  <si>
    <t>-32.070757</t>
  </si>
  <si>
    <t>-60.638208</t>
  </si>
  <si>
    <t>-32.211560</t>
  </si>
  <si>
    <t>-60.453545</t>
  </si>
  <si>
    <t>-32.112516</t>
  </si>
  <si>
    <t>-60.227289</t>
  </si>
  <si>
    <t>-32.055829</t>
  </si>
  <si>
    <t>-60.446886</t>
  </si>
  <si>
    <t>-31.945515</t>
  </si>
  <si>
    <t>-60.680122</t>
  </si>
  <si>
    <t>-31.979149</t>
  </si>
  <si>
    <t>-60.405666</t>
  </si>
  <si>
    <t>-32.177268</t>
  </si>
  <si>
    <t>-60.201647</t>
  </si>
  <si>
    <t>-32.221475</t>
  </si>
  <si>
    <t>-60.363232</t>
  </si>
  <si>
    <t>-32.197249</t>
  </si>
  <si>
    <t>-60.291161</t>
  </si>
  <si>
    <t>-31.875048</t>
  </si>
  <si>
    <t>-60.648956</t>
  </si>
  <si>
    <t>-32.317683</t>
  </si>
  <si>
    <t>-60.472088</t>
  </si>
  <si>
    <t>-31.827043</t>
  </si>
  <si>
    <t>-60.605318</t>
  </si>
  <si>
    <t>-31.916639</t>
  </si>
  <si>
    <t>-60.653609</t>
  </si>
  <si>
    <t>-32.281694</t>
  </si>
  <si>
    <t>-60.429224</t>
  </si>
  <si>
    <t>-32.328708</t>
  </si>
  <si>
    <t>-60.486501</t>
  </si>
  <si>
    <t>-32.391467</t>
  </si>
  <si>
    <t>-60.425124</t>
  </si>
  <si>
    <t>-32.053774</t>
  </si>
  <si>
    <t>-60.612487</t>
  </si>
  <si>
    <t>-32.073442</t>
  </si>
  <si>
    <t>-60.465917</t>
  </si>
  <si>
    <t>-30.681740</t>
  </si>
  <si>
    <t>-58.562686</t>
  </si>
  <si>
    <t>-30.754724</t>
  </si>
  <si>
    <t>-57.981789</t>
  </si>
  <si>
    <t>-30.903595</t>
  </si>
  <si>
    <t>-57.999894</t>
  </si>
  <si>
    <t>-30.707711</t>
  </si>
  <si>
    <t>-57.888756</t>
  </si>
  <si>
    <t>-30.725333</t>
  </si>
  <si>
    <t>-58.119754</t>
  </si>
  <si>
    <t>-31.044991</t>
  </si>
  <si>
    <t>-57.901338</t>
  </si>
  <si>
    <t>-30.971359</t>
  </si>
  <si>
    <t>-58.245823</t>
  </si>
  <si>
    <t>-30.996294</t>
  </si>
  <si>
    <t>-57.987301</t>
  </si>
  <si>
    <t>-30.858433</t>
  </si>
  <si>
    <t>-57.831425</t>
  </si>
  <si>
    <t>-31.040961</t>
  </si>
  <si>
    <t>-57.920956</t>
  </si>
  <si>
    <t>-31.074077</t>
  </si>
  <si>
    <t>-58.026022</t>
  </si>
  <si>
    <t>-30.711025</t>
  </si>
  <si>
    <t>-58.053600</t>
  </si>
  <si>
    <t>-31.065341</t>
  </si>
  <si>
    <t>-58.093100</t>
  </si>
  <si>
    <t>-31.036405</t>
  </si>
  <si>
    <t>-58.163352</t>
  </si>
  <si>
    <t>-30.340207</t>
  </si>
  <si>
    <t>-58.214745</t>
  </si>
  <si>
    <t>-30.891116</t>
  </si>
  <si>
    <t>-58.086885</t>
  </si>
  <si>
    <t>-30.670803</t>
  </si>
  <si>
    <t>-58.015938</t>
  </si>
  <si>
    <t>-30.555951</t>
  </si>
  <si>
    <t>-58.089062</t>
  </si>
  <si>
    <t>-30.327631</t>
  </si>
  <si>
    <t>-58.261822</t>
  </si>
  <si>
    <t>-30.799160</t>
  </si>
  <si>
    <t>-58.181165</t>
  </si>
  <si>
    <t>-30.983924</t>
  </si>
  <si>
    <t>-58.039693</t>
  </si>
  <si>
    <t>-30.775767</t>
  </si>
  <si>
    <t>-57.842622</t>
  </si>
  <si>
    <t>-30.646665</t>
  </si>
  <si>
    <t>-58.125767</t>
  </si>
  <si>
    <t>-30.587623</t>
  </si>
  <si>
    <t>-58.187712</t>
  </si>
  <si>
    <t>-30.826332</t>
  </si>
  <si>
    <t>-57.998295</t>
  </si>
  <si>
    <t>-30.738448</t>
  </si>
  <si>
    <t>-57.926007</t>
  </si>
  <si>
    <t>-30.365732</t>
  </si>
  <si>
    <t>-58.279238</t>
  </si>
  <si>
    <t>-30.990249</t>
  </si>
  <si>
    <t>-58.057299</t>
  </si>
  <si>
    <t>-30.843059</t>
  </si>
  <si>
    <t>-58.011008</t>
  </si>
  <si>
    <t>-30.990263</t>
  </si>
  <si>
    <t>-57.917762</t>
  </si>
  <si>
    <t>-30.662863</t>
  </si>
  <si>
    <t>-58.282048</t>
  </si>
  <si>
    <t>-30.661702</t>
  </si>
  <si>
    <t>-58.132012</t>
  </si>
  <si>
    <t>-31.069666</t>
  </si>
  <si>
    <t>-58.137564</t>
  </si>
  <si>
    <t>-30.900146</t>
  </si>
  <si>
    <t>-57.892035</t>
  </si>
  <si>
    <t>-30.591337</t>
  </si>
  <si>
    <t>-58.466236</t>
  </si>
  <si>
    <t>-30.978894</t>
  </si>
  <si>
    <t>-58.070653</t>
  </si>
  <si>
    <t>-31.212084</t>
  </si>
  <si>
    <t>-57.932483</t>
  </si>
  <si>
    <t>-30.340340</t>
  </si>
  <si>
    <t>-58.306929</t>
  </si>
  <si>
    <t>-30.758196</t>
  </si>
  <si>
    <t>-58.081590</t>
  </si>
  <si>
    <t>-30.818816</t>
  </si>
  <si>
    <t>-58.249795</t>
  </si>
  <si>
    <t>-30.689702</t>
  </si>
  <si>
    <t>-57.915259</t>
  </si>
  <si>
    <t>-30.899370</t>
  </si>
  <si>
    <t>-57.931078</t>
  </si>
  <si>
    <t>-30.603595</t>
  </si>
  <si>
    <t>-58.177210</t>
  </si>
  <si>
    <t>-30.795739</t>
  </si>
  <si>
    <t>-57.914553</t>
  </si>
  <si>
    <t>-31.004811</t>
  </si>
  <si>
    <t>-59.167911</t>
  </si>
  <si>
    <t>-30.974102</t>
  </si>
  <si>
    <t>-58.996414</t>
  </si>
  <si>
    <t>-31.173784</t>
  </si>
  <si>
    <t>-58.726747</t>
  </si>
  <si>
    <t>-31.274282</t>
  </si>
  <si>
    <t>-59.091602</t>
  </si>
  <si>
    <t>-30.719073</t>
  </si>
  <si>
    <t>-58.847653</t>
  </si>
  <si>
    <t>-30.820638</t>
  </si>
  <si>
    <t>-59.241979</t>
  </si>
  <si>
    <t>-30.789029</t>
  </si>
  <si>
    <t>-59.160346</t>
  </si>
  <si>
    <t>-30.847203</t>
  </si>
  <si>
    <t>-59.078297</t>
  </si>
  <si>
    <t>-30.718103</t>
  </si>
  <si>
    <t>-58.634167</t>
  </si>
  <si>
    <t>-31.265154</t>
  </si>
  <si>
    <t>-58.668436</t>
  </si>
  <si>
    <t>-31.203739</t>
  </si>
  <si>
    <t>-58.623178</t>
  </si>
  <si>
    <t>-30.893409</t>
  </si>
  <si>
    <t>-59.153677</t>
  </si>
  <si>
    <t>-31.109486</t>
  </si>
  <si>
    <t>-58.830233</t>
  </si>
  <si>
    <t>-31.037693</t>
  </si>
  <si>
    <t>-58.811786</t>
  </si>
  <si>
    <t>-30.893871</t>
  </si>
  <si>
    <t>-58.515021</t>
  </si>
  <si>
    <t>-31.155270</t>
  </si>
  <si>
    <t>-58.917774</t>
  </si>
  <si>
    <t>-30.903500</t>
  </si>
  <si>
    <t>-58.518189</t>
  </si>
  <si>
    <t>-31.046244</t>
  </si>
  <si>
    <t>-59.086723</t>
  </si>
  <si>
    <t>-31.143015</t>
  </si>
  <si>
    <t>-58.905300</t>
  </si>
  <si>
    <t>-31.119819</t>
  </si>
  <si>
    <t>-59.171452</t>
  </si>
  <si>
    <t>-30.971596</t>
  </si>
  <si>
    <t>-59.111802</t>
  </si>
  <si>
    <t>-30.729766</t>
  </si>
  <si>
    <t>-59.012638</t>
  </si>
  <si>
    <t>-31.349246</t>
  </si>
  <si>
    <t>-59.115564</t>
  </si>
  <si>
    <t>-30.850184</t>
  </si>
  <si>
    <t>-58.838616</t>
  </si>
  <si>
    <t>-30.956214</t>
  </si>
  <si>
    <t>-58.779588</t>
  </si>
  <si>
    <t>-30.799178</t>
  </si>
  <si>
    <t>-58.650494</t>
  </si>
  <si>
    <t>-31.192793</t>
  </si>
  <si>
    <t>-59.120380</t>
  </si>
  <si>
    <t>-30.901032</t>
  </si>
  <si>
    <t>-58.895897</t>
  </si>
  <si>
    <t>-30.817669</t>
  </si>
  <si>
    <t>-59.040444</t>
  </si>
  <si>
    <t>-30.698248</t>
  </si>
  <si>
    <t>-58.582749</t>
  </si>
  <si>
    <t>-31.123173</t>
  </si>
  <si>
    <t>-58.578405</t>
  </si>
  <si>
    <t>-30.968514</t>
  </si>
  <si>
    <t>-58.612749</t>
  </si>
  <si>
    <t>-30.770285</t>
  </si>
  <si>
    <t>-59.221472</t>
  </si>
  <si>
    <t>-31.205869</t>
  </si>
  <si>
    <t>-58.733003</t>
  </si>
  <si>
    <t>-30.677179</t>
  </si>
  <si>
    <t>-58.803060</t>
  </si>
  <si>
    <t>-31.217506</t>
  </si>
  <si>
    <t>-58.416220</t>
  </si>
  <si>
    <t>-30.957057</t>
  </si>
  <si>
    <t>-59.233805</t>
  </si>
  <si>
    <t>-31.239523</t>
  </si>
  <si>
    <t>-59.217371</t>
  </si>
  <si>
    <t>-30.899421</t>
  </si>
  <si>
    <t>-58.625548</t>
  </si>
  <si>
    <t>-30.965371</t>
  </si>
  <si>
    <t>-58.708686</t>
  </si>
  <si>
    <t>-30.566212</t>
  </si>
  <si>
    <t>-58.650170</t>
  </si>
  <si>
    <t>-30.234221</t>
  </si>
  <si>
    <t>-58.527263</t>
  </si>
  <si>
    <t>-30.272907</t>
  </si>
  <si>
    <t>-59.030394</t>
  </si>
  <si>
    <t>-30.307867</t>
  </si>
  <si>
    <t>-58.818766</t>
  </si>
  <si>
    <t>-30.366909</t>
  </si>
  <si>
    <t>-59.149919</t>
  </si>
  <si>
    <t>-30.303243</t>
  </si>
  <si>
    <t>-58.653105</t>
  </si>
  <si>
    <t>-30.295785</t>
  </si>
  <si>
    <t>-58.464090</t>
  </si>
  <si>
    <t>-30.299741</t>
  </si>
  <si>
    <t>-58.665792</t>
  </si>
  <si>
    <t>-30.456057</t>
  </si>
  <si>
    <t>-58.406033</t>
  </si>
  <si>
    <t>-30.486097</t>
  </si>
  <si>
    <t>-58.579314</t>
  </si>
  <si>
    <t>-30.368639</t>
  </si>
  <si>
    <t>-58.803630</t>
  </si>
  <si>
    <t>-30.506239</t>
  </si>
  <si>
    <t>-58.577391</t>
  </si>
  <si>
    <t>-30.629694</t>
  </si>
  <si>
    <t>-58.653510</t>
  </si>
  <si>
    <t>-30.379325</t>
  </si>
  <si>
    <t>-58.996802</t>
  </si>
  <si>
    <t>-30.318715</t>
  </si>
  <si>
    <t>-59.060606</t>
  </si>
  <si>
    <t>-30.423457</t>
  </si>
  <si>
    <t>-58.898712</t>
  </si>
  <si>
    <t>-30.475763</t>
  </si>
  <si>
    <t>-58.730085</t>
  </si>
  <si>
    <t>-30.225923</t>
  </si>
  <si>
    <t>-58.782836</t>
  </si>
  <si>
    <t>-30.217846</t>
  </si>
  <si>
    <t>-58.663584</t>
  </si>
  <si>
    <t>-30.385444</t>
  </si>
  <si>
    <t>-58.750257</t>
  </si>
  <si>
    <t>-30.485190</t>
  </si>
  <si>
    <t>-59.028341</t>
  </si>
  <si>
    <t>-30.389224</t>
  </si>
  <si>
    <t>-58.635777</t>
  </si>
  <si>
    <t>-33.119366</t>
  </si>
  <si>
    <t>-59.568459</t>
  </si>
  <si>
    <t>-32.824709</t>
  </si>
  <si>
    <t>-59.239118</t>
  </si>
  <si>
    <t>-33.558482</t>
  </si>
  <si>
    <t>-59.469812</t>
  </si>
  <si>
    <t>-33.441640</t>
  </si>
  <si>
    <t>-59.891624</t>
  </si>
  <si>
    <t>-32.666459</t>
  </si>
  <si>
    <t>-59.612820</t>
  </si>
  <si>
    <t>-32.796035</t>
  </si>
  <si>
    <t>-59.345365</t>
  </si>
  <si>
    <t>-32.813366</t>
  </si>
  <si>
    <t>-59.175169</t>
  </si>
  <si>
    <t>-32.602439</t>
  </si>
  <si>
    <t>-59.558307</t>
  </si>
  <si>
    <t>-32.818622</t>
  </si>
  <si>
    <t>-59.784032</t>
  </si>
  <si>
    <t>-32.733231</t>
  </si>
  <si>
    <t>-59.610064</t>
  </si>
  <si>
    <t>-32.878501</t>
  </si>
  <si>
    <t>-59.510964</t>
  </si>
  <si>
    <t>-33.048188</t>
  </si>
  <si>
    <t>-59.292495</t>
  </si>
  <si>
    <t>-32.870813</t>
  </si>
  <si>
    <t>-59.422330</t>
  </si>
  <si>
    <t>-32.720485</t>
  </si>
  <si>
    <t>-59.395707</t>
  </si>
  <si>
    <t>-32.978861</t>
  </si>
  <si>
    <t>-59.413851</t>
  </si>
  <si>
    <t>-33.150430</t>
  </si>
  <si>
    <t>-59.310576</t>
  </si>
  <si>
    <t>-32.866294</t>
  </si>
  <si>
    <t>-59.329070</t>
  </si>
  <si>
    <t>-33.061177</t>
  </si>
  <si>
    <t>-59.521971</t>
  </si>
  <si>
    <t>-33.097287</t>
  </si>
  <si>
    <t>-59.343700</t>
  </si>
  <si>
    <t>-32.952927</t>
  </si>
  <si>
    <t>-59.753992</t>
  </si>
  <si>
    <t>-33.105252</t>
  </si>
  <si>
    <t>-59.291089</t>
  </si>
  <si>
    <t>-32.824247</t>
  </si>
  <si>
    <t>-59.743184</t>
  </si>
  <si>
    <t>-33.221824</t>
  </si>
  <si>
    <t>-59.365465</t>
  </si>
  <si>
    <t>-33.068596</t>
  </si>
  <si>
    <t>-59.644679</t>
  </si>
  <si>
    <t>-32.705360</t>
  </si>
  <si>
    <t>-59.759259</t>
  </si>
  <si>
    <t>-32.714765</t>
  </si>
  <si>
    <t>-59.687102</t>
  </si>
  <si>
    <t>-32.968353</t>
  </si>
  <si>
    <t>-59.266191</t>
  </si>
  <si>
    <t>-33.154640</t>
  </si>
  <si>
    <t>-58.988284</t>
  </si>
  <si>
    <t>-32.625175</t>
  </si>
  <si>
    <t>-58.704424</t>
  </si>
  <si>
    <t>-32.695958</t>
  </si>
  <si>
    <t>-58.771752</t>
  </si>
  <si>
    <t>-32.661206</t>
  </si>
  <si>
    <t>-58.736695</t>
  </si>
  <si>
    <t>-33.391702</t>
  </si>
  <si>
    <t>-58.738689</t>
  </si>
  <si>
    <t>-33.060863</t>
  </si>
  <si>
    <t>-59.184017</t>
  </si>
  <si>
    <t>-33.241355</t>
  </si>
  <si>
    <t>-59.192992</t>
  </si>
  <si>
    <t>-33.318446</t>
  </si>
  <si>
    <t>-58.947978</t>
  </si>
  <si>
    <t>-32.623782</t>
  </si>
  <si>
    <t>-58.771212</t>
  </si>
  <si>
    <t>-32.982485</t>
  </si>
  <si>
    <t>-58.420346</t>
  </si>
  <si>
    <t>-32.790488</t>
  </si>
  <si>
    <t>-58.912516</t>
  </si>
  <si>
    <t>-32.809002</t>
  </si>
  <si>
    <t>-58.993893</t>
  </si>
  <si>
    <t>-32.951186</t>
  </si>
  <si>
    <t>-58.887765</t>
  </si>
  <si>
    <t>-32.883420</t>
  </si>
  <si>
    <t>-58.526800</t>
  </si>
  <si>
    <t>-32.874719</t>
  </si>
  <si>
    <t>-58.948813</t>
  </si>
  <si>
    <t>-32.636868</t>
  </si>
  <si>
    <t>-59.038635</t>
  </si>
  <si>
    <t>-32.569447</t>
  </si>
  <si>
    <t>-59.027278</t>
  </si>
  <si>
    <t>-32.982455</t>
  </si>
  <si>
    <t>-58.343370</t>
  </si>
  <si>
    <t>-33.230985</t>
  </si>
  <si>
    <t>-58.499162</t>
  </si>
  <si>
    <t>-32.911212</t>
  </si>
  <si>
    <t>-59.082778</t>
  </si>
  <si>
    <t>-33.088596</t>
  </si>
  <si>
    <t>-59.096601</t>
  </si>
  <si>
    <t>-32.809371</t>
  </si>
  <si>
    <t>-58.666326</t>
  </si>
  <si>
    <t>-33.066068</t>
  </si>
  <si>
    <t>-58.389640</t>
  </si>
  <si>
    <t>-33.101978</t>
  </si>
  <si>
    <t>-58.578888</t>
  </si>
  <si>
    <t>-33.145461</t>
  </si>
  <si>
    <t>-59.208056</t>
  </si>
  <si>
    <t>-32.592130</t>
  </si>
  <si>
    <t>-58.905928</t>
  </si>
  <si>
    <t>-32.804430</t>
  </si>
  <si>
    <t>-58.882634</t>
  </si>
  <si>
    <t>-32.837389</t>
  </si>
  <si>
    <t>-58.802649</t>
  </si>
  <si>
    <t>-32.535832</t>
  </si>
  <si>
    <t>-58.934010</t>
  </si>
  <si>
    <t>-33.007798</t>
  </si>
  <si>
    <t>-58.510770</t>
  </si>
  <si>
    <t>-32.926049</t>
  </si>
  <si>
    <t>-58.623061</t>
  </si>
  <si>
    <t>-32.925865</t>
  </si>
  <si>
    <t>-58.949649</t>
  </si>
  <si>
    <t>-32.601138</t>
  </si>
  <si>
    <t>-58.874439</t>
  </si>
  <si>
    <t>-33.496117</t>
  </si>
  <si>
    <t>-58.862768</t>
  </si>
  <si>
    <t>-33.036522</t>
  </si>
  <si>
    <t>-58.999086</t>
  </si>
  <si>
    <t>-33.163132</t>
  </si>
  <si>
    <t>-58.900958</t>
  </si>
  <si>
    <t>-32.946179</t>
  </si>
  <si>
    <t>-58.640016</t>
  </si>
  <si>
    <t>-32.770237</t>
  </si>
  <si>
    <t>-58.906294</t>
  </si>
  <si>
    <t>-33.079770</t>
  </si>
  <si>
    <t>-58.783462</t>
  </si>
  <si>
    <t>-32.943338</t>
  </si>
  <si>
    <t>-58.528997</t>
  </si>
  <si>
    <t>-33.300096</t>
  </si>
  <si>
    <t>-58.710542</t>
  </si>
  <si>
    <t>-33.017373</t>
  </si>
  <si>
    <t>-58.475033</t>
  </si>
  <si>
    <t>-33.070213</t>
  </si>
  <si>
    <t>-58.427655</t>
  </si>
  <si>
    <t>-33.054958</t>
  </si>
  <si>
    <t>-58.257622</t>
  </si>
  <si>
    <t>-32.631541</t>
  </si>
  <si>
    <t>-58.578745</t>
  </si>
  <si>
    <t>-32.747345</t>
  </si>
  <si>
    <t>-58.573793</t>
  </si>
  <si>
    <t>-33.080884</t>
  </si>
  <si>
    <t>-58.663043</t>
  </si>
  <si>
    <t>-32.891544</t>
  </si>
  <si>
    <t>-59.080271</t>
  </si>
  <si>
    <t>-32.916210</t>
  </si>
  <si>
    <t>-58.749126</t>
  </si>
  <si>
    <t>-32.691046</t>
  </si>
  <si>
    <t>-58.888420</t>
  </si>
  <si>
    <t>-33.130869</t>
  </si>
  <si>
    <t>-58.765040</t>
  </si>
  <si>
    <t>-33.745601</t>
  </si>
  <si>
    <t>-58.977373</t>
  </si>
  <si>
    <t>-33.856182</t>
  </si>
  <si>
    <t>-58.852745</t>
  </si>
  <si>
    <t>-33.775093</t>
  </si>
  <si>
    <t>-58.609553</t>
  </si>
  <si>
    <t>-33.645455</t>
  </si>
  <si>
    <t>-58.830226</t>
  </si>
  <si>
    <t>-33.547334</t>
  </si>
  <si>
    <t>-58.624709</t>
  </si>
  <si>
    <t>-33.647364</t>
  </si>
  <si>
    <t>-58.595724</t>
  </si>
  <si>
    <t>-33.999813</t>
  </si>
  <si>
    <t>-58.556165</t>
  </si>
  <si>
    <t>-33.863710</t>
  </si>
  <si>
    <t>-58.674203</t>
  </si>
  <si>
    <t>-33.659534</t>
  </si>
  <si>
    <t>-58.722722</t>
  </si>
  <si>
    <t>-33.563544</t>
  </si>
  <si>
    <t>-58.561318</t>
  </si>
  <si>
    <t>-33.859366</t>
  </si>
  <si>
    <t>-58.875317</t>
  </si>
  <si>
    <t>-33.499414</t>
  </si>
  <si>
    <t>-58.800355</t>
  </si>
  <si>
    <t>-33.584419</t>
  </si>
  <si>
    <t>-58.796971</t>
  </si>
  <si>
    <t>-33.230672</t>
  </si>
  <si>
    <t>-59.421920</t>
  </si>
  <si>
    <t>-33.485424</t>
  </si>
  <si>
    <t>-58.944483</t>
  </si>
  <si>
    <t>-33.544907</t>
  </si>
  <si>
    <t>-58.951188</t>
  </si>
  <si>
    <t>-33.862272</t>
  </si>
  <si>
    <t>-58.947805</t>
  </si>
  <si>
    <t>-33.647173</t>
  </si>
  <si>
    <t>-59.046661</t>
  </si>
  <si>
    <t>-33.742477</t>
  </si>
  <si>
    <t>-59.157590</t>
  </si>
  <si>
    <t>-33.545996</t>
  </si>
  <si>
    <t>-59.313674</t>
  </si>
  <si>
    <t>-33.708694</t>
  </si>
  <si>
    <t>-59.032401</t>
  </si>
  <si>
    <t>-33.608593</t>
  </si>
  <si>
    <t>-59.278380</t>
  </si>
  <si>
    <t>-33.435774</t>
  </si>
  <si>
    <t>-59.068857</t>
  </si>
  <si>
    <t>-33.457929</t>
  </si>
  <si>
    <t>-58.678191</t>
  </si>
  <si>
    <t>-33.828225</t>
  </si>
  <si>
    <t>-59.029708</t>
  </si>
  <si>
    <t>-33.661642</t>
  </si>
  <si>
    <t>-59.243380</t>
  </si>
  <si>
    <t>-33.606577</t>
  </si>
  <si>
    <t>-58.778946</t>
  </si>
  <si>
    <t>-33.715603</t>
  </si>
  <si>
    <t>-58.665264</t>
  </si>
  <si>
    <t>-31.457365</t>
  </si>
  <si>
    <t>-59.598572</t>
  </si>
  <si>
    <t>-31.327428</t>
  </si>
  <si>
    <t>-59.755195</t>
  </si>
  <si>
    <t>-31.167577</t>
  </si>
  <si>
    <t>-59.333299</t>
  </si>
  <si>
    <t>-31.234886</t>
  </si>
  <si>
    <t>-59.876534</t>
  </si>
  <si>
    <t>-31.355742</t>
  </si>
  <si>
    <t>-59.834280</t>
  </si>
  <si>
    <t>-30.604695</t>
  </si>
  <si>
    <t>-59.528268</t>
  </si>
  <si>
    <t>-31.343580</t>
  </si>
  <si>
    <t>-59.446390</t>
  </si>
  <si>
    <t>-31.361791</t>
  </si>
  <si>
    <t>-59.625762</t>
  </si>
  <si>
    <t>-31.464602</t>
  </si>
  <si>
    <t>-59.841143</t>
  </si>
  <si>
    <t>-31.187613</t>
  </si>
  <si>
    <t>-59.861209</t>
  </si>
  <si>
    <t>-31.152421</t>
  </si>
  <si>
    <t>-59.507918</t>
  </si>
  <si>
    <t>-31.090541</t>
  </si>
  <si>
    <t>-59.325836</t>
  </si>
  <si>
    <t>-31.407447</t>
  </si>
  <si>
    <t>-59.594320</t>
  </si>
  <si>
    <t>-31.373399</t>
  </si>
  <si>
    <t>-59.696233</t>
  </si>
  <si>
    <t>-31.316421</t>
  </si>
  <si>
    <t>-59.308212</t>
  </si>
  <si>
    <t>-31.183195</t>
  </si>
  <si>
    <t>-59.408237</t>
  </si>
  <si>
    <t>-31.137796</t>
  </si>
  <si>
    <t>-59.718817</t>
  </si>
  <si>
    <t>-30.852557</t>
  </si>
  <si>
    <t>-59.504443</t>
  </si>
  <si>
    <t>-31.337268</t>
  </si>
  <si>
    <t>-59.555970</t>
  </si>
  <si>
    <t>-30.806300</t>
  </si>
  <si>
    <t>-59.592533</t>
  </si>
  <si>
    <t>-30.810131</t>
  </si>
  <si>
    <t>-59.442896</t>
  </si>
  <si>
    <t>-31.369078</t>
  </si>
  <si>
    <t>-59.847345</t>
  </si>
  <si>
    <t>-30.670639</t>
  </si>
  <si>
    <t>-59.179633</t>
  </si>
  <si>
    <t>-30.544354</t>
  </si>
  <si>
    <t>-59.340778</t>
  </si>
  <si>
    <t>-30.923745</t>
  </si>
  <si>
    <t>-59.727126</t>
  </si>
  <si>
    <t>-30.542768</t>
  </si>
  <si>
    <t>-59.413258</t>
  </si>
  <si>
    <t>-31.195636</t>
  </si>
  <si>
    <t>-59.666774</t>
  </si>
  <si>
    <t>-31.214256</t>
  </si>
  <si>
    <t>-59.809208</t>
  </si>
  <si>
    <t>-30.729851</t>
  </si>
  <si>
    <t>-59.510359</t>
  </si>
  <si>
    <t>-31.315483</t>
  </si>
  <si>
    <t>-59.660844</t>
  </si>
  <si>
    <t>-31.290970</t>
  </si>
  <si>
    <t>-59.427730</t>
  </si>
  <si>
    <t>-30.630672</t>
  </si>
  <si>
    <t>-59.334535</t>
  </si>
  <si>
    <t>-30.922635</t>
  </si>
  <si>
    <t>-59.452561</t>
  </si>
  <si>
    <t>-30.498491</t>
  </si>
  <si>
    <t>-59.139769</t>
  </si>
  <si>
    <t>-31.186014</t>
  </si>
  <si>
    <t>-59.522399</t>
  </si>
  <si>
    <t>-31.179544</t>
  </si>
  <si>
    <t>-59.733134</t>
  </si>
  <si>
    <t>-30.598008</t>
  </si>
  <si>
    <t>-59.013584</t>
  </si>
  <si>
    <t>-30.584003</t>
  </si>
  <si>
    <t>-59.259739</t>
  </si>
  <si>
    <t>-30.838028</t>
  </si>
  <si>
    <t>-59.531445</t>
  </si>
  <si>
    <t>-30.792928</t>
  </si>
  <si>
    <t>-59.641440</t>
  </si>
  <si>
    <t>-30.740477</t>
  </si>
  <si>
    <t>-59.644301</t>
  </si>
  <si>
    <t>-31.249182</t>
  </si>
  <si>
    <t>-59.751113</t>
  </si>
  <si>
    <t>-30.888185</t>
  </si>
  <si>
    <t>-59.620671</t>
  </si>
  <si>
    <t>-31.080038</t>
  </si>
  <si>
    <t>-59.491108</t>
  </si>
  <si>
    <t>-30.494729</t>
  </si>
  <si>
    <t>-59.103036</t>
  </si>
  <si>
    <t>-31.289417</t>
  </si>
  <si>
    <t>-59.861843</t>
  </si>
  <si>
    <t>-31.020855</t>
  </si>
  <si>
    <t>-59.652849</t>
  </si>
  <si>
    <t>-30.841064</t>
  </si>
  <si>
    <t>-59.628415</t>
  </si>
  <si>
    <t>-30.525497</t>
  </si>
  <si>
    <t>-59.141291</t>
  </si>
  <si>
    <t>-30.466309</t>
  </si>
  <si>
    <t>-59.242495</t>
  </si>
  <si>
    <t>-30.986613</t>
  </si>
  <si>
    <t>-59.661470</t>
  </si>
  <si>
    <t>-30.921402</t>
  </si>
  <si>
    <t>-59.554069</t>
  </si>
  <si>
    <t>-31.148330</t>
  </si>
  <si>
    <t>-59.786762</t>
  </si>
  <si>
    <t>-30.352092</t>
  </si>
  <si>
    <t>-59.514449</t>
  </si>
  <si>
    <t>-30.385277</t>
  </si>
  <si>
    <t>-59.258962</t>
  </si>
  <si>
    <t>-30.911190</t>
  </si>
  <si>
    <t>-59.362972</t>
  </si>
  <si>
    <t>-31.185006</t>
  </si>
  <si>
    <t>-59.949958</t>
  </si>
  <si>
    <t>-31.312656</t>
  </si>
  <si>
    <t>-59.325378</t>
  </si>
  <si>
    <t>-31.109636</t>
  </si>
  <si>
    <t>-59.850713</t>
  </si>
  <si>
    <t>-30.642712</t>
  </si>
  <si>
    <t>-59.581987</t>
  </si>
  <si>
    <t>-30.690288</t>
  </si>
  <si>
    <t>-59.394984</t>
  </si>
  <si>
    <t>-30.463106</t>
  </si>
  <si>
    <t>-59.340100</t>
  </si>
  <si>
    <t>-30.944460</t>
  </si>
  <si>
    <t>-59.789121</t>
  </si>
  <si>
    <t>-30.737111</t>
  </si>
  <si>
    <t>-59.361217</t>
  </si>
  <si>
    <t>-30.694432</t>
  </si>
  <si>
    <t>-59.155205</t>
  </si>
  <si>
    <t>-31.388921</t>
  </si>
  <si>
    <t>-59.501062</t>
  </si>
  <si>
    <t>-30.526162</t>
  </si>
  <si>
    <t>-59.509422</t>
  </si>
  <si>
    <t>-31.436228</t>
  </si>
  <si>
    <t>-59.664757</t>
  </si>
  <si>
    <t>-31.007276</t>
  </si>
  <si>
    <t>-59.391446</t>
  </si>
  <si>
    <t>-30.482970</t>
  </si>
  <si>
    <t>-59.508421</t>
  </si>
  <si>
    <t>-30.845677</t>
  </si>
  <si>
    <t>-59.371520</t>
  </si>
  <si>
    <t>-30.936995</t>
  </si>
  <si>
    <t>-59.467117</t>
  </si>
  <si>
    <t>-31.012426</t>
  </si>
  <si>
    <t>-59.428127</t>
  </si>
  <si>
    <t>-32.173507</t>
  </si>
  <si>
    <t>-59.564428</t>
  </si>
  <si>
    <t>-32.081897</t>
  </si>
  <si>
    <t>-60.170379</t>
  </si>
  <si>
    <t>-32.299660</t>
  </si>
  <si>
    <t>-59.825943</t>
  </si>
  <si>
    <t>-32.188045</t>
  </si>
  <si>
    <t>-60.130291</t>
  </si>
  <si>
    <t>-32.245776</t>
  </si>
  <si>
    <t>-60.158351</t>
  </si>
  <si>
    <t>-32.372180</t>
  </si>
  <si>
    <t>-59.928408</t>
  </si>
  <si>
    <t>-32.070164</t>
  </si>
  <si>
    <t>-60.219534</t>
  </si>
  <si>
    <t>-31.966655</t>
  </si>
  <si>
    <t>-59.931176</t>
  </si>
  <si>
    <t>-32.159328</t>
  </si>
  <si>
    <t>-59.519875</t>
  </si>
  <si>
    <t>-32.273419</t>
  </si>
  <si>
    <t>-60.086766</t>
  </si>
  <si>
    <t>-32.467612</t>
  </si>
  <si>
    <t>-59.591364</t>
  </si>
  <si>
    <t>-32.531371</t>
  </si>
  <si>
    <t>-59.583036</t>
  </si>
  <si>
    <t>-32.103246</t>
  </si>
  <si>
    <t>-59.515879</t>
  </si>
  <si>
    <t>-32.040800</t>
  </si>
  <si>
    <t>-59.528114</t>
  </si>
  <si>
    <t>-32.081153</t>
  </si>
  <si>
    <t>-59.778877</t>
  </si>
  <si>
    <t>-32.139918</t>
  </si>
  <si>
    <t>-59.729708</t>
  </si>
  <si>
    <t>-32.027654</t>
  </si>
  <si>
    <t>-59.701742</t>
  </si>
  <si>
    <t>-32.071354</t>
  </si>
  <si>
    <t>-59.994731</t>
  </si>
  <si>
    <t>-32.224972</t>
  </si>
  <si>
    <t>-59.809106</t>
  </si>
  <si>
    <t>-32.152326</t>
  </si>
  <si>
    <t>-59.969035</t>
  </si>
  <si>
    <t>-32.163475</t>
  </si>
  <si>
    <t>-59.813661</t>
  </si>
  <si>
    <t>-32.475268</t>
  </si>
  <si>
    <t>-59.918901</t>
  </si>
  <si>
    <t>-32.338271</t>
  </si>
  <si>
    <t>-60.032126</t>
  </si>
  <si>
    <t>-31.974502</t>
  </si>
  <si>
    <t>-59.642900</t>
  </si>
  <si>
    <t>-32.575917</t>
  </si>
  <si>
    <t>-59.720585</t>
  </si>
  <si>
    <t>-32.493094</t>
  </si>
  <si>
    <t>-59.713318</t>
  </si>
  <si>
    <t>-32.603669</t>
  </si>
  <si>
    <t>-59.601541</t>
  </si>
  <si>
    <t>-32.285174</t>
  </si>
  <si>
    <t>-59.654988</t>
  </si>
  <si>
    <t>-32.384394</t>
  </si>
  <si>
    <t>-59.530847</t>
  </si>
  <si>
    <t>-32.519861</t>
  </si>
  <si>
    <t>-59.869749</t>
  </si>
  <si>
    <t>-32.398962</t>
  </si>
  <si>
    <t>-59.787695</t>
  </si>
  <si>
    <t>-32.031091</t>
  </si>
  <si>
    <t>-59.961141</t>
  </si>
  <si>
    <t>-32.276644</t>
  </si>
  <si>
    <t>-59.502036</t>
  </si>
  <si>
    <t>-32.385919</t>
  </si>
  <si>
    <t>-59.662221</t>
  </si>
  <si>
    <t>-31.884058</t>
  </si>
  <si>
    <t>-60.234590</t>
  </si>
  <si>
    <t>-31.883852</t>
  </si>
  <si>
    <t>-60.410506</t>
  </si>
  <si>
    <t>-31.858170</t>
  </si>
  <si>
    <t>-60.174055</t>
  </si>
  <si>
    <t>-31.996720</t>
  </si>
  <si>
    <t>-60.358160</t>
  </si>
  <si>
    <t>-31.957411</t>
  </si>
  <si>
    <t>-60.254631</t>
  </si>
  <si>
    <t>-31.611333</t>
  </si>
  <si>
    <t>-60.006887</t>
  </si>
  <si>
    <t>-32.013160</t>
  </si>
  <si>
    <t>-60.239210</t>
  </si>
  <si>
    <t>-31.424418</t>
  </si>
  <si>
    <t>-60.047779</t>
  </si>
  <si>
    <t>-31.467223</t>
  </si>
  <si>
    <t>-59.990461</t>
  </si>
  <si>
    <t>-31.507292</t>
  </si>
  <si>
    <t>-59.611327</t>
  </si>
  <si>
    <t>-31.652498</t>
  </si>
  <si>
    <t>-59.967525</t>
  </si>
  <si>
    <t>-31.568100</t>
  </si>
  <si>
    <t>-59.818099</t>
  </si>
  <si>
    <t>-31.814961</t>
  </si>
  <si>
    <t>-59.719865</t>
  </si>
  <si>
    <t>-31.652380</t>
  </si>
  <si>
    <t>-59.564553</t>
  </si>
  <si>
    <t>-32.028011</t>
  </si>
  <si>
    <t>-60.206019</t>
  </si>
  <si>
    <t>-31.634942</t>
  </si>
  <si>
    <t>-59.968979</t>
  </si>
  <si>
    <t>-31.909187</t>
  </si>
  <si>
    <t>-60.099029</t>
  </si>
  <si>
    <t>-31.660385</t>
  </si>
  <si>
    <t>-59.829852</t>
  </si>
  <si>
    <t>-31.980060</t>
  </si>
  <si>
    <t>-60.219046</t>
  </si>
  <si>
    <t>-31.719181</t>
  </si>
  <si>
    <t>-60.215897</t>
  </si>
  <si>
    <t>-31.579939</t>
  </si>
  <si>
    <t>-60.075547</t>
  </si>
  <si>
    <t>-31.696670</t>
  </si>
  <si>
    <t>-60.149434</t>
  </si>
  <si>
    <t>-31.762649</t>
  </si>
  <si>
    <t>-60.411981</t>
  </si>
  <si>
    <t>-31.614894</t>
  </si>
  <si>
    <t>-60.266241</t>
  </si>
  <si>
    <t>-31.682881</t>
  </si>
  <si>
    <t>-60.231082</t>
  </si>
  <si>
    <t>-31.479164</t>
  </si>
  <si>
    <t>-59.675259</t>
  </si>
  <si>
    <t>-31.899552</t>
  </si>
  <si>
    <t>-60.301396</t>
  </si>
  <si>
    <t>-31.916069</t>
  </si>
  <si>
    <t>-60.423064</t>
  </si>
  <si>
    <t>-31.619198</t>
  </si>
  <si>
    <t>-60.133840</t>
  </si>
  <si>
    <t>-31.538239</t>
  </si>
  <si>
    <t>-60.163676</t>
  </si>
  <si>
    <t>-31.454616</t>
  </si>
  <si>
    <t>-60.115314</t>
  </si>
  <si>
    <t>-32.030760</t>
  </si>
  <si>
    <t>-60.306092</t>
  </si>
  <si>
    <t>-31.735371</t>
  </si>
  <si>
    <t>-59.945878</t>
  </si>
  <si>
    <t>-31.653757</t>
  </si>
  <si>
    <t>-60.166616</t>
  </si>
  <si>
    <t>-31.582968</t>
  </si>
  <si>
    <t>-59.890848</t>
  </si>
  <si>
    <t>-31.846876</t>
  </si>
  <si>
    <t>-60.101252</t>
  </si>
  <si>
    <t>-31.797545</t>
  </si>
  <si>
    <t>-60.296620</t>
  </si>
  <si>
    <t>-31.405760</t>
  </si>
  <si>
    <t>-59.956403</t>
  </si>
  <si>
    <t>-31.512169</t>
  </si>
  <si>
    <t>-59.835283</t>
  </si>
  <si>
    <t>-31.230008</t>
  </si>
  <si>
    <t>-59.988286</t>
  </si>
  <si>
    <t>-31.678421</t>
  </si>
  <si>
    <t>-60.340002</t>
  </si>
  <si>
    <t>-31.548961</t>
  </si>
  <si>
    <t>-59.716976</t>
  </si>
  <si>
    <t>-31.725005</t>
  </si>
  <si>
    <t>-60.297549</t>
  </si>
  <si>
    <t>-31.868597</t>
  </si>
  <si>
    <t>-59.728864</t>
  </si>
  <si>
    <t>-31.857205</t>
  </si>
  <si>
    <t>-59.807029</t>
  </si>
  <si>
    <t>-31.662807</t>
  </si>
  <si>
    <t>-59.904015</t>
  </si>
  <si>
    <t>-31.678283</t>
  </si>
  <si>
    <t>-59.709661</t>
  </si>
  <si>
    <t>-31.822755</t>
  </si>
  <si>
    <t>-60.517533</t>
  </si>
  <si>
    <t>-31.740160</t>
  </si>
  <si>
    <t>-60.527426</t>
  </si>
  <si>
    <t>-31.761947</t>
  </si>
  <si>
    <t>-60.167388</t>
  </si>
  <si>
    <t>-31.708826</t>
  </si>
  <si>
    <t>-60.091317</t>
  </si>
  <si>
    <t>-31.703366</t>
  </si>
  <si>
    <t>-60.354242</t>
  </si>
  <si>
    <t>-31.427427</t>
  </si>
  <si>
    <t>-59.744493</t>
  </si>
  <si>
    <t>-31.387329</t>
  </si>
  <si>
    <t>-60.091814</t>
  </si>
  <si>
    <t>-31.532052</t>
  </si>
  <si>
    <t>-60.050311</t>
  </si>
  <si>
    <t>-31.458361</t>
  </si>
  <si>
    <t>-60.169052</t>
  </si>
  <si>
    <t>-31.587004</t>
  </si>
  <si>
    <t>-60.060161</t>
  </si>
  <si>
    <t>-31.270708</t>
  </si>
  <si>
    <t>-60.010446</t>
  </si>
  <si>
    <t>-31.864932</t>
  </si>
  <si>
    <t>-60.082838</t>
  </si>
  <si>
    <t>-31.783022</t>
  </si>
  <si>
    <t>-60.441459</t>
  </si>
  <si>
    <t>-31.768260</t>
  </si>
  <si>
    <t>-59.727967</t>
  </si>
  <si>
    <t>-31.806491</t>
  </si>
  <si>
    <t>-60.405041</t>
  </si>
  <si>
    <t>-31.744809</t>
  </si>
  <si>
    <t>-60.355757</t>
  </si>
  <si>
    <t>-31.843082</t>
  </si>
  <si>
    <t>-60.371601</t>
  </si>
  <si>
    <t>-31.954340</t>
  </si>
  <si>
    <t>-60.125651</t>
  </si>
  <si>
    <t>-31.736233</t>
  </si>
  <si>
    <t>-59.911136</t>
  </si>
  <si>
    <t>-31.801660</t>
  </si>
  <si>
    <t>-59.935953</t>
  </si>
  <si>
    <t>-31.871699</t>
  </si>
  <si>
    <t>-60.494415</t>
  </si>
  <si>
    <t>-31.872109</t>
  </si>
  <si>
    <t>-60.012951</t>
  </si>
  <si>
    <t>-31.905343</t>
  </si>
  <si>
    <t>-60.473694</t>
  </si>
  <si>
    <t>-31.935070</t>
  </si>
  <si>
    <t>-60.427168</t>
  </si>
  <si>
    <t>-31.649521</t>
  </si>
  <si>
    <t>-60.376896</t>
  </si>
  <si>
    <t>-31.597946</t>
  </si>
  <si>
    <t>-58.367673</t>
  </si>
  <si>
    <t>-31.742268</t>
  </si>
  <si>
    <t>-58.484520</t>
  </si>
  <si>
    <t>-31.688778</t>
  </si>
  <si>
    <t>-58.527214</t>
  </si>
  <si>
    <t>-31.783653</t>
  </si>
  <si>
    <t>-58.531978</t>
  </si>
  <si>
    <t>-31.281630</t>
  </si>
  <si>
    <t>-58.584891</t>
  </si>
  <si>
    <t>-31.458347</t>
  </si>
  <si>
    <t>-58.452393</t>
  </si>
  <si>
    <t>-31.575227</t>
  </si>
  <si>
    <t>-58.334043</t>
  </si>
  <si>
    <t>-31.826851</t>
  </si>
  <si>
    <t>-58.575407</t>
  </si>
  <si>
    <t>-31.838129</t>
  </si>
  <si>
    <t>-58.634052</t>
  </si>
  <si>
    <t>-31.579072</t>
  </si>
  <si>
    <t>-58.505464</t>
  </si>
  <si>
    <t>-31.673504</t>
  </si>
  <si>
    <t>-58.440969</t>
  </si>
  <si>
    <t>-31.523376</t>
  </si>
  <si>
    <t>-58.405805</t>
  </si>
  <si>
    <t>-31.585763</t>
  </si>
  <si>
    <t>-58.392678</t>
  </si>
  <si>
    <t>-31.858146</t>
  </si>
  <si>
    <t>-58.651444</t>
  </si>
  <si>
    <t>-31.624961</t>
  </si>
  <si>
    <t>-58.505032</t>
  </si>
  <si>
    <t>-31.404140</t>
  </si>
  <si>
    <t>-58.535650</t>
  </si>
  <si>
    <t>-32.033674</t>
  </si>
  <si>
    <t>-59.199613</t>
  </si>
  <si>
    <t>-32.087780</t>
  </si>
  <si>
    <t>-59.174732</t>
  </si>
  <si>
    <t>-32.208911</t>
  </si>
  <si>
    <t>-59.191287</t>
  </si>
  <si>
    <t>-31.985881</t>
  </si>
  <si>
    <t>-59.279294</t>
  </si>
  <si>
    <t>-31.997445</t>
  </si>
  <si>
    <t>-59.231349</t>
  </si>
  <si>
    <t>-32.020688</t>
  </si>
  <si>
    <t>-59.304470</t>
  </si>
  <si>
    <t>-32.101805</t>
  </si>
  <si>
    <t>-59.379120</t>
  </si>
  <si>
    <t>-32.456519</t>
  </si>
  <si>
    <t>-59.448302</t>
  </si>
  <si>
    <t>-32.635031</t>
  </si>
  <si>
    <t>-59.401503</t>
  </si>
  <si>
    <t>-32.393372</t>
  </si>
  <si>
    <t>-59.275890</t>
  </si>
  <si>
    <t>-32.545436</t>
  </si>
  <si>
    <t>-59.356619</t>
  </si>
  <si>
    <t>-32.336523</t>
  </si>
  <si>
    <t>-59.372785</t>
  </si>
  <si>
    <t>-32.081145</t>
  </si>
  <si>
    <t>-59.305954</t>
  </si>
  <si>
    <t>-32.419090</t>
  </si>
  <si>
    <t>-59.159902</t>
  </si>
  <si>
    <t>-32.470219</t>
  </si>
  <si>
    <t>-59.172926</t>
  </si>
  <si>
    <t>-32.174684</t>
  </si>
  <si>
    <t>-59.397970</t>
  </si>
  <si>
    <t>-32.330151</t>
  </si>
  <si>
    <t>-59.447849</t>
  </si>
  <si>
    <t>-32.309945</t>
  </si>
  <si>
    <t>-59.077598</t>
  </si>
  <si>
    <t>-32.280795</t>
  </si>
  <si>
    <t>-59.402719</t>
  </si>
  <si>
    <t>-32.161615</t>
  </si>
  <si>
    <t>-59.241920</t>
  </si>
  <si>
    <t>-32.300676</t>
  </si>
  <si>
    <t>-59.139067</t>
  </si>
  <si>
    <t>-32.480588</t>
  </si>
  <si>
    <t>-59.294527</t>
  </si>
  <si>
    <t>-32.669452</t>
  </si>
  <si>
    <t>-59.205435</t>
  </si>
  <si>
    <t>-32.255373</t>
  </si>
  <si>
    <t>-58.422600</t>
  </si>
  <si>
    <t>-32.466736</t>
  </si>
  <si>
    <t>-58.882237</t>
  </si>
  <si>
    <t>-32.264126</t>
  </si>
  <si>
    <t>-58.635347</t>
  </si>
  <si>
    <t>-32.385086</t>
  </si>
  <si>
    <t>-58.239927</t>
  </si>
  <si>
    <t>-32.372160</t>
  </si>
  <si>
    <t>-58.878672</t>
  </si>
  <si>
    <t>-32.757770</t>
  </si>
  <si>
    <t>-58.454512</t>
  </si>
  <si>
    <t>-32.401882</t>
  </si>
  <si>
    <t>-58.600395</t>
  </si>
  <si>
    <t>-32.462119</t>
  </si>
  <si>
    <t>-58.479321</t>
  </si>
  <si>
    <t>-32.216056</t>
  </si>
  <si>
    <t>-58.495529</t>
  </si>
  <si>
    <t>-32.291314</t>
  </si>
  <si>
    <t>-58.987835</t>
  </si>
  <si>
    <t>-32.059787</t>
  </si>
  <si>
    <t>-58.847016</t>
  </si>
  <si>
    <t>-32.102940</t>
  </si>
  <si>
    <t>-58.754218</t>
  </si>
  <si>
    <t>-32.202355</t>
  </si>
  <si>
    <t>-58.446993</t>
  </si>
  <si>
    <t>-32.670403</t>
  </si>
  <si>
    <t>-58.325351</t>
  </si>
  <si>
    <t>-32.513923</t>
  </si>
  <si>
    <t>-58.730566</t>
  </si>
  <si>
    <t>-32.275648</t>
  </si>
  <si>
    <t>-58.450887</t>
  </si>
  <si>
    <t>-32.238891</t>
  </si>
  <si>
    <t>-58.947700</t>
  </si>
  <si>
    <t>-32.102047</t>
  </si>
  <si>
    <t>-58.834986</t>
  </si>
  <si>
    <t>-32.619005</t>
  </si>
  <si>
    <t>-58.421568</t>
  </si>
  <si>
    <t>-32.519957</t>
  </si>
  <si>
    <t>-58.850868</t>
  </si>
  <si>
    <t>-32.496510</t>
  </si>
  <si>
    <t>-58.961487</t>
  </si>
  <si>
    <t>-32.042860</t>
  </si>
  <si>
    <t>-58.723477</t>
  </si>
  <si>
    <t>-32.342976</t>
  </si>
  <si>
    <t>-58.649790</t>
  </si>
  <si>
    <t>-32.390041</t>
  </si>
  <si>
    <t>-58.334630</t>
  </si>
  <si>
    <t>-32.327624</t>
  </si>
  <si>
    <t>-58.532074</t>
  </si>
  <si>
    <t>-32.387793</t>
  </si>
  <si>
    <t>-58.650378</t>
  </si>
  <si>
    <t>-32.567552</t>
  </si>
  <si>
    <t>-58.453215</t>
  </si>
  <si>
    <t>-32.205655</t>
  </si>
  <si>
    <t>-58.783264</t>
  </si>
  <si>
    <t>-32.484661</t>
  </si>
  <si>
    <t>-58.232121</t>
  </si>
  <si>
    <t>-32.433784</t>
  </si>
  <si>
    <t>-58.634653</t>
  </si>
  <si>
    <t>-32.937835</t>
  </si>
  <si>
    <t>-58.119622</t>
  </si>
  <si>
    <t>-32.472799</t>
  </si>
  <si>
    <t>-59.036633</t>
  </si>
  <si>
    <t>-32.120036</t>
  </si>
  <si>
    <t>-58.705216</t>
  </si>
  <si>
    <t>-32.306760</t>
  </si>
  <si>
    <t>-58.358148</t>
  </si>
  <si>
    <t>-32.092103</t>
  </si>
  <si>
    <t>-58.957515</t>
  </si>
  <si>
    <t>-32.203593</t>
  </si>
  <si>
    <t>-59.031091</t>
  </si>
  <si>
    <t>-32.261895</t>
  </si>
  <si>
    <t>-58.906953</t>
  </si>
  <si>
    <t>-32.408201</t>
  </si>
  <si>
    <t>-58.277024</t>
  </si>
  <si>
    <t>-32.828124</t>
  </si>
  <si>
    <t>-58.257950</t>
  </si>
  <si>
    <t>-32.346007</t>
  </si>
  <si>
    <t>-58.444178</t>
  </si>
  <si>
    <t>-32.693840</t>
  </si>
  <si>
    <t>-58.184796</t>
  </si>
  <si>
    <t>-32.529148</t>
  </si>
  <si>
    <t>-58.558113</t>
  </si>
  <si>
    <t>-32.409165</t>
  </si>
  <si>
    <t>-58.477642</t>
  </si>
  <si>
    <t>-32.344664</t>
  </si>
  <si>
    <t>-58.973010</t>
  </si>
  <si>
    <t>-32.340817</t>
  </si>
  <si>
    <t>-58.350436</t>
  </si>
  <si>
    <t>-32.555240</t>
  </si>
  <si>
    <t>-58.391093</t>
  </si>
  <si>
    <t>-32.174417</t>
  </si>
  <si>
    <t>-58.785976</t>
  </si>
  <si>
    <t>-32.492128</t>
  </si>
  <si>
    <t>-58.605799</t>
  </si>
  <si>
    <t>-32.603453</t>
  </si>
  <si>
    <t>-58.451704</t>
  </si>
  <si>
    <t>-32.529503</t>
  </si>
  <si>
    <t>-58.303327</t>
  </si>
  <si>
    <t>-32.398362</t>
  </si>
  <si>
    <t>-58.746019</t>
  </si>
  <si>
    <t>-32.445604</t>
  </si>
  <si>
    <t>-58.435430</t>
  </si>
  <si>
    <t>-32.180069</t>
  </si>
  <si>
    <t>-58.928538</t>
  </si>
  <si>
    <t>-32.533542</t>
  </si>
  <si>
    <t>-60.035453</t>
  </si>
  <si>
    <t>-32.957607</t>
  </si>
  <si>
    <t>-60.049502</t>
  </si>
  <si>
    <t>-32.706445</t>
  </si>
  <si>
    <t>-60.669342</t>
  </si>
  <si>
    <t>-32.616797</t>
  </si>
  <si>
    <t>-60.532116</t>
  </si>
  <si>
    <t>-32.362495</t>
  </si>
  <si>
    <t>-60.404953</t>
  </si>
  <si>
    <t>-32.906829</t>
  </si>
  <si>
    <t>-60.630499</t>
  </si>
  <si>
    <t>-32.284603</t>
  </si>
  <si>
    <t>-60.227272</t>
  </si>
  <si>
    <t>-32.579479</t>
  </si>
  <si>
    <t>-60.030701</t>
  </si>
  <si>
    <t>-32.333651</t>
  </si>
  <si>
    <t>-60.163418</t>
  </si>
  <si>
    <t>-32.916585</t>
  </si>
  <si>
    <t>-60.653373</t>
  </si>
  <si>
    <t>-32.767945</t>
  </si>
  <si>
    <t>-60.111485</t>
  </si>
  <si>
    <t>-32.893931</t>
  </si>
  <si>
    <t>-60.663625</t>
  </si>
  <si>
    <t>-32.687888</t>
  </si>
  <si>
    <t>-60.010462</t>
  </si>
  <si>
    <t>-33.105142</t>
  </si>
  <si>
    <t>-60.356952</t>
  </si>
  <si>
    <t>-32.528858</t>
  </si>
  <si>
    <t>-60.283566</t>
  </si>
  <si>
    <t>-32.306825</t>
  </si>
  <si>
    <t>-60.423089</t>
  </si>
  <si>
    <t>-32.640212</t>
  </si>
  <si>
    <t>-59.872907</t>
  </si>
  <si>
    <t>-32.409815</t>
  </si>
  <si>
    <t>-60.321719</t>
  </si>
  <si>
    <t>-32.640639</t>
  </si>
  <si>
    <t>-60.612405</t>
  </si>
  <si>
    <t>-32.696533</t>
  </si>
  <si>
    <t>-59.901320</t>
  </si>
  <si>
    <t>-32.801623</t>
  </si>
  <si>
    <t>-59.945250</t>
  </si>
  <si>
    <t>-32.422618</t>
  </si>
  <si>
    <t>-60.129219</t>
  </si>
  <si>
    <t>-33.105045</t>
  </si>
  <si>
    <t>-60.476003</t>
  </si>
  <si>
    <t>-32.780964</t>
  </si>
  <si>
    <t>-59.907191</t>
  </si>
  <si>
    <t>-32.849820</t>
  </si>
  <si>
    <t>-59.865552</t>
  </si>
  <si>
    <t>-32.439786</t>
  </si>
  <si>
    <t>-60.393444</t>
  </si>
  <si>
    <t>-33.088291</t>
  </si>
  <si>
    <t>-60.223828</t>
  </si>
  <si>
    <t>-32.364140</t>
  </si>
  <si>
    <t>-60.344941</t>
  </si>
  <si>
    <t>-32.621606</t>
  </si>
  <si>
    <t>-60.157954</t>
  </si>
  <si>
    <t>-32.572225</t>
  </si>
  <si>
    <t>-59.808910</t>
  </si>
  <si>
    <t>-31.780752</t>
  </si>
  <si>
    <t>-59.572690</t>
  </si>
  <si>
    <t>-32.025194</t>
  </si>
  <si>
    <t>-59.009408</t>
  </si>
  <si>
    <t>-31.293864</t>
  </si>
  <si>
    <t>-58.904329</t>
  </si>
  <si>
    <t>-31.722192</t>
  </si>
  <si>
    <t>-59.349610</t>
  </si>
  <si>
    <t>-31.318075</t>
  </si>
  <si>
    <t>-59.307602</t>
  </si>
  <si>
    <t>-31.599370</t>
  </si>
  <si>
    <t>-58.576368</t>
  </si>
  <si>
    <t>-31.549788</t>
  </si>
  <si>
    <t>-58.552853</t>
  </si>
  <si>
    <t>-31.779423</t>
  </si>
  <si>
    <t>-59.242260</t>
  </si>
  <si>
    <t>-31.901663</t>
  </si>
  <si>
    <t>-58.806356</t>
  </si>
  <si>
    <t>-31.620469</t>
  </si>
  <si>
    <t>-58.782058</t>
  </si>
  <si>
    <t>-31.463657</t>
  </si>
  <si>
    <t>-58.860781</t>
  </si>
  <si>
    <t>-31.791800</t>
  </si>
  <si>
    <t>-58.874884</t>
  </si>
  <si>
    <t>-31.439650</t>
  </si>
  <si>
    <t>-58.605881</t>
  </si>
  <si>
    <t>-31.859256</t>
  </si>
  <si>
    <t>-58.914432</t>
  </si>
  <si>
    <t>-31.653539</t>
  </si>
  <si>
    <t>-58.971297</t>
  </si>
  <si>
    <t>-31.451616</t>
  </si>
  <si>
    <t>-58.706756</t>
  </si>
  <si>
    <t>-31.844296</t>
  </si>
  <si>
    <t>-59.316132</t>
  </si>
  <si>
    <t>-31.528843</t>
  </si>
  <si>
    <t>-58.671121</t>
  </si>
  <si>
    <t>-31.799783</t>
  </si>
  <si>
    <t>-58.757643</t>
  </si>
  <si>
    <t>-31.293115</t>
  </si>
  <si>
    <t>-58.800890</t>
  </si>
  <si>
    <t>-31.356673</t>
  </si>
  <si>
    <t>-58.805685</t>
  </si>
  <si>
    <t>-31.543563</t>
  </si>
  <si>
    <t>-59.343487</t>
  </si>
  <si>
    <t>-31.701549</t>
  </si>
  <si>
    <t>-59.464263</t>
  </si>
  <si>
    <t>-31.943587</t>
  </si>
  <si>
    <t>-59.445406</t>
  </si>
  <si>
    <t>-31.908552</t>
  </si>
  <si>
    <t>-59.261233</t>
  </si>
  <si>
    <t>-31.956886</t>
  </si>
  <si>
    <t>-58.849489</t>
  </si>
  <si>
    <t>-31.731208</t>
  </si>
  <si>
    <t>-58.635718</t>
  </si>
  <si>
    <t>-31.631260</t>
  </si>
  <si>
    <t>-59.186094</t>
  </si>
  <si>
    <t>-31.494760</t>
  </si>
  <si>
    <t>-58.906507</t>
  </si>
  <si>
    <t>-31.920482</t>
  </si>
  <si>
    <t>-59.357427</t>
  </si>
  <si>
    <t>-31.588880</t>
  </si>
  <si>
    <t>-59.311944</t>
  </si>
  <si>
    <t>-31.397178</t>
  </si>
  <si>
    <t>-58.961788</t>
  </si>
  <si>
    <t>-31.666587</t>
  </si>
  <si>
    <t>-59.040438</t>
  </si>
  <si>
    <t>-31.526837</t>
  </si>
  <si>
    <t>-58.816706</t>
  </si>
  <si>
    <t>-31.506463</t>
  </si>
  <si>
    <t>-59.212067</t>
  </si>
  <si>
    <t>-31.716451</t>
  </si>
  <si>
    <t>-59.180543</t>
  </si>
  <si>
    <t>-31.532404</t>
  </si>
  <si>
    <t>-59.454079</t>
  </si>
  <si>
    <t>-31.501115</t>
  </si>
  <si>
    <t>-59.122080</t>
  </si>
  <si>
    <t>-31.803520</t>
  </si>
  <si>
    <t>-59.159808</t>
  </si>
  <si>
    <t>-31.936272</t>
  </si>
  <si>
    <t>-59.146881</t>
  </si>
  <si>
    <t>-31.836959</t>
  </si>
  <si>
    <t>-59.370167</t>
  </si>
  <si>
    <t>-31.832960</t>
  </si>
  <si>
    <t>-59.412946</t>
  </si>
  <si>
    <t>-31.722863</t>
  </si>
  <si>
    <t>-58.872976</t>
  </si>
  <si>
    <t>-31.653449</t>
  </si>
  <si>
    <t>-59.105862</t>
  </si>
  <si>
    <t>-31.852851</t>
  </si>
  <si>
    <t>-58.751847</t>
  </si>
  <si>
    <t>-31.829799</t>
  </si>
  <si>
    <t>-58.821610</t>
  </si>
  <si>
    <t>-31.986289</t>
  </si>
  <si>
    <t>-58.961533</t>
  </si>
  <si>
    <t>-31.867638</t>
  </si>
  <si>
    <t>-59.026885</t>
  </si>
  <si>
    <t>-31.890465</t>
  </si>
  <si>
    <t>-58.994359</t>
  </si>
  <si>
    <t>-31.546596</t>
  </si>
  <si>
    <t>-58.773156</t>
  </si>
  <si>
    <t>Villa Álvarez</t>
  </si>
  <si>
    <t>Distrito Ceibas</t>
  </si>
  <si>
    <t>Colonia Freitas</t>
  </si>
  <si>
    <t>Colonia Belgrano</t>
  </si>
  <si>
    <t>Colonia Nueva</t>
  </si>
  <si>
    <t>Colonia La Matilde</t>
  </si>
  <si>
    <t>Colonia Perfección</t>
  </si>
  <si>
    <t>Mayores de 60 
Censo 2010</t>
  </si>
  <si>
    <t>Mayores de 60 
Proyectados 2020</t>
  </si>
  <si>
    <t>1° Dosis 
&gt;60</t>
  </si>
  <si>
    <t>2° Dosis 
&gt;60</t>
  </si>
  <si>
    <t>* población estimada</t>
  </si>
  <si>
    <t>% Adultos &gt;60 
(1° dosis)</t>
  </si>
  <si>
    <t>% Adultos &gt;60
(2° dosis)</t>
  </si>
  <si>
    <t>Lucas Sud</t>
  </si>
  <si>
    <t>prom 14 dias</t>
  </si>
  <si>
    <t>inc diaria</t>
  </si>
  <si>
    <t>Disponibles</t>
  </si>
  <si>
    <t>Total</t>
  </si>
  <si>
    <t>Ocup</t>
  </si>
  <si>
    <t>Disp. Publico</t>
  </si>
  <si>
    <t>Disp. Privado</t>
  </si>
  <si>
    <t>total Púb.</t>
  </si>
  <si>
    <t>total Priv</t>
  </si>
  <si>
    <t>Gualelguaychú</t>
  </si>
  <si>
    <t>Estacion Lazo</t>
  </si>
  <si>
    <t>Mayores de 60 Min. Interior</t>
  </si>
  <si>
    <t>Valle María</t>
  </si>
  <si>
    <t>Colonia Hughes</t>
  </si>
  <si>
    <t>Villa Dominguez</t>
  </si>
  <si>
    <t>Colonia La Providencia</t>
  </si>
  <si>
    <t>Colonia San Pascual</t>
  </si>
  <si>
    <t>Guaeguaychú</t>
  </si>
  <si>
    <t>Colonia Vazquez</t>
  </si>
  <si>
    <t>Arroyo Concepción</t>
  </si>
  <si>
    <t>Dos Hermanas</t>
  </si>
  <si>
    <t>36, 4</t>
  </si>
  <si>
    <t>FECHA FALLECIM</t>
  </si>
  <si>
    <t>FECHA REPORTE</t>
  </si>
  <si>
    <t>%CRECIM</t>
  </si>
  <si>
    <t>RAZON</t>
  </si>
  <si>
    <t>MAX</t>
  </si>
  <si>
    <t>DIAS DUPL</t>
  </si>
  <si>
    <t>PROX. DOBLE</t>
  </si>
  <si>
    <t>DOBLE</t>
  </si>
  <si>
    <t>SISA_ER</t>
  </si>
  <si>
    <t>San Jose de Feliciano</t>
  </si>
  <si>
    <t>Curtiembre</t>
  </si>
  <si>
    <t>0.78</t>
  </si>
  <si>
    <t>0.71</t>
  </si>
  <si>
    <t>1.19</t>
  </si>
  <si>
    <t>1.01</t>
  </si>
  <si>
    <t>0.55</t>
  </si>
  <si>
    <t>1.07</t>
  </si>
  <si>
    <t>0.84</t>
  </si>
  <si>
    <t>0.79</t>
  </si>
  <si>
    <t>1.25</t>
  </si>
  <si>
    <t>0.76</t>
  </si>
  <si>
    <t>0.58</t>
  </si>
  <si>
    <t>0.82</t>
  </si>
  <si>
    <t>0.59</t>
  </si>
  <si>
    <t>1.6</t>
  </si>
  <si>
    <t>0.83</t>
  </si>
  <si>
    <t>0.74</t>
  </si>
  <si>
    <t>POB_reg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</si>
</sst>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  <font>
      <sz val="14"/>
      <color rgb="FF52545C"/>
      <name val="Arial"/>
      <family val="2"/>
    </font>
    <font>
      <sz val="11"/>
      <color rgb="FFFF0000"/>
      <name val="Arial"/>
      <family val="2"/>
    </font>
    <font>
      <sz val="12"/>
      <color rgb="FF314C59"/>
      <name val="Arial"/>
      <family val="2"/>
    </font>
    <font>
      <b/>
      <sz val="12"/>
      <color rgb="FF314C59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Verdana"/>
      <family val="2"/>
    </font>
    <font>
      <sz val="8"/>
      <color theme="0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6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E69138"/>
      </patternFill>
    </fill>
    <fill>
      <patternFill patternType="solid">
        <fgColor theme="0"/>
        <bgColor rgb="FFF6B26B"/>
      </patternFill>
    </fill>
    <fill>
      <patternFill patternType="solid">
        <fgColor rgb="FFC0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</fills>
  <borders count="10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medium">
        <color theme="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36" fillId="0" borderId="0"/>
    <xf numFmtId="0" fontId="47" fillId="0" borderId="0"/>
  </cellStyleXfs>
  <cellXfs count="53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0" fontId="0" fillId="39" borderId="12" xfId="0" applyFill="1" applyBorder="1"/>
    <xf numFmtId="0" fontId="0" fillId="39" borderId="12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0" borderId="0" xfId="0" applyFill="1"/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12" xfId="0" applyNumberFormat="1" applyFont="1" applyBorder="1"/>
    <xf numFmtId="1" fontId="0" fillId="33" borderId="12" xfId="0" applyNumberFormat="1" applyFill="1" applyBorder="1" applyAlignment="1">
      <alignment horizontal="center"/>
    </xf>
    <xf numFmtId="0" fontId="0" fillId="0" borderId="12" xfId="0" applyFont="1" applyBorder="1"/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1" xfId="0" applyFont="1" applyFill="1" applyBorder="1" applyAlignment="1">
      <alignment horizontal="center" vertical="center"/>
    </xf>
    <xf numFmtId="0" fontId="21" fillId="35" borderId="32" xfId="0" applyFont="1" applyFill="1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16" fillId="0" borderId="34" xfId="0" applyNumberFormat="1" applyFont="1" applyBorder="1" applyAlignment="1">
      <alignment horizontal="center" vertical="center"/>
    </xf>
    <xf numFmtId="1" fontId="16" fillId="0" borderId="35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37" fillId="35" borderId="36" xfId="0" applyNumberFormat="1" applyFont="1" applyFill="1" applyBorder="1" applyAlignment="1">
      <alignment horizontal="center" vertical="center"/>
    </xf>
    <xf numFmtId="14" fontId="37" fillId="35" borderId="37" xfId="0" applyNumberFormat="1" applyFont="1" applyFill="1" applyBorder="1" applyAlignment="1">
      <alignment horizontal="center" vertical="center"/>
    </xf>
    <xf numFmtId="0" fontId="17" fillId="35" borderId="38" xfId="0" applyFont="1" applyFill="1" applyBorder="1" applyAlignment="1">
      <alignment horizontal="center" vertical="center"/>
    </xf>
    <xf numFmtId="0" fontId="21" fillId="35" borderId="39" xfId="0" applyFont="1" applyFill="1" applyBorder="1" applyAlignment="1">
      <alignment horizontal="center" vertical="center"/>
    </xf>
    <xf numFmtId="0" fontId="21" fillId="35" borderId="40" xfId="0" applyFont="1" applyFill="1" applyBorder="1" applyAlignment="1">
      <alignment horizontal="center" vertical="center"/>
    </xf>
    <xf numFmtId="0" fontId="21" fillId="35" borderId="41" xfId="0" applyFont="1" applyFill="1" applyBorder="1" applyAlignment="1">
      <alignment horizontal="center" vertical="center"/>
    </xf>
    <xf numFmtId="1" fontId="16" fillId="33" borderId="35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38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39" fillId="0" borderId="12" xfId="0" applyFont="1" applyBorder="1" applyAlignment="1">
      <alignment horizontal="center"/>
    </xf>
    <xf numFmtId="167" fontId="35" fillId="0" borderId="12" xfId="0" applyNumberFormat="1" applyFont="1" applyBorder="1" applyAlignment="1" applyProtection="1">
      <alignment horizontal="center"/>
      <protection locked="0"/>
    </xf>
    <xf numFmtId="167" fontId="42" fillId="0" borderId="12" xfId="0" applyNumberFormat="1" applyFont="1" applyBorder="1" applyAlignment="1" applyProtection="1">
      <alignment horizontal="center"/>
      <protection locked="0"/>
    </xf>
    <xf numFmtId="0" fontId="40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1" fillId="0" borderId="12" xfId="0" applyNumberFormat="1" applyFont="1" applyFill="1" applyBorder="1" applyAlignment="1">
      <alignment horizontal="center"/>
    </xf>
    <xf numFmtId="49" fontId="41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" fontId="19" fillId="33" borderId="12" xfId="42" applyNumberFormat="1" applyFont="1" applyFill="1" applyBorder="1" applyAlignment="1">
      <alignment horizontal="center" vertic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0" fontId="17" fillId="35" borderId="46" xfId="0" applyFont="1" applyFill="1" applyBorder="1" applyAlignment="1">
      <alignment horizontal="center" vertical="center"/>
    </xf>
    <xf numFmtId="14" fontId="37" fillId="35" borderId="0" xfId="0" applyNumberFormat="1" applyFont="1" applyFill="1" applyBorder="1" applyAlignment="1">
      <alignment horizontal="center" vertical="center"/>
    </xf>
    <xf numFmtId="1" fontId="16" fillId="0" borderId="47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21" fillId="36" borderId="48" xfId="0" applyFont="1" applyFill="1" applyBorder="1" applyAlignment="1">
      <alignment horizontal="center" vertical="center"/>
    </xf>
    <xf numFmtId="9" fontId="21" fillId="36" borderId="48" xfId="42" applyFont="1" applyFill="1" applyBorder="1" applyAlignment="1">
      <alignment horizontal="center" vertical="center"/>
    </xf>
    <xf numFmtId="3" fontId="21" fillId="36" borderId="48" xfId="0" applyNumberFormat="1" applyFont="1" applyFill="1" applyBorder="1" applyAlignment="1">
      <alignment horizontal="center" vertical="center"/>
    </xf>
    <xf numFmtId="1" fontId="21" fillId="36" borderId="48" xfId="0" applyNumberFormat="1" applyFont="1" applyFill="1" applyBorder="1" applyAlignment="1">
      <alignment horizontal="center" vertical="center"/>
    </xf>
    <xf numFmtId="1" fontId="21" fillId="36" borderId="48" xfId="42" applyNumberFormat="1" applyFont="1" applyFill="1" applyBorder="1" applyAlignment="1">
      <alignment horizontal="center" vertical="center"/>
    </xf>
    <xf numFmtId="165" fontId="21" fillId="36" borderId="48" xfId="42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64" fontId="43" fillId="0" borderId="12" xfId="0" applyNumberFormat="1" applyFont="1" applyBorder="1" applyAlignment="1">
      <alignment horizontal="center" vertical="center"/>
    </xf>
    <xf numFmtId="1" fontId="43" fillId="0" borderId="12" xfId="0" applyNumberFormat="1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45" fillId="34" borderId="12" xfId="0" applyFont="1" applyFill="1" applyBorder="1" applyAlignment="1">
      <alignment horizontal="center" vertical="center"/>
    </xf>
    <xf numFmtId="0" fontId="48" fillId="44" borderId="53" xfId="44" applyFont="1" applyFill="1" applyBorder="1" applyAlignment="1">
      <alignment horizontal="center" vertical="center" wrapText="1"/>
    </xf>
    <xf numFmtId="0" fontId="49" fillId="44" borderId="53" xfId="44" applyFont="1" applyFill="1" applyBorder="1" applyAlignment="1">
      <alignment horizontal="center" vertical="center" wrapText="1"/>
    </xf>
    <xf numFmtId="164" fontId="48" fillId="44" borderId="53" xfId="44" applyNumberFormat="1" applyFont="1" applyFill="1" applyBorder="1" applyAlignment="1">
      <alignment horizontal="center" vertical="center" wrapText="1"/>
    </xf>
    <xf numFmtId="1" fontId="50" fillId="44" borderId="53" xfId="44" applyNumberFormat="1" applyFont="1" applyFill="1" applyBorder="1" applyAlignment="1">
      <alignment horizontal="center" vertical="center" wrapText="1"/>
    </xf>
    <xf numFmtId="0" fontId="47" fillId="0" borderId="0" xfId="44"/>
    <xf numFmtId="0" fontId="47" fillId="0" borderId="0" xfId="44" applyAlignment="1">
      <alignment horizontal="center"/>
    </xf>
    <xf numFmtId="0" fontId="51" fillId="0" borderId="53" xfId="44" applyFont="1" applyBorder="1" applyAlignment="1">
      <alignment horizontal="right"/>
    </xf>
    <xf numFmtId="14" fontId="52" fillId="45" borderId="53" xfId="44" applyNumberFormat="1" applyFont="1" applyFill="1" applyBorder="1" applyAlignment="1">
      <alignment horizontal="center"/>
    </xf>
    <xf numFmtId="0" fontId="53" fillId="46" borderId="53" xfId="44" applyFont="1" applyFill="1" applyBorder="1" applyAlignment="1">
      <alignment horizontal="center"/>
    </xf>
    <xf numFmtId="0" fontId="51" fillId="0" borderId="53" xfId="44" applyFont="1" applyBorder="1" applyAlignment="1">
      <alignment horizontal="center"/>
    </xf>
    <xf numFmtId="164" fontId="51" fillId="0" borderId="53" xfId="44" applyNumberFormat="1" applyFont="1" applyBorder="1" applyAlignment="1">
      <alignment horizontal="center"/>
    </xf>
    <xf numFmtId="0" fontId="51" fillId="0" borderId="53" xfId="44" applyFont="1" applyBorder="1"/>
    <xf numFmtId="1" fontId="54" fillId="0" borderId="53" xfId="44" applyNumberFormat="1" applyFont="1" applyBorder="1" applyAlignment="1">
      <alignment horizontal="center"/>
    </xf>
    <xf numFmtId="0" fontId="47" fillId="0" borderId="53" xfId="44" applyBorder="1" applyAlignment="1">
      <alignment horizontal="center"/>
    </xf>
    <xf numFmtId="0" fontId="55" fillId="0" borderId="0" xfId="44" applyFont="1" applyAlignment="1">
      <alignment horizontal="center"/>
    </xf>
    <xf numFmtId="0" fontId="55" fillId="0" borderId="0" xfId="44" applyFont="1"/>
    <xf numFmtId="164" fontId="47" fillId="0" borderId="53" xfId="44" applyNumberFormat="1" applyBorder="1" applyAlignment="1">
      <alignment horizontal="center"/>
    </xf>
    <xf numFmtId="0" fontId="55" fillId="0" borderId="53" xfId="44" applyFont="1" applyBorder="1" applyAlignment="1">
      <alignment horizontal="center"/>
    </xf>
    <xf numFmtId="1" fontId="55" fillId="0" borderId="53" xfId="44" applyNumberFormat="1" applyFont="1" applyBorder="1" applyAlignment="1">
      <alignment horizontal="center"/>
    </xf>
    <xf numFmtId="168" fontId="52" fillId="45" borderId="53" xfId="44" applyNumberFormat="1" applyFont="1" applyFill="1" applyBorder="1" applyAlignment="1">
      <alignment horizontal="center"/>
    </xf>
    <xf numFmtId="0" fontId="56" fillId="0" borderId="53" xfId="44" applyFont="1" applyBorder="1" applyAlignment="1">
      <alignment horizontal="center"/>
    </xf>
    <xf numFmtId="0" fontId="56" fillId="47" borderId="53" xfId="44" applyFont="1" applyFill="1" applyBorder="1" applyAlignment="1">
      <alignment horizontal="center"/>
    </xf>
    <xf numFmtId="0" fontId="56" fillId="0" borderId="0" xfId="44" applyFont="1" applyAlignment="1">
      <alignment horizontal="center"/>
    </xf>
    <xf numFmtId="1" fontId="54" fillId="0" borderId="0" xfId="44" applyNumberFormat="1" applyFont="1" applyAlignment="1">
      <alignment horizontal="center"/>
    </xf>
    <xf numFmtId="10" fontId="55" fillId="0" borderId="0" xfId="44" applyNumberFormat="1" applyFont="1"/>
    <xf numFmtId="1" fontId="47" fillId="0" borderId="53" xfId="44" applyNumberFormat="1" applyBorder="1" applyAlignment="1">
      <alignment horizontal="center"/>
    </xf>
    <xf numFmtId="1" fontId="55" fillId="0" borderId="0" xfId="44" applyNumberFormat="1" applyFont="1"/>
    <xf numFmtId="0" fontId="56" fillId="46" borderId="53" xfId="44" applyFont="1" applyFill="1" applyBorder="1" applyAlignment="1">
      <alignment horizontal="center"/>
    </xf>
    <xf numFmtId="1" fontId="55" fillId="0" borderId="53" xfId="44" applyNumberFormat="1" applyFont="1" applyBorder="1"/>
    <xf numFmtId="0" fontId="56" fillId="48" borderId="53" xfId="44" applyFont="1" applyFill="1" applyBorder="1" applyAlignment="1">
      <alignment horizontal="center"/>
    </xf>
    <xf numFmtId="0" fontId="51" fillId="0" borderId="59" xfId="44" applyFont="1" applyBorder="1" applyAlignment="1">
      <alignment horizontal="center"/>
    </xf>
    <xf numFmtId="164" fontId="51" fillId="0" borderId="59" xfId="44" applyNumberFormat="1" applyFont="1" applyBorder="1" applyAlignment="1">
      <alignment horizontal="center"/>
    </xf>
    <xf numFmtId="1" fontId="54" fillId="0" borderId="59" xfId="44" applyNumberFormat="1" applyFont="1" applyBorder="1" applyAlignment="1">
      <alignment horizontal="center"/>
    </xf>
    <xf numFmtId="1" fontId="55" fillId="0" borderId="59" xfId="44" applyNumberFormat="1" applyFont="1" applyBorder="1" applyAlignment="1">
      <alignment horizontal="center"/>
    </xf>
    <xf numFmtId="164" fontId="19" fillId="38" borderId="13" xfId="0" applyNumberFormat="1" applyFont="1" applyFill="1" applyBorder="1" applyAlignment="1">
      <alignment horizontal="center" vertical="center"/>
    </xf>
    <xf numFmtId="0" fontId="0" fillId="0" borderId="52" xfId="0" pivotButton="1" applyBorder="1"/>
    <xf numFmtId="0" fontId="0" fillId="0" borderId="54" xfId="0" applyBorder="1"/>
    <xf numFmtId="0" fontId="0" fillId="0" borderId="52" xfId="0" applyBorder="1"/>
    <xf numFmtId="0" fontId="0" fillId="0" borderId="54" xfId="0" applyNumberFormat="1" applyBorder="1"/>
    <xf numFmtId="0" fontId="0" fillId="0" borderId="55" xfId="0" applyBorder="1"/>
    <xf numFmtId="0" fontId="0" fillId="0" borderId="56" xfId="0" applyNumberFormat="1" applyBorder="1"/>
    <xf numFmtId="0" fontId="0" fillId="0" borderId="57" xfId="0" applyBorder="1"/>
    <xf numFmtId="0" fontId="0" fillId="0" borderId="58" xfId="0" applyNumberFormat="1" applyBorder="1"/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1" fontId="60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0" fontId="44" fillId="34" borderId="0" xfId="0" applyFont="1" applyFill="1"/>
    <xf numFmtId="1" fontId="0" fillId="34" borderId="0" xfId="0" applyNumberFormat="1" applyFill="1"/>
    <xf numFmtId="0" fontId="46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2" fillId="45" borderId="59" xfId="44" applyNumberFormat="1" applyFont="1" applyFill="1" applyBorder="1" applyAlignment="1">
      <alignment horizontal="center"/>
    </xf>
    <xf numFmtId="0" fontId="56" fillId="0" borderId="59" xfId="44" applyFont="1" applyBorder="1" applyAlignment="1">
      <alignment horizontal="center"/>
    </xf>
    <xf numFmtId="0" fontId="51" fillId="0" borderId="12" xfId="44" applyFont="1" applyBorder="1" applyAlignment="1">
      <alignment horizontal="center"/>
    </xf>
    <xf numFmtId="168" fontId="52" fillId="45" borderId="12" xfId="44" applyNumberFormat="1" applyFont="1" applyFill="1" applyBorder="1" applyAlignment="1">
      <alignment horizontal="center"/>
    </xf>
    <xf numFmtId="0" fontId="56" fillId="0" borderId="12" xfId="44" applyFont="1" applyBorder="1" applyAlignment="1">
      <alignment horizontal="center"/>
    </xf>
    <xf numFmtId="164" fontId="51" fillId="0" borderId="12" xfId="44" applyNumberFormat="1" applyFont="1" applyBorder="1" applyAlignment="1">
      <alignment horizontal="center"/>
    </xf>
    <xf numFmtId="1" fontId="54" fillId="0" borderId="12" xfId="44" applyNumberFormat="1" applyFont="1" applyBorder="1" applyAlignment="1">
      <alignment horizontal="center"/>
    </xf>
    <xf numFmtId="0" fontId="55" fillId="0" borderId="12" xfId="44" applyFont="1" applyBorder="1" applyAlignment="1">
      <alignment horizontal="center"/>
    </xf>
    <xf numFmtId="1" fontId="55" fillId="0" borderId="12" xfId="44" applyNumberFormat="1" applyFont="1" applyBorder="1" applyAlignment="1">
      <alignment horizontal="center"/>
    </xf>
    <xf numFmtId="0" fontId="55" fillId="0" borderId="12" xfId="44" applyFont="1" applyBorder="1" applyAlignment="1">
      <alignment horizontal="center" vertical="center"/>
    </xf>
    <xf numFmtId="0" fontId="47" fillId="0" borderId="12" xfId="44" applyBorder="1" applyAlignment="1">
      <alignment horizontal="center"/>
    </xf>
    <xf numFmtId="0" fontId="55" fillId="0" borderId="12" xfId="44" applyFont="1" applyBorder="1"/>
    <xf numFmtId="0" fontId="55" fillId="49" borderId="12" xfId="44" applyFont="1" applyFill="1" applyBorder="1" applyAlignment="1">
      <alignment horizontal="center"/>
    </xf>
    <xf numFmtId="165" fontId="47" fillId="0" borderId="12" xfId="44" applyNumberFormat="1" applyBorder="1" applyAlignment="1">
      <alignment horizontal="center"/>
    </xf>
    <xf numFmtId="0" fontId="47" fillId="0" borderId="12" xfId="44" applyBorder="1"/>
    <xf numFmtId="1" fontId="47" fillId="0" borderId="12" xfId="44" applyNumberFormat="1" applyBorder="1" applyAlignment="1">
      <alignment horizontal="center"/>
    </xf>
    <xf numFmtId="164" fontId="47" fillId="0" borderId="12" xfId="44" applyNumberFormat="1" applyBorder="1" applyAlignment="1">
      <alignment horizontal="center"/>
    </xf>
    <xf numFmtId="168" fontId="51" fillId="0" borderId="12" xfId="44" applyNumberFormat="1" applyFont="1" applyBorder="1" applyAlignment="1">
      <alignment horizontal="center"/>
    </xf>
    <xf numFmtId="0" fontId="56" fillId="51" borderId="12" xfId="44" applyFont="1" applyFill="1" applyBorder="1" applyAlignment="1">
      <alignment horizontal="center"/>
    </xf>
    <xf numFmtId="3" fontId="22" fillId="52" borderId="12" xfId="0" applyNumberFormat="1" applyFont="1" applyFill="1" applyBorder="1" applyAlignment="1">
      <alignment horizontal="center" vertical="center"/>
    </xf>
    <xf numFmtId="3" fontId="61" fillId="52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2" fontId="43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63" fillId="39" borderId="0" xfId="0" applyFont="1" applyFill="1"/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3" fillId="34" borderId="0" xfId="0" applyFont="1" applyFill="1"/>
    <xf numFmtId="0" fontId="63" fillId="0" borderId="0" xfId="0" applyFont="1"/>
    <xf numFmtId="1" fontId="55" fillId="0" borderId="60" xfId="44" applyNumberFormat="1" applyFont="1" applyBorder="1" applyAlignment="1">
      <alignment horizontal="center"/>
    </xf>
    <xf numFmtId="0" fontId="51" fillId="0" borderId="20" xfId="44" applyFont="1" applyBorder="1" applyAlignment="1">
      <alignment horizontal="center"/>
    </xf>
    <xf numFmtId="168" fontId="51" fillId="0" borderId="20" xfId="44" applyNumberFormat="1" applyFont="1" applyBorder="1" applyAlignment="1">
      <alignment horizontal="center"/>
    </xf>
    <xf numFmtId="0" fontId="56" fillId="0" borderId="20" xfId="44" applyFont="1" applyBorder="1" applyAlignment="1">
      <alignment horizontal="center"/>
    </xf>
    <xf numFmtId="164" fontId="51" fillId="0" borderId="20" xfId="44" applyNumberFormat="1" applyFont="1" applyBorder="1" applyAlignment="1">
      <alignment horizontal="center"/>
    </xf>
    <xf numFmtId="1" fontId="54" fillId="0" borderId="20" xfId="44" applyNumberFormat="1" applyFont="1" applyBorder="1" applyAlignment="1">
      <alignment horizontal="center"/>
    </xf>
    <xf numFmtId="0" fontId="51" fillId="0" borderId="19" xfId="44" applyFont="1" applyBorder="1" applyAlignment="1">
      <alignment horizontal="center"/>
    </xf>
    <xf numFmtId="168" fontId="51" fillId="0" borderId="19" xfId="44" applyNumberFormat="1" applyFont="1" applyBorder="1" applyAlignment="1">
      <alignment horizontal="center"/>
    </xf>
    <xf numFmtId="0" fontId="51" fillId="0" borderId="64" xfId="44" applyFont="1" applyBorder="1" applyAlignment="1">
      <alignment horizontal="center"/>
    </xf>
    <xf numFmtId="168" fontId="51" fillId="0" borderId="64" xfId="44" applyNumberFormat="1" applyFont="1" applyBorder="1" applyAlignment="1">
      <alignment horizontal="center"/>
    </xf>
    <xf numFmtId="0" fontId="56" fillId="0" borderId="64" xfId="44" applyFont="1" applyBorder="1" applyAlignment="1">
      <alignment horizontal="center"/>
    </xf>
    <xf numFmtId="164" fontId="51" fillId="0" borderId="64" xfId="44" applyNumberFormat="1" applyFont="1" applyBorder="1" applyAlignment="1">
      <alignment horizontal="center"/>
    </xf>
    <xf numFmtId="1" fontId="54" fillId="0" borderId="64" xfId="44" applyNumberFormat="1" applyFont="1" applyBorder="1" applyAlignment="1">
      <alignment horizontal="center"/>
    </xf>
    <xf numFmtId="0" fontId="47" fillId="0" borderId="0" xfId="44" applyAlignment="1">
      <alignment horizontal="center" vertic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59" fillId="0" borderId="0" xfId="0" applyFont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1" fontId="63" fillId="34" borderId="0" xfId="0" applyNumberFormat="1" applyFont="1" applyFill="1"/>
    <xf numFmtId="1" fontId="63" fillId="0" borderId="0" xfId="0" applyNumberFormat="1" applyFont="1"/>
    <xf numFmtId="2" fontId="0" fillId="33" borderId="0" xfId="0" applyNumberFormat="1" applyFill="1" applyAlignment="1">
      <alignment horizontal="center" vertical="center"/>
    </xf>
    <xf numFmtId="0" fontId="62" fillId="39" borderId="0" xfId="0" applyFont="1" applyFill="1"/>
    <xf numFmtId="0" fontId="33" fillId="39" borderId="0" xfId="0" applyFont="1" applyFill="1"/>
    <xf numFmtId="1" fontId="54" fillId="0" borderId="65" xfId="44" applyNumberFormat="1" applyFont="1" applyBorder="1" applyAlignment="1">
      <alignment horizontal="center"/>
    </xf>
    <xf numFmtId="0" fontId="64" fillId="0" borderId="0" xfId="0" applyFont="1"/>
    <xf numFmtId="1" fontId="0" fillId="34" borderId="0" xfId="0" applyNumberFormat="1" applyFont="1" applyFill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53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1" fontId="43" fillId="0" borderId="20" xfId="0" applyNumberFormat="1" applyFont="1" applyBorder="1" applyAlignment="1">
      <alignment horizontal="center" vertical="center"/>
    </xf>
    <xf numFmtId="2" fontId="60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63" fillId="34" borderId="0" xfId="0" applyNumberFormat="1" applyFont="1" applyFill="1" applyAlignment="1">
      <alignment horizontal="center"/>
    </xf>
    <xf numFmtId="0" fontId="63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0" fontId="34" fillId="0" borderId="12" xfId="0" applyFont="1" applyBorder="1"/>
    <xf numFmtId="49" fontId="34" fillId="0" borderId="12" xfId="0" applyNumberFormat="1" applyFont="1" applyBorder="1"/>
    <xf numFmtId="14" fontId="65" fillId="39" borderId="0" xfId="0" applyNumberFormat="1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19" fillId="37" borderId="62" xfId="0" applyFont="1" applyFill="1" applyBorder="1" applyAlignment="1">
      <alignment horizontal="center" vertical="center"/>
    </xf>
    <xf numFmtId="9" fontId="19" fillId="37" borderId="19" xfId="42" applyFont="1" applyFill="1" applyBorder="1" applyAlignment="1">
      <alignment horizontal="center" vertical="center"/>
    </xf>
    <xf numFmtId="0" fontId="19" fillId="37" borderId="19" xfId="0" applyFont="1" applyFill="1" applyBorder="1" applyAlignment="1">
      <alignment horizontal="center" vertical="center"/>
    </xf>
    <xf numFmtId="3" fontId="22" fillId="38" borderId="19" xfId="0" applyNumberFormat="1" applyFont="1" applyFill="1" applyBorder="1" applyAlignment="1">
      <alignment horizontal="center" vertical="center"/>
    </xf>
    <xf numFmtId="2" fontId="60" fillId="0" borderId="62" xfId="0" applyNumberFormat="1" applyFont="1" applyBorder="1" applyAlignment="1">
      <alignment horizontal="center" vertical="center"/>
    </xf>
    <xf numFmtId="1" fontId="60" fillId="0" borderId="63" xfId="0" applyNumberFormat="1" applyFont="1" applyBorder="1" applyAlignment="1">
      <alignment horizontal="center" vertical="center"/>
    </xf>
    <xf numFmtId="1" fontId="19" fillId="38" borderId="19" xfId="0" applyNumberFormat="1" applyFont="1" applyFill="1" applyBorder="1" applyAlignment="1">
      <alignment horizontal="center" vertical="center"/>
    </xf>
    <xf numFmtId="1" fontId="19" fillId="37" borderId="19" xfId="42" quotePrefix="1" applyNumberFormat="1" applyFont="1" applyFill="1" applyBorder="1" applyAlignment="1">
      <alignment horizontal="center" vertical="center"/>
    </xf>
    <xf numFmtId="9" fontId="19" fillId="38" borderId="19" xfId="42" applyFont="1" applyFill="1" applyBorder="1" applyAlignment="1">
      <alignment horizontal="center" vertical="center"/>
    </xf>
    <xf numFmtId="165" fontId="19" fillId="38" borderId="19" xfId="42" applyNumberFormat="1" applyFont="1" applyFill="1" applyBorder="1" applyAlignment="1">
      <alignment horizontal="center" vertical="center"/>
    </xf>
    <xf numFmtId="1" fontId="19" fillId="38" borderId="63" xfId="0" applyNumberFormat="1" applyFont="1" applyFill="1" applyBorder="1" applyAlignment="1">
      <alignment horizontal="center" vertical="center"/>
    </xf>
    <xf numFmtId="164" fontId="19" fillId="38" borderId="63" xfId="0" applyNumberFormat="1" applyFont="1" applyFill="1" applyBorder="1" applyAlignment="1">
      <alignment horizontal="center" vertical="center"/>
    </xf>
    <xf numFmtId="9" fontId="19" fillId="38" borderId="63" xfId="42" applyFont="1" applyFill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/>
    </xf>
    <xf numFmtId="0" fontId="54" fillId="0" borderId="12" xfId="44" applyFont="1" applyBorder="1" applyAlignment="1">
      <alignment horizontal="center"/>
    </xf>
    <xf numFmtId="0" fontId="54" fillId="0" borderId="0" xfId="44" applyFont="1" applyAlignment="1">
      <alignment horizontal="center"/>
    </xf>
    <xf numFmtId="0" fontId="0" fillId="33" borderId="12" xfId="0" applyFill="1" applyBorder="1"/>
    <xf numFmtId="1" fontId="13" fillId="41" borderId="12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0" fillId="0" borderId="12" xfId="0" applyNumberFormat="1" applyFont="1" applyFill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1" fontId="39" fillId="0" borderId="12" xfId="0" applyNumberFormat="1" applyFont="1" applyBorder="1" applyAlignment="1">
      <alignment horizontal="center" vertical="center"/>
    </xf>
    <xf numFmtId="1" fontId="35" fillId="0" borderId="12" xfId="0" applyNumberFormat="1" applyFont="1" applyBorder="1" applyAlignment="1" applyProtection="1">
      <alignment horizontal="center" vertical="center"/>
      <protection locked="0"/>
    </xf>
    <xf numFmtId="1" fontId="42" fillId="0" borderId="12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Font="1" applyAlignment="1">
      <alignment horizontal="center" vertical="center"/>
    </xf>
    <xf numFmtId="0" fontId="20" fillId="35" borderId="69" xfId="0" applyFont="1" applyFill="1" applyBorder="1" applyAlignment="1">
      <alignment horizontal="center" vertical="center" wrapText="1"/>
    </xf>
    <xf numFmtId="0" fontId="23" fillId="35" borderId="70" xfId="0" applyFont="1" applyFill="1" applyBorder="1" applyAlignment="1">
      <alignment horizontal="center" vertical="center" wrapText="1"/>
    </xf>
    <xf numFmtId="0" fontId="20" fillId="35" borderId="70" xfId="0" applyFont="1" applyFill="1" applyBorder="1" applyAlignment="1">
      <alignment horizontal="center" vertical="center" wrapText="1"/>
    </xf>
    <xf numFmtId="1" fontId="20" fillId="35" borderId="70" xfId="0" applyNumberFormat="1" applyFont="1" applyFill="1" applyBorder="1" applyAlignment="1">
      <alignment horizontal="center" vertical="center" wrapText="1"/>
    </xf>
    <xf numFmtId="0" fontId="17" fillId="35" borderId="71" xfId="0" applyFont="1" applyFill="1" applyBorder="1" applyAlignment="1">
      <alignment horizontal="center" vertical="center" wrapText="1"/>
    </xf>
    <xf numFmtId="0" fontId="17" fillId="35" borderId="70" xfId="0" applyFont="1" applyFill="1" applyBorder="1" applyAlignment="1">
      <alignment horizontal="center" vertical="center" wrapText="1"/>
    </xf>
    <xf numFmtId="9" fontId="0" fillId="0" borderId="72" xfId="42" applyFont="1" applyBorder="1" applyAlignment="1">
      <alignment horizontal="center" vertical="center" wrapText="1"/>
    </xf>
    <xf numFmtId="0" fontId="0" fillId="39" borderId="73" xfId="0" applyFill="1" applyBorder="1" applyAlignment="1">
      <alignment horizontal="center" vertical="center" wrapText="1"/>
    </xf>
    <xf numFmtId="0" fontId="0" fillId="39" borderId="0" xfId="0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 applyBorder="1" applyAlignment="1">
      <alignment horizontal="center"/>
    </xf>
    <xf numFmtId="0" fontId="0" fillId="39" borderId="74" xfId="0" applyFill="1" applyBorder="1" applyAlignment="1">
      <alignment horizontal="center" vertical="center"/>
    </xf>
    <xf numFmtId="168" fontId="51" fillId="0" borderId="30" xfId="44" applyNumberFormat="1" applyFont="1" applyBorder="1" applyAlignment="1">
      <alignment horizontal="center"/>
    </xf>
    <xf numFmtId="1" fontId="55" fillId="0" borderId="20" xfId="44" applyNumberFormat="1" applyFont="1" applyBorder="1" applyAlignment="1">
      <alignment horizontal="center"/>
    </xf>
    <xf numFmtId="0" fontId="55" fillId="0" borderId="20" xfId="44" applyFont="1" applyBorder="1" applyAlignment="1">
      <alignment horizontal="center"/>
    </xf>
    <xf numFmtId="0" fontId="35" fillId="34" borderId="67" xfId="0" applyFont="1" applyFill="1" applyBorder="1"/>
    <xf numFmtId="0" fontId="35" fillId="34" borderId="68" xfId="0" applyFont="1" applyFill="1" applyBorder="1"/>
    <xf numFmtId="0" fontId="47" fillId="0" borderId="0" xfId="44" applyAlignment="1">
      <alignment vertical="center"/>
    </xf>
    <xf numFmtId="0" fontId="47" fillId="0" borderId="53" xfId="44" applyBorder="1" applyAlignment="1">
      <alignment horizontal="center" vertical="center"/>
    </xf>
    <xf numFmtId="164" fontId="47" fillId="0" borderId="53" xfId="44" applyNumberFormat="1" applyBorder="1" applyAlignment="1">
      <alignment horizontal="center" vertical="center"/>
    </xf>
    <xf numFmtId="0" fontId="67" fillId="0" borderId="0" xfId="44" applyFont="1"/>
    <xf numFmtId="14" fontId="47" fillId="0" borderId="0" xfId="44" applyNumberFormat="1"/>
    <xf numFmtId="14" fontId="67" fillId="0" borderId="0" xfId="44" applyNumberFormat="1" applyFont="1"/>
    <xf numFmtId="2" fontId="47" fillId="0" borderId="0" xfId="44" applyNumberFormat="1"/>
    <xf numFmtId="1" fontId="0" fillId="0" borderId="12" xfId="0" applyNumberFormat="1" applyBorder="1" applyAlignment="1">
      <alignment horizontal="center"/>
    </xf>
    <xf numFmtId="9" fontId="19" fillId="38" borderId="49" xfId="42" applyFont="1" applyFill="1" applyBorder="1" applyAlignment="1">
      <alignment horizontal="center" vertical="center"/>
    </xf>
    <xf numFmtId="1" fontId="69" fillId="0" borderId="12" xfId="0" applyNumberFormat="1" applyFont="1" applyBorder="1" applyAlignment="1">
      <alignment horizontal="center" vertical="center"/>
    </xf>
    <xf numFmtId="2" fontId="63" fillId="0" borderId="12" xfId="0" applyNumberFormat="1" applyFont="1" applyBorder="1" applyAlignment="1">
      <alignment horizontal="center" vertical="center"/>
    </xf>
    <xf numFmtId="9" fontId="21" fillId="36" borderId="61" xfId="42" applyFont="1" applyFill="1" applyBorder="1" applyAlignment="1">
      <alignment horizontal="center" vertical="center"/>
    </xf>
    <xf numFmtId="9" fontId="19" fillId="0" borderId="42" xfId="42" applyFont="1" applyFill="1" applyBorder="1" applyAlignment="1">
      <alignment horizontal="center" vertical="center"/>
    </xf>
    <xf numFmtId="1" fontId="69" fillId="0" borderId="50" xfId="0" applyNumberFormat="1" applyFont="1" applyBorder="1" applyAlignment="1">
      <alignment horizontal="center" vertical="center"/>
    </xf>
    <xf numFmtId="1" fontId="20" fillId="35" borderId="76" xfId="0" applyNumberFormat="1" applyFont="1" applyFill="1" applyBorder="1" applyAlignment="1">
      <alignment horizontal="center" vertical="center" wrapText="1"/>
    </xf>
    <xf numFmtId="9" fontId="19" fillId="38" borderId="77" xfId="42" applyFont="1" applyFill="1" applyBorder="1" applyAlignment="1">
      <alignment horizontal="center" vertical="center"/>
    </xf>
    <xf numFmtId="9" fontId="19" fillId="38" borderId="78" xfId="42" applyFont="1" applyFill="1" applyBorder="1" applyAlignment="1">
      <alignment horizontal="center" vertical="center"/>
    </xf>
    <xf numFmtId="9" fontId="19" fillId="0" borderId="79" xfId="42" applyFont="1" applyFill="1" applyBorder="1" applyAlignment="1">
      <alignment horizontal="center" vertical="center"/>
    </xf>
    <xf numFmtId="9" fontId="21" fillId="35" borderId="80" xfId="42" applyFont="1" applyFill="1" applyBorder="1" applyAlignment="1">
      <alignment horizontal="center" vertical="center"/>
    </xf>
    <xf numFmtId="9" fontId="21" fillId="35" borderId="81" xfId="42" applyFont="1" applyFill="1" applyBorder="1" applyAlignment="1">
      <alignment horizontal="center" vertical="center"/>
    </xf>
    <xf numFmtId="1" fontId="63" fillId="0" borderId="0" xfId="0" applyNumberFormat="1" applyFont="1" applyBorder="1" applyAlignment="1">
      <alignment horizontal="center" vertical="center"/>
    </xf>
    <xf numFmtId="1" fontId="69" fillId="0" borderId="0" xfId="0" applyNumberFormat="1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21" fillId="36" borderId="80" xfId="0" applyFont="1" applyFill="1" applyBorder="1" applyAlignment="1">
      <alignment horizontal="center" vertical="center"/>
    </xf>
    <xf numFmtId="1" fontId="18" fillId="35" borderId="83" xfId="0" applyNumberFormat="1" applyFont="1" applyFill="1" applyBorder="1" applyAlignment="1">
      <alignment horizontal="center" vertical="center"/>
    </xf>
    <xf numFmtId="1" fontId="18" fillId="35" borderId="84" xfId="0" applyNumberFormat="1" applyFont="1" applyFill="1" applyBorder="1" applyAlignment="1">
      <alignment horizontal="center" vertical="center"/>
    </xf>
    <xf numFmtId="1" fontId="20" fillId="35" borderId="85" xfId="0" applyNumberFormat="1" applyFont="1" applyFill="1" applyBorder="1" applyAlignment="1">
      <alignment horizontal="center" vertical="center" wrapText="1"/>
    </xf>
    <xf numFmtId="1" fontId="69" fillId="0" borderId="19" xfId="0" applyNumberFormat="1" applyFont="1" applyBorder="1" applyAlignment="1">
      <alignment horizontal="center" vertical="center"/>
    </xf>
    <xf numFmtId="2" fontId="63" fillId="0" borderId="19" xfId="0" applyNumberFormat="1" applyFont="1" applyBorder="1" applyAlignment="1">
      <alignment horizontal="center" vertical="center"/>
    </xf>
    <xf numFmtId="1" fontId="69" fillId="0" borderId="49" xfId="0" applyNumberFormat="1" applyFont="1" applyBorder="1" applyAlignment="1">
      <alignment horizontal="center" vertical="center"/>
    </xf>
    <xf numFmtId="1" fontId="20" fillId="35" borderId="86" xfId="0" applyNumberFormat="1" applyFont="1" applyFill="1" applyBorder="1" applyAlignment="1">
      <alignment horizontal="center" vertical="center" wrapText="1"/>
    </xf>
    <xf numFmtId="1" fontId="20" fillId="35" borderId="87" xfId="0" applyNumberFormat="1" applyFont="1" applyFill="1" applyBorder="1" applyAlignment="1">
      <alignment horizontal="center" vertical="center" wrapText="1"/>
    </xf>
    <xf numFmtId="1" fontId="20" fillId="35" borderId="88" xfId="0" applyNumberFormat="1" applyFont="1" applyFill="1" applyBorder="1" applyAlignment="1">
      <alignment horizontal="center" vertical="center" wrapText="1"/>
    </xf>
    <xf numFmtId="1" fontId="63" fillId="0" borderId="35" xfId="0" applyNumberFormat="1" applyFont="1" applyBorder="1" applyAlignment="1">
      <alignment horizontal="center" vertical="center" wrapText="1"/>
    </xf>
    <xf numFmtId="14" fontId="0" fillId="39" borderId="0" xfId="0" applyNumberFormat="1" applyFill="1" applyBorder="1" applyAlignment="1"/>
    <xf numFmtId="14" fontId="0" fillId="39" borderId="74" xfId="0" applyNumberFormat="1" applyFill="1" applyBorder="1" applyAlignment="1"/>
    <xf numFmtId="0" fontId="47" fillId="0" borderId="89" xfId="44" applyBorder="1" applyAlignment="1">
      <alignment horizontal="center"/>
    </xf>
    <xf numFmtId="0" fontId="55" fillId="0" borderId="89" xfId="44" applyFont="1" applyBorder="1" applyAlignment="1">
      <alignment horizontal="center"/>
    </xf>
    <xf numFmtId="0" fontId="57" fillId="0" borderId="89" xfId="44" applyFont="1" applyBorder="1" applyAlignment="1">
      <alignment horizontal="center"/>
    </xf>
    <xf numFmtId="0" fontId="55" fillId="0" borderId="90" xfId="44" applyFont="1" applyBorder="1" applyAlignment="1">
      <alignment horizontal="center"/>
    </xf>
    <xf numFmtId="0" fontId="55" fillId="0" borderId="50" xfId="44" applyFont="1" applyBorder="1" applyAlignment="1">
      <alignment horizontal="center"/>
    </xf>
    <xf numFmtId="0" fontId="42" fillId="0" borderId="50" xfId="44" applyFont="1" applyBorder="1" applyAlignment="1">
      <alignment horizontal="center"/>
    </xf>
    <xf numFmtId="0" fontId="42" fillId="0" borderId="51" xfId="44" applyFont="1" applyBorder="1" applyAlignment="1">
      <alignment horizontal="center"/>
    </xf>
    <xf numFmtId="0" fontId="42" fillId="0" borderId="66" xfId="44" applyFont="1" applyBorder="1" applyAlignment="1">
      <alignment horizontal="center"/>
    </xf>
    <xf numFmtId="0" fontId="42" fillId="0" borderId="91" xfId="44" applyFont="1" applyBorder="1" applyAlignment="1">
      <alignment horizontal="center"/>
    </xf>
    <xf numFmtId="0" fontId="55" fillId="0" borderId="92" xfId="44" applyFont="1" applyBorder="1"/>
    <xf numFmtId="1" fontId="57" fillId="0" borderId="92" xfId="44" applyNumberFormat="1" applyFont="1" applyBorder="1" applyAlignment="1">
      <alignment horizontal="center"/>
    </xf>
    <xf numFmtId="1" fontId="57" fillId="0" borderId="93" xfId="44" applyNumberFormat="1" applyFont="1" applyBorder="1" applyAlignment="1">
      <alignment horizontal="center"/>
    </xf>
    <xf numFmtId="1" fontId="57" fillId="0" borderId="60" xfId="44" applyNumberFormat="1" applyFont="1" applyBorder="1" applyAlignment="1">
      <alignment horizontal="center"/>
    </xf>
    <xf numFmtId="2" fontId="18" fillId="35" borderId="83" xfId="0" applyNumberFormat="1" applyFont="1" applyFill="1" applyBorder="1" applyAlignment="1">
      <alignment horizontal="center" vertical="center"/>
    </xf>
    <xf numFmtId="0" fontId="51" fillId="0" borderId="30" xfId="44" applyFont="1" applyBorder="1" applyAlignment="1">
      <alignment horizontal="center"/>
    </xf>
    <xf numFmtId="0" fontId="54" fillId="0" borderId="20" xfId="44" applyFont="1" applyBorder="1" applyAlignment="1">
      <alignment horizontal="center"/>
    </xf>
    <xf numFmtId="0" fontId="47" fillId="0" borderId="20" xfId="44" applyBorder="1" applyAlignment="1">
      <alignment horizontal="center"/>
    </xf>
    <xf numFmtId="0" fontId="47" fillId="0" borderId="20" xfId="44" applyBorder="1"/>
    <xf numFmtId="9" fontId="47" fillId="0" borderId="12" xfId="42" applyFont="1" applyBorder="1" applyAlignment="1">
      <alignment horizontal="center" vertical="center"/>
    </xf>
    <xf numFmtId="0" fontId="47" fillId="0" borderId="12" xfId="44" applyBorder="1" applyAlignment="1">
      <alignment vertical="center"/>
    </xf>
    <xf numFmtId="1" fontId="66" fillId="0" borderId="12" xfId="44" applyNumberFormat="1" applyFont="1" applyBorder="1" applyAlignment="1">
      <alignment horizontal="center" vertical="center"/>
    </xf>
    <xf numFmtId="0" fontId="68" fillId="0" borderId="12" xfId="44" applyFont="1" applyBorder="1" applyAlignment="1">
      <alignment horizontal="center"/>
    </xf>
    <xf numFmtId="0" fontId="67" fillId="0" borderId="12" xfId="44" applyFont="1" applyBorder="1" applyAlignment="1">
      <alignment horizontal="center"/>
    </xf>
    <xf numFmtId="0" fontId="67" fillId="0" borderId="12" xfId="44" applyFont="1" applyBorder="1" applyAlignment="1">
      <alignment vertical="center"/>
    </xf>
    <xf numFmtId="0" fontId="55" fillId="0" borderId="89" xfId="44" applyFont="1" applyBorder="1"/>
    <xf numFmtId="0" fontId="55" fillId="0" borderId="50" xfId="44" applyFont="1" applyBorder="1" applyAlignment="1">
      <alignment horizontal="center" vertical="center"/>
    </xf>
    <xf numFmtId="0" fontId="55" fillId="0" borderId="50" xfId="44" applyFont="1" applyBorder="1"/>
    <xf numFmtId="0" fontId="55" fillId="50" borderId="50" xfId="44" applyFont="1" applyFill="1" applyBorder="1" applyAlignment="1">
      <alignment horizontal="center"/>
    </xf>
    <xf numFmtId="0" fontId="47" fillId="0" borderId="50" xfId="44" applyBorder="1"/>
    <xf numFmtId="0" fontId="55" fillId="50" borderId="51" xfId="44" applyFont="1" applyFill="1" applyBorder="1" applyAlignment="1">
      <alignment horizontal="center"/>
    </xf>
    <xf numFmtId="0" fontId="47" fillId="0" borderId="51" xfId="44" applyBorder="1"/>
    <xf numFmtId="0" fontId="47" fillId="0" borderId="12" xfId="44" applyBorder="1" applyAlignment="1">
      <alignment horizontal="center" vertical="center"/>
    </xf>
    <xf numFmtId="168" fontId="47" fillId="0" borderId="12" xfId="44" applyNumberFormat="1" applyBorder="1" applyAlignment="1">
      <alignment vertical="center"/>
    </xf>
    <xf numFmtId="0" fontId="0" fillId="0" borderId="95" xfId="0" applyBorder="1"/>
    <xf numFmtId="0" fontId="35" fillId="34" borderId="97" xfId="0" applyFont="1" applyFill="1" applyBorder="1"/>
    <xf numFmtId="0" fontId="35" fillId="34" borderId="99" xfId="0" applyFont="1" applyFill="1" applyBorder="1"/>
    <xf numFmtId="165" fontId="0" fillId="0" borderId="12" xfId="42" applyNumberFormat="1" applyFont="1" applyBorder="1" applyAlignment="1">
      <alignment horizontal="center" vertical="center"/>
    </xf>
    <xf numFmtId="3" fontId="0" fillId="34" borderId="0" xfId="0" applyNumberFormat="1" applyFill="1" applyAlignment="1">
      <alignment horizontal="center" vertical="center"/>
    </xf>
    <xf numFmtId="0" fontId="57" fillId="39" borderId="43" xfId="44" applyFont="1" applyFill="1" applyBorder="1" applyAlignment="1">
      <alignment horizontal="center"/>
    </xf>
    <xf numFmtId="1" fontId="57" fillId="39" borderId="43" xfId="44" applyNumberFormat="1" applyFont="1" applyFill="1" applyBorder="1" applyAlignment="1">
      <alignment horizontal="center"/>
    </xf>
    <xf numFmtId="1" fontId="57" fillId="54" borderId="43" xfId="44" applyNumberFormat="1" applyFont="1" applyFill="1" applyBorder="1" applyAlignment="1">
      <alignment horizontal="center"/>
    </xf>
    <xf numFmtId="1" fontId="57" fillId="55" borderId="43" xfId="44" applyNumberFormat="1" applyFont="1" applyFill="1" applyBorder="1" applyAlignment="1">
      <alignment horizontal="center"/>
    </xf>
    <xf numFmtId="1" fontId="57" fillId="56" borderId="43" xfId="44" applyNumberFormat="1" applyFont="1" applyFill="1" applyBorder="1" applyAlignment="1">
      <alignment horizontal="center"/>
    </xf>
    <xf numFmtId="1" fontId="57" fillId="57" borderId="43" xfId="44" applyNumberFormat="1" applyFont="1" applyFill="1" applyBorder="1" applyAlignment="1">
      <alignment horizontal="center"/>
    </xf>
    <xf numFmtId="1" fontId="57" fillId="58" borderId="43" xfId="44" applyNumberFormat="1" applyFont="1" applyFill="1" applyBorder="1" applyAlignment="1">
      <alignment horizontal="center"/>
    </xf>
    <xf numFmtId="1" fontId="70" fillId="56" borderId="43" xfId="44" applyNumberFormat="1" applyFont="1" applyFill="1" applyBorder="1" applyAlignment="1">
      <alignment horizontal="center"/>
    </xf>
    <xf numFmtId="1" fontId="57" fillId="56" borderId="44" xfId="44" applyNumberFormat="1" applyFont="1" applyFill="1" applyBorder="1" applyAlignment="1">
      <alignment horizontal="center"/>
    </xf>
    <xf numFmtId="0" fontId="57" fillId="39" borderId="43" xfId="44" applyFont="1" applyFill="1" applyBorder="1"/>
    <xf numFmtId="164" fontId="0" fillId="0" borderId="12" xfId="0" applyNumberFormat="1" applyBorder="1" applyAlignment="1">
      <alignment horizontal="center" vertical="center"/>
    </xf>
    <xf numFmtId="0" fontId="17" fillId="35" borderId="12" xfId="0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50" xfId="0" applyBorder="1" applyAlignment="1">
      <alignment horizontal="center"/>
    </xf>
    <xf numFmtId="0" fontId="16" fillId="0" borderId="12" xfId="0" applyFont="1" applyBorder="1" applyAlignment="1">
      <alignment horizontal="center" vertical="center"/>
    </xf>
    <xf numFmtId="0" fontId="0" fillId="0" borderId="94" xfId="0" applyBorder="1"/>
    <xf numFmtId="0" fontId="35" fillId="34" borderId="96" xfId="0" applyFont="1" applyFill="1" applyBorder="1"/>
    <xf numFmtId="0" fontId="35" fillId="34" borderId="98" xfId="0" applyFont="1" applyFill="1" applyBorder="1"/>
    <xf numFmtId="0" fontId="21" fillId="59" borderId="15" xfId="0" applyFont="1" applyFill="1" applyBorder="1" applyAlignment="1">
      <alignment horizontal="center" vertical="center"/>
    </xf>
    <xf numFmtId="9" fontId="21" fillId="59" borderId="12" xfId="42" applyFont="1" applyFill="1" applyBorder="1" applyAlignment="1">
      <alignment horizontal="center" vertical="center"/>
    </xf>
    <xf numFmtId="0" fontId="21" fillId="59" borderId="12" xfId="0" applyFont="1" applyFill="1" applyBorder="1" applyAlignment="1">
      <alignment horizontal="center" vertical="center"/>
    </xf>
    <xf numFmtId="0" fontId="0" fillId="0" borderId="30" xfId="0" applyFill="1" applyBorder="1" applyAlignment="1">
      <alignment horizontal="center"/>
    </xf>
    <xf numFmtId="1" fontId="47" fillId="0" borderId="0" xfId="44" applyNumberFormat="1"/>
    <xf numFmtId="0" fontId="0" fillId="0" borderId="20" xfId="0" applyBorder="1"/>
    <xf numFmtId="0" fontId="0" fillId="0" borderId="45" xfId="0" applyFill="1" applyBorder="1"/>
    <xf numFmtId="1" fontId="0" fillId="0" borderId="0" xfId="0" applyNumberFormat="1" applyBorder="1"/>
    <xf numFmtId="9" fontId="69" fillId="0" borderId="19" xfId="42" applyFont="1" applyBorder="1" applyAlignment="1">
      <alignment horizontal="center" vertical="center"/>
    </xf>
    <xf numFmtId="168" fontId="56" fillId="0" borderId="12" xfId="44" applyNumberFormat="1" applyFont="1" applyBorder="1" applyAlignment="1">
      <alignment horizontal="center"/>
    </xf>
    <xf numFmtId="1" fontId="71" fillId="56" borderId="43" xfId="44" applyNumberFormat="1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 vertical="center"/>
    </xf>
    <xf numFmtId="0" fontId="0" fillId="60" borderId="12" xfId="0" applyFill="1" applyBorder="1" applyAlignment="1">
      <alignment horizontal="center" vertical="center"/>
    </xf>
    <xf numFmtId="0" fontId="28" fillId="0" borderId="12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center" vertical="center"/>
    </xf>
    <xf numFmtId="0" fontId="28" fillId="0" borderId="12" xfId="0" applyFont="1" applyBorder="1" applyAlignment="1">
      <alignment horizontal="left" vertical="center"/>
    </xf>
    <xf numFmtId="0" fontId="28" fillId="0" borderId="12" xfId="0" applyFont="1" applyBorder="1" applyAlignment="1">
      <alignment vertical="center"/>
    </xf>
    <xf numFmtId="0" fontId="0" fillId="0" borderId="12" xfId="0" applyFill="1" applyBorder="1" applyAlignment="1">
      <alignment horizontal="left"/>
    </xf>
    <xf numFmtId="14" fontId="0" fillId="0" borderId="0" xfId="0" applyNumberFormat="1" applyAlignment="1">
      <alignment horizontal="left"/>
    </xf>
    <xf numFmtId="14" fontId="0" fillId="33" borderId="12" xfId="0" applyNumberFormat="1" applyFill="1" applyBorder="1" applyAlignment="1">
      <alignment horizontal="center" vertical="center"/>
    </xf>
    <xf numFmtId="49" fontId="0" fillId="0" borderId="0" xfId="0" applyNumberFormat="1"/>
    <xf numFmtId="14" fontId="72" fillId="0" borderId="12" xfId="0" applyNumberFormat="1" applyFont="1" applyBorder="1" applyAlignment="1">
      <alignment horizontal="center" wrapText="1"/>
    </xf>
    <xf numFmtId="0" fontId="72" fillId="0" borderId="12" xfId="0" applyFont="1" applyBorder="1" applyAlignment="1">
      <alignment wrapText="1"/>
    </xf>
    <xf numFmtId="0" fontId="72" fillId="0" borderId="12" xfId="0" applyFont="1" applyBorder="1" applyAlignment="1">
      <alignment horizontal="center" wrapText="1"/>
    </xf>
    <xf numFmtId="0" fontId="73" fillId="0" borderId="12" xfId="0" applyFont="1" applyBorder="1" applyAlignment="1">
      <alignment wrapText="1"/>
    </xf>
    <xf numFmtId="14" fontId="0" fillId="0" borderId="12" xfId="0" applyNumberFormat="1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1" fontId="0" fillId="0" borderId="12" xfId="0" applyNumberFormat="1" applyFont="1" applyBorder="1"/>
    <xf numFmtId="0" fontId="0" fillId="0" borderId="12" xfId="0" applyFont="1" applyBorder="1" applyAlignment="1">
      <alignment horizontal="left"/>
    </xf>
    <xf numFmtId="0" fontId="0" fillId="0" borderId="12" xfId="0" applyFont="1" applyBorder="1" applyAlignment="1">
      <alignment horizontal="center" vertical="center"/>
    </xf>
    <xf numFmtId="14" fontId="74" fillId="61" borderId="100" xfId="0" applyNumberFormat="1" applyFont="1" applyFill="1" applyBorder="1" applyAlignment="1">
      <alignment horizontal="center" vertical="center"/>
    </xf>
    <xf numFmtId="167" fontId="75" fillId="0" borderId="12" xfId="0" applyNumberFormat="1" applyFont="1" applyBorder="1" applyAlignment="1" applyProtection="1">
      <alignment horizontal="center"/>
      <protection locked="0"/>
    </xf>
    <xf numFmtId="0" fontId="0" fillId="35" borderId="12" xfId="0" applyFill="1" applyBorder="1" applyAlignment="1">
      <alignment horizontal="center"/>
    </xf>
    <xf numFmtId="0" fontId="0" fillId="0" borderId="30" xfId="0" applyBorder="1"/>
    <xf numFmtId="0" fontId="0" fillId="0" borderId="19" xfId="0" applyBorder="1"/>
    <xf numFmtId="0" fontId="0" fillId="0" borderId="30" xfId="0" applyBorder="1" applyAlignment="1">
      <alignment horizontal="center"/>
    </xf>
    <xf numFmtId="49" fontId="13" fillId="41" borderId="100" xfId="0" applyNumberFormat="1" applyFont="1" applyFill="1" applyBorder="1" applyAlignment="1">
      <alignment horizontal="center" vertical="center"/>
    </xf>
    <xf numFmtId="1" fontId="13" fillId="41" borderId="100" xfId="0" applyNumberFormat="1" applyFont="1" applyFill="1" applyBorder="1" applyAlignment="1">
      <alignment horizontal="center" vertical="center"/>
    </xf>
    <xf numFmtId="1" fontId="0" fillId="62" borderId="12" xfId="0" applyNumberFormat="1" applyFill="1" applyBorder="1" applyAlignment="1">
      <alignment horizontal="center"/>
    </xf>
    <xf numFmtId="1" fontId="0" fillId="60" borderId="12" xfId="0" applyNumberFormat="1" applyFill="1" applyBorder="1" applyAlignment="1">
      <alignment horizontal="center"/>
    </xf>
    <xf numFmtId="1" fontId="39" fillId="0" borderId="12" xfId="0" applyNumberFormat="1" applyFont="1" applyBorder="1" applyAlignment="1">
      <alignment horizontal="center"/>
    </xf>
    <xf numFmtId="1" fontId="35" fillId="0" borderId="12" xfId="0" applyNumberFormat="1" applyFont="1" applyBorder="1" applyAlignment="1" applyProtection="1">
      <alignment horizontal="center"/>
      <protection locked="0"/>
    </xf>
    <xf numFmtId="1" fontId="42" fillId="0" borderId="12" xfId="0" applyNumberFormat="1" applyFont="1" applyBorder="1" applyAlignment="1" applyProtection="1">
      <alignment horizontal="center"/>
      <protection locked="0"/>
    </xf>
    <xf numFmtId="0" fontId="0" fillId="43" borderId="12" xfId="0" applyFill="1" applyBorder="1" applyAlignment="1">
      <alignment horizontal="center"/>
    </xf>
    <xf numFmtId="167" fontId="75" fillId="33" borderId="12" xfId="0" applyNumberFormat="1" applyFont="1" applyFill="1" applyBorder="1" applyAlignment="1" applyProtection="1">
      <alignment horizontal="center"/>
      <protection locked="0"/>
    </xf>
    <xf numFmtId="0" fontId="16" fillId="60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30" xfId="0" applyFill="1" applyBorder="1" applyAlignment="1">
      <alignment vertical="center"/>
    </xf>
    <xf numFmtId="0" fontId="0" fillId="0" borderId="0" xfId="0" applyAlignment="1"/>
    <xf numFmtId="0" fontId="0" fillId="0" borderId="45" xfId="0" applyFill="1" applyBorder="1" applyAlignment="1">
      <alignment vertical="center"/>
    </xf>
    <xf numFmtId="14" fontId="72" fillId="0" borderId="20" xfId="0" applyNumberFormat="1" applyFont="1" applyBorder="1" applyAlignment="1">
      <alignment horizontal="center" wrapText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0" fontId="74" fillId="35" borderId="12" xfId="0" applyFont="1" applyFill="1" applyBorder="1" applyAlignment="1">
      <alignment horizontal="center" vertical="center" wrapText="1"/>
    </xf>
    <xf numFmtId="14" fontId="74" fillId="35" borderId="12" xfId="0" applyNumberFormat="1" applyFont="1" applyFill="1" applyBorder="1" applyAlignment="1">
      <alignment horizontal="center" vertical="center" wrapText="1"/>
    </xf>
    <xf numFmtId="0" fontId="76" fillId="0" borderId="0" xfId="0" applyFont="1" applyAlignment="1">
      <alignment horizontal="center" wrapText="1"/>
    </xf>
    <xf numFmtId="0" fontId="0" fillId="0" borderId="19" xfId="0" applyFont="1" applyBorder="1"/>
    <xf numFmtId="0" fontId="0" fillId="0" borderId="30" xfId="0" applyFont="1" applyBorder="1"/>
    <xf numFmtId="0" fontId="0" fillId="0" borderId="20" xfId="0" applyFont="1" applyBorder="1"/>
    <xf numFmtId="0" fontId="0" fillId="33" borderId="0" xfId="0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0" fillId="33" borderId="20" xfId="0" applyFill="1" applyBorder="1" applyAlignment="1">
      <alignment horizontal="center" vertical="center"/>
    </xf>
    <xf numFmtId="0" fontId="0" fillId="33" borderId="19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33" borderId="12" xfId="0" applyFont="1" applyFill="1" applyBorder="1" applyAlignment="1">
      <alignment horizontal="center"/>
    </xf>
    <xf numFmtId="0" fontId="0" fillId="33" borderId="30" xfId="0" applyFill="1" applyBorder="1" applyAlignment="1">
      <alignment horizontal="center"/>
    </xf>
    <xf numFmtId="0" fontId="0" fillId="0" borderId="30" xfId="0" applyFill="1" applyBorder="1" applyAlignment="1">
      <alignment horizontal="left"/>
    </xf>
    <xf numFmtId="9" fontId="47" fillId="0" borderId="0" xfId="42" applyFont="1"/>
    <xf numFmtId="14" fontId="74" fillId="61" borderId="101" xfId="0" applyNumberFormat="1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14" fontId="74" fillId="61" borderId="12" xfId="0" applyNumberFormat="1" applyFont="1" applyFill="1" applyBorder="1" applyAlignment="1">
      <alignment horizontal="center" vertical="center"/>
    </xf>
    <xf numFmtId="14" fontId="74" fillId="61" borderId="12" xfId="0" applyNumberFormat="1" applyFont="1" applyFill="1" applyBorder="1" applyAlignment="1">
      <alignment vertical="center"/>
    </xf>
    <xf numFmtId="1" fontId="0" fillId="0" borderId="20" xfId="0" applyNumberFormat="1" applyBorder="1"/>
    <xf numFmtId="0" fontId="0" fillId="0" borderId="45" xfId="0" applyFill="1" applyBorder="1" applyAlignment="1">
      <alignment horizontal="center"/>
    </xf>
    <xf numFmtId="1" fontId="16" fillId="0" borderId="0" xfId="0" applyNumberFormat="1" applyFont="1" applyBorder="1"/>
    <xf numFmtId="167" fontId="75" fillId="0" borderId="0" xfId="0" applyNumberFormat="1" applyFont="1" applyBorder="1" applyAlignment="1" applyProtection="1">
      <alignment horizontal="center"/>
      <protection locked="0"/>
    </xf>
    <xf numFmtId="0" fontId="0" fillId="0" borderId="45" xfId="0" applyFill="1" applyBorder="1" applyAlignment="1"/>
    <xf numFmtId="1" fontId="16" fillId="0" borderId="20" xfId="0" applyNumberFormat="1" applyFont="1" applyBorder="1"/>
    <xf numFmtId="14" fontId="52" fillId="0" borderId="12" xfId="0" applyNumberFormat="1" applyFont="1" applyBorder="1" applyAlignment="1">
      <alignment horizontal="center" wrapText="1"/>
    </xf>
    <xf numFmtId="0" fontId="52" fillId="0" borderId="12" xfId="0" applyFont="1" applyBorder="1" applyAlignment="1">
      <alignment wrapText="1"/>
    </xf>
    <xf numFmtId="0" fontId="52" fillId="0" borderId="12" xfId="0" applyFont="1" applyBorder="1" applyAlignment="1">
      <alignment horizontal="center" wrapText="1"/>
    </xf>
    <xf numFmtId="0" fontId="0" fillId="0" borderId="20" xfId="0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14" fontId="52" fillId="0" borderId="20" xfId="0" applyNumberFormat="1" applyFont="1" applyBorder="1" applyAlignment="1">
      <alignment horizontal="center" wrapText="1"/>
    </xf>
    <xf numFmtId="0" fontId="16" fillId="0" borderId="12" xfId="0" applyFont="1" applyFill="1" applyBorder="1" applyAlignment="1">
      <alignment horizontal="center"/>
    </xf>
    <xf numFmtId="0" fontId="0" fillId="0" borderId="60" xfId="0" applyBorder="1" applyAlignment="1">
      <alignment horizontal="center"/>
    </xf>
    <xf numFmtId="0" fontId="0" fillId="33" borderId="60" xfId="0" applyFill="1" applyBorder="1" applyAlignment="1">
      <alignment horizontal="center"/>
    </xf>
    <xf numFmtId="0" fontId="16" fillId="34" borderId="0" xfId="0" applyFont="1" applyFill="1" applyAlignment="1">
      <alignment horizontal="left" vertical="center"/>
    </xf>
    <xf numFmtId="0" fontId="17" fillId="35" borderId="82" xfId="0" applyFont="1" applyFill="1" applyBorder="1" applyAlignment="1">
      <alignment horizontal="center"/>
    </xf>
    <xf numFmtId="0" fontId="17" fillId="35" borderId="75" xfId="0" applyFont="1" applyFill="1" applyBorder="1" applyAlignment="1">
      <alignment horizont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0" fontId="17" fillId="41" borderId="12" xfId="0" applyFont="1" applyFill="1" applyBorder="1" applyAlignment="1">
      <alignment horizontal="center"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0000000-0005-0000-0000-000023000000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7"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2167799401787112E-2"/>
          <c:y val="3.6867242548424189E-2"/>
          <c:w val="0.95858975660736212"/>
          <c:h val="0.84231208135897095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CdelU!$B$133:$B$313</c:f>
              <c:numCache>
                <c:formatCode>dd/mm/yyyy</c:formatCode>
                <c:ptCount val="181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</c:numCache>
            </c:numRef>
          </c:cat>
          <c:val>
            <c:numRef>
              <c:f>CdelU!$C$133:$C$313</c:f>
              <c:numCache>
                <c:formatCode>General</c:formatCode>
                <c:ptCount val="181"/>
                <c:pt idx="0">
                  <c:v>0</c:v>
                </c:pt>
                <c:pt idx="1">
                  <c:v>48</c:v>
                </c:pt>
                <c:pt idx="2">
                  <c:v>0</c:v>
                </c:pt>
                <c:pt idx="3">
                  <c:v>28</c:v>
                </c:pt>
                <c:pt idx="4">
                  <c:v>40</c:v>
                </c:pt>
                <c:pt idx="5">
                  <c:v>43</c:v>
                </c:pt>
                <c:pt idx="6">
                  <c:v>19</c:v>
                </c:pt>
                <c:pt idx="7">
                  <c:v>23</c:v>
                </c:pt>
                <c:pt idx="8">
                  <c:v>60</c:v>
                </c:pt>
                <c:pt idx="9">
                  <c:v>0</c:v>
                </c:pt>
                <c:pt idx="10">
                  <c:v>19</c:v>
                </c:pt>
                <c:pt idx="11">
                  <c:v>27</c:v>
                </c:pt>
                <c:pt idx="12">
                  <c:v>4</c:v>
                </c:pt>
                <c:pt idx="13">
                  <c:v>36</c:v>
                </c:pt>
                <c:pt idx="14">
                  <c:v>34</c:v>
                </c:pt>
                <c:pt idx="15">
                  <c:v>19</c:v>
                </c:pt>
                <c:pt idx="16">
                  <c:v>0</c:v>
                </c:pt>
                <c:pt idx="17">
                  <c:v>22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37</c:v>
                </c:pt>
                <c:pt idx="22">
                  <c:v>37</c:v>
                </c:pt>
                <c:pt idx="23">
                  <c:v>0</c:v>
                </c:pt>
                <c:pt idx="24">
                  <c:v>12</c:v>
                </c:pt>
                <c:pt idx="25">
                  <c:v>26</c:v>
                </c:pt>
                <c:pt idx="26">
                  <c:v>29</c:v>
                </c:pt>
                <c:pt idx="27">
                  <c:v>20</c:v>
                </c:pt>
                <c:pt idx="28">
                  <c:v>15</c:v>
                </c:pt>
                <c:pt idx="29">
                  <c:v>36</c:v>
                </c:pt>
                <c:pt idx="30">
                  <c:v>0</c:v>
                </c:pt>
                <c:pt idx="31">
                  <c:v>2</c:v>
                </c:pt>
                <c:pt idx="32">
                  <c:v>5</c:v>
                </c:pt>
                <c:pt idx="33">
                  <c:v>33</c:v>
                </c:pt>
                <c:pt idx="34">
                  <c:v>11</c:v>
                </c:pt>
                <c:pt idx="35">
                  <c:v>8</c:v>
                </c:pt>
                <c:pt idx="36">
                  <c:v>24</c:v>
                </c:pt>
                <c:pt idx="37">
                  <c:v>0</c:v>
                </c:pt>
                <c:pt idx="38">
                  <c:v>4</c:v>
                </c:pt>
                <c:pt idx="39">
                  <c:v>19</c:v>
                </c:pt>
                <c:pt idx="40">
                  <c:v>12</c:v>
                </c:pt>
                <c:pt idx="41">
                  <c:v>14</c:v>
                </c:pt>
                <c:pt idx="42">
                  <c:v>17</c:v>
                </c:pt>
                <c:pt idx="43">
                  <c:v>7</c:v>
                </c:pt>
                <c:pt idx="44">
                  <c:v>0</c:v>
                </c:pt>
                <c:pt idx="45">
                  <c:v>7</c:v>
                </c:pt>
                <c:pt idx="46">
                  <c:v>0</c:v>
                </c:pt>
                <c:pt idx="47">
                  <c:v>1</c:v>
                </c:pt>
                <c:pt idx="48">
                  <c:v>4</c:v>
                </c:pt>
                <c:pt idx="49">
                  <c:v>29</c:v>
                </c:pt>
                <c:pt idx="50">
                  <c:v>6</c:v>
                </c:pt>
                <c:pt idx="51">
                  <c:v>0</c:v>
                </c:pt>
                <c:pt idx="52">
                  <c:v>20</c:v>
                </c:pt>
                <c:pt idx="53">
                  <c:v>12</c:v>
                </c:pt>
                <c:pt idx="54">
                  <c:v>6</c:v>
                </c:pt>
                <c:pt idx="55">
                  <c:v>8</c:v>
                </c:pt>
                <c:pt idx="56">
                  <c:v>25</c:v>
                </c:pt>
                <c:pt idx="57">
                  <c:v>6</c:v>
                </c:pt>
                <c:pt idx="58">
                  <c:v>0</c:v>
                </c:pt>
                <c:pt idx="59">
                  <c:v>9</c:v>
                </c:pt>
                <c:pt idx="60">
                  <c:v>0</c:v>
                </c:pt>
                <c:pt idx="61">
                  <c:v>8</c:v>
                </c:pt>
                <c:pt idx="62">
                  <c:v>6</c:v>
                </c:pt>
                <c:pt idx="63">
                  <c:v>15</c:v>
                </c:pt>
                <c:pt idx="64">
                  <c:v>9</c:v>
                </c:pt>
                <c:pt idx="65">
                  <c:v>0</c:v>
                </c:pt>
                <c:pt idx="66">
                  <c:v>7</c:v>
                </c:pt>
                <c:pt idx="67">
                  <c:v>3</c:v>
                </c:pt>
                <c:pt idx="68">
                  <c:v>10</c:v>
                </c:pt>
                <c:pt idx="69">
                  <c:v>9</c:v>
                </c:pt>
                <c:pt idx="70">
                  <c:v>10</c:v>
                </c:pt>
                <c:pt idx="71">
                  <c:v>5</c:v>
                </c:pt>
                <c:pt idx="72">
                  <c:v>0</c:v>
                </c:pt>
                <c:pt idx="73">
                  <c:v>8</c:v>
                </c:pt>
                <c:pt idx="74">
                  <c:v>2</c:v>
                </c:pt>
                <c:pt idx="75">
                  <c:v>15</c:v>
                </c:pt>
                <c:pt idx="76">
                  <c:v>15</c:v>
                </c:pt>
                <c:pt idx="77">
                  <c:v>22</c:v>
                </c:pt>
                <c:pt idx="78">
                  <c:v>10</c:v>
                </c:pt>
                <c:pt idx="79">
                  <c:v>0</c:v>
                </c:pt>
                <c:pt idx="80">
                  <c:v>18</c:v>
                </c:pt>
                <c:pt idx="81">
                  <c:v>20</c:v>
                </c:pt>
                <c:pt idx="82">
                  <c:v>8</c:v>
                </c:pt>
                <c:pt idx="83">
                  <c:v>12</c:v>
                </c:pt>
                <c:pt idx="84">
                  <c:v>2</c:v>
                </c:pt>
                <c:pt idx="85">
                  <c:v>30</c:v>
                </c:pt>
                <c:pt idx="86">
                  <c:v>0</c:v>
                </c:pt>
                <c:pt idx="87">
                  <c:v>22</c:v>
                </c:pt>
                <c:pt idx="88">
                  <c:v>22</c:v>
                </c:pt>
                <c:pt idx="89">
                  <c:v>19</c:v>
                </c:pt>
                <c:pt idx="90">
                  <c:v>10</c:v>
                </c:pt>
                <c:pt idx="91">
                  <c:v>0</c:v>
                </c:pt>
                <c:pt idx="92">
                  <c:v>46</c:v>
                </c:pt>
                <c:pt idx="93">
                  <c:v>0</c:v>
                </c:pt>
                <c:pt idx="94">
                  <c:v>5</c:v>
                </c:pt>
                <c:pt idx="95">
                  <c:v>17</c:v>
                </c:pt>
                <c:pt idx="96">
                  <c:v>53</c:v>
                </c:pt>
                <c:pt idx="97">
                  <c:v>36</c:v>
                </c:pt>
                <c:pt idx="98">
                  <c:v>33</c:v>
                </c:pt>
                <c:pt idx="99">
                  <c:v>44</c:v>
                </c:pt>
                <c:pt idx="100">
                  <c:v>0</c:v>
                </c:pt>
                <c:pt idx="101">
                  <c:v>53</c:v>
                </c:pt>
                <c:pt idx="102">
                  <c:v>11</c:v>
                </c:pt>
                <c:pt idx="103">
                  <c:v>44</c:v>
                </c:pt>
                <c:pt idx="104">
                  <c:v>31</c:v>
                </c:pt>
                <c:pt idx="105">
                  <c:v>22</c:v>
                </c:pt>
                <c:pt idx="106">
                  <c:v>11</c:v>
                </c:pt>
                <c:pt idx="107">
                  <c:v>54</c:v>
                </c:pt>
                <c:pt idx="108">
                  <c:v>22</c:v>
                </c:pt>
                <c:pt idx="109">
                  <c:v>2</c:v>
                </c:pt>
                <c:pt idx="110">
                  <c:v>42</c:v>
                </c:pt>
                <c:pt idx="111">
                  <c:v>37</c:v>
                </c:pt>
                <c:pt idx="112">
                  <c:v>43</c:v>
                </c:pt>
                <c:pt idx="113">
                  <c:v>22</c:v>
                </c:pt>
                <c:pt idx="114">
                  <c:v>35</c:v>
                </c:pt>
                <c:pt idx="115">
                  <c:v>5</c:v>
                </c:pt>
                <c:pt idx="116">
                  <c:v>26</c:v>
                </c:pt>
                <c:pt idx="117">
                  <c:v>40</c:v>
                </c:pt>
                <c:pt idx="118">
                  <c:v>51</c:v>
                </c:pt>
                <c:pt idx="119">
                  <c:v>65</c:v>
                </c:pt>
                <c:pt idx="120">
                  <c:v>67</c:v>
                </c:pt>
                <c:pt idx="121">
                  <c:v>0</c:v>
                </c:pt>
                <c:pt idx="122">
                  <c:v>22</c:v>
                </c:pt>
                <c:pt idx="123">
                  <c:v>10</c:v>
                </c:pt>
                <c:pt idx="124">
                  <c:v>57</c:v>
                </c:pt>
                <c:pt idx="125">
                  <c:v>55</c:v>
                </c:pt>
                <c:pt idx="126">
                  <c:v>49</c:v>
                </c:pt>
                <c:pt idx="127">
                  <c:v>47</c:v>
                </c:pt>
                <c:pt idx="128">
                  <c:v>0</c:v>
                </c:pt>
                <c:pt idx="129">
                  <c:v>37</c:v>
                </c:pt>
                <c:pt idx="130">
                  <c:v>29</c:v>
                </c:pt>
                <c:pt idx="131">
                  <c:v>66</c:v>
                </c:pt>
                <c:pt idx="132">
                  <c:v>41</c:v>
                </c:pt>
                <c:pt idx="133">
                  <c:v>58</c:v>
                </c:pt>
                <c:pt idx="134">
                  <c:v>27</c:v>
                </c:pt>
                <c:pt idx="135">
                  <c:v>0</c:v>
                </c:pt>
                <c:pt idx="136">
                  <c:v>62</c:v>
                </c:pt>
                <c:pt idx="137">
                  <c:v>35</c:v>
                </c:pt>
                <c:pt idx="138">
                  <c:v>70</c:v>
                </c:pt>
                <c:pt idx="139">
                  <c:v>51</c:v>
                </c:pt>
                <c:pt idx="140">
                  <c:v>62</c:v>
                </c:pt>
                <c:pt idx="141">
                  <c:v>74</c:v>
                </c:pt>
                <c:pt idx="142">
                  <c:v>0</c:v>
                </c:pt>
                <c:pt idx="143">
                  <c:v>58</c:v>
                </c:pt>
                <c:pt idx="144">
                  <c:v>0</c:v>
                </c:pt>
                <c:pt idx="145">
                  <c:v>32</c:v>
                </c:pt>
                <c:pt idx="146">
                  <c:v>31</c:v>
                </c:pt>
                <c:pt idx="147">
                  <c:v>128</c:v>
                </c:pt>
                <c:pt idx="148">
                  <c:v>71</c:v>
                </c:pt>
                <c:pt idx="149">
                  <c:v>0</c:v>
                </c:pt>
                <c:pt idx="150">
                  <c:v>82</c:v>
                </c:pt>
                <c:pt idx="151">
                  <c:v>39</c:v>
                </c:pt>
                <c:pt idx="152">
                  <c:v>59</c:v>
                </c:pt>
                <c:pt idx="153">
                  <c:v>69</c:v>
                </c:pt>
                <c:pt idx="154">
                  <c:v>51</c:v>
                </c:pt>
                <c:pt idx="155">
                  <c:v>47</c:v>
                </c:pt>
                <c:pt idx="156">
                  <c:v>0</c:v>
                </c:pt>
                <c:pt idx="157">
                  <c:v>68</c:v>
                </c:pt>
                <c:pt idx="158">
                  <c:v>43</c:v>
                </c:pt>
                <c:pt idx="159">
                  <c:v>72</c:v>
                </c:pt>
                <c:pt idx="160">
                  <c:v>35</c:v>
                </c:pt>
                <c:pt idx="161">
                  <c:v>78</c:v>
                </c:pt>
                <c:pt idx="162">
                  <c:v>58</c:v>
                </c:pt>
                <c:pt idx="163">
                  <c:v>0</c:v>
                </c:pt>
                <c:pt idx="164">
                  <c:v>39</c:v>
                </c:pt>
                <c:pt idx="165">
                  <c:v>49</c:v>
                </c:pt>
                <c:pt idx="166">
                  <c:v>40</c:v>
                </c:pt>
                <c:pt idx="167">
                  <c:v>81</c:v>
                </c:pt>
                <c:pt idx="168">
                  <c:v>88</c:v>
                </c:pt>
                <c:pt idx="169">
                  <c:v>36</c:v>
                </c:pt>
                <c:pt idx="170">
                  <c:v>0</c:v>
                </c:pt>
                <c:pt idx="171">
                  <c:v>48</c:v>
                </c:pt>
                <c:pt idx="172">
                  <c:v>10</c:v>
                </c:pt>
                <c:pt idx="173">
                  <c:v>31</c:v>
                </c:pt>
                <c:pt idx="174">
                  <c:v>95</c:v>
                </c:pt>
                <c:pt idx="175">
                  <c:v>30</c:v>
                </c:pt>
                <c:pt idx="176">
                  <c:v>57</c:v>
                </c:pt>
                <c:pt idx="177">
                  <c:v>0</c:v>
                </c:pt>
                <c:pt idx="178">
                  <c:v>46</c:v>
                </c:pt>
                <c:pt idx="179">
                  <c:v>66</c:v>
                </c:pt>
                <c:pt idx="180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721079208"/>
        <c:axId val="721082160"/>
      </c:barChart>
      <c:lineChart>
        <c:grouping val="standard"/>
        <c:varyColors val="0"/>
        <c:ser>
          <c:idx val="2"/>
          <c:order val="1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6E5-4CB1-9777-CE5B029D9ACE}"/>
              </c:ext>
            </c:extLst>
          </c:dPt>
          <c:dPt>
            <c:idx val="18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39AC-40FB-AE7A-5B28FA310332}"/>
              </c:ext>
            </c:extLst>
          </c:dPt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18"/>
              <c:layout>
                <c:manualLayout>
                  <c:x val="-1.311196378143635E-2"/>
                  <c:y val="-1.55555545348498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E5-4CB1-9777-CE5B029D9ACE}"/>
                </c:ext>
              </c:extLst>
            </c:dLbl>
            <c:dLbl>
              <c:idx val="22"/>
              <c:layout>
                <c:manualLayout>
                  <c:x val="-1.4186497709574822E-2"/>
                  <c:y val="-2.18253968253968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E5-4CB1-9777-CE5B029D9ACE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dLbl>
              <c:idx val="73"/>
              <c:layout>
                <c:manualLayout>
                  <c:x val="-6.5268064735641779E-3"/>
                  <c:y val="-3.33279230130226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EA-4C3C-9AAC-4C3C748D32A3}"/>
                </c:ext>
              </c:extLst>
            </c:dLbl>
            <c:dLbl>
              <c:idx val="121"/>
              <c:layout>
                <c:manualLayout>
                  <c:x val="-7.6817556307722419E-3"/>
                  <c:y val="1.8330357657162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AC-40FB-AE7A-5B28FA310332}"/>
                </c:ext>
              </c:extLst>
            </c:dLbl>
            <c:dLbl>
              <c:idx val="153"/>
              <c:layout>
                <c:manualLayout>
                  <c:x val="-1.100814280619725E-2"/>
                  <c:y val="-5.4157743683866603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427913381146729E-2"/>
                      <c:h val="3.44110805109459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39AC-40FB-AE7A-5B28FA310332}"/>
                </c:ext>
              </c:extLst>
            </c:dLbl>
            <c:dLbl>
              <c:idx val="15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9AC-40FB-AE7A-5B28FA310332}"/>
                </c:ext>
              </c:extLst>
            </c:dLbl>
            <c:dLbl>
              <c:idx val="15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EA-4C3C-9AAC-4C3C748D32A3}"/>
                </c:ext>
              </c:extLst>
            </c:dLbl>
            <c:dLbl>
              <c:idx val="168"/>
              <c:layout>
                <c:manualLayout>
                  <c:x val="-1.2858203957758375E-2"/>
                  <c:y val="-1.92010982423435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2C-45B2-A554-B0096D93E178}"/>
                </c:ext>
              </c:extLst>
            </c:dLbl>
            <c:dLbl>
              <c:idx val="16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2C-45B2-A554-B0096D93E178}"/>
                </c:ext>
              </c:extLst>
            </c:dLbl>
            <c:dLbl>
              <c:idx val="173"/>
              <c:layout>
                <c:manualLayout>
                  <c:x val="-1.613780157715243E-2"/>
                  <c:y val="-1.74999988517061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AC-40FB-AE7A-5B28FA310332}"/>
                </c:ext>
              </c:extLst>
            </c:dLbl>
            <c:dLbl>
              <c:idx val="17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A5-48FD-B8DB-342218C23B28}"/>
                </c:ext>
              </c:extLst>
            </c:dLbl>
            <c:dLbl>
              <c:idx val="18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A5-48FD-B8DB-342218C23B28}"/>
                </c:ext>
              </c:extLst>
            </c:dLbl>
            <c:dLbl>
              <c:idx val="18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AC-40FB-AE7A-5B28FA310332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CdelU!$B$133:$B$311</c:f>
              <c:numCache>
                <c:formatCode>dd/mm/yyyy</c:formatCode>
                <c:ptCount val="179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</c:numCache>
            </c:numRef>
          </c:cat>
          <c:val>
            <c:numRef>
              <c:f>CdelU!$L$133:$L$313</c:f>
              <c:numCache>
                <c:formatCode>0</c:formatCode>
                <c:ptCount val="181"/>
                <c:pt idx="0">
                  <c:v>25.857142857142858</c:v>
                </c:pt>
                <c:pt idx="1">
                  <c:v>28.428571428571427</c:v>
                </c:pt>
                <c:pt idx="2">
                  <c:v>28.428571428571427</c:v>
                </c:pt>
                <c:pt idx="3">
                  <c:v>26.714285714285715</c:v>
                </c:pt>
                <c:pt idx="4">
                  <c:v>25.428571428571427</c:v>
                </c:pt>
                <c:pt idx="5">
                  <c:v>27.857142857142858</c:v>
                </c:pt>
                <c:pt idx="6">
                  <c:v>25.428571428571427</c:v>
                </c:pt>
                <c:pt idx="7">
                  <c:v>28.714285714285715</c:v>
                </c:pt>
                <c:pt idx="8">
                  <c:v>30.428571428571427</c:v>
                </c:pt>
                <c:pt idx="9">
                  <c:v>30.428571428571427</c:v>
                </c:pt>
                <c:pt idx="10">
                  <c:v>29.142857142857142</c:v>
                </c:pt>
                <c:pt idx="11">
                  <c:v>27.285714285714285</c:v>
                </c:pt>
                <c:pt idx="12">
                  <c:v>21.714285714285715</c:v>
                </c:pt>
                <c:pt idx="13">
                  <c:v>24.142857142857142</c:v>
                </c:pt>
                <c:pt idx="14">
                  <c:v>25.714285714285715</c:v>
                </c:pt>
                <c:pt idx="15">
                  <c:v>19.857142857142858</c:v>
                </c:pt>
                <c:pt idx="16">
                  <c:v>19.857142857142858</c:v>
                </c:pt>
                <c:pt idx="17">
                  <c:v>20.285714285714285</c:v>
                </c:pt>
                <c:pt idx="18">
                  <c:v>20.857142857142858</c:v>
                </c:pt>
                <c:pt idx="19">
                  <c:v>24.571428571428573</c:v>
                </c:pt>
                <c:pt idx="20">
                  <c:v>23.571428571428573</c:v>
                </c:pt>
                <c:pt idx="21">
                  <c:v>24</c:v>
                </c:pt>
                <c:pt idx="22">
                  <c:v>26.571428571428573</c:v>
                </c:pt>
                <c:pt idx="23">
                  <c:v>26.571428571428573</c:v>
                </c:pt>
                <c:pt idx="24">
                  <c:v>25.142857142857142</c:v>
                </c:pt>
                <c:pt idx="25">
                  <c:v>24.428571428571427</c:v>
                </c:pt>
                <c:pt idx="26">
                  <c:v>24.285714285714285</c:v>
                </c:pt>
                <c:pt idx="27">
                  <c:v>23</c:v>
                </c:pt>
                <c:pt idx="28">
                  <c:v>19.857142857142858</c:v>
                </c:pt>
                <c:pt idx="29">
                  <c:v>19.714285714285715</c:v>
                </c:pt>
                <c:pt idx="30">
                  <c:v>19.714285714285715</c:v>
                </c:pt>
                <c:pt idx="31">
                  <c:v>18.285714285714285</c:v>
                </c:pt>
                <c:pt idx="32">
                  <c:v>15.285714285714286</c:v>
                </c:pt>
                <c:pt idx="33">
                  <c:v>15.857142857142858</c:v>
                </c:pt>
                <c:pt idx="34">
                  <c:v>14.571428571428571</c:v>
                </c:pt>
                <c:pt idx="35">
                  <c:v>13.571428571428571</c:v>
                </c:pt>
                <c:pt idx="36">
                  <c:v>11.857142857142858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14.142857142857142</c:v>
                </c:pt>
                <c:pt idx="40">
                  <c:v>11.142857142857142</c:v>
                </c:pt>
                <c:pt idx="41">
                  <c:v>11.571428571428571</c:v>
                </c:pt>
                <c:pt idx="42">
                  <c:v>12.857142857142858</c:v>
                </c:pt>
                <c:pt idx="43">
                  <c:v>10.428571428571429</c:v>
                </c:pt>
                <c:pt idx="44">
                  <c:v>10.428571428571429</c:v>
                </c:pt>
                <c:pt idx="45">
                  <c:v>10.857142857142858</c:v>
                </c:pt>
                <c:pt idx="46">
                  <c:v>8.1428571428571423</c:v>
                </c:pt>
                <c:pt idx="47">
                  <c:v>6.5714285714285712</c:v>
                </c:pt>
                <c:pt idx="48">
                  <c:v>5.1428571428571432</c:v>
                </c:pt>
                <c:pt idx="49">
                  <c:v>6.8571428571428568</c:v>
                </c:pt>
                <c:pt idx="50">
                  <c:v>6.7142857142857144</c:v>
                </c:pt>
                <c:pt idx="51">
                  <c:v>6.7142857142857144</c:v>
                </c:pt>
                <c:pt idx="52">
                  <c:v>8.5714285714285712</c:v>
                </c:pt>
                <c:pt idx="53">
                  <c:v>10.285714285714286</c:v>
                </c:pt>
                <c:pt idx="54">
                  <c:v>11</c:v>
                </c:pt>
                <c:pt idx="55">
                  <c:v>11.571428571428571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9.4285714285714288</c:v>
                </c:pt>
                <c:pt idx="60">
                  <c:v>7.7142857142857144</c:v>
                </c:pt>
                <c:pt idx="61">
                  <c:v>8</c:v>
                </c:pt>
                <c:pt idx="62">
                  <c:v>7.7142857142857144</c:v>
                </c:pt>
                <c:pt idx="63">
                  <c:v>6.2857142857142856</c:v>
                </c:pt>
                <c:pt idx="64">
                  <c:v>6.7142857142857144</c:v>
                </c:pt>
                <c:pt idx="65">
                  <c:v>6.7142857142857144</c:v>
                </c:pt>
                <c:pt idx="66">
                  <c:v>6.4285714285714288</c:v>
                </c:pt>
                <c:pt idx="67">
                  <c:v>6.8571428571428568</c:v>
                </c:pt>
                <c:pt idx="68">
                  <c:v>7.1428571428571432</c:v>
                </c:pt>
                <c:pt idx="69">
                  <c:v>7.5714285714285712</c:v>
                </c:pt>
                <c:pt idx="70">
                  <c:v>6.8571428571428568</c:v>
                </c:pt>
                <c:pt idx="71">
                  <c:v>6.2857142857142856</c:v>
                </c:pt>
                <c:pt idx="72">
                  <c:v>6.2857142857142856</c:v>
                </c:pt>
                <c:pt idx="73">
                  <c:v>6.4285714285714288</c:v>
                </c:pt>
                <c:pt idx="74">
                  <c:v>6.2857142857142856</c:v>
                </c:pt>
                <c:pt idx="75">
                  <c:v>7</c:v>
                </c:pt>
                <c:pt idx="76">
                  <c:v>7.8571428571428568</c:v>
                </c:pt>
                <c:pt idx="77">
                  <c:v>9.5714285714285712</c:v>
                </c:pt>
                <c:pt idx="78">
                  <c:v>10.285714285714286</c:v>
                </c:pt>
                <c:pt idx="79">
                  <c:v>10.285714285714286</c:v>
                </c:pt>
                <c:pt idx="80">
                  <c:v>11.714285714285714</c:v>
                </c:pt>
                <c:pt idx="81">
                  <c:v>14.285714285714286</c:v>
                </c:pt>
                <c:pt idx="82">
                  <c:v>13.285714285714286</c:v>
                </c:pt>
                <c:pt idx="83">
                  <c:v>12.857142857142858</c:v>
                </c:pt>
                <c:pt idx="84">
                  <c:v>10</c:v>
                </c:pt>
                <c:pt idx="85">
                  <c:v>12.857142857142858</c:v>
                </c:pt>
                <c:pt idx="86">
                  <c:v>12.857142857142858</c:v>
                </c:pt>
                <c:pt idx="87">
                  <c:v>13.428571428571429</c:v>
                </c:pt>
                <c:pt idx="88">
                  <c:v>13.714285714285714</c:v>
                </c:pt>
                <c:pt idx="89">
                  <c:v>15.285714285714286</c:v>
                </c:pt>
                <c:pt idx="90">
                  <c:v>15</c:v>
                </c:pt>
                <c:pt idx="91">
                  <c:v>14.714285714285714</c:v>
                </c:pt>
                <c:pt idx="92">
                  <c:v>17</c:v>
                </c:pt>
                <c:pt idx="93">
                  <c:v>17</c:v>
                </c:pt>
                <c:pt idx="94">
                  <c:v>14.571428571428571</c:v>
                </c:pt>
                <c:pt idx="95">
                  <c:v>13.857142857142858</c:v>
                </c:pt>
                <c:pt idx="96">
                  <c:v>18.714285714285715</c:v>
                </c:pt>
                <c:pt idx="97">
                  <c:v>22.428571428571427</c:v>
                </c:pt>
                <c:pt idx="98">
                  <c:v>27.142857142857142</c:v>
                </c:pt>
                <c:pt idx="99">
                  <c:v>26.857142857142858</c:v>
                </c:pt>
                <c:pt idx="100">
                  <c:v>26.857142857142858</c:v>
                </c:pt>
                <c:pt idx="101">
                  <c:v>33.714285714285715</c:v>
                </c:pt>
                <c:pt idx="102">
                  <c:v>32.857142857142854</c:v>
                </c:pt>
                <c:pt idx="103">
                  <c:v>31.571428571428573</c:v>
                </c:pt>
                <c:pt idx="104">
                  <c:v>30.857142857142858</c:v>
                </c:pt>
                <c:pt idx="105">
                  <c:v>29.285714285714285</c:v>
                </c:pt>
                <c:pt idx="106">
                  <c:v>24.571428571428573</c:v>
                </c:pt>
                <c:pt idx="107">
                  <c:v>32.285714285714285</c:v>
                </c:pt>
                <c:pt idx="108">
                  <c:v>27.857142857142858</c:v>
                </c:pt>
                <c:pt idx="109">
                  <c:v>26.571428571428573</c:v>
                </c:pt>
                <c:pt idx="110">
                  <c:v>26.285714285714285</c:v>
                </c:pt>
                <c:pt idx="111">
                  <c:v>27.142857142857142</c:v>
                </c:pt>
                <c:pt idx="112">
                  <c:v>30.142857142857142</c:v>
                </c:pt>
                <c:pt idx="113">
                  <c:v>31.714285714285715</c:v>
                </c:pt>
                <c:pt idx="114">
                  <c:v>29</c:v>
                </c:pt>
                <c:pt idx="115">
                  <c:v>26.571428571428573</c:v>
                </c:pt>
                <c:pt idx="116">
                  <c:v>30</c:v>
                </c:pt>
                <c:pt idx="117">
                  <c:v>29.714285714285715</c:v>
                </c:pt>
                <c:pt idx="118">
                  <c:v>31.714285714285715</c:v>
                </c:pt>
                <c:pt idx="119">
                  <c:v>34.857142857142854</c:v>
                </c:pt>
                <c:pt idx="120">
                  <c:v>41.285714285714285</c:v>
                </c:pt>
                <c:pt idx="121">
                  <c:v>36.285714285714285</c:v>
                </c:pt>
                <c:pt idx="122">
                  <c:v>38.714285714285715</c:v>
                </c:pt>
                <c:pt idx="123">
                  <c:v>36.428571428571431</c:v>
                </c:pt>
                <c:pt idx="124">
                  <c:v>38.857142857142854</c:v>
                </c:pt>
                <c:pt idx="125">
                  <c:v>39.428571428571431</c:v>
                </c:pt>
                <c:pt idx="126">
                  <c:v>37.142857142857146</c:v>
                </c:pt>
                <c:pt idx="127">
                  <c:v>34.285714285714285</c:v>
                </c:pt>
                <c:pt idx="128">
                  <c:v>34.285714285714285</c:v>
                </c:pt>
                <c:pt idx="129">
                  <c:v>36.428571428571431</c:v>
                </c:pt>
                <c:pt idx="130">
                  <c:v>39.142857142857146</c:v>
                </c:pt>
                <c:pt idx="131">
                  <c:v>40.428571428571431</c:v>
                </c:pt>
                <c:pt idx="132">
                  <c:v>38.428571428571431</c:v>
                </c:pt>
                <c:pt idx="133">
                  <c:v>39.714285714285715</c:v>
                </c:pt>
                <c:pt idx="134">
                  <c:v>36.857142857142854</c:v>
                </c:pt>
                <c:pt idx="135">
                  <c:v>36.857142857142854</c:v>
                </c:pt>
                <c:pt idx="136">
                  <c:v>40.428571428571431</c:v>
                </c:pt>
                <c:pt idx="137">
                  <c:v>41.285714285714285</c:v>
                </c:pt>
                <c:pt idx="138">
                  <c:v>41.857142857142854</c:v>
                </c:pt>
                <c:pt idx="139">
                  <c:v>43.285714285714285</c:v>
                </c:pt>
                <c:pt idx="140">
                  <c:v>43.857142857142854</c:v>
                </c:pt>
                <c:pt idx="141">
                  <c:v>50.571428571428569</c:v>
                </c:pt>
                <c:pt idx="142">
                  <c:v>50.571428571428569</c:v>
                </c:pt>
                <c:pt idx="143">
                  <c:v>50</c:v>
                </c:pt>
                <c:pt idx="144">
                  <c:v>45</c:v>
                </c:pt>
                <c:pt idx="145">
                  <c:v>39.571428571428569</c:v>
                </c:pt>
                <c:pt idx="146">
                  <c:v>36.714285714285715</c:v>
                </c:pt>
                <c:pt idx="147">
                  <c:v>46.142857142857146</c:v>
                </c:pt>
                <c:pt idx="148">
                  <c:v>45.714285714285715</c:v>
                </c:pt>
                <c:pt idx="149">
                  <c:v>45.714285714285715</c:v>
                </c:pt>
                <c:pt idx="150">
                  <c:v>49.142857142857146</c:v>
                </c:pt>
                <c:pt idx="151">
                  <c:v>54.714285714285715</c:v>
                </c:pt>
                <c:pt idx="152">
                  <c:v>58.571428571428569</c:v>
                </c:pt>
                <c:pt idx="153">
                  <c:v>64</c:v>
                </c:pt>
                <c:pt idx="154">
                  <c:v>53</c:v>
                </c:pt>
                <c:pt idx="155">
                  <c:v>49.571428571428569</c:v>
                </c:pt>
                <c:pt idx="156">
                  <c:v>49.571428571428569</c:v>
                </c:pt>
                <c:pt idx="157">
                  <c:v>47.571428571428569</c:v>
                </c:pt>
                <c:pt idx="158">
                  <c:v>48.142857142857146</c:v>
                </c:pt>
                <c:pt idx="159">
                  <c:v>50</c:v>
                </c:pt>
                <c:pt idx="160">
                  <c:v>45.142857142857146</c:v>
                </c:pt>
                <c:pt idx="161">
                  <c:v>49</c:v>
                </c:pt>
                <c:pt idx="162">
                  <c:v>50.571428571428569</c:v>
                </c:pt>
                <c:pt idx="163">
                  <c:v>50.571428571428569</c:v>
                </c:pt>
                <c:pt idx="164">
                  <c:v>46.428571428571431</c:v>
                </c:pt>
                <c:pt idx="165">
                  <c:v>47.285714285714285</c:v>
                </c:pt>
                <c:pt idx="166">
                  <c:v>42.714285714285715</c:v>
                </c:pt>
                <c:pt idx="167">
                  <c:v>49.285714285714285</c:v>
                </c:pt>
                <c:pt idx="168">
                  <c:v>50.714285714285715</c:v>
                </c:pt>
                <c:pt idx="169">
                  <c:v>47.571428571428569</c:v>
                </c:pt>
                <c:pt idx="170">
                  <c:v>47.571428571428569</c:v>
                </c:pt>
                <c:pt idx="171">
                  <c:v>48.857142857142854</c:v>
                </c:pt>
                <c:pt idx="172">
                  <c:v>43.285714285714285</c:v>
                </c:pt>
                <c:pt idx="173">
                  <c:v>42</c:v>
                </c:pt>
                <c:pt idx="174">
                  <c:v>44</c:v>
                </c:pt>
                <c:pt idx="175">
                  <c:v>35.714285714285715</c:v>
                </c:pt>
                <c:pt idx="176">
                  <c:v>38.714285714285715</c:v>
                </c:pt>
                <c:pt idx="177">
                  <c:v>38.714285714285715</c:v>
                </c:pt>
                <c:pt idx="178">
                  <c:v>38.428571428571431</c:v>
                </c:pt>
                <c:pt idx="179">
                  <c:v>46.428571428571431</c:v>
                </c:pt>
                <c:pt idx="180">
                  <c:v>51.142857142857146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19286154302602801"/>
          <c:h val="3.79161214386309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Evolución</a:t>
            </a:r>
            <a:r>
              <a:rPr lang="es-AR" sz="2000" baseline="0">
                <a:latin typeface="Arial" panose="020B0604020202020204" pitchFamily="34" charset="0"/>
                <a:cs typeface="Arial" panose="020B0604020202020204" pitchFamily="34" charset="0"/>
              </a:rPr>
              <a:t> de Indicadores</a:t>
            </a:r>
            <a:endParaRPr lang="es-AR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051750375793613E-2"/>
          <c:y val="9.7801512590471457E-2"/>
          <c:w val="0.92696700074876215"/>
          <c:h val="0.77067250701507217"/>
        </c:manualLayout>
      </c:layout>
      <c:lineChart>
        <c:grouping val="standard"/>
        <c:varyColors val="0"/>
        <c:ser>
          <c:idx val="0"/>
          <c:order val="0"/>
          <c:tx>
            <c:v>Incid. Acum. 14 días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7669965796871672E-2"/>
                  <c:y val="-3.3096929178304882E-2"/>
                </c:manualLayout>
              </c:layout>
              <c:spPr>
                <a:solidFill>
                  <a:schemeClr val="accent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8D-4D07-9691-84E11C0C98B0}"/>
                </c:ext>
              </c:extLst>
            </c:dLbl>
            <c:dLbl>
              <c:idx val="9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8D-4D07-9691-84E11C0C98B0}"/>
                </c:ext>
              </c:extLst>
            </c:dLbl>
            <c:dLbl>
              <c:idx val="121"/>
              <c:layout>
                <c:manualLayout>
                  <c:x val="-2.4270124575491794E-2"/>
                  <c:y val="-2.63473041469515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14C-4403-AC3C-87695775E5A0}"/>
                </c:ext>
              </c:extLst>
            </c:dLbl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CdelU!$B$192:$B$313</c:f>
              <c:numCache>
                <c:formatCode>dd/mm/yyyy</c:formatCode>
                <c:ptCount val="122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</c:numCache>
            </c:numRef>
          </c:cat>
          <c:val>
            <c:numRef>
              <c:f>CdelU!$Q$192:$Q$313</c:f>
              <c:numCache>
                <c:formatCode>0</c:formatCode>
                <c:ptCount val="122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410.94224924012161</c:v>
                </c:pt>
                <c:pt idx="43">
                  <c:v>397.56838905775072</c:v>
                </c:pt>
                <c:pt idx="44">
                  <c:v>427.96352583586628</c:v>
                </c:pt>
                <c:pt idx="45">
                  <c:v>453.49544072948333</c:v>
                </c:pt>
                <c:pt idx="46">
                  <c:v>480.24316109422494</c:v>
                </c:pt>
                <c:pt idx="47">
                  <c:v>437.68996960486322</c:v>
                </c:pt>
                <c:pt idx="48">
                  <c:v>503.34346504559267</c:v>
                </c:pt>
                <c:pt idx="49">
                  <c:v>524.01215805471122</c:v>
                </c:pt>
                <c:pt idx="50">
                  <c:v>505.77507598784194</c:v>
                </c:pt>
                <c:pt idx="51">
                  <c:v>492.40121580547111</c:v>
                </c:pt>
                <c:pt idx="52">
                  <c:v>493.61702127659578</c:v>
                </c:pt>
                <c:pt idx="53">
                  <c:v>505.77507598784194</c:v>
                </c:pt>
                <c:pt idx="54">
                  <c:v>479.02735562310033</c:v>
                </c:pt>
                <c:pt idx="55">
                  <c:v>521.580547112462</c:v>
                </c:pt>
                <c:pt idx="56">
                  <c:v>463.22188449848022</c:v>
                </c:pt>
                <c:pt idx="57">
                  <c:v>481.4589665653495</c:v>
                </c:pt>
                <c:pt idx="58">
                  <c:v>476.59574468085106</c:v>
                </c:pt>
                <c:pt idx="59">
                  <c:v>500.9118541033435</c:v>
                </c:pt>
                <c:pt idx="60">
                  <c:v>553.19148936170211</c:v>
                </c:pt>
                <c:pt idx="61">
                  <c:v>621.27659574468089</c:v>
                </c:pt>
                <c:pt idx="62">
                  <c:v>555.62310030395145</c:v>
                </c:pt>
                <c:pt idx="63">
                  <c:v>555.62310030395145</c:v>
                </c:pt>
                <c:pt idx="64">
                  <c:v>565.34954407294833</c:v>
                </c:pt>
                <c:pt idx="65">
                  <c:v>583.58662613981755</c:v>
                </c:pt>
                <c:pt idx="66">
                  <c:v>605.47112462006078</c:v>
                </c:pt>
                <c:pt idx="67">
                  <c:v>612.76595744680844</c:v>
                </c:pt>
                <c:pt idx="68">
                  <c:v>643.161094224924</c:v>
                </c:pt>
                <c:pt idx="69">
                  <c:v>600.60790273556233</c:v>
                </c:pt>
                <c:pt idx="70">
                  <c:v>639.51367781155022</c:v>
                </c:pt>
                <c:pt idx="71">
                  <c:v>643.161094224924</c:v>
                </c:pt>
                <c:pt idx="72">
                  <c:v>674.77203647416411</c:v>
                </c:pt>
                <c:pt idx="73">
                  <c:v>662.61398176291789</c:v>
                </c:pt>
                <c:pt idx="74">
                  <c:v>654.10334346504567</c:v>
                </c:pt>
                <c:pt idx="75">
                  <c:v>605.47112462006078</c:v>
                </c:pt>
                <c:pt idx="76">
                  <c:v>605.47112462006078</c:v>
                </c:pt>
                <c:pt idx="77">
                  <c:v>654.10334346504567</c:v>
                </c:pt>
                <c:pt idx="78">
                  <c:v>684.49848024316111</c:v>
                </c:pt>
                <c:pt idx="79">
                  <c:v>700.30395136778111</c:v>
                </c:pt>
                <c:pt idx="80">
                  <c:v>695.44072948328267</c:v>
                </c:pt>
                <c:pt idx="81">
                  <c:v>711.24620060790267</c:v>
                </c:pt>
                <c:pt idx="82">
                  <c:v>744.07294832826744</c:v>
                </c:pt>
                <c:pt idx="83">
                  <c:v>744.07294832826744</c:v>
                </c:pt>
                <c:pt idx="84">
                  <c:v>769.60486322188444</c:v>
                </c:pt>
                <c:pt idx="85">
                  <c:v>734.34650455927056</c:v>
                </c:pt>
                <c:pt idx="86">
                  <c:v>693.00911854103344</c:v>
                </c:pt>
                <c:pt idx="87">
                  <c:v>680.85106382978722</c:v>
                </c:pt>
                <c:pt idx="88">
                  <c:v>765.95744680851055</c:v>
                </c:pt>
                <c:pt idx="89">
                  <c:v>819.452887537994</c:v>
                </c:pt>
                <c:pt idx="90">
                  <c:v>819.452887537994</c:v>
                </c:pt>
                <c:pt idx="91">
                  <c:v>843.76899696048633</c:v>
                </c:pt>
                <c:pt idx="92">
                  <c:v>848.63221884498489</c:v>
                </c:pt>
                <c:pt idx="93">
                  <c:v>835.258358662614</c:v>
                </c:pt>
                <c:pt idx="94">
                  <c:v>857.14285714285722</c:v>
                </c:pt>
                <c:pt idx="95">
                  <c:v>843.76899696048633</c:v>
                </c:pt>
                <c:pt idx="96">
                  <c:v>810.94224924012155</c:v>
                </c:pt>
                <c:pt idx="97">
                  <c:v>810.94224924012155</c:v>
                </c:pt>
                <c:pt idx="98">
                  <c:v>823.10030395136778</c:v>
                </c:pt>
                <c:pt idx="99">
                  <c:v>875.37993920972644</c:v>
                </c:pt>
                <c:pt idx="100">
                  <c:v>924.01215805471122</c:v>
                </c:pt>
                <c:pt idx="101">
                  <c:v>928.87537993920978</c:v>
                </c:pt>
                <c:pt idx="102">
                  <c:v>868.08510638297867</c:v>
                </c:pt>
                <c:pt idx="103">
                  <c:v>852.27963525835867</c:v>
                </c:pt>
                <c:pt idx="104">
                  <c:v>852.27963525835867</c:v>
                </c:pt>
                <c:pt idx="105">
                  <c:v>800</c:v>
                </c:pt>
                <c:pt idx="106">
                  <c:v>812.15805471124622</c:v>
                </c:pt>
                <c:pt idx="107">
                  <c:v>789.05775075987833</c:v>
                </c:pt>
                <c:pt idx="108">
                  <c:v>803.64741641337378</c:v>
                </c:pt>
                <c:pt idx="109">
                  <c:v>848.63221884498489</c:v>
                </c:pt>
                <c:pt idx="110">
                  <c:v>835.258358662614</c:v>
                </c:pt>
                <c:pt idx="111">
                  <c:v>835.258358662614</c:v>
                </c:pt>
                <c:pt idx="112">
                  <c:v>810.94224924012155</c:v>
                </c:pt>
                <c:pt idx="113">
                  <c:v>770.82066869300911</c:v>
                </c:pt>
                <c:pt idx="114">
                  <c:v>720.97264437689967</c:v>
                </c:pt>
                <c:pt idx="115">
                  <c:v>793.92097264437689</c:v>
                </c:pt>
                <c:pt idx="116">
                  <c:v>735.56231003039511</c:v>
                </c:pt>
                <c:pt idx="117">
                  <c:v>734.34650455927056</c:v>
                </c:pt>
                <c:pt idx="118">
                  <c:v>734.34650455927056</c:v>
                </c:pt>
                <c:pt idx="119">
                  <c:v>742.85714285714289</c:v>
                </c:pt>
                <c:pt idx="120">
                  <c:v>763.52583586626145</c:v>
                </c:pt>
                <c:pt idx="121">
                  <c:v>792.70516717325233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tx>
            <c:v>Razón de Crecim.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8709375549628829E-2"/>
                  <c:y val="-4.19227769591862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8D-4D07-9691-84E11C0C98B0}"/>
                </c:ext>
              </c:extLst>
            </c:dLbl>
            <c:dLbl>
              <c:idx val="96"/>
              <c:layout>
                <c:manualLayout>
                  <c:x val="0"/>
                  <c:y val="-1.5445233616542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8D-4D07-9691-84E11C0C98B0}"/>
                </c:ext>
              </c:extLst>
            </c:dLbl>
            <c:dLbl>
              <c:idx val="121"/>
              <c:layout>
                <c:manualLayout>
                  <c:x val="-1.6885436586353528E-2"/>
                  <c:y val="-3.15049163639047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C-4403-AC3C-87695775E5A0}"/>
                </c:ext>
              </c:extLst>
            </c:dLbl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CdelU!$B$192:$B$313</c:f>
              <c:numCache>
                <c:formatCode>dd/mm/yyyy</c:formatCode>
                <c:ptCount val="122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</c:numCache>
            </c:numRef>
          </c:cat>
          <c:val>
            <c:numRef>
              <c:f>CdelU!$R$192:$R$313</c:f>
              <c:numCache>
                <c:formatCode>0.0</c:formatCode>
                <c:ptCount val="122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 formatCode="0.00">
                  <c:v>0.81617647058823528</c:v>
                </c:pt>
                <c:pt idx="8" formatCode="0.00">
                  <c:v>0.79069767441860461</c:v>
                </c:pt>
                <c:pt idx="9" formatCode="0.00">
                  <c:v>0.86178861788617889</c:v>
                </c:pt>
                <c:pt idx="10" formatCode="0.00">
                  <c:v>0.9145299145299145</c:v>
                </c:pt>
                <c:pt idx="11" formatCode="0.00">
                  <c:v>0.73599999999999999</c:v>
                </c:pt>
                <c:pt idx="12" formatCode="0.00">
                  <c:v>0.7338709677419355</c:v>
                </c:pt>
                <c:pt idx="13" formatCode="0.00">
                  <c:v>0.7338709677419355</c:v>
                </c:pt>
                <c:pt idx="14" formatCode="0.00">
                  <c:v>0.7142857142857143</c:v>
                </c:pt>
                <c:pt idx="15" formatCode="0.00">
                  <c:v>0.73015873015873012</c:v>
                </c:pt>
                <c:pt idx="16" formatCode="0.00">
                  <c:v>0.74436090225563911</c:v>
                </c:pt>
                <c:pt idx="17" formatCode="0.00">
                  <c:v>0.8</c:v>
                </c:pt>
                <c:pt idx="18" formatCode="0.00">
                  <c:v>0.95041322314049592</c:v>
                </c:pt>
                <c:pt idx="19" formatCode="0.00">
                  <c:v>0.93548387096774188</c:v>
                </c:pt>
                <c:pt idx="20" formatCode="0.00">
                  <c:v>0.93548387096774188</c:v>
                </c:pt>
                <c:pt idx="21" formatCode="0.00">
                  <c:v>1.1441441441441442</c:v>
                </c:pt>
                <c:pt idx="22" formatCode="0.00">
                  <c:v>1.411764705882353</c:v>
                </c:pt>
                <c:pt idx="23" formatCode="0.00">
                  <c:v>1.3396226415094339</c:v>
                </c:pt>
                <c:pt idx="24" formatCode="0.00">
                  <c:v>1.3551401869158879</c:v>
                </c:pt>
                <c:pt idx="25" formatCode="0.00">
                  <c:v>1.4891304347826086</c:v>
                </c:pt>
                <c:pt idx="26" formatCode="0.00">
                  <c:v>1.7802197802197801</c:v>
                </c:pt>
                <c:pt idx="27" formatCode="0.00">
                  <c:v>1.7802197802197801</c:v>
                </c:pt>
                <c:pt idx="28" formatCode="0.00">
                  <c:v>1.9555555555555555</c:v>
                </c:pt>
                <c:pt idx="29" formatCode="0.00">
                  <c:v>2.1304347826086958</c:v>
                </c:pt>
                <c:pt idx="30" formatCode="0.00">
                  <c:v>2.0202020202020203</c:v>
                </c:pt>
                <c:pt idx="31" formatCode="0.00">
                  <c:v>1.8055555555555556</c:v>
                </c:pt>
                <c:pt idx="32" formatCode="0.00">
                  <c:v>1.9043478260869566</c:v>
                </c:pt>
                <c:pt idx="33" formatCode="0.00">
                  <c:v>1.8448275862068966</c:v>
                </c:pt>
                <c:pt idx="34" formatCode="0.00">
                  <c:v>1.9913793103448276</c:v>
                </c:pt>
                <c:pt idx="35" formatCode="0.00">
                  <c:v>2.0944881889763778</c:v>
                </c:pt>
                <c:pt idx="36" formatCode="0.00">
                  <c:v>1.9583333333333333</c:v>
                </c:pt>
                <c:pt idx="37" formatCode="0.00">
                  <c:v>1.9295774647887325</c:v>
                </c:pt>
                <c:pt idx="38" formatCode="0.00">
                  <c:v>1.806896551724138</c:v>
                </c:pt>
                <c:pt idx="39" formatCode="0.00">
                  <c:v>2.1386861313868613</c:v>
                </c:pt>
                <c:pt idx="40" formatCode="0.00">
                  <c:v>1.8950617283950617</c:v>
                </c:pt>
                <c:pt idx="41" formatCode="0.00">
                  <c:v>1.8950617283950617</c:v>
                </c:pt>
                <c:pt idx="42" formatCode="0.00">
                  <c:v>1.9204545454545454</c:v>
                </c:pt>
                <c:pt idx="43" formatCode="0.00">
                  <c:v>1.6683673469387754</c:v>
                </c:pt>
                <c:pt idx="44" formatCode="0.00">
                  <c:v>1.76</c:v>
                </c:pt>
                <c:pt idx="45" formatCode="0.00">
                  <c:v>1.9128205128205129</c:v>
                </c:pt>
                <c:pt idx="46" formatCode="0.00">
                  <c:v>2.2832369942196533</c:v>
                </c:pt>
                <c:pt idx="47" formatCode="0.00">
                  <c:v>1.7224880382775121</c:v>
                </c:pt>
                <c:pt idx="48" formatCode="0.00">
                  <c:v>1.9808612440191387</c:v>
                </c:pt>
                <c:pt idx="49" formatCode="0.00">
                  <c:v>2.1989795918367347</c:v>
                </c:pt>
                <c:pt idx="50" formatCode="0.00">
                  <c:v>2.1554404145077721</c:v>
                </c:pt>
                <c:pt idx="51" formatCode="0.00">
                  <c:v>1.7016806722689075</c:v>
                </c:pt>
                <c:pt idx="52" formatCode="0.00">
                  <c:v>1.5496183206106871</c:v>
                </c:pt>
                <c:pt idx="53" formatCode="0.00">
                  <c:v>1.4197952218430034</c:v>
                </c:pt>
                <c:pt idx="54" formatCode="0.00">
                  <c:v>1.283387622149837</c:v>
                </c:pt>
                <c:pt idx="55" formatCode="0.00">
                  <c:v>1.3973941368078175</c:v>
                </c:pt>
                <c:pt idx="56" formatCode="0.00">
                  <c:v>1.1272189349112427</c:v>
                </c:pt>
                <c:pt idx="57" formatCode="0.00">
                  <c:v>1.2110091743119267</c:v>
                </c:pt>
                <c:pt idx="58" formatCode="0.00">
                  <c:v>1.1136363636363635</c:v>
                </c:pt>
                <c:pt idx="59" formatCode="0.00">
                  <c:v>1.1045576407506703</c:v>
                </c:pt>
                <c:pt idx="60" formatCode="0.00">
                  <c:v>1.1518987341772151</c:v>
                </c:pt>
                <c:pt idx="61" formatCode="0.00">
                  <c:v>1.4194444444444445</c:v>
                </c:pt>
                <c:pt idx="62" formatCode="0.00">
                  <c:v>1.1038647342995169</c:v>
                </c:pt>
                <c:pt idx="63" formatCode="0.00">
                  <c:v>1.0603248259860789</c:v>
                </c:pt>
                <c:pt idx="64" formatCode="0.00">
                  <c:v>1.1177884615384615</c:v>
                </c:pt>
                <c:pt idx="65" formatCode="0.00">
                  <c:v>1.1851851851851851</c:v>
                </c:pt>
                <c:pt idx="66" formatCode="0.00">
                  <c:v>1.2266009852216748</c:v>
                </c:pt>
                <c:pt idx="67" formatCode="0.00">
                  <c:v>1.2115384615384615</c:v>
                </c:pt>
                <c:pt idx="68" formatCode="0.00">
                  <c:v>1.3426395939086295</c:v>
                </c:pt>
                <c:pt idx="69" formatCode="0.00">
                  <c:v>1.1515151515151516</c:v>
                </c:pt>
                <c:pt idx="70" formatCode="0.00">
                  <c:v>1.3805774278215224</c:v>
                </c:pt>
                <c:pt idx="71" formatCode="0.00">
                  <c:v>1.3358585858585859</c:v>
                </c:pt>
                <c:pt idx="72" formatCode="0.00">
                  <c:v>1.4158163265306123</c:v>
                </c:pt>
                <c:pt idx="73" formatCode="0.00">
                  <c:v>1.3228155339805825</c:v>
                </c:pt>
                <c:pt idx="74" formatCode="0.00">
                  <c:v>1.1824175824175824</c:v>
                </c:pt>
                <c:pt idx="75" formatCode="0.00">
                  <c:v>0.97455968688845396</c:v>
                </c:pt>
                <c:pt idx="76" formatCode="0.00">
                  <c:v>1.0897155361050328</c:v>
                </c:pt>
                <c:pt idx="77" formatCode="0.00">
                  <c:v>1.1772428884026258</c:v>
                </c:pt>
                <c:pt idx="78" formatCode="0.00">
                  <c:v>1.210752688172043</c:v>
                </c:pt>
                <c:pt idx="79" formatCode="0.00">
                  <c:v>1.2</c:v>
                </c:pt>
                <c:pt idx="80" formatCode="0.00">
                  <c:v>1.1485943775100402</c:v>
                </c:pt>
                <c:pt idx="81" formatCode="0.00">
                  <c:v>1.1607142857142858</c:v>
                </c:pt>
                <c:pt idx="82" formatCode="0.00">
                  <c:v>1.1568998109640831</c:v>
                </c:pt>
                <c:pt idx="83" formatCode="0.00">
                  <c:v>1.2388663967611335</c:v>
                </c:pt>
                <c:pt idx="84" formatCode="0.00">
                  <c:v>1.2034220532319391</c:v>
                </c:pt>
                <c:pt idx="85" formatCode="0.00">
                  <c:v>1.1417769376181475</c:v>
                </c:pt>
                <c:pt idx="86" formatCode="0.00">
                  <c:v>1.027027027027027</c:v>
                </c:pt>
                <c:pt idx="87" formatCode="0.00">
                  <c:v>1.0275229357798166</c:v>
                </c:pt>
                <c:pt idx="88" formatCode="0.00">
                  <c:v>1.1710037174721191</c:v>
                </c:pt>
                <c:pt idx="89" formatCode="0.00">
                  <c:v>1.3534136546184738</c:v>
                </c:pt>
                <c:pt idx="90" formatCode="0.00">
                  <c:v>1.3534136546184738</c:v>
                </c:pt>
                <c:pt idx="91" formatCode="0.00">
                  <c:v>1.2899628252788105</c:v>
                </c:pt>
                <c:pt idx="92" formatCode="0.00">
                  <c:v>1.2397868561278864</c:v>
                </c:pt>
                <c:pt idx="93" formatCode="0.00">
                  <c:v>1.1927083333333333</c:v>
                </c:pt>
                <c:pt idx="94" formatCode="0.00">
                  <c:v>1.2325174825174825</c:v>
                </c:pt>
                <c:pt idx="95" formatCode="0.00">
                  <c:v>1.1863247863247863</c:v>
                </c:pt>
                <c:pt idx="96" formatCode="0.00">
                  <c:v>1.0898692810457515</c:v>
                </c:pt>
                <c:pt idx="97" formatCode="0.00">
                  <c:v>1.0898692810457515</c:v>
                </c:pt>
                <c:pt idx="98" formatCode="0.00">
                  <c:v>1.0695102685624012</c:v>
                </c:pt>
                <c:pt idx="99" formatCode="0.00">
                  <c:v>1.1920529801324504</c:v>
                </c:pt>
                <c:pt idx="100" formatCode="0.00">
                  <c:v>1.3333333333333333</c:v>
                </c:pt>
                <c:pt idx="101" formatCode="0.00">
                  <c:v>1.3642857142857143</c:v>
                </c:pt>
                <c:pt idx="102" formatCode="0.00">
                  <c:v>1.1333333333333333</c:v>
                </c:pt>
                <c:pt idx="103" formatCode="0.00">
                  <c:v>1.0400593471810089</c:v>
                </c:pt>
                <c:pt idx="104" formatCode="0.00">
                  <c:v>1.0400593471810089</c:v>
                </c:pt>
                <c:pt idx="105" formatCode="0.00">
                  <c:v>0.94812680115273773</c:v>
                </c:pt>
                <c:pt idx="106" formatCode="0.00">
                  <c:v>0.95702005730659023</c:v>
                </c:pt>
                <c:pt idx="107" formatCode="0.00">
                  <c:v>0.94468704512372637</c:v>
                </c:pt>
                <c:pt idx="108" formatCode="0.00">
                  <c:v>0.93758865248226952</c:v>
                </c:pt>
                <c:pt idx="109" formatCode="0.00">
                  <c:v>1.005763688760807</c:v>
                </c:pt>
                <c:pt idx="110" formatCode="0.00">
                  <c:v>1.0299850074962518</c:v>
                </c:pt>
                <c:pt idx="111" formatCode="0.00">
                  <c:v>1.0299850074962518</c:v>
                </c:pt>
                <c:pt idx="112" formatCode="0.00">
                  <c:v>0.98522895125553911</c:v>
                </c:pt>
                <c:pt idx="113" formatCode="0.00">
                  <c:v>0.88055555555555554</c:v>
                </c:pt>
                <c:pt idx="114" formatCode="0.00">
                  <c:v>0.78026315789473688</c:v>
                </c:pt>
                <c:pt idx="115" formatCode="0.00">
                  <c:v>0.85471204188481675</c:v>
                </c:pt>
                <c:pt idx="116" formatCode="0.00">
                  <c:v>0.84733893557422968</c:v>
                </c:pt>
                <c:pt idx="117" formatCode="0.00">
                  <c:v>0.86162624821683309</c:v>
                </c:pt>
                <c:pt idx="118" formatCode="0.00">
                  <c:v>0.86162624821683309</c:v>
                </c:pt>
                <c:pt idx="119" formatCode="0.00">
                  <c:v>0.9285714285714286</c:v>
                </c:pt>
                <c:pt idx="120" formatCode="0.00">
                  <c:v>0.94011976047904189</c:v>
                </c:pt>
                <c:pt idx="121" formatCode="0.00">
                  <c:v>1.00462249614792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At val="44256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407333878791559E-2"/>
          <c:y val="0.1287230787753823"/>
          <c:w val="0.20921778824617687"/>
          <c:h val="0.12117663144840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22</xdr:col>
      <xdr:colOff>400917</xdr:colOff>
      <xdr:row>275</xdr:row>
      <xdr:rowOff>75211</xdr:rowOff>
    </xdr:from>
    <xdr:to>
      <xdr:col>41</xdr:col>
      <xdr:colOff>809625</xdr:colOff>
      <xdr:row>315</xdr:row>
      <xdr:rowOff>11256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207324</xdr:colOff>
      <xdr:row>241</xdr:row>
      <xdr:rowOff>155864</xdr:rowOff>
    </xdr:from>
    <xdr:to>
      <xdr:col>40</xdr:col>
      <xdr:colOff>51954</xdr:colOff>
      <xdr:row>272</xdr:row>
      <xdr:rowOff>163287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453.980225578707" refreshedVersion="7" recordCount="188" xr:uid="{00000000-000A-0000-FFFF-FFFF15000000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453.980229745372" refreshedVersion="7" recordCount="993" xr:uid="{00000000-000A-0000-FFFF-FFFF14000000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/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s v="F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s v="F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s v="F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s v="F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s v="M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s v="F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s v="M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s v="M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s v="F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s v="M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s v="F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s v="M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s v="M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s v="F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s v="M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s v="M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s v="F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s v="M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s v="M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s v="M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s v="F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s v="M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s v="M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s v="M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s v="F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s v="M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s v="M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s v="M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s v="F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s v="M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s v="M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s v="F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s v="M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s v="M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s v="F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s v="F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s v="F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s v="F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s v="F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s v="M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s v="M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s v="F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s v="F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s v="F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s v="F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s v="M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s v="F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s v="F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s v="M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s v="F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s v="F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s v="F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s v="F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s v="M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s v="M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s v="M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s v="F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s v="M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s v="M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s v="M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s v="M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s v="M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s v="F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s v="M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s v="M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s v="M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s v="M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s v="M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s v="M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s v="F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s v="F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s v="F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s v="F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s v="M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s v="M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s v="M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s v="M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s v="M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s v="M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s v="F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s v="F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s v="F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s v="F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s v="M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s v="M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s v="M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s v="M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s v="F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s v="M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s v="F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s v="M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s v="F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s v="M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s v="M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s v="F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s v="M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s v="M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s v="M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s v="M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s v="M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s v="M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s v="M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s v="F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s v="F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s v="M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s v="M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s v="M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s v="M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s v="F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s v="F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s v="M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s v="M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s v="M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s v="F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s v="M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s v="F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s v="F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s v="F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s v="M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s v="M"/>
    <d v="2020-10-17T00:00:00"/>
    <m/>
    <m/>
    <m/>
    <s v="NO"/>
    <s v="SI"/>
    <s v="SI"/>
    <m/>
  </r>
  <r>
    <m/>
    <m/>
    <s v="JAURE ADRIANA ANTONIA"/>
    <n v="24218152"/>
    <s v="Hospital Urquiza"/>
    <n v="45"/>
    <s v="F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s v="M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s v="F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s v="F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s v="M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s v="F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s v="F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s v="M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s v="M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s v="F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s v="F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s v="F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s v="M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s v="F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s v="F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s v="M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s v="M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s v="M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s v="F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s v="F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s v="M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s v="F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s v="F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s v="M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s v="F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s v="F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s v="M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s v="F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s v="M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s v="F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s v="M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s v="F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s v="M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s v="M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s v="M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s v="M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s v="M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s v="M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s v="M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s v="M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s v="F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s v="F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s v="M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s v="M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s v="F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s v="M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s v="F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s v="M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s v="F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s v="F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s v="M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s v="M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s v="M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s v="M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s v="F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s v="M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s v="M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s v="F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s v="M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s v="M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s v="F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s v="M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s v="F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s v="F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s v="M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s v="F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s v="F"/>
    <m/>
    <s v="NC"/>
    <m/>
    <m/>
    <m/>
    <s v="SI"/>
    <s v="SI"/>
    <m/>
  </r>
  <r>
    <d v="2020-10-29T00:00:00"/>
    <d v="2020-10-28T00:00:00"/>
    <s v="MARTINEZ VICTORIA"/>
    <n v="57496730"/>
    <s v="Hospital Urquiza"/>
    <n v="1"/>
    <s v="F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s v="M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s v="M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s v="M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s v="F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s v="M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s v="F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s v="F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s v="M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s v="F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s v="M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s v="M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s v="M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s v="M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s v="M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s v="F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s v="M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s v="F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s v="M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s v="F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s v="M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s v="F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s v="F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s v="F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s v="F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s v="M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s v="M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s v="F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s v="M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s v="F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s v="M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s v="M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s v="F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s v="F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s v="F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s v="M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s v="M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s v="M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s v="M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s v="F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s v="M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s v="M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s v="M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s v="F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s v="F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s v="M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s v="M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s v="F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s v="F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s v="M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s v="M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s v="F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s v="F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s v="M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s v="M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s v="F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s v="M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s v="M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s v="F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s v="F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s v="M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s v="F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s v="M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s v="M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s v="M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s v="M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s v="F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s v="F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s v="M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s v="F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s v="M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s v="M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s v="M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s v="F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s v="M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s v="M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s v="M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s v="F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s v="F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s v="F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s v="M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s v="M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s v="F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s v="F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s v="M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s v="F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s v="M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s v="M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s v="M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s v="F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s v="M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s v="F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s v="F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s v="F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s v="M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s v="M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s v="M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s v="F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s v="F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s v="M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s v="M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s v="M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s v="F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s v="F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s v="F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s v="M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s v="F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s v="M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s v="F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s v="F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s v="M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s v="F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s v="F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s v="M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s v="M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s v="M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s v="F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s v="M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s v="F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s v="M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s v="M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s v="M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s v="F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s v="M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s v="F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s v="F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s v="M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s v="M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s v="M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s v="M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s v="M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s v="F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s v="F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s v="F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s v="M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s v="F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s v="F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s v="F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s v="F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s v="M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s v="F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s v="M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s v="F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s v="F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s v="M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s v="F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s v="M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s v="F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s v="F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s v="F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s v="M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s v="F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s v="F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s v="F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s v="M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s v="F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s v="F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s v="M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s v="M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s v="M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s v="M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s v="M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s v="F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s v="M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s v="M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s v="F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s v="M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s v="M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s v="F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s v="F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s v="M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s v="M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s v="F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s v="M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s v="F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s v="M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s v="M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s v="M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s v="F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s v="M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s v="F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s v="F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s v="F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s v="F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s v="F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s v="M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s v="F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s v="M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s v="F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s v="M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s v="M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s v="M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s v="M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s v="M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s v="M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s v="F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s v="F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s v="M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s v="F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s v="M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s v="M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s v="M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s v="M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s v="M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s v="M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s v="M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s v="M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s v="F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s v="F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s v="M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s v="F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s v="M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s v="M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s v="M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s v="M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s v="M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s v="M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s v="M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s v="M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s v="F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s v="F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s v="M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s v="M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s v="F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s v="F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s v="M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s v="M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s v="F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s v="M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s v="F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s v="M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s v="F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s v="M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s v="M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s v="F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s v="M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s v="M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s v="M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s v="F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s v="F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s v="M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s v="F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s v="M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s v="M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s v="M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s v="F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s v="F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s v="F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s v="M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s v="F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s v="M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s v="F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s v="M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s v="M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s v="F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s v="F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s v="F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s v="F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s v="F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s v="F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s v="F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s v="F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s v="M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s v="F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s v="M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s v="M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s v="M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s v="M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s v="M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s v="F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s v="M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s v="M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s v="F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s v="M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s v="F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s v="F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s v="F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s v="F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s v="M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s v="F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s v="M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s v="F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s v="F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s v="F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s v="M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s v="M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s v="M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s v="M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s v="M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s v="F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s v="F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s v="F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s v="M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s v="M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s v="M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s v="F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s v="F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s v="F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s v="M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s v="F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s v="F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s v="M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s v="F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s v="M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s v="M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s v="F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s v="M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s v="M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s v="F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s v="F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s v="F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s v="M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s v="M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s v="M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s v="M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s v="F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s v="M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s v="F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s v="F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s v="F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s v="F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s v="M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s v="M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s v="F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s v="M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s v="M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s v="M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s v="M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s v="F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s v="M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s v="M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s v="M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s v="F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s v="M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s v="F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s v="M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s v="M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s v="M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s v="M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s v="F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s v="M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s v="M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s v="F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s v="F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s v="F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s v="M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s v="F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s v="F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s v="M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s v="M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s v="M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s v="M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s v="M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s v="M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s v="F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s v="F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s v="M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s v="F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s v="M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s v="F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s v="M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s v="F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s v="F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s v="F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s v="M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s v="F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s v="M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s v="F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s v="F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s v="F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s v="M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s v="F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s v="M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s v="M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s v="F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s v="M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s v="M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s v="F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s v="F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s v="F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s v="M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s v="M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s v="F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s v="M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s v="F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s v="M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s v="F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s v="M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s v="M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s v="M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s v="M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s v="F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s v="F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s v="M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s v="F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s v="M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s v="M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s v="M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s v="F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s v="F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s v="F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s v="F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s v="F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s v="F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s v="F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s v="F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s v="M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s v="M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s v="F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s v="M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s v="F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s v="M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s v="M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s v="F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s v="M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s v="F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s v="F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s v="M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s v="M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s v="M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s v="M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s v="M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s v="M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s v="M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s v="F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s v="F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s v="F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s v="F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s v="M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s v="F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s v="F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s v="F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s v="F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s v="F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s v="F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s v="F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s v="M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s v="F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s v="M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s v="F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s v="M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s v="F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s v="F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s v="F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s v="F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s v="M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s v="F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s v="F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s v="M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s v="M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s v="F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s v="F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s v="M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s v="M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s v="M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s v="F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s v="F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s v="M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s v="M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s v="M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s v="F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s v="M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s v="F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s v="M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s v="F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s v="F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s v="M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s v="M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s v="M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s v="M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s v="F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s v="F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s v="M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s v="F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s v="F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s v="M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s v="F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s v="F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s v="F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s v="F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s v="F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s v="F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s v="F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s v="M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s v="M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s v="F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s v="F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s v="M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s v="M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s v="F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s v="M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s v="F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s v="F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s v="M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s v="F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s v="M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s v="M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s v="M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s v="M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s v="F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s v="M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s v="M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s v="M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s v="F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s v="F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s v="F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s v="M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s v="M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s v="F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s v="F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s v="F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s v="M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s v="F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s v="M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s v="M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s v="M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s v="M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s v="M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s v="F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s v="F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s v="M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s v="F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s v="F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s v="F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s v="F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s v="F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s v="F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s v="F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s v="F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s v="F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s v="F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s v="M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s v="F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s v="M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s v="F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s v="F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s v="F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s v="M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s v="F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s v="F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s v="F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s v="F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s v="F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s v="M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s v="F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s v="F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s v="M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s v="F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s v="M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s v="F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s v="F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s v="F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s v="M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s v="F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s v="M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s v="F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s v="F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s v="M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s v="M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s v="F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s v="M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s v="F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s v="F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s v="F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s v="M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s v="F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s v="F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s v="F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s v="F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s v="M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s v="M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s v="F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s v="M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s v="F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s v="M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s v="M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s v="F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s v="F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s v="F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s v="F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s v="F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s v="M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s v="M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s v="F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s v="M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s v="F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s v="F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s v="F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s v="M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s v="M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s v="M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s v="F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s v="F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s v="M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s v="M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s v="F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s v="F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s v="F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s v="F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s v="F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s v="M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s v="M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s v="F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s v="F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s v="F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s v="M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s v="F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s v="M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s v="M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s v="M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s v="M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s v="M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s v="F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s v="F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s v="M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s v="M"/>
    <d v="2020-11-16T00:00:00"/>
    <s v="NC"/>
    <s v="NC"/>
    <d v="2020-11-27T00:00:00"/>
    <m/>
    <s v="SI"/>
    <s v="SI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 dinámica 1" cacheId="10" applyNumberFormats="0" applyBorderFormats="0" applyFontFormats="0" applyPatternFormats="0" applyAlignmentFormats="0" applyWidthHeightFormats="0" dataCaption="" updatedVersion="7" compact="0" compactData="0" chartFormat="13">
  <location ref="K1:M18" firstHeaderRow="1" firstDataRow="1" firstDataCol="0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formats count="10">
    <format dxfId="9">
      <pivotArea outline="0" fieldPosition="0"/>
    </format>
    <format dxfId="8">
      <pivotArea dataOnly="0" labelOnly="1" outline="0" axis="axisValues" fieldPosition="0"/>
    </format>
    <format dxfId="7">
      <pivotArea outline="0" fieldPosition="0"/>
    </format>
    <format dxfId="6">
      <pivotArea dataOnly="0" labelOnly="1" outline="0" axis="axisValues" fieldPosition="0"/>
    </format>
    <format dxfId="5">
      <pivotArea outline="0" fieldPosition="0"/>
    </format>
    <format dxfId="4">
      <pivotArea dataOnly="0" labelOnly="1" outline="0" axis="axisValues" fieldPosition="0"/>
    </format>
    <format dxfId="3">
      <pivotArea outline="0" fieldPosition="0"/>
    </format>
    <format dxfId="2">
      <pivotArea dataOnly="0" labelOnly="1" outline="0" axis="axisValues" fieldPosition="0"/>
    </format>
    <format dxfId="1">
      <pivotArea outline="0" fieldPosition="0"/>
    </format>
    <format dxfId="0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Tabla dinámica 1 2" cacheId="8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H18751"/>
  <sheetViews>
    <sheetView tabSelected="1" zoomScale="85" zoomScaleNormal="85" workbookViewId="0">
      <pane ySplit="1" topLeftCell="A18738" activePane="bottomLeft" state="frozen"/>
      <selection pane="bottomLeft" activeCell="A18672" sqref="A18672:D18751"/>
    </sheetView>
  </sheetViews>
  <sheetFormatPr baseColWidth="10" defaultRowHeight="15" x14ac:dyDescent="0.25"/>
  <cols>
    <col min="1" max="1" width="11" style="2" customWidth="1"/>
    <col min="2" max="2" width="13.85546875" style="20" customWidth="1"/>
    <col min="3" max="3" width="22.5703125" style="20" customWidth="1"/>
    <col min="4" max="4" width="8.5703125" style="1" customWidth="1"/>
    <col min="5" max="16384" width="11.42578125" style="20"/>
  </cols>
  <sheetData>
    <row r="1" spans="1:4" x14ac:dyDescent="0.25">
      <c r="A1" s="103" t="s">
        <v>0</v>
      </c>
      <c r="B1" s="104" t="s">
        <v>1</v>
      </c>
      <c r="C1" s="104" t="s">
        <v>2</v>
      </c>
      <c r="D1" s="104" t="s">
        <v>105</v>
      </c>
    </row>
    <row r="2" spans="1:4" x14ac:dyDescent="0.25">
      <c r="A2" s="61">
        <v>43903</v>
      </c>
      <c r="B2" s="54" t="s">
        <v>14</v>
      </c>
      <c r="C2" s="54" t="s">
        <v>14</v>
      </c>
      <c r="D2" s="14">
        <v>0</v>
      </c>
    </row>
    <row r="3" spans="1:4" x14ac:dyDescent="0.25">
      <c r="A3" s="61">
        <v>43903</v>
      </c>
      <c r="B3" s="54" t="s">
        <v>20</v>
      </c>
      <c r="C3" s="54" t="s">
        <v>20</v>
      </c>
      <c r="D3" s="14">
        <v>0</v>
      </c>
    </row>
    <row r="4" spans="1:4" x14ac:dyDescent="0.25">
      <c r="A4" s="61">
        <v>43903</v>
      </c>
      <c r="B4" s="54" t="s">
        <v>13</v>
      </c>
      <c r="C4" s="54" t="s">
        <v>13</v>
      </c>
      <c r="D4" s="14">
        <v>0</v>
      </c>
    </row>
    <row r="5" spans="1:4" x14ac:dyDescent="0.25">
      <c r="A5" s="61">
        <v>43903</v>
      </c>
      <c r="B5" s="54" t="s">
        <v>24</v>
      </c>
      <c r="C5" s="54" t="s">
        <v>24</v>
      </c>
      <c r="D5" s="14">
        <v>0</v>
      </c>
    </row>
    <row r="6" spans="1:4" x14ac:dyDescent="0.25">
      <c r="A6" s="61">
        <v>43903</v>
      </c>
      <c r="B6" s="54" t="s">
        <v>47</v>
      </c>
      <c r="C6" s="54" t="s">
        <v>47</v>
      </c>
      <c r="D6" s="14">
        <v>0</v>
      </c>
    </row>
    <row r="7" spans="1:4" x14ac:dyDescent="0.25">
      <c r="A7" s="61">
        <v>43903</v>
      </c>
      <c r="B7" s="54" t="s">
        <v>48</v>
      </c>
      <c r="C7" s="440" t="s">
        <v>1380</v>
      </c>
      <c r="D7" s="14">
        <v>0</v>
      </c>
    </row>
    <row r="8" spans="1:4" x14ac:dyDescent="0.25">
      <c r="A8" s="61">
        <v>43903</v>
      </c>
      <c r="B8" s="54" t="s">
        <v>7</v>
      </c>
      <c r="C8" s="54" t="s">
        <v>7</v>
      </c>
      <c r="D8" s="14">
        <v>1</v>
      </c>
    </row>
    <row r="9" spans="1:4" x14ac:dyDescent="0.25">
      <c r="A9" s="61">
        <v>43903</v>
      </c>
      <c r="B9" s="54" t="s">
        <v>9</v>
      </c>
      <c r="C9" s="54" t="s">
        <v>9</v>
      </c>
      <c r="D9" s="14">
        <v>0</v>
      </c>
    </row>
    <row r="10" spans="1:4" x14ac:dyDescent="0.25">
      <c r="A10" s="61">
        <v>43903</v>
      </c>
      <c r="B10" s="54" t="s">
        <v>15</v>
      </c>
      <c r="C10" s="54" t="s">
        <v>1139</v>
      </c>
      <c r="D10" s="14">
        <v>0</v>
      </c>
    </row>
    <row r="11" spans="1:4" x14ac:dyDescent="0.25">
      <c r="A11" s="61">
        <v>43903</v>
      </c>
      <c r="B11" s="54" t="s">
        <v>11</v>
      </c>
      <c r="C11" s="54" t="s">
        <v>11</v>
      </c>
      <c r="D11" s="14">
        <v>0</v>
      </c>
    </row>
    <row r="12" spans="1:4" x14ac:dyDescent="0.25">
      <c r="A12" s="61">
        <v>43903</v>
      </c>
      <c r="B12" s="54" t="s">
        <v>12</v>
      </c>
      <c r="C12" s="54" t="s">
        <v>12</v>
      </c>
      <c r="D12" s="14">
        <v>0</v>
      </c>
    </row>
    <row r="13" spans="1:4" x14ac:dyDescent="0.25">
      <c r="A13" s="61">
        <v>43903</v>
      </c>
      <c r="B13" s="54" t="s">
        <v>8</v>
      </c>
      <c r="C13" s="54" t="s">
        <v>8</v>
      </c>
      <c r="D13" s="14">
        <v>0</v>
      </c>
    </row>
    <row r="14" spans="1:4" x14ac:dyDescent="0.25">
      <c r="A14" s="61">
        <v>43903</v>
      </c>
      <c r="B14" s="54" t="s">
        <v>49</v>
      </c>
      <c r="C14" s="54" t="s">
        <v>49</v>
      </c>
      <c r="D14" s="14">
        <v>0</v>
      </c>
    </row>
    <row r="15" spans="1:4" x14ac:dyDescent="0.25">
      <c r="A15" s="61">
        <v>43903</v>
      </c>
      <c r="B15" s="54" t="s">
        <v>50</v>
      </c>
      <c r="C15" s="54" t="s">
        <v>365</v>
      </c>
      <c r="D15" s="14">
        <v>0</v>
      </c>
    </row>
    <row r="16" spans="1:4" x14ac:dyDescent="0.25">
      <c r="A16" s="61">
        <v>43903</v>
      </c>
      <c r="B16" s="54" t="s">
        <v>27</v>
      </c>
      <c r="C16" s="54" t="s">
        <v>43</v>
      </c>
      <c r="D16" s="14">
        <v>0</v>
      </c>
    </row>
    <row r="17" spans="1:4" x14ac:dyDescent="0.25">
      <c r="A17" s="61">
        <v>43903</v>
      </c>
      <c r="B17" s="54" t="s">
        <v>51</v>
      </c>
      <c r="C17" s="54" t="s">
        <v>51</v>
      </c>
      <c r="D17" s="14">
        <v>0</v>
      </c>
    </row>
    <row r="18" spans="1:4" x14ac:dyDescent="0.25">
      <c r="A18" s="61">
        <v>43903</v>
      </c>
      <c r="B18" s="54" t="s">
        <v>10</v>
      </c>
      <c r="C18" s="54" t="s">
        <v>10</v>
      </c>
      <c r="D18" s="14">
        <v>0</v>
      </c>
    </row>
    <row r="19" spans="1:4" x14ac:dyDescent="0.25">
      <c r="A19" s="61">
        <v>43907</v>
      </c>
      <c r="B19" s="54" t="s">
        <v>14</v>
      </c>
      <c r="C19" s="54" t="s">
        <v>14</v>
      </c>
      <c r="D19" s="14">
        <v>0</v>
      </c>
    </row>
    <row r="20" spans="1:4" x14ac:dyDescent="0.25">
      <c r="A20" s="61">
        <v>43907</v>
      </c>
      <c r="B20" s="54" t="s">
        <v>20</v>
      </c>
      <c r="C20" s="54" t="s">
        <v>20</v>
      </c>
      <c r="D20" s="14">
        <v>0</v>
      </c>
    </row>
    <row r="21" spans="1:4" x14ac:dyDescent="0.25">
      <c r="A21" s="61">
        <v>43907</v>
      </c>
      <c r="B21" s="54" t="s">
        <v>13</v>
      </c>
      <c r="C21" s="54" t="s">
        <v>13</v>
      </c>
      <c r="D21" s="14">
        <v>0</v>
      </c>
    </row>
    <row r="22" spans="1:4" x14ac:dyDescent="0.25">
      <c r="A22" s="61">
        <v>43907</v>
      </c>
      <c r="B22" s="54" t="s">
        <v>24</v>
      </c>
      <c r="C22" s="54" t="s">
        <v>24</v>
      </c>
      <c r="D22" s="14">
        <v>0</v>
      </c>
    </row>
    <row r="23" spans="1:4" x14ac:dyDescent="0.25">
      <c r="A23" s="61">
        <v>43907</v>
      </c>
      <c r="B23" s="54" t="s">
        <v>47</v>
      </c>
      <c r="C23" s="54" t="s">
        <v>47</v>
      </c>
      <c r="D23" s="14">
        <v>0</v>
      </c>
    </row>
    <row r="24" spans="1:4" x14ac:dyDescent="0.25">
      <c r="A24" s="61">
        <v>43907</v>
      </c>
      <c r="B24" s="54" t="s">
        <v>48</v>
      </c>
      <c r="C24" s="440" t="s">
        <v>1380</v>
      </c>
      <c r="D24" s="14">
        <v>0</v>
      </c>
    </row>
    <row r="25" spans="1:4" x14ac:dyDescent="0.25">
      <c r="A25" s="61">
        <v>43907</v>
      </c>
      <c r="B25" s="54" t="s">
        <v>7</v>
      </c>
      <c r="C25" s="54" t="s">
        <v>7</v>
      </c>
      <c r="D25" s="14">
        <v>0</v>
      </c>
    </row>
    <row r="26" spans="1:4" x14ac:dyDescent="0.25">
      <c r="A26" s="61">
        <v>43907</v>
      </c>
      <c r="B26" s="54" t="s">
        <v>9</v>
      </c>
      <c r="C26" s="54" t="s">
        <v>9</v>
      </c>
      <c r="D26" s="14">
        <v>0</v>
      </c>
    </row>
    <row r="27" spans="1:4" x14ac:dyDescent="0.25">
      <c r="A27" s="61">
        <v>43907</v>
      </c>
      <c r="B27" s="54" t="s">
        <v>15</v>
      </c>
      <c r="C27" s="54" t="s">
        <v>1139</v>
      </c>
      <c r="D27" s="14">
        <v>0</v>
      </c>
    </row>
    <row r="28" spans="1:4" x14ac:dyDescent="0.25">
      <c r="A28" s="61">
        <v>43907</v>
      </c>
      <c r="B28" s="54" t="s">
        <v>11</v>
      </c>
      <c r="C28" s="54" t="s">
        <v>11</v>
      </c>
      <c r="D28" s="14">
        <v>0</v>
      </c>
    </row>
    <row r="29" spans="1:4" x14ac:dyDescent="0.25">
      <c r="A29" s="61">
        <v>43907</v>
      </c>
      <c r="B29" s="54" t="s">
        <v>12</v>
      </c>
      <c r="C29" s="54" t="s">
        <v>12</v>
      </c>
      <c r="D29" s="14">
        <v>0</v>
      </c>
    </row>
    <row r="30" spans="1:4" x14ac:dyDescent="0.25">
      <c r="A30" s="61">
        <v>43907</v>
      </c>
      <c r="B30" s="54" t="s">
        <v>8</v>
      </c>
      <c r="C30" s="54" t="s">
        <v>8</v>
      </c>
      <c r="D30" s="14">
        <v>1</v>
      </c>
    </row>
    <row r="31" spans="1:4" x14ac:dyDescent="0.25">
      <c r="A31" s="61">
        <v>43907</v>
      </c>
      <c r="B31" s="54" t="s">
        <v>49</v>
      </c>
      <c r="C31" s="54" t="s">
        <v>49</v>
      </c>
      <c r="D31" s="14">
        <v>0</v>
      </c>
    </row>
    <row r="32" spans="1:4" x14ac:dyDescent="0.25">
      <c r="A32" s="61">
        <v>43907</v>
      </c>
      <c r="B32" s="54" t="s">
        <v>50</v>
      </c>
      <c r="C32" s="54" t="s">
        <v>365</v>
      </c>
      <c r="D32" s="14">
        <v>0</v>
      </c>
    </row>
    <row r="33" spans="1:4" x14ac:dyDescent="0.25">
      <c r="A33" s="61">
        <v>43907</v>
      </c>
      <c r="B33" s="54" t="s">
        <v>27</v>
      </c>
      <c r="C33" s="54" t="s">
        <v>43</v>
      </c>
      <c r="D33" s="14">
        <v>0</v>
      </c>
    </row>
    <row r="34" spans="1:4" x14ac:dyDescent="0.25">
      <c r="A34" s="61">
        <v>43907</v>
      </c>
      <c r="B34" s="54" t="s">
        <v>51</v>
      </c>
      <c r="C34" s="54" t="s">
        <v>51</v>
      </c>
      <c r="D34" s="14">
        <v>0</v>
      </c>
    </row>
    <row r="35" spans="1:4" x14ac:dyDescent="0.25">
      <c r="A35" s="61">
        <v>43907</v>
      </c>
      <c r="B35" s="54" t="s">
        <v>10</v>
      </c>
      <c r="C35" s="54" t="s">
        <v>10</v>
      </c>
      <c r="D35" s="14">
        <v>0</v>
      </c>
    </row>
    <row r="36" spans="1:4" x14ac:dyDescent="0.25">
      <c r="A36" s="61">
        <v>43908</v>
      </c>
      <c r="B36" s="54" t="s">
        <v>7</v>
      </c>
      <c r="C36" s="54" t="s">
        <v>7</v>
      </c>
      <c r="D36" s="14">
        <v>1</v>
      </c>
    </row>
    <row r="37" spans="1:4" x14ac:dyDescent="0.25">
      <c r="A37" s="61">
        <v>43910</v>
      </c>
      <c r="B37" s="54" t="s">
        <v>14</v>
      </c>
      <c r="C37" s="54" t="s">
        <v>14</v>
      </c>
      <c r="D37" s="14">
        <v>0</v>
      </c>
    </row>
    <row r="38" spans="1:4" x14ac:dyDescent="0.25">
      <c r="A38" s="61">
        <v>43910</v>
      </c>
      <c r="B38" s="54" t="s">
        <v>20</v>
      </c>
      <c r="C38" s="54" t="s">
        <v>20</v>
      </c>
      <c r="D38" s="14">
        <v>0</v>
      </c>
    </row>
    <row r="39" spans="1:4" x14ac:dyDescent="0.25">
      <c r="A39" s="61">
        <v>43910</v>
      </c>
      <c r="B39" s="54" t="s">
        <v>13</v>
      </c>
      <c r="C39" s="54" t="s">
        <v>13</v>
      </c>
      <c r="D39" s="14">
        <v>0</v>
      </c>
    </row>
    <row r="40" spans="1:4" x14ac:dyDescent="0.25">
      <c r="A40" s="61">
        <v>43910</v>
      </c>
      <c r="B40" s="54" t="s">
        <v>24</v>
      </c>
      <c r="C40" s="54" t="s">
        <v>24</v>
      </c>
      <c r="D40" s="14">
        <v>0</v>
      </c>
    </row>
    <row r="41" spans="1:4" x14ac:dyDescent="0.25">
      <c r="A41" s="61">
        <v>43910</v>
      </c>
      <c r="B41" s="54" t="s">
        <v>47</v>
      </c>
      <c r="C41" s="54" t="s">
        <v>47</v>
      </c>
      <c r="D41" s="14">
        <v>0</v>
      </c>
    </row>
    <row r="42" spans="1:4" x14ac:dyDescent="0.25">
      <c r="A42" s="61">
        <v>43910</v>
      </c>
      <c r="B42" s="54" t="s">
        <v>48</v>
      </c>
      <c r="C42" s="440" t="s">
        <v>1380</v>
      </c>
      <c r="D42" s="14">
        <v>0</v>
      </c>
    </row>
    <row r="43" spans="1:4" x14ac:dyDescent="0.25">
      <c r="A43" s="61">
        <v>43910</v>
      </c>
      <c r="B43" s="54" t="s">
        <v>7</v>
      </c>
      <c r="C43" s="54" t="s">
        <v>7</v>
      </c>
      <c r="D43" s="14">
        <v>1</v>
      </c>
    </row>
    <row r="44" spans="1:4" x14ac:dyDescent="0.25">
      <c r="A44" s="61">
        <v>43910</v>
      </c>
      <c r="B44" s="54" t="s">
        <v>9</v>
      </c>
      <c r="C44" s="54" t="s">
        <v>9</v>
      </c>
      <c r="D44" s="14">
        <v>1</v>
      </c>
    </row>
    <row r="45" spans="1:4" x14ac:dyDescent="0.25">
      <c r="A45" s="61">
        <v>43910</v>
      </c>
      <c r="B45" s="54" t="s">
        <v>15</v>
      </c>
      <c r="C45" s="54" t="s">
        <v>1139</v>
      </c>
      <c r="D45" s="14">
        <v>0</v>
      </c>
    </row>
    <row r="46" spans="1:4" x14ac:dyDescent="0.25">
      <c r="A46" s="61">
        <v>43910</v>
      </c>
      <c r="B46" s="54" t="s">
        <v>11</v>
      </c>
      <c r="C46" s="54" t="s">
        <v>11</v>
      </c>
      <c r="D46" s="14">
        <v>0</v>
      </c>
    </row>
    <row r="47" spans="1:4" x14ac:dyDescent="0.25">
      <c r="A47" s="61">
        <v>43910</v>
      </c>
      <c r="B47" s="54" t="s">
        <v>12</v>
      </c>
      <c r="C47" s="54" t="s">
        <v>12</v>
      </c>
      <c r="D47" s="14">
        <v>0</v>
      </c>
    </row>
    <row r="48" spans="1:4" x14ac:dyDescent="0.25">
      <c r="A48" s="61">
        <v>43910</v>
      </c>
      <c r="B48" s="54" t="s">
        <v>8</v>
      </c>
      <c r="C48" s="54" t="s">
        <v>8</v>
      </c>
      <c r="D48" s="14">
        <v>0</v>
      </c>
    </row>
    <row r="49" spans="1:4" x14ac:dyDescent="0.25">
      <c r="A49" s="61">
        <v>43910</v>
      </c>
      <c r="B49" s="54" t="s">
        <v>49</v>
      </c>
      <c r="C49" s="54" t="s">
        <v>49</v>
      </c>
      <c r="D49" s="14">
        <v>0</v>
      </c>
    </row>
    <row r="50" spans="1:4" x14ac:dyDescent="0.25">
      <c r="A50" s="61">
        <v>43910</v>
      </c>
      <c r="B50" s="54" t="s">
        <v>50</v>
      </c>
      <c r="C50" s="54" t="s">
        <v>365</v>
      </c>
      <c r="D50" s="14">
        <v>0</v>
      </c>
    </row>
    <row r="51" spans="1:4" x14ac:dyDescent="0.25">
      <c r="A51" s="61">
        <v>43910</v>
      </c>
      <c r="B51" s="54" t="s">
        <v>27</v>
      </c>
      <c r="C51" s="54" t="s">
        <v>43</v>
      </c>
      <c r="D51" s="14">
        <v>0</v>
      </c>
    </row>
    <row r="52" spans="1:4" x14ac:dyDescent="0.25">
      <c r="A52" s="61">
        <v>43910</v>
      </c>
      <c r="B52" s="54" t="s">
        <v>51</v>
      </c>
      <c r="C52" s="54" t="s">
        <v>51</v>
      </c>
      <c r="D52" s="14">
        <v>0</v>
      </c>
    </row>
    <row r="53" spans="1:4" x14ac:dyDescent="0.25">
      <c r="A53" s="61">
        <v>43910</v>
      </c>
      <c r="B53" s="54" t="s">
        <v>10</v>
      </c>
      <c r="C53" s="54" t="s">
        <v>10</v>
      </c>
      <c r="D53" s="14">
        <v>0</v>
      </c>
    </row>
    <row r="54" spans="1:4" x14ac:dyDescent="0.25">
      <c r="A54" s="61">
        <v>43915</v>
      </c>
      <c r="B54" s="54" t="s">
        <v>14</v>
      </c>
      <c r="C54" s="54" t="s">
        <v>14</v>
      </c>
      <c r="D54" s="14">
        <v>0</v>
      </c>
    </row>
    <row r="55" spans="1:4" x14ac:dyDescent="0.25">
      <c r="A55" s="61">
        <v>43915</v>
      </c>
      <c r="B55" s="54" t="s">
        <v>20</v>
      </c>
      <c r="C55" s="54" t="s">
        <v>20</v>
      </c>
      <c r="D55" s="14">
        <v>0</v>
      </c>
    </row>
    <row r="56" spans="1:4" x14ac:dyDescent="0.25">
      <c r="A56" s="61">
        <v>43915</v>
      </c>
      <c r="B56" s="54" t="s">
        <v>13</v>
      </c>
      <c r="C56" s="54" t="s">
        <v>13</v>
      </c>
      <c r="D56" s="14">
        <v>0</v>
      </c>
    </row>
    <row r="57" spans="1:4" x14ac:dyDescent="0.25">
      <c r="A57" s="61">
        <v>43915</v>
      </c>
      <c r="B57" s="54" t="s">
        <v>24</v>
      </c>
      <c r="C57" s="54" t="s">
        <v>24</v>
      </c>
      <c r="D57" s="14">
        <v>0</v>
      </c>
    </row>
    <row r="58" spans="1:4" x14ac:dyDescent="0.25">
      <c r="A58" s="61">
        <v>43915</v>
      </c>
      <c r="B58" s="54" t="s">
        <v>47</v>
      </c>
      <c r="C58" s="54" t="s">
        <v>47</v>
      </c>
      <c r="D58" s="14">
        <v>0</v>
      </c>
    </row>
    <row r="59" spans="1:4" x14ac:dyDescent="0.25">
      <c r="A59" s="61">
        <v>43915</v>
      </c>
      <c r="B59" s="54" t="s">
        <v>48</v>
      </c>
      <c r="C59" s="440" t="s">
        <v>1380</v>
      </c>
      <c r="D59" s="14">
        <v>0</v>
      </c>
    </row>
    <row r="60" spans="1:4" x14ac:dyDescent="0.25">
      <c r="A60" s="61">
        <v>43915</v>
      </c>
      <c r="B60" s="54" t="s">
        <v>7</v>
      </c>
      <c r="C60" s="54" t="s">
        <v>7</v>
      </c>
      <c r="D60" s="14">
        <v>0</v>
      </c>
    </row>
    <row r="61" spans="1:4" x14ac:dyDescent="0.25">
      <c r="A61" s="61">
        <v>43915</v>
      </c>
      <c r="B61" s="54" t="s">
        <v>9</v>
      </c>
      <c r="C61" s="54" t="s">
        <v>9</v>
      </c>
      <c r="D61" s="14">
        <v>0</v>
      </c>
    </row>
    <row r="62" spans="1:4" x14ac:dyDescent="0.25">
      <c r="A62" s="61">
        <v>43915</v>
      </c>
      <c r="B62" s="54" t="s">
        <v>15</v>
      </c>
      <c r="C62" s="54" t="s">
        <v>1139</v>
      </c>
      <c r="D62" s="14">
        <v>0</v>
      </c>
    </row>
    <row r="63" spans="1:4" x14ac:dyDescent="0.25">
      <c r="A63" s="61">
        <v>43915</v>
      </c>
      <c r="B63" s="54" t="s">
        <v>11</v>
      </c>
      <c r="C63" s="54" t="s">
        <v>11</v>
      </c>
      <c r="D63" s="14">
        <v>0</v>
      </c>
    </row>
    <row r="64" spans="1:4" x14ac:dyDescent="0.25">
      <c r="A64" s="61">
        <v>43915</v>
      </c>
      <c r="B64" s="54" t="s">
        <v>12</v>
      </c>
      <c r="C64" s="54" t="s">
        <v>12</v>
      </c>
      <c r="D64" s="14">
        <v>0</v>
      </c>
    </row>
    <row r="65" spans="1:4" x14ac:dyDescent="0.25">
      <c r="A65" s="61">
        <v>43915</v>
      </c>
      <c r="B65" s="54" t="s">
        <v>8</v>
      </c>
      <c r="C65" s="54" t="s">
        <v>8</v>
      </c>
      <c r="D65" s="14">
        <v>2</v>
      </c>
    </row>
    <row r="66" spans="1:4" x14ac:dyDescent="0.25">
      <c r="A66" s="61">
        <v>43915</v>
      </c>
      <c r="B66" s="54" t="s">
        <v>49</v>
      </c>
      <c r="C66" s="54" t="s">
        <v>49</v>
      </c>
      <c r="D66" s="14">
        <v>0</v>
      </c>
    </row>
    <row r="67" spans="1:4" x14ac:dyDescent="0.25">
      <c r="A67" s="61">
        <v>43915</v>
      </c>
      <c r="B67" s="54" t="s">
        <v>50</v>
      </c>
      <c r="C67" s="54" t="s">
        <v>365</v>
      </c>
      <c r="D67" s="14">
        <v>0</v>
      </c>
    </row>
    <row r="68" spans="1:4" x14ac:dyDescent="0.25">
      <c r="A68" s="61">
        <v>43915</v>
      </c>
      <c r="B68" s="54" t="s">
        <v>27</v>
      </c>
      <c r="C68" s="54" t="s">
        <v>43</v>
      </c>
      <c r="D68" s="14">
        <v>0</v>
      </c>
    </row>
    <row r="69" spans="1:4" x14ac:dyDescent="0.25">
      <c r="A69" s="61">
        <v>43915</v>
      </c>
      <c r="B69" s="54" t="s">
        <v>51</v>
      </c>
      <c r="C69" s="54" t="s">
        <v>51</v>
      </c>
      <c r="D69" s="14">
        <v>0</v>
      </c>
    </row>
    <row r="70" spans="1:4" x14ac:dyDescent="0.25">
      <c r="A70" s="61">
        <v>43915</v>
      </c>
      <c r="B70" s="54" t="s">
        <v>10</v>
      </c>
      <c r="C70" s="54" t="s">
        <v>10</v>
      </c>
      <c r="D70" s="14">
        <v>1</v>
      </c>
    </row>
    <row r="71" spans="1:4" x14ac:dyDescent="0.25">
      <c r="A71" s="61">
        <v>43916</v>
      </c>
      <c r="B71" s="54" t="s">
        <v>14</v>
      </c>
      <c r="C71" s="54" t="s">
        <v>14</v>
      </c>
      <c r="D71" s="14">
        <v>0</v>
      </c>
    </row>
    <row r="72" spans="1:4" x14ac:dyDescent="0.25">
      <c r="A72" s="61">
        <v>43916</v>
      </c>
      <c r="B72" s="54" t="s">
        <v>20</v>
      </c>
      <c r="C72" s="54" t="s">
        <v>20</v>
      </c>
      <c r="D72" s="14">
        <v>0</v>
      </c>
    </row>
    <row r="73" spans="1:4" x14ac:dyDescent="0.25">
      <c r="A73" s="61">
        <v>43916</v>
      </c>
      <c r="B73" s="54" t="s">
        <v>13</v>
      </c>
      <c r="C73" s="54" t="s">
        <v>13</v>
      </c>
      <c r="D73" s="14">
        <v>1</v>
      </c>
    </row>
    <row r="74" spans="1:4" x14ac:dyDescent="0.25">
      <c r="A74" s="61">
        <v>43916</v>
      </c>
      <c r="B74" s="54" t="s">
        <v>24</v>
      </c>
      <c r="C74" s="54" t="s">
        <v>24</v>
      </c>
      <c r="D74" s="14">
        <v>0</v>
      </c>
    </row>
    <row r="75" spans="1:4" x14ac:dyDescent="0.25">
      <c r="A75" s="61">
        <v>43916</v>
      </c>
      <c r="B75" s="54" t="s">
        <v>47</v>
      </c>
      <c r="C75" s="54" t="s">
        <v>47</v>
      </c>
      <c r="D75" s="14">
        <v>0</v>
      </c>
    </row>
    <row r="76" spans="1:4" x14ac:dyDescent="0.25">
      <c r="A76" s="61">
        <v>43916</v>
      </c>
      <c r="B76" s="54" t="s">
        <v>48</v>
      </c>
      <c r="C76" s="440" t="s">
        <v>1380</v>
      </c>
      <c r="D76" s="14">
        <v>0</v>
      </c>
    </row>
    <row r="77" spans="1:4" x14ac:dyDescent="0.25">
      <c r="A77" s="61">
        <v>43916</v>
      </c>
      <c r="B77" s="54" t="s">
        <v>7</v>
      </c>
      <c r="C77" s="54" t="s">
        <v>7</v>
      </c>
      <c r="D77" s="14">
        <v>0</v>
      </c>
    </row>
    <row r="78" spans="1:4" x14ac:dyDescent="0.25">
      <c r="A78" s="61">
        <v>43916</v>
      </c>
      <c r="B78" s="54" t="s">
        <v>9</v>
      </c>
      <c r="C78" s="54" t="s">
        <v>9</v>
      </c>
      <c r="D78" s="14">
        <v>0</v>
      </c>
    </row>
    <row r="79" spans="1:4" x14ac:dyDescent="0.25">
      <c r="A79" s="61">
        <v>43916</v>
      </c>
      <c r="B79" s="54" t="s">
        <v>15</v>
      </c>
      <c r="C79" s="54" t="s">
        <v>1139</v>
      </c>
      <c r="D79" s="14">
        <v>0</v>
      </c>
    </row>
    <row r="80" spans="1:4" x14ac:dyDescent="0.25">
      <c r="A80" s="61">
        <v>43916</v>
      </c>
      <c r="B80" s="54" t="s">
        <v>11</v>
      </c>
      <c r="C80" s="54" t="s">
        <v>11</v>
      </c>
      <c r="D80" s="14">
        <v>1</v>
      </c>
    </row>
    <row r="81" spans="1:4" x14ac:dyDescent="0.25">
      <c r="A81" s="61">
        <v>43916</v>
      </c>
      <c r="B81" s="54" t="s">
        <v>12</v>
      </c>
      <c r="C81" s="54" t="s">
        <v>12</v>
      </c>
      <c r="D81" s="14">
        <v>1</v>
      </c>
    </row>
    <row r="82" spans="1:4" x14ac:dyDescent="0.25">
      <c r="A82" s="61">
        <v>43916</v>
      </c>
      <c r="B82" s="54" t="s">
        <v>8</v>
      </c>
      <c r="C82" s="54" t="s">
        <v>8</v>
      </c>
      <c r="D82" s="14">
        <v>0</v>
      </c>
    </row>
    <row r="83" spans="1:4" x14ac:dyDescent="0.25">
      <c r="A83" s="61">
        <v>43916</v>
      </c>
      <c r="B83" s="54" t="s">
        <v>49</v>
      </c>
      <c r="C83" s="54" t="s">
        <v>49</v>
      </c>
      <c r="D83" s="14">
        <v>0</v>
      </c>
    </row>
    <row r="84" spans="1:4" x14ac:dyDescent="0.25">
      <c r="A84" s="61">
        <v>43916</v>
      </c>
      <c r="B84" s="54" t="s">
        <v>50</v>
      </c>
      <c r="C84" s="54" t="s">
        <v>365</v>
      </c>
      <c r="D84" s="14">
        <v>0</v>
      </c>
    </row>
    <row r="85" spans="1:4" x14ac:dyDescent="0.25">
      <c r="A85" s="61">
        <v>43916</v>
      </c>
      <c r="B85" s="54" t="s">
        <v>27</v>
      </c>
      <c r="C85" s="54" t="s">
        <v>43</v>
      </c>
      <c r="D85" s="14">
        <v>0</v>
      </c>
    </row>
    <row r="86" spans="1:4" x14ac:dyDescent="0.25">
      <c r="A86" s="61">
        <v>43916</v>
      </c>
      <c r="B86" s="54" t="s">
        <v>51</v>
      </c>
      <c r="C86" s="54" t="s">
        <v>51</v>
      </c>
      <c r="D86" s="14">
        <v>0</v>
      </c>
    </row>
    <row r="87" spans="1:4" x14ac:dyDescent="0.25">
      <c r="A87" s="61">
        <v>43916</v>
      </c>
      <c r="B87" s="54" t="s">
        <v>10</v>
      </c>
      <c r="C87" s="54" t="s">
        <v>10</v>
      </c>
      <c r="D87" s="14">
        <v>0</v>
      </c>
    </row>
    <row r="88" spans="1:4" x14ac:dyDescent="0.25">
      <c r="A88" s="61">
        <v>43920</v>
      </c>
      <c r="B88" s="54" t="s">
        <v>14</v>
      </c>
      <c r="C88" s="54" t="s">
        <v>14</v>
      </c>
      <c r="D88" s="14">
        <v>1</v>
      </c>
    </row>
    <row r="89" spans="1:4" x14ac:dyDescent="0.25">
      <c r="A89" s="61">
        <v>43920</v>
      </c>
      <c r="B89" s="54" t="s">
        <v>20</v>
      </c>
      <c r="C89" s="54" t="s">
        <v>20</v>
      </c>
      <c r="D89" s="14">
        <v>0</v>
      </c>
    </row>
    <row r="90" spans="1:4" x14ac:dyDescent="0.25">
      <c r="A90" s="61">
        <v>43920</v>
      </c>
      <c r="B90" s="54" t="s">
        <v>13</v>
      </c>
      <c r="C90" s="54" t="s">
        <v>13</v>
      </c>
      <c r="D90" s="14">
        <v>0</v>
      </c>
    </row>
    <row r="91" spans="1:4" x14ac:dyDescent="0.25">
      <c r="A91" s="61">
        <v>43920</v>
      </c>
      <c r="B91" s="54" t="s">
        <v>24</v>
      </c>
      <c r="C91" s="54" t="s">
        <v>24</v>
      </c>
      <c r="D91" s="14">
        <v>0</v>
      </c>
    </row>
    <row r="92" spans="1:4" x14ac:dyDescent="0.25">
      <c r="A92" s="61">
        <v>43920</v>
      </c>
      <c r="B92" s="54" t="s">
        <v>47</v>
      </c>
      <c r="C92" s="54" t="s">
        <v>47</v>
      </c>
      <c r="D92" s="14">
        <v>0</v>
      </c>
    </row>
    <row r="93" spans="1:4" x14ac:dyDescent="0.25">
      <c r="A93" s="61">
        <v>43920</v>
      </c>
      <c r="B93" s="54" t="s">
        <v>48</v>
      </c>
      <c r="C93" s="440" t="s">
        <v>1380</v>
      </c>
      <c r="D93" s="14">
        <v>0</v>
      </c>
    </row>
    <row r="94" spans="1:4" x14ac:dyDescent="0.25">
      <c r="A94" s="61">
        <v>43920</v>
      </c>
      <c r="B94" s="54" t="s">
        <v>7</v>
      </c>
      <c r="C94" s="54" t="s">
        <v>7</v>
      </c>
      <c r="D94" s="14">
        <v>0</v>
      </c>
    </row>
    <row r="95" spans="1:4" x14ac:dyDescent="0.25">
      <c r="A95" s="61">
        <v>43920</v>
      </c>
      <c r="B95" s="54" t="s">
        <v>9</v>
      </c>
      <c r="C95" s="54" t="s">
        <v>9</v>
      </c>
      <c r="D95" s="14">
        <v>1</v>
      </c>
    </row>
    <row r="96" spans="1:4" x14ac:dyDescent="0.25">
      <c r="A96" s="61">
        <v>43920</v>
      </c>
      <c r="B96" s="54" t="s">
        <v>15</v>
      </c>
      <c r="C96" s="54" t="s">
        <v>1139</v>
      </c>
      <c r="D96" s="14">
        <v>0</v>
      </c>
    </row>
    <row r="97" spans="1:4" x14ac:dyDescent="0.25">
      <c r="A97" s="61">
        <v>43920</v>
      </c>
      <c r="B97" s="54" t="s">
        <v>11</v>
      </c>
      <c r="C97" s="54" t="s">
        <v>11</v>
      </c>
      <c r="D97" s="14">
        <v>0</v>
      </c>
    </row>
    <row r="98" spans="1:4" x14ac:dyDescent="0.25">
      <c r="A98" s="61">
        <v>43920</v>
      </c>
      <c r="B98" s="54" t="s">
        <v>12</v>
      </c>
      <c r="C98" s="54" t="s">
        <v>12</v>
      </c>
      <c r="D98" s="14">
        <v>0</v>
      </c>
    </row>
    <row r="99" spans="1:4" x14ac:dyDescent="0.25">
      <c r="A99" s="61">
        <v>43920</v>
      </c>
      <c r="B99" s="54" t="s">
        <v>8</v>
      </c>
      <c r="C99" s="54" t="s">
        <v>8</v>
      </c>
      <c r="D99" s="14">
        <v>1</v>
      </c>
    </row>
    <row r="100" spans="1:4" x14ac:dyDescent="0.25">
      <c r="A100" s="61">
        <v>43920</v>
      </c>
      <c r="B100" s="54" t="s">
        <v>49</v>
      </c>
      <c r="C100" s="54" t="s">
        <v>49</v>
      </c>
      <c r="D100" s="14">
        <v>0</v>
      </c>
    </row>
    <row r="101" spans="1:4" x14ac:dyDescent="0.25">
      <c r="A101" s="61">
        <v>43920</v>
      </c>
      <c r="B101" s="54" t="s">
        <v>50</v>
      </c>
      <c r="C101" s="54" t="s">
        <v>365</v>
      </c>
      <c r="D101" s="14">
        <v>0</v>
      </c>
    </row>
    <row r="102" spans="1:4" x14ac:dyDescent="0.25">
      <c r="A102" s="61">
        <v>43920</v>
      </c>
      <c r="B102" s="54" t="s">
        <v>27</v>
      </c>
      <c r="C102" s="54" t="s">
        <v>43</v>
      </c>
      <c r="D102" s="14">
        <v>0</v>
      </c>
    </row>
    <row r="103" spans="1:4" x14ac:dyDescent="0.25">
      <c r="A103" s="61">
        <v>43920</v>
      </c>
      <c r="B103" s="54" t="s">
        <v>51</v>
      </c>
      <c r="C103" s="54" t="s">
        <v>51</v>
      </c>
      <c r="D103" s="14">
        <v>0</v>
      </c>
    </row>
    <row r="104" spans="1:4" x14ac:dyDescent="0.25">
      <c r="A104" s="61">
        <v>43920</v>
      </c>
      <c r="B104" s="54" t="s">
        <v>10</v>
      </c>
      <c r="C104" s="54" t="s">
        <v>10</v>
      </c>
      <c r="D104" s="14">
        <v>0</v>
      </c>
    </row>
    <row r="105" spans="1:4" x14ac:dyDescent="0.25">
      <c r="A105" s="61">
        <v>43923</v>
      </c>
      <c r="B105" s="54" t="s">
        <v>14</v>
      </c>
      <c r="C105" s="54" t="s">
        <v>14</v>
      </c>
      <c r="D105" s="14">
        <v>0</v>
      </c>
    </row>
    <row r="106" spans="1:4" x14ac:dyDescent="0.25">
      <c r="A106" s="61">
        <v>43923</v>
      </c>
      <c r="B106" s="54" t="s">
        <v>20</v>
      </c>
      <c r="C106" s="54" t="s">
        <v>20</v>
      </c>
      <c r="D106" s="14">
        <v>0</v>
      </c>
    </row>
    <row r="107" spans="1:4" x14ac:dyDescent="0.25">
      <c r="A107" s="61">
        <v>43923</v>
      </c>
      <c r="B107" s="54" t="s">
        <v>13</v>
      </c>
      <c r="C107" s="54" t="s">
        <v>13</v>
      </c>
      <c r="D107" s="14">
        <v>0</v>
      </c>
    </row>
    <row r="108" spans="1:4" x14ac:dyDescent="0.25">
      <c r="A108" s="61">
        <v>43923</v>
      </c>
      <c r="B108" s="54" t="s">
        <v>24</v>
      </c>
      <c r="C108" s="54" t="s">
        <v>24</v>
      </c>
      <c r="D108" s="14">
        <v>0</v>
      </c>
    </row>
    <row r="109" spans="1:4" x14ac:dyDescent="0.25">
      <c r="A109" s="61">
        <v>43923</v>
      </c>
      <c r="B109" s="54" t="s">
        <v>47</v>
      </c>
      <c r="C109" s="54" t="s">
        <v>47</v>
      </c>
      <c r="D109" s="14">
        <v>0</v>
      </c>
    </row>
    <row r="110" spans="1:4" x14ac:dyDescent="0.25">
      <c r="A110" s="61">
        <v>43923</v>
      </c>
      <c r="B110" s="54" t="s">
        <v>48</v>
      </c>
      <c r="C110" s="440" t="s">
        <v>1380</v>
      </c>
      <c r="D110" s="14">
        <v>0</v>
      </c>
    </row>
    <row r="111" spans="1:4" x14ac:dyDescent="0.25">
      <c r="A111" s="61">
        <v>43923</v>
      </c>
      <c r="B111" s="54" t="s">
        <v>7</v>
      </c>
      <c r="C111" s="54" t="s">
        <v>7</v>
      </c>
      <c r="D111" s="14">
        <v>0</v>
      </c>
    </row>
    <row r="112" spans="1:4" x14ac:dyDescent="0.25">
      <c r="A112" s="61">
        <v>43923</v>
      </c>
      <c r="B112" s="54" t="s">
        <v>9</v>
      </c>
      <c r="C112" s="54" t="s">
        <v>9</v>
      </c>
      <c r="D112" s="14">
        <v>1</v>
      </c>
    </row>
    <row r="113" spans="1:4" x14ac:dyDescent="0.25">
      <c r="A113" s="61">
        <v>43923</v>
      </c>
      <c r="B113" s="54" t="s">
        <v>15</v>
      </c>
      <c r="C113" s="54" t="s">
        <v>1139</v>
      </c>
      <c r="D113" s="14">
        <v>0</v>
      </c>
    </row>
    <row r="114" spans="1:4" x14ac:dyDescent="0.25">
      <c r="A114" s="61">
        <v>43923</v>
      </c>
      <c r="B114" s="54" t="s">
        <v>11</v>
      </c>
      <c r="C114" s="54" t="s">
        <v>11</v>
      </c>
      <c r="D114" s="14">
        <v>0</v>
      </c>
    </row>
    <row r="115" spans="1:4" x14ac:dyDescent="0.25">
      <c r="A115" s="61">
        <v>43923</v>
      </c>
      <c r="B115" s="54" t="s">
        <v>12</v>
      </c>
      <c r="C115" s="54" t="s">
        <v>12</v>
      </c>
      <c r="D115" s="14">
        <v>0</v>
      </c>
    </row>
    <row r="116" spans="1:4" x14ac:dyDescent="0.25">
      <c r="A116" s="61">
        <v>43923</v>
      </c>
      <c r="B116" s="54" t="s">
        <v>8</v>
      </c>
      <c r="C116" s="54" t="s">
        <v>8</v>
      </c>
      <c r="D116" s="14">
        <v>2</v>
      </c>
    </row>
    <row r="117" spans="1:4" x14ac:dyDescent="0.25">
      <c r="A117" s="61">
        <v>43923</v>
      </c>
      <c r="B117" s="54" t="s">
        <v>49</v>
      </c>
      <c r="C117" s="54" t="s">
        <v>49</v>
      </c>
      <c r="D117" s="14">
        <v>0</v>
      </c>
    </row>
    <row r="118" spans="1:4" x14ac:dyDescent="0.25">
      <c r="A118" s="61">
        <v>43923</v>
      </c>
      <c r="B118" s="54" t="s">
        <v>50</v>
      </c>
      <c r="C118" s="54" t="s">
        <v>365</v>
      </c>
      <c r="D118" s="14">
        <v>0</v>
      </c>
    </row>
    <row r="119" spans="1:4" x14ac:dyDescent="0.25">
      <c r="A119" s="61">
        <v>43923</v>
      </c>
      <c r="B119" s="54" t="s">
        <v>27</v>
      </c>
      <c r="C119" s="54" t="s">
        <v>43</v>
      </c>
      <c r="D119" s="14">
        <v>0</v>
      </c>
    </row>
    <row r="120" spans="1:4" x14ac:dyDescent="0.25">
      <c r="A120" s="61">
        <v>43923</v>
      </c>
      <c r="B120" s="54" t="s">
        <v>51</v>
      </c>
      <c r="C120" s="54" t="s">
        <v>51</v>
      </c>
      <c r="D120" s="14">
        <v>0</v>
      </c>
    </row>
    <row r="121" spans="1:4" x14ac:dyDescent="0.25">
      <c r="A121" s="61">
        <v>43923</v>
      </c>
      <c r="B121" s="54" t="s">
        <v>10</v>
      </c>
      <c r="C121" s="54" t="s">
        <v>10</v>
      </c>
      <c r="D121" s="14">
        <v>0</v>
      </c>
    </row>
    <row r="122" spans="1:4" x14ac:dyDescent="0.25">
      <c r="A122" s="61">
        <v>43924</v>
      </c>
      <c r="B122" s="54" t="s">
        <v>14</v>
      </c>
      <c r="C122" s="54" t="s">
        <v>14</v>
      </c>
      <c r="D122" s="14">
        <v>0</v>
      </c>
    </row>
    <row r="123" spans="1:4" x14ac:dyDescent="0.25">
      <c r="A123" s="61">
        <v>43924</v>
      </c>
      <c r="B123" s="54" t="s">
        <v>20</v>
      </c>
      <c r="C123" s="54" t="s">
        <v>20</v>
      </c>
      <c r="D123" s="14">
        <v>0</v>
      </c>
    </row>
    <row r="124" spans="1:4" x14ac:dyDescent="0.25">
      <c r="A124" s="61">
        <v>43924</v>
      </c>
      <c r="B124" s="54" t="s">
        <v>13</v>
      </c>
      <c r="C124" s="54" t="s">
        <v>13</v>
      </c>
      <c r="D124" s="14">
        <v>0</v>
      </c>
    </row>
    <row r="125" spans="1:4" x14ac:dyDescent="0.25">
      <c r="A125" s="61">
        <v>43924</v>
      </c>
      <c r="B125" s="54" t="s">
        <v>24</v>
      </c>
      <c r="C125" s="54" t="s">
        <v>24</v>
      </c>
      <c r="D125" s="14">
        <v>0</v>
      </c>
    </row>
    <row r="126" spans="1:4" x14ac:dyDescent="0.25">
      <c r="A126" s="61">
        <v>43924</v>
      </c>
      <c r="B126" s="54" t="s">
        <v>47</v>
      </c>
      <c r="C126" s="54" t="s">
        <v>47</v>
      </c>
      <c r="D126" s="14">
        <v>0</v>
      </c>
    </row>
    <row r="127" spans="1:4" x14ac:dyDescent="0.25">
      <c r="A127" s="61">
        <v>43924</v>
      </c>
      <c r="B127" s="54" t="s">
        <v>48</v>
      </c>
      <c r="C127" s="440" t="s">
        <v>1380</v>
      </c>
      <c r="D127" s="14">
        <v>0</v>
      </c>
    </row>
    <row r="128" spans="1:4" x14ac:dyDescent="0.25">
      <c r="A128" s="61">
        <v>43924</v>
      </c>
      <c r="B128" s="54" t="s">
        <v>7</v>
      </c>
      <c r="C128" s="54" t="s">
        <v>7</v>
      </c>
      <c r="D128" s="14">
        <v>0</v>
      </c>
    </row>
    <row r="129" spans="1:4" x14ac:dyDescent="0.25">
      <c r="A129" s="61">
        <v>43924</v>
      </c>
      <c r="B129" s="54" t="s">
        <v>9</v>
      </c>
      <c r="C129" s="54" t="s">
        <v>9</v>
      </c>
      <c r="D129" s="14">
        <v>1</v>
      </c>
    </row>
    <row r="130" spans="1:4" x14ac:dyDescent="0.25">
      <c r="A130" s="61">
        <v>43924</v>
      </c>
      <c r="B130" s="54" t="s">
        <v>15</v>
      </c>
      <c r="C130" s="54" t="s">
        <v>1139</v>
      </c>
      <c r="D130" s="14">
        <v>0</v>
      </c>
    </row>
    <row r="131" spans="1:4" x14ac:dyDescent="0.25">
      <c r="A131" s="61">
        <v>43924</v>
      </c>
      <c r="B131" s="54" t="s">
        <v>11</v>
      </c>
      <c r="C131" s="54" t="s">
        <v>11</v>
      </c>
      <c r="D131" s="14">
        <v>0</v>
      </c>
    </row>
    <row r="132" spans="1:4" x14ac:dyDescent="0.25">
      <c r="A132" s="61">
        <v>43924</v>
      </c>
      <c r="B132" s="54" t="s">
        <v>12</v>
      </c>
      <c r="C132" s="54" t="s">
        <v>12</v>
      </c>
      <c r="D132" s="14">
        <v>0</v>
      </c>
    </row>
    <row r="133" spans="1:4" x14ac:dyDescent="0.25">
      <c r="A133" s="61">
        <v>43924</v>
      </c>
      <c r="B133" s="54" t="s">
        <v>8</v>
      </c>
      <c r="C133" s="54" t="s">
        <v>8</v>
      </c>
      <c r="D133" s="14">
        <v>2</v>
      </c>
    </row>
    <row r="134" spans="1:4" x14ac:dyDescent="0.25">
      <c r="A134" s="61">
        <v>43924</v>
      </c>
      <c r="B134" s="54" t="s">
        <v>49</v>
      </c>
      <c r="C134" s="54" t="s">
        <v>49</v>
      </c>
      <c r="D134" s="14">
        <v>0</v>
      </c>
    </row>
    <row r="135" spans="1:4" x14ac:dyDescent="0.25">
      <c r="A135" s="61">
        <v>43924</v>
      </c>
      <c r="B135" s="54" t="s">
        <v>50</v>
      </c>
      <c r="C135" s="54" t="s">
        <v>365</v>
      </c>
      <c r="D135" s="14">
        <v>0</v>
      </c>
    </row>
    <row r="136" spans="1:4" x14ac:dyDescent="0.25">
      <c r="A136" s="61">
        <v>43924</v>
      </c>
      <c r="B136" s="54" t="s">
        <v>27</v>
      </c>
      <c r="C136" s="54" t="s">
        <v>43</v>
      </c>
      <c r="D136" s="14">
        <v>0</v>
      </c>
    </row>
    <row r="137" spans="1:4" x14ac:dyDescent="0.25">
      <c r="A137" s="61">
        <v>43924</v>
      </c>
      <c r="B137" s="54" t="s">
        <v>51</v>
      </c>
      <c r="C137" s="54" t="s">
        <v>51</v>
      </c>
      <c r="D137" s="14">
        <v>0</v>
      </c>
    </row>
    <row r="138" spans="1:4" x14ac:dyDescent="0.25">
      <c r="A138" s="61">
        <v>43924</v>
      </c>
      <c r="B138" s="54" t="s">
        <v>10</v>
      </c>
      <c r="C138" s="54" t="s">
        <v>10</v>
      </c>
      <c r="D138" s="14">
        <v>0</v>
      </c>
    </row>
    <row r="139" spans="1:4" x14ac:dyDescent="0.25">
      <c r="A139" s="61">
        <v>43926</v>
      </c>
      <c r="B139" s="54" t="s">
        <v>14</v>
      </c>
      <c r="C139" s="54" t="s">
        <v>14</v>
      </c>
      <c r="D139" s="14">
        <v>0</v>
      </c>
    </row>
    <row r="140" spans="1:4" x14ac:dyDescent="0.25">
      <c r="A140" s="61">
        <v>43926</v>
      </c>
      <c r="B140" s="54" t="s">
        <v>20</v>
      </c>
      <c r="C140" s="54" t="s">
        <v>20</v>
      </c>
      <c r="D140" s="14">
        <v>0</v>
      </c>
    </row>
    <row r="141" spans="1:4" x14ac:dyDescent="0.25">
      <c r="A141" s="61">
        <v>43926</v>
      </c>
      <c r="B141" s="54" t="s">
        <v>13</v>
      </c>
      <c r="C141" s="54" t="s">
        <v>13</v>
      </c>
      <c r="D141" s="14">
        <v>0</v>
      </c>
    </row>
    <row r="142" spans="1:4" x14ac:dyDescent="0.25">
      <c r="A142" s="61">
        <v>43926</v>
      </c>
      <c r="B142" s="54" t="s">
        <v>24</v>
      </c>
      <c r="C142" s="54" t="s">
        <v>24</v>
      </c>
      <c r="D142" s="14">
        <v>0</v>
      </c>
    </row>
    <row r="143" spans="1:4" x14ac:dyDescent="0.25">
      <c r="A143" s="61">
        <v>43926</v>
      </c>
      <c r="B143" s="54" t="s">
        <v>47</v>
      </c>
      <c r="C143" s="54" t="s">
        <v>47</v>
      </c>
      <c r="D143" s="14">
        <v>0</v>
      </c>
    </row>
    <row r="144" spans="1:4" x14ac:dyDescent="0.25">
      <c r="A144" s="61">
        <v>43926</v>
      </c>
      <c r="B144" s="54" t="s">
        <v>48</v>
      </c>
      <c r="C144" s="440" t="s">
        <v>1380</v>
      </c>
      <c r="D144" s="14">
        <v>0</v>
      </c>
    </row>
    <row r="145" spans="1:4" x14ac:dyDescent="0.25">
      <c r="A145" s="61">
        <v>43926</v>
      </c>
      <c r="B145" s="54" t="s">
        <v>7</v>
      </c>
      <c r="C145" s="54" t="s">
        <v>7</v>
      </c>
      <c r="D145" s="14">
        <v>0</v>
      </c>
    </row>
    <row r="146" spans="1:4" x14ac:dyDescent="0.25">
      <c r="A146" s="61">
        <v>43926</v>
      </c>
      <c r="B146" s="54" t="s">
        <v>9</v>
      </c>
      <c r="C146" s="54" t="s">
        <v>9</v>
      </c>
      <c r="D146" s="14">
        <v>0</v>
      </c>
    </row>
    <row r="147" spans="1:4" x14ac:dyDescent="0.25">
      <c r="A147" s="61">
        <v>43926</v>
      </c>
      <c r="B147" s="54" t="s">
        <v>15</v>
      </c>
      <c r="C147" s="54" t="s">
        <v>1139</v>
      </c>
      <c r="D147" s="14">
        <v>0</v>
      </c>
    </row>
    <row r="148" spans="1:4" x14ac:dyDescent="0.25">
      <c r="A148" s="61">
        <v>43926</v>
      </c>
      <c r="B148" s="54" t="s">
        <v>11</v>
      </c>
      <c r="C148" s="54" t="s">
        <v>11</v>
      </c>
      <c r="D148" s="14">
        <v>0</v>
      </c>
    </row>
    <row r="149" spans="1:4" x14ac:dyDescent="0.25">
      <c r="A149" s="61">
        <v>43926</v>
      </c>
      <c r="B149" s="54" t="s">
        <v>12</v>
      </c>
      <c r="C149" s="54" t="s">
        <v>12</v>
      </c>
      <c r="D149" s="14">
        <v>0</v>
      </c>
    </row>
    <row r="150" spans="1:4" x14ac:dyDescent="0.25">
      <c r="A150" s="61">
        <v>43926</v>
      </c>
      <c r="B150" s="54" t="s">
        <v>8</v>
      </c>
      <c r="C150" s="54" t="s">
        <v>8</v>
      </c>
      <c r="D150" s="14">
        <v>1</v>
      </c>
    </row>
    <row r="151" spans="1:4" x14ac:dyDescent="0.25">
      <c r="A151" s="61">
        <v>43926</v>
      </c>
      <c r="B151" s="54" t="s">
        <v>49</v>
      </c>
      <c r="C151" s="54" t="s">
        <v>49</v>
      </c>
      <c r="D151" s="14">
        <v>0</v>
      </c>
    </row>
    <row r="152" spans="1:4" x14ac:dyDescent="0.25">
      <c r="A152" s="61">
        <v>43926</v>
      </c>
      <c r="B152" s="54" t="s">
        <v>50</v>
      </c>
      <c r="C152" s="54" t="s">
        <v>365</v>
      </c>
      <c r="D152" s="14">
        <v>0</v>
      </c>
    </row>
    <row r="153" spans="1:4" x14ac:dyDescent="0.25">
      <c r="A153" s="61">
        <v>43926</v>
      </c>
      <c r="B153" s="54" t="s">
        <v>27</v>
      </c>
      <c r="C153" s="54" t="s">
        <v>43</v>
      </c>
      <c r="D153" s="14">
        <v>0</v>
      </c>
    </row>
    <row r="154" spans="1:4" x14ac:dyDescent="0.25">
      <c r="A154" s="61">
        <v>43926</v>
      </c>
      <c r="B154" s="54" t="s">
        <v>51</v>
      </c>
      <c r="C154" s="54" t="s">
        <v>51</v>
      </c>
      <c r="D154" s="14">
        <v>0</v>
      </c>
    </row>
    <row r="155" spans="1:4" x14ac:dyDescent="0.25">
      <c r="A155" s="61">
        <v>43926</v>
      </c>
      <c r="B155" s="54" t="s">
        <v>10</v>
      </c>
      <c r="C155" s="54" t="s">
        <v>10</v>
      </c>
      <c r="D155" s="14">
        <v>0</v>
      </c>
    </row>
    <row r="156" spans="1:4" x14ac:dyDescent="0.25">
      <c r="A156" s="61">
        <v>43929</v>
      </c>
      <c r="B156" s="54" t="s">
        <v>14</v>
      </c>
      <c r="C156" s="54" t="s">
        <v>14</v>
      </c>
      <c r="D156" s="14">
        <v>0</v>
      </c>
    </row>
    <row r="157" spans="1:4" x14ac:dyDescent="0.25">
      <c r="A157" s="61">
        <v>43929</v>
      </c>
      <c r="B157" s="54" t="s">
        <v>20</v>
      </c>
      <c r="C157" s="54" t="s">
        <v>20</v>
      </c>
      <c r="D157" s="14">
        <v>0</v>
      </c>
    </row>
    <row r="158" spans="1:4" x14ac:dyDescent="0.25">
      <c r="A158" s="61">
        <v>43929</v>
      </c>
      <c r="B158" s="54" t="s">
        <v>13</v>
      </c>
      <c r="C158" s="68" t="s">
        <v>1167</v>
      </c>
      <c r="D158" s="14">
        <v>1</v>
      </c>
    </row>
    <row r="159" spans="1:4" x14ac:dyDescent="0.25">
      <c r="A159" s="61">
        <v>43929</v>
      </c>
      <c r="B159" s="54" t="s">
        <v>24</v>
      </c>
      <c r="C159" s="54" t="s">
        <v>24</v>
      </c>
      <c r="D159" s="14">
        <v>0</v>
      </c>
    </row>
    <row r="160" spans="1:4" x14ac:dyDescent="0.25">
      <c r="A160" s="61">
        <v>43929</v>
      </c>
      <c r="B160" s="54" t="s">
        <v>47</v>
      </c>
      <c r="C160" s="54" t="s">
        <v>47</v>
      </c>
      <c r="D160" s="14">
        <v>0</v>
      </c>
    </row>
    <row r="161" spans="1:4" x14ac:dyDescent="0.25">
      <c r="A161" s="61">
        <v>43929</v>
      </c>
      <c r="B161" s="54" t="s">
        <v>48</v>
      </c>
      <c r="C161" s="440" t="s">
        <v>1380</v>
      </c>
      <c r="D161" s="14">
        <v>0</v>
      </c>
    </row>
    <row r="162" spans="1:4" x14ac:dyDescent="0.25">
      <c r="A162" s="61">
        <v>43929</v>
      </c>
      <c r="B162" s="54" t="s">
        <v>7</v>
      </c>
      <c r="C162" s="54" t="s">
        <v>7</v>
      </c>
      <c r="D162" s="14">
        <v>0</v>
      </c>
    </row>
    <row r="163" spans="1:4" x14ac:dyDescent="0.25">
      <c r="A163" s="61">
        <v>43929</v>
      </c>
      <c r="B163" s="54" t="s">
        <v>9</v>
      </c>
      <c r="C163" s="54" t="s">
        <v>9</v>
      </c>
      <c r="D163" s="14">
        <v>0</v>
      </c>
    </row>
    <row r="164" spans="1:4" x14ac:dyDescent="0.25">
      <c r="A164" s="61">
        <v>43929</v>
      </c>
      <c r="B164" s="54" t="s">
        <v>15</v>
      </c>
      <c r="C164" s="54" t="s">
        <v>1139</v>
      </c>
      <c r="D164" s="14">
        <v>0</v>
      </c>
    </row>
    <row r="165" spans="1:4" x14ac:dyDescent="0.25">
      <c r="A165" s="61">
        <v>43929</v>
      </c>
      <c r="B165" s="54" t="s">
        <v>11</v>
      </c>
      <c r="C165" s="54" t="s">
        <v>11</v>
      </c>
      <c r="D165" s="14">
        <v>0</v>
      </c>
    </row>
    <row r="166" spans="1:4" x14ac:dyDescent="0.25">
      <c r="A166" s="61">
        <v>43929</v>
      </c>
      <c r="B166" s="54" t="s">
        <v>12</v>
      </c>
      <c r="C166" s="54" t="s">
        <v>12</v>
      </c>
      <c r="D166" s="14">
        <v>0</v>
      </c>
    </row>
    <row r="167" spans="1:4" x14ac:dyDescent="0.25">
      <c r="A167" s="61">
        <v>43929</v>
      </c>
      <c r="B167" s="54" t="s">
        <v>8</v>
      </c>
      <c r="C167" s="54" t="s">
        <v>8</v>
      </c>
      <c r="D167" s="14">
        <v>0</v>
      </c>
    </row>
    <row r="168" spans="1:4" x14ac:dyDescent="0.25">
      <c r="A168" s="61">
        <v>43929</v>
      </c>
      <c r="B168" s="54" t="s">
        <v>49</v>
      </c>
      <c r="C168" s="54" t="s">
        <v>49</v>
      </c>
      <c r="D168" s="14">
        <v>0</v>
      </c>
    </row>
    <row r="169" spans="1:4" x14ac:dyDescent="0.25">
      <c r="A169" s="61">
        <v>43929</v>
      </c>
      <c r="B169" s="54" t="s">
        <v>50</v>
      </c>
      <c r="C169" s="54" t="s">
        <v>365</v>
      </c>
      <c r="D169" s="14">
        <v>0</v>
      </c>
    </row>
    <row r="170" spans="1:4" x14ac:dyDescent="0.25">
      <c r="A170" s="61">
        <v>43929</v>
      </c>
      <c r="B170" s="54" t="s">
        <v>27</v>
      </c>
      <c r="C170" s="54" t="s">
        <v>43</v>
      </c>
      <c r="D170" s="14">
        <v>0</v>
      </c>
    </row>
    <row r="171" spans="1:4" x14ac:dyDescent="0.25">
      <c r="A171" s="61">
        <v>43929</v>
      </c>
      <c r="B171" s="54" t="s">
        <v>51</v>
      </c>
      <c r="C171" s="54" t="s">
        <v>51</v>
      </c>
      <c r="D171" s="14">
        <v>0</v>
      </c>
    </row>
    <row r="172" spans="1:4" x14ac:dyDescent="0.25">
      <c r="A172" s="61">
        <v>43929</v>
      </c>
      <c r="B172" s="54" t="s">
        <v>10</v>
      </c>
      <c r="C172" s="54" t="s">
        <v>10</v>
      </c>
      <c r="D172" s="14">
        <v>0</v>
      </c>
    </row>
    <row r="173" spans="1:4" x14ac:dyDescent="0.25">
      <c r="A173" s="61">
        <v>43930</v>
      </c>
      <c r="B173" s="54" t="s">
        <v>14</v>
      </c>
      <c r="C173" s="54" t="s">
        <v>14</v>
      </c>
      <c r="D173" s="14">
        <v>0</v>
      </c>
    </row>
    <row r="174" spans="1:4" x14ac:dyDescent="0.25">
      <c r="A174" s="61">
        <v>43930</v>
      </c>
      <c r="B174" s="54" t="s">
        <v>20</v>
      </c>
      <c r="C174" s="54" t="s">
        <v>20</v>
      </c>
      <c r="D174" s="14">
        <v>0</v>
      </c>
    </row>
    <row r="175" spans="1:4" x14ac:dyDescent="0.25">
      <c r="A175" s="61">
        <v>43930</v>
      </c>
      <c r="B175" s="54" t="s">
        <v>13</v>
      </c>
      <c r="C175" s="54" t="s">
        <v>13</v>
      </c>
      <c r="D175" s="14">
        <v>0</v>
      </c>
    </row>
    <row r="176" spans="1:4" x14ac:dyDescent="0.25">
      <c r="A176" s="61">
        <v>43930</v>
      </c>
      <c r="B176" s="54" t="s">
        <v>24</v>
      </c>
      <c r="C176" s="54" t="s">
        <v>24</v>
      </c>
      <c r="D176" s="14">
        <v>0</v>
      </c>
    </row>
    <row r="177" spans="1:4" x14ac:dyDescent="0.25">
      <c r="A177" s="61">
        <v>43930</v>
      </c>
      <c r="B177" s="54" t="s">
        <v>47</v>
      </c>
      <c r="C177" s="54" t="s">
        <v>47</v>
      </c>
      <c r="D177" s="14">
        <v>0</v>
      </c>
    </row>
    <row r="178" spans="1:4" x14ac:dyDescent="0.25">
      <c r="A178" s="61">
        <v>43930</v>
      </c>
      <c r="B178" s="54" t="s">
        <v>48</v>
      </c>
      <c r="C178" s="440" t="s">
        <v>1380</v>
      </c>
      <c r="D178" s="14">
        <v>0</v>
      </c>
    </row>
    <row r="179" spans="1:4" x14ac:dyDescent="0.25">
      <c r="A179" s="61">
        <v>43930</v>
      </c>
      <c r="B179" s="54" t="s">
        <v>7</v>
      </c>
      <c r="C179" s="54" t="s">
        <v>7</v>
      </c>
      <c r="D179" s="14">
        <v>0</v>
      </c>
    </row>
    <row r="180" spans="1:4" x14ac:dyDescent="0.25">
      <c r="A180" s="61">
        <v>43930</v>
      </c>
      <c r="B180" s="54" t="s">
        <v>9</v>
      </c>
      <c r="C180" s="54" t="s">
        <v>9</v>
      </c>
      <c r="D180" s="14">
        <v>0</v>
      </c>
    </row>
    <row r="181" spans="1:4" x14ac:dyDescent="0.25">
      <c r="A181" s="61">
        <v>43930</v>
      </c>
      <c r="B181" s="54" t="s">
        <v>15</v>
      </c>
      <c r="C181" s="54" t="s">
        <v>1139</v>
      </c>
      <c r="D181" s="14">
        <v>1</v>
      </c>
    </row>
    <row r="182" spans="1:4" x14ac:dyDescent="0.25">
      <c r="A182" s="61">
        <v>43930</v>
      </c>
      <c r="B182" s="54" t="s">
        <v>11</v>
      </c>
      <c r="C182" s="54" t="s">
        <v>11</v>
      </c>
      <c r="D182" s="14">
        <v>0</v>
      </c>
    </row>
    <row r="183" spans="1:4" x14ac:dyDescent="0.25">
      <c r="A183" s="61">
        <v>43930</v>
      </c>
      <c r="B183" s="54" t="s">
        <v>12</v>
      </c>
      <c r="C183" s="54" t="s">
        <v>12</v>
      </c>
      <c r="D183" s="14">
        <v>0</v>
      </c>
    </row>
    <row r="184" spans="1:4" x14ac:dyDescent="0.25">
      <c r="A184" s="61">
        <v>43930</v>
      </c>
      <c r="B184" s="54" t="s">
        <v>8</v>
      </c>
      <c r="C184" s="54" t="s">
        <v>8</v>
      </c>
      <c r="D184" s="14">
        <v>0</v>
      </c>
    </row>
    <row r="185" spans="1:4" x14ac:dyDescent="0.25">
      <c r="A185" s="61">
        <v>43930</v>
      </c>
      <c r="B185" s="54" t="s">
        <v>49</v>
      </c>
      <c r="C185" s="54" t="s">
        <v>49</v>
      </c>
      <c r="D185" s="14">
        <v>0</v>
      </c>
    </row>
    <row r="186" spans="1:4" x14ac:dyDescent="0.25">
      <c r="A186" s="61">
        <v>43930</v>
      </c>
      <c r="B186" s="54" t="s">
        <v>50</v>
      </c>
      <c r="C186" s="54" t="s">
        <v>365</v>
      </c>
      <c r="D186" s="14">
        <v>0</v>
      </c>
    </row>
    <row r="187" spans="1:4" x14ac:dyDescent="0.25">
      <c r="A187" s="61">
        <v>43930</v>
      </c>
      <c r="B187" s="54" t="s">
        <v>27</v>
      </c>
      <c r="C187" s="54" t="s">
        <v>43</v>
      </c>
      <c r="D187" s="14">
        <v>0</v>
      </c>
    </row>
    <row r="188" spans="1:4" x14ac:dyDescent="0.25">
      <c r="A188" s="61">
        <v>43930</v>
      </c>
      <c r="B188" s="54" t="s">
        <v>51</v>
      </c>
      <c r="C188" s="54" t="s">
        <v>51</v>
      </c>
      <c r="D188" s="14">
        <v>0</v>
      </c>
    </row>
    <row r="189" spans="1:4" x14ac:dyDescent="0.25">
      <c r="A189" s="61">
        <v>43930</v>
      </c>
      <c r="B189" s="54" t="s">
        <v>10</v>
      </c>
      <c r="C189" s="54" t="s">
        <v>10</v>
      </c>
      <c r="D189" s="14">
        <v>0</v>
      </c>
    </row>
    <row r="190" spans="1:4" x14ac:dyDescent="0.25">
      <c r="A190" s="61">
        <v>43936</v>
      </c>
      <c r="B190" s="54" t="s">
        <v>14</v>
      </c>
      <c r="C190" s="54" t="s">
        <v>16</v>
      </c>
      <c r="D190" s="14">
        <v>1</v>
      </c>
    </row>
    <row r="191" spans="1:4" x14ac:dyDescent="0.25">
      <c r="A191" s="61">
        <v>43936</v>
      </c>
      <c r="B191" s="54" t="s">
        <v>20</v>
      </c>
      <c r="C191" s="54" t="s">
        <v>20</v>
      </c>
      <c r="D191" s="14">
        <v>0</v>
      </c>
    </row>
    <row r="192" spans="1:4" x14ac:dyDescent="0.25">
      <c r="A192" s="61">
        <v>43936</v>
      </c>
      <c r="B192" s="54" t="s">
        <v>13</v>
      </c>
      <c r="C192" s="54" t="s">
        <v>13</v>
      </c>
      <c r="D192" s="14">
        <v>0</v>
      </c>
    </row>
    <row r="193" spans="1:4" x14ac:dyDescent="0.25">
      <c r="A193" s="61">
        <v>43936</v>
      </c>
      <c r="B193" s="54" t="s">
        <v>24</v>
      </c>
      <c r="C193" s="54" t="s">
        <v>24</v>
      </c>
      <c r="D193" s="14">
        <v>0</v>
      </c>
    </row>
    <row r="194" spans="1:4" x14ac:dyDescent="0.25">
      <c r="A194" s="61">
        <v>43936</v>
      </c>
      <c r="B194" s="54" t="s">
        <v>47</v>
      </c>
      <c r="C194" s="54" t="s">
        <v>47</v>
      </c>
      <c r="D194" s="14">
        <v>0</v>
      </c>
    </row>
    <row r="195" spans="1:4" x14ac:dyDescent="0.25">
      <c r="A195" s="61">
        <v>43936</v>
      </c>
      <c r="B195" s="54" t="s">
        <v>48</v>
      </c>
      <c r="C195" s="440" t="s">
        <v>1380</v>
      </c>
      <c r="D195" s="14">
        <v>0</v>
      </c>
    </row>
    <row r="196" spans="1:4" x14ac:dyDescent="0.25">
      <c r="A196" s="61">
        <v>43936</v>
      </c>
      <c r="B196" s="54" t="s">
        <v>7</v>
      </c>
      <c r="C196" s="54" t="s">
        <v>7</v>
      </c>
      <c r="D196" s="14">
        <v>0</v>
      </c>
    </row>
    <row r="197" spans="1:4" x14ac:dyDescent="0.25">
      <c r="A197" s="61">
        <v>43936</v>
      </c>
      <c r="B197" s="54" t="s">
        <v>9</v>
      </c>
      <c r="C197" s="54" t="s">
        <v>9</v>
      </c>
      <c r="D197" s="14">
        <v>0</v>
      </c>
    </row>
    <row r="198" spans="1:4" x14ac:dyDescent="0.25">
      <c r="A198" s="61">
        <v>43936</v>
      </c>
      <c r="B198" s="54" t="s">
        <v>15</v>
      </c>
      <c r="C198" s="54" t="s">
        <v>1139</v>
      </c>
      <c r="D198" s="14">
        <v>0</v>
      </c>
    </row>
    <row r="199" spans="1:4" x14ac:dyDescent="0.25">
      <c r="A199" s="61">
        <v>43936</v>
      </c>
      <c r="B199" s="54" t="s">
        <v>11</v>
      </c>
      <c r="C199" s="54" t="s">
        <v>11</v>
      </c>
      <c r="D199" s="14">
        <v>0</v>
      </c>
    </row>
    <row r="200" spans="1:4" x14ac:dyDescent="0.25">
      <c r="A200" s="61">
        <v>43936</v>
      </c>
      <c r="B200" s="54" t="s">
        <v>12</v>
      </c>
      <c r="C200" s="54" t="s">
        <v>12</v>
      </c>
      <c r="D200" s="14">
        <v>0</v>
      </c>
    </row>
    <row r="201" spans="1:4" x14ac:dyDescent="0.25">
      <c r="A201" s="61">
        <v>43936</v>
      </c>
      <c r="B201" s="54" t="s">
        <v>8</v>
      </c>
      <c r="C201" s="54" t="s">
        <v>8</v>
      </c>
      <c r="D201" s="14">
        <v>0</v>
      </c>
    </row>
    <row r="202" spans="1:4" x14ac:dyDescent="0.25">
      <c r="A202" s="61">
        <v>43936</v>
      </c>
      <c r="B202" s="54" t="s">
        <v>49</v>
      </c>
      <c r="C202" s="54" t="s">
        <v>49</v>
      </c>
      <c r="D202" s="14">
        <v>0</v>
      </c>
    </row>
    <row r="203" spans="1:4" x14ac:dyDescent="0.25">
      <c r="A203" s="61">
        <v>43936</v>
      </c>
      <c r="B203" s="54" t="s">
        <v>50</v>
      </c>
      <c r="C203" s="54" t="s">
        <v>365</v>
      </c>
      <c r="D203" s="14">
        <v>0</v>
      </c>
    </row>
    <row r="204" spans="1:4" x14ac:dyDescent="0.25">
      <c r="A204" s="61">
        <v>43936</v>
      </c>
      <c r="B204" s="54" t="s">
        <v>27</v>
      </c>
      <c r="C204" s="54" t="s">
        <v>43</v>
      </c>
      <c r="D204" s="14">
        <v>0</v>
      </c>
    </row>
    <row r="205" spans="1:4" x14ac:dyDescent="0.25">
      <c r="A205" s="61">
        <v>43936</v>
      </c>
      <c r="B205" s="54" t="s">
        <v>51</v>
      </c>
      <c r="C205" s="54" t="s">
        <v>51</v>
      </c>
      <c r="D205" s="14">
        <v>0</v>
      </c>
    </row>
    <row r="206" spans="1:4" x14ac:dyDescent="0.25">
      <c r="A206" s="61">
        <v>43936</v>
      </c>
      <c r="B206" s="54" t="s">
        <v>10</v>
      </c>
      <c r="C206" s="54" t="s">
        <v>10</v>
      </c>
      <c r="D206" s="14">
        <v>0</v>
      </c>
    </row>
    <row r="207" spans="1:4" x14ac:dyDescent="0.25">
      <c r="A207" s="61">
        <v>43948</v>
      </c>
      <c r="B207" s="54" t="s">
        <v>14</v>
      </c>
      <c r="C207" s="54" t="s">
        <v>14</v>
      </c>
      <c r="D207" s="14">
        <v>0</v>
      </c>
    </row>
    <row r="208" spans="1:4" x14ac:dyDescent="0.25">
      <c r="A208" s="61">
        <v>43948</v>
      </c>
      <c r="B208" s="54" t="s">
        <v>20</v>
      </c>
      <c r="C208" s="54" t="s">
        <v>20</v>
      </c>
      <c r="D208" s="14">
        <v>0</v>
      </c>
    </row>
    <row r="209" spans="1:4" x14ac:dyDescent="0.25">
      <c r="A209" s="61">
        <v>43948</v>
      </c>
      <c r="B209" s="54" t="s">
        <v>13</v>
      </c>
      <c r="C209" s="54" t="s">
        <v>13</v>
      </c>
      <c r="D209" s="14">
        <v>0</v>
      </c>
    </row>
    <row r="210" spans="1:4" x14ac:dyDescent="0.25">
      <c r="A210" s="61">
        <v>43948</v>
      </c>
      <c r="B210" s="54" t="s">
        <v>24</v>
      </c>
      <c r="C210" s="54" t="s">
        <v>24</v>
      </c>
      <c r="D210" s="14">
        <v>0</v>
      </c>
    </row>
    <row r="211" spans="1:4" x14ac:dyDescent="0.25">
      <c r="A211" s="61">
        <v>43948</v>
      </c>
      <c r="B211" s="54" t="s">
        <v>47</v>
      </c>
      <c r="C211" s="54" t="s">
        <v>47</v>
      </c>
      <c r="D211" s="14">
        <v>0</v>
      </c>
    </row>
    <row r="212" spans="1:4" x14ac:dyDescent="0.25">
      <c r="A212" s="61">
        <v>43948</v>
      </c>
      <c r="B212" s="54" t="s">
        <v>48</v>
      </c>
      <c r="C212" s="440" t="s">
        <v>1380</v>
      </c>
      <c r="D212" s="14">
        <v>0</v>
      </c>
    </row>
    <row r="213" spans="1:4" x14ac:dyDescent="0.25">
      <c r="A213" s="61">
        <v>43948</v>
      </c>
      <c r="B213" s="54" t="s">
        <v>7</v>
      </c>
      <c r="C213" s="54" t="s">
        <v>7</v>
      </c>
      <c r="D213" s="14">
        <v>0</v>
      </c>
    </row>
    <row r="214" spans="1:4" x14ac:dyDescent="0.25">
      <c r="A214" s="61">
        <v>43948</v>
      </c>
      <c r="B214" s="54" t="s">
        <v>9</v>
      </c>
      <c r="C214" s="54" t="s">
        <v>9</v>
      </c>
      <c r="D214" s="14">
        <v>0</v>
      </c>
    </row>
    <row r="215" spans="1:4" x14ac:dyDescent="0.25">
      <c r="A215" s="61">
        <v>43948</v>
      </c>
      <c r="B215" s="54" t="s">
        <v>15</v>
      </c>
      <c r="C215" s="54" t="s">
        <v>1139</v>
      </c>
      <c r="D215" s="14">
        <v>0</v>
      </c>
    </row>
    <row r="216" spans="1:4" x14ac:dyDescent="0.25">
      <c r="A216" s="61">
        <v>43948</v>
      </c>
      <c r="B216" s="54" t="s">
        <v>11</v>
      </c>
      <c r="C216" s="54" t="s">
        <v>11</v>
      </c>
      <c r="D216" s="14">
        <v>0</v>
      </c>
    </row>
    <row r="217" spans="1:4" x14ac:dyDescent="0.25">
      <c r="A217" s="61">
        <v>43948</v>
      </c>
      <c r="B217" s="54" t="s">
        <v>12</v>
      </c>
      <c r="C217" s="54" t="s">
        <v>12</v>
      </c>
      <c r="D217" s="14">
        <v>0</v>
      </c>
    </row>
    <row r="218" spans="1:4" x14ac:dyDescent="0.25">
      <c r="A218" s="61">
        <v>43948</v>
      </c>
      <c r="B218" s="54" t="s">
        <v>8</v>
      </c>
      <c r="C218" s="54" t="s">
        <v>8</v>
      </c>
      <c r="D218" s="14">
        <v>1</v>
      </c>
    </row>
    <row r="219" spans="1:4" x14ac:dyDescent="0.25">
      <c r="A219" s="61">
        <v>43948</v>
      </c>
      <c r="B219" s="54" t="s">
        <v>49</v>
      </c>
      <c r="C219" s="54" t="s">
        <v>49</v>
      </c>
      <c r="D219" s="14">
        <v>0</v>
      </c>
    </row>
    <row r="220" spans="1:4" x14ac:dyDescent="0.25">
      <c r="A220" s="61">
        <v>43948</v>
      </c>
      <c r="B220" s="54" t="s">
        <v>50</v>
      </c>
      <c r="C220" s="54" t="s">
        <v>365</v>
      </c>
      <c r="D220" s="14">
        <v>0</v>
      </c>
    </row>
    <row r="221" spans="1:4" x14ac:dyDescent="0.25">
      <c r="A221" s="61">
        <v>43948</v>
      </c>
      <c r="B221" s="54" t="s">
        <v>27</v>
      </c>
      <c r="C221" s="54" t="s">
        <v>43</v>
      </c>
      <c r="D221" s="14">
        <v>0</v>
      </c>
    </row>
    <row r="222" spans="1:4" x14ac:dyDescent="0.25">
      <c r="A222" s="61">
        <v>43948</v>
      </c>
      <c r="B222" s="54" t="s">
        <v>51</v>
      </c>
      <c r="C222" s="54" t="s">
        <v>51</v>
      </c>
      <c r="D222" s="14">
        <v>0</v>
      </c>
    </row>
    <row r="223" spans="1:4" x14ac:dyDescent="0.25">
      <c r="A223" s="61">
        <v>43948</v>
      </c>
      <c r="B223" s="54" t="s">
        <v>10</v>
      </c>
      <c r="C223" s="54" t="s">
        <v>10</v>
      </c>
      <c r="D223" s="14">
        <v>0</v>
      </c>
    </row>
    <row r="224" spans="1:4" x14ac:dyDescent="0.25">
      <c r="A224" s="61">
        <v>43951</v>
      </c>
      <c r="B224" s="54" t="s">
        <v>14</v>
      </c>
      <c r="C224" s="54" t="s">
        <v>14</v>
      </c>
      <c r="D224" s="14">
        <v>0</v>
      </c>
    </row>
    <row r="225" spans="1:4" x14ac:dyDescent="0.25">
      <c r="A225" s="61">
        <v>43951</v>
      </c>
      <c r="B225" s="54" t="s">
        <v>20</v>
      </c>
      <c r="C225" s="54" t="s">
        <v>20</v>
      </c>
      <c r="D225" s="14">
        <v>0</v>
      </c>
    </row>
    <row r="226" spans="1:4" x14ac:dyDescent="0.25">
      <c r="A226" s="61">
        <v>43951</v>
      </c>
      <c r="B226" s="54" t="s">
        <v>13</v>
      </c>
      <c r="C226" s="54" t="s">
        <v>13</v>
      </c>
      <c r="D226" s="14">
        <v>0</v>
      </c>
    </row>
    <row r="227" spans="1:4" x14ac:dyDescent="0.25">
      <c r="A227" s="61">
        <v>43951</v>
      </c>
      <c r="B227" s="54" t="s">
        <v>24</v>
      </c>
      <c r="C227" s="54" t="s">
        <v>24</v>
      </c>
      <c r="D227" s="14">
        <v>0</v>
      </c>
    </row>
    <row r="228" spans="1:4" x14ac:dyDescent="0.25">
      <c r="A228" s="61">
        <v>43951</v>
      </c>
      <c r="B228" s="54" t="s">
        <v>47</v>
      </c>
      <c r="C228" s="54" t="s">
        <v>47</v>
      </c>
      <c r="D228" s="14">
        <v>0</v>
      </c>
    </row>
    <row r="229" spans="1:4" x14ac:dyDescent="0.25">
      <c r="A229" s="61">
        <v>43951</v>
      </c>
      <c r="B229" s="54" t="s">
        <v>48</v>
      </c>
      <c r="C229" s="440" t="s">
        <v>1380</v>
      </c>
      <c r="D229" s="14">
        <v>0</v>
      </c>
    </row>
    <row r="230" spans="1:4" x14ac:dyDescent="0.25">
      <c r="A230" s="61">
        <v>43951</v>
      </c>
      <c r="B230" s="54" t="s">
        <v>7</v>
      </c>
      <c r="C230" s="54" t="s">
        <v>7</v>
      </c>
      <c r="D230" s="14">
        <v>0</v>
      </c>
    </row>
    <row r="231" spans="1:4" x14ac:dyDescent="0.25">
      <c r="A231" s="61">
        <v>43951</v>
      </c>
      <c r="B231" s="54" t="s">
        <v>9</v>
      </c>
      <c r="C231" s="54" t="s">
        <v>9</v>
      </c>
      <c r="D231" s="14">
        <v>1</v>
      </c>
    </row>
    <row r="232" spans="1:4" x14ac:dyDescent="0.25">
      <c r="A232" s="61">
        <v>43951</v>
      </c>
      <c r="B232" s="54" t="s">
        <v>15</v>
      </c>
      <c r="C232" s="54" t="s">
        <v>1139</v>
      </c>
      <c r="D232" s="14">
        <v>0</v>
      </c>
    </row>
    <row r="233" spans="1:4" x14ac:dyDescent="0.25">
      <c r="A233" s="61">
        <v>43951</v>
      </c>
      <c r="B233" s="54" t="s">
        <v>11</v>
      </c>
      <c r="C233" s="54" t="s">
        <v>11</v>
      </c>
      <c r="D233" s="14">
        <v>0</v>
      </c>
    </row>
    <row r="234" spans="1:4" x14ac:dyDescent="0.25">
      <c r="A234" s="61">
        <v>43951</v>
      </c>
      <c r="B234" s="54" t="s">
        <v>12</v>
      </c>
      <c r="C234" s="54" t="s">
        <v>12</v>
      </c>
      <c r="D234" s="14">
        <v>0</v>
      </c>
    </row>
    <row r="235" spans="1:4" x14ac:dyDescent="0.25">
      <c r="A235" s="61">
        <v>43951</v>
      </c>
      <c r="B235" s="54" t="s">
        <v>8</v>
      </c>
      <c r="C235" s="54" t="s">
        <v>8</v>
      </c>
      <c r="D235" s="14">
        <v>0</v>
      </c>
    </row>
    <row r="236" spans="1:4" x14ac:dyDescent="0.25">
      <c r="A236" s="61">
        <v>43951</v>
      </c>
      <c r="B236" s="54" t="s">
        <v>49</v>
      </c>
      <c r="C236" s="54" t="s">
        <v>49</v>
      </c>
      <c r="D236" s="14">
        <v>0</v>
      </c>
    </row>
    <row r="237" spans="1:4" x14ac:dyDescent="0.25">
      <c r="A237" s="61">
        <v>43951</v>
      </c>
      <c r="B237" s="54" t="s">
        <v>50</v>
      </c>
      <c r="C237" s="54" t="s">
        <v>365</v>
      </c>
      <c r="D237" s="14">
        <v>0</v>
      </c>
    </row>
    <row r="238" spans="1:4" x14ac:dyDescent="0.25">
      <c r="A238" s="61">
        <v>43951</v>
      </c>
      <c r="B238" s="54" t="s">
        <v>27</v>
      </c>
      <c r="C238" s="54" t="s">
        <v>43</v>
      </c>
      <c r="D238" s="14">
        <v>0</v>
      </c>
    </row>
    <row r="239" spans="1:4" x14ac:dyDescent="0.25">
      <c r="A239" s="61">
        <v>43951</v>
      </c>
      <c r="B239" s="54" t="s">
        <v>51</v>
      </c>
      <c r="C239" s="54" t="s">
        <v>51</v>
      </c>
      <c r="D239" s="14">
        <v>0</v>
      </c>
    </row>
    <row r="240" spans="1:4" x14ac:dyDescent="0.25">
      <c r="A240" s="61">
        <v>43951</v>
      </c>
      <c r="B240" s="54" t="s">
        <v>10</v>
      </c>
      <c r="C240" s="54" t="s">
        <v>10</v>
      </c>
      <c r="D240" s="14">
        <v>1</v>
      </c>
    </row>
    <row r="241" spans="1:4" x14ac:dyDescent="0.25">
      <c r="A241" s="61">
        <v>43953</v>
      </c>
      <c r="B241" s="54" t="s">
        <v>14</v>
      </c>
      <c r="C241" s="54" t="s">
        <v>14</v>
      </c>
      <c r="D241" s="14">
        <v>0</v>
      </c>
    </row>
    <row r="242" spans="1:4" x14ac:dyDescent="0.25">
      <c r="A242" s="61">
        <v>43953</v>
      </c>
      <c r="B242" s="54" t="s">
        <v>20</v>
      </c>
      <c r="C242" s="54" t="s">
        <v>20</v>
      </c>
      <c r="D242" s="14">
        <v>0</v>
      </c>
    </row>
    <row r="243" spans="1:4" x14ac:dyDescent="0.25">
      <c r="A243" s="61">
        <v>43953</v>
      </c>
      <c r="B243" s="54" t="s">
        <v>13</v>
      </c>
      <c r="C243" s="54" t="s">
        <v>13</v>
      </c>
      <c r="D243" s="14">
        <v>0</v>
      </c>
    </row>
    <row r="244" spans="1:4" x14ac:dyDescent="0.25">
      <c r="A244" s="61">
        <v>43953</v>
      </c>
      <c r="B244" s="54" t="s">
        <v>24</v>
      </c>
      <c r="C244" s="54" t="s">
        <v>24</v>
      </c>
      <c r="D244" s="14">
        <v>0</v>
      </c>
    </row>
    <row r="245" spans="1:4" x14ac:dyDescent="0.25">
      <c r="A245" s="61">
        <v>43953</v>
      </c>
      <c r="B245" s="54" t="s">
        <v>47</v>
      </c>
      <c r="C245" s="54" t="s">
        <v>47</v>
      </c>
      <c r="D245" s="14">
        <v>0</v>
      </c>
    </row>
    <row r="246" spans="1:4" x14ac:dyDescent="0.25">
      <c r="A246" s="61">
        <v>43953</v>
      </c>
      <c r="B246" s="54" t="s">
        <v>48</v>
      </c>
      <c r="C246" s="440" t="s">
        <v>1380</v>
      </c>
      <c r="D246" s="14">
        <v>0</v>
      </c>
    </row>
    <row r="247" spans="1:4" x14ac:dyDescent="0.25">
      <c r="A247" s="61">
        <v>43953</v>
      </c>
      <c r="B247" s="54" t="s">
        <v>7</v>
      </c>
      <c r="C247" s="54" t="s">
        <v>7</v>
      </c>
      <c r="D247" s="14">
        <v>0</v>
      </c>
    </row>
    <row r="248" spans="1:4" x14ac:dyDescent="0.25">
      <c r="A248" s="61">
        <v>43953</v>
      </c>
      <c r="B248" s="54" t="s">
        <v>9</v>
      </c>
      <c r="C248" s="54" t="s">
        <v>9</v>
      </c>
      <c r="D248" s="14">
        <v>1</v>
      </c>
    </row>
    <row r="249" spans="1:4" x14ac:dyDescent="0.25">
      <c r="A249" s="61">
        <v>43953</v>
      </c>
      <c r="B249" s="54" t="s">
        <v>9</v>
      </c>
      <c r="C249" s="54" t="s">
        <v>17</v>
      </c>
      <c r="D249" s="14">
        <v>1</v>
      </c>
    </row>
    <row r="250" spans="1:4" x14ac:dyDescent="0.25">
      <c r="A250" s="61">
        <v>43953</v>
      </c>
      <c r="B250" s="54" t="s">
        <v>15</v>
      </c>
      <c r="C250" s="54" t="s">
        <v>1139</v>
      </c>
      <c r="D250" s="14">
        <v>0</v>
      </c>
    </row>
    <row r="251" spans="1:4" x14ac:dyDescent="0.25">
      <c r="A251" s="61">
        <v>43953</v>
      </c>
      <c r="B251" s="54" t="s">
        <v>11</v>
      </c>
      <c r="C251" s="54" t="s">
        <v>11</v>
      </c>
      <c r="D251" s="14">
        <v>0</v>
      </c>
    </row>
    <row r="252" spans="1:4" x14ac:dyDescent="0.25">
      <c r="A252" s="61">
        <v>43953</v>
      </c>
      <c r="B252" s="54" t="s">
        <v>12</v>
      </c>
      <c r="C252" s="54" t="s">
        <v>12</v>
      </c>
      <c r="D252" s="14">
        <v>0</v>
      </c>
    </row>
    <row r="253" spans="1:4" x14ac:dyDescent="0.25">
      <c r="A253" s="61">
        <v>43953</v>
      </c>
      <c r="B253" s="54" t="s">
        <v>8</v>
      </c>
      <c r="C253" s="54" t="s">
        <v>8</v>
      </c>
      <c r="D253" s="14">
        <v>0</v>
      </c>
    </row>
    <row r="254" spans="1:4" x14ac:dyDescent="0.25">
      <c r="A254" s="61">
        <v>43953</v>
      </c>
      <c r="B254" s="54" t="s">
        <v>49</v>
      </c>
      <c r="C254" s="54" t="s">
        <v>49</v>
      </c>
      <c r="D254" s="14">
        <v>0</v>
      </c>
    </row>
    <row r="255" spans="1:4" x14ac:dyDescent="0.25">
      <c r="A255" s="61">
        <v>43953</v>
      </c>
      <c r="B255" s="54" t="s">
        <v>50</v>
      </c>
      <c r="C255" s="54" t="s">
        <v>365</v>
      </c>
      <c r="D255" s="14">
        <v>0</v>
      </c>
    </row>
    <row r="256" spans="1:4" x14ac:dyDescent="0.25">
      <c r="A256" s="61">
        <v>43953</v>
      </c>
      <c r="B256" s="54" t="s">
        <v>27</v>
      </c>
      <c r="C256" s="54" t="s">
        <v>43</v>
      </c>
      <c r="D256" s="14">
        <v>0</v>
      </c>
    </row>
    <row r="257" spans="1:4" x14ac:dyDescent="0.25">
      <c r="A257" s="61">
        <v>43953</v>
      </c>
      <c r="B257" s="54" t="s">
        <v>51</v>
      </c>
      <c r="C257" s="54" t="s">
        <v>51</v>
      </c>
      <c r="D257" s="14">
        <v>0</v>
      </c>
    </row>
    <row r="258" spans="1:4" x14ac:dyDescent="0.25">
      <c r="A258" s="61">
        <v>43953</v>
      </c>
      <c r="B258" s="54" t="s">
        <v>10</v>
      </c>
      <c r="C258" s="54" t="s">
        <v>10</v>
      </c>
      <c r="D258" s="14">
        <v>0</v>
      </c>
    </row>
    <row r="259" spans="1:4" x14ac:dyDescent="0.25">
      <c r="A259" s="61">
        <v>43956</v>
      </c>
      <c r="B259" s="54" t="s">
        <v>14</v>
      </c>
      <c r="C259" s="54" t="s">
        <v>14</v>
      </c>
      <c r="D259" s="14">
        <v>0</v>
      </c>
    </row>
    <row r="260" spans="1:4" x14ac:dyDescent="0.25">
      <c r="A260" s="61">
        <v>43956</v>
      </c>
      <c r="B260" s="54" t="s">
        <v>20</v>
      </c>
      <c r="C260" s="54" t="s">
        <v>20</v>
      </c>
      <c r="D260" s="14">
        <v>0</v>
      </c>
    </row>
    <row r="261" spans="1:4" x14ac:dyDescent="0.25">
      <c r="A261" s="61">
        <v>43956</v>
      </c>
      <c r="B261" s="54" t="s">
        <v>13</v>
      </c>
      <c r="C261" s="54" t="s">
        <v>13</v>
      </c>
      <c r="D261" s="14">
        <v>0</v>
      </c>
    </row>
    <row r="262" spans="1:4" x14ac:dyDescent="0.25">
      <c r="A262" s="61">
        <v>43956</v>
      </c>
      <c r="B262" s="54" t="s">
        <v>24</v>
      </c>
      <c r="C262" s="54" t="s">
        <v>24</v>
      </c>
      <c r="D262" s="14">
        <v>0</v>
      </c>
    </row>
    <row r="263" spans="1:4" x14ac:dyDescent="0.25">
      <c r="A263" s="61">
        <v>43956</v>
      </c>
      <c r="B263" s="54" t="s">
        <v>47</v>
      </c>
      <c r="C263" s="54" t="s">
        <v>47</v>
      </c>
      <c r="D263" s="14">
        <v>0</v>
      </c>
    </row>
    <row r="264" spans="1:4" x14ac:dyDescent="0.25">
      <c r="A264" s="61">
        <v>43956</v>
      </c>
      <c r="B264" s="54" t="s">
        <v>48</v>
      </c>
      <c r="C264" s="440" t="s">
        <v>1380</v>
      </c>
      <c r="D264" s="14">
        <v>0</v>
      </c>
    </row>
    <row r="265" spans="1:4" x14ac:dyDescent="0.25">
      <c r="A265" s="61">
        <v>43956</v>
      </c>
      <c r="B265" s="54" t="s">
        <v>7</v>
      </c>
      <c r="C265" s="54" t="s">
        <v>7</v>
      </c>
      <c r="D265" s="14">
        <v>0</v>
      </c>
    </row>
    <row r="266" spans="1:4" x14ac:dyDescent="0.25">
      <c r="A266" s="61">
        <v>43956</v>
      </c>
      <c r="B266" s="54" t="s">
        <v>9</v>
      </c>
      <c r="C266" s="54" t="s">
        <v>9</v>
      </c>
      <c r="D266" s="14">
        <v>1</v>
      </c>
    </row>
    <row r="267" spans="1:4" x14ac:dyDescent="0.25">
      <c r="A267" s="61">
        <v>43956</v>
      </c>
      <c r="B267" s="54" t="s">
        <v>9</v>
      </c>
      <c r="C267" s="54" t="s">
        <v>17</v>
      </c>
      <c r="D267" s="14">
        <v>1</v>
      </c>
    </row>
    <row r="268" spans="1:4" x14ac:dyDescent="0.25">
      <c r="A268" s="61">
        <v>43956</v>
      </c>
      <c r="B268" s="54" t="s">
        <v>15</v>
      </c>
      <c r="C268" s="54" t="s">
        <v>1139</v>
      </c>
      <c r="D268" s="14">
        <v>0</v>
      </c>
    </row>
    <row r="269" spans="1:4" x14ac:dyDescent="0.25">
      <c r="A269" s="61">
        <v>43956</v>
      </c>
      <c r="B269" s="54" t="s">
        <v>11</v>
      </c>
      <c r="C269" s="54" t="s">
        <v>11</v>
      </c>
      <c r="D269" s="14">
        <v>0</v>
      </c>
    </row>
    <row r="270" spans="1:4" x14ac:dyDescent="0.25">
      <c r="A270" s="61">
        <v>43956</v>
      </c>
      <c r="B270" s="54" t="s">
        <v>12</v>
      </c>
      <c r="C270" s="54" t="s">
        <v>12</v>
      </c>
      <c r="D270" s="14">
        <v>0</v>
      </c>
    </row>
    <row r="271" spans="1:4" x14ac:dyDescent="0.25">
      <c r="A271" s="61">
        <v>43956</v>
      </c>
      <c r="B271" s="54" t="s">
        <v>8</v>
      </c>
      <c r="C271" s="54" t="s">
        <v>8</v>
      </c>
      <c r="D271" s="14">
        <v>0</v>
      </c>
    </row>
    <row r="272" spans="1:4" x14ac:dyDescent="0.25">
      <c r="A272" s="61">
        <v>43956</v>
      </c>
      <c r="B272" s="54" t="s">
        <v>49</v>
      </c>
      <c r="C272" s="54" t="s">
        <v>49</v>
      </c>
      <c r="D272" s="14">
        <v>0</v>
      </c>
    </row>
    <row r="273" spans="1:4" x14ac:dyDescent="0.25">
      <c r="A273" s="61">
        <v>43956</v>
      </c>
      <c r="B273" s="54" t="s">
        <v>50</v>
      </c>
      <c r="C273" s="54" t="s">
        <v>365</v>
      </c>
      <c r="D273" s="14">
        <v>0</v>
      </c>
    </row>
    <row r="274" spans="1:4" x14ac:dyDescent="0.25">
      <c r="A274" s="61">
        <v>43956</v>
      </c>
      <c r="B274" s="54" t="s">
        <v>27</v>
      </c>
      <c r="C274" s="54" t="s">
        <v>43</v>
      </c>
      <c r="D274" s="14">
        <v>0</v>
      </c>
    </row>
    <row r="275" spans="1:4" x14ac:dyDescent="0.25">
      <c r="A275" s="61">
        <v>43956</v>
      </c>
      <c r="B275" s="54" t="s">
        <v>51</v>
      </c>
      <c r="C275" s="54" t="s">
        <v>51</v>
      </c>
      <c r="D275" s="14">
        <v>0</v>
      </c>
    </row>
    <row r="276" spans="1:4" x14ac:dyDescent="0.25">
      <c r="A276" s="61">
        <v>43956</v>
      </c>
      <c r="B276" s="54" t="s">
        <v>10</v>
      </c>
      <c r="C276" s="54" t="s">
        <v>10</v>
      </c>
      <c r="D276" s="14">
        <v>0</v>
      </c>
    </row>
    <row r="277" spans="1:4" x14ac:dyDescent="0.25">
      <c r="A277" s="61">
        <v>43963</v>
      </c>
      <c r="B277" s="54" t="s">
        <v>14</v>
      </c>
      <c r="C277" s="54" t="s">
        <v>14</v>
      </c>
      <c r="D277" s="14">
        <v>0</v>
      </c>
    </row>
    <row r="278" spans="1:4" x14ac:dyDescent="0.25">
      <c r="A278" s="61">
        <v>43963</v>
      </c>
      <c r="B278" s="54" t="s">
        <v>20</v>
      </c>
      <c r="C278" s="54" t="s">
        <v>20</v>
      </c>
      <c r="D278" s="14">
        <v>1</v>
      </c>
    </row>
    <row r="279" spans="1:4" x14ac:dyDescent="0.25">
      <c r="A279" s="61">
        <v>43963</v>
      </c>
      <c r="B279" s="54" t="s">
        <v>13</v>
      </c>
      <c r="C279" s="54" t="s">
        <v>13</v>
      </c>
      <c r="D279" s="14">
        <v>0</v>
      </c>
    </row>
    <row r="280" spans="1:4" x14ac:dyDescent="0.25">
      <c r="A280" s="61">
        <v>43963</v>
      </c>
      <c r="B280" s="54" t="s">
        <v>24</v>
      </c>
      <c r="C280" s="54" t="s">
        <v>24</v>
      </c>
      <c r="D280" s="14">
        <v>0</v>
      </c>
    </row>
    <row r="281" spans="1:4" x14ac:dyDescent="0.25">
      <c r="A281" s="61">
        <v>43963</v>
      </c>
      <c r="B281" s="54" t="s">
        <v>47</v>
      </c>
      <c r="C281" s="54" t="s">
        <v>47</v>
      </c>
      <c r="D281" s="14">
        <v>0</v>
      </c>
    </row>
    <row r="282" spans="1:4" x14ac:dyDescent="0.25">
      <c r="A282" s="61">
        <v>43963</v>
      </c>
      <c r="B282" s="54" t="s">
        <v>48</v>
      </c>
      <c r="C282" s="52" t="s">
        <v>1380</v>
      </c>
      <c r="D282" s="14">
        <v>0</v>
      </c>
    </row>
    <row r="283" spans="1:4" x14ac:dyDescent="0.25">
      <c r="A283" s="61">
        <v>43963</v>
      </c>
      <c r="B283" s="54" t="s">
        <v>7</v>
      </c>
      <c r="C283" s="54" t="s">
        <v>7</v>
      </c>
      <c r="D283" s="14">
        <v>0</v>
      </c>
    </row>
    <row r="284" spans="1:4" x14ac:dyDescent="0.25">
      <c r="A284" s="61">
        <v>43963</v>
      </c>
      <c r="B284" s="54" t="s">
        <v>9</v>
      </c>
      <c r="C284" s="54" t="s">
        <v>9</v>
      </c>
      <c r="D284" s="14">
        <v>0</v>
      </c>
    </row>
    <row r="285" spans="1:4" x14ac:dyDescent="0.25">
      <c r="A285" s="61">
        <v>43963</v>
      </c>
      <c r="B285" s="54" t="s">
        <v>15</v>
      </c>
      <c r="C285" s="54" t="s">
        <v>1139</v>
      </c>
      <c r="D285" s="14">
        <v>0</v>
      </c>
    </row>
    <row r="286" spans="1:4" x14ac:dyDescent="0.25">
      <c r="A286" s="61">
        <v>43963</v>
      </c>
      <c r="B286" s="54" t="s">
        <v>11</v>
      </c>
      <c r="C286" s="54" t="s">
        <v>11</v>
      </c>
      <c r="D286" s="14">
        <v>0</v>
      </c>
    </row>
    <row r="287" spans="1:4" x14ac:dyDescent="0.25">
      <c r="A287" s="61">
        <v>43963</v>
      </c>
      <c r="B287" s="54" t="s">
        <v>12</v>
      </c>
      <c r="C287" s="54" t="s">
        <v>12</v>
      </c>
      <c r="D287" s="14">
        <v>0</v>
      </c>
    </row>
    <row r="288" spans="1:4" x14ac:dyDescent="0.25">
      <c r="A288" s="61">
        <v>43963</v>
      </c>
      <c r="B288" s="54" t="s">
        <v>8</v>
      </c>
      <c r="C288" s="54" t="s">
        <v>8</v>
      </c>
      <c r="D288" s="14">
        <v>0</v>
      </c>
    </row>
    <row r="289" spans="1:4" x14ac:dyDescent="0.25">
      <c r="A289" s="61">
        <v>43963</v>
      </c>
      <c r="B289" s="54" t="s">
        <v>49</v>
      </c>
      <c r="C289" s="54" t="s">
        <v>49</v>
      </c>
      <c r="D289" s="14">
        <v>0</v>
      </c>
    </row>
    <row r="290" spans="1:4" x14ac:dyDescent="0.25">
      <c r="A290" s="61">
        <v>43963</v>
      </c>
      <c r="B290" s="54" t="s">
        <v>50</v>
      </c>
      <c r="C290" s="54" t="s">
        <v>365</v>
      </c>
      <c r="D290" s="14">
        <v>0</v>
      </c>
    </row>
    <row r="291" spans="1:4" x14ac:dyDescent="0.25">
      <c r="A291" s="61">
        <v>43963</v>
      </c>
      <c r="B291" s="54" t="s">
        <v>27</v>
      </c>
      <c r="C291" s="54" t="s">
        <v>43</v>
      </c>
      <c r="D291" s="14">
        <v>0</v>
      </c>
    </row>
    <row r="292" spans="1:4" x14ac:dyDescent="0.25">
      <c r="A292" s="61">
        <v>43963</v>
      </c>
      <c r="B292" s="54" t="s">
        <v>51</v>
      </c>
      <c r="C292" s="54" t="s">
        <v>51</v>
      </c>
      <c r="D292" s="14">
        <v>0</v>
      </c>
    </row>
    <row r="293" spans="1:4" x14ac:dyDescent="0.25">
      <c r="A293" s="61">
        <v>43963</v>
      </c>
      <c r="B293" s="54" t="s">
        <v>10</v>
      </c>
      <c r="C293" s="54" t="s">
        <v>10</v>
      </c>
      <c r="D293" s="14">
        <v>0</v>
      </c>
    </row>
    <row r="294" spans="1:4" x14ac:dyDescent="0.25">
      <c r="A294" s="61">
        <v>43979</v>
      </c>
      <c r="B294" s="54" t="s">
        <v>14</v>
      </c>
      <c r="C294" s="54" t="s">
        <v>14</v>
      </c>
      <c r="D294" s="14">
        <v>0</v>
      </c>
    </row>
    <row r="295" spans="1:4" x14ac:dyDescent="0.25">
      <c r="A295" s="61">
        <v>43979</v>
      </c>
      <c r="B295" s="54" t="s">
        <v>20</v>
      </c>
      <c r="C295" s="54" t="s">
        <v>20</v>
      </c>
      <c r="D295" s="14">
        <v>0</v>
      </c>
    </row>
    <row r="296" spans="1:4" x14ac:dyDescent="0.25">
      <c r="A296" s="61">
        <v>43979</v>
      </c>
      <c r="B296" s="54" t="s">
        <v>13</v>
      </c>
      <c r="C296" s="54" t="s">
        <v>13</v>
      </c>
      <c r="D296" s="14">
        <v>0</v>
      </c>
    </row>
    <row r="297" spans="1:4" x14ac:dyDescent="0.25">
      <c r="A297" s="61">
        <v>43979</v>
      </c>
      <c r="B297" s="54" t="s">
        <v>24</v>
      </c>
      <c r="C297" s="54" t="s">
        <v>24</v>
      </c>
      <c r="D297" s="14">
        <v>0</v>
      </c>
    </row>
    <row r="298" spans="1:4" x14ac:dyDescent="0.25">
      <c r="A298" s="61">
        <v>43979</v>
      </c>
      <c r="B298" s="54" t="s">
        <v>47</v>
      </c>
      <c r="C298" s="54" t="s">
        <v>47</v>
      </c>
      <c r="D298" s="14">
        <v>0</v>
      </c>
    </row>
    <row r="299" spans="1:4" x14ac:dyDescent="0.25">
      <c r="A299" s="61">
        <v>43979</v>
      </c>
      <c r="B299" s="54" t="s">
        <v>48</v>
      </c>
      <c r="C299" s="440" t="s">
        <v>1380</v>
      </c>
      <c r="D299" s="14">
        <v>0</v>
      </c>
    </row>
    <row r="300" spans="1:4" x14ac:dyDescent="0.25">
      <c r="A300" s="61">
        <v>43979</v>
      </c>
      <c r="B300" s="54" t="s">
        <v>7</v>
      </c>
      <c r="C300" s="54" t="s">
        <v>7</v>
      </c>
      <c r="D300" s="14">
        <v>0</v>
      </c>
    </row>
    <row r="301" spans="1:4" x14ac:dyDescent="0.25">
      <c r="A301" s="61">
        <v>43979</v>
      </c>
      <c r="B301" s="54" t="s">
        <v>9</v>
      </c>
      <c r="C301" s="54" t="s">
        <v>9</v>
      </c>
      <c r="D301" s="14">
        <v>0</v>
      </c>
    </row>
    <row r="302" spans="1:4" x14ac:dyDescent="0.25">
      <c r="A302" s="61">
        <v>43979</v>
      </c>
      <c r="B302" s="54" t="s">
        <v>15</v>
      </c>
      <c r="C302" s="54" t="s">
        <v>1139</v>
      </c>
      <c r="D302" s="14">
        <v>0</v>
      </c>
    </row>
    <row r="303" spans="1:4" x14ac:dyDescent="0.25">
      <c r="A303" s="61">
        <v>43979</v>
      </c>
      <c r="B303" s="54" t="s">
        <v>11</v>
      </c>
      <c r="C303" s="54" t="s">
        <v>11</v>
      </c>
      <c r="D303" s="14">
        <v>0</v>
      </c>
    </row>
    <row r="304" spans="1:4" x14ac:dyDescent="0.25">
      <c r="A304" s="61">
        <v>43979</v>
      </c>
      <c r="B304" s="54" t="s">
        <v>12</v>
      </c>
      <c r="C304" s="54" t="s">
        <v>12</v>
      </c>
      <c r="D304" s="14">
        <v>0</v>
      </c>
    </row>
    <row r="305" spans="1:4" x14ac:dyDescent="0.25">
      <c r="A305" s="61">
        <v>43979</v>
      </c>
      <c r="B305" s="54" t="s">
        <v>8</v>
      </c>
      <c r="C305" s="54" t="s">
        <v>31</v>
      </c>
      <c r="D305" s="14">
        <v>1</v>
      </c>
    </row>
    <row r="306" spans="1:4" x14ac:dyDescent="0.25">
      <c r="A306" s="61">
        <v>43979</v>
      </c>
      <c r="B306" s="54" t="s">
        <v>49</v>
      </c>
      <c r="C306" s="54" t="s">
        <v>49</v>
      </c>
      <c r="D306" s="14">
        <v>0</v>
      </c>
    </row>
    <row r="307" spans="1:4" x14ac:dyDescent="0.25">
      <c r="A307" s="61">
        <v>43979</v>
      </c>
      <c r="B307" s="54" t="s">
        <v>50</v>
      </c>
      <c r="C307" s="54" t="s">
        <v>365</v>
      </c>
      <c r="D307" s="14">
        <v>0</v>
      </c>
    </row>
    <row r="308" spans="1:4" x14ac:dyDescent="0.25">
      <c r="A308" s="61">
        <v>43979</v>
      </c>
      <c r="B308" s="54" t="s">
        <v>27</v>
      </c>
      <c r="C308" s="54" t="s">
        <v>43</v>
      </c>
      <c r="D308" s="14">
        <v>0</v>
      </c>
    </row>
    <row r="309" spans="1:4" x14ac:dyDescent="0.25">
      <c r="A309" s="61">
        <v>43979</v>
      </c>
      <c r="B309" s="54" t="s">
        <v>51</v>
      </c>
      <c r="C309" s="54" t="s">
        <v>51</v>
      </c>
      <c r="D309" s="14">
        <v>0</v>
      </c>
    </row>
    <row r="310" spans="1:4" x14ac:dyDescent="0.25">
      <c r="A310" s="61">
        <v>43979</v>
      </c>
      <c r="B310" s="54" t="s">
        <v>10</v>
      </c>
      <c r="C310" s="54" t="s">
        <v>10</v>
      </c>
      <c r="D310" s="14">
        <v>0</v>
      </c>
    </row>
    <row r="311" spans="1:4" x14ac:dyDescent="0.25">
      <c r="A311" s="61">
        <v>43981</v>
      </c>
      <c r="B311" s="54" t="s">
        <v>14</v>
      </c>
      <c r="C311" s="54" t="s">
        <v>14</v>
      </c>
      <c r="D311" s="14">
        <v>0</v>
      </c>
    </row>
    <row r="312" spans="1:4" x14ac:dyDescent="0.25">
      <c r="A312" s="61">
        <v>43981</v>
      </c>
      <c r="B312" s="54" t="s">
        <v>20</v>
      </c>
      <c r="C312" s="54" t="s">
        <v>20</v>
      </c>
      <c r="D312" s="14">
        <v>1</v>
      </c>
    </row>
    <row r="313" spans="1:4" x14ac:dyDescent="0.25">
      <c r="A313" s="61">
        <v>43981</v>
      </c>
      <c r="B313" s="54" t="s">
        <v>13</v>
      </c>
      <c r="C313" s="54" t="s">
        <v>13</v>
      </c>
      <c r="D313" s="14">
        <v>0</v>
      </c>
    </row>
    <row r="314" spans="1:4" x14ac:dyDescent="0.25">
      <c r="A314" s="61">
        <v>43981</v>
      </c>
      <c r="B314" s="54" t="s">
        <v>24</v>
      </c>
      <c r="C314" s="54" t="s">
        <v>23</v>
      </c>
      <c r="D314" s="14">
        <v>1</v>
      </c>
    </row>
    <row r="315" spans="1:4" x14ac:dyDescent="0.25">
      <c r="A315" s="61">
        <v>43981</v>
      </c>
      <c r="B315" s="54" t="s">
        <v>47</v>
      </c>
      <c r="C315" s="54" t="s">
        <v>47</v>
      </c>
      <c r="D315" s="14">
        <v>0</v>
      </c>
    </row>
    <row r="316" spans="1:4" x14ac:dyDescent="0.25">
      <c r="A316" s="61">
        <v>43981</v>
      </c>
      <c r="B316" s="54" t="s">
        <v>48</v>
      </c>
      <c r="C316" s="440" t="s">
        <v>1380</v>
      </c>
      <c r="D316" s="14">
        <v>0</v>
      </c>
    </row>
    <row r="317" spans="1:4" x14ac:dyDescent="0.25">
      <c r="A317" s="61">
        <v>43981</v>
      </c>
      <c r="B317" s="54" t="s">
        <v>7</v>
      </c>
      <c r="C317" s="54" t="s">
        <v>7</v>
      </c>
      <c r="D317" s="14">
        <v>0</v>
      </c>
    </row>
    <row r="318" spans="1:4" x14ac:dyDescent="0.25">
      <c r="A318" s="61">
        <v>43981</v>
      </c>
      <c r="B318" s="54" t="s">
        <v>9</v>
      </c>
      <c r="C318" s="54" t="s">
        <v>9</v>
      </c>
      <c r="D318" s="14">
        <v>0</v>
      </c>
    </row>
    <row r="319" spans="1:4" x14ac:dyDescent="0.25">
      <c r="A319" s="61">
        <v>43981</v>
      </c>
      <c r="B319" s="54" t="s">
        <v>15</v>
      </c>
      <c r="C319" s="54" t="s">
        <v>1139</v>
      </c>
      <c r="D319" s="14">
        <v>0</v>
      </c>
    </row>
    <row r="320" spans="1:4" x14ac:dyDescent="0.25">
      <c r="A320" s="61">
        <v>43981</v>
      </c>
      <c r="B320" s="54" t="s">
        <v>11</v>
      </c>
      <c r="C320" s="54" t="s">
        <v>11</v>
      </c>
      <c r="D320" s="14">
        <v>0</v>
      </c>
    </row>
    <row r="321" spans="1:4" x14ac:dyDescent="0.25">
      <c r="A321" s="61">
        <v>43981</v>
      </c>
      <c r="B321" s="54" t="s">
        <v>12</v>
      </c>
      <c r="C321" s="54" t="s">
        <v>12</v>
      </c>
      <c r="D321" s="14">
        <v>0</v>
      </c>
    </row>
    <row r="322" spans="1:4" x14ac:dyDescent="0.25">
      <c r="A322" s="61">
        <v>43981</v>
      </c>
      <c r="B322" s="54" t="s">
        <v>8</v>
      </c>
      <c r="C322" s="54" t="s">
        <v>8</v>
      </c>
      <c r="D322" s="14">
        <v>0</v>
      </c>
    </row>
    <row r="323" spans="1:4" x14ac:dyDescent="0.25">
      <c r="A323" s="61">
        <v>43981</v>
      </c>
      <c r="B323" s="54" t="s">
        <v>49</v>
      </c>
      <c r="C323" s="54" t="s">
        <v>49</v>
      </c>
      <c r="D323" s="14">
        <v>0</v>
      </c>
    </row>
    <row r="324" spans="1:4" x14ac:dyDescent="0.25">
      <c r="A324" s="61">
        <v>43981</v>
      </c>
      <c r="B324" s="54" t="s">
        <v>50</v>
      </c>
      <c r="C324" s="54" t="s">
        <v>365</v>
      </c>
      <c r="D324" s="14">
        <v>0</v>
      </c>
    </row>
    <row r="325" spans="1:4" x14ac:dyDescent="0.25">
      <c r="A325" s="61">
        <v>43981</v>
      </c>
      <c r="B325" s="54" t="s">
        <v>27</v>
      </c>
      <c r="C325" s="54" t="s">
        <v>43</v>
      </c>
      <c r="D325" s="14">
        <v>0</v>
      </c>
    </row>
    <row r="326" spans="1:4" x14ac:dyDescent="0.25">
      <c r="A326" s="61">
        <v>43981</v>
      </c>
      <c r="B326" s="54" t="s">
        <v>51</v>
      </c>
      <c r="C326" s="54" t="s">
        <v>51</v>
      </c>
      <c r="D326" s="14">
        <v>0</v>
      </c>
    </row>
    <row r="327" spans="1:4" x14ac:dyDescent="0.25">
      <c r="A327" s="61">
        <v>43981</v>
      </c>
      <c r="B327" s="54" t="s">
        <v>10</v>
      </c>
      <c r="C327" s="54" t="s">
        <v>10</v>
      </c>
      <c r="D327" s="14">
        <v>0</v>
      </c>
    </row>
    <row r="328" spans="1:4" x14ac:dyDescent="0.25">
      <c r="A328" s="61">
        <v>43983</v>
      </c>
      <c r="B328" s="54" t="s">
        <v>14</v>
      </c>
      <c r="C328" s="54" t="s">
        <v>14</v>
      </c>
      <c r="D328" s="14">
        <v>0</v>
      </c>
    </row>
    <row r="329" spans="1:4" x14ac:dyDescent="0.25">
      <c r="A329" s="61">
        <v>43983</v>
      </c>
      <c r="B329" s="54" t="s">
        <v>20</v>
      </c>
      <c r="C329" s="54" t="s">
        <v>20</v>
      </c>
      <c r="D329" s="14">
        <v>0</v>
      </c>
    </row>
    <row r="330" spans="1:4" x14ac:dyDescent="0.25">
      <c r="A330" s="61">
        <v>43983</v>
      </c>
      <c r="B330" s="54" t="s">
        <v>13</v>
      </c>
      <c r="C330" s="54" t="s">
        <v>13</v>
      </c>
      <c r="D330" s="14">
        <v>0</v>
      </c>
    </row>
    <row r="331" spans="1:4" x14ac:dyDescent="0.25">
      <c r="A331" s="61">
        <v>43983</v>
      </c>
      <c r="B331" s="54" t="s">
        <v>24</v>
      </c>
      <c r="C331" s="54" t="s">
        <v>23</v>
      </c>
      <c r="D331" s="14">
        <v>1</v>
      </c>
    </row>
    <row r="332" spans="1:4" x14ac:dyDescent="0.25">
      <c r="A332" s="61">
        <v>43983</v>
      </c>
      <c r="B332" s="54" t="s">
        <v>47</v>
      </c>
      <c r="C332" s="54" t="s">
        <v>47</v>
      </c>
      <c r="D332" s="14">
        <v>0</v>
      </c>
    </row>
    <row r="333" spans="1:4" x14ac:dyDescent="0.25">
      <c r="A333" s="61">
        <v>43983</v>
      </c>
      <c r="B333" s="54" t="s">
        <v>48</v>
      </c>
      <c r="C333" s="440" t="s">
        <v>1380</v>
      </c>
      <c r="D333" s="14">
        <v>0</v>
      </c>
    </row>
    <row r="334" spans="1:4" x14ac:dyDescent="0.25">
      <c r="A334" s="61">
        <v>43983</v>
      </c>
      <c r="B334" s="54" t="s">
        <v>7</v>
      </c>
      <c r="C334" s="54" t="s">
        <v>7</v>
      </c>
      <c r="D334" s="14">
        <v>0</v>
      </c>
    </row>
    <row r="335" spans="1:4" x14ac:dyDescent="0.25">
      <c r="A335" s="61">
        <v>43983</v>
      </c>
      <c r="B335" s="54" t="s">
        <v>9</v>
      </c>
      <c r="C335" s="54" t="s">
        <v>9</v>
      </c>
      <c r="D335" s="14">
        <v>0</v>
      </c>
    </row>
    <row r="336" spans="1:4" x14ac:dyDescent="0.25">
      <c r="A336" s="61">
        <v>43983</v>
      </c>
      <c r="B336" s="54" t="s">
        <v>15</v>
      </c>
      <c r="C336" s="54" t="s">
        <v>1139</v>
      </c>
      <c r="D336" s="14">
        <v>0</v>
      </c>
    </row>
    <row r="337" spans="1:4" x14ac:dyDescent="0.25">
      <c r="A337" s="61">
        <v>43983</v>
      </c>
      <c r="B337" s="54" t="s">
        <v>11</v>
      </c>
      <c r="C337" s="54" t="s">
        <v>11</v>
      </c>
      <c r="D337" s="14">
        <v>0</v>
      </c>
    </row>
    <row r="338" spans="1:4" x14ac:dyDescent="0.25">
      <c r="A338" s="61">
        <v>43983</v>
      </c>
      <c r="B338" s="54" t="s">
        <v>12</v>
      </c>
      <c r="C338" s="54" t="s">
        <v>12</v>
      </c>
      <c r="D338" s="14">
        <v>0</v>
      </c>
    </row>
    <row r="339" spans="1:4" x14ac:dyDescent="0.25">
      <c r="A339" s="61">
        <v>43983</v>
      </c>
      <c r="B339" s="54" t="s">
        <v>8</v>
      </c>
      <c r="C339" s="54" t="s">
        <v>8</v>
      </c>
      <c r="D339" s="14">
        <v>0</v>
      </c>
    </row>
    <row r="340" spans="1:4" x14ac:dyDescent="0.25">
      <c r="A340" s="61">
        <v>43983</v>
      </c>
      <c r="B340" s="54" t="s">
        <v>49</v>
      </c>
      <c r="C340" s="54" t="s">
        <v>49</v>
      </c>
      <c r="D340" s="14">
        <v>0</v>
      </c>
    </row>
    <row r="341" spans="1:4" x14ac:dyDescent="0.25">
      <c r="A341" s="61">
        <v>43983</v>
      </c>
      <c r="B341" s="54" t="s">
        <v>50</v>
      </c>
      <c r="C341" s="54" t="s">
        <v>365</v>
      </c>
      <c r="D341" s="14">
        <v>0</v>
      </c>
    </row>
    <row r="342" spans="1:4" x14ac:dyDescent="0.25">
      <c r="A342" s="61">
        <v>43983</v>
      </c>
      <c r="B342" s="54" t="s">
        <v>27</v>
      </c>
      <c r="C342" s="68" t="s">
        <v>1257</v>
      </c>
      <c r="D342" s="14">
        <v>1</v>
      </c>
    </row>
    <row r="343" spans="1:4" x14ac:dyDescent="0.25">
      <c r="A343" s="61">
        <v>43983</v>
      </c>
      <c r="B343" s="54" t="s">
        <v>51</v>
      </c>
      <c r="C343" s="54" t="s">
        <v>51</v>
      </c>
      <c r="D343" s="14">
        <v>0</v>
      </c>
    </row>
    <row r="344" spans="1:4" x14ac:dyDescent="0.25">
      <c r="A344" s="61">
        <v>43983</v>
      </c>
      <c r="B344" s="54" t="s">
        <v>10</v>
      </c>
      <c r="C344" s="54" t="s">
        <v>10</v>
      </c>
      <c r="D344" s="14">
        <v>0</v>
      </c>
    </row>
    <row r="345" spans="1:4" x14ac:dyDescent="0.25">
      <c r="A345" s="61">
        <v>43985</v>
      </c>
      <c r="B345" s="54" t="s">
        <v>14</v>
      </c>
      <c r="C345" s="54" t="s">
        <v>14</v>
      </c>
      <c r="D345" s="14">
        <v>0</v>
      </c>
    </row>
    <row r="346" spans="1:4" x14ac:dyDescent="0.25">
      <c r="A346" s="61">
        <v>43985</v>
      </c>
      <c r="B346" s="54" t="s">
        <v>20</v>
      </c>
      <c r="C346" s="54" t="s">
        <v>20</v>
      </c>
      <c r="D346" s="14">
        <v>0</v>
      </c>
    </row>
    <row r="347" spans="1:4" x14ac:dyDescent="0.25">
      <c r="A347" s="61">
        <v>43985</v>
      </c>
      <c r="B347" s="54" t="s">
        <v>13</v>
      </c>
      <c r="C347" s="54" t="s">
        <v>13</v>
      </c>
      <c r="D347" s="14">
        <v>0</v>
      </c>
    </row>
    <row r="348" spans="1:4" x14ac:dyDescent="0.25">
      <c r="A348" s="61">
        <v>43985</v>
      </c>
      <c r="B348" s="54" t="s">
        <v>24</v>
      </c>
      <c r="C348" s="54" t="s">
        <v>24</v>
      </c>
      <c r="D348" s="14">
        <v>0</v>
      </c>
    </row>
    <row r="349" spans="1:4" x14ac:dyDescent="0.25">
      <c r="A349" s="61">
        <v>43985</v>
      </c>
      <c r="B349" s="54" t="s">
        <v>47</v>
      </c>
      <c r="C349" s="54" t="s">
        <v>47</v>
      </c>
      <c r="D349" s="14">
        <v>0</v>
      </c>
    </row>
    <row r="350" spans="1:4" x14ac:dyDescent="0.25">
      <c r="A350" s="61">
        <v>43985</v>
      </c>
      <c r="B350" s="54" t="s">
        <v>48</v>
      </c>
      <c r="C350" s="440" t="s">
        <v>1380</v>
      </c>
      <c r="D350" s="14">
        <v>0</v>
      </c>
    </row>
    <row r="351" spans="1:4" x14ac:dyDescent="0.25">
      <c r="A351" s="61">
        <v>43985</v>
      </c>
      <c r="B351" s="54" t="s">
        <v>7</v>
      </c>
      <c r="C351" s="54" t="s">
        <v>7</v>
      </c>
      <c r="D351" s="14">
        <v>0</v>
      </c>
    </row>
    <row r="352" spans="1:4" x14ac:dyDescent="0.25">
      <c r="A352" s="61">
        <v>43985</v>
      </c>
      <c r="B352" s="54" t="s">
        <v>9</v>
      </c>
      <c r="C352" s="54" t="s">
        <v>9</v>
      </c>
      <c r="D352" s="14">
        <v>0</v>
      </c>
    </row>
    <row r="353" spans="1:4" x14ac:dyDescent="0.25">
      <c r="A353" s="61">
        <v>43985</v>
      </c>
      <c r="B353" s="54" t="s">
        <v>15</v>
      </c>
      <c r="C353" s="54" t="s">
        <v>1139</v>
      </c>
      <c r="D353" s="14">
        <v>0</v>
      </c>
    </row>
    <row r="354" spans="1:4" x14ac:dyDescent="0.25">
      <c r="A354" s="61">
        <v>43985</v>
      </c>
      <c r="B354" s="54" t="s">
        <v>11</v>
      </c>
      <c r="C354" s="54" t="s">
        <v>11</v>
      </c>
      <c r="D354" s="14">
        <v>0</v>
      </c>
    </row>
    <row r="355" spans="1:4" x14ac:dyDescent="0.25">
      <c r="A355" s="61">
        <v>43985</v>
      </c>
      <c r="B355" s="54" t="s">
        <v>12</v>
      </c>
      <c r="C355" s="54" t="s">
        <v>12</v>
      </c>
      <c r="D355" s="14">
        <v>0</v>
      </c>
    </row>
    <row r="356" spans="1:4" x14ac:dyDescent="0.25">
      <c r="A356" s="61">
        <v>43985</v>
      </c>
      <c r="B356" s="54" t="s">
        <v>8</v>
      </c>
      <c r="C356" s="54" t="s">
        <v>8</v>
      </c>
      <c r="D356" s="14">
        <v>0</v>
      </c>
    </row>
    <row r="357" spans="1:4" x14ac:dyDescent="0.25">
      <c r="A357" s="61">
        <v>43985</v>
      </c>
      <c r="B357" s="54" t="s">
        <v>49</v>
      </c>
      <c r="C357" s="54" t="s">
        <v>49</v>
      </c>
      <c r="D357" s="14">
        <v>0</v>
      </c>
    </row>
    <row r="358" spans="1:4" x14ac:dyDescent="0.25">
      <c r="A358" s="61">
        <v>43985</v>
      </c>
      <c r="B358" s="54" t="s">
        <v>50</v>
      </c>
      <c r="C358" s="54" t="s">
        <v>365</v>
      </c>
      <c r="D358" s="14">
        <v>0</v>
      </c>
    </row>
    <row r="359" spans="1:4" x14ac:dyDescent="0.25">
      <c r="A359" s="61">
        <v>43985</v>
      </c>
      <c r="B359" s="54" t="s">
        <v>27</v>
      </c>
      <c r="C359" s="68" t="s">
        <v>1257</v>
      </c>
      <c r="D359" s="14">
        <v>2</v>
      </c>
    </row>
    <row r="360" spans="1:4" x14ac:dyDescent="0.25">
      <c r="A360" s="61">
        <v>43985</v>
      </c>
      <c r="B360" s="54" t="s">
        <v>51</v>
      </c>
      <c r="C360" s="54" t="s">
        <v>51</v>
      </c>
      <c r="D360" s="14">
        <v>0</v>
      </c>
    </row>
    <row r="361" spans="1:4" x14ac:dyDescent="0.25">
      <c r="A361" s="61">
        <v>43985</v>
      </c>
      <c r="B361" s="54" t="s">
        <v>10</v>
      </c>
      <c r="C361" s="54" t="s">
        <v>10</v>
      </c>
      <c r="D361" s="14">
        <v>0</v>
      </c>
    </row>
    <row r="362" spans="1:4" x14ac:dyDescent="0.25">
      <c r="A362" s="61">
        <v>43986</v>
      </c>
      <c r="B362" s="54" t="s">
        <v>14</v>
      </c>
      <c r="C362" s="54" t="s">
        <v>14</v>
      </c>
      <c r="D362" s="14">
        <v>4</v>
      </c>
    </row>
    <row r="363" spans="1:4" x14ac:dyDescent="0.25">
      <c r="A363" s="61">
        <v>43986</v>
      </c>
      <c r="B363" s="54" t="s">
        <v>20</v>
      </c>
      <c r="C363" s="54" t="s">
        <v>20</v>
      </c>
      <c r="D363" s="14">
        <v>0</v>
      </c>
    </row>
    <row r="364" spans="1:4" x14ac:dyDescent="0.25">
      <c r="A364" s="61">
        <v>43986</v>
      </c>
      <c r="B364" s="54" t="s">
        <v>13</v>
      </c>
      <c r="C364" s="54" t="s">
        <v>13</v>
      </c>
      <c r="D364" s="14">
        <v>0</v>
      </c>
    </row>
    <row r="365" spans="1:4" x14ac:dyDescent="0.25">
      <c r="A365" s="61">
        <v>43986</v>
      </c>
      <c r="B365" s="54" t="s">
        <v>24</v>
      </c>
      <c r="C365" s="54" t="s">
        <v>24</v>
      </c>
      <c r="D365" s="14">
        <v>0</v>
      </c>
    </row>
    <row r="366" spans="1:4" x14ac:dyDescent="0.25">
      <c r="A366" s="61">
        <v>43986</v>
      </c>
      <c r="B366" s="54" t="s">
        <v>47</v>
      </c>
      <c r="C366" s="54" t="s">
        <v>47</v>
      </c>
      <c r="D366" s="14">
        <v>0</v>
      </c>
    </row>
    <row r="367" spans="1:4" x14ac:dyDescent="0.25">
      <c r="A367" s="61">
        <v>43986</v>
      </c>
      <c r="B367" s="54" t="s">
        <v>48</v>
      </c>
      <c r="C367" s="440" t="s">
        <v>1380</v>
      </c>
      <c r="D367" s="14">
        <v>0</v>
      </c>
    </row>
    <row r="368" spans="1:4" x14ac:dyDescent="0.25">
      <c r="A368" s="61">
        <v>43986</v>
      </c>
      <c r="B368" s="54" t="s">
        <v>7</v>
      </c>
      <c r="C368" s="54" t="s">
        <v>7</v>
      </c>
      <c r="D368" s="14">
        <v>0</v>
      </c>
    </row>
    <row r="369" spans="1:4" x14ac:dyDescent="0.25">
      <c r="A369" s="61">
        <v>43986</v>
      </c>
      <c r="B369" s="54" t="s">
        <v>9</v>
      </c>
      <c r="C369" s="54" t="s">
        <v>9</v>
      </c>
      <c r="D369" s="14">
        <v>0</v>
      </c>
    </row>
    <row r="370" spans="1:4" x14ac:dyDescent="0.25">
      <c r="A370" s="61">
        <v>43986</v>
      </c>
      <c r="B370" s="54" t="s">
        <v>15</v>
      </c>
      <c r="C370" s="54" t="s">
        <v>1139</v>
      </c>
      <c r="D370" s="14">
        <v>0</v>
      </c>
    </row>
    <row r="371" spans="1:4" x14ac:dyDescent="0.25">
      <c r="A371" s="61">
        <v>43986</v>
      </c>
      <c r="B371" s="54" t="s">
        <v>11</v>
      </c>
      <c r="C371" s="54" t="s">
        <v>11</v>
      </c>
      <c r="D371" s="14">
        <v>0</v>
      </c>
    </row>
    <row r="372" spans="1:4" x14ac:dyDescent="0.25">
      <c r="A372" s="61">
        <v>43986</v>
      </c>
      <c r="B372" s="54" t="s">
        <v>12</v>
      </c>
      <c r="C372" s="54" t="s">
        <v>12</v>
      </c>
      <c r="D372" s="14">
        <v>0</v>
      </c>
    </row>
    <row r="373" spans="1:4" x14ac:dyDescent="0.25">
      <c r="A373" s="61">
        <v>43986</v>
      </c>
      <c r="B373" s="54" t="s">
        <v>8</v>
      </c>
      <c r="C373" s="54" t="s">
        <v>8</v>
      </c>
      <c r="D373" s="14">
        <v>0</v>
      </c>
    </row>
    <row r="374" spans="1:4" x14ac:dyDescent="0.25">
      <c r="A374" s="61">
        <v>43986</v>
      </c>
      <c r="B374" s="54" t="s">
        <v>49</v>
      </c>
      <c r="C374" s="54" t="s">
        <v>49</v>
      </c>
      <c r="D374" s="14">
        <v>0</v>
      </c>
    </row>
    <row r="375" spans="1:4" x14ac:dyDescent="0.25">
      <c r="A375" s="61">
        <v>43986</v>
      </c>
      <c r="B375" s="54" t="s">
        <v>50</v>
      </c>
      <c r="C375" s="54" t="s">
        <v>365</v>
      </c>
      <c r="D375" s="14">
        <v>0</v>
      </c>
    </row>
    <row r="376" spans="1:4" x14ac:dyDescent="0.25">
      <c r="A376" s="61">
        <v>43986</v>
      </c>
      <c r="B376" s="54" t="s">
        <v>27</v>
      </c>
      <c r="C376" s="54" t="s">
        <v>43</v>
      </c>
      <c r="D376" s="14">
        <v>0</v>
      </c>
    </row>
    <row r="377" spans="1:4" x14ac:dyDescent="0.25">
      <c r="A377" s="61">
        <v>43986</v>
      </c>
      <c r="B377" s="54" t="s">
        <v>51</v>
      </c>
      <c r="C377" s="54" t="s">
        <v>51</v>
      </c>
      <c r="D377" s="14">
        <v>0</v>
      </c>
    </row>
    <row r="378" spans="1:4" x14ac:dyDescent="0.25">
      <c r="A378" s="61">
        <v>43986</v>
      </c>
      <c r="B378" s="54" t="s">
        <v>10</v>
      </c>
      <c r="C378" s="54" t="s">
        <v>10</v>
      </c>
      <c r="D378" s="14">
        <v>0</v>
      </c>
    </row>
    <row r="379" spans="1:4" x14ac:dyDescent="0.25">
      <c r="A379" s="61">
        <v>43987</v>
      </c>
      <c r="B379" s="54" t="s">
        <v>14</v>
      </c>
      <c r="C379" s="54" t="s">
        <v>14</v>
      </c>
      <c r="D379" s="14">
        <v>7</v>
      </c>
    </row>
    <row r="380" spans="1:4" x14ac:dyDescent="0.25">
      <c r="A380" s="61">
        <v>43987</v>
      </c>
      <c r="B380" s="54" t="s">
        <v>20</v>
      </c>
      <c r="C380" s="54" t="s">
        <v>20</v>
      </c>
      <c r="D380" s="14">
        <v>0</v>
      </c>
    </row>
    <row r="381" spans="1:4" x14ac:dyDescent="0.25">
      <c r="A381" s="61">
        <v>43987</v>
      </c>
      <c r="B381" s="54" t="s">
        <v>13</v>
      </c>
      <c r="C381" s="54" t="s">
        <v>13</v>
      </c>
      <c r="D381" s="14">
        <v>0</v>
      </c>
    </row>
    <row r="382" spans="1:4" x14ac:dyDescent="0.25">
      <c r="A382" s="61">
        <v>43987</v>
      </c>
      <c r="B382" s="54" t="s">
        <v>24</v>
      </c>
      <c r="C382" s="54" t="s">
        <v>24</v>
      </c>
      <c r="D382" s="14">
        <v>0</v>
      </c>
    </row>
    <row r="383" spans="1:4" x14ac:dyDescent="0.25">
      <c r="A383" s="61">
        <v>43987</v>
      </c>
      <c r="B383" s="54" t="s">
        <v>47</v>
      </c>
      <c r="C383" s="54" t="s">
        <v>47</v>
      </c>
      <c r="D383" s="14">
        <v>0</v>
      </c>
    </row>
    <row r="384" spans="1:4" x14ac:dyDescent="0.25">
      <c r="A384" s="61">
        <v>43987</v>
      </c>
      <c r="B384" s="54" t="s">
        <v>48</v>
      </c>
      <c r="C384" s="440" t="s">
        <v>1380</v>
      </c>
      <c r="D384" s="14">
        <v>0</v>
      </c>
    </row>
    <row r="385" spans="1:4" x14ac:dyDescent="0.25">
      <c r="A385" s="61">
        <v>43987</v>
      </c>
      <c r="B385" s="54" t="s">
        <v>7</v>
      </c>
      <c r="C385" s="54" t="s">
        <v>7</v>
      </c>
      <c r="D385" s="14">
        <v>0</v>
      </c>
    </row>
    <row r="386" spans="1:4" x14ac:dyDescent="0.25">
      <c r="A386" s="61">
        <v>43987</v>
      </c>
      <c r="B386" s="54" t="s">
        <v>9</v>
      </c>
      <c r="C386" s="54" t="s">
        <v>9</v>
      </c>
      <c r="D386" s="14">
        <v>0</v>
      </c>
    </row>
    <row r="387" spans="1:4" x14ac:dyDescent="0.25">
      <c r="A387" s="61">
        <v>43987</v>
      </c>
      <c r="B387" s="54" t="s">
        <v>15</v>
      </c>
      <c r="C387" s="54" t="s">
        <v>1139</v>
      </c>
      <c r="D387" s="14">
        <v>0</v>
      </c>
    </row>
    <row r="388" spans="1:4" x14ac:dyDescent="0.25">
      <c r="A388" s="61">
        <v>43987</v>
      </c>
      <c r="B388" s="54" t="s">
        <v>11</v>
      </c>
      <c r="C388" s="54" t="s">
        <v>11</v>
      </c>
      <c r="D388" s="14">
        <v>0</v>
      </c>
    </row>
    <row r="389" spans="1:4" x14ac:dyDescent="0.25">
      <c r="A389" s="61">
        <v>43987</v>
      </c>
      <c r="B389" s="54" t="s">
        <v>12</v>
      </c>
      <c r="C389" s="54" t="s">
        <v>12</v>
      </c>
      <c r="D389" s="14">
        <v>0</v>
      </c>
    </row>
    <row r="390" spans="1:4" x14ac:dyDescent="0.25">
      <c r="A390" s="61">
        <v>43987</v>
      </c>
      <c r="B390" s="54" t="s">
        <v>8</v>
      </c>
      <c r="C390" s="54" t="s">
        <v>8</v>
      </c>
      <c r="D390" s="14">
        <v>0</v>
      </c>
    </row>
    <row r="391" spans="1:4" x14ac:dyDescent="0.25">
      <c r="A391" s="61">
        <v>43987</v>
      </c>
      <c r="B391" s="54" t="s">
        <v>49</v>
      </c>
      <c r="C391" s="54" t="s">
        <v>49</v>
      </c>
      <c r="D391" s="14">
        <v>0</v>
      </c>
    </row>
    <row r="392" spans="1:4" x14ac:dyDescent="0.25">
      <c r="A392" s="61">
        <v>43987</v>
      </c>
      <c r="B392" s="54" t="s">
        <v>50</v>
      </c>
      <c r="C392" s="54" t="s">
        <v>365</v>
      </c>
      <c r="D392" s="14">
        <v>0</v>
      </c>
    </row>
    <row r="393" spans="1:4" x14ac:dyDescent="0.25">
      <c r="A393" s="61">
        <v>43987</v>
      </c>
      <c r="B393" s="54" t="s">
        <v>27</v>
      </c>
      <c r="C393" s="54" t="s">
        <v>43</v>
      </c>
      <c r="D393" s="14">
        <v>0</v>
      </c>
    </row>
    <row r="394" spans="1:4" x14ac:dyDescent="0.25">
      <c r="A394" s="61">
        <v>43987</v>
      </c>
      <c r="B394" s="54" t="s">
        <v>51</v>
      </c>
      <c r="C394" s="54" t="s">
        <v>51</v>
      </c>
      <c r="D394" s="14">
        <v>0</v>
      </c>
    </row>
    <row r="395" spans="1:4" x14ac:dyDescent="0.25">
      <c r="A395" s="61">
        <v>43987</v>
      </c>
      <c r="B395" s="54" t="s">
        <v>10</v>
      </c>
      <c r="C395" s="54" t="s">
        <v>10</v>
      </c>
      <c r="D395" s="14">
        <v>0</v>
      </c>
    </row>
    <row r="396" spans="1:4" x14ac:dyDescent="0.25">
      <c r="A396" s="61">
        <v>43988</v>
      </c>
      <c r="B396" s="54" t="s">
        <v>14</v>
      </c>
      <c r="C396" s="54" t="s">
        <v>14</v>
      </c>
      <c r="D396" s="14">
        <v>4</v>
      </c>
    </row>
    <row r="397" spans="1:4" x14ac:dyDescent="0.25">
      <c r="A397" s="61">
        <v>43988</v>
      </c>
      <c r="B397" s="54" t="s">
        <v>20</v>
      </c>
      <c r="C397" s="54" t="s">
        <v>20</v>
      </c>
      <c r="D397" s="14">
        <v>0</v>
      </c>
    </row>
    <row r="398" spans="1:4" x14ac:dyDescent="0.25">
      <c r="A398" s="61">
        <v>43988</v>
      </c>
      <c r="B398" s="54" t="s">
        <v>13</v>
      </c>
      <c r="C398" s="54" t="s">
        <v>13</v>
      </c>
      <c r="D398" s="14">
        <v>0</v>
      </c>
    </row>
    <row r="399" spans="1:4" x14ac:dyDescent="0.25">
      <c r="A399" s="61">
        <v>43988</v>
      </c>
      <c r="B399" s="54" t="s">
        <v>24</v>
      </c>
      <c r="C399" s="54" t="s">
        <v>24</v>
      </c>
      <c r="D399" s="14">
        <v>0</v>
      </c>
    </row>
    <row r="400" spans="1:4" x14ac:dyDescent="0.25">
      <c r="A400" s="61">
        <v>43988</v>
      </c>
      <c r="B400" s="54" t="s">
        <v>47</v>
      </c>
      <c r="C400" s="54" t="s">
        <v>47</v>
      </c>
      <c r="D400" s="14">
        <v>0</v>
      </c>
    </row>
    <row r="401" spans="1:4" x14ac:dyDescent="0.25">
      <c r="A401" s="61">
        <v>43988</v>
      </c>
      <c r="B401" s="54" t="s">
        <v>48</v>
      </c>
      <c r="C401" s="440" t="s">
        <v>1380</v>
      </c>
      <c r="D401" s="14">
        <v>0</v>
      </c>
    </row>
    <row r="402" spans="1:4" x14ac:dyDescent="0.25">
      <c r="A402" s="61">
        <v>43988</v>
      </c>
      <c r="B402" s="54" t="s">
        <v>7</v>
      </c>
      <c r="C402" s="54" t="s">
        <v>7</v>
      </c>
      <c r="D402" s="14">
        <v>0</v>
      </c>
    </row>
    <row r="403" spans="1:4" x14ac:dyDescent="0.25">
      <c r="A403" s="61">
        <v>43988</v>
      </c>
      <c r="B403" s="54" t="s">
        <v>9</v>
      </c>
      <c r="C403" s="54" t="s">
        <v>9</v>
      </c>
      <c r="D403" s="14">
        <v>1</v>
      </c>
    </row>
    <row r="404" spans="1:4" x14ac:dyDescent="0.25">
      <c r="A404" s="61">
        <v>43988</v>
      </c>
      <c r="B404" s="54" t="s">
        <v>15</v>
      </c>
      <c r="C404" s="54" t="s">
        <v>1139</v>
      </c>
      <c r="D404" s="14">
        <v>0</v>
      </c>
    </row>
    <row r="405" spans="1:4" x14ac:dyDescent="0.25">
      <c r="A405" s="61">
        <v>43988</v>
      </c>
      <c r="B405" s="54" t="s">
        <v>11</v>
      </c>
      <c r="C405" s="54" t="s">
        <v>11</v>
      </c>
      <c r="D405" s="14">
        <v>0</v>
      </c>
    </row>
    <row r="406" spans="1:4" x14ac:dyDescent="0.25">
      <c r="A406" s="61">
        <v>43988</v>
      </c>
      <c r="B406" s="54" t="s">
        <v>12</v>
      </c>
      <c r="C406" s="54" t="s">
        <v>12</v>
      </c>
      <c r="D406" s="14">
        <v>0</v>
      </c>
    </row>
    <row r="407" spans="1:4" x14ac:dyDescent="0.25">
      <c r="A407" s="61">
        <v>43988</v>
      </c>
      <c r="B407" s="54" t="s">
        <v>8</v>
      </c>
      <c r="C407" s="54" t="s">
        <v>8</v>
      </c>
      <c r="D407" s="14">
        <v>0</v>
      </c>
    </row>
    <row r="408" spans="1:4" x14ac:dyDescent="0.25">
      <c r="A408" s="61">
        <v>43988</v>
      </c>
      <c r="B408" s="54" t="s">
        <v>49</v>
      </c>
      <c r="C408" s="54" t="s">
        <v>49</v>
      </c>
      <c r="D408" s="14">
        <v>0</v>
      </c>
    </row>
    <row r="409" spans="1:4" x14ac:dyDescent="0.25">
      <c r="A409" s="61">
        <v>43988</v>
      </c>
      <c r="B409" s="54" t="s">
        <v>50</v>
      </c>
      <c r="C409" s="54" t="s">
        <v>365</v>
      </c>
      <c r="D409" s="14">
        <v>0</v>
      </c>
    </row>
    <row r="410" spans="1:4" x14ac:dyDescent="0.25">
      <c r="A410" s="61">
        <v>43988</v>
      </c>
      <c r="B410" s="54" t="s">
        <v>27</v>
      </c>
      <c r="C410" s="54" t="s">
        <v>43</v>
      </c>
      <c r="D410" s="14">
        <v>0</v>
      </c>
    </row>
    <row r="411" spans="1:4" x14ac:dyDescent="0.25">
      <c r="A411" s="61">
        <v>43988</v>
      </c>
      <c r="B411" s="54" t="s">
        <v>51</v>
      </c>
      <c r="C411" s="54" t="s">
        <v>51</v>
      </c>
      <c r="D411" s="14">
        <v>0</v>
      </c>
    </row>
    <row r="412" spans="1:4" x14ac:dyDescent="0.25">
      <c r="A412" s="61">
        <v>43988</v>
      </c>
      <c r="B412" s="54" t="s">
        <v>10</v>
      </c>
      <c r="C412" s="54" t="s">
        <v>10</v>
      </c>
      <c r="D412" s="14">
        <v>0</v>
      </c>
    </row>
    <row r="413" spans="1:4" x14ac:dyDescent="0.25">
      <c r="A413" s="61">
        <v>43989</v>
      </c>
      <c r="B413" s="54" t="s">
        <v>14</v>
      </c>
      <c r="C413" s="54" t="s">
        <v>14</v>
      </c>
      <c r="D413" s="14">
        <v>0</v>
      </c>
    </row>
    <row r="414" spans="1:4" x14ac:dyDescent="0.25">
      <c r="A414" s="61">
        <v>43989</v>
      </c>
      <c r="B414" s="54" t="s">
        <v>20</v>
      </c>
      <c r="C414" s="54" t="s">
        <v>20</v>
      </c>
      <c r="D414" s="14">
        <v>0</v>
      </c>
    </row>
    <row r="415" spans="1:4" x14ac:dyDescent="0.25">
      <c r="A415" s="61">
        <v>43989</v>
      </c>
      <c r="B415" s="54" t="s">
        <v>13</v>
      </c>
      <c r="C415" s="54" t="s">
        <v>13</v>
      </c>
      <c r="D415" s="14">
        <v>0</v>
      </c>
    </row>
    <row r="416" spans="1:4" x14ac:dyDescent="0.25">
      <c r="A416" s="61">
        <v>43989</v>
      </c>
      <c r="B416" s="54" t="s">
        <v>24</v>
      </c>
      <c r="C416" s="54" t="s">
        <v>24</v>
      </c>
      <c r="D416" s="14">
        <v>0</v>
      </c>
    </row>
    <row r="417" spans="1:4" x14ac:dyDescent="0.25">
      <c r="A417" s="61">
        <v>43989</v>
      </c>
      <c r="B417" s="54" t="s">
        <v>47</v>
      </c>
      <c r="C417" s="54" t="s">
        <v>47</v>
      </c>
      <c r="D417" s="14">
        <v>0</v>
      </c>
    </row>
    <row r="418" spans="1:4" x14ac:dyDescent="0.25">
      <c r="A418" s="61">
        <v>43989</v>
      </c>
      <c r="B418" s="54" t="s">
        <v>48</v>
      </c>
      <c r="C418" s="440" t="s">
        <v>1380</v>
      </c>
      <c r="D418" s="14">
        <v>0</v>
      </c>
    </row>
    <row r="419" spans="1:4" x14ac:dyDescent="0.25">
      <c r="A419" s="61">
        <v>43989</v>
      </c>
      <c r="B419" s="54" t="s">
        <v>7</v>
      </c>
      <c r="C419" s="54" t="s">
        <v>7</v>
      </c>
      <c r="D419" s="14">
        <v>0</v>
      </c>
    </row>
    <row r="420" spans="1:4" x14ac:dyDescent="0.25">
      <c r="A420" s="61">
        <v>43989</v>
      </c>
      <c r="B420" s="54" t="s">
        <v>9</v>
      </c>
      <c r="C420" s="54" t="s">
        <v>9</v>
      </c>
      <c r="D420" s="14">
        <v>2</v>
      </c>
    </row>
    <row r="421" spans="1:4" x14ac:dyDescent="0.25">
      <c r="A421" s="61">
        <v>43989</v>
      </c>
      <c r="B421" s="54" t="s">
        <v>15</v>
      </c>
      <c r="C421" s="54" t="s">
        <v>1139</v>
      </c>
      <c r="D421" s="14">
        <v>0</v>
      </c>
    </row>
    <row r="422" spans="1:4" x14ac:dyDescent="0.25">
      <c r="A422" s="61">
        <v>43989</v>
      </c>
      <c r="B422" s="54" t="s">
        <v>11</v>
      </c>
      <c r="C422" s="54" t="s">
        <v>11</v>
      </c>
      <c r="D422" s="14">
        <v>0</v>
      </c>
    </row>
    <row r="423" spans="1:4" x14ac:dyDescent="0.25">
      <c r="A423" s="61">
        <v>43989</v>
      </c>
      <c r="B423" s="54" t="s">
        <v>12</v>
      </c>
      <c r="C423" s="54" t="s">
        <v>12</v>
      </c>
      <c r="D423" s="14">
        <v>0</v>
      </c>
    </row>
    <row r="424" spans="1:4" x14ac:dyDescent="0.25">
      <c r="A424" s="61">
        <v>43989</v>
      </c>
      <c r="B424" s="54" t="s">
        <v>8</v>
      </c>
      <c r="C424" s="54" t="s">
        <v>8</v>
      </c>
      <c r="D424" s="14">
        <v>0</v>
      </c>
    </row>
    <row r="425" spans="1:4" x14ac:dyDescent="0.25">
      <c r="A425" s="61">
        <v>43989</v>
      </c>
      <c r="B425" s="54" t="s">
        <v>49</v>
      </c>
      <c r="C425" s="54" t="s">
        <v>49</v>
      </c>
      <c r="D425" s="14">
        <v>0</v>
      </c>
    </row>
    <row r="426" spans="1:4" x14ac:dyDescent="0.25">
      <c r="A426" s="61">
        <v>43989</v>
      </c>
      <c r="B426" s="54" t="s">
        <v>50</v>
      </c>
      <c r="C426" s="54" t="s">
        <v>365</v>
      </c>
      <c r="D426" s="14">
        <v>0</v>
      </c>
    </row>
    <row r="427" spans="1:4" x14ac:dyDescent="0.25">
      <c r="A427" s="61">
        <v>43989</v>
      </c>
      <c r="B427" s="54" t="s">
        <v>27</v>
      </c>
      <c r="C427" s="54" t="s">
        <v>43</v>
      </c>
      <c r="D427" s="14">
        <v>0</v>
      </c>
    </row>
    <row r="428" spans="1:4" x14ac:dyDescent="0.25">
      <c r="A428" s="61">
        <v>43989</v>
      </c>
      <c r="B428" s="54" t="s">
        <v>51</v>
      </c>
      <c r="C428" s="54" t="s">
        <v>51</v>
      </c>
      <c r="D428" s="14">
        <v>0</v>
      </c>
    </row>
    <row r="429" spans="1:4" x14ac:dyDescent="0.25">
      <c r="A429" s="61">
        <v>43989</v>
      </c>
      <c r="B429" s="54" t="s">
        <v>10</v>
      </c>
      <c r="C429" s="54" t="s">
        <v>10</v>
      </c>
      <c r="D429" s="14">
        <v>0</v>
      </c>
    </row>
    <row r="430" spans="1:4" x14ac:dyDescent="0.25">
      <c r="A430" s="61">
        <v>43990</v>
      </c>
      <c r="B430" s="54" t="s">
        <v>14</v>
      </c>
      <c r="C430" s="54" t="s">
        <v>16</v>
      </c>
      <c r="D430" s="14">
        <v>2</v>
      </c>
    </row>
    <row r="431" spans="1:4" x14ac:dyDescent="0.25">
      <c r="A431" s="61">
        <v>43990</v>
      </c>
      <c r="B431" s="54" t="s">
        <v>20</v>
      </c>
      <c r="C431" s="54" t="s">
        <v>20</v>
      </c>
      <c r="D431" s="14">
        <v>0</v>
      </c>
    </row>
    <row r="432" spans="1:4" x14ac:dyDescent="0.25">
      <c r="A432" s="61">
        <v>43990</v>
      </c>
      <c r="B432" s="54" t="s">
        <v>13</v>
      </c>
      <c r="C432" s="54" t="s">
        <v>13</v>
      </c>
      <c r="D432" s="14">
        <v>0</v>
      </c>
    </row>
    <row r="433" spans="1:4" x14ac:dyDescent="0.25">
      <c r="A433" s="61">
        <v>43990</v>
      </c>
      <c r="B433" s="54" t="s">
        <v>24</v>
      </c>
      <c r="C433" s="54" t="s">
        <v>24</v>
      </c>
      <c r="D433" s="14">
        <v>0</v>
      </c>
    </row>
    <row r="434" spans="1:4" x14ac:dyDescent="0.25">
      <c r="A434" s="61">
        <v>43990</v>
      </c>
      <c r="B434" s="54" t="s">
        <v>47</v>
      </c>
      <c r="C434" s="54" t="s">
        <v>47</v>
      </c>
      <c r="D434" s="14">
        <v>0</v>
      </c>
    </row>
    <row r="435" spans="1:4" x14ac:dyDescent="0.25">
      <c r="A435" s="61">
        <v>43990</v>
      </c>
      <c r="B435" s="54" t="s">
        <v>48</v>
      </c>
      <c r="C435" s="440" t="s">
        <v>1380</v>
      </c>
      <c r="D435" s="14">
        <v>0</v>
      </c>
    </row>
    <row r="436" spans="1:4" x14ac:dyDescent="0.25">
      <c r="A436" s="61">
        <v>43990</v>
      </c>
      <c r="B436" s="54" t="s">
        <v>7</v>
      </c>
      <c r="C436" s="54" t="s">
        <v>7</v>
      </c>
      <c r="D436" s="14">
        <v>0</v>
      </c>
    </row>
    <row r="437" spans="1:4" x14ac:dyDescent="0.25">
      <c r="A437" s="61">
        <v>43990</v>
      </c>
      <c r="B437" s="54" t="s">
        <v>9</v>
      </c>
      <c r="C437" s="54" t="s">
        <v>9</v>
      </c>
      <c r="D437" s="14">
        <v>0</v>
      </c>
    </row>
    <row r="438" spans="1:4" x14ac:dyDescent="0.25">
      <c r="A438" s="61">
        <v>43990</v>
      </c>
      <c r="B438" s="54" t="s">
        <v>15</v>
      </c>
      <c r="C438" s="54" t="s">
        <v>1139</v>
      </c>
      <c r="D438" s="14">
        <v>0</v>
      </c>
    </row>
    <row r="439" spans="1:4" x14ac:dyDescent="0.25">
      <c r="A439" s="61">
        <v>43990</v>
      </c>
      <c r="B439" s="54" t="s">
        <v>11</v>
      </c>
      <c r="C439" s="54" t="s">
        <v>11</v>
      </c>
      <c r="D439" s="14">
        <v>0</v>
      </c>
    </row>
    <row r="440" spans="1:4" x14ac:dyDescent="0.25">
      <c r="A440" s="61">
        <v>43990</v>
      </c>
      <c r="B440" s="54" t="s">
        <v>12</v>
      </c>
      <c r="C440" s="54" t="s">
        <v>12</v>
      </c>
      <c r="D440" s="14">
        <v>0</v>
      </c>
    </row>
    <row r="441" spans="1:4" x14ac:dyDescent="0.25">
      <c r="A441" s="61">
        <v>43990</v>
      </c>
      <c r="B441" s="54" t="s">
        <v>8</v>
      </c>
      <c r="C441" s="54" t="s">
        <v>8</v>
      </c>
      <c r="D441" s="14">
        <v>0</v>
      </c>
    </row>
    <row r="442" spans="1:4" x14ac:dyDescent="0.25">
      <c r="A442" s="61">
        <v>43990</v>
      </c>
      <c r="B442" s="54" t="s">
        <v>49</v>
      </c>
      <c r="C442" s="54" t="s">
        <v>49</v>
      </c>
      <c r="D442" s="14">
        <v>0</v>
      </c>
    </row>
    <row r="443" spans="1:4" x14ac:dyDescent="0.25">
      <c r="A443" s="61">
        <v>43990</v>
      </c>
      <c r="B443" s="54" t="s">
        <v>50</v>
      </c>
      <c r="C443" s="54" t="s">
        <v>365</v>
      </c>
      <c r="D443" s="14">
        <v>0</v>
      </c>
    </row>
    <row r="444" spans="1:4" x14ac:dyDescent="0.25">
      <c r="A444" s="61">
        <v>43990</v>
      </c>
      <c r="B444" s="54" t="s">
        <v>27</v>
      </c>
      <c r="C444" s="54" t="s">
        <v>43</v>
      </c>
      <c r="D444" s="14">
        <v>0</v>
      </c>
    </row>
    <row r="445" spans="1:4" x14ac:dyDescent="0.25">
      <c r="A445" s="61">
        <v>43990</v>
      </c>
      <c r="B445" s="54" t="s">
        <v>51</v>
      </c>
      <c r="C445" s="54" t="s">
        <v>51</v>
      </c>
      <c r="D445" s="14">
        <v>0</v>
      </c>
    </row>
    <row r="446" spans="1:4" x14ac:dyDescent="0.25">
      <c r="A446" s="61">
        <v>43990</v>
      </c>
      <c r="B446" s="54" t="s">
        <v>10</v>
      </c>
      <c r="C446" s="54" t="s">
        <v>10</v>
      </c>
      <c r="D446" s="14">
        <v>0</v>
      </c>
    </row>
    <row r="447" spans="1:4" x14ac:dyDescent="0.25">
      <c r="A447" s="61">
        <v>43991</v>
      </c>
      <c r="B447" s="54" t="s">
        <v>14</v>
      </c>
      <c r="C447" s="54" t="s">
        <v>14</v>
      </c>
      <c r="D447" s="14">
        <v>0</v>
      </c>
    </row>
    <row r="448" spans="1:4" x14ac:dyDescent="0.25">
      <c r="A448" s="61">
        <v>43991</v>
      </c>
      <c r="B448" s="54" t="s">
        <v>20</v>
      </c>
      <c r="C448" s="54" t="s">
        <v>20</v>
      </c>
      <c r="D448" s="14">
        <v>0</v>
      </c>
    </row>
    <row r="449" spans="1:6" x14ac:dyDescent="0.25">
      <c r="A449" s="61">
        <v>43991</v>
      </c>
      <c r="B449" s="54" t="s">
        <v>13</v>
      </c>
      <c r="C449" s="54" t="s">
        <v>13</v>
      </c>
      <c r="D449" s="14">
        <v>0</v>
      </c>
    </row>
    <row r="450" spans="1:6" x14ac:dyDescent="0.25">
      <c r="A450" s="61">
        <v>43991</v>
      </c>
      <c r="B450" s="54" t="s">
        <v>24</v>
      </c>
      <c r="C450" s="54" t="s">
        <v>24</v>
      </c>
      <c r="D450" s="14">
        <v>0</v>
      </c>
    </row>
    <row r="451" spans="1:6" x14ac:dyDescent="0.25">
      <c r="A451" s="61">
        <v>43991</v>
      </c>
      <c r="B451" s="54" t="s">
        <v>47</v>
      </c>
      <c r="C451" s="54" t="s">
        <v>47</v>
      </c>
      <c r="D451" s="14">
        <v>0</v>
      </c>
      <c r="F451" s="53"/>
    </row>
    <row r="452" spans="1:6" x14ac:dyDescent="0.25">
      <c r="A452" s="61">
        <v>43991</v>
      </c>
      <c r="B452" s="54" t="s">
        <v>48</v>
      </c>
      <c r="C452" s="440" t="s">
        <v>1380</v>
      </c>
      <c r="D452" s="14">
        <v>0</v>
      </c>
    </row>
    <row r="453" spans="1:6" x14ac:dyDescent="0.25">
      <c r="A453" s="61">
        <v>43991</v>
      </c>
      <c r="B453" s="54" t="s">
        <v>7</v>
      </c>
      <c r="C453" s="54" t="s">
        <v>7</v>
      </c>
      <c r="D453" s="14">
        <v>0</v>
      </c>
    </row>
    <row r="454" spans="1:6" x14ac:dyDescent="0.25">
      <c r="A454" s="61">
        <v>43991</v>
      </c>
      <c r="B454" s="54" t="s">
        <v>9</v>
      </c>
      <c r="C454" s="54" t="s">
        <v>9</v>
      </c>
      <c r="D454" s="14">
        <v>3</v>
      </c>
    </row>
    <row r="455" spans="1:6" x14ac:dyDescent="0.25">
      <c r="A455" s="61">
        <v>43991</v>
      </c>
      <c r="B455" s="54" t="s">
        <v>15</v>
      </c>
      <c r="C455" s="54" t="s">
        <v>1139</v>
      </c>
      <c r="D455" s="14">
        <v>0</v>
      </c>
    </row>
    <row r="456" spans="1:6" x14ac:dyDescent="0.25">
      <c r="A456" s="61">
        <v>43991</v>
      </c>
      <c r="B456" s="54" t="s">
        <v>11</v>
      </c>
      <c r="C456" s="54" t="s">
        <v>11</v>
      </c>
      <c r="D456" s="14">
        <v>0</v>
      </c>
    </row>
    <row r="457" spans="1:6" x14ac:dyDescent="0.25">
      <c r="A457" s="61">
        <v>43991</v>
      </c>
      <c r="B457" s="54" t="s">
        <v>12</v>
      </c>
      <c r="C457" s="54" t="s">
        <v>12</v>
      </c>
      <c r="D457" s="14">
        <v>0</v>
      </c>
    </row>
    <row r="458" spans="1:6" x14ac:dyDescent="0.25">
      <c r="A458" s="61">
        <v>43991</v>
      </c>
      <c r="B458" s="54" t="s">
        <v>8</v>
      </c>
      <c r="C458" s="54" t="s">
        <v>8</v>
      </c>
      <c r="D458" s="14">
        <v>0</v>
      </c>
    </row>
    <row r="459" spans="1:6" x14ac:dyDescent="0.25">
      <c r="A459" s="61">
        <v>43991</v>
      </c>
      <c r="B459" s="54" t="s">
        <v>49</v>
      </c>
      <c r="C459" s="54" t="s">
        <v>49</v>
      </c>
      <c r="D459" s="14">
        <v>0</v>
      </c>
    </row>
    <row r="460" spans="1:6" x14ac:dyDescent="0.25">
      <c r="A460" s="61">
        <v>43991</v>
      </c>
      <c r="B460" s="54" t="s">
        <v>50</v>
      </c>
      <c r="C460" s="54" t="s">
        <v>365</v>
      </c>
      <c r="D460" s="14">
        <v>0</v>
      </c>
    </row>
    <row r="461" spans="1:6" x14ac:dyDescent="0.25">
      <c r="A461" s="61">
        <v>43991</v>
      </c>
      <c r="B461" s="54" t="s">
        <v>27</v>
      </c>
      <c r="C461" s="54" t="s">
        <v>43</v>
      </c>
      <c r="D461" s="14">
        <v>0</v>
      </c>
    </row>
    <row r="462" spans="1:6" x14ac:dyDescent="0.25">
      <c r="A462" s="61">
        <v>43991</v>
      </c>
      <c r="B462" s="54" t="s">
        <v>51</v>
      </c>
      <c r="C462" s="54" t="s">
        <v>51</v>
      </c>
      <c r="D462" s="14">
        <v>0</v>
      </c>
    </row>
    <row r="463" spans="1:6" x14ac:dyDescent="0.25">
      <c r="A463" s="61">
        <v>43991</v>
      </c>
      <c r="B463" s="54" t="s">
        <v>10</v>
      </c>
      <c r="C463" s="54" t="s">
        <v>10</v>
      </c>
      <c r="D463" s="14">
        <v>0</v>
      </c>
    </row>
    <row r="464" spans="1:6" x14ac:dyDescent="0.25">
      <c r="A464" s="61">
        <v>43992</v>
      </c>
      <c r="B464" s="54" t="s">
        <v>14</v>
      </c>
      <c r="C464" s="54" t="s">
        <v>16</v>
      </c>
      <c r="D464" s="14">
        <v>2</v>
      </c>
    </row>
    <row r="465" spans="1:4" x14ac:dyDescent="0.25">
      <c r="A465" s="61">
        <v>43992</v>
      </c>
      <c r="B465" s="54" t="s">
        <v>20</v>
      </c>
      <c r="C465" s="54" t="s">
        <v>20</v>
      </c>
      <c r="D465" s="14">
        <v>0</v>
      </c>
    </row>
    <row r="466" spans="1:4" x14ac:dyDescent="0.25">
      <c r="A466" s="61">
        <v>43992</v>
      </c>
      <c r="B466" s="54" t="s">
        <v>13</v>
      </c>
      <c r="C466" s="54" t="s">
        <v>13</v>
      </c>
      <c r="D466" s="14">
        <v>0</v>
      </c>
    </row>
    <row r="467" spans="1:4" x14ac:dyDescent="0.25">
      <c r="A467" s="61">
        <v>43992</v>
      </c>
      <c r="B467" s="54" t="s">
        <v>24</v>
      </c>
      <c r="C467" s="54" t="s">
        <v>23</v>
      </c>
      <c r="D467" s="14">
        <v>1</v>
      </c>
    </row>
    <row r="468" spans="1:4" x14ac:dyDescent="0.25">
      <c r="A468" s="61">
        <v>43992</v>
      </c>
      <c r="B468" s="54" t="s">
        <v>24</v>
      </c>
      <c r="C468" s="54" t="s">
        <v>37</v>
      </c>
      <c r="D468" s="14">
        <v>1</v>
      </c>
    </row>
    <row r="469" spans="1:4" x14ac:dyDescent="0.25">
      <c r="A469" s="61">
        <v>43992</v>
      </c>
      <c r="B469" s="54" t="s">
        <v>24</v>
      </c>
      <c r="C469" s="54" t="s">
        <v>36</v>
      </c>
      <c r="D469" s="14">
        <v>1</v>
      </c>
    </row>
    <row r="470" spans="1:4" x14ac:dyDescent="0.25">
      <c r="A470" s="61">
        <v>43992</v>
      </c>
      <c r="B470" s="54" t="s">
        <v>47</v>
      </c>
      <c r="C470" s="54" t="s">
        <v>47</v>
      </c>
      <c r="D470" s="14">
        <v>0</v>
      </c>
    </row>
    <row r="471" spans="1:4" x14ac:dyDescent="0.25">
      <c r="A471" s="61">
        <v>43992</v>
      </c>
      <c r="B471" s="54" t="s">
        <v>48</v>
      </c>
      <c r="C471" s="440" t="s">
        <v>1380</v>
      </c>
      <c r="D471" s="14">
        <v>0</v>
      </c>
    </row>
    <row r="472" spans="1:4" x14ac:dyDescent="0.25">
      <c r="A472" s="61">
        <v>43992</v>
      </c>
      <c r="B472" s="54" t="s">
        <v>7</v>
      </c>
      <c r="C472" s="54" t="s">
        <v>7</v>
      </c>
      <c r="D472" s="14">
        <v>0</v>
      </c>
    </row>
    <row r="473" spans="1:4" x14ac:dyDescent="0.25">
      <c r="A473" s="61">
        <v>43992</v>
      </c>
      <c r="B473" s="54" t="s">
        <v>9</v>
      </c>
      <c r="C473" s="54" t="s">
        <v>17</v>
      </c>
      <c r="D473" s="14">
        <v>1</v>
      </c>
    </row>
    <row r="474" spans="1:4" x14ac:dyDescent="0.25">
      <c r="A474" s="61">
        <v>43992</v>
      </c>
      <c r="B474" s="54" t="s">
        <v>15</v>
      </c>
      <c r="C474" s="54" t="s">
        <v>1139</v>
      </c>
      <c r="D474" s="14">
        <v>0</v>
      </c>
    </row>
    <row r="475" spans="1:4" x14ac:dyDescent="0.25">
      <c r="A475" s="61">
        <v>43992</v>
      </c>
      <c r="B475" s="54" t="s">
        <v>11</v>
      </c>
      <c r="C475" s="54" t="s">
        <v>11</v>
      </c>
      <c r="D475" s="14">
        <v>0</v>
      </c>
    </row>
    <row r="476" spans="1:4" x14ac:dyDescent="0.25">
      <c r="A476" s="61">
        <v>43992</v>
      </c>
      <c r="B476" s="54" t="s">
        <v>12</v>
      </c>
      <c r="C476" s="54" t="s">
        <v>12</v>
      </c>
      <c r="D476" s="14">
        <v>0</v>
      </c>
    </row>
    <row r="477" spans="1:4" x14ac:dyDescent="0.25">
      <c r="A477" s="61">
        <v>43992</v>
      </c>
      <c r="B477" s="54" t="s">
        <v>8</v>
      </c>
      <c r="C477" s="54" t="s">
        <v>8</v>
      </c>
      <c r="D477" s="14">
        <v>0</v>
      </c>
    </row>
    <row r="478" spans="1:4" x14ac:dyDescent="0.25">
      <c r="A478" s="61">
        <v>43992</v>
      </c>
      <c r="B478" s="54" t="s">
        <v>49</v>
      </c>
      <c r="C478" s="54" t="s">
        <v>49</v>
      </c>
      <c r="D478" s="14">
        <v>0</v>
      </c>
    </row>
    <row r="479" spans="1:4" x14ac:dyDescent="0.25">
      <c r="A479" s="61">
        <v>43992</v>
      </c>
      <c r="B479" s="54" t="s">
        <v>50</v>
      </c>
      <c r="C479" s="54" t="s">
        <v>365</v>
      </c>
      <c r="D479" s="14">
        <v>0</v>
      </c>
    </row>
    <row r="480" spans="1:4" x14ac:dyDescent="0.25">
      <c r="A480" s="61">
        <v>43992</v>
      </c>
      <c r="B480" s="54" t="s">
        <v>27</v>
      </c>
      <c r="C480" s="54" t="s">
        <v>43</v>
      </c>
      <c r="D480" s="14">
        <v>0</v>
      </c>
    </row>
    <row r="481" spans="1:4" x14ac:dyDescent="0.25">
      <c r="A481" s="61">
        <v>43992</v>
      </c>
      <c r="B481" s="54" t="s">
        <v>51</v>
      </c>
      <c r="C481" s="54" t="s">
        <v>51</v>
      </c>
      <c r="D481" s="14">
        <v>0</v>
      </c>
    </row>
    <row r="482" spans="1:4" x14ac:dyDescent="0.25">
      <c r="A482" s="61">
        <v>43992</v>
      </c>
      <c r="B482" s="54" t="s">
        <v>10</v>
      </c>
      <c r="C482" s="54" t="s">
        <v>10</v>
      </c>
      <c r="D482" s="14">
        <v>0</v>
      </c>
    </row>
    <row r="483" spans="1:4" x14ac:dyDescent="0.25">
      <c r="A483" s="61">
        <v>43993</v>
      </c>
      <c r="B483" s="54" t="s">
        <v>14</v>
      </c>
      <c r="C483" s="54" t="s">
        <v>14</v>
      </c>
      <c r="D483" s="14">
        <v>1</v>
      </c>
    </row>
    <row r="484" spans="1:4" x14ac:dyDescent="0.25">
      <c r="A484" s="61">
        <v>43993</v>
      </c>
      <c r="B484" s="54" t="s">
        <v>20</v>
      </c>
      <c r="C484" s="54" t="s">
        <v>20</v>
      </c>
      <c r="D484" s="14">
        <v>0</v>
      </c>
    </row>
    <row r="485" spans="1:4" x14ac:dyDescent="0.25">
      <c r="A485" s="61">
        <v>43993</v>
      </c>
      <c r="B485" s="54" t="s">
        <v>13</v>
      </c>
      <c r="C485" s="54" t="s">
        <v>13</v>
      </c>
      <c r="D485" s="14">
        <v>0</v>
      </c>
    </row>
    <row r="486" spans="1:4" x14ac:dyDescent="0.25">
      <c r="A486" s="61">
        <v>43993</v>
      </c>
      <c r="B486" s="54" t="s">
        <v>24</v>
      </c>
      <c r="C486" s="54" t="s">
        <v>24</v>
      </c>
      <c r="D486" s="14">
        <v>1</v>
      </c>
    </row>
    <row r="487" spans="1:4" x14ac:dyDescent="0.25">
      <c r="A487" s="61">
        <v>43993</v>
      </c>
      <c r="B487" s="54" t="s">
        <v>47</v>
      </c>
      <c r="C487" s="54" t="s">
        <v>47</v>
      </c>
      <c r="D487" s="14">
        <v>0</v>
      </c>
    </row>
    <row r="488" spans="1:4" x14ac:dyDescent="0.25">
      <c r="A488" s="61">
        <v>43993</v>
      </c>
      <c r="B488" s="54" t="s">
        <v>48</v>
      </c>
      <c r="C488" s="440" t="s">
        <v>1380</v>
      </c>
      <c r="D488" s="14">
        <v>0</v>
      </c>
    </row>
    <row r="489" spans="1:4" x14ac:dyDescent="0.25">
      <c r="A489" s="61">
        <v>43993</v>
      </c>
      <c r="B489" s="54" t="s">
        <v>7</v>
      </c>
      <c r="C489" s="54" t="s">
        <v>7</v>
      </c>
      <c r="D489" s="14">
        <v>0</v>
      </c>
    </row>
    <row r="490" spans="1:4" x14ac:dyDescent="0.25">
      <c r="A490" s="61">
        <v>43993</v>
      </c>
      <c r="B490" s="54" t="s">
        <v>9</v>
      </c>
      <c r="C490" s="54" t="s">
        <v>9</v>
      </c>
      <c r="D490" s="14">
        <v>4</v>
      </c>
    </row>
    <row r="491" spans="1:4" x14ac:dyDescent="0.25">
      <c r="A491" s="61">
        <v>43993</v>
      </c>
      <c r="B491" s="54" t="s">
        <v>15</v>
      </c>
      <c r="C491" s="54" t="s">
        <v>1139</v>
      </c>
      <c r="D491" s="14">
        <v>1</v>
      </c>
    </row>
    <row r="492" spans="1:4" x14ac:dyDescent="0.25">
      <c r="A492" s="61">
        <v>43993</v>
      </c>
      <c r="B492" s="54" t="s">
        <v>11</v>
      </c>
      <c r="C492" s="54" t="s">
        <v>11</v>
      </c>
      <c r="D492" s="14">
        <v>0</v>
      </c>
    </row>
    <row r="493" spans="1:4" x14ac:dyDescent="0.25">
      <c r="A493" s="61">
        <v>43993</v>
      </c>
      <c r="B493" s="54" t="s">
        <v>12</v>
      </c>
      <c r="C493" s="54" t="s">
        <v>12</v>
      </c>
      <c r="D493" s="14">
        <v>0</v>
      </c>
    </row>
    <row r="494" spans="1:4" x14ac:dyDescent="0.25">
      <c r="A494" s="61">
        <v>43993</v>
      </c>
      <c r="B494" s="54" t="s">
        <v>8</v>
      </c>
      <c r="C494" s="54" t="s">
        <v>8</v>
      </c>
      <c r="D494" s="14">
        <v>0</v>
      </c>
    </row>
    <row r="495" spans="1:4" x14ac:dyDescent="0.25">
      <c r="A495" s="61">
        <v>43993</v>
      </c>
      <c r="B495" s="54" t="s">
        <v>49</v>
      </c>
      <c r="C495" s="54" t="s">
        <v>49</v>
      </c>
      <c r="D495" s="14">
        <v>0</v>
      </c>
    </row>
    <row r="496" spans="1:4" x14ac:dyDescent="0.25">
      <c r="A496" s="61">
        <v>43993</v>
      </c>
      <c r="B496" s="54" t="s">
        <v>50</v>
      </c>
      <c r="C496" s="54" t="s">
        <v>365</v>
      </c>
      <c r="D496" s="14">
        <v>0</v>
      </c>
    </row>
    <row r="497" spans="1:4" x14ac:dyDescent="0.25">
      <c r="A497" s="61">
        <v>43993</v>
      </c>
      <c r="B497" s="54" t="s">
        <v>27</v>
      </c>
      <c r="C497" s="68" t="s">
        <v>1257</v>
      </c>
      <c r="D497" s="14">
        <v>1</v>
      </c>
    </row>
    <row r="498" spans="1:4" x14ac:dyDescent="0.25">
      <c r="A498" s="61">
        <v>43993</v>
      </c>
      <c r="B498" s="54" t="s">
        <v>51</v>
      </c>
      <c r="C498" s="54" t="s">
        <v>51</v>
      </c>
      <c r="D498" s="14">
        <v>0</v>
      </c>
    </row>
    <row r="499" spans="1:4" x14ac:dyDescent="0.25">
      <c r="A499" s="61">
        <v>43993</v>
      </c>
      <c r="B499" s="54" t="s">
        <v>10</v>
      </c>
      <c r="C499" s="54" t="s">
        <v>10</v>
      </c>
      <c r="D499" s="14">
        <v>0</v>
      </c>
    </row>
    <row r="500" spans="1:4" x14ac:dyDescent="0.25">
      <c r="A500" s="61">
        <v>43994</v>
      </c>
      <c r="B500" s="54" t="s">
        <v>14</v>
      </c>
      <c r="C500" s="54" t="s">
        <v>14</v>
      </c>
      <c r="D500" s="14">
        <v>0</v>
      </c>
    </row>
    <row r="501" spans="1:4" x14ac:dyDescent="0.25">
      <c r="A501" s="61">
        <v>43994</v>
      </c>
      <c r="B501" s="54" t="s">
        <v>20</v>
      </c>
      <c r="C501" s="54" t="s">
        <v>20</v>
      </c>
      <c r="D501" s="14">
        <v>0</v>
      </c>
    </row>
    <row r="502" spans="1:4" x14ac:dyDescent="0.25">
      <c r="A502" s="61">
        <v>43994</v>
      </c>
      <c r="B502" s="54" t="s">
        <v>13</v>
      </c>
      <c r="C502" s="54" t="s">
        <v>13</v>
      </c>
      <c r="D502" s="14">
        <v>0</v>
      </c>
    </row>
    <row r="503" spans="1:4" x14ac:dyDescent="0.25">
      <c r="A503" s="61">
        <v>43994</v>
      </c>
      <c r="B503" s="54" t="s">
        <v>24</v>
      </c>
      <c r="C503" s="54" t="s">
        <v>36</v>
      </c>
      <c r="D503" s="14">
        <v>2</v>
      </c>
    </row>
    <row r="504" spans="1:4" x14ac:dyDescent="0.25">
      <c r="A504" s="61">
        <v>43994</v>
      </c>
      <c r="B504" s="54" t="s">
        <v>47</v>
      </c>
      <c r="C504" s="54" t="s">
        <v>47</v>
      </c>
      <c r="D504" s="14">
        <v>0</v>
      </c>
    </row>
    <row r="505" spans="1:4" x14ac:dyDescent="0.25">
      <c r="A505" s="61">
        <v>43994</v>
      </c>
      <c r="B505" s="54" t="s">
        <v>48</v>
      </c>
      <c r="C505" s="440" t="s">
        <v>1380</v>
      </c>
      <c r="D505" s="14">
        <v>0</v>
      </c>
    </row>
    <row r="506" spans="1:4" x14ac:dyDescent="0.25">
      <c r="A506" s="61">
        <v>43994</v>
      </c>
      <c r="B506" s="54" t="s">
        <v>7</v>
      </c>
      <c r="C506" s="54" t="s">
        <v>7</v>
      </c>
      <c r="D506" s="14">
        <v>0</v>
      </c>
    </row>
    <row r="507" spans="1:4" x14ac:dyDescent="0.25">
      <c r="A507" s="61">
        <v>43994</v>
      </c>
      <c r="B507" s="54" t="s">
        <v>9</v>
      </c>
      <c r="C507" s="54" t="s">
        <v>9</v>
      </c>
      <c r="D507" s="14">
        <v>0</v>
      </c>
    </row>
    <row r="508" spans="1:4" x14ac:dyDescent="0.25">
      <c r="A508" s="61">
        <v>43994</v>
      </c>
      <c r="B508" s="54" t="s">
        <v>15</v>
      </c>
      <c r="C508" s="54" t="s">
        <v>1139</v>
      </c>
      <c r="D508" s="14">
        <v>0</v>
      </c>
    </row>
    <row r="509" spans="1:4" x14ac:dyDescent="0.25">
      <c r="A509" s="61">
        <v>43994</v>
      </c>
      <c r="B509" s="54" t="s">
        <v>11</v>
      </c>
      <c r="C509" s="54" t="s">
        <v>11</v>
      </c>
      <c r="D509" s="14">
        <v>0</v>
      </c>
    </row>
    <row r="510" spans="1:4" x14ac:dyDescent="0.25">
      <c r="A510" s="61">
        <v>43994</v>
      </c>
      <c r="B510" s="54" t="s">
        <v>12</v>
      </c>
      <c r="C510" s="54" t="s">
        <v>12</v>
      </c>
      <c r="D510" s="14">
        <v>0</v>
      </c>
    </row>
    <row r="511" spans="1:4" x14ac:dyDescent="0.25">
      <c r="A511" s="61">
        <v>43994</v>
      </c>
      <c r="B511" s="54" t="s">
        <v>8</v>
      </c>
      <c r="C511" s="54" t="s">
        <v>8</v>
      </c>
      <c r="D511" s="14">
        <v>1</v>
      </c>
    </row>
    <row r="512" spans="1:4" x14ac:dyDescent="0.25">
      <c r="A512" s="61">
        <v>43994</v>
      </c>
      <c r="B512" s="54" t="s">
        <v>49</v>
      </c>
      <c r="C512" s="54" t="s">
        <v>49</v>
      </c>
      <c r="D512" s="14">
        <v>0</v>
      </c>
    </row>
    <row r="513" spans="1:6" x14ac:dyDescent="0.25">
      <c r="A513" s="61">
        <v>43994</v>
      </c>
      <c r="B513" s="54" t="s">
        <v>50</v>
      </c>
      <c r="C513" s="54" t="s">
        <v>365</v>
      </c>
      <c r="D513" s="14">
        <v>0</v>
      </c>
    </row>
    <row r="514" spans="1:6" x14ac:dyDescent="0.25">
      <c r="A514" s="61">
        <v>43994</v>
      </c>
      <c r="B514" s="54" t="s">
        <v>27</v>
      </c>
      <c r="C514" s="54" t="s">
        <v>43</v>
      </c>
      <c r="D514" s="14">
        <v>0</v>
      </c>
    </row>
    <row r="515" spans="1:6" x14ac:dyDescent="0.25">
      <c r="A515" s="61">
        <v>43994</v>
      </c>
      <c r="B515" s="54" t="s">
        <v>51</v>
      </c>
      <c r="C515" s="54" t="s">
        <v>51</v>
      </c>
      <c r="D515" s="14">
        <v>0</v>
      </c>
    </row>
    <row r="516" spans="1:6" x14ac:dyDescent="0.25">
      <c r="A516" s="61">
        <v>43994</v>
      </c>
      <c r="B516" s="54" t="s">
        <v>10</v>
      </c>
      <c r="C516" s="54" t="s">
        <v>10</v>
      </c>
      <c r="D516" s="14">
        <v>0</v>
      </c>
    </row>
    <row r="517" spans="1:6" x14ac:dyDescent="0.25">
      <c r="A517" s="61">
        <v>43995</v>
      </c>
      <c r="B517" s="54" t="s">
        <v>14</v>
      </c>
      <c r="C517" s="54" t="s">
        <v>14</v>
      </c>
      <c r="D517" s="14">
        <v>1</v>
      </c>
    </row>
    <row r="518" spans="1:6" x14ac:dyDescent="0.25">
      <c r="A518" s="61">
        <v>43995</v>
      </c>
      <c r="B518" s="54" t="s">
        <v>14</v>
      </c>
      <c r="C518" s="54" t="s">
        <v>16</v>
      </c>
      <c r="D518" s="14">
        <v>1</v>
      </c>
      <c r="F518" s="55"/>
    </row>
    <row r="519" spans="1:6" x14ac:dyDescent="0.25">
      <c r="A519" s="61">
        <v>43995</v>
      </c>
      <c r="B519" s="54" t="s">
        <v>20</v>
      </c>
      <c r="C519" s="54" t="s">
        <v>20</v>
      </c>
      <c r="D519" s="14">
        <v>1</v>
      </c>
    </row>
    <row r="520" spans="1:6" x14ac:dyDescent="0.25">
      <c r="A520" s="61">
        <v>43995</v>
      </c>
      <c r="B520" s="54" t="s">
        <v>13</v>
      </c>
      <c r="C520" s="54" t="s">
        <v>13</v>
      </c>
      <c r="D520" s="14">
        <v>0</v>
      </c>
    </row>
    <row r="521" spans="1:6" x14ac:dyDescent="0.25">
      <c r="A521" s="61">
        <v>43995</v>
      </c>
      <c r="B521" s="54" t="s">
        <v>24</v>
      </c>
      <c r="C521" s="54" t="s">
        <v>23</v>
      </c>
      <c r="D521" s="14">
        <v>1</v>
      </c>
    </row>
    <row r="522" spans="1:6" x14ac:dyDescent="0.25">
      <c r="A522" s="61">
        <v>43995</v>
      </c>
      <c r="B522" s="54" t="s">
        <v>47</v>
      </c>
      <c r="C522" s="54" t="s">
        <v>47</v>
      </c>
      <c r="D522" s="14">
        <v>0</v>
      </c>
    </row>
    <row r="523" spans="1:6" x14ac:dyDescent="0.25">
      <c r="A523" s="61">
        <v>43995</v>
      </c>
      <c r="B523" s="54" t="s">
        <v>48</v>
      </c>
      <c r="C523" s="440" t="s">
        <v>1380</v>
      </c>
      <c r="D523" s="14">
        <v>0</v>
      </c>
    </row>
    <row r="524" spans="1:6" x14ac:dyDescent="0.25">
      <c r="A524" s="61">
        <v>43995</v>
      </c>
      <c r="B524" s="54" t="s">
        <v>7</v>
      </c>
      <c r="C524" s="54" t="s">
        <v>7</v>
      </c>
      <c r="D524" s="14">
        <v>0</v>
      </c>
    </row>
    <row r="525" spans="1:6" x14ac:dyDescent="0.25">
      <c r="A525" s="61">
        <v>43995</v>
      </c>
      <c r="B525" s="54" t="s">
        <v>9</v>
      </c>
      <c r="C525" s="54" t="s">
        <v>9</v>
      </c>
      <c r="D525" s="14">
        <v>0</v>
      </c>
    </row>
    <row r="526" spans="1:6" x14ac:dyDescent="0.25">
      <c r="A526" s="61">
        <v>43995</v>
      </c>
      <c r="B526" s="54" t="s">
        <v>15</v>
      </c>
      <c r="C526" s="54" t="s">
        <v>1139</v>
      </c>
      <c r="D526" s="14">
        <v>14</v>
      </c>
    </row>
    <row r="527" spans="1:6" x14ac:dyDescent="0.25">
      <c r="A527" s="61">
        <v>43995</v>
      </c>
      <c r="B527" s="54" t="s">
        <v>11</v>
      </c>
      <c r="C527" s="54" t="s">
        <v>11</v>
      </c>
      <c r="D527" s="14">
        <v>0</v>
      </c>
    </row>
    <row r="528" spans="1:6" x14ac:dyDescent="0.25">
      <c r="A528" s="61">
        <v>43995</v>
      </c>
      <c r="B528" s="54" t="s">
        <v>12</v>
      </c>
      <c r="C528" s="54" t="s">
        <v>12</v>
      </c>
      <c r="D528" s="14">
        <v>0</v>
      </c>
    </row>
    <row r="529" spans="1:5" x14ac:dyDescent="0.25">
      <c r="A529" s="61">
        <v>43995</v>
      </c>
      <c r="B529" s="54" t="s">
        <v>8</v>
      </c>
      <c r="C529" s="54" t="s">
        <v>8</v>
      </c>
      <c r="D529" s="14">
        <v>0</v>
      </c>
    </row>
    <row r="530" spans="1:5" x14ac:dyDescent="0.25">
      <c r="A530" s="61">
        <v>43995</v>
      </c>
      <c r="B530" s="54" t="s">
        <v>49</v>
      </c>
      <c r="C530" s="54" t="s">
        <v>49</v>
      </c>
      <c r="D530" s="14">
        <v>0</v>
      </c>
      <c r="E530" s="19"/>
    </row>
    <row r="531" spans="1:5" x14ac:dyDescent="0.25">
      <c r="A531" s="61">
        <v>43995</v>
      </c>
      <c r="B531" s="54" t="s">
        <v>50</v>
      </c>
      <c r="C531" s="54" t="s">
        <v>365</v>
      </c>
      <c r="D531" s="14">
        <v>0</v>
      </c>
    </row>
    <row r="532" spans="1:5" x14ac:dyDescent="0.25">
      <c r="A532" s="61">
        <v>43995</v>
      </c>
      <c r="B532" s="54" t="s">
        <v>27</v>
      </c>
      <c r="C532" s="54" t="s">
        <v>43</v>
      </c>
      <c r="D532" s="14">
        <v>0</v>
      </c>
    </row>
    <row r="533" spans="1:5" x14ac:dyDescent="0.25">
      <c r="A533" s="61">
        <v>43995</v>
      </c>
      <c r="B533" s="54" t="s">
        <v>51</v>
      </c>
      <c r="C533" s="54" t="s">
        <v>51</v>
      </c>
      <c r="D533" s="14">
        <v>0</v>
      </c>
    </row>
    <row r="534" spans="1:5" x14ac:dyDescent="0.25">
      <c r="A534" s="61">
        <v>43995</v>
      </c>
      <c r="B534" s="54" t="s">
        <v>10</v>
      </c>
      <c r="C534" s="54" t="s">
        <v>10</v>
      </c>
      <c r="D534" s="14">
        <v>0</v>
      </c>
    </row>
    <row r="535" spans="1:5" x14ac:dyDescent="0.25">
      <c r="A535" s="61">
        <v>43996</v>
      </c>
      <c r="B535" s="54" t="s">
        <v>14</v>
      </c>
      <c r="C535" s="54" t="s">
        <v>14</v>
      </c>
      <c r="D535" s="14">
        <v>0</v>
      </c>
    </row>
    <row r="536" spans="1:5" x14ac:dyDescent="0.25">
      <c r="A536" s="61">
        <v>43996</v>
      </c>
      <c r="B536" s="54" t="s">
        <v>20</v>
      </c>
      <c r="C536" s="54" t="s">
        <v>20</v>
      </c>
      <c r="D536" s="14">
        <v>0</v>
      </c>
    </row>
    <row r="537" spans="1:5" x14ac:dyDescent="0.25">
      <c r="A537" s="61">
        <v>43996</v>
      </c>
      <c r="B537" s="54" t="s">
        <v>13</v>
      </c>
      <c r="C537" s="54" t="s">
        <v>13</v>
      </c>
      <c r="D537" s="14">
        <v>0</v>
      </c>
    </row>
    <row r="538" spans="1:5" x14ac:dyDescent="0.25">
      <c r="A538" s="61">
        <v>43996</v>
      </c>
      <c r="B538" s="54" t="s">
        <v>24</v>
      </c>
      <c r="C538" s="54" t="s">
        <v>24</v>
      </c>
      <c r="D538" s="14">
        <v>0</v>
      </c>
    </row>
    <row r="539" spans="1:5" x14ac:dyDescent="0.25">
      <c r="A539" s="61">
        <v>43996</v>
      </c>
      <c r="B539" s="54" t="s">
        <v>47</v>
      </c>
      <c r="C539" s="54" t="s">
        <v>47</v>
      </c>
      <c r="D539" s="14">
        <v>0</v>
      </c>
    </row>
    <row r="540" spans="1:5" x14ac:dyDescent="0.25">
      <c r="A540" s="61">
        <v>43996</v>
      </c>
      <c r="B540" s="54" t="s">
        <v>48</v>
      </c>
      <c r="C540" s="440" t="s">
        <v>1380</v>
      </c>
      <c r="D540" s="14">
        <v>0</v>
      </c>
    </row>
    <row r="541" spans="1:5" x14ac:dyDescent="0.25">
      <c r="A541" s="61">
        <v>43996</v>
      </c>
      <c r="B541" s="54" t="s">
        <v>7</v>
      </c>
      <c r="C541" s="54" t="s">
        <v>7</v>
      </c>
      <c r="D541" s="14">
        <v>0</v>
      </c>
    </row>
    <row r="542" spans="1:5" x14ac:dyDescent="0.25">
      <c r="A542" s="61">
        <v>43996</v>
      </c>
      <c r="B542" s="54" t="s">
        <v>9</v>
      </c>
      <c r="C542" s="54" t="s">
        <v>9</v>
      </c>
      <c r="D542" s="14">
        <v>0</v>
      </c>
    </row>
    <row r="543" spans="1:5" x14ac:dyDescent="0.25">
      <c r="A543" s="61">
        <v>43996</v>
      </c>
      <c r="B543" s="54" t="s">
        <v>15</v>
      </c>
      <c r="C543" s="54" t="s">
        <v>1139</v>
      </c>
      <c r="D543" s="14">
        <v>1</v>
      </c>
    </row>
    <row r="544" spans="1:5" x14ac:dyDescent="0.25">
      <c r="A544" s="61">
        <v>43996</v>
      </c>
      <c r="B544" s="54" t="s">
        <v>11</v>
      </c>
      <c r="C544" s="54" t="s">
        <v>11</v>
      </c>
      <c r="D544" s="14">
        <v>0</v>
      </c>
    </row>
    <row r="545" spans="1:4" x14ac:dyDescent="0.25">
      <c r="A545" s="61">
        <v>43996</v>
      </c>
      <c r="B545" s="54" t="s">
        <v>12</v>
      </c>
      <c r="C545" s="54" t="s">
        <v>12</v>
      </c>
      <c r="D545" s="14">
        <v>0</v>
      </c>
    </row>
    <row r="546" spans="1:4" x14ac:dyDescent="0.25">
      <c r="A546" s="61">
        <v>43996</v>
      </c>
      <c r="B546" s="54" t="s">
        <v>8</v>
      </c>
      <c r="C546" s="54" t="s">
        <v>8</v>
      </c>
      <c r="D546" s="14">
        <v>0</v>
      </c>
    </row>
    <row r="547" spans="1:4" x14ac:dyDescent="0.25">
      <c r="A547" s="61">
        <v>43996</v>
      </c>
      <c r="B547" s="54" t="s">
        <v>49</v>
      </c>
      <c r="C547" s="54" t="s">
        <v>49</v>
      </c>
      <c r="D547" s="14">
        <v>0</v>
      </c>
    </row>
    <row r="548" spans="1:4" x14ac:dyDescent="0.25">
      <c r="A548" s="61">
        <v>43996</v>
      </c>
      <c r="B548" s="54" t="s">
        <v>50</v>
      </c>
      <c r="C548" s="54" t="s">
        <v>365</v>
      </c>
      <c r="D548" s="14">
        <v>0</v>
      </c>
    </row>
    <row r="549" spans="1:4" x14ac:dyDescent="0.25">
      <c r="A549" s="61">
        <v>43996</v>
      </c>
      <c r="B549" s="54" t="s">
        <v>27</v>
      </c>
      <c r="C549" s="54" t="s">
        <v>43</v>
      </c>
      <c r="D549" s="14">
        <v>0</v>
      </c>
    </row>
    <row r="550" spans="1:4" x14ac:dyDescent="0.25">
      <c r="A550" s="61">
        <v>43996</v>
      </c>
      <c r="B550" s="54" t="s">
        <v>51</v>
      </c>
      <c r="C550" s="54" t="s">
        <v>51</v>
      </c>
      <c r="D550" s="14">
        <v>0</v>
      </c>
    </row>
    <row r="551" spans="1:4" x14ac:dyDescent="0.25">
      <c r="A551" s="61">
        <v>43996</v>
      </c>
      <c r="B551" s="54" t="s">
        <v>10</v>
      </c>
      <c r="C551" s="54" t="s">
        <v>10</v>
      </c>
      <c r="D551" s="14">
        <v>0</v>
      </c>
    </row>
    <row r="552" spans="1:4" x14ac:dyDescent="0.25">
      <c r="A552" s="61">
        <v>43998</v>
      </c>
      <c r="B552" s="54" t="s">
        <v>14</v>
      </c>
      <c r="C552" s="54" t="s">
        <v>14</v>
      </c>
      <c r="D552" s="14">
        <v>6</v>
      </c>
    </row>
    <row r="553" spans="1:4" x14ac:dyDescent="0.25">
      <c r="A553" s="61">
        <v>43998</v>
      </c>
      <c r="B553" s="54" t="s">
        <v>20</v>
      </c>
      <c r="C553" s="54" t="s">
        <v>20</v>
      </c>
      <c r="D553" s="14">
        <v>0</v>
      </c>
    </row>
    <row r="554" spans="1:4" x14ac:dyDescent="0.25">
      <c r="A554" s="61">
        <v>43998</v>
      </c>
      <c r="B554" s="54" t="s">
        <v>13</v>
      </c>
      <c r="C554" s="54" t="s">
        <v>13</v>
      </c>
      <c r="D554" s="14">
        <v>0</v>
      </c>
    </row>
    <row r="555" spans="1:4" x14ac:dyDescent="0.25">
      <c r="A555" s="61">
        <v>43998</v>
      </c>
      <c r="B555" s="54" t="s">
        <v>24</v>
      </c>
      <c r="C555" s="54" t="s">
        <v>24</v>
      </c>
      <c r="D555" s="14">
        <v>0</v>
      </c>
    </row>
    <row r="556" spans="1:4" x14ac:dyDescent="0.25">
      <c r="A556" s="61">
        <v>43998</v>
      </c>
      <c r="B556" s="54" t="s">
        <v>47</v>
      </c>
      <c r="C556" s="54" t="s">
        <v>47</v>
      </c>
      <c r="D556" s="14">
        <v>0</v>
      </c>
    </row>
    <row r="557" spans="1:4" x14ac:dyDescent="0.25">
      <c r="A557" s="61">
        <v>43998</v>
      </c>
      <c r="B557" s="54" t="s">
        <v>48</v>
      </c>
      <c r="C557" s="440" t="s">
        <v>1380</v>
      </c>
      <c r="D557" s="14">
        <v>0</v>
      </c>
    </row>
    <row r="558" spans="1:4" x14ac:dyDescent="0.25">
      <c r="A558" s="61">
        <v>43998</v>
      </c>
      <c r="B558" s="54" t="s">
        <v>7</v>
      </c>
      <c r="C558" s="54" t="s">
        <v>7</v>
      </c>
      <c r="D558" s="14">
        <v>0</v>
      </c>
    </row>
    <row r="559" spans="1:4" x14ac:dyDescent="0.25">
      <c r="A559" s="61">
        <v>43998</v>
      </c>
      <c r="B559" s="54" t="s">
        <v>9</v>
      </c>
      <c r="C559" s="54" t="s">
        <v>9</v>
      </c>
      <c r="D559" s="14">
        <v>0</v>
      </c>
    </row>
    <row r="560" spans="1:4" x14ac:dyDescent="0.25">
      <c r="A560" s="61">
        <v>43998</v>
      </c>
      <c r="B560" s="54" t="s">
        <v>15</v>
      </c>
      <c r="C560" s="54" t="s">
        <v>1139</v>
      </c>
      <c r="D560" s="14">
        <v>8</v>
      </c>
    </row>
    <row r="561" spans="1:4" x14ac:dyDescent="0.25">
      <c r="A561" s="61">
        <v>43998</v>
      </c>
      <c r="B561" s="54" t="s">
        <v>11</v>
      </c>
      <c r="C561" s="54" t="s">
        <v>11</v>
      </c>
      <c r="D561" s="14">
        <v>0</v>
      </c>
    </row>
    <row r="562" spans="1:4" x14ac:dyDescent="0.25">
      <c r="A562" s="61">
        <v>43998</v>
      </c>
      <c r="B562" s="54" t="s">
        <v>12</v>
      </c>
      <c r="C562" s="54" t="s">
        <v>12</v>
      </c>
      <c r="D562" s="14">
        <v>0</v>
      </c>
    </row>
    <row r="563" spans="1:4" x14ac:dyDescent="0.25">
      <c r="A563" s="61">
        <v>43998</v>
      </c>
      <c r="B563" s="54" t="s">
        <v>8</v>
      </c>
      <c r="C563" s="54" t="s">
        <v>8</v>
      </c>
      <c r="D563" s="14">
        <v>0</v>
      </c>
    </row>
    <row r="564" spans="1:4" x14ac:dyDescent="0.25">
      <c r="A564" s="61">
        <v>43998</v>
      </c>
      <c r="B564" s="54" t="s">
        <v>49</v>
      </c>
      <c r="C564" s="54" t="s">
        <v>49</v>
      </c>
      <c r="D564" s="14">
        <v>0</v>
      </c>
    </row>
    <row r="565" spans="1:4" x14ac:dyDescent="0.25">
      <c r="A565" s="61">
        <v>43998</v>
      </c>
      <c r="B565" s="54" t="s">
        <v>50</v>
      </c>
      <c r="C565" s="54" t="s">
        <v>365</v>
      </c>
      <c r="D565" s="14">
        <v>0</v>
      </c>
    </row>
    <row r="566" spans="1:4" x14ac:dyDescent="0.25">
      <c r="A566" s="61">
        <v>43998</v>
      </c>
      <c r="B566" s="54" t="s">
        <v>27</v>
      </c>
      <c r="C566" s="54" t="s">
        <v>43</v>
      </c>
      <c r="D566" s="14">
        <v>0</v>
      </c>
    </row>
    <row r="567" spans="1:4" x14ac:dyDescent="0.25">
      <c r="A567" s="61">
        <v>43998</v>
      </c>
      <c r="B567" s="54" t="s">
        <v>51</v>
      </c>
      <c r="C567" s="54" t="s">
        <v>51</v>
      </c>
      <c r="D567" s="14">
        <v>0</v>
      </c>
    </row>
    <row r="568" spans="1:4" x14ac:dyDescent="0.25">
      <c r="A568" s="61">
        <v>43998</v>
      </c>
      <c r="B568" s="54" t="s">
        <v>10</v>
      </c>
      <c r="C568" s="54" t="s">
        <v>10</v>
      </c>
      <c r="D568" s="14">
        <v>0</v>
      </c>
    </row>
    <row r="569" spans="1:4" x14ac:dyDescent="0.25">
      <c r="A569" s="61">
        <v>43999</v>
      </c>
      <c r="B569" s="54" t="s">
        <v>14</v>
      </c>
      <c r="C569" s="54" t="s">
        <v>14</v>
      </c>
      <c r="D569" s="14">
        <v>0</v>
      </c>
    </row>
    <row r="570" spans="1:4" x14ac:dyDescent="0.25">
      <c r="A570" s="61">
        <v>43999</v>
      </c>
      <c r="B570" s="54" t="s">
        <v>20</v>
      </c>
      <c r="C570" s="54" t="s">
        <v>20</v>
      </c>
      <c r="D570" s="14">
        <v>0</v>
      </c>
    </row>
    <row r="571" spans="1:4" x14ac:dyDescent="0.25">
      <c r="A571" s="61">
        <v>43999</v>
      </c>
      <c r="B571" s="54" t="s">
        <v>13</v>
      </c>
      <c r="C571" s="54" t="s">
        <v>13</v>
      </c>
      <c r="D571" s="14">
        <v>0</v>
      </c>
    </row>
    <row r="572" spans="1:4" x14ac:dyDescent="0.25">
      <c r="A572" s="61">
        <v>43999</v>
      </c>
      <c r="B572" s="54" t="s">
        <v>24</v>
      </c>
      <c r="C572" s="54" t="s">
        <v>37</v>
      </c>
      <c r="D572" s="14">
        <v>1</v>
      </c>
    </row>
    <row r="573" spans="1:4" x14ac:dyDescent="0.25">
      <c r="A573" s="61">
        <v>43999</v>
      </c>
      <c r="B573" s="54" t="s">
        <v>47</v>
      </c>
      <c r="C573" s="54" t="s">
        <v>47</v>
      </c>
      <c r="D573" s="14">
        <v>0</v>
      </c>
    </row>
    <row r="574" spans="1:4" x14ac:dyDescent="0.25">
      <c r="A574" s="61">
        <v>43999</v>
      </c>
      <c r="B574" s="54" t="s">
        <v>48</v>
      </c>
      <c r="C574" s="440" t="s">
        <v>1380</v>
      </c>
      <c r="D574" s="14">
        <v>0</v>
      </c>
    </row>
    <row r="575" spans="1:4" x14ac:dyDescent="0.25">
      <c r="A575" s="61">
        <v>43999</v>
      </c>
      <c r="B575" s="54" t="s">
        <v>7</v>
      </c>
      <c r="C575" s="54" t="s">
        <v>7</v>
      </c>
      <c r="D575" s="14">
        <v>0</v>
      </c>
    </row>
    <row r="576" spans="1:4" x14ac:dyDescent="0.25">
      <c r="A576" s="61">
        <v>43999</v>
      </c>
      <c r="B576" s="54" t="s">
        <v>9</v>
      </c>
      <c r="C576" s="54" t="s">
        <v>9</v>
      </c>
      <c r="D576" s="14">
        <v>0</v>
      </c>
    </row>
    <row r="577" spans="1:4" x14ac:dyDescent="0.25">
      <c r="A577" s="61">
        <v>43999</v>
      </c>
      <c r="B577" s="54" t="s">
        <v>15</v>
      </c>
      <c r="C577" s="54" t="s">
        <v>1139</v>
      </c>
      <c r="D577" s="14">
        <v>4</v>
      </c>
    </row>
    <row r="578" spans="1:4" x14ac:dyDescent="0.25">
      <c r="A578" s="61">
        <v>43999</v>
      </c>
      <c r="B578" s="54" t="s">
        <v>11</v>
      </c>
      <c r="C578" s="54" t="s">
        <v>11</v>
      </c>
      <c r="D578" s="14">
        <v>0</v>
      </c>
    </row>
    <row r="579" spans="1:4" x14ac:dyDescent="0.25">
      <c r="A579" s="61">
        <v>43999</v>
      </c>
      <c r="B579" s="54" t="s">
        <v>12</v>
      </c>
      <c r="C579" s="54" t="s">
        <v>12</v>
      </c>
      <c r="D579" s="14">
        <v>0</v>
      </c>
    </row>
    <row r="580" spans="1:4" x14ac:dyDescent="0.25">
      <c r="A580" s="61">
        <v>43999</v>
      </c>
      <c r="B580" s="54" t="s">
        <v>8</v>
      </c>
      <c r="C580" s="54" t="s">
        <v>8</v>
      </c>
      <c r="D580" s="14">
        <v>0</v>
      </c>
    </row>
    <row r="581" spans="1:4" x14ac:dyDescent="0.25">
      <c r="A581" s="61">
        <v>43999</v>
      </c>
      <c r="B581" s="54" t="s">
        <v>49</v>
      </c>
      <c r="C581" s="54" t="s">
        <v>49</v>
      </c>
      <c r="D581" s="14">
        <v>0</v>
      </c>
    </row>
    <row r="582" spans="1:4" x14ac:dyDescent="0.25">
      <c r="A582" s="61">
        <v>43999</v>
      </c>
      <c r="B582" s="54" t="s">
        <v>50</v>
      </c>
      <c r="C582" s="54" t="s">
        <v>365</v>
      </c>
      <c r="D582" s="14">
        <v>0</v>
      </c>
    </row>
    <row r="583" spans="1:4" x14ac:dyDescent="0.25">
      <c r="A583" s="61">
        <v>43999</v>
      </c>
      <c r="B583" s="54" t="s">
        <v>27</v>
      </c>
      <c r="C583" s="54" t="s">
        <v>43</v>
      </c>
      <c r="D583" s="14">
        <v>0</v>
      </c>
    </row>
    <row r="584" spans="1:4" x14ac:dyDescent="0.25">
      <c r="A584" s="61">
        <v>43999</v>
      </c>
      <c r="B584" s="54" t="s">
        <v>51</v>
      </c>
      <c r="C584" s="54" t="s">
        <v>51</v>
      </c>
      <c r="D584" s="14">
        <v>0</v>
      </c>
    </row>
    <row r="585" spans="1:4" x14ac:dyDescent="0.25">
      <c r="A585" s="61">
        <v>43999</v>
      </c>
      <c r="B585" s="54" t="s">
        <v>10</v>
      </c>
      <c r="C585" s="54" t="s">
        <v>10</v>
      </c>
      <c r="D585" s="14">
        <v>0</v>
      </c>
    </row>
    <row r="586" spans="1:4" x14ac:dyDescent="0.25">
      <c r="A586" s="61">
        <v>44000</v>
      </c>
      <c r="B586" s="54" t="s">
        <v>14</v>
      </c>
      <c r="C586" s="54" t="s">
        <v>14</v>
      </c>
      <c r="D586" s="14">
        <v>0</v>
      </c>
    </row>
    <row r="587" spans="1:4" x14ac:dyDescent="0.25">
      <c r="A587" s="61">
        <v>44000</v>
      </c>
      <c r="B587" s="54" t="s">
        <v>20</v>
      </c>
      <c r="C587" s="54" t="s">
        <v>20</v>
      </c>
      <c r="D587" s="14">
        <v>0</v>
      </c>
    </row>
    <row r="588" spans="1:4" x14ac:dyDescent="0.25">
      <c r="A588" s="61">
        <v>44000</v>
      </c>
      <c r="B588" s="54" t="s">
        <v>13</v>
      </c>
      <c r="C588" s="54" t="s">
        <v>13</v>
      </c>
      <c r="D588" s="14">
        <v>0</v>
      </c>
    </row>
    <row r="589" spans="1:4" x14ac:dyDescent="0.25">
      <c r="A589" s="61">
        <v>44000</v>
      </c>
      <c r="B589" s="54" t="s">
        <v>24</v>
      </c>
      <c r="C589" s="54" t="s">
        <v>24</v>
      </c>
      <c r="D589" s="14">
        <v>0</v>
      </c>
    </row>
    <row r="590" spans="1:4" x14ac:dyDescent="0.25">
      <c r="A590" s="61">
        <v>44000</v>
      </c>
      <c r="B590" s="54" t="s">
        <v>47</v>
      </c>
      <c r="C590" s="54" t="s">
        <v>47</v>
      </c>
      <c r="D590" s="14">
        <v>0</v>
      </c>
    </row>
    <row r="591" spans="1:4" x14ac:dyDescent="0.25">
      <c r="A591" s="61">
        <v>44000</v>
      </c>
      <c r="B591" s="54" t="s">
        <v>48</v>
      </c>
      <c r="C591" s="440" t="s">
        <v>1380</v>
      </c>
      <c r="D591" s="14">
        <v>0</v>
      </c>
    </row>
    <row r="592" spans="1:4" x14ac:dyDescent="0.25">
      <c r="A592" s="61">
        <v>44000</v>
      </c>
      <c r="B592" s="54" t="s">
        <v>7</v>
      </c>
      <c r="C592" s="54" t="s">
        <v>7</v>
      </c>
      <c r="D592" s="14">
        <v>0</v>
      </c>
    </row>
    <row r="593" spans="1:4" x14ac:dyDescent="0.25">
      <c r="A593" s="61">
        <v>44000</v>
      </c>
      <c r="B593" s="54" t="s">
        <v>9</v>
      </c>
      <c r="C593" s="54" t="s">
        <v>9</v>
      </c>
      <c r="D593" s="14">
        <v>0</v>
      </c>
    </row>
    <row r="594" spans="1:4" x14ac:dyDescent="0.25">
      <c r="A594" s="61">
        <v>44000</v>
      </c>
      <c r="B594" s="54" t="s">
        <v>15</v>
      </c>
      <c r="C594" s="54" t="s">
        <v>1139</v>
      </c>
      <c r="D594" s="14">
        <v>1</v>
      </c>
    </row>
    <row r="595" spans="1:4" x14ac:dyDescent="0.25">
      <c r="A595" s="61">
        <v>44000</v>
      </c>
      <c r="B595" s="54" t="s">
        <v>11</v>
      </c>
      <c r="C595" s="54" t="s">
        <v>11</v>
      </c>
      <c r="D595" s="14">
        <v>0</v>
      </c>
    </row>
    <row r="596" spans="1:4" x14ac:dyDescent="0.25">
      <c r="A596" s="61">
        <v>44000</v>
      </c>
      <c r="B596" s="54" t="s">
        <v>12</v>
      </c>
      <c r="C596" s="54" t="s">
        <v>12</v>
      </c>
      <c r="D596" s="14">
        <v>0</v>
      </c>
    </row>
    <row r="597" spans="1:4" x14ac:dyDescent="0.25">
      <c r="A597" s="61">
        <v>44000</v>
      </c>
      <c r="B597" s="54" t="s">
        <v>8</v>
      </c>
      <c r="C597" s="54" t="s">
        <v>40</v>
      </c>
      <c r="D597" s="14">
        <v>2</v>
      </c>
    </row>
    <row r="598" spans="1:4" x14ac:dyDescent="0.25">
      <c r="A598" s="61">
        <v>44000</v>
      </c>
      <c r="B598" s="54" t="s">
        <v>49</v>
      </c>
      <c r="C598" s="54" t="s">
        <v>49</v>
      </c>
      <c r="D598" s="14">
        <v>0</v>
      </c>
    </row>
    <row r="599" spans="1:4" x14ac:dyDescent="0.25">
      <c r="A599" s="61">
        <v>44000</v>
      </c>
      <c r="B599" s="54" t="s">
        <v>50</v>
      </c>
      <c r="C599" s="54" t="s">
        <v>365</v>
      </c>
      <c r="D599" s="14">
        <v>0</v>
      </c>
    </row>
    <row r="600" spans="1:4" x14ac:dyDescent="0.25">
      <c r="A600" s="61">
        <v>44000</v>
      </c>
      <c r="B600" s="54" t="s">
        <v>27</v>
      </c>
      <c r="C600" s="54" t="s">
        <v>43</v>
      </c>
      <c r="D600" s="14">
        <v>0</v>
      </c>
    </row>
    <row r="601" spans="1:4" x14ac:dyDescent="0.25">
      <c r="A601" s="61">
        <v>44000</v>
      </c>
      <c r="B601" s="54" t="s">
        <v>51</v>
      </c>
      <c r="C601" s="54" t="s">
        <v>51</v>
      </c>
      <c r="D601" s="14">
        <v>0</v>
      </c>
    </row>
    <row r="602" spans="1:4" x14ac:dyDescent="0.25">
      <c r="A602" s="61">
        <v>44000</v>
      </c>
      <c r="B602" s="54" t="s">
        <v>10</v>
      </c>
      <c r="C602" s="54" t="s">
        <v>10</v>
      </c>
      <c r="D602" s="14">
        <v>0</v>
      </c>
    </row>
    <row r="603" spans="1:4" x14ac:dyDescent="0.25">
      <c r="A603" s="61">
        <v>44001</v>
      </c>
      <c r="B603" s="54" t="s">
        <v>14</v>
      </c>
      <c r="C603" s="54" t="s">
        <v>14</v>
      </c>
      <c r="D603" s="14">
        <v>0</v>
      </c>
    </row>
    <row r="604" spans="1:4" x14ac:dyDescent="0.25">
      <c r="A604" s="61">
        <v>44001</v>
      </c>
      <c r="B604" s="54" t="s">
        <v>20</v>
      </c>
      <c r="C604" s="54" t="s">
        <v>20</v>
      </c>
      <c r="D604" s="14">
        <v>0</v>
      </c>
    </row>
    <row r="605" spans="1:4" x14ac:dyDescent="0.25">
      <c r="A605" s="61">
        <v>44001</v>
      </c>
      <c r="B605" s="54" t="s">
        <v>13</v>
      </c>
      <c r="C605" s="54" t="s">
        <v>13</v>
      </c>
      <c r="D605" s="14">
        <v>0</v>
      </c>
    </row>
    <row r="606" spans="1:4" x14ac:dyDescent="0.25">
      <c r="A606" s="61">
        <v>44001</v>
      </c>
      <c r="B606" s="54" t="s">
        <v>24</v>
      </c>
      <c r="C606" s="54" t="s">
        <v>37</v>
      </c>
      <c r="D606" s="14">
        <v>1</v>
      </c>
    </row>
    <row r="607" spans="1:4" x14ac:dyDescent="0.25">
      <c r="A607" s="61">
        <v>44001</v>
      </c>
      <c r="B607" s="54" t="s">
        <v>47</v>
      </c>
      <c r="C607" s="54" t="s">
        <v>47</v>
      </c>
      <c r="D607" s="14">
        <v>0</v>
      </c>
    </row>
    <row r="608" spans="1:4" x14ac:dyDescent="0.25">
      <c r="A608" s="61">
        <v>44001</v>
      </c>
      <c r="B608" s="54" t="s">
        <v>48</v>
      </c>
      <c r="C608" s="440" t="s">
        <v>1380</v>
      </c>
      <c r="D608" s="14">
        <v>0</v>
      </c>
    </row>
    <row r="609" spans="1:4" x14ac:dyDescent="0.25">
      <c r="A609" s="61">
        <v>44001</v>
      </c>
      <c r="B609" s="54" t="s">
        <v>7</v>
      </c>
      <c r="C609" s="54" t="s">
        <v>7</v>
      </c>
      <c r="D609" s="14">
        <v>0</v>
      </c>
    </row>
    <row r="610" spans="1:4" x14ac:dyDescent="0.25">
      <c r="A610" s="61">
        <v>44001</v>
      </c>
      <c r="B610" s="54" t="s">
        <v>9</v>
      </c>
      <c r="C610" s="54" t="s">
        <v>9</v>
      </c>
      <c r="D610" s="14">
        <v>0</v>
      </c>
    </row>
    <row r="611" spans="1:4" x14ac:dyDescent="0.25">
      <c r="A611" s="61">
        <v>44001</v>
      </c>
      <c r="B611" s="54" t="s">
        <v>15</v>
      </c>
      <c r="C611" s="54" t="s">
        <v>1139</v>
      </c>
      <c r="D611" s="14">
        <v>0</v>
      </c>
    </row>
    <row r="612" spans="1:4" x14ac:dyDescent="0.25">
      <c r="A612" s="61">
        <v>44001</v>
      </c>
      <c r="B612" s="54" t="s">
        <v>11</v>
      </c>
      <c r="C612" s="54" t="s">
        <v>11</v>
      </c>
      <c r="D612" s="14">
        <v>0</v>
      </c>
    </row>
    <row r="613" spans="1:4" x14ac:dyDescent="0.25">
      <c r="A613" s="61">
        <v>44001</v>
      </c>
      <c r="B613" s="54" t="s">
        <v>12</v>
      </c>
      <c r="C613" s="54" t="s">
        <v>12</v>
      </c>
      <c r="D613" s="14">
        <v>0</v>
      </c>
    </row>
    <row r="614" spans="1:4" x14ac:dyDescent="0.25">
      <c r="A614" s="61">
        <v>44001</v>
      </c>
      <c r="B614" s="54" t="s">
        <v>8</v>
      </c>
      <c r="C614" s="54" t="s">
        <v>8</v>
      </c>
      <c r="D614" s="14">
        <v>2</v>
      </c>
    </row>
    <row r="615" spans="1:4" x14ac:dyDescent="0.25">
      <c r="A615" s="61">
        <v>44001</v>
      </c>
      <c r="B615" s="54" t="s">
        <v>49</v>
      </c>
      <c r="C615" s="54" t="s">
        <v>49</v>
      </c>
      <c r="D615" s="14">
        <v>0</v>
      </c>
    </row>
    <row r="616" spans="1:4" x14ac:dyDescent="0.25">
      <c r="A616" s="61">
        <v>44001</v>
      </c>
      <c r="B616" s="54" t="s">
        <v>50</v>
      </c>
      <c r="C616" s="54" t="s">
        <v>365</v>
      </c>
      <c r="D616" s="14">
        <v>0</v>
      </c>
    </row>
    <row r="617" spans="1:4" x14ac:dyDescent="0.25">
      <c r="A617" s="61">
        <v>44001</v>
      </c>
      <c r="B617" s="54" t="s">
        <v>27</v>
      </c>
      <c r="C617" s="54" t="s">
        <v>43</v>
      </c>
      <c r="D617" s="14">
        <v>0</v>
      </c>
    </row>
    <row r="618" spans="1:4" x14ac:dyDescent="0.25">
      <c r="A618" s="61">
        <v>44001</v>
      </c>
      <c r="B618" s="54" t="s">
        <v>51</v>
      </c>
      <c r="C618" s="54" t="s">
        <v>51</v>
      </c>
      <c r="D618" s="14">
        <v>0</v>
      </c>
    </row>
    <row r="619" spans="1:4" x14ac:dyDescent="0.25">
      <c r="A619" s="61">
        <v>44001</v>
      </c>
      <c r="B619" s="54" t="s">
        <v>10</v>
      </c>
      <c r="C619" s="54" t="s">
        <v>10</v>
      </c>
      <c r="D619" s="14">
        <v>0</v>
      </c>
    </row>
    <row r="620" spans="1:4" x14ac:dyDescent="0.25">
      <c r="A620" s="61">
        <v>44002</v>
      </c>
      <c r="B620" s="54" t="s">
        <v>14</v>
      </c>
      <c r="C620" s="54" t="s">
        <v>14</v>
      </c>
      <c r="D620" s="14">
        <v>0</v>
      </c>
    </row>
    <row r="621" spans="1:4" x14ac:dyDescent="0.25">
      <c r="A621" s="61">
        <v>44002</v>
      </c>
      <c r="B621" s="54" t="s">
        <v>20</v>
      </c>
      <c r="C621" s="54" t="s">
        <v>20</v>
      </c>
      <c r="D621" s="14">
        <v>0</v>
      </c>
    </row>
    <row r="622" spans="1:4" x14ac:dyDescent="0.25">
      <c r="A622" s="61">
        <v>44002</v>
      </c>
      <c r="B622" s="54" t="s">
        <v>13</v>
      </c>
      <c r="C622" s="54" t="s">
        <v>13</v>
      </c>
      <c r="D622" s="14">
        <v>0</v>
      </c>
    </row>
    <row r="623" spans="1:4" x14ac:dyDescent="0.25">
      <c r="A623" s="61">
        <v>44002</v>
      </c>
      <c r="B623" s="54" t="s">
        <v>24</v>
      </c>
      <c r="C623" s="54" t="s">
        <v>37</v>
      </c>
      <c r="D623" s="14">
        <v>1</v>
      </c>
    </row>
    <row r="624" spans="1:4" x14ac:dyDescent="0.25">
      <c r="A624" s="61">
        <v>44002</v>
      </c>
      <c r="B624" s="54" t="s">
        <v>47</v>
      </c>
      <c r="C624" s="54" t="s">
        <v>47</v>
      </c>
      <c r="D624" s="14">
        <v>0</v>
      </c>
    </row>
    <row r="625" spans="1:4" x14ac:dyDescent="0.25">
      <c r="A625" s="61">
        <v>44002</v>
      </c>
      <c r="B625" s="54" t="s">
        <v>48</v>
      </c>
      <c r="C625" s="440" t="s">
        <v>1380</v>
      </c>
      <c r="D625" s="14">
        <v>0</v>
      </c>
    </row>
    <row r="626" spans="1:4" x14ac:dyDescent="0.25">
      <c r="A626" s="61">
        <v>44002</v>
      </c>
      <c r="B626" s="54" t="s">
        <v>7</v>
      </c>
      <c r="C626" s="54" t="s">
        <v>7</v>
      </c>
      <c r="D626" s="14">
        <v>0</v>
      </c>
    </row>
    <row r="627" spans="1:4" x14ac:dyDescent="0.25">
      <c r="A627" s="61">
        <v>44002</v>
      </c>
      <c r="B627" s="54" t="s">
        <v>9</v>
      </c>
      <c r="C627" s="54" t="s">
        <v>9</v>
      </c>
      <c r="D627" s="14">
        <v>1</v>
      </c>
    </row>
    <row r="628" spans="1:4" x14ac:dyDescent="0.25">
      <c r="A628" s="61">
        <v>44002</v>
      </c>
      <c r="B628" s="54" t="s">
        <v>15</v>
      </c>
      <c r="C628" s="54" t="s">
        <v>1139</v>
      </c>
      <c r="D628" s="14">
        <v>7</v>
      </c>
    </row>
    <row r="629" spans="1:4" x14ac:dyDescent="0.25">
      <c r="A629" s="61">
        <v>44002</v>
      </c>
      <c r="B629" s="54" t="s">
        <v>11</v>
      </c>
      <c r="C629" s="54" t="s">
        <v>11</v>
      </c>
      <c r="D629" s="14">
        <v>0</v>
      </c>
    </row>
    <row r="630" spans="1:4" x14ac:dyDescent="0.25">
      <c r="A630" s="61">
        <v>44002</v>
      </c>
      <c r="B630" s="54" t="s">
        <v>12</v>
      </c>
      <c r="C630" s="54" t="s">
        <v>12</v>
      </c>
      <c r="D630" s="14">
        <v>0</v>
      </c>
    </row>
    <row r="631" spans="1:4" x14ac:dyDescent="0.25">
      <c r="A631" s="61">
        <v>44002</v>
      </c>
      <c r="B631" s="54" t="s">
        <v>8</v>
      </c>
      <c r="C631" s="54" t="s">
        <v>8</v>
      </c>
      <c r="D631" s="14">
        <v>8</v>
      </c>
    </row>
    <row r="632" spans="1:4" x14ac:dyDescent="0.25">
      <c r="A632" s="61">
        <v>44002</v>
      </c>
      <c r="B632" s="54" t="s">
        <v>49</v>
      </c>
      <c r="C632" s="54" t="s">
        <v>49</v>
      </c>
      <c r="D632" s="14">
        <v>0</v>
      </c>
    </row>
    <row r="633" spans="1:4" x14ac:dyDescent="0.25">
      <c r="A633" s="61">
        <v>44002</v>
      </c>
      <c r="B633" s="54" t="s">
        <v>50</v>
      </c>
      <c r="C633" s="54" t="s">
        <v>365</v>
      </c>
      <c r="D633" s="14">
        <v>0</v>
      </c>
    </row>
    <row r="634" spans="1:4" x14ac:dyDescent="0.25">
      <c r="A634" s="61">
        <v>44002</v>
      </c>
      <c r="B634" s="54" t="s">
        <v>27</v>
      </c>
      <c r="C634" s="54" t="s">
        <v>43</v>
      </c>
      <c r="D634" s="14">
        <v>0</v>
      </c>
    </row>
    <row r="635" spans="1:4" x14ac:dyDescent="0.25">
      <c r="A635" s="61">
        <v>44002</v>
      </c>
      <c r="B635" s="54" t="s">
        <v>51</v>
      </c>
      <c r="C635" s="54" t="s">
        <v>51</v>
      </c>
      <c r="D635" s="14">
        <v>0</v>
      </c>
    </row>
    <row r="636" spans="1:4" x14ac:dyDescent="0.25">
      <c r="A636" s="61">
        <v>44002</v>
      </c>
      <c r="B636" s="54" t="s">
        <v>10</v>
      </c>
      <c r="C636" s="54" t="s">
        <v>10</v>
      </c>
      <c r="D636" s="14">
        <v>0</v>
      </c>
    </row>
    <row r="637" spans="1:4" x14ac:dyDescent="0.25">
      <c r="A637" s="61">
        <v>44003</v>
      </c>
      <c r="B637" s="54" t="s">
        <v>14</v>
      </c>
      <c r="C637" s="54" t="s">
        <v>14</v>
      </c>
      <c r="D637" s="14">
        <v>0</v>
      </c>
    </row>
    <row r="638" spans="1:4" x14ac:dyDescent="0.25">
      <c r="A638" s="61">
        <v>44003</v>
      </c>
      <c r="B638" s="54" t="s">
        <v>20</v>
      </c>
      <c r="C638" s="54" t="s">
        <v>20</v>
      </c>
      <c r="D638" s="14">
        <v>0</v>
      </c>
    </row>
    <row r="639" spans="1:4" x14ac:dyDescent="0.25">
      <c r="A639" s="61">
        <v>44003</v>
      </c>
      <c r="B639" s="54" t="s">
        <v>13</v>
      </c>
      <c r="C639" s="54" t="s">
        <v>13</v>
      </c>
      <c r="D639" s="14">
        <v>0</v>
      </c>
    </row>
    <row r="640" spans="1:4" x14ac:dyDescent="0.25">
      <c r="A640" s="61">
        <v>44003</v>
      </c>
      <c r="B640" s="54" t="s">
        <v>24</v>
      </c>
      <c r="C640" s="54" t="s">
        <v>37</v>
      </c>
      <c r="D640" s="14">
        <v>1</v>
      </c>
    </row>
    <row r="641" spans="1:4" x14ac:dyDescent="0.25">
      <c r="A641" s="61">
        <v>44003</v>
      </c>
      <c r="B641" s="54" t="s">
        <v>47</v>
      </c>
      <c r="C641" s="54" t="s">
        <v>47</v>
      </c>
      <c r="D641" s="14">
        <v>0</v>
      </c>
    </row>
    <row r="642" spans="1:4" x14ac:dyDescent="0.25">
      <c r="A642" s="61">
        <v>44003</v>
      </c>
      <c r="B642" s="54" t="s">
        <v>48</v>
      </c>
      <c r="C642" s="440" t="s">
        <v>1380</v>
      </c>
      <c r="D642" s="14">
        <v>0</v>
      </c>
    </row>
    <row r="643" spans="1:4" x14ac:dyDescent="0.25">
      <c r="A643" s="61">
        <v>44003</v>
      </c>
      <c r="B643" s="54" t="s">
        <v>7</v>
      </c>
      <c r="C643" s="54" t="s">
        <v>7</v>
      </c>
      <c r="D643" s="14">
        <v>0</v>
      </c>
    </row>
    <row r="644" spans="1:4" x14ac:dyDescent="0.25">
      <c r="A644" s="61">
        <v>44003</v>
      </c>
      <c r="B644" s="54" t="s">
        <v>9</v>
      </c>
      <c r="C644" s="54" t="s">
        <v>9</v>
      </c>
      <c r="D644" s="14">
        <v>0</v>
      </c>
    </row>
    <row r="645" spans="1:4" x14ac:dyDescent="0.25">
      <c r="A645" s="61">
        <v>44003</v>
      </c>
      <c r="B645" s="54" t="s">
        <v>15</v>
      </c>
      <c r="C645" s="54" t="s">
        <v>1139</v>
      </c>
      <c r="D645" s="14">
        <v>0</v>
      </c>
    </row>
    <row r="646" spans="1:4" x14ac:dyDescent="0.25">
      <c r="A646" s="61">
        <v>44003</v>
      </c>
      <c r="B646" s="54" t="s">
        <v>11</v>
      </c>
      <c r="C646" s="54" t="s">
        <v>11</v>
      </c>
      <c r="D646" s="14">
        <v>0</v>
      </c>
    </row>
    <row r="647" spans="1:4" x14ac:dyDescent="0.25">
      <c r="A647" s="61">
        <v>44003</v>
      </c>
      <c r="B647" s="54" t="s">
        <v>12</v>
      </c>
      <c r="C647" s="54" t="s">
        <v>12</v>
      </c>
      <c r="D647" s="14">
        <v>0</v>
      </c>
    </row>
    <row r="648" spans="1:4" x14ac:dyDescent="0.25">
      <c r="A648" s="61">
        <v>44003</v>
      </c>
      <c r="B648" s="54" t="s">
        <v>8</v>
      </c>
      <c r="C648" s="54" t="s">
        <v>8</v>
      </c>
      <c r="D648" s="14">
        <v>8</v>
      </c>
    </row>
    <row r="649" spans="1:4" x14ac:dyDescent="0.25">
      <c r="A649" s="61">
        <v>44003</v>
      </c>
      <c r="B649" s="54" t="s">
        <v>49</v>
      </c>
      <c r="C649" s="54" t="s">
        <v>49</v>
      </c>
      <c r="D649" s="14">
        <v>0</v>
      </c>
    </row>
    <row r="650" spans="1:4" x14ac:dyDescent="0.25">
      <c r="A650" s="61">
        <v>44003</v>
      </c>
      <c r="B650" s="54" t="s">
        <v>50</v>
      </c>
      <c r="C650" s="54" t="s">
        <v>365</v>
      </c>
      <c r="D650" s="14">
        <v>0</v>
      </c>
    </row>
    <row r="651" spans="1:4" x14ac:dyDescent="0.25">
      <c r="A651" s="61">
        <v>44003</v>
      </c>
      <c r="B651" s="54" t="s">
        <v>27</v>
      </c>
      <c r="C651" s="54" t="s">
        <v>43</v>
      </c>
      <c r="D651" s="14">
        <v>0</v>
      </c>
    </row>
    <row r="652" spans="1:4" x14ac:dyDescent="0.25">
      <c r="A652" s="61">
        <v>44003</v>
      </c>
      <c r="B652" s="54" t="s">
        <v>51</v>
      </c>
      <c r="C652" s="54" t="s">
        <v>51</v>
      </c>
      <c r="D652" s="14">
        <v>0</v>
      </c>
    </row>
    <row r="653" spans="1:4" x14ac:dyDescent="0.25">
      <c r="A653" s="61">
        <v>44003</v>
      </c>
      <c r="B653" s="54" t="s">
        <v>10</v>
      </c>
      <c r="C653" s="54" t="s">
        <v>10</v>
      </c>
      <c r="D653" s="14">
        <v>0</v>
      </c>
    </row>
    <row r="654" spans="1:4" x14ac:dyDescent="0.25">
      <c r="A654" s="61">
        <v>44004</v>
      </c>
      <c r="B654" s="54" t="s">
        <v>14</v>
      </c>
      <c r="C654" s="54" t="s">
        <v>14</v>
      </c>
      <c r="D654" s="14">
        <v>0</v>
      </c>
    </row>
    <row r="655" spans="1:4" x14ac:dyDescent="0.25">
      <c r="A655" s="61">
        <v>44004</v>
      </c>
      <c r="B655" s="54" t="s">
        <v>20</v>
      </c>
      <c r="C655" s="54" t="s">
        <v>20</v>
      </c>
      <c r="D655" s="14">
        <v>0</v>
      </c>
    </row>
    <row r="656" spans="1:4" x14ac:dyDescent="0.25">
      <c r="A656" s="61">
        <v>44004</v>
      </c>
      <c r="B656" s="54" t="s">
        <v>13</v>
      </c>
      <c r="C656" s="54" t="s">
        <v>13</v>
      </c>
      <c r="D656" s="14">
        <v>0</v>
      </c>
    </row>
    <row r="657" spans="1:4" x14ac:dyDescent="0.25">
      <c r="A657" s="61">
        <v>44004</v>
      </c>
      <c r="B657" s="54" t="s">
        <v>24</v>
      </c>
      <c r="C657" s="54" t="s">
        <v>37</v>
      </c>
      <c r="D657" s="14">
        <v>5</v>
      </c>
    </row>
    <row r="658" spans="1:4" x14ac:dyDescent="0.25">
      <c r="A658" s="61">
        <v>44004</v>
      </c>
      <c r="B658" s="54" t="s">
        <v>47</v>
      </c>
      <c r="C658" s="54" t="s">
        <v>47</v>
      </c>
      <c r="D658" s="14">
        <v>0</v>
      </c>
    </row>
    <row r="659" spans="1:4" x14ac:dyDescent="0.25">
      <c r="A659" s="61">
        <v>44004</v>
      </c>
      <c r="B659" s="54" t="s">
        <v>48</v>
      </c>
      <c r="C659" s="440" t="s">
        <v>1380</v>
      </c>
      <c r="D659" s="14">
        <v>0</v>
      </c>
    </row>
    <row r="660" spans="1:4" x14ac:dyDescent="0.25">
      <c r="A660" s="61">
        <v>44004</v>
      </c>
      <c r="B660" s="54" t="s">
        <v>7</v>
      </c>
      <c r="C660" s="54" t="s">
        <v>7</v>
      </c>
      <c r="D660" s="14">
        <v>0</v>
      </c>
    </row>
    <row r="661" spans="1:4" x14ac:dyDescent="0.25">
      <c r="A661" s="61">
        <v>44004</v>
      </c>
      <c r="B661" s="54" t="s">
        <v>9</v>
      </c>
      <c r="C661" s="54" t="s">
        <v>9</v>
      </c>
      <c r="D661" s="14">
        <v>1</v>
      </c>
    </row>
    <row r="662" spans="1:4" x14ac:dyDescent="0.25">
      <c r="A662" s="61">
        <v>44004</v>
      </c>
      <c r="B662" s="54" t="s">
        <v>15</v>
      </c>
      <c r="C662" s="54" t="s">
        <v>1139</v>
      </c>
      <c r="D662" s="14">
        <v>0</v>
      </c>
    </row>
    <row r="663" spans="1:4" x14ac:dyDescent="0.25">
      <c r="A663" s="61">
        <v>44004</v>
      </c>
      <c r="B663" s="54" t="s">
        <v>11</v>
      </c>
      <c r="C663" s="54" t="s">
        <v>11</v>
      </c>
      <c r="D663" s="14">
        <v>0</v>
      </c>
    </row>
    <row r="664" spans="1:4" x14ac:dyDescent="0.25">
      <c r="A664" s="61">
        <v>44004</v>
      </c>
      <c r="B664" s="54" t="s">
        <v>12</v>
      </c>
      <c r="C664" s="54" t="s">
        <v>12</v>
      </c>
      <c r="D664" s="14">
        <v>0</v>
      </c>
    </row>
    <row r="665" spans="1:4" x14ac:dyDescent="0.25">
      <c r="A665" s="61">
        <v>44004</v>
      </c>
      <c r="B665" s="54" t="s">
        <v>8</v>
      </c>
      <c r="C665" s="54" t="s">
        <v>8</v>
      </c>
      <c r="D665" s="14">
        <v>8</v>
      </c>
    </row>
    <row r="666" spans="1:4" x14ac:dyDescent="0.25">
      <c r="A666" s="61">
        <v>44004</v>
      </c>
      <c r="B666" s="54" t="s">
        <v>49</v>
      </c>
      <c r="C666" s="54" t="s">
        <v>49</v>
      </c>
      <c r="D666" s="14">
        <v>0</v>
      </c>
    </row>
    <row r="667" spans="1:4" x14ac:dyDescent="0.25">
      <c r="A667" s="61">
        <v>44004</v>
      </c>
      <c r="B667" s="54" t="s">
        <v>50</v>
      </c>
      <c r="C667" s="54" t="s">
        <v>365</v>
      </c>
      <c r="D667" s="14">
        <v>0</v>
      </c>
    </row>
    <row r="668" spans="1:4" x14ac:dyDescent="0.25">
      <c r="A668" s="61">
        <v>44004</v>
      </c>
      <c r="B668" s="54" t="s">
        <v>27</v>
      </c>
      <c r="C668" s="54" t="s">
        <v>43</v>
      </c>
      <c r="D668" s="14">
        <v>0</v>
      </c>
    </row>
    <row r="669" spans="1:4" x14ac:dyDescent="0.25">
      <c r="A669" s="61">
        <v>44004</v>
      </c>
      <c r="B669" s="54" t="s">
        <v>51</v>
      </c>
      <c r="C669" s="54" t="s">
        <v>51</v>
      </c>
      <c r="D669" s="14">
        <v>0</v>
      </c>
    </row>
    <row r="670" spans="1:4" x14ac:dyDescent="0.25">
      <c r="A670" s="61">
        <v>44004</v>
      </c>
      <c r="B670" s="54" t="s">
        <v>10</v>
      </c>
      <c r="C670" s="54" t="s">
        <v>10</v>
      </c>
      <c r="D670" s="14">
        <v>0</v>
      </c>
    </row>
    <row r="671" spans="1:4" x14ac:dyDescent="0.25">
      <c r="A671" s="61">
        <v>44005</v>
      </c>
      <c r="B671" s="54" t="s">
        <v>14</v>
      </c>
      <c r="C671" s="54" t="s">
        <v>14</v>
      </c>
      <c r="D671" s="14">
        <v>0</v>
      </c>
    </row>
    <row r="672" spans="1:4" x14ac:dyDescent="0.25">
      <c r="A672" s="61">
        <v>44005</v>
      </c>
      <c r="B672" s="54" t="s">
        <v>20</v>
      </c>
      <c r="C672" s="54" t="s">
        <v>20</v>
      </c>
      <c r="D672" s="14">
        <v>0</v>
      </c>
    </row>
    <row r="673" spans="1:4" x14ac:dyDescent="0.25">
      <c r="A673" s="61">
        <v>44005</v>
      </c>
      <c r="B673" s="54" t="s">
        <v>13</v>
      </c>
      <c r="C673" s="54" t="s">
        <v>13</v>
      </c>
      <c r="D673" s="14">
        <v>0</v>
      </c>
    </row>
    <row r="674" spans="1:4" x14ac:dyDescent="0.25">
      <c r="A674" s="61">
        <v>44005</v>
      </c>
      <c r="B674" s="54" t="s">
        <v>24</v>
      </c>
      <c r="C674" s="54" t="s">
        <v>37</v>
      </c>
      <c r="D674" s="14">
        <v>4</v>
      </c>
    </row>
    <row r="675" spans="1:4" x14ac:dyDescent="0.25">
      <c r="A675" s="61">
        <v>44005</v>
      </c>
      <c r="B675" s="54" t="s">
        <v>47</v>
      </c>
      <c r="C675" s="54" t="s">
        <v>47</v>
      </c>
      <c r="D675" s="14">
        <v>0</v>
      </c>
    </row>
    <row r="676" spans="1:4" x14ac:dyDescent="0.25">
      <c r="A676" s="61">
        <v>44005</v>
      </c>
      <c r="B676" s="54" t="s">
        <v>48</v>
      </c>
      <c r="C676" s="440" t="s">
        <v>1380</v>
      </c>
      <c r="D676" s="14">
        <v>0</v>
      </c>
    </row>
    <row r="677" spans="1:4" x14ac:dyDescent="0.25">
      <c r="A677" s="61">
        <v>44005</v>
      </c>
      <c r="B677" s="54" t="s">
        <v>7</v>
      </c>
      <c r="C677" s="54" t="s">
        <v>7</v>
      </c>
      <c r="D677" s="14">
        <v>0</v>
      </c>
    </row>
    <row r="678" spans="1:4" x14ac:dyDescent="0.25">
      <c r="A678" s="61">
        <v>44005</v>
      </c>
      <c r="B678" s="54" t="s">
        <v>9</v>
      </c>
      <c r="C678" s="54" t="s">
        <v>9</v>
      </c>
      <c r="D678" s="14">
        <v>0</v>
      </c>
    </row>
    <row r="679" spans="1:4" x14ac:dyDescent="0.25">
      <c r="A679" s="61">
        <v>44005</v>
      </c>
      <c r="B679" s="54" t="s">
        <v>15</v>
      </c>
      <c r="C679" s="54" t="s">
        <v>1139</v>
      </c>
      <c r="D679" s="14">
        <v>0</v>
      </c>
    </row>
    <row r="680" spans="1:4" x14ac:dyDescent="0.25">
      <c r="A680" s="61">
        <v>44005</v>
      </c>
      <c r="B680" s="54" t="s">
        <v>11</v>
      </c>
      <c r="C680" s="54" t="s">
        <v>11</v>
      </c>
      <c r="D680" s="14">
        <v>0</v>
      </c>
    </row>
    <row r="681" spans="1:4" x14ac:dyDescent="0.25">
      <c r="A681" s="61">
        <v>44005</v>
      </c>
      <c r="B681" s="54" t="s">
        <v>12</v>
      </c>
      <c r="C681" s="54" t="s">
        <v>12</v>
      </c>
      <c r="D681" s="14">
        <v>0</v>
      </c>
    </row>
    <row r="682" spans="1:4" x14ac:dyDescent="0.25">
      <c r="A682" s="61">
        <v>44005</v>
      </c>
      <c r="B682" s="54" t="s">
        <v>8</v>
      </c>
      <c r="C682" s="54" t="s">
        <v>8</v>
      </c>
      <c r="D682" s="14">
        <v>11</v>
      </c>
    </row>
    <row r="683" spans="1:4" x14ac:dyDescent="0.25">
      <c r="A683" s="61">
        <v>44005</v>
      </c>
      <c r="B683" s="54" t="s">
        <v>49</v>
      </c>
      <c r="C683" s="54" t="s">
        <v>49</v>
      </c>
      <c r="D683" s="14">
        <v>0</v>
      </c>
    </row>
    <row r="684" spans="1:4" x14ac:dyDescent="0.25">
      <c r="A684" s="61">
        <v>44005</v>
      </c>
      <c r="B684" s="54" t="s">
        <v>50</v>
      </c>
      <c r="C684" s="54" t="s">
        <v>365</v>
      </c>
      <c r="D684" s="14">
        <v>0</v>
      </c>
    </row>
    <row r="685" spans="1:4" x14ac:dyDescent="0.25">
      <c r="A685" s="61">
        <v>44005</v>
      </c>
      <c r="B685" s="54" t="s">
        <v>27</v>
      </c>
      <c r="C685" s="54" t="s">
        <v>43</v>
      </c>
      <c r="D685" s="14">
        <v>1</v>
      </c>
    </row>
    <row r="686" spans="1:4" x14ac:dyDescent="0.25">
      <c r="A686" s="61">
        <v>44005</v>
      </c>
      <c r="B686" s="54" t="s">
        <v>51</v>
      </c>
      <c r="C686" s="54" t="s">
        <v>51</v>
      </c>
      <c r="D686" s="14">
        <v>0</v>
      </c>
    </row>
    <row r="687" spans="1:4" x14ac:dyDescent="0.25">
      <c r="A687" s="61">
        <v>44005</v>
      </c>
      <c r="B687" s="54" t="s">
        <v>10</v>
      </c>
      <c r="C687" s="54" t="s">
        <v>10</v>
      </c>
      <c r="D687" s="14">
        <v>0</v>
      </c>
    </row>
    <row r="688" spans="1:4" x14ac:dyDescent="0.25">
      <c r="A688" s="61">
        <v>44006</v>
      </c>
      <c r="B688" s="54" t="s">
        <v>14</v>
      </c>
      <c r="C688" s="54" t="s">
        <v>14</v>
      </c>
      <c r="D688" s="14">
        <v>0</v>
      </c>
    </row>
    <row r="689" spans="1:4" x14ac:dyDescent="0.25">
      <c r="A689" s="61">
        <v>44006</v>
      </c>
      <c r="B689" s="54" t="s">
        <v>20</v>
      </c>
      <c r="C689" s="54" t="s">
        <v>20</v>
      </c>
      <c r="D689" s="14">
        <v>0</v>
      </c>
    </row>
    <row r="690" spans="1:4" x14ac:dyDescent="0.25">
      <c r="A690" s="61">
        <v>44006</v>
      </c>
      <c r="B690" s="54" t="s">
        <v>13</v>
      </c>
      <c r="C690" s="54" t="s">
        <v>13</v>
      </c>
      <c r="D690" s="14">
        <v>0</v>
      </c>
    </row>
    <row r="691" spans="1:4" x14ac:dyDescent="0.25">
      <c r="A691" s="61">
        <v>44006</v>
      </c>
      <c r="B691" s="54" t="s">
        <v>24</v>
      </c>
      <c r="C691" s="54" t="s">
        <v>37</v>
      </c>
      <c r="D691" s="14">
        <v>7</v>
      </c>
    </row>
    <row r="692" spans="1:4" x14ac:dyDescent="0.25">
      <c r="A692" s="61">
        <v>44006</v>
      </c>
      <c r="B692" s="54" t="s">
        <v>47</v>
      </c>
      <c r="C692" s="54" t="s">
        <v>47</v>
      </c>
      <c r="D692" s="14">
        <v>0</v>
      </c>
    </row>
    <row r="693" spans="1:4" x14ac:dyDescent="0.25">
      <c r="A693" s="61">
        <v>44006</v>
      </c>
      <c r="B693" s="54" t="s">
        <v>48</v>
      </c>
      <c r="C693" s="440" t="s">
        <v>1380</v>
      </c>
      <c r="D693" s="14">
        <v>0</v>
      </c>
    </row>
    <row r="694" spans="1:4" x14ac:dyDescent="0.25">
      <c r="A694" s="61">
        <v>44006</v>
      </c>
      <c r="B694" s="54" t="s">
        <v>7</v>
      </c>
      <c r="C694" s="54" t="s">
        <v>7</v>
      </c>
      <c r="D694" s="14">
        <v>0</v>
      </c>
    </row>
    <row r="695" spans="1:4" x14ac:dyDescent="0.25">
      <c r="A695" s="61">
        <v>44006</v>
      </c>
      <c r="B695" s="54" t="s">
        <v>9</v>
      </c>
      <c r="C695" s="54" t="s">
        <v>9</v>
      </c>
      <c r="D695" s="14">
        <v>0</v>
      </c>
    </row>
    <row r="696" spans="1:4" x14ac:dyDescent="0.25">
      <c r="A696" s="61">
        <v>44006</v>
      </c>
      <c r="B696" s="54" t="s">
        <v>15</v>
      </c>
      <c r="C696" s="54" t="s">
        <v>1139</v>
      </c>
      <c r="D696" s="14">
        <v>2</v>
      </c>
    </row>
    <row r="697" spans="1:4" x14ac:dyDescent="0.25">
      <c r="A697" s="61">
        <v>44006</v>
      </c>
      <c r="B697" s="54" t="s">
        <v>11</v>
      </c>
      <c r="C697" s="54" t="s">
        <v>11</v>
      </c>
      <c r="D697" s="14">
        <v>0</v>
      </c>
    </row>
    <row r="698" spans="1:4" x14ac:dyDescent="0.25">
      <c r="A698" s="61">
        <v>44006</v>
      </c>
      <c r="B698" s="54" t="s">
        <v>12</v>
      </c>
      <c r="C698" s="54" t="s">
        <v>12</v>
      </c>
      <c r="D698" s="14">
        <v>0</v>
      </c>
    </row>
    <row r="699" spans="1:4" x14ac:dyDescent="0.25">
      <c r="A699" s="61">
        <v>44006</v>
      </c>
      <c r="B699" s="54" t="s">
        <v>8</v>
      </c>
      <c r="C699" s="54" t="s">
        <v>8</v>
      </c>
      <c r="D699" s="14">
        <v>11</v>
      </c>
    </row>
    <row r="700" spans="1:4" x14ac:dyDescent="0.25">
      <c r="A700" s="61">
        <v>44006</v>
      </c>
      <c r="B700" s="54" t="s">
        <v>49</v>
      </c>
      <c r="C700" s="54" t="s">
        <v>49</v>
      </c>
      <c r="D700" s="14">
        <v>0</v>
      </c>
    </row>
    <row r="701" spans="1:4" x14ac:dyDescent="0.25">
      <c r="A701" s="61">
        <v>44006</v>
      </c>
      <c r="B701" s="54" t="s">
        <v>50</v>
      </c>
      <c r="C701" s="54" t="s">
        <v>365</v>
      </c>
      <c r="D701" s="14">
        <v>0</v>
      </c>
    </row>
    <row r="702" spans="1:4" x14ac:dyDescent="0.25">
      <c r="A702" s="61">
        <v>44006</v>
      </c>
      <c r="B702" s="54" t="s">
        <v>27</v>
      </c>
      <c r="C702" s="54" t="s">
        <v>43</v>
      </c>
      <c r="D702" s="14">
        <v>0</v>
      </c>
    </row>
    <row r="703" spans="1:4" x14ac:dyDescent="0.25">
      <c r="A703" s="61">
        <v>44006</v>
      </c>
      <c r="B703" s="54" t="s">
        <v>51</v>
      </c>
      <c r="C703" s="54" t="s">
        <v>51</v>
      </c>
      <c r="D703" s="14">
        <v>0</v>
      </c>
    </row>
    <row r="704" spans="1:4" x14ac:dyDescent="0.25">
      <c r="A704" s="61">
        <v>44006</v>
      </c>
      <c r="B704" s="54" t="s">
        <v>10</v>
      </c>
      <c r="C704" s="54" t="s">
        <v>10</v>
      </c>
      <c r="D704" s="14">
        <v>0</v>
      </c>
    </row>
    <row r="705" spans="1:4" x14ac:dyDescent="0.25">
      <c r="A705" s="61">
        <v>44007</v>
      </c>
      <c r="B705" s="54" t="s">
        <v>14</v>
      </c>
      <c r="C705" s="54" t="s">
        <v>14</v>
      </c>
      <c r="D705" s="14">
        <v>0</v>
      </c>
    </row>
    <row r="706" spans="1:4" x14ac:dyDescent="0.25">
      <c r="A706" s="61">
        <v>44007</v>
      </c>
      <c r="B706" s="54" t="s">
        <v>20</v>
      </c>
      <c r="C706" s="54" t="s">
        <v>20</v>
      </c>
      <c r="D706" s="14">
        <v>0</v>
      </c>
    </row>
    <row r="707" spans="1:4" x14ac:dyDescent="0.25">
      <c r="A707" s="61">
        <v>44007</v>
      </c>
      <c r="B707" s="54" t="s">
        <v>13</v>
      </c>
      <c r="C707" s="54" t="s">
        <v>13</v>
      </c>
      <c r="D707" s="14">
        <v>0</v>
      </c>
    </row>
    <row r="708" spans="1:4" x14ac:dyDescent="0.25">
      <c r="A708" s="61">
        <v>44007</v>
      </c>
      <c r="B708" s="54" t="s">
        <v>24</v>
      </c>
      <c r="C708" s="54" t="s">
        <v>37</v>
      </c>
      <c r="D708" s="14">
        <v>4</v>
      </c>
    </row>
    <row r="709" spans="1:4" x14ac:dyDescent="0.25">
      <c r="A709" s="61">
        <v>44007</v>
      </c>
      <c r="B709" s="54" t="s">
        <v>47</v>
      </c>
      <c r="C709" s="54" t="s">
        <v>47</v>
      </c>
      <c r="D709" s="14">
        <v>0</v>
      </c>
    </row>
    <row r="710" spans="1:4" x14ac:dyDescent="0.25">
      <c r="A710" s="61">
        <v>44007</v>
      </c>
      <c r="B710" s="54" t="s">
        <v>48</v>
      </c>
      <c r="C710" s="440" t="s">
        <v>1380</v>
      </c>
      <c r="D710" s="14">
        <v>0</v>
      </c>
    </row>
    <row r="711" spans="1:4" x14ac:dyDescent="0.25">
      <c r="A711" s="61">
        <v>44007</v>
      </c>
      <c r="B711" s="54" t="s">
        <v>7</v>
      </c>
      <c r="C711" s="54" t="s">
        <v>7</v>
      </c>
      <c r="D711" s="14">
        <v>0</v>
      </c>
    </row>
    <row r="712" spans="1:4" x14ac:dyDescent="0.25">
      <c r="A712" s="61">
        <v>44007</v>
      </c>
      <c r="B712" s="54" t="s">
        <v>9</v>
      </c>
      <c r="C712" s="54" t="s">
        <v>9</v>
      </c>
      <c r="D712" s="14">
        <v>0</v>
      </c>
    </row>
    <row r="713" spans="1:4" x14ac:dyDescent="0.25">
      <c r="A713" s="61">
        <v>44007</v>
      </c>
      <c r="B713" s="54" t="s">
        <v>15</v>
      </c>
      <c r="C713" s="54" t="s">
        <v>1139</v>
      </c>
      <c r="D713" s="14">
        <v>3</v>
      </c>
    </row>
    <row r="714" spans="1:4" x14ac:dyDescent="0.25">
      <c r="A714" s="61">
        <v>44007</v>
      </c>
      <c r="B714" s="54" t="s">
        <v>11</v>
      </c>
      <c r="C714" s="54" t="s">
        <v>11</v>
      </c>
      <c r="D714" s="14">
        <v>0</v>
      </c>
    </row>
    <row r="715" spans="1:4" x14ac:dyDescent="0.25">
      <c r="A715" s="61">
        <v>44007</v>
      </c>
      <c r="B715" s="54" t="s">
        <v>12</v>
      </c>
      <c r="C715" s="54" t="s">
        <v>12</v>
      </c>
      <c r="D715" s="14">
        <v>0</v>
      </c>
    </row>
    <row r="716" spans="1:4" x14ac:dyDescent="0.25">
      <c r="A716" s="61">
        <v>44007</v>
      </c>
      <c r="B716" s="54" t="s">
        <v>8</v>
      </c>
      <c r="C716" s="54" t="s">
        <v>8</v>
      </c>
      <c r="D716" s="14">
        <v>9</v>
      </c>
    </row>
    <row r="717" spans="1:4" x14ac:dyDescent="0.25">
      <c r="A717" s="61">
        <v>44007</v>
      </c>
      <c r="B717" s="54" t="s">
        <v>49</v>
      </c>
      <c r="C717" s="54" t="s">
        <v>49</v>
      </c>
      <c r="D717" s="14">
        <v>0</v>
      </c>
    </row>
    <row r="718" spans="1:4" x14ac:dyDescent="0.25">
      <c r="A718" s="61">
        <v>44007</v>
      </c>
      <c r="B718" s="54" t="s">
        <v>50</v>
      </c>
      <c r="C718" s="54" t="s">
        <v>365</v>
      </c>
      <c r="D718" s="14">
        <v>0</v>
      </c>
    </row>
    <row r="719" spans="1:4" x14ac:dyDescent="0.25">
      <c r="A719" s="61">
        <v>44007</v>
      </c>
      <c r="B719" s="54" t="s">
        <v>27</v>
      </c>
      <c r="C719" s="54" t="s">
        <v>43</v>
      </c>
      <c r="D719" s="14">
        <v>0</v>
      </c>
    </row>
    <row r="720" spans="1:4" x14ac:dyDescent="0.25">
      <c r="A720" s="61">
        <v>44007</v>
      </c>
      <c r="B720" s="54" t="s">
        <v>51</v>
      </c>
      <c r="C720" s="54" t="s">
        <v>51</v>
      </c>
      <c r="D720" s="14">
        <v>0</v>
      </c>
    </row>
    <row r="721" spans="1:4" x14ac:dyDescent="0.25">
      <c r="A721" s="61">
        <v>44007</v>
      </c>
      <c r="B721" s="54" t="s">
        <v>10</v>
      </c>
      <c r="C721" s="54" t="s">
        <v>10</v>
      </c>
      <c r="D721" s="14">
        <v>0</v>
      </c>
    </row>
    <row r="722" spans="1:4" x14ac:dyDescent="0.25">
      <c r="A722" s="61">
        <v>44008</v>
      </c>
      <c r="B722" s="54" t="s">
        <v>14</v>
      </c>
      <c r="C722" s="54" t="s">
        <v>14</v>
      </c>
      <c r="D722" s="14">
        <v>0</v>
      </c>
    </row>
    <row r="723" spans="1:4" x14ac:dyDescent="0.25">
      <c r="A723" s="61">
        <v>44008</v>
      </c>
      <c r="B723" s="54" t="s">
        <v>20</v>
      </c>
      <c r="C723" s="54" t="s">
        <v>20</v>
      </c>
      <c r="D723" s="14">
        <v>0</v>
      </c>
    </row>
    <row r="724" spans="1:4" x14ac:dyDescent="0.25">
      <c r="A724" s="61">
        <v>44008</v>
      </c>
      <c r="B724" s="54" t="s">
        <v>13</v>
      </c>
      <c r="C724" s="54" t="s">
        <v>13</v>
      </c>
      <c r="D724" s="14">
        <v>0</v>
      </c>
    </row>
    <row r="725" spans="1:4" x14ac:dyDescent="0.25">
      <c r="A725" s="61">
        <v>44008</v>
      </c>
      <c r="B725" s="54" t="s">
        <v>24</v>
      </c>
      <c r="C725" s="54" t="s">
        <v>37</v>
      </c>
      <c r="D725" s="14">
        <v>12</v>
      </c>
    </row>
    <row r="726" spans="1:4" x14ac:dyDescent="0.25">
      <c r="A726" s="61">
        <v>44008</v>
      </c>
      <c r="B726" s="54" t="s">
        <v>47</v>
      </c>
      <c r="C726" s="54" t="s">
        <v>47</v>
      </c>
      <c r="D726" s="14">
        <v>0</v>
      </c>
    </row>
    <row r="727" spans="1:4" x14ac:dyDescent="0.25">
      <c r="A727" s="61">
        <v>44008</v>
      </c>
      <c r="B727" s="54" t="s">
        <v>48</v>
      </c>
      <c r="C727" s="440" t="s">
        <v>1380</v>
      </c>
      <c r="D727" s="14">
        <v>0</v>
      </c>
    </row>
    <row r="728" spans="1:4" x14ac:dyDescent="0.25">
      <c r="A728" s="61">
        <v>44008</v>
      </c>
      <c r="B728" s="54" t="s">
        <v>7</v>
      </c>
      <c r="C728" s="54" t="s">
        <v>7</v>
      </c>
      <c r="D728" s="14">
        <v>0</v>
      </c>
    </row>
    <row r="729" spans="1:4" x14ac:dyDescent="0.25">
      <c r="A729" s="61">
        <v>44008</v>
      </c>
      <c r="B729" s="54" t="s">
        <v>9</v>
      </c>
      <c r="C729" s="54" t="s">
        <v>9</v>
      </c>
      <c r="D729" s="14">
        <v>0</v>
      </c>
    </row>
    <row r="730" spans="1:4" x14ac:dyDescent="0.25">
      <c r="A730" s="61">
        <v>44008</v>
      </c>
      <c r="B730" s="54" t="s">
        <v>15</v>
      </c>
      <c r="C730" s="54" t="s">
        <v>1139</v>
      </c>
      <c r="D730" s="14">
        <v>0</v>
      </c>
    </row>
    <row r="731" spans="1:4" x14ac:dyDescent="0.25">
      <c r="A731" s="61">
        <v>44008</v>
      </c>
      <c r="B731" s="54" t="s">
        <v>11</v>
      </c>
      <c r="C731" s="54" t="s">
        <v>11</v>
      </c>
      <c r="D731" s="14">
        <v>0</v>
      </c>
    </row>
    <row r="732" spans="1:4" x14ac:dyDescent="0.25">
      <c r="A732" s="61">
        <v>44008</v>
      </c>
      <c r="B732" s="54" t="s">
        <v>12</v>
      </c>
      <c r="C732" s="54" t="s">
        <v>12</v>
      </c>
      <c r="D732" s="14">
        <v>0</v>
      </c>
    </row>
    <row r="733" spans="1:4" x14ac:dyDescent="0.25">
      <c r="A733" s="61">
        <v>44008</v>
      </c>
      <c r="B733" s="54" t="s">
        <v>8</v>
      </c>
      <c r="C733" s="54" t="s">
        <v>8</v>
      </c>
      <c r="D733" s="14">
        <v>8</v>
      </c>
    </row>
    <row r="734" spans="1:4" x14ac:dyDescent="0.25">
      <c r="A734" s="61">
        <v>44008</v>
      </c>
      <c r="B734" s="54" t="s">
        <v>49</v>
      </c>
      <c r="C734" s="54" t="s">
        <v>49</v>
      </c>
      <c r="D734" s="14">
        <v>0</v>
      </c>
    </row>
    <row r="735" spans="1:4" x14ac:dyDescent="0.25">
      <c r="A735" s="61">
        <v>44008</v>
      </c>
      <c r="B735" s="54" t="s">
        <v>50</v>
      </c>
      <c r="C735" s="54" t="s">
        <v>365</v>
      </c>
      <c r="D735" s="14">
        <v>0</v>
      </c>
    </row>
    <row r="736" spans="1:4" x14ac:dyDescent="0.25">
      <c r="A736" s="61">
        <v>44008</v>
      </c>
      <c r="B736" s="54" t="s">
        <v>27</v>
      </c>
      <c r="C736" s="54" t="s">
        <v>43</v>
      </c>
      <c r="D736" s="14">
        <v>0</v>
      </c>
    </row>
    <row r="737" spans="1:4" x14ac:dyDescent="0.25">
      <c r="A737" s="61">
        <v>44008</v>
      </c>
      <c r="B737" s="54" t="s">
        <v>51</v>
      </c>
      <c r="C737" s="54" t="s">
        <v>51</v>
      </c>
      <c r="D737" s="14">
        <v>0</v>
      </c>
    </row>
    <row r="738" spans="1:4" x14ac:dyDescent="0.25">
      <c r="A738" s="61">
        <v>44008</v>
      </c>
      <c r="B738" s="54" t="s">
        <v>10</v>
      </c>
      <c r="C738" s="54" t="s">
        <v>10</v>
      </c>
      <c r="D738" s="14">
        <v>0</v>
      </c>
    </row>
    <row r="739" spans="1:4" x14ac:dyDescent="0.25">
      <c r="A739" s="61">
        <v>44009</v>
      </c>
      <c r="B739" s="54" t="s">
        <v>14</v>
      </c>
      <c r="C739" s="54" t="s">
        <v>14</v>
      </c>
      <c r="D739" s="14">
        <v>0</v>
      </c>
    </row>
    <row r="740" spans="1:4" x14ac:dyDescent="0.25">
      <c r="A740" s="61">
        <v>44009</v>
      </c>
      <c r="B740" s="54" t="s">
        <v>20</v>
      </c>
      <c r="C740" s="54" t="s">
        <v>20</v>
      </c>
      <c r="D740" s="14">
        <v>0</v>
      </c>
    </row>
    <row r="741" spans="1:4" x14ac:dyDescent="0.25">
      <c r="A741" s="61">
        <v>44009</v>
      </c>
      <c r="B741" s="54" t="s">
        <v>13</v>
      </c>
      <c r="C741" s="54" t="s">
        <v>13</v>
      </c>
      <c r="D741" s="14">
        <v>0</v>
      </c>
    </row>
    <row r="742" spans="1:4" x14ac:dyDescent="0.25">
      <c r="A742" s="61">
        <v>44009</v>
      </c>
      <c r="B742" s="54" t="s">
        <v>24</v>
      </c>
      <c r="C742" s="54" t="s">
        <v>37</v>
      </c>
      <c r="D742" s="14">
        <v>1</v>
      </c>
    </row>
    <row r="743" spans="1:4" x14ac:dyDescent="0.25">
      <c r="A743" s="61">
        <v>44009</v>
      </c>
      <c r="B743" s="54" t="s">
        <v>47</v>
      </c>
      <c r="C743" s="54" t="s">
        <v>47</v>
      </c>
      <c r="D743" s="14">
        <v>0</v>
      </c>
    </row>
    <row r="744" spans="1:4" x14ac:dyDescent="0.25">
      <c r="A744" s="61">
        <v>44009</v>
      </c>
      <c r="B744" s="54" t="s">
        <v>48</v>
      </c>
      <c r="C744" s="440" t="s">
        <v>1380</v>
      </c>
      <c r="D744" s="14">
        <v>0</v>
      </c>
    </row>
    <row r="745" spans="1:4" x14ac:dyDescent="0.25">
      <c r="A745" s="61">
        <v>44009</v>
      </c>
      <c r="B745" s="54" t="s">
        <v>7</v>
      </c>
      <c r="C745" s="54" t="s">
        <v>7</v>
      </c>
      <c r="D745" s="14">
        <v>0</v>
      </c>
    </row>
    <row r="746" spans="1:4" x14ac:dyDescent="0.25">
      <c r="A746" s="61">
        <v>44009</v>
      </c>
      <c r="B746" s="54" t="s">
        <v>9</v>
      </c>
      <c r="C746" s="54" t="s">
        <v>9</v>
      </c>
      <c r="D746" s="14">
        <v>2</v>
      </c>
    </row>
    <row r="747" spans="1:4" x14ac:dyDescent="0.25">
      <c r="A747" s="61">
        <v>44009</v>
      </c>
      <c r="B747" s="54" t="s">
        <v>15</v>
      </c>
      <c r="C747" s="54" t="s">
        <v>1139</v>
      </c>
      <c r="D747" s="14">
        <v>0</v>
      </c>
    </row>
    <row r="748" spans="1:4" x14ac:dyDescent="0.25">
      <c r="A748" s="61">
        <v>44009</v>
      </c>
      <c r="B748" s="54" t="s">
        <v>11</v>
      </c>
      <c r="C748" s="54" t="s">
        <v>11</v>
      </c>
      <c r="D748" s="14">
        <v>0</v>
      </c>
    </row>
    <row r="749" spans="1:4" x14ac:dyDescent="0.25">
      <c r="A749" s="61">
        <v>44009</v>
      </c>
      <c r="B749" s="54" t="s">
        <v>12</v>
      </c>
      <c r="C749" s="54" t="s">
        <v>12</v>
      </c>
      <c r="D749" s="14">
        <v>0</v>
      </c>
    </row>
    <row r="750" spans="1:4" x14ac:dyDescent="0.25">
      <c r="A750" s="61">
        <v>44009</v>
      </c>
      <c r="B750" s="54" t="s">
        <v>8</v>
      </c>
      <c r="C750" s="54" t="s">
        <v>8</v>
      </c>
      <c r="D750" s="14">
        <v>7</v>
      </c>
    </row>
    <row r="751" spans="1:4" x14ac:dyDescent="0.25">
      <c r="A751" s="61">
        <v>44009</v>
      </c>
      <c r="B751" s="54" t="s">
        <v>49</v>
      </c>
      <c r="C751" s="54" t="s">
        <v>49</v>
      </c>
      <c r="D751" s="14">
        <v>0</v>
      </c>
    </row>
    <row r="752" spans="1:4" x14ac:dyDescent="0.25">
      <c r="A752" s="61">
        <v>44009</v>
      </c>
      <c r="B752" s="54" t="s">
        <v>50</v>
      </c>
      <c r="C752" s="54" t="s">
        <v>365</v>
      </c>
      <c r="D752" s="14">
        <v>0</v>
      </c>
    </row>
    <row r="753" spans="1:4" x14ac:dyDescent="0.25">
      <c r="A753" s="61">
        <v>44009</v>
      </c>
      <c r="B753" s="54" t="s">
        <v>27</v>
      </c>
      <c r="C753" s="54" t="s">
        <v>43</v>
      </c>
      <c r="D753" s="14">
        <v>0</v>
      </c>
    </row>
    <row r="754" spans="1:4" x14ac:dyDescent="0.25">
      <c r="A754" s="61">
        <v>44009</v>
      </c>
      <c r="B754" s="54" t="s">
        <v>51</v>
      </c>
      <c r="C754" s="54" t="s">
        <v>51</v>
      </c>
      <c r="D754" s="14">
        <v>0</v>
      </c>
    </row>
    <row r="755" spans="1:4" x14ac:dyDescent="0.25">
      <c r="A755" s="61">
        <v>44009</v>
      </c>
      <c r="B755" s="54" t="s">
        <v>10</v>
      </c>
      <c r="C755" s="54" t="s">
        <v>10</v>
      </c>
      <c r="D755" s="14">
        <v>0</v>
      </c>
    </row>
    <row r="756" spans="1:4" x14ac:dyDescent="0.25">
      <c r="A756" s="61">
        <v>44010</v>
      </c>
      <c r="B756" s="54" t="s">
        <v>14</v>
      </c>
      <c r="C756" s="68" t="s">
        <v>1145</v>
      </c>
      <c r="D756" s="14">
        <v>1</v>
      </c>
    </row>
    <row r="757" spans="1:4" x14ac:dyDescent="0.25">
      <c r="A757" s="61">
        <v>44010</v>
      </c>
      <c r="B757" s="54" t="s">
        <v>20</v>
      </c>
      <c r="C757" s="54" t="s">
        <v>20</v>
      </c>
      <c r="D757" s="14">
        <v>0</v>
      </c>
    </row>
    <row r="758" spans="1:4" x14ac:dyDescent="0.25">
      <c r="A758" s="61">
        <v>44010</v>
      </c>
      <c r="B758" s="54" t="s">
        <v>13</v>
      </c>
      <c r="C758" s="54" t="s">
        <v>13</v>
      </c>
      <c r="D758" s="14">
        <v>0</v>
      </c>
    </row>
    <row r="759" spans="1:4" x14ac:dyDescent="0.25">
      <c r="A759" s="61">
        <v>44010</v>
      </c>
      <c r="B759" s="54" t="s">
        <v>24</v>
      </c>
      <c r="C759" s="54" t="s">
        <v>37</v>
      </c>
      <c r="D759" s="14">
        <v>13</v>
      </c>
    </row>
    <row r="760" spans="1:4" x14ac:dyDescent="0.25">
      <c r="A760" s="61">
        <v>44010</v>
      </c>
      <c r="B760" s="54" t="s">
        <v>47</v>
      </c>
      <c r="C760" s="54" t="s">
        <v>47</v>
      </c>
      <c r="D760" s="14">
        <v>0</v>
      </c>
    </row>
    <row r="761" spans="1:4" x14ac:dyDescent="0.25">
      <c r="A761" s="61">
        <v>44010</v>
      </c>
      <c r="B761" s="54" t="s">
        <v>48</v>
      </c>
      <c r="C761" s="440" t="s">
        <v>1380</v>
      </c>
      <c r="D761" s="14">
        <v>0</v>
      </c>
    </row>
    <row r="762" spans="1:4" x14ac:dyDescent="0.25">
      <c r="A762" s="61">
        <v>44010</v>
      </c>
      <c r="B762" s="54" t="s">
        <v>7</v>
      </c>
      <c r="C762" s="54" t="s">
        <v>7</v>
      </c>
      <c r="D762" s="14">
        <v>0</v>
      </c>
    </row>
    <row r="763" spans="1:4" x14ac:dyDescent="0.25">
      <c r="A763" s="61">
        <v>44010</v>
      </c>
      <c r="B763" s="54" t="s">
        <v>9</v>
      </c>
      <c r="C763" s="54" t="s">
        <v>9</v>
      </c>
      <c r="D763" s="14">
        <v>3</v>
      </c>
    </row>
    <row r="764" spans="1:4" x14ac:dyDescent="0.25">
      <c r="A764" s="61">
        <v>44010</v>
      </c>
      <c r="B764" s="54" t="s">
        <v>15</v>
      </c>
      <c r="C764" s="54" t="s">
        <v>1139</v>
      </c>
      <c r="D764" s="14">
        <v>0</v>
      </c>
    </row>
    <row r="765" spans="1:4" x14ac:dyDescent="0.25">
      <c r="A765" s="61">
        <v>44010</v>
      </c>
      <c r="B765" s="54" t="s">
        <v>11</v>
      </c>
      <c r="C765" s="54" t="s">
        <v>11</v>
      </c>
      <c r="D765" s="14">
        <v>0</v>
      </c>
    </row>
    <row r="766" spans="1:4" x14ac:dyDescent="0.25">
      <c r="A766" s="61">
        <v>44010</v>
      </c>
      <c r="B766" s="54" t="s">
        <v>12</v>
      </c>
      <c r="C766" s="54" t="s">
        <v>12</v>
      </c>
      <c r="D766" s="14">
        <v>0</v>
      </c>
    </row>
    <row r="767" spans="1:4" x14ac:dyDescent="0.25">
      <c r="A767" s="61">
        <v>44010</v>
      </c>
      <c r="B767" s="54" t="s">
        <v>8</v>
      </c>
      <c r="C767" s="54" t="s">
        <v>8</v>
      </c>
      <c r="D767" s="14">
        <v>8</v>
      </c>
    </row>
    <row r="768" spans="1:4" x14ac:dyDescent="0.25">
      <c r="A768" s="61">
        <v>44010</v>
      </c>
      <c r="B768" s="54" t="s">
        <v>49</v>
      </c>
      <c r="C768" s="54" t="s">
        <v>49</v>
      </c>
      <c r="D768" s="14">
        <v>0</v>
      </c>
    </row>
    <row r="769" spans="1:4" x14ac:dyDescent="0.25">
      <c r="A769" s="61">
        <v>44010</v>
      </c>
      <c r="B769" s="54" t="s">
        <v>50</v>
      </c>
      <c r="C769" s="54" t="s">
        <v>365</v>
      </c>
      <c r="D769" s="14">
        <v>0</v>
      </c>
    </row>
    <row r="770" spans="1:4" x14ac:dyDescent="0.25">
      <c r="A770" s="61">
        <v>44010</v>
      </c>
      <c r="B770" s="54" t="s">
        <v>27</v>
      </c>
      <c r="C770" s="54" t="s">
        <v>43</v>
      </c>
      <c r="D770" s="14">
        <v>0</v>
      </c>
    </row>
    <row r="771" spans="1:4" x14ac:dyDescent="0.25">
      <c r="A771" s="61">
        <v>44010</v>
      </c>
      <c r="B771" s="54" t="s">
        <v>51</v>
      </c>
      <c r="C771" s="54" t="s">
        <v>51</v>
      </c>
      <c r="D771" s="14">
        <v>0</v>
      </c>
    </row>
    <row r="772" spans="1:4" x14ac:dyDescent="0.25">
      <c r="A772" s="61">
        <v>44010</v>
      </c>
      <c r="B772" s="54" t="s">
        <v>10</v>
      </c>
      <c r="C772" s="54" t="s">
        <v>10</v>
      </c>
      <c r="D772" s="14">
        <v>0</v>
      </c>
    </row>
    <row r="773" spans="1:4" x14ac:dyDescent="0.25">
      <c r="A773" s="61">
        <v>44011</v>
      </c>
      <c r="B773" s="54" t="s">
        <v>14</v>
      </c>
      <c r="C773" s="54" t="s">
        <v>14</v>
      </c>
      <c r="D773" s="14">
        <v>0</v>
      </c>
    </row>
    <row r="774" spans="1:4" x14ac:dyDescent="0.25">
      <c r="A774" s="61">
        <v>44011</v>
      </c>
      <c r="B774" s="54" t="s">
        <v>20</v>
      </c>
      <c r="C774" s="54" t="s">
        <v>20</v>
      </c>
      <c r="D774" s="14">
        <v>0</v>
      </c>
    </row>
    <row r="775" spans="1:4" x14ac:dyDescent="0.25">
      <c r="A775" s="61">
        <v>44011</v>
      </c>
      <c r="B775" s="54" t="s">
        <v>13</v>
      </c>
      <c r="C775" s="54" t="s">
        <v>13</v>
      </c>
      <c r="D775" s="14">
        <v>0</v>
      </c>
    </row>
    <row r="776" spans="1:4" x14ac:dyDescent="0.25">
      <c r="A776" s="61">
        <v>44011</v>
      </c>
      <c r="B776" s="54" t="s">
        <v>24</v>
      </c>
      <c r="C776" s="54" t="s">
        <v>24</v>
      </c>
      <c r="D776" s="14">
        <v>0</v>
      </c>
    </row>
    <row r="777" spans="1:4" x14ac:dyDescent="0.25">
      <c r="A777" s="61">
        <v>44011</v>
      </c>
      <c r="B777" s="54" t="s">
        <v>47</v>
      </c>
      <c r="C777" s="54" t="s">
        <v>47</v>
      </c>
      <c r="D777" s="14">
        <v>0</v>
      </c>
    </row>
    <row r="778" spans="1:4" x14ac:dyDescent="0.25">
      <c r="A778" s="61">
        <v>44011</v>
      </c>
      <c r="B778" s="54" t="s">
        <v>48</v>
      </c>
      <c r="C778" s="440" t="s">
        <v>1380</v>
      </c>
      <c r="D778" s="14">
        <v>0</v>
      </c>
    </row>
    <row r="779" spans="1:4" x14ac:dyDescent="0.25">
      <c r="A779" s="61">
        <v>44011</v>
      </c>
      <c r="B779" s="54" t="s">
        <v>7</v>
      </c>
      <c r="C779" s="54" t="s">
        <v>7</v>
      </c>
      <c r="D779" s="14">
        <v>0</v>
      </c>
    </row>
    <row r="780" spans="1:4" x14ac:dyDescent="0.25">
      <c r="A780" s="61">
        <v>44011</v>
      </c>
      <c r="B780" s="54" t="s">
        <v>9</v>
      </c>
      <c r="C780" s="54" t="s">
        <v>9</v>
      </c>
      <c r="D780" s="14">
        <v>0</v>
      </c>
    </row>
    <row r="781" spans="1:4" x14ac:dyDescent="0.25">
      <c r="A781" s="61">
        <v>44011</v>
      </c>
      <c r="B781" s="54" t="s">
        <v>15</v>
      </c>
      <c r="C781" s="54" t="s">
        <v>1139</v>
      </c>
      <c r="D781" s="14">
        <v>0</v>
      </c>
    </row>
    <row r="782" spans="1:4" x14ac:dyDescent="0.25">
      <c r="A782" s="61">
        <v>44011</v>
      </c>
      <c r="B782" s="54" t="s">
        <v>11</v>
      </c>
      <c r="C782" s="54" t="s">
        <v>11</v>
      </c>
      <c r="D782" s="14">
        <v>0</v>
      </c>
    </row>
    <row r="783" spans="1:4" x14ac:dyDescent="0.25">
      <c r="A783" s="61">
        <v>44011</v>
      </c>
      <c r="B783" s="54" t="s">
        <v>12</v>
      </c>
      <c r="C783" s="54" t="s">
        <v>12</v>
      </c>
      <c r="D783" s="14">
        <v>0</v>
      </c>
    </row>
    <row r="784" spans="1:4" x14ac:dyDescent="0.25">
      <c r="A784" s="61">
        <v>44011</v>
      </c>
      <c r="B784" s="54" t="s">
        <v>8</v>
      </c>
      <c r="C784" s="68" t="s">
        <v>1232</v>
      </c>
      <c r="D784" s="14">
        <v>2</v>
      </c>
    </row>
    <row r="785" spans="1:4" x14ac:dyDescent="0.25">
      <c r="A785" s="61">
        <v>44011</v>
      </c>
      <c r="B785" s="54" t="s">
        <v>8</v>
      </c>
      <c r="C785" s="54" t="s">
        <v>8</v>
      </c>
      <c r="D785" s="14">
        <v>5</v>
      </c>
    </row>
    <row r="786" spans="1:4" x14ac:dyDescent="0.25">
      <c r="A786" s="61">
        <v>44011</v>
      </c>
      <c r="B786" s="54" t="s">
        <v>49</v>
      </c>
      <c r="C786" s="54" t="s">
        <v>49</v>
      </c>
      <c r="D786" s="14">
        <v>0</v>
      </c>
    </row>
    <row r="787" spans="1:4" x14ac:dyDescent="0.25">
      <c r="A787" s="61">
        <v>44011</v>
      </c>
      <c r="B787" s="54" t="s">
        <v>50</v>
      </c>
      <c r="C787" s="54" t="s">
        <v>365</v>
      </c>
      <c r="D787" s="14">
        <v>0</v>
      </c>
    </row>
    <row r="788" spans="1:4" x14ac:dyDescent="0.25">
      <c r="A788" s="61">
        <v>44011</v>
      </c>
      <c r="B788" s="54" t="s">
        <v>27</v>
      </c>
      <c r="C788" s="54" t="s">
        <v>43</v>
      </c>
      <c r="D788" s="14">
        <v>0</v>
      </c>
    </row>
    <row r="789" spans="1:4" x14ac:dyDescent="0.25">
      <c r="A789" s="61">
        <v>44011</v>
      </c>
      <c r="B789" s="54" t="s">
        <v>51</v>
      </c>
      <c r="C789" s="54" t="s">
        <v>51</v>
      </c>
      <c r="D789" s="14">
        <v>0</v>
      </c>
    </row>
    <row r="790" spans="1:4" x14ac:dyDescent="0.25">
      <c r="A790" s="61">
        <v>44011</v>
      </c>
      <c r="B790" s="54" t="s">
        <v>10</v>
      </c>
      <c r="C790" s="54" t="s">
        <v>10</v>
      </c>
      <c r="D790" s="14">
        <v>0</v>
      </c>
    </row>
    <row r="791" spans="1:4" x14ac:dyDescent="0.25">
      <c r="A791" s="61">
        <v>44012</v>
      </c>
      <c r="B791" s="54" t="s">
        <v>14</v>
      </c>
      <c r="C791" s="68" t="s">
        <v>1145</v>
      </c>
      <c r="D791" s="14">
        <v>2</v>
      </c>
    </row>
    <row r="792" spans="1:4" x14ac:dyDescent="0.25">
      <c r="A792" s="61">
        <v>44012</v>
      </c>
      <c r="B792" s="54" t="s">
        <v>20</v>
      </c>
      <c r="C792" s="54" t="s">
        <v>20</v>
      </c>
      <c r="D792" s="14">
        <v>0</v>
      </c>
    </row>
    <row r="793" spans="1:4" x14ac:dyDescent="0.25">
      <c r="A793" s="61">
        <v>44012</v>
      </c>
      <c r="B793" s="54" t="s">
        <v>13</v>
      </c>
      <c r="C793" s="54" t="s">
        <v>13</v>
      </c>
      <c r="D793" s="14">
        <v>0</v>
      </c>
    </row>
    <row r="794" spans="1:4" x14ac:dyDescent="0.25">
      <c r="A794" s="61">
        <v>44012</v>
      </c>
      <c r="B794" s="54" t="s">
        <v>24</v>
      </c>
      <c r="C794" s="54" t="s">
        <v>24</v>
      </c>
      <c r="D794" s="14">
        <v>0</v>
      </c>
    </row>
    <row r="795" spans="1:4" x14ac:dyDescent="0.25">
      <c r="A795" s="61">
        <v>44012</v>
      </c>
      <c r="B795" s="54" t="s">
        <v>47</v>
      </c>
      <c r="C795" s="54" t="s">
        <v>47</v>
      </c>
      <c r="D795" s="14">
        <v>0</v>
      </c>
    </row>
    <row r="796" spans="1:4" x14ac:dyDescent="0.25">
      <c r="A796" s="61">
        <v>44012</v>
      </c>
      <c r="B796" s="54" t="s">
        <v>48</v>
      </c>
      <c r="C796" s="440" t="s">
        <v>1380</v>
      </c>
      <c r="D796" s="14">
        <v>0</v>
      </c>
    </row>
    <row r="797" spans="1:4" x14ac:dyDescent="0.25">
      <c r="A797" s="61">
        <v>44012</v>
      </c>
      <c r="B797" s="54" t="s">
        <v>7</v>
      </c>
      <c r="C797" s="54" t="s">
        <v>7</v>
      </c>
      <c r="D797" s="14">
        <v>0</v>
      </c>
    </row>
    <row r="798" spans="1:4" x14ac:dyDescent="0.25">
      <c r="A798" s="61">
        <v>44012</v>
      </c>
      <c r="B798" s="54" t="s">
        <v>9</v>
      </c>
      <c r="C798" s="54" t="s">
        <v>9</v>
      </c>
      <c r="D798" s="14">
        <v>0</v>
      </c>
    </row>
    <row r="799" spans="1:4" x14ac:dyDescent="0.25">
      <c r="A799" s="61">
        <v>44012</v>
      </c>
      <c r="B799" s="54" t="s">
        <v>15</v>
      </c>
      <c r="C799" s="54" t="s">
        <v>1139</v>
      </c>
      <c r="D799" s="14">
        <v>0</v>
      </c>
    </row>
    <row r="800" spans="1:4" x14ac:dyDescent="0.25">
      <c r="A800" s="61">
        <v>44012</v>
      </c>
      <c r="B800" s="54" t="s">
        <v>11</v>
      </c>
      <c r="C800" s="54" t="s">
        <v>11</v>
      </c>
      <c r="D800" s="14">
        <v>0</v>
      </c>
    </row>
    <row r="801" spans="1:4" x14ac:dyDescent="0.25">
      <c r="A801" s="61">
        <v>44012</v>
      </c>
      <c r="B801" s="54" t="s">
        <v>12</v>
      </c>
      <c r="C801" s="54" t="s">
        <v>12</v>
      </c>
      <c r="D801" s="14">
        <v>0</v>
      </c>
    </row>
    <row r="802" spans="1:4" x14ac:dyDescent="0.25">
      <c r="A802" s="61">
        <v>44012</v>
      </c>
      <c r="B802" s="54" t="s">
        <v>8</v>
      </c>
      <c r="C802" s="54" t="s">
        <v>8</v>
      </c>
      <c r="D802" s="14">
        <v>5</v>
      </c>
    </row>
    <row r="803" spans="1:4" x14ac:dyDescent="0.25">
      <c r="A803" s="61">
        <v>44012</v>
      </c>
      <c r="B803" s="54" t="s">
        <v>49</v>
      </c>
      <c r="C803" s="54" t="s">
        <v>49</v>
      </c>
      <c r="D803" s="14">
        <v>0</v>
      </c>
    </row>
    <row r="804" spans="1:4" x14ac:dyDescent="0.25">
      <c r="A804" s="61">
        <v>44012</v>
      </c>
      <c r="B804" s="54" t="s">
        <v>50</v>
      </c>
      <c r="C804" s="54" t="s">
        <v>365</v>
      </c>
      <c r="D804" s="14">
        <v>0</v>
      </c>
    </row>
    <row r="805" spans="1:4" x14ac:dyDescent="0.25">
      <c r="A805" s="61">
        <v>44012</v>
      </c>
      <c r="B805" s="54" t="s">
        <v>27</v>
      </c>
      <c r="C805" s="54" t="s">
        <v>43</v>
      </c>
      <c r="D805" s="14">
        <v>0</v>
      </c>
    </row>
    <row r="806" spans="1:4" x14ac:dyDescent="0.25">
      <c r="A806" s="61">
        <v>44012</v>
      </c>
      <c r="B806" s="54" t="s">
        <v>51</v>
      </c>
      <c r="C806" s="54" t="s">
        <v>51</v>
      </c>
      <c r="D806" s="14">
        <v>0</v>
      </c>
    </row>
    <row r="807" spans="1:4" x14ac:dyDescent="0.25">
      <c r="A807" s="61">
        <v>44012</v>
      </c>
      <c r="B807" s="54" t="s">
        <v>10</v>
      </c>
      <c r="C807" s="54" t="s">
        <v>10</v>
      </c>
      <c r="D807" s="14">
        <v>0</v>
      </c>
    </row>
    <row r="808" spans="1:4" x14ac:dyDescent="0.25">
      <c r="A808" s="61">
        <v>44013</v>
      </c>
      <c r="B808" s="54" t="s">
        <v>14</v>
      </c>
      <c r="C808" s="68" t="s">
        <v>1145</v>
      </c>
      <c r="D808" s="14">
        <v>1</v>
      </c>
    </row>
    <row r="809" spans="1:4" x14ac:dyDescent="0.25">
      <c r="A809" s="61">
        <v>44013</v>
      </c>
      <c r="B809" s="54" t="s">
        <v>20</v>
      </c>
      <c r="C809" s="54" t="s">
        <v>20</v>
      </c>
      <c r="D809" s="14">
        <v>0</v>
      </c>
    </row>
    <row r="810" spans="1:4" x14ac:dyDescent="0.25">
      <c r="A810" s="61">
        <v>44013</v>
      </c>
      <c r="B810" s="54" t="s">
        <v>13</v>
      </c>
      <c r="C810" s="54" t="s">
        <v>13</v>
      </c>
      <c r="D810" s="14">
        <v>0</v>
      </c>
    </row>
    <row r="811" spans="1:4" x14ac:dyDescent="0.25">
      <c r="A811" s="61">
        <v>44013</v>
      </c>
      <c r="B811" s="54" t="s">
        <v>24</v>
      </c>
      <c r="C811" s="54" t="s">
        <v>24</v>
      </c>
      <c r="D811" s="14">
        <v>0</v>
      </c>
    </row>
    <row r="812" spans="1:4" x14ac:dyDescent="0.25">
      <c r="A812" s="61">
        <v>44013</v>
      </c>
      <c r="B812" s="54" t="s">
        <v>47</v>
      </c>
      <c r="C812" s="54" t="s">
        <v>47</v>
      </c>
      <c r="D812" s="14">
        <v>0</v>
      </c>
    </row>
    <row r="813" spans="1:4" x14ac:dyDescent="0.25">
      <c r="A813" s="61">
        <v>44013</v>
      </c>
      <c r="B813" s="54" t="s">
        <v>48</v>
      </c>
      <c r="C813" s="440" t="s">
        <v>1380</v>
      </c>
      <c r="D813" s="14">
        <v>0</v>
      </c>
    </row>
    <row r="814" spans="1:4" x14ac:dyDescent="0.25">
      <c r="A814" s="61">
        <v>44013</v>
      </c>
      <c r="B814" s="54" t="s">
        <v>7</v>
      </c>
      <c r="C814" s="54" t="s">
        <v>7</v>
      </c>
      <c r="D814" s="14">
        <v>0</v>
      </c>
    </row>
    <row r="815" spans="1:4" x14ac:dyDescent="0.25">
      <c r="A815" s="61">
        <v>44013</v>
      </c>
      <c r="B815" s="54" t="s">
        <v>9</v>
      </c>
      <c r="C815" s="54" t="s">
        <v>9</v>
      </c>
      <c r="D815" s="14">
        <v>0</v>
      </c>
    </row>
    <row r="816" spans="1:4" x14ac:dyDescent="0.25">
      <c r="A816" s="61">
        <v>44013</v>
      </c>
      <c r="B816" s="54" t="s">
        <v>15</v>
      </c>
      <c r="C816" s="54" t="s">
        <v>1139</v>
      </c>
      <c r="D816" s="14">
        <v>0</v>
      </c>
    </row>
    <row r="817" spans="1:4" x14ac:dyDescent="0.25">
      <c r="A817" s="61">
        <v>44013</v>
      </c>
      <c r="B817" s="54" t="s">
        <v>11</v>
      </c>
      <c r="C817" s="54" t="s">
        <v>11</v>
      </c>
      <c r="D817" s="14">
        <v>0</v>
      </c>
    </row>
    <row r="818" spans="1:4" x14ac:dyDescent="0.25">
      <c r="A818" s="61">
        <v>44013</v>
      </c>
      <c r="B818" s="54" t="s">
        <v>12</v>
      </c>
      <c r="C818" s="54" t="s">
        <v>12</v>
      </c>
      <c r="D818" s="14">
        <v>0</v>
      </c>
    </row>
    <row r="819" spans="1:4" x14ac:dyDescent="0.25">
      <c r="A819" s="61">
        <v>44013</v>
      </c>
      <c r="B819" s="54" t="s">
        <v>8</v>
      </c>
      <c r="C819" s="54" t="s">
        <v>58</v>
      </c>
      <c r="D819" s="14">
        <v>1</v>
      </c>
    </row>
    <row r="820" spans="1:4" x14ac:dyDescent="0.25">
      <c r="A820" s="61">
        <v>44013</v>
      </c>
      <c r="B820" s="54" t="s">
        <v>8</v>
      </c>
      <c r="C820" s="54" t="s">
        <v>8</v>
      </c>
      <c r="D820" s="14">
        <v>8</v>
      </c>
    </row>
    <row r="821" spans="1:4" x14ac:dyDescent="0.25">
      <c r="A821" s="61">
        <v>44013</v>
      </c>
      <c r="B821" s="54" t="s">
        <v>49</v>
      </c>
      <c r="C821" s="54" t="s">
        <v>49</v>
      </c>
      <c r="D821" s="14">
        <v>0</v>
      </c>
    </row>
    <row r="822" spans="1:4" x14ac:dyDescent="0.25">
      <c r="A822" s="61">
        <v>44013</v>
      </c>
      <c r="B822" s="54" t="s">
        <v>50</v>
      </c>
      <c r="C822" s="54" t="s">
        <v>365</v>
      </c>
      <c r="D822" s="14">
        <v>0</v>
      </c>
    </row>
    <row r="823" spans="1:4" x14ac:dyDescent="0.25">
      <c r="A823" s="61">
        <v>44013</v>
      </c>
      <c r="B823" s="54" t="s">
        <v>27</v>
      </c>
      <c r="C823" s="54" t="s">
        <v>43</v>
      </c>
      <c r="D823" s="14">
        <v>0</v>
      </c>
    </row>
    <row r="824" spans="1:4" x14ac:dyDescent="0.25">
      <c r="A824" s="61">
        <v>44013</v>
      </c>
      <c r="B824" s="54" t="s">
        <v>51</v>
      </c>
      <c r="C824" s="54" t="s">
        <v>51</v>
      </c>
      <c r="D824" s="14">
        <v>0</v>
      </c>
    </row>
    <row r="825" spans="1:4" x14ac:dyDescent="0.25">
      <c r="A825" s="61">
        <v>44013</v>
      </c>
      <c r="B825" s="54" t="s">
        <v>10</v>
      </c>
      <c r="C825" s="54" t="s">
        <v>10</v>
      </c>
      <c r="D825" s="14">
        <v>0</v>
      </c>
    </row>
    <row r="826" spans="1:4" x14ac:dyDescent="0.25">
      <c r="A826" s="61">
        <v>44014</v>
      </c>
      <c r="B826" s="54" t="s">
        <v>14</v>
      </c>
      <c r="C826" s="68" t="s">
        <v>1145</v>
      </c>
      <c r="D826" s="14">
        <v>5</v>
      </c>
    </row>
    <row r="827" spans="1:4" x14ac:dyDescent="0.25">
      <c r="A827" s="61">
        <v>44014</v>
      </c>
      <c r="B827" s="54" t="s">
        <v>20</v>
      </c>
      <c r="C827" s="54" t="s">
        <v>20</v>
      </c>
      <c r="D827" s="14">
        <v>0</v>
      </c>
    </row>
    <row r="828" spans="1:4" x14ac:dyDescent="0.25">
      <c r="A828" s="61">
        <v>44014</v>
      </c>
      <c r="B828" s="54" t="s">
        <v>13</v>
      </c>
      <c r="C828" s="54" t="s">
        <v>13</v>
      </c>
      <c r="D828" s="14">
        <v>0</v>
      </c>
    </row>
    <row r="829" spans="1:4" x14ac:dyDescent="0.25">
      <c r="A829" s="61">
        <v>44014</v>
      </c>
      <c r="B829" s="54" t="s">
        <v>24</v>
      </c>
      <c r="C829" s="54" t="s">
        <v>23</v>
      </c>
      <c r="D829" s="14">
        <v>1</v>
      </c>
    </row>
    <row r="830" spans="1:4" x14ac:dyDescent="0.25">
      <c r="A830" s="61">
        <v>44014</v>
      </c>
      <c r="B830" s="54" t="s">
        <v>24</v>
      </c>
      <c r="C830" s="54" t="s">
        <v>37</v>
      </c>
      <c r="D830" s="14">
        <v>9</v>
      </c>
    </row>
    <row r="831" spans="1:4" x14ac:dyDescent="0.25">
      <c r="A831" s="61">
        <v>44014</v>
      </c>
      <c r="B831" s="54" t="s">
        <v>47</v>
      </c>
      <c r="C831" s="54" t="s">
        <v>47</v>
      </c>
      <c r="D831" s="14">
        <v>0</v>
      </c>
    </row>
    <row r="832" spans="1:4" x14ac:dyDescent="0.25">
      <c r="A832" s="61">
        <v>44014</v>
      </c>
      <c r="B832" s="54" t="s">
        <v>48</v>
      </c>
      <c r="C832" s="440" t="s">
        <v>1380</v>
      </c>
      <c r="D832" s="14">
        <v>0</v>
      </c>
    </row>
    <row r="833" spans="1:4" x14ac:dyDescent="0.25">
      <c r="A833" s="61">
        <v>44014</v>
      </c>
      <c r="B833" s="54" t="s">
        <v>7</v>
      </c>
      <c r="C833" s="54" t="s">
        <v>7</v>
      </c>
      <c r="D833" s="14">
        <v>0</v>
      </c>
    </row>
    <row r="834" spans="1:4" x14ac:dyDescent="0.25">
      <c r="A834" s="61">
        <v>44014</v>
      </c>
      <c r="B834" s="54" t="s">
        <v>9</v>
      </c>
      <c r="C834" s="54" t="s">
        <v>9</v>
      </c>
      <c r="D834" s="14">
        <v>0</v>
      </c>
    </row>
    <row r="835" spans="1:4" x14ac:dyDescent="0.25">
      <c r="A835" s="61">
        <v>44014</v>
      </c>
      <c r="B835" s="54" t="s">
        <v>15</v>
      </c>
      <c r="C835" s="54" t="s">
        <v>1139</v>
      </c>
      <c r="D835" s="14">
        <v>0</v>
      </c>
    </row>
    <row r="836" spans="1:4" x14ac:dyDescent="0.25">
      <c r="A836" s="61">
        <v>44014</v>
      </c>
      <c r="B836" s="54" t="s">
        <v>11</v>
      </c>
      <c r="C836" s="54" t="s">
        <v>11</v>
      </c>
      <c r="D836" s="14">
        <v>0</v>
      </c>
    </row>
    <row r="837" spans="1:4" x14ac:dyDescent="0.25">
      <c r="A837" s="61">
        <v>44014</v>
      </c>
      <c r="B837" s="54" t="s">
        <v>12</v>
      </c>
      <c r="C837" s="54" t="s">
        <v>12</v>
      </c>
      <c r="D837" s="14">
        <v>0</v>
      </c>
    </row>
    <row r="838" spans="1:4" x14ac:dyDescent="0.25">
      <c r="A838" s="61">
        <v>44014</v>
      </c>
      <c r="B838" s="54" t="s">
        <v>8</v>
      </c>
      <c r="C838" s="54" t="s">
        <v>8</v>
      </c>
      <c r="D838" s="14">
        <v>2</v>
      </c>
    </row>
    <row r="839" spans="1:4" x14ac:dyDescent="0.25">
      <c r="A839" s="61">
        <v>44014</v>
      </c>
      <c r="B839" s="54" t="s">
        <v>49</v>
      </c>
      <c r="C839" s="54" t="s">
        <v>49</v>
      </c>
      <c r="D839" s="14">
        <v>0</v>
      </c>
    </row>
    <row r="840" spans="1:4" x14ac:dyDescent="0.25">
      <c r="A840" s="61">
        <v>44014</v>
      </c>
      <c r="B840" s="54" t="s">
        <v>50</v>
      </c>
      <c r="C840" s="54" t="s">
        <v>365</v>
      </c>
      <c r="D840" s="14">
        <v>0</v>
      </c>
    </row>
    <row r="841" spans="1:4" x14ac:dyDescent="0.25">
      <c r="A841" s="61">
        <v>44014</v>
      </c>
      <c r="B841" s="54" t="s">
        <v>27</v>
      </c>
      <c r="C841" s="54" t="s">
        <v>43</v>
      </c>
      <c r="D841" s="14">
        <v>0</v>
      </c>
    </row>
    <row r="842" spans="1:4" x14ac:dyDescent="0.25">
      <c r="A842" s="61">
        <v>44014</v>
      </c>
      <c r="B842" s="54" t="s">
        <v>51</v>
      </c>
      <c r="C842" s="54" t="s">
        <v>51</v>
      </c>
      <c r="D842" s="14">
        <v>0</v>
      </c>
    </row>
    <row r="843" spans="1:4" x14ac:dyDescent="0.25">
      <c r="A843" s="61">
        <v>44014</v>
      </c>
      <c r="B843" s="54" t="s">
        <v>10</v>
      </c>
      <c r="C843" s="54" t="s">
        <v>10</v>
      </c>
      <c r="D843" s="14">
        <v>0</v>
      </c>
    </row>
    <row r="844" spans="1:4" x14ac:dyDescent="0.25">
      <c r="A844" s="61">
        <v>44015</v>
      </c>
      <c r="B844" s="54" t="s">
        <v>14</v>
      </c>
      <c r="C844" s="54" t="s">
        <v>14</v>
      </c>
      <c r="D844" s="14">
        <v>0</v>
      </c>
    </row>
    <row r="845" spans="1:4" x14ac:dyDescent="0.25">
      <c r="A845" s="61">
        <v>44015</v>
      </c>
      <c r="B845" s="54" t="s">
        <v>20</v>
      </c>
      <c r="C845" s="54" t="s">
        <v>20</v>
      </c>
      <c r="D845" s="14">
        <v>0</v>
      </c>
    </row>
    <row r="846" spans="1:4" x14ac:dyDescent="0.25">
      <c r="A846" s="61">
        <v>44015</v>
      </c>
      <c r="B846" s="54" t="s">
        <v>13</v>
      </c>
      <c r="C846" s="54" t="s">
        <v>13</v>
      </c>
      <c r="D846" s="14">
        <v>0</v>
      </c>
    </row>
    <row r="847" spans="1:4" x14ac:dyDescent="0.25">
      <c r="A847" s="61">
        <v>44015</v>
      </c>
      <c r="B847" s="54" t="s">
        <v>24</v>
      </c>
      <c r="C847" s="54" t="s">
        <v>37</v>
      </c>
      <c r="D847" s="14">
        <v>1</v>
      </c>
    </row>
    <row r="848" spans="1:4" x14ac:dyDescent="0.25">
      <c r="A848" s="61">
        <v>44015</v>
      </c>
      <c r="B848" s="54" t="s">
        <v>47</v>
      </c>
      <c r="C848" s="54" t="s">
        <v>47</v>
      </c>
      <c r="D848" s="14">
        <v>0</v>
      </c>
    </row>
    <row r="849" spans="1:4" x14ac:dyDescent="0.25">
      <c r="A849" s="61">
        <v>44015</v>
      </c>
      <c r="B849" s="54" t="s">
        <v>48</v>
      </c>
      <c r="C849" s="440" t="s">
        <v>1380</v>
      </c>
      <c r="D849" s="14">
        <v>0</v>
      </c>
    </row>
    <row r="850" spans="1:4" x14ac:dyDescent="0.25">
      <c r="A850" s="61">
        <v>44015</v>
      </c>
      <c r="B850" s="54" t="s">
        <v>7</v>
      </c>
      <c r="C850" s="54" t="s">
        <v>7</v>
      </c>
      <c r="D850" s="14">
        <v>0</v>
      </c>
    </row>
    <row r="851" spans="1:4" x14ac:dyDescent="0.25">
      <c r="A851" s="61">
        <v>44015</v>
      </c>
      <c r="B851" s="54" t="s">
        <v>9</v>
      </c>
      <c r="C851" s="54" t="s">
        <v>9</v>
      </c>
      <c r="D851" s="14">
        <v>0</v>
      </c>
    </row>
    <row r="852" spans="1:4" x14ac:dyDescent="0.25">
      <c r="A852" s="61">
        <v>44015</v>
      </c>
      <c r="B852" s="54" t="s">
        <v>15</v>
      </c>
      <c r="C852" s="54" t="s">
        <v>1139</v>
      </c>
      <c r="D852" s="14">
        <v>0</v>
      </c>
    </row>
    <row r="853" spans="1:4" x14ac:dyDescent="0.25">
      <c r="A853" s="61">
        <v>44015</v>
      </c>
      <c r="B853" s="54" t="s">
        <v>11</v>
      </c>
      <c r="C853" s="54" t="s">
        <v>11</v>
      </c>
      <c r="D853" s="14">
        <v>0</v>
      </c>
    </row>
    <row r="854" spans="1:4" x14ac:dyDescent="0.25">
      <c r="A854" s="61">
        <v>44015</v>
      </c>
      <c r="B854" s="54" t="s">
        <v>12</v>
      </c>
      <c r="C854" s="54" t="s">
        <v>12</v>
      </c>
      <c r="D854" s="14">
        <v>0</v>
      </c>
    </row>
    <row r="855" spans="1:4" x14ac:dyDescent="0.25">
      <c r="A855" s="61">
        <v>44015</v>
      </c>
      <c r="B855" s="54" t="s">
        <v>8</v>
      </c>
      <c r="C855" s="54" t="s">
        <v>8</v>
      </c>
      <c r="D855" s="14">
        <v>8</v>
      </c>
    </row>
    <row r="856" spans="1:4" x14ac:dyDescent="0.25">
      <c r="A856" s="61">
        <v>44015</v>
      </c>
      <c r="B856" s="54" t="s">
        <v>49</v>
      </c>
      <c r="C856" s="54" t="s">
        <v>49</v>
      </c>
      <c r="D856" s="14">
        <v>0</v>
      </c>
    </row>
    <row r="857" spans="1:4" x14ac:dyDescent="0.25">
      <c r="A857" s="61">
        <v>44015</v>
      </c>
      <c r="B857" s="54" t="s">
        <v>50</v>
      </c>
      <c r="C857" s="54" t="s">
        <v>365</v>
      </c>
      <c r="D857" s="14">
        <v>0</v>
      </c>
    </row>
    <row r="858" spans="1:4" x14ac:dyDescent="0.25">
      <c r="A858" s="61">
        <v>44015</v>
      </c>
      <c r="B858" s="54" t="s">
        <v>27</v>
      </c>
      <c r="C858" s="54" t="s">
        <v>43</v>
      </c>
      <c r="D858" s="14">
        <v>0</v>
      </c>
    </row>
    <row r="859" spans="1:4" x14ac:dyDescent="0.25">
      <c r="A859" s="61">
        <v>44015</v>
      </c>
      <c r="B859" s="54" t="s">
        <v>51</v>
      </c>
      <c r="C859" s="54" t="s">
        <v>51</v>
      </c>
      <c r="D859" s="14">
        <v>0</v>
      </c>
    </row>
    <row r="860" spans="1:4" x14ac:dyDescent="0.25">
      <c r="A860" s="61">
        <v>44015</v>
      </c>
      <c r="B860" s="54" t="s">
        <v>10</v>
      </c>
      <c r="C860" s="54" t="s">
        <v>10</v>
      </c>
      <c r="D860" s="14">
        <v>0</v>
      </c>
    </row>
    <row r="861" spans="1:4" x14ac:dyDescent="0.25">
      <c r="A861" s="61">
        <v>44016</v>
      </c>
      <c r="B861" s="54" t="s">
        <v>14</v>
      </c>
      <c r="C861" s="54" t="s">
        <v>14</v>
      </c>
      <c r="D861" s="14">
        <v>0</v>
      </c>
    </row>
    <row r="862" spans="1:4" x14ac:dyDescent="0.25">
      <c r="A862" s="61">
        <v>44016</v>
      </c>
      <c r="B862" s="54" t="s">
        <v>20</v>
      </c>
      <c r="C862" s="54" t="s">
        <v>20</v>
      </c>
      <c r="D862" s="14">
        <v>0</v>
      </c>
    </row>
    <row r="863" spans="1:4" x14ac:dyDescent="0.25">
      <c r="A863" s="61">
        <v>44016</v>
      </c>
      <c r="B863" s="54" t="s">
        <v>13</v>
      </c>
      <c r="C863" s="54" t="s">
        <v>13</v>
      </c>
      <c r="D863" s="14">
        <v>0</v>
      </c>
    </row>
    <row r="864" spans="1:4" x14ac:dyDescent="0.25">
      <c r="A864" s="61">
        <v>44016</v>
      </c>
      <c r="B864" s="54" t="s">
        <v>24</v>
      </c>
      <c r="C864" s="54" t="s">
        <v>37</v>
      </c>
      <c r="D864" s="14">
        <v>2</v>
      </c>
    </row>
    <row r="865" spans="1:4" x14ac:dyDescent="0.25">
      <c r="A865" s="61">
        <v>44016</v>
      </c>
      <c r="B865" s="54" t="s">
        <v>24</v>
      </c>
      <c r="C865" s="54" t="s">
        <v>36</v>
      </c>
      <c r="D865" s="14">
        <v>1</v>
      </c>
    </row>
    <row r="866" spans="1:4" x14ac:dyDescent="0.25">
      <c r="A866" s="61">
        <v>44016</v>
      </c>
      <c r="B866" s="54" t="s">
        <v>47</v>
      </c>
      <c r="C866" s="54" t="s">
        <v>47</v>
      </c>
      <c r="D866" s="14">
        <v>0</v>
      </c>
    </row>
    <row r="867" spans="1:4" x14ac:dyDescent="0.25">
      <c r="A867" s="61">
        <v>44016</v>
      </c>
      <c r="B867" s="54" t="s">
        <v>48</v>
      </c>
      <c r="C867" s="440" t="s">
        <v>1380</v>
      </c>
      <c r="D867" s="14">
        <v>0</v>
      </c>
    </row>
    <row r="868" spans="1:4" x14ac:dyDescent="0.25">
      <c r="A868" s="61">
        <v>44016</v>
      </c>
      <c r="B868" s="54" t="s">
        <v>7</v>
      </c>
      <c r="C868" s="54" t="s">
        <v>7</v>
      </c>
      <c r="D868" s="14">
        <v>0</v>
      </c>
    </row>
    <row r="869" spans="1:4" x14ac:dyDescent="0.25">
      <c r="A869" s="61">
        <v>44016</v>
      </c>
      <c r="B869" s="54" t="s">
        <v>9</v>
      </c>
      <c r="C869" s="54" t="s">
        <v>9</v>
      </c>
      <c r="D869" s="14">
        <v>0</v>
      </c>
    </row>
    <row r="870" spans="1:4" x14ac:dyDescent="0.25">
      <c r="A870" s="61">
        <v>44016</v>
      </c>
      <c r="B870" s="54" t="s">
        <v>15</v>
      </c>
      <c r="C870" s="54" t="s">
        <v>1139</v>
      </c>
      <c r="D870" s="14">
        <v>0</v>
      </c>
    </row>
    <row r="871" spans="1:4" x14ac:dyDescent="0.25">
      <c r="A871" s="61">
        <v>44016</v>
      </c>
      <c r="B871" s="54" t="s">
        <v>11</v>
      </c>
      <c r="C871" s="54" t="s">
        <v>11</v>
      </c>
      <c r="D871" s="14">
        <v>0</v>
      </c>
    </row>
    <row r="872" spans="1:4" x14ac:dyDescent="0.25">
      <c r="A872" s="61">
        <v>44016</v>
      </c>
      <c r="B872" s="54" t="s">
        <v>12</v>
      </c>
      <c r="C872" s="54" t="s">
        <v>12</v>
      </c>
      <c r="D872" s="14">
        <v>0</v>
      </c>
    </row>
    <row r="873" spans="1:4" x14ac:dyDescent="0.25">
      <c r="A873" s="61">
        <v>44016</v>
      </c>
      <c r="B873" s="54" t="s">
        <v>8</v>
      </c>
      <c r="C873" s="54" t="s">
        <v>8</v>
      </c>
      <c r="D873" s="14">
        <v>3</v>
      </c>
    </row>
    <row r="874" spans="1:4" x14ac:dyDescent="0.25">
      <c r="A874" s="61">
        <v>44016</v>
      </c>
      <c r="B874" s="54" t="s">
        <v>49</v>
      </c>
      <c r="C874" s="54" t="s">
        <v>49</v>
      </c>
      <c r="D874" s="14">
        <v>0</v>
      </c>
    </row>
    <row r="875" spans="1:4" x14ac:dyDescent="0.25">
      <c r="A875" s="61">
        <v>44016</v>
      </c>
      <c r="B875" s="54" t="s">
        <v>50</v>
      </c>
      <c r="C875" s="54" t="s">
        <v>365</v>
      </c>
      <c r="D875" s="14">
        <v>0</v>
      </c>
    </row>
    <row r="876" spans="1:4" x14ac:dyDescent="0.25">
      <c r="A876" s="61">
        <v>44016</v>
      </c>
      <c r="B876" s="54" t="s">
        <v>27</v>
      </c>
      <c r="C876" s="54" t="s">
        <v>43</v>
      </c>
      <c r="D876" s="14">
        <v>0</v>
      </c>
    </row>
    <row r="877" spans="1:4" x14ac:dyDescent="0.25">
      <c r="A877" s="61">
        <v>44016</v>
      </c>
      <c r="B877" s="54" t="s">
        <v>51</v>
      </c>
      <c r="C877" s="54" t="s">
        <v>51</v>
      </c>
      <c r="D877" s="14">
        <v>0</v>
      </c>
    </row>
    <row r="878" spans="1:4" x14ac:dyDescent="0.25">
      <c r="A878" s="61">
        <v>44016</v>
      </c>
      <c r="B878" s="54" t="s">
        <v>10</v>
      </c>
      <c r="C878" s="54" t="s">
        <v>10</v>
      </c>
      <c r="D878" s="14">
        <v>0</v>
      </c>
    </row>
    <row r="879" spans="1:4" x14ac:dyDescent="0.25">
      <c r="A879" s="61">
        <v>44017</v>
      </c>
      <c r="B879" s="54" t="s">
        <v>14</v>
      </c>
      <c r="C879" s="54" t="s">
        <v>14</v>
      </c>
      <c r="D879" s="14">
        <v>0</v>
      </c>
    </row>
    <row r="880" spans="1:4" x14ac:dyDescent="0.25">
      <c r="A880" s="61">
        <v>44017</v>
      </c>
      <c r="B880" s="54" t="s">
        <v>20</v>
      </c>
      <c r="C880" s="54" t="s">
        <v>20</v>
      </c>
      <c r="D880" s="14">
        <v>0</v>
      </c>
    </row>
    <row r="881" spans="1:4" x14ac:dyDescent="0.25">
      <c r="A881" s="61">
        <v>44017</v>
      </c>
      <c r="B881" s="54" t="s">
        <v>13</v>
      </c>
      <c r="C881" s="54" t="s">
        <v>13</v>
      </c>
      <c r="D881" s="14">
        <v>0</v>
      </c>
    </row>
    <row r="882" spans="1:4" x14ac:dyDescent="0.25">
      <c r="A882" s="61">
        <v>44017</v>
      </c>
      <c r="B882" s="54" t="s">
        <v>24</v>
      </c>
      <c r="C882" s="54" t="s">
        <v>23</v>
      </c>
      <c r="D882" s="14">
        <v>2</v>
      </c>
    </row>
    <row r="883" spans="1:4" x14ac:dyDescent="0.25">
      <c r="A883" s="61">
        <v>44017</v>
      </c>
      <c r="B883" s="54" t="s">
        <v>47</v>
      </c>
      <c r="C883" s="54" t="s">
        <v>47</v>
      </c>
      <c r="D883" s="14">
        <v>0</v>
      </c>
    </row>
    <row r="884" spans="1:4" x14ac:dyDescent="0.25">
      <c r="A884" s="61">
        <v>44017</v>
      </c>
      <c r="B884" s="54" t="s">
        <v>48</v>
      </c>
      <c r="C884" s="440" t="s">
        <v>1380</v>
      </c>
      <c r="D884" s="14">
        <v>0</v>
      </c>
    </row>
    <row r="885" spans="1:4" x14ac:dyDescent="0.25">
      <c r="A885" s="61">
        <v>44017</v>
      </c>
      <c r="B885" s="54" t="s">
        <v>7</v>
      </c>
      <c r="C885" s="54" t="s">
        <v>7</v>
      </c>
      <c r="D885" s="14">
        <v>0</v>
      </c>
    </row>
    <row r="886" spans="1:4" x14ac:dyDescent="0.25">
      <c r="A886" s="61">
        <v>44017</v>
      </c>
      <c r="B886" s="54" t="s">
        <v>9</v>
      </c>
      <c r="C886" s="54" t="s">
        <v>9</v>
      </c>
      <c r="D886" s="14">
        <v>0</v>
      </c>
    </row>
    <row r="887" spans="1:4" x14ac:dyDescent="0.25">
      <c r="A887" s="61">
        <v>44017</v>
      </c>
      <c r="B887" s="54" t="s">
        <v>15</v>
      </c>
      <c r="C887" s="54" t="s">
        <v>1139</v>
      </c>
      <c r="D887" s="14">
        <v>0</v>
      </c>
    </row>
    <row r="888" spans="1:4" x14ac:dyDescent="0.25">
      <c r="A888" s="61">
        <v>44017</v>
      </c>
      <c r="B888" s="54" t="s">
        <v>11</v>
      </c>
      <c r="C888" s="54" t="s">
        <v>11</v>
      </c>
      <c r="D888" s="14">
        <v>0</v>
      </c>
    </row>
    <row r="889" spans="1:4" x14ac:dyDescent="0.25">
      <c r="A889" s="61">
        <v>44017</v>
      </c>
      <c r="B889" s="54" t="s">
        <v>12</v>
      </c>
      <c r="C889" s="54" t="s">
        <v>12</v>
      </c>
      <c r="D889" s="14">
        <v>0</v>
      </c>
    </row>
    <row r="890" spans="1:4" x14ac:dyDescent="0.25">
      <c r="A890" s="61">
        <v>44017</v>
      </c>
      <c r="B890" s="54" t="s">
        <v>8</v>
      </c>
      <c r="C890" s="54" t="s">
        <v>8</v>
      </c>
      <c r="D890" s="14">
        <v>4</v>
      </c>
    </row>
    <row r="891" spans="1:4" x14ac:dyDescent="0.25">
      <c r="A891" s="61">
        <v>44017</v>
      </c>
      <c r="B891" s="54" t="s">
        <v>49</v>
      </c>
      <c r="C891" s="54" t="s">
        <v>49</v>
      </c>
      <c r="D891" s="14">
        <v>0</v>
      </c>
    </row>
    <row r="892" spans="1:4" x14ac:dyDescent="0.25">
      <c r="A892" s="61">
        <v>44017</v>
      </c>
      <c r="B892" s="54" t="s">
        <v>50</v>
      </c>
      <c r="C892" s="54" t="s">
        <v>365</v>
      </c>
      <c r="D892" s="14">
        <v>0</v>
      </c>
    </row>
    <row r="893" spans="1:4" x14ac:dyDescent="0.25">
      <c r="A893" s="61">
        <v>44017</v>
      </c>
      <c r="B893" s="54" t="s">
        <v>27</v>
      </c>
      <c r="C893" s="54" t="s">
        <v>43</v>
      </c>
      <c r="D893" s="14">
        <v>0</v>
      </c>
    </row>
    <row r="894" spans="1:4" x14ac:dyDescent="0.25">
      <c r="A894" s="61">
        <v>44017</v>
      </c>
      <c r="B894" s="54" t="s">
        <v>51</v>
      </c>
      <c r="C894" s="54" t="s">
        <v>51</v>
      </c>
      <c r="D894" s="14">
        <v>0</v>
      </c>
    </row>
    <row r="895" spans="1:4" x14ac:dyDescent="0.25">
      <c r="A895" s="61">
        <v>44017</v>
      </c>
      <c r="B895" s="54" t="s">
        <v>10</v>
      </c>
      <c r="C895" s="54" t="s">
        <v>10</v>
      </c>
      <c r="D895" s="14">
        <v>0</v>
      </c>
    </row>
    <row r="896" spans="1:4" x14ac:dyDescent="0.25">
      <c r="A896" s="61">
        <v>44018</v>
      </c>
      <c r="B896" s="54" t="s">
        <v>14</v>
      </c>
      <c r="C896" s="54" t="s">
        <v>14</v>
      </c>
      <c r="D896" s="14">
        <v>0</v>
      </c>
    </row>
    <row r="897" spans="1:4" x14ac:dyDescent="0.25">
      <c r="A897" s="61">
        <v>44018</v>
      </c>
      <c r="B897" s="54" t="s">
        <v>20</v>
      </c>
      <c r="C897" s="54" t="s">
        <v>20</v>
      </c>
      <c r="D897" s="14">
        <v>0</v>
      </c>
    </row>
    <row r="898" spans="1:4" x14ac:dyDescent="0.25">
      <c r="A898" s="61">
        <v>44018</v>
      </c>
      <c r="B898" s="54" t="s">
        <v>13</v>
      </c>
      <c r="C898" s="54" t="s">
        <v>13</v>
      </c>
      <c r="D898" s="14">
        <v>0</v>
      </c>
    </row>
    <row r="899" spans="1:4" x14ac:dyDescent="0.25">
      <c r="A899" s="61">
        <v>44018</v>
      </c>
      <c r="B899" s="54" t="s">
        <v>24</v>
      </c>
      <c r="C899" s="54" t="s">
        <v>24</v>
      </c>
      <c r="D899" s="14">
        <v>0</v>
      </c>
    </row>
    <row r="900" spans="1:4" x14ac:dyDescent="0.25">
      <c r="A900" s="61">
        <v>44018</v>
      </c>
      <c r="B900" s="54" t="s">
        <v>47</v>
      </c>
      <c r="C900" s="54" t="s">
        <v>47</v>
      </c>
      <c r="D900" s="14">
        <v>0</v>
      </c>
    </row>
    <row r="901" spans="1:4" x14ac:dyDescent="0.25">
      <c r="A901" s="61">
        <v>44018</v>
      </c>
      <c r="B901" s="54" t="s">
        <v>48</v>
      </c>
      <c r="C901" s="440" t="s">
        <v>1380</v>
      </c>
      <c r="D901" s="14">
        <v>0</v>
      </c>
    </row>
    <row r="902" spans="1:4" x14ac:dyDescent="0.25">
      <c r="A902" s="61">
        <v>44018</v>
      </c>
      <c r="B902" s="54" t="s">
        <v>7</v>
      </c>
      <c r="C902" s="54" t="s">
        <v>7</v>
      </c>
      <c r="D902" s="14">
        <v>0</v>
      </c>
    </row>
    <row r="903" spans="1:4" x14ac:dyDescent="0.25">
      <c r="A903" s="61">
        <v>44018</v>
      </c>
      <c r="B903" s="54" t="s">
        <v>9</v>
      </c>
      <c r="C903" s="54" t="s">
        <v>9</v>
      </c>
      <c r="D903" s="14">
        <v>0</v>
      </c>
    </row>
    <row r="904" spans="1:4" x14ac:dyDescent="0.25">
      <c r="A904" s="61">
        <v>44018</v>
      </c>
      <c r="B904" s="54" t="s">
        <v>15</v>
      </c>
      <c r="C904" s="54" t="s">
        <v>1139</v>
      </c>
      <c r="D904" s="14">
        <v>0</v>
      </c>
    </row>
    <row r="905" spans="1:4" x14ac:dyDescent="0.25">
      <c r="A905" s="61">
        <v>44018</v>
      </c>
      <c r="B905" s="54" t="s">
        <v>11</v>
      </c>
      <c r="C905" s="54" t="s">
        <v>11</v>
      </c>
      <c r="D905" s="14">
        <v>0</v>
      </c>
    </row>
    <row r="906" spans="1:4" x14ac:dyDescent="0.25">
      <c r="A906" s="61">
        <v>44018</v>
      </c>
      <c r="B906" s="54" t="s">
        <v>12</v>
      </c>
      <c r="C906" s="54" t="s">
        <v>12</v>
      </c>
      <c r="D906" s="14">
        <v>0</v>
      </c>
    </row>
    <row r="907" spans="1:4" x14ac:dyDescent="0.25">
      <c r="A907" s="61">
        <v>44018</v>
      </c>
      <c r="B907" s="54" t="s">
        <v>8</v>
      </c>
      <c r="C907" s="54" t="s">
        <v>8</v>
      </c>
      <c r="D907" s="14">
        <v>5</v>
      </c>
    </row>
    <row r="908" spans="1:4" x14ac:dyDescent="0.25">
      <c r="A908" s="61">
        <v>44018</v>
      </c>
      <c r="B908" s="54" t="s">
        <v>49</v>
      </c>
      <c r="C908" s="54" t="s">
        <v>49</v>
      </c>
      <c r="D908" s="14">
        <v>0</v>
      </c>
    </row>
    <row r="909" spans="1:4" x14ac:dyDescent="0.25">
      <c r="A909" s="61">
        <v>44018</v>
      </c>
      <c r="B909" s="54" t="s">
        <v>50</v>
      </c>
      <c r="C909" s="54" t="s">
        <v>365</v>
      </c>
      <c r="D909" s="14">
        <v>0</v>
      </c>
    </row>
    <row r="910" spans="1:4" x14ac:dyDescent="0.25">
      <c r="A910" s="61">
        <v>44018</v>
      </c>
      <c r="B910" s="54" t="s">
        <v>27</v>
      </c>
      <c r="C910" s="54" t="s">
        <v>43</v>
      </c>
      <c r="D910" s="14">
        <v>0</v>
      </c>
    </row>
    <row r="911" spans="1:4" x14ac:dyDescent="0.25">
      <c r="A911" s="61">
        <v>44018</v>
      </c>
      <c r="B911" s="54" t="s">
        <v>51</v>
      </c>
      <c r="C911" s="54" t="s">
        <v>51</v>
      </c>
      <c r="D911" s="14">
        <v>0</v>
      </c>
    </row>
    <row r="912" spans="1:4" x14ac:dyDescent="0.25">
      <c r="A912" s="61">
        <v>44018</v>
      </c>
      <c r="B912" s="54" t="s">
        <v>10</v>
      </c>
      <c r="C912" s="54" t="s">
        <v>10</v>
      </c>
      <c r="D912" s="14">
        <v>0</v>
      </c>
    </row>
    <row r="913" spans="1:4" x14ac:dyDescent="0.25">
      <c r="A913" s="61">
        <v>44019</v>
      </c>
      <c r="B913" s="54" t="s">
        <v>14</v>
      </c>
      <c r="C913" s="54" t="s">
        <v>14</v>
      </c>
      <c r="D913" s="14">
        <v>0</v>
      </c>
    </row>
    <row r="914" spans="1:4" x14ac:dyDescent="0.25">
      <c r="A914" s="61">
        <v>44019</v>
      </c>
      <c r="B914" s="54" t="s">
        <v>20</v>
      </c>
      <c r="C914" s="54" t="s">
        <v>20</v>
      </c>
      <c r="D914" s="14">
        <v>0</v>
      </c>
    </row>
    <row r="915" spans="1:4" x14ac:dyDescent="0.25">
      <c r="A915" s="61">
        <v>44019</v>
      </c>
      <c r="B915" s="54" t="s">
        <v>13</v>
      </c>
      <c r="C915" s="54" t="s">
        <v>13</v>
      </c>
      <c r="D915" s="14">
        <v>0</v>
      </c>
    </row>
    <row r="916" spans="1:4" x14ac:dyDescent="0.25">
      <c r="A916" s="61">
        <v>44019</v>
      </c>
      <c r="B916" s="54" t="s">
        <v>24</v>
      </c>
      <c r="C916" s="54" t="s">
        <v>37</v>
      </c>
      <c r="D916" s="14">
        <v>1</v>
      </c>
    </row>
    <row r="917" spans="1:4" x14ac:dyDescent="0.25">
      <c r="A917" s="61">
        <v>44019</v>
      </c>
      <c r="B917" s="54" t="s">
        <v>47</v>
      </c>
      <c r="C917" s="54" t="s">
        <v>47</v>
      </c>
      <c r="D917" s="14">
        <v>0</v>
      </c>
    </row>
    <row r="918" spans="1:4" x14ac:dyDescent="0.25">
      <c r="A918" s="61">
        <v>44019</v>
      </c>
      <c r="B918" s="54" t="s">
        <v>48</v>
      </c>
      <c r="C918" s="440" t="s">
        <v>1380</v>
      </c>
      <c r="D918" s="14">
        <v>0</v>
      </c>
    </row>
    <row r="919" spans="1:4" x14ac:dyDescent="0.25">
      <c r="A919" s="61">
        <v>44019</v>
      </c>
      <c r="B919" s="54" t="s">
        <v>7</v>
      </c>
      <c r="C919" s="54" t="s">
        <v>7</v>
      </c>
      <c r="D919" s="14">
        <v>0</v>
      </c>
    </row>
    <row r="920" spans="1:4" x14ac:dyDescent="0.25">
      <c r="A920" s="61">
        <v>44019</v>
      </c>
      <c r="B920" s="54" t="s">
        <v>9</v>
      </c>
      <c r="C920" s="54" t="s">
        <v>9</v>
      </c>
      <c r="D920" s="14">
        <v>1</v>
      </c>
    </row>
    <row r="921" spans="1:4" x14ac:dyDescent="0.25">
      <c r="A921" s="61">
        <v>44019</v>
      </c>
      <c r="B921" s="54" t="s">
        <v>15</v>
      </c>
      <c r="C921" s="54" t="s">
        <v>1139</v>
      </c>
      <c r="D921" s="14">
        <v>0</v>
      </c>
    </row>
    <row r="922" spans="1:4" x14ac:dyDescent="0.25">
      <c r="A922" s="61">
        <v>44019</v>
      </c>
      <c r="B922" s="54" t="s">
        <v>11</v>
      </c>
      <c r="C922" s="54" t="s">
        <v>11</v>
      </c>
      <c r="D922" s="14">
        <v>0</v>
      </c>
    </row>
    <row r="923" spans="1:4" x14ac:dyDescent="0.25">
      <c r="A923" s="61">
        <v>44019</v>
      </c>
      <c r="B923" s="54" t="s">
        <v>12</v>
      </c>
      <c r="C923" s="54" t="s">
        <v>12</v>
      </c>
      <c r="D923" s="14">
        <v>0</v>
      </c>
    </row>
    <row r="924" spans="1:4" x14ac:dyDescent="0.25">
      <c r="A924" s="61">
        <v>44019</v>
      </c>
      <c r="B924" s="54" t="s">
        <v>8</v>
      </c>
      <c r="C924" s="54" t="s">
        <v>8</v>
      </c>
      <c r="D924" s="14">
        <v>6</v>
      </c>
    </row>
    <row r="925" spans="1:4" x14ac:dyDescent="0.25">
      <c r="A925" s="61">
        <v>44019</v>
      </c>
      <c r="B925" s="54" t="s">
        <v>49</v>
      </c>
      <c r="C925" s="54" t="s">
        <v>49</v>
      </c>
      <c r="D925" s="14">
        <v>0</v>
      </c>
    </row>
    <row r="926" spans="1:4" x14ac:dyDescent="0.25">
      <c r="A926" s="61">
        <v>44019</v>
      </c>
      <c r="B926" s="54" t="s">
        <v>50</v>
      </c>
      <c r="C926" s="54" t="s">
        <v>365</v>
      </c>
      <c r="D926" s="14">
        <v>0</v>
      </c>
    </row>
    <row r="927" spans="1:4" x14ac:dyDescent="0.25">
      <c r="A927" s="61">
        <v>44019</v>
      </c>
      <c r="B927" s="54" t="s">
        <v>27</v>
      </c>
      <c r="C927" s="54" t="s">
        <v>43</v>
      </c>
      <c r="D927" s="14">
        <v>0</v>
      </c>
    </row>
    <row r="928" spans="1:4" x14ac:dyDescent="0.25">
      <c r="A928" s="61">
        <v>44019</v>
      </c>
      <c r="B928" s="54" t="s">
        <v>51</v>
      </c>
      <c r="C928" s="54" t="s">
        <v>51</v>
      </c>
      <c r="D928" s="14">
        <v>0</v>
      </c>
    </row>
    <row r="929" spans="1:4" x14ac:dyDescent="0.25">
      <c r="A929" s="61">
        <v>44019</v>
      </c>
      <c r="B929" s="54" t="s">
        <v>10</v>
      </c>
      <c r="C929" s="54" t="s">
        <v>10</v>
      </c>
      <c r="D929" s="14">
        <v>0</v>
      </c>
    </row>
    <row r="930" spans="1:4" x14ac:dyDescent="0.25">
      <c r="A930" s="61">
        <v>44020</v>
      </c>
      <c r="B930" s="54" t="s">
        <v>14</v>
      </c>
      <c r="C930" s="54" t="s">
        <v>14</v>
      </c>
      <c r="D930" s="14">
        <v>0</v>
      </c>
    </row>
    <row r="931" spans="1:4" x14ac:dyDescent="0.25">
      <c r="A931" s="61">
        <v>44020</v>
      </c>
      <c r="B931" s="54" t="s">
        <v>20</v>
      </c>
      <c r="C931" s="54" t="s">
        <v>20</v>
      </c>
      <c r="D931" s="14">
        <v>0</v>
      </c>
    </row>
    <row r="932" spans="1:4" x14ac:dyDescent="0.25">
      <c r="A932" s="61">
        <v>44020</v>
      </c>
      <c r="B932" s="54" t="s">
        <v>13</v>
      </c>
      <c r="C932" s="54" t="s">
        <v>13</v>
      </c>
      <c r="D932" s="14">
        <v>0</v>
      </c>
    </row>
    <row r="933" spans="1:4" x14ac:dyDescent="0.25">
      <c r="A933" s="61">
        <v>44020</v>
      </c>
      <c r="B933" s="54" t="s">
        <v>24</v>
      </c>
      <c r="C933" s="54" t="s">
        <v>23</v>
      </c>
      <c r="D933" s="14">
        <v>2</v>
      </c>
    </row>
    <row r="934" spans="1:4" x14ac:dyDescent="0.25">
      <c r="A934" s="61">
        <v>44020</v>
      </c>
      <c r="B934" s="54" t="s">
        <v>47</v>
      </c>
      <c r="C934" s="54" t="s">
        <v>47</v>
      </c>
      <c r="D934" s="14">
        <v>0</v>
      </c>
    </row>
    <row r="935" spans="1:4" x14ac:dyDescent="0.25">
      <c r="A935" s="61">
        <v>44020</v>
      </c>
      <c r="B935" s="54" t="s">
        <v>48</v>
      </c>
      <c r="C935" s="440" t="s">
        <v>1380</v>
      </c>
      <c r="D935" s="14">
        <v>0</v>
      </c>
    </row>
    <row r="936" spans="1:4" x14ac:dyDescent="0.25">
      <c r="A936" s="61">
        <v>44020</v>
      </c>
      <c r="B936" s="54" t="s">
        <v>7</v>
      </c>
      <c r="C936" s="54" t="s">
        <v>7</v>
      </c>
      <c r="D936" s="14">
        <v>0</v>
      </c>
    </row>
    <row r="937" spans="1:4" x14ac:dyDescent="0.25">
      <c r="A937" s="61">
        <v>44020</v>
      </c>
      <c r="B937" s="54" t="s">
        <v>9</v>
      </c>
      <c r="C937" s="54" t="s">
        <v>9</v>
      </c>
      <c r="D937" s="14">
        <v>1</v>
      </c>
    </row>
    <row r="938" spans="1:4" x14ac:dyDescent="0.25">
      <c r="A938" s="61">
        <v>44020</v>
      </c>
      <c r="B938" s="54" t="s">
        <v>15</v>
      </c>
      <c r="C938" s="54" t="s">
        <v>1139</v>
      </c>
      <c r="D938" s="14">
        <v>1</v>
      </c>
    </row>
    <row r="939" spans="1:4" x14ac:dyDescent="0.25">
      <c r="A939" s="61">
        <v>44020</v>
      </c>
      <c r="B939" s="54" t="s">
        <v>11</v>
      </c>
      <c r="C939" s="54" t="s">
        <v>11</v>
      </c>
      <c r="D939" s="14">
        <v>0</v>
      </c>
    </row>
    <row r="940" spans="1:4" x14ac:dyDescent="0.25">
      <c r="A940" s="61">
        <v>44020</v>
      </c>
      <c r="B940" s="54" t="s">
        <v>12</v>
      </c>
      <c r="C940" s="54" t="s">
        <v>12</v>
      </c>
      <c r="D940" s="14">
        <v>0</v>
      </c>
    </row>
    <row r="941" spans="1:4" x14ac:dyDescent="0.25">
      <c r="A941" s="61">
        <v>44020</v>
      </c>
      <c r="B941" s="54" t="s">
        <v>8</v>
      </c>
      <c r="C941" s="54" t="s">
        <v>8</v>
      </c>
      <c r="D941" s="14">
        <v>6</v>
      </c>
    </row>
    <row r="942" spans="1:4" x14ac:dyDescent="0.25">
      <c r="A942" s="61">
        <v>44020</v>
      </c>
      <c r="B942" s="54" t="s">
        <v>49</v>
      </c>
      <c r="C942" s="54" t="s">
        <v>49</v>
      </c>
      <c r="D942" s="14">
        <v>0</v>
      </c>
    </row>
    <row r="943" spans="1:4" x14ac:dyDescent="0.25">
      <c r="A943" s="61">
        <v>44020</v>
      </c>
      <c r="B943" s="54" t="s">
        <v>50</v>
      </c>
      <c r="C943" s="54" t="s">
        <v>365</v>
      </c>
      <c r="D943" s="14">
        <v>0</v>
      </c>
    </row>
    <row r="944" spans="1:4" x14ac:dyDescent="0.25">
      <c r="A944" s="61">
        <v>44020</v>
      </c>
      <c r="B944" s="54" t="s">
        <v>27</v>
      </c>
      <c r="C944" s="54" t="s">
        <v>43</v>
      </c>
      <c r="D944" s="14">
        <v>0</v>
      </c>
    </row>
    <row r="945" spans="1:4" x14ac:dyDescent="0.25">
      <c r="A945" s="61">
        <v>44020</v>
      </c>
      <c r="B945" s="54" t="s">
        <v>51</v>
      </c>
      <c r="C945" s="54" t="s">
        <v>51</v>
      </c>
      <c r="D945" s="14">
        <v>0</v>
      </c>
    </row>
    <row r="946" spans="1:4" x14ac:dyDescent="0.25">
      <c r="A946" s="61">
        <v>44020</v>
      </c>
      <c r="B946" s="54" t="s">
        <v>10</v>
      </c>
      <c r="C946" s="54" t="s">
        <v>10</v>
      </c>
      <c r="D946" s="14">
        <v>0</v>
      </c>
    </row>
    <row r="947" spans="1:4" x14ac:dyDescent="0.25">
      <c r="A947" s="61">
        <v>44021</v>
      </c>
      <c r="B947" s="54" t="s">
        <v>14</v>
      </c>
      <c r="C947" s="54" t="s">
        <v>14</v>
      </c>
      <c r="D947" s="14">
        <v>0</v>
      </c>
    </row>
    <row r="948" spans="1:4" x14ac:dyDescent="0.25">
      <c r="A948" s="61">
        <v>44021</v>
      </c>
      <c r="B948" s="54" t="s">
        <v>20</v>
      </c>
      <c r="C948" s="54" t="s">
        <v>20</v>
      </c>
      <c r="D948" s="14">
        <v>0</v>
      </c>
    </row>
    <row r="949" spans="1:4" x14ac:dyDescent="0.25">
      <c r="A949" s="61">
        <v>44021</v>
      </c>
      <c r="B949" s="54" t="s">
        <v>13</v>
      </c>
      <c r="C949" s="54" t="s">
        <v>13</v>
      </c>
      <c r="D949" s="14">
        <v>1</v>
      </c>
    </row>
    <row r="950" spans="1:4" x14ac:dyDescent="0.25">
      <c r="A950" s="61">
        <v>44021</v>
      </c>
      <c r="B950" s="54" t="s">
        <v>24</v>
      </c>
      <c r="C950" s="54" t="s">
        <v>37</v>
      </c>
      <c r="D950" s="14">
        <v>1</v>
      </c>
    </row>
    <row r="951" spans="1:4" x14ac:dyDescent="0.25">
      <c r="A951" s="61">
        <v>44021</v>
      </c>
      <c r="B951" s="54" t="s">
        <v>24</v>
      </c>
      <c r="C951" s="54" t="s">
        <v>36</v>
      </c>
      <c r="D951" s="14">
        <v>1</v>
      </c>
    </row>
    <row r="952" spans="1:4" x14ac:dyDescent="0.25">
      <c r="A952" s="61">
        <v>44021</v>
      </c>
      <c r="B952" s="54" t="s">
        <v>47</v>
      </c>
      <c r="C952" s="54" t="s">
        <v>47</v>
      </c>
      <c r="D952" s="14">
        <v>0</v>
      </c>
    </row>
    <row r="953" spans="1:4" x14ac:dyDescent="0.25">
      <c r="A953" s="61">
        <v>44021</v>
      </c>
      <c r="B953" s="54" t="s">
        <v>48</v>
      </c>
      <c r="C953" s="52" t="s">
        <v>1380</v>
      </c>
      <c r="D953" s="14">
        <v>0</v>
      </c>
    </row>
    <row r="954" spans="1:4" x14ac:dyDescent="0.25">
      <c r="A954" s="61">
        <v>44021</v>
      </c>
      <c r="B954" s="54" t="s">
        <v>7</v>
      </c>
      <c r="C954" s="54" t="s">
        <v>7</v>
      </c>
      <c r="D954" s="14">
        <v>0</v>
      </c>
    </row>
    <row r="955" spans="1:4" x14ac:dyDescent="0.25">
      <c r="A955" s="61">
        <v>44021</v>
      </c>
      <c r="B955" s="54" t="s">
        <v>9</v>
      </c>
      <c r="C955" s="54" t="s">
        <v>9</v>
      </c>
      <c r="D955" s="14">
        <v>11</v>
      </c>
    </row>
    <row r="956" spans="1:4" x14ac:dyDescent="0.25">
      <c r="A956" s="61">
        <v>44021</v>
      </c>
      <c r="B956" s="54" t="s">
        <v>15</v>
      </c>
      <c r="C956" s="54" t="s">
        <v>1139</v>
      </c>
      <c r="D956" s="14">
        <v>0</v>
      </c>
    </row>
    <row r="957" spans="1:4" x14ac:dyDescent="0.25">
      <c r="A957" s="61">
        <v>44021</v>
      </c>
      <c r="B957" s="54" t="s">
        <v>11</v>
      </c>
      <c r="C957" s="54" t="s">
        <v>11</v>
      </c>
      <c r="D957" s="14">
        <v>0</v>
      </c>
    </row>
    <row r="958" spans="1:4" x14ac:dyDescent="0.25">
      <c r="A958" s="61">
        <v>44021</v>
      </c>
      <c r="B958" s="54" t="s">
        <v>12</v>
      </c>
      <c r="C958" s="54" t="s">
        <v>12</v>
      </c>
      <c r="D958" s="14">
        <v>0</v>
      </c>
    </row>
    <row r="959" spans="1:4" x14ac:dyDescent="0.25">
      <c r="A959" s="61">
        <v>44021</v>
      </c>
      <c r="B959" s="54" t="s">
        <v>8</v>
      </c>
      <c r="C959" s="54" t="s">
        <v>8</v>
      </c>
      <c r="D959" s="14">
        <v>5</v>
      </c>
    </row>
    <row r="960" spans="1:4" x14ac:dyDescent="0.25">
      <c r="A960" s="61">
        <v>44021</v>
      </c>
      <c r="B960" s="54" t="s">
        <v>49</v>
      </c>
      <c r="C960" s="54" t="s">
        <v>49</v>
      </c>
      <c r="D960" s="14">
        <v>0</v>
      </c>
    </row>
    <row r="961" spans="1:4" x14ac:dyDescent="0.25">
      <c r="A961" s="61">
        <v>44021</v>
      </c>
      <c r="B961" s="54" t="s">
        <v>50</v>
      </c>
      <c r="C961" s="54" t="s">
        <v>365</v>
      </c>
      <c r="D961" s="14">
        <v>0</v>
      </c>
    </row>
    <row r="962" spans="1:4" x14ac:dyDescent="0.25">
      <c r="A962" s="61">
        <v>44021</v>
      </c>
      <c r="B962" s="54" t="s">
        <v>27</v>
      </c>
      <c r="C962" s="54" t="s">
        <v>43</v>
      </c>
      <c r="D962" s="14">
        <v>1</v>
      </c>
    </row>
    <row r="963" spans="1:4" x14ac:dyDescent="0.25">
      <c r="A963" s="61">
        <v>44021</v>
      </c>
      <c r="B963" s="54" t="s">
        <v>51</v>
      </c>
      <c r="C963" s="54" t="s">
        <v>51</v>
      </c>
      <c r="D963" s="14">
        <v>0</v>
      </c>
    </row>
    <row r="964" spans="1:4" x14ac:dyDescent="0.25">
      <c r="A964" s="61">
        <v>44021</v>
      </c>
      <c r="B964" s="54" t="s">
        <v>10</v>
      </c>
      <c r="C964" s="54" t="s">
        <v>10</v>
      </c>
      <c r="D964" s="14">
        <v>0</v>
      </c>
    </row>
    <row r="965" spans="1:4" x14ac:dyDescent="0.25">
      <c r="A965" s="61">
        <v>44022</v>
      </c>
      <c r="B965" s="54" t="s">
        <v>14</v>
      </c>
      <c r="C965" s="68" t="s">
        <v>1145</v>
      </c>
      <c r="D965" s="14">
        <v>1</v>
      </c>
    </row>
    <row r="966" spans="1:4" x14ac:dyDescent="0.25">
      <c r="A966" s="61">
        <v>44022</v>
      </c>
      <c r="B966" s="54" t="s">
        <v>20</v>
      </c>
      <c r="C966" s="54" t="s">
        <v>20</v>
      </c>
      <c r="D966" s="14">
        <v>0</v>
      </c>
    </row>
    <row r="967" spans="1:4" x14ac:dyDescent="0.25">
      <c r="A967" s="61">
        <v>44022</v>
      </c>
      <c r="B967" s="54" t="s">
        <v>13</v>
      </c>
      <c r="C967" s="54" t="s">
        <v>13</v>
      </c>
      <c r="D967" s="14">
        <v>2</v>
      </c>
    </row>
    <row r="968" spans="1:4" x14ac:dyDescent="0.25">
      <c r="A968" s="61">
        <v>44022</v>
      </c>
      <c r="B968" s="54" t="s">
        <v>24</v>
      </c>
      <c r="C968" s="54" t="s">
        <v>23</v>
      </c>
      <c r="D968" s="14">
        <v>1</v>
      </c>
    </row>
    <row r="969" spans="1:4" x14ac:dyDescent="0.25">
      <c r="A969" s="61">
        <v>44022</v>
      </c>
      <c r="B969" s="54" t="s">
        <v>47</v>
      </c>
      <c r="C969" s="54" t="s">
        <v>47</v>
      </c>
      <c r="D969" s="14">
        <v>0</v>
      </c>
    </row>
    <row r="970" spans="1:4" x14ac:dyDescent="0.25">
      <c r="A970" s="61">
        <v>44022</v>
      </c>
      <c r="B970" s="54" t="s">
        <v>48</v>
      </c>
      <c r="C970" s="440" t="s">
        <v>1380</v>
      </c>
      <c r="D970" s="14">
        <v>0</v>
      </c>
    </row>
    <row r="971" spans="1:4" x14ac:dyDescent="0.25">
      <c r="A971" s="61">
        <v>44022</v>
      </c>
      <c r="B971" s="54" t="s">
        <v>7</v>
      </c>
      <c r="C971" s="54" t="s">
        <v>7</v>
      </c>
      <c r="D971" s="14">
        <v>0</v>
      </c>
    </row>
    <row r="972" spans="1:4" x14ac:dyDescent="0.25">
      <c r="A972" s="61">
        <v>44022</v>
      </c>
      <c r="B972" s="54" t="s">
        <v>9</v>
      </c>
      <c r="C972" s="54" t="s">
        <v>9</v>
      </c>
      <c r="D972" s="14">
        <v>4</v>
      </c>
    </row>
    <row r="973" spans="1:4" x14ac:dyDescent="0.25">
      <c r="A973" s="61">
        <v>44022</v>
      </c>
      <c r="B973" s="54" t="s">
        <v>15</v>
      </c>
      <c r="C973" s="54" t="s">
        <v>1139</v>
      </c>
      <c r="D973" s="14">
        <v>1</v>
      </c>
    </row>
    <row r="974" spans="1:4" x14ac:dyDescent="0.25">
      <c r="A974" s="61">
        <v>44022</v>
      </c>
      <c r="B974" s="54" t="s">
        <v>11</v>
      </c>
      <c r="C974" s="54" t="s">
        <v>11</v>
      </c>
      <c r="D974" s="14">
        <v>0</v>
      </c>
    </row>
    <row r="975" spans="1:4" x14ac:dyDescent="0.25">
      <c r="A975" s="61">
        <v>44022</v>
      </c>
      <c r="B975" s="54" t="s">
        <v>12</v>
      </c>
      <c r="C975" s="54" t="s">
        <v>12</v>
      </c>
      <c r="D975" s="14">
        <v>0</v>
      </c>
    </row>
    <row r="976" spans="1:4" x14ac:dyDescent="0.25">
      <c r="A976" s="61">
        <v>44022</v>
      </c>
      <c r="B976" s="54" t="s">
        <v>8</v>
      </c>
      <c r="C976" s="54" t="s">
        <v>8</v>
      </c>
      <c r="D976" s="14">
        <v>10</v>
      </c>
    </row>
    <row r="977" spans="1:4" x14ac:dyDescent="0.25">
      <c r="A977" s="61">
        <v>44022</v>
      </c>
      <c r="B977" s="54" t="s">
        <v>49</v>
      </c>
      <c r="C977" s="54" t="s">
        <v>49</v>
      </c>
      <c r="D977" s="14">
        <v>0</v>
      </c>
    </row>
    <row r="978" spans="1:4" x14ac:dyDescent="0.25">
      <c r="A978" s="61">
        <v>44022</v>
      </c>
      <c r="B978" s="54" t="s">
        <v>50</v>
      </c>
      <c r="C978" s="54" t="s">
        <v>365</v>
      </c>
      <c r="D978" s="14">
        <v>0</v>
      </c>
    </row>
    <row r="979" spans="1:4" x14ac:dyDescent="0.25">
      <c r="A979" s="61">
        <v>44022</v>
      </c>
      <c r="B979" s="54" t="s">
        <v>27</v>
      </c>
      <c r="C979" s="54" t="s">
        <v>43</v>
      </c>
      <c r="D979" s="14">
        <v>0</v>
      </c>
    </row>
    <row r="980" spans="1:4" x14ac:dyDescent="0.25">
      <c r="A980" s="61">
        <v>44022</v>
      </c>
      <c r="B980" s="54" t="s">
        <v>51</v>
      </c>
      <c r="C980" s="54" t="s">
        <v>51</v>
      </c>
      <c r="D980" s="14">
        <v>1</v>
      </c>
    </row>
    <row r="981" spans="1:4" x14ac:dyDescent="0.25">
      <c r="A981" s="61">
        <v>44022</v>
      </c>
      <c r="B981" s="54" t="s">
        <v>10</v>
      </c>
      <c r="C981" s="54" t="s">
        <v>10</v>
      </c>
      <c r="D981" s="14">
        <v>0</v>
      </c>
    </row>
    <row r="982" spans="1:4" x14ac:dyDescent="0.25">
      <c r="A982" s="61">
        <v>44023</v>
      </c>
      <c r="B982" s="54" t="s">
        <v>14</v>
      </c>
      <c r="C982" s="54" t="s">
        <v>14</v>
      </c>
      <c r="D982" s="14">
        <v>0</v>
      </c>
    </row>
    <row r="983" spans="1:4" x14ac:dyDescent="0.25">
      <c r="A983" s="61">
        <v>44023</v>
      </c>
      <c r="B983" s="54" t="s">
        <v>20</v>
      </c>
      <c r="C983" s="54" t="s">
        <v>20</v>
      </c>
      <c r="D983" s="14">
        <v>0</v>
      </c>
    </row>
    <row r="984" spans="1:4" x14ac:dyDescent="0.25">
      <c r="A984" s="61">
        <v>44023</v>
      </c>
      <c r="B984" s="54" t="s">
        <v>13</v>
      </c>
      <c r="C984" s="54" t="s">
        <v>13</v>
      </c>
      <c r="D984" s="14">
        <v>1</v>
      </c>
    </row>
    <row r="985" spans="1:4" x14ac:dyDescent="0.25">
      <c r="A985" s="61">
        <v>44023</v>
      </c>
      <c r="B985" s="54" t="s">
        <v>24</v>
      </c>
      <c r="C985" s="54" t="s">
        <v>24</v>
      </c>
      <c r="D985" s="14">
        <v>1</v>
      </c>
    </row>
    <row r="986" spans="1:4" x14ac:dyDescent="0.25">
      <c r="A986" s="61">
        <v>44023</v>
      </c>
      <c r="B986" s="54" t="s">
        <v>24</v>
      </c>
      <c r="C986" s="54" t="s">
        <v>36</v>
      </c>
      <c r="D986" s="14">
        <v>1</v>
      </c>
    </row>
    <row r="987" spans="1:4" x14ac:dyDescent="0.25">
      <c r="A987" s="61">
        <v>44023</v>
      </c>
      <c r="B987" s="54" t="s">
        <v>47</v>
      </c>
      <c r="C987" s="54" t="s">
        <v>47</v>
      </c>
      <c r="D987" s="14">
        <v>0</v>
      </c>
    </row>
    <row r="988" spans="1:4" x14ac:dyDescent="0.25">
      <c r="A988" s="61">
        <v>44023</v>
      </c>
      <c r="B988" s="54" t="s">
        <v>48</v>
      </c>
      <c r="C988" s="440" t="s">
        <v>1380</v>
      </c>
      <c r="D988" s="14">
        <v>0</v>
      </c>
    </row>
    <row r="989" spans="1:4" x14ac:dyDescent="0.25">
      <c r="A989" s="61">
        <v>44023</v>
      </c>
      <c r="B989" s="54" t="s">
        <v>7</v>
      </c>
      <c r="C989" s="54" t="s">
        <v>7</v>
      </c>
      <c r="D989" s="14">
        <v>0</v>
      </c>
    </row>
    <row r="990" spans="1:4" x14ac:dyDescent="0.25">
      <c r="A990" s="61">
        <v>44023</v>
      </c>
      <c r="B990" s="54" t="s">
        <v>9</v>
      </c>
      <c r="C990" s="54" t="s">
        <v>9</v>
      </c>
      <c r="D990" s="14">
        <v>6</v>
      </c>
    </row>
    <row r="991" spans="1:4" x14ac:dyDescent="0.25">
      <c r="A991" s="61">
        <v>44023</v>
      </c>
      <c r="B991" s="54" t="s">
        <v>15</v>
      </c>
      <c r="C991" s="54" t="s">
        <v>1139</v>
      </c>
      <c r="D991" s="14">
        <v>0</v>
      </c>
    </row>
    <row r="992" spans="1:4" x14ac:dyDescent="0.25">
      <c r="A992" s="61">
        <v>44023</v>
      </c>
      <c r="B992" s="54" t="s">
        <v>11</v>
      </c>
      <c r="C992" s="54" t="s">
        <v>11</v>
      </c>
      <c r="D992" s="14">
        <v>0</v>
      </c>
    </row>
    <row r="993" spans="1:4" x14ac:dyDescent="0.25">
      <c r="A993" s="61">
        <v>44023</v>
      </c>
      <c r="B993" s="54" t="s">
        <v>12</v>
      </c>
      <c r="C993" s="54" t="s">
        <v>12</v>
      </c>
      <c r="D993" s="14">
        <v>0</v>
      </c>
    </row>
    <row r="994" spans="1:4" x14ac:dyDescent="0.25">
      <c r="A994" s="61">
        <v>44023</v>
      </c>
      <c r="B994" s="54" t="s">
        <v>8</v>
      </c>
      <c r="C994" s="54" t="s">
        <v>8</v>
      </c>
      <c r="D994" s="14">
        <v>19</v>
      </c>
    </row>
    <row r="995" spans="1:4" x14ac:dyDescent="0.25">
      <c r="A995" s="61">
        <v>44023</v>
      </c>
      <c r="B995" s="54" t="s">
        <v>49</v>
      </c>
      <c r="C995" s="54" t="s">
        <v>49</v>
      </c>
      <c r="D995" s="14">
        <v>0</v>
      </c>
    </row>
    <row r="996" spans="1:4" x14ac:dyDescent="0.25">
      <c r="A996" s="61">
        <v>44023</v>
      </c>
      <c r="B996" s="54" t="s">
        <v>50</v>
      </c>
      <c r="C996" s="54" t="s">
        <v>365</v>
      </c>
      <c r="D996" s="14">
        <v>0</v>
      </c>
    </row>
    <row r="997" spans="1:4" x14ac:dyDescent="0.25">
      <c r="A997" s="61">
        <v>44023</v>
      </c>
      <c r="B997" s="54" t="s">
        <v>27</v>
      </c>
      <c r="C997" s="54" t="s">
        <v>43</v>
      </c>
      <c r="D997" s="14">
        <v>1</v>
      </c>
    </row>
    <row r="998" spans="1:4" x14ac:dyDescent="0.25">
      <c r="A998" s="61">
        <v>44023</v>
      </c>
      <c r="B998" s="54" t="s">
        <v>51</v>
      </c>
      <c r="C998" s="54" t="s">
        <v>51</v>
      </c>
      <c r="D998" s="14">
        <v>1</v>
      </c>
    </row>
    <row r="999" spans="1:4" x14ac:dyDescent="0.25">
      <c r="A999" s="61">
        <v>44023</v>
      </c>
      <c r="B999" s="54" t="s">
        <v>10</v>
      </c>
      <c r="C999" s="54" t="s">
        <v>10</v>
      </c>
      <c r="D999" s="14">
        <v>0</v>
      </c>
    </row>
    <row r="1000" spans="1:4" x14ac:dyDescent="0.25">
      <c r="A1000" s="61">
        <v>44024</v>
      </c>
      <c r="B1000" s="54" t="s">
        <v>14</v>
      </c>
      <c r="C1000" s="54" t="s">
        <v>16</v>
      </c>
      <c r="D1000" s="14">
        <v>1</v>
      </c>
    </row>
    <row r="1001" spans="1:4" x14ac:dyDescent="0.25">
      <c r="A1001" s="61">
        <v>44024</v>
      </c>
      <c r="B1001" s="54" t="s">
        <v>20</v>
      </c>
      <c r="C1001" s="54" t="s">
        <v>20</v>
      </c>
      <c r="D1001" s="14">
        <v>0</v>
      </c>
    </row>
    <row r="1002" spans="1:4" x14ac:dyDescent="0.25">
      <c r="A1002" s="61">
        <v>44024</v>
      </c>
      <c r="B1002" s="54" t="s">
        <v>13</v>
      </c>
      <c r="C1002" s="54" t="s">
        <v>13</v>
      </c>
      <c r="D1002" s="14">
        <v>6</v>
      </c>
    </row>
    <row r="1003" spans="1:4" x14ac:dyDescent="0.25">
      <c r="A1003" s="61">
        <v>44024</v>
      </c>
      <c r="B1003" s="54" t="s">
        <v>24</v>
      </c>
      <c r="C1003" s="54" t="s">
        <v>23</v>
      </c>
      <c r="D1003" s="14">
        <v>6</v>
      </c>
    </row>
    <row r="1004" spans="1:4" x14ac:dyDescent="0.25">
      <c r="A1004" s="61">
        <v>44024</v>
      </c>
      <c r="B1004" s="54" t="s">
        <v>24</v>
      </c>
      <c r="C1004" s="54" t="s">
        <v>36</v>
      </c>
      <c r="D1004" s="14">
        <v>4</v>
      </c>
    </row>
    <row r="1005" spans="1:4" x14ac:dyDescent="0.25">
      <c r="A1005" s="61">
        <v>44024</v>
      </c>
      <c r="B1005" s="54" t="s">
        <v>47</v>
      </c>
      <c r="C1005" s="54" t="s">
        <v>47</v>
      </c>
      <c r="D1005" s="14">
        <v>0</v>
      </c>
    </row>
    <row r="1006" spans="1:4" x14ac:dyDescent="0.25">
      <c r="A1006" s="61">
        <v>44024</v>
      </c>
      <c r="B1006" s="54" t="s">
        <v>48</v>
      </c>
      <c r="C1006" s="440" t="s">
        <v>1380</v>
      </c>
      <c r="D1006" s="14">
        <v>0</v>
      </c>
    </row>
    <row r="1007" spans="1:4" x14ac:dyDescent="0.25">
      <c r="A1007" s="61">
        <v>44024</v>
      </c>
      <c r="B1007" s="54" t="s">
        <v>7</v>
      </c>
      <c r="C1007" s="54" t="s">
        <v>7</v>
      </c>
      <c r="D1007" s="14">
        <v>0</v>
      </c>
    </row>
    <row r="1008" spans="1:4" x14ac:dyDescent="0.25">
      <c r="A1008" s="61">
        <v>44024</v>
      </c>
      <c r="B1008" s="54" t="s">
        <v>9</v>
      </c>
      <c r="C1008" s="54" t="s">
        <v>9</v>
      </c>
      <c r="D1008" s="14">
        <v>12</v>
      </c>
    </row>
    <row r="1009" spans="1:4" x14ac:dyDescent="0.25">
      <c r="A1009" s="61">
        <v>44024</v>
      </c>
      <c r="B1009" s="54" t="s">
        <v>15</v>
      </c>
      <c r="C1009" s="54" t="s">
        <v>1139</v>
      </c>
      <c r="D1009" s="14">
        <v>0</v>
      </c>
    </row>
    <row r="1010" spans="1:4" x14ac:dyDescent="0.25">
      <c r="A1010" s="61">
        <v>44024</v>
      </c>
      <c r="B1010" s="54" t="s">
        <v>11</v>
      </c>
      <c r="C1010" s="54" t="s">
        <v>64</v>
      </c>
      <c r="D1010" s="14">
        <v>1</v>
      </c>
    </row>
    <row r="1011" spans="1:4" x14ac:dyDescent="0.25">
      <c r="A1011" s="61">
        <v>44024</v>
      </c>
      <c r="B1011" s="54" t="s">
        <v>12</v>
      </c>
      <c r="C1011" s="54" t="s">
        <v>12</v>
      </c>
      <c r="D1011" s="14">
        <v>0</v>
      </c>
    </row>
    <row r="1012" spans="1:4" x14ac:dyDescent="0.25">
      <c r="A1012" s="61">
        <v>44024</v>
      </c>
      <c r="B1012" s="54" t="s">
        <v>8</v>
      </c>
      <c r="C1012" s="54" t="s">
        <v>8</v>
      </c>
      <c r="D1012" s="14">
        <v>24</v>
      </c>
    </row>
    <row r="1013" spans="1:4" x14ac:dyDescent="0.25">
      <c r="A1013" s="61">
        <v>44024</v>
      </c>
      <c r="B1013" s="54" t="s">
        <v>8</v>
      </c>
      <c r="C1013" s="54" t="s">
        <v>79</v>
      </c>
      <c r="D1013" s="14">
        <v>1</v>
      </c>
    </row>
    <row r="1014" spans="1:4" x14ac:dyDescent="0.25">
      <c r="A1014" s="61">
        <v>44024</v>
      </c>
      <c r="B1014" s="54" t="s">
        <v>49</v>
      </c>
      <c r="C1014" s="54" t="s">
        <v>49</v>
      </c>
      <c r="D1014" s="14">
        <v>0</v>
      </c>
    </row>
    <row r="1015" spans="1:4" x14ac:dyDescent="0.25">
      <c r="A1015" s="61">
        <v>44024</v>
      </c>
      <c r="B1015" s="54" t="s">
        <v>50</v>
      </c>
      <c r="C1015" s="54" t="s">
        <v>365</v>
      </c>
      <c r="D1015" s="14">
        <v>0</v>
      </c>
    </row>
    <row r="1016" spans="1:4" x14ac:dyDescent="0.25">
      <c r="A1016" s="61">
        <v>44024</v>
      </c>
      <c r="B1016" s="54" t="s">
        <v>27</v>
      </c>
      <c r="C1016" s="68" t="s">
        <v>1252</v>
      </c>
      <c r="D1016" s="14">
        <v>1</v>
      </c>
    </row>
    <row r="1017" spans="1:4" x14ac:dyDescent="0.25">
      <c r="A1017" s="61">
        <v>44024</v>
      </c>
      <c r="B1017" s="54" t="s">
        <v>27</v>
      </c>
      <c r="C1017" s="54" t="s">
        <v>43</v>
      </c>
      <c r="D1017" s="14">
        <v>1</v>
      </c>
    </row>
    <row r="1018" spans="1:4" x14ac:dyDescent="0.25">
      <c r="A1018" s="61">
        <v>44024</v>
      </c>
      <c r="B1018" s="54" t="s">
        <v>51</v>
      </c>
      <c r="C1018" s="54" t="s">
        <v>51</v>
      </c>
      <c r="D1018" s="14">
        <v>0</v>
      </c>
    </row>
    <row r="1019" spans="1:4" x14ac:dyDescent="0.25">
      <c r="A1019" s="61">
        <v>44024</v>
      </c>
      <c r="B1019" s="54" t="s">
        <v>10</v>
      </c>
      <c r="C1019" s="54" t="s">
        <v>10</v>
      </c>
      <c r="D1019" s="14">
        <v>0</v>
      </c>
    </row>
    <row r="1020" spans="1:4" x14ac:dyDescent="0.25">
      <c r="A1020" s="61">
        <v>44025</v>
      </c>
      <c r="B1020" s="54" t="s">
        <v>14</v>
      </c>
      <c r="C1020" s="54" t="s">
        <v>14</v>
      </c>
      <c r="D1020" s="14">
        <v>1</v>
      </c>
    </row>
    <row r="1021" spans="1:4" x14ac:dyDescent="0.25">
      <c r="A1021" s="61">
        <v>44025</v>
      </c>
      <c r="B1021" s="54" t="s">
        <v>20</v>
      </c>
      <c r="C1021" s="54" t="s">
        <v>20</v>
      </c>
      <c r="D1021" s="14">
        <v>0</v>
      </c>
    </row>
    <row r="1022" spans="1:4" x14ac:dyDescent="0.25">
      <c r="A1022" s="61">
        <v>44025</v>
      </c>
      <c r="B1022" s="54" t="s">
        <v>13</v>
      </c>
      <c r="C1022" s="54" t="s">
        <v>13</v>
      </c>
      <c r="D1022" s="14">
        <v>7</v>
      </c>
    </row>
    <row r="1023" spans="1:4" x14ac:dyDescent="0.25">
      <c r="A1023" s="61">
        <v>44025</v>
      </c>
      <c r="B1023" s="54" t="s">
        <v>24</v>
      </c>
      <c r="C1023" s="68" t="s">
        <v>1169</v>
      </c>
      <c r="D1023" s="14">
        <v>1</v>
      </c>
    </row>
    <row r="1024" spans="1:4" x14ac:dyDescent="0.25">
      <c r="A1024" s="61">
        <v>44025</v>
      </c>
      <c r="B1024" s="54" t="s">
        <v>47</v>
      </c>
      <c r="C1024" s="54" t="s">
        <v>47</v>
      </c>
      <c r="D1024" s="14">
        <v>0</v>
      </c>
    </row>
    <row r="1025" spans="1:4" x14ac:dyDescent="0.25">
      <c r="A1025" s="61">
        <v>44025</v>
      </c>
      <c r="B1025" s="54" t="s">
        <v>48</v>
      </c>
      <c r="C1025" s="440" t="s">
        <v>1380</v>
      </c>
      <c r="D1025" s="14">
        <v>0</v>
      </c>
    </row>
    <row r="1026" spans="1:4" x14ac:dyDescent="0.25">
      <c r="A1026" s="61">
        <v>44025</v>
      </c>
      <c r="B1026" s="54" t="s">
        <v>7</v>
      </c>
      <c r="C1026" s="54" t="s">
        <v>7</v>
      </c>
      <c r="D1026" s="14">
        <v>0</v>
      </c>
    </row>
    <row r="1027" spans="1:4" x14ac:dyDescent="0.25">
      <c r="A1027" s="61">
        <v>44025</v>
      </c>
      <c r="B1027" s="54" t="s">
        <v>9</v>
      </c>
      <c r="C1027" s="54" t="s">
        <v>9</v>
      </c>
      <c r="D1027" s="14">
        <v>8</v>
      </c>
    </row>
    <row r="1028" spans="1:4" x14ac:dyDescent="0.25">
      <c r="A1028" s="61">
        <v>44025</v>
      </c>
      <c r="B1028" s="54" t="s">
        <v>15</v>
      </c>
      <c r="C1028" s="54" t="s">
        <v>1139</v>
      </c>
      <c r="D1028" s="14">
        <v>0</v>
      </c>
    </row>
    <row r="1029" spans="1:4" x14ac:dyDescent="0.25">
      <c r="A1029" s="61">
        <v>44025</v>
      </c>
      <c r="B1029" s="54" t="s">
        <v>11</v>
      </c>
      <c r="C1029" s="54" t="s">
        <v>11</v>
      </c>
      <c r="D1029" s="14">
        <v>0</v>
      </c>
    </row>
    <row r="1030" spans="1:4" x14ac:dyDescent="0.25">
      <c r="A1030" s="61">
        <v>44025</v>
      </c>
      <c r="B1030" s="54" t="s">
        <v>12</v>
      </c>
      <c r="C1030" s="54" t="s">
        <v>73</v>
      </c>
      <c r="D1030" s="14">
        <v>1</v>
      </c>
    </row>
    <row r="1031" spans="1:4" x14ac:dyDescent="0.25">
      <c r="A1031" s="61">
        <v>44025</v>
      </c>
      <c r="B1031" s="54" t="s">
        <v>8</v>
      </c>
      <c r="C1031" s="54" t="s">
        <v>72</v>
      </c>
      <c r="D1031" s="14">
        <v>1</v>
      </c>
    </row>
    <row r="1032" spans="1:4" x14ac:dyDescent="0.25">
      <c r="A1032" s="61">
        <v>44025</v>
      </c>
      <c r="B1032" s="54" t="s">
        <v>8</v>
      </c>
      <c r="C1032" s="54" t="s">
        <v>58</v>
      </c>
      <c r="D1032" s="14">
        <v>2</v>
      </c>
    </row>
    <row r="1033" spans="1:4" x14ac:dyDescent="0.25">
      <c r="A1033" s="61">
        <v>44025</v>
      </c>
      <c r="B1033" s="54" t="s">
        <v>8</v>
      </c>
      <c r="C1033" s="54" t="s">
        <v>8</v>
      </c>
      <c r="D1033" s="14">
        <v>18</v>
      </c>
    </row>
    <row r="1034" spans="1:4" x14ac:dyDescent="0.25">
      <c r="A1034" s="61">
        <v>44025</v>
      </c>
      <c r="B1034" s="54" t="s">
        <v>8</v>
      </c>
      <c r="C1034" s="54" t="s">
        <v>31</v>
      </c>
      <c r="D1034" s="14">
        <v>1</v>
      </c>
    </row>
    <row r="1035" spans="1:4" x14ac:dyDescent="0.25">
      <c r="A1035" s="61">
        <v>44025</v>
      </c>
      <c r="B1035" s="54" t="s">
        <v>49</v>
      </c>
      <c r="C1035" s="54" t="s">
        <v>49</v>
      </c>
      <c r="D1035" s="14">
        <v>0</v>
      </c>
    </row>
    <row r="1036" spans="1:4" x14ac:dyDescent="0.25">
      <c r="A1036" s="61">
        <v>44025</v>
      </c>
      <c r="B1036" s="54" t="s">
        <v>50</v>
      </c>
      <c r="C1036" s="54" t="s">
        <v>365</v>
      </c>
      <c r="D1036" s="14">
        <v>0</v>
      </c>
    </row>
    <row r="1037" spans="1:4" x14ac:dyDescent="0.25">
      <c r="A1037" s="61">
        <v>44025</v>
      </c>
      <c r="B1037" s="54" t="s">
        <v>27</v>
      </c>
      <c r="C1037" s="54" t="s">
        <v>43</v>
      </c>
      <c r="D1037" s="14">
        <v>2</v>
      </c>
    </row>
    <row r="1038" spans="1:4" x14ac:dyDescent="0.25">
      <c r="A1038" s="61">
        <v>44025</v>
      </c>
      <c r="B1038" s="54" t="s">
        <v>27</v>
      </c>
      <c r="C1038" s="68" t="s">
        <v>1257</v>
      </c>
      <c r="D1038" s="14">
        <v>1</v>
      </c>
    </row>
    <row r="1039" spans="1:4" x14ac:dyDescent="0.25">
      <c r="A1039" s="61">
        <v>44025</v>
      </c>
      <c r="B1039" s="54" t="s">
        <v>51</v>
      </c>
      <c r="C1039" s="54" t="s">
        <v>51</v>
      </c>
      <c r="D1039" s="14">
        <v>0</v>
      </c>
    </row>
    <row r="1040" spans="1:4" x14ac:dyDescent="0.25">
      <c r="A1040" s="61">
        <v>44025</v>
      </c>
      <c r="B1040" s="54" t="s">
        <v>10</v>
      </c>
      <c r="C1040" s="54" t="s">
        <v>10</v>
      </c>
      <c r="D1040" s="14">
        <v>0</v>
      </c>
    </row>
    <row r="1041" spans="1:4" x14ac:dyDescent="0.25">
      <c r="A1041" s="61">
        <v>44026</v>
      </c>
      <c r="B1041" s="54" t="s">
        <v>14</v>
      </c>
      <c r="C1041" s="54" t="s">
        <v>84</v>
      </c>
      <c r="D1041" s="14">
        <v>1</v>
      </c>
    </row>
    <row r="1042" spans="1:4" x14ac:dyDescent="0.25">
      <c r="A1042" s="61">
        <v>44026</v>
      </c>
      <c r="B1042" s="54" t="s">
        <v>20</v>
      </c>
      <c r="C1042" s="54" t="s">
        <v>20</v>
      </c>
      <c r="D1042" s="14">
        <v>1</v>
      </c>
    </row>
    <row r="1043" spans="1:4" x14ac:dyDescent="0.25">
      <c r="A1043" s="61">
        <v>44026</v>
      </c>
      <c r="B1043" s="54" t="s">
        <v>13</v>
      </c>
      <c r="C1043" s="68" t="s">
        <v>1162</v>
      </c>
      <c r="D1043" s="14">
        <v>1</v>
      </c>
    </row>
    <row r="1044" spans="1:4" x14ac:dyDescent="0.25">
      <c r="A1044" s="61">
        <v>44026</v>
      </c>
      <c r="B1044" s="54" t="s">
        <v>13</v>
      </c>
      <c r="C1044" s="54" t="s">
        <v>13</v>
      </c>
      <c r="D1044" s="14">
        <v>1</v>
      </c>
    </row>
    <row r="1045" spans="1:4" x14ac:dyDescent="0.25">
      <c r="A1045" s="61">
        <v>44026</v>
      </c>
      <c r="B1045" s="54" t="s">
        <v>24</v>
      </c>
      <c r="C1045" s="54" t="s">
        <v>24</v>
      </c>
      <c r="D1045" s="14">
        <v>0</v>
      </c>
    </row>
    <row r="1046" spans="1:4" x14ac:dyDescent="0.25">
      <c r="A1046" s="61">
        <v>44026</v>
      </c>
      <c r="B1046" s="54" t="s">
        <v>47</v>
      </c>
      <c r="C1046" s="54" t="s">
        <v>47</v>
      </c>
      <c r="D1046" s="14">
        <v>0</v>
      </c>
    </row>
    <row r="1047" spans="1:4" x14ac:dyDescent="0.25">
      <c r="A1047" s="61">
        <v>44026</v>
      </c>
      <c r="B1047" s="54" t="s">
        <v>48</v>
      </c>
      <c r="C1047" s="440" t="s">
        <v>1380</v>
      </c>
      <c r="D1047" s="14">
        <v>0</v>
      </c>
    </row>
    <row r="1048" spans="1:4" x14ac:dyDescent="0.25">
      <c r="A1048" s="61">
        <v>44026</v>
      </c>
      <c r="B1048" s="54" t="s">
        <v>7</v>
      </c>
      <c r="C1048" s="54" t="s">
        <v>7</v>
      </c>
      <c r="D1048" s="14">
        <v>0</v>
      </c>
    </row>
    <row r="1049" spans="1:4" x14ac:dyDescent="0.25">
      <c r="A1049" s="61">
        <v>44026</v>
      </c>
      <c r="B1049" s="54" t="s">
        <v>9</v>
      </c>
      <c r="C1049" s="54" t="s">
        <v>9</v>
      </c>
      <c r="D1049" s="14">
        <v>5</v>
      </c>
    </row>
    <row r="1050" spans="1:4" x14ac:dyDescent="0.25">
      <c r="A1050" s="61">
        <v>44026</v>
      </c>
      <c r="B1050" s="54" t="s">
        <v>15</v>
      </c>
      <c r="C1050" s="54" t="s">
        <v>1139</v>
      </c>
      <c r="D1050" s="14">
        <v>0</v>
      </c>
    </row>
    <row r="1051" spans="1:4" x14ac:dyDescent="0.25">
      <c r="A1051" s="61">
        <v>44026</v>
      </c>
      <c r="B1051" s="54" t="s">
        <v>11</v>
      </c>
      <c r="C1051" s="54" t="s">
        <v>11</v>
      </c>
      <c r="D1051" s="14">
        <v>0</v>
      </c>
    </row>
    <row r="1052" spans="1:4" x14ac:dyDescent="0.25">
      <c r="A1052" s="61">
        <v>44026</v>
      </c>
      <c r="B1052" s="54" t="s">
        <v>12</v>
      </c>
      <c r="C1052" s="54" t="s">
        <v>12</v>
      </c>
      <c r="D1052" s="14">
        <v>0</v>
      </c>
    </row>
    <row r="1053" spans="1:4" x14ac:dyDescent="0.25">
      <c r="A1053" s="61">
        <v>44026</v>
      </c>
      <c r="B1053" s="54" t="s">
        <v>8</v>
      </c>
      <c r="C1053" s="54" t="s">
        <v>8</v>
      </c>
      <c r="D1053" s="14">
        <v>6</v>
      </c>
    </row>
    <row r="1054" spans="1:4" x14ac:dyDescent="0.25">
      <c r="A1054" s="61">
        <v>44026</v>
      </c>
      <c r="B1054" s="54" t="s">
        <v>49</v>
      </c>
      <c r="C1054" s="54" t="s">
        <v>49</v>
      </c>
      <c r="D1054" s="14">
        <v>0</v>
      </c>
    </row>
    <row r="1055" spans="1:4" x14ac:dyDescent="0.25">
      <c r="A1055" s="61">
        <v>44026</v>
      </c>
      <c r="B1055" s="54" t="s">
        <v>50</v>
      </c>
      <c r="C1055" s="54" t="s">
        <v>365</v>
      </c>
      <c r="D1055" s="14">
        <v>0</v>
      </c>
    </row>
    <row r="1056" spans="1:4" x14ac:dyDescent="0.25">
      <c r="A1056" s="61">
        <v>44026</v>
      </c>
      <c r="B1056" s="54" t="s">
        <v>27</v>
      </c>
      <c r="C1056" s="54" t="s">
        <v>43</v>
      </c>
      <c r="D1056" s="71">
        <v>5</v>
      </c>
    </row>
    <row r="1057" spans="1:4" x14ac:dyDescent="0.25">
      <c r="A1057" s="61">
        <v>44026</v>
      </c>
      <c r="B1057" s="54" t="s">
        <v>51</v>
      </c>
      <c r="C1057" s="54" t="s">
        <v>51</v>
      </c>
      <c r="D1057" s="14">
        <v>0</v>
      </c>
    </row>
    <row r="1058" spans="1:4" x14ac:dyDescent="0.25">
      <c r="A1058" s="61">
        <v>44026</v>
      </c>
      <c r="B1058" s="54" t="s">
        <v>10</v>
      </c>
      <c r="C1058" s="54" t="s">
        <v>10</v>
      </c>
      <c r="D1058" s="14">
        <v>0</v>
      </c>
    </row>
    <row r="1059" spans="1:4" x14ac:dyDescent="0.25">
      <c r="A1059" s="61">
        <v>44027</v>
      </c>
      <c r="B1059" s="54" t="s">
        <v>14</v>
      </c>
      <c r="C1059" s="54" t="s">
        <v>14</v>
      </c>
      <c r="D1059" s="14">
        <v>0</v>
      </c>
    </row>
    <row r="1060" spans="1:4" x14ac:dyDescent="0.25">
      <c r="A1060" s="61">
        <v>44027</v>
      </c>
      <c r="B1060" s="54" t="s">
        <v>20</v>
      </c>
      <c r="C1060" s="54" t="s">
        <v>20</v>
      </c>
      <c r="D1060" s="14">
        <v>0</v>
      </c>
    </row>
    <row r="1061" spans="1:4" x14ac:dyDescent="0.25">
      <c r="A1061" s="61">
        <v>44027</v>
      </c>
      <c r="B1061" s="54" t="s">
        <v>13</v>
      </c>
      <c r="C1061" s="54" t="s">
        <v>13</v>
      </c>
      <c r="D1061" s="14">
        <v>1</v>
      </c>
    </row>
    <row r="1062" spans="1:4" x14ac:dyDescent="0.25">
      <c r="A1062" s="61">
        <v>44027</v>
      </c>
      <c r="B1062" s="54" t="s">
        <v>24</v>
      </c>
      <c r="C1062" s="54" t="s">
        <v>24</v>
      </c>
      <c r="D1062" s="14">
        <v>0</v>
      </c>
    </row>
    <row r="1063" spans="1:4" x14ac:dyDescent="0.25">
      <c r="A1063" s="61">
        <v>44027</v>
      </c>
      <c r="B1063" s="54" t="s">
        <v>47</v>
      </c>
      <c r="C1063" s="54" t="s">
        <v>47</v>
      </c>
      <c r="D1063" s="14">
        <v>0</v>
      </c>
    </row>
    <row r="1064" spans="1:4" x14ac:dyDescent="0.25">
      <c r="A1064" s="61">
        <v>44027</v>
      </c>
      <c r="B1064" s="54" t="s">
        <v>48</v>
      </c>
      <c r="C1064" s="440" t="s">
        <v>1380</v>
      </c>
      <c r="D1064" s="14">
        <v>0</v>
      </c>
    </row>
    <row r="1065" spans="1:4" x14ac:dyDescent="0.25">
      <c r="A1065" s="61">
        <v>44027</v>
      </c>
      <c r="B1065" s="54" t="s">
        <v>7</v>
      </c>
      <c r="C1065" s="54" t="s">
        <v>7</v>
      </c>
      <c r="D1065" s="14">
        <v>0</v>
      </c>
    </row>
    <row r="1066" spans="1:4" x14ac:dyDescent="0.25">
      <c r="A1066" s="61">
        <v>44027</v>
      </c>
      <c r="B1066" s="54" t="s">
        <v>9</v>
      </c>
      <c r="C1066" s="54" t="s">
        <v>9</v>
      </c>
      <c r="D1066" s="14">
        <v>4</v>
      </c>
    </row>
    <row r="1067" spans="1:4" x14ac:dyDescent="0.25">
      <c r="A1067" s="61">
        <v>44027</v>
      </c>
      <c r="B1067" s="54" t="s">
        <v>15</v>
      </c>
      <c r="C1067" s="54" t="s">
        <v>1139</v>
      </c>
      <c r="D1067" s="14">
        <v>0</v>
      </c>
    </row>
    <row r="1068" spans="1:4" x14ac:dyDescent="0.25">
      <c r="A1068" s="61">
        <v>44027</v>
      </c>
      <c r="B1068" s="54" t="s">
        <v>11</v>
      </c>
      <c r="C1068" s="54" t="s">
        <v>11</v>
      </c>
      <c r="D1068" s="14">
        <v>0</v>
      </c>
    </row>
    <row r="1069" spans="1:4" x14ac:dyDescent="0.25">
      <c r="A1069" s="61">
        <v>44027</v>
      </c>
      <c r="B1069" s="54" t="s">
        <v>12</v>
      </c>
      <c r="C1069" s="54" t="s">
        <v>12</v>
      </c>
      <c r="D1069" s="14">
        <v>0</v>
      </c>
    </row>
    <row r="1070" spans="1:4" x14ac:dyDescent="0.25">
      <c r="A1070" s="61">
        <v>44027</v>
      </c>
      <c r="B1070" s="54" t="s">
        <v>8</v>
      </c>
      <c r="C1070" s="54" t="s">
        <v>8</v>
      </c>
      <c r="D1070" s="14">
        <v>5</v>
      </c>
    </row>
    <row r="1071" spans="1:4" x14ac:dyDescent="0.25">
      <c r="A1071" s="61">
        <v>44027</v>
      </c>
      <c r="B1071" s="54" t="s">
        <v>49</v>
      </c>
      <c r="C1071" s="54" t="s">
        <v>49</v>
      </c>
      <c r="D1071" s="14">
        <v>0</v>
      </c>
    </row>
    <row r="1072" spans="1:4" x14ac:dyDescent="0.25">
      <c r="A1072" s="61">
        <v>44027</v>
      </c>
      <c r="B1072" s="54" t="s">
        <v>50</v>
      </c>
      <c r="C1072" s="54" t="s">
        <v>365</v>
      </c>
      <c r="D1072" s="14">
        <v>0</v>
      </c>
    </row>
    <row r="1073" spans="1:4" x14ac:dyDescent="0.25">
      <c r="A1073" s="61">
        <v>44027</v>
      </c>
      <c r="B1073" s="54" t="s">
        <v>27</v>
      </c>
      <c r="C1073" s="54" t="s">
        <v>43</v>
      </c>
      <c r="D1073" s="14">
        <v>0</v>
      </c>
    </row>
    <row r="1074" spans="1:4" x14ac:dyDescent="0.25">
      <c r="A1074" s="61">
        <v>44027</v>
      </c>
      <c r="B1074" s="54" t="s">
        <v>51</v>
      </c>
      <c r="C1074" s="54" t="s">
        <v>51</v>
      </c>
      <c r="D1074" s="14">
        <v>0</v>
      </c>
    </row>
    <row r="1075" spans="1:4" x14ac:dyDescent="0.25">
      <c r="A1075" s="61">
        <v>44027</v>
      </c>
      <c r="B1075" s="54" t="s">
        <v>10</v>
      </c>
      <c r="C1075" s="54" t="s">
        <v>10</v>
      </c>
      <c r="D1075" s="14">
        <v>0</v>
      </c>
    </row>
    <row r="1076" spans="1:4" x14ac:dyDescent="0.25">
      <c r="A1076" s="61">
        <v>44028</v>
      </c>
      <c r="B1076" s="54" t="s">
        <v>14</v>
      </c>
      <c r="C1076" s="54" t="s">
        <v>14</v>
      </c>
      <c r="D1076" s="14">
        <v>0</v>
      </c>
    </row>
    <row r="1077" spans="1:4" x14ac:dyDescent="0.25">
      <c r="A1077" s="61">
        <v>44028</v>
      </c>
      <c r="B1077" s="54" t="s">
        <v>20</v>
      </c>
      <c r="C1077" s="54" t="s">
        <v>20</v>
      </c>
      <c r="D1077" s="14">
        <v>0</v>
      </c>
    </row>
    <row r="1078" spans="1:4" x14ac:dyDescent="0.25">
      <c r="A1078" s="61">
        <v>44028</v>
      </c>
      <c r="B1078" s="54" t="s">
        <v>13</v>
      </c>
      <c r="C1078" s="68" t="s">
        <v>1160</v>
      </c>
      <c r="D1078" s="14">
        <v>1</v>
      </c>
    </row>
    <row r="1079" spans="1:4" x14ac:dyDescent="0.25">
      <c r="A1079" s="61">
        <v>44028</v>
      </c>
      <c r="B1079" s="54" t="s">
        <v>24</v>
      </c>
      <c r="C1079" s="54" t="s">
        <v>23</v>
      </c>
      <c r="D1079" s="14">
        <v>3</v>
      </c>
    </row>
    <row r="1080" spans="1:4" x14ac:dyDescent="0.25">
      <c r="A1080" s="61">
        <v>44028</v>
      </c>
      <c r="B1080" s="54" t="s">
        <v>24</v>
      </c>
      <c r="C1080" s="54" t="s">
        <v>36</v>
      </c>
      <c r="D1080" s="14">
        <v>1</v>
      </c>
    </row>
    <row r="1081" spans="1:4" x14ac:dyDescent="0.25">
      <c r="A1081" s="61">
        <v>44028</v>
      </c>
      <c r="B1081" s="54" t="s">
        <v>47</v>
      </c>
      <c r="C1081" s="54" t="s">
        <v>47</v>
      </c>
      <c r="D1081" s="14">
        <v>0</v>
      </c>
    </row>
    <row r="1082" spans="1:4" x14ac:dyDescent="0.25">
      <c r="A1082" s="61">
        <v>44028</v>
      </c>
      <c r="B1082" s="54" t="s">
        <v>48</v>
      </c>
      <c r="C1082" s="440" t="s">
        <v>1380</v>
      </c>
      <c r="D1082" s="14">
        <v>0</v>
      </c>
    </row>
    <row r="1083" spans="1:4" x14ac:dyDescent="0.25">
      <c r="A1083" s="61">
        <v>44028</v>
      </c>
      <c r="B1083" s="54" t="s">
        <v>7</v>
      </c>
      <c r="C1083" s="54" t="s">
        <v>7</v>
      </c>
      <c r="D1083" s="14">
        <v>0</v>
      </c>
    </row>
    <row r="1084" spans="1:4" x14ac:dyDescent="0.25">
      <c r="A1084" s="61">
        <v>44028</v>
      </c>
      <c r="B1084" s="54" t="s">
        <v>9</v>
      </c>
      <c r="C1084" s="54" t="s">
        <v>9</v>
      </c>
      <c r="D1084" s="14">
        <v>4</v>
      </c>
    </row>
    <row r="1085" spans="1:4" x14ac:dyDescent="0.25">
      <c r="A1085" s="61">
        <v>44028</v>
      </c>
      <c r="B1085" s="54" t="s">
        <v>15</v>
      </c>
      <c r="C1085" s="54" t="s">
        <v>1139</v>
      </c>
      <c r="D1085" s="14">
        <v>0</v>
      </c>
    </row>
    <row r="1086" spans="1:4" x14ac:dyDescent="0.25">
      <c r="A1086" s="61">
        <v>44028</v>
      </c>
      <c r="B1086" s="54" t="s">
        <v>11</v>
      </c>
      <c r="C1086" s="54" t="s">
        <v>11</v>
      </c>
      <c r="D1086" s="14">
        <v>0</v>
      </c>
    </row>
    <row r="1087" spans="1:4" x14ac:dyDescent="0.25">
      <c r="A1087" s="61">
        <v>44028</v>
      </c>
      <c r="B1087" s="54" t="s">
        <v>12</v>
      </c>
      <c r="C1087" s="54" t="s">
        <v>12</v>
      </c>
      <c r="D1087" s="14">
        <v>0</v>
      </c>
    </row>
    <row r="1088" spans="1:4" x14ac:dyDescent="0.25">
      <c r="A1088" s="61">
        <v>44028</v>
      </c>
      <c r="B1088" s="54" t="s">
        <v>8</v>
      </c>
      <c r="C1088" s="54" t="s">
        <v>8</v>
      </c>
      <c r="D1088" s="14">
        <v>3</v>
      </c>
    </row>
    <row r="1089" spans="1:4" x14ac:dyDescent="0.25">
      <c r="A1089" s="61">
        <v>44028</v>
      </c>
      <c r="B1089" s="54" t="s">
        <v>49</v>
      </c>
      <c r="C1089" s="54" t="s">
        <v>49</v>
      </c>
      <c r="D1089" s="14">
        <v>0</v>
      </c>
    </row>
    <row r="1090" spans="1:4" x14ac:dyDescent="0.25">
      <c r="A1090" s="61">
        <v>44028</v>
      </c>
      <c r="B1090" s="54" t="s">
        <v>50</v>
      </c>
      <c r="C1090" s="54" t="s">
        <v>365</v>
      </c>
      <c r="D1090" s="14">
        <v>0</v>
      </c>
    </row>
    <row r="1091" spans="1:4" x14ac:dyDescent="0.25">
      <c r="A1091" s="61">
        <v>44028</v>
      </c>
      <c r="B1091" s="54" t="s">
        <v>27</v>
      </c>
      <c r="C1091" s="54" t="s">
        <v>43</v>
      </c>
      <c r="D1091" s="14">
        <v>0</v>
      </c>
    </row>
    <row r="1092" spans="1:4" x14ac:dyDescent="0.25">
      <c r="A1092" s="61">
        <v>44028</v>
      </c>
      <c r="B1092" s="54" t="s">
        <v>51</v>
      </c>
      <c r="C1092" s="54" t="s">
        <v>51</v>
      </c>
      <c r="D1092" s="14">
        <v>0</v>
      </c>
    </row>
    <row r="1093" spans="1:4" x14ac:dyDescent="0.25">
      <c r="A1093" s="61">
        <v>44028</v>
      </c>
      <c r="B1093" s="54" t="s">
        <v>10</v>
      </c>
      <c r="C1093" s="54" t="s">
        <v>10</v>
      </c>
      <c r="D1093" s="14">
        <v>0</v>
      </c>
    </row>
    <row r="1094" spans="1:4" x14ac:dyDescent="0.25">
      <c r="A1094" s="61">
        <v>44029</v>
      </c>
      <c r="B1094" s="54" t="s">
        <v>14</v>
      </c>
      <c r="C1094" s="54" t="s">
        <v>14</v>
      </c>
      <c r="D1094" s="14">
        <v>0</v>
      </c>
    </row>
    <row r="1095" spans="1:4" x14ac:dyDescent="0.25">
      <c r="A1095" s="61">
        <v>44029</v>
      </c>
      <c r="B1095" s="54" t="s">
        <v>20</v>
      </c>
      <c r="C1095" s="54" t="s">
        <v>20</v>
      </c>
      <c r="D1095" s="14">
        <v>0</v>
      </c>
    </row>
    <row r="1096" spans="1:4" x14ac:dyDescent="0.25">
      <c r="A1096" s="61">
        <v>44029</v>
      </c>
      <c r="B1096" s="54" t="s">
        <v>13</v>
      </c>
      <c r="C1096" s="54" t="s">
        <v>13</v>
      </c>
      <c r="D1096" s="14">
        <v>0</v>
      </c>
    </row>
    <row r="1097" spans="1:4" x14ac:dyDescent="0.25">
      <c r="A1097" s="61">
        <v>44029</v>
      </c>
      <c r="B1097" s="54" t="s">
        <v>24</v>
      </c>
      <c r="C1097" s="54" t="s">
        <v>23</v>
      </c>
      <c r="D1097" s="14">
        <v>1</v>
      </c>
    </row>
    <row r="1098" spans="1:4" x14ac:dyDescent="0.25">
      <c r="A1098" s="61">
        <v>44029</v>
      </c>
      <c r="B1098" s="54" t="s">
        <v>47</v>
      </c>
      <c r="C1098" s="54" t="s">
        <v>47</v>
      </c>
      <c r="D1098" s="14">
        <v>0</v>
      </c>
    </row>
    <row r="1099" spans="1:4" x14ac:dyDescent="0.25">
      <c r="A1099" s="61">
        <v>44029</v>
      </c>
      <c r="B1099" s="54" t="s">
        <v>48</v>
      </c>
      <c r="C1099" s="440" t="s">
        <v>1380</v>
      </c>
      <c r="D1099" s="14">
        <v>0</v>
      </c>
    </row>
    <row r="1100" spans="1:4" x14ac:dyDescent="0.25">
      <c r="A1100" s="61">
        <v>44029</v>
      </c>
      <c r="B1100" s="54" t="s">
        <v>7</v>
      </c>
      <c r="C1100" s="54" t="s">
        <v>7</v>
      </c>
      <c r="D1100" s="14">
        <v>0</v>
      </c>
    </row>
    <row r="1101" spans="1:4" x14ac:dyDescent="0.25">
      <c r="A1101" s="61">
        <v>44029</v>
      </c>
      <c r="B1101" s="54" t="s">
        <v>9</v>
      </c>
      <c r="C1101" s="54" t="s">
        <v>9</v>
      </c>
      <c r="D1101" s="14">
        <v>16</v>
      </c>
    </row>
    <row r="1102" spans="1:4" x14ac:dyDescent="0.25">
      <c r="A1102" s="61">
        <v>44029</v>
      </c>
      <c r="B1102" s="54" t="s">
        <v>15</v>
      </c>
      <c r="C1102" s="54" t="s">
        <v>1139</v>
      </c>
      <c r="D1102" s="14">
        <v>0</v>
      </c>
    </row>
    <row r="1103" spans="1:4" x14ac:dyDescent="0.25">
      <c r="A1103" s="61">
        <v>44029</v>
      </c>
      <c r="B1103" s="54" t="s">
        <v>11</v>
      </c>
      <c r="C1103" s="54" t="s">
        <v>11</v>
      </c>
      <c r="D1103" s="14">
        <v>0</v>
      </c>
    </row>
    <row r="1104" spans="1:4" x14ac:dyDescent="0.25">
      <c r="A1104" s="61">
        <v>44029</v>
      </c>
      <c r="B1104" s="54" t="s">
        <v>12</v>
      </c>
      <c r="C1104" s="54" t="s">
        <v>12</v>
      </c>
      <c r="D1104" s="14">
        <v>0</v>
      </c>
    </row>
    <row r="1105" spans="1:4" x14ac:dyDescent="0.25">
      <c r="A1105" s="61">
        <v>44029</v>
      </c>
      <c r="B1105" s="54" t="s">
        <v>8</v>
      </c>
      <c r="C1105" s="54" t="s">
        <v>8</v>
      </c>
      <c r="D1105" s="14">
        <v>6</v>
      </c>
    </row>
    <row r="1106" spans="1:4" x14ac:dyDescent="0.25">
      <c r="A1106" s="61">
        <v>44029</v>
      </c>
      <c r="B1106" s="54" t="s">
        <v>8</v>
      </c>
      <c r="C1106" s="54" t="s">
        <v>31</v>
      </c>
      <c r="D1106" s="14">
        <v>1</v>
      </c>
    </row>
    <row r="1107" spans="1:4" x14ac:dyDescent="0.25">
      <c r="A1107" s="61">
        <v>44029</v>
      </c>
      <c r="B1107" s="54" t="s">
        <v>49</v>
      </c>
      <c r="C1107" s="54" t="s">
        <v>49</v>
      </c>
      <c r="D1107" s="14">
        <v>0</v>
      </c>
    </row>
    <row r="1108" spans="1:4" x14ac:dyDescent="0.25">
      <c r="A1108" s="61">
        <v>44029</v>
      </c>
      <c r="B1108" s="54" t="s">
        <v>50</v>
      </c>
      <c r="C1108" s="54" t="s">
        <v>365</v>
      </c>
      <c r="D1108" s="14">
        <v>0</v>
      </c>
    </row>
    <row r="1109" spans="1:4" x14ac:dyDescent="0.25">
      <c r="A1109" s="61">
        <v>44029</v>
      </c>
      <c r="B1109" s="54" t="s">
        <v>27</v>
      </c>
      <c r="C1109" s="54" t="s">
        <v>43</v>
      </c>
      <c r="D1109" s="14">
        <v>0</v>
      </c>
    </row>
    <row r="1110" spans="1:4" x14ac:dyDescent="0.25">
      <c r="A1110" s="61">
        <v>44029</v>
      </c>
      <c r="B1110" s="54" t="s">
        <v>51</v>
      </c>
      <c r="C1110" s="54" t="s">
        <v>51</v>
      </c>
      <c r="D1110" s="14">
        <v>0</v>
      </c>
    </row>
    <row r="1111" spans="1:4" x14ac:dyDescent="0.25">
      <c r="A1111" s="61">
        <v>44029</v>
      </c>
      <c r="B1111" s="54" t="s">
        <v>10</v>
      </c>
      <c r="C1111" s="54" t="s">
        <v>10</v>
      </c>
      <c r="D1111" s="14">
        <v>0</v>
      </c>
    </row>
    <row r="1112" spans="1:4" x14ac:dyDescent="0.25">
      <c r="A1112" s="61">
        <v>44030</v>
      </c>
      <c r="B1112" s="54" t="s">
        <v>14</v>
      </c>
      <c r="C1112" s="54" t="s">
        <v>14</v>
      </c>
      <c r="D1112" s="14">
        <v>0</v>
      </c>
    </row>
    <row r="1113" spans="1:4" x14ac:dyDescent="0.25">
      <c r="A1113" s="61">
        <v>44030</v>
      </c>
      <c r="B1113" s="54" t="s">
        <v>20</v>
      </c>
      <c r="C1113" s="54" t="s">
        <v>20</v>
      </c>
      <c r="D1113" s="14">
        <v>0</v>
      </c>
    </row>
    <row r="1114" spans="1:4" x14ac:dyDescent="0.25">
      <c r="A1114" s="61">
        <v>44030</v>
      </c>
      <c r="B1114" s="54" t="s">
        <v>13</v>
      </c>
      <c r="C1114" s="68" t="s">
        <v>1162</v>
      </c>
      <c r="D1114" s="14">
        <v>1</v>
      </c>
    </row>
    <row r="1115" spans="1:4" x14ac:dyDescent="0.25">
      <c r="A1115" s="61">
        <v>44030</v>
      </c>
      <c r="B1115" s="54" t="s">
        <v>24</v>
      </c>
      <c r="C1115" s="54" t="s">
        <v>24</v>
      </c>
      <c r="D1115" s="14">
        <v>0</v>
      </c>
    </row>
    <row r="1116" spans="1:4" x14ac:dyDescent="0.25">
      <c r="A1116" s="61">
        <v>44030</v>
      </c>
      <c r="B1116" s="54" t="s">
        <v>47</v>
      </c>
      <c r="C1116" s="54" t="s">
        <v>47</v>
      </c>
      <c r="D1116" s="14">
        <v>0</v>
      </c>
    </row>
    <row r="1117" spans="1:4" x14ac:dyDescent="0.25">
      <c r="A1117" s="61">
        <v>44030</v>
      </c>
      <c r="B1117" s="54" t="s">
        <v>48</v>
      </c>
      <c r="C1117" s="440" t="s">
        <v>1380</v>
      </c>
      <c r="D1117" s="14">
        <v>0</v>
      </c>
    </row>
    <row r="1118" spans="1:4" x14ac:dyDescent="0.25">
      <c r="A1118" s="61">
        <v>44030</v>
      </c>
      <c r="B1118" s="54" t="s">
        <v>7</v>
      </c>
      <c r="C1118" s="54" t="s">
        <v>7</v>
      </c>
      <c r="D1118" s="14">
        <v>0</v>
      </c>
    </row>
    <row r="1119" spans="1:4" x14ac:dyDescent="0.25">
      <c r="A1119" s="61">
        <v>44030</v>
      </c>
      <c r="B1119" s="54" t="s">
        <v>9</v>
      </c>
      <c r="C1119" s="54" t="s">
        <v>9</v>
      </c>
      <c r="D1119" s="14">
        <v>8</v>
      </c>
    </row>
    <row r="1120" spans="1:4" x14ac:dyDescent="0.25">
      <c r="A1120" s="61">
        <v>44030</v>
      </c>
      <c r="B1120" s="54" t="s">
        <v>15</v>
      </c>
      <c r="C1120" s="54" t="s">
        <v>1139</v>
      </c>
      <c r="D1120" s="14">
        <v>0</v>
      </c>
    </row>
    <row r="1121" spans="1:4" x14ac:dyDescent="0.25">
      <c r="A1121" s="61">
        <v>44030</v>
      </c>
      <c r="B1121" s="54" t="s">
        <v>11</v>
      </c>
      <c r="C1121" s="54" t="s">
        <v>11</v>
      </c>
      <c r="D1121" s="14">
        <v>0</v>
      </c>
    </row>
    <row r="1122" spans="1:4" x14ac:dyDescent="0.25">
      <c r="A1122" s="61">
        <v>44030</v>
      </c>
      <c r="B1122" s="54" t="s">
        <v>12</v>
      </c>
      <c r="C1122" s="54" t="s">
        <v>12</v>
      </c>
      <c r="D1122" s="14">
        <v>0</v>
      </c>
    </row>
    <row r="1123" spans="1:4" x14ac:dyDescent="0.25">
      <c r="A1123" s="61">
        <v>44030</v>
      </c>
      <c r="B1123" s="54" t="s">
        <v>8</v>
      </c>
      <c r="C1123" s="54" t="s">
        <v>40</v>
      </c>
      <c r="D1123" s="14">
        <v>1</v>
      </c>
    </row>
    <row r="1124" spans="1:4" x14ac:dyDescent="0.25">
      <c r="A1124" s="61">
        <v>44030</v>
      </c>
      <c r="B1124" s="54" t="s">
        <v>8</v>
      </c>
      <c r="C1124" s="54" t="s">
        <v>8</v>
      </c>
      <c r="D1124" s="14">
        <v>4</v>
      </c>
    </row>
    <row r="1125" spans="1:4" x14ac:dyDescent="0.25">
      <c r="A1125" s="61">
        <v>44030</v>
      </c>
      <c r="B1125" s="54" t="s">
        <v>49</v>
      </c>
      <c r="C1125" s="54" t="s">
        <v>49</v>
      </c>
      <c r="D1125" s="14">
        <v>0</v>
      </c>
    </row>
    <row r="1126" spans="1:4" x14ac:dyDescent="0.25">
      <c r="A1126" s="61">
        <v>44030</v>
      </c>
      <c r="B1126" s="54" t="s">
        <v>50</v>
      </c>
      <c r="C1126" s="54" t="s">
        <v>365</v>
      </c>
      <c r="D1126" s="14">
        <v>0</v>
      </c>
    </row>
    <row r="1127" spans="1:4" x14ac:dyDescent="0.25">
      <c r="A1127" s="61">
        <v>44030</v>
      </c>
      <c r="B1127" s="54" t="s">
        <v>27</v>
      </c>
      <c r="C1127" s="54" t="s">
        <v>43</v>
      </c>
      <c r="D1127" s="14">
        <v>0</v>
      </c>
    </row>
    <row r="1128" spans="1:4" x14ac:dyDescent="0.25">
      <c r="A1128" s="61">
        <v>44030</v>
      </c>
      <c r="B1128" s="54" t="s">
        <v>51</v>
      </c>
      <c r="C1128" s="54" t="s">
        <v>51</v>
      </c>
      <c r="D1128" s="14">
        <v>0</v>
      </c>
    </row>
    <row r="1129" spans="1:4" x14ac:dyDescent="0.25">
      <c r="A1129" s="61">
        <v>44030</v>
      </c>
      <c r="B1129" s="54" t="s">
        <v>10</v>
      </c>
      <c r="C1129" s="54" t="s">
        <v>10</v>
      </c>
      <c r="D1129" s="14">
        <v>0</v>
      </c>
    </row>
    <row r="1130" spans="1:4" x14ac:dyDescent="0.25">
      <c r="A1130" s="61">
        <v>44031</v>
      </c>
      <c r="B1130" s="54" t="s">
        <v>14</v>
      </c>
      <c r="C1130" s="54" t="s">
        <v>14</v>
      </c>
      <c r="D1130" s="14">
        <v>0</v>
      </c>
    </row>
    <row r="1131" spans="1:4" x14ac:dyDescent="0.25">
      <c r="A1131" s="61">
        <v>44031</v>
      </c>
      <c r="B1131" s="54" t="s">
        <v>20</v>
      </c>
      <c r="C1131" s="54" t="s">
        <v>20</v>
      </c>
      <c r="D1131" s="14">
        <v>0</v>
      </c>
    </row>
    <row r="1132" spans="1:4" x14ac:dyDescent="0.25">
      <c r="A1132" s="61">
        <v>44031</v>
      </c>
      <c r="B1132" s="54" t="s">
        <v>13</v>
      </c>
      <c r="C1132" s="68" t="s">
        <v>93</v>
      </c>
      <c r="D1132" s="14">
        <v>1</v>
      </c>
    </row>
    <row r="1133" spans="1:4" x14ac:dyDescent="0.25">
      <c r="A1133" s="61">
        <v>44031</v>
      </c>
      <c r="B1133" s="54" t="s">
        <v>13</v>
      </c>
      <c r="C1133" s="54" t="s">
        <v>13</v>
      </c>
      <c r="D1133" s="14">
        <v>1</v>
      </c>
    </row>
    <row r="1134" spans="1:4" x14ac:dyDescent="0.25">
      <c r="A1134" s="61">
        <v>44031</v>
      </c>
      <c r="B1134" s="54" t="s">
        <v>24</v>
      </c>
      <c r="C1134" s="54" t="s">
        <v>23</v>
      </c>
      <c r="D1134" s="14">
        <v>1</v>
      </c>
    </row>
    <row r="1135" spans="1:4" x14ac:dyDescent="0.25">
      <c r="A1135" s="61">
        <v>44031</v>
      </c>
      <c r="B1135" s="54" t="s">
        <v>47</v>
      </c>
      <c r="C1135" s="54" t="s">
        <v>47</v>
      </c>
      <c r="D1135" s="14">
        <v>0</v>
      </c>
    </row>
    <row r="1136" spans="1:4" x14ac:dyDescent="0.25">
      <c r="A1136" s="61">
        <v>44031</v>
      </c>
      <c r="B1136" s="54" t="s">
        <v>48</v>
      </c>
      <c r="C1136" s="440" t="s">
        <v>1380</v>
      </c>
      <c r="D1136" s="14">
        <v>0</v>
      </c>
    </row>
    <row r="1137" spans="1:4" x14ac:dyDescent="0.25">
      <c r="A1137" s="61">
        <v>44031</v>
      </c>
      <c r="B1137" s="54" t="s">
        <v>7</v>
      </c>
      <c r="C1137" s="54" t="s">
        <v>7</v>
      </c>
      <c r="D1137" s="14">
        <v>0</v>
      </c>
    </row>
    <row r="1138" spans="1:4" x14ac:dyDescent="0.25">
      <c r="A1138" s="61">
        <v>44031</v>
      </c>
      <c r="B1138" s="54" t="s">
        <v>9</v>
      </c>
      <c r="C1138" s="54" t="s">
        <v>9</v>
      </c>
      <c r="D1138" s="14">
        <v>1</v>
      </c>
    </row>
    <row r="1139" spans="1:4" x14ac:dyDescent="0.25">
      <c r="A1139" s="61">
        <v>44031</v>
      </c>
      <c r="B1139" s="54" t="s">
        <v>15</v>
      </c>
      <c r="C1139" s="54" t="s">
        <v>1139</v>
      </c>
      <c r="D1139" s="14">
        <v>0</v>
      </c>
    </row>
    <row r="1140" spans="1:4" x14ac:dyDescent="0.25">
      <c r="A1140" s="61">
        <v>44031</v>
      </c>
      <c r="B1140" s="54" t="s">
        <v>11</v>
      </c>
      <c r="C1140" s="54" t="s">
        <v>11</v>
      </c>
      <c r="D1140" s="14">
        <v>0</v>
      </c>
    </row>
    <row r="1141" spans="1:4" x14ac:dyDescent="0.25">
      <c r="A1141" s="61">
        <v>44031</v>
      </c>
      <c r="B1141" s="54" t="s">
        <v>12</v>
      </c>
      <c r="C1141" s="54" t="s">
        <v>12</v>
      </c>
      <c r="D1141" s="14">
        <v>0</v>
      </c>
    </row>
    <row r="1142" spans="1:4" x14ac:dyDescent="0.25">
      <c r="A1142" s="61">
        <v>44031</v>
      </c>
      <c r="B1142" s="54" t="s">
        <v>8</v>
      </c>
      <c r="C1142" s="54" t="s">
        <v>8</v>
      </c>
      <c r="D1142" s="14">
        <v>9</v>
      </c>
    </row>
    <row r="1143" spans="1:4" x14ac:dyDescent="0.25">
      <c r="A1143" s="61">
        <v>44031</v>
      </c>
      <c r="B1143" s="54" t="s">
        <v>49</v>
      </c>
      <c r="C1143" s="54" t="s">
        <v>49</v>
      </c>
      <c r="D1143" s="14">
        <v>0</v>
      </c>
    </row>
    <row r="1144" spans="1:4" x14ac:dyDescent="0.25">
      <c r="A1144" s="61">
        <v>44031</v>
      </c>
      <c r="B1144" s="54" t="s">
        <v>50</v>
      </c>
      <c r="C1144" s="54" t="s">
        <v>365</v>
      </c>
      <c r="D1144" s="14">
        <v>0</v>
      </c>
    </row>
    <row r="1145" spans="1:4" x14ac:dyDescent="0.25">
      <c r="A1145" s="61">
        <v>44031</v>
      </c>
      <c r="B1145" s="54" t="s">
        <v>27</v>
      </c>
      <c r="C1145" s="54" t="s">
        <v>43</v>
      </c>
      <c r="D1145" s="14">
        <v>0</v>
      </c>
    </row>
    <row r="1146" spans="1:4" x14ac:dyDescent="0.25">
      <c r="A1146" s="61">
        <v>44031</v>
      </c>
      <c r="B1146" s="54" t="s">
        <v>51</v>
      </c>
      <c r="C1146" s="54" t="s">
        <v>51</v>
      </c>
      <c r="D1146" s="14">
        <v>0</v>
      </c>
    </row>
    <row r="1147" spans="1:4" x14ac:dyDescent="0.25">
      <c r="A1147" s="61">
        <v>44031</v>
      </c>
      <c r="B1147" s="54" t="s">
        <v>10</v>
      </c>
      <c r="C1147" s="54" t="s">
        <v>10</v>
      </c>
      <c r="D1147" s="14">
        <v>0</v>
      </c>
    </row>
    <row r="1148" spans="1:4" x14ac:dyDescent="0.25">
      <c r="A1148" s="61">
        <v>44032</v>
      </c>
      <c r="B1148" s="54" t="s">
        <v>14</v>
      </c>
      <c r="C1148" s="54" t="s">
        <v>14</v>
      </c>
      <c r="D1148" s="14">
        <v>0</v>
      </c>
    </row>
    <row r="1149" spans="1:4" x14ac:dyDescent="0.25">
      <c r="A1149" s="61">
        <v>44032</v>
      </c>
      <c r="B1149" s="54" t="s">
        <v>20</v>
      </c>
      <c r="C1149" s="54" t="s">
        <v>20</v>
      </c>
      <c r="D1149" s="14">
        <v>0</v>
      </c>
    </row>
    <row r="1150" spans="1:4" x14ac:dyDescent="0.25">
      <c r="A1150" s="61">
        <v>44032</v>
      </c>
      <c r="B1150" s="54" t="s">
        <v>13</v>
      </c>
      <c r="C1150" s="54" t="s">
        <v>13</v>
      </c>
      <c r="D1150" s="14">
        <v>0</v>
      </c>
    </row>
    <row r="1151" spans="1:4" x14ac:dyDescent="0.25">
      <c r="A1151" s="61">
        <v>44032</v>
      </c>
      <c r="B1151" s="54" t="s">
        <v>24</v>
      </c>
      <c r="C1151" s="54" t="s">
        <v>23</v>
      </c>
      <c r="D1151" s="14">
        <v>1</v>
      </c>
    </row>
    <row r="1152" spans="1:4" x14ac:dyDescent="0.25">
      <c r="A1152" s="61">
        <v>44032</v>
      </c>
      <c r="B1152" s="54" t="s">
        <v>24</v>
      </c>
      <c r="C1152" s="54" t="s">
        <v>36</v>
      </c>
      <c r="D1152" s="14">
        <v>1</v>
      </c>
    </row>
    <row r="1153" spans="1:4" x14ac:dyDescent="0.25">
      <c r="A1153" s="61">
        <v>44032</v>
      </c>
      <c r="B1153" s="54" t="s">
        <v>47</v>
      </c>
      <c r="C1153" s="54" t="s">
        <v>47</v>
      </c>
      <c r="D1153" s="14">
        <v>0</v>
      </c>
    </row>
    <row r="1154" spans="1:4" x14ac:dyDescent="0.25">
      <c r="A1154" s="61">
        <v>44032</v>
      </c>
      <c r="B1154" s="54" t="s">
        <v>48</v>
      </c>
      <c r="C1154" s="440" t="s">
        <v>1380</v>
      </c>
      <c r="D1154" s="14">
        <v>0</v>
      </c>
    </row>
    <row r="1155" spans="1:4" x14ac:dyDescent="0.25">
      <c r="A1155" s="61">
        <v>44032</v>
      </c>
      <c r="B1155" s="54" t="s">
        <v>7</v>
      </c>
      <c r="C1155" s="54" t="s">
        <v>7</v>
      </c>
      <c r="D1155" s="14">
        <v>0</v>
      </c>
    </row>
    <row r="1156" spans="1:4" x14ac:dyDescent="0.25">
      <c r="A1156" s="61">
        <v>44032</v>
      </c>
      <c r="B1156" s="54" t="s">
        <v>9</v>
      </c>
      <c r="C1156" s="54" t="s">
        <v>9</v>
      </c>
      <c r="D1156" s="14">
        <v>2</v>
      </c>
    </row>
    <row r="1157" spans="1:4" x14ac:dyDescent="0.25">
      <c r="A1157" s="61">
        <v>44032</v>
      </c>
      <c r="B1157" s="54" t="s">
        <v>15</v>
      </c>
      <c r="C1157" s="54" t="s">
        <v>1139</v>
      </c>
      <c r="D1157" s="14">
        <v>0</v>
      </c>
    </row>
    <row r="1158" spans="1:4" x14ac:dyDescent="0.25">
      <c r="A1158" s="61">
        <v>44032</v>
      </c>
      <c r="B1158" s="54" t="s">
        <v>11</v>
      </c>
      <c r="C1158" s="54" t="s">
        <v>11</v>
      </c>
      <c r="D1158" s="14">
        <v>0</v>
      </c>
    </row>
    <row r="1159" spans="1:4" x14ac:dyDescent="0.25">
      <c r="A1159" s="61">
        <v>44032</v>
      </c>
      <c r="B1159" s="54" t="s">
        <v>12</v>
      </c>
      <c r="C1159" s="54" t="s">
        <v>12</v>
      </c>
      <c r="D1159" s="14">
        <v>0</v>
      </c>
    </row>
    <row r="1160" spans="1:4" x14ac:dyDescent="0.25">
      <c r="A1160" s="61">
        <v>44032</v>
      </c>
      <c r="B1160" s="54" t="s">
        <v>8</v>
      </c>
      <c r="C1160" s="54" t="s">
        <v>8</v>
      </c>
      <c r="D1160" s="14">
        <v>14</v>
      </c>
    </row>
    <row r="1161" spans="1:4" x14ac:dyDescent="0.25">
      <c r="A1161" s="61">
        <v>44032</v>
      </c>
      <c r="B1161" s="54" t="s">
        <v>49</v>
      </c>
      <c r="C1161" s="54" t="s">
        <v>49</v>
      </c>
      <c r="D1161" s="14">
        <v>0</v>
      </c>
    </row>
    <row r="1162" spans="1:4" x14ac:dyDescent="0.25">
      <c r="A1162" s="61">
        <v>44032</v>
      </c>
      <c r="B1162" s="54" t="s">
        <v>50</v>
      </c>
      <c r="C1162" s="54" t="s">
        <v>365</v>
      </c>
      <c r="D1162" s="14">
        <v>0</v>
      </c>
    </row>
    <row r="1163" spans="1:4" x14ac:dyDescent="0.25">
      <c r="A1163" s="61">
        <v>44032</v>
      </c>
      <c r="B1163" s="54" t="s">
        <v>27</v>
      </c>
      <c r="C1163" s="54" t="s">
        <v>43</v>
      </c>
      <c r="D1163" s="14">
        <v>0</v>
      </c>
    </row>
    <row r="1164" spans="1:4" x14ac:dyDescent="0.25">
      <c r="A1164" s="61">
        <v>44032</v>
      </c>
      <c r="B1164" s="54" t="s">
        <v>51</v>
      </c>
      <c r="C1164" s="54" t="s">
        <v>51</v>
      </c>
      <c r="D1164" s="14">
        <v>0</v>
      </c>
    </row>
    <row r="1165" spans="1:4" x14ac:dyDescent="0.25">
      <c r="A1165" s="61">
        <v>44032</v>
      </c>
      <c r="B1165" s="54" t="s">
        <v>10</v>
      </c>
      <c r="C1165" s="54" t="s">
        <v>10</v>
      </c>
      <c r="D1165" s="14">
        <v>0</v>
      </c>
    </row>
    <row r="1166" spans="1:4" x14ac:dyDescent="0.25">
      <c r="A1166" s="61">
        <v>44033</v>
      </c>
      <c r="B1166" s="54" t="s">
        <v>14</v>
      </c>
      <c r="C1166" s="54" t="s">
        <v>14</v>
      </c>
      <c r="D1166" s="14">
        <v>0</v>
      </c>
    </row>
    <row r="1167" spans="1:4" x14ac:dyDescent="0.25">
      <c r="A1167" s="61">
        <v>44033</v>
      </c>
      <c r="B1167" s="54" t="s">
        <v>20</v>
      </c>
      <c r="C1167" s="54" t="s">
        <v>20</v>
      </c>
      <c r="D1167" s="14">
        <v>1</v>
      </c>
    </row>
    <row r="1168" spans="1:4" x14ac:dyDescent="0.25">
      <c r="A1168" s="61">
        <v>44033</v>
      </c>
      <c r="B1168" s="54" t="s">
        <v>13</v>
      </c>
      <c r="C1168" s="54" t="s">
        <v>13</v>
      </c>
      <c r="D1168" s="14">
        <v>3</v>
      </c>
    </row>
    <row r="1169" spans="1:4" x14ac:dyDescent="0.25">
      <c r="A1169" s="61">
        <v>44033</v>
      </c>
      <c r="B1169" s="54" t="s">
        <v>24</v>
      </c>
      <c r="C1169" s="54" t="s">
        <v>23</v>
      </c>
      <c r="D1169" s="14">
        <v>1</v>
      </c>
    </row>
    <row r="1170" spans="1:4" x14ac:dyDescent="0.25">
      <c r="A1170" s="61">
        <v>44033</v>
      </c>
      <c r="B1170" s="54" t="s">
        <v>24</v>
      </c>
      <c r="C1170" s="54" t="s">
        <v>36</v>
      </c>
      <c r="D1170" s="14">
        <v>1</v>
      </c>
    </row>
    <row r="1171" spans="1:4" x14ac:dyDescent="0.25">
      <c r="A1171" s="61">
        <v>44033</v>
      </c>
      <c r="B1171" s="54" t="s">
        <v>47</v>
      </c>
      <c r="C1171" s="54" t="s">
        <v>47</v>
      </c>
      <c r="D1171" s="14">
        <v>0</v>
      </c>
    </row>
    <row r="1172" spans="1:4" x14ac:dyDescent="0.25">
      <c r="A1172" s="61">
        <v>44033</v>
      </c>
      <c r="B1172" s="54" t="s">
        <v>48</v>
      </c>
      <c r="C1172" s="440" t="s">
        <v>1380</v>
      </c>
      <c r="D1172" s="14">
        <v>0</v>
      </c>
    </row>
    <row r="1173" spans="1:4" x14ac:dyDescent="0.25">
      <c r="A1173" s="61">
        <v>44033</v>
      </c>
      <c r="B1173" s="54" t="s">
        <v>7</v>
      </c>
      <c r="C1173" s="54" t="s">
        <v>7</v>
      </c>
      <c r="D1173" s="14">
        <v>0</v>
      </c>
    </row>
    <row r="1174" spans="1:4" x14ac:dyDescent="0.25">
      <c r="A1174" s="61">
        <v>44033</v>
      </c>
      <c r="B1174" s="54" t="s">
        <v>9</v>
      </c>
      <c r="C1174" s="54" t="s">
        <v>9</v>
      </c>
      <c r="D1174" s="14">
        <v>4</v>
      </c>
    </row>
    <row r="1175" spans="1:4" x14ac:dyDescent="0.25">
      <c r="A1175" s="61">
        <v>44033</v>
      </c>
      <c r="B1175" s="54" t="s">
        <v>15</v>
      </c>
      <c r="C1175" s="54" t="s">
        <v>1139</v>
      </c>
      <c r="D1175" s="14">
        <v>0</v>
      </c>
    </row>
    <row r="1176" spans="1:4" x14ac:dyDescent="0.25">
      <c r="A1176" s="61">
        <v>44033</v>
      </c>
      <c r="B1176" s="54" t="s">
        <v>11</v>
      </c>
      <c r="C1176" s="54" t="s">
        <v>11</v>
      </c>
      <c r="D1176" s="14">
        <v>0</v>
      </c>
    </row>
    <row r="1177" spans="1:4" x14ac:dyDescent="0.25">
      <c r="A1177" s="61">
        <v>44033</v>
      </c>
      <c r="B1177" s="54" t="s">
        <v>12</v>
      </c>
      <c r="C1177" s="54" t="s">
        <v>12</v>
      </c>
      <c r="D1177" s="14">
        <v>0</v>
      </c>
    </row>
    <row r="1178" spans="1:4" x14ac:dyDescent="0.25">
      <c r="A1178" s="61">
        <v>44033</v>
      </c>
      <c r="B1178" s="54" t="s">
        <v>8</v>
      </c>
      <c r="C1178" s="54" t="s">
        <v>8</v>
      </c>
      <c r="D1178" s="14">
        <v>0</v>
      </c>
    </row>
    <row r="1179" spans="1:4" x14ac:dyDescent="0.25">
      <c r="A1179" s="61">
        <v>44033</v>
      </c>
      <c r="B1179" s="54" t="s">
        <v>49</v>
      </c>
      <c r="C1179" s="54" t="s">
        <v>49</v>
      </c>
      <c r="D1179" s="14">
        <v>0</v>
      </c>
    </row>
    <row r="1180" spans="1:4" x14ac:dyDescent="0.25">
      <c r="A1180" s="61">
        <v>44033</v>
      </c>
      <c r="B1180" s="54" t="s">
        <v>50</v>
      </c>
      <c r="C1180" s="54" t="s">
        <v>365</v>
      </c>
      <c r="D1180" s="14">
        <v>0</v>
      </c>
    </row>
    <row r="1181" spans="1:4" x14ac:dyDescent="0.25">
      <c r="A1181" s="61">
        <v>44033</v>
      </c>
      <c r="B1181" s="54" t="s">
        <v>27</v>
      </c>
      <c r="C1181" s="54" t="s">
        <v>43</v>
      </c>
      <c r="D1181" s="14">
        <v>0</v>
      </c>
    </row>
    <row r="1182" spans="1:4" x14ac:dyDescent="0.25">
      <c r="A1182" s="61">
        <v>44033</v>
      </c>
      <c r="B1182" s="54" t="s">
        <v>51</v>
      </c>
      <c r="C1182" s="54" t="s">
        <v>51</v>
      </c>
      <c r="D1182" s="14">
        <v>0</v>
      </c>
    </row>
    <row r="1183" spans="1:4" x14ac:dyDescent="0.25">
      <c r="A1183" s="61">
        <v>44033</v>
      </c>
      <c r="B1183" s="54" t="s">
        <v>10</v>
      </c>
      <c r="C1183" s="54" t="s">
        <v>10</v>
      </c>
      <c r="D1183" s="14">
        <v>0</v>
      </c>
    </row>
    <row r="1184" spans="1:4" x14ac:dyDescent="0.25">
      <c r="A1184" s="61">
        <v>44034</v>
      </c>
      <c r="B1184" s="54" t="s">
        <v>14</v>
      </c>
      <c r="C1184" s="54" t="s">
        <v>14</v>
      </c>
      <c r="D1184" s="14">
        <v>0</v>
      </c>
    </row>
    <row r="1185" spans="1:4" x14ac:dyDescent="0.25">
      <c r="A1185" s="61">
        <v>44034</v>
      </c>
      <c r="B1185" s="54" t="s">
        <v>20</v>
      </c>
      <c r="C1185" s="54" t="s">
        <v>20</v>
      </c>
      <c r="D1185" s="14">
        <v>0</v>
      </c>
    </row>
    <row r="1186" spans="1:4" x14ac:dyDescent="0.25">
      <c r="A1186" s="61">
        <v>44034</v>
      </c>
      <c r="B1186" s="54" t="s">
        <v>13</v>
      </c>
      <c r="C1186" s="54" t="s">
        <v>13</v>
      </c>
      <c r="D1186" s="14">
        <v>1</v>
      </c>
    </row>
    <row r="1187" spans="1:4" x14ac:dyDescent="0.25">
      <c r="A1187" s="61">
        <v>44034</v>
      </c>
      <c r="B1187" s="54" t="s">
        <v>24</v>
      </c>
      <c r="C1187" s="54" t="s">
        <v>24</v>
      </c>
      <c r="D1187" s="14">
        <v>0</v>
      </c>
    </row>
    <row r="1188" spans="1:4" x14ac:dyDescent="0.25">
      <c r="A1188" s="61">
        <v>44034</v>
      </c>
      <c r="B1188" s="54" t="s">
        <v>47</v>
      </c>
      <c r="C1188" s="54" t="s">
        <v>47</v>
      </c>
      <c r="D1188" s="14">
        <v>0</v>
      </c>
    </row>
    <row r="1189" spans="1:4" x14ac:dyDescent="0.25">
      <c r="A1189" s="61">
        <v>44034</v>
      </c>
      <c r="B1189" s="54" t="s">
        <v>48</v>
      </c>
      <c r="C1189" s="440" t="s">
        <v>1380</v>
      </c>
      <c r="D1189" s="14">
        <v>0</v>
      </c>
    </row>
    <row r="1190" spans="1:4" x14ac:dyDescent="0.25">
      <c r="A1190" s="61">
        <v>44034</v>
      </c>
      <c r="B1190" s="54" t="s">
        <v>7</v>
      </c>
      <c r="C1190" s="54" t="s">
        <v>7</v>
      </c>
      <c r="D1190" s="14">
        <v>0</v>
      </c>
    </row>
    <row r="1191" spans="1:4" x14ac:dyDescent="0.25">
      <c r="A1191" s="61">
        <v>44034</v>
      </c>
      <c r="B1191" s="54" t="s">
        <v>9</v>
      </c>
      <c r="C1191" s="54" t="s">
        <v>9</v>
      </c>
      <c r="D1191" s="14">
        <v>10</v>
      </c>
    </row>
    <row r="1192" spans="1:4" x14ac:dyDescent="0.25">
      <c r="A1192" s="61">
        <v>44034</v>
      </c>
      <c r="B1192" s="54" t="s">
        <v>9</v>
      </c>
      <c r="C1192" s="68" t="s">
        <v>1202</v>
      </c>
      <c r="D1192" s="14">
        <v>1</v>
      </c>
    </row>
    <row r="1193" spans="1:4" x14ac:dyDescent="0.25">
      <c r="A1193" s="61">
        <v>44034</v>
      </c>
      <c r="B1193" s="54" t="s">
        <v>15</v>
      </c>
      <c r="C1193" s="54" t="s">
        <v>1139</v>
      </c>
      <c r="D1193" s="14">
        <v>0</v>
      </c>
    </row>
    <row r="1194" spans="1:4" x14ac:dyDescent="0.25">
      <c r="A1194" s="61">
        <v>44034</v>
      </c>
      <c r="B1194" s="54" t="s">
        <v>11</v>
      </c>
      <c r="C1194" s="54" t="s">
        <v>11</v>
      </c>
      <c r="D1194" s="14">
        <v>0</v>
      </c>
    </row>
    <row r="1195" spans="1:4" x14ac:dyDescent="0.25">
      <c r="A1195" s="61">
        <v>44034</v>
      </c>
      <c r="B1195" s="54" t="s">
        <v>12</v>
      </c>
      <c r="C1195" s="54" t="s">
        <v>12</v>
      </c>
      <c r="D1195" s="14">
        <v>0</v>
      </c>
    </row>
    <row r="1196" spans="1:4" x14ac:dyDescent="0.25">
      <c r="A1196" s="61">
        <v>44034</v>
      </c>
      <c r="B1196" s="54" t="s">
        <v>8</v>
      </c>
      <c r="C1196" s="54" t="s">
        <v>40</v>
      </c>
      <c r="D1196" s="14">
        <v>2</v>
      </c>
    </row>
    <row r="1197" spans="1:4" x14ac:dyDescent="0.25">
      <c r="A1197" s="61">
        <v>44034</v>
      </c>
      <c r="B1197" s="54" t="s">
        <v>8</v>
      </c>
      <c r="C1197" s="54" t="s">
        <v>8</v>
      </c>
      <c r="D1197" s="14">
        <v>10</v>
      </c>
    </row>
    <row r="1198" spans="1:4" x14ac:dyDescent="0.25">
      <c r="A1198" s="61">
        <v>44034</v>
      </c>
      <c r="B1198" s="54" t="s">
        <v>49</v>
      </c>
      <c r="C1198" s="54" t="s">
        <v>49</v>
      </c>
      <c r="D1198" s="14">
        <v>0</v>
      </c>
    </row>
    <row r="1199" spans="1:4" x14ac:dyDescent="0.25">
      <c r="A1199" s="61">
        <v>44034</v>
      </c>
      <c r="B1199" s="54" t="s">
        <v>50</v>
      </c>
      <c r="C1199" s="54" t="s">
        <v>365</v>
      </c>
      <c r="D1199" s="14">
        <v>0</v>
      </c>
    </row>
    <row r="1200" spans="1:4" x14ac:dyDescent="0.25">
      <c r="A1200" s="61">
        <v>44034</v>
      </c>
      <c r="B1200" s="54" t="s">
        <v>27</v>
      </c>
      <c r="C1200" s="54" t="s">
        <v>43</v>
      </c>
      <c r="D1200" s="14">
        <v>0</v>
      </c>
    </row>
    <row r="1201" spans="1:4" x14ac:dyDescent="0.25">
      <c r="A1201" s="61">
        <v>44034</v>
      </c>
      <c r="B1201" s="54" t="s">
        <v>51</v>
      </c>
      <c r="C1201" s="54" t="s">
        <v>51</v>
      </c>
      <c r="D1201" s="14">
        <v>0</v>
      </c>
    </row>
    <row r="1202" spans="1:4" x14ac:dyDescent="0.25">
      <c r="A1202" s="61">
        <v>44034</v>
      </c>
      <c r="B1202" s="54" t="s">
        <v>10</v>
      </c>
      <c r="C1202" s="54" t="s">
        <v>10</v>
      </c>
      <c r="D1202" s="14">
        <v>0</v>
      </c>
    </row>
    <row r="1203" spans="1:4" x14ac:dyDescent="0.25">
      <c r="A1203" s="61">
        <v>44035</v>
      </c>
      <c r="B1203" s="54" t="s">
        <v>14</v>
      </c>
      <c r="C1203" s="54" t="s">
        <v>14</v>
      </c>
      <c r="D1203" s="14">
        <v>0</v>
      </c>
    </row>
    <row r="1204" spans="1:4" x14ac:dyDescent="0.25">
      <c r="A1204" s="61">
        <v>44035</v>
      </c>
      <c r="B1204" s="54" t="s">
        <v>20</v>
      </c>
      <c r="C1204" s="54" t="s">
        <v>20</v>
      </c>
      <c r="D1204" s="14">
        <v>1</v>
      </c>
    </row>
    <row r="1205" spans="1:4" x14ac:dyDescent="0.25">
      <c r="A1205" s="61">
        <v>44035</v>
      </c>
      <c r="B1205" s="54" t="s">
        <v>13</v>
      </c>
      <c r="C1205" s="68" t="s">
        <v>93</v>
      </c>
      <c r="D1205" s="14">
        <v>1</v>
      </c>
    </row>
    <row r="1206" spans="1:4" x14ac:dyDescent="0.25">
      <c r="A1206" s="61">
        <v>44035</v>
      </c>
      <c r="B1206" s="54" t="s">
        <v>13</v>
      </c>
      <c r="C1206" s="54" t="s">
        <v>13</v>
      </c>
      <c r="D1206" s="14">
        <v>3</v>
      </c>
    </row>
    <row r="1207" spans="1:4" x14ac:dyDescent="0.25">
      <c r="A1207" s="61">
        <v>44035</v>
      </c>
      <c r="B1207" s="54" t="s">
        <v>24</v>
      </c>
      <c r="C1207" s="54" t="s">
        <v>23</v>
      </c>
      <c r="D1207" s="14">
        <v>1</v>
      </c>
    </row>
    <row r="1208" spans="1:4" x14ac:dyDescent="0.25">
      <c r="A1208" s="61">
        <v>44035</v>
      </c>
      <c r="B1208" s="54" t="s">
        <v>24</v>
      </c>
      <c r="C1208" s="68" t="s">
        <v>1174</v>
      </c>
      <c r="D1208" s="14">
        <v>1</v>
      </c>
    </row>
    <row r="1209" spans="1:4" x14ac:dyDescent="0.25">
      <c r="A1209" s="61">
        <v>44035</v>
      </c>
      <c r="B1209" s="54" t="s">
        <v>24</v>
      </c>
      <c r="C1209" s="54" t="s">
        <v>36</v>
      </c>
      <c r="D1209" s="14">
        <v>1</v>
      </c>
    </row>
    <row r="1210" spans="1:4" x14ac:dyDescent="0.25">
      <c r="A1210" s="61">
        <v>44035</v>
      </c>
      <c r="B1210" s="54" t="s">
        <v>47</v>
      </c>
      <c r="C1210" s="54" t="s">
        <v>47</v>
      </c>
      <c r="D1210" s="14">
        <v>0</v>
      </c>
    </row>
    <row r="1211" spans="1:4" x14ac:dyDescent="0.25">
      <c r="A1211" s="61">
        <v>44035</v>
      </c>
      <c r="B1211" s="54" t="s">
        <v>48</v>
      </c>
      <c r="C1211" s="440" t="s">
        <v>1380</v>
      </c>
      <c r="D1211" s="14">
        <v>0</v>
      </c>
    </row>
    <row r="1212" spans="1:4" x14ac:dyDescent="0.25">
      <c r="A1212" s="61">
        <v>44035</v>
      </c>
      <c r="B1212" s="54" t="s">
        <v>7</v>
      </c>
      <c r="C1212" s="54" t="s">
        <v>7</v>
      </c>
      <c r="D1212" s="14">
        <v>0</v>
      </c>
    </row>
    <row r="1213" spans="1:4" x14ac:dyDescent="0.25">
      <c r="A1213" s="61">
        <v>44035</v>
      </c>
      <c r="B1213" s="54" t="s">
        <v>9</v>
      </c>
      <c r="C1213" s="54" t="s">
        <v>9</v>
      </c>
      <c r="D1213" s="14">
        <v>5</v>
      </c>
    </row>
    <row r="1214" spans="1:4" x14ac:dyDescent="0.25">
      <c r="A1214" s="61">
        <v>44035</v>
      </c>
      <c r="B1214" s="54" t="s">
        <v>15</v>
      </c>
      <c r="C1214" s="54" t="s">
        <v>1139</v>
      </c>
      <c r="D1214" s="14">
        <v>0</v>
      </c>
    </row>
    <row r="1215" spans="1:4" x14ac:dyDescent="0.25">
      <c r="A1215" s="61">
        <v>44035</v>
      </c>
      <c r="B1215" s="54" t="s">
        <v>11</v>
      </c>
      <c r="C1215" s="54" t="s">
        <v>11</v>
      </c>
      <c r="D1215" s="14">
        <v>0</v>
      </c>
    </row>
    <row r="1216" spans="1:4" x14ac:dyDescent="0.25">
      <c r="A1216" s="61">
        <v>44035</v>
      </c>
      <c r="B1216" s="54" t="s">
        <v>12</v>
      </c>
      <c r="C1216" s="54" t="s">
        <v>12</v>
      </c>
      <c r="D1216" s="14">
        <v>0</v>
      </c>
    </row>
    <row r="1217" spans="1:4" x14ac:dyDescent="0.25">
      <c r="A1217" s="61">
        <v>44035</v>
      </c>
      <c r="B1217" s="54" t="s">
        <v>8</v>
      </c>
      <c r="C1217" s="54" t="s">
        <v>8</v>
      </c>
      <c r="D1217" s="14">
        <v>5</v>
      </c>
    </row>
    <row r="1218" spans="1:4" x14ac:dyDescent="0.25">
      <c r="A1218" s="61">
        <v>44035</v>
      </c>
      <c r="B1218" s="54" t="s">
        <v>49</v>
      </c>
      <c r="C1218" s="54" t="s">
        <v>49</v>
      </c>
      <c r="D1218" s="14">
        <v>0</v>
      </c>
    </row>
    <row r="1219" spans="1:4" x14ac:dyDescent="0.25">
      <c r="A1219" s="61">
        <v>44035</v>
      </c>
      <c r="B1219" s="54" t="s">
        <v>50</v>
      </c>
      <c r="C1219" s="54" t="s">
        <v>365</v>
      </c>
      <c r="D1219" s="14">
        <v>0</v>
      </c>
    </row>
    <row r="1220" spans="1:4" x14ac:dyDescent="0.25">
      <c r="A1220" s="61">
        <v>44035</v>
      </c>
      <c r="B1220" s="54" t="s">
        <v>27</v>
      </c>
      <c r="C1220" s="54" t="s">
        <v>43</v>
      </c>
      <c r="D1220" s="14">
        <v>0</v>
      </c>
    </row>
    <row r="1221" spans="1:4" x14ac:dyDescent="0.25">
      <c r="A1221" s="61">
        <v>44035</v>
      </c>
      <c r="B1221" s="54" t="s">
        <v>51</v>
      </c>
      <c r="C1221" s="54" t="s">
        <v>51</v>
      </c>
      <c r="D1221" s="14">
        <v>0</v>
      </c>
    </row>
    <row r="1222" spans="1:4" x14ac:dyDescent="0.25">
      <c r="A1222" s="61">
        <v>44035</v>
      </c>
      <c r="B1222" s="54" t="s">
        <v>10</v>
      </c>
      <c r="C1222" s="54" t="s">
        <v>10</v>
      </c>
      <c r="D1222" s="14">
        <v>0</v>
      </c>
    </row>
    <row r="1223" spans="1:4" x14ac:dyDescent="0.25">
      <c r="A1223" s="61">
        <v>44036</v>
      </c>
      <c r="B1223" s="54" t="s">
        <v>14</v>
      </c>
      <c r="C1223" s="54" t="s">
        <v>16</v>
      </c>
      <c r="D1223" s="14">
        <v>1</v>
      </c>
    </row>
    <row r="1224" spans="1:4" x14ac:dyDescent="0.25">
      <c r="A1224" s="61">
        <v>44036</v>
      </c>
      <c r="B1224" s="54" t="s">
        <v>20</v>
      </c>
      <c r="C1224" s="54" t="s">
        <v>20</v>
      </c>
      <c r="D1224" s="14">
        <v>0</v>
      </c>
    </row>
    <row r="1225" spans="1:4" x14ac:dyDescent="0.25">
      <c r="A1225" s="61">
        <v>44036</v>
      </c>
      <c r="B1225" s="54" t="s">
        <v>13</v>
      </c>
      <c r="C1225" s="54" t="s">
        <v>13</v>
      </c>
      <c r="D1225" s="14">
        <v>1</v>
      </c>
    </row>
    <row r="1226" spans="1:4" x14ac:dyDescent="0.25">
      <c r="A1226" s="61">
        <v>44036</v>
      </c>
      <c r="B1226" s="54" t="s">
        <v>13</v>
      </c>
      <c r="C1226" s="68" t="s">
        <v>1165</v>
      </c>
      <c r="D1226" s="14">
        <v>1</v>
      </c>
    </row>
    <row r="1227" spans="1:4" x14ac:dyDescent="0.25">
      <c r="A1227" s="61">
        <v>44036</v>
      </c>
      <c r="B1227" s="54" t="s">
        <v>24</v>
      </c>
      <c r="C1227" s="54" t="s">
        <v>36</v>
      </c>
      <c r="D1227" s="14">
        <v>2</v>
      </c>
    </row>
    <row r="1228" spans="1:4" x14ac:dyDescent="0.25">
      <c r="A1228" s="61">
        <v>44036</v>
      </c>
      <c r="B1228" s="54" t="s">
        <v>47</v>
      </c>
      <c r="C1228" s="54" t="s">
        <v>47</v>
      </c>
      <c r="D1228" s="14">
        <v>0</v>
      </c>
    </row>
    <row r="1229" spans="1:4" x14ac:dyDescent="0.25">
      <c r="A1229" s="61">
        <v>44036</v>
      </c>
      <c r="B1229" s="54" t="s">
        <v>48</v>
      </c>
      <c r="C1229" s="440" t="s">
        <v>1380</v>
      </c>
      <c r="D1229" s="14">
        <v>0</v>
      </c>
    </row>
    <row r="1230" spans="1:4" x14ac:dyDescent="0.25">
      <c r="A1230" s="61">
        <v>44036</v>
      </c>
      <c r="B1230" s="54" t="s">
        <v>7</v>
      </c>
      <c r="C1230" s="54" t="s">
        <v>7</v>
      </c>
      <c r="D1230" s="14">
        <v>0</v>
      </c>
    </row>
    <row r="1231" spans="1:4" x14ac:dyDescent="0.25">
      <c r="A1231" s="61">
        <v>44036</v>
      </c>
      <c r="B1231" s="54" t="s">
        <v>9</v>
      </c>
      <c r="C1231" s="54" t="s">
        <v>9</v>
      </c>
      <c r="D1231" s="14">
        <v>11</v>
      </c>
    </row>
    <row r="1232" spans="1:4" x14ac:dyDescent="0.25">
      <c r="A1232" s="61">
        <v>44036</v>
      </c>
      <c r="B1232" s="54" t="s">
        <v>15</v>
      </c>
      <c r="C1232" s="54" t="s">
        <v>1139</v>
      </c>
      <c r="D1232" s="14">
        <v>0</v>
      </c>
    </row>
    <row r="1233" spans="1:4" x14ac:dyDescent="0.25">
      <c r="A1233" s="61">
        <v>44036</v>
      </c>
      <c r="B1233" s="54" t="s">
        <v>11</v>
      </c>
      <c r="C1233" s="54" t="s">
        <v>11</v>
      </c>
      <c r="D1233" s="14">
        <v>0</v>
      </c>
    </row>
    <row r="1234" spans="1:4" x14ac:dyDescent="0.25">
      <c r="A1234" s="61">
        <v>44036</v>
      </c>
      <c r="B1234" s="54" t="s">
        <v>12</v>
      </c>
      <c r="C1234" s="54" t="s">
        <v>12</v>
      </c>
      <c r="D1234" s="14">
        <v>0</v>
      </c>
    </row>
    <row r="1235" spans="1:4" x14ac:dyDescent="0.25">
      <c r="A1235" s="61">
        <v>44036</v>
      </c>
      <c r="B1235" s="54" t="s">
        <v>8</v>
      </c>
      <c r="C1235" s="54" t="s">
        <v>8</v>
      </c>
      <c r="D1235" s="14">
        <v>5</v>
      </c>
    </row>
    <row r="1236" spans="1:4" x14ac:dyDescent="0.25">
      <c r="A1236" s="61">
        <v>44036</v>
      </c>
      <c r="B1236" s="54" t="s">
        <v>49</v>
      </c>
      <c r="C1236" s="54" t="s">
        <v>49</v>
      </c>
      <c r="D1236" s="14">
        <v>0</v>
      </c>
    </row>
    <row r="1237" spans="1:4" x14ac:dyDescent="0.25">
      <c r="A1237" s="61">
        <v>44036</v>
      </c>
      <c r="B1237" s="54" t="s">
        <v>50</v>
      </c>
      <c r="C1237" s="54" t="s">
        <v>365</v>
      </c>
      <c r="D1237" s="14">
        <v>0</v>
      </c>
    </row>
    <row r="1238" spans="1:4" x14ac:dyDescent="0.25">
      <c r="A1238" s="61">
        <v>44036</v>
      </c>
      <c r="B1238" s="54" t="s">
        <v>27</v>
      </c>
      <c r="C1238" s="54" t="s">
        <v>43</v>
      </c>
      <c r="D1238" s="14">
        <v>0</v>
      </c>
    </row>
    <row r="1239" spans="1:4" x14ac:dyDescent="0.25">
      <c r="A1239" s="61">
        <v>44036</v>
      </c>
      <c r="B1239" s="54" t="s">
        <v>51</v>
      </c>
      <c r="C1239" s="54" t="s">
        <v>51</v>
      </c>
      <c r="D1239" s="14">
        <v>0</v>
      </c>
    </row>
    <row r="1240" spans="1:4" x14ac:dyDescent="0.25">
      <c r="A1240" s="61">
        <v>44036</v>
      </c>
      <c r="B1240" s="54" t="s">
        <v>10</v>
      </c>
      <c r="C1240" s="54" t="s">
        <v>10</v>
      </c>
      <c r="D1240" s="14">
        <v>0</v>
      </c>
    </row>
    <row r="1241" spans="1:4" x14ac:dyDescent="0.25">
      <c r="A1241" s="61">
        <v>44037</v>
      </c>
      <c r="B1241" s="54" t="s">
        <v>14</v>
      </c>
      <c r="C1241" s="54" t="s">
        <v>14</v>
      </c>
      <c r="D1241" s="14">
        <v>0</v>
      </c>
    </row>
    <row r="1242" spans="1:4" x14ac:dyDescent="0.25">
      <c r="A1242" s="61">
        <v>44037</v>
      </c>
      <c r="B1242" s="54" t="s">
        <v>20</v>
      </c>
      <c r="C1242" s="54" t="s">
        <v>20</v>
      </c>
      <c r="D1242" s="14">
        <v>0</v>
      </c>
    </row>
    <row r="1243" spans="1:4" x14ac:dyDescent="0.25">
      <c r="A1243" s="61">
        <v>44037</v>
      </c>
      <c r="B1243" s="54" t="s">
        <v>13</v>
      </c>
      <c r="C1243" s="68" t="s">
        <v>93</v>
      </c>
      <c r="D1243" s="14">
        <v>1</v>
      </c>
    </row>
    <row r="1244" spans="1:4" x14ac:dyDescent="0.25">
      <c r="A1244" s="61">
        <v>44037</v>
      </c>
      <c r="B1244" s="54" t="s">
        <v>13</v>
      </c>
      <c r="C1244" s="54" t="s">
        <v>13</v>
      </c>
      <c r="D1244" s="14">
        <v>1</v>
      </c>
    </row>
    <row r="1245" spans="1:4" x14ac:dyDescent="0.25">
      <c r="A1245" s="61">
        <v>44037</v>
      </c>
      <c r="B1245" s="54" t="s">
        <v>13</v>
      </c>
      <c r="C1245" s="68" t="s">
        <v>1165</v>
      </c>
      <c r="D1245" s="14">
        <v>2</v>
      </c>
    </row>
    <row r="1246" spans="1:4" x14ac:dyDescent="0.25">
      <c r="A1246" s="61">
        <v>44037</v>
      </c>
      <c r="B1246" s="54" t="s">
        <v>24</v>
      </c>
      <c r="C1246" s="54" t="s">
        <v>23</v>
      </c>
      <c r="D1246" s="14">
        <v>1</v>
      </c>
    </row>
    <row r="1247" spans="1:4" x14ac:dyDescent="0.25">
      <c r="A1247" s="61">
        <v>44037</v>
      </c>
      <c r="B1247" s="54" t="s">
        <v>24</v>
      </c>
      <c r="C1247" s="54" t="s">
        <v>36</v>
      </c>
      <c r="D1247" s="14">
        <v>2</v>
      </c>
    </row>
    <row r="1248" spans="1:4" x14ac:dyDescent="0.25">
      <c r="A1248" s="61">
        <v>44037</v>
      </c>
      <c r="B1248" s="54" t="s">
        <v>47</v>
      </c>
      <c r="C1248" s="54" t="s">
        <v>47</v>
      </c>
      <c r="D1248" s="14">
        <v>0</v>
      </c>
    </row>
    <row r="1249" spans="1:4" x14ac:dyDescent="0.25">
      <c r="A1249" s="61">
        <v>44037</v>
      </c>
      <c r="B1249" s="54" t="s">
        <v>48</v>
      </c>
      <c r="C1249" s="440" t="s">
        <v>1380</v>
      </c>
      <c r="D1249" s="14">
        <v>0</v>
      </c>
    </row>
    <row r="1250" spans="1:4" x14ac:dyDescent="0.25">
      <c r="A1250" s="61">
        <v>44037</v>
      </c>
      <c r="B1250" s="54" t="s">
        <v>7</v>
      </c>
      <c r="C1250" s="54" t="s">
        <v>7</v>
      </c>
      <c r="D1250" s="14">
        <v>0</v>
      </c>
    </row>
    <row r="1251" spans="1:4" x14ac:dyDescent="0.25">
      <c r="A1251" s="61">
        <v>44037</v>
      </c>
      <c r="B1251" s="54" t="s">
        <v>9</v>
      </c>
      <c r="C1251" s="54" t="s">
        <v>9</v>
      </c>
      <c r="D1251" s="14">
        <v>5</v>
      </c>
    </row>
    <row r="1252" spans="1:4" x14ac:dyDescent="0.25">
      <c r="A1252" s="61">
        <v>44037</v>
      </c>
      <c r="B1252" s="54" t="s">
        <v>9</v>
      </c>
      <c r="C1252" s="54" t="s">
        <v>143</v>
      </c>
      <c r="D1252" s="14">
        <v>1</v>
      </c>
    </row>
    <row r="1253" spans="1:4" x14ac:dyDescent="0.25">
      <c r="A1253" s="61">
        <v>44037</v>
      </c>
      <c r="B1253" s="54" t="s">
        <v>15</v>
      </c>
      <c r="C1253" s="54" t="s">
        <v>1139</v>
      </c>
      <c r="D1253" s="14">
        <v>0</v>
      </c>
    </row>
    <row r="1254" spans="1:4" x14ac:dyDescent="0.25">
      <c r="A1254" s="61">
        <v>44037</v>
      </c>
      <c r="B1254" s="54" t="s">
        <v>11</v>
      </c>
      <c r="C1254" s="54" t="s">
        <v>11</v>
      </c>
      <c r="D1254" s="14">
        <v>0</v>
      </c>
    </row>
    <row r="1255" spans="1:4" x14ac:dyDescent="0.25">
      <c r="A1255" s="61">
        <v>44037</v>
      </c>
      <c r="B1255" s="54" t="s">
        <v>12</v>
      </c>
      <c r="C1255" s="54" t="s">
        <v>12</v>
      </c>
      <c r="D1255" s="14">
        <v>0</v>
      </c>
    </row>
    <row r="1256" spans="1:4" x14ac:dyDescent="0.25">
      <c r="A1256" s="61">
        <v>44037</v>
      </c>
      <c r="B1256" s="54" t="s">
        <v>8</v>
      </c>
      <c r="C1256" s="54" t="s">
        <v>8</v>
      </c>
      <c r="D1256" s="14">
        <v>4</v>
      </c>
    </row>
    <row r="1257" spans="1:4" x14ac:dyDescent="0.25">
      <c r="A1257" s="61">
        <v>44037</v>
      </c>
      <c r="B1257" s="54" t="s">
        <v>49</v>
      </c>
      <c r="C1257" s="54" t="s">
        <v>49</v>
      </c>
      <c r="D1257" s="14">
        <v>0</v>
      </c>
    </row>
    <row r="1258" spans="1:4" x14ac:dyDescent="0.25">
      <c r="A1258" s="61">
        <v>44037</v>
      </c>
      <c r="B1258" s="54" t="s">
        <v>50</v>
      </c>
      <c r="C1258" s="54" t="s">
        <v>365</v>
      </c>
      <c r="D1258" s="14">
        <v>0</v>
      </c>
    </row>
    <row r="1259" spans="1:4" x14ac:dyDescent="0.25">
      <c r="A1259" s="61">
        <v>44037</v>
      </c>
      <c r="B1259" s="54" t="s">
        <v>27</v>
      </c>
      <c r="C1259" s="54" t="s">
        <v>43</v>
      </c>
      <c r="D1259" s="14">
        <v>0</v>
      </c>
    </row>
    <row r="1260" spans="1:4" x14ac:dyDescent="0.25">
      <c r="A1260" s="61">
        <v>44037</v>
      </c>
      <c r="B1260" s="54" t="s">
        <v>51</v>
      </c>
      <c r="C1260" s="54" t="s">
        <v>51</v>
      </c>
      <c r="D1260" s="14">
        <v>0</v>
      </c>
    </row>
    <row r="1261" spans="1:4" x14ac:dyDescent="0.25">
      <c r="A1261" s="61">
        <v>44037</v>
      </c>
      <c r="B1261" s="54" t="s">
        <v>10</v>
      </c>
      <c r="C1261" s="54" t="s">
        <v>10</v>
      </c>
      <c r="D1261" s="14">
        <v>0</v>
      </c>
    </row>
    <row r="1262" spans="1:4" x14ac:dyDescent="0.25">
      <c r="A1262" s="61">
        <v>44038</v>
      </c>
      <c r="B1262" s="54" t="s">
        <v>14</v>
      </c>
      <c r="C1262" s="54" t="s">
        <v>16</v>
      </c>
      <c r="D1262" s="14">
        <v>1</v>
      </c>
    </row>
    <row r="1263" spans="1:4" x14ac:dyDescent="0.25">
      <c r="A1263" s="61">
        <v>44038</v>
      </c>
      <c r="B1263" s="54" t="s">
        <v>20</v>
      </c>
      <c r="C1263" s="54" t="s">
        <v>20</v>
      </c>
      <c r="D1263" s="14">
        <v>0</v>
      </c>
    </row>
    <row r="1264" spans="1:4" x14ac:dyDescent="0.25">
      <c r="A1264" s="61">
        <v>44038</v>
      </c>
      <c r="B1264" s="54" t="s">
        <v>13</v>
      </c>
      <c r="C1264" s="54" t="s">
        <v>13</v>
      </c>
      <c r="D1264" s="14">
        <v>3</v>
      </c>
    </row>
    <row r="1265" spans="1:4" x14ac:dyDescent="0.25">
      <c r="A1265" s="61">
        <v>44038</v>
      </c>
      <c r="B1265" s="54" t="s">
        <v>24</v>
      </c>
      <c r="C1265" s="54" t="s">
        <v>23</v>
      </c>
      <c r="D1265" s="14">
        <v>1</v>
      </c>
    </row>
    <row r="1266" spans="1:4" x14ac:dyDescent="0.25">
      <c r="A1266" s="61">
        <v>44038</v>
      </c>
      <c r="B1266" s="54" t="s">
        <v>47</v>
      </c>
      <c r="C1266" s="54" t="s">
        <v>47</v>
      </c>
      <c r="D1266" s="14">
        <v>0</v>
      </c>
    </row>
    <row r="1267" spans="1:4" x14ac:dyDescent="0.25">
      <c r="A1267" s="61">
        <v>44038</v>
      </c>
      <c r="B1267" s="54" t="s">
        <v>48</v>
      </c>
      <c r="C1267" s="440" t="s">
        <v>1380</v>
      </c>
      <c r="D1267" s="14">
        <v>0</v>
      </c>
    </row>
    <row r="1268" spans="1:4" x14ac:dyDescent="0.25">
      <c r="A1268" s="61">
        <v>44038</v>
      </c>
      <c r="B1268" s="54" t="s">
        <v>7</v>
      </c>
      <c r="C1268" s="54" t="s">
        <v>7</v>
      </c>
      <c r="D1268" s="14">
        <v>0</v>
      </c>
    </row>
    <row r="1269" spans="1:4" x14ac:dyDescent="0.25">
      <c r="A1269" s="61">
        <v>44038</v>
      </c>
      <c r="B1269" s="54" t="s">
        <v>9</v>
      </c>
      <c r="C1269" s="54" t="s">
        <v>9</v>
      </c>
      <c r="D1269" s="14">
        <v>3</v>
      </c>
    </row>
    <row r="1270" spans="1:4" x14ac:dyDescent="0.25">
      <c r="A1270" s="61">
        <v>44038</v>
      </c>
      <c r="B1270" s="54" t="s">
        <v>15</v>
      </c>
      <c r="C1270" s="54" t="s">
        <v>1139</v>
      </c>
      <c r="D1270" s="14">
        <v>0</v>
      </c>
    </row>
    <row r="1271" spans="1:4" x14ac:dyDescent="0.25">
      <c r="A1271" s="61">
        <v>44038</v>
      </c>
      <c r="B1271" s="54" t="s">
        <v>11</v>
      </c>
      <c r="C1271" s="54" t="s">
        <v>11</v>
      </c>
      <c r="D1271" s="14">
        <v>0</v>
      </c>
    </row>
    <row r="1272" spans="1:4" x14ac:dyDescent="0.25">
      <c r="A1272" s="61">
        <v>44038</v>
      </c>
      <c r="B1272" s="54" t="s">
        <v>12</v>
      </c>
      <c r="C1272" s="54" t="s">
        <v>12</v>
      </c>
      <c r="D1272" s="14">
        <v>0</v>
      </c>
    </row>
    <row r="1273" spans="1:4" x14ac:dyDescent="0.25">
      <c r="A1273" s="61">
        <v>44038</v>
      </c>
      <c r="B1273" s="54" t="s">
        <v>8</v>
      </c>
      <c r="C1273" s="54" t="s">
        <v>8</v>
      </c>
      <c r="D1273" s="14">
        <v>10</v>
      </c>
    </row>
    <row r="1274" spans="1:4" x14ac:dyDescent="0.25">
      <c r="A1274" s="61">
        <v>44038</v>
      </c>
      <c r="B1274" s="54" t="s">
        <v>8</v>
      </c>
      <c r="C1274" s="54" t="s">
        <v>31</v>
      </c>
      <c r="D1274" s="14">
        <v>1</v>
      </c>
    </row>
    <row r="1275" spans="1:4" x14ac:dyDescent="0.25">
      <c r="A1275" s="61">
        <v>44038</v>
      </c>
      <c r="B1275" s="54" t="s">
        <v>49</v>
      </c>
      <c r="C1275" s="54" t="s">
        <v>49</v>
      </c>
      <c r="D1275" s="14">
        <v>0</v>
      </c>
    </row>
    <row r="1276" spans="1:4" x14ac:dyDescent="0.25">
      <c r="A1276" s="61">
        <v>44038</v>
      </c>
      <c r="B1276" s="54" t="s">
        <v>50</v>
      </c>
      <c r="C1276" s="54" t="s">
        <v>365</v>
      </c>
      <c r="D1276" s="14">
        <v>0</v>
      </c>
    </row>
    <row r="1277" spans="1:4" x14ac:dyDescent="0.25">
      <c r="A1277" s="61">
        <v>44038</v>
      </c>
      <c r="B1277" s="54" t="s">
        <v>27</v>
      </c>
      <c r="C1277" s="54" t="s">
        <v>43</v>
      </c>
      <c r="D1277" s="14">
        <v>0</v>
      </c>
    </row>
    <row r="1278" spans="1:4" x14ac:dyDescent="0.25">
      <c r="A1278" s="61">
        <v>44038</v>
      </c>
      <c r="B1278" s="54" t="s">
        <v>51</v>
      </c>
      <c r="C1278" s="54" t="s">
        <v>51</v>
      </c>
      <c r="D1278" s="14">
        <v>0</v>
      </c>
    </row>
    <row r="1279" spans="1:4" x14ac:dyDescent="0.25">
      <c r="A1279" s="61">
        <v>44038</v>
      </c>
      <c r="B1279" s="54" t="s">
        <v>10</v>
      </c>
      <c r="C1279" s="54" t="s">
        <v>10</v>
      </c>
      <c r="D1279" s="14">
        <v>0</v>
      </c>
    </row>
    <row r="1280" spans="1:4" x14ac:dyDescent="0.25">
      <c r="A1280" s="61">
        <v>44039</v>
      </c>
      <c r="B1280" s="54" t="s">
        <v>14</v>
      </c>
      <c r="C1280" s="54" t="s">
        <v>14</v>
      </c>
      <c r="D1280" s="14">
        <v>0</v>
      </c>
    </row>
    <row r="1281" spans="1:4" x14ac:dyDescent="0.25">
      <c r="A1281" s="61">
        <v>44039</v>
      </c>
      <c r="B1281" s="54" t="s">
        <v>20</v>
      </c>
      <c r="C1281" s="54" t="s">
        <v>20</v>
      </c>
      <c r="D1281" s="14">
        <v>0</v>
      </c>
    </row>
    <row r="1282" spans="1:4" x14ac:dyDescent="0.25">
      <c r="A1282" s="61">
        <v>44039</v>
      </c>
      <c r="B1282" s="54" t="s">
        <v>13</v>
      </c>
      <c r="C1282" s="54" t="s">
        <v>13</v>
      </c>
      <c r="D1282" s="14">
        <v>0</v>
      </c>
    </row>
    <row r="1283" spans="1:4" x14ac:dyDescent="0.25">
      <c r="A1283" s="61">
        <v>44039</v>
      </c>
      <c r="B1283" s="54" t="s">
        <v>24</v>
      </c>
      <c r="C1283" s="54" t="s">
        <v>24</v>
      </c>
      <c r="D1283" s="14">
        <v>0</v>
      </c>
    </row>
    <row r="1284" spans="1:4" x14ac:dyDescent="0.25">
      <c r="A1284" s="61">
        <v>44039</v>
      </c>
      <c r="B1284" s="54" t="s">
        <v>47</v>
      </c>
      <c r="C1284" s="54" t="s">
        <v>47</v>
      </c>
      <c r="D1284" s="14">
        <v>0</v>
      </c>
    </row>
    <row r="1285" spans="1:4" x14ac:dyDescent="0.25">
      <c r="A1285" s="61">
        <v>44039</v>
      </c>
      <c r="B1285" s="54" t="s">
        <v>48</v>
      </c>
      <c r="C1285" s="440" t="s">
        <v>1380</v>
      </c>
      <c r="D1285" s="14">
        <v>0</v>
      </c>
    </row>
    <row r="1286" spans="1:4" x14ac:dyDescent="0.25">
      <c r="A1286" s="61">
        <v>44039</v>
      </c>
      <c r="B1286" s="54" t="s">
        <v>7</v>
      </c>
      <c r="C1286" s="54" t="s">
        <v>7</v>
      </c>
      <c r="D1286" s="14">
        <v>0</v>
      </c>
    </row>
    <row r="1287" spans="1:4" x14ac:dyDescent="0.25">
      <c r="A1287" s="61">
        <v>44039</v>
      </c>
      <c r="B1287" s="54" t="s">
        <v>9</v>
      </c>
      <c r="C1287" s="54" t="s">
        <v>9</v>
      </c>
      <c r="D1287" s="14">
        <v>2</v>
      </c>
    </row>
    <row r="1288" spans="1:4" x14ac:dyDescent="0.25">
      <c r="A1288" s="61">
        <v>44039</v>
      </c>
      <c r="B1288" s="54" t="s">
        <v>15</v>
      </c>
      <c r="C1288" s="54" t="s">
        <v>1139</v>
      </c>
      <c r="D1288" s="14">
        <v>0</v>
      </c>
    </row>
    <row r="1289" spans="1:4" x14ac:dyDescent="0.25">
      <c r="A1289" s="61">
        <v>44039</v>
      </c>
      <c r="B1289" s="54" t="s">
        <v>11</v>
      </c>
      <c r="C1289" s="54" t="s">
        <v>11</v>
      </c>
      <c r="D1289" s="14">
        <v>0</v>
      </c>
    </row>
    <row r="1290" spans="1:4" x14ac:dyDescent="0.25">
      <c r="A1290" s="61">
        <v>44039</v>
      </c>
      <c r="B1290" s="54" t="s">
        <v>12</v>
      </c>
      <c r="C1290" s="54" t="s">
        <v>12</v>
      </c>
      <c r="D1290" s="14">
        <v>0</v>
      </c>
    </row>
    <row r="1291" spans="1:4" x14ac:dyDescent="0.25">
      <c r="A1291" s="61">
        <v>44039</v>
      </c>
      <c r="B1291" s="54" t="s">
        <v>8</v>
      </c>
      <c r="C1291" s="54" t="s">
        <v>8</v>
      </c>
      <c r="D1291" s="14">
        <v>1</v>
      </c>
    </row>
    <row r="1292" spans="1:4" x14ac:dyDescent="0.25">
      <c r="A1292" s="61">
        <v>44039</v>
      </c>
      <c r="B1292" s="54" t="s">
        <v>49</v>
      </c>
      <c r="C1292" s="54" t="s">
        <v>49</v>
      </c>
      <c r="D1292" s="14">
        <v>0</v>
      </c>
    </row>
    <row r="1293" spans="1:4" x14ac:dyDescent="0.25">
      <c r="A1293" s="61">
        <v>44039</v>
      </c>
      <c r="B1293" s="54" t="s">
        <v>50</v>
      </c>
      <c r="C1293" s="54" t="s">
        <v>365</v>
      </c>
      <c r="D1293" s="14">
        <v>0</v>
      </c>
    </row>
    <row r="1294" spans="1:4" x14ac:dyDescent="0.25">
      <c r="A1294" s="61">
        <v>44039</v>
      </c>
      <c r="B1294" s="54" t="s">
        <v>27</v>
      </c>
      <c r="C1294" s="54" t="s">
        <v>43</v>
      </c>
      <c r="D1294" s="14">
        <v>0</v>
      </c>
    </row>
    <row r="1295" spans="1:4" x14ac:dyDescent="0.25">
      <c r="A1295" s="61">
        <v>44039</v>
      </c>
      <c r="B1295" s="54" t="s">
        <v>51</v>
      </c>
      <c r="C1295" s="54" t="s">
        <v>51</v>
      </c>
      <c r="D1295" s="14">
        <v>0</v>
      </c>
    </row>
    <row r="1296" spans="1:4" x14ac:dyDescent="0.25">
      <c r="A1296" s="61">
        <v>44039</v>
      </c>
      <c r="B1296" s="54" t="s">
        <v>10</v>
      </c>
      <c r="C1296" s="54" t="s">
        <v>10</v>
      </c>
      <c r="D1296" s="14">
        <v>0</v>
      </c>
    </row>
    <row r="1297" spans="1:4" x14ac:dyDescent="0.25">
      <c r="A1297" s="61">
        <v>44040</v>
      </c>
      <c r="B1297" s="54" t="s">
        <v>14</v>
      </c>
      <c r="C1297" s="54" t="s">
        <v>14</v>
      </c>
      <c r="D1297" s="14">
        <v>0</v>
      </c>
    </row>
    <row r="1298" spans="1:4" x14ac:dyDescent="0.25">
      <c r="A1298" s="61">
        <v>44040</v>
      </c>
      <c r="B1298" s="54" t="s">
        <v>20</v>
      </c>
      <c r="C1298" s="54" t="s">
        <v>20</v>
      </c>
      <c r="D1298" s="14">
        <v>0</v>
      </c>
    </row>
    <row r="1299" spans="1:4" x14ac:dyDescent="0.25">
      <c r="A1299" s="61">
        <v>44040</v>
      </c>
      <c r="B1299" s="54" t="s">
        <v>13</v>
      </c>
      <c r="C1299" s="68" t="s">
        <v>1165</v>
      </c>
      <c r="D1299" s="14">
        <v>1</v>
      </c>
    </row>
    <row r="1300" spans="1:4" x14ac:dyDescent="0.25">
      <c r="A1300" s="61">
        <v>44040</v>
      </c>
      <c r="B1300" s="54" t="s">
        <v>24</v>
      </c>
      <c r="C1300" s="54" t="s">
        <v>24</v>
      </c>
      <c r="D1300" s="14">
        <v>0</v>
      </c>
    </row>
    <row r="1301" spans="1:4" x14ac:dyDescent="0.25">
      <c r="A1301" s="61">
        <v>44040</v>
      </c>
      <c r="B1301" s="54" t="s">
        <v>47</v>
      </c>
      <c r="C1301" s="54" t="s">
        <v>47</v>
      </c>
      <c r="D1301" s="14">
        <v>0</v>
      </c>
    </row>
    <row r="1302" spans="1:4" x14ac:dyDescent="0.25">
      <c r="A1302" s="61">
        <v>44040</v>
      </c>
      <c r="B1302" s="54" t="s">
        <v>48</v>
      </c>
      <c r="C1302" s="440" t="s">
        <v>1380</v>
      </c>
      <c r="D1302" s="14">
        <v>0</v>
      </c>
    </row>
    <row r="1303" spans="1:4" x14ac:dyDescent="0.25">
      <c r="A1303" s="61">
        <v>44040</v>
      </c>
      <c r="B1303" s="54" t="s">
        <v>7</v>
      </c>
      <c r="C1303" s="54" t="s">
        <v>7</v>
      </c>
      <c r="D1303" s="14">
        <v>0</v>
      </c>
    </row>
    <row r="1304" spans="1:4" x14ac:dyDescent="0.25">
      <c r="A1304" s="61">
        <v>44040</v>
      </c>
      <c r="B1304" s="54" t="s">
        <v>9</v>
      </c>
      <c r="C1304" s="54" t="s">
        <v>9</v>
      </c>
      <c r="D1304" s="14">
        <v>0</v>
      </c>
    </row>
    <row r="1305" spans="1:4" x14ac:dyDescent="0.25">
      <c r="A1305" s="61">
        <v>44040</v>
      </c>
      <c r="B1305" s="54" t="s">
        <v>9</v>
      </c>
      <c r="C1305" s="54" t="s">
        <v>9</v>
      </c>
      <c r="D1305" s="14">
        <v>0</v>
      </c>
    </row>
    <row r="1306" spans="1:4" x14ac:dyDescent="0.25">
      <c r="A1306" s="61">
        <v>44040</v>
      </c>
      <c r="B1306" s="54" t="s">
        <v>15</v>
      </c>
      <c r="C1306" s="54" t="s">
        <v>1139</v>
      </c>
      <c r="D1306" s="14">
        <v>0</v>
      </c>
    </row>
    <row r="1307" spans="1:4" x14ac:dyDescent="0.25">
      <c r="A1307" s="61">
        <v>44040</v>
      </c>
      <c r="B1307" s="54" t="s">
        <v>11</v>
      </c>
      <c r="C1307" s="54" t="s">
        <v>11</v>
      </c>
      <c r="D1307" s="14">
        <v>0</v>
      </c>
    </row>
    <row r="1308" spans="1:4" x14ac:dyDescent="0.25">
      <c r="A1308" s="61">
        <v>44040</v>
      </c>
      <c r="B1308" s="54" t="s">
        <v>12</v>
      </c>
      <c r="C1308" s="54" t="s">
        <v>12</v>
      </c>
      <c r="D1308" s="14">
        <v>0</v>
      </c>
    </row>
    <row r="1309" spans="1:4" x14ac:dyDescent="0.25">
      <c r="A1309" s="61">
        <v>44040</v>
      </c>
      <c r="B1309" s="54" t="s">
        <v>8</v>
      </c>
      <c r="C1309" s="54" t="s">
        <v>8</v>
      </c>
      <c r="D1309" s="14">
        <v>6</v>
      </c>
    </row>
    <row r="1310" spans="1:4" x14ac:dyDescent="0.25">
      <c r="A1310" s="61">
        <v>44040</v>
      </c>
      <c r="B1310" s="54" t="s">
        <v>49</v>
      </c>
      <c r="C1310" s="54" t="s">
        <v>49</v>
      </c>
      <c r="D1310" s="14">
        <v>0</v>
      </c>
    </row>
    <row r="1311" spans="1:4" x14ac:dyDescent="0.25">
      <c r="A1311" s="61">
        <v>44040</v>
      </c>
      <c r="B1311" s="54" t="s">
        <v>50</v>
      </c>
      <c r="C1311" s="54" t="s">
        <v>365</v>
      </c>
      <c r="D1311" s="14">
        <v>0</v>
      </c>
    </row>
    <row r="1312" spans="1:4" x14ac:dyDescent="0.25">
      <c r="A1312" s="61">
        <v>44040</v>
      </c>
      <c r="B1312" s="54" t="s">
        <v>27</v>
      </c>
      <c r="C1312" s="54" t="s">
        <v>43</v>
      </c>
      <c r="D1312" s="14">
        <v>0</v>
      </c>
    </row>
    <row r="1313" spans="1:4" x14ac:dyDescent="0.25">
      <c r="A1313" s="61">
        <v>44040</v>
      </c>
      <c r="B1313" s="54" t="s">
        <v>51</v>
      </c>
      <c r="C1313" s="54" t="s">
        <v>51</v>
      </c>
      <c r="D1313" s="14">
        <v>0</v>
      </c>
    </row>
    <row r="1314" spans="1:4" x14ac:dyDescent="0.25">
      <c r="A1314" s="61">
        <v>44040</v>
      </c>
      <c r="B1314" s="54" t="s">
        <v>10</v>
      </c>
      <c r="C1314" s="54" t="s">
        <v>10</v>
      </c>
      <c r="D1314" s="14">
        <v>0</v>
      </c>
    </row>
    <row r="1315" spans="1:4" x14ac:dyDescent="0.25">
      <c r="A1315" s="61">
        <v>44041</v>
      </c>
      <c r="B1315" s="54" t="s">
        <v>14</v>
      </c>
      <c r="C1315" s="54" t="s">
        <v>14</v>
      </c>
      <c r="D1315" s="14">
        <v>0</v>
      </c>
    </row>
    <row r="1316" spans="1:4" x14ac:dyDescent="0.25">
      <c r="A1316" s="61">
        <v>44041</v>
      </c>
      <c r="B1316" s="54" t="s">
        <v>20</v>
      </c>
      <c r="C1316" s="54" t="s">
        <v>20</v>
      </c>
      <c r="D1316" s="14">
        <v>0</v>
      </c>
    </row>
    <row r="1317" spans="1:4" x14ac:dyDescent="0.25">
      <c r="A1317" s="61">
        <v>44041</v>
      </c>
      <c r="B1317" s="54" t="s">
        <v>13</v>
      </c>
      <c r="C1317" s="54" t="s">
        <v>13</v>
      </c>
      <c r="D1317" s="14">
        <v>2</v>
      </c>
    </row>
    <row r="1318" spans="1:4" x14ac:dyDescent="0.25">
      <c r="A1318" s="61">
        <v>44041</v>
      </c>
      <c r="B1318" s="54" t="s">
        <v>24</v>
      </c>
      <c r="C1318" s="54" t="s">
        <v>24</v>
      </c>
      <c r="D1318" s="14">
        <v>0</v>
      </c>
    </row>
    <row r="1319" spans="1:4" x14ac:dyDescent="0.25">
      <c r="A1319" s="61">
        <v>44041</v>
      </c>
      <c r="B1319" s="54" t="s">
        <v>47</v>
      </c>
      <c r="C1319" s="54" t="s">
        <v>47</v>
      </c>
      <c r="D1319" s="14">
        <v>0</v>
      </c>
    </row>
    <row r="1320" spans="1:4" x14ac:dyDescent="0.25">
      <c r="A1320" s="61">
        <v>44041</v>
      </c>
      <c r="B1320" s="54" t="s">
        <v>48</v>
      </c>
      <c r="C1320" s="440" t="s">
        <v>1380</v>
      </c>
      <c r="D1320" s="14">
        <v>0</v>
      </c>
    </row>
    <row r="1321" spans="1:4" x14ac:dyDescent="0.25">
      <c r="A1321" s="61">
        <v>44041</v>
      </c>
      <c r="B1321" s="54" t="s">
        <v>7</v>
      </c>
      <c r="C1321" s="54" t="s">
        <v>7</v>
      </c>
      <c r="D1321" s="14">
        <v>0</v>
      </c>
    </row>
    <row r="1322" spans="1:4" x14ac:dyDescent="0.25">
      <c r="A1322" s="61">
        <v>44041</v>
      </c>
      <c r="B1322" s="54" t="s">
        <v>9</v>
      </c>
      <c r="C1322" s="54" t="s">
        <v>9</v>
      </c>
      <c r="D1322" s="14">
        <v>1</v>
      </c>
    </row>
    <row r="1323" spans="1:4" x14ac:dyDescent="0.25">
      <c r="A1323" s="61">
        <v>44041</v>
      </c>
      <c r="B1323" s="54" t="s">
        <v>15</v>
      </c>
      <c r="C1323" s="54" t="s">
        <v>1139</v>
      </c>
      <c r="D1323" s="14">
        <v>0</v>
      </c>
    </row>
    <row r="1324" spans="1:4" x14ac:dyDescent="0.25">
      <c r="A1324" s="61">
        <v>44041</v>
      </c>
      <c r="B1324" s="54" t="s">
        <v>11</v>
      </c>
      <c r="C1324" s="54" t="s">
        <v>11</v>
      </c>
      <c r="D1324" s="14">
        <v>1</v>
      </c>
    </row>
    <row r="1325" spans="1:4" x14ac:dyDescent="0.25">
      <c r="A1325" s="61">
        <v>44041</v>
      </c>
      <c r="B1325" s="54" t="s">
        <v>12</v>
      </c>
      <c r="C1325" s="54" t="s">
        <v>12</v>
      </c>
      <c r="D1325" s="14">
        <v>0</v>
      </c>
    </row>
    <row r="1326" spans="1:4" x14ac:dyDescent="0.25">
      <c r="A1326" s="61">
        <v>44041</v>
      </c>
      <c r="B1326" s="54" t="s">
        <v>8</v>
      </c>
      <c r="C1326" s="54" t="s">
        <v>8</v>
      </c>
      <c r="D1326" s="14">
        <v>9</v>
      </c>
    </row>
    <row r="1327" spans="1:4" x14ac:dyDescent="0.25">
      <c r="A1327" s="61">
        <v>44041</v>
      </c>
      <c r="B1327" s="54" t="s">
        <v>49</v>
      </c>
      <c r="C1327" s="54" t="s">
        <v>49</v>
      </c>
      <c r="D1327" s="14">
        <v>0</v>
      </c>
    </row>
    <row r="1328" spans="1:4" x14ac:dyDescent="0.25">
      <c r="A1328" s="61">
        <v>44041</v>
      </c>
      <c r="B1328" s="54" t="s">
        <v>50</v>
      </c>
      <c r="C1328" s="54" t="s">
        <v>365</v>
      </c>
      <c r="D1328" s="14">
        <v>0</v>
      </c>
    </row>
    <row r="1329" spans="1:4" x14ac:dyDescent="0.25">
      <c r="A1329" s="61">
        <v>44041</v>
      </c>
      <c r="B1329" s="54" t="s">
        <v>27</v>
      </c>
      <c r="C1329" s="54" t="s">
        <v>43</v>
      </c>
      <c r="D1329" s="14">
        <v>0</v>
      </c>
    </row>
    <row r="1330" spans="1:4" x14ac:dyDescent="0.25">
      <c r="A1330" s="61">
        <v>44041</v>
      </c>
      <c r="B1330" s="54" t="s">
        <v>51</v>
      </c>
      <c r="C1330" s="54" t="s">
        <v>51</v>
      </c>
      <c r="D1330" s="14">
        <v>0</v>
      </c>
    </row>
    <row r="1331" spans="1:4" x14ac:dyDescent="0.25">
      <c r="A1331" s="61">
        <v>44041</v>
      </c>
      <c r="B1331" s="54" t="s">
        <v>10</v>
      </c>
      <c r="C1331" s="54" t="s">
        <v>10</v>
      </c>
      <c r="D1331" s="14">
        <v>0</v>
      </c>
    </row>
    <row r="1332" spans="1:4" x14ac:dyDescent="0.25">
      <c r="A1332" s="61">
        <v>44042</v>
      </c>
      <c r="B1332" s="54" t="s">
        <v>14</v>
      </c>
      <c r="C1332" s="54" t="s">
        <v>14</v>
      </c>
      <c r="D1332" s="14">
        <v>0</v>
      </c>
    </row>
    <row r="1333" spans="1:4" x14ac:dyDescent="0.25">
      <c r="A1333" s="61">
        <v>44042</v>
      </c>
      <c r="B1333" s="54" t="s">
        <v>20</v>
      </c>
      <c r="C1333" s="54" t="s">
        <v>20</v>
      </c>
      <c r="D1333" s="14">
        <v>0</v>
      </c>
    </row>
    <row r="1334" spans="1:4" x14ac:dyDescent="0.25">
      <c r="A1334" s="61">
        <v>44042</v>
      </c>
      <c r="B1334" s="54" t="s">
        <v>13</v>
      </c>
      <c r="C1334" s="54" t="s">
        <v>13</v>
      </c>
      <c r="D1334" s="14">
        <v>1</v>
      </c>
    </row>
    <row r="1335" spans="1:4" x14ac:dyDescent="0.25">
      <c r="A1335" s="61">
        <v>44042</v>
      </c>
      <c r="B1335" s="54" t="s">
        <v>13</v>
      </c>
      <c r="C1335" s="68" t="s">
        <v>1165</v>
      </c>
      <c r="D1335" s="14">
        <v>2</v>
      </c>
    </row>
    <row r="1336" spans="1:4" x14ac:dyDescent="0.25">
      <c r="A1336" s="61">
        <v>44042</v>
      </c>
      <c r="B1336" s="54" t="s">
        <v>24</v>
      </c>
      <c r="C1336" s="54" t="s">
        <v>23</v>
      </c>
      <c r="D1336" s="14">
        <v>1</v>
      </c>
    </row>
    <row r="1337" spans="1:4" x14ac:dyDescent="0.25">
      <c r="A1337" s="61">
        <v>44042</v>
      </c>
      <c r="B1337" s="54" t="s">
        <v>47</v>
      </c>
      <c r="C1337" s="54" t="s">
        <v>47</v>
      </c>
      <c r="D1337" s="14">
        <v>0</v>
      </c>
    </row>
    <row r="1338" spans="1:4" x14ac:dyDescent="0.25">
      <c r="A1338" s="61">
        <v>44042</v>
      </c>
      <c r="B1338" s="54" t="s">
        <v>48</v>
      </c>
      <c r="C1338" s="440" t="s">
        <v>1380</v>
      </c>
      <c r="D1338" s="14">
        <v>0</v>
      </c>
    </row>
    <row r="1339" spans="1:4" x14ac:dyDescent="0.25">
      <c r="A1339" s="61">
        <v>44042</v>
      </c>
      <c r="B1339" s="54" t="s">
        <v>7</v>
      </c>
      <c r="C1339" s="54" t="s">
        <v>7</v>
      </c>
      <c r="D1339" s="14">
        <v>0</v>
      </c>
    </row>
    <row r="1340" spans="1:4" x14ac:dyDescent="0.25">
      <c r="A1340" s="61">
        <v>44042</v>
      </c>
      <c r="B1340" s="54" t="s">
        <v>9</v>
      </c>
      <c r="C1340" s="54" t="s">
        <v>9</v>
      </c>
      <c r="D1340" s="14">
        <v>6</v>
      </c>
    </row>
    <row r="1341" spans="1:4" x14ac:dyDescent="0.25">
      <c r="A1341" s="61">
        <v>44042</v>
      </c>
      <c r="B1341" s="54" t="s">
        <v>15</v>
      </c>
      <c r="C1341" s="54" t="s">
        <v>1139</v>
      </c>
      <c r="D1341" s="14">
        <v>0</v>
      </c>
    </row>
    <row r="1342" spans="1:4" x14ac:dyDescent="0.25">
      <c r="A1342" s="61">
        <v>44042</v>
      </c>
      <c r="B1342" s="54" t="s">
        <v>11</v>
      </c>
      <c r="C1342" s="54" t="s">
        <v>11</v>
      </c>
      <c r="D1342" s="14">
        <v>0</v>
      </c>
    </row>
    <row r="1343" spans="1:4" x14ac:dyDescent="0.25">
      <c r="A1343" s="61">
        <v>44042</v>
      </c>
      <c r="B1343" s="54" t="s">
        <v>12</v>
      </c>
      <c r="C1343" s="54" t="s">
        <v>12</v>
      </c>
      <c r="D1343" s="14">
        <v>0</v>
      </c>
    </row>
    <row r="1344" spans="1:4" x14ac:dyDescent="0.25">
      <c r="A1344" s="61">
        <v>44042</v>
      </c>
      <c r="B1344" s="54" t="s">
        <v>8</v>
      </c>
      <c r="C1344" s="68" t="s">
        <v>1232</v>
      </c>
      <c r="D1344" s="14">
        <v>1</v>
      </c>
    </row>
    <row r="1345" spans="1:4" x14ac:dyDescent="0.25">
      <c r="A1345" s="61">
        <v>44042</v>
      </c>
      <c r="B1345" s="54" t="s">
        <v>8</v>
      </c>
      <c r="C1345" s="54" t="s">
        <v>8</v>
      </c>
      <c r="D1345" s="14">
        <v>8</v>
      </c>
    </row>
    <row r="1346" spans="1:4" x14ac:dyDescent="0.25">
      <c r="A1346" s="61">
        <v>44042</v>
      </c>
      <c r="B1346" s="54" t="s">
        <v>8</v>
      </c>
      <c r="C1346" s="54" t="s">
        <v>31</v>
      </c>
      <c r="D1346" s="14">
        <v>2</v>
      </c>
    </row>
    <row r="1347" spans="1:4" x14ac:dyDescent="0.25">
      <c r="A1347" s="61">
        <v>44042</v>
      </c>
      <c r="B1347" s="54" t="s">
        <v>49</v>
      </c>
      <c r="C1347" s="54" t="s">
        <v>49</v>
      </c>
      <c r="D1347" s="14">
        <v>0</v>
      </c>
    </row>
    <row r="1348" spans="1:4" x14ac:dyDescent="0.25">
      <c r="A1348" s="61">
        <v>44042</v>
      </c>
      <c r="B1348" s="54" t="s">
        <v>50</v>
      </c>
      <c r="C1348" s="54" t="s">
        <v>365</v>
      </c>
      <c r="D1348" s="14">
        <v>0</v>
      </c>
    </row>
    <row r="1349" spans="1:4" x14ac:dyDescent="0.25">
      <c r="A1349" s="61">
        <v>44042</v>
      </c>
      <c r="B1349" s="54" t="s">
        <v>27</v>
      </c>
      <c r="C1349" s="54" t="s">
        <v>43</v>
      </c>
      <c r="D1349" s="14">
        <v>0</v>
      </c>
    </row>
    <row r="1350" spans="1:4" x14ac:dyDescent="0.25">
      <c r="A1350" s="61">
        <v>44042</v>
      </c>
      <c r="B1350" s="54" t="s">
        <v>51</v>
      </c>
      <c r="C1350" s="54" t="s">
        <v>51</v>
      </c>
      <c r="D1350" s="14">
        <v>0</v>
      </c>
    </row>
    <row r="1351" spans="1:4" x14ac:dyDescent="0.25">
      <c r="A1351" s="61">
        <v>44042</v>
      </c>
      <c r="B1351" s="54" t="s">
        <v>10</v>
      </c>
      <c r="C1351" s="54" t="s">
        <v>10</v>
      </c>
      <c r="D1351" s="14">
        <v>0</v>
      </c>
    </row>
    <row r="1352" spans="1:4" x14ac:dyDescent="0.25">
      <c r="A1352" s="61">
        <v>44043</v>
      </c>
      <c r="B1352" s="54" t="s">
        <v>14</v>
      </c>
      <c r="C1352" s="54" t="s">
        <v>14</v>
      </c>
      <c r="D1352" s="14">
        <v>0</v>
      </c>
    </row>
    <row r="1353" spans="1:4" x14ac:dyDescent="0.25">
      <c r="A1353" s="61">
        <v>44043</v>
      </c>
      <c r="B1353" s="54" t="s">
        <v>20</v>
      </c>
      <c r="C1353" s="54" t="s">
        <v>20</v>
      </c>
      <c r="D1353" s="14">
        <v>0</v>
      </c>
    </row>
    <row r="1354" spans="1:4" x14ac:dyDescent="0.25">
      <c r="A1354" s="61">
        <v>44043</v>
      </c>
      <c r="B1354" s="54" t="s">
        <v>13</v>
      </c>
      <c r="C1354" s="54" t="s">
        <v>13</v>
      </c>
      <c r="D1354" s="14">
        <v>0</v>
      </c>
    </row>
    <row r="1355" spans="1:4" x14ac:dyDescent="0.25">
      <c r="A1355" s="61">
        <v>44043</v>
      </c>
      <c r="B1355" s="54" t="s">
        <v>24</v>
      </c>
      <c r="C1355" s="54" t="s">
        <v>24</v>
      </c>
      <c r="D1355" s="14">
        <v>0</v>
      </c>
    </row>
    <row r="1356" spans="1:4" x14ac:dyDescent="0.25">
      <c r="A1356" s="61">
        <v>44043</v>
      </c>
      <c r="B1356" s="54" t="s">
        <v>47</v>
      </c>
      <c r="C1356" s="54" t="s">
        <v>47</v>
      </c>
      <c r="D1356" s="14">
        <v>0</v>
      </c>
    </row>
    <row r="1357" spans="1:4" x14ac:dyDescent="0.25">
      <c r="A1357" s="61">
        <v>44043</v>
      </c>
      <c r="B1357" s="54" t="s">
        <v>48</v>
      </c>
      <c r="C1357" s="440" t="s">
        <v>1380</v>
      </c>
      <c r="D1357" s="14">
        <v>0</v>
      </c>
    </row>
    <row r="1358" spans="1:4" x14ac:dyDescent="0.25">
      <c r="A1358" s="61">
        <v>44043</v>
      </c>
      <c r="B1358" s="54" t="s">
        <v>7</v>
      </c>
      <c r="C1358" s="54" t="s">
        <v>7</v>
      </c>
      <c r="D1358" s="14">
        <v>0</v>
      </c>
    </row>
    <row r="1359" spans="1:4" x14ac:dyDescent="0.25">
      <c r="A1359" s="61">
        <v>44043</v>
      </c>
      <c r="B1359" s="54" t="s">
        <v>9</v>
      </c>
      <c r="C1359" s="54" t="s">
        <v>9</v>
      </c>
      <c r="D1359" s="14">
        <v>2</v>
      </c>
    </row>
    <row r="1360" spans="1:4" x14ac:dyDescent="0.25">
      <c r="A1360" s="61">
        <v>44043</v>
      </c>
      <c r="B1360" s="54" t="s">
        <v>15</v>
      </c>
      <c r="C1360" s="54" t="s">
        <v>1139</v>
      </c>
      <c r="D1360" s="14">
        <v>0</v>
      </c>
    </row>
    <row r="1361" spans="1:4" x14ac:dyDescent="0.25">
      <c r="A1361" s="61">
        <v>44043</v>
      </c>
      <c r="B1361" s="54" t="s">
        <v>11</v>
      </c>
      <c r="C1361" s="54" t="s">
        <v>11</v>
      </c>
      <c r="D1361" s="14">
        <v>0</v>
      </c>
    </row>
    <row r="1362" spans="1:4" x14ac:dyDescent="0.25">
      <c r="A1362" s="61">
        <v>44043</v>
      </c>
      <c r="B1362" s="54" t="s">
        <v>12</v>
      </c>
      <c r="C1362" s="54" t="s">
        <v>12</v>
      </c>
      <c r="D1362" s="14">
        <v>0</v>
      </c>
    </row>
    <row r="1363" spans="1:4" x14ac:dyDescent="0.25">
      <c r="A1363" s="61">
        <v>44043</v>
      </c>
      <c r="B1363" s="54" t="s">
        <v>8</v>
      </c>
      <c r="C1363" s="54" t="s">
        <v>8</v>
      </c>
      <c r="D1363" s="14">
        <v>6</v>
      </c>
    </row>
    <row r="1364" spans="1:4" x14ac:dyDescent="0.25">
      <c r="A1364" s="61">
        <v>44043</v>
      </c>
      <c r="B1364" s="54" t="s">
        <v>49</v>
      </c>
      <c r="C1364" s="54" t="s">
        <v>49</v>
      </c>
      <c r="D1364" s="14">
        <v>0</v>
      </c>
    </row>
    <row r="1365" spans="1:4" x14ac:dyDescent="0.25">
      <c r="A1365" s="61">
        <v>44043</v>
      </c>
      <c r="B1365" s="54" t="s">
        <v>50</v>
      </c>
      <c r="C1365" s="54" t="s">
        <v>365</v>
      </c>
      <c r="D1365" s="14">
        <v>0</v>
      </c>
    </row>
    <row r="1366" spans="1:4" x14ac:dyDescent="0.25">
      <c r="A1366" s="61">
        <v>44043</v>
      </c>
      <c r="B1366" s="54" t="s">
        <v>27</v>
      </c>
      <c r="C1366" s="54" t="s">
        <v>43</v>
      </c>
      <c r="D1366" s="14">
        <v>1</v>
      </c>
    </row>
    <row r="1367" spans="1:4" x14ac:dyDescent="0.25">
      <c r="A1367" s="61">
        <v>44043</v>
      </c>
      <c r="B1367" s="54" t="s">
        <v>51</v>
      </c>
      <c r="C1367" s="54" t="s">
        <v>51</v>
      </c>
      <c r="D1367" s="14">
        <v>0</v>
      </c>
    </row>
    <row r="1368" spans="1:4" x14ac:dyDescent="0.25">
      <c r="A1368" s="61">
        <v>44043</v>
      </c>
      <c r="B1368" s="54" t="s">
        <v>10</v>
      </c>
      <c r="C1368" s="54" t="s">
        <v>10</v>
      </c>
      <c r="D1368" s="14">
        <v>0</v>
      </c>
    </row>
    <row r="1369" spans="1:4" x14ac:dyDescent="0.25">
      <c r="A1369" s="61">
        <v>44044</v>
      </c>
      <c r="B1369" s="54" t="s">
        <v>14</v>
      </c>
      <c r="C1369" s="54" t="s">
        <v>14</v>
      </c>
      <c r="D1369" s="14">
        <v>1</v>
      </c>
    </row>
    <row r="1370" spans="1:4" x14ac:dyDescent="0.25">
      <c r="A1370" s="61">
        <v>44044</v>
      </c>
      <c r="B1370" s="54" t="s">
        <v>20</v>
      </c>
      <c r="C1370" s="54" t="s">
        <v>20</v>
      </c>
      <c r="D1370" s="14">
        <v>1</v>
      </c>
    </row>
    <row r="1371" spans="1:4" x14ac:dyDescent="0.25">
      <c r="A1371" s="61">
        <v>44044</v>
      </c>
      <c r="B1371" s="54" t="s">
        <v>13</v>
      </c>
      <c r="C1371" s="54" t="s">
        <v>13</v>
      </c>
      <c r="D1371" s="14">
        <v>0</v>
      </c>
    </row>
    <row r="1372" spans="1:4" x14ac:dyDescent="0.25">
      <c r="A1372" s="61">
        <v>44044</v>
      </c>
      <c r="B1372" s="54" t="s">
        <v>24</v>
      </c>
      <c r="C1372" s="54" t="s">
        <v>23</v>
      </c>
      <c r="D1372" s="14">
        <v>2</v>
      </c>
    </row>
    <row r="1373" spans="1:4" x14ac:dyDescent="0.25">
      <c r="A1373" s="61">
        <v>44044</v>
      </c>
      <c r="B1373" s="54" t="s">
        <v>47</v>
      </c>
      <c r="C1373" s="54" t="s">
        <v>47</v>
      </c>
      <c r="D1373" s="14">
        <v>1</v>
      </c>
    </row>
    <row r="1374" spans="1:4" x14ac:dyDescent="0.25">
      <c r="A1374" s="61">
        <v>44044</v>
      </c>
      <c r="B1374" s="54" t="s">
        <v>48</v>
      </c>
      <c r="C1374" s="440" t="s">
        <v>1380</v>
      </c>
      <c r="D1374" s="14">
        <v>0</v>
      </c>
    </row>
    <row r="1375" spans="1:4" x14ac:dyDescent="0.25">
      <c r="A1375" s="61">
        <v>44044</v>
      </c>
      <c r="B1375" s="54" t="s">
        <v>7</v>
      </c>
      <c r="C1375" s="54" t="s">
        <v>7</v>
      </c>
      <c r="D1375" s="14">
        <v>0</v>
      </c>
    </row>
    <row r="1376" spans="1:4" x14ac:dyDescent="0.25">
      <c r="A1376" s="61">
        <v>44044</v>
      </c>
      <c r="B1376" s="54" t="s">
        <v>9</v>
      </c>
      <c r="C1376" s="54" t="s">
        <v>9</v>
      </c>
      <c r="D1376" s="14">
        <v>1</v>
      </c>
    </row>
    <row r="1377" spans="1:4" x14ac:dyDescent="0.25">
      <c r="A1377" s="61">
        <v>44044</v>
      </c>
      <c r="B1377" s="54" t="s">
        <v>15</v>
      </c>
      <c r="C1377" s="54" t="s">
        <v>1139</v>
      </c>
      <c r="D1377" s="14">
        <v>0</v>
      </c>
    </row>
    <row r="1378" spans="1:4" x14ac:dyDescent="0.25">
      <c r="A1378" s="61">
        <v>44044</v>
      </c>
      <c r="B1378" s="54" t="s">
        <v>11</v>
      </c>
      <c r="C1378" s="54" t="s">
        <v>11</v>
      </c>
      <c r="D1378" s="14">
        <v>0</v>
      </c>
    </row>
    <row r="1379" spans="1:4" x14ac:dyDescent="0.25">
      <c r="A1379" s="61">
        <v>44044</v>
      </c>
      <c r="B1379" s="54" t="s">
        <v>12</v>
      </c>
      <c r="C1379" s="54" t="s">
        <v>12</v>
      </c>
      <c r="D1379" s="14">
        <v>0</v>
      </c>
    </row>
    <row r="1380" spans="1:4" x14ac:dyDescent="0.25">
      <c r="A1380" s="61">
        <v>44044</v>
      </c>
      <c r="B1380" s="54" t="s">
        <v>8</v>
      </c>
      <c r="C1380" s="54" t="s">
        <v>8</v>
      </c>
      <c r="D1380" s="14">
        <v>9</v>
      </c>
    </row>
    <row r="1381" spans="1:4" x14ac:dyDescent="0.25">
      <c r="A1381" s="61">
        <v>44044</v>
      </c>
      <c r="B1381" s="54" t="s">
        <v>49</v>
      </c>
      <c r="C1381" s="54" t="s">
        <v>49</v>
      </c>
      <c r="D1381" s="14">
        <v>0</v>
      </c>
    </row>
    <row r="1382" spans="1:4" x14ac:dyDescent="0.25">
      <c r="A1382" s="61">
        <v>44044</v>
      </c>
      <c r="B1382" s="54" t="s">
        <v>50</v>
      </c>
      <c r="C1382" s="54" t="s">
        <v>365</v>
      </c>
      <c r="D1382" s="14">
        <v>0</v>
      </c>
    </row>
    <row r="1383" spans="1:4" x14ac:dyDescent="0.25">
      <c r="A1383" s="61">
        <v>44044</v>
      </c>
      <c r="B1383" s="54" t="s">
        <v>27</v>
      </c>
      <c r="C1383" s="54" t="s">
        <v>43</v>
      </c>
      <c r="D1383" s="14">
        <v>0</v>
      </c>
    </row>
    <row r="1384" spans="1:4" x14ac:dyDescent="0.25">
      <c r="A1384" s="61">
        <v>44044</v>
      </c>
      <c r="B1384" s="54" t="s">
        <v>51</v>
      </c>
      <c r="C1384" s="54" t="s">
        <v>51</v>
      </c>
      <c r="D1384" s="14">
        <v>0</v>
      </c>
    </row>
    <row r="1385" spans="1:4" x14ac:dyDescent="0.25">
      <c r="A1385" s="61">
        <v>44044</v>
      </c>
      <c r="B1385" s="54" t="s">
        <v>10</v>
      </c>
      <c r="C1385" s="54" t="s">
        <v>10</v>
      </c>
      <c r="D1385" s="14">
        <v>0</v>
      </c>
    </row>
    <row r="1386" spans="1:4" x14ac:dyDescent="0.25">
      <c r="A1386" s="61">
        <v>44045</v>
      </c>
      <c r="B1386" s="54" t="s">
        <v>14</v>
      </c>
      <c r="C1386" s="54" t="s">
        <v>14</v>
      </c>
      <c r="D1386" s="14">
        <v>0</v>
      </c>
    </row>
    <row r="1387" spans="1:4" x14ac:dyDescent="0.25">
      <c r="A1387" s="61">
        <v>44045</v>
      </c>
      <c r="B1387" s="54" t="s">
        <v>20</v>
      </c>
      <c r="C1387" s="54" t="s">
        <v>20</v>
      </c>
      <c r="D1387" s="14">
        <v>0</v>
      </c>
    </row>
    <row r="1388" spans="1:4" x14ac:dyDescent="0.25">
      <c r="A1388" s="61">
        <v>44045</v>
      </c>
      <c r="B1388" s="54" t="s">
        <v>13</v>
      </c>
      <c r="C1388" s="68" t="s">
        <v>1165</v>
      </c>
      <c r="D1388" s="14">
        <v>2</v>
      </c>
    </row>
    <row r="1389" spans="1:4" x14ac:dyDescent="0.25">
      <c r="A1389" s="61">
        <v>44045</v>
      </c>
      <c r="B1389" s="54" t="s">
        <v>24</v>
      </c>
      <c r="C1389" s="54" t="s">
        <v>24</v>
      </c>
      <c r="D1389" s="14">
        <v>0</v>
      </c>
    </row>
    <row r="1390" spans="1:4" x14ac:dyDescent="0.25">
      <c r="A1390" s="61">
        <v>44045</v>
      </c>
      <c r="B1390" s="54" t="s">
        <v>47</v>
      </c>
      <c r="C1390" s="54" t="s">
        <v>47</v>
      </c>
      <c r="D1390" s="14">
        <v>0</v>
      </c>
    </row>
    <row r="1391" spans="1:4" x14ac:dyDescent="0.25">
      <c r="A1391" s="61">
        <v>44045</v>
      </c>
      <c r="B1391" s="54" t="s">
        <v>48</v>
      </c>
      <c r="C1391" s="440" t="s">
        <v>1380</v>
      </c>
      <c r="D1391" s="14">
        <v>0</v>
      </c>
    </row>
    <row r="1392" spans="1:4" x14ac:dyDescent="0.25">
      <c r="A1392" s="61">
        <v>44045</v>
      </c>
      <c r="B1392" s="54" t="s">
        <v>7</v>
      </c>
      <c r="C1392" s="54" t="s">
        <v>7</v>
      </c>
      <c r="D1392" s="14">
        <v>0</v>
      </c>
    </row>
    <row r="1393" spans="1:4" x14ac:dyDescent="0.25">
      <c r="A1393" s="61">
        <v>44045</v>
      </c>
      <c r="B1393" s="54" t="s">
        <v>9</v>
      </c>
      <c r="C1393" s="54" t="s">
        <v>9</v>
      </c>
      <c r="D1393" s="14">
        <v>5</v>
      </c>
    </row>
    <row r="1394" spans="1:4" x14ac:dyDescent="0.25">
      <c r="A1394" s="61">
        <v>44045</v>
      </c>
      <c r="B1394" s="54" t="s">
        <v>15</v>
      </c>
      <c r="C1394" s="54" t="s">
        <v>107</v>
      </c>
      <c r="D1394" s="14">
        <v>1</v>
      </c>
    </row>
    <row r="1395" spans="1:4" x14ac:dyDescent="0.25">
      <c r="A1395" s="61">
        <v>44045</v>
      </c>
      <c r="B1395" s="54" t="s">
        <v>11</v>
      </c>
      <c r="C1395" s="54" t="s">
        <v>11</v>
      </c>
      <c r="D1395" s="14">
        <v>0</v>
      </c>
    </row>
    <row r="1396" spans="1:4" x14ac:dyDescent="0.25">
      <c r="A1396" s="61">
        <v>44045</v>
      </c>
      <c r="B1396" s="54" t="s">
        <v>12</v>
      </c>
      <c r="C1396" s="54" t="s">
        <v>12</v>
      </c>
      <c r="D1396" s="14">
        <v>0</v>
      </c>
    </row>
    <row r="1397" spans="1:4" x14ac:dyDescent="0.25">
      <c r="A1397" s="61">
        <v>44045</v>
      </c>
      <c r="B1397" s="54" t="s">
        <v>8</v>
      </c>
      <c r="C1397" s="54" t="s">
        <v>72</v>
      </c>
      <c r="D1397" s="14">
        <v>1</v>
      </c>
    </row>
    <row r="1398" spans="1:4" x14ac:dyDescent="0.25">
      <c r="A1398" s="61">
        <v>44045</v>
      </c>
      <c r="B1398" s="54" t="s">
        <v>8</v>
      </c>
      <c r="C1398" s="54" t="s">
        <v>8</v>
      </c>
      <c r="D1398" s="14">
        <v>11</v>
      </c>
    </row>
    <row r="1399" spans="1:4" x14ac:dyDescent="0.25">
      <c r="A1399" s="61">
        <v>44045</v>
      </c>
      <c r="B1399" s="54" t="s">
        <v>8</v>
      </c>
      <c r="C1399" s="54" t="s">
        <v>31</v>
      </c>
      <c r="D1399" s="14">
        <v>1</v>
      </c>
    </row>
    <row r="1400" spans="1:4" x14ac:dyDescent="0.25">
      <c r="A1400" s="61">
        <v>44045</v>
      </c>
      <c r="B1400" s="54" t="s">
        <v>49</v>
      </c>
      <c r="C1400" s="54" t="s">
        <v>49</v>
      </c>
      <c r="D1400" s="14">
        <v>0</v>
      </c>
    </row>
    <row r="1401" spans="1:4" x14ac:dyDescent="0.25">
      <c r="A1401" s="61">
        <v>44045</v>
      </c>
      <c r="B1401" s="54" t="s">
        <v>50</v>
      </c>
      <c r="C1401" s="54" t="s">
        <v>365</v>
      </c>
      <c r="D1401" s="14">
        <v>0</v>
      </c>
    </row>
    <row r="1402" spans="1:4" x14ac:dyDescent="0.25">
      <c r="A1402" s="61">
        <v>44045</v>
      </c>
      <c r="B1402" s="54" t="s">
        <v>27</v>
      </c>
      <c r="C1402" s="54" t="s">
        <v>43</v>
      </c>
      <c r="D1402" s="14">
        <v>0</v>
      </c>
    </row>
    <row r="1403" spans="1:4" x14ac:dyDescent="0.25">
      <c r="A1403" s="61">
        <v>44045</v>
      </c>
      <c r="B1403" s="54" t="s">
        <v>51</v>
      </c>
      <c r="C1403" s="54" t="s">
        <v>51</v>
      </c>
      <c r="D1403" s="14">
        <v>0</v>
      </c>
    </row>
    <row r="1404" spans="1:4" x14ac:dyDescent="0.25">
      <c r="A1404" s="61">
        <v>44045</v>
      </c>
      <c r="B1404" s="54" t="s">
        <v>10</v>
      </c>
      <c r="C1404" s="54" t="s">
        <v>10</v>
      </c>
      <c r="D1404" s="14">
        <v>0</v>
      </c>
    </row>
    <row r="1405" spans="1:4" x14ac:dyDescent="0.25">
      <c r="A1405" s="61">
        <v>44046</v>
      </c>
      <c r="B1405" s="54" t="s">
        <v>14</v>
      </c>
      <c r="C1405" s="54" t="s">
        <v>14</v>
      </c>
      <c r="D1405" s="14">
        <v>0</v>
      </c>
    </row>
    <row r="1406" spans="1:4" x14ac:dyDescent="0.25">
      <c r="A1406" s="61">
        <v>44046</v>
      </c>
      <c r="B1406" s="54" t="s">
        <v>20</v>
      </c>
      <c r="C1406" s="54" t="s">
        <v>20</v>
      </c>
      <c r="D1406" s="14">
        <v>0</v>
      </c>
    </row>
    <row r="1407" spans="1:4" x14ac:dyDescent="0.25">
      <c r="A1407" s="61">
        <v>44046</v>
      </c>
      <c r="B1407" s="54" t="s">
        <v>13</v>
      </c>
      <c r="C1407" s="68" t="s">
        <v>1165</v>
      </c>
      <c r="D1407" s="14">
        <v>2</v>
      </c>
    </row>
    <row r="1408" spans="1:4" x14ac:dyDescent="0.25">
      <c r="A1408" s="61">
        <v>44046</v>
      </c>
      <c r="B1408" s="54" t="s">
        <v>24</v>
      </c>
      <c r="C1408" s="54" t="s">
        <v>24</v>
      </c>
      <c r="D1408" s="14">
        <v>0</v>
      </c>
    </row>
    <row r="1409" spans="1:4" x14ac:dyDescent="0.25">
      <c r="A1409" s="61">
        <v>44046</v>
      </c>
      <c r="B1409" s="54" t="s">
        <v>47</v>
      </c>
      <c r="C1409" s="54" t="s">
        <v>47</v>
      </c>
      <c r="D1409" s="14">
        <v>0</v>
      </c>
    </row>
    <row r="1410" spans="1:4" x14ac:dyDescent="0.25">
      <c r="A1410" s="61">
        <v>44046</v>
      </c>
      <c r="B1410" s="54" t="s">
        <v>48</v>
      </c>
      <c r="C1410" s="440" t="s">
        <v>1380</v>
      </c>
      <c r="D1410" s="14">
        <v>0</v>
      </c>
    </row>
    <row r="1411" spans="1:4" x14ac:dyDescent="0.25">
      <c r="A1411" s="61">
        <v>44046</v>
      </c>
      <c r="B1411" s="54" t="s">
        <v>7</v>
      </c>
      <c r="C1411" s="54" t="s">
        <v>7</v>
      </c>
      <c r="D1411" s="14">
        <v>0</v>
      </c>
    </row>
    <row r="1412" spans="1:4" x14ac:dyDescent="0.25">
      <c r="A1412" s="61">
        <v>44046</v>
      </c>
      <c r="B1412" s="54" t="s">
        <v>9</v>
      </c>
      <c r="C1412" s="54" t="s">
        <v>9</v>
      </c>
      <c r="D1412" s="14">
        <v>3</v>
      </c>
    </row>
    <row r="1413" spans="1:4" x14ac:dyDescent="0.25">
      <c r="A1413" s="61">
        <v>44046</v>
      </c>
      <c r="B1413" s="54" t="s">
        <v>15</v>
      </c>
      <c r="C1413" s="54" t="s">
        <v>1139</v>
      </c>
      <c r="D1413" s="14">
        <v>0</v>
      </c>
    </row>
    <row r="1414" spans="1:4" x14ac:dyDescent="0.25">
      <c r="A1414" s="61">
        <v>44046</v>
      </c>
      <c r="B1414" s="54" t="s">
        <v>11</v>
      </c>
      <c r="C1414" s="54" t="s">
        <v>11</v>
      </c>
      <c r="D1414" s="14">
        <v>0</v>
      </c>
    </row>
    <row r="1415" spans="1:4" x14ac:dyDescent="0.25">
      <c r="A1415" s="61">
        <v>44046</v>
      </c>
      <c r="B1415" s="54" t="s">
        <v>12</v>
      </c>
      <c r="C1415" s="68" t="s">
        <v>1220</v>
      </c>
      <c r="D1415" s="14">
        <v>1</v>
      </c>
    </row>
    <row r="1416" spans="1:4" x14ac:dyDescent="0.25">
      <c r="A1416" s="61">
        <v>44046</v>
      </c>
      <c r="B1416" s="54" t="s">
        <v>8</v>
      </c>
      <c r="C1416" s="54" t="s">
        <v>40</v>
      </c>
      <c r="D1416" s="14">
        <v>1</v>
      </c>
    </row>
    <row r="1417" spans="1:4" x14ac:dyDescent="0.25">
      <c r="A1417" s="61">
        <v>44046</v>
      </c>
      <c r="B1417" s="54" t="s">
        <v>8</v>
      </c>
      <c r="C1417" s="54" t="s">
        <v>8</v>
      </c>
      <c r="D1417" s="14">
        <v>20</v>
      </c>
    </row>
    <row r="1418" spans="1:4" x14ac:dyDescent="0.25">
      <c r="A1418" s="61">
        <v>44046</v>
      </c>
      <c r="B1418" s="54" t="s">
        <v>49</v>
      </c>
      <c r="C1418" s="54" t="s">
        <v>49</v>
      </c>
      <c r="D1418" s="14">
        <v>0</v>
      </c>
    </row>
    <row r="1419" spans="1:4" x14ac:dyDescent="0.25">
      <c r="A1419" s="61">
        <v>44046</v>
      </c>
      <c r="B1419" s="54" t="s">
        <v>50</v>
      </c>
      <c r="C1419" s="54" t="s">
        <v>365</v>
      </c>
      <c r="D1419" s="14">
        <v>0</v>
      </c>
    </row>
    <row r="1420" spans="1:4" x14ac:dyDescent="0.25">
      <c r="A1420" s="61">
        <v>44046</v>
      </c>
      <c r="B1420" s="54" t="s">
        <v>27</v>
      </c>
      <c r="C1420" s="54" t="s">
        <v>43</v>
      </c>
      <c r="D1420" s="14">
        <v>0</v>
      </c>
    </row>
    <row r="1421" spans="1:4" x14ac:dyDescent="0.25">
      <c r="A1421" s="61">
        <v>44046</v>
      </c>
      <c r="B1421" s="54" t="s">
        <v>51</v>
      </c>
      <c r="C1421" s="54" t="s">
        <v>51</v>
      </c>
      <c r="D1421" s="14">
        <v>0</v>
      </c>
    </row>
    <row r="1422" spans="1:4" x14ac:dyDescent="0.25">
      <c r="A1422" s="61">
        <v>44046</v>
      </c>
      <c r="B1422" s="54" t="s">
        <v>10</v>
      </c>
      <c r="C1422" s="54" t="s">
        <v>10</v>
      </c>
      <c r="D1422" s="14">
        <v>0</v>
      </c>
    </row>
    <row r="1423" spans="1:4" x14ac:dyDescent="0.25">
      <c r="A1423" s="61">
        <v>44047</v>
      </c>
      <c r="B1423" s="54" t="s">
        <v>14</v>
      </c>
      <c r="C1423" s="54" t="s">
        <v>14</v>
      </c>
      <c r="D1423" s="14">
        <v>1</v>
      </c>
    </row>
    <row r="1424" spans="1:4" x14ac:dyDescent="0.25">
      <c r="A1424" s="61">
        <v>44047</v>
      </c>
      <c r="B1424" s="54" t="s">
        <v>20</v>
      </c>
      <c r="C1424" s="54" t="s">
        <v>20</v>
      </c>
      <c r="D1424" s="14">
        <v>0</v>
      </c>
    </row>
    <row r="1425" spans="1:4" x14ac:dyDescent="0.25">
      <c r="A1425" s="61">
        <v>44047</v>
      </c>
      <c r="B1425" s="54" t="s">
        <v>13</v>
      </c>
      <c r="C1425" s="54" t="s">
        <v>13</v>
      </c>
      <c r="D1425" s="14">
        <v>0</v>
      </c>
    </row>
    <row r="1426" spans="1:4" x14ac:dyDescent="0.25">
      <c r="A1426" s="61">
        <v>44047</v>
      </c>
      <c r="B1426" s="54" t="s">
        <v>24</v>
      </c>
      <c r="C1426" s="54" t="s">
        <v>24</v>
      </c>
      <c r="D1426" s="14">
        <v>0</v>
      </c>
    </row>
    <row r="1427" spans="1:4" x14ac:dyDescent="0.25">
      <c r="A1427" s="61">
        <v>44047</v>
      </c>
      <c r="B1427" s="54" t="s">
        <v>47</v>
      </c>
      <c r="C1427" s="54" t="s">
        <v>47</v>
      </c>
      <c r="D1427" s="14">
        <v>0</v>
      </c>
    </row>
    <row r="1428" spans="1:4" x14ac:dyDescent="0.25">
      <c r="A1428" s="61">
        <v>44047</v>
      </c>
      <c r="B1428" s="54" t="s">
        <v>48</v>
      </c>
      <c r="C1428" s="440" t="s">
        <v>1380</v>
      </c>
      <c r="D1428" s="14">
        <v>0</v>
      </c>
    </row>
    <row r="1429" spans="1:4" x14ac:dyDescent="0.25">
      <c r="A1429" s="61">
        <v>44047</v>
      </c>
      <c r="B1429" s="54" t="s">
        <v>7</v>
      </c>
      <c r="C1429" s="54" t="s">
        <v>7</v>
      </c>
      <c r="D1429" s="14">
        <v>1</v>
      </c>
    </row>
    <row r="1430" spans="1:4" x14ac:dyDescent="0.25">
      <c r="A1430" s="61">
        <v>44047</v>
      </c>
      <c r="B1430" s="54" t="s">
        <v>9</v>
      </c>
      <c r="C1430" s="54" t="s">
        <v>9</v>
      </c>
      <c r="D1430" s="14">
        <v>2</v>
      </c>
    </row>
    <row r="1431" spans="1:4" x14ac:dyDescent="0.25">
      <c r="A1431" s="61">
        <v>44047</v>
      </c>
      <c r="B1431" s="54" t="s">
        <v>15</v>
      </c>
      <c r="C1431" s="54" t="s">
        <v>1139</v>
      </c>
      <c r="D1431" s="14">
        <v>0</v>
      </c>
    </row>
    <row r="1432" spans="1:4" x14ac:dyDescent="0.25">
      <c r="A1432" s="61">
        <v>44047</v>
      </c>
      <c r="B1432" s="54" t="s">
        <v>11</v>
      </c>
      <c r="C1432" s="54" t="s">
        <v>11</v>
      </c>
      <c r="D1432" s="14">
        <v>0</v>
      </c>
    </row>
    <row r="1433" spans="1:4" x14ac:dyDescent="0.25">
      <c r="A1433" s="61">
        <v>44047</v>
      </c>
      <c r="B1433" s="54" t="s">
        <v>12</v>
      </c>
      <c r="C1433" s="54" t="s">
        <v>12</v>
      </c>
      <c r="D1433" s="14">
        <v>0</v>
      </c>
    </row>
    <row r="1434" spans="1:4" x14ac:dyDescent="0.25">
      <c r="A1434" s="61">
        <v>44047</v>
      </c>
      <c r="B1434" s="54" t="s">
        <v>8</v>
      </c>
      <c r="C1434" s="68" t="s">
        <v>1232</v>
      </c>
      <c r="D1434" s="14">
        <v>1</v>
      </c>
    </row>
    <row r="1435" spans="1:4" x14ac:dyDescent="0.25">
      <c r="A1435" s="61">
        <v>44047</v>
      </c>
      <c r="B1435" s="54" t="s">
        <v>8</v>
      </c>
      <c r="C1435" s="54" t="s">
        <v>8</v>
      </c>
      <c r="D1435" s="14">
        <v>13</v>
      </c>
    </row>
    <row r="1436" spans="1:4" x14ac:dyDescent="0.25">
      <c r="A1436" s="61">
        <v>44047</v>
      </c>
      <c r="B1436" s="54" t="s">
        <v>8</v>
      </c>
      <c r="C1436" s="54" t="s">
        <v>31</v>
      </c>
      <c r="D1436" s="14">
        <v>2</v>
      </c>
    </row>
    <row r="1437" spans="1:4" x14ac:dyDescent="0.25">
      <c r="A1437" s="61">
        <v>44047</v>
      </c>
      <c r="B1437" s="54" t="s">
        <v>49</v>
      </c>
      <c r="C1437" s="54" t="s">
        <v>49</v>
      </c>
      <c r="D1437" s="14">
        <v>0</v>
      </c>
    </row>
    <row r="1438" spans="1:4" x14ac:dyDescent="0.25">
      <c r="A1438" s="61">
        <v>44047</v>
      </c>
      <c r="B1438" s="54" t="s">
        <v>50</v>
      </c>
      <c r="C1438" s="54" t="s">
        <v>365</v>
      </c>
      <c r="D1438" s="14">
        <v>0</v>
      </c>
    </row>
    <row r="1439" spans="1:4" x14ac:dyDescent="0.25">
      <c r="A1439" s="61">
        <v>44047</v>
      </c>
      <c r="B1439" s="54" t="s">
        <v>27</v>
      </c>
      <c r="C1439" s="54" t="s">
        <v>43</v>
      </c>
      <c r="D1439" s="14">
        <v>0</v>
      </c>
    </row>
    <row r="1440" spans="1:4" x14ac:dyDescent="0.25">
      <c r="A1440" s="61">
        <v>44047</v>
      </c>
      <c r="B1440" s="54" t="s">
        <v>51</v>
      </c>
      <c r="C1440" s="54" t="s">
        <v>51</v>
      </c>
      <c r="D1440" s="14">
        <v>0</v>
      </c>
    </row>
    <row r="1441" spans="1:4" x14ac:dyDescent="0.25">
      <c r="A1441" s="61">
        <v>44047</v>
      </c>
      <c r="B1441" s="54" t="s">
        <v>10</v>
      </c>
      <c r="C1441" s="54" t="s">
        <v>10</v>
      </c>
      <c r="D1441" s="14">
        <v>0</v>
      </c>
    </row>
    <row r="1442" spans="1:4" x14ac:dyDescent="0.25">
      <c r="A1442" s="61">
        <v>44048</v>
      </c>
      <c r="B1442" s="54" t="s">
        <v>14</v>
      </c>
      <c r="C1442" s="54" t="s">
        <v>14</v>
      </c>
      <c r="D1442" s="14">
        <v>1</v>
      </c>
    </row>
    <row r="1443" spans="1:4" x14ac:dyDescent="0.25">
      <c r="A1443" s="61">
        <v>44048</v>
      </c>
      <c r="B1443" s="54" t="s">
        <v>20</v>
      </c>
      <c r="C1443" s="54" t="s">
        <v>20</v>
      </c>
      <c r="D1443" s="14">
        <v>1</v>
      </c>
    </row>
    <row r="1444" spans="1:4" x14ac:dyDescent="0.25">
      <c r="A1444" s="61">
        <v>44048</v>
      </c>
      <c r="B1444" s="54" t="s">
        <v>13</v>
      </c>
      <c r="C1444" s="68" t="s">
        <v>93</v>
      </c>
      <c r="D1444" s="14">
        <v>1</v>
      </c>
    </row>
    <row r="1445" spans="1:4" x14ac:dyDescent="0.25">
      <c r="A1445" s="61">
        <v>44048</v>
      </c>
      <c r="B1445" s="54" t="s">
        <v>13</v>
      </c>
      <c r="C1445" s="54" t="s">
        <v>13</v>
      </c>
      <c r="D1445" s="14">
        <v>1</v>
      </c>
    </row>
    <row r="1446" spans="1:4" x14ac:dyDescent="0.25">
      <c r="A1446" s="61">
        <v>44048</v>
      </c>
      <c r="B1446" s="54" t="s">
        <v>13</v>
      </c>
      <c r="C1446" s="68" t="s">
        <v>1165</v>
      </c>
      <c r="D1446" s="14">
        <v>1</v>
      </c>
    </row>
    <row r="1447" spans="1:4" x14ac:dyDescent="0.25">
      <c r="A1447" s="61">
        <v>44048</v>
      </c>
      <c r="B1447" s="54" t="s">
        <v>24</v>
      </c>
      <c r="C1447" s="54" t="s">
        <v>23</v>
      </c>
      <c r="D1447" s="14">
        <v>1</v>
      </c>
    </row>
    <row r="1448" spans="1:4" x14ac:dyDescent="0.25">
      <c r="A1448" s="61">
        <v>44048</v>
      </c>
      <c r="B1448" s="54" t="s">
        <v>47</v>
      </c>
      <c r="C1448" s="54" t="s">
        <v>47</v>
      </c>
      <c r="D1448" s="14">
        <v>0</v>
      </c>
    </row>
    <row r="1449" spans="1:4" x14ac:dyDescent="0.25">
      <c r="A1449" s="61">
        <v>44048</v>
      </c>
      <c r="B1449" s="54" t="s">
        <v>48</v>
      </c>
      <c r="C1449" s="440" t="s">
        <v>1380</v>
      </c>
      <c r="D1449" s="14">
        <v>0</v>
      </c>
    </row>
    <row r="1450" spans="1:4" x14ac:dyDescent="0.25">
      <c r="A1450" s="61">
        <v>44048</v>
      </c>
      <c r="B1450" s="54" t="s">
        <v>7</v>
      </c>
      <c r="C1450" s="54" t="s">
        <v>7</v>
      </c>
      <c r="D1450" s="14">
        <v>0</v>
      </c>
    </row>
    <row r="1451" spans="1:4" x14ac:dyDescent="0.25">
      <c r="A1451" s="61">
        <v>44048</v>
      </c>
      <c r="B1451" s="54" t="s">
        <v>9</v>
      </c>
      <c r="C1451" s="54" t="s">
        <v>9</v>
      </c>
      <c r="D1451" s="14">
        <v>2</v>
      </c>
    </row>
    <row r="1452" spans="1:4" x14ac:dyDescent="0.25">
      <c r="A1452" s="61">
        <v>44048</v>
      </c>
      <c r="B1452" s="54" t="s">
        <v>15</v>
      </c>
      <c r="C1452" s="54" t="s">
        <v>1139</v>
      </c>
      <c r="D1452" s="14">
        <v>0</v>
      </c>
    </row>
    <row r="1453" spans="1:4" x14ac:dyDescent="0.25">
      <c r="A1453" s="61">
        <v>44048</v>
      </c>
      <c r="B1453" s="54" t="s">
        <v>11</v>
      </c>
      <c r="C1453" s="54" t="s">
        <v>11</v>
      </c>
      <c r="D1453" s="14">
        <v>0</v>
      </c>
    </row>
    <row r="1454" spans="1:4" x14ac:dyDescent="0.25">
      <c r="A1454" s="61">
        <v>44048</v>
      </c>
      <c r="B1454" s="54" t="s">
        <v>12</v>
      </c>
      <c r="C1454" s="54" t="s">
        <v>12</v>
      </c>
      <c r="D1454" s="14">
        <v>0</v>
      </c>
    </row>
    <row r="1455" spans="1:4" x14ac:dyDescent="0.25">
      <c r="A1455" s="61">
        <v>44048</v>
      </c>
      <c r="B1455" s="54" t="s">
        <v>8</v>
      </c>
      <c r="C1455" s="54" t="s">
        <v>8</v>
      </c>
      <c r="D1455" s="14">
        <v>12</v>
      </c>
    </row>
    <row r="1456" spans="1:4" x14ac:dyDescent="0.25">
      <c r="A1456" s="61">
        <v>44048</v>
      </c>
      <c r="B1456" s="54" t="s">
        <v>49</v>
      </c>
      <c r="C1456" s="54" t="s">
        <v>49</v>
      </c>
      <c r="D1456" s="14">
        <v>0</v>
      </c>
    </row>
    <row r="1457" spans="1:4" x14ac:dyDescent="0.25">
      <c r="A1457" s="61">
        <v>44048</v>
      </c>
      <c r="B1457" s="54" t="s">
        <v>50</v>
      </c>
      <c r="C1457" s="54" t="s">
        <v>365</v>
      </c>
      <c r="D1457" s="14">
        <v>0</v>
      </c>
    </row>
    <row r="1458" spans="1:4" x14ac:dyDescent="0.25">
      <c r="A1458" s="61">
        <v>44048</v>
      </c>
      <c r="B1458" s="54" t="s">
        <v>27</v>
      </c>
      <c r="C1458" s="54" t="s">
        <v>43</v>
      </c>
      <c r="D1458" s="14">
        <v>0</v>
      </c>
    </row>
    <row r="1459" spans="1:4" x14ac:dyDescent="0.25">
      <c r="A1459" s="61">
        <v>44048</v>
      </c>
      <c r="B1459" s="54" t="s">
        <v>51</v>
      </c>
      <c r="C1459" s="54" t="s">
        <v>51</v>
      </c>
      <c r="D1459" s="14">
        <v>0</v>
      </c>
    </row>
    <row r="1460" spans="1:4" x14ac:dyDescent="0.25">
      <c r="A1460" s="61">
        <v>44048</v>
      </c>
      <c r="B1460" s="54" t="s">
        <v>10</v>
      </c>
      <c r="C1460" s="54" t="s">
        <v>10</v>
      </c>
      <c r="D1460" s="14">
        <v>0</v>
      </c>
    </row>
    <row r="1461" spans="1:4" x14ac:dyDescent="0.25">
      <c r="A1461" s="61">
        <v>44049</v>
      </c>
      <c r="B1461" s="54" t="s">
        <v>14</v>
      </c>
      <c r="C1461" s="54" t="s">
        <v>14</v>
      </c>
      <c r="D1461" s="14">
        <v>0</v>
      </c>
    </row>
    <row r="1462" spans="1:4" x14ac:dyDescent="0.25">
      <c r="A1462" s="61">
        <v>44049</v>
      </c>
      <c r="B1462" s="54" t="s">
        <v>20</v>
      </c>
      <c r="C1462" s="54" t="s">
        <v>20</v>
      </c>
      <c r="D1462" s="14">
        <v>3</v>
      </c>
    </row>
    <row r="1463" spans="1:4" x14ac:dyDescent="0.25">
      <c r="A1463" s="61">
        <v>44049</v>
      </c>
      <c r="B1463" s="54" t="s">
        <v>13</v>
      </c>
      <c r="C1463" s="68" t="s">
        <v>1167</v>
      </c>
      <c r="D1463" s="14">
        <v>1</v>
      </c>
    </row>
    <row r="1464" spans="1:4" x14ac:dyDescent="0.25">
      <c r="A1464" s="61">
        <v>44049</v>
      </c>
      <c r="B1464" s="54" t="s">
        <v>24</v>
      </c>
      <c r="C1464" s="54" t="s">
        <v>24</v>
      </c>
      <c r="D1464" s="14">
        <v>0</v>
      </c>
    </row>
    <row r="1465" spans="1:4" x14ac:dyDescent="0.25">
      <c r="A1465" s="61">
        <v>44049</v>
      </c>
      <c r="B1465" s="54" t="s">
        <v>47</v>
      </c>
      <c r="C1465" s="54" t="s">
        <v>47</v>
      </c>
      <c r="D1465" s="14">
        <v>0</v>
      </c>
    </row>
    <row r="1466" spans="1:4" x14ac:dyDescent="0.25">
      <c r="A1466" s="61">
        <v>44049</v>
      </c>
      <c r="B1466" s="54" t="s">
        <v>48</v>
      </c>
      <c r="C1466" s="440" t="s">
        <v>1380</v>
      </c>
      <c r="D1466" s="14">
        <v>0</v>
      </c>
    </row>
    <row r="1467" spans="1:4" x14ac:dyDescent="0.25">
      <c r="A1467" s="61">
        <v>44049</v>
      </c>
      <c r="B1467" s="54" t="s">
        <v>7</v>
      </c>
      <c r="C1467" s="54" t="s">
        <v>7</v>
      </c>
      <c r="D1467" s="14">
        <v>0</v>
      </c>
    </row>
    <row r="1468" spans="1:4" x14ac:dyDescent="0.25">
      <c r="A1468" s="61">
        <v>44049</v>
      </c>
      <c r="B1468" s="54" t="s">
        <v>9</v>
      </c>
      <c r="C1468" s="54" t="s">
        <v>9</v>
      </c>
      <c r="D1468" s="14">
        <v>8</v>
      </c>
    </row>
    <row r="1469" spans="1:4" x14ac:dyDescent="0.25">
      <c r="A1469" s="61">
        <v>44049</v>
      </c>
      <c r="B1469" s="54" t="s">
        <v>15</v>
      </c>
      <c r="C1469" s="54" t="s">
        <v>1139</v>
      </c>
      <c r="D1469" s="14">
        <v>0</v>
      </c>
    </row>
    <row r="1470" spans="1:4" x14ac:dyDescent="0.25">
      <c r="A1470" s="61">
        <v>44049</v>
      </c>
      <c r="B1470" s="54" t="s">
        <v>11</v>
      </c>
      <c r="C1470" s="54" t="s">
        <v>11</v>
      </c>
      <c r="D1470" s="14">
        <v>0</v>
      </c>
    </row>
    <row r="1471" spans="1:4" x14ac:dyDescent="0.25">
      <c r="A1471" s="61">
        <v>44049</v>
      </c>
      <c r="B1471" s="54" t="s">
        <v>12</v>
      </c>
      <c r="C1471" s="54" t="s">
        <v>12</v>
      </c>
      <c r="D1471" s="14">
        <v>3</v>
      </c>
    </row>
    <row r="1472" spans="1:4" x14ac:dyDescent="0.25">
      <c r="A1472" s="61">
        <v>44049</v>
      </c>
      <c r="B1472" s="54" t="s">
        <v>8</v>
      </c>
      <c r="C1472" s="68" t="s">
        <v>1232</v>
      </c>
      <c r="D1472" s="14">
        <v>1</v>
      </c>
    </row>
    <row r="1473" spans="1:4" x14ac:dyDescent="0.25">
      <c r="A1473" s="61">
        <v>44049</v>
      </c>
      <c r="B1473" s="54" t="s">
        <v>8</v>
      </c>
      <c r="C1473" s="54" t="s">
        <v>8</v>
      </c>
      <c r="D1473" s="14">
        <v>44</v>
      </c>
    </row>
    <row r="1474" spans="1:4" x14ac:dyDescent="0.25">
      <c r="A1474" s="61">
        <v>44049</v>
      </c>
      <c r="B1474" s="54" t="s">
        <v>8</v>
      </c>
      <c r="C1474" s="54" t="s">
        <v>31</v>
      </c>
      <c r="D1474" s="14">
        <v>2</v>
      </c>
    </row>
    <row r="1475" spans="1:4" x14ac:dyDescent="0.25">
      <c r="A1475" s="61">
        <v>44049</v>
      </c>
      <c r="B1475" s="54" t="s">
        <v>8</v>
      </c>
      <c r="C1475" s="54" t="s">
        <v>110</v>
      </c>
      <c r="D1475" s="14">
        <v>2</v>
      </c>
    </row>
    <row r="1476" spans="1:4" x14ac:dyDescent="0.25">
      <c r="A1476" s="61">
        <v>44049</v>
      </c>
      <c r="B1476" s="54" t="s">
        <v>49</v>
      </c>
      <c r="C1476" s="54" t="s">
        <v>49</v>
      </c>
      <c r="D1476" s="14">
        <v>0</v>
      </c>
    </row>
    <row r="1477" spans="1:4" x14ac:dyDescent="0.25">
      <c r="A1477" s="61">
        <v>44049</v>
      </c>
      <c r="B1477" s="54" t="s">
        <v>50</v>
      </c>
      <c r="C1477" s="54" t="s">
        <v>365</v>
      </c>
      <c r="D1477" s="14">
        <v>0</v>
      </c>
    </row>
    <row r="1478" spans="1:4" x14ac:dyDescent="0.25">
      <c r="A1478" s="61">
        <v>44049</v>
      </c>
      <c r="B1478" s="54" t="s">
        <v>27</v>
      </c>
      <c r="C1478" s="54" t="s">
        <v>43</v>
      </c>
      <c r="D1478" s="14">
        <v>0</v>
      </c>
    </row>
    <row r="1479" spans="1:4" x14ac:dyDescent="0.25">
      <c r="A1479" s="61">
        <v>44049</v>
      </c>
      <c r="B1479" s="54" t="s">
        <v>51</v>
      </c>
      <c r="C1479" s="54" t="s">
        <v>51</v>
      </c>
      <c r="D1479" s="14">
        <v>0</v>
      </c>
    </row>
    <row r="1480" spans="1:4" x14ac:dyDescent="0.25">
      <c r="A1480" s="61">
        <v>44049</v>
      </c>
      <c r="B1480" s="54" t="s">
        <v>10</v>
      </c>
      <c r="C1480" s="54" t="s">
        <v>10</v>
      </c>
      <c r="D1480" s="14">
        <v>0</v>
      </c>
    </row>
    <row r="1481" spans="1:4" x14ac:dyDescent="0.25">
      <c r="A1481" s="61">
        <v>44050</v>
      </c>
      <c r="B1481" s="54" t="s">
        <v>14</v>
      </c>
      <c r="C1481" s="54" t="s">
        <v>14</v>
      </c>
      <c r="D1481" s="14">
        <v>0</v>
      </c>
    </row>
    <row r="1482" spans="1:4" x14ac:dyDescent="0.25">
      <c r="A1482" s="61">
        <v>44050</v>
      </c>
      <c r="B1482" s="54" t="s">
        <v>20</v>
      </c>
      <c r="C1482" s="54" t="s">
        <v>20</v>
      </c>
      <c r="D1482" s="14">
        <v>1</v>
      </c>
    </row>
    <row r="1483" spans="1:4" x14ac:dyDescent="0.25">
      <c r="A1483" s="61">
        <v>44050</v>
      </c>
      <c r="B1483" s="54" t="s">
        <v>13</v>
      </c>
      <c r="C1483" s="68" t="s">
        <v>1165</v>
      </c>
      <c r="D1483" s="14">
        <v>2</v>
      </c>
    </row>
    <row r="1484" spans="1:4" x14ac:dyDescent="0.25">
      <c r="A1484" s="61">
        <v>44050</v>
      </c>
      <c r="B1484" s="54" t="s">
        <v>24</v>
      </c>
      <c r="C1484" s="54" t="s">
        <v>23</v>
      </c>
      <c r="D1484" s="14">
        <v>1</v>
      </c>
    </row>
    <row r="1485" spans="1:4" x14ac:dyDescent="0.25">
      <c r="A1485" s="61">
        <v>44050</v>
      </c>
      <c r="B1485" s="54" t="s">
        <v>47</v>
      </c>
      <c r="C1485" s="54" t="s">
        <v>47</v>
      </c>
      <c r="D1485" s="14">
        <v>0</v>
      </c>
    </row>
    <row r="1486" spans="1:4" x14ac:dyDescent="0.25">
      <c r="A1486" s="61">
        <v>44050</v>
      </c>
      <c r="B1486" s="54" t="s">
        <v>48</v>
      </c>
      <c r="C1486" s="440" t="s">
        <v>1380</v>
      </c>
      <c r="D1486" s="14">
        <v>0</v>
      </c>
    </row>
    <row r="1487" spans="1:4" x14ac:dyDescent="0.25">
      <c r="A1487" s="61">
        <v>44050</v>
      </c>
      <c r="B1487" s="54" t="s">
        <v>7</v>
      </c>
      <c r="C1487" s="54" t="s">
        <v>7</v>
      </c>
      <c r="D1487" s="14">
        <v>0</v>
      </c>
    </row>
    <row r="1488" spans="1:4" x14ac:dyDescent="0.25">
      <c r="A1488" s="61">
        <v>44050</v>
      </c>
      <c r="B1488" s="54" t="s">
        <v>9</v>
      </c>
      <c r="C1488" s="54" t="s">
        <v>9</v>
      </c>
      <c r="D1488" s="14">
        <v>5</v>
      </c>
    </row>
    <row r="1489" spans="1:4" x14ac:dyDescent="0.25">
      <c r="A1489" s="61">
        <v>44050</v>
      </c>
      <c r="B1489" s="54" t="s">
        <v>15</v>
      </c>
      <c r="C1489" s="54" t="s">
        <v>1139</v>
      </c>
      <c r="D1489" s="14">
        <v>0</v>
      </c>
    </row>
    <row r="1490" spans="1:4" x14ac:dyDescent="0.25">
      <c r="A1490" s="61">
        <v>44050</v>
      </c>
      <c r="B1490" s="54" t="s">
        <v>11</v>
      </c>
      <c r="C1490" s="54" t="s">
        <v>11</v>
      </c>
      <c r="D1490" s="14">
        <v>0</v>
      </c>
    </row>
    <row r="1491" spans="1:4" x14ac:dyDescent="0.25">
      <c r="A1491" s="61">
        <v>44050</v>
      </c>
      <c r="B1491" s="54" t="s">
        <v>12</v>
      </c>
      <c r="C1491" s="54" t="s">
        <v>12</v>
      </c>
      <c r="D1491" s="14">
        <v>0</v>
      </c>
    </row>
    <row r="1492" spans="1:4" x14ac:dyDescent="0.25">
      <c r="A1492" s="61">
        <v>44050</v>
      </c>
      <c r="B1492" s="54" t="s">
        <v>8</v>
      </c>
      <c r="C1492" s="68" t="s">
        <v>1226</v>
      </c>
      <c r="D1492" s="14">
        <v>1</v>
      </c>
    </row>
    <row r="1493" spans="1:4" x14ac:dyDescent="0.25">
      <c r="A1493" s="61">
        <v>44050</v>
      </c>
      <c r="B1493" s="54" t="s">
        <v>8</v>
      </c>
      <c r="C1493" s="68" t="s">
        <v>1232</v>
      </c>
      <c r="D1493" s="14">
        <v>3</v>
      </c>
    </row>
    <row r="1494" spans="1:4" x14ac:dyDescent="0.25">
      <c r="A1494" s="61">
        <v>44050</v>
      </c>
      <c r="B1494" s="54" t="s">
        <v>8</v>
      </c>
      <c r="C1494" s="54" t="s">
        <v>8</v>
      </c>
      <c r="D1494" s="14">
        <v>48</v>
      </c>
    </row>
    <row r="1495" spans="1:4" x14ac:dyDescent="0.25">
      <c r="A1495" s="61">
        <v>44050</v>
      </c>
      <c r="B1495" s="54" t="s">
        <v>8</v>
      </c>
      <c r="C1495" s="54" t="s">
        <v>31</v>
      </c>
      <c r="D1495" s="14">
        <v>1</v>
      </c>
    </row>
    <row r="1496" spans="1:4" x14ac:dyDescent="0.25">
      <c r="A1496" s="61">
        <v>44050</v>
      </c>
      <c r="B1496" s="54" t="s">
        <v>8</v>
      </c>
      <c r="C1496" s="54" t="s">
        <v>110</v>
      </c>
      <c r="D1496" s="14">
        <v>1</v>
      </c>
    </row>
    <row r="1497" spans="1:4" x14ac:dyDescent="0.25">
      <c r="A1497" s="61">
        <v>44050</v>
      </c>
      <c r="B1497" s="54" t="s">
        <v>49</v>
      </c>
      <c r="C1497" s="54" t="s">
        <v>49</v>
      </c>
      <c r="D1497" s="14">
        <v>0</v>
      </c>
    </row>
    <row r="1498" spans="1:4" x14ac:dyDescent="0.25">
      <c r="A1498" s="61">
        <v>44050</v>
      </c>
      <c r="B1498" s="54" t="s">
        <v>50</v>
      </c>
      <c r="C1498" s="54" t="s">
        <v>365</v>
      </c>
      <c r="D1498" s="14">
        <v>0</v>
      </c>
    </row>
    <row r="1499" spans="1:4" x14ac:dyDescent="0.25">
      <c r="A1499" s="61">
        <v>44050</v>
      </c>
      <c r="B1499" s="54" t="s">
        <v>27</v>
      </c>
      <c r="C1499" s="54" t="s">
        <v>43</v>
      </c>
      <c r="D1499" s="14">
        <v>0</v>
      </c>
    </row>
    <row r="1500" spans="1:4" x14ac:dyDescent="0.25">
      <c r="A1500" s="61">
        <v>44050</v>
      </c>
      <c r="B1500" s="54" t="s">
        <v>51</v>
      </c>
      <c r="C1500" s="54" t="s">
        <v>51</v>
      </c>
      <c r="D1500" s="14">
        <v>0</v>
      </c>
    </row>
    <row r="1501" spans="1:4" x14ac:dyDescent="0.25">
      <c r="A1501" s="61">
        <v>44050</v>
      </c>
      <c r="B1501" s="54" t="s">
        <v>10</v>
      </c>
      <c r="C1501" s="54" t="s">
        <v>10</v>
      </c>
      <c r="D1501" s="14">
        <v>0</v>
      </c>
    </row>
    <row r="1502" spans="1:4" x14ac:dyDescent="0.25">
      <c r="A1502" s="61">
        <v>44051</v>
      </c>
      <c r="B1502" s="54" t="s">
        <v>14</v>
      </c>
      <c r="C1502" s="54" t="s">
        <v>14</v>
      </c>
      <c r="D1502" s="14">
        <v>0</v>
      </c>
    </row>
    <row r="1503" spans="1:4" x14ac:dyDescent="0.25">
      <c r="A1503" s="61">
        <v>44051</v>
      </c>
      <c r="B1503" s="54" t="s">
        <v>20</v>
      </c>
      <c r="C1503" s="54" t="s">
        <v>20</v>
      </c>
      <c r="D1503" s="14">
        <v>0</v>
      </c>
    </row>
    <row r="1504" spans="1:4" x14ac:dyDescent="0.25">
      <c r="A1504" s="61">
        <v>44051</v>
      </c>
      <c r="B1504" s="54" t="s">
        <v>13</v>
      </c>
      <c r="C1504" s="54" t="s">
        <v>13</v>
      </c>
      <c r="D1504" s="14">
        <v>1</v>
      </c>
    </row>
    <row r="1505" spans="1:4" x14ac:dyDescent="0.25">
      <c r="A1505" s="61">
        <v>44051</v>
      </c>
      <c r="B1505" s="54" t="s">
        <v>24</v>
      </c>
      <c r="C1505" s="54" t="s">
        <v>24</v>
      </c>
      <c r="D1505" s="14">
        <v>0</v>
      </c>
    </row>
    <row r="1506" spans="1:4" x14ac:dyDescent="0.25">
      <c r="A1506" s="61">
        <v>44051</v>
      </c>
      <c r="B1506" s="54" t="s">
        <v>47</v>
      </c>
      <c r="C1506" s="54" t="s">
        <v>47</v>
      </c>
      <c r="D1506" s="14">
        <v>1</v>
      </c>
    </row>
    <row r="1507" spans="1:4" x14ac:dyDescent="0.25">
      <c r="A1507" s="61">
        <v>44051</v>
      </c>
      <c r="B1507" s="54" t="s">
        <v>48</v>
      </c>
      <c r="C1507" s="440" t="s">
        <v>1380</v>
      </c>
      <c r="D1507" s="14">
        <v>0</v>
      </c>
    </row>
    <row r="1508" spans="1:4" x14ac:dyDescent="0.25">
      <c r="A1508" s="61">
        <v>44051</v>
      </c>
      <c r="B1508" s="54" t="s">
        <v>7</v>
      </c>
      <c r="C1508" s="54" t="s">
        <v>7</v>
      </c>
      <c r="D1508" s="14">
        <v>0</v>
      </c>
    </row>
    <row r="1509" spans="1:4" x14ac:dyDescent="0.25">
      <c r="A1509" s="61">
        <v>44051</v>
      </c>
      <c r="B1509" s="54" t="s">
        <v>9</v>
      </c>
      <c r="C1509" s="54" t="s">
        <v>9</v>
      </c>
      <c r="D1509" s="14">
        <v>4</v>
      </c>
    </row>
    <row r="1510" spans="1:4" x14ac:dyDescent="0.25">
      <c r="A1510" s="61">
        <v>44051</v>
      </c>
      <c r="B1510" s="54" t="s">
        <v>15</v>
      </c>
      <c r="C1510" s="54" t="s">
        <v>1139</v>
      </c>
      <c r="D1510" s="14">
        <v>0</v>
      </c>
    </row>
    <row r="1511" spans="1:4" x14ac:dyDescent="0.25">
      <c r="A1511" s="61">
        <v>44051</v>
      </c>
      <c r="B1511" s="54" t="s">
        <v>11</v>
      </c>
      <c r="C1511" s="54" t="s">
        <v>11</v>
      </c>
      <c r="D1511" s="14">
        <v>0</v>
      </c>
    </row>
    <row r="1512" spans="1:4" x14ac:dyDescent="0.25">
      <c r="A1512" s="61">
        <v>44051</v>
      </c>
      <c r="B1512" s="54" t="s">
        <v>12</v>
      </c>
      <c r="C1512" s="54" t="s">
        <v>12</v>
      </c>
      <c r="D1512" s="14">
        <v>0</v>
      </c>
    </row>
    <row r="1513" spans="1:4" x14ac:dyDescent="0.25">
      <c r="A1513" s="61">
        <v>44051</v>
      </c>
      <c r="B1513" s="54" t="s">
        <v>8</v>
      </c>
      <c r="C1513" s="54" t="s">
        <v>8</v>
      </c>
      <c r="D1513" s="14">
        <v>28</v>
      </c>
    </row>
    <row r="1514" spans="1:4" x14ac:dyDescent="0.25">
      <c r="A1514" s="61">
        <v>44051</v>
      </c>
      <c r="B1514" s="54" t="s">
        <v>8</v>
      </c>
      <c r="C1514" s="54" t="s">
        <v>31</v>
      </c>
      <c r="D1514" s="14">
        <v>2</v>
      </c>
    </row>
    <row r="1515" spans="1:4" x14ac:dyDescent="0.25">
      <c r="A1515" s="61">
        <v>44051</v>
      </c>
      <c r="B1515" s="54" t="s">
        <v>49</v>
      </c>
      <c r="C1515" s="54" t="s">
        <v>49</v>
      </c>
      <c r="D1515" s="14">
        <v>0</v>
      </c>
    </row>
    <row r="1516" spans="1:4" x14ac:dyDescent="0.25">
      <c r="A1516" s="61">
        <v>44051</v>
      </c>
      <c r="B1516" s="54" t="s">
        <v>50</v>
      </c>
      <c r="C1516" s="54" t="s">
        <v>365</v>
      </c>
      <c r="D1516" s="14">
        <v>0</v>
      </c>
    </row>
    <row r="1517" spans="1:4" x14ac:dyDescent="0.25">
      <c r="A1517" s="61">
        <v>44051</v>
      </c>
      <c r="B1517" s="54" t="s">
        <v>27</v>
      </c>
      <c r="C1517" s="54" t="s">
        <v>43</v>
      </c>
      <c r="D1517" s="14">
        <v>0</v>
      </c>
    </row>
    <row r="1518" spans="1:4" x14ac:dyDescent="0.25">
      <c r="A1518" s="61">
        <v>44051</v>
      </c>
      <c r="B1518" s="54" t="s">
        <v>51</v>
      </c>
      <c r="C1518" s="54" t="s">
        <v>51</v>
      </c>
      <c r="D1518" s="14">
        <v>0</v>
      </c>
    </row>
    <row r="1519" spans="1:4" x14ac:dyDescent="0.25">
      <c r="A1519" s="61">
        <v>44051</v>
      </c>
      <c r="B1519" s="54" t="s">
        <v>10</v>
      </c>
      <c r="C1519" s="54" t="s">
        <v>10</v>
      </c>
      <c r="D1519" s="14">
        <v>0</v>
      </c>
    </row>
    <row r="1520" spans="1:4" x14ac:dyDescent="0.25">
      <c r="A1520" s="61">
        <v>44052</v>
      </c>
      <c r="B1520" s="54" t="s">
        <v>14</v>
      </c>
      <c r="C1520" s="54" t="s">
        <v>14</v>
      </c>
      <c r="D1520" s="14">
        <v>0</v>
      </c>
    </row>
    <row r="1521" spans="1:4" x14ac:dyDescent="0.25">
      <c r="A1521" s="61">
        <v>44052</v>
      </c>
      <c r="B1521" s="54" t="s">
        <v>20</v>
      </c>
      <c r="C1521" s="54" t="s">
        <v>20</v>
      </c>
      <c r="D1521" s="14">
        <v>0</v>
      </c>
    </row>
    <row r="1522" spans="1:4" x14ac:dyDescent="0.25">
      <c r="A1522" s="61">
        <v>44052</v>
      </c>
      <c r="B1522" s="54" t="s">
        <v>13</v>
      </c>
      <c r="C1522" s="68" t="s">
        <v>1165</v>
      </c>
      <c r="D1522" s="14">
        <v>1</v>
      </c>
    </row>
    <row r="1523" spans="1:4" x14ac:dyDescent="0.25">
      <c r="A1523" s="61">
        <v>44052</v>
      </c>
      <c r="B1523" s="54" t="s">
        <v>13</v>
      </c>
      <c r="C1523" s="68" t="s">
        <v>1167</v>
      </c>
      <c r="D1523" s="14">
        <v>1</v>
      </c>
    </row>
    <row r="1524" spans="1:4" x14ac:dyDescent="0.25">
      <c r="A1524" s="61">
        <v>44052</v>
      </c>
      <c r="B1524" s="54" t="s">
        <v>24</v>
      </c>
      <c r="C1524" s="54" t="s">
        <v>23</v>
      </c>
      <c r="D1524" s="14">
        <v>1</v>
      </c>
    </row>
    <row r="1525" spans="1:4" x14ac:dyDescent="0.25">
      <c r="A1525" s="61">
        <v>44052</v>
      </c>
      <c r="B1525" s="54" t="s">
        <v>47</v>
      </c>
      <c r="C1525" s="54" t="s">
        <v>47</v>
      </c>
      <c r="D1525" s="14">
        <v>0</v>
      </c>
    </row>
    <row r="1526" spans="1:4" x14ac:dyDescent="0.25">
      <c r="A1526" s="61">
        <v>44052</v>
      </c>
      <c r="B1526" s="54" t="s">
        <v>48</v>
      </c>
      <c r="C1526" s="440" t="s">
        <v>1380</v>
      </c>
      <c r="D1526" s="14">
        <v>0</v>
      </c>
    </row>
    <row r="1527" spans="1:4" x14ac:dyDescent="0.25">
      <c r="A1527" s="61">
        <v>44052</v>
      </c>
      <c r="B1527" s="54" t="s">
        <v>7</v>
      </c>
      <c r="C1527" s="54" t="s">
        <v>7</v>
      </c>
      <c r="D1527" s="14">
        <v>2</v>
      </c>
    </row>
    <row r="1528" spans="1:4" x14ac:dyDescent="0.25">
      <c r="A1528" s="61">
        <v>44052</v>
      </c>
      <c r="B1528" s="54" t="s">
        <v>9</v>
      </c>
      <c r="C1528" s="54" t="s">
        <v>9</v>
      </c>
      <c r="D1528" s="14">
        <v>2</v>
      </c>
    </row>
    <row r="1529" spans="1:4" x14ac:dyDescent="0.25">
      <c r="A1529" s="61">
        <v>44052</v>
      </c>
      <c r="B1529" s="54" t="s">
        <v>15</v>
      </c>
      <c r="C1529" s="54" t="s">
        <v>1139</v>
      </c>
      <c r="D1529" s="14">
        <v>0</v>
      </c>
    </row>
    <row r="1530" spans="1:4" x14ac:dyDescent="0.25">
      <c r="A1530" s="61">
        <v>44052</v>
      </c>
      <c r="B1530" s="54" t="s">
        <v>11</v>
      </c>
      <c r="C1530" s="54" t="s">
        <v>11</v>
      </c>
      <c r="D1530" s="14">
        <v>0</v>
      </c>
    </row>
    <row r="1531" spans="1:4" x14ac:dyDescent="0.25">
      <c r="A1531" s="61">
        <v>44052</v>
      </c>
      <c r="B1531" s="54" t="s">
        <v>12</v>
      </c>
      <c r="C1531" s="54" t="s">
        <v>12</v>
      </c>
      <c r="D1531" s="14">
        <v>2</v>
      </c>
    </row>
    <row r="1532" spans="1:4" x14ac:dyDescent="0.25">
      <c r="A1532" s="61">
        <v>44052</v>
      </c>
      <c r="B1532" s="54" t="s">
        <v>8</v>
      </c>
      <c r="C1532" s="68" t="s">
        <v>1232</v>
      </c>
      <c r="D1532" s="14">
        <v>1</v>
      </c>
    </row>
    <row r="1533" spans="1:4" x14ac:dyDescent="0.25">
      <c r="A1533" s="61">
        <v>44052</v>
      </c>
      <c r="B1533" s="54" t="s">
        <v>8</v>
      </c>
      <c r="C1533" s="54" t="s">
        <v>8</v>
      </c>
      <c r="D1533" s="14">
        <v>35</v>
      </c>
    </row>
    <row r="1534" spans="1:4" x14ac:dyDescent="0.25">
      <c r="A1534" s="61">
        <v>44052</v>
      </c>
      <c r="B1534" s="54" t="s">
        <v>49</v>
      </c>
      <c r="C1534" s="54" t="s">
        <v>49</v>
      </c>
      <c r="D1534" s="14">
        <v>1</v>
      </c>
    </row>
    <row r="1535" spans="1:4" x14ac:dyDescent="0.25">
      <c r="A1535" s="61">
        <v>44052</v>
      </c>
      <c r="B1535" s="54" t="s">
        <v>50</v>
      </c>
      <c r="C1535" s="54" t="s">
        <v>365</v>
      </c>
      <c r="D1535" s="14">
        <v>0</v>
      </c>
    </row>
    <row r="1536" spans="1:4" x14ac:dyDescent="0.25">
      <c r="A1536" s="61">
        <v>44052</v>
      </c>
      <c r="B1536" s="54" t="s">
        <v>27</v>
      </c>
      <c r="C1536" s="54" t="s">
        <v>43</v>
      </c>
      <c r="D1536" s="14">
        <v>1</v>
      </c>
    </row>
    <row r="1537" spans="1:4" x14ac:dyDescent="0.25">
      <c r="A1537" s="61">
        <v>44052</v>
      </c>
      <c r="B1537" s="54" t="s">
        <v>51</v>
      </c>
      <c r="C1537" s="54" t="s">
        <v>51</v>
      </c>
      <c r="D1537" s="14">
        <v>1</v>
      </c>
    </row>
    <row r="1538" spans="1:4" x14ac:dyDescent="0.25">
      <c r="A1538" s="61">
        <v>44052</v>
      </c>
      <c r="B1538" s="54" t="s">
        <v>10</v>
      </c>
      <c r="C1538" s="54" t="s">
        <v>10</v>
      </c>
      <c r="D1538" s="14">
        <v>0</v>
      </c>
    </row>
    <row r="1539" spans="1:4" x14ac:dyDescent="0.25">
      <c r="A1539" s="61">
        <v>44053</v>
      </c>
      <c r="B1539" s="54" t="s">
        <v>14</v>
      </c>
      <c r="C1539" s="54" t="s">
        <v>14</v>
      </c>
      <c r="D1539" s="14">
        <v>0</v>
      </c>
    </row>
    <row r="1540" spans="1:4" x14ac:dyDescent="0.25">
      <c r="A1540" s="61">
        <v>44053</v>
      </c>
      <c r="B1540" s="54" t="s">
        <v>20</v>
      </c>
      <c r="C1540" s="54" t="s">
        <v>20</v>
      </c>
      <c r="D1540" s="14">
        <v>0</v>
      </c>
    </row>
    <row r="1541" spans="1:4" x14ac:dyDescent="0.25">
      <c r="A1541" s="61">
        <v>44053</v>
      </c>
      <c r="B1541" s="54" t="s">
        <v>13</v>
      </c>
      <c r="C1541" s="54" t="s">
        <v>13</v>
      </c>
      <c r="D1541" s="14">
        <v>0</v>
      </c>
    </row>
    <row r="1542" spans="1:4" x14ac:dyDescent="0.25">
      <c r="A1542" s="61">
        <v>44053</v>
      </c>
      <c r="B1542" s="54" t="s">
        <v>24</v>
      </c>
      <c r="C1542" s="54" t="s">
        <v>23</v>
      </c>
      <c r="D1542" s="14">
        <v>2</v>
      </c>
    </row>
    <row r="1543" spans="1:4" x14ac:dyDescent="0.25">
      <c r="A1543" s="61">
        <v>44053</v>
      </c>
      <c r="B1543" s="54" t="s">
        <v>47</v>
      </c>
      <c r="C1543" s="54" t="s">
        <v>47</v>
      </c>
      <c r="D1543" s="14">
        <v>0</v>
      </c>
    </row>
    <row r="1544" spans="1:4" x14ac:dyDescent="0.25">
      <c r="A1544" s="61">
        <v>44053</v>
      </c>
      <c r="B1544" s="54" t="s">
        <v>48</v>
      </c>
      <c r="C1544" s="440" t="s">
        <v>1380</v>
      </c>
      <c r="D1544" s="14">
        <v>0</v>
      </c>
    </row>
    <row r="1545" spans="1:4" x14ac:dyDescent="0.25">
      <c r="A1545" s="61">
        <v>44053</v>
      </c>
      <c r="B1545" s="54" t="s">
        <v>7</v>
      </c>
      <c r="C1545" s="54" t="s">
        <v>7</v>
      </c>
      <c r="D1545" s="14">
        <v>0</v>
      </c>
    </row>
    <row r="1546" spans="1:4" x14ac:dyDescent="0.25">
      <c r="A1546" s="61">
        <v>44053</v>
      </c>
      <c r="B1546" s="54" t="s">
        <v>9</v>
      </c>
      <c r="C1546" s="54" t="s">
        <v>9</v>
      </c>
      <c r="D1546" s="14">
        <v>14</v>
      </c>
    </row>
    <row r="1547" spans="1:4" x14ac:dyDescent="0.25">
      <c r="A1547" s="61">
        <v>44053</v>
      </c>
      <c r="B1547" s="54" t="s">
        <v>15</v>
      </c>
      <c r="C1547" s="54" t="s">
        <v>1139</v>
      </c>
      <c r="D1547" s="14">
        <v>0</v>
      </c>
    </row>
    <row r="1548" spans="1:4" x14ac:dyDescent="0.25">
      <c r="A1548" s="61">
        <v>44053</v>
      </c>
      <c r="B1548" s="54" t="s">
        <v>11</v>
      </c>
      <c r="C1548" s="54" t="s">
        <v>11</v>
      </c>
      <c r="D1548" s="14">
        <v>0</v>
      </c>
    </row>
    <row r="1549" spans="1:4" x14ac:dyDescent="0.25">
      <c r="A1549" s="61">
        <v>44053</v>
      </c>
      <c r="B1549" s="54" t="s">
        <v>12</v>
      </c>
      <c r="C1549" s="54" t="s">
        <v>12</v>
      </c>
      <c r="D1549" s="14">
        <v>0</v>
      </c>
    </row>
    <row r="1550" spans="1:4" x14ac:dyDescent="0.25">
      <c r="A1550" s="61">
        <v>44053</v>
      </c>
      <c r="B1550" s="54" t="s">
        <v>8</v>
      </c>
      <c r="C1550" s="68" t="s">
        <v>1233</v>
      </c>
      <c r="D1550" s="14">
        <v>2</v>
      </c>
    </row>
    <row r="1551" spans="1:4" x14ac:dyDescent="0.25">
      <c r="A1551" s="61">
        <v>44053</v>
      </c>
      <c r="B1551" s="54" t="s">
        <v>8</v>
      </c>
      <c r="C1551" s="54" t="s">
        <v>113</v>
      </c>
      <c r="D1551" s="14">
        <v>2</v>
      </c>
    </row>
    <row r="1552" spans="1:4" x14ac:dyDescent="0.25">
      <c r="A1552" s="61">
        <v>44053</v>
      </c>
      <c r="B1552" s="54" t="s">
        <v>8</v>
      </c>
      <c r="C1552" s="54" t="s">
        <v>8</v>
      </c>
      <c r="D1552" s="14">
        <v>44</v>
      </c>
    </row>
    <row r="1553" spans="1:4" x14ac:dyDescent="0.25">
      <c r="A1553" s="61">
        <v>44053</v>
      </c>
      <c r="B1553" s="54" t="s">
        <v>8</v>
      </c>
      <c r="C1553" s="54" t="s">
        <v>31</v>
      </c>
      <c r="D1553" s="14">
        <v>2</v>
      </c>
    </row>
    <row r="1554" spans="1:4" x14ac:dyDescent="0.25">
      <c r="A1554" s="61">
        <v>44053</v>
      </c>
      <c r="B1554" s="54" t="s">
        <v>8</v>
      </c>
      <c r="C1554" s="54" t="s">
        <v>110</v>
      </c>
      <c r="D1554" s="14">
        <v>1</v>
      </c>
    </row>
    <row r="1555" spans="1:4" x14ac:dyDescent="0.25">
      <c r="A1555" s="61">
        <v>44053</v>
      </c>
      <c r="B1555" s="54" t="s">
        <v>49</v>
      </c>
      <c r="C1555" s="54" t="s">
        <v>49</v>
      </c>
      <c r="D1555" s="14">
        <v>0</v>
      </c>
    </row>
    <row r="1556" spans="1:4" x14ac:dyDescent="0.25">
      <c r="A1556" s="61">
        <v>44053</v>
      </c>
      <c r="B1556" s="54" t="s">
        <v>50</v>
      </c>
      <c r="C1556" s="54" t="s">
        <v>365</v>
      </c>
      <c r="D1556" s="14">
        <v>0</v>
      </c>
    </row>
    <row r="1557" spans="1:4" x14ac:dyDescent="0.25">
      <c r="A1557" s="61">
        <v>44053</v>
      </c>
      <c r="B1557" s="54" t="s">
        <v>27</v>
      </c>
      <c r="C1557" s="54" t="s">
        <v>43</v>
      </c>
      <c r="D1557" s="14">
        <v>0</v>
      </c>
    </row>
    <row r="1558" spans="1:4" x14ac:dyDescent="0.25">
      <c r="A1558" s="61">
        <v>44053</v>
      </c>
      <c r="B1558" s="54" t="s">
        <v>51</v>
      </c>
      <c r="C1558" s="54" t="s">
        <v>51</v>
      </c>
      <c r="D1558" s="14">
        <v>0</v>
      </c>
    </row>
    <row r="1559" spans="1:4" x14ac:dyDescent="0.25">
      <c r="A1559" s="61">
        <v>44053</v>
      </c>
      <c r="B1559" s="54" t="s">
        <v>10</v>
      </c>
      <c r="C1559" s="54" t="s">
        <v>10</v>
      </c>
      <c r="D1559" s="14">
        <v>0</v>
      </c>
    </row>
    <row r="1560" spans="1:4" x14ac:dyDescent="0.25">
      <c r="A1560" s="61">
        <v>44054</v>
      </c>
      <c r="B1560" s="54" t="s">
        <v>14</v>
      </c>
      <c r="C1560" s="54" t="s">
        <v>14</v>
      </c>
      <c r="D1560" s="14">
        <v>0</v>
      </c>
    </row>
    <row r="1561" spans="1:4" x14ac:dyDescent="0.25">
      <c r="A1561" s="61">
        <v>44054</v>
      </c>
      <c r="B1561" s="54" t="s">
        <v>20</v>
      </c>
      <c r="C1561" s="54" t="s">
        <v>20</v>
      </c>
      <c r="D1561" s="14">
        <v>1</v>
      </c>
    </row>
    <row r="1562" spans="1:4" x14ac:dyDescent="0.25">
      <c r="A1562" s="61">
        <v>44054</v>
      </c>
      <c r="B1562" s="54" t="s">
        <v>13</v>
      </c>
      <c r="C1562" s="54" t="s">
        <v>13</v>
      </c>
      <c r="D1562" s="14">
        <v>0</v>
      </c>
    </row>
    <row r="1563" spans="1:4" x14ac:dyDescent="0.25">
      <c r="A1563" s="61">
        <v>44054</v>
      </c>
      <c r="B1563" s="54" t="s">
        <v>24</v>
      </c>
      <c r="C1563" s="54" t="s">
        <v>24</v>
      </c>
      <c r="D1563" s="14">
        <v>0</v>
      </c>
    </row>
    <row r="1564" spans="1:4" x14ac:dyDescent="0.25">
      <c r="A1564" s="61">
        <v>44054</v>
      </c>
      <c r="B1564" s="54" t="s">
        <v>47</v>
      </c>
      <c r="C1564" s="54" t="s">
        <v>47</v>
      </c>
      <c r="D1564" s="14">
        <v>0</v>
      </c>
    </row>
    <row r="1565" spans="1:4" x14ac:dyDescent="0.25">
      <c r="A1565" s="61">
        <v>44054</v>
      </c>
      <c r="B1565" s="54" t="s">
        <v>48</v>
      </c>
      <c r="C1565" s="440" t="s">
        <v>1380</v>
      </c>
      <c r="D1565" s="14">
        <v>0</v>
      </c>
    </row>
    <row r="1566" spans="1:4" x14ac:dyDescent="0.25">
      <c r="A1566" s="61">
        <v>44054</v>
      </c>
      <c r="B1566" s="54" t="s">
        <v>7</v>
      </c>
      <c r="C1566" s="54" t="s">
        <v>7</v>
      </c>
      <c r="D1566" s="14">
        <v>0</v>
      </c>
    </row>
    <row r="1567" spans="1:4" x14ac:dyDescent="0.25">
      <c r="A1567" s="61">
        <v>44054</v>
      </c>
      <c r="B1567" s="54" t="s">
        <v>9</v>
      </c>
      <c r="C1567" s="54" t="s">
        <v>9</v>
      </c>
      <c r="D1567" s="14">
        <v>0</v>
      </c>
    </row>
    <row r="1568" spans="1:4" x14ac:dyDescent="0.25">
      <c r="A1568" s="61">
        <v>44054</v>
      </c>
      <c r="B1568" s="54" t="s">
        <v>9</v>
      </c>
      <c r="C1568" s="54" t="s">
        <v>9</v>
      </c>
      <c r="D1568" s="14">
        <v>0</v>
      </c>
    </row>
    <row r="1569" spans="1:4" x14ac:dyDescent="0.25">
      <c r="A1569" s="61">
        <v>44054</v>
      </c>
      <c r="B1569" s="54" t="s">
        <v>15</v>
      </c>
      <c r="C1569" s="54" t="s">
        <v>1139</v>
      </c>
      <c r="D1569" s="14">
        <v>0</v>
      </c>
    </row>
    <row r="1570" spans="1:4" x14ac:dyDescent="0.25">
      <c r="A1570" s="61">
        <v>44054</v>
      </c>
      <c r="B1570" s="54" t="s">
        <v>11</v>
      </c>
      <c r="C1570" s="54" t="s">
        <v>11</v>
      </c>
      <c r="D1570" s="14">
        <v>0</v>
      </c>
    </row>
    <row r="1571" spans="1:4" x14ac:dyDescent="0.25">
      <c r="A1571" s="61">
        <v>44054</v>
      </c>
      <c r="B1571" s="54" t="s">
        <v>12</v>
      </c>
      <c r="C1571" s="54" t="s">
        <v>12</v>
      </c>
      <c r="D1571" s="14">
        <v>2</v>
      </c>
    </row>
    <row r="1572" spans="1:4" x14ac:dyDescent="0.25">
      <c r="A1572" s="61">
        <v>44054</v>
      </c>
      <c r="B1572" s="54" t="s">
        <v>8</v>
      </c>
      <c r="C1572" s="54" t="s">
        <v>8</v>
      </c>
      <c r="D1572" s="14">
        <v>31</v>
      </c>
    </row>
    <row r="1573" spans="1:4" x14ac:dyDescent="0.25">
      <c r="A1573" s="61">
        <v>44054</v>
      </c>
      <c r="B1573" s="54" t="s">
        <v>8</v>
      </c>
      <c r="C1573" s="54" t="s">
        <v>110</v>
      </c>
      <c r="D1573" s="14">
        <v>1</v>
      </c>
    </row>
    <row r="1574" spans="1:4" x14ac:dyDescent="0.25">
      <c r="A1574" s="61">
        <v>44054</v>
      </c>
      <c r="B1574" s="54" t="s">
        <v>49</v>
      </c>
      <c r="C1574" s="54" t="s">
        <v>49</v>
      </c>
      <c r="D1574" s="14">
        <v>0</v>
      </c>
    </row>
    <row r="1575" spans="1:4" x14ac:dyDescent="0.25">
      <c r="A1575" s="61">
        <v>44054</v>
      </c>
      <c r="B1575" s="54" t="s">
        <v>50</v>
      </c>
      <c r="C1575" s="54" t="s">
        <v>365</v>
      </c>
      <c r="D1575" s="14">
        <v>0</v>
      </c>
    </row>
    <row r="1576" spans="1:4" x14ac:dyDescent="0.25">
      <c r="A1576" s="61">
        <v>44054</v>
      </c>
      <c r="B1576" s="54" t="s">
        <v>27</v>
      </c>
      <c r="C1576" s="54" t="s">
        <v>43</v>
      </c>
      <c r="D1576" s="14">
        <v>0</v>
      </c>
    </row>
    <row r="1577" spans="1:4" x14ac:dyDescent="0.25">
      <c r="A1577" s="61">
        <v>44054</v>
      </c>
      <c r="B1577" s="54" t="s">
        <v>51</v>
      </c>
      <c r="C1577" s="54" t="s">
        <v>51</v>
      </c>
      <c r="D1577" s="14">
        <v>0</v>
      </c>
    </row>
    <row r="1578" spans="1:4" x14ac:dyDescent="0.25">
      <c r="A1578" s="61">
        <v>44054</v>
      </c>
      <c r="B1578" s="54" t="s">
        <v>10</v>
      </c>
      <c r="C1578" s="54" t="s">
        <v>10</v>
      </c>
      <c r="D1578" s="14">
        <v>0</v>
      </c>
    </row>
    <row r="1579" spans="1:4" x14ac:dyDescent="0.25">
      <c r="A1579" s="61">
        <v>44055</v>
      </c>
      <c r="B1579" s="54" t="s">
        <v>14</v>
      </c>
      <c r="C1579" s="54" t="s">
        <v>14</v>
      </c>
      <c r="D1579" s="14">
        <v>0</v>
      </c>
    </row>
    <row r="1580" spans="1:4" x14ac:dyDescent="0.25">
      <c r="A1580" s="61">
        <v>44055</v>
      </c>
      <c r="B1580" s="54" t="s">
        <v>20</v>
      </c>
      <c r="C1580" s="54" t="s">
        <v>20</v>
      </c>
      <c r="D1580" s="14">
        <v>0</v>
      </c>
    </row>
    <row r="1581" spans="1:4" x14ac:dyDescent="0.25">
      <c r="A1581" s="61">
        <v>44055</v>
      </c>
      <c r="B1581" s="54" t="s">
        <v>13</v>
      </c>
      <c r="C1581" s="54" t="s">
        <v>13</v>
      </c>
      <c r="D1581" s="14">
        <v>0</v>
      </c>
    </row>
    <row r="1582" spans="1:4" x14ac:dyDescent="0.25">
      <c r="A1582" s="61">
        <v>44055</v>
      </c>
      <c r="B1582" s="54" t="s">
        <v>24</v>
      </c>
      <c r="C1582" s="54" t="s">
        <v>24</v>
      </c>
      <c r="D1582" s="14">
        <v>0</v>
      </c>
    </row>
    <row r="1583" spans="1:4" x14ac:dyDescent="0.25">
      <c r="A1583" s="61">
        <v>44055</v>
      </c>
      <c r="B1583" s="54" t="s">
        <v>47</v>
      </c>
      <c r="C1583" s="54" t="s">
        <v>47</v>
      </c>
      <c r="D1583" s="14">
        <v>0</v>
      </c>
    </row>
    <row r="1584" spans="1:4" x14ac:dyDescent="0.25">
      <c r="A1584" s="61">
        <v>44055</v>
      </c>
      <c r="B1584" s="54" t="s">
        <v>48</v>
      </c>
      <c r="C1584" s="440" t="s">
        <v>1380</v>
      </c>
      <c r="D1584" s="14">
        <v>0</v>
      </c>
    </row>
    <row r="1585" spans="1:4" x14ac:dyDescent="0.25">
      <c r="A1585" s="61">
        <v>44055</v>
      </c>
      <c r="B1585" s="54" t="s">
        <v>7</v>
      </c>
      <c r="C1585" s="68" t="s">
        <v>1191</v>
      </c>
      <c r="D1585" s="14">
        <v>1</v>
      </c>
    </row>
    <row r="1586" spans="1:4" x14ac:dyDescent="0.25">
      <c r="A1586" s="61">
        <v>44055</v>
      </c>
      <c r="B1586" s="54" t="s">
        <v>7</v>
      </c>
      <c r="C1586" s="54" t="s">
        <v>7</v>
      </c>
      <c r="D1586" s="14">
        <v>1</v>
      </c>
    </row>
    <row r="1587" spans="1:4" x14ac:dyDescent="0.25">
      <c r="A1587" s="61">
        <v>44055</v>
      </c>
      <c r="B1587" s="54" t="s">
        <v>9</v>
      </c>
      <c r="C1587" s="54" t="s">
        <v>9</v>
      </c>
      <c r="D1587" s="14">
        <v>6</v>
      </c>
    </row>
    <row r="1588" spans="1:4" x14ac:dyDescent="0.25">
      <c r="A1588" s="61">
        <v>44055</v>
      </c>
      <c r="B1588" s="54" t="s">
        <v>15</v>
      </c>
      <c r="C1588" s="54" t="s">
        <v>1139</v>
      </c>
      <c r="D1588" s="14">
        <v>0</v>
      </c>
    </row>
    <row r="1589" spans="1:4" x14ac:dyDescent="0.25">
      <c r="A1589" s="61">
        <v>44055</v>
      </c>
      <c r="B1589" s="54" t="s">
        <v>11</v>
      </c>
      <c r="C1589" s="54" t="s">
        <v>11</v>
      </c>
      <c r="D1589" s="14">
        <v>0</v>
      </c>
    </row>
    <row r="1590" spans="1:4" x14ac:dyDescent="0.25">
      <c r="A1590" s="61">
        <v>44055</v>
      </c>
      <c r="B1590" s="54" t="s">
        <v>12</v>
      </c>
      <c r="C1590" s="54" t="s">
        <v>12</v>
      </c>
      <c r="D1590" s="14">
        <v>0</v>
      </c>
    </row>
    <row r="1591" spans="1:4" x14ac:dyDescent="0.25">
      <c r="A1591" s="61">
        <v>44055</v>
      </c>
      <c r="B1591" s="54" t="s">
        <v>8</v>
      </c>
      <c r="C1591" s="68" t="s">
        <v>1232</v>
      </c>
      <c r="D1591" s="14">
        <v>6</v>
      </c>
    </row>
    <row r="1592" spans="1:4" x14ac:dyDescent="0.25">
      <c r="A1592" s="61">
        <v>44055</v>
      </c>
      <c r="B1592" s="54" t="s">
        <v>8</v>
      </c>
      <c r="C1592" s="54" t="s">
        <v>8</v>
      </c>
      <c r="D1592" s="14">
        <v>40</v>
      </c>
    </row>
    <row r="1593" spans="1:4" x14ac:dyDescent="0.25">
      <c r="A1593" s="61">
        <v>44055</v>
      </c>
      <c r="B1593" s="54" t="s">
        <v>8</v>
      </c>
      <c r="C1593" s="54" t="s">
        <v>31</v>
      </c>
      <c r="D1593" s="14">
        <v>1</v>
      </c>
    </row>
    <row r="1594" spans="1:4" x14ac:dyDescent="0.25">
      <c r="A1594" s="61">
        <v>44055</v>
      </c>
      <c r="B1594" s="54" t="s">
        <v>8</v>
      </c>
      <c r="C1594" s="54" t="s">
        <v>110</v>
      </c>
      <c r="D1594" s="14">
        <v>1</v>
      </c>
    </row>
    <row r="1595" spans="1:4" x14ac:dyDescent="0.25">
      <c r="A1595" s="61">
        <v>44055</v>
      </c>
      <c r="B1595" s="54" t="s">
        <v>49</v>
      </c>
      <c r="C1595" s="54" t="s">
        <v>49</v>
      </c>
      <c r="D1595" s="14">
        <v>0</v>
      </c>
    </row>
    <row r="1596" spans="1:4" x14ac:dyDescent="0.25">
      <c r="A1596" s="61">
        <v>44055</v>
      </c>
      <c r="B1596" s="54" t="s">
        <v>50</v>
      </c>
      <c r="C1596" s="54" t="s">
        <v>365</v>
      </c>
      <c r="D1596" s="14">
        <v>0</v>
      </c>
    </row>
    <row r="1597" spans="1:4" x14ac:dyDescent="0.25">
      <c r="A1597" s="61">
        <v>44055</v>
      </c>
      <c r="B1597" s="54" t="s">
        <v>27</v>
      </c>
      <c r="C1597" s="54" t="s">
        <v>43</v>
      </c>
      <c r="D1597" s="14">
        <v>0</v>
      </c>
    </row>
    <row r="1598" spans="1:4" x14ac:dyDescent="0.25">
      <c r="A1598" s="61">
        <v>44055</v>
      </c>
      <c r="B1598" s="54" t="s">
        <v>51</v>
      </c>
      <c r="C1598" s="54" t="s">
        <v>51</v>
      </c>
      <c r="D1598" s="14">
        <v>4</v>
      </c>
    </row>
    <row r="1599" spans="1:4" x14ac:dyDescent="0.25">
      <c r="A1599" s="61">
        <v>44055</v>
      </c>
      <c r="B1599" s="54" t="s">
        <v>10</v>
      </c>
      <c r="C1599" s="54" t="s">
        <v>10</v>
      </c>
      <c r="D1599" s="14">
        <v>0</v>
      </c>
    </row>
    <row r="1600" spans="1:4" x14ac:dyDescent="0.25">
      <c r="A1600" s="61">
        <v>44056</v>
      </c>
      <c r="B1600" s="54" t="s">
        <v>14</v>
      </c>
      <c r="C1600" s="54" t="s">
        <v>14</v>
      </c>
      <c r="D1600" s="14">
        <v>3</v>
      </c>
    </row>
    <row r="1601" spans="1:4" x14ac:dyDescent="0.25">
      <c r="A1601" s="61">
        <v>44056</v>
      </c>
      <c r="B1601" s="54" t="s">
        <v>20</v>
      </c>
      <c r="C1601" s="54" t="s">
        <v>20</v>
      </c>
      <c r="D1601" s="14">
        <v>2</v>
      </c>
    </row>
    <row r="1602" spans="1:4" x14ac:dyDescent="0.25">
      <c r="A1602" s="61">
        <v>44056</v>
      </c>
      <c r="B1602" s="54" t="s">
        <v>13</v>
      </c>
      <c r="C1602" s="54" t="s">
        <v>13</v>
      </c>
      <c r="D1602" s="14">
        <v>0</v>
      </c>
    </row>
    <row r="1603" spans="1:4" x14ac:dyDescent="0.25">
      <c r="A1603" s="61">
        <v>44056</v>
      </c>
      <c r="B1603" s="54" t="s">
        <v>24</v>
      </c>
      <c r="C1603" s="54" t="s">
        <v>23</v>
      </c>
      <c r="D1603" s="14">
        <v>2</v>
      </c>
    </row>
    <row r="1604" spans="1:4" x14ac:dyDescent="0.25">
      <c r="A1604" s="61">
        <v>44056</v>
      </c>
      <c r="B1604" s="54" t="s">
        <v>47</v>
      </c>
      <c r="C1604" s="54" t="s">
        <v>47</v>
      </c>
      <c r="D1604" s="14">
        <v>0</v>
      </c>
    </row>
    <row r="1605" spans="1:4" x14ac:dyDescent="0.25">
      <c r="A1605" s="61">
        <v>44056</v>
      </c>
      <c r="B1605" s="54" t="s">
        <v>48</v>
      </c>
      <c r="C1605" s="440" t="s">
        <v>1380</v>
      </c>
      <c r="D1605" s="14">
        <v>0</v>
      </c>
    </row>
    <row r="1606" spans="1:4" x14ac:dyDescent="0.25">
      <c r="A1606" s="61">
        <v>44056</v>
      </c>
      <c r="B1606" s="54" t="s">
        <v>7</v>
      </c>
      <c r="C1606" s="54" t="s">
        <v>7</v>
      </c>
      <c r="D1606" s="14">
        <v>0</v>
      </c>
    </row>
    <row r="1607" spans="1:4" x14ac:dyDescent="0.25">
      <c r="A1607" s="61">
        <v>44056</v>
      </c>
      <c r="B1607" s="54" t="s">
        <v>9</v>
      </c>
      <c r="C1607" s="54" t="s">
        <v>9</v>
      </c>
      <c r="D1607" s="14">
        <v>1</v>
      </c>
    </row>
    <row r="1608" spans="1:4" x14ac:dyDescent="0.25">
      <c r="A1608" s="61">
        <v>44056</v>
      </c>
      <c r="B1608" s="54" t="s">
        <v>15</v>
      </c>
      <c r="C1608" s="54" t="s">
        <v>1139</v>
      </c>
      <c r="D1608" s="14">
        <v>0</v>
      </c>
    </row>
    <row r="1609" spans="1:4" x14ac:dyDescent="0.25">
      <c r="A1609" s="61">
        <v>44056</v>
      </c>
      <c r="B1609" s="54" t="s">
        <v>11</v>
      </c>
      <c r="C1609" s="54" t="s">
        <v>11</v>
      </c>
      <c r="D1609" s="14">
        <v>0</v>
      </c>
    </row>
    <row r="1610" spans="1:4" x14ac:dyDescent="0.25">
      <c r="A1610" s="61">
        <v>44056</v>
      </c>
      <c r="B1610" s="54" t="s">
        <v>12</v>
      </c>
      <c r="C1610" s="68" t="s">
        <v>1224</v>
      </c>
      <c r="D1610" s="14">
        <v>1</v>
      </c>
    </row>
    <row r="1611" spans="1:4" x14ac:dyDescent="0.25">
      <c r="A1611" s="61">
        <v>44056</v>
      </c>
      <c r="B1611" s="54" t="s">
        <v>8</v>
      </c>
      <c r="C1611" s="68" t="s">
        <v>1232</v>
      </c>
      <c r="D1611" s="14">
        <v>2</v>
      </c>
    </row>
    <row r="1612" spans="1:4" x14ac:dyDescent="0.25">
      <c r="A1612" s="61">
        <v>44056</v>
      </c>
      <c r="B1612" s="54" t="s">
        <v>8</v>
      </c>
      <c r="C1612" s="54" t="s">
        <v>8</v>
      </c>
      <c r="D1612" s="14">
        <v>32</v>
      </c>
    </row>
    <row r="1613" spans="1:4" x14ac:dyDescent="0.25">
      <c r="A1613" s="61">
        <v>44056</v>
      </c>
      <c r="B1613" s="54" t="s">
        <v>8</v>
      </c>
      <c r="C1613" s="54" t="s">
        <v>31</v>
      </c>
      <c r="D1613" s="14">
        <v>2</v>
      </c>
    </row>
    <row r="1614" spans="1:4" x14ac:dyDescent="0.25">
      <c r="A1614" s="61">
        <v>44056</v>
      </c>
      <c r="B1614" s="54" t="s">
        <v>49</v>
      </c>
      <c r="C1614" s="54" t="s">
        <v>49</v>
      </c>
      <c r="D1614" s="14">
        <v>0</v>
      </c>
    </row>
    <row r="1615" spans="1:4" x14ac:dyDescent="0.25">
      <c r="A1615" s="61">
        <v>44056</v>
      </c>
      <c r="B1615" s="54" t="s">
        <v>50</v>
      </c>
      <c r="C1615" s="54" t="s">
        <v>365</v>
      </c>
      <c r="D1615" s="14">
        <v>0</v>
      </c>
    </row>
    <row r="1616" spans="1:4" x14ac:dyDescent="0.25">
      <c r="A1616" s="61">
        <v>44056</v>
      </c>
      <c r="B1616" s="54" t="s">
        <v>27</v>
      </c>
      <c r="C1616" s="54" t="s">
        <v>43</v>
      </c>
      <c r="D1616" s="14">
        <v>0</v>
      </c>
    </row>
    <row r="1617" spans="1:4" x14ac:dyDescent="0.25">
      <c r="A1617" s="61">
        <v>44056</v>
      </c>
      <c r="B1617" s="54" t="s">
        <v>51</v>
      </c>
      <c r="C1617" s="54" t="s">
        <v>51</v>
      </c>
      <c r="D1617" s="14">
        <v>0</v>
      </c>
    </row>
    <row r="1618" spans="1:4" x14ac:dyDescent="0.25">
      <c r="A1618" s="61">
        <v>44056</v>
      </c>
      <c r="B1618" s="54" t="s">
        <v>10</v>
      </c>
      <c r="C1618" s="54" t="s">
        <v>10</v>
      </c>
      <c r="D1618" s="14">
        <v>1</v>
      </c>
    </row>
    <row r="1619" spans="1:4" x14ac:dyDescent="0.25">
      <c r="A1619" s="61">
        <v>44057</v>
      </c>
      <c r="B1619" s="54" t="s">
        <v>14</v>
      </c>
      <c r="C1619" s="54" t="s">
        <v>14</v>
      </c>
      <c r="D1619" s="14">
        <v>0</v>
      </c>
    </row>
    <row r="1620" spans="1:4" x14ac:dyDescent="0.25">
      <c r="A1620" s="61">
        <v>44057</v>
      </c>
      <c r="B1620" s="54" t="s">
        <v>20</v>
      </c>
      <c r="C1620" s="54" t="s">
        <v>20</v>
      </c>
      <c r="D1620" s="14">
        <v>2</v>
      </c>
    </row>
    <row r="1621" spans="1:4" x14ac:dyDescent="0.25">
      <c r="A1621" s="61">
        <v>44057</v>
      </c>
      <c r="B1621" s="54" t="s">
        <v>13</v>
      </c>
      <c r="C1621" s="54" t="s">
        <v>13</v>
      </c>
      <c r="D1621" s="14">
        <v>0</v>
      </c>
    </row>
    <row r="1622" spans="1:4" x14ac:dyDescent="0.25">
      <c r="A1622" s="61">
        <v>44057</v>
      </c>
      <c r="B1622" s="54" t="s">
        <v>24</v>
      </c>
      <c r="C1622" s="54" t="s">
        <v>23</v>
      </c>
      <c r="D1622" s="14">
        <v>2</v>
      </c>
    </row>
    <row r="1623" spans="1:4" x14ac:dyDescent="0.25">
      <c r="A1623" s="61">
        <v>44057</v>
      </c>
      <c r="B1623" s="54" t="s">
        <v>47</v>
      </c>
      <c r="C1623" s="54" t="s">
        <v>47</v>
      </c>
      <c r="D1623" s="14">
        <v>0</v>
      </c>
    </row>
    <row r="1624" spans="1:4" x14ac:dyDescent="0.25">
      <c r="A1624" s="61">
        <v>44057</v>
      </c>
      <c r="B1624" s="54" t="s">
        <v>48</v>
      </c>
      <c r="C1624" s="440" t="s">
        <v>1380</v>
      </c>
      <c r="D1624" s="14">
        <v>0</v>
      </c>
    </row>
    <row r="1625" spans="1:4" x14ac:dyDescent="0.25">
      <c r="A1625" s="61">
        <v>44057</v>
      </c>
      <c r="B1625" s="54" t="s">
        <v>7</v>
      </c>
      <c r="C1625" s="54" t="s">
        <v>7</v>
      </c>
      <c r="D1625" s="14">
        <v>0</v>
      </c>
    </row>
    <row r="1626" spans="1:4" x14ac:dyDescent="0.25">
      <c r="A1626" s="61">
        <v>44057</v>
      </c>
      <c r="B1626" s="54" t="s">
        <v>9</v>
      </c>
      <c r="C1626" s="54" t="s">
        <v>9</v>
      </c>
      <c r="D1626" s="14">
        <v>22</v>
      </c>
    </row>
    <row r="1627" spans="1:4" x14ac:dyDescent="0.25">
      <c r="A1627" s="61">
        <v>44057</v>
      </c>
      <c r="B1627" s="54" t="s">
        <v>9</v>
      </c>
      <c r="C1627" s="54" t="s">
        <v>17</v>
      </c>
      <c r="D1627" s="14">
        <v>1</v>
      </c>
    </row>
    <row r="1628" spans="1:4" x14ac:dyDescent="0.25">
      <c r="A1628" s="61">
        <v>44057</v>
      </c>
      <c r="B1628" s="54" t="s">
        <v>15</v>
      </c>
      <c r="C1628" s="54" t="s">
        <v>1139</v>
      </c>
      <c r="D1628" s="14">
        <v>0</v>
      </c>
    </row>
    <row r="1629" spans="1:4" x14ac:dyDescent="0.25">
      <c r="A1629" s="61">
        <v>44057</v>
      </c>
      <c r="B1629" s="54" t="s">
        <v>11</v>
      </c>
      <c r="C1629" s="54" t="s">
        <v>11</v>
      </c>
      <c r="D1629" s="14">
        <v>0</v>
      </c>
    </row>
    <row r="1630" spans="1:4" x14ac:dyDescent="0.25">
      <c r="A1630" s="61">
        <v>44057</v>
      </c>
      <c r="B1630" s="54" t="s">
        <v>12</v>
      </c>
      <c r="C1630" s="54" t="s">
        <v>12</v>
      </c>
      <c r="D1630" s="14">
        <v>0</v>
      </c>
    </row>
    <row r="1631" spans="1:4" x14ac:dyDescent="0.25">
      <c r="A1631" s="61">
        <v>44057</v>
      </c>
      <c r="B1631" s="54" t="s">
        <v>8</v>
      </c>
      <c r="C1631" s="68" t="s">
        <v>1232</v>
      </c>
      <c r="D1631" s="14">
        <v>1</v>
      </c>
    </row>
    <row r="1632" spans="1:4" x14ac:dyDescent="0.25">
      <c r="A1632" s="61">
        <v>44057</v>
      </c>
      <c r="B1632" s="54" t="s">
        <v>8</v>
      </c>
      <c r="C1632" s="54" t="s">
        <v>8</v>
      </c>
      <c r="D1632" s="14">
        <v>68</v>
      </c>
    </row>
    <row r="1633" spans="1:4" x14ac:dyDescent="0.25">
      <c r="A1633" s="61">
        <v>44057</v>
      </c>
      <c r="B1633" s="54" t="s">
        <v>8</v>
      </c>
      <c r="C1633" s="54" t="s">
        <v>31</v>
      </c>
      <c r="D1633" s="14">
        <v>3</v>
      </c>
    </row>
    <row r="1634" spans="1:4" x14ac:dyDescent="0.25">
      <c r="A1634" s="61">
        <v>44057</v>
      </c>
      <c r="B1634" s="54" t="s">
        <v>8</v>
      </c>
      <c r="C1634" s="54" t="s">
        <v>129</v>
      </c>
      <c r="D1634" s="14">
        <v>1</v>
      </c>
    </row>
    <row r="1635" spans="1:4" x14ac:dyDescent="0.25">
      <c r="A1635" s="61">
        <v>44057</v>
      </c>
      <c r="B1635" s="54" t="s">
        <v>49</v>
      </c>
      <c r="C1635" s="54" t="s">
        <v>49</v>
      </c>
      <c r="D1635" s="14">
        <v>1</v>
      </c>
    </row>
    <row r="1636" spans="1:4" x14ac:dyDescent="0.25">
      <c r="A1636" s="61">
        <v>44057</v>
      </c>
      <c r="B1636" s="54" t="s">
        <v>50</v>
      </c>
      <c r="C1636" s="54" t="s">
        <v>365</v>
      </c>
      <c r="D1636" s="14">
        <v>0</v>
      </c>
    </row>
    <row r="1637" spans="1:4" x14ac:dyDescent="0.25">
      <c r="A1637" s="61">
        <v>44057</v>
      </c>
      <c r="B1637" s="54" t="s">
        <v>27</v>
      </c>
      <c r="C1637" s="54" t="s">
        <v>43</v>
      </c>
      <c r="D1637" s="14">
        <v>0</v>
      </c>
    </row>
    <row r="1638" spans="1:4" x14ac:dyDescent="0.25">
      <c r="A1638" s="61">
        <v>44057</v>
      </c>
      <c r="B1638" s="54" t="s">
        <v>51</v>
      </c>
      <c r="C1638" s="54" t="s">
        <v>51</v>
      </c>
      <c r="D1638" s="14">
        <v>0</v>
      </c>
    </row>
    <row r="1639" spans="1:4" x14ac:dyDescent="0.25">
      <c r="A1639" s="61">
        <v>44057</v>
      </c>
      <c r="B1639" s="54" t="s">
        <v>10</v>
      </c>
      <c r="C1639" s="54" t="s">
        <v>10</v>
      </c>
      <c r="D1639" s="14">
        <v>0</v>
      </c>
    </row>
    <row r="1640" spans="1:4" x14ac:dyDescent="0.25">
      <c r="A1640" s="61">
        <v>44058</v>
      </c>
      <c r="B1640" s="54" t="s">
        <v>14</v>
      </c>
      <c r="C1640" s="54" t="s">
        <v>14</v>
      </c>
      <c r="D1640" s="14">
        <v>0</v>
      </c>
    </row>
    <row r="1641" spans="1:4" x14ac:dyDescent="0.25">
      <c r="A1641" s="61">
        <v>44058</v>
      </c>
      <c r="B1641" s="54" t="s">
        <v>20</v>
      </c>
      <c r="C1641" s="54" t="s">
        <v>20</v>
      </c>
      <c r="D1641" s="14">
        <v>8</v>
      </c>
    </row>
    <row r="1642" spans="1:4" x14ac:dyDescent="0.25">
      <c r="A1642" s="61">
        <v>44058</v>
      </c>
      <c r="B1642" s="54" t="s">
        <v>13</v>
      </c>
      <c r="C1642" s="68" t="s">
        <v>1167</v>
      </c>
      <c r="D1642" s="14">
        <v>1</v>
      </c>
    </row>
    <row r="1643" spans="1:4" x14ac:dyDescent="0.25">
      <c r="A1643" s="61">
        <v>44058</v>
      </c>
      <c r="B1643" s="54" t="s">
        <v>24</v>
      </c>
      <c r="C1643" s="54" t="s">
        <v>23</v>
      </c>
      <c r="D1643" s="14">
        <v>2</v>
      </c>
    </row>
    <row r="1644" spans="1:4" x14ac:dyDescent="0.25">
      <c r="A1644" s="61">
        <v>44058</v>
      </c>
      <c r="B1644" s="54" t="s">
        <v>47</v>
      </c>
      <c r="C1644" s="54" t="s">
        <v>47</v>
      </c>
      <c r="D1644" s="14">
        <v>0</v>
      </c>
    </row>
    <row r="1645" spans="1:4" x14ac:dyDescent="0.25">
      <c r="A1645" s="61">
        <v>44058</v>
      </c>
      <c r="B1645" s="54" t="s">
        <v>48</v>
      </c>
      <c r="C1645" s="440" t="s">
        <v>1380</v>
      </c>
      <c r="D1645" s="14">
        <v>0</v>
      </c>
    </row>
    <row r="1646" spans="1:4" x14ac:dyDescent="0.25">
      <c r="A1646" s="61">
        <v>44058</v>
      </c>
      <c r="B1646" s="54" t="s">
        <v>7</v>
      </c>
      <c r="C1646" s="54" t="s">
        <v>7</v>
      </c>
      <c r="D1646" s="14">
        <v>0</v>
      </c>
    </row>
    <row r="1647" spans="1:4" x14ac:dyDescent="0.25">
      <c r="A1647" s="61">
        <v>44058</v>
      </c>
      <c r="B1647" s="54" t="s">
        <v>9</v>
      </c>
      <c r="C1647" s="54" t="s">
        <v>9</v>
      </c>
      <c r="D1647" s="14">
        <v>14</v>
      </c>
    </row>
    <row r="1648" spans="1:4" x14ac:dyDescent="0.25">
      <c r="A1648" s="61">
        <v>44058</v>
      </c>
      <c r="B1648" s="54" t="s">
        <v>15</v>
      </c>
      <c r="C1648" s="54" t="s">
        <v>1139</v>
      </c>
      <c r="D1648" s="14">
        <v>0</v>
      </c>
    </row>
    <row r="1649" spans="1:4" x14ac:dyDescent="0.25">
      <c r="A1649" s="61">
        <v>44058</v>
      </c>
      <c r="B1649" s="54" t="s">
        <v>11</v>
      </c>
      <c r="C1649" s="54" t="s">
        <v>133</v>
      </c>
      <c r="D1649" s="14">
        <v>1</v>
      </c>
    </row>
    <row r="1650" spans="1:4" x14ac:dyDescent="0.25">
      <c r="A1650" s="61">
        <v>44058</v>
      </c>
      <c r="B1650" s="54" t="s">
        <v>12</v>
      </c>
      <c r="C1650" s="68" t="s">
        <v>1224</v>
      </c>
      <c r="D1650" s="14">
        <v>1</v>
      </c>
    </row>
    <row r="1651" spans="1:4" x14ac:dyDescent="0.25">
      <c r="A1651" s="61">
        <v>44058</v>
      </c>
      <c r="B1651" s="54" t="s">
        <v>12</v>
      </c>
      <c r="C1651" s="54" t="s">
        <v>12</v>
      </c>
      <c r="D1651" s="14">
        <v>2</v>
      </c>
    </row>
    <row r="1652" spans="1:4" x14ac:dyDescent="0.25">
      <c r="A1652" s="61">
        <v>44058</v>
      </c>
      <c r="B1652" s="54" t="s">
        <v>8</v>
      </c>
      <c r="C1652" s="68" t="s">
        <v>1232</v>
      </c>
      <c r="D1652" s="14">
        <v>2</v>
      </c>
    </row>
    <row r="1653" spans="1:4" x14ac:dyDescent="0.25">
      <c r="A1653" s="61">
        <v>44058</v>
      </c>
      <c r="B1653" s="54" t="s">
        <v>8</v>
      </c>
      <c r="C1653" s="54" t="s">
        <v>132</v>
      </c>
      <c r="D1653" s="14">
        <v>1</v>
      </c>
    </row>
    <row r="1654" spans="1:4" x14ac:dyDescent="0.25">
      <c r="A1654" s="61">
        <v>44058</v>
      </c>
      <c r="B1654" s="54" t="s">
        <v>8</v>
      </c>
      <c r="C1654" s="54" t="s">
        <v>40</v>
      </c>
      <c r="D1654" s="14">
        <v>2</v>
      </c>
    </row>
    <row r="1655" spans="1:4" x14ac:dyDescent="0.25">
      <c r="A1655" s="61">
        <v>44058</v>
      </c>
      <c r="B1655" s="54" t="s">
        <v>8</v>
      </c>
      <c r="C1655" s="54" t="s">
        <v>8</v>
      </c>
      <c r="D1655" s="14">
        <v>63</v>
      </c>
    </row>
    <row r="1656" spans="1:4" x14ac:dyDescent="0.25">
      <c r="A1656" s="61">
        <v>44058</v>
      </c>
      <c r="B1656" s="54" t="s">
        <v>8</v>
      </c>
      <c r="C1656" s="54" t="s">
        <v>110</v>
      </c>
      <c r="D1656" s="14">
        <v>1</v>
      </c>
    </row>
    <row r="1657" spans="1:4" x14ac:dyDescent="0.25">
      <c r="A1657" s="61">
        <v>44058</v>
      </c>
      <c r="B1657" s="54" t="s">
        <v>49</v>
      </c>
      <c r="C1657" s="54" t="s">
        <v>49</v>
      </c>
      <c r="D1657" s="14">
        <v>0</v>
      </c>
    </row>
    <row r="1658" spans="1:4" x14ac:dyDescent="0.25">
      <c r="A1658" s="61">
        <v>44058</v>
      </c>
      <c r="B1658" s="54" t="s">
        <v>50</v>
      </c>
      <c r="C1658" s="54" t="s">
        <v>365</v>
      </c>
      <c r="D1658" s="14">
        <v>0</v>
      </c>
    </row>
    <row r="1659" spans="1:4" x14ac:dyDescent="0.25">
      <c r="A1659" s="61">
        <v>44058</v>
      </c>
      <c r="B1659" s="54" t="s">
        <v>27</v>
      </c>
      <c r="C1659" s="54" t="s">
        <v>43</v>
      </c>
      <c r="D1659" s="14">
        <v>0</v>
      </c>
    </row>
    <row r="1660" spans="1:4" x14ac:dyDescent="0.25">
      <c r="A1660" s="61">
        <v>44058</v>
      </c>
      <c r="B1660" s="54" t="s">
        <v>51</v>
      </c>
      <c r="C1660" s="54" t="s">
        <v>51</v>
      </c>
      <c r="D1660" s="14">
        <v>0</v>
      </c>
    </row>
    <row r="1661" spans="1:4" x14ac:dyDescent="0.25">
      <c r="A1661" s="61">
        <v>44058</v>
      </c>
      <c r="B1661" s="54" t="s">
        <v>10</v>
      </c>
      <c r="C1661" s="54" t="s">
        <v>10</v>
      </c>
      <c r="D1661" s="14">
        <v>0</v>
      </c>
    </row>
    <row r="1662" spans="1:4" x14ac:dyDescent="0.25">
      <c r="A1662" s="61">
        <v>44059</v>
      </c>
      <c r="B1662" s="54" t="s">
        <v>14</v>
      </c>
      <c r="C1662" s="54" t="s">
        <v>14</v>
      </c>
      <c r="D1662" s="14">
        <v>0</v>
      </c>
    </row>
    <row r="1663" spans="1:4" x14ac:dyDescent="0.25">
      <c r="A1663" s="61">
        <v>44059</v>
      </c>
      <c r="B1663" s="54" t="s">
        <v>20</v>
      </c>
      <c r="C1663" s="54" t="s">
        <v>20</v>
      </c>
      <c r="D1663" s="14">
        <v>1</v>
      </c>
    </row>
    <row r="1664" spans="1:4" x14ac:dyDescent="0.25">
      <c r="A1664" s="61">
        <v>44059</v>
      </c>
      <c r="B1664" s="54" t="s">
        <v>13</v>
      </c>
      <c r="C1664" s="68" t="s">
        <v>1165</v>
      </c>
      <c r="D1664" s="14">
        <v>1</v>
      </c>
    </row>
    <row r="1665" spans="1:4" x14ac:dyDescent="0.25">
      <c r="A1665" s="61">
        <v>44059</v>
      </c>
      <c r="B1665" s="54" t="s">
        <v>13</v>
      </c>
      <c r="C1665" s="68" t="s">
        <v>137</v>
      </c>
      <c r="D1665" s="14">
        <v>3</v>
      </c>
    </row>
    <row r="1666" spans="1:4" x14ac:dyDescent="0.25">
      <c r="A1666" s="61">
        <v>44059</v>
      </c>
      <c r="B1666" s="54" t="s">
        <v>24</v>
      </c>
      <c r="C1666" s="54" t="s">
        <v>23</v>
      </c>
      <c r="D1666" s="14">
        <v>3</v>
      </c>
    </row>
    <row r="1667" spans="1:4" x14ac:dyDescent="0.25">
      <c r="A1667" s="61">
        <v>44059</v>
      </c>
      <c r="B1667" s="54" t="s">
        <v>24</v>
      </c>
      <c r="C1667" s="54" t="s">
        <v>36</v>
      </c>
      <c r="D1667" s="14">
        <v>1</v>
      </c>
    </row>
    <row r="1668" spans="1:4" x14ac:dyDescent="0.25">
      <c r="A1668" s="61">
        <v>44059</v>
      </c>
      <c r="B1668" s="54" t="s">
        <v>47</v>
      </c>
      <c r="C1668" s="54" t="s">
        <v>47</v>
      </c>
      <c r="D1668" s="14">
        <v>0</v>
      </c>
    </row>
    <row r="1669" spans="1:4" x14ac:dyDescent="0.25">
      <c r="A1669" s="61">
        <v>44059</v>
      </c>
      <c r="B1669" s="54" t="s">
        <v>48</v>
      </c>
      <c r="C1669" s="52" t="s">
        <v>1380</v>
      </c>
      <c r="D1669" s="14">
        <v>0</v>
      </c>
    </row>
    <row r="1670" spans="1:4" x14ac:dyDescent="0.25">
      <c r="A1670" s="61">
        <v>44059</v>
      </c>
      <c r="B1670" s="54" t="s">
        <v>7</v>
      </c>
      <c r="C1670" s="54" t="s">
        <v>7</v>
      </c>
      <c r="D1670" s="14">
        <v>0</v>
      </c>
    </row>
    <row r="1671" spans="1:4" x14ac:dyDescent="0.25">
      <c r="A1671" s="61">
        <v>44059</v>
      </c>
      <c r="B1671" s="54" t="s">
        <v>9</v>
      </c>
      <c r="C1671" s="54" t="s">
        <v>9</v>
      </c>
      <c r="D1671" s="14">
        <v>20</v>
      </c>
    </row>
    <row r="1672" spans="1:4" x14ac:dyDescent="0.25">
      <c r="A1672" s="61">
        <v>44059</v>
      </c>
      <c r="B1672" s="54" t="s">
        <v>15</v>
      </c>
      <c r="C1672" s="54" t="s">
        <v>1139</v>
      </c>
      <c r="D1672" s="14">
        <v>0</v>
      </c>
    </row>
    <row r="1673" spans="1:4" x14ac:dyDescent="0.25">
      <c r="A1673" s="61">
        <v>44059</v>
      </c>
      <c r="B1673" s="54" t="s">
        <v>11</v>
      </c>
      <c r="C1673" s="54" t="s">
        <v>11</v>
      </c>
      <c r="D1673" s="14">
        <v>0</v>
      </c>
    </row>
    <row r="1674" spans="1:4" x14ac:dyDescent="0.25">
      <c r="A1674" s="61">
        <v>44059</v>
      </c>
      <c r="B1674" s="54" t="s">
        <v>12</v>
      </c>
      <c r="C1674" s="68" t="s">
        <v>1224</v>
      </c>
      <c r="D1674" s="14">
        <v>1</v>
      </c>
    </row>
    <row r="1675" spans="1:4" x14ac:dyDescent="0.25">
      <c r="A1675" s="61">
        <v>44059</v>
      </c>
      <c r="B1675" s="54" t="s">
        <v>12</v>
      </c>
      <c r="C1675" s="54" t="s">
        <v>12</v>
      </c>
      <c r="D1675" s="14">
        <v>1</v>
      </c>
    </row>
    <row r="1676" spans="1:4" x14ac:dyDescent="0.25">
      <c r="A1676" s="61">
        <v>44059</v>
      </c>
      <c r="B1676" s="54" t="s">
        <v>8</v>
      </c>
      <c r="C1676" s="68" t="s">
        <v>1232</v>
      </c>
      <c r="D1676" s="14">
        <v>6</v>
      </c>
    </row>
    <row r="1677" spans="1:4" x14ac:dyDescent="0.25">
      <c r="A1677" s="61">
        <v>44059</v>
      </c>
      <c r="B1677" s="54" t="s">
        <v>8</v>
      </c>
      <c r="C1677" s="54" t="s">
        <v>8</v>
      </c>
      <c r="D1677" s="14">
        <v>36</v>
      </c>
    </row>
    <row r="1678" spans="1:4" x14ac:dyDescent="0.25">
      <c r="A1678" s="61">
        <v>44059</v>
      </c>
      <c r="B1678" s="54" t="s">
        <v>8</v>
      </c>
      <c r="C1678" s="54" t="s">
        <v>31</v>
      </c>
      <c r="D1678" s="14">
        <v>3</v>
      </c>
    </row>
    <row r="1679" spans="1:4" x14ac:dyDescent="0.25">
      <c r="A1679" s="61">
        <v>44059</v>
      </c>
      <c r="B1679" s="54" t="s">
        <v>8</v>
      </c>
      <c r="C1679" s="54" t="s">
        <v>110</v>
      </c>
      <c r="D1679" s="14">
        <v>1</v>
      </c>
    </row>
    <row r="1680" spans="1:4" x14ac:dyDescent="0.25">
      <c r="A1680" s="61">
        <v>44059</v>
      </c>
      <c r="B1680" s="54" t="s">
        <v>49</v>
      </c>
      <c r="C1680" s="54" t="s">
        <v>49</v>
      </c>
      <c r="D1680" s="14">
        <v>0</v>
      </c>
    </row>
    <row r="1681" spans="1:4" x14ac:dyDescent="0.25">
      <c r="A1681" s="61">
        <v>44059</v>
      </c>
      <c r="B1681" s="54" t="s">
        <v>50</v>
      </c>
      <c r="C1681" s="54" t="s">
        <v>365</v>
      </c>
      <c r="D1681" s="14">
        <v>0</v>
      </c>
    </row>
    <row r="1682" spans="1:4" x14ac:dyDescent="0.25">
      <c r="A1682" s="61">
        <v>44059</v>
      </c>
      <c r="B1682" s="54" t="s">
        <v>27</v>
      </c>
      <c r="C1682" s="54" t="s">
        <v>43</v>
      </c>
      <c r="D1682" s="14">
        <v>0</v>
      </c>
    </row>
    <row r="1683" spans="1:4" x14ac:dyDescent="0.25">
      <c r="A1683" s="61">
        <v>44059</v>
      </c>
      <c r="B1683" s="54" t="s">
        <v>51</v>
      </c>
      <c r="C1683" s="54" t="s">
        <v>51</v>
      </c>
      <c r="D1683" s="14">
        <v>6</v>
      </c>
    </row>
    <row r="1684" spans="1:4" x14ac:dyDescent="0.25">
      <c r="A1684" s="61">
        <v>44059</v>
      </c>
      <c r="B1684" s="54" t="s">
        <v>10</v>
      </c>
      <c r="C1684" s="54" t="s">
        <v>10</v>
      </c>
      <c r="D1684" s="14">
        <v>0</v>
      </c>
    </row>
    <row r="1685" spans="1:4" x14ac:dyDescent="0.25">
      <c r="A1685" s="61">
        <v>44060</v>
      </c>
      <c r="B1685" s="54" t="s">
        <v>14</v>
      </c>
      <c r="C1685" s="54" t="s">
        <v>14</v>
      </c>
      <c r="D1685" s="14">
        <v>0</v>
      </c>
    </row>
    <row r="1686" spans="1:4" x14ac:dyDescent="0.25">
      <c r="A1686" s="61">
        <v>44060</v>
      </c>
      <c r="B1686" s="54" t="s">
        <v>20</v>
      </c>
      <c r="C1686" s="54" t="s">
        <v>20</v>
      </c>
      <c r="D1686" s="14">
        <v>1</v>
      </c>
    </row>
    <row r="1687" spans="1:4" x14ac:dyDescent="0.25">
      <c r="A1687" s="61">
        <v>44060</v>
      </c>
      <c r="B1687" s="54" t="s">
        <v>13</v>
      </c>
      <c r="C1687" s="54" t="s">
        <v>13</v>
      </c>
      <c r="D1687" s="14">
        <v>0</v>
      </c>
    </row>
    <row r="1688" spans="1:4" x14ac:dyDescent="0.25">
      <c r="A1688" s="61">
        <v>44060</v>
      </c>
      <c r="B1688" s="54" t="s">
        <v>24</v>
      </c>
      <c r="C1688" s="54" t="s">
        <v>24</v>
      </c>
      <c r="D1688" s="14">
        <v>0</v>
      </c>
    </row>
    <row r="1689" spans="1:4" x14ac:dyDescent="0.25">
      <c r="A1689" s="61">
        <v>44060</v>
      </c>
      <c r="B1689" s="54" t="s">
        <v>47</v>
      </c>
      <c r="C1689" s="54" t="s">
        <v>47</v>
      </c>
      <c r="D1689" s="14">
        <v>0</v>
      </c>
    </row>
    <row r="1690" spans="1:4" x14ac:dyDescent="0.25">
      <c r="A1690" s="61">
        <v>44060</v>
      </c>
      <c r="B1690" s="54" t="s">
        <v>48</v>
      </c>
      <c r="C1690" s="440" t="s">
        <v>1380</v>
      </c>
      <c r="D1690" s="14">
        <v>0</v>
      </c>
    </row>
    <row r="1691" spans="1:4" x14ac:dyDescent="0.25">
      <c r="A1691" s="61">
        <v>44060</v>
      </c>
      <c r="B1691" s="54" t="s">
        <v>7</v>
      </c>
      <c r="C1691" s="54" t="s">
        <v>7</v>
      </c>
      <c r="D1691" s="14">
        <v>1</v>
      </c>
    </row>
    <row r="1692" spans="1:4" x14ac:dyDescent="0.25">
      <c r="A1692" s="61">
        <v>44060</v>
      </c>
      <c r="B1692" s="54" t="s">
        <v>9</v>
      </c>
      <c r="C1692" s="54" t="s">
        <v>9</v>
      </c>
      <c r="D1692" s="14">
        <v>3</v>
      </c>
    </row>
    <row r="1693" spans="1:4" x14ac:dyDescent="0.25">
      <c r="A1693" s="61">
        <v>44060</v>
      </c>
      <c r="B1693" s="54" t="s">
        <v>9</v>
      </c>
      <c r="C1693" s="54" t="s">
        <v>17</v>
      </c>
      <c r="D1693" s="14">
        <v>3</v>
      </c>
    </row>
    <row r="1694" spans="1:4" x14ac:dyDescent="0.25">
      <c r="A1694" s="61">
        <v>44060</v>
      </c>
      <c r="B1694" s="54" t="s">
        <v>15</v>
      </c>
      <c r="C1694" s="54" t="s">
        <v>1139</v>
      </c>
      <c r="D1694" s="14">
        <v>0</v>
      </c>
    </row>
    <row r="1695" spans="1:4" x14ac:dyDescent="0.25">
      <c r="A1695" s="61">
        <v>44060</v>
      </c>
      <c r="B1695" s="54" t="s">
        <v>11</v>
      </c>
      <c r="C1695" s="54" t="s">
        <v>11</v>
      </c>
      <c r="D1695" s="14">
        <v>0</v>
      </c>
    </row>
    <row r="1696" spans="1:4" x14ac:dyDescent="0.25">
      <c r="A1696" s="61">
        <v>44060</v>
      </c>
      <c r="B1696" s="54" t="s">
        <v>12</v>
      </c>
      <c r="C1696" s="54" t="s">
        <v>12</v>
      </c>
      <c r="D1696" s="14">
        <v>0</v>
      </c>
    </row>
    <row r="1697" spans="1:4" x14ac:dyDescent="0.25">
      <c r="A1697" s="61">
        <v>44060</v>
      </c>
      <c r="B1697" s="54" t="s">
        <v>8</v>
      </c>
      <c r="C1697" s="68" t="s">
        <v>1232</v>
      </c>
      <c r="D1697" s="14">
        <v>1</v>
      </c>
    </row>
    <row r="1698" spans="1:4" x14ac:dyDescent="0.25">
      <c r="A1698" s="61">
        <v>44060</v>
      </c>
      <c r="B1698" s="54" t="s">
        <v>8</v>
      </c>
      <c r="C1698" s="54" t="s">
        <v>8</v>
      </c>
      <c r="D1698" s="14">
        <v>41</v>
      </c>
    </row>
    <row r="1699" spans="1:4" x14ac:dyDescent="0.25">
      <c r="A1699" s="61">
        <v>44060</v>
      </c>
      <c r="B1699" s="54" t="s">
        <v>8</v>
      </c>
      <c r="C1699" s="54" t="s">
        <v>31</v>
      </c>
      <c r="D1699" s="14">
        <v>1</v>
      </c>
    </row>
    <row r="1700" spans="1:4" x14ac:dyDescent="0.25">
      <c r="A1700" s="61">
        <v>44060</v>
      </c>
      <c r="B1700" s="54" t="s">
        <v>49</v>
      </c>
      <c r="C1700" s="54" t="s">
        <v>49</v>
      </c>
      <c r="D1700" s="14">
        <v>0</v>
      </c>
    </row>
    <row r="1701" spans="1:4" x14ac:dyDescent="0.25">
      <c r="A1701" s="61">
        <v>44060</v>
      </c>
      <c r="B1701" s="54" t="s">
        <v>50</v>
      </c>
      <c r="C1701" s="54" t="s">
        <v>365</v>
      </c>
      <c r="D1701" s="14">
        <v>0</v>
      </c>
    </row>
    <row r="1702" spans="1:4" x14ac:dyDescent="0.25">
      <c r="A1702" s="61">
        <v>44060</v>
      </c>
      <c r="B1702" s="54" t="s">
        <v>27</v>
      </c>
      <c r="C1702" s="54" t="s">
        <v>43</v>
      </c>
      <c r="D1702" s="14">
        <v>0</v>
      </c>
    </row>
    <row r="1703" spans="1:4" x14ac:dyDescent="0.25">
      <c r="A1703" s="61">
        <v>44060</v>
      </c>
      <c r="B1703" s="54" t="s">
        <v>51</v>
      </c>
      <c r="C1703" s="54" t="s">
        <v>51</v>
      </c>
      <c r="D1703" s="14">
        <v>0</v>
      </c>
    </row>
    <row r="1704" spans="1:4" x14ac:dyDescent="0.25">
      <c r="A1704" s="61">
        <v>44060</v>
      </c>
      <c r="B1704" s="54" t="s">
        <v>10</v>
      </c>
      <c r="C1704" s="54" t="s">
        <v>10</v>
      </c>
      <c r="D1704" s="14">
        <v>0</v>
      </c>
    </row>
    <row r="1705" spans="1:4" x14ac:dyDescent="0.25">
      <c r="A1705" s="61">
        <v>44061</v>
      </c>
      <c r="B1705" s="54" t="s">
        <v>14</v>
      </c>
      <c r="C1705" s="54" t="s">
        <v>14</v>
      </c>
      <c r="D1705" s="14">
        <v>0</v>
      </c>
    </row>
    <row r="1706" spans="1:4" x14ac:dyDescent="0.25">
      <c r="A1706" s="61">
        <v>44061</v>
      </c>
      <c r="B1706" s="54" t="s">
        <v>20</v>
      </c>
      <c r="C1706" s="54" t="s">
        <v>20</v>
      </c>
      <c r="D1706" s="14">
        <v>0</v>
      </c>
    </row>
    <row r="1707" spans="1:4" x14ac:dyDescent="0.25">
      <c r="A1707" s="61">
        <v>44061</v>
      </c>
      <c r="B1707" s="54" t="s">
        <v>13</v>
      </c>
      <c r="C1707" s="54" t="s">
        <v>13</v>
      </c>
      <c r="D1707" s="14">
        <v>0</v>
      </c>
    </row>
    <row r="1708" spans="1:4" x14ac:dyDescent="0.25">
      <c r="A1708" s="61">
        <v>44061</v>
      </c>
      <c r="B1708" s="54" t="s">
        <v>24</v>
      </c>
      <c r="C1708" s="54" t="s">
        <v>24</v>
      </c>
      <c r="D1708" s="14">
        <v>0</v>
      </c>
    </row>
    <row r="1709" spans="1:4" x14ac:dyDescent="0.25">
      <c r="A1709" s="61">
        <v>44061</v>
      </c>
      <c r="B1709" s="54" t="s">
        <v>47</v>
      </c>
      <c r="C1709" s="54" t="s">
        <v>47</v>
      </c>
      <c r="D1709" s="14">
        <v>0</v>
      </c>
    </row>
    <row r="1710" spans="1:4" x14ac:dyDescent="0.25">
      <c r="A1710" s="61">
        <v>44061</v>
      </c>
      <c r="B1710" s="54" t="s">
        <v>48</v>
      </c>
      <c r="C1710" s="440" t="s">
        <v>1380</v>
      </c>
      <c r="D1710" s="14">
        <v>0</v>
      </c>
    </row>
    <row r="1711" spans="1:4" x14ac:dyDescent="0.25">
      <c r="A1711" s="61">
        <v>44061</v>
      </c>
      <c r="B1711" s="54" t="s">
        <v>7</v>
      </c>
      <c r="C1711" s="54" t="s">
        <v>7</v>
      </c>
      <c r="D1711" s="14">
        <v>0</v>
      </c>
    </row>
    <row r="1712" spans="1:4" x14ac:dyDescent="0.25">
      <c r="A1712" s="61">
        <v>44061</v>
      </c>
      <c r="B1712" s="54" t="s">
        <v>9</v>
      </c>
      <c r="C1712" s="54" t="s">
        <v>9</v>
      </c>
      <c r="D1712" s="14">
        <v>23</v>
      </c>
    </row>
    <row r="1713" spans="1:4" x14ac:dyDescent="0.25">
      <c r="A1713" s="61">
        <v>44061</v>
      </c>
      <c r="B1713" s="54" t="s">
        <v>15</v>
      </c>
      <c r="C1713" s="54" t="s">
        <v>1139</v>
      </c>
      <c r="D1713" s="14">
        <v>0</v>
      </c>
    </row>
    <row r="1714" spans="1:4" x14ac:dyDescent="0.25">
      <c r="A1714" s="61">
        <v>44061</v>
      </c>
      <c r="B1714" s="54" t="s">
        <v>11</v>
      </c>
      <c r="C1714" s="54" t="s">
        <v>11</v>
      </c>
      <c r="D1714" s="14">
        <v>0</v>
      </c>
    </row>
    <row r="1715" spans="1:4" x14ac:dyDescent="0.25">
      <c r="A1715" s="61">
        <v>44061</v>
      </c>
      <c r="B1715" s="54" t="s">
        <v>12</v>
      </c>
      <c r="C1715" s="54" t="s">
        <v>12</v>
      </c>
      <c r="D1715" s="14">
        <v>0</v>
      </c>
    </row>
    <row r="1716" spans="1:4" x14ac:dyDescent="0.25">
      <c r="A1716" s="61">
        <v>44061</v>
      </c>
      <c r="B1716" s="54" t="s">
        <v>8</v>
      </c>
      <c r="C1716" s="54" t="s">
        <v>72</v>
      </c>
      <c r="D1716" s="14">
        <v>1</v>
      </c>
    </row>
    <row r="1717" spans="1:4" x14ac:dyDescent="0.25">
      <c r="A1717" s="61">
        <v>44061</v>
      </c>
      <c r="B1717" s="54" t="s">
        <v>8</v>
      </c>
      <c r="C1717" s="54" t="s">
        <v>8</v>
      </c>
      <c r="D1717" s="14">
        <v>36</v>
      </c>
    </row>
    <row r="1718" spans="1:4" x14ac:dyDescent="0.25">
      <c r="A1718" s="61">
        <v>44061</v>
      </c>
      <c r="B1718" s="54" t="s">
        <v>8</v>
      </c>
      <c r="C1718" s="54" t="s">
        <v>31</v>
      </c>
      <c r="D1718" s="14">
        <v>2</v>
      </c>
    </row>
    <row r="1719" spans="1:4" x14ac:dyDescent="0.25">
      <c r="A1719" s="61">
        <v>44061</v>
      </c>
      <c r="B1719" s="54" t="s">
        <v>8</v>
      </c>
      <c r="C1719" s="54" t="s">
        <v>110</v>
      </c>
      <c r="D1719" s="14">
        <v>1</v>
      </c>
    </row>
    <row r="1720" spans="1:4" x14ac:dyDescent="0.25">
      <c r="A1720" s="61">
        <v>44061</v>
      </c>
      <c r="B1720" s="54" t="s">
        <v>49</v>
      </c>
      <c r="C1720" s="54" t="s">
        <v>49</v>
      </c>
      <c r="D1720" s="14">
        <v>0</v>
      </c>
    </row>
    <row r="1721" spans="1:4" x14ac:dyDescent="0.25">
      <c r="A1721" s="61">
        <v>44061</v>
      </c>
      <c r="B1721" s="54" t="s">
        <v>50</v>
      </c>
      <c r="C1721" s="54" t="s">
        <v>365</v>
      </c>
      <c r="D1721" s="14">
        <v>0</v>
      </c>
    </row>
    <row r="1722" spans="1:4" x14ac:dyDescent="0.25">
      <c r="A1722" s="61">
        <v>44061</v>
      </c>
      <c r="B1722" s="54" t="s">
        <v>27</v>
      </c>
      <c r="C1722" s="54" t="s">
        <v>43</v>
      </c>
      <c r="D1722" s="14">
        <v>0</v>
      </c>
    </row>
    <row r="1723" spans="1:4" x14ac:dyDescent="0.25">
      <c r="A1723" s="61">
        <v>44061</v>
      </c>
      <c r="B1723" s="54" t="s">
        <v>51</v>
      </c>
      <c r="C1723" s="54" t="s">
        <v>51</v>
      </c>
      <c r="D1723" s="14">
        <v>0</v>
      </c>
    </row>
    <row r="1724" spans="1:4" x14ac:dyDescent="0.25">
      <c r="A1724" s="61">
        <v>44061</v>
      </c>
      <c r="B1724" s="54" t="s">
        <v>10</v>
      </c>
      <c r="C1724" s="54" t="s">
        <v>10</v>
      </c>
      <c r="D1724" s="14">
        <v>0</v>
      </c>
    </row>
    <row r="1725" spans="1:4" x14ac:dyDescent="0.25">
      <c r="A1725" s="61">
        <v>44062</v>
      </c>
      <c r="B1725" s="54" t="s">
        <v>14</v>
      </c>
      <c r="C1725" s="54" t="s">
        <v>14</v>
      </c>
      <c r="D1725" s="14">
        <v>1</v>
      </c>
    </row>
    <row r="1726" spans="1:4" x14ac:dyDescent="0.25">
      <c r="A1726" s="61">
        <v>44062</v>
      </c>
      <c r="B1726" s="54" t="s">
        <v>20</v>
      </c>
      <c r="C1726" s="54" t="s">
        <v>20</v>
      </c>
      <c r="D1726" s="14">
        <v>0</v>
      </c>
    </row>
    <row r="1727" spans="1:4" x14ac:dyDescent="0.25">
      <c r="A1727" s="61">
        <v>44062</v>
      </c>
      <c r="B1727" s="54" t="s">
        <v>20</v>
      </c>
      <c r="C1727" s="54" t="s">
        <v>20</v>
      </c>
      <c r="D1727" s="14">
        <v>0</v>
      </c>
    </row>
    <row r="1728" spans="1:4" x14ac:dyDescent="0.25">
      <c r="A1728" s="61">
        <v>44062</v>
      </c>
      <c r="B1728" s="54" t="s">
        <v>13</v>
      </c>
      <c r="C1728" s="54" t="s">
        <v>13</v>
      </c>
      <c r="D1728" s="14">
        <v>1</v>
      </c>
    </row>
    <row r="1729" spans="1:4" x14ac:dyDescent="0.25">
      <c r="A1729" s="61">
        <v>44062</v>
      </c>
      <c r="B1729" s="54" t="s">
        <v>24</v>
      </c>
      <c r="C1729" s="54" t="s">
        <v>23</v>
      </c>
      <c r="D1729" s="14">
        <v>1</v>
      </c>
    </row>
    <row r="1730" spans="1:4" x14ac:dyDescent="0.25">
      <c r="A1730" s="61">
        <v>44062</v>
      </c>
      <c r="B1730" s="54" t="s">
        <v>24</v>
      </c>
      <c r="C1730" s="54" t="s">
        <v>36</v>
      </c>
      <c r="D1730" s="14">
        <v>1</v>
      </c>
    </row>
    <row r="1731" spans="1:4" x14ac:dyDescent="0.25">
      <c r="A1731" s="61">
        <v>44062</v>
      </c>
      <c r="B1731" s="54" t="s">
        <v>47</v>
      </c>
      <c r="C1731" s="54" t="s">
        <v>47</v>
      </c>
      <c r="D1731" s="14">
        <v>0</v>
      </c>
    </row>
    <row r="1732" spans="1:4" x14ac:dyDescent="0.25">
      <c r="A1732" s="61">
        <v>44062</v>
      </c>
      <c r="B1732" s="54" t="s">
        <v>48</v>
      </c>
      <c r="C1732" s="440" t="s">
        <v>1380</v>
      </c>
      <c r="D1732" s="14">
        <v>0</v>
      </c>
    </row>
    <row r="1733" spans="1:4" x14ac:dyDescent="0.25">
      <c r="A1733" s="61">
        <v>44062</v>
      </c>
      <c r="B1733" s="54" t="s">
        <v>7</v>
      </c>
      <c r="C1733" s="54" t="s">
        <v>7</v>
      </c>
      <c r="D1733" s="14">
        <v>0</v>
      </c>
    </row>
    <row r="1734" spans="1:4" x14ac:dyDescent="0.25">
      <c r="A1734" s="61">
        <v>44062</v>
      </c>
      <c r="B1734" s="54" t="s">
        <v>9</v>
      </c>
      <c r="C1734" s="54" t="s">
        <v>9</v>
      </c>
      <c r="D1734" s="14">
        <v>3</v>
      </c>
    </row>
    <row r="1735" spans="1:4" x14ac:dyDescent="0.25">
      <c r="A1735" s="61">
        <v>44062</v>
      </c>
      <c r="B1735" s="54" t="s">
        <v>15</v>
      </c>
      <c r="C1735" s="54" t="s">
        <v>1139</v>
      </c>
      <c r="D1735" s="14">
        <v>0</v>
      </c>
    </row>
    <row r="1736" spans="1:4" x14ac:dyDescent="0.25">
      <c r="A1736" s="61">
        <v>44062</v>
      </c>
      <c r="B1736" s="54" t="s">
        <v>11</v>
      </c>
      <c r="C1736" s="54" t="s">
        <v>11</v>
      </c>
      <c r="D1736" s="14">
        <v>0</v>
      </c>
    </row>
    <row r="1737" spans="1:4" x14ac:dyDescent="0.25">
      <c r="A1737" s="61">
        <v>44062</v>
      </c>
      <c r="B1737" s="54" t="s">
        <v>12</v>
      </c>
      <c r="C1737" s="54" t="s">
        <v>12</v>
      </c>
      <c r="D1737" s="14">
        <v>0</v>
      </c>
    </row>
    <row r="1738" spans="1:4" x14ac:dyDescent="0.25">
      <c r="A1738" s="61">
        <v>44062</v>
      </c>
      <c r="B1738" s="54" t="s">
        <v>8</v>
      </c>
      <c r="C1738" s="68" t="s">
        <v>1232</v>
      </c>
      <c r="D1738" s="14">
        <v>1</v>
      </c>
    </row>
    <row r="1739" spans="1:4" x14ac:dyDescent="0.25">
      <c r="A1739" s="61">
        <v>44062</v>
      </c>
      <c r="B1739" s="54" t="s">
        <v>8</v>
      </c>
      <c r="C1739" s="54" t="s">
        <v>8</v>
      </c>
      <c r="D1739" s="14">
        <v>32</v>
      </c>
    </row>
    <row r="1740" spans="1:4" x14ac:dyDescent="0.25">
      <c r="A1740" s="61">
        <v>44062</v>
      </c>
      <c r="B1740" s="54" t="s">
        <v>8</v>
      </c>
      <c r="C1740" s="54" t="s">
        <v>31</v>
      </c>
      <c r="D1740" s="14">
        <v>1</v>
      </c>
    </row>
    <row r="1741" spans="1:4" x14ac:dyDescent="0.25">
      <c r="A1741" s="61">
        <v>44062</v>
      </c>
      <c r="B1741" s="54" t="s">
        <v>49</v>
      </c>
      <c r="C1741" s="54" t="s">
        <v>49</v>
      </c>
      <c r="D1741" s="14">
        <v>0</v>
      </c>
    </row>
    <row r="1742" spans="1:4" x14ac:dyDescent="0.25">
      <c r="A1742" s="61">
        <v>44062</v>
      </c>
      <c r="B1742" s="54" t="s">
        <v>50</v>
      </c>
      <c r="C1742" s="54" t="s">
        <v>365</v>
      </c>
      <c r="D1742" s="14">
        <v>0</v>
      </c>
    </row>
    <row r="1743" spans="1:4" x14ac:dyDescent="0.25">
      <c r="A1743" s="61">
        <v>44062</v>
      </c>
      <c r="B1743" s="54" t="s">
        <v>27</v>
      </c>
      <c r="C1743" s="54" t="s">
        <v>139</v>
      </c>
      <c r="D1743" s="14">
        <v>2</v>
      </c>
    </row>
    <row r="1744" spans="1:4" x14ac:dyDescent="0.25">
      <c r="A1744" s="61">
        <v>44062</v>
      </c>
      <c r="B1744" s="54" t="s">
        <v>51</v>
      </c>
      <c r="C1744" s="54" t="s">
        <v>51</v>
      </c>
      <c r="D1744" s="14">
        <v>2</v>
      </c>
    </row>
    <row r="1745" spans="1:4" x14ac:dyDescent="0.25">
      <c r="A1745" s="61">
        <v>44062</v>
      </c>
      <c r="B1745" s="54" t="s">
        <v>10</v>
      </c>
      <c r="C1745" s="54" t="s">
        <v>10</v>
      </c>
      <c r="D1745" s="14">
        <v>0</v>
      </c>
    </row>
    <row r="1746" spans="1:4" x14ac:dyDescent="0.25">
      <c r="A1746" s="61">
        <v>44063</v>
      </c>
      <c r="B1746" s="54" t="s">
        <v>14</v>
      </c>
      <c r="C1746" s="54" t="s">
        <v>14</v>
      </c>
      <c r="D1746" s="14">
        <v>0</v>
      </c>
    </row>
    <row r="1747" spans="1:4" x14ac:dyDescent="0.25">
      <c r="A1747" s="61">
        <v>44063</v>
      </c>
      <c r="B1747" s="54" t="s">
        <v>20</v>
      </c>
      <c r="C1747" s="54" t="s">
        <v>20</v>
      </c>
      <c r="D1747" s="14">
        <v>1</v>
      </c>
    </row>
    <row r="1748" spans="1:4" x14ac:dyDescent="0.25">
      <c r="A1748" s="61">
        <v>44063</v>
      </c>
      <c r="B1748" s="54" t="s">
        <v>13</v>
      </c>
      <c r="C1748" s="68" t="s">
        <v>137</v>
      </c>
      <c r="D1748" s="14">
        <v>1</v>
      </c>
    </row>
    <row r="1749" spans="1:4" x14ac:dyDescent="0.25">
      <c r="A1749" s="61">
        <v>44063</v>
      </c>
      <c r="B1749" s="54" t="s">
        <v>24</v>
      </c>
      <c r="C1749" s="54" t="s">
        <v>23</v>
      </c>
      <c r="D1749" s="14">
        <v>1</v>
      </c>
    </row>
    <row r="1750" spans="1:4" x14ac:dyDescent="0.25">
      <c r="A1750" s="61">
        <v>44063</v>
      </c>
      <c r="B1750" s="54" t="s">
        <v>47</v>
      </c>
      <c r="C1750" s="54" t="s">
        <v>47</v>
      </c>
      <c r="D1750" s="14">
        <v>0</v>
      </c>
    </row>
    <row r="1751" spans="1:4" x14ac:dyDescent="0.25">
      <c r="A1751" s="61">
        <v>44063</v>
      </c>
      <c r="B1751" s="54" t="s">
        <v>48</v>
      </c>
      <c r="C1751" s="440" t="s">
        <v>1380</v>
      </c>
      <c r="D1751" s="14">
        <v>0</v>
      </c>
    </row>
    <row r="1752" spans="1:4" x14ac:dyDescent="0.25">
      <c r="A1752" s="61">
        <v>44063</v>
      </c>
      <c r="B1752" s="54" t="s">
        <v>7</v>
      </c>
      <c r="C1752" s="54" t="s">
        <v>7</v>
      </c>
      <c r="D1752" s="14">
        <v>0</v>
      </c>
    </row>
    <row r="1753" spans="1:4" x14ac:dyDescent="0.25">
      <c r="A1753" s="61">
        <v>44063</v>
      </c>
      <c r="B1753" s="54" t="s">
        <v>9</v>
      </c>
      <c r="C1753" s="54" t="s">
        <v>9</v>
      </c>
      <c r="D1753" s="14">
        <v>2</v>
      </c>
    </row>
    <row r="1754" spans="1:4" x14ac:dyDescent="0.25">
      <c r="A1754" s="61">
        <v>44063</v>
      </c>
      <c r="B1754" s="54" t="s">
        <v>15</v>
      </c>
      <c r="C1754" s="54" t="s">
        <v>1139</v>
      </c>
      <c r="D1754" s="14">
        <v>0</v>
      </c>
    </row>
    <row r="1755" spans="1:4" x14ac:dyDescent="0.25">
      <c r="A1755" s="61">
        <v>44063</v>
      </c>
      <c r="B1755" s="54" t="s">
        <v>11</v>
      </c>
      <c r="C1755" s="54" t="s">
        <v>11</v>
      </c>
      <c r="D1755" s="14">
        <v>0</v>
      </c>
    </row>
    <row r="1756" spans="1:4" x14ac:dyDescent="0.25">
      <c r="A1756" s="61">
        <v>44063</v>
      </c>
      <c r="B1756" s="54" t="s">
        <v>12</v>
      </c>
      <c r="C1756" s="54" t="s">
        <v>12</v>
      </c>
      <c r="D1756" s="14">
        <v>0</v>
      </c>
    </row>
    <row r="1757" spans="1:4" x14ac:dyDescent="0.25">
      <c r="A1757" s="61">
        <v>44063</v>
      </c>
      <c r="B1757" s="54" t="s">
        <v>8</v>
      </c>
      <c r="C1757" s="54" t="s">
        <v>8</v>
      </c>
      <c r="D1757" s="14">
        <v>32</v>
      </c>
    </row>
    <row r="1758" spans="1:4" x14ac:dyDescent="0.25">
      <c r="A1758" s="61">
        <v>44063</v>
      </c>
      <c r="B1758" s="54" t="s">
        <v>8</v>
      </c>
      <c r="C1758" s="54" t="s">
        <v>31</v>
      </c>
      <c r="D1758" s="14">
        <v>1</v>
      </c>
    </row>
    <row r="1759" spans="1:4" x14ac:dyDescent="0.25">
      <c r="A1759" s="61">
        <v>44063</v>
      </c>
      <c r="B1759" s="54" t="s">
        <v>49</v>
      </c>
      <c r="C1759" s="54" t="s">
        <v>49</v>
      </c>
      <c r="D1759" s="14">
        <v>0</v>
      </c>
    </row>
    <row r="1760" spans="1:4" x14ac:dyDescent="0.25">
      <c r="A1760" s="61">
        <v>44063</v>
      </c>
      <c r="B1760" s="54" t="s">
        <v>50</v>
      </c>
      <c r="C1760" s="54" t="s">
        <v>365</v>
      </c>
      <c r="D1760" s="14">
        <v>0</v>
      </c>
    </row>
    <row r="1761" spans="1:4" x14ac:dyDescent="0.25">
      <c r="A1761" s="61">
        <v>44063</v>
      </c>
      <c r="B1761" s="54" t="s">
        <v>27</v>
      </c>
      <c r="C1761" s="54" t="s">
        <v>43</v>
      </c>
      <c r="D1761" s="14">
        <v>0</v>
      </c>
    </row>
    <row r="1762" spans="1:4" x14ac:dyDescent="0.25">
      <c r="A1762" s="61">
        <v>44063</v>
      </c>
      <c r="B1762" s="54" t="s">
        <v>51</v>
      </c>
      <c r="C1762" s="54" t="s">
        <v>51</v>
      </c>
      <c r="D1762" s="14">
        <v>2</v>
      </c>
    </row>
    <row r="1763" spans="1:4" x14ac:dyDescent="0.25">
      <c r="A1763" s="61">
        <v>44063</v>
      </c>
      <c r="B1763" s="54" t="s">
        <v>10</v>
      </c>
      <c r="C1763" s="54" t="s">
        <v>10</v>
      </c>
      <c r="D1763" s="14">
        <v>1</v>
      </c>
    </row>
    <row r="1764" spans="1:4" x14ac:dyDescent="0.25">
      <c r="A1764" s="61">
        <v>44064</v>
      </c>
      <c r="B1764" s="54" t="s">
        <v>14</v>
      </c>
      <c r="C1764" s="54" t="s">
        <v>14</v>
      </c>
      <c r="D1764" s="14">
        <v>0</v>
      </c>
    </row>
    <row r="1765" spans="1:4" x14ac:dyDescent="0.25">
      <c r="A1765" s="61">
        <v>44064</v>
      </c>
      <c r="B1765" s="54" t="s">
        <v>20</v>
      </c>
      <c r="C1765" s="54" t="s">
        <v>20</v>
      </c>
      <c r="D1765" s="14">
        <v>6</v>
      </c>
    </row>
    <row r="1766" spans="1:4" x14ac:dyDescent="0.25">
      <c r="A1766" s="61">
        <v>44064</v>
      </c>
      <c r="B1766" s="54" t="s">
        <v>13</v>
      </c>
      <c r="C1766" s="68" t="s">
        <v>1165</v>
      </c>
      <c r="D1766" s="14">
        <v>1</v>
      </c>
    </row>
    <row r="1767" spans="1:4" x14ac:dyDescent="0.25">
      <c r="A1767" s="61">
        <v>44064</v>
      </c>
      <c r="B1767" s="54" t="s">
        <v>24</v>
      </c>
      <c r="C1767" s="54" t="s">
        <v>23</v>
      </c>
      <c r="D1767" s="14">
        <v>2</v>
      </c>
    </row>
    <row r="1768" spans="1:4" x14ac:dyDescent="0.25">
      <c r="A1768" s="61">
        <v>44064</v>
      </c>
      <c r="B1768" s="54" t="s">
        <v>24</v>
      </c>
      <c r="C1768" s="54" t="s">
        <v>36</v>
      </c>
      <c r="D1768" s="14">
        <v>1</v>
      </c>
    </row>
    <row r="1769" spans="1:4" x14ac:dyDescent="0.25">
      <c r="A1769" s="61">
        <v>44064</v>
      </c>
      <c r="B1769" s="54" t="s">
        <v>47</v>
      </c>
      <c r="C1769" s="54" t="s">
        <v>47</v>
      </c>
      <c r="D1769" s="14">
        <v>0</v>
      </c>
    </row>
    <row r="1770" spans="1:4" x14ac:dyDescent="0.25">
      <c r="A1770" s="61">
        <v>44064</v>
      </c>
      <c r="B1770" s="54" t="s">
        <v>48</v>
      </c>
      <c r="C1770" s="440" t="s">
        <v>1380</v>
      </c>
      <c r="D1770" s="14">
        <v>0</v>
      </c>
    </row>
    <row r="1771" spans="1:4" x14ac:dyDescent="0.25">
      <c r="A1771" s="61">
        <v>44064</v>
      </c>
      <c r="B1771" s="54" t="s">
        <v>7</v>
      </c>
      <c r="C1771" s="54" t="s">
        <v>7</v>
      </c>
      <c r="D1771" s="14">
        <v>0</v>
      </c>
    </row>
    <row r="1772" spans="1:4" x14ac:dyDescent="0.25">
      <c r="A1772" s="61">
        <v>44064</v>
      </c>
      <c r="B1772" s="54" t="s">
        <v>9</v>
      </c>
      <c r="C1772" s="54" t="s">
        <v>9</v>
      </c>
      <c r="D1772" s="14">
        <v>41</v>
      </c>
    </row>
    <row r="1773" spans="1:4" x14ac:dyDescent="0.25">
      <c r="A1773" s="61">
        <v>44064</v>
      </c>
      <c r="B1773" s="54" t="s">
        <v>15</v>
      </c>
      <c r="C1773" s="54" t="s">
        <v>107</v>
      </c>
      <c r="D1773" s="14">
        <v>2</v>
      </c>
    </row>
    <row r="1774" spans="1:4" x14ac:dyDescent="0.25">
      <c r="A1774" s="61">
        <v>44064</v>
      </c>
      <c r="B1774" s="54" t="s">
        <v>11</v>
      </c>
      <c r="C1774" s="54" t="s">
        <v>141</v>
      </c>
      <c r="D1774" s="14">
        <v>3</v>
      </c>
    </row>
    <row r="1775" spans="1:4" x14ac:dyDescent="0.25">
      <c r="A1775" s="61">
        <v>44064</v>
      </c>
      <c r="B1775" s="54" t="s">
        <v>12</v>
      </c>
      <c r="C1775" s="54" t="s">
        <v>12</v>
      </c>
      <c r="D1775" s="14">
        <v>0</v>
      </c>
    </row>
    <row r="1776" spans="1:4" x14ac:dyDescent="0.25">
      <c r="A1776" s="61">
        <v>44064</v>
      </c>
      <c r="B1776" s="54" t="s">
        <v>8</v>
      </c>
      <c r="C1776" s="68" t="s">
        <v>1232</v>
      </c>
      <c r="D1776" s="14">
        <v>1</v>
      </c>
    </row>
    <row r="1777" spans="1:4" x14ac:dyDescent="0.25">
      <c r="A1777" s="61">
        <v>44064</v>
      </c>
      <c r="B1777" s="54" t="s">
        <v>8</v>
      </c>
      <c r="C1777" s="54" t="s">
        <v>58</v>
      </c>
      <c r="D1777" s="14">
        <v>2</v>
      </c>
    </row>
    <row r="1778" spans="1:4" x14ac:dyDescent="0.25">
      <c r="A1778" s="61">
        <v>44064</v>
      </c>
      <c r="B1778" s="54" t="s">
        <v>8</v>
      </c>
      <c r="C1778" s="54" t="s">
        <v>140</v>
      </c>
      <c r="D1778" s="14">
        <v>1</v>
      </c>
    </row>
    <row r="1779" spans="1:4" x14ac:dyDescent="0.25">
      <c r="A1779" s="61">
        <v>44064</v>
      </c>
      <c r="B1779" s="54" t="s">
        <v>8</v>
      </c>
      <c r="C1779" s="54" t="s">
        <v>8</v>
      </c>
      <c r="D1779" s="14">
        <v>58</v>
      </c>
    </row>
    <row r="1780" spans="1:4" x14ac:dyDescent="0.25">
      <c r="A1780" s="61">
        <v>44064</v>
      </c>
      <c r="B1780" s="54" t="s">
        <v>8</v>
      </c>
      <c r="C1780" s="54" t="s">
        <v>31</v>
      </c>
      <c r="D1780" s="14">
        <v>3</v>
      </c>
    </row>
    <row r="1781" spans="1:4" x14ac:dyDescent="0.25">
      <c r="A1781" s="61">
        <v>44064</v>
      </c>
      <c r="B1781" s="54" t="s">
        <v>8</v>
      </c>
      <c r="C1781" s="54" t="s">
        <v>110</v>
      </c>
      <c r="D1781" s="14">
        <v>3</v>
      </c>
    </row>
    <row r="1782" spans="1:4" x14ac:dyDescent="0.25">
      <c r="A1782" s="61">
        <v>44064</v>
      </c>
      <c r="B1782" s="54" t="s">
        <v>49</v>
      </c>
      <c r="C1782" s="54" t="s">
        <v>49</v>
      </c>
      <c r="D1782" s="14">
        <v>0</v>
      </c>
    </row>
    <row r="1783" spans="1:4" x14ac:dyDescent="0.25">
      <c r="A1783" s="61">
        <v>44064</v>
      </c>
      <c r="B1783" s="54" t="s">
        <v>50</v>
      </c>
      <c r="C1783" s="54" t="s">
        <v>365</v>
      </c>
      <c r="D1783" s="14">
        <v>0</v>
      </c>
    </row>
    <row r="1784" spans="1:4" x14ac:dyDescent="0.25">
      <c r="A1784" s="61">
        <v>44064</v>
      </c>
      <c r="B1784" s="54" t="s">
        <v>27</v>
      </c>
      <c r="C1784" s="54" t="s">
        <v>139</v>
      </c>
      <c r="D1784" s="14">
        <v>4</v>
      </c>
    </row>
    <row r="1785" spans="1:4" x14ac:dyDescent="0.25">
      <c r="A1785" s="61">
        <v>44064</v>
      </c>
      <c r="B1785" s="54" t="s">
        <v>51</v>
      </c>
      <c r="C1785" s="54" t="s">
        <v>51</v>
      </c>
      <c r="D1785" s="14">
        <v>0</v>
      </c>
    </row>
    <row r="1786" spans="1:4" x14ac:dyDescent="0.25">
      <c r="A1786" s="61">
        <v>44064</v>
      </c>
      <c r="B1786" s="54" t="s">
        <v>10</v>
      </c>
      <c r="C1786" s="54" t="s">
        <v>10</v>
      </c>
      <c r="D1786" s="14">
        <v>0</v>
      </c>
    </row>
    <row r="1787" spans="1:4" x14ac:dyDescent="0.25">
      <c r="A1787" s="61">
        <v>44065</v>
      </c>
      <c r="B1787" s="54" t="s">
        <v>14</v>
      </c>
      <c r="C1787" s="54" t="s">
        <v>14</v>
      </c>
      <c r="D1787" s="14">
        <v>0</v>
      </c>
    </row>
    <row r="1788" spans="1:4" x14ac:dyDescent="0.25">
      <c r="A1788" s="61">
        <v>44065</v>
      </c>
      <c r="B1788" s="54" t="s">
        <v>20</v>
      </c>
      <c r="C1788" s="54" t="s">
        <v>20</v>
      </c>
      <c r="D1788" s="14">
        <v>0</v>
      </c>
    </row>
    <row r="1789" spans="1:4" x14ac:dyDescent="0.25">
      <c r="A1789" s="61">
        <v>44065</v>
      </c>
      <c r="B1789" s="54" t="s">
        <v>13</v>
      </c>
      <c r="C1789" s="68" t="s">
        <v>1161</v>
      </c>
      <c r="D1789" s="14">
        <v>1</v>
      </c>
    </row>
    <row r="1790" spans="1:4" x14ac:dyDescent="0.25">
      <c r="A1790" s="61">
        <v>44065</v>
      </c>
      <c r="B1790" s="54" t="s">
        <v>13</v>
      </c>
      <c r="C1790" s="54" t="s">
        <v>13</v>
      </c>
      <c r="D1790" s="14">
        <v>2</v>
      </c>
    </row>
    <row r="1791" spans="1:4" x14ac:dyDescent="0.25">
      <c r="A1791" s="61">
        <v>44065</v>
      </c>
      <c r="B1791" s="54" t="s">
        <v>13</v>
      </c>
      <c r="C1791" s="68" t="s">
        <v>1167</v>
      </c>
      <c r="D1791" s="14">
        <v>1</v>
      </c>
    </row>
    <row r="1792" spans="1:4" x14ac:dyDescent="0.25">
      <c r="A1792" s="61">
        <v>44065</v>
      </c>
      <c r="B1792" s="54" t="s">
        <v>24</v>
      </c>
      <c r="C1792" s="54" t="s">
        <v>23</v>
      </c>
      <c r="D1792" s="14">
        <v>0</v>
      </c>
    </row>
    <row r="1793" spans="1:4" x14ac:dyDescent="0.25">
      <c r="A1793" s="61">
        <v>44065</v>
      </c>
      <c r="B1793" s="54" t="s">
        <v>24</v>
      </c>
      <c r="C1793" s="54" t="s">
        <v>24</v>
      </c>
      <c r="D1793" s="14">
        <v>0</v>
      </c>
    </row>
    <row r="1794" spans="1:4" x14ac:dyDescent="0.25">
      <c r="A1794" s="61">
        <v>44065</v>
      </c>
      <c r="B1794" s="54" t="s">
        <v>47</v>
      </c>
      <c r="C1794" s="54" t="s">
        <v>47</v>
      </c>
      <c r="D1794" s="14">
        <v>0</v>
      </c>
    </row>
    <row r="1795" spans="1:4" x14ac:dyDescent="0.25">
      <c r="A1795" s="61">
        <v>44065</v>
      </c>
      <c r="B1795" s="54" t="s">
        <v>48</v>
      </c>
      <c r="C1795" s="440" t="s">
        <v>1380</v>
      </c>
      <c r="D1795" s="14">
        <v>0</v>
      </c>
    </row>
    <row r="1796" spans="1:4" x14ac:dyDescent="0.25">
      <c r="A1796" s="61">
        <v>44065</v>
      </c>
      <c r="B1796" s="54" t="s">
        <v>7</v>
      </c>
      <c r="C1796" s="54" t="s">
        <v>7</v>
      </c>
      <c r="D1796" s="14">
        <v>6</v>
      </c>
    </row>
    <row r="1797" spans="1:4" x14ac:dyDescent="0.25">
      <c r="A1797" s="61">
        <v>44065</v>
      </c>
      <c r="B1797" s="54" t="s">
        <v>9</v>
      </c>
      <c r="C1797" s="54" t="s">
        <v>9</v>
      </c>
      <c r="D1797" s="14">
        <v>18</v>
      </c>
    </row>
    <row r="1798" spans="1:4" x14ac:dyDescent="0.25">
      <c r="A1798" s="61">
        <v>44065</v>
      </c>
      <c r="B1798" s="54" t="s">
        <v>15</v>
      </c>
      <c r="C1798" s="54" t="s">
        <v>1139</v>
      </c>
      <c r="D1798" s="14">
        <v>0</v>
      </c>
    </row>
    <row r="1799" spans="1:4" x14ac:dyDescent="0.25">
      <c r="A1799" s="61">
        <v>44065</v>
      </c>
      <c r="B1799" s="54" t="s">
        <v>11</v>
      </c>
      <c r="C1799" s="54" t="s">
        <v>11</v>
      </c>
      <c r="D1799" s="14">
        <v>0</v>
      </c>
    </row>
    <row r="1800" spans="1:4" x14ac:dyDescent="0.25">
      <c r="A1800" s="61">
        <v>44065</v>
      </c>
      <c r="B1800" s="54" t="s">
        <v>12</v>
      </c>
      <c r="C1800" s="54" t="s">
        <v>12</v>
      </c>
      <c r="D1800" s="14">
        <v>0</v>
      </c>
    </row>
    <row r="1801" spans="1:4" x14ac:dyDescent="0.25">
      <c r="A1801" s="61">
        <v>44065</v>
      </c>
      <c r="B1801" s="54" t="s">
        <v>8</v>
      </c>
      <c r="C1801" s="68" t="s">
        <v>1232</v>
      </c>
      <c r="D1801" s="14">
        <v>5</v>
      </c>
    </row>
    <row r="1802" spans="1:4" x14ac:dyDescent="0.25">
      <c r="A1802" s="61">
        <v>44065</v>
      </c>
      <c r="B1802" s="54" t="s">
        <v>8</v>
      </c>
      <c r="C1802" s="54" t="s">
        <v>58</v>
      </c>
      <c r="D1802" s="14">
        <v>1</v>
      </c>
    </row>
    <row r="1803" spans="1:4" x14ac:dyDescent="0.25">
      <c r="A1803" s="61">
        <v>44065</v>
      </c>
      <c r="B1803" s="54" t="s">
        <v>8</v>
      </c>
      <c r="C1803" s="54" t="s">
        <v>132</v>
      </c>
      <c r="D1803" s="14">
        <v>1</v>
      </c>
    </row>
    <row r="1804" spans="1:4" x14ac:dyDescent="0.25">
      <c r="A1804" s="61">
        <v>44065</v>
      </c>
      <c r="B1804" s="54" t="s">
        <v>8</v>
      </c>
      <c r="C1804" s="54" t="s">
        <v>8</v>
      </c>
      <c r="D1804" s="14">
        <v>79</v>
      </c>
    </row>
    <row r="1805" spans="1:4" x14ac:dyDescent="0.25">
      <c r="A1805" s="61">
        <v>44065</v>
      </c>
      <c r="B1805" s="54" t="s">
        <v>8</v>
      </c>
      <c r="C1805" s="54" t="s">
        <v>31</v>
      </c>
      <c r="D1805" s="14">
        <v>5</v>
      </c>
    </row>
    <row r="1806" spans="1:4" x14ac:dyDescent="0.25">
      <c r="A1806" s="61">
        <v>44065</v>
      </c>
      <c r="B1806" s="54" t="s">
        <v>8</v>
      </c>
      <c r="C1806" s="54" t="s">
        <v>110</v>
      </c>
      <c r="D1806" s="14">
        <v>2</v>
      </c>
    </row>
    <row r="1807" spans="1:4" x14ac:dyDescent="0.25">
      <c r="A1807" s="61">
        <v>44065</v>
      </c>
      <c r="B1807" s="54" t="s">
        <v>49</v>
      </c>
      <c r="C1807" s="54" t="s">
        <v>49</v>
      </c>
      <c r="D1807" s="14">
        <v>0</v>
      </c>
    </row>
    <row r="1808" spans="1:4" x14ac:dyDescent="0.25">
      <c r="A1808" s="61">
        <v>44065</v>
      </c>
      <c r="B1808" s="54" t="s">
        <v>50</v>
      </c>
      <c r="C1808" s="54" t="s">
        <v>365</v>
      </c>
      <c r="D1808" s="14">
        <v>0</v>
      </c>
    </row>
    <row r="1809" spans="1:4" x14ac:dyDescent="0.25">
      <c r="A1809" s="61">
        <v>44065</v>
      </c>
      <c r="B1809" s="54" t="s">
        <v>27</v>
      </c>
      <c r="C1809" s="54" t="s">
        <v>139</v>
      </c>
      <c r="D1809" s="14">
        <v>1</v>
      </c>
    </row>
    <row r="1810" spans="1:4" x14ac:dyDescent="0.25">
      <c r="A1810" s="61">
        <v>44065</v>
      </c>
      <c r="B1810" s="54" t="s">
        <v>27</v>
      </c>
      <c r="C1810" s="54" t="s">
        <v>43</v>
      </c>
      <c r="D1810" s="14">
        <v>1</v>
      </c>
    </row>
    <row r="1811" spans="1:4" x14ac:dyDescent="0.25">
      <c r="A1811" s="61">
        <v>44065</v>
      </c>
      <c r="B1811" s="54" t="s">
        <v>51</v>
      </c>
      <c r="C1811" s="54" t="s">
        <v>51</v>
      </c>
      <c r="D1811" s="14">
        <v>8</v>
      </c>
    </row>
    <row r="1812" spans="1:4" x14ac:dyDescent="0.25">
      <c r="A1812" s="61">
        <v>44065</v>
      </c>
      <c r="B1812" s="54" t="s">
        <v>10</v>
      </c>
      <c r="C1812" s="54" t="s">
        <v>10</v>
      </c>
      <c r="D1812" s="14">
        <v>0</v>
      </c>
    </row>
    <row r="1813" spans="1:4" x14ac:dyDescent="0.25">
      <c r="A1813" s="61">
        <v>44066</v>
      </c>
      <c r="B1813" s="54" t="s">
        <v>14</v>
      </c>
      <c r="C1813" s="54" t="s">
        <v>14</v>
      </c>
      <c r="D1813" s="14">
        <v>0</v>
      </c>
    </row>
    <row r="1814" spans="1:4" x14ac:dyDescent="0.25">
      <c r="A1814" s="61">
        <v>44066</v>
      </c>
      <c r="B1814" s="54" t="s">
        <v>20</v>
      </c>
      <c r="C1814" s="54" t="s">
        <v>20</v>
      </c>
      <c r="D1814" s="14">
        <v>8</v>
      </c>
    </row>
    <row r="1815" spans="1:4" x14ac:dyDescent="0.25">
      <c r="A1815" s="61">
        <v>44066</v>
      </c>
      <c r="B1815" s="54" t="s">
        <v>13</v>
      </c>
      <c r="C1815" s="54" t="s">
        <v>13</v>
      </c>
      <c r="D1815" s="14">
        <v>1</v>
      </c>
    </row>
    <row r="1816" spans="1:4" x14ac:dyDescent="0.25">
      <c r="A1816" s="61">
        <v>44066</v>
      </c>
      <c r="B1816" s="54" t="s">
        <v>13</v>
      </c>
      <c r="C1816" s="68" t="s">
        <v>1165</v>
      </c>
      <c r="D1816" s="14">
        <v>0</v>
      </c>
    </row>
    <row r="1817" spans="1:4" x14ac:dyDescent="0.25">
      <c r="A1817" s="61">
        <v>44066</v>
      </c>
      <c r="B1817" s="54" t="s">
        <v>24</v>
      </c>
      <c r="C1817" s="54" t="s">
        <v>23</v>
      </c>
      <c r="D1817" s="14">
        <v>3</v>
      </c>
    </row>
    <row r="1818" spans="1:4" x14ac:dyDescent="0.25">
      <c r="A1818" s="61">
        <v>44066</v>
      </c>
      <c r="B1818" s="54" t="s">
        <v>47</v>
      </c>
      <c r="C1818" s="54" t="s">
        <v>47</v>
      </c>
      <c r="D1818" s="14">
        <v>0</v>
      </c>
    </row>
    <row r="1819" spans="1:4" x14ac:dyDescent="0.25">
      <c r="A1819" s="61">
        <v>44066</v>
      </c>
      <c r="B1819" s="54" t="s">
        <v>48</v>
      </c>
      <c r="C1819" s="440" t="s">
        <v>1380</v>
      </c>
      <c r="D1819" s="14">
        <v>0</v>
      </c>
    </row>
    <row r="1820" spans="1:4" x14ac:dyDescent="0.25">
      <c r="A1820" s="61">
        <v>44066</v>
      </c>
      <c r="B1820" s="54" t="s">
        <v>7</v>
      </c>
      <c r="C1820" s="54" t="s">
        <v>7</v>
      </c>
      <c r="D1820" s="14">
        <v>0</v>
      </c>
    </row>
    <row r="1821" spans="1:4" x14ac:dyDescent="0.25">
      <c r="A1821" s="61">
        <v>44066</v>
      </c>
      <c r="B1821" s="54" t="s">
        <v>9</v>
      </c>
      <c r="C1821" s="54" t="s">
        <v>9</v>
      </c>
      <c r="D1821" s="14">
        <v>32</v>
      </c>
    </row>
    <row r="1822" spans="1:4" x14ac:dyDescent="0.25">
      <c r="A1822" s="61">
        <v>44066</v>
      </c>
      <c r="B1822" s="54" t="s">
        <v>15</v>
      </c>
      <c r="C1822" s="54" t="s">
        <v>107</v>
      </c>
      <c r="D1822" s="14">
        <v>3</v>
      </c>
    </row>
    <row r="1823" spans="1:4" x14ac:dyDescent="0.25">
      <c r="A1823" s="61">
        <v>44066</v>
      </c>
      <c r="B1823" s="54" t="s">
        <v>11</v>
      </c>
      <c r="C1823" s="54" t="s">
        <v>11</v>
      </c>
      <c r="D1823" s="14">
        <v>0</v>
      </c>
    </row>
    <row r="1824" spans="1:4" x14ac:dyDescent="0.25">
      <c r="A1824" s="61">
        <v>44066</v>
      </c>
      <c r="B1824" s="54" t="s">
        <v>12</v>
      </c>
      <c r="C1824" s="54" t="s">
        <v>12</v>
      </c>
      <c r="D1824" s="14">
        <v>3</v>
      </c>
    </row>
    <row r="1825" spans="1:4" x14ac:dyDescent="0.25">
      <c r="A1825" s="61">
        <v>44066</v>
      </c>
      <c r="B1825" s="54" t="s">
        <v>8</v>
      </c>
      <c r="C1825" s="54" t="s">
        <v>72</v>
      </c>
      <c r="D1825" s="14">
        <v>1</v>
      </c>
    </row>
    <row r="1826" spans="1:4" x14ac:dyDescent="0.25">
      <c r="A1826" s="61">
        <v>44066</v>
      </c>
      <c r="B1826" s="54" t="s">
        <v>8</v>
      </c>
      <c r="C1826" s="68" t="s">
        <v>1232</v>
      </c>
      <c r="D1826" s="14">
        <v>1</v>
      </c>
    </row>
    <row r="1827" spans="1:4" x14ac:dyDescent="0.25">
      <c r="A1827" s="61">
        <v>44066</v>
      </c>
      <c r="B1827" s="54" t="s">
        <v>8</v>
      </c>
      <c r="C1827" s="54" t="s">
        <v>140</v>
      </c>
      <c r="D1827" s="14">
        <v>2</v>
      </c>
    </row>
    <row r="1828" spans="1:4" x14ac:dyDescent="0.25">
      <c r="A1828" s="61">
        <v>44066</v>
      </c>
      <c r="B1828" s="54" t="s">
        <v>8</v>
      </c>
      <c r="C1828" s="54" t="s">
        <v>8</v>
      </c>
      <c r="D1828" s="14">
        <v>75</v>
      </c>
    </row>
    <row r="1829" spans="1:4" x14ac:dyDescent="0.25">
      <c r="A1829" s="61">
        <v>44066</v>
      </c>
      <c r="B1829" s="54" t="s">
        <v>49</v>
      </c>
      <c r="C1829" s="54" t="s">
        <v>49</v>
      </c>
      <c r="D1829" s="14">
        <v>0</v>
      </c>
    </row>
    <row r="1830" spans="1:4" x14ac:dyDescent="0.25">
      <c r="A1830" s="61">
        <v>44066</v>
      </c>
      <c r="B1830" s="54" t="s">
        <v>50</v>
      </c>
      <c r="C1830" s="439" t="s">
        <v>1140</v>
      </c>
      <c r="D1830" s="14">
        <v>1</v>
      </c>
    </row>
    <row r="1831" spans="1:4" x14ac:dyDescent="0.25">
      <c r="A1831" s="61">
        <v>44066</v>
      </c>
      <c r="B1831" s="54" t="s">
        <v>27</v>
      </c>
      <c r="C1831" s="54" t="s">
        <v>139</v>
      </c>
      <c r="D1831" s="14">
        <v>3</v>
      </c>
    </row>
    <row r="1832" spans="1:4" x14ac:dyDescent="0.25">
      <c r="A1832" s="61">
        <v>44066</v>
      </c>
      <c r="B1832" s="54" t="s">
        <v>51</v>
      </c>
      <c r="C1832" s="54" t="s">
        <v>51</v>
      </c>
      <c r="D1832" s="14">
        <v>0</v>
      </c>
    </row>
    <row r="1833" spans="1:4" x14ac:dyDescent="0.25">
      <c r="A1833" s="61">
        <v>44066</v>
      </c>
      <c r="B1833" s="54" t="s">
        <v>10</v>
      </c>
      <c r="C1833" s="54" t="s">
        <v>10</v>
      </c>
      <c r="D1833" s="14">
        <v>3</v>
      </c>
    </row>
    <row r="1834" spans="1:4" x14ac:dyDescent="0.25">
      <c r="A1834" s="61">
        <v>44067</v>
      </c>
      <c r="B1834" s="54" t="s">
        <v>14</v>
      </c>
      <c r="C1834" s="54" t="s">
        <v>14</v>
      </c>
      <c r="D1834" s="14">
        <v>0</v>
      </c>
    </row>
    <row r="1835" spans="1:4" x14ac:dyDescent="0.25">
      <c r="A1835" s="61">
        <v>44067</v>
      </c>
      <c r="B1835" s="54" t="s">
        <v>20</v>
      </c>
      <c r="C1835" s="54" t="s">
        <v>20</v>
      </c>
      <c r="D1835" s="14">
        <v>5</v>
      </c>
    </row>
    <row r="1836" spans="1:4" x14ac:dyDescent="0.25">
      <c r="A1836" s="61">
        <v>44067</v>
      </c>
      <c r="B1836" s="54" t="s">
        <v>13</v>
      </c>
      <c r="C1836" s="68" t="s">
        <v>1165</v>
      </c>
      <c r="D1836" s="14">
        <v>2</v>
      </c>
    </row>
    <row r="1837" spans="1:4" x14ac:dyDescent="0.25">
      <c r="A1837" s="61">
        <v>44067</v>
      </c>
      <c r="B1837" s="54" t="s">
        <v>24</v>
      </c>
      <c r="C1837" s="54" t="s">
        <v>23</v>
      </c>
      <c r="D1837" s="14">
        <v>1</v>
      </c>
    </row>
    <row r="1838" spans="1:4" x14ac:dyDescent="0.25">
      <c r="A1838" s="61">
        <v>44067</v>
      </c>
      <c r="B1838" s="54" t="s">
        <v>47</v>
      </c>
      <c r="C1838" s="54" t="s">
        <v>47</v>
      </c>
      <c r="D1838" s="14">
        <v>0</v>
      </c>
    </row>
    <row r="1839" spans="1:4" x14ac:dyDescent="0.25">
      <c r="A1839" s="61">
        <v>44067</v>
      </c>
      <c r="B1839" s="54" t="s">
        <v>47</v>
      </c>
      <c r="C1839" s="54" t="s">
        <v>47</v>
      </c>
      <c r="D1839" s="14">
        <v>0</v>
      </c>
    </row>
    <row r="1840" spans="1:4" x14ac:dyDescent="0.25">
      <c r="A1840" s="61">
        <v>44067</v>
      </c>
      <c r="B1840" s="54" t="s">
        <v>48</v>
      </c>
      <c r="C1840" s="440" t="s">
        <v>1380</v>
      </c>
      <c r="D1840" s="14">
        <v>0</v>
      </c>
    </row>
    <row r="1841" spans="1:4" x14ac:dyDescent="0.25">
      <c r="A1841" s="61">
        <v>44067</v>
      </c>
      <c r="B1841" s="54" t="s">
        <v>7</v>
      </c>
      <c r="C1841" s="54" t="s">
        <v>7</v>
      </c>
      <c r="D1841" s="14">
        <v>1</v>
      </c>
    </row>
    <row r="1842" spans="1:4" x14ac:dyDescent="0.25">
      <c r="A1842" s="61">
        <v>44067</v>
      </c>
      <c r="B1842" s="54" t="s">
        <v>9</v>
      </c>
      <c r="C1842" s="54" t="s">
        <v>9</v>
      </c>
      <c r="D1842" s="14">
        <v>0</v>
      </c>
    </row>
    <row r="1843" spans="1:4" x14ac:dyDescent="0.25">
      <c r="A1843" s="61">
        <v>44067</v>
      </c>
      <c r="B1843" s="54" t="s">
        <v>9</v>
      </c>
      <c r="C1843" s="54" t="s">
        <v>9</v>
      </c>
      <c r="D1843" s="14">
        <v>0</v>
      </c>
    </row>
    <row r="1844" spans="1:4" x14ac:dyDescent="0.25">
      <c r="A1844" s="61">
        <v>44067</v>
      </c>
      <c r="B1844" s="54" t="s">
        <v>15</v>
      </c>
      <c r="C1844" s="54" t="s">
        <v>1139</v>
      </c>
      <c r="D1844" s="14">
        <v>0</v>
      </c>
    </row>
    <row r="1845" spans="1:4" x14ac:dyDescent="0.25">
      <c r="A1845" s="61">
        <v>44067</v>
      </c>
      <c r="B1845" s="54" t="s">
        <v>11</v>
      </c>
      <c r="C1845" s="313" t="s">
        <v>1452</v>
      </c>
      <c r="D1845" s="14">
        <v>2</v>
      </c>
    </row>
    <row r="1846" spans="1:4" x14ac:dyDescent="0.25">
      <c r="A1846" s="61">
        <v>44067</v>
      </c>
      <c r="B1846" s="54" t="s">
        <v>11</v>
      </c>
      <c r="C1846" s="54" t="s">
        <v>141</v>
      </c>
      <c r="D1846" s="14">
        <v>1</v>
      </c>
    </row>
    <row r="1847" spans="1:4" x14ac:dyDescent="0.25">
      <c r="A1847" s="61">
        <v>44067</v>
      </c>
      <c r="B1847" s="54" t="s">
        <v>12</v>
      </c>
      <c r="C1847" s="54" t="s">
        <v>12</v>
      </c>
      <c r="D1847" s="14">
        <v>0</v>
      </c>
    </row>
    <row r="1848" spans="1:4" x14ac:dyDescent="0.25">
      <c r="A1848" s="61">
        <v>44067</v>
      </c>
      <c r="B1848" s="54" t="s">
        <v>8</v>
      </c>
      <c r="C1848" s="68" t="s">
        <v>1232</v>
      </c>
      <c r="D1848" s="14">
        <v>4</v>
      </c>
    </row>
    <row r="1849" spans="1:4" x14ac:dyDescent="0.25">
      <c r="A1849" s="61">
        <v>44067</v>
      </c>
      <c r="B1849" s="54" t="s">
        <v>8</v>
      </c>
      <c r="C1849" s="54" t="s">
        <v>58</v>
      </c>
      <c r="D1849" s="14">
        <v>2</v>
      </c>
    </row>
    <row r="1850" spans="1:4" x14ac:dyDescent="0.25">
      <c r="A1850" s="61">
        <v>44067</v>
      </c>
      <c r="B1850" s="54" t="s">
        <v>8</v>
      </c>
      <c r="C1850" s="54" t="s">
        <v>140</v>
      </c>
      <c r="D1850" s="14">
        <v>1</v>
      </c>
    </row>
    <row r="1851" spans="1:4" x14ac:dyDescent="0.25">
      <c r="A1851" s="61">
        <v>44067</v>
      </c>
      <c r="B1851" s="54" t="s">
        <v>8</v>
      </c>
      <c r="C1851" s="54" t="s">
        <v>40</v>
      </c>
      <c r="D1851" s="14">
        <v>3</v>
      </c>
    </row>
    <row r="1852" spans="1:4" x14ac:dyDescent="0.25">
      <c r="A1852" s="61">
        <v>44067</v>
      </c>
      <c r="B1852" s="54" t="s">
        <v>8</v>
      </c>
      <c r="C1852" s="54" t="s">
        <v>8</v>
      </c>
      <c r="D1852" s="14">
        <v>85</v>
      </c>
    </row>
    <row r="1853" spans="1:4" x14ac:dyDescent="0.25">
      <c r="A1853" s="61">
        <v>44067</v>
      </c>
      <c r="B1853" s="54" t="s">
        <v>8</v>
      </c>
      <c r="C1853" s="54" t="s">
        <v>110</v>
      </c>
      <c r="D1853" s="14">
        <v>2</v>
      </c>
    </row>
    <row r="1854" spans="1:4" x14ac:dyDescent="0.25">
      <c r="A1854" s="61">
        <v>44067</v>
      </c>
      <c r="B1854" s="54" t="s">
        <v>49</v>
      </c>
      <c r="C1854" s="54" t="s">
        <v>49</v>
      </c>
      <c r="D1854" s="14">
        <v>0</v>
      </c>
    </row>
    <row r="1855" spans="1:4" x14ac:dyDescent="0.25">
      <c r="A1855" s="61">
        <v>44067</v>
      </c>
      <c r="B1855" s="54" t="s">
        <v>50</v>
      </c>
      <c r="C1855" s="54" t="s">
        <v>365</v>
      </c>
      <c r="D1855" s="14">
        <v>0</v>
      </c>
    </row>
    <row r="1856" spans="1:4" x14ac:dyDescent="0.25">
      <c r="A1856" s="61">
        <v>44067</v>
      </c>
      <c r="B1856" s="54" t="s">
        <v>27</v>
      </c>
      <c r="C1856" s="54" t="s">
        <v>43</v>
      </c>
      <c r="D1856" s="14">
        <v>0</v>
      </c>
    </row>
    <row r="1857" spans="1:4" x14ac:dyDescent="0.25">
      <c r="A1857" s="61">
        <v>44067</v>
      </c>
      <c r="B1857" s="54" t="s">
        <v>51</v>
      </c>
      <c r="C1857" s="54" t="s">
        <v>51</v>
      </c>
      <c r="D1857" s="14">
        <v>8</v>
      </c>
    </row>
    <row r="1858" spans="1:4" x14ac:dyDescent="0.25">
      <c r="A1858" s="61">
        <v>44067</v>
      </c>
      <c r="B1858" s="54" t="s">
        <v>10</v>
      </c>
      <c r="C1858" s="54" t="s">
        <v>10</v>
      </c>
      <c r="D1858" s="14">
        <v>1</v>
      </c>
    </row>
    <row r="1859" spans="1:4" x14ac:dyDescent="0.25">
      <c r="A1859" s="61">
        <v>44068</v>
      </c>
      <c r="B1859" s="54" t="s">
        <v>14</v>
      </c>
      <c r="C1859" s="54" t="s">
        <v>14</v>
      </c>
      <c r="D1859" s="14">
        <v>0</v>
      </c>
    </row>
    <row r="1860" spans="1:4" x14ac:dyDescent="0.25">
      <c r="A1860" s="61">
        <v>44068</v>
      </c>
      <c r="B1860" s="54" t="s">
        <v>20</v>
      </c>
      <c r="C1860" s="54" t="s">
        <v>20</v>
      </c>
      <c r="D1860" s="14">
        <v>0</v>
      </c>
    </row>
    <row r="1861" spans="1:4" x14ac:dyDescent="0.25">
      <c r="A1861" s="61">
        <v>44068</v>
      </c>
      <c r="B1861" s="54" t="s">
        <v>13</v>
      </c>
      <c r="C1861" s="68" t="s">
        <v>93</v>
      </c>
      <c r="D1861" s="14">
        <v>1</v>
      </c>
    </row>
    <row r="1862" spans="1:4" x14ac:dyDescent="0.25">
      <c r="A1862" s="61">
        <v>44068</v>
      </c>
      <c r="B1862" s="54" t="s">
        <v>13</v>
      </c>
      <c r="C1862" s="54" t="s">
        <v>13</v>
      </c>
      <c r="D1862" s="14">
        <v>1</v>
      </c>
    </row>
    <row r="1863" spans="1:4" x14ac:dyDescent="0.25">
      <c r="A1863" s="61">
        <v>44068</v>
      </c>
      <c r="B1863" s="54" t="s">
        <v>24</v>
      </c>
      <c r="C1863" s="54" t="s">
        <v>24</v>
      </c>
      <c r="D1863" s="14">
        <v>0</v>
      </c>
    </row>
    <row r="1864" spans="1:4" x14ac:dyDescent="0.25">
      <c r="A1864" s="61">
        <v>44068</v>
      </c>
      <c r="B1864" s="54" t="s">
        <v>47</v>
      </c>
      <c r="C1864" s="54" t="s">
        <v>47</v>
      </c>
      <c r="D1864" s="14">
        <v>0</v>
      </c>
    </row>
    <row r="1865" spans="1:4" x14ac:dyDescent="0.25">
      <c r="A1865" s="61">
        <v>44068</v>
      </c>
      <c r="B1865" s="54" t="s">
        <v>48</v>
      </c>
      <c r="C1865" s="440" t="s">
        <v>1380</v>
      </c>
      <c r="D1865" s="14">
        <v>0</v>
      </c>
    </row>
    <row r="1866" spans="1:4" x14ac:dyDescent="0.25">
      <c r="A1866" s="61">
        <v>44068</v>
      </c>
      <c r="B1866" s="54" t="s">
        <v>7</v>
      </c>
      <c r="C1866" s="54" t="s">
        <v>7</v>
      </c>
      <c r="D1866" s="14">
        <v>2</v>
      </c>
    </row>
    <row r="1867" spans="1:4" x14ac:dyDescent="0.25">
      <c r="A1867" s="61">
        <v>44068</v>
      </c>
      <c r="B1867" s="54" t="s">
        <v>9</v>
      </c>
      <c r="C1867" s="54" t="s">
        <v>9</v>
      </c>
      <c r="D1867" s="14">
        <v>37</v>
      </c>
    </row>
    <row r="1868" spans="1:4" x14ac:dyDescent="0.25">
      <c r="A1868" s="61">
        <v>44068</v>
      </c>
      <c r="B1868" s="54" t="s">
        <v>9</v>
      </c>
      <c r="C1868" s="54" t="s">
        <v>17</v>
      </c>
      <c r="D1868" s="14">
        <v>4</v>
      </c>
    </row>
    <row r="1869" spans="1:4" x14ac:dyDescent="0.25">
      <c r="A1869" s="61">
        <v>44068</v>
      </c>
      <c r="B1869" s="54" t="s">
        <v>9</v>
      </c>
      <c r="C1869" s="68" t="s">
        <v>1202</v>
      </c>
      <c r="D1869" s="14">
        <v>2</v>
      </c>
    </row>
    <row r="1870" spans="1:4" x14ac:dyDescent="0.25">
      <c r="A1870" s="61">
        <v>44068</v>
      </c>
      <c r="B1870" s="54" t="s">
        <v>9</v>
      </c>
      <c r="C1870" s="54" t="s">
        <v>143</v>
      </c>
      <c r="D1870" s="14">
        <v>1</v>
      </c>
    </row>
    <row r="1871" spans="1:4" x14ac:dyDescent="0.25">
      <c r="A1871" s="61">
        <v>44068</v>
      </c>
      <c r="B1871" s="54" t="s">
        <v>15</v>
      </c>
      <c r="C1871" s="54" t="s">
        <v>107</v>
      </c>
      <c r="D1871" s="14">
        <v>4</v>
      </c>
    </row>
    <row r="1872" spans="1:4" x14ac:dyDescent="0.25">
      <c r="A1872" s="61">
        <v>44068</v>
      </c>
      <c r="B1872" s="54" t="s">
        <v>11</v>
      </c>
      <c r="C1872" s="54" t="s">
        <v>141</v>
      </c>
      <c r="D1872" s="14">
        <v>5</v>
      </c>
    </row>
    <row r="1873" spans="1:4" x14ac:dyDescent="0.25">
      <c r="A1873" s="61">
        <v>44068</v>
      </c>
      <c r="B1873" s="54" t="s">
        <v>12</v>
      </c>
      <c r="C1873" s="54" t="s">
        <v>12</v>
      </c>
      <c r="D1873" s="14">
        <v>0</v>
      </c>
    </row>
    <row r="1874" spans="1:4" x14ac:dyDescent="0.25">
      <c r="A1874" s="61">
        <v>44068</v>
      </c>
      <c r="B1874" s="54" t="s">
        <v>8</v>
      </c>
      <c r="C1874" s="68" t="s">
        <v>1232</v>
      </c>
      <c r="D1874" s="14">
        <v>3</v>
      </c>
    </row>
    <row r="1875" spans="1:4" x14ac:dyDescent="0.25">
      <c r="A1875" s="61">
        <v>44068</v>
      </c>
      <c r="B1875" s="54" t="s">
        <v>8</v>
      </c>
      <c r="C1875" s="54" t="s">
        <v>8</v>
      </c>
      <c r="D1875" s="14">
        <v>43</v>
      </c>
    </row>
    <row r="1876" spans="1:4" x14ac:dyDescent="0.25">
      <c r="A1876" s="61">
        <v>44068</v>
      </c>
      <c r="B1876" s="54" t="s">
        <v>8</v>
      </c>
      <c r="C1876" s="54" t="s">
        <v>31</v>
      </c>
      <c r="D1876" s="14">
        <v>2</v>
      </c>
    </row>
    <row r="1877" spans="1:4" x14ac:dyDescent="0.25">
      <c r="A1877" s="61">
        <v>44068</v>
      </c>
      <c r="B1877" s="54" t="s">
        <v>8</v>
      </c>
      <c r="C1877" s="54" t="s">
        <v>129</v>
      </c>
      <c r="D1877" s="14">
        <v>2</v>
      </c>
    </row>
    <row r="1878" spans="1:4" x14ac:dyDescent="0.25">
      <c r="A1878" s="61">
        <v>44068</v>
      </c>
      <c r="B1878" s="54" t="s">
        <v>8</v>
      </c>
      <c r="C1878" s="54" t="s">
        <v>79</v>
      </c>
      <c r="D1878" s="14">
        <v>2</v>
      </c>
    </row>
    <row r="1879" spans="1:4" x14ac:dyDescent="0.25">
      <c r="A1879" s="61">
        <v>44068</v>
      </c>
      <c r="B1879" s="54" t="s">
        <v>8</v>
      </c>
      <c r="C1879" s="54" t="s">
        <v>110</v>
      </c>
      <c r="D1879" s="14">
        <v>2</v>
      </c>
    </row>
    <row r="1880" spans="1:4" x14ac:dyDescent="0.25">
      <c r="A1880" s="61">
        <v>44068</v>
      </c>
      <c r="B1880" s="54" t="s">
        <v>49</v>
      </c>
      <c r="C1880" s="54" t="s">
        <v>49</v>
      </c>
      <c r="D1880" s="14">
        <v>0</v>
      </c>
    </row>
    <row r="1881" spans="1:4" x14ac:dyDescent="0.25">
      <c r="A1881" s="61">
        <v>44068</v>
      </c>
      <c r="B1881" s="54" t="s">
        <v>50</v>
      </c>
      <c r="C1881" s="439" t="s">
        <v>1140</v>
      </c>
      <c r="D1881" s="14">
        <v>1</v>
      </c>
    </row>
    <row r="1882" spans="1:4" x14ac:dyDescent="0.25">
      <c r="A1882" s="61">
        <v>44068</v>
      </c>
      <c r="B1882" s="54" t="s">
        <v>27</v>
      </c>
      <c r="C1882" s="54" t="s">
        <v>43</v>
      </c>
      <c r="D1882" s="14">
        <v>0</v>
      </c>
    </row>
    <row r="1883" spans="1:4" x14ac:dyDescent="0.25">
      <c r="A1883" s="61">
        <v>44068</v>
      </c>
      <c r="B1883" s="54" t="s">
        <v>51</v>
      </c>
      <c r="C1883" s="54" t="s">
        <v>51</v>
      </c>
      <c r="D1883" s="14">
        <v>0</v>
      </c>
    </row>
    <row r="1884" spans="1:4" x14ac:dyDescent="0.25">
      <c r="A1884" s="61">
        <v>44068</v>
      </c>
      <c r="B1884" s="54" t="s">
        <v>10</v>
      </c>
      <c r="C1884" s="54" t="s">
        <v>10</v>
      </c>
      <c r="D1884" s="14">
        <v>3</v>
      </c>
    </row>
    <row r="1885" spans="1:4" x14ac:dyDescent="0.25">
      <c r="A1885" s="61">
        <v>44069</v>
      </c>
      <c r="B1885" s="54" t="s">
        <v>14</v>
      </c>
      <c r="C1885" s="54" t="s">
        <v>14</v>
      </c>
      <c r="D1885" s="14">
        <v>0</v>
      </c>
    </row>
    <row r="1886" spans="1:4" x14ac:dyDescent="0.25">
      <c r="A1886" s="61">
        <v>44069</v>
      </c>
      <c r="B1886" s="54" t="s">
        <v>20</v>
      </c>
      <c r="C1886" s="54" t="s">
        <v>20</v>
      </c>
      <c r="D1886" s="14">
        <v>1</v>
      </c>
    </row>
    <row r="1887" spans="1:4" x14ac:dyDescent="0.25">
      <c r="A1887" s="61">
        <v>44069</v>
      </c>
      <c r="B1887" s="54" t="s">
        <v>13</v>
      </c>
      <c r="C1887" s="54" t="s">
        <v>13</v>
      </c>
      <c r="D1887" s="14">
        <v>3</v>
      </c>
    </row>
    <row r="1888" spans="1:4" x14ac:dyDescent="0.25">
      <c r="A1888" s="61">
        <v>44069</v>
      </c>
      <c r="B1888" s="54" t="s">
        <v>24</v>
      </c>
      <c r="C1888" s="54" t="s">
        <v>24</v>
      </c>
      <c r="D1888" s="14">
        <v>0</v>
      </c>
    </row>
    <row r="1889" spans="1:4" x14ac:dyDescent="0.25">
      <c r="A1889" s="61">
        <v>44069</v>
      </c>
      <c r="B1889" s="54" t="s">
        <v>47</v>
      </c>
      <c r="C1889" s="54" t="s">
        <v>47</v>
      </c>
      <c r="D1889" s="14">
        <v>0</v>
      </c>
    </row>
    <row r="1890" spans="1:4" x14ac:dyDescent="0.25">
      <c r="A1890" s="61">
        <v>44069</v>
      </c>
      <c r="B1890" s="54" t="s">
        <v>47</v>
      </c>
      <c r="C1890" s="54" t="s">
        <v>47</v>
      </c>
      <c r="D1890" s="14">
        <v>0</v>
      </c>
    </row>
    <row r="1891" spans="1:4" x14ac:dyDescent="0.25">
      <c r="A1891" s="61">
        <v>44069</v>
      </c>
      <c r="B1891" s="54" t="s">
        <v>48</v>
      </c>
      <c r="C1891" s="440" t="s">
        <v>1380</v>
      </c>
      <c r="D1891" s="14">
        <v>0</v>
      </c>
    </row>
    <row r="1892" spans="1:4" x14ac:dyDescent="0.25">
      <c r="A1892" s="61">
        <v>44069</v>
      </c>
      <c r="B1892" s="54" t="s">
        <v>7</v>
      </c>
      <c r="C1892" s="54" t="s">
        <v>7</v>
      </c>
      <c r="D1892" s="14">
        <v>0</v>
      </c>
    </row>
    <row r="1893" spans="1:4" x14ac:dyDescent="0.25">
      <c r="A1893" s="61">
        <v>44069</v>
      </c>
      <c r="B1893" s="54" t="s">
        <v>9</v>
      </c>
      <c r="C1893" s="54" t="s">
        <v>9</v>
      </c>
      <c r="D1893" s="14">
        <v>26</v>
      </c>
    </row>
    <row r="1894" spans="1:4" x14ac:dyDescent="0.25">
      <c r="A1894" s="61">
        <v>44069</v>
      </c>
      <c r="B1894" s="54" t="s">
        <v>15</v>
      </c>
      <c r="C1894" s="54" t="s">
        <v>1139</v>
      </c>
      <c r="D1894" s="14">
        <v>0</v>
      </c>
    </row>
    <row r="1895" spans="1:4" x14ac:dyDescent="0.25">
      <c r="A1895" s="61">
        <v>44069</v>
      </c>
      <c r="B1895" s="54" t="s">
        <v>11</v>
      </c>
      <c r="C1895" s="54" t="s">
        <v>11</v>
      </c>
      <c r="D1895" s="14">
        <v>0</v>
      </c>
    </row>
    <row r="1896" spans="1:4" x14ac:dyDescent="0.25">
      <c r="A1896" s="61">
        <v>44069</v>
      </c>
      <c r="B1896" s="54" t="s">
        <v>12</v>
      </c>
      <c r="C1896" s="68" t="s">
        <v>1221</v>
      </c>
      <c r="D1896" s="14">
        <v>1</v>
      </c>
    </row>
    <row r="1897" spans="1:4" x14ac:dyDescent="0.25">
      <c r="A1897" s="61">
        <v>44069</v>
      </c>
      <c r="B1897" s="54" t="s">
        <v>12</v>
      </c>
      <c r="C1897" s="54" t="s">
        <v>12</v>
      </c>
      <c r="D1897" s="14">
        <v>1</v>
      </c>
    </row>
    <row r="1898" spans="1:4" x14ac:dyDescent="0.25">
      <c r="A1898" s="61">
        <v>44069</v>
      </c>
      <c r="B1898" s="54" t="s">
        <v>8</v>
      </c>
      <c r="C1898" s="68" t="s">
        <v>1232</v>
      </c>
      <c r="D1898" s="14">
        <v>4</v>
      </c>
    </row>
    <row r="1899" spans="1:4" x14ac:dyDescent="0.25">
      <c r="A1899" s="61">
        <v>44069</v>
      </c>
      <c r="B1899" s="54" t="s">
        <v>8</v>
      </c>
      <c r="C1899" s="54" t="s">
        <v>58</v>
      </c>
      <c r="D1899" s="14">
        <v>2</v>
      </c>
    </row>
    <row r="1900" spans="1:4" x14ac:dyDescent="0.25">
      <c r="A1900" s="61">
        <v>44069</v>
      </c>
      <c r="B1900" s="54" t="s">
        <v>8</v>
      </c>
      <c r="C1900" s="54" t="s">
        <v>140</v>
      </c>
      <c r="D1900" s="14">
        <v>1</v>
      </c>
    </row>
    <row r="1901" spans="1:4" x14ac:dyDescent="0.25">
      <c r="A1901" s="61">
        <v>44069</v>
      </c>
      <c r="B1901" s="54" t="s">
        <v>8</v>
      </c>
      <c r="C1901" s="54" t="s">
        <v>132</v>
      </c>
      <c r="D1901" s="14">
        <v>1</v>
      </c>
    </row>
    <row r="1902" spans="1:4" x14ac:dyDescent="0.25">
      <c r="A1902" s="61">
        <v>44069</v>
      </c>
      <c r="B1902" s="54" t="s">
        <v>8</v>
      </c>
      <c r="C1902" s="54" t="s">
        <v>40</v>
      </c>
      <c r="D1902" s="14">
        <v>1</v>
      </c>
    </row>
    <row r="1903" spans="1:4" x14ac:dyDescent="0.25">
      <c r="A1903" s="61">
        <v>44069</v>
      </c>
      <c r="B1903" s="54" t="s">
        <v>8</v>
      </c>
      <c r="C1903" s="54" t="s">
        <v>8</v>
      </c>
      <c r="D1903" s="14">
        <v>48</v>
      </c>
    </row>
    <row r="1904" spans="1:4" x14ac:dyDescent="0.25">
      <c r="A1904" s="61">
        <v>44069</v>
      </c>
      <c r="B1904" s="54" t="s">
        <v>49</v>
      </c>
      <c r="C1904" s="54" t="s">
        <v>49</v>
      </c>
      <c r="D1904" s="14">
        <v>0</v>
      </c>
    </row>
    <row r="1905" spans="1:4" x14ac:dyDescent="0.25">
      <c r="A1905" s="61">
        <v>44069</v>
      </c>
      <c r="B1905" s="54" t="s">
        <v>50</v>
      </c>
      <c r="C1905" s="439" t="s">
        <v>1140</v>
      </c>
      <c r="D1905" s="14">
        <v>1</v>
      </c>
    </row>
    <row r="1906" spans="1:4" x14ac:dyDescent="0.25">
      <c r="A1906" s="61">
        <v>44069</v>
      </c>
      <c r="B1906" s="54" t="s">
        <v>27</v>
      </c>
      <c r="C1906" s="54" t="s">
        <v>139</v>
      </c>
      <c r="D1906" s="14">
        <v>1</v>
      </c>
    </row>
    <row r="1907" spans="1:4" x14ac:dyDescent="0.25">
      <c r="A1907" s="61">
        <v>44069</v>
      </c>
      <c r="B1907" s="54" t="s">
        <v>27</v>
      </c>
      <c r="C1907" s="54" t="s">
        <v>43</v>
      </c>
      <c r="D1907" s="14">
        <v>2</v>
      </c>
    </row>
    <row r="1908" spans="1:4" x14ac:dyDescent="0.25">
      <c r="A1908" s="61">
        <v>44069</v>
      </c>
      <c r="B1908" s="54" t="s">
        <v>51</v>
      </c>
      <c r="C1908" s="54" t="s">
        <v>51</v>
      </c>
      <c r="D1908" s="14">
        <v>1</v>
      </c>
    </row>
    <row r="1909" spans="1:4" x14ac:dyDescent="0.25">
      <c r="A1909" s="61">
        <v>44069</v>
      </c>
      <c r="B1909" s="54" t="s">
        <v>10</v>
      </c>
      <c r="C1909" s="54" t="s">
        <v>10</v>
      </c>
      <c r="D1909" s="14">
        <v>3</v>
      </c>
    </row>
    <row r="1910" spans="1:4" x14ac:dyDescent="0.25">
      <c r="A1910" s="61">
        <v>44070</v>
      </c>
      <c r="B1910" s="54" t="s">
        <v>14</v>
      </c>
      <c r="C1910" s="54" t="s">
        <v>14</v>
      </c>
      <c r="D1910" s="14">
        <v>0</v>
      </c>
    </row>
    <row r="1911" spans="1:4" x14ac:dyDescent="0.25">
      <c r="A1911" s="61">
        <v>44070</v>
      </c>
      <c r="B1911" s="54" t="s">
        <v>20</v>
      </c>
      <c r="C1911" s="54" t="s">
        <v>20</v>
      </c>
      <c r="D1911" s="14">
        <v>0</v>
      </c>
    </row>
    <row r="1912" spans="1:4" x14ac:dyDescent="0.25">
      <c r="A1912" s="61">
        <v>44070</v>
      </c>
      <c r="B1912" s="54" t="s">
        <v>13</v>
      </c>
      <c r="C1912" s="68" t="s">
        <v>93</v>
      </c>
      <c r="D1912" s="14">
        <v>1</v>
      </c>
    </row>
    <row r="1913" spans="1:4" x14ac:dyDescent="0.25">
      <c r="A1913" s="61">
        <v>44070</v>
      </c>
      <c r="B1913" s="54" t="s">
        <v>13</v>
      </c>
      <c r="C1913" s="54" t="s">
        <v>13</v>
      </c>
      <c r="D1913" s="14">
        <v>4</v>
      </c>
    </row>
    <row r="1914" spans="1:4" x14ac:dyDescent="0.25">
      <c r="A1914" s="61">
        <v>44070</v>
      </c>
      <c r="B1914" s="54" t="s">
        <v>13</v>
      </c>
      <c r="C1914" s="68" t="s">
        <v>1165</v>
      </c>
      <c r="D1914" s="14">
        <v>2</v>
      </c>
    </row>
    <row r="1915" spans="1:4" x14ac:dyDescent="0.25">
      <c r="A1915" s="61">
        <v>44070</v>
      </c>
      <c r="B1915" s="54" t="s">
        <v>24</v>
      </c>
      <c r="C1915" s="54" t="s">
        <v>24</v>
      </c>
      <c r="D1915" s="14">
        <v>0</v>
      </c>
    </row>
    <row r="1916" spans="1:4" x14ac:dyDescent="0.25">
      <c r="A1916" s="61">
        <v>44070</v>
      </c>
      <c r="B1916" s="54" t="s">
        <v>47</v>
      </c>
      <c r="C1916" s="54" t="s">
        <v>47</v>
      </c>
      <c r="D1916" s="14">
        <v>0</v>
      </c>
    </row>
    <row r="1917" spans="1:4" x14ac:dyDescent="0.25">
      <c r="A1917" s="61">
        <v>44070</v>
      </c>
      <c r="B1917" s="54" t="s">
        <v>48</v>
      </c>
      <c r="C1917" s="440" t="s">
        <v>1380</v>
      </c>
      <c r="D1917" s="14">
        <v>0</v>
      </c>
    </row>
    <row r="1918" spans="1:4" x14ac:dyDescent="0.25">
      <c r="A1918" s="61">
        <v>44070</v>
      </c>
      <c r="B1918" s="54" t="s">
        <v>7</v>
      </c>
      <c r="C1918" s="54" t="s">
        <v>7</v>
      </c>
      <c r="D1918" s="14">
        <v>1</v>
      </c>
    </row>
    <row r="1919" spans="1:4" x14ac:dyDescent="0.25">
      <c r="A1919" s="61">
        <v>44070</v>
      </c>
      <c r="B1919" s="54" t="s">
        <v>9</v>
      </c>
      <c r="C1919" s="54" t="s">
        <v>9</v>
      </c>
      <c r="D1919" s="14">
        <v>33</v>
      </c>
    </row>
    <row r="1920" spans="1:4" x14ac:dyDescent="0.25">
      <c r="A1920" s="61">
        <v>44070</v>
      </c>
      <c r="B1920" s="54" t="s">
        <v>9</v>
      </c>
      <c r="C1920" s="54" t="s">
        <v>17</v>
      </c>
      <c r="D1920" s="14">
        <v>3</v>
      </c>
    </row>
    <row r="1921" spans="1:4" x14ac:dyDescent="0.25">
      <c r="A1921" s="61">
        <v>44070</v>
      </c>
      <c r="B1921" s="54" t="s">
        <v>15</v>
      </c>
      <c r="C1921" s="54" t="s">
        <v>107</v>
      </c>
      <c r="D1921" s="14">
        <v>5</v>
      </c>
    </row>
    <row r="1922" spans="1:4" x14ac:dyDescent="0.25">
      <c r="A1922" s="61">
        <v>44070</v>
      </c>
      <c r="B1922" s="54" t="s">
        <v>11</v>
      </c>
      <c r="C1922" s="54" t="s">
        <v>11</v>
      </c>
      <c r="D1922" s="14">
        <v>2</v>
      </c>
    </row>
    <row r="1923" spans="1:4" x14ac:dyDescent="0.25">
      <c r="A1923" s="61">
        <v>44070</v>
      </c>
      <c r="B1923" s="54" t="s">
        <v>11</v>
      </c>
      <c r="C1923" s="54" t="s">
        <v>133</v>
      </c>
      <c r="D1923" s="14">
        <v>1</v>
      </c>
    </row>
    <row r="1924" spans="1:4" x14ac:dyDescent="0.25">
      <c r="A1924" s="61">
        <v>44070</v>
      </c>
      <c r="B1924" s="54" t="s">
        <v>12</v>
      </c>
      <c r="C1924" s="54" t="s">
        <v>12</v>
      </c>
      <c r="D1924" s="14">
        <v>0</v>
      </c>
    </row>
    <row r="1925" spans="1:4" x14ac:dyDescent="0.25">
      <c r="A1925" s="61">
        <v>44070</v>
      </c>
      <c r="B1925" s="54" t="s">
        <v>8</v>
      </c>
      <c r="C1925" s="54" t="s">
        <v>58</v>
      </c>
      <c r="D1925" s="14">
        <v>1</v>
      </c>
    </row>
    <row r="1926" spans="1:4" x14ac:dyDescent="0.25">
      <c r="A1926" s="61">
        <v>44070</v>
      </c>
      <c r="B1926" s="54" t="s">
        <v>8</v>
      </c>
      <c r="C1926" s="54" t="s">
        <v>140</v>
      </c>
      <c r="D1926" s="14">
        <v>1</v>
      </c>
    </row>
    <row r="1927" spans="1:4" x14ac:dyDescent="0.25">
      <c r="A1927" s="61">
        <v>44070</v>
      </c>
      <c r="B1927" s="54" t="s">
        <v>8</v>
      </c>
      <c r="C1927" s="54" t="s">
        <v>40</v>
      </c>
      <c r="D1927" s="14">
        <v>1</v>
      </c>
    </row>
    <row r="1928" spans="1:4" x14ac:dyDescent="0.25">
      <c r="A1928" s="61">
        <v>44070</v>
      </c>
      <c r="B1928" s="54" t="s">
        <v>8</v>
      </c>
      <c r="C1928" s="54" t="s">
        <v>8</v>
      </c>
      <c r="D1928" s="14">
        <v>103</v>
      </c>
    </row>
    <row r="1929" spans="1:4" x14ac:dyDescent="0.25">
      <c r="A1929" s="61">
        <v>44070</v>
      </c>
      <c r="B1929" s="54" t="s">
        <v>8</v>
      </c>
      <c r="C1929" s="54" t="s">
        <v>31</v>
      </c>
      <c r="D1929" s="14">
        <v>1</v>
      </c>
    </row>
    <row r="1930" spans="1:4" x14ac:dyDescent="0.25">
      <c r="A1930" s="61">
        <v>44070</v>
      </c>
      <c r="B1930" s="54" t="s">
        <v>8</v>
      </c>
      <c r="C1930" s="54" t="s">
        <v>110</v>
      </c>
      <c r="D1930" s="14">
        <v>4</v>
      </c>
    </row>
    <row r="1931" spans="1:4" x14ac:dyDescent="0.25">
      <c r="A1931" s="61">
        <v>44070</v>
      </c>
      <c r="B1931" s="54" t="s">
        <v>49</v>
      </c>
      <c r="C1931" s="54" t="s">
        <v>49</v>
      </c>
      <c r="D1931" s="14">
        <v>0</v>
      </c>
    </row>
    <row r="1932" spans="1:4" x14ac:dyDescent="0.25">
      <c r="A1932" s="61">
        <v>44070</v>
      </c>
      <c r="B1932" s="54" t="s">
        <v>50</v>
      </c>
      <c r="C1932" s="54" t="s">
        <v>365</v>
      </c>
      <c r="D1932" s="14">
        <v>0</v>
      </c>
    </row>
    <row r="1933" spans="1:4" x14ac:dyDescent="0.25">
      <c r="A1933" s="61">
        <v>44070</v>
      </c>
      <c r="B1933" s="54" t="s">
        <v>27</v>
      </c>
      <c r="C1933" s="54" t="s">
        <v>43</v>
      </c>
      <c r="D1933" s="14">
        <v>1</v>
      </c>
    </row>
    <row r="1934" spans="1:4" x14ac:dyDescent="0.25">
      <c r="A1934" s="61">
        <v>44070</v>
      </c>
      <c r="B1934" s="54" t="s">
        <v>51</v>
      </c>
      <c r="C1934" s="54" t="s">
        <v>51</v>
      </c>
      <c r="D1934" s="14">
        <v>1</v>
      </c>
    </row>
    <row r="1935" spans="1:4" x14ac:dyDescent="0.25">
      <c r="A1935" s="61">
        <v>44070</v>
      </c>
      <c r="B1935" s="54" t="s">
        <v>10</v>
      </c>
      <c r="C1935" s="54" t="s">
        <v>10</v>
      </c>
      <c r="D1935" s="14">
        <v>2</v>
      </c>
    </row>
    <row r="1936" spans="1:4" x14ac:dyDescent="0.25">
      <c r="A1936" s="61">
        <v>44071</v>
      </c>
      <c r="B1936" s="54" t="s">
        <v>14</v>
      </c>
      <c r="C1936" s="54" t="s">
        <v>14</v>
      </c>
      <c r="D1936" s="14">
        <v>0</v>
      </c>
    </row>
    <row r="1937" spans="1:4" x14ac:dyDescent="0.25">
      <c r="A1937" s="61">
        <v>44071</v>
      </c>
      <c r="B1937" s="54" t="s">
        <v>20</v>
      </c>
      <c r="C1937" s="54" t="s">
        <v>20</v>
      </c>
      <c r="D1937" s="14">
        <v>0</v>
      </c>
    </row>
    <row r="1938" spans="1:4" x14ac:dyDescent="0.25">
      <c r="A1938" s="61">
        <v>44071</v>
      </c>
      <c r="B1938" s="54" t="s">
        <v>20</v>
      </c>
      <c r="C1938" s="54" t="s">
        <v>20</v>
      </c>
      <c r="D1938" s="14">
        <v>0</v>
      </c>
    </row>
    <row r="1939" spans="1:4" x14ac:dyDescent="0.25">
      <c r="A1939" s="61">
        <v>44071</v>
      </c>
      <c r="B1939" s="54" t="s">
        <v>13</v>
      </c>
      <c r="C1939" s="54" t="s">
        <v>13</v>
      </c>
      <c r="D1939" s="14">
        <v>0</v>
      </c>
    </row>
    <row r="1940" spans="1:4" x14ac:dyDescent="0.25">
      <c r="A1940" s="61">
        <v>44071</v>
      </c>
      <c r="B1940" s="54" t="s">
        <v>24</v>
      </c>
      <c r="C1940" s="54" t="s">
        <v>23</v>
      </c>
      <c r="D1940" s="14">
        <v>1</v>
      </c>
    </row>
    <row r="1941" spans="1:4" x14ac:dyDescent="0.25">
      <c r="A1941" s="61">
        <v>44071</v>
      </c>
      <c r="B1941" s="54" t="s">
        <v>47</v>
      </c>
      <c r="C1941" s="54" t="s">
        <v>47</v>
      </c>
      <c r="D1941" s="14">
        <v>0</v>
      </c>
    </row>
    <row r="1942" spans="1:4" x14ac:dyDescent="0.25">
      <c r="A1942" s="61">
        <v>44071</v>
      </c>
      <c r="B1942" s="54" t="s">
        <v>48</v>
      </c>
      <c r="C1942" s="440" t="s">
        <v>1380</v>
      </c>
      <c r="D1942" s="14">
        <v>0</v>
      </c>
    </row>
    <row r="1943" spans="1:4" x14ac:dyDescent="0.25">
      <c r="A1943" s="61">
        <v>44071</v>
      </c>
      <c r="B1943" s="54" t="s">
        <v>7</v>
      </c>
      <c r="C1943" s="54" t="s">
        <v>7</v>
      </c>
      <c r="D1943" s="14">
        <v>1</v>
      </c>
    </row>
    <row r="1944" spans="1:4" x14ac:dyDescent="0.25">
      <c r="A1944" s="61">
        <v>44071</v>
      </c>
      <c r="B1944" s="54" t="s">
        <v>9</v>
      </c>
      <c r="C1944" s="54" t="s">
        <v>9</v>
      </c>
      <c r="D1944" s="14">
        <v>26</v>
      </c>
    </row>
    <row r="1945" spans="1:4" x14ac:dyDescent="0.25">
      <c r="A1945" s="61">
        <v>44071</v>
      </c>
      <c r="B1945" s="54" t="s">
        <v>15</v>
      </c>
      <c r="C1945" s="54" t="s">
        <v>107</v>
      </c>
      <c r="D1945" s="14">
        <v>2</v>
      </c>
    </row>
    <row r="1946" spans="1:4" x14ac:dyDescent="0.25">
      <c r="A1946" s="61">
        <v>44071</v>
      </c>
      <c r="B1946" s="54" t="s">
        <v>11</v>
      </c>
      <c r="C1946" s="54" t="s">
        <v>11</v>
      </c>
      <c r="D1946" s="14">
        <v>0</v>
      </c>
    </row>
    <row r="1947" spans="1:4" x14ac:dyDescent="0.25">
      <c r="A1947" s="61">
        <v>44071</v>
      </c>
      <c r="B1947" s="54" t="s">
        <v>12</v>
      </c>
      <c r="C1947" s="54" t="s">
        <v>12</v>
      </c>
      <c r="D1947" s="14">
        <v>1</v>
      </c>
    </row>
    <row r="1948" spans="1:4" x14ac:dyDescent="0.25">
      <c r="A1948" s="61">
        <v>44071</v>
      </c>
      <c r="B1948" s="54" t="s">
        <v>8</v>
      </c>
      <c r="C1948" s="68" t="s">
        <v>1232</v>
      </c>
      <c r="D1948" s="14">
        <v>2</v>
      </c>
    </row>
    <row r="1949" spans="1:4" x14ac:dyDescent="0.25">
      <c r="A1949" s="61">
        <v>44071</v>
      </c>
      <c r="B1949" s="54" t="s">
        <v>8</v>
      </c>
      <c r="C1949" s="54" t="s">
        <v>140</v>
      </c>
      <c r="D1949" s="14">
        <v>2</v>
      </c>
    </row>
    <row r="1950" spans="1:4" x14ac:dyDescent="0.25">
      <c r="A1950" s="61">
        <v>44071</v>
      </c>
      <c r="B1950" s="54" t="s">
        <v>8</v>
      </c>
      <c r="C1950" s="54" t="s">
        <v>40</v>
      </c>
      <c r="D1950" s="14">
        <v>2</v>
      </c>
    </row>
    <row r="1951" spans="1:4" x14ac:dyDescent="0.25">
      <c r="A1951" s="61">
        <v>44071</v>
      </c>
      <c r="B1951" s="54" t="s">
        <v>8</v>
      </c>
      <c r="C1951" s="54" t="s">
        <v>8</v>
      </c>
      <c r="D1951" s="14">
        <v>70</v>
      </c>
    </row>
    <row r="1952" spans="1:4" x14ac:dyDescent="0.25">
      <c r="A1952" s="61">
        <v>44071</v>
      </c>
      <c r="B1952" s="54" t="s">
        <v>8</v>
      </c>
      <c r="C1952" s="54" t="s">
        <v>185</v>
      </c>
      <c r="D1952" s="14">
        <v>1</v>
      </c>
    </row>
    <row r="1953" spans="1:4" x14ac:dyDescent="0.25">
      <c r="A1953" s="61">
        <v>44071</v>
      </c>
      <c r="B1953" s="54" t="s">
        <v>8</v>
      </c>
      <c r="C1953" s="54" t="s">
        <v>110</v>
      </c>
      <c r="D1953" s="14">
        <v>5</v>
      </c>
    </row>
    <row r="1954" spans="1:4" x14ac:dyDescent="0.25">
      <c r="A1954" s="61">
        <v>44071</v>
      </c>
      <c r="B1954" s="54" t="s">
        <v>49</v>
      </c>
      <c r="C1954" s="54" t="s">
        <v>49</v>
      </c>
      <c r="D1954" s="14">
        <v>0</v>
      </c>
    </row>
    <row r="1955" spans="1:4" x14ac:dyDescent="0.25">
      <c r="A1955" s="61">
        <v>44071</v>
      </c>
      <c r="B1955" s="54" t="s">
        <v>50</v>
      </c>
      <c r="C1955" s="54" t="s">
        <v>365</v>
      </c>
      <c r="D1955" s="14">
        <v>0</v>
      </c>
    </row>
    <row r="1956" spans="1:4" x14ac:dyDescent="0.25">
      <c r="A1956" s="61">
        <v>44071</v>
      </c>
      <c r="B1956" s="54" t="s">
        <v>27</v>
      </c>
      <c r="C1956" s="54" t="s">
        <v>43</v>
      </c>
      <c r="D1956" s="14">
        <v>3</v>
      </c>
    </row>
    <row r="1957" spans="1:4" x14ac:dyDescent="0.25">
      <c r="A1957" s="61">
        <v>44071</v>
      </c>
      <c r="B1957" s="54" t="s">
        <v>51</v>
      </c>
      <c r="C1957" s="54" t="s">
        <v>51</v>
      </c>
      <c r="D1957" s="14">
        <v>2</v>
      </c>
    </row>
    <row r="1958" spans="1:4" x14ac:dyDescent="0.25">
      <c r="A1958" s="61">
        <v>44071</v>
      </c>
      <c r="B1958" s="54" t="s">
        <v>10</v>
      </c>
      <c r="C1958" s="54" t="s">
        <v>10</v>
      </c>
      <c r="D1958" s="14">
        <v>0</v>
      </c>
    </row>
    <row r="1959" spans="1:4" x14ac:dyDescent="0.25">
      <c r="A1959" s="61">
        <v>44072</v>
      </c>
      <c r="B1959" s="54" t="s">
        <v>14</v>
      </c>
      <c r="C1959" s="54" t="s">
        <v>16</v>
      </c>
      <c r="D1959" s="14">
        <v>2</v>
      </c>
    </row>
    <row r="1960" spans="1:4" x14ac:dyDescent="0.25">
      <c r="A1960" s="61">
        <v>44072</v>
      </c>
      <c r="B1960" s="54" t="s">
        <v>20</v>
      </c>
      <c r="C1960" s="54" t="s">
        <v>20</v>
      </c>
      <c r="D1960" s="14">
        <v>0</v>
      </c>
    </row>
    <row r="1961" spans="1:4" x14ac:dyDescent="0.25">
      <c r="A1961" s="61">
        <v>44072</v>
      </c>
      <c r="B1961" s="54" t="s">
        <v>13</v>
      </c>
      <c r="C1961" s="68" t="s">
        <v>93</v>
      </c>
      <c r="D1961" s="14">
        <v>1</v>
      </c>
    </row>
    <row r="1962" spans="1:4" x14ac:dyDescent="0.25">
      <c r="A1962" s="61">
        <v>44072</v>
      </c>
      <c r="B1962" s="54" t="s">
        <v>13</v>
      </c>
      <c r="C1962" s="54" t="s">
        <v>13</v>
      </c>
      <c r="D1962" s="14">
        <v>3</v>
      </c>
    </row>
    <row r="1963" spans="1:4" x14ac:dyDescent="0.25">
      <c r="A1963" s="61">
        <v>44072</v>
      </c>
      <c r="B1963" s="54" t="s">
        <v>13</v>
      </c>
      <c r="C1963" s="68" t="s">
        <v>137</v>
      </c>
      <c r="D1963" s="14">
        <v>2</v>
      </c>
    </row>
    <row r="1964" spans="1:4" x14ac:dyDescent="0.25">
      <c r="A1964" s="61">
        <v>44072</v>
      </c>
      <c r="B1964" s="54" t="s">
        <v>24</v>
      </c>
      <c r="C1964" s="54" t="s">
        <v>192</v>
      </c>
      <c r="D1964" s="14">
        <v>1</v>
      </c>
    </row>
    <row r="1965" spans="1:4" x14ac:dyDescent="0.25">
      <c r="A1965" s="61">
        <v>44072</v>
      </c>
      <c r="B1965" s="54" t="s">
        <v>47</v>
      </c>
      <c r="C1965" s="54" t="s">
        <v>47</v>
      </c>
      <c r="D1965" s="14">
        <v>0</v>
      </c>
    </row>
    <row r="1966" spans="1:4" x14ac:dyDescent="0.25">
      <c r="A1966" s="61">
        <v>44072</v>
      </c>
      <c r="B1966" s="54" t="s">
        <v>48</v>
      </c>
      <c r="C1966" s="440" t="s">
        <v>1380</v>
      </c>
      <c r="D1966" s="14">
        <v>0</v>
      </c>
    </row>
    <row r="1967" spans="1:4" x14ac:dyDescent="0.25">
      <c r="A1967" s="61">
        <v>44072</v>
      </c>
      <c r="B1967" s="54" t="s">
        <v>7</v>
      </c>
      <c r="C1967" s="54" t="s">
        <v>7</v>
      </c>
      <c r="D1967" s="14">
        <v>0</v>
      </c>
    </row>
    <row r="1968" spans="1:4" x14ac:dyDescent="0.25">
      <c r="A1968" s="61">
        <v>44072</v>
      </c>
      <c r="B1968" s="54" t="s">
        <v>9</v>
      </c>
      <c r="C1968" s="54" t="s">
        <v>9</v>
      </c>
      <c r="D1968" s="14">
        <v>38</v>
      </c>
    </row>
    <row r="1969" spans="1:4" x14ac:dyDescent="0.25">
      <c r="A1969" s="61">
        <v>44072</v>
      </c>
      <c r="B1969" s="54" t="s">
        <v>9</v>
      </c>
      <c r="C1969" s="68" t="s">
        <v>1202</v>
      </c>
      <c r="D1969" s="14">
        <v>1</v>
      </c>
    </row>
    <row r="1970" spans="1:4" x14ac:dyDescent="0.25">
      <c r="A1970" s="61">
        <v>44072</v>
      </c>
      <c r="B1970" s="54" t="s">
        <v>9</v>
      </c>
      <c r="C1970" s="54" t="s">
        <v>143</v>
      </c>
      <c r="D1970" s="14">
        <v>1</v>
      </c>
    </row>
    <row r="1971" spans="1:4" x14ac:dyDescent="0.25">
      <c r="A1971" s="61">
        <v>44072</v>
      </c>
      <c r="B1971" s="54" t="s">
        <v>15</v>
      </c>
      <c r="C1971" s="54" t="s">
        <v>1139</v>
      </c>
      <c r="D1971" s="14">
        <v>0</v>
      </c>
    </row>
    <row r="1972" spans="1:4" x14ac:dyDescent="0.25">
      <c r="A1972" s="61">
        <v>44072</v>
      </c>
      <c r="B1972" s="54" t="s">
        <v>11</v>
      </c>
      <c r="C1972" s="54" t="s">
        <v>11</v>
      </c>
      <c r="D1972" s="14">
        <v>0</v>
      </c>
    </row>
    <row r="1973" spans="1:4" x14ac:dyDescent="0.25">
      <c r="A1973" s="61">
        <v>44072</v>
      </c>
      <c r="B1973" s="54" t="s">
        <v>12</v>
      </c>
      <c r="C1973" s="54" t="s">
        <v>12</v>
      </c>
      <c r="D1973" s="14">
        <v>2</v>
      </c>
    </row>
    <row r="1974" spans="1:4" x14ac:dyDescent="0.25">
      <c r="A1974" s="61">
        <v>44072</v>
      </c>
      <c r="B1974" s="54" t="s">
        <v>8</v>
      </c>
      <c r="C1974" s="68" t="s">
        <v>1232</v>
      </c>
      <c r="D1974" s="14">
        <v>1</v>
      </c>
    </row>
    <row r="1975" spans="1:4" x14ac:dyDescent="0.25">
      <c r="A1975" s="61">
        <v>44072</v>
      </c>
      <c r="B1975" s="54" t="s">
        <v>8</v>
      </c>
      <c r="C1975" s="54" t="s">
        <v>8</v>
      </c>
      <c r="D1975" s="14">
        <v>91</v>
      </c>
    </row>
    <row r="1976" spans="1:4" x14ac:dyDescent="0.25">
      <c r="A1976" s="61">
        <v>44072</v>
      </c>
      <c r="B1976" s="54" t="s">
        <v>8</v>
      </c>
      <c r="C1976" s="54" t="s">
        <v>31</v>
      </c>
      <c r="D1976" s="14">
        <v>2</v>
      </c>
    </row>
    <row r="1977" spans="1:4" x14ac:dyDescent="0.25">
      <c r="A1977" s="61">
        <v>44072</v>
      </c>
      <c r="B1977" s="54" t="s">
        <v>8</v>
      </c>
      <c r="C1977" s="54" t="s">
        <v>79</v>
      </c>
      <c r="D1977" s="14">
        <v>2</v>
      </c>
    </row>
    <row r="1978" spans="1:4" x14ac:dyDescent="0.25">
      <c r="A1978" s="61">
        <v>44072</v>
      </c>
      <c r="B1978" s="54" t="s">
        <v>8</v>
      </c>
      <c r="C1978" s="54" t="s">
        <v>110</v>
      </c>
      <c r="D1978" s="14">
        <v>1</v>
      </c>
    </row>
    <row r="1979" spans="1:4" x14ac:dyDescent="0.25">
      <c r="A1979" s="61">
        <v>44072</v>
      </c>
      <c r="B1979" s="54" t="s">
        <v>49</v>
      </c>
      <c r="C1979" s="54" t="s">
        <v>49</v>
      </c>
      <c r="D1979" s="14">
        <v>0</v>
      </c>
    </row>
    <row r="1980" spans="1:4" x14ac:dyDescent="0.25">
      <c r="A1980" s="61">
        <v>44072</v>
      </c>
      <c r="B1980" s="54" t="s">
        <v>50</v>
      </c>
      <c r="C1980" s="54" t="s">
        <v>365</v>
      </c>
      <c r="D1980" s="14">
        <v>0</v>
      </c>
    </row>
    <row r="1981" spans="1:4" x14ac:dyDescent="0.25">
      <c r="A1981" s="61">
        <v>44072</v>
      </c>
      <c r="B1981" s="54" t="s">
        <v>27</v>
      </c>
      <c r="C1981" s="54" t="s">
        <v>139</v>
      </c>
      <c r="D1981" s="14">
        <v>1</v>
      </c>
    </row>
    <row r="1982" spans="1:4" x14ac:dyDescent="0.25">
      <c r="A1982" s="61">
        <v>44072</v>
      </c>
      <c r="B1982" s="54" t="s">
        <v>51</v>
      </c>
      <c r="C1982" s="54" t="s">
        <v>51</v>
      </c>
      <c r="D1982" s="14">
        <v>7</v>
      </c>
    </row>
    <row r="1983" spans="1:4" x14ac:dyDescent="0.25">
      <c r="A1983" s="61">
        <v>44072</v>
      </c>
      <c r="B1983" s="54" t="s">
        <v>10</v>
      </c>
      <c r="C1983" s="54" t="s">
        <v>10</v>
      </c>
      <c r="D1983" s="14">
        <v>4</v>
      </c>
    </row>
    <row r="1984" spans="1:4" x14ac:dyDescent="0.25">
      <c r="A1984" s="61">
        <v>44073</v>
      </c>
      <c r="B1984" s="54" t="s">
        <v>14</v>
      </c>
      <c r="C1984" s="54" t="s">
        <v>14</v>
      </c>
      <c r="D1984" s="14">
        <v>0</v>
      </c>
    </row>
    <row r="1985" spans="1:4" x14ac:dyDescent="0.25">
      <c r="A1985" s="61">
        <v>44073</v>
      </c>
      <c r="B1985" s="54" t="s">
        <v>20</v>
      </c>
      <c r="C1985" s="54" t="s">
        <v>20</v>
      </c>
      <c r="D1985" s="14">
        <v>0</v>
      </c>
    </row>
    <row r="1986" spans="1:4" x14ac:dyDescent="0.25">
      <c r="A1986" s="61">
        <v>44073</v>
      </c>
      <c r="B1986" s="54" t="s">
        <v>13</v>
      </c>
      <c r="C1986" s="68" t="s">
        <v>1161</v>
      </c>
      <c r="D1986" s="14">
        <v>2</v>
      </c>
    </row>
    <row r="1987" spans="1:4" x14ac:dyDescent="0.25">
      <c r="A1987" s="61">
        <v>44073</v>
      </c>
      <c r="B1987" s="54" t="s">
        <v>13</v>
      </c>
      <c r="C1987" s="68" t="s">
        <v>1162</v>
      </c>
      <c r="D1987" s="14">
        <v>1</v>
      </c>
    </row>
    <row r="1988" spans="1:4" x14ac:dyDescent="0.25">
      <c r="A1988" s="61">
        <v>44073</v>
      </c>
      <c r="B1988" s="54" t="s">
        <v>13</v>
      </c>
      <c r="C1988" s="54" t="s">
        <v>13</v>
      </c>
      <c r="D1988" s="14">
        <v>9</v>
      </c>
    </row>
    <row r="1989" spans="1:4" x14ac:dyDescent="0.25">
      <c r="A1989" s="61">
        <v>44073</v>
      </c>
      <c r="B1989" s="54" t="s">
        <v>13</v>
      </c>
      <c r="C1989" s="68" t="s">
        <v>137</v>
      </c>
      <c r="D1989" s="14">
        <v>2</v>
      </c>
    </row>
    <row r="1990" spans="1:4" x14ac:dyDescent="0.25">
      <c r="A1990" s="61">
        <v>44073</v>
      </c>
      <c r="B1990" s="54" t="s">
        <v>24</v>
      </c>
      <c r="C1990" s="54" t="s">
        <v>23</v>
      </c>
      <c r="D1990" s="14">
        <v>1</v>
      </c>
    </row>
    <row r="1991" spans="1:4" x14ac:dyDescent="0.25">
      <c r="A1991" s="61">
        <v>44073</v>
      </c>
      <c r="B1991" s="54" t="s">
        <v>47</v>
      </c>
      <c r="C1991" s="54" t="s">
        <v>47</v>
      </c>
      <c r="D1991" s="14">
        <v>0</v>
      </c>
    </row>
    <row r="1992" spans="1:4" x14ac:dyDescent="0.25">
      <c r="A1992" s="61">
        <v>44073</v>
      </c>
      <c r="B1992" s="54" t="s">
        <v>48</v>
      </c>
      <c r="C1992" s="440" t="s">
        <v>1380</v>
      </c>
      <c r="D1992" s="14">
        <v>0</v>
      </c>
    </row>
    <row r="1993" spans="1:4" x14ac:dyDescent="0.25">
      <c r="A1993" s="61">
        <v>44073</v>
      </c>
      <c r="B1993" s="54" t="s">
        <v>7</v>
      </c>
      <c r="C1993" s="54" t="s">
        <v>7</v>
      </c>
      <c r="D1993" s="14">
        <v>0</v>
      </c>
    </row>
    <row r="1994" spans="1:4" x14ac:dyDescent="0.25">
      <c r="A1994" s="61">
        <v>44073</v>
      </c>
      <c r="B1994" s="54" t="s">
        <v>9</v>
      </c>
      <c r="C1994" s="54" t="s">
        <v>9</v>
      </c>
      <c r="D1994" s="14">
        <v>32</v>
      </c>
    </row>
    <row r="1995" spans="1:4" x14ac:dyDescent="0.25">
      <c r="A1995" s="61">
        <v>44073</v>
      </c>
      <c r="B1995" s="54" t="s">
        <v>9</v>
      </c>
      <c r="C1995" s="68" t="s">
        <v>1202</v>
      </c>
      <c r="D1995" s="14">
        <v>2</v>
      </c>
    </row>
    <row r="1996" spans="1:4" x14ac:dyDescent="0.25">
      <c r="A1996" s="61">
        <v>44073</v>
      </c>
      <c r="B1996" s="54" t="s">
        <v>9</v>
      </c>
      <c r="C1996" s="54" t="s">
        <v>143</v>
      </c>
      <c r="D1996" s="14">
        <v>2</v>
      </c>
    </row>
    <row r="1997" spans="1:4" x14ac:dyDescent="0.25">
      <c r="A1997" s="61">
        <v>44073</v>
      </c>
      <c r="B1997" s="54" t="s">
        <v>15</v>
      </c>
      <c r="C1997" s="54" t="s">
        <v>1139</v>
      </c>
      <c r="D1997" s="14">
        <v>0</v>
      </c>
    </row>
    <row r="1998" spans="1:4" x14ac:dyDescent="0.25">
      <c r="A1998" s="61">
        <v>44073</v>
      </c>
      <c r="B1998" s="54" t="s">
        <v>11</v>
      </c>
      <c r="C1998" s="54" t="s">
        <v>11</v>
      </c>
      <c r="D1998" s="14">
        <v>2</v>
      </c>
    </row>
    <row r="1999" spans="1:4" x14ac:dyDescent="0.25">
      <c r="A1999" s="61">
        <v>44073</v>
      </c>
      <c r="B1999" s="54" t="s">
        <v>11</v>
      </c>
      <c r="C1999" s="54" t="s">
        <v>133</v>
      </c>
      <c r="D1999" s="14">
        <v>1</v>
      </c>
    </row>
    <row r="2000" spans="1:4" x14ac:dyDescent="0.25">
      <c r="A2000" s="61">
        <v>44073</v>
      </c>
      <c r="B2000" s="54" t="s">
        <v>12</v>
      </c>
      <c r="C2000" s="54" t="s">
        <v>12</v>
      </c>
      <c r="D2000" s="14">
        <v>0</v>
      </c>
    </row>
    <row r="2001" spans="1:4" x14ac:dyDescent="0.25">
      <c r="A2001" s="61">
        <v>44073</v>
      </c>
      <c r="B2001" s="54" t="s">
        <v>8</v>
      </c>
      <c r="C2001" s="68" t="s">
        <v>1232</v>
      </c>
      <c r="D2001" s="14">
        <v>2</v>
      </c>
    </row>
    <row r="2002" spans="1:4" x14ac:dyDescent="0.25">
      <c r="A2002" s="61">
        <v>44073</v>
      </c>
      <c r="B2002" s="54" t="s">
        <v>8</v>
      </c>
      <c r="C2002" s="54" t="s">
        <v>203</v>
      </c>
      <c r="D2002" s="14">
        <v>1</v>
      </c>
    </row>
    <row r="2003" spans="1:4" x14ac:dyDescent="0.25">
      <c r="A2003" s="61">
        <v>44073</v>
      </c>
      <c r="B2003" s="54" t="s">
        <v>8</v>
      </c>
      <c r="C2003" s="54" t="s">
        <v>40</v>
      </c>
      <c r="D2003" s="14">
        <v>2</v>
      </c>
    </row>
    <row r="2004" spans="1:4" x14ac:dyDescent="0.25">
      <c r="A2004" s="61">
        <v>44073</v>
      </c>
      <c r="B2004" s="54" t="s">
        <v>8</v>
      </c>
      <c r="C2004" s="54" t="s">
        <v>8</v>
      </c>
      <c r="D2004" s="14">
        <v>59</v>
      </c>
    </row>
    <row r="2005" spans="1:4" x14ac:dyDescent="0.25">
      <c r="A2005" s="61">
        <v>44073</v>
      </c>
      <c r="B2005" s="54" t="s">
        <v>49</v>
      </c>
      <c r="C2005" s="54" t="s">
        <v>49</v>
      </c>
      <c r="D2005" s="14">
        <v>0</v>
      </c>
    </row>
    <row r="2006" spans="1:4" x14ac:dyDescent="0.25">
      <c r="A2006" s="61">
        <v>44073</v>
      </c>
      <c r="B2006" s="54" t="s">
        <v>50</v>
      </c>
      <c r="C2006" s="54" t="s">
        <v>365</v>
      </c>
      <c r="D2006" s="14">
        <v>0</v>
      </c>
    </row>
    <row r="2007" spans="1:4" x14ac:dyDescent="0.25">
      <c r="A2007" s="61">
        <v>44073</v>
      </c>
      <c r="B2007" s="54" t="s">
        <v>27</v>
      </c>
      <c r="C2007" s="54" t="s">
        <v>43</v>
      </c>
      <c r="D2007" s="14">
        <v>1</v>
      </c>
    </row>
    <row r="2008" spans="1:4" x14ac:dyDescent="0.25">
      <c r="A2008" s="61">
        <v>44073</v>
      </c>
      <c r="B2008" s="54" t="s">
        <v>51</v>
      </c>
      <c r="C2008" s="54" t="s">
        <v>51</v>
      </c>
      <c r="D2008" s="14">
        <v>0</v>
      </c>
    </row>
    <row r="2009" spans="1:4" x14ac:dyDescent="0.25">
      <c r="A2009" s="61">
        <v>44073</v>
      </c>
      <c r="B2009" s="54" t="s">
        <v>10</v>
      </c>
      <c r="C2009" s="54" t="s">
        <v>10</v>
      </c>
      <c r="D2009" s="14">
        <v>0</v>
      </c>
    </row>
    <row r="2010" spans="1:4" x14ac:dyDescent="0.25">
      <c r="A2010" s="61">
        <v>44074</v>
      </c>
      <c r="B2010" s="54" t="s">
        <v>14</v>
      </c>
      <c r="C2010" s="54" t="s">
        <v>14</v>
      </c>
      <c r="D2010" s="14">
        <v>0</v>
      </c>
    </row>
    <row r="2011" spans="1:4" x14ac:dyDescent="0.25">
      <c r="A2011" s="61">
        <v>44074</v>
      </c>
      <c r="B2011" s="54" t="s">
        <v>20</v>
      </c>
      <c r="C2011" s="54" t="s">
        <v>20</v>
      </c>
      <c r="D2011" s="14">
        <v>1</v>
      </c>
    </row>
    <row r="2012" spans="1:4" x14ac:dyDescent="0.25">
      <c r="A2012" s="61">
        <v>44074</v>
      </c>
      <c r="B2012" s="54" t="s">
        <v>13</v>
      </c>
      <c r="C2012" s="68" t="s">
        <v>93</v>
      </c>
      <c r="D2012" s="14">
        <v>1</v>
      </c>
    </row>
    <row r="2013" spans="1:4" x14ac:dyDescent="0.25">
      <c r="A2013" s="61">
        <v>44074</v>
      </c>
      <c r="B2013" s="54" t="s">
        <v>13</v>
      </c>
      <c r="C2013" s="54" t="s">
        <v>13</v>
      </c>
      <c r="D2013" s="14">
        <v>10</v>
      </c>
    </row>
    <row r="2014" spans="1:4" x14ac:dyDescent="0.25">
      <c r="A2014" s="61">
        <v>44074</v>
      </c>
      <c r="B2014" s="54" t="s">
        <v>13</v>
      </c>
      <c r="C2014" s="68" t="s">
        <v>1165</v>
      </c>
      <c r="D2014" s="14">
        <v>3</v>
      </c>
    </row>
    <row r="2015" spans="1:4" x14ac:dyDescent="0.25">
      <c r="A2015" s="61">
        <v>44074</v>
      </c>
      <c r="B2015" s="54" t="s">
        <v>13</v>
      </c>
      <c r="C2015" s="68" t="s">
        <v>1167</v>
      </c>
      <c r="D2015" s="14">
        <v>4</v>
      </c>
    </row>
    <row r="2016" spans="1:4" x14ac:dyDescent="0.25">
      <c r="A2016" s="61">
        <v>44074</v>
      </c>
      <c r="B2016" s="54" t="s">
        <v>24</v>
      </c>
      <c r="C2016" s="54" t="s">
        <v>23</v>
      </c>
      <c r="D2016" s="14">
        <v>0</v>
      </c>
    </row>
    <row r="2017" spans="1:4" x14ac:dyDescent="0.25">
      <c r="A2017" s="61">
        <v>44074</v>
      </c>
      <c r="B2017" s="54" t="s">
        <v>24</v>
      </c>
      <c r="C2017" s="68" t="s">
        <v>1176</v>
      </c>
      <c r="D2017" s="14">
        <v>1</v>
      </c>
    </row>
    <row r="2018" spans="1:4" x14ac:dyDescent="0.25">
      <c r="A2018" s="61">
        <v>44074</v>
      </c>
      <c r="B2018" s="54" t="s">
        <v>24</v>
      </c>
      <c r="C2018" s="54" t="s">
        <v>24</v>
      </c>
      <c r="D2018" s="14">
        <v>1</v>
      </c>
    </row>
    <row r="2019" spans="1:4" x14ac:dyDescent="0.25">
      <c r="A2019" s="61">
        <v>44074</v>
      </c>
      <c r="B2019" s="54" t="s">
        <v>47</v>
      </c>
      <c r="C2019" s="54" t="s">
        <v>47</v>
      </c>
      <c r="D2019" s="14">
        <v>0</v>
      </c>
    </row>
    <row r="2020" spans="1:4" x14ac:dyDescent="0.25">
      <c r="A2020" s="61">
        <v>44074</v>
      </c>
      <c r="B2020" s="54" t="s">
        <v>48</v>
      </c>
      <c r="C2020" s="440" t="s">
        <v>1380</v>
      </c>
      <c r="D2020" s="14">
        <v>0</v>
      </c>
    </row>
    <row r="2021" spans="1:4" x14ac:dyDescent="0.25">
      <c r="A2021" s="61">
        <v>44074</v>
      </c>
      <c r="B2021" s="54" t="s">
        <v>7</v>
      </c>
      <c r="C2021" s="54" t="s">
        <v>7</v>
      </c>
      <c r="D2021" s="14">
        <v>4</v>
      </c>
    </row>
    <row r="2022" spans="1:4" x14ac:dyDescent="0.25">
      <c r="A2022" s="61">
        <v>44074</v>
      </c>
      <c r="B2022" s="54" t="s">
        <v>9</v>
      </c>
      <c r="C2022" s="54" t="s">
        <v>9</v>
      </c>
      <c r="D2022" s="14">
        <v>16</v>
      </c>
    </row>
    <row r="2023" spans="1:4" x14ac:dyDescent="0.25">
      <c r="A2023" s="61">
        <v>44074</v>
      </c>
      <c r="B2023" s="54" t="s">
        <v>9</v>
      </c>
      <c r="C2023" s="54" t="s">
        <v>17</v>
      </c>
      <c r="D2023" s="14">
        <v>1</v>
      </c>
    </row>
    <row r="2024" spans="1:4" x14ac:dyDescent="0.25">
      <c r="A2024" s="61">
        <v>44074</v>
      </c>
      <c r="B2024" s="54" t="s">
        <v>15</v>
      </c>
      <c r="C2024" s="54" t="s">
        <v>1139</v>
      </c>
      <c r="D2024" s="14">
        <v>0</v>
      </c>
    </row>
    <row r="2025" spans="1:4" x14ac:dyDescent="0.25">
      <c r="A2025" s="61">
        <v>44074</v>
      </c>
      <c r="B2025" s="54" t="s">
        <v>11</v>
      </c>
      <c r="C2025" s="54" t="s">
        <v>133</v>
      </c>
      <c r="D2025" s="14">
        <v>4</v>
      </c>
    </row>
    <row r="2026" spans="1:4" x14ac:dyDescent="0.25">
      <c r="A2026" s="61">
        <v>44074</v>
      </c>
      <c r="B2026" s="54" t="s">
        <v>12</v>
      </c>
      <c r="C2026" s="54" t="s">
        <v>12</v>
      </c>
      <c r="D2026" s="14">
        <v>1</v>
      </c>
    </row>
    <row r="2027" spans="1:4" x14ac:dyDescent="0.25">
      <c r="A2027" s="61">
        <v>44074</v>
      </c>
      <c r="B2027" s="54" t="s">
        <v>8</v>
      </c>
      <c r="C2027" s="68" t="s">
        <v>1232</v>
      </c>
      <c r="D2027" s="14">
        <v>1</v>
      </c>
    </row>
    <row r="2028" spans="1:4" x14ac:dyDescent="0.25">
      <c r="A2028" s="61">
        <v>44074</v>
      </c>
      <c r="B2028" s="54" t="s">
        <v>8</v>
      </c>
      <c r="C2028" s="54" t="s">
        <v>58</v>
      </c>
      <c r="D2028" s="14">
        <v>1</v>
      </c>
    </row>
    <row r="2029" spans="1:4" x14ac:dyDescent="0.25">
      <c r="A2029" s="61">
        <v>44074</v>
      </c>
      <c r="B2029" s="54" t="s">
        <v>8</v>
      </c>
      <c r="C2029" s="54" t="s">
        <v>40</v>
      </c>
      <c r="D2029" s="14">
        <v>6</v>
      </c>
    </row>
    <row r="2030" spans="1:4" x14ac:dyDescent="0.25">
      <c r="A2030" s="61">
        <v>44074</v>
      </c>
      <c r="B2030" s="54" t="s">
        <v>8</v>
      </c>
      <c r="C2030" s="54" t="s">
        <v>8</v>
      </c>
      <c r="D2030" s="14">
        <v>121</v>
      </c>
    </row>
    <row r="2031" spans="1:4" x14ac:dyDescent="0.25">
      <c r="A2031" s="61">
        <v>44074</v>
      </c>
      <c r="B2031" s="54" t="s">
        <v>8</v>
      </c>
      <c r="C2031" s="54" t="s">
        <v>31</v>
      </c>
      <c r="D2031" s="14">
        <v>7</v>
      </c>
    </row>
    <row r="2032" spans="1:4" x14ac:dyDescent="0.25">
      <c r="A2032" s="61">
        <v>44074</v>
      </c>
      <c r="B2032" s="54" t="s">
        <v>8</v>
      </c>
      <c r="C2032" s="54" t="s">
        <v>79</v>
      </c>
      <c r="D2032" s="14">
        <v>2</v>
      </c>
    </row>
    <row r="2033" spans="1:4" x14ac:dyDescent="0.25">
      <c r="A2033" s="61">
        <v>44074</v>
      </c>
      <c r="B2033" s="54" t="s">
        <v>8</v>
      </c>
      <c r="C2033" s="54" t="s">
        <v>110</v>
      </c>
      <c r="D2033" s="14">
        <v>2</v>
      </c>
    </row>
    <row r="2034" spans="1:4" x14ac:dyDescent="0.25">
      <c r="A2034" s="61">
        <v>44074</v>
      </c>
      <c r="B2034" s="54" t="s">
        <v>49</v>
      </c>
      <c r="C2034" s="54" t="s">
        <v>49</v>
      </c>
      <c r="D2034" s="14">
        <v>0</v>
      </c>
    </row>
    <row r="2035" spans="1:4" x14ac:dyDescent="0.25">
      <c r="A2035" s="61">
        <v>44074</v>
      </c>
      <c r="B2035" s="54" t="s">
        <v>50</v>
      </c>
      <c r="C2035" s="54" t="s">
        <v>365</v>
      </c>
      <c r="D2035" s="14">
        <v>0</v>
      </c>
    </row>
    <row r="2036" spans="1:4" x14ac:dyDescent="0.25">
      <c r="A2036" s="61">
        <v>44074</v>
      </c>
      <c r="B2036" s="54" t="s">
        <v>27</v>
      </c>
      <c r="C2036" s="54" t="s">
        <v>43</v>
      </c>
      <c r="D2036" s="14">
        <v>0</v>
      </c>
    </row>
    <row r="2037" spans="1:4" x14ac:dyDescent="0.25">
      <c r="A2037" s="61">
        <v>44074</v>
      </c>
      <c r="B2037" s="54" t="s">
        <v>51</v>
      </c>
      <c r="C2037" s="54" t="s">
        <v>51</v>
      </c>
      <c r="D2037" s="14">
        <v>4</v>
      </c>
    </row>
    <row r="2038" spans="1:4" x14ac:dyDescent="0.25">
      <c r="A2038" s="61">
        <v>44074</v>
      </c>
      <c r="B2038" s="54" t="s">
        <v>10</v>
      </c>
      <c r="C2038" s="54" t="s">
        <v>10</v>
      </c>
      <c r="D2038" s="14">
        <v>1</v>
      </c>
    </row>
    <row r="2039" spans="1:4" x14ac:dyDescent="0.25">
      <c r="A2039" s="61">
        <v>44075</v>
      </c>
      <c r="B2039" s="54" t="s">
        <v>14</v>
      </c>
      <c r="C2039" s="54" t="s">
        <v>14</v>
      </c>
      <c r="D2039" s="14">
        <v>0</v>
      </c>
    </row>
    <row r="2040" spans="1:4" x14ac:dyDescent="0.25">
      <c r="A2040" s="61">
        <v>44075</v>
      </c>
      <c r="B2040" s="54" t="s">
        <v>20</v>
      </c>
      <c r="C2040" s="54" t="s">
        <v>20</v>
      </c>
      <c r="D2040" s="14">
        <v>13</v>
      </c>
    </row>
    <row r="2041" spans="1:4" x14ac:dyDescent="0.25">
      <c r="A2041" s="61">
        <v>44075</v>
      </c>
      <c r="B2041" s="54" t="s">
        <v>13</v>
      </c>
      <c r="C2041" s="68" t="s">
        <v>93</v>
      </c>
      <c r="D2041" s="14">
        <v>1</v>
      </c>
    </row>
    <row r="2042" spans="1:4" x14ac:dyDescent="0.25">
      <c r="A2042" s="61">
        <v>44075</v>
      </c>
      <c r="B2042" s="54" t="s">
        <v>13</v>
      </c>
      <c r="C2042" s="68" t="s">
        <v>1165</v>
      </c>
      <c r="D2042" s="14">
        <v>1</v>
      </c>
    </row>
    <row r="2043" spans="1:4" x14ac:dyDescent="0.25">
      <c r="A2043" s="61">
        <v>44075</v>
      </c>
      <c r="B2043" s="54" t="s">
        <v>24</v>
      </c>
      <c r="C2043" s="54" t="s">
        <v>23</v>
      </c>
      <c r="D2043" s="14">
        <v>3</v>
      </c>
    </row>
    <row r="2044" spans="1:4" x14ac:dyDescent="0.25">
      <c r="A2044" s="61">
        <v>44075</v>
      </c>
      <c r="B2044" s="54" t="s">
        <v>24</v>
      </c>
      <c r="C2044" s="54" t="s">
        <v>24</v>
      </c>
      <c r="D2044" s="14">
        <v>1</v>
      </c>
    </row>
    <row r="2045" spans="1:4" x14ac:dyDescent="0.25">
      <c r="A2045" s="61">
        <v>44075</v>
      </c>
      <c r="B2045" s="54" t="s">
        <v>47</v>
      </c>
      <c r="C2045" s="54" t="s">
        <v>47</v>
      </c>
      <c r="D2045" s="14">
        <v>0</v>
      </c>
    </row>
    <row r="2046" spans="1:4" x14ac:dyDescent="0.25">
      <c r="A2046" s="61">
        <v>44075</v>
      </c>
      <c r="B2046" s="54" t="s">
        <v>47</v>
      </c>
      <c r="C2046" s="54" t="s">
        <v>47</v>
      </c>
      <c r="D2046" s="14">
        <v>0</v>
      </c>
    </row>
    <row r="2047" spans="1:4" x14ac:dyDescent="0.25">
      <c r="A2047" s="61">
        <v>44075</v>
      </c>
      <c r="B2047" s="54" t="s">
        <v>48</v>
      </c>
      <c r="C2047" s="440" t="s">
        <v>1380</v>
      </c>
      <c r="D2047" s="14">
        <v>2</v>
      </c>
    </row>
    <row r="2048" spans="1:4" x14ac:dyDescent="0.25">
      <c r="A2048" s="61">
        <v>44075</v>
      </c>
      <c r="B2048" s="54" t="s">
        <v>7</v>
      </c>
      <c r="C2048" s="68" t="s">
        <v>1191</v>
      </c>
      <c r="D2048" s="14">
        <v>1</v>
      </c>
    </row>
    <row r="2049" spans="1:4" x14ac:dyDescent="0.25">
      <c r="A2049" s="61">
        <v>44075</v>
      </c>
      <c r="B2049" s="54" t="s">
        <v>9</v>
      </c>
      <c r="C2049" s="54" t="s">
        <v>9</v>
      </c>
      <c r="D2049" s="14">
        <v>29</v>
      </c>
    </row>
    <row r="2050" spans="1:4" x14ac:dyDescent="0.25">
      <c r="A2050" s="61">
        <v>44075</v>
      </c>
      <c r="B2050" s="54" t="s">
        <v>9</v>
      </c>
      <c r="C2050" s="54" t="s">
        <v>17</v>
      </c>
      <c r="D2050" s="14">
        <v>2</v>
      </c>
    </row>
    <row r="2051" spans="1:4" x14ac:dyDescent="0.25">
      <c r="A2051" s="61">
        <v>44075</v>
      </c>
      <c r="B2051" s="54" t="s">
        <v>15</v>
      </c>
      <c r="C2051" s="54" t="s">
        <v>107</v>
      </c>
      <c r="D2051" s="14">
        <v>2</v>
      </c>
    </row>
    <row r="2052" spans="1:4" x14ac:dyDescent="0.25">
      <c r="A2052" s="61">
        <v>44075</v>
      </c>
      <c r="B2052" s="54" t="s">
        <v>11</v>
      </c>
      <c r="C2052" s="54" t="s">
        <v>64</v>
      </c>
      <c r="D2052" s="14">
        <v>0</v>
      </c>
    </row>
    <row r="2053" spans="1:4" x14ac:dyDescent="0.25">
      <c r="A2053" s="61">
        <v>44075</v>
      </c>
      <c r="B2053" s="54" t="s">
        <v>11</v>
      </c>
      <c r="C2053" s="54" t="s">
        <v>133</v>
      </c>
      <c r="D2053" s="14">
        <v>1</v>
      </c>
    </row>
    <row r="2054" spans="1:4" x14ac:dyDescent="0.25">
      <c r="A2054" s="61">
        <v>44075</v>
      </c>
      <c r="B2054" s="54" t="s">
        <v>12</v>
      </c>
      <c r="C2054" s="68" t="s">
        <v>1221</v>
      </c>
      <c r="D2054" s="14">
        <v>7</v>
      </c>
    </row>
    <row r="2055" spans="1:4" x14ac:dyDescent="0.25">
      <c r="A2055" s="61">
        <v>44075</v>
      </c>
      <c r="B2055" s="54" t="s">
        <v>8</v>
      </c>
      <c r="C2055" s="68" t="s">
        <v>1232</v>
      </c>
      <c r="D2055" s="14">
        <v>2</v>
      </c>
    </row>
    <row r="2056" spans="1:4" x14ac:dyDescent="0.25">
      <c r="A2056" s="61">
        <v>44075</v>
      </c>
      <c r="B2056" s="54" t="s">
        <v>8</v>
      </c>
      <c r="C2056" s="54" t="s">
        <v>58</v>
      </c>
      <c r="D2056" s="14">
        <v>8</v>
      </c>
    </row>
    <row r="2057" spans="1:4" x14ac:dyDescent="0.25">
      <c r="A2057" s="61">
        <v>44075</v>
      </c>
      <c r="B2057" s="54" t="s">
        <v>8</v>
      </c>
      <c r="C2057" s="54" t="s">
        <v>132</v>
      </c>
      <c r="D2057" s="14">
        <v>3</v>
      </c>
    </row>
    <row r="2058" spans="1:4" x14ac:dyDescent="0.25">
      <c r="A2058" s="61">
        <v>44075</v>
      </c>
      <c r="B2058" s="54" t="s">
        <v>8</v>
      </c>
      <c r="C2058" s="54" t="s">
        <v>40</v>
      </c>
      <c r="D2058" s="14">
        <v>4</v>
      </c>
    </row>
    <row r="2059" spans="1:4" x14ac:dyDescent="0.25">
      <c r="A2059" s="61">
        <v>44075</v>
      </c>
      <c r="B2059" s="54" t="s">
        <v>8</v>
      </c>
      <c r="C2059" s="54" t="s">
        <v>8</v>
      </c>
      <c r="D2059" s="14">
        <v>160</v>
      </c>
    </row>
    <row r="2060" spans="1:4" x14ac:dyDescent="0.25">
      <c r="A2060" s="61">
        <v>44075</v>
      </c>
      <c r="B2060" s="54" t="s">
        <v>8</v>
      </c>
      <c r="C2060" s="54" t="s">
        <v>185</v>
      </c>
      <c r="D2060" s="14">
        <v>2</v>
      </c>
    </row>
    <row r="2061" spans="1:4" x14ac:dyDescent="0.25">
      <c r="A2061" s="61">
        <v>44075</v>
      </c>
      <c r="B2061" s="54" t="s">
        <v>8</v>
      </c>
      <c r="C2061" s="54" t="s">
        <v>31</v>
      </c>
      <c r="D2061" s="14">
        <v>6</v>
      </c>
    </row>
    <row r="2062" spans="1:4" x14ac:dyDescent="0.25">
      <c r="A2062" s="61">
        <v>44075</v>
      </c>
      <c r="B2062" s="54" t="s">
        <v>8</v>
      </c>
      <c r="C2062" s="54" t="s">
        <v>79</v>
      </c>
      <c r="D2062" s="14">
        <v>2</v>
      </c>
    </row>
    <row r="2063" spans="1:4" x14ac:dyDescent="0.25">
      <c r="A2063" s="61">
        <v>44075</v>
      </c>
      <c r="B2063" s="54" t="s">
        <v>8</v>
      </c>
      <c r="C2063" s="54" t="s">
        <v>110</v>
      </c>
      <c r="D2063" s="14">
        <v>4</v>
      </c>
    </row>
    <row r="2064" spans="1:4" x14ac:dyDescent="0.25">
      <c r="A2064" s="61">
        <v>44075</v>
      </c>
      <c r="B2064" s="54" t="s">
        <v>49</v>
      </c>
      <c r="C2064" s="68" t="s">
        <v>1246</v>
      </c>
      <c r="D2064" s="14">
        <v>0</v>
      </c>
    </row>
    <row r="2065" spans="1:4" x14ac:dyDescent="0.25">
      <c r="A2065" s="61">
        <v>44075</v>
      </c>
      <c r="B2065" s="54" t="s">
        <v>49</v>
      </c>
      <c r="C2065" s="54" t="s">
        <v>49</v>
      </c>
      <c r="D2065" s="14">
        <v>0</v>
      </c>
    </row>
    <row r="2066" spans="1:4" x14ac:dyDescent="0.25">
      <c r="A2066" s="61">
        <v>44075</v>
      </c>
      <c r="B2066" s="54" t="s">
        <v>50</v>
      </c>
      <c r="C2066" s="54" t="s">
        <v>365</v>
      </c>
      <c r="D2066" s="14">
        <v>0</v>
      </c>
    </row>
    <row r="2067" spans="1:4" x14ac:dyDescent="0.25">
      <c r="A2067" s="61">
        <v>44075</v>
      </c>
      <c r="B2067" s="54" t="s">
        <v>27</v>
      </c>
      <c r="C2067" s="54" t="s">
        <v>43</v>
      </c>
      <c r="D2067" s="14">
        <v>2</v>
      </c>
    </row>
    <row r="2068" spans="1:4" x14ac:dyDescent="0.25">
      <c r="A2068" s="61">
        <v>44075</v>
      </c>
      <c r="B2068" s="54" t="s">
        <v>51</v>
      </c>
      <c r="C2068" s="54" t="s">
        <v>51</v>
      </c>
      <c r="D2068" s="14">
        <v>2</v>
      </c>
    </row>
    <row r="2069" spans="1:4" x14ac:dyDescent="0.25">
      <c r="A2069" s="61">
        <v>44075</v>
      </c>
      <c r="B2069" s="54" t="s">
        <v>10</v>
      </c>
      <c r="C2069" s="54" t="s">
        <v>10</v>
      </c>
      <c r="D2069" s="14">
        <v>4</v>
      </c>
    </row>
    <row r="2070" spans="1:4" x14ac:dyDescent="0.25">
      <c r="A2070" s="61">
        <v>44076</v>
      </c>
      <c r="B2070" s="54" t="s">
        <v>14</v>
      </c>
      <c r="C2070" s="54" t="s">
        <v>14</v>
      </c>
      <c r="D2070" s="14">
        <v>0</v>
      </c>
    </row>
    <row r="2071" spans="1:4" x14ac:dyDescent="0.25">
      <c r="A2071" s="61">
        <v>44076</v>
      </c>
      <c r="B2071" s="54" t="s">
        <v>20</v>
      </c>
      <c r="C2071" s="54" t="s">
        <v>20</v>
      </c>
      <c r="D2071" s="14">
        <v>20</v>
      </c>
    </row>
    <row r="2072" spans="1:4" x14ac:dyDescent="0.25">
      <c r="A2072" s="61">
        <v>44076</v>
      </c>
      <c r="B2072" s="62" t="s">
        <v>13</v>
      </c>
      <c r="C2072" s="68" t="s">
        <v>93</v>
      </c>
      <c r="D2072" s="14">
        <v>2</v>
      </c>
    </row>
    <row r="2073" spans="1:4" x14ac:dyDescent="0.25">
      <c r="A2073" s="61">
        <v>44076</v>
      </c>
      <c r="B2073" s="62" t="s">
        <v>13</v>
      </c>
      <c r="C2073" s="68" t="s">
        <v>1161</v>
      </c>
      <c r="D2073" s="14">
        <v>2</v>
      </c>
    </row>
    <row r="2074" spans="1:4" x14ac:dyDescent="0.25">
      <c r="A2074" s="61">
        <v>44076</v>
      </c>
      <c r="B2074" s="54" t="s">
        <v>13</v>
      </c>
      <c r="C2074" s="54" t="s">
        <v>13</v>
      </c>
      <c r="D2074" s="14">
        <v>19</v>
      </c>
    </row>
    <row r="2075" spans="1:4" x14ac:dyDescent="0.25">
      <c r="A2075" s="61">
        <v>44076</v>
      </c>
      <c r="B2075" s="54" t="s">
        <v>13</v>
      </c>
      <c r="C2075" s="68" t="s">
        <v>137</v>
      </c>
      <c r="D2075" s="14">
        <v>1</v>
      </c>
    </row>
    <row r="2076" spans="1:4" x14ac:dyDescent="0.25">
      <c r="A2076" s="61">
        <v>44076</v>
      </c>
      <c r="B2076" s="54" t="s">
        <v>13</v>
      </c>
      <c r="C2076" s="68" t="s">
        <v>1167</v>
      </c>
      <c r="D2076" s="14">
        <v>1</v>
      </c>
    </row>
    <row r="2077" spans="1:4" x14ac:dyDescent="0.25">
      <c r="A2077" s="61">
        <v>44076</v>
      </c>
      <c r="B2077" s="54" t="s">
        <v>24</v>
      </c>
      <c r="C2077" s="54" t="s">
        <v>23</v>
      </c>
      <c r="D2077" s="14">
        <v>1</v>
      </c>
    </row>
    <row r="2078" spans="1:4" x14ac:dyDescent="0.25">
      <c r="A2078" s="61">
        <v>44076</v>
      </c>
      <c r="B2078" s="54" t="s">
        <v>47</v>
      </c>
      <c r="C2078" s="54" t="s">
        <v>47</v>
      </c>
      <c r="D2078" s="14">
        <v>0</v>
      </c>
    </row>
    <row r="2079" spans="1:4" x14ac:dyDescent="0.25">
      <c r="A2079" s="61">
        <v>44076</v>
      </c>
      <c r="B2079" s="54" t="s">
        <v>48</v>
      </c>
      <c r="C2079" s="440" t="s">
        <v>1380</v>
      </c>
      <c r="D2079" s="14">
        <v>0</v>
      </c>
    </row>
    <row r="2080" spans="1:4" x14ac:dyDescent="0.25">
      <c r="A2080" s="61">
        <v>44076</v>
      </c>
      <c r="B2080" s="54" t="s">
        <v>7</v>
      </c>
      <c r="C2080" s="54" t="s">
        <v>7</v>
      </c>
      <c r="D2080" s="14">
        <v>11</v>
      </c>
    </row>
    <row r="2081" spans="1:4" x14ac:dyDescent="0.25">
      <c r="A2081" s="61">
        <v>44076</v>
      </c>
      <c r="B2081" s="54" t="s">
        <v>9</v>
      </c>
      <c r="C2081" s="54" t="s">
        <v>9</v>
      </c>
      <c r="D2081" s="14">
        <v>74</v>
      </c>
    </row>
    <row r="2082" spans="1:4" x14ac:dyDescent="0.25">
      <c r="A2082" s="61">
        <v>44076</v>
      </c>
      <c r="B2082" s="54" t="s">
        <v>9</v>
      </c>
      <c r="C2082" s="54" t="s">
        <v>17</v>
      </c>
      <c r="D2082" s="14">
        <v>2</v>
      </c>
    </row>
    <row r="2083" spans="1:4" x14ac:dyDescent="0.25">
      <c r="A2083" s="61">
        <v>44076</v>
      </c>
      <c r="B2083" s="54" t="s">
        <v>9</v>
      </c>
      <c r="C2083" s="54" t="s">
        <v>143</v>
      </c>
      <c r="D2083" s="14">
        <v>2</v>
      </c>
    </row>
    <row r="2084" spans="1:4" x14ac:dyDescent="0.25">
      <c r="A2084" s="61">
        <v>44076</v>
      </c>
      <c r="B2084" s="54" t="s">
        <v>15</v>
      </c>
      <c r="C2084" s="54" t="s">
        <v>1139</v>
      </c>
      <c r="D2084" s="14">
        <v>2</v>
      </c>
    </row>
    <row r="2085" spans="1:4" x14ac:dyDescent="0.25">
      <c r="A2085" s="61">
        <v>44076</v>
      </c>
      <c r="B2085" s="54" t="s">
        <v>11</v>
      </c>
      <c r="C2085" s="54" t="s">
        <v>141</v>
      </c>
      <c r="D2085" s="14">
        <v>6</v>
      </c>
    </row>
    <row r="2086" spans="1:4" x14ac:dyDescent="0.25">
      <c r="A2086" s="61">
        <v>44076</v>
      </c>
      <c r="B2086" s="54" t="s">
        <v>11</v>
      </c>
      <c r="C2086" s="54" t="s">
        <v>11</v>
      </c>
      <c r="D2086" s="14">
        <v>2</v>
      </c>
    </row>
    <row r="2087" spans="1:4" x14ac:dyDescent="0.25">
      <c r="A2087" s="61">
        <v>44076</v>
      </c>
      <c r="B2087" s="54" t="s">
        <v>11</v>
      </c>
      <c r="C2087" s="54" t="s">
        <v>133</v>
      </c>
      <c r="D2087" s="14">
        <v>6</v>
      </c>
    </row>
    <row r="2088" spans="1:4" x14ac:dyDescent="0.25">
      <c r="A2088" s="61">
        <v>44076</v>
      </c>
      <c r="B2088" s="54" t="s">
        <v>12</v>
      </c>
      <c r="C2088" s="54" t="s">
        <v>12</v>
      </c>
      <c r="D2088" s="14">
        <v>0</v>
      </c>
    </row>
    <row r="2089" spans="1:4" x14ac:dyDescent="0.25">
      <c r="A2089" s="61">
        <v>44076</v>
      </c>
      <c r="B2089" s="54" t="s">
        <v>8</v>
      </c>
      <c r="C2089" s="54" t="s">
        <v>232</v>
      </c>
      <c r="D2089" s="14">
        <v>1</v>
      </c>
    </row>
    <row r="2090" spans="1:4" x14ac:dyDescent="0.25">
      <c r="A2090" s="61">
        <v>44076</v>
      </c>
      <c r="B2090" s="54" t="s">
        <v>8</v>
      </c>
      <c r="C2090" s="54" t="s">
        <v>203</v>
      </c>
      <c r="D2090" s="14">
        <v>3</v>
      </c>
    </row>
    <row r="2091" spans="1:4" x14ac:dyDescent="0.25">
      <c r="A2091" s="61">
        <v>44076</v>
      </c>
      <c r="B2091" s="54" t="s">
        <v>8</v>
      </c>
      <c r="C2091" s="54" t="s">
        <v>40</v>
      </c>
      <c r="D2091" s="14">
        <v>3</v>
      </c>
    </row>
    <row r="2092" spans="1:4" x14ac:dyDescent="0.25">
      <c r="A2092" s="61">
        <v>44076</v>
      </c>
      <c r="B2092" s="54" t="s">
        <v>8</v>
      </c>
      <c r="C2092" s="54" t="s">
        <v>8</v>
      </c>
      <c r="D2092" s="14">
        <v>51</v>
      </c>
    </row>
    <row r="2093" spans="1:4" x14ac:dyDescent="0.25">
      <c r="A2093" s="61">
        <v>44076</v>
      </c>
      <c r="B2093" s="54" t="s">
        <v>8</v>
      </c>
      <c r="C2093" s="54" t="s">
        <v>110</v>
      </c>
      <c r="D2093" s="14">
        <v>4</v>
      </c>
    </row>
    <row r="2094" spans="1:4" x14ac:dyDescent="0.25">
      <c r="A2094" s="61">
        <v>44076</v>
      </c>
      <c r="B2094" s="54" t="s">
        <v>49</v>
      </c>
      <c r="C2094" s="54" t="s">
        <v>49</v>
      </c>
      <c r="D2094" s="14">
        <v>0</v>
      </c>
    </row>
    <row r="2095" spans="1:4" x14ac:dyDescent="0.25">
      <c r="A2095" s="61">
        <v>44076</v>
      </c>
      <c r="B2095" s="54" t="s">
        <v>50</v>
      </c>
      <c r="C2095" s="54" t="s">
        <v>365</v>
      </c>
      <c r="D2095" s="14">
        <v>0</v>
      </c>
    </row>
    <row r="2096" spans="1:4" x14ac:dyDescent="0.25">
      <c r="A2096" s="61">
        <v>44076</v>
      </c>
      <c r="B2096" s="54" t="s">
        <v>27</v>
      </c>
      <c r="C2096" s="54" t="s">
        <v>43</v>
      </c>
      <c r="D2096" s="14">
        <v>2</v>
      </c>
    </row>
    <row r="2097" spans="1:4" x14ac:dyDescent="0.25">
      <c r="A2097" s="61">
        <v>44076</v>
      </c>
      <c r="B2097" s="54" t="s">
        <v>51</v>
      </c>
      <c r="C2097" s="54" t="s">
        <v>51</v>
      </c>
      <c r="D2097" s="14">
        <v>1</v>
      </c>
    </row>
    <row r="2098" spans="1:4" x14ac:dyDescent="0.25">
      <c r="A2098" s="61">
        <v>44076</v>
      </c>
      <c r="B2098" s="54" t="s">
        <v>10</v>
      </c>
      <c r="C2098" s="54" t="s">
        <v>10</v>
      </c>
      <c r="D2098" s="14">
        <v>7</v>
      </c>
    </row>
    <row r="2099" spans="1:4" x14ac:dyDescent="0.25">
      <c r="A2099" s="61">
        <v>44077</v>
      </c>
      <c r="B2099" s="54" t="s">
        <v>14</v>
      </c>
      <c r="C2099" s="54" t="s">
        <v>14</v>
      </c>
      <c r="D2099" s="14">
        <v>1</v>
      </c>
    </row>
    <row r="2100" spans="1:4" x14ac:dyDescent="0.25">
      <c r="A2100" s="61">
        <v>44077</v>
      </c>
      <c r="B2100" s="54" t="s">
        <v>20</v>
      </c>
      <c r="C2100" s="54" t="s">
        <v>20</v>
      </c>
      <c r="D2100" s="14">
        <v>0</v>
      </c>
    </row>
    <row r="2101" spans="1:4" x14ac:dyDescent="0.25">
      <c r="A2101" s="61">
        <v>44077</v>
      </c>
      <c r="B2101" s="54" t="s">
        <v>13</v>
      </c>
      <c r="C2101" s="68" t="s">
        <v>93</v>
      </c>
      <c r="D2101" s="14">
        <v>1</v>
      </c>
    </row>
    <row r="2102" spans="1:4" x14ac:dyDescent="0.25">
      <c r="A2102" s="61">
        <v>44077</v>
      </c>
      <c r="B2102" s="54" t="s">
        <v>13</v>
      </c>
      <c r="C2102" s="54" t="s">
        <v>13</v>
      </c>
      <c r="D2102" s="14">
        <v>5</v>
      </c>
    </row>
    <row r="2103" spans="1:4" x14ac:dyDescent="0.25">
      <c r="A2103" s="61">
        <v>44077</v>
      </c>
      <c r="B2103" s="54" t="s">
        <v>13</v>
      </c>
      <c r="C2103" s="68" t="s">
        <v>137</v>
      </c>
      <c r="D2103" s="14">
        <v>1</v>
      </c>
    </row>
    <row r="2104" spans="1:4" x14ac:dyDescent="0.25">
      <c r="A2104" s="61">
        <v>44077</v>
      </c>
      <c r="B2104" s="54" t="s">
        <v>24</v>
      </c>
      <c r="C2104" s="54" t="s">
        <v>24</v>
      </c>
      <c r="D2104" s="14">
        <v>1</v>
      </c>
    </row>
    <row r="2105" spans="1:4" x14ac:dyDescent="0.25">
      <c r="A2105" s="61">
        <v>44077</v>
      </c>
      <c r="B2105" s="54" t="s">
        <v>47</v>
      </c>
      <c r="C2105" s="54" t="s">
        <v>47</v>
      </c>
      <c r="D2105" s="14">
        <v>0</v>
      </c>
    </row>
    <row r="2106" spans="1:4" x14ac:dyDescent="0.25">
      <c r="A2106" s="61">
        <v>44077</v>
      </c>
      <c r="B2106" s="54" t="s">
        <v>48</v>
      </c>
      <c r="C2106" s="440" t="s">
        <v>1380</v>
      </c>
      <c r="D2106" s="14">
        <v>0</v>
      </c>
    </row>
    <row r="2107" spans="1:4" x14ac:dyDescent="0.25">
      <c r="A2107" s="61">
        <v>44077</v>
      </c>
      <c r="B2107" s="54" t="s">
        <v>7</v>
      </c>
      <c r="C2107" s="54" t="s">
        <v>7</v>
      </c>
      <c r="D2107" s="14">
        <v>0</v>
      </c>
    </row>
    <row r="2108" spans="1:4" x14ac:dyDescent="0.25">
      <c r="A2108" s="61">
        <v>44077</v>
      </c>
      <c r="B2108" s="54" t="s">
        <v>9</v>
      </c>
      <c r="C2108" s="54" t="s">
        <v>9</v>
      </c>
      <c r="D2108" s="14">
        <v>19</v>
      </c>
    </row>
    <row r="2109" spans="1:4" x14ac:dyDescent="0.25">
      <c r="A2109" s="61">
        <v>44077</v>
      </c>
      <c r="B2109" s="54" t="s">
        <v>9</v>
      </c>
      <c r="C2109" s="54" t="s">
        <v>17</v>
      </c>
      <c r="D2109" s="14">
        <v>4</v>
      </c>
    </row>
    <row r="2110" spans="1:4" x14ac:dyDescent="0.25">
      <c r="A2110" s="61">
        <v>44077</v>
      </c>
      <c r="B2110" s="54" t="s">
        <v>9</v>
      </c>
      <c r="C2110" s="54" t="s">
        <v>143</v>
      </c>
      <c r="D2110" s="14">
        <v>3</v>
      </c>
    </row>
    <row r="2111" spans="1:4" x14ac:dyDescent="0.25">
      <c r="A2111" s="61">
        <v>44077</v>
      </c>
      <c r="B2111" s="54" t="s">
        <v>15</v>
      </c>
      <c r="C2111" s="54" t="s">
        <v>1139</v>
      </c>
      <c r="D2111" s="14">
        <v>0</v>
      </c>
    </row>
    <row r="2112" spans="1:4" x14ac:dyDescent="0.25">
      <c r="A2112" s="61">
        <v>44077</v>
      </c>
      <c r="B2112" s="54" t="s">
        <v>11</v>
      </c>
      <c r="C2112" s="54" t="s">
        <v>133</v>
      </c>
      <c r="D2112" s="14">
        <v>3</v>
      </c>
    </row>
    <row r="2113" spans="1:5" x14ac:dyDescent="0.25">
      <c r="A2113" s="61">
        <v>44077</v>
      </c>
      <c r="B2113" s="54" t="s">
        <v>12</v>
      </c>
      <c r="C2113" s="54" t="s">
        <v>12</v>
      </c>
      <c r="D2113" s="14">
        <v>2</v>
      </c>
    </row>
    <row r="2114" spans="1:5" x14ac:dyDescent="0.25">
      <c r="A2114" s="61">
        <v>44077</v>
      </c>
      <c r="B2114" s="54" t="s">
        <v>8</v>
      </c>
      <c r="C2114" s="68" t="s">
        <v>1232</v>
      </c>
      <c r="D2114" s="14">
        <v>2</v>
      </c>
    </row>
    <row r="2115" spans="1:5" x14ac:dyDescent="0.25">
      <c r="A2115" s="61">
        <v>44077</v>
      </c>
      <c r="B2115" s="54" t="s">
        <v>8</v>
      </c>
      <c r="C2115" s="54" t="s">
        <v>58</v>
      </c>
      <c r="D2115" s="14">
        <v>1</v>
      </c>
    </row>
    <row r="2116" spans="1:5" x14ac:dyDescent="0.25">
      <c r="A2116" s="61">
        <v>44077</v>
      </c>
      <c r="B2116" s="54" t="s">
        <v>8</v>
      </c>
      <c r="C2116" s="54" t="s">
        <v>40</v>
      </c>
      <c r="D2116" s="14">
        <v>8</v>
      </c>
    </row>
    <row r="2117" spans="1:5" x14ac:dyDescent="0.25">
      <c r="A2117" s="61">
        <v>44077</v>
      </c>
      <c r="B2117" s="54" t="s">
        <v>8</v>
      </c>
      <c r="C2117" s="54" t="s">
        <v>8</v>
      </c>
      <c r="D2117" s="14">
        <v>63</v>
      </c>
    </row>
    <row r="2118" spans="1:5" x14ac:dyDescent="0.25">
      <c r="A2118" s="61">
        <v>44077</v>
      </c>
      <c r="B2118" s="54" t="s">
        <v>8</v>
      </c>
      <c r="C2118" s="54" t="s">
        <v>31</v>
      </c>
      <c r="D2118" s="14">
        <v>2</v>
      </c>
    </row>
    <row r="2119" spans="1:5" x14ac:dyDescent="0.25">
      <c r="A2119" s="61">
        <v>44077</v>
      </c>
      <c r="B2119" s="54" t="s">
        <v>49</v>
      </c>
      <c r="C2119" s="54" t="s">
        <v>49</v>
      </c>
      <c r="D2119" s="14">
        <v>0</v>
      </c>
    </row>
    <row r="2120" spans="1:5" x14ac:dyDescent="0.25">
      <c r="A2120" s="105">
        <v>44077</v>
      </c>
      <c r="B2120" s="438" t="s">
        <v>50</v>
      </c>
      <c r="C2120" s="438" t="s">
        <v>365</v>
      </c>
      <c r="D2120" s="40">
        <v>0</v>
      </c>
    </row>
    <row r="2121" spans="1:5" x14ac:dyDescent="0.25">
      <c r="A2121" s="458">
        <v>44077</v>
      </c>
      <c r="B2121" s="81" t="s">
        <v>27</v>
      </c>
      <c r="C2121" s="81" t="s">
        <v>43</v>
      </c>
      <c r="D2121" s="459">
        <v>5</v>
      </c>
      <c r="E2121" s="81"/>
    </row>
    <row r="2122" spans="1:5" x14ac:dyDescent="0.25">
      <c r="A2122" s="458">
        <v>44077</v>
      </c>
      <c r="B2122" s="81" t="s">
        <v>51</v>
      </c>
      <c r="C2122" s="81" t="s">
        <v>51</v>
      </c>
      <c r="D2122" s="459">
        <v>1</v>
      </c>
      <c r="E2122" s="81"/>
    </row>
    <row r="2123" spans="1:5" x14ac:dyDescent="0.25">
      <c r="A2123" s="458">
        <v>44077</v>
      </c>
      <c r="B2123" s="81" t="s">
        <v>10</v>
      </c>
      <c r="C2123" s="81" t="s">
        <v>10</v>
      </c>
      <c r="D2123" s="459">
        <v>3</v>
      </c>
      <c r="E2123" s="81"/>
    </row>
    <row r="2124" spans="1:5" x14ac:dyDescent="0.25">
      <c r="A2124" s="458">
        <v>44078</v>
      </c>
      <c r="B2124" s="81" t="s">
        <v>14</v>
      </c>
      <c r="C2124" s="81" t="s">
        <v>14</v>
      </c>
      <c r="D2124" s="459">
        <v>0</v>
      </c>
      <c r="E2124" s="81"/>
    </row>
    <row r="2125" spans="1:5" x14ac:dyDescent="0.25">
      <c r="A2125" s="458">
        <v>44078</v>
      </c>
      <c r="B2125" s="81" t="s">
        <v>20</v>
      </c>
      <c r="C2125" s="81" t="s">
        <v>20</v>
      </c>
      <c r="D2125" s="459">
        <v>0</v>
      </c>
      <c r="E2125" s="81"/>
    </row>
    <row r="2126" spans="1:5" x14ac:dyDescent="0.25">
      <c r="A2126" s="458">
        <v>44078</v>
      </c>
      <c r="B2126" s="81" t="s">
        <v>13</v>
      </c>
      <c r="C2126" s="81" t="s">
        <v>13</v>
      </c>
      <c r="D2126" s="459">
        <v>0</v>
      </c>
      <c r="E2126" s="81"/>
    </row>
    <row r="2127" spans="1:5" x14ac:dyDescent="0.25">
      <c r="A2127" s="458">
        <v>44078</v>
      </c>
      <c r="B2127" s="81" t="s">
        <v>24</v>
      </c>
      <c r="C2127" s="81" t="s">
        <v>24</v>
      </c>
      <c r="D2127" s="459">
        <v>0</v>
      </c>
      <c r="E2127" s="81"/>
    </row>
    <row r="2128" spans="1:5" x14ac:dyDescent="0.25">
      <c r="A2128" s="458">
        <v>44078</v>
      </c>
      <c r="B2128" s="81" t="s">
        <v>47</v>
      </c>
      <c r="C2128" s="81" t="s">
        <v>47</v>
      </c>
      <c r="D2128" s="459">
        <v>0</v>
      </c>
      <c r="E2128" s="81"/>
    </row>
    <row r="2129" spans="1:5" x14ac:dyDescent="0.25">
      <c r="A2129" s="458">
        <v>44078</v>
      </c>
      <c r="B2129" s="81" t="s">
        <v>48</v>
      </c>
      <c r="C2129" s="460" t="s">
        <v>1380</v>
      </c>
      <c r="D2129" s="459">
        <v>0</v>
      </c>
      <c r="E2129" s="81"/>
    </row>
    <row r="2130" spans="1:5" x14ac:dyDescent="0.25">
      <c r="A2130" s="458">
        <v>44078</v>
      </c>
      <c r="B2130" s="81" t="s">
        <v>7</v>
      </c>
      <c r="C2130" s="81" t="s">
        <v>7</v>
      </c>
      <c r="D2130" s="459">
        <v>1</v>
      </c>
      <c r="E2130" s="81"/>
    </row>
    <row r="2131" spans="1:5" x14ac:dyDescent="0.25">
      <c r="A2131" s="458">
        <v>44078</v>
      </c>
      <c r="B2131" s="81" t="s">
        <v>9</v>
      </c>
      <c r="C2131" s="81" t="s">
        <v>9</v>
      </c>
      <c r="D2131" s="459">
        <f>15+9</f>
        <v>24</v>
      </c>
      <c r="E2131" s="81"/>
    </row>
    <row r="2132" spans="1:5" x14ac:dyDescent="0.25">
      <c r="A2132" s="458">
        <v>44078</v>
      </c>
      <c r="B2132" s="81" t="s">
        <v>15</v>
      </c>
      <c r="C2132" s="81" t="s">
        <v>1139</v>
      </c>
      <c r="D2132" s="459">
        <v>0</v>
      </c>
      <c r="E2132" s="81"/>
    </row>
    <row r="2133" spans="1:5" x14ac:dyDescent="0.25">
      <c r="A2133" s="458">
        <v>44078</v>
      </c>
      <c r="B2133" s="81" t="s">
        <v>11</v>
      </c>
      <c r="C2133" s="81" t="s">
        <v>11</v>
      </c>
      <c r="D2133" s="459">
        <v>0</v>
      </c>
      <c r="E2133" s="81"/>
    </row>
    <row r="2134" spans="1:5" x14ac:dyDescent="0.25">
      <c r="A2134" s="458">
        <v>44078</v>
      </c>
      <c r="B2134" s="81" t="s">
        <v>12</v>
      </c>
      <c r="C2134" s="81" t="s">
        <v>12</v>
      </c>
      <c r="D2134" s="459">
        <v>0</v>
      </c>
      <c r="E2134" s="81"/>
    </row>
    <row r="2135" spans="1:5" x14ac:dyDescent="0.25">
      <c r="A2135" s="458">
        <v>44078</v>
      </c>
      <c r="B2135" s="81" t="s">
        <v>8</v>
      </c>
      <c r="C2135" s="460" t="s">
        <v>1226</v>
      </c>
      <c r="D2135" s="459">
        <v>1</v>
      </c>
      <c r="E2135" s="81"/>
    </row>
    <row r="2136" spans="1:5" x14ac:dyDescent="0.25">
      <c r="A2136" s="458">
        <v>44078</v>
      </c>
      <c r="B2136" s="81" t="s">
        <v>8</v>
      </c>
      <c r="C2136" s="460" t="s">
        <v>1232</v>
      </c>
      <c r="D2136" s="459">
        <v>1</v>
      </c>
      <c r="E2136" s="81"/>
    </row>
    <row r="2137" spans="1:5" x14ac:dyDescent="0.25">
      <c r="A2137" s="458">
        <v>44078</v>
      </c>
      <c r="B2137" s="81" t="s">
        <v>8</v>
      </c>
      <c r="C2137" s="81" t="s">
        <v>40</v>
      </c>
      <c r="D2137" s="459">
        <v>4</v>
      </c>
      <c r="E2137" s="81"/>
    </row>
    <row r="2138" spans="1:5" x14ac:dyDescent="0.25">
      <c r="A2138" s="458">
        <v>44078</v>
      </c>
      <c r="B2138" s="81" t="s">
        <v>8</v>
      </c>
      <c r="C2138" s="81" t="s">
        <v>8</v>
      </c>
      <c r="D2138" s="459">
        <v>99</v>
      </c>
      <c r="E2138" s="81"/>
    </row>
    <row r="2139" spans="1:5" x14ac:dyDescent="0.25">
      <c r="A2139" s="458">
        <v>44078</v>
      </c>
      <c r="B2139" s="81" t="s">
        <v>8</v>
      </c>
      <c r="C2139" s="81" t="s">
        <v>31</v>
      </c>
      <c r="D2139" s="459">
        <v>2</v>
      </c>
      <c r="E2139" s="81"/>
    </row>
    <row r="2140" spans="1:5" x14ac:dyDescent="0.25">
      <c r="A2140" s="458">
        <v>44078</v>
      </c>
      <c r="B2140" s="81" t="s">
        <v>49</v>
      </c>
      <c r="C2140" s="81" t="s">
        <v>49</v>
      </c>
      <c r="D2140" s="459">
        <v>1</v>
      </c>
      <c r="E2140" s="81"/>
    </row>
    <row r="2141" spans="1:5" x14ac:dyDescent="0.25">
      <c r="A2141" s="458">
        <v>44078</v>
      </c>
      <c r="B2141" s="81" t="s">
        <v>50</v>
      </c>
      <c r="C2141" s="81" t="s">
        <v>365</v>
      </c>
      <c r="D2141" s="459">
        <v>0</v>
      </c>
      <c r="E2141" s="81"/>
    </row>
    <row r="2142" spans="1:5" x14ac:dyDescent="0.25">
      <c r="A2142" s="458">
        <v>44078</v>
      </c>
      <c r="B2142" s="81" t="s">
        <v>27</v>
      </c>
      <c r="C2142" s="81" t="s">
        <v>233</v>
      </c>
      <c r="D2142" s="459">
        <v>2</v>
      </c>
      <c r="E2142" s="81"/>
    </row>
    <row r="2143" spans="1:5" x14ac:dyDescent="0.25">
      <c r="A2143" s="458">
        <v>44078</v>
      </c>
      <c r="B2143" s="81" t="s">
        <v>51</v>
      </c>
      <c r="C2143" s="81" t="s">
        <v>51</v>
      </c>
      <c r="D2143" s="459">
        <v>0</v>
      </c>
      <c r="E2143" s="81"/>
    </row>
    <row r="2144" spans="1:5" x14ac:dyDescent="0.25">
      <c r="A2144" s="458">
        <v>44078</v>
      </c>
      <c r="B2144" s="81" t="s">
        <v>10</v>
      </c>
      <c r="C2144" s="81" t="s">
        <v>10</v>
      </c>
      <c r="D2144" s="459">
        <v>0</v>
      </c>
      <c r="E2144" s="81"/>
    </row>
    <row r="2145" spans="1:5" x14ac:dyDescent="0.25">
      <c r="A2145" s="458">
        <v>44079</v>
      </c>
      <c r="B2145" s="81" t="s">
        <v>14</v>
      </c>
      <c r="C2145" s="81" t="s">
        <v>14</v>
      </c>
      <c r="D2145" s="459">
        <v>0</v>
      </c>
      <c r="E2145" s="81"/>
    </row>
    <row r="2146" spans="1:5" x14ac:dyDescent="0.25">
      <c r="A2146" s="458">
        <v>44079</v>
      </c>
      <c r="B2146" s="81" t="s">
        <v>20</v>
      </c>
      <c r="C2146" s="81" t="s">
        <v>20</v>
      </c>
      <c r="D2146" s="459">
        <v>4</v>
      </c>
      <c r="E2146" s="81"/>
    </row>
    <row r="2147" spans="1:5" x14ac:dyDescent="0.25">
      <c r="A2147" s="458">
        <v>44079</v>
      </c>
      <c r="B2147" s="81" t="s">
        <v>13</v>
      </c>
      <c r="C2147" s="460" t="s">
        <v>93</v>
      </c>
      <c r="D2147" s="459">
        <v>1</v>
      </c>
      <c r="E2147" s="81"/>
    </row>
    <row r="2148" spans="1:5" x14ac:dyDescent="0.25">
      <c r="A2148" s="458">
        <v>44079</v>
      </c>
      <c r="B2148" s="81" t="s">
        <v>13</v>
      </c>
      <c r="C2148" s="460" t="s">
        <v>1161</v>
      </c>
      <c r="D2148" s="459">
        <v>3</v>
      </c>
      <c r="E2148" s="81"/>
    </row>
    <row r="2149" spans="1:5" x14ac:dyDescent="0.25">
      <c r="A2149" s="458">
        <v>44079</v>
      </c>
      <c r="B2149" s="81" t="s">
        <v>13</v>
      </c>
      <c r="C2149" s="81" t="s">
        <v>13</v>
      </c>
      <c r="D2149" s="459">
        <v>11</v>
      </c>
      <c r="E2149" s="81"/>
    </row>
    <row r="2150" spans="1:5" x14ac:dyDescent="0.25">
      <c r="A2150" s="458">
        <v>44079</v>
      </c>
      <c r="B2150" s="81" t="s">
        <v>13</v>
      </c>
      <c r="C2150" s="460" t="s">
        <v>1167</v>
      </c>
      <c r="D2150" s="459">
        <v>2</v>
      </c>
      <c r="E2150" s="81"/>
    </row>
    <row r="2151" spans="1:5" x14ac:dyDescent="0.25">
      <c r="A2151" s="458">
        <v>44079</v>
      </c>
      <c r="B2151" s="81" t="s">
        <v>24</v>
      </c>
      <c r="C2151" s="81" t="s">
        <v>23</v>
      </c>
      <c r="D2151" s="459">
        <v>2</v>
      </c>
      <c r="E2151" s="81"/>
    </row>
    <row r="2152" spans="1:5" x14ac:dyDescent="0.25">
      <c r="A2152" s="458">
        <v>44079</v>
      </c>
      <c r="B2152" s="81" t="s">
        <v>24</v>
      </c>
      <c r="C2152" s="81" t="s">
        <v>192</v>
      </c>
      <c r="D2152" s="459">
        <v>1</v>
      </c>
      <c r="E2152" s="81"/>
    </row>
    <row r="2153" spans="1:5" x14ac:dyDescent="0.25">
      <c r="A2153" s="458">
        <v>44079</v>
      </c>
      <c r="B2153" s="81" t="s">
        <v>47</v>
      </c>
      <c r="C2153" s="81" t="s">
        <v>47</v>
      </c>
      <c r="D2153" s="459">
        <v>0</v>
      </c>
      <c r="E2153" s="81"/>
    </row>
    <row r="2154" spans="1:5" x14ac:dyDescent="0.25">
      <c r="A2154" s="458">
        <v>44079</v>
      </c>
      <c r="B2154" s="81" t="s">
        <v>48</v>
      </c>
      <c r="C2154" s="460" t="s">
        <v>1380</v>
      </c>
      <c r="D2154" s="459">
        <v>0</v>
      </c>
      <c r="E2154" s="81"/>
    </row>
    <row r="2155" spans="1:5" x14ac:dyDescent="0.25">
      <c r="A2155" s="458">
        <v>44079</v>
      </c>
      <c r="B2155" s="81" t="s">
        <v>7</v>
      </c>
      <c r="C2155" s="81" t="s">
        <v>7</v>
      </c>
      <c r="D2155" s="459">
        <v>0</v>
      </c>
      <c r="E2155" s="81"/>
    </row>
    <row r="2156" spans="1:5" x14ac:dyDescent="0.25">
      <c r="A2156" s="458">
        <v>44079</v>
      </c>
      <c r="B2156" s="81" t="s">
        <v>9</v>
      </c>
      <c r="C2156" s="81" t="s">
        <v>9</v>
      </c>
      <c r="D2156" s="459">
        <v>19</v>
      </c>
      <c r="E2156" s="81"/>
    </row>
    <row r="2157" spans="1:5" x14ac:dyDescent="0.25">
      <c r="A2157" s="458">
        <v>44079</v>
      </c>
      <c r="B2157" s="81" t="s">
        <v>9</v>
      </c>
      <c r="C2157" s="81" t="s">
        <v>17</v>
      </c>
      <c r="D2157" s="459">
        <v>1</v>
      </c>
      <c r="E2157" s="81"/>
    </row>
    <row r="2158" spans="1:5" x14ac:dyDescent="0.25">
      <c r="A2158" s="458">
        <v>44079</v>
      </c>
      <c r="B2158" s="81" t="s">
        <v>9</v>
      </c>
      <c r="C2158" s="81" t="s">
        <v>143</v>
      </c>
      <c r="D2158" s="459">
        <v>5</v>
      </c>
      <c r="E2158" s="81"/>
    </row>
    <row r="2159" spans="1:5" x14ac:dyDescent="0.25">
      <c r="A2159" s="458">
        <v>44079</v>
      </c>
      <c r="B2159" s="81" t="s">
        <v>15</v>
      </c>
      <c r="C2159" s="81" t="s">
        <v>283</v>
      </c>
      <c r="D2159" s="459">
        <v>1</v>
      </c>
      <c r="E2159" s="81"/>
    </row>
    <row r="2160" spans="1:5" x14ac:dyDescent="0.25">
      <c r="A2160" s="458">
        <v>44079</v>
      </c>
      <c r="B2160" s="81" t="s">
        <v>11</v>
      </c>
      <c r="C2160" s="81" t="s">
        <v>133</v>
      </c>
      <c r="D2160" s="459">
        <v>2</v>
      </c>
      <c r="E2160" s="81"/>
    </row>
    <row r="2161" spans="1:5" x14ac:dyDescent="0.25">
      <c r="A2161" s="458">
        <v>44079</v>
      </c>
      <c r="B2161" s="81" t="s">
        <v>12</v>
      </c>
      <c r="C2161" s="81" t="s">
        <v>12</v>
      </c>
      <c r="D2161" s="459">
        <v>0</v>
      </c>
      <c r="E2161" s="81"/>
    </row>
    <row r="2162" spans="1:5" x14ac:dyDescent="0.25">
      <c r="A2162" s="458">
        <v>44079</v>
      </c>
      <c r="B2162" s="81" t="s">
        <v>8</v>
      </c>
      <c r="C2162" s="460" t="s">
        <v>1226</v>
      </c>
      <c r="D2162" s="459">
        <v>1</v>
      </c>
      <c r="E2162" s="81"/>
    </row>
    <row r="2163" spans="1:5" x14ac:dyDescent="0.25">
      <c r="A2163" s="458">
        <v>44079</v>
      </c>
      <c r="B2163" s="81" t="s">
        <v>8</v>
      </c>
      <c r="C2163" s="460" t="s">
        <v>1232</v>
      </c>
      <c r="D2163" s="459">
        <v>1</v>
      </c>
      <c r="E2163" s="81"/>
    </row>
    <row r="2164" spans="1:5" x14ac:dyDescent="0.25">
      <c r="A2164" s="458">
        <v>44079</v>
      </c>
      <c r="B2164" s="81" t="s">
        <v>8</v>
      </c>
      <c r="C2164" s="81" t="s">
        <v>58</v>
      </c>
      <c r="D2164" s="459">
        <v>4</v>
      </c>
      <c r="E2164" s="81"/>
    </row>
    <row r="2165" spans="1:5" x14ac:dyDescent="0.25">
      <c r="A2165" s="458">
        <v>44079</v>
      </c>
      <c r="B2165" s="81" t="s">
        <v>8</v>
      </c>
      <c r="C2165" s="81" t="s">
        <v>40</v>
      </c>
      <c r="D2165" s="459">
        <v>15</v>
      </c>
      <c r="E2165" s="81"/>
    </row>
    <row r="2166" spans="1:5" x14ac:dyDescent="0.25">
      <c r="A2166" s="458">
        <v>44079</v>
      </c>
      <c r="B2166" s="81" t="s">
        <v>8</v>
      </c>
      <c r="C2166" s="81" t="s">
        <v>8</v>
      </c>
      <c r="D2166" s="459">
        <v>49</v>
      </c>
      <c r="E2166" s="81"/>
    </row>
    <row r="2167" spans="1:5" x14ac:dyDescent="0.25">
      <c r="A2167" s="458">
        <v>44079</v>
      </c>
      <c r="B2167" s="81" t="s">
        <v>8</v>
      </c>
      <c r="C2167" s="81" t="s">
        <v>110</v>
      </c>
      <c r="D2167" s="459">
        <v>3</v>
      </c>
      <c r="E2167" s="81"/>
    </row>
    <row r="2168" spans="1:5" x14ac:dyDescent="0.25">
      <c r="A2168" s="458">
        <v>44079</v>
      </c>
      <c r="B2168" s="81" t="s">
        <v>8</v>
      </c>
      <c r="C2168" s="460" t="s">
        <v>1239</v>
      </c>
      <c r="D2168" s="459">
        <v>1</v>
      </c>
      <c r="E2168" s="81"/>
    </row>
    <row r="2169" spans="1:5" x14ac:dyDescent="0.25">
      <c r="A2169" s="458">
        <v>44079</v>
      </c>
      <c r="B2169" s="81" t="s">
        <v>49</v>
      </c>
      <c r="C2169" s="81" t="s">
        <v>49</v>
      </c>
      <c r="D2169" s="459">
        <v>0</v>
      </c>
      <c r="E2169" s="81"/>
    </row>
    <row r="2170" spans="1:5" x14ac:dyDescent="0.25">
      <c r="A2170" s="458">
        <v>44079</v>
      </c>
      <c r="B2170" s="81" t="s">
        <v>50</v>
      </c>
      <c r="C2170" s="81" t="s">
        <v>365</v>
      </c>
      <c r="D2170" s="459">
        <v>0</v>
      </c>
      <c r="E2170" s="81"/>
    </row>
    <row r="2171" spans="1:5" x14ac:dyDescent="0.25">
      <c r="A2171" s="458">
        <v>44079</v>
      </c>
      <c r="B2171" s="81" t="s">
        <v>27</v>
      </c>
      <c r="C2171" s="81" t="s">
        <v>43</v>
      </c>
      <c r="D2171" s="459">
        <v>0</v>
      </c>
      <c r="E2171" s="81"/>
    </row>
    <row r="2172" spans="1:5" x14ac:dyDescent="0.25">
      <c r="A2172" s="458">
        <v>44079</v>
      </c>
      <c r="B2172" s="81" t="s">
        <v>51</v>
      </c>
      <c r="C2172" s="81" t="s">
        <v>51</v>
      </c>
      <c r="D2172" s="459">
        <v>1</v>
      </c>
      <c r="E2172" s="81"/>
    </row>
    <row r="2173" spans="1:5" x14ac:dyDescent="0.25">
      <c r="A2173" s="458">
        <v>44079</v>
      </c>
      <c r="B2173" s="81" t="s">
        <v>10</v>
      </c>
      <c r="C2173" s="81" t="s">
        <v>10</v>
      </c>
      <c r="D2173" s="459">
        <v>4</v>
      </c>
      <c r="E2173" s="81"/>
    </row>
    <row r="2174" spans="1:5" x14ac:dyDescent="0.25">
      <c r="A2174" s="458">
        <v>44080</v>
      </c>
      <c r="B2174" s="81" t="s">
        <v>14</v>
      </c>
      <c r="C2174" s="81" t="s">
        <v>14</v>
      </c>
      <c r="D2174" s="459">
        <v>0</v>
      </c>
      <c r="E2174" s="81"/>
    </row>
    <row r="2175" spans="1:5" x14ac:dyDescent="0.25">
      <c r="A2175" s="458">
        <v>44080</v>
      </c>
      <c r="B2175" s="81" t="s">
        <v>20</v>
      </c>
      <c r="C2175" s="81" t="s">
        <v>20</v>
      </c>
      <c r="D2175" s="459">
        <v>3</v>
      </c>
      <c r="E2175" s="81"/>
    </row>
    <row r="2176" spans="1:5" x14ac:dyDescent="0.25">
      <c r="A2176" s="458">
        <v>44080</v>
      </c>
      <c r="B2176" s="81" t="s">
        <v>13</v>
      </c>
      <c r="C2176" s="460" t="s">
        <v>93</v>
      </c>
      <c r="D2176" s="459">
        <v>1</v>
      </c>
      <c r="E2176" s="81"/>
    </row>
    <row r="2177" spans="1:5" x14ac:dyDescent="0.25">
      <c r="A2177" s="458">
        <v>44080</v>
      </c>
      <c r="B2177" s="81" t="s">
        <v>13</v>
      </c>
      <c r="C2177" s="460" t="s">
        <v>1161</v>
      </c>
      <c r="D2177" s="459">
        <v>1</v>
      </c>
      <c r="E2177" s="81"/>
    </row>
    <row r="2178" spans="1:5" x14ac:dyDescent="0.25">
      <c r="A2178" s="458">
        <v>44080</v>
      </c>
      <c r="B2178" s="81" t="s">
        <v>13</v>
      </c>
      <c r="C2178" s="81" t="s">
        <v>13</v>
      </c>
      <c r="D2178" s="459">
        <v>9</v>
      </c>
      <c r="E2178" s="81"/>
    </row>
    <row r="2179" spans="1:5" x14ac:dyDescent="0.25">
      <c r="A2179" s="458">
        <v>44080</v>
      </c>
      <c r="B2179" s="81" t="s">
        <v>13</v>
      </c>
      <c r="C2179" s="81" t="s">
        <v>13</v>
      </c>
      <c r="D2179" s="459">
        <v>1</v>
      </c>
      <c r="E2179" s="81"/>
    </row>
    <row r="2180" spans="1:5" x14ac:dyDescent="0.25">
      <c r="A2180" s="458">
        <v>44080</v>
      </c>
      <c r="B2180" s="81" t="s">
        <v>13</v>
      </c>
      <c r="C2180" s="460" t="s">
        <v>1167</v>
      </c>
      <c r="D2180" s="459">
        <v>1</v>
      </c>
      <c r="E2180" s="81"/>
    </row>
    <row r="2181" spans="1:5" x14ac:dyDescent="0.25">
      <c r="A2181" s="458">
        <v>44080</v>
      </c>
      <c r="B2181" s="81" t="s">
        <v>24</v>
      </c>
      <c r="C2181" s="81" t="s">
        <v>23</v>
      </c>
      <c r="D2181" s="459">
        <v>2</v>
      </c>
      <c r="E2181" s="81"/>
    </row>
    <row r="2182" spans="1:5" x14ac:dyDescent="0.25">
      <c r="A2182" s="458">
        <v>44080</v>
      </c>
      <c r="B2182" s="81" t="s">
        <v>47</v>
      </c>
      <c r="C2182" s="81" t="s">
        <v>47</v>
      </c>
      <c r="D2182" s="459">
        <v>0</v>
      </c>
      <c r="E2182" s="81"/>
    </row>
    <row r="2183" spans="1:5" x14ac:dyDescent="0.25">
      <c r="A2183" s="458">
        <v>44080</v>
      </c>
      <c r="B2183" s="81" t="s">
        <v>48</v>
      </c>
      <c r="C2183" s="460" t="s">
        <v>1380</v>
      </c>
      <c r="D2183" s="459">
        <v>0</v>
      </c>
      <c r="E2183" s="81"/>
    </row>
    <row r="2184" spans="1:5" x14ac:dyDescent="0.25">
      <c r="A2184" s="458">
        <v>44080</v>
      </c>
      <c r="B2184" s="81" t="s">
        <v>7</v>
      </c>
      <c r="C2184" s="460" t="s">
        <v>1191</v>
      </c>
      <c r="D2184" s="459">
        <v>1</v>
      </c>
      <c r="E2184" s="81"/>
    </row>
    <row r="2185" spans="1:5" x14ac:dyDescent="0.25">
      <c r="A2185" s="458">
        <v>44080</v>
      </c>
      <c r="B2185" s="81" t="s">
        <v>9</v>
      </c>
      <c r="C2185" s="81" t="s">
        <v>9</v>
      </c>
      <c r="D2185" s="459">
        <v>15</v>
      </c>
      <c r="E2185" s="81"/>
    </row>
    <row r="2186" spans="1:5" x14ac:dyDescent="0.25">
      <c r="A2186" s="458">
        <v>44080</v>
      </c>
      <c r="B2186" s="81" t="s">
        <v>9</v>
      </c>
      <c r="C2186" s="81" t="s">
        <v>17</v>
      </c>
      <c r="D2186" s="459">
        <v>1</v>
      </c>
      <c r="E2186" s="81"/>
    </row>
    <row r="2187" spans="1:5" x14ac:dyDescent="0.25">
      <c r="A2187" s="458">
        <v>44080</v>
      </c>
      <c r="B2187" s="81" t="s">
        <v>15</v>
      </c>
      <c r="C2187" s="81" t="s">
        <v>1139</v>
      </c>
      <c r="D2187" s="459">
        <v>0</v>
      </c>
      <c r="E2187" s="81"/>
    </row>
    <row r="2188" spans="1:5" x14ac:dyDescent="0.25">
      <c r="A2188" s="458">
        <v>44080</v>
      </c>
      <c r="B2188" s="81" t="s">
        <v>11</v>
      </c>
      <c r="C2188" s="81" t="s">
        <v>11</v>
      </c>
      <c r="D2188" s="459">
        <v>0</v>
      </c>
      <c r="E2188" s="81"/>
    </row>
    <row r="2189" spans="1:5" x14ac:dyDescent="0.25">
      <c r="A2189" s="458">
        <v>44080</v>
      </c>
      <c r="B2189" s="81" t="s">
        <v>12</v>
      </c>
      <c r="C2189" s="81" t="s">
        <v>12</v>
      </c>
      <c r="D2189" s="459">
        <v>0</v>
      </c>
      <c r="E2189" s="81"/>
    </row>
    <row r="2190" spans="1:5" x14ac:dyDescent="0.25">
      <c r="A2190" s="458">
        <v>44080</v>
      </c>
      <c r="B2190" s="81" t="s">
        <v>8</v>
      </c>
      <c r="C2190" s="81" t="s">
        <v>72</v>
      </c>
      <c r="D2190" s="459">
        <v>2</v>
      </c>
      <c r="E2190" s="81"/>
    </row>
    <row r="2191" spans="1:5" x14ac:dyDescent="0.25">
      <c r="A2191" s="458">
        <v>44080</v>
      </c>
      <c r="B2191" s="81" t="s">
        <v>8</v>
      </c>
      <c r="C2191" s="460" t="s">
        <v>1232</v>
      </c>
      <c r="D2191" s="459">
        <v>1</v>
      </c>
      <c r="E2191" s="81"/>
    </row>
    <row r="2192" spans="1:5" x14ac:dyDescent="0.25">
      <c r="A2192" s="458">
        <v>44080</v>
      </c>
      <c r="B2192" s="81" t="s">
        <v>8</v>
      </c>
      <c r="C2192" s="81" t="s">
        <v>58</v>
      </c>
      <c r="D2192" s="459">
        <v>6</v>
      </c>
      <c r="E2192" s="81"/>
    </row>
    <row r="2193" spans="1:5" x14ac:dyDescent="0.25">
      <c r="A2193" s="458">
        <v>44080</v>
      </c>
      <c r="B2193" s="81" t="s">
        <v>8</v>
      </c>
      <c r="C2193" s="81" t="s">
        <v>40</v>
      </c>
      <c r="D2193" s="459">
        <v>3</v>
      </c>
      <c r="E2193" s="81"/>
    </row>
    <row r="2194" spans="1:5" x14ac:dyDescent="0.25">
      <c r="A2194" s="458">
        <v>44080</v>
      </c>
      <c r="B2194" s="81" t="s">
        <v>8</v>
      </c>
      <c r="C2194" s="81" t="s">
        <v>8</v>
      </c>
      <c r="D2194" s="459">
        <v>35</v>
      </c>
      <c r="E2194" s="81"/>
    </row>
    <row r="2195" spans="1:5" x14ac:dyDescent="0.25">
      <c r="A2195" s="458">
        <v>44080</v>
      </c>
      <c r="B2195" s="81" t="s">
        <v>8</v>
      </c>
      <c r="C2195" s="81" t="s">
        <v>31</v>
      </c>
      <c r="D2195" s="459">
        <v>1</v>
      </c>
      <c r="E2195" s="81"/>
    </row>
    <row r="2196" spans="1:5" x14ac:dyDescent="0.25">
      <c r="A2196" s="458">
        <v>44080</v>
      </c>
      <c r="B2196" s="81" t="s">
        <v>8</v>
      </c>
      <c r="C2196" s="81" t="s">
        <v>110</v>
      </c>
      <c r="D2196" s="459">
        <v>3</v>
      </c>
      <c r="E2196" s="81"/>
    </row>
    <row r="2197" spans="1:5" x14ac:dyDescent="0.25">
      <c r="A2197" s="458">
        <v>44080</v>
      </c>
      <c r="B2197" s="81" t="s">
        <v>49</v>
      </c>
      <c r="C2197" s="81" t="s">
        <v>49</v>
      </c>
      <c r="D2197" s="459">
        <v>0</v>
      </c>
      <c r="E2197" s="81"/>
    </row>
    <row r="2198" spans="1:5" x14ac:dyDescent="0.25">
      <c r="A2198" s="458">
        <v>44080</v>
      </c>
      <c r="B2198" s="81" t="s">
        <v>50</v>
      </c>
      <c r="C2198" s="81" t="s">
        <v>365</v>
      </c>
      <c r="D2198" s="459">
        <v>0</v>
      </c>
      <c r="E2198" s="81"/>
    </row>
    <row r="2199" spans="1:5" x14ac:dyDescent="0.25">
      <c r="A2199" s="458">
        <v>44080</v>
      </c>
      <c r="B2199" s="81" t="s">
        <v>27</v>
      </c>
      <c r="C2199" s="81" t="s">
        <v>43</v>
      </c>
      <c r="D2199" s="459">
        <v>0</v>
      </c>
      <c r="E2199" s="81"/>
    </row>
    <row r="2200" spans="1:5" x14ac:dyDescent="0.25">
      <c r="A2200" s="458">
        <v>44080</v>
      </c>
      <c r="B2200" s="81" t="s">
        <v>51</v>
      </c>
      <c r="C2200" s="81" t="s">
        <v>51</v>
      </c>
      <c r="D2200" s="459">
        <v>5</v>
      </c>
      <c r="E2200" s="81"/>
    </row>
    <row r="2201" spans="1:5" x14ac:dyDescent="0.25">
      <c r="A2201" s="458">
        <v>44080</v>
      </c>
      <c r="B2201" s="81" t="s">
        <v>10</v>
      </c>
      <c r="C2201" s="81" t="s">
        <v>10</v>
      </c>
      <c r="D2201" s="459">
        <v>4</v>
      </c>
      <c r="E2201" s="81"/>
    </row>
    <row r="2202" spans="1:5" x14ac:dyDescent="0.25">
      <c r="A2202" s="458">
        <v>44081</v>
      </c>
      <c r="B2202" s="81" t="s">
        <v>14</v>
      </c>
      <c r="C2202" s="81" t="s">
        <v>14</v>
      </c>
      <c r="D2202" s="459">
        <v>0</v>
      </c>
      <c r="E2202" s="81"/>
    </row>
    <row r="2203" spans="1:5" x14ac:dyDescent="0.25">
      <c r="A2203" s="458">
        <v>44081</v>
      </c>
      <c r="B2203" s="81" t="s">
        <v>20</v>
      </c>
      <c r="C2203" s="81" t="s">
        <v>20</v>
      </c>
      <c r="D2203" s="459">
        <v>0</v>
      </c>
      <c r="E2203" s="81"/>
    </row>
    <row r="2204" spans="1:5" x14ac:dyDescent="0.25">
      <c r="A2204" s="458">
        <v>44081</v>
      </c>
      <c r="B2204" s="81" t="s">
        <v>13</v>
      </c>
      <c r="C2204" s="81" t="s">
        <v>13</v>
      </c>
      <c r="D2204" s="459">
        <v>5</v>
      </c>
      <c r="E2204" s="81"/>
    </row>
    <row r="2205" spans="1:5" x14ac:dyDescent="0.25">
      <c r="A2205" s="458">
        <v>44081</v>
      </c>
      <c r="B2205" s="81" t="s">
        <v>24</v>
      </c>
      <c r="C2205" s="81" t="s">
        <v>24</v>
      </c>
      <c r="D2205" s="459">
        <v>0</v>
      </c>
      <c r="E2205" s="81"/>
    </row>
    <row r="2206" spans="1:5" x14ac:dyDescent="0.25">
      <c r="A2206" s="458">
        <v>44081</v>
      </c>
      <c r="B2206" s="81" t="s">
        <v>47</v>
      </c>
      <c r="C2206" s="81" t="s">
        <v>47</v>
      </c>
      <c r="D2206" s="459">
        <v>0</v>
      </c>
      <c r="E2206" s="81"/>
    </row>
    <row r="2207" spans="1:5" x14ac:dyDescent="0.25">
      <c r="A2207" s="458">
        <v>44081</v>
      </c>
      <c r="B2207" s="81" t="s">
        <v>48</v>
      </c>
      <c r="C2207" s="460" t="s">
        <v>1380</v>
      </c>
      <c r="D2207" s="459">
        <v>0</v>
      </c>
      <c r="E2207" s="81"/>
    </row>
    <row r="2208" spans="1:5" x14ac:dyDescent="0.25">
      <c r="A2208" s="458">
        <v>44081</v>
      </c>
      <c r="B2208" s="81" t="s">
        <v>7</v>
      </c>
      <c r="C2208" s="81" t="s">
        <v>7</v>
      </c>
      <c r="D2208" s="459">
        <v>3</v>
      </c>
      <c r="E2208" s="81"/>
    </row>
    <row r="2209" spans="1:5" x14ac:dyDescent="0.25">
      <c r="A2209" s="458">
        <v>44081</v>
      </c>
      <c r="B2209" s="81" t="s">
        <v>9</v>
      </c>
      <c r="C2209" s="81" t="s">
        <v>9</v>
      </c>
      <c r="D2209" s="459">
        <v>23</v>
      </c>
      <c r="E2209" s="81"/>
    </row>
    <row r="2210" spans="1:5" x14ac:dyDescent="0.25">
      <c r="A2210" s="458">
        <v>44081</v>
      </c>
      <c r="B2210" s="81" t="s">
        <v>15</v>
      </c>
      <c r="C2210" s="81" t="s">
        <v>1139</v>
      </c>
      <c r="D2210" s="459">
        <v>0</v>
      </c>
      <c r="E2210" s="81"/>
    </row>
    <row r="2211" spans="1:5" x14ac:dyDescent="0.25">
      <c r="A2211" s="458">
        <v>44081</v>
      </c>
      <c r="B2211" s="81" t="s">
        <v>11</v>
      </c>
      <c r="C2211" s="81" t="s">
        <v>11</v>
      </c>
      <c r="D2211" s="459">
        <v>1</v>
      </c>
      <c r="E2211" s="81"/>
    </row>
    <row r="2212" spans="1:5" x14ac:dyDescent="0.25">
      <c r="A2212" s="458">
        <v>44081</v>
      </c>
      <c r="B2212" s="81" t="s">
        <v>12</v>
      </c>
      <c r="C2212" s="81" t="s">
        <v>12</v>
      </c>
      <c r="D2212" s="459">
        <v>2</v>
      </c>
      <c r="E2212" s="81"/>
    </row>
    <row r="2213" spans="1:5" x14ac:dyDescent="0.25">
      <c r="A2213" s="458">
        <v>44081</v>
      </c>
      <c r="B2213" s="81" t="s">
        <v>8</v>
      </c>
      <c r="C2213" s="81" t="s">
        <v>8</v>
      </c>
      <c r="D2213" s="459">
        <v>45</v>
      </c>
      <c r="E2213" s="81"/>
    </row>
    <row r="2214" spans="1:5" x14ac:dyDescent="0.25">
      <c r="A2214" s="458">
        <v>44081</v>
      </c>
      <c r="B2214" s="81" t="s">
        <v>49</v>
      </c>
      <c r="C2214" s="81" t="s">
        <v>49</v>
      </c>
      <c r="D2214" s="459">
        <v>0</v>
      </c>
      <c r="E2214" s="81"/>
    </row>
    <row r="2215" spans="1:5" x14ac:dyDescent="0.25">
      <c r="A2215" s="458">
        <v>44081</v>
      </c>
      <c r="B2215" s="81" t="s">
        <v>49</v>
      </c>
      <c r="C2215" s="81" t="s">
        <v>49</v>
      </c>
      <c r="D2215" s="459">
        <v>0</v>
      </c>
      <c r="E2215" s="81"/>
    </row>
    <row r="2216" spans="1:5" x14ac:dyDescent="0.25">
      <c r="A2216" s="458">
        <v>44081</v>
      </c>
      <c r="B2216" s="81" t="s">
        <v>50</v>
      </c>
      <c r="C2216" s="81" t="s">
        <v>365</v>
      </c>
      <c r="D2216" s="459">
        <v>0</v>
      </c>
      <c r="E2216" s="81"/>
    </row>
    <row r="2217" spans="1:5" x14ac:dyDescent="0.25">
      <c r="A2217" s="458">
        <v>44081</v>
      </c>
      <c r="B2217" s="81" t="s">
        <v>27</v>
      </c>
      <c r="C2217" s="81" t="s">
        <v>43</v>
      </c>
      <c r="D2217" s="459">
        <v>0</v>
      </c>
      <c r="E2217" s="81"/>
    </row>
    <row r="2218" spans="1:5" x14ac:dyDescent="0.25">
      <c r="A2218" s="458">
        <v>44081</v>
      </c>
      <c r="B2218" s="81" t="s">
        <v>51</v>
      </c>
      <c r="C2218" s="81" t="s">
        <v>51</v>
      </c>
      <c r="D2218" s="459">
        <v>0</v>
      </c>
      <c r="E2218" s="81"/>
    </row>
    <row r="2219" spans="1:5" x14ac:dyDescent="0.25">
      <c r="A2219" s="458">
        <v>44081</v>
      </c>
      <c r="B2219" s="81" t="s">
        <v>10</v>
      </c>
      <c r="C2219" s="81" t="s">
        <v>10</v>
      </c>
      <c r="D2219" s="459">
        <v>2</v>
      </c>
      <c r="E2219" s="81"/>
    </row>
    <row r="2220" spans="1:5" x14ac:dyDescent="0.25">
      <c r="A2220" s="458">
        <v>44082</v>
      </c>
      <c r="B2220" s="81" t="s">
        <v>14</v>
      </c>
      <c r="C2220" s="81" t="s">
        <v>14</v>
      </c>
      <c r="D2220" s="459">
        <v>1</v>
      </c>
      <c r="E2220" s="81"/>
    </row>
    <row r="2221" spans="1:5" x14ac:dyDescent="0.25">
      <c r="A2221" s="458">
        <v>44082</v>
      </c>
      <c r="B2221" s="81" t="s">
        <v>20</v>
      </c>
      <c r="C2221" s="81" t="s">
        <v>20</v>
      </c>
      <c r="D2221" s="459">
        <v>1</v>
      </c>
      <c r="E2221" s="81"/>
    </row>
    <row r="2222" spans="1:5" x14ac:dyDescent="0.25">
      <c r="A2222" s="458">
        <v>44082</v>
      </c>
      <c r="B2222" s="81" t="s">
        <v>13</v>
      </c>
      <c r="C2222" s="460" t="s">
        <v>93</v>
      </c>
      <c r="D2222" s="459">
        <v>1</v>
      </c>
      <c r="E2222" s="81"/>
    </row>
    <row r="2223" spans="1:5" x14ac:dyDescent="0.25">
      <c r="A2223" s="458">
        <v>44082</v>
      </c>
      <c r="B2223" s="81" t="s">
        <v>13</v>
      </c>
      <c r="C2223" s="460" t="s">
        <v>1156</v>
      </c>
      <c r="D2223" s="459">
        <v>1</v>
      </c>
      <c r="E2223" s="81"/>
    </row>
    <row r="2224" spans="1:5" x14ac:dyDescent="0.25">
      <c r="A2224" s="458">
        <v>44082</v>
      </c>
      <c r="B2224" s="81" t="s">
        <v>13</v>
      </c>
      <c r="C2224" s="460" t="s">
        <v>1161</v>
      </c>
      <c r="D2224" s="459">
        <v>1</v>
      </c>
      <c r="E2224" s="81"/>
    </row>
    <row r="2225" spans="1:5" x14ac:dyDescent="0.25">
      <c r="A2225" s="458">
        <v>44082</v>
      </c>
      <c r="B2225" s="81" t="s">
        <v>13</v>
      </c>
      <c r="C2225" s="81" t="s">
        <v>13</v>
      </c>
      <c r="D2225" s="459">
        <v>17</v>
      </c>
      <c r="E2225" s="81"/>
    </row>
    <row r="2226" spans="1:5" x14ac:dyDescent="0.25">
      <c r="A2226" s="458">
        <v>44082</v>
      </c>
      <c r="B2226" s="81" t="s">
        <v>13</v>
      </c>
      <c r="C2226" s="460" t="s">
        <v>1165</v>
      </c>
      <c r="D2226" s="459">
        <v>1</v>
      </c>
      <c r="E2226" s="81"/>
    </row>
    <row r="2227" spans="1:5" x14ac:dyDescent="0.25">
      <c r="A2227" s="458">
        <v>44082</v>
      </c>
      <c r="B2227" s="81" t="s">
        <v>24</v>
      </c>
      <c r="C2227" s="81" t="s">
        <v>23</v>
      </c>
      <c r="D2227" s="459">
        <v>1</v>
      </c>
      <c r="E2227" s="81"/>
    </row>
    <row r="2228" spans="1:5" x14ac:dyDescent="0.25">
      <c r="A2228" s="458">
        <v>44082</v>
      </c>
      <c r="B2228" s="81" t="s">
        <v>47</v>
      </c>
      <c r="C2228" s="81" t="s">
        <v>47</v>
      </c>
      <c r="D2228" s="459">
        <v>0</v>
      </c>
      <c r="E2228" s="81"/>
    </row>
    <row r="2229" spans="1:5" x14ac:dyDescent="0.25">
      <c r="A2229" s="458">
        <v>44082</v>
      </c>
      <c r="B2229" s="81" t="s">
        <v>48</v>
      </c>
      <c r="C2229" s="460" t="s">
        <v>1380</v>
      </c>
      <c r="D2229" s="459">
        <v>0</v>
      </c>
      <c r="E2229" s="81"/>
    </row>
    <row r="2230" spans="1:5" x14ac:dyDescent="0.25">
      <c r="A2230" s="458">
        <v>44082</v>
      </c>
      <c r="B2230" s="81" t="s">
        <v>7</v>
      </c>
      <c r="C2230" s="81" t="s">
        <v>7</v>
      </c>
      <c r="D2230" s="459">
        <v>0</v>
      </c>
      <c r="E2230" s="81"/>
    </row>
    <row r="2231" spans="1:5" x14ac:dyDescent="0.25">
      <c r="A2231" s="458">
        <v>44082</v>
      </c>
      <c r="B2231" s="81" t="s">
        <v>9</v>
      </c>
      <c r="C2231" s="81" t="s">
        <v>9</v>
      </c>
      <c r="D2231" s="459">
        <v>23</v>
      </c>
      <c r="E2231" s="81"/>
    </row>
    <row r="2232" spans="1:5" x14ac:dyDescent="0.25">
      <c r="A2232" s="458">
        <v>44082</v>
      </c>
      <c r="B2232" s="81" t="s">
        <v>9</v>
      </c>
      <c r="C2232" s="81" t="s">
        <v>17</v>
      </c>
      <c r="D2232" s="459">
        <v>3</v>
      </c>
      <c r="E2232" s="81"/>
    </row>
    <row r="2233" spans="1:5" x14ac:dyDescent="0.25">
      <c r="A2233" s="458">
        <v>44082</v>
      </c>
      <c r="B2233" s="81" t="s">
        <v>9</v>
      </c>
      <c r="C2233" s="460" t="s">
        <v>1202</v>
      </c>
      <c r="D2233" s="459">
        <v>1</v>
      </c>
      <c r="E2233" s="81"/>
    </row>
    <row r="2234" spans="1:5" x14ac:dyDescent="0.25">
      <c r="A2234" s="458">
        <v>44082</v>
      </c>
      <c r="B2234" s="81" t="s">
        <v>9</v>
      </c>
      <c r="C2234" s="81" t="s">
        <v>143</v>
      </c>
      <c r="D2234" s="459">
        <v>4</v>
      </c>
      <c r="E2234" s="81"/>
    </row>
    <row r="2235" spans="1:5" x14ac:dyDescent="0.25">
      <c r="A2235" s="458">
        <v>44082</v>
      </c>
      <c r="B2235" s="81" t="s">
        <v>15</v>
      </c>
      <c r="C2235" s="81" t="s">
        <v>1139</v>
      </c>
      <c r="D2235" s="459">
        <v>0</v>
      </c>
      <c r="E2235" s="81"/>
    </row>
    <row r="2236" spans="1:5" x14ac:dyDescent="0.25">
      <c r="A2236" s="458">
        <v>44082</v>
      </c>
      <c r="B2236" s="81" t="s">
        <v>11</v>
      </c>
      <c r="C2236" s="81" t="s">
        <v>11</v>
      </c>
      <c r="D2236" s="459">
        <v>0</v>
      </c>
      <c r="E2236" s="81"/>
    </row>
    <row r="2237" spans="1:5" x14ac:dyDescent="0.25">
      <c r="A2237" s="458">
        <v>44082</v>
      </c>
      <c r="B2237" s="81" t="s">
        <v>12</v>
      </c>
      <c r="C2237" s="460" t="s">
        <v>1221</v>
      </c>
      <c r="D2237" s="459">
        <v>3</v>
      </c>
      <c r="E2237" s="81"/>
    </row>
    <row r="2238" spans="1:5" x14ac:dyDescent="0.25">
      <c r="A2238" s="458">
        <v>44082</v>
      </c>
      <c r="B2238" s="81" t="s">
        <v>8</v>
      </c>
      <c r="C2238" s="460" t="s">
        <v>1232</v>
      </c>
      <c r="D2238" s="459">
        <v>8</v>
      </c>
      <c r="E2238" s="81"/>
    </row>
    <row r="2239" spans="1:5" x14ac:dyDescent="0.25">
      <c r="A2239" s="458">
        <v>44082</v>
      </c>
      <c r="B2239" s="81" t="s">
        <v>8</v>
      </c>
      <c r="C2239" s="81" t="s">
        <v>58</v>
      </c>
      <c r="D2239" s="459">
        <v>6</v>
      </c>
      <c r="E2239" s="81"/>
    </row>
    <row r="2240" spans="1:5" x14ac:dyDescent="0.25">
      <c r="A2240" s="458">
        <v>44082</v>
      </c>
      <c r="B2240" s="81" t="s">
        <v>8</v>
      </c>
      <c r="C2240" s="81" t="s">
        <v>40</v>
      </c>
      <c r="D2240" s="459">
        <v>7</v>
      </c>
      <c r="E2240" s="81"/>
    </row>
    <row r="2241" spans="1:5" x14ac:dyDescent="0.25">
      <c r="A2241" s="458">
        <v>44082</v>
      </c>
      <c r="B2241" s="81" t="s">
        <v>8</v>
      </c>
      <c r="C2241" s="81" t="s">
        <v>8</v>
      </c>
      <c r="D2241" s="459">
        <v>56</v>
      </c>
      <c r="E2241" s="81"/>
    </row>
    <row r="2242" spans="1:5" x14ac:dyDescent="0.25">
      <c r="A2242" s="458">
        <v>44082</v>
      </c>
      <c r="B2242" s="81" t="s">
        <v>8</v>
      </c>
      <c r="C2242" s="81" t="s">
        <v>110</v>
      </c>
      <c r="D2242" s="459">
        <v>7</v>
      </c>
      <c r="E2242" s="81"/>
    </row>
    <row r="2243" spans="1:5" x14ac:dyDescent="0.25">
      <c r="A2243" s="458">
        <v>44082</v>
      </c>
      <c r="B2243" s="81" t="s">
        <v>49</v>
      </c>
      <c r="C2243" s="81" t="s">
        <v>49</v>
      </c>
      <c r="D2243" s="459">
        <v>0</v>
      </c>
      <c r="E2243" s="81"/>
    </row>
    <row r="2244" spans="1:5" x14ac:dyDescent="0.25">
      <c r="A2244" s="458">
        <v>44082</v>
      </c>
      <c r="B2244" s="81" t="s">
        <v>50</v>
      </c>
      <c r="C2244" s="81" t="s">
        <v>365</v>
      </c>
      <c r="D2244" s="459">
        <v>0</v>
      </c>
      <c r="E2244" s="81"/>
    </row>
    <row r="2245" spans="1:5" x14ac:dyDescent="0.25">
      <c r="A2245" s="458">
        <v>44082</v>
      </c>
      <c r="B2245" s="81" t="s">
        <v>27</v>
      </c>
      <c r="C2245" s="81" t="s">
        <v>43</v>
      </c>
      <c r="D2245" s="459">
        <v>1</v>
      </c>
      <c r="E2245" s="81"/>
    </row>
    <row r="2246" spans="1:5" x14ac:dyDescent="0.25">
      <c r="A2246" s="458">
        <v>44082</v>
      </c>
      <c r="B2246" s="81" t="s">
        <v>51</v>
      </c>
      <c r="C2246" s="81" t="s">
        <v>51</v>
      </c>
      <c r="D2246" s="459">
        <v>0</v>
      </c>
      <c r="E2246" s="81"/>
    </row>
    <row r="2247" spans="1:5" x14ac:dyDescent="0.25">
      <c r="A2247" s="458">
        <v>44082</v>
      </c>
      <c r="B2247" s="81" t="s">
        <v>10</v>
      </c>
      <c r="C2247" s="81" t="s">
        <v>10</v>
      </c>
      <c r="D2247" s="459">
        <v>6</v>
      </c>
      <c r="E2247" s="81"/>
    </row>
    <row r="2248" spans="1:5" x14ac:dyDescent="0.25">
      <c r="A2248" s="458">
        <v>44083</v>
      </c>
      <c r="B2248" s="81" t="s">
        <v>14</v>
      </c>
      <c r="C2248" s="81" t="s">
        <v>14</v>
      </c>
      <c r="D2248" s="459">
        <v>0</v>
      </c>
      <c r="E2248" s="81"/>
    </row>
    <row r="2249" spans="1:5" x14ac:dyDescent="0.25">
      <c r="A2249" s="458">
        <v>44083</v>
      </c>
      <c r="B2249" s="81" t="s">
        <v>20</v>
      </c>
      <c r="C2249" s="81" t="s">
        <v>20</v>
      </c>
      <c r="D2249" s="459">
        <v>1</v>
      </c>
      <c r="E2249" s="81"/>
    </row>
    <row r="2250" spans="1:5" x14ac:dyDescent="0.25">
      <c r="A2250" s="458">
        <v>44083</v>
      </c>
      <c r="B2250" s="81" t="s">
        <v>13</v>
      </c>
      <c r="C2250" s="460" t="s">
        <v>93</v>
      </c>
      <c r="D2250" s="459">
        <v>1</v>
      </c>
      <c r="E2250" s="81"/>
    </row>
    <row r="2251" spans="1:5" x14ac:dyDescent="0.25">
      <c r="A2251" s="458">
        <v>44083</v>
      </c>
      <c r="B2251" s="81" t="s">
        <v>24</v>
      </c>
      <c r="C2251" s="81" t="s">
        <v>23</v>
      </c>
      <c r="D2251" s="459">
        <v>4</v>
      </c>
      <c r="E2251" s="81"/>
    </row>
    <row r="2252" spans="1:5" x14ac:dyDescent="0.25">
      <c r="A2252" s="458">
        <v>44083</v>
      </c>
      <c r="B2252" s="81" t="s">
        <v>47</v>
      </c>
      <c r="C2252" s="81" t="s">
        <v>47</v>
      </c>
      <c r="D2252" s="459">
        <v>0</v>
      </c>
      <c r="E2252" s="81"/>
    </row>
    <row r="2253" spans="1:5" x14ac:dyDescent="0.25">
      <c r="A2253" s="458">
        <v>44083</v>
      </c>
      <c r="B2253" s="81" t="s">
        <v>48</v>
      </c>
      <c r="C2253" s="460" t="s">
        <v>1380</v>
      </c>
      <c r="D2253" s="459">
        <v>0</v>
      </c>
      <c r="E2253" s="81"/>
    </row>
    <row r="2254" spans="1:5" x14ac:dyDescent="0.25">
      <c r="A2254" s="458">
        <v>44083</v>
      </c>
      <c r="B2254" s="81" t="s">
        <v>7</v>
      </c>
      <c r="C2254" s="81" t="s">
        <v>7</v>
      </c>
      <c r="D2254" s="459">
        <v>1</v>
      </c>
      <c r="E2254" s="81"/>
    </row>
    <row r="2255" spans="1:5" x14ac:dyDescent="0.25">
      <c r="A2255" s="458">
        <v>44083</v>
      </c>
      <c r="B2255" s="81" t="s">
        <v>9</v>
      </c>
      <c r="C2255" s="81" t="s">
        <v>9</v>
      </c>
      <c r="D2255" s="459">
        <v>25</v>
      </c>
      <c r="E2255" s="81"/>
    </row>
    <row r="2256" spans="1:5" x14ac:dyDescent="0.25">
      <c r="A2256" s="458">
        <v>44083</v>
      </c>
      <c r="B2256" s="81" t="s">
        <v>9</v>
      </c>
      <c r="C2256" s="81" t="s">
        <v>143</v>
      </c>
      <c r="D2256" s="459">
        <v>4</v>
      </c>
      <c r="E2256" s="81"/>
    </row>
    <row r="2257" spans="1:5" x14ac:dyDescent="0.25">
      <c r="A2257" s="458">
        <v>44083</v>
      </c>
      <c r="B2257" s="81" t="s">
        <v>15</v>
      </c>
      <c r="C2257" s="81" t="s">
        <v>283</v>
      </c>
      <c r="D2257" s="459">
        <v>5</v>
      </c>
      <c r="E2257" s="81"/>
    </row>
    <row r="2258" spans="1:5" x14ac:dyDescent="0.25">
      <c r="A2258" s="458">
        <v>44083</v>
      </c>
      <c r="B2258" s="81" t="s">
        <v>11</v>
      </c>
      <c r="C2258" s="81" t="s">
        <v>133</v>
      </c>
      <c r="D2258" s="459">
        <v>3</v>
      </c>
      <c r="E2258" s="81"/>
    </row>
    <row r="2259" spans="1:5" x14ac:dyDescent="0.25">
      <c r="A2259" s="458">
        <v>44083</v>
      </c>
      <c r="B2259" s="81" t="s">
        <v>12</v>
      </c>
      <c r="C2259" s="81" t="s">
        <v>12</v>
      </c>
      <c r="D2259" s="459">
        <v>0</v>
      </c>
      <c r="E2259" s="81"/>
    </row>
    <row r="2260" spans="1:5" x14ac:dyDescent="0.25">
      <c r="A2260" s="458">
        <v>44083</v>
      </c>
      <c r="B2260" s="81" t="s">
        <v>8</v>
      </c>
      <c r="C2260" s="460" t="s">
        <v>1226</v>
      </c>
      <c r="D2260" s="459">
        <v>1</v>
      </c>
      <c r="E2260" s="81"/>
    </row>
    <row r="2261" spans="1:5" x14ac:dyDescent="0.25">
      <c r="A2261" s="458">
        <v>44083</v>
      </c>
      <c r="B2261" s="81" t="s">
        <v>8</v>
      </c>
      <c r="C2261" s="81" t="s">
        <v>132</v>
      </c>
      <c r="D2261" s="459">
        <v>1</v>
      </c>
      <c r="E2261" s="81"/>
    </row>
    <row r="2262" spans="1:5" x14ac:dyDescent="0.25">
      <c r="A2262" s="458">
        <v>44083</v>
      </c>
      <c r="B2262" s="81" t="s">
        <v>8</v>
      </c>
      <c r="C2262" s="81" t="s">
        <v>40</v>
      </c>
      <c r="D2262" s="459">
        <v>15</v>
      </c>
      <c r="E2262" s="81"/>
    </row>
    <row r="2263" spans="1:5" x14ac:dyDescent="0.25">
      <c r="A2263" s="458">
        <v>44083</v>
      </c>
      <c r="B2263" s="81" t="s">
        <v>8</v>
      </c>
      <c r="C2263" s="81" t="s">
        <v>8</v>
      </c>
      <c r="D2263" s="459">
        <v>118</v>
      </c>
      <c r="E2263" s="81"/>
    </row>
    <row r="2264" spans="1:5" x14ac:dyDescent="0.25">
      <c r="A2264" s="458">
        <v>44083</v>
      </c>
      <c r="B2264" s="81" t="s">
        <v>8</v>
      </c>
      <c r="C2264" s="81" t="s">
        <v>31</v>
      </c>
      <c r="D2264" s="459">
        <v>5</v>
      </c>
      <c r="E2264" s="81"/>
    </row>
    <row r="2265" spans="1:5" x14ac:dyDescent="0.25">
      <c r="A2265" s="458">
        <v>44083</v>
      </c>
      <c r="B2265" s="81" t="s">
        <v>49</v>
      </c>
      <c r="C2265" s="81" t="s">
        <v>49</v>
      </c>
      <c r="D2265" s="459">
        <v>0</v>
      </c>
      <c r="E2265" s="81"/>
    </row>
    <row r="2266" spans="1:5" x14ac:dyDescent="0.25">
      <c r="A2266" s="458">
        <v>44083</v>
      </c>
      <c r="B2266" s="81" t="s">
        <v>50</v>
      </c>
      <c r="C2266" s="81" t="s">
        <v>365</v>
      </c>
      <c r="D2266" s="459">
        <v>0</v>
      </c>
      <c r="E2266" s="81"/>
    </row>
    <row r="2267" spans="1:5" x14ac:dyDescent="0.25">
      <c r="A2267" s="458">
        <v>44083</v>
      </c>
      <c r="B2267" s="81" t="s">
        <v>27</v>
      </c>
      <c r="C2267" s="81" t="s">
        <v>139</v>
      </c>
      <c r="D2267" s="459">
        <v>3</v>
      </c>
      <c r="E2267" s="81"/>
    </row>
    <row r="2268" spans="1:5" x14ac:dyDescent="0.25">
      <c r="A2268" s="458">
        <v>44083</v>
      </c>
      <c r="B2268" s="81" t="s">
        <v>27</v>
      </c>
      <c r="C2268" s="81" t="s">
        <v>233</v>
      </c>
      <c r="D2268" s="459">
        <v>1</v>
      </c>
      <c r="E2268" s="81"/>
    </row>
    <row r="2269" spans="1:5" x14ac:dyDescent="0.25">
      <c r="A2269" s="458">
        <v>44083</v>
      </c>
      <c r="B2269" s="81" t="s">
        <v>27</v>
      </c>
      <c r="C2269" s="460" t="s">
        <v>1257</v>
      </c>
      <c r="D2269" s="459">
        <v>1</v>
      </c>
      <c r="E2269" s="81"/>
    </row>
    <row r="2270" spans="1:5" x14ac:dyDescent="0.25">
      <c r="A2270" s="458">
        <v>44083</v>
      </c>
      <c r="B2270" s="81" t="s">
        <v>51</v>
      </c>
      <c r="C2270" s="81" t="s">
        <v>51</v>
      </c>
      <c r="D2270" s="459">
        <v>1</v>
      </c>
      <c r="E2270" s="81"/>
    </row>
    <row r="2271" spans="1:5" x14ac:dyDescent="0.25">
      <c r="A2271" s="458">
        <v>44083</v>
      </c>
      <c r="B2271" s="81" t="s">
        <v>10</v>
      </c>
      <c r="C2271" s="81" t="s">
        <v>10</v>
      </c>
      <c r="D2271" s="459">
        <v>0</v>
      </c>
      <c r="E2271" s="81"/>
    </row>
    <row r="2272" spans="1:5" x14ac:dyDescent="0.25">
      <c r="A2272" s="458">
        <v>44084</v>
      </c>
      <c r="B2272" s="81" t="s">
        <v>14</v>
      </c>
      <c r="C2272" s="81" t="s">
        <v>14</v>
      </c>
      <c r="D2272" s="459">
        <v>0</v>
      </c>
      <c r="E2272" s="81"/>
    </row>
    <row r="2273" spans="1:5" x14ac:dyDescent="0.25">
      <c r="A2273" s="458">
        <v>44084</v>
      </c>
      <c r="B2273" s="81" t="s">
        <v>20</v>
      </c>
      <c r="C2273" s="81" t="s">
        <v>20</v>
      </c>
      <c r="D2273" s="459">
        <v>0</v>
      </c>
      <c r="E2273" s="81"/>
    </row>
    <row r="2274" spans="1:5" x14ac:dyDescent="0.25">
      <c r="A2274" s="458">
        <v>44084</v>
      </c>
      <c r="B2274" s="81" t="s">
        <v>13</v>
      </c>
      <c r="C2274" s="460" t="s">
        <v>1157</v>
      </c>
      <c r="D2274" s="459">
        <v>1</v>
      </c>
      <c r="E2274" s="81"/>
    </row>
    <row r="2275" spans="1:5" x14ac:dyDescent="0.25">
      <c r="A2275" s="458">
        <v>44084</v>
      </c>
      <c r="B2275" s="81" t="s">
        <v>13</v>
      </c>
      <c r="C2275" s="81" t="s">
        <v>13</v>
      </c>
      <c r="D2275" s="459">
        <v>6</v>
      </c>
      <c r="E2275" s="81"/>
    </row>
    <row r="2276" spans="1:5" x14ac:dyDescent="0.25">
      <c r="A2276" s="458">
        <v>44084</v>
      </c>
      <c r="B2276" s="81" t="s">
        <v>13</v>
      </c>
      <c r="C2276" s="460" t="s">
        <v>1167</v>
      </c>
      <c r="D2276" s="459">
        <v>2</v>
      </c>
      <c r="E2276" s="81"/>
    </row>
    <row r="2277" spans="1:5" x14ac:dyDescent="0.25">
      <c r="A2277" s="458">
        <v>44084</v>
      </c>
      <c r="B2277" s="81" t="s">
        <v>24</v>
      </c>
      <c r="C2277" s="81" t="s">
        <v>23</v>
      </c>
      <c r="D2277" s="459">
        <v>5</v>
      </c>
      <c r="E2277" s="81"/>
    </row>
    <row r="2278" spans="1:5" x14ac:dyDescent="0.25">
      <c r="A2278" s="458">
        <v>44084</v>
      </c>
      <c r="B2278" s="81" t="s">
        <v>47</v>
      </c>
      <c r="C2278" s="81" t="s">
        <v>47</v>
      </c>
      <c r="D2278" s="459">
        <v>0</v>
      </c>
      <c r="E2278" s="81"/>
    </row>
    <row r="2279" spans="1:5" x14ac:dyDescent="0.25">
      <c r="A2279" s="458">
        <v>44084</v>
      </c>
      <c r="B2279" s="81" t="s">
        <v>48</v>
      </c>
      <c r="C2279" s="460" t="s">
        <v>1380</v>
      </c>
      <c r="D2279" s="459">
        <v>0</v>
      </c>
      <c r="E2279" s="81"/>
    </row>
    <row r="2280" spans="1:5" x14ac:dyDescent="0.25">
      <c r="A2280" s="458">
        <v>44084</v>
      </c>
      <c r="B2280" s="81" t="s">
        <v>7</v>
      </c>
      <c r="C2280" s="81" t="s">
        <v>7</v>
      </c>
      <c r="D2280" s="459">
        <v>0</v>
      </c>
      <c r="E2280" s="81"/>
    </row>
    <row r="2281" spans="1:5" x14ac:dyDescent="0.25">
      <c r="A2281" s="458">
        <v>44084</v>
      </c>
      <c r="B2281" s="81" t="s">
        <v>9</v>
      </c>
      <c r="C2281" s="81" t="s">
        <v>9</v>
      </c>
      <c r="D2281" s="459">
        <v>18</v>
      </c>
      <c r="E2281" s="81"/>
    </row>
    <row r="2282" spans="1:5" x14ac:dyDescent="0.25">
      <c r="A2282" s="458">
        <v>44084</v>
      </c>
      <c r="B2282" s="81" t="s">
        <v>9</v>
      </c>
      <c r="C2282" s="81" t="s">
        <v>17</v>
      </c>
      <c r="D2282" s="459">
        <v>3</v>
      </c>
      <c r="E2282" s="81"/>
    </row>
    <row r="2283" spans="1:5" x14ac:dyDescent="0.25">
      <c r="A2283" s="458">
        <v>44084</v>
      </c>
      <c r="B2283" s="81" t="s">
        <v>9</v>
      </c>
      <c r="C2283" s="460" t="s">
        <v>1202</v>
      </c>
      <c r="D2283" s="459">
        <v>1</v>
      </c>
      <c r="E2283" s="81"/>
    </row>
    <row r="2284" spans="1:5" x14ac:dyDescent="0.25">
      <c r="A2284" s="458">
        <v>44084</v>
      </c>
      <c r="B2284" s="81" t="s">
        <v>9</v>
      </c>
      <c r="C2284" s="81" t="s">
        <v>143</v>
      </c>
      <c r="D2284" s="459">
        <v>1</v>
      </c>
      <c r="E2284" s="81"/>
    </row>
    <row r="2285" spans="1:5" x14ac:dyDescent="0.25">
      <c r="A2285" s="458">
        <v>44084</v>
      </c>
      <c r="B2285" s="81" t="s">
        <v>15</v>
      </c>
      <c r="C2285" s="81" t="s">
        <v>1139</v>
      </c>
      <c r="D2285" s="459">
        <v>0</v>
      </c>
      <c r="E2285" s="81"/>
    </row>
    <row r="2286" spans="1:5" x14ac:dyDescent="0.25">
      <c r="A2286" s="458">
        <v>44084</v>
      </c>
      <c r="B2286" s="81" t="s">
        <v>11</v>
      </c>
      <c r="C2286" s="81" t="s">
        <v>11</v>
      </c>
      <c r="D2286" s="459">
        <v>0</v>
      </c>
      <c r="E2286" s="81"/>
    </row>
    <row r="2287" spans="1:5" x14ac:dyDescent="0.25">
      <c r="A2287" s="458">
        <v>44084</v>
      </c>
      <c r="B2287" s="81" t="s">
        <v>12</v>
      </c>
      <c r="C2287" s="460" t="s">
        <v>1221</v>
      </c>
      <c r="D2287" s="459">
        <v>1</v>
      </c>
      <c r="E2287" s="81"/>
    </row>
    <row r="2288" spans="1:5" x14ac:dyDescent="0.25">
      <c r="A2288" s="458">
        <v>44084</v>
      </c>
      <c r="B2288" s="81" t="s">
        <v>12</v>
      </c>
      <c r="C2288" s="81" t="s">
        <v>12</v>
      </c>
      <c r="D2288" s="459">
        <v>3</v>
      </c>
      <c r="E2288" s="81"/>
    </row>
    <row r="2289" spans="1:5" x14ac:dyDescent="0.25">
      <c r="A2289" s="458">
        <v>44084</v>
      </c>
      <c r="B2289" s="81" t="s">
        <v>8</v>
      </c>
      <c r="C2289" s="460" t="s">
        <v>1232</v>
      </c>
      <c r="D2289" s="459">
        <v>2</v>
      </c>
      <c r="E2289" s="81"/>
    </row>
    <row r="2290" spans="1:5" x14ac:dyDescent="0.25">
      <c r="A2290" s="458">
        <v>44084</v>
      </c>
      <c r="B2290" s="81" t="s">
        <v>8</v>
      </c>
      <c r="C2290" s="81" t="s">
        <v>58</v>
      </c>
      <c r="D2290" s="459">
        <v>9</v>
      </c>
      <c r="E2290" s="81"/>
    </row>
    <row r="2291" spans="1:5" x14ac:dyDescent="0.25">
      <c r="A2291" s="458">
        <v>44084</v>
      </c>
      <c r="B2291" s="81" t="s">
        <v>8</v>
      </c>
      <c r="C2291" s="81" t="s">
        <v>40</v>
      </c>
      <c r="D2291" s="459">
        <v>6</v>
      </c>
      <c r="E2291" s="81"/>
    </row>
    <row r="2292" spans="1:5" x14ac:dyDescent="0.25">
      <c r="A2292" s="458">
        <v>44084</v>
      </c>
      <c r="B2292" s="81" t="s">
        <v>8</v>
      </c>
      <c r="C2292" s="81" t="s">
        <v>8</v>
      </c>
      <c r="D2292" s="459">
        <v>61</v>
      </c>
      <c r="E2292" s="81"/>
    </row>
    <row r="2293" spans="1:5" x14ac:dyDescent="0.25">
      <c r="A2293" s="458">
        <v>44084</v>
      </c>
      <c r="B2293" s="81" t="s">
        <v>8</v>
      </c>
      <c r="C2293" s="81" t="s">
        <v>31</v>
      </c>
      <c r="D2293" s="459">
        <v>2</v>
      </c>
      <c r="E2293" s="81"/>
    </row>
    <row r="2294" spans="1:5" x14ac:dyDescent="0.25">
      <c r="A2294" s="458">
        <v>44084</v>
      </c>
      <c r="B2294" s="81" t="s">
        <v>8</v>
      </c>
      <c r="C2294" s="81" t="s">
        <v>110</v>
      </c>
      <c r="D2294" s="459">
        <v>3</v>
      </c>
      <c r="E2294" s="81"/>
    </row>
    <row r="2295" spans="1:5" x14ac:dyDescent="0.25">
      <c r="A2295" s="458">
        <v>44084</v>
      </c>
      <c r="B2295" s="81" t="s">
        <v>49</v>
      </c>
      <c r="C2295" s="81" t="s">
        <v>49</v>
      </c>
      <c r="D2295" s="459">
        <v>0</v>
      </c>
      <c r="E2295" s="81"/>
    </row>
    <row r="2296" spans="1:5" x14ac:dyDescent="0.25">
      <c r="A2296" s="458">
        <v>44084</v>
      </c>
      <c r="B2296" s="81" t="s">
        <v>50</v>
      </c>
      <c r="C2296" s="81" t="s">
        <v>365</v>
      </c>
      <c r="D2296" s="459">
        <v>0</v>
      </c>
      <c r="E2296" s="81"/>
    </row>
    <row r="2297" spans="1:5" x14ac:dyDescent="0.25">
      <c r="A2297" s="458">
        <v>44084</v>
      </c>
      <c r="B2297" s="81" t="s">
        <v>27</v>
      </c>
      <c r="C2297" s="81" t="s">
        <v>139</v>
      </c>
      <c r="D2297" s="459">
        <v>2</v>
      </c>
      <c r="E2297" s="81"/>
    </row>
    <row r="2298" spans="1:5" x14ac:dyDescent="0.25">
      <c r="A2298" s="458">
        <v>44084</v>
      </c>
      <c r="B2298" s="81" t="s">
        <v>27</v>
      </c>
      <c r="C2298" s="81" t="s">
        <v>43</v>
      </c>
      <c r="D2298" s="459">
        <v>3</v>
      </c>
      <c r="E2298" s="81"/>
    </row>
    <row r="2299" spans="1:5" x14ac:dyDescent="0.25">
      <c r="A2299" s="458">
        <v>44084</v>
      </c>
      <c r="B2299" s="81" t="s">
        <v>51</v>
      </c>
      <c r="C2299" s="81" t="s">
        <v>51</v>
      </c>
      <c r="D2299" s="459">
        <v>0</v>
      </c>
      <c r="E2299" s="81"/>
    </row>
    <row r="2300" spans="1:5" x14ac:dyDescent="0.25">
      <c r="A2300" s="458">
        <v>44084</v>
      </c>
      <c r="B2300" s="81" t="s">
        <v>10</v>
      </c>
      <c r="C2300" s="81" t="s">
        <v>10</v>
      </c>
      <c r="D2300" s="459">
        <v>4</v>
      </c>
      <c r="E2300" s="81"/>
    </row>
    <row r="2301" spans="1:5" x14ac:dyDescent="0.25">
      <c r="A2301" s="458">
        <v>44085</v>
      </c>
      <c r="B2301" s="81" t="s">
        <v>14</v>
      </c>
      <c r="C2301" s="81" t="s">
        <v>14</v>
      </c>
      <c r="D2301" s="459">
        <v>0</v>
      </c>
      <c r="E2301" s="81"/>
    </row>
    <row r="2302" spans="1:5" x14ac:dyDescent="0.25">
      <c r="A2302" s="458">
        <v>44085</v>
      </c>
      <c r="B2302" s="81" t="s">
        <v>20</v>
      </c>
      <c r="C2302" s="81" t="s">
        <v>20</v>
      </c>
      <c r="D2302" s="459">
        <v>7</v>
      </c>
      <c r="E2302" s="81"/>
    </row>
    <row r="2303" spans="1:5" x14ac:dyDescent="0.25">
      <c r="A2303" s="458">
        <v>44085</v>
      </c>
      <c r="B2303" s="81" t="s">
        <v>13</v>
      </c>
      <c r="C2303" s="460" t="s">
        <v>1161</v>
      </c>
      <c r="D2303" s="459">
        <v>1</v>
      </c>
      <c r="E2303" s="81"/>
    </row>
    <row r="2304" spans="1:5" x14ac:dyDescent="0.25">
      <c r="A2304" s="458">
        <v>44085</v>
      </c>
      <c r="B2304" s="81" t="s">
        <v>13</v>
      </c>
      <c r="C2304" s="81" t="s">
        <v>13</v>
      </c>
      <c r="D2304" s="459">
        <v>4</v>
      </c>
      <c r="E2304" s="81"/>
    </row>
    <row r="2305" spans="1:5" x14ac:dyDescent="0.25">
      <c r="A2305" s="458">
        <v>44085</v>
      </c>
      <c r="B2305" s="81" t="s">
        <v>13</v>
      </c>
      <c r="C2305" s="460" t="s">
        <v>324</v>
      </c>
      <c r="D2305" s="459">
        <v>1</v>
      </c>
      <c r="E2305" s="81"/>
    </row>
    <row r="2306" spans="1:5" x14ac:dyDescent="0.25">
      <c r="A2306" s="458">
        <v>44085</v>
      </c>
      <c r="B2306" s="81" t="s">
        <v>13</v>
      </c>
      <c r="C2306" s="460" t="s">
        <v>1167</v>
      </c>
      <c r="D2306" s="459">
        <v>2</v>
      </c>
      <c r="E2306" s="81"/>
    </row>
    <row r="2307" spans="1:5" x14ac:dyDescent="0.25">
      <c r="A2307" s="458">
        <v>44085</v>
      </c>
      <c r="B2307" s="81" t="s">
        <v>24</v>
      </c>
      <c r="C2307" s="81" t="s">
        <v>23</v>
      </c>
      <c r="D2307" s="459">
        <v>1</v>
      </c>
      <c r="E2307" s="81"/>
    </row>
    <row r="2308" spans="1:5" x14ac:dyDescent="0.25">
      <c r="A2308" s="458">
        <v>44085</v>
      </c>
      <c r="B2308" s="81" t="s">
        <v>47</v>
      </c>
      <c r="C2308" s="81" t="s">
        <v>47</v>
      </c>
      <c r="D2308" s="459">
        <v>1</v>
      </c>
      <c r="E2308" s="81"/>
    </row>
    <row r="2309" spans="1:5" x14ac:dyDescent="0.25">
      <c r="A2309" s="458">
        <v>44085</v>
      </c>
      <c r="B2309" s="81" t="s">
        <v>48</v>
      </c>
      <c r="C2309" s="460" t="s">
        <v>1380</v>
      </c>
      <c r="D2309" s="459">
        <v>0</v>
      </c>
      <c r="E2309" s="81"/>
    </row>
    <row r="2310" spans="1:5" x14ac:dyDescent="0.25">
      <c r="A2310" s="458">
        <v>44085</v>
      </c>
      <c r="B2310" s="81" t="s">
        <v>7</v>
      </c>
      <c r="C2310" s="81" t="s">
        <v>7</v>
      </c>
      <c r="D2310" s="459">
        <v>0</v>
      </c>
      <c r="E2310" s="81"/>
    </row>
    <row r="2311" spans="1:5" x14ac:dyDescent="0.25">
      <c r="A2311" s="458">
        <v>44085</v>
      </c>
      <c r="B2311" s="81" t="s">
        <v>9</v>
      </c>
      <c r="C2311" s="81" t="s">
        <v>9</v>
      </c>
      <c r="D2311" s="459">
        <v>26</v>
      </c>
      <c r="E2311" s="81"/>
    </row>
    <row r="2312" spans="1:5" x14ac:dyDescent="0.25">
      <c r="A2312" s="458">
        <v>44085</v>
      </c>
      <c r="B2312" s="81" t="s">
        <v>9</v>
      </c>
      <c r="C2312" s="81" t="s">
        <v>17</v>
      </c>
      <c r="D2312" s="459">
        <v>4</v>
      </c>
      <c r="E2312" s="81"/>
    </row>
    <row r="2313" spans="1:5" x14ac:dyDescent="0.25">
      <c r="A2313" s="458">
        <v>44085</v>
      </c>
      <c r="B2313" s="81" t="s">
        <v>15</v>
      </c>
      <c r="C2313" s="81" t="s">
        <v>283</v>
      </c>
      <c r="D2313" s="459">
        <v>2</v>
      </c>
      <c r="E2313" s="81"/>
    </row>
    <row r="2314" spans="1:5" x14ac:dyDescent="0.25">
      <c r="A2314" s="458">
        <v>44085</v>
      </c>
      <c r="B2314" s="81" t="s">
        <v>11</v>
      </c>
      <c r="C2314" s="81" t="s">
        <v>141</v>
      </c>
      <c r="D2314" s="459">
        <v>2</v>
      </c>
      <c r="E2314" s="81"/>
    </row>
    <row r="2315" spans="1:5" x14ac:dyDescent="0.25">
      <c r="A2315" s="458">
        <v>44085</v>
      </c>
      <c r="B2315" s="81" t="s">
        <v>11</v>
      </c>
      <c r="C2315" s="81" t="s">
        <v>133</v>
      </c>
      <c r="D2315" s="459">
        <v>2</v>
      </c>
      <c r="E2315" s="81"/>
    </row>
    <row r="2316" spans="1:5" x14ac:dyDescent="0.25">
      <c r="A2316" s="458">
        <v>44085</v>
      </c>
      <c r="B2316" s="81" t="s">
        <v>12</v>
      </c>
      <c r="C2316" s="460" t="s">
        <v>1221</v>
      </c>
      <c r="D2316" s="459">
        <v>1</v>
      </c>
      <c r="E2316" s="81"/>
    </row>
    <row r="2317" spans="1:5" x14ac:dyDescent="0.25">
      <c r="A2317" s="458">
        <v>44085</v>
      </c>
      <c r="B2317" s="81" t="s">
        <v>8</v>
      </c>
      <c r="C2317" s="460" t="s">
        <v>1227</v>
      </c>
      <c r="D2317" s="459">
        <v>1</v>
      </c>
      <c r="E2317" s="81"/>
    </row>
    <row r="2318" spans="1:5" x14ac:dyDescent="0.25">
      <c r="A2318" s="458">
        <v>44085</v>
      </c>
      <c r="B2318" s="81" t="s">
        <v>8</v>
      </c>
      <c r="C2318" s="81" t="s">
        <v>72</v>
      </c>
      <c r="D2318" s="459">
        <v>1</v>
      </c>
      <c r="E2318" s="81"/>
    </row>
    <row r="2319" spans="1:5" x14ac:dyDescent="0.25">
      <c r="A2319" s="458">
        <v>44085</v>
      </c>
      <c r="B2319" s="81" t="s">
        <v>8</v>
      </c>
      <c r="C2319" s="460" t="s">
        <v>1232</v>
      </c>
      <c r="D2319" s="459">
        <v>2</v>
      </c>
      <c r="E2319" s="81"/>
    </row>
    <row r="2320" spans="1:5" x14ac:dyDescent="0.25">
      <c r="A2320" s="458">
        <v>44085</v>
      </c>
      <c r="B2320" s="81" t="s">
        <v>8</v>
      </c>
      <c r="C2320" s="81" t="s">
        <v>58</v>
      </c>
      <c r="D2320" s="459">
        <v>4</v>
      </c>
      <c r="E2320" s="81"/>
    </row>
    <row r="2321" spans="1:5" x14ac:dyDescent="0.25">
      <c r="A2321" s="458">
        <v>44085</v>
      </c>
      <c r="B2321" s="81" t="s">
        <v>8</v>
      </c>
      <c r="C2321" s="81" t="s">
        <v>40</v>
      </c>
      <c r="D2321" s="459">
        <v>5</v>
      </c>
      <c r="E2321" s="81"/>
    </row>
    <row r="2322" spans="1:5" x14ac:dyDescent="0.25">
      <c r="A2322" s="458">
        <v>44085</v>
      </c>
      <c r="B2322" s="81" t="s">
        <v>8</v>
      </c>
      <c r="C2322" s="81" t="s">
        <v>8</v>
      </c>
      <c r="D2322" s="459">
        <v>127</v>
      </c>
      <c r="E2322" s="81"/>
    </row>
    <row r="2323" spans="1:5" x14ac:dyDescent="0.25">
      <c r="A2323" s="458">
        <v>44085</v>
      </c>
      <c r="B2323" s="81" t="s">
        <v>8</v>
      </c>
      <c r="C2323" s="81" t="s">
        <v>31</v>
      </c>
      <c r="D2323" s="459">
        <v>4</v>
      </c>
      <c r="E2323" s="81"/>
    </row>
    <row r="2324" spans="1:5" x14ac:dyDescent="0.25">
      <c r="A2324" s="458">
        <v>44085</v>
      </c>
      <c r="B2324" s="81" t="s">
        <v>8</v>
      </c>
      <c r="C2324" s="81" t="s">
        <v>110</v>
      </c>
      <c r="D2324" s="459">
        <v>2</v>
      </c>
      <c r="E2324" s="81"/>
    </row>
    <row r="2325" spans="1:5" x14ac:dyDescent="0.25">
      <c r="A2325" s="458">
        <v>44085</v>
      </c>
      <c r="B2325" s="81" t="s">
        <v>49</v>
      </c>
      <c r="C2325" s="81" t="s">
        <v>49</v>
      </c>
      <c r="D2325" s="459">
        <v>0</v>
      </c>
      <c r="E2325" s="81"/>
    </row>
    <row r="2326" spans="1:5" x14ac:dyDescent="0.25">
      <c r="A2326" s="458">
        <v>44085</v>
      </c>
      <c r="B2326" s="81" t="s">
        <v>50</v>
      </c>
      <c r="C2326" s="81" t="s">
        <v>365</v>
      </c>
      <c r="D2326" s="459">
        <v>0</v>
      </c>
      <c r="E2326" s="81"/>
    </row>
    <row r="2327" spans="1:5" x14ac:dyDescent="0.25">
      <c r="A2327" s="458">
        <v>44085</v>
      </c>
      <c r="B2327" s="81" t="s">
        <v>27</v>
      </c>
      <c r="C2327" s="81" t="s">
        <v>139</v>
      </c>
      <c r="D2327" s="459">
        <v>2</v>
      </c>
      <c r="E2327" s="81"/>
    </row>
    <row r="2328" spans="1:5" x14ac:dyDescent="0.25">
      <c r="A2328" s="458">
        <v>44085</v>
      </c>
      <c r="B2328" s="81" t="s">
        <v>27</v>
      </c>
      <c r="C2328" s="81" t="s">
        <v>233</v>
      </c>
      <c r="D2328" s="459">
        <v>3</v>
      </c>
      <c r="E2328" s="81"/>
    </row>
    <row r="2329" spans="1:5" x14ac:dyDescent="0.25">
      <c r="A2329" s="458">
        <v>44085</v>
      </c>
      <c r="B2329" s="81" t="s">
        <v>27</v>
      </c>
      <c r="C2329" s="81" t="s">
        <v>43</v>
      </c>
      <c r="D2329" s="459">
        <v>1</v>
      </c>
      <c r="E2329" s="81"/>
    </row>
    <row r="2330" spans="1:5" x14ac:dyDescent="0.25">
      <c r="A2330" s="458">
        <v>44085</v>
      </c>
      <c r="B2330" s="81" t="s">
        <v>51</v>
      </c>
      <c r="C2330" s="81" t="s">
        <v>51</v>
      </c>
      <c r="D2330" s="459">
        <v>0</v>
      </c>
      <c r="E2330" s="81"/>
    </row>
    <row r="2331" spans="1:5" x14ac:dyDescent="0.25">
      <c r="A2331" s="458">
        <v>44085</v>
      </c>
      <c r="B2331" s="81" t="s">
        <v>10</v>
      </c>
      <c r="C2331" s="81" t="s">
        <v>10</v>
      </c>
      <c r="D2331" s="459">
        <v>7</v>
      </c>
      <c r="E2331" s="81"/>
    </row>
    <row r="2332" spans="1:5" x14ac:dyDescent="0.25">
      <c r="A2332" s="458">
        <v>44086</v>
      </c>
      <c r="B2332" s="81" t="s">
        <v>14</v>
      </c>
      <c r="C2332" s="81" t="s">
        <v>14</v>
      </c>
      <c r="D2332" s="459">
        <v>0</v>
      </c>
      <c r="E2332" s="81"/>
    </row>
    <row r="2333" spans="1:5" x14ac:dyDescent="0.25">
      <c r="A2333" s="458">
        <v>44086</v>
      </c>
      <c r="B2333" s="81" t="s">
        <v>20</v>
      </c>
      <c r="C2333" s="81" t="s">
        <v>20</v>
      </c>
      <c r="D2333" s="459">
        <v>1</v>
      </c>
      <c r="E2333" s="81"/>
    </row>
    <row r="2334" spans="1:5" x14ac:dyDescent="0.25">
      <c r="A2334" s="458">
        <v>44086</v>
      </c>
      <c r="B2334" s="81" t="s">
        <v>13</v>
      </c>
      <c r="C2334" s="460" t="s">
        <v>93</v>
      </c>
      <c r="D2334" s="459">
        <v>2</v>
      </c>
      <c r="E2334" s="81"/>
    </row>
    <row r="2335" spans="1:5" x14ac:dyDescent="0.25">
      <c r="A2335" s="458">
        <v>44086</v>
      </c>
      <c r="B2335" s="81" t="s">
        <v>13</v>
      </c>
      <c r="C2335" s="81" t="s">
        <v>13</v>
      </c>
      <c r="D2335" s="459">
        <v>9</v>
      </c>
      <c r="E2335" s="81"/>
    </row>
    <row r="2336" spans="1:5" x14ac:dyDescent="0.25">
      <c r="A2336" s="458">
        <v>44086</v>
      </c>
      <c r="B2336" s="81" t="s">
        <v>13</v>
      </c>
      <c r="C2336" s="460" t="s">
        <v>1166</v>
      </c>
      <c r="D2336" s="459">
        <v>1</v>
      </c>
      <c r="E2336" s="81"/>
    </row>
    <row r="2337" spans="1:5" x14ac:dyDescent="0.25">
      <c r="A2337" s="458">
        <v>44086</v>
      </c>
      <c r="B2337" s="81" t="s">
        <v>13</v>
      </c>
      <c r="C2337" s="460" t="s">
        <v>1165</v>
      </c>
      <c r="D2337" s="459">
        <v>1</v>
      </c>
      <c r="E2337" s="81"/>
    </row>
    <row r="2338" spans="1:5" x14ac:dyDescent="0.25">
      <c r="A2338" s="458">
        <v>44086</v>
      </c>
      <c r="B2338" s="81" t="s">
        <v>13</v>
      </c>
      <c r="C2338" s="460" t="s">
        <v>1167</v>
      </c>
      <c r="D2338" s="459">
        <v>2</v>
      </c>
      <c r="E2338" s="81"/>
    </row>
    <row r="2339" spans="1:5" x14ac:dyDescent="0.25">
      <c r="A2339" s="458">
        <v>44086</v>
      </c>
      <c r="B2339" s="81" t="s">
        <v>24</v>
      </c>
      <c r="C2339" s="81" t="s">
        <v>23</v>
      </c>
      <c r="D2339" s="459">
        <v>2</v>
      </c>
      <c r="E2339" s="81"/>
    </row>
    <row r="2340" spans="1:5" x14ac:dyDescent="0.25">
      <c r="A2340" s="458">
        <v>44086</v>
      </c>
      <c r="B2340" s="81" t="s">
        <v>24</v>
      </c>
      <c r="C2340" s="81" t="s">
        <v>24</v>
      </c>
      <c r="D2340" s="459">
        <v>1</v>
      </c>
      <c r="E2340" s="81"/>
    </row>
    <row r="2341" spans="1:5" x14ac:dyDescent="0.25">
      <c r="A2341" s="458">
        <v>44086</v>
      </c>
      <c r="B2341" s="81" t="s">
        <v>47</v>
      </c>
      <c r="C2341" s="81" t="s">
        <v>47</v>
      </c>
      <c r="D2341" s="459">
        <v>0</v>
      </c>
      <c r="E2341" s="81"/>
    </row>
    <row r="2342" spans="1:5" x14ac:dyDescent="0.25">
      <c r="A2342" s="458">
        <v>44086</v>
      </c>
      <c r="B2342" s="81" t="s">
        <v>48</v>
      </c>
      <c r="C2342" s="460" t="s">
        <v>1380</v>
      </c>
      <c r="D2342" s="459">
        <v>0</v>
      </c>
      <c r="E2342" s="81"/>
    </row>
    <row r="2343" spans="1:5" x14ac:dyDescent="0.25">
      <c r="A2343" s="458">
        <v>44086</v>
      </c>
      <c r="B2343" s="81" t="s">
        <v>7</v>
      </c>
      <c r="C2343" s="81" t="s">
        <v>7</v>
      </c>
      <c r="D2343" s="459">
        <v>2</v>
      </c>
      <c r="E2343" s="81"/>
    </row>
    <row r="2344" spans="1:5" x14ac:dyDescent="0.25">
      <c r="A2344" s="458">
        <v>44086</v>
      </c>
      <c r="B2344" s="81" t="s">
        <v>9</v>
      </c>
      <c r="C2344" s="81" t="s">
        <v>9</v>
      </c>
      <c r="D2344" s="459">
        <v>29</v>
      </c>
      <c r="E2344" s="81"/>
    </row>
    <row r="2345" spans="1:5" x14ac:dyDescent="0.25">
      <c r="A2345" s="458">
        <v>44086</v>
      </c>
      <c r="B2345" s="81" t="s">
        <v>9</v>
      </c>
      <c r="C2345" s="460" t="s">
        <v>1202</v>
      </c>
      <c r="D2345" s="459">
        <v>1</v>
      </c>
      <c r="E2345" s="81"/>
    </row>
    <row r="2346" spans="1:5" x14ac:dyDescent="0.25">
      <c r="A2346" s="458">
        <v>44086</v>
      </c>
      <c r="B2346" s="81" t="s">
        <v>9</v>
      </c>
      <c r="C2346" s="81" t="s">
        <v>143</v>
      </c>
      <c r="D2346" s="459">
        <v>5</v>
      </c>
      <c r="E2346" s="81"/>
    </row>
    <row r="2347" spans="1:5" x14ac:dyDescent="0.25">
      <c r="A2347" s="458">
        <v>44086</v>
      </c>
      <c r="B2347" s="81" t="s">
        <v>15</v>
      </c>
      <c r="C2347" s="81" t="s">
        <v>283</v>
      </c>
      <c r="D2347" s="459">
        <v>5</v>
      </c>
      <c r="E2347" s="81"/>
    </row>
    <row r="2348" spans="1:5" x14ac:dyDescent="0.25">
      <c r="A2348" s="458">
        <v>44086</v>
      </c>
      <c r="B2348" s="81" t="s">
        <v>11</v>
      </c>
      <c r="C2348" s="81" t="s">
        <v>333</v>
      </c>
      <c r="D2348" s="459">
        <v>1</v>
      </c>
      <c r="E2348" s="81"/>
    </row>
    <row r="2349" spans="1:5" x14ac:dyDescent="0.25">
      <c r="A2349" s="458">
        <v>44086</v>
      </c>
      <c r="B2349" s="81" t="s">
        <v>11</v>
      </c>
      <c r="C2349" s="81" t="s">
        <v>133</v>
      </c>
      <c r="D2349" s="459">
        <v>1</v>
      </c>
      <c r="E2349" s="81"/>
    </row>
    <row r="2350" spans="1:5" x14ac:dyDescent="0.25">
      <c r="A2350" s="458">
        <v>44086</v>
      </c>
      <c r="B2350" s="81" t="s">
        <v>12</v>
      </c>
      <c r="C2350" s="81" t="s">
        <v>12</v>
      </c>
      <c r="D2350" s="459">
        <v>0</v>
      </c>
      <c r="E2350" s="81"/>
    </row>
    <row r="2351" spans="1:5" x14ac:dyDescent="0.25">
      <c r="A2351" s="458">
        <v>44086</v>
      </c>
      <c r="B2351" s="81" t="s">
        <v>8</v>
      </c>
      <c r="C2351" s="81" t="s">
        <v>72</v>
      </c>
      <c r="D2351" s="459">
        <v>3</v>
      </c>
      <c r="E2351" s="81"/>
    </row>
    <row r="2352" spans="1:5" x14ac:dyDescent="0.25">
      <c r="A2352" s="458">
        <v>44086</v>
      </c>
      <c r="B2352" s="81" t="s">
        <v>8</v>
      </c>
      <c r="C2352" s="460" t="s">
        <v>1232</v>
      </c>
      <c r="D2352" s="459">
        <v>5</v>
      </c>
      <c r="E2352" s="81"/>
    </row>
    <row r="2353" spans="1:5" x14ac:dyDescent="0.25">
      <c r="A2353" s="458">
        <v>44086</v>
      </c>
      <c r="B2353" s="81" t="s">
        <v>8</v>
      </c>
      <c r="C2353" s="81" t="s">
        <v>58</v>
      </c>
      <c r="D2353" s="459">
        <v>2</v>
      </c>
      <c r="E2353" s="81"/>
    </row>
    <row r="2354" spans="1:5" x14ac:dyDescent="0.25">
      <c r="A2354" s="458">
        <v>44086</v>
      </c>
      <c r="B2354" s="81" t="s">
        <v>8</v>
      </c>
      <c r="C2354" s="81" t="s">
        <v>40</v>
      </c>
      <c r="D2354" s="459">
        <v>4</v>
      </c>
      <c r="E2354" s="81"/>
    </row>
    <row r="2355" spans="1:5" x14ac:dyDescent="0.25">
      <c r="A2355" s="458">
        <v>44086</v>
      </c>
      <c r="B2355" s="81" t="s">
        <v>8</v>
      </c>
      <c r="C2355" s="81" t="s">
        <v>8</v>
      </c>
      <c r="D2355" s="459">
        <v>111</v>
      </c>
      <c r="E2355" s="81"/>
    </row>
    <row r="2356" spans="1:5" x14ac:dyDescent="0.25">
      <c r="A2356" s="458">
        <v>44086</v>
      </c>
      <c r="B2356" s="81" t="s">
        <v>8</v>
      </c>
      <c r="C2356" s="81" t="s">
        <v>129</v>
      </c>
      <c r="D2356" s="459">
        <v>2</v>
      </c>
      <c r="E2356" s="81"/>
    </row>
    <row r="2357" spans="1:5" x14ac:dyDescent="0.25">
      <c r="A2357" s="458">
        <v>44086</v>
      </c>
      <c r="B2357" s="81" t="s">
        <v>8</v>
      </c>
      <c r="C2357" s="81" t="s">
        <v>110</v>
      </c>
      <c r="D2357" s="459">
        <v>2</v>
      </c>
      <c r="E2357" s="81"/>
    </row>
    <row r="2358" spans="1:5" x14ac:dyDescent="0.25">
      <c r="A2358" s="458">
        <v>44086</v>
      </c>
      <c r="B2358" s="81" t="s">
        <v>49</v>
      </c>
      <c r="C2358" s="81" t="s">
        <v>49</v>
      </c>
      <c r="D2358" s="459">
        <v>0</v>
      </c>
      <c r="E2358" s="81"/>
    </row>
    <row r="2359" spans="1:5" x14ac:dyDescent="0.25">
      <c r="A2359" s="458">
        <v>44086</v>
      </c>
      <c r="B2359" s="81" t="s">
        <v>50</v>
      </c>
      <c r="C2359" s="81" t="s">
        <v>365</v>
      </c>
      <c r="D2359" s="459">
        <v>0</v>
      </c>
      <c r="E2359" s="81"/>
    </row>
    <row r="2360" spans="1:5" x14ac:dyDescent="0.25">
      <c r="A2360" s="458">
        <v>44086</v>
      </c>
      <c r="B2360" s="81" t="s">
        <v>27</v>
      </c>
      <c r="C2360" s="81" t="s">
        <v>43</v>
      </c>
      <c r="D2360" s="459">
        <v>0</v>
      </c>
      <c r="E2360" s="81"/>
    </row>
    <row r="2361" spans="1:5" x14ac:dyDescent="0.25">
      <c r="A2361" s="458">
        <v>44086</v>
      </c>
      <c r="B2361" s="81" t="s">
        <v>51</v>
      </c>
      <c r="C2361" s="81" t="s">
        <v>51</v>
      </c>
      <c r="D2361" s="459">
        <v>1</v>
      </c>
      <c r="E2361" s="81"/>
    </row>
    <row r="2362" spans="1:5" x14ac:dyDescent="0.25">
      <c r="A2362" s="458">
        <v>44086</v>
      </c>
      <c r="B2362" s="81" t="s">
        <v>10</v>
      </c>
      <c r="C2362" s="81" t="s">
        <v>10</v>
      </c>
      <c r="D2362" s="459">
        <v>1</v>
      </c>
      <c r="E2362" s="81"/>
    </row>
    <row r="2363" spans="1:5" x14ac:dyDescent="0.25">
      <c r="A2363" s="458">
        <v>44087</v>
      </c>
      <c r="B2363" s="81" t="s">
        <v>14</v>
      </c>
      <c r="C2363" s="81" t="s">
        <v>14</v>
      </c>
      <c r="D2363" s="459">
        <v>1</v>
      </c>
      <c r="E2363" s="81"/>
    </row>
    <row r="2364" spans="1:5" x14ac:dyDescent="0.25">
      <c r="A2364" s="458">
        <v>44087</v>
      </c>
      <c r="B2364" s="81" t="s">
        <v>20</v>
      </c>
      <c r="C2364" s="81" t="s">
        <v>20</v>
      </c>
      <c r="D2364" s="459">
        <v>3</v>
      </c>
      <c r="E2364" s="81"/>
    </row>
    <row r="2365" spans="1:5" x14ac:dyDescent="0.25">
      <c r="A2365" s="458">
        <v>44087</v>
      </c>
      <c r="B2365" s="81" t="s">
        <v>13</v>
      </c>
      <c r="C2365" s="460" t="s">
        <v>1161</v>
      </c>
      <c r="D2365" s="459">
        <v>2</v>
      </c>
      <c r="E2365" s="81"/>
    </row>
    <row r="2366" spans="1:5" x14ac:dyDescent="0.25">
      <c r="A2366" s="458">
        <v>44087</v>
      </c>
      <c r="B2366" s="81" t="s">
        <v>13</v>
      </c>
      <c r="C2366" s="81" t="s">
        <v>13</v>
      </c>
      <c r="D2366" s="459">
        <v>4</v>
      </c>
      <c r="E2366" s="81"/>
    </row>
    <row r="2367" spans="1:5" x14ac:dyDescent="0.25">
      <c r="A2367" s="458">
        <v>44087</v>
      </c>
      <c r="B2367" s="81" t="s">
        <v>13</v>
      </c>
      <c r="C2367" s="460" t="s">
        <v>1167</v>
      </c>
      <c r="D2367" s="459">
        <v>7</v>
      </c>
      <c r="E2367" s="81"/>
    </row>
    <row r="2368" spans="1:5" x14ac:dyDescent="0.25">
      <c r="A2368" s="458">
        <v>44087</v>
      </c>
      <c r="B2368" s="81" t="s">
        <v>24</v>
      </c>
      <c r="C2368" s="81" t="s">
        <v>24</v>
      </c>
      <c r="D2368" s="459">
        <v>0</v>
      </c>
      <c r="E2368" s="81"/>
    </row>
    <row r="2369" spans="1:5" x14ac:dyDescent="0.25">
      <c r="A2369" s="458">
        <v>44087</v>
      </c>
      <c r="B2369" s="81" t="s">
        <v>47</v>
      </c>
      <c r="C2369" s="81" t="s">
        <v>47</v>
      </c>
      <c r="D2369" s="459">
        <v>0</v>
      </c>
      <c r="E2369" s="81"/>
    </row>
    <row r="2370" spans="1:5" x14ac:dyDescent="0.25">
      <c r="A2370" s="458">
        <v>44087</v>
      </c>
      <c r="B2370" s="81" t="s">
        <v>48</v>
      </c>
      <c r="C2370" s="460" t="s">
        <v>1380</v>
      </c>
      <c r="D2370" s="459">
        <v>0</v>
      </c>
      <c r="E2370" s="81"/>
    </row>
    <row r="2371" spans="1:5" x14ac:dyDescent="0.25">
      <c r="A2371" s="458">
        <v>44087</v>
      </c>
      <c r="B2371" s="81" t="s">
        <v>7</v>
      </c>
      <c r="C2371" s="81" t="s">
        <v>7</v>
      </c>
      <c r="D2371" s="459">
        <v>0</v>
      </c>
      <c r="E2371" s="81"/>
    </row>
    <row r="2372" spans="1:5" x14ac:dyDescent="0.25">
      <c r="A2372" s="458">
        <v>44087</v>
      </c>
      <c r="B2372" s="81" t="s">
        <v>9</v>
      </c>
      <c r="C2372" s="81" t="s">
        <v>9</v>
      </c>
      <c r="D2372" s="459">
        <v>27</v>
      </c>
      <c r="E2372" s="81"/>
    </row>
    <row r="2373" spans="1:5" x14ac:dyDescent="0.25">
      <c r="A2373" s="458">
        <v>44087</v>
      </c>
      <c r="B2373" s="81" t="s">
        <v>9</v>
      </c>
      <c r="C2373" s="81" t="s">
        <v>17</v>
      </c>
      <c r="D2373" s="459">
        <v>3</v>
      </c>
      <c r="E2373" s="81"/>
    </row>
    <row r="2374" spans="1:5" x14ac:dyDescent="0.25">
      <c r="A2374" s="458">
        <v>44087</v>
      </c>
      <c r="B2374" s="81" t="s">
        <v>9</v>
      </c>
      <c r="C2374" s="81" t="s">
        <v>143</v>
      </c>
      <c r="D2374" s="459">
        <v>1</v>
      </c>
      <c r="E2374" s="81"/>
    </row>
    <row r="2375" spans="1:5" x14ac:dyDescent="0.25">
      <c r="A2375" s="458">
        <v>44087</v>
      </c>
      <c r="B2375" s="81" t="s">
        <v>15</v>
      </c>
      <c r="C2375" s="81" t="s">
        <v>283</v>
      </c>
      <c r="D2375" s="459">
        <v>2</v>
      </c>
      <c r="E2375" s="81"/>
    </row>
    <row r="2376" spans="1:5" x14ac:dyDescent="0.25">
      <c r="A2376" s="458">
        <v>44087</v>
      </c>
      <c r="B2376" s="81" t="s">
        <v>11</v>
      </c>
      <c r="C2376" s="81" t="s">
        <v>333</v>
      </c>
      <c r="D2376" s="459">
        <v>1</v>
      </c>
      <c r="E2376" s="81"/>
    </row>
    <row r="2377" spans="1:5" x14ac:dyDescent="0.25">
      <c r="A2377" s="458">
        <v>44087</v>
      </c>
      <c r="B2377" s="81" t="s">
        <v>11</v>
      </c>
      <c r="C2377" s="81" t="s">
        <v>11</v>
      </c>
      <c r="D2377" s="459">
        <v>3</v>
      </c>
      <c r="E2377" s="81"/>
    </row>
    <row r="2378" spans="1:5" x14ac:dyDescent="0.25">
      <c r="A2378" s="458">
        <v>44087</v>
      </c>
      <c r="B2378" s="81" t="s">
        <v>12</v>
      </c>
      <c r="C2378" s="81" t="s">
        <v>12</v>
      </c>
      <c r="D2378" s="459">
        <v>0</v>
      </c>
      <c r="E2378" s="81"/>
    </row>
    <row r="2379" spans="1:5" x14ac:dyDescent="0.25">
      <c r="A2379" s="458">
        <v>44087</v>
      </c>
      <c r="B2379" s="81" t="s">
        <v>8</v>
      </c>
      <c r="C2379" s="460" t="s">
        <v>1232</v>
      </c>
      <c r="D2379" s="459">
        <v>1</v>
      </c>
      <c r="E2379" s="81"/>
    </row>
    <row r="2380" spans="1:5" x14ac:dyDescent="0.25">
      <c r="A2380" s="458">
        <v>44087</v>
      </c>
      <c r="B2380" s="81" t="s">
        <v>8</v>
      </c>
      <c r="C2380" s="81" t="s">
        <v>58</v>
      </c>
      <c r="D2380" s="459">
        <v>9</v>
      </c>
      <c r="E2380" s="81"/>
    </row>
    <row r="2381" spans="1:5" x14ac:dyDescent="0.25">
      <c r="A2381" s="458">
        <v>44087</v>
      </c>
      <c r="B2381" s="81" t="s">
        <v>8</v>
      </c>
      <c r="C2381" s="81" t="s">
        <v>40</v>
      </c>
      <c r="D2381" s="459">
        <v>2</v>
      </c>
      <c r="E2381" s="81"/>
    </row>
    <row r="2382" spans="1:5" x14ac:dyDescent="0.25">
      <c r="A2382" s="458">
        <v>44087</v>
      </c>
      <c r="B2382" s="81" t="s">
        <v>8</v>
      </c>
      <c r="C2382" s="81" t="s">
        <v>8</v>
      </c>
      <c r="D2382" s="459">
        <v>83</v>
      </c>
      <c r="E2382" s="81"/>
    </row>
    <row r="2383" spans="1:5" x14ac:dyDescent="0.25">
      <c r="A2383" s="458">
        <v>44087</v>
      </c>
      <c r="B2383" s="81" t="s">
        <v>8</v>
      </c>
      <c r="C2383" s="81" t="s">
        <v>31</v>
      </c>
      <c r="D2383" s="459">
        <v>3</v>
      </c>
      <c r="E2383" s="81"/>
    </row>
    <row r="2384" spans="1:5" x14ac:dyDescent="0.25">
      <c r="A2384" s="458">
        <v>44087</v>
      </c>
      <c r="B2384" s="81" t="s">
        <v>49</v>
      </c>
      <c r="C2384" s="81" t="s">
        <v>49</v>
      </c>
      <c r="D2384" s="459">
        <v>0</v>
      </c>
      <c r="E2384" s="81"/>
    </row>
    <row r="2385" spans="1:5" x14ac:dyDescent="0.25">
      <c r="A2385" s="458">
        <v>44087</v>
      </c>
      <c r="B2385" s="81" t="s">
        <v>50</v>
      </c>
      <c r="C2385" s="81" t="s">
        <v>365</v>
      </c>
      <c r="D2385" s="459">
        <v>0</v>
      </c>
      <c r="E2385" s="81"/>
    </row>
    <row r="2386" spans="1:5" x14ac:dyDescent="0.25">
      <c r="A2386" s="458">
        <v>44087</v>
      </c>
      <c r="B2386" s="81" t="s">
        <v>27</v>
      </c>
      <c r="C2386" s="81" t="s">
        <v>139</v>
      </c>
      <c r="D2386" s="459">
        <v>1</v>
      </c>
      <c r="E2386" s="81"/>
    </row>
    <row r="2387" spans="1:5" x14ac:dyDescent="0.25">
      <c r="A2387" s="458">
        <v>44087</v>
      </c>
      <c r="B2387" s="81" t="s">
        <v>27</v>
      </c>
      <c r="C2387" s="81" t="s">
        <v>233</v>
      </c>
      <c r="D2387" s="459">
        <v>1</v>
      </c>
      <c r="E2387" s="81"/>
    </row>
    <row r="2388" spans="1:5" x14ac:dyDescent="0.25">
      <c r="A2388" s="458">
        <v>44087</v>
      </c>
      <c r="B2388" s="81" t="s">
        <v>51</v>
      </c>
      <c r="C2388" s="81" t="s">
        <v>51</v>
      </c>
      <c r="D2388" s="459">
        <v>0</v>
      </c>
      <c r="E2388" s="81"/>
    </row>
    <row r="2389" spans="1:5" x14ac:dyDescent="0.25">
      <c r="A2389" s="458">
        <v>44087</v>
      </c>
      <c r="B2389" s="81" t="s">
        <v>10</v>
      </c>
      <c r="C2389" s="81" t="s">
        <v>340</v>
      </c>
      <c r="D2389" s="459">
        <v>1</v>
      </c>
      <c r="E2389" s="81"/>
    </row>
    <row r="2390" spans="1:5" x14ac:dyDescent="0.25">
      <c r="A2390" s="458">
        <v>44087</v>
      </c>
      <c r="B2390" s="81" t="s">
        <v>10</v>
      </c>
      <c r="C2390" s="81" t="s">
        <v>10</v>
      </c>
      <c r="D2390" s="459">
        <v>6</v>
      </c>
      <c r="E2390" s="81"/>
    </row>
    <row r="2391" spans="1:5" x14ac:dyDescent="0.25">
      <c r="A2391" s="458">
        <v>44088</v>
      </c>
      <c r="B2391" s="81" t="s">
        <v>14</v>
      </c>
      <c r="C2391" s="81" t="s">
        <v>14</v>
      </c>
      <c r="D2391" s="459">
        <v>0</v>
      </c>
      <c r="E2391" s="81"/>
    </row>
    <row r="2392" spans="1:5" x14ac:dyDescent="0.25">
      <c r="A2392" s="458">
        <v>44088</v>
      </c>
      <c r="B2392" s="81" t="s">
        <v>20</v>
      </c>
      <c r="C2392" s="81" t="s">
        <v>20</v>
      </c>
      <c r="D2392" s="459">
        <v>0</v>
      </c>
      <c r="E2392" s="81"/>
    </row>
    <row r="2393" spans="1:5" x14ac:dyDescent="0.25">
      <c r="A2393" s="458">
        <v>44088</v>
      </c>
      <c r="B2393" s="81" t="s">
        <v>13</v>
      </c>
      <c r="C2393" s="460" t="s">
        <v>1165</v>
      </c>
      <c r="D2393" s="459">
        <v>1</v>
      </c>
      <c r="E2393" s="81"/>
    </row>
    <row r="2394" spans="1:5" x14ac:dyDescent="0.25">
      <c r="A2394" s="458">
        <v>44088</v>
      </c>
      <c r="B2394" s="81" t="s">
        <v>24</v>
      </c>
      <c r="C2394" s="81" t="s">
        <v>23</v>
      </c>
      <c r="D2394" s="459">
        <v>1</v>
      </c>
      <c r="E2394" s="81"/>
    </row>
    <row r="2395" spans="1:5" x14ac:dyDescent="0.25">
      <c r="A2395" s="458">
        <v>44088</v>
      </c>
      <c r="B2395" s="81" t="s">
        <v>24</v>
      </c>
      <c r="C2395" s="460" t="s">
        <v>1174</v>
      </c>
      <c r="D2395" s="459">
        <v>1</v>
      </c>
      <c r="E2395" s="81"/>
    </row>
    <row r="2396" spans="1:5" x14ac:dyDescent="0.25">
      <c r="A2396" s="458">
        <v>44088</v>
      </c>
      <c r="B2396" s="81" t="s">
        <v>47</v>
      </c>
      <c r="C2396" s="81" t="s">
        <v>47</v>
      </c>
      <c r="D2396" s="459">
        <v>0</v>
      </c>
      <c r="E2396" s="81"/>
    </row>
    <row r="2397" spans="1:5" x14ac:dyDescent="0.25">
      <c r="A2397" s="458">
        <v>44088</v>
      </c>
      <c r="B2397" s="81" t="s">
        <v>48</v>
      </c>
      <c r="C2397" s="460" t="s">
        <v>1380</v>
      </c>
      <c r="D2397" s="459">
        <v>0</v>
      </c>
      <c r="E2397" s="81"/>
    </row>
    <row r="2398" spans="1:5" x14ac:dyDescent="0.25">
      <c r="A2398" s="458">
        <v>44088</v>
      </c>
      <c r="B2398" s="81" t="s">
        <v>7</v>
      </c>
      <c r="C2398" s="81" t="s">
        <v>7</v>
      </c>
      <c r="D2398" s="459">
        <v>0</v>
      </c>
      <c r="E2398" s="81"/>
    </row>
    <row r="2399" spans="1:5" x14ac:dyDescent="0.25">
      <c r="A2399" s="458">
        <v>44088</v>
      </c>
      <c r="B2399" s="81" t="s">
        <v>9</v>
      </c>
      <c r="C2399" s="81" t="s">
        <v>9</v>
      </c>
      <c r="D2399" s="459">
        <v>4</v>
      </c>
      <c r="E2399" s="81"/>
    </row>
    <row r="2400" spans="1:5" x14ac:dyDescent="0.25">
      <c r="A2400" s="458">
        <v>44088</v>
      </c>
      <c r="B2400" s="81" t="s">
        <v>15</v>
      </c>
      <c r="C2400" s="81" t="s">
        <v>1139</v>
      </c>
      <c r="D2400" s="459">
        <v>0</v>
      </c>
      <c r="E2400" s="81"/>
    </row>
    <row r="2401" spans="1:5" x14ac:dyDescent="0.25">
      <c r="A2401" s="458">
        <v>44088</v>
      </c>
      <c r="B2401" s="81" t="s">
        <v>11</v>
      </c>
      <c r="C2401" s="81" t="s">
        <v>11</v>
      </c>
      <c r="D2401" s="459">
        <v>0</v>
      </c>
      <c r="E2401" s="81"/>
    </row>
    <row r="2402" spans="1:5" x14ac:dyDescent="0.25">
      <c r="A2402" s="458">
        <v>44088</v>
      </c>
      <c r="B2402" s="81" t="s">
        <v>12</v>
      </c>
      <c r="C2402" s="81" t="s">
        <v>12</v>
      </c>
      <c r="D2402" s="459">
        <v>0</v>
      </c>
      <c r="E2402" s="81"/>
    </row>
    <row r="2403" spans="1:5" x14ac:dyDescent="0.25">
      <c r="A2403" s="458">
        <v>44088</v>
      </c>
      <c r="B2403" s="81" t="s">
        <v>8</v>
      </c>
      <c r="C2403" s="81" t="s">
        <v>72</v>
      </c>
      <c r="D2403" s="459">
        <v>2</v>
      </c>
      <c r="E2403" s="81"/>
    </row>
    <row r="2404" spans="1:5" x14ac:dyDescent="0.25">
      <c r="A2404" s="458">
        <v>44088</v>
      </c>
      <c r="B2404" s="81" t="s">
        <v>8</v>
      </c>
      <c r="C2404" s="460" t="s">
        <v>1232</v>
      </c>
      <c r="D2404" s="459">
        <v>2</v>
      </c>
      <c r="E2404" s="81"/>
    </row>
    <row r="2405" spans="1:5" x14ac:dyDescent="0.25">
      <c r="A2405" s="458">
        <v>44088</v>
      </c>
      <c r="B2405" s="81" t="s">
        <v>8</v>
      </c>
      <c r="C2405" s="81" t="s">
        <v>58</v>
      </c>
      <c r="D2405" s="459">
        <v>4</v>
      </c>
      <c r="E2405" s="81"/>
    </row>
    <row r="2406" spans="1:5" x14ac:dyDescent="0.25">
      <c r="A2406" s="458">
        <v>44088</v>
      </c>
      <c r="B2406" s="81" t="s">
        <v>8</v>
      </c>
      <c r="C2406" s="81" t="s">
        <v>40</v>
      </c>
      <c r="D2406" s="459">
        <v>2</v>
      </c>
      <c r="E2406" s="81"/>
    </row>
    <row r="2407" spans="1:5" x14ac:dyDescent="0.25">
      <c r="A2407" s="458">
        <v>44088</v>
      </c>
      <c r="B2407" s="81" t="s">
        <v>8</v>
      </c>
      <c r="C2407" s="81" t="s">
        <v>8</v>
      </c>
      <c r="D2407" s="459">
        <v>41</v>
      </c>
      <c r="E2407" s="81"/>
    </row>
    <row r="2408" spans="1:5" x14ac:dyDescent="0.25">
      <c r="A2408" s="458">
        <v>44088</v>
      </c>
      <c r="B2408" s="81" t="s">
        <v>8</v>
      </c>
      <c r="C2408" s="81" t="s">
        <v>110</v>
      </c>
      <c r="D2408" s="459">
        <v>4</v>
      </c>
      <c r="E2408" s="81"/>
    </row>
    <row r="2409" spans="1:5" x14ac:dyDescent="0.25">
      <c r="A2409" s="458">
        <v>44088</v>
      </c>
      <c r="B2409" s="81" t="s">
        <v>8</v>
      </c>
      <c r="C2409" s="81" t="s">
        <v>345</v>
      </c>
      <c r="D2409" s="459">
        <v>1</v>
      </c>
      <c r="E2409" s="81"/>
    </row>
    <row r="2410" spans="1:5" x14ac:dyDescent="0.25">
      <c r="A2410" s="458">
        <v>44088</v>
      </c>
      <c r="B2410" s="81" t="s">
        <v>49</v>
      </c>
      <c r="C2410" s="81" t="s">
        <v>49</v>
      </c>
      <c r="D2410" s="459">
        <v>0</v>
      </c>
      <c r="E2410" s="81"/>
    </row>
    <row r="2411" spans="1:5" x14ac:dyDescent="0.25">
      <c r="A2411" s="458">
        <v>44088</v>
      </c>
      <c r="B2411" s="81" t="s">
        <v>50</v>
      </c>
      <c r="C2411" s="81" t="s">
        <v>365</v>
      </c>
      <c r="D2411" s="459">
        <v>0</v>
      </c>
      <c r="E2411" s="81"/>
    </row>
    <row r="2412" spans="1:5" x14ac:dyDescent="0.25">
      <c r="A2412" s="458">
        <v>44088</v>
      </c>
      <c r="B2412" s="81" t="s">
        <v>27</v>
      </c>
      <c r="C2412" s="81" t="s">
        <v>43</v>
      </c>
      <c r="D2412" s="459">
        <v>0</v>
      </c>
      <c r="E2412" s="81"/>
    </row>
    <row r="2413" spans="1:5" x14ac:dyDescent="0.25">
      <c r="A2413" s="458">
        <v>44088</v>
      </c>
      <c r="B2413" s="81" t="s">
        <v>51</v>
      </c>
      <c r="C2413" s="81" t="s">
        <v>51</v>
      </c>
      <c r="D2413" s="459">
        <v>0</v>
      </c>
      <c r="E2413" s="81"/>
    </row>
    <row r="2414" spans="1:5" x14ac:dyDescent="0.25">
      <c r="A2414" s="458">
        <v>44088</v>
      </c>
      <c r="B2414" s="81" t="s">
        <v>10</v>
      </c>
      <c r="C2414" s="81" t="s">
        <v>10</v>
      </c>
      <c r="D2414" s="459">
        <v>2</v>
      </c>
      <c r="E2414" s="81"/>
    </row>
    <row r="2415" spans="1:5" x14ac:dyDescent="0.25">
      <c r="A2415" s="458">
        <v>44089</v>
      </c>
      <c r="B2415" s="81" t="s">
        <v>14</v>
      </c>
      <c r="C2415" s="81" t="s">
        <v>14</v>
      </c>
      <c r="D2415" s="459">
        <v>1</v>
      </c>
      <c r="E2415" s="81"/>
    </row>
    <row r="2416" spans="1:5" x14ac:dyDescent="0.25">
      <c r="A2416" s="458">
        <v>44089</v>
      </c>
      <c r="B2416" s="81" t="s">
        <v>20</v>
      </c>
      <c r="C2416" s="81" t="s">
        <v>20</v>
      </c>
      <c r="D2416" s="459">
        <v>1</v>
      </c>
      <c r="E2416" s="81"/>
    </row>
    <row r="2417" spans="1:5" x14ac:dyDescent="0.25">
      <c r="A2417" s="458">
        <v>44089</v>
      </c>
      <c r="B2417" s="81" t="s">
        <v>13</v>
      </c>
      <c r="C2417" s="460" t="s">
        <v>1159</v>
      </c>
      <c r="D2417" s="459">
        <v>1</v>
      </c>
      <c r="E2417" s="81"/>
    </row>
    <row r="2418" spans="1:5" x14ac:dyDescent="0.25">
      <c r="A2418" s="458">
        <v>44089</v>
      </c>
      <c r="B2418" s="81" t="s">
        <v>13</v>
      </c>
      <c r="C2418" s="460" t="s">
        <v>1161</v>
      </c>
      <c r="D2418" s="459">
        <v>4</v>
      </c>
      <c r="E2418" s="81"/>
    </row>
    <row r="2419" spans="1:5" x14ac:dyDescent="0.25">
      <c r="A2419" s="458">
        <v>44089</v>
      </c>
      <c r="B2419" s="81" t="s">
        <v>13</v>
      </c>
      <c r="C2419" s="81" t="s">
        <v>13</v>
      </c>
      <c r="D2419" s="459">
        <v>15</v>
      </c>
      <c r="E2419" s="81"/>
    </row>
    <row r="2420" spans="1:5" x14ac:dyDescent="0.25">
      <c r="A2420" s="458">
        <v>44089</v>
      </c>
      <c r="B2420" s="81" t="s">
        <v>13</v>
      </c>
      <c r="C2420" s="460" t="s">
        <v>1166</v>
      </c>
      <c r="D2420" s="459">
        <v>2</v>
      </c>
      <c r="E2420" s="81"/>
    </row>
    <row r="2421" spans="1:5" x14ac:dyDescent="0.25">
      <c r="A2421" s="458">
        <v>44089</v>
      </c>
      <c r="B2421" s="81" t="s">
        <v>13</v>
      </c>
      <c r="C2421" s="460" t="s">
        <v>1165</v>
      </c>
      <c r="D2421" s="459">
        <v>2</v>
      </c>
      <c r="E2421" s="81"/>
    </row>
    <row r="2422" spans="1:5" x14ac:dyDescent="0.25">
      <c r="A2422" s="458">
        <v>44089</v>
      </c>
      <c r="B2422" s="81" t="s">
        <v>13</v>
      </c>
      <c r="C2422" s="460" t="s">
        <v>1167</v>
      </c>
      <c r="D2422" s="459">
        <v>3</v>
      </c>
      <c r="E2422" s="81"/>
    </row>
    <row r="2423" spans="1:5" x14ac:dyDescent="0.25">
      <c r="A2423" s="458">
        <v>44089</v>
      </c>
      <c r="B2423" s="81" t="s">
        <v>24</v>
      </c>
      <c r="C2423" s="81" t="s">
        <v>23</v>
      </c>
      <c r="D2423" s="459">
        <v>2</v>
      </c>
      <c r="E2423" s="81"/>
    </row>
    <row r="2424" spans="1:5" x14ac:dyDescent="0.25">
      <c r="A2424" s="458">
        <v>44089</v>
      </c>
      <c r="B2424" s="81" t="s">
        <v>47</v>
      </c>
      <c r="C2424" s="81" t="s">
        <v>47</v>
      </c>
      <c r="D2424" s="459">
        <v>0</v>
      </c>
      <c r="E2424" s="81"/>
    </row>
    <row r="2425" spans="1:5" x14ac:dyDescent="0.25">
      <c r="A2425" s="458">
        <v>44089</v>
      </c>
      <c r="B2425" s="81" t="s">
        <v>48</v>
      </c>
      <c r="C2425" s="460" t="s">
        <v>1380</v>
      </c>
      <c r="D2425" s="459">
        <v>0</v>
      </c>
      <c r="E2425" s="81"/>
    </row>
    <row r="2426" spans="1:5" x14ac:dyDescent="0.25">
      <c r="A2426" s="458">
        <v>44089</v>
      </c>
      <c r="B2426" s="81" t="s">
        <v>7</v>
      </c>
      <c r="C2426" s="81" t="s">
        <v>7</v>
      </c>
      <c r="D2426" s="459">
        <v>3</v>
      </c>
      <c r="E2426" s="81"/>
    </row>
    <row r="2427" spans="1:5" x14ac:dyDescent="0.25">
      <c r="A2427" s="458">
        <v>44089</v>
      </c>
      <c r="B2427" s="81" t="s">
        <v>9</v>
      </c>
      <c r="C2427" s="81" t="s">
        <v>9</v>
      </c>
      <c r="D2427" s="459">
        <v>23</v>
      </c>
      <c r="E2427" s="81"/>
    </row>
    <row r="2428" spans="1:5" x14ac:dyDescent="0.25">
      <c r="A2428" s="458">
        <v>44089</v>
      </c>
      <c r="B2428" s="81" t="s">
        <v>9</v>
      </c>
      <c r="C2428" s="81" t="s">
        <v>143</v>
      </c>
      <c r="D2428" s="459">
        <v>3</v>
      </c>
      <c r="E2428" s="81"/>
    </row>
    <row r="2429" spans="1:5" x14ac:dyDescent="0.25">
      <c r="A2429" s="458">
        <v>44089</v>
      </c>
      <c r="B2429" s="81" t="s">
        <v>15</v>
      </c>
      <c r="C2429" s="81" t="s">
        <v>283</v>
      </c>
      <c r="D2429" s="459">
        <v>3</v>
      </c>
      <c r="E2429" s="81"/>
    </row>
    <row r="2430" spans="1:5" x14ac:dyDescent="0.25">
      <c r="A2430" s="458">
        <v>44089</v>
      </c>
      <c r="B2430" s="81" t="s">
        <v>11</v>
      </c>
      <c r="C2430" s="81" t="s">
        <v>133</v>
      </c>
      <c r="D2430" s="459">
        <v>2</v>
      </c>
      <c r="E2430" s="81"/>
    </row>
    <row r="2431" spans="1:5" x14ac:dyDescent="0.25">
      <c r="A2431" s="458">
        <v>44089</v>
      </c>
      <c r="B2431" s="81" t="s">
        <v>12</v>
      </c>
      <c r="C2431" s="81" t="s">
        <v>12</v>
      </c>
      <c r="D2431" s="459">
        <v>0</v>
      </c>
      <c r="E2431" s="81"/>
    </row>
    <row r="2432" spans="1:5" x14ac:dyDescent="0.25">
      <c r="A2432" s="458">
        <v>44089</v>
      </c>
      <c r="B2432" s="81" t="s">
        <v>8</v>
      </c>
      <c r="C2432" s="81" t="s">
        <v>72</v>
      </c>
      <c r="D2432" s="459">
        <v>2</v>
      </c>
      <c r="E2432" s="81"/>
    </row>
    <row r="2433" spans="1:5" x14ac:dyDescent="0.25">
      <c r="A2433" s="458">
        <v>44089</v>
      </c>
      <c r="B2433" s="81" t="s">
        <v>8</v>
      </c>
      <c r="C2433" s="460" t="s">
        <v>1232</v>
      </c>
      <c r="D2433" s="459">
        <v>3</v>
      </c>
      <c r="E2433" s="81"/>
    </row>
    <row r="2434" spans="1:5" x14ac:dyDescent="0.25">
      <c r="A2434" s="458">
        <v>44089</v>
      </c>
      <c r="B2434" s="81" t="s">
        <v>8</v>
      </c>
      <c r="C2434" s="81" t="s">
        <v>58</v>
      </c>
      <c r="D2434" s="459">
        <v>6</v>
      </c>
      <c r="E2434" s="81"/>
    </row>
    <row r="2435" spans="1:5" x14ac:dyDescent="0.25">
      <c r="A2435" s="458">
        <v>44089</v>
      </c>
      <c r="B2435" s="81" t="s">
        <v>8</v>
      </c>
      <c r="C2435" s="81" t="s">
        <v>40</v>
      </c>
      <c r="D2435" s="459">
        <v>2</v>
      </c>
      <c r="E2435" s="81"/>
    </row>
    <row r="2436" spans="1:5" x14ac:dyDescent="0.25">
      <c r="A2436" s="458">
        <v>44089</v>
      </c>
      <c r="B2436" s="81" t="s">
        <v>8</v>
      </c>
      <c r="C2436" s="81" t="s">
        <v>8</v>
      </c>
      <c r="D2436" s="459">
        <v>82</v>
      </c>
      <c r="E2436" s="81"/>
    </row>
    <row r="2437" spans="1:5" x14ac:dyDescent="0.25">
      <c r="A2437" s="458">
        <v>44089</v>
      </c>
      <c r="B2437" s="81" t="s">
        <v>8</v>
      </c>
      <c r="C2437" s="81" t="s">
        <v>185</v>
      </c>
      <c r="D2437" s="459">
        <v>1</v>
      </c>
      <c r="E2437" s="81"/>
    </row>
    <row r="2438" spans="1:5" x14ac:dyDescent="0.25">
      <c r="A2438" s="458">
        <v>44089</v>
      </c>
      <c r="B2438" s="81" t="s">
        <v>8</v>
      </c>
      <c r="C2438" s="81" t="s">
        <v>31</v>
      </c>
      <c r="D2438" s="459">
        <v>2</v>
      </c>
      <c r="E2438" s="81"/>
    </row>
    <row r="2439" spans="1:5" x14ac:dyDescent="0.25">
      <c r="A2439" s="458">
        <v>44089</v>
      </c>
      <c r="B2439" s="81" t="s">
        <v>8</v>
      </c>
      <c r="C2439" s="81" t="s">
        <v>110</v>
      </c>
      <c r="D2439" s="459">
        <v>2</v>
      </c>
      <c r="E2439" s="81"/>
    </row>
    <row r="2440" spans="1:5" x14ac:dyDescent="0.25">
      <c r="A2440" s="458">
        <v>44089</v>
      </c>
      <c r="B2440" s="81" t="s">
        <v>49</v>
      </c>
      <c r="C2440" s="81" t="s">
        <v>49</v>
      </c>
      <c r="D2440" s="459">
        <v>0</v>
      </c>
      <c r="E2440" s="81"/>
    </row>
    <row r="2441" spans="1:5" x14ac:dyDescent="0.25">
      <c r="A2441" s="458">
        <v>44089</v>
      </c>
      <c r="B2441" s="81" t="s">
        <v>50</v>
      </c>
      <c r="C2441" s="81" t="s">
        <v>365</v>
      </c>
      <c r="D2441" s="459">
        <v>0</v>
      </c>
      <c r="E2441" s="81"/>
    </row>
    <row r="2442" spans="1:5" x14ac:dyDescent="0.25">
      <c r="A2442" s="458">
        <v>44089</v>
      </c>
      <c r="B2442" s="81" t="s">
        <v>27</v>
      </c>
      <c r="C2442" s="460" t="s">
        <v>1252</v>
      </c>
      <c r="D2442" s="459">
        <v>1</v>
      </c>
      <c r="E2442" s="81"/>
    </row>
    <row r="2443" spans="1:5" x14ac:dyDescent="0.25">
      <c r="A2443" s="458">
        <v>44089</v>
      </c>
      <c r="B2443" s="81" t="s">
        <v>27</v>
      </c>
      <c r="C2443" s="81" t="s">
        <v>139</v>
      </c>
      <c r="D2443" s="459">
        <v>5</v>
      </c>
      <c r="E2443" s="81"/>
    </row>
    <row r="2444" spans="1:5" x14ac:dyDescent="0.25">
      <c r="A2444" s="458">
        <v>44089</v>
      </c>
      <c r="B2444" s="81" t="s">
        <v>27</v>
      </c>
      <c r="C2444" s="81" t="s">
        <v>43</v>
      </c>
      <c r="D2444" s="459">
        <v>5</v>
      </c>
      <c r="E2444" s="81"/>
    </row>
    <row r="2445" spans="1:5" x14ac:dyDescent="0.25">
      <c r="A2445" s="458">
        <v>44089</v>
      </c>
      <c r="B2445" s="81" t="s">
        <v>27</v>
      </c>
      <c r="C2445" s="81" t="s">
        <v>350</v>
      </c>
      <c r="D2445" s="459">
        <v>1</v>
      </c>
      <c r="E2445" s="81"/>
    </row>
    <row r="2446" spans="1:5" x14ac:dyDescent="0.25">
      <c r="A2446" s="458">
        <v>44089</v>
      </c>
      <c r="B2446" s="81" t="s">
        <v>27</v>
      </c>
      <c r="C2446" s="460" t="s">
        <v>1258</v>
      </c>
      <c r="D2446" s="459">
        <v>1</v>
      </c>
      <c r="E2446" s="81"/>
    </row>
    <row r="2447" spans="1:5" x14ac:dyDescent="0.25">
      <c r="A2447" s="458">
        <v>44089</v>
      </c>
      <c r="B2447" s="81" t="s">
        <v>51</v>
      </c>
      <c r="C2447" s="81" t="s">
        <v>51</v>
      </c>
      <c r="D2447" s="459">
        <v>3</v>
      </c>
      <c r="E2447" s="81"/>
    </row>
    <row r="2448" spans="1:5" x14ac:dyDescent="0.25">
      <c r="A2448" s="458">
        <v>44089</v>
      </c>
      <c r="B2448" s="81" t="s">
        <v>10</v>
      </c>
      <c r="C2448" s="81" t="s">
        <v>10</v>
      </c>
      <c r="D2448" s="459">
        <v>1</v>
      </c>
      <c r="E2448" s="81"/>
    </row>
    <row r="2449" spans="1:5" x14ac:dyDescent="0.25">
      <c r="A2449" s="458">
        <v>44090</v>
      </c>
      <c r="B2449" s="81" t="s">
        <v>14</v>
      </c>
      <c r="C2449" s="81" t="s">
        <v>14</v>
      </c>
      <c r="D2449" s="459">
        <v>0</v>
      </c>
      <c r="E2449" s="81"/>
    </row>
    <row r="2450" spans="1:5" x14ac:dyDescent="0.25">
      <c r="A2450" s="458">
        <v>44090</v>
      </c>
      <c r="B2450" s="81" t="s">
        <v>20</v>
      </c>
      <c r="C2450" s="81" t="s">
        <v>20</v>
      </c>
      <c r="D2450" s="459">
        <v>4</v>
      </c>
      <c r="E2450" s="81"/>
    </row>
    <row r="2451" spans="1:5" x14ac:dyDescent="0.25">
      <c r="A2451" s="458">
        <v>44090</v>
      </c>
      <c r="B2451" s="81" t="s">
        <v>20</v>
      </c>
      <c r="C2451" s="81" t="s">
        <v>363</v>
      </c>
      <c r="D2451" s="459">
        <v>1</v>
      </c>
      <c r="E2451" s="81"/>
    </row>
    <row r="2452" spans="1:5" x14ac:dyDescent="0.25">
      <c r="A2452" s="458">
        <v>44090</v>
      </c>
      <c r="B2452" s="81" t="s">
        <v>13</v>
      </c>
      <c r="C2452" s="460" t="s">
        <v>93</v>
      </c>
      <c r="D2452" s="459">
        <v>1</v>
      </c>
      <c r="E2452" s="81"/>
    </row>
    <row r="2453" spans="1:5" x14ac:dyDescent="0.25">
      <c r="A2453" s="458">
        <v>44090</v>
      </c>
      <c r="B2453" s="81" t="s">
        <v>13</v>
      </c>
      <c r="C2453" s="460" t="s">
        <v>1161</v>
      </c>
      <c r="D2453" s="459">
        <v>1</v>
      </c>
      <c r="E2453" s="81"/>
    </row>
    <row r="2454" spans="1:5" x14ac:dyDescent="0.25">
      <c r="A2454" s="458">
        <v>44090</v>
      </c>
      <c r="B2454" s="81" t="s">
        <v>13</v>
      </c>
      <c r="C2454" s="81" t="s">
        <v>13</v>
      </c>
      <c r="D2454" s="459">
        <v>5</v>
      </c>
      <c r="E2454" s="81"/>
    </row>
    <row r="2455" spans="1:5" x14ac:dyDescent="0.25">
      <c r="A2455" s="458">
        <v>44090</v>
      </c>
      <c r="B2455" s="81" t="s">
        <v>13</v>
      </c>
      <c r="C2455" s="460" t="s">
        <v>1166</v>
      </c>
      <c r="D2455" s="459">
        <v>2</v>
      </c>
      <c r="E2455" s="81"/>
    </row>
    <row r="2456" spans="1:5" x14ac:dyDescent="0.25">
      <c r="A2456" s="458">
        <v>44090</v>
      </c>
      <c r="B2456" s="81" t="s">
        <v>13</v>
      </c>
      <c r="C2456" s="460" t="s">
        <v>1167</v>
      </c>
      <c r="D2456" s="459">
        <v>1</v>
      </c>
      <c r="E2456" s="81"/>
    </row>
    <row r="2457" spans="1:5" x14ac:dyDescent="0.25">
      <c r="A2457" s="458">
        <v>44090</v>
      </c>
      <c r="B2457" s="81" t="s">
        <v>24</v>
      </c>
      <c r="C2457" s="81" t="s">
        <v>24</v>
      </c>
      <c r="D2457" s="459">
        <v>1</v>
      </c>
      <c r="E2457" s="81"/>
    </row>
    <row r="2458" spans="1:5" x14ac:dyDescent="0.25">
      <c r="A2458" s="458">
        <v>44090</v>
      </c>
      <c r="B2458" s="81" t="s">
        <v>47</v>
      </c>
      <c r="C2458" s="81" t="s">
        <v>47</v>
      </c>
      <c r="D2458" s="459">
        <v>7</v>
      </c>
      <c r="E2458" s="81"/>
    </row>
    <row r="2459" spans="1:5" x14ac:dyDescent="0.25">
      <c r="A2459" s="458">
        <v>44090</v>
      </c>
      <c r="B2459" s="81" t="s">
        <v>48</v>
      </c>
      <c r="C2459" s="460" t="s">
        <v>1380</v>
      </c>
      <c r="D2459" s="459">
        <v>0</v>
      </c>
      <c r="E2459" s="81"/>
    </row>
    <row r="2460" spans="1:5" x14ac:dyDescent="0.25">
      <c r="A2460" s="458">
        <v>44090</v>
      </c>
      <c r="B2460" s="81" t="s">
        <v>7</v>
      </c>
      <c r="C2460" s="81" t="s">
        <v>7</v>
      </c>
      <c r="D2460" s="459">
        <v>0</v>
      </c>
      <c r="E2460" s="81"/>
    </row>
    <row r="2461" spans="1:5" x14ac:dyDescent="0.25">
      <c r="A2461" s="458">
        <v>44090</v>
      </c>
      <c r="B2461" s="81" t="s">
        <v>9</v>
      </c>
      <c r="C2461" s="81" t="s">
        <v>362</v>
      </c>
      <c r="D2461" s="459">
        <v>1</v>
      </c>
      <c r="E2461" s="81"/>
    </row>
    <row r="2462" spans="1:5" x14ac:dyDescent="0.25">
      <c r="A2462" s="458">
        <v>44090</v>
      </c>
      <c r="B2462" s="81" t="s">
        <v>9</v>
      </c>
      <c r="C2462" s="81" t="s">
        <v>9</v>
      </c>
      <c r="D2462" s="459">
        <v>18</v>
      </c>
      <c r="E2462" s="81"/>
    </row>
    <row r="2463" spans="1:5" x14ac:dyDescent="0.25">
      <c r="A2463" s="458">
        <v>44090</v>
      </c>
      <c r="B2463" s="81" t="s">
        <v>9</v>
      </c>
      <c r="C2463" s="460" t="s">
        <v>1202</v>
      </c>
      <c r="D2463" s="459">
        <v>1</v>
      </c>
      <c r="E2463" s="81"/>
    </row>
    <row r="2464" spans="1:5" x14ac:dyDescent="0.25">
      <c r="A2464" s="458">
        <v>44090</v>
      </c>
      <c r="B2464" s="81" t="s">
        <v>9</v>
      </c>
      <c r="C2464" s="81" t="s">
        <v>143</v>
      </c>
      <c r="D2464" s="459">
        <v>2</v>
      </c>
      <c r="E2464" s="81"/>
    </row>
    <row r="2465" spans="1:5" x14ac:dyDescent="0.25">
      <c r="A2465" s="458">
        <v>44090</v>
      </c>
      <c r="B2465" s="81" t="s">
        <v>15</v>
      </c>
      <c r="C2465" s="81" t="s">
        <v>283</v>
      </c>
      <c r="D2465" s="459">
        <v>1</v>
      </c>
      <c r="E2465" s="81"/>
    </row>
    <row r="2466" spans="1:5" x14ac:dyDescent="0.25">
      <c r="A2466" s="458">
        <v>44090</v>
      </c>
      <c r="B2466" s="81" t="s">
        <v>11</v>
      </c>
      <c r="C2466" s="81" t="s">
        <v>133</v>
      </c>
      <c r="D2466" s="459">
        <v>2</v>
      </c>
      <c r="E2466" s="81"/>
    </row>
    <row r="2467" spans="1:5" x14ac:dyDescent="0.25">
      <c r="A2467" s="458">
        <v>44090</v>
      </c>
      <c r="B2467" s="81" t="s">
        <v>12</v>
      </c>
      <c r="C2467" s="81" t="s">
        <v>12</v>
      </c>
      <c r="D2467" s="459">
        <v>0</v>
      </c>
      <c r="E2467" s="81"/>
    </row>
    <row r="2468" spans="1:5" x14ac:dyDescent="0.25">
      <c r="A2468" s="458">
        <v>44090</v>
      </c>
      <c r="B2468" s="81" t="s">
        <v>8</v>
      </c>
      <c r="C2468" s="460" t="s">
        <v>1226</v>
      </c>
      <c r="D2468" s="459">
        <v>1</v>
      </c>
      <c r="E2468" s="81"/>
    </row>
    <row r="2469" spans="1:5" x14ac:dyDescent="0.25">
      <c r="A2469" s="458">
        <v>44090</v>
      </c>
      <c r="B2469" s="81" t="s">
        <v>8</v>
      </c>
      <c r="C2469" s="460" t="s">
        <v>1232</v>
      </c>
      <c r="D2469" s="459">
        <v>1</v>
      </c>
      <c r="E2469" s="81"/>
    </row>
    <row r="2470" spans="1:5" x14ac:dyDescent="0.25">
      <c r="A2470" s="458">
        <v>44090</v>
      </c>
      <c r="B2470" s="81" t="s">
        <v>8</v>
      </c>
      <c r="C2470" s="81" t="s">
        <v>58</v>
      </c>
      <c r="D2470" s="459">
        <v>10</v>
      </c>
      <c r="E2470" s="81"/>
    </row>
    <row r="2471" spans="1:5" x14ac:dyDescent="0.25">
      <c r="A2471" s="458">
        <v>44090</v>
      </c>
      <c r="B2471" s="81" t="s">
        <v>8</v>
      </c>
      <c r="C2471" s="81" t="s">
        <v>8</v>
      </c>
      <c r="D2471" s="459">
        <v>68</v>
      </c>
      <c r="E2471" s="81"/>
    </row>
    <row r="2472" spans="1:5" x14ac:dyDescent="0.25">
      <c r="A2472" s="458">
        <v>44090</v>
      </c>
      <c r="B2472" s="81" t="s">
        <v>8</v>
      </c>
      <c r="C2472" s="81" t="s">
        <v>31</v>
      </c>
      <c r="D2472" s="459">
        <v>2</v>
      </c>
      <c r="E2472" s="81"/>
    </row>
    <row r="2473" spans="1:5" x14ac:dyDescent="0.25">
      <c r="A2473" s="458">
        <v>44090</v>
      </c>
      <c r="B2473" s="81" t="s">
        <v>8</v>
      </c>
      <c r="C2473" s="81" t="s">
        <v>129</v>
      </c>
      <c r="D2473" s="459">
        <v>1</v>
      </c>
      <c r="E2473" s="81"/>
    </row>
    <row r="2474" spans="1:5" x14ac:dyDescent="0.25">
      <c r="A2474" s="458">
        <v>44090</v>
      </c>
      <c r="B2474" s="81" t="s">
        <v>8</v>
      </c>
      <c r="C2474" s="81" t="s">
        <v>110</v>
      </c>
      <c r="D2474" s="459">
        <v>2</v>
      </c>
      <c r="E2474" s="81"/>
    </row>
    <row r="2475" spans="1:5" x14ac:dyDescent="0.25">
      <c r="A2475" s="458">
        <v>44090</v>
      </c>
      <c r="B2475" s="81" t="s">
        <v>49</v>
      </c>
      <c r="C2475" s="81" t="s">
        <v>49</v>
      </c>
      <c r="D2475" s="459">
        <v>0</v>
      </c>
      <c r="E2475" s="81"/>
    </row>
    <row r="2476" spans="1:5" x14ac:dyDescent="0.25">
      <c r="A2476" s="458">
        <v>44090</v>
      </c>
      <c r="B2476" s="81" t="s">
        <v>50</v>
      </c>
      <c r="C2476" s="81" t="s">
        <v>365</v>
      </c>
      <c r="D2476" s="459">
        <v>1</v>
      </c>
      <c r="E2476" s="81"/>
    </row>
    <row r="2477" spans="1:5" x14ac:dyDescent="0.25">
      <c r="A2477" s="458">
        <v>44090</v>
      </c>
      <c r="B2477" s="81" t="s">
        <v>27</v>
      </c>
      <c r="C2477" s="81" t="s">
        <v>139</v>
      </c>
      <c r="D2477" s="459">
        <v>1</v>
      </c>
      <c r="E2477" s="81"/>
    </row>
    <row r="2478" spans="1:5" x14ac:dyDescent="0.25">
      <c r="A2478" s="458">
        <v>44090</v>
      </c>
      <c r="B2478" s="81" t="s">
        <v>27</v>
      </c>
      <c r="C2478" s="81" t="s">
        <v>43</v>
      </c>
      <c r="D2478" s="459">
        <v>3</v>
      </c>
      <c r="E2478" s="81"/>
    </row>
    <row r="2479" spans="1:5" x14ac:dyDescent="0.25">
      <c r="A2479" s="458">
        <v>44090</v>
      </c>
      <c r="B2479" s="81" t="s">
        <v>51</v>
      </c>
      <c r="C2479" s="81" t="s">
        <v>51</v>
      </c>
      <c r="D2479" s="459">
        <v>0</v>
      </c>
      <c r="E2479" s="81"/>
    </row>
    <row r="2480" spans="1:5" x14ac:dyDescent="0.25">
      <c r="A2480" s="458">
        <v>44090</v>
      </c>
      <c r="B2480" s="81" t="s">
        <v>10</v>
      </c>
      <c r="C2480" s="460" t="s">
        <v>1262</v>
      </c>
      <c r="D2480" s="459">
        <v>1</v>
      </c>
      <c r="E2480" s="81"/>
    </row>
    <row r="2481" spans="1:5" x14ac:dyDescent="0.25">
      <c r="A2481" s="458">
        <v>44090</v>
      </c>
      <c r="B2481" s="81" t="s">
        <v>10</v>
      </c>
      <c r="C2481" s="81" t="s">
        <v>10</v>
      </c>
      <c r="D2481" s="459">
        <v>1</v>
      </c>
      <c r="E2481" s="81"/>
    </row>
    <row r="2482" spans="1:5" x14ac:dyDescent="0.25">
      <c r="A2482" s="458">
        <v>44091</v>
      </c>
      <c r="B2482" s="81" t="s">
        <v>14</v>
      </c>
      <c r="C2482" s="81" t="s">
        <v>14</v>
      </c>
      <c r="D2482" s="459">
        <v>1</v>
      </c>
      <c r="E2482" s="81"/>
    </row>
    <row r="2483" spans="1:5" x14ac:dyDescent="0.25">
      <c r="A2483" s="458">
        <v>44091</v>
      </c>
      <c r="B2483" s="81" t="s">
        <v>20</v>
      </c>
      <c r="C2483" s="81" t="s">
        <v>20</v>
      </c>
      <c r="D2483" s="459">
        <v>0</v>
      </c>
      <c r="E2483" s="81"/>
    </row>
    <row r="2484" spans="1:5" x14ac:dyDescent="0.25">
      <c r="A2484" s="458">
        <v>44091</v>
      </c>
      <c r="B2484" s="81" t="s">
        <v>13</v>
      </c>
      <c r="C2484" s="460" t="s">
        <v>1161</v>
      </c>
      <c r="D2484" s="459">
        <v>1</v>
      </c>
      <c r="E2484" s="81"/>
    </row>
    <row r="2485" spans="1:5" x14ac:dyDescent="0.25">
      <c r="A2485" s="458">
        <v>44091</v>
      </c>
      <c r="B2485" s="81" t="s">
        <v>13</v>
      </c>
      <c r="C2485" s="81" t="s">
        <v>13</v>
      </c>
      <c r="D2485" s="459">
        <v>6</v>
      </c>
      <c r="E2485" s="81"/>
    </row>
    <row r="2486" spans="1:5" x14ac:dyDescent="0.25">
      <c r="A2486" s="458">
        <v>44091</v>
      </c>
      <c r="B2486" s="81" t="s">
        <v>13</v>
      </c>
      <c r="C2486" s="460" t="s">
        <v>1166</v>
      </c>
      <c r="D2486" s="459">
        <v>1</v>
      </c>
      <c r="E2486" s="81"/>
    </row>
    <row r="2487" spans="1:5" x14ac:dyDescent="0.25">
      <c r="A2487" s="458">
        <v>44091</v>
      </c>
      <c r="B2487" s="81" t="s">
        <v>13</v>
      </c>
      <c r="C2487" s="460" t="s">
        <v>1167</v>
      </c>
      <c r="D2487" s="459">
        <v>3</v>
      </c>
      <c r="E2487" s="81"/>
    </row>
    <row r="2488" spans="1:5" x14ac:dyDescent="0.25">
      <c r="A2488" s="458">
        <v>44091</v>
      </c>
      <c r="B2488" s="81" t="s">
        <v>24</v>
      </c>
      <c r="C2488" s="81" t="s">
        <v>23</v>
      </c>
      <c r="D2488" s="459">
        <v>5</v>
      </c>
      <c r="E2488" s="81"/>
    </row>
    <row r="2489" spans="1:5" x14ac:dyDescent="0.25">
      <c r="A2489" s="458">
        <v>44091</v>
      </c>
      <c r="B2489" s="81" t="s">
        <v>47</v>
      </c>
      <c r="C2489" s="81" t="s">
        <v>47</v>
      </c>
      <c r="D2489" s="459">
        <v>0</v>
      </c>
      <c r="E2489" s="81"/>
    </row>
    <row r="2490" spans="1:5" x14ac:dyDescent="0.25">
      <c r="A2490" s="458">
        <v>44091</v>
      </c>
      <c r="B2490" s="81" t="s">
        <v>48</v>
      </c>
      <c r="C2490" s="460" t="s">
        <v>1380</v>
      </c>
      <c r="D2490" s="459">
        <v>0</v>
      </c>
      <c r="E2490" s="81"/>
    </row>
    <row r="2491" spans="1:5" x14ac:dyDescent="0.25">
      <c r="A2491" s="458">
        <v>44091</v>
      </c>
      <c r="B2491" s="81" t="s">
        <v>7</v>
      </c>
      <c r="C2491" s="81" t="s">
        <v>7</v>
      </c>
      <c r="D2491" s="459">
        <v>3</v>
      </c>
      <c r="E2491" s="81"/>
    </row>
    <row r="2492" spans="1:5" x14ac:dyDescent="0.25">
      <c r="A2492" s="458">
        <v>44091</v>
      </c>
      <c r="B2492" s="81" t="s">
        <v>9</v>
      </c>
      <c r="C2492" s="81" t="s">
        <v>9</v>
      </c>
      <c r="D2492" s="459">
        <v>7</v>
      </c>
      <c r="E2492" s="81"/>
    </row>
    <row r="2493" spans="1:5" x14ac:dyDescent="0.25">
      <c r="A2493" s="458">
        <v>44091</v>
      </c>
      <c r="B2493" s="81" t="s">
        <v>9</v>
      </c>
      <c r="C2493" s="460" t="s">
        <v>1201</v>
      </c>
      <c r="D2493" s="459">
        <v>1</v>
      </c>
      <c r="E2493" s="81"/>
    </row>
    <row r="2494" spans="1:5" x14ac:dyDescent="0.25">
      <c r="A2494" s="458">
        <v>44091</v>
      </c>
      <c r="B2494" s="81" t="s">
        <v>9</v>
      </c>
      <c r="C2494" s="460" t="s">
        <v>1202</v>
      </c>
      <c r="D2494" s="459">
        <v>1</v>
      </c>
      <c r="E2494" s="81"/>
    </row>
    <row r="2495" spans="1:5" x14ac:dyDescent="0.25">
      <c r="A2495" s="458">
        <v>44091</v>
      </c>
      <c r="B2495" s="81" t="s">
        <v>15</v>
      </c>
      <c r="C2495" s="81" t="s">
        <v>283</v>
      </c>
      <c r="D2495" s="459">
        <v>1</v>
      </c>
      <c r="E2495" s="81"/>
    </row>
    <row r="2496" spans="1:5" x14ac:dyDescent="0.25">
      <c r="A2496" s="458">
        <v>44091</v>
      </c>
      <c r="B2496" s="81" t="s">
        <v>11</v>
      </c>
      <c r="C2496" s="81" t="s">
        <v>11</v>
      </c>
      <c r="D2496" s="459">
        <v>0</v>
      </c>
      <c r="E2496" s="81"/>
    </row>
    <row r="2497" spans="1:5" x14ac:dyDescent="0.25">
      <c r="A2497" s="458">
        <v>44091</v>
      </c>
      <c r="B2497" s="81" t="s">
        <v>12</v>
      </c>
      <c r="C2497" s="81" t="s">
        <v>12</v>
      </c>
      <c r="D2497" s="459">
        <v>1</v>
      </c>
      <c r="E2497" s="81"/>
    </row>
    <row r="2498" spans="1:5" x14ac:dyDescent="0.25">
      <c r="A2498" s="458">
        <v>44091</v>
      </c>
      <c r="B2498" s="81" t="s">
        <v>8</v>
      </c>
      <c r="C2498" s="81" t="s">
        <v>40</v>
      </c>
      <c r="D2498" s="459">
        <v>3</v>
      </c>
      <c r="E2498" s="81"/>
    </row>
    <row r="2499" spans="1:5" x14ac:dyDescent="0.25">
      <c r="A2499" s="458">
        <v>44091</v>
      </c>
      <c r="B2499" s="81" t="s">
        <v>8</v>
      </c>
      <c r="C2499" s="81" t="s">
        <v>8</v>
      </c>
      <c r="D2499" s="459">
        <v>82</v>
      </c>
      <c r="E2499" s="81"/>
    </row>
    <row r="2500" spans="1:5" x14ac:dyDescent="0.25">
      <c r="A2500" s="458">
        <v>44091</v>
      </c>
      <c r="B2500" s="81" t="s">
        <v>8</v>
      </c>
      <c r="C2500" s="81" t="s">
        <v>31</v>
      </c>
      <c r="D2500" s="459">
        <v>1</v>
      </c>
      <c r="E2500" s="81"/>
    </row>
    <row r="2501" spans="1:5" x14ac:dyDescent="0.25">
      <c r="A2501" s="458">
        <v>44091</v>
      </c>
      <c r="B2501" s="81" t="s">
        <v>8</v>
      </c>
      <c r="C2501" s="81" t="s">
        <v>129</v>
      </c>
      <c r="D2501" s="459">
        <v>1</v>
      </c>
      <c r="E2501" s="81"/>
    </row>
    <row r="2502" spans="1:5" x14ac:dyDescent="0.25">
      <c r="A2502" s="458">
        <v>44091</v>
      </c>
      <c r="B2502" s="81" t="s">
        <v>49</v>
      </c>
      <c r="C2502" s="81" t="s">
        <v>49</v>
      </c>
      <c r="D2502" s="459">
        <v>0</v>
      </c>
      <c r="E2502" s="81"/>
    </row>
    <row r="2503" spans="1:5" x14ac:dyDescent="0.25">
      <c r="A2503" s="458">
        <v>44091</v>
      </c>
      <c r="B2503" s="81" t="s">
        <v>50</v>
      </c>
      <c r="C2503" s="81" t="s">
        <v>365</v>
      </c>
      <c r="D2503" s="459">
        <v>2</v>
      </c>
      <c r="E2503" s="81"/>
    </row>
    <row r="2504" spans="1:5" x14ac:dyDescent="0.25">
      <c r="A2504" s="458">
        <v>44091</v>
      </c>
      <c r="B2504" s="81" t="s">
        <v>27</v>
      </c>
      <c r="C2504" s="460" t="s">
        <v>1252</v>
      </c>
      <c r="D2504" s="459">
        <v>2</v>
      </c>
      <c r="E2504" s="81"/>
    </row>
    <row r="2505" spans="1:5" x14ac:dyDescent="0.25">
      <c r="A2505" s="458">
        <v>44091</v>
      </c>
      <c r="B2505" s="81" t="s">
        <v>27</v>
      </c>
      <c r="C2505" s="81" t="s">
        <v>43</v>
      </c>
      <c r="D2505" s="459">
        <v>5</v>
      </c>
      <c r="E2505" s="81"/>
    </row>
    <row r="2506" spans="1:5" x14ac:dyDescent="0.25">
      <c r="A2506" s="458">
        <v>44091</v>
      </c>
      <c r="B2506" s="81" t="s">
        <v>27</v>
      </c>
      <c r="C2506" s="460" t="s">
        <v>1258</v>
      </c>
      <c r="D2506" s="459">
        <v>1</v>
      </c>
      <c r="E2506" s="81"/>
    </row>
    <row r="2507" spans="1:5" x14ac:dyDescent="0.25">
      <c r="A2507" s="458">
        <v>44091</v>
      </c>
      <c r="B2507" s="81" t="s">
        <v>51</v>
      </c>
      <c r="C2507" s="81" t="s">
        <v>51</v>
      </c>
      <c r="D2507" s="459">
        <v>1</v>
      </c>
      <c r="E2507" s="81"/>
    </row>
    <row r="2508" spans="1:5" x14ac:dyDescent="0.25">
      <c r="A2508" s="458">
        <v>44091</v>
      </c>
      <c r="B2508" s="81" t="s">
        <v>10</v>
      </c>
      <c r="C2508" s="81" t="s">
        <v>10</v>
      </c>
      <c r="D2508" s="459">
        <v>3</v>
      </c>
      <c r="E2508" s="81"/>
    </row>
    <row r="2509" spans="1:5" x14ac:dyDescent="0.25">
      <c r="A2509" s="458">
        <v>44092</v>
      </c>
      <c r="B2509" s="81" t="s">
        <v>14</v>
      </c>
      <c r="C2509" s="81" t="s">
        <v>14</v>
      </c>
      <c r="D2509" s="459">
        <v>0</v>
      </c>
      <c r="E2509" s="81"/>
    </row>
    <row r="2510" spans="1:5" x14ac:dyDescent="0.25">
      <c r="A2510" s="458">
        <v>44092</v>
      </c>
      <c r="B2510" s="81" t="s">
        <v>20</v>
      </c>
      <c r="C2510" s="81" t="s">
        <v>20</v>
      </c>
      <c r="D2510" s="459">
        <v>0</v>
      </c>
      <c r="E2510" s="81"/>
    </row>
    <row r="2511" spans="1:5" x14ac:dyDescent="0.25">
      <c r="A2511" s="458">
        <v>44092</v>
      </c>
      <c r="B2511" s="81" t="s">
        <v>13</v>
      </c>
      <c r="C2511" s="460" t="s">
        <v>1161</v>
      </c>
      <c r="D2511" s="459">
        <v>3</v>
      </c>
      <c r="E2511" s="81"/>
    </row>
    <row r="2512" spans="1:5" x14ac:dyDescent="0.25">
      <c r="A2512" s="458">
        <v>44092</v>
      </c>
      <c r="B2512" s="81" t="s">
        <v>13</v>
      </c>
      <c r="C2512" s="81" t="s">
        <v>13</v>
      </c>
      <c r="D2512" s="459">
        <v>14</v>
      </c>
      <c r="E2512" s="81"/>
    </row>
    <row r="2513" spans="1:5" x14ac:dyDescent="0.25">
      <c r="A2513" s="458">
        <v>44092</v>
      </c>
      <c r="B2513" s="81" t="s">
        <v>13</v>
      </c>
      <c r="C2513" s="460" t="s">
        <v>1165</v>
      </c>
      <c r="D2513" s="459">
        <v>6</v>
      </c>
      <c r="E2513" s="81"/>
    </row>
    <row r="2514" spans="1:5" x14ac:dyDescent="0.25">
      <c r="A2514" s="458">
        <v>44092</v>
      </c>
      <c r="B2514" s="81" t="s">
        <v>13</v>
      </c>
      <c r="C2514" s="460" t="s">
        <v>1167</v>
      </c>
      <c r="D2514" s="459">
        <v>3</v>
      </c>
      <c r="E2514" s="81"/>
    </row>
    <row r="2515" spans="1:5" x14ac:dyDescent="0.25">
      <c r="A2515" s="458">
        <v>44092</v>
      </c>
      <c r="B2515" s="81" t="s">
        <v>24</v>
      </c>
      <c r="C2515" s="81" t="s">
        <v>23</v>
      </c>
      <c r="D2515" s="459">
        <v>1</v>
      </c>
      <c r="E2515" s="81"/>
    </row>
    <row r="2516" spans="1:5" x14ac:dyDescent="0.25">
      <c r="A2516" s="458">
        <v>44092</v>
      </c>
      <c r="B2516" s="81" t="s">
        <v>47</v>
      </c>
      <c r="C2516" s="81" t="s">
        <v>47</v>
      </c>
      <c r="D2516" s="459">
        <v>0</v>
      </c>
      <c r="E2516" s="81"/>
    </row>
    <row r="2517" spans="1:5" x14ac:dyDescent="0.25">
      <c r="A2517" s="458">
        <v>44092</v>
      </c>
      <c r="B2517" s="81" t="s">
        <v>48</v>
      </c>
      <c r="C2517" s="460" t="s">
        <v>1380</v>
      </c>
      <c r="D2517" s="459">
        <v>0</v>
      </c>
      <c r="E2517" s="81"/>
    </row>
    <row r="2518" spans="1:5" x14ac:dyDescent="0.25">
      <c r="A2518" s="458">
        <v>44092</v>
      </c>
      <c r="B2518" s="81" t="s">
        <v>7</v>
      </c>
      <c r="C2518" s="81" t="s">
        <v>7</v>
      </c>
      <c r="D2518" s="459">
        <v>2</v>
      </c>
      <c r="E2518" s="81"/>
    </row>
    <row r="2519" spans="1:5" x14ac:dyDescent="0.25">
      <c r="A2519" s="458">
        <v>44092</v>
      </c>
      <c r="B2519" s="81" t="s">
        <v>9</v>
      </c>
      <c r="C2519" s="81" t="s">
        <v>9</v>
      </c>
      <c r="D2519" s="459">
        <v>26</v>
      </c>
      <c r="E2519" s="81"/>
    </row>
    <row r="2520" spans="1:5" x14ac:dyDescent="0.25">
      <c r="A2520" s="458">
        <v>44092</v>
      </c>
      <c r="B2520" s="81" t="s">
        <v>15</v>
      </c>
      <c r="C2520" s="81" t="s">
        <v>1139</v>
      </c>
      <c r="D2520" s="459">
        <v>0</v>
      </c>
      <c r="E2520" s="81"/>
    </row>
    <row r="2521" spans="1:5" x14ac:dyDescent="0.25">
      <c r="A2521" s="458">
        <v>44092</v>
      </c>
      <c r="B2521" s="81" t="s">
        <v>11</v>
      </c>
      <c r="C2521" s="81" t="s">
        <v>11</v>
      </c>
      <c r="D2521" s="459">
        <v>4</v>
      </c>
      <c r="E2521" s="81"/>
    </row>
    <row r="2522" spans="1:5" x14ac:dyDescent="0.25">
      <c r="A2522" s="458">
        <v>44092</v>
      </c>
      <c r="B2522" s="81" t="s">
        <v>12</v>
      </c>
      <c r="C2522" s="116" t="s">
        <v>1223</v>
      </c>
      <c r="D2522" s="459">
        <v>1</v>
      </c>
      <c r="E2522" s="81"/>
    </row>
    <row r="2523" spans="1:5" x14ac:dyDescent="0.25">
      <c r="A2523" s="458">
        <v>44092</v>
      </c>
      <c r="B2523" s="81" t="s">
        <v>12</v>
      </c>
      <c r="C2523" s="81" t="s">
        <v>12</v>
      </c>
      <c r="D2523" s="459">
        <v>1</v>
      </c>
      <c r="E2523" s="81"/>
    </row>
    <row r="2524" spans="1:5" x14ac:dyDescent="0.25">
      <c r="A2524" s="458">
        <v>44092</v>
      </c>
      <c r="B2524" s="81" t="s">
        <v>8</v>
      </c>
      <c r="C2524" s="81" t="s">
        <v>72</v>
      </c>
      <c r="D2524" s="459">
        <v>3</v>
      </c>
      <c r="E2524" s="81"/>
    </row>
    <row r="2525" spans="1:5" x14ac:dyDescent="0.25">
      <c r="A2525" s="458">
        <v>44092</v>
      </c>
      <c r="B2525" s="81" t="s">
        <v>8</v>
      </c>
      <c r="C2525" s="460" t="s">
        <v>1232</v>
      </c>
      <c r="D2525" s="459">
        <v>2</v>
      </c>
      <c r="E2525" s="81"/>
    </row>
    <row r="2526" spans="1:5" x14ac:dyDescent="0.25">
      <c r="A2526" s="458">
        <v>44092</v>
      </c>
      <c r="B2526" s="81" t="s">
        <v>8</v>
      </c>
      <c r="C2526" s="81" t="s">
        <v>58</v>
      </c>
      <c r="D2526" s="459">
        <v>3</v>
      </c>
      <c r="E2526" s="81"/>
    </row>
    <row r="2527" spans="1:5" x14ac:dyDescent="0.25">
      <c r="A2527" s="458">
        <v>44092</v>
      </c>
      <c r="B2527" s="81" t="s">
        <v>8</v>
      </c>
      <c r="C2527" s="81" t="s">
        <v>203</v>
      </c>
      <c r="D2527" s="459">
        <v>1</v>
      </c>
      <c r="E2527" s="81"/>
    </row>
    <row r="2528" spans="1:5" x14ac:dyDescent="0.25">
      <c r="A2528" s="458">
        <v>44092</v>
      </c>
      <c r="B2528" s="81" t="s">
        <v>8</v>
      </c>
      <c r="C2528" s="81" t="s">
        <v>40</v>
      </c>
      <c r="D2528" s="459">
        <v>2</v>
      </c>
      <c r="E2528" s="81"/>
    </row>
    <row r="2529" spans="1:5" x14ac:dyDescent="0.25">
      <c r="A2529" s="458">
        <v>44092</v>
      </c>
      <c r="B2529" s="81" t="s">
        <v>8</v>
      </c>
      <c r="C2529" s="81" t="s">
        <v>8</v>
      </c>
      <c r="D2529" s="459">
        <v>85</v>
      </c>
      <c r="E2529" s="81"/>
    </row>
    <row r="2530" spans="1:5" x14ac:dyDescent="0.25">
      <c r="A2530" s="458">
        <v>44092</v>
      </c>
      <c r="B2530" s="81" t="s">
        <v>8</v>
      </c>
      <c r="C2530" s="81" t="s">
        <v>31</v>
      </c>
      <c r="D2530" s="459">
        <v>1</v>
      </c>
      <c r="E2530" s="81"/>
    </row>
    <row r="2531" spans="1:5" x14ac:dyDescent="0.25">
      <c r="A2531" s="458">
        <v>44092</v>
      </c>
      <c r="B2531" s="81" t="s">
        <v>8</v>
      </c>
      <c r="C2531" s="81" t="s">
        <v>110</v>
      </c>
      <c r="D2531" s="459">
        <v>2</v>
      </c>
      <c r="E2531" s="81"/>
    </row>
    <row r="2532" spans="1:5" x14ac:dyDescent="0.25">
      <c r="A2532" s="458">
        <v>44092</v>
      </c>
      <c r="B2532" s="81" t="s">
        <v>49</v>
      </c>
      <c r="C2532" s="81" t="s">
        <v>49</v>
      </c>
      <c r="D2532" s="459">
        <v>0</v>
      </c>
      <c r="E2532" s="81"/>
    </row>
    <row r="2533" spans="1:5" x14ac:dyDescent="0.25">
      <c r="A2533" s="458">
        <v>44092</v>
      </c>
      <c r="B2533" s="81" t="s">
        <v>50</v>
      </c>
      <c r="C2533" s="81" t="s">
        <v>365</v>
      </c>
      <c r="D2533" s="459">
        <v>1</v>
      </c>
      <c r="E2533" s="81"/>
    </row>
    <row r="2534" spans="1:5" x14ac:dyDescent="0.25">
      <c r="A2534" s="458">
        <v>44092</v>
      </c>
      <c r="B2534" s="81" t="s">
        <v>27</v>
      </c>
      <c r="C2534" s="81" t="s">
        <v>139</v>
      </c>
      <c r="D2534" s="459">
        <v>2</v>
      </c>
      <c r="E2534" s="81"/>
    </row>
    <row r="2535" spans="1:5" x14ac:dyDescent="0.25">
      <c r="A2535" s="458">
        <v>44092</v>
      </c>
      <c r="B2535" s="81" t="s">
        <v>27</v>
      </c>
      <c r="C2535" s="81" t="s">
        <v>43</v>
      </c>
      <c r="D2535" s="459">
        <v>3</v>
      </c>
      <c r="E2535" s="81"/>
    </row>
    <row r="2536" spans="1:5" x14ac:dyDescent="0.25">
      <c r="A2536" s="458">
        <v>44092</v>
      </c>
      <c r="B2536" s="81" t="s">
        <v>51</v>
      </c>
      <c r="C2536" s="81" t="s">
        <v>51</v>
      </c>
      <c r="D2536" s="459">
        <v>1</v>
      </c>
      <c r="E2536" s="81"/>
    </row>
    <row r="2537" spans="1:5" x14ac:dyDescent="0.25">
      <c r="A2537" s="458">
        <v>44092</v>
      </c>
      <c r="B2537" s="81" t="s">
        <v>10</v>
      </c>
      <c r="C2537" s="81" t="s">
        <v>10</v>
      </c>
      <c r="D2537" s="459">
        <v>6</v>
      </c>
      <c r="E2537" s="81"/>
    </row>
    <row r="2538" spans="1:5" x14ac:dyDescent="0.25">
      <c r="A2538" s="458">
        <v>44093</v>
      </c>
      <c r="B2538" s="81" t="s">
        <v>14</v>
      </c>
      <c r="C2538" s="81" t="s">
        <v>14</v>
      </c>
      <c r="D2538" s="459">
        <v>0</v>
      </c>
      <c r="E2538" s="81"/>
    </row>
    <row r="2539" spans="1:5" x14ac:dyDescent="0.25">
      <c r="A2539" s="458">
        <v>44093</v>
      </c>
      <c r="B2539" s="81" t="s">
        <v>20</v>
      </c>
      <c r="C2539" s="81" t="s">
        <v>20</v>
      </c>
      <c r="D2539" s="459">
        <v>1</v>
      </c>
      <c r="E2539" s="81"/>
    </row>
    <row r="2540" spans="1:5" x14ac:dyDescent="0.25">
      <c r="A2540" s="458">
        <v>44093</v>
      </c>
      <c r="B2540" s="81" t="s">
        <v>13</v>
      </c>
      <c r="C2540" s="460" t="s">
        <v>1162</v>
      </c>
      <c r="D2540" s="459">
        <v>1</v>
      </c>
      <c r="E2540" s="81"/>
    </row>
    <row r="2541" spans="1:5" x14ac:dyDescent="0.25">
      <c r="A2541" s="458">
        <v>44093</v>
      </c>
      <c r="B2541" s="81" t="s">
        <v>13</v>
      </c>
      <c r="C2541" s="81" t="s">
        <v>13</v>
      </c>
      <c r="D2541" s="459">
        <v>1</v>
      </c>
      <c r="E2541" s="81"/>
    </row>
    <row r="2542" spans="1:5" x14ac:dyDescent="0.25">
      <c r="A2542" s="458">
        <v>44093</v>
      </c>
      <c r="B2542" s="81" t="s">
        <v>13</v>
      </c>
      <c r="C2542" s="460" t="s">
        <v>1165</v>
      </c>
      <c r="D2542" s="459">
        <v>3</v>
      </c>
      <c r="E2542" s="81"/>
    </row>
    <row r="2543" spans="1:5" x14ac:dyDescent="0.25">
      <c r="A2543" s="458">
        <v>44093</v>
      </c>
      <c r="B2543" s="81" t="s">
        <v>13</v>
      </c>
      <c r="C2543" s="460" t="s">
        <v>1167</v>
      </c>
      <c r="D2543" s="459">
        <v>1</v>
      </c>
      <c r="E2543" s="81"/>
    </row>
    <row r="2544" spans="1:5" x14ac:dyDescent="0.25">
      <c r="A2544" s="458">
        <v>44093</v>
      </c>
      <c r="B2544" s="81" t="s">
        <v>24</v>
      </c>
      <c r="C2544" s="81" t="s">
        <v>23</v>
      </c>
      <c r="D2544" s="459">
        <v>1</v>
      </c>
      <c r="E2544" s="81"/>
    </row>
    <row r="2545" spans="1:5" x14ac:dyDescent="0.25">
      <c r="A2545" s="458">
        <v>44093</v>
      </c>
      <c r="B2545" s="81" t="s">
        <v>47</v>
      </c>
      <c r="C2545" s="81" t="s">
        <v>47</v>
      </c>
      <c r="D2545" s="459">
        <v>0</v>
      </c>
      <c r="E2545" s="81"/>
    </row>
    <row r="2546" spans="1:5" x14ac:dyDescent="0.25">
      <c r="A2546" s="458">
        <v>44093</v>
      </c>
      <c r="B2546" s="81" t="s">
        <v>48</v>
      </c>
      <c r="C2546" s="460" t="s">
        <v>1380</v>
      </c>
      <c r="D2546" s="459">
        <v>0</v>
      </c>
      <c r="E2546" s="81"/>
    </row>
    <row r="2547" spans="1:5" x14ac:dyDescent="0.25">
      <c r="A2547" s="458">
        <v>44093</v>
      </c>
      <c r="B2547" s="81" t="s">
        <v>7</v>
      </c>
      <c r="C2547" s="81" t="s">
        <v>7</v>
      </c>
      <c r="D2547" s="459">
        <v>6</v>
      </c>
      <c r="E2547" s="81"/>
    </row>
    <row r="2548" spans="1:5" x14ac:dyDescent="0.25">
      <c r="A2548" s="458">
        <v>44093</v>
      </c>
      <c r="B2548" s="81" t="s">
        <v>9</v>
      </c>
      <c r="C2548" s="81" t="s">
        <v>362</v>
      </c>
      <c r="D2548" s="459">
        <v>1</v>
      </c>
      <c r="E2548" s="81"/>
    </row>
    <row r="2549" spans="1:5" x14ac:dyDescent="0.25">
      <c r="A2549" s="458">
        <v>44093</v>
      </c>
      <c r="B2549" s="81" t="s">
        <v>9</v>
      </c>
      <c r="C2549" s="81" t="s">
        <v>9</v>
      </c>
      <c r="D2549" s="459">
        <v>20</v>
      </c>
      <c r="E2549" s="81"/>
    </row>
    <row r="2550" spans="1:5" x14ac:dyDescent="0.25">
      <c r="A2550" s="458">
        <v>44093</v>
      </c>
      <c r="B2550" s="81" t="s">
        <v>15</v>
      </c>
      <c r="C2550" s="81" t="s">
        <v>283</v>
      </c>
      <c r="D2550" s="459">
        <v>1</v>
      </c>
      <c r="E2550" s="81"/>
    </row>
    <row r="2551" spans="1:5" x14ac:dyDescent="0.25">
      <c r="A2551" s="458">
        <v>44093</v>
      </c>
      <c r="B2551" s="81" t="s">
        <v>11</v>
      </c>
      <c r="C2551" s="81" t="s">
        <v>11</v>
      </c>
      <c r="D2551" s="459">
        <v>3</v>
      </c>
      <c r="E2551" s="81"/>
    </row>
    <row r="2552" spans="1:5" x14ac:dyDescent="0.25">
      <c r="A2552" s="458">
        <v>44093</v>
      </c>
      <c r="B2552" s="81" t="s">
        <v>11</v>
      </c>
      <c r="C2552" s="81" t="s">
        <v>133</v>
      </c>
      <c r="D2552" s="459">
        <v>5</v>
      </c>
      <c r="E2552" s="81"/>
    </row>
    <row r="2553" spans="1:5" x14ac:dyDescent="0.25">
      <c r="A2553" s="458">
        <v>44093</v>
      </c>
      <c r="B2553" s="81" t="s">
        <v>12</v>
      </c>
      <c r="C2553" s="116" t="s">
        <v>1223</v>
      </c>
      <c r="D2553" s="459">
        <v>3</v>
      </c>
      <c r="E2553" s="81"/>
    </row>
    <row r="2554" spans="1:5" x14ac:dyDescent="0.25">
      <c r="A2554" s="458">
        <v>44093</v>
      </c>
      <c r="B2554" s="81" t="s">
        <v>12</v>
      </c>
      <c r="C2554" s="81" t="s">
        <v>12</v>
      </c>
      <c r="D2554" s="459">
        <v>2</v>
      </c>
      <c r="E2554" s="81"/>
    </row>
    <row r="2555" spans="1:5" x14ac:dyDescent="0.25">
      <c r="A2555" s="458">
        <v>44093</v>
      </c>
      <c r="B2555" s="81" t="s">
        <v>8</v>
      </c>
      <c r="C2555" s="460" t="s">
        <v>1227</v>
      </c>
      <c r="D2555" s="459">
        <v>0</v>
      </c>
      <c r="E2555" s="81"/>
    </row>
    <row r="2556" spans="1:5" x14ac:dyDescent="0.25">
      <c r="A2556" s="458">
        <v>44093</v>
      </c>
      <c r="B2556" s="81" t="s">
        <v>8</v>
      </c>
      <c r="C2556" s="460" t="s">
        <v>1232</v>
      </c>
      <c r="D2556" s="459">
        <v>1</v>
      </c>
      <c r="E2556" s="81"/>
    </row>
    <row r="2557" spans="1:5" x14ac:dyDescent="0.25">
      <c r="A2557" s="458">
        <v>44093</v>
      </c>
      <c r="B2557" s="81" t="s">
        <v>8</v>
      </c>
      <c r="C2557" s="81" t="s">
        <v>58</v>
      </c>
      <c r="D2557" s="459">
        <v>4</v>
      </c>
      <c r="E2557" s="81"/>
    </row>
    <row r="2558" spans="1:5" x14ac:dyDescent="0.25">
      <c r="A2558" s="458">
        <v>44093</v>
      </c>
      <c r="B2558" s="81" t="s">
        <v>8</v>
      </c>
      <c r="C2558" s="81" t="s">
        <v>8</v>
      </c>
      <c r="D2558" s="459">
        <v>76</v>
      </c>
      <c r="E2558" s="81"/>
    </row>
    <row r="2559" spans="1:5" x14ac:dyDescent="0.25">
      <c r="A2559" s="458">
        <v>44093</v>
      </c>
      <c r="B2559" s="81" t="s">
        <v>8</v>
      </c>
      <c r="C2559" s="81" t="s">
        <v>31</v>
      </c>
      <c r="D2559" s="459">
        <v>1</v>
      </c>
      <c r="E2559" s="81"/>
    </row>
    <row r="2560" spans="1:5" x14ac:dyDescent="0.25">
      <c r="A2560" s="458">
        <v>44093</v>
      </c>
      <c r="B2560" s="81" t="s">
        <v>8</v>
      </c>
      <c r="C2560" s="81" t="s">
        <v>592</v>
      </c>
      <c r="D2560" s="459">
        <v>1</v>
      </c>
      <c r="E2560" s="81"/>
    </row>
    <row r="2561" spans="1:5" x14ac:dyDescent="0.25">
      <c r="A2561" s="458">
        <v>44093</v>
      </c>
      <c r="B2561" s="81" t="s">
        <v>8</v>
      </c>
      <c r="C2561" s="81" t="s">
        <v>110</v>
      </c>
      <c r="D2561" s="459">
        <v>3</v>
      </c>
      <c r="E2561" s="81"/>
    </row>
    <row r="2562" spans="1:5" x14ac:dyDescent="0.25">
      <c r="A2562" s="458">
        <v>44093</v>
      </c>
      <c r="B2562" s="81" t="s">
        <v>49</v>
      </c>
      <c r="C2562" s="81" t="s">
        <v>49</v>
      </c>
      <c r="D2562" s="459">
        <v>0</v>
      </c>
      <c r="E2562" s="81"/>
    </row>
    <row r="2563" spans="1:5" x14ac:dyDescent="0.25">
      <c r="A2563" s="458">
        <v>44093</v>
      </c>
      <c r="B2563" s="81" t="s">
        <v>50</v>
      </c>
      <c r="C2563" s="81" t="s">
        <v>365</v>
      </c>
      <c r="D2563" s="459">
        <v>1</v>
      </c>
      <c r="E2563" s="81"/>
    </row>
    <row r="2564" spans="1:5" x14ac:dyDescent="0.25">
      <c r="A2564" s="458">
        <v>44093</v>
      </c>
      <c r="B2564" s="81" t="s">
        <v>27</v>
      </c>
      <c r="C2564" s="460" t="s">
        <v>1252</v>
      </c>
      <c r="D2564" s="459">
        <v>3</v>
      </c>
      <c r="E2564" s="81"/>
    </row>
    <row r="2565" spans="1:5" x14ac:dyDescent="0.25">
      <c r="A2565" s="458">
        <v>44093</v>
      </c>
      <c r="B2565" s="81" t="s">
        <v>27</v>
      </c>
      <c r="C2565" s="81" t="s">
        <v>139</v>
      </c>
      <c r="D2565" s="459">
        <v>1</v>
      </c>
      <c r="E2565" s="81"/>
    </row>
    <row r="2566" spans="1:5" x14ac:dyDescent="0.25">
      <c r="A2566" s="458">
        <v>44093</v>
      </c>
      <c r="B2566" s="81" t="s">
        <v>27</v>
      </c>
      <c r="C2566" s="81" t="s">
        <v>43</v>
      </c>
      <c r="D2566" s="459">
        <v>4</v>
      </c>
      <c r="E2566" s="81"/>
    </row>
    <row r="2567" spans="1:5" x14ac:dyDescent="0.25">
      <c r="A2567" s="458">
        <v>44093</v>
      </c>
      <c r="B2567" s="81" t="s">
        <v>27</v>
      </c>
      <c r="C2567" s="460" t="s">
        <v>1258</v>
      </c>
      <c r="D2567" s="459">
        <v>1</v>
      </c>
      <c r="E2567" s="81"/>
    </row>
    <row r="2568" spans="1:5" x14ac:dyDescent="0.25">
      <c r="A2568" s="458">
        <v>44093</v>
      </c>
      <c r="B2568" s="81" t="s">
        <v>51</v>
      </c>
      <c r="C2568" s="81" t="s">
        <v>51</v>
      </c>
      <c r="D2568" s="459">
        <v>0</v>
      </c>
      <c r="E2568" s="81"/>
    </row>
    <row r="2569" spans="1:5" x14ac:dyDescent="0.25">
      <c r="A2569" s="458">
        <v>44093</v>
      </c>
      <c r="B2569" s="81" t="s">
        <v>10</v>
      </c>
      <c r="C2569" s="81" t="s">
        <v>10</v>
      </c>
      <c r="D2569" s="459">
        <v>0</v>
      </c>
      <c r="E2569" s="81"/>
    </row>
    <row r="2570" spans="1:5" x14ac:dyDescent="0.25">
      <c r="A2570" s="458">
        <v>44094</v>
      </c>
      <c r="B2570" s="81" t="s">
        <v>14</v>
      </c>
      <c r="C2570" s="81" t="s">
        <v>14</v>
      </c>
      <c r="D2570" s="459">
        <v>0</v>
      </c>
      <c r="E2570" s="81"/>
    </row>
    <row r="2571" spans="1:5" x14ac:dyDescent="0.25">
      <c r="A2571" s="458">
        <v>44094</v>
      </c>
      <c r="B2571" s="81" t="s">
        <v>20</v>
      </c>
      <c r="C2571" s="81" t="s">
        <v>20</v>
      </c>
      <c r="D2571" s="459">
        <v>1</v>
      </c>
      <c r="E2571" s="81"/>
    </row>
    <row r="2572" spans="1:5" x14ac:dyDescent="0.25">
      <c r="A2572" s="458">
        <v>44094</v>
      </c>
      <c r="B2572" s="81" t="s">
        <v>13</v>
      </c>
      <c r="C2572" s="460" t="s">
        <v>1161</v>
      </c>
      <c r="D2572" s="459">
        <v>1</v>
      </c>
      <c r="E2572" s="81"/>
    </row>
    <row r="2573" spans="1:5" x14ac:dyDescent="0.25">
      <c r="A2573" s="458">
        <v>44094</v>
      </c>
      <c r="B2573" s="81" t="s">
        <v>13</v>
      </c>
      <c r="C2573" s="81" t="s">
        <v>13</v>
      </c>
      <c r="D2573" s="459">
        <v>6</v>
      </c>
      <c r="E2573" s="81"/>
    </row>
    <row r="2574" spans="1:5" x14ac:dyDescent="0.25">
      <c r="A2574" s="458">
        <v>44094</v>
      </c>
      <c r="B2574" s="81" t="s">
        <v>13</v>
      </c>
      <c r="C2574" s="460" t="s">
        <v>1167</v>
      </c>
      <c r="D2574" s="459">
        <v>4</v>
      </c>
      <c r="E2574" s="81"/>
    </row>
    <row r="2575" spans="1:5" x14ac:dyDescent="0.25">
      <c r="A2575" s="458">
        <v>44094</v>
      </c>
      <c r="B2575" s="81" t="s">
        <v>24</v>
      </c>
      <c r="C2575" s="81" t="s">
        <v>23</v>
      </c>
      <c r="D2575" s="459">
        <v>6</v>
      </c>
      <c r="E2575" s="81"/>
    </row>
    <row r="2576" spans="1:5" x14ac:dyDescent="0.25">
      <c r="A2576" s="458">
        <v>44094</v>
      </c>
      <c r="B2576" s="81" t="s">
        <v>47</v>
      </c>
      <c r="C2576" s="81" t="s">
        <v>47</v>
      </c>
      <c r="D2576" s="459">
        <v>0</v>
      </c>
      <c r="E2576" s="81"/>
    </row>
    <row r="2577" spans="1:5" x14ac:dyDescent="0.25">
      <c r="A2577" s="458">
        <v>44094</v>
      </c>
      <c r="B2577" s="81" t="s">
        <v>48</v>
      </c>
      <c r="C2577" s="460" t="s">
        <v>1380</v>
      </c>
      <c r="D2577" s="459">
        <v>0</v>
      </c>
      <c r="E2577" s="81"/>
    </row>
    <row r="2578" spans="1:5" x14ac:dyDescent="0.25">
      <c r="A2578" s="458">
        <v>44094</v>
      </c>
      <c r="B2578" s="81" t="s">
        <v>7</v>
      </c>
      <c r="C2578" s="81" t="s">
        <v>7</v>
      </c>
      <c r="D2578" s="459">
        <v>0</v>
      </c>
      <c r="E2578" s="81"/>
    </row>
    <row r="2579" spans="1:5" x14ac:dyDescent="0.25">
      <c r="A2579" s="458">
        <v>44094</v>
      </c>
      <c r="B2579" s="81" t="s">
        <v>9</v>
      </c>
      <c r="C2579" s="81" t="s">
        <v>9</v>
      </c>
      <c r="D2579" s="459">
        <v>18</v>
      </c>
      <c r="E2579" s="81"/>
    </row>
    <row r="2580" spans="1:5" x14ac:dyDescent="0.25">
      <c r="A2580" s="458">
        <v>44094</v>
      </c>
      <c r="B2580" s="81" t="s">
        <v>9</v>
      </c>
      <c r="C2580" s="81" t="s">
        <v>17</v>
      </c>
      <c r="D2580" s="459">
        <v>1</v>
      </c>
      <c r="E2580" s="81"/>
    </row>
    <row r="2581" spans="1:5" x14ac:dyDescent="0.25">
      <c r="A2581" s="458">
        <v>44094</v>
      </c>
      <c r="B2581" s="81" t="s">
        <v>9</v>
      </c>
      <c r="C2581" s="81" t="s">
        <v>143</v>
      </c>
      <c r="D2581" s="459">
        <v>1</v>
      </c>
      <c r="E2581" s="81"/>
    </row>
    <row r="2582" spans="1:5" x14ac:dyDescent="0.25">
      <c r="A2582" s="458">
        <v>44094</v>
      </c>
      <c r="B2582" s="81" t="s">
        <v>15</v>
      </c>
      <c r="C2582" s="81" t="s">
        <v>1139</v>
      </c>
      <c r="D2582" s="459">
        <v>0</v>
      </c>
      <c r="E2582" s="81"/>
    </row>
    <row r="2583" spans="1:5" x14ac:dyDescent="0.25">
      <c r="A2583" s="458">
        <v>44094</v>
      </c>
      <c r="B2583" s="81" t="s">
        <v>11</v>
      </c>
      <c r="C2583" s="81" t="s">
        <v>11</v>
      </c>
      <c r="D2583" s="459">
        <v>0</v>
      </c>
      <c r="E2583" s="81"/>
    </row>
    <row r="2584" spans="1:5" x14ac:dyDescent="0.25">
      <c r="A2584" s="458">
        <v>44094</v>
      </c>
      <c r="B2584" s="81" t="s">
        <v>12</v>
      </c>
      <c r="C2584" s="81" t="s">
        <v>12</v>
      </c>
      <c r="D2584" s="459">
        <v>0</v>
      </c>
      <c r="E2584" s="81"/>
    </row>
    <row r="2585" spans="1:5" x14ac:dyDescent="0.25">
      <c r="A2585" s="458">
        <v>44094</v>
      </c>
      <c r="B2585" s="81" t="s">
        <v>8</v>
      </c>
      <c r="C2585" s="81" t="s">
        <v>58</v>
      </c>
      <c r="D2585" s="459">
        <v>12</v>
      </c>
      <c r="E2585" s="81"/>
    </row>
    <row r="2586" spans="1:5" x14ac:dyDescent="0.25">
      <c r="A2586" s="458">
        <v>44094</v>
      </c>
      <c r="B2586" s="81" t="s">
        <v>8</v>
      </c>
      <c r="C2586" s="81" t="s">
        <v>132</v>
      </c>
      <c r="D2586" s="459">
        <v>1</v>
      </c>
      <c r="E2586" s="81"/>
    </row>
    <row r="2587" spans="1:5" x14ac:dyDescent="0.25">
      <c r="A2587" s="458">
        <v>44094</v>
      </c>
      <c r="B2587" s="81" t="s">
        <v>8</v>
      </c>
      <c r="C2587" s="81" t="s">
        <v>8</v>
      </c>
      <c r="D2587" s="459">
        <v>67</v>
      </c>
      <c r="E2587" s="81"/>
    </row>
    <row r="2588" spans="1:5" x14ac:dyDescent="0.25">
      <c r="A2588" s="458">
        <v>44094</v>
      </c>
      <c r="B2588" s="81" t="s">
        <v>8</v>
      </c>
      <c r="C2588" s="81" t="s">
        <v>31</v>
      </c>
      <c r="D2588" s="459">
        <v>4</v>
      </c>
      <c r="E2588" s="81"/>
    </row>
    <row r="2589" spans="1:5" x14ac:dyDescent="0.25">
      <c r="A2589" s="458">
        <v>44094</v>
      </c>
      <c r="B2589" s="81" t="s">
        <v>8</v>
      </c>
      <c r="C2589" s="81" t="s">
        <v>110</v>
      </c>
      <c r="D2589" s="459">
        <v>2</v>
      </c>
      <c r="E2589" s="81"/>
    </row>
    <row r="2590" spans="1:5" x14ac:dyDescent="0.25">
      <c r="A2590" s="458">
        <v>44094</v>
      </c>
      <c r="B2590" s="81" t="s">
        <v>49</v>
      </c>
      <c r="C2590" s="81" t="s">
        <v>49</v>
      </c>
      <c r="D2590" s="459">
        <v>0</v>
      </c>
      <c r="E2590" s="81"/>
    </row>
    <row r="2591" spans="1:5" x14ac:dyDescent="0.25">
      <c r="A2591" s="458">
        <v>44094</v>
      </c>
      <c r="B2591" s="81" t="s">
        <v>50</v>
      </c>
      <c r="C2591" s="81" t="s">
        <v>365</v>
      </c>
      <c r="D2591" s="459">
        <v>3</v>
      </c>
      <c r="E2591" s="81"/>
    </row>
    <row r="2592" spans="1:5" x14ac:dyDescent="0.25">
      <c r="A2592" s="458">
        <v>44094</v>
      </c>
      <c r="B2592" s="81" t="s">
        <v>27</v>
      </c>
      <c r="C2592" s="81" t="s">
        <v>233</v>
      </c>
      <c r="D2592" s="459">
        <v>1</v>
      </c>
      <c r="E2592" s="81"/>
    </row>
    <row r="2593" spans="1:5" x14ac:dyDescent="0.25">
      <c r="A2593" s="458">
        <v>44094</v>
      </c>
      <c r="B2593" s="81" t="s">
        <v>27</v>
      </c>
      <c r="C2593" s="81" t="s">
        <v>43</v>
      </c>
      <c r="D2593" s="459">
        <v>2</v>
      </c>
      <c r="E2593" s="81"/>
    </row>
    <row r="2594" spans="1:5" x14ac:dyDescent="0.25">
      <c r="A2594" s="458">
        <v>44094</v>
      </c>
      <c r="B2594" s="81" t="s">
        <v>51</v>
      </c>
      <c r="C2594" s="81" t="s">
        <v>51</v>
      </c>
      <c r="D2594" s="459">
        <v>0</v>
      </c>
      <c r="E2594" s="81"/>
    </row>
    <row r="2595" spans="1:5" x14ac:dyDescent="0.25">
      <c r="A2595" s="458">
        <v>44094</v>
      </c>
      <c r="B2595" s="81" t="s">
        <v>10</v>
      </c>
      <c r="C2595" s="81" t="s">
        <v>10</v>
      </c>
      <c r="D2595" s="459">
        <v>2</v>
      </c>
      <c r="E2595" s="81"/>
    </row>
    <row r="2596" spans="1:5" x14ac:dyDescent="0.25">
      <c r="A2596" s="458">
        <v>44095</v>
      </c>
      <c r="B2596" s="81" t="s">
        <v>14</v>
      </c>
      <c r="C2596" s="81" t="s">
        <v>14</v>
      </c>
      <c r="D2596" s="459">
        <v>0</v>
      </c>
      <c r="E2596" s="81"/>
    </row>
    <row r="2597" spans="1:5" x14ac:dyDescent="0.25">
      <c r="A2597" s="458">
        <v>44095</v>
      </c>
      <c r="B2597" s="81" t="s">
        <v>20</v>
      </c>
      <c r="C2597" s="81" t="s">
        <v>20</v>
      </c>
      <c r="D2597" s="459">
        <v>1</v>
      </c>
      <c r="E2597" s="81"/>
    </row>
    <row r="2598" spans="1:5" x14ac:dyDescent="0.25">
      <c r="A2598" s="458">
        <v>44095</v>
      </c>
      <c r="B2598" s="81" t="s">
        <v>13</v>
      </c>
      <c r="C2598" s="460" t="s">
        <v>93</v>
      </c>
      <c r="D2598" s="459">
        <v>1</v>
      </c>
      <c r="E2598" s="81"/>
    </row>
    <row r="2599" spans="1:5" x14ac:dyDescent="0.25">
      <c r="A2599" s="458">
        <v>44095</v>
      </c>
      <c r="B2599" s="81" t="s">
        <v>13</v>
      </c>
      <c r="C2599" s="460" t="s">
        <v>1165</v>
      </c>
      <c r="D2599" s="459">
        <v>6</v>
      </c>
      <c r="E2599" s="81"/>
    </row>
    <row r="2600" spans="1:5" x14ac:dyDescent="0.25">
      <c r="A2600" s="458">
        <v>44095</v>
      </c>
      <c r="B2600" s="81" t="s">
        <v>24</v>
      </c>
      <c r="C2600" s="81" t="s">
        <v>23</v>
      </c>
      <c r="D2600" s="459">
        <v>1</v>
      </c>
      <c r="E2600" s="81"/>
    </row>
    <row r="2601" spans="1:5" x14ac:dyDescent="0.25">
      <c r="A2601" s="458">
        <v>44095</v>
      </c>
      <c r="B2601" s="81" t="s">
        <v>47</v>
      </c>
      <c r="C2601" s="81" t="s">
        <v>47</v>
      </c>
      <c r="D2601" s="459">
        <v>3</v>
      </c>
      <c r="E2601" s="81"/>
    </row>
    <row r="2602" spans="1:5" x14ac:dyDescent="0.25">
      <c r="A2602" s="458">
        <v>44095</v>
      </c>
      <c r="B2602" s="81" t="s">
        <v>48</v>
      </c>
      <c r="C2602" s="460" t="s">
        <v>1380</v>
      </c>
      <c r="D2602" s="459">
        <v>0</v>
      </c>
      <c r="E2602" s="81"/>
    </row>
    <row r="2603" spans="1:5" x14ac:dyDescent="0.25">
      <c r="A2603" s="458">
        <v>44095</v>
      </c>
      <c r="B2603" s="81" t="s">
        <v>7</v>
      </c>
      <c r="C2603" s="81" t="s">
        <v>7</v>
      </c>
      <c r="D2603" s="459">
        <v>3</v>
      </c>
      <c r="E2603" s="81"/>
    </row>
    <row r="2604" spans="1:5" x14ac:dyDescent="0.25">
      <c r="A2604" s="458">
        <v>44095</v>
      </c>
      <c r="B2604" s="81" t="s">
        <v>9</v>
      </c>
      <c r="C2604" s="81" t="s">
        <v>9</v>
      </c>
      <c r="D2604" s="459">
        <v>13</v>
      </c>
      <c r="E2604" s="81"/>
    </row>
    <row r="2605" spans="1:5" x14ac:dyDescent="0.25">
      <c r="A2605" s="458">
        <v>44095</v>
      </c>
      <c r="B2605" s="81" t="s">
        <v>15</v>
      </c>
      <c r="C2605" s="81" t="s">
        <v>1139</v>
      </c>
      <c r="D2605" s="459">
        <v>0</v>
      </c>
      <c r="E2605" s="81"/>
    </row>
    <row r="2606" spans="1:5" x14ac:dyDescent="0.25">
      <c r="A2606" s="458">
        <v>44095</v>
      </c>
      <c r="B2606" s="81" t="s">
        <v>11</v>
      </c>
      <c r="C2606" s="81" t="s">
        <v>64</v>
      </c>
      <c r="D2606" s="459">
        <v>1</v>
      </c>
      <c r="E2606" s="81"/>
    </row>
    <row r="2607" spans="1:5" x14ac:dyDescent="0.25">
      <c r="A2607" s="458">
        <v>44095</v>
      </c>
      <c r="B2607" s="81" t="s">
        <v>11</v>
      </c>
      <c r="C2607" s="81" t="s">
        <v>133</v>
      </c>
      <c r="D2607" s="459">
        <v>3</v>
      </c>
      <c r="E2607" s="81"/>
    </row>
    <row r="2608" spans="1:5" x14ac:dyDescent="0.25">
      <c r="A2608" s="458">
        <v>44095</v>
      </c>
      <c r="B2608" s="81" t="s">
        <v>12</v>
      </c>
      <c r="C2608" s="81" t="s">
        <v>12</v>
      </c>
      <c r="D2608" s="459">
        <v>0</v>
      </c>
      <c r="E2608" s="81"/>
    </row>
    <row r="2609" spans="1:5" x14ac:dyDescent="0.25">
      <c r="A2609" s="458">
        <v>44095</v>
      </c>
      <c r="B2609" s="81" t="s">
        <v>8</v>
      </c>
      <c r="C2609" s="460" t="s">
        <v>1232</v>
      </c>
      <c r="D2609" s="459">
        <v>1</v>
      </c>
      <c r="E2609" s="81"/>
    </row>
    <row r="2610" spans="1:5" x14ac:dyDescent="0.25">
      <c r="A2610" s="458">
        <v>44095</v>
      </c>
      <c r="B2610" s="81" t="s">
        <v>8</v>
      </c>
      <c r="C2610" s="81" t="s">
        <v>58</v>
      </c>
      <c r="D2610" s="459">
        <v>4</v>
      </c>
      <c r="E2610" s="81"/>
    </row>
    <row r="2611" spans="1:5" x14ac:dyDescent="0.25">
      <c r="A2611" s="458">
        <v>44095</v>
      </c>
      <c r="B2611" s="81" t="s">
        <v>8</v>
      </c>
      <c r="C2611" s="81" t="s">
        <v>40</v>
      </c>
      <c r="D2611" s="459">
        <v>2</v>
      </c>
      <c r="E2611" s="81"/>
    </row>
    <row r="2612" spans="1:5" x14ac:dyDescent="0.25">
      <c r="A2612" s="458">
        <v>44095</v>
      </c>
      <c r="B2612" s="81" t="s">
        <v>8</v>
      </c>
      <c r="C2612" s="81" t="s">
        <v>8</v>
      </c>
      <c r="D2612" s="459">
        <v>34</v>
      </c>
      <c r="E2612" s="81"/>
    </row>
    <row r="2613" spans="1:5" x14ac:dyDescent="0.25">
      <c r="A2613" s="458">
        <v>44095</v>
      </c>
      <c r="B2613" s="81" t="s">
        <v>8</v>
      </c>
      <c r="C2613" s="81" t="s">
        <v>79</v>
      </c>
      <c r="D2613" s="459">
        <v>2</v>
      </c>
      <c r="E2613" s="81"/>
    </row>
    <row r="2614" spans="1:5" x14ac:dyDescent="0.25">
      <c r="A2614" s="458">
        <v>44095</v>
      </c>
      <c r="B2614" s="81" t="s">
        <v>8</v>
      </c>
      <c r="C2614" s="81" t="s">
        <v>110</v>
      </c>
      <c r="D2614" s="459">
        <v>1</v>
      </c>
      <c r="E2614" s="81"/>
    </row>
    <row r="2615" spans="1:5" x14ac:dyDescent="0.25">
      <c r="A2615" s="458">
        <v>44095</v>
      </c>
      <c r="B2615" s="81" t="s">
        <v>49</v>
      </c>
      <c r="C2615" s="81" t="s">
        <v>49</v>
      </c>
      <c r="D2615" s="459">
        <v>0</v>
      </c>
      <c r="E2615" s="81"/>
    </row>
    <row r="2616" spans="1:5" x14ac:dyDescent="0.25">
      <c r="A2616" s="458">
        <v>44095</v>
      </c>
      <c r="B2616" s="81" t="s">
        <v>50</v>
      </c>
      <c r="C2616" s="81" t="s">
        <v>365</v>
      </c>
      <c r="D2616" s="459">
        <v>0</v>
      </c>
      <c r="E2616" s="81"/>
    </row>
    <row r="2617" spans="1:5" x14ac:dyDescent="0.25">
      <c r="A2617" s="458">
        <v>44095</v>
      </c>
      <c r="B2617" s="81" t="s">
        <v>27</v>
      </c>
      <c r="C2617" s="81" t="s">
        <v>43</v>
      </c>
      <c r="D2617" s="459">
        <v>0</v>
      </c>
      <c r="E2617" s="81"/>
    </row>
    <row r="2618" spans="1:5" x14ac:dyDescent="0.25">
      <c r="A2618" s="458">
        <v>44095</v>
      </c>
      <c r="B2618" s="81" t="s">
        <v>51</v>
      </c>
      <c r="C2618" s="81" t="s">
        <v>51</v>
      </c>
      <c r="D2618" s="459">
        <v>0</v>
      </c>
      <c r="E2618" s="81"/>
    </row>
    <row r="2619" spans="1:5" x14ac:dyDescent="0.25">
      <c r="A2619" s="458">
        <v>44095</v>
      </c>
      <c r="B2619" s="81" t="s">
        <v>10</v>
      </c>
      <c r="C2619" s="81" t="s">
        <v>10</v>
      </c>
      <c r="D2619" s="459">
        <v>2</v>
      </c>
      <c r="E2619" s="81"/>
    </row>
    <row r="2620" spans="1:5" x14ac:dyDescent="0.25">
      <c r="A2620" s="458">
        <v>44096</v>
      </c>
      <c r="B2620" s="81" t="s">
        <v>14</v>
      </c>
      <c r="C2620" s="81" t="s">
        <v>14</v>
      </c>
      <c r="D2620" s="459">
        <v>2</v>
      </c>
      <c r="E2620" s="81"/>
    </row>
    <row r="2621" spans="1:5" x14ac:dyDescent="0.25">
      <c r="A2621" s="458">
        <v>44096</v>
      </c>
      <c r="B2621" s="81" t="s">
        <v>20</v>
      </c>
      <c r="C2621" s="81" t="s">
        <v>20</v>
      </c>
      <c r="D2621" s="459">
        <v>4</v>
      </c>
      <c r="E2621" s="81"/>
    </row>
    <row r="2622" spans="1:5" x14ac:dyDescent="0.25">
      <c r="A2622" s="458">
        <v>44096</v>
      </c>
      <c r="B2622" s="81" t="s">
        <v>13</v>
      </c>
      <c r="C2622" s="460" t="s">
        <v>1157</v>
      </c>
      <c r="D2622" s="459">
        <v>1</v>
      </c>
      <c r="E2622" s="81"/>
    </row>
    <row r="2623" spans="1:5" x14ac:dyDescent="0.25">
      <c r="A2623" s="458">
        <v>44096</v>
      </c>
      <c r="B2623" s="81" t="s">
        <v>13</v>
      </c>
      <c r="C2623" s="81" t="s">
        <v>13</v>
      </c>
      <c r="D2623" s="459">
        <v>4</v>
      </c>
      <c r="E2623" s="81"/>
    </row>
    <row r="2624" spans="1:5" x14ac:dyDescent="0.25">
      <c r="A2624" s="458">
        <v>44096</v>
      </c>
      <c r="B2624" s="81" t="s">
        <v>13</v>
      </c>
      <c r="C2624" s="460" t="s">
        <v>1165</v>
      </c>
      <c r="D2624" s="459">
        <v>4</v>
      </c>
      <c r="E2624" s="81"/>
    </row>
    <row r="2625" spans="1:5" x14ac:dyDescent="0.25">
      <c r="A2625" s="458">
        <v>44096</v>
      </c>
      <c r="B2625" s="81" t="s">
        <v>13</v>
      </c>
      <c r="C2625" s="460" t="s">
        <v>1167</v>
      </c>
      <c r="D2625" s="459">
        <v>3</v>
      </c>
      <c r="E2625" s="81"/>
    </row>
    <row r="2626" spans="1:5" x14ac:dyDescent="0.25">
      <c r="A2626" s="458">
        <v>44096</v>
      </c>
      <c r="B2626" s="81" t="s">
        <v>24</v>
      </c>
      <c r="C2626" s="81" t="s">
        <v>24</v>
      </c>
      <c r="D2626" s="459">
        <v>0</v>
      </c>
      <c r="E2626" s="81"/>
    </row>
    <row r="2627" spans="1:5" x14ac:dyDescent="0.25">
      <c r="A2627" s="458">
        <v>44096</v>
      </c>
      <c r="B2627" s="81" t="s">
        <v>47</v>
      </c>
      <c r="C2627" s="81" t="s">
        <v>47</v>
      </c>
      <c r="D2627" s="459">
        <v>1</v>
      </c>
      <c r="E2627" s="81"/>
    </row>
    <row r="2628" spans="1:5" x14ac:dyDescent="0.25">
      <c r="A2628" s="458">
        <v>44096</v>
      </c>
      <c r="B2628" s="81" t="s">
        <v>48</v>
      </c>
      <c r="C2628" s="460" t="s">
        <v>1380</v>
      </c>
      <c r="D2628" s="459">
        <v>1</v>
      </c>
      <c r="E2628" s="81"/>
    </row>
    <row r="2629" spans="1:5" x14ac:dyDescent="0.25">
      <c r="A2629" s="458">
        <v>44096</v>
      </c>
      <c r="B2629" s="81" t="s">
        <v>7</v>
      </c>
      <c r="C2629" s="81" t="s">
        <v>7</v>
      </c>
      <c r="D2629" s="459">
        <v>5</v>
      </c>
      <c r="E2629" s="81"/>
    </row>
    <row r="2630" spans="1:5" x14ac:dyDescent="0.25">
      <c r="A2630" s="458">
        <v>44096</v>
      </c>
      <c r="B2630" s="81" t="s">
        <v>9</v>
      </c>
      <c r="C2630" s="81" t="s">
        <v>9</v>
      </c>
      <c r="D2630" s="459">
        <v>16</v>
      </c>
      <c r="E2630" s="81"/>
    </row>
    <row r="2631" spans="1:5" x14ac:dyDescent="0.25">
      <c r="A2631" s="458">
        <v>44096</v>
      </c>
      <c r="B2631" s="81" t="s">
        <v>9</v>
      </c>
      <c r="C2631" s="81" t="s">
        <v>143</v>
      </c>
      <c r="D2631" s="459">
        <v>2</v>
      </c>
      <c r="E2631" s="81"/>
    </row>
    <row r="2632" spans="1:5" x14ac:dyDescent="0.25">
      <c r="A2632" s="458">
        <v>44096</v>
      </c>
      <c r="B2632" s="81" t="s">
        <v>15</v>
      </c>
      <c r="C2632" s="81" t="s">
        <v>283</v>
      </c>
      <c r="D2632" s="459">
        <v>2</v>
      </c>
      <c r="E2632" s="81"/>
    </row>
    <row r="2633" spans="1:5" x14ac:dyDescent="0.25">
      <c r="A2633" s="458">
        <v>44096</v>
      </c>
      <c r="B2633" s="81" t="s">
        <v>11</v>
      </c>
      <c r="C2633" s="81" t="s">
        <v>11</v>
      </c>
      <c r="D2633" s="459">
        <v>0</v>
      </c>
      <c r="E2633" s="81"/>
    </row>
    <row r="2634" spans="1:5" x14ac:dyDescent="0.25">
      <c r="A2634" s="458">
        <v>44096</v>
      </c>
      <c r="B2634" s="81" t="s">
        <v>12</v>
      </c>
      <c r="C2634" s="81" t="s">
        <v>12</v>
      </c>
      <c r="D2634" s="459">
        <v>0</v>
      </c>
      <c r="E2634" s="81"/>
    </row>
    <row r="2635" spans="1:5" x14ac:dyDescent="0.25">
      <c r="A2635" s="458">
        <v>44096</v>
      </c>
      <c r="B2635" s="81" t="s">
        <v>8</v>
      </c>
      <c r="C2635" s="460" t="s">
        <v>1226</v>
      </c>
      <c r="D2635" s="459">
        <v>1</v>
      </c>
      <c r="E2635" s="81"/>
    </row>
    <row r="2636" spans="1:5" x14ac:dyDescent="0.25">
      <c r="A2636" s="458">
        <v>44096</v>
      </c>
      <c r="B2636" s="81" t="s">
        <v>8</v>
      </c>
      <c r="C2636" s="81" t="s">
        <v>72</v>
      </c>
      <c r="D2636" s="459">
        <v>2</v>
      </c>
      <c r="E2636" s="81"/>
    </row>
    <row r="2637" spans="1:5" x14ac:dyDescent="0.25">
      <c r="A2637" s="458">
        <v>44096</v>
      </c>
      <c r="B2637" s="81" t="s">
        <v>8</v>
      </c>
      <c r="C2637" s="460" t="s">
        <v>1232</v>
      </c>
      <c r="D2637" s="459">
        <v>1</v>
      </c>
      <c r="E2637" s="81"/>
    </row>
    <row r="2638" spans="1:5" x14ac:dyDescent="0.25">
      <c r="A2638" s="458">
        <v>44096</v>
      </c>
      <c r="B2638" s="81" t="s">
        <v>8</v>
      </c>
      <c r="C2638" s="81" t="s">
        <v>58</v>
      </c>
      <c r="D2638" s="459">
        <v>2</v>
      </c>
      <c r="E2638" s="81"/>
    </row>
    <row r="2639" spans="1:5" x14ac:dyDescent="0.25">
      <c r="A2639" s="458">
        <v>44096</v>
      </c>
      <c r="B2639" s="81" t="s">
        <v>8</v>
      </c>
      <c r="C2639" s="81" t="s">
        <v>593</v>
      </c>
      <c r="D2639" s="459">
        <v>1</v>
      </c>
      <c r="E2639" s="81"/>
    </row>
    <row r="2640" spans="1:5" x14ac:dyDescent="0.25">
      <c r="A2640" s="458">
        <v>44096</v>
      </c>
      <c r="B2640" s="81" t="s">
        <v>8</v>
      </c>
      <c r="C2640" s="81" t="s">
        <v>8</v>
      </c>
      <c r="D2640" s="459">
        <v>59</v>
      </c>
      <c r="E2640" s="81"/>
    </row>
    <row r="2641" spans="1:5" x14ac:dyDescent="0.25">
      <c r="A2641" s="458">
        <v>44096</v>
      </c>
      <c r="B2641" s="81" t="s">
        <v>8</v>
      </c>
      <c r="C2641" s="81" t="s">
        <v>31</v>
      </c>
      <c r="D2641" s="459">
        <v>1</v>
      </c>
      <c r="E2641" s="81"/>
    </row>
    <row r="2642" spans="1:5" x14ac:dyDescent="0.25">
      <c r="A2642" s="458">
        <v>44096</v>
      </c>
      <c r="B2642" s="81" t="s">
        <v>8</v>
      </c>
      <c r="C2642" s="81" t="s">
        <v>79</v>
      </c>
      <c r="D2642" s="459">
        <v>3</v>
      </c>
      <c r="E2642" s="81"/>
    </row>
    <row r="2643" spans="1:5" x14ac:dyDescent="0.25">
      <c r="A2643" s="458">
        <v>44096</v>
      </c>
      <c r="B2643" s="81" t="s">
        <v>49</v>
      </c>
      <c r="C2643" s="81" t="s">
        <v>49</v>
      </c>
      <c r="D2643" s="459">
        <v>0</v>
      </c>
      <c r="E2643" s="81"/>
    </row>
    <row r="2644" spans="1:5" x14ac:dyDescent="0.25">
      <c r="A2644" s="458">
        <v>44096</v>
      </c>
      <c r="B2644" s="81" t="s">
        <v>50</v>
      </c>
      <c r="C2644" s="81" t="s">
        <v>365</v>
      </c>
      <c r="D2644" s="459">
        <v>3</v>
      </c>
      <c r="E2644" s="81"/>
    </row>
    <row r="2645" spans="1:5" x14ac:dyDescent="0.25">
      <c r="A2645" s="458">
        <v>44096</v>
      </c>
      <c r="B2645" s="81" t="s">
        <v>27</v>
      </c>
      <c r="C2645" s="81" t="s">
        <v>43</v>
      </c>
      <c r="D2645" s="459">
        <v>2</v>
      </c>
      <c r="E2645" s="81"/>
    </row>
    <row r="2646" spans="1:5" x14ac:dyDescent="0.25">
      <c r="A2646" s="458">
        <v>44096</v>
      </c>
      <c r="B2646" s="81" t="s">
        <v>51</v>
      </c>
      <c r="C2646" s="81" t="s">
        <v>51</v>
      </c>
      <c r="D2646" s="459">
        <v>0</v>
      </c>
      <c r="E2646" s="81"/>
    </row>
    <row r="2647" spans="1:5" x14ac:dyDescent="0.25">
      <c r="A2647" s="458">
        <v>44096</v>
      </c>
      <c r="B2647" s="81" t="s">
        <v>10</v>
      </c>
      <c r="C2647" s="81" t="s">
        <v>10</v>
      </c>
      <c r="D2647" s="459">
        <v>2</v>
      </c>
      <c r="E2647" s="81"/>
    </row>
    <row r="2648" spans="1:5" x14ac:dyDescent="0.25">
      <c r="A2648" s="458">
        <v>44097</v>
      </c>
      <c r="B2648" s="81" t="s">
        <v>14</v>
      </c>
      <c r="C2648" s="81" t="s">
        <v>14</v>
      </c>
      <c r="D2648" s="459">
        <v>0</v>
      </c>
      <c r="E2648" s="81"/>
    </row>
    <row r="2649" spans="1:5" x14ac:dyDescent="0.25">
      <c r="A2649" s="458">
        <v>44097</v>
      </c>
      <c r="B2649" s="81" t="s">
        <v>20</v>
      </c>
      <c r="C2649" s="81" t="s">
        <v>20</v>
      </c>
      <c r="D2649" s="459">
        <v>4</v>
      </c>
      <c r="E2649" s="81"/>
    </row>
    <row r="2650" spans="1:5" x14ac:dyDescent="0.25">
      <c r="A2650" s="458">
        <v>44097</v>
      </c>
      <c r="B2650" s="81" t="s">
        <v>13</v>
      </c>
      <c r="C2650" s="460" t="s">
        <v>1162</v>
      </c>
      <c r="D2650" s="459">
        <v>1</v>
      </c>
      <c r="E2650" s="81"/>
    </row>
    <row r="2651" spans="1:5" x14ac:dyDescent="0.25">
      <c r="A2651" s="458">
        <v>44097</v>
      </c>
      <c r="B2651" s="81" t="s">
        <v>13</v>
      </c>
      <c r="C2651" s="81" t="s">
        <v>13</v>
      </c>
      <c r="D2651" s="459">
        <v>1</v>
      </c>
      <c r="E2651" s="81"/>
    </row>
    <row r="2652" spans="1:5" x14ac:dyDescent="0.25">
      <c r="A2652" s="458">
        <v>44097</v>
      </c>
      <c r="B2652" s="81" t="s">
        <v>13</v>
      </c>
      <c r="C2652" s="460" t="s">
        <v>1165</v>
      </c>
      <c r="D2652" s="459">
        <v>2</v>
      </c>
      <c r="E2652" s="81"/>
    </row>
    <row r="2653" spans="1:5" x14ac:dyDescent="0.25">
      <c r="A2653" s="458">
        <v>44097</v>
      </c>
      <c r="B2653" s="81" t="s">
        <v>13</v>
      </c>
      <c r="C2653" s="460" t="s">
        <v>1167</v>
      </c>
      <c r="D2653" s="459">
        <v>2</v>
      </c>
      <c r="E2653" s="81"/>
    </row>
    <row r="2654" spans="1:5" x14ac:dyDescent="0.25">
      <c r="A2654" s="458">
        <v>44097</v>
      </c>
      <c r="B2654" s="81" t="s">
        <v>24</v>
      </c>
      <c r="C2654" s="81" t="s">
        <v>23</v>
      </c>
      <c r="D2654" s="459">
        <v>1</v>
      </c>
      <c r="E2654" s="81"/>
    </row>
    <row r="2655" spans="1:5" x14ac:dyDescent="0.25">
      <c r="A2655" s="458">
        <v>44097</v>
      </c>
      <c r="B2655" s="81" t="s">
        <v>47</v>
      </c>
      <c r="C2655" s="81" t="s">
        <v>47</v>
      </c>
      <c r="D2655" s="459">
        <v>0</v>
      </c>
      <c r="E2655" s="81"/>
    </row>
    <row r="2656" spans="1:5" x14ac:dyDescent="0.25">
      <c r="A2656" s="458">
        <v>44097</v>
      </c>
      <c r="B2656" s="81" t="s">
        <v>48</v>
      </c>
      <c r="C2656" s="460" t="s">
        <v>1380</v>
      </c>
      <c r="D2656" s="459">
        <v>0</v>
      </c>
      <c r="E2656" s="81"/>
    </row>
    <row r="2657" spans="1:5" x14ac:dyDescent="0.25">
      <c r="A2657" s="458">
        <v>44097</v>
      </c>
      <c r="B2657" s="81" t="s">
        <v>7</v>
      </c>
      <c r="C2657" s="81" t="s">
        <v>7</v>
      </c>
      <c r="D2657" s="459">
        <v>1</v>
      </c>
      <c r="E2657" s="81"/>
    </row>
    <row r="2658" spans="1:5" x14ac:dyDescent="0.25">
      <c r="A2658" s="458">
        <v>44097</v>
      </c>
      <c r="B2658" s="81" t="s">
        <v>9</v>
      </c>
      <c r="C2658" s="81" t="s">
        <v>9</v>
      </c>
      <c r="D2658" s="459">
        <v>8</v>
      </c>
      <c r="E2658" s="81"/>
    </row>
    <row r="2659" spans="1:5" x14ac:dyDescent="0.25">
      <c r="A2659" s="458">
        <v>44097</v>
      </c>
      <c r="B2659" s="81" t="s">
        <v>15</v>
      </c>
      <c r="C2659" s="81" t="s">
        <v>1139</v>
      </c>
      <c r="D2659" s="459">
        <v>0</v>
      </c>
      <c r="E2659" s="81"/>
    </row>
    <row r="2660" spans="1:5" x14ac:dyDescent="0.25">
      <c r="A2660" s="458">
        <v>44097</v>
      </c>
      <c r="B2660" s="81" t="s">
        <v>11</v>
      </c>
      <c r="C2660" s="81" t="s">
        <v>11</v>
      </c>
      <c r="D2660" s="459">
        <v>2</v>
      </c>
      <c r="E2660" s="81"/>
    </row>
    <row r="2661" spans="1:5" x14ac:dyDescent="0.25">
      <c r="A2661" s="458">
        <v>44097</v>
      </c>
      <c r="B2661" s="81" t="s">
        <v>11</v>
      </c>
      <c r="C2661" s="81" t="s">
        <v>133</v>
      </c>
      <c r="D2661" s="459">
        <v>1</v>
      </c>
      <c r="E2661" s="81"/>
    </row>
    <row r="2662" spans="1:5" x14ac:dyDescent="0.25">
      <c r="A2662" s="458">
        <v>44097</v>
      </c>
      <c r="B2662" s="81" t="s">
        <v>12</v>
      </c>
      <c r="C2662" s="81" t="s">
        <v>12</v>
      </c>
      <c r="D2662" s="459">
        <v>0</v>
      </c>
      <c r="E2662" s="81"/>
    </row>
    <row r="2663" spans="1:5" x14ac:dyDescent="0.25">
      <c r="A2663" s="458">
        <v>44097</v>
      </c>
      <c r="B2663" s="81" t="s">
        <v>8</v>
      </c>
      <c r="C2663" s="460" t="s">
        <v>1226</v>
      </c>
      <c r="D2663" s="459">
        <v>2</v>
      </c>
      <c r="E2663" s="81"/>
    </row>
    <row r="2664" spans="1:5" x14ac:dyDescent="0.25">
      <c r="A2664" s="458">
        <v>44097</v>
      </c>
      <c r="B2664" s="81" t="s">
        <v>8</v>
      </c>
      <c r="C2664" s="460" t="s">
        <v>1232</v>
      </c>
      <c r="D2664" s="459">
        <v>1</v>
      </c>
      <c r="E2664" s="81"/>
    </row>
    <row r="2665" spans="1:5" x14ac:dyDescent="0.25">
      <c r="A2665" s="458">
        <v>44097</v>
      </c>
      <c r="B2665" s="81" t="s">
        <v>8</v>
      </c>
      <c r="C2665" s="81" t="s">
        <v>58</v>
      </c>
      <c r="D2665" s="459">
        <v>8</v>
      </c>
      <c r="E2665" s="81"/>
    </row>
    <row r="2666" spans="1:5" x14ac:dyDescent="0.25">
      <c r="A2666" s="458">
        <v>44097</v>
      </c>
      <c r="B2666" s="81" t="s">
        <v>8</v>
      </c>
      <c r="C2666" s="81" t="s">
        <v>132</v>
      </c>
      <c r="D2666" s="459">
        <v>1</v>
      </c>
      <c r="E2666" s="81"/>
    </row>
    <row r="2667" spans="1:5" x14ac:dyDescent="0.25">
      <c r="A2667" s="458">
        <v>44097</v>
      </c>
      <c r="B2667" s="81" t="s">
        <v>8</v>
      </c>
      <c r="C2667" s="81" t="s">
        <v>203</v>
      </c>
      <c r="D2667" s="459">
        <v>1</v>
      </c>
      <c r="E2667" s="81"/>
    </row>
    <row r="2668" spans="1:5" x14ac:dyDescent="0.25">
      <c r="A2668" s="458">
        <v>44097</v>
      </c>
      <c r="B2668" s="81" t="s">
        <v>8</v>
      </c>
      <c r="C2668" s="81" t="s">
        <v>8</v>
      </c>
      <c r="D2668" s="459">
        <v>68</v>
      </c>
      <c r="E2668" s="81"/>
    </row>
    <row r="2669" spans="1:5" x14ac:dyDescent="0.25">
      <c r="A2669" s="458">
        <v>44097</v>
      </c>
      <c r="B2669" s="81" t="s">
        <v>8</v>
      </c>
      <c r="C2669" s="460" t="s">
        <v>1242</v>
      </c>
      <c r="D2669" s="459">
        <v>1</v>
      </c>
      <c r="E2669" s="81"/>
    </row>
    <row r="2670" spans="1:5" x14ac:dyDescent="0.25">
      <c r="A2670" s="458">
        <v>44097</v>
      </c>
      <c r="B2670" s="81" t="s">
        <v>8</v>
      </c>
      <c r="C2670" s="81" t="s">
        <v>110</v>
      </c>
      <c r="D2670" s="459">
        <v>4</v>
      </c>
      <c r="E2670" s="81"/>
    </row>
    <row r="2671" spans="1:5" x14ac:dyDescent="0.25">
      <c r="A2671" s="458">
        <v>44097</v>
      </c>
      <c r="B2671" s="81" t="s">
        <v>49</v>
      </c>
      <c r="C2671" s="81" t="s">
        <v>49</v>
      </c>
      <c r="D2671" s="459">
        <v>0</v>
      </c>
      <c r="E2671" s="81"/>
    </row>
    <row r="2672" spans="1:5" x14ac:dyDescent="0.25">
      <c r="A2672" s="458">
        <v>44097</v>
      </c>
      <c r="B2672" s="81" t="s">
        <v>50</v>
      </c>
      <c r="C2672" s="81" t="s">
        <v>365</v>
      </c>
      <c r="D2672" s="459">
        <v>0</v>
      </c>
      <c r="E2672" s="81"/>
    </row>
    <row r="2673" spans="1:5" x14ac:dyDescent="0.25">
      <c r="A2673" s="458">
        <v>44097</v>
      </c>
      <c r="B2673" s="81" t="s">
        <v>27</v>
      </c>
      <c r="C2673" s="81" t="s">
        <v>139</v>
      </c>
      <c r="D2673" s="459">
        <v>1</v>
      </c>
      <c r="E2673" s="81"/>
    </row>
    <row r="2674" spans="1:5" x14ac:dyDescent="0.25">
      <c r="A2674" s="458">
        <v>44097</v>
      </c>
      <c r="B2674" s="81" t="s">
        <v>27</v>
      </c>
      <c r="C2674" s="81" t="s">
        <v>233</v>
      </c>
      <c r="D2674" s="459">
        <v>1</v>
      </c>
      <c r="E2674" s="81"/>
    </row>
    <row r="2675" spans="1:5" x14ac:dyDescent="0.25">
      <c r="A2675" s="458">
        <v>44097</v>
      </c>
      <c r="B2675" s="81" t="s">
        <v>27</v>
      </c>
      <c r="C2675" s="81" t="s">
        <v>43</v>
      </c>
      <c r="D2675" s="459">
        <v>2</v>
      </c>
      <c r="E2675" s="81"/>
    </row>
    <row r="2676" spans="1:5" x14ac:dyDescent="0.25">
      <c r="A2676" s="458">
        <v>44097</v>
      </c>
      <c r="B2676" s="81" t="s">
        <v>51</v>
      </c>
      <c r="C2676" s="81" t="s">
        <v>51</v>
      </c>
      <c r="D2676" s="459">
        <v>3</v>
      </c>
      <c r="E2676" s="81"/>
    </row>
    <row r="2677" spans="1:5" x14ac:dyDescent="0.25">
      <c r="A2677" s="458">
        <v>44097</v>
      </c>
      <c r="B2677" s="81" t="s">
        <v>10</v>
      </c>
      <c r="C2677" s="81" t="s">
        <v>10</v>
      </c>
      <c r="D2677" s="459">
        <v>2</v>
      </c>
      <c r="E2677" s="81"/>
    </row>
    <row r="2678" spans="1:5" x14ac:dyDescent="0.25">
      <c r="A2678" s="458">
        <v>44098</v>
      </c>
      <c r="B2678" s="81" t="s">
        <v>14</v>
      </c>
      <c r="C2678" s="81" t="s">
        <v>14</v>
      </c>
      <c r="D2678" s="459">
        <v>0</v>
      </c>
      <c r="E2678" s="81"/>
    </row>
    <row r="2679" spans="1:5" x14ac:dyDescent="0.25">
      <c r="A2679" s="458">
        <v>44098</v>
      </c>
      <c r="B2679" s="81" t="s">
        <v>20</v>
      </c>
      <c r="C2679" s="81" t="s">
        <v>20</v>
      </c>
      <c r="D2679" s="459">
        <v>0</v>
      </c>
      <c r="E2679" s="81"/>
    </row>
    <row r="2680" spans="1:5" x14ac:dyDescent="0.25">
      <c r="A2680" s="458">
        <v>44098</v>
      </c>
      <c r="B2680" s="81" t="s">
        <v>13</v>
      </c>
      <c r="C2680" s="460" t="s">
        <v>1161</v>
      </c>
      <c r="D2680" s="459">
        <v>1</v>
      </c>
      <c r="E2680" s="81"/>
    </row>
    <row r="2681" spans="1:5" x14ac:dyDescent="0.25">
      <c r="A2681" s="458">
        <v>44098</v>
      </c>
      <c r="B2681" s="81" t="s">
        <v>13</v>
      </c>
      <c r="C2681" s="460" t="s">
        <v>1165</v>
      </c>
      <c r="D2681" s="459">
        <v>2</v>
      </c>
      <c r="E2681" s="81"/>
    </row>
    <row r="2682" spans="1:5" x14ac:dyDescent="0.25">
      <c r="A2682" s="458">
        <v>44098</v>
      </c>
      <c r="B2682" s="81" t="s">
        <v>24</v>
      </c>
      <c r="C2682" s="81" t="s">
        <v>23</v>
      </c>
      <c r="D2682" s="459">
        <v>2</v>
      </c>
      <c r="E2682" s="81"/>
    </row>
    <row r="2683" spans="1:5" x14ac:dyDescent="0.25">
      <c r="A2683" s="458">
        <v>44098</v>
      </c>
      <c r="B2683" s="81" t="s">
        <v>47</v>
      </c>
      <c r="C2683" s="81" t="s">
        <v>47</v>
      </c>
      <c r="D2683" s="459">
        <v>0</v>
      </c>
      <c r="E2683" s="81"/>
    </row>
    <row r="2684" spans="1:5" x14ac:dyDescent="0.25">
      <c r="A2684" s="458">
        <v>44098</v>
      </c>
      <c r="B2684" s="81" t="s">
        <v>48</v>
      </c>
      <c r="C2684" s="460" t="s">
        <v>1380</v>
      </c>
      <c r="D2684" s="459">
        <v>0</v>
      </c>
      <c r="E2684" s="81"/>
    </row>
    <row r="2685" spans="1:5" x14ac:dyDescent="0.25">
      <c r="A2685" s="458">
        <v>44098</v>
      </c>
      <c r="B2685" s="81" t="s">
        <v>7</v>
      </c>
      <c r="C2685" s="81" t="s">
        <v>7</v>
      </c>
      <c r="D2685" s="459">
        <v>4</v>
      </c>
      <c r="E2685" s="81"/>
    </row>
    <row r="2686" spans="1:5" x14ac:dyDescent="0.25">
      <c r="A2686" s="458">
        <v>44098</v>
      </c>
      <c r="B2686" s="81" t="s">
        <v>9</v>
      </c>
      <c r="C2686" s="81" t="s">
        <v>9</v>
      </c>
      <c r="D2686" s="459">
        <v>12</v>
      </c>
      <c r="E2686" s="81"/>
    </row>
    <row r="2687" spans="1:5" x14ac:dyDescent="0.25">
      <c r="A2687" s="458">
        <v>44098</v>
      </c>
      <c r="B2687" s="81" t="s">
        <v>9</v>
      </c>
      <c r="C2687" s="81" t="s">
        <v>143</v>
      </c>
      <c r="D2687" s="459">
        <v>2</v>
      </c>
      <c r="E2687" s="81"/>
    </row>
    <row r="2688" spans="1:5" x14ac:dyDescent="0.25">
      <c r="A2688" s="458">
        <v>44098</v>
      </c>
      <c r="B2688" s="81" t="s">
        <v>15</v>
      </c>
      <c r="C2688" s="81" t="s">
        <v>1139</v>
      </c>
      <c r="D2688" s="459">
        <v>0</v>
      </c>
      <c r="E2688" s="81"/>
    </row>
    <row r="2689" spans="1:5" x14ac:dyDescent="0.25">
      <c r="A2689" s="458">
        <v>44098</v>
      </c>
      <c r="B2689" s="81" t="s">
        <v>11</v>
      </c>
      <c r="C2689" s="81" t="s">
        <v>11</v>
      </c>
      <c r="D2689" s="459">
        <v>1</v>
      </c>
      <c r="E2689" s="81"/>
    </row>
    <row r="2690" spans="1:5" x14ac:dyDescent="0.25">
      <c r="A2690" s="458">
        <v>44098</v>
      </c>
      <c r="B2690" s="81" t="s">
        <v>12</v>
      </c>
      <c r="C2690" s="81" t="s">
        <v>12</v>
      </c>
      <c r="D2690" s="459">
        <v>0</v>
      </c>
      <c r="E2690" s="81"/>
    </row>
    <row r="2691" spans="1:5" x14ac:dyDescent="0.25">
      <c r="A2691" s="458">
        <v>44098</v>
      </c>
      <c r="B2691" s="81" t="s">
        <v>8</v>
      </c>
      <c r="C2691" s="81" t="s">
        <v>72</v>
      </c>
      <c r="D2691" s="459">
        <v>2</v>
      </c>
      <c r="E2691" s="81"/>
    </row>
    <row r="2692" spans="1:5" x14ac:dyDescent="0.25">
      <c r="A2692" s="458">
        <v>44098</v>
      </c>
      <c r="B2692" s="81" t="s">
        <v>8</v>
      </c>
      <c r="C2692" s="81" t="s">
        <v>58</v>
      </c>
      <c r="D2692" s="459">
        <v>5</v>
      </c>
      <c r="E2692" s="81"/>
    </row>
    <row r="2693" spans="1:5" x14ac:dyDescent="0.25">
      <c r="A2693" s="458">
        <v>44098</v>
      </c>
      <c r="B2693" s="81" t="s">
        <v>8</v>
      </c>
      <c r="C2693" s="81" t="s">
        <v>8</v>
      </c>
      <c r="D2693" s="459">
        <v>62</v>
      </c>
      <c r="E2693" s="81"/>
    </row>
    <row r="2694" spans="1:5" x14ac:dyDescent="0.25">
      <c r="A2694" s="458">
        <v>44098</v>
      </c>
      <c r="B2694" s="81" t="s">
        <v>8</v>
      </c>
      <c r="C2694" s="81" t="s">
        <v>31</v>
      </c>
      <c r="D2694" s="459">
        <v>2</v>
      </c>
      <c r="E2694" s="81"/>
    </row>
    <row r="2695" spans="1:5" x14ac:dyDescent="0.25">
      <c r="A2695" s="458">
        <v>44098</v>
      </c>
      <c r="B2695" s="81" t="s">
        <v>49</v>
      </c>
      <c r="C2695" s="81" t="s">
        <v>49</v>
      </c>
      <c r="D2695" s="459">
        <v>0</v>
      </c>
      <c r="E2695" s="81"/>
    </row>
    <row r="2696" spans="1:5" x14ac:dyDescent="0.25">
      <c r="A2696" s="458">
        <v>44098</v>
      </c>
      <c r="B2696" s="81" t="s">
        <v>50</v>
      </c>
      <c r="C2696" s="81" t="s">
        <v>365</v>
      </c>
      <c r="D2696" s="459">
        <v>2</v>
      </c>
      <c r="E2696" s="81"/>
    </row>
    <row r="2697" spans="1:5" x14ac:dyDescent="0.25">
      <c r="A2697" s="458">
        <v>44098</v>
      </c>
      <c r="B2697" s="81" t="s">
        <v>27</v>
      </c>
      <c r="C2697" s="81" t="s">
        <v>139</v>
      </c>
      <c r="D2697" s="459">
        <v>2</v>
      </c>
      <c r="E2697" s="81"/>
    </row>
    <row r="2698" spans="1:5" x14ac:dyDescent="0.25">
      <c r="A2698" s="458">
        <v>44098</v>
      </c>
      <c r="B2698" s="81" t="s">
        <v>27</v>
      </c>
      <c r="C2698" s="81" t="s">
        <v>43</v>
      </c>
      <c r="D2698" s="459">
        <v>1</v>
      </c>
      <c r="E2698" s="81"/>
    </row>
    <row r="2699" spans="1:5" x14ac:dyDescent="0.25">
      <c r="A2699" s="458">
        <v>44098</v>
      </c>
      <c r="B2699" s="81" t="s">
        <v>51</v>
      </c>
      <c r="C2699" s="81" t="s">
        <v>51</v>
      </c>
      <c r="D2699" s="459">
        <v>0</v>
      </c>
      <c r="E2699" s="81"/>
    </row>
    <row r="2700" spans="1:5" x14ac:dyDescent="0.25">
      <c r="A2700" s="458">
        <v>44098</v>
      </c>
      <c r="B2700" s="81" t="s">
        <v>10</v>
      </c>
      <c r="C2700" s="81" t="s">
        <v>10</v>
      </c>
      <c r="D2700" s="459">
        <v>0</v>
      </c>
      <c r="E2700" s="81"/>
    </row>
    <row r="2701" spans="1:5" x14ac:dyDescent="0.25">
      <c r="A2701" s="458">
        <v>44099</v>
      </c>
      <c r="B2701" s="81" t="s">
        <v>14</v>
      </c>
      <c r="C2701" s="81" t="s">
        <v>14</v>
      </c>
      <c r="D2701" s="459">
        <v>0</v>
      </c>
      <c r="E2701" s="81"/>
    </row>
    <row r="2702" spans="1:5" x14ac:dyDescent="0.25">
      <c r="A2702" s="458">
        <v>44099</v>
      </c>
      <c r="B2702" s="81" t="s">
        <v>20</v>
      </c>
      <c r="C2702" s="81" t="s">
        <v>20</v>
      </c>
      <c r="D2702" s="459">
        <v>2</v>
      </c>
      <c r="E2702" s="81"/>
    </row>
    <row r="2703" spans="1:5" x14ac:dyDescent="0.25">
      <c r="A2703" s="458">
        <v>44099</v>
      </c>
      <c r="B2703" s="81" t="s">
        <v>13</v>
      </c>
      <c r="C2703" s="81" t="s">
        <v>13</v>
      </c>
      <c r="D2703" s="459">
        <v>2</v>
      </c>
      <c r="E2703" s="81"/>
    </row>
    <row r="2704" spans="1:5" x14ac:dyDescent="0.25">
      <c r="A2704" s="458">
        <v>44099</v>
      </c>
      <c r="B2704" s="81" t="s">
        <v>13</v>
      </c>
      <c r="C2704" s="460" t="s">
        <v>1167</v>
      </c>
      <c r="D2704" s="459">
        <v>1</v>
      </c>
      <c r="E2704" s="81"/>
    </row>
    <row r="2705" spans="1:5" x14ac:dyDescent="0.25">
      <c r="A2705" s="458">
        <v>44099</v>
      </c>
      <c r="B2705" s="81" t="s">
        <v>24</v>
      </c>
      <c r="C2705" s="81" t="s">
        <v>23</v>
      </c>
      <c r="D2705" s="459">
        <v>2</v>
      </c>
      <c r="E2705" s="81"/>
    </row>
    <row r="2706" spans="1:5" x14ac:dyDescent="0.25">
      <c r="A2706" s="458">
        <v>44099</v>
      </c>
      <c r="B2706" s="81" t="s">
        <v>47</v>
      </c>
      <c r="C2706" s="81" t="s">
        <v>47</v>
      </c>
      <c r="D2706" s="459">
        <v>1</v>
      </c>
      <c r="E2706" s="81"/>
    </row>
    <row r="2707" spans="1:5" x14ac:dyDescent="0.25">
      <c r="A2707" s="458">
        <v>44099</v>
      </c>
      <c r="B2707" s="81" t="s">
        <v>48</v>
      </c>
      <c r="C2707" s="460" t="s">
        <v>1380</v>
      </c>
      <c r="D2707" s="459">
        <v>0</v>
      </c>
      <c r="E2707" s="81"/>
    </row>
    <row r="2708" spans="1:5" x14ac:dyDescent="0.25">
      <c r="A2708" s="458">
        <v>44099</v>
      </c>
      <c r="B2708" s="81" t="s">
        <v>7</v>
      </c>
      <c r="C2708" s="81" t="s">
        <v>7</v>
      </c>
      <c r="D2708" s="459">
        <v>4</v>
      </c>
      <c r="E2708" s="81"/>
    </row>
    <row r="2709" spans="1:5" x14ac:dyDescent="0.25">
      <c r="A2709" s="458">
        <v>44099</v>
      </c>
      <c r="B2709" s="81" t="s">
        <v>9</v>
      </c>
      <c r="C2709" s="81" t="s">
        <v>9</v>
      </c>
      <c r="D2709" s="459">
        <v>21</v>
      </c>
      <c r="E2709" s="81"/>
    </row>
    <row r="2710" spans="1:5" x14ac:dyDescent="0.25">
      <c r="A2710" s="458">
        <v>44099</v>
      </c>
      <c r="B2710" s="81" t="s">
        <v>9</v>
      </c>
      <c r="C2710" s="81" t="s">
        <v>143</v>
      </c>
      <c r="D2710" s="459">
        <v>2</v>
      </c>
      <c r="E2710" s="81"/>
    </row>
    <row r="2711" spans="1:5" x14ac:dyDescent="0.25">
      <c r="A2711" s="458">
        <v>44099</v>
      </c>
      <c r="B2711" s="81" t="s">
        <v>15</v>
      </c>
      <c r="C2711" s="81" t="s">
        <v>1139</v>
      </c>
      <c r="D2711" s="459">
        <v>0</v>
      </c>
      <c r="E2711" s="81"/>
    </row>
    <row r="2712" spans="1:5" x14ac:dyDescent="0.25">
      <c r="A2712" s="458">
        <v>44099</v>
      </c>
      <c r="B2712" s="81" t="s">
        <v>11</v>
      </c>
      <c r="C2712" s="81" t="s">
        <v>64</v>
      </c>
      <c r="D2712" s="459">
        <v>1</v>
      </c>
      <c r="E2712" s="81"/>
    </row>
    <row r="2713" spans="1:5" x14ac:dyDescent="0.25">
      <c r="A2713" s="458">
        <v>44099</v>
      </c>
      <c r="B2713" s="81" t="s">
        <v>11</v>
      </c>
      <c r="C2713" s="81" t="s">
        <v>333</v>
      </c>
      <c r="D2713" s="459">
        <v>1</v>
      </c>
      <c r="E2713" s="81"/>
    </row>
    <row r="2714" spans="1:5" x14ac:dyDescent="0.25">
      <c r="A2714" s="458">
        <v>44099</v>
      </c>
      <c r="B2714" s="81" t="s">
        <v>11</v>
      </c>
      <c r="C2714" s="81" t="s">
        <v>11</v>
      </c>
      <c r="D2714" s="459">
        <v>3</v>
      </c>
      <c r="E2714" s="81"/>
    </row>
    <row r="2715" spans="1:5" x14ac:dyDescent="0.25">
      <c r="A2715" s="458">
        <v>44099</v>
      </c>
      <c r="B2715" s="81" t="s">
        <v>12</v>
      </c>
      <c r="C2715" s="116" t="s">
        <v>1223</v>
      </c>
      <c r="D2715" s="459">
        <v>3</v>
      </c>
      <c r="E2715" s="81"/>
    </row>
    <row r="2716" spans="1:5" x14ac:dyDescent="0.25">
      <c r="A2716" s="458">
        <v>44099</v>
      </c>
      <c r="B2716" s="81" t="s">
        <v>12</v>
      </c>
      <c r="C2716" s="81" t="s">
        <v>12</v>
      </c>
      <c r="D2716" s="459">
        <v>2</v>
      </c>
      <c r="E2716" s="81"/>
    </row>
    <row r="2717" spans="1:5" x14ac:dyDescent="0.25">
      <c r="A2717" s="458">
        <v>44099</v>
      </c>
      <c r="B2717" s="81" t="s">
        <v>8</v>
      </c>
      <c r="C2717" s="460" t="s">
        <v>1226</v>
      </c>
      <c r="D2717" s="459">
        <v>5</v>
      </c>
      <c r="E2717" s="81"/>
    </row>
    <row r="2718" spans="1:5" x14ac:dyDescent="0.25">
      <c r="A2718" s="458">
        <v>44099</v>
      </c>
      <c r="B2718" s="81" t="s">
        <v>8</v>
      </c>
      <c r="C2718" s="81" t="s">
        <v>72</v>
      </c>
      <c r="D2718" s="459">
        <v>1</v>
      </c>
      <c r="E2718" s="81"/>
    </row>
    <row r="2719" spans="1:5" x14ac:dyDescent="0.25">
      <c r="A2719" s="458">
        <v>44099</v>
      </c>
      <c r="B2719" s="81" t="s">
        <v>8</v>
      </c>
      <c r="C2719" s="460" t="s">
        <v>1232</v>
      </c>
      <c r="D2719" s="459">
        <v>1</v>
      </c>
      <c r="E2719" s="81"/>
    </row>
    <row r="2720" spans="1:5" x14ac:dyDescent="0.25">
      <c r="A2720" s="458">
        <v>44099</v>
      </c>
      <c r="B2720" s="81" t="s">
        <v>8</v>
      </c>
      <c r="C2720" s="81" t="s">
        <v>58</v>
      </c>
      <c r="D2720" s="459">
        <v>12</v>
      </c>
      <c r="E2720" s="81"/>
    </row>
    <row r="2721" spans="1:5" x14ac:dyDescent="0.25">
      <c r="A2721" s="458">
        <v>44099</v>
      </c>
      <c r="B2721" s="81" t="s">
        <v>8</v>
      </c>
      <c r="C2721" s="81" t="s">
        <v>203</v>
      </c>
      <c r="D2721" s="459">
        <v>2</v>
      </c>
      <c r="E2721" s="81"/>
    </row>
    <row r="2722" spans="1:5" x14ac:dyDescent="0.25">
      <c r="A2722" s="458">
        <v>44099</v>
      </c>
      <c r="B2722" s="81" t="s">
        <v>8</v>
      </c>
      <c r="C2722" s="81" t="s">
        <v>8</v>
      </c>
      <c r="D2722" s="459">
        <v>97</v>
      </c>
      <c r="E2722" s="81"/>
    </row>
    <row r="2723" spans="1:5" x14ac:dyDescent="0.25">
      <c r="A2723" s="458">
        <v>44099</v>
      </c>
      <c r="B2723" s="81" t="s">
        <v>8</v>
      </c>
      <c r="C2723" s="81" t="s">
        <v>31</v>
      </c>
      <c r="D2723" s="459">
        <v>5</v>
      </c>
      <c r="E2723" s="81"/>
    </row>
    <row r="2724" spans="1:5" x14ac:dyDescent="0.25">
      <c r="A2724" s="458">
        <v>44099</v>
      </c>
      <c r="B2724" s="81" t="s">
        <v>8</v>
      </c>
      <c r="C2724" s="81" t="s">
        <v>79</v>
      </c>
      <c r="D2724" s="459">
        <v>2</v>
      </c>
      <c r="E2724" s="81"/>
    </row>
    <row r="2725" spans="1:5" x14ac:dyDescent="0.25">
      <c r="A2725" s="458">
        <v>44099</v>
      </c>
      <c r="B2725" s="81" t="s">
        <v>8</v>
      </c>
      <c r="C2725" s="81" t="s">
        <v>110</v>
      </c>
      <c r="D2725" s="459">
        <v>1</v>
      </c>
      <c r="E2725" s="81"/>
    </row>
    <row r="2726" spans="1:5" x14ac:dyDescent="0.25">
      <c r="A2726" s="458">
        <v>44099</v>
      </c>
      <c r="B2726" s="81" t="s">
        <v>49</v>
      </c>
      <c r="C2726" s="81" t="s">
        <v>49</v>
      </c>
      <c r="D2726" s="459">
        <v>0</v>
      </c>
      <c r="E2726" s="81"/>
    </row>
    <row r="2727" spans="1:5" x14ac:dyDescent="0.25">
      <c r="A2727" s="458">
        <v>44099</v>
      </c>
      <c r="B2727" s="81" t="s">
        <v>50</v>
      </c>
      <c r="C2727" s="81" t="s">
        <v>365</v>
      </c>
      <c r="D2727" s="459">
        <v>3</v>
      </c>
      <c r="E2727" s="81"/>
    </row>
    <row r="2728" spans="1:5" x14ac:dyDescent="0.25">
      <c r="A2728" s="458">
        <v>44099</v>
      </c>
      <c r="B2728" s="81" t="s">
        <v>27</v>
      </c>
      <c r="C2728" s="81" t="s">
        <v>43</v>
      </c>
      <c r="D2728" s="459">
        <v>2</v>
      </c>
      <c r="E2728" s="81"/>
    </row>
    <row r="2729" spans="1:5" x14ac:dyDescent="0.25">
      <c r="A2729" s="458">
        <v>44099</v>
      </c>
      <c r="B2729" s="81" t="s">
        <v>51</v>
      </c>
      <c r="C2729" s="81" t="s">
        <v>51</v>
      </c>
      <c r="D2729" s="459">
        <v>4</v>
      </c>
      <c r="E2729" s="81"/>
    </row>
    <row r="2730" spans="1:5" x14ac:dyDescent="0.25">
      <c r="A2730" s="458">
        <v>44099</v>
      </c>
      <c r="B2730" s="81" t="s">
        <v>10</v>
      </c>
      <c r="C2730" s="81" t="s">
        <v>10</v>
      </c>
      <c r="D2730" s="459">
        <v>6</v>
      </c>
      <c r="E2730" s="81"/>
    </row>
    <row r="2731" spans="1:5" x14ac:dyDescent="0.25">
      <c r="A2731" s="458">
        <v>44100</v>
      </c>
      <c r="B2731" s="81" t="s">
        <v>14</v>
      </c>
      <c r="C2731" s="81" t="s">
        <v>14</v>
      </c>
      <c r="D2731" s="459">
        <v>1</v>
      </c>
      <c r="E2731" s="81"/>
    </row>
    <row r="2732" spans="1:5" x14ac:dyDescent="0.25">
      <c r="A2732" s="458">
        <v>44100</v>
      </c>
      <c r="B2732" s="81" t="s">
        <v>20</v>
      </c>
      <c r="C2732" s="81" t="s">
        <v>20</v>
      </c>
      <c r="D2732" s="459">
        <v>5</v>
      </c>
      <c r="E2732" s="81"/>
    </row>
    <row r="2733" spans="1:5" x14ac:dyDescent="0.25">
      <c r="A2733" s="458">
        <v>44100</v>
      </c>
      <c r="B2733" s="81" t="s">
        <v>13</v>
      </c>
      <c r="C2733" s="460" t="s">
        <v>93</v>
      </c>
      <c r="D2733" s="459">
        <v>2</v>
      </c>
      <c r="E2733" s="81"/>
    </row>
    <row r="2734" spans="1:5" x14ac:dyDescent="0.25">
      <c r="A2734" s="458">
        <v>44100</v>
      </c>
      <c r="B2734" s="81" t="s">
        <v>13</v>
      </c>
      <c r="C2734" s="81" t="s">
        <v>13</v>
      </c>
      <c r="D2734" s="459">
        <v>6</v>
      </c>
      <c r="E2734" s="81"/>
    </row>
    <row r="2735" spans="1:5" x14ac:dyDescent="0.25">
      <c r="A2735" s="458">
        <v>44100</v>
      </c>
      <c r="B2735" s="81" t="s">
        <v>13</v>
      </c>
      <c r="C2735" s="460" t="s">
        <v>1165</v>
      </c>
      <c r="D2735" s="459">
        <v>3</v>
      </c>
      <c r="E2735" s="81"/>
    </row>
    <row r="2736" spans="1:5" x14ac:dyDescent="0.25">
      <c r="A2736" s="458">
        <v>44100</v>
      </c>
      <c r="B2736" s="81" t="s">
        <v>24</v>
      </c>
      <c r="C2736" s="81" t="s">
        <v>23</v>
      </c>
      <c r="D2736" s="459">
        <v>4</v>
      </c>
      <c r="E2736" s="81"/>
    </row>
    <row r="2737" spans="1:5" x14ac:dyDescent="0.25">
      <c r="A2737" s="458">
        <v>44100</v>
      </c>
      <c r="B2737" s="81" t="s">
        <v>47</v>
      </c>
      <c r="C2737" s="81" t="s">
        <v>47</v>
      </c>
      <c r="D2737" s="459">
        <v>0</v>
      </c>
      <c r="E2737" s="81"/>
    </row>
    <row r="2738" spans="1:5" x14ac:dyDescent="0.25">
      <c r="A2738" s="458">
        <v>44100</v>
      </c>
      <c r="B2738" s="81" t="s">
        <v>48</v>
      </c>
      <c r="C2738" s="460" t="s">
        <v>1380</v>
      </c>
      <c r="D2738" s="459">
        <v>0</v>
      </c>
      <c r="E2738" s="81"/>
    </row>
    <row r="2739" spans="1:5" x14ac:dyDescent="0.25">
      <c r="A2739" s="458">
        <v>44100</v>
      </c>
      <c r="B2739" s="81" t="s">
        <v>7</v>
      </c>
      <c r="C2739" s="81" t="s">
        <v>7</v>
      </c>
      <c r="D2739" s="459">
        <v>2</v>
      </c>
      <c r="E2739" s="81"/>
    </row>
    <row r="2740" spans="1:5" x14ac:dyDescent="0.25">
      <c r="A2740" s="458">
        <v>44100</v>
      </c>
      <c r="B2740" s="81" t="s">
        <v>9</v>
      </c>
      <c r="C2740" s="81" t="s">
        <v>9</v>
      </c>
      <c r="D2740" s="459">
        <v>12</v>
      </c>
      <c r="E2740" s="81"/>
    </row>
    <row r="2741" spans="1:5" x14ac:dyDescent="0.25">
      <c r="A2741" s="458">
        <v>44100</v>
      </c>
      <c r="B2741" s="81" t="s">
        <v>15</v>
      </c>
      <c r="C2741" s="81" t="s">
        <v>1139</v>
      </c>
      <c r="D2741" s="459">
        <v>0</v>
      </c>
      <c r="E2741" s="81"/>
    </row>
    <row r="2742" spans="1:5" x14ac:dyDescent="0.25">
      <c r="A2742" s="458">
        <v>44100</v>
      </c>
      <c r="B2742" s="81" t="s">
        <v>11</v>
      </c>
      <c r="C2742" s="81" t="s">
        <v>133</v>
      </c>
      <c r="D2742" s="459">
        <v>7</v>
      </c>
      <c r="E2742" s="81"/>
    </row>
    <row r="2743" spans="1:5" x14ac:dyDescent="0.25">
      <c r="A2743" s="458">
        <v>44100</v>
      </c>
      <c r="B2743" s="81" t="s">
        <v>12</v>
      </c>
      <c r="C2743" s="81" t="s">
        <v>12</v>
      </c>
      <c r="D2743" s="459">
        <v>0</v>
      </c>
      <c r="E2743" s="81"/>
    </row>
    <row r="2744" spans="1:5" x14ac:dyDescent="0.25">
      <c r="A2744" s="458">
        <v>44100</v>
      </c>
      <c r="B2744" s="81" t="s">
        <v>8</v>
      </c>
      <c r="C2744" s="81" t="s">
        <v>58</v>
      </c>
      <c r="D2744" s="459">
        <v>3</v>
      </c>
      <c r="E2744" s="81"/>
    </row>
    <row r="2745" spans="1:5" x14ac:dyDescent="0.25">
      <c r="A2745" s="458">
        <v>44100</v>
      </c>
      <c r="B2745" s="81" t="s">
        <v>8</v>
      </c>
      <c r="C2745" s="81" t="s">
        <v>8</v>
      </c>
      <c r="D2745" s="459">
        <v>33</v>
      </c>
      <c r="E2745" s="81"/>
    </row>
    <row r="2746" spans="1:5" x14ac:dyDescent="0.25">
      <c r="A2746" s="458">
        <v>44100</v>
      </c>
      <c r="B2746" s="81" t="s">
        <v>8</v>
      </c>
      <c r="C2746" s="81" t="s">
        <v>129</v>
      </c>
      <c r="D2746" s="459">
        <v>1</v>
      </c>
      <c r="E2746" s="81"/>
    </row>
    <row r="2747" spans="1:5" x14ac:dyDescent="0.25">
      <c r="A2747" s="458">
        <v>44100</v>
      </c>
      <c r="B2747" s="81" t="s">
        <v>49</v>
      </c>
      <c r="C2747" s="81" t="s">
        <v>49</v>
      </c>
      <c r="D2747" s="459">
        <v>0</v>
      </c>
      <c r="E2747" s="81"/>
    </row>
    <row r="2748" spans="1:5" x14ac:dyDescent="0.25">
      <c r="A2748" s="458">
        <v>44100</v>
      </c>
      <c r="B2748" s="81" t="s">
        <v>50</v>
      </c>
      <c r="C2748" s="81" t="s">
        <v>365</v>
      </c>
      <c r="D2748" s="459">
        <v>0</v>
      </c>
      <c r="E2748" s="81"/>
    </row>
    <row r="2749" spans="1:5" x14ac:dyDescent="0.25">
      <c r="A2749" s="458">
        <v>44100</v>
      </c>
      <c r="B2749" s="81" t="s">
        <v>27</v>
      </c>
      <c r="C2749" s="81" t="s">
        <v>43</v>
      </c>
      <c r="D2749" s="459">
        <v>1</v>
      </c>
      <c r="E2749" s="81"/>
    </row>
    <row r="2750" spans="1:5" x14ac:dyDescent="0.25">
      <c r="A2750" s="458">
        <v>44100</v>
      </c>
      <c r="B2750" s="81" t="s">
        <v>51</v>
      </c>
      <c r="C2750" s="81" t="s">
        <v>51</v>
      </c>
      <c r="D2750" s="459">
        <v>0</v>
      </c>
      <c r="E2750" s="81"/>
    </row>
    <row r="2751" spans="1:5" x14ac:dyDescent="0.25">
      <c r="A2751" s="458">
        <v>44100</v>
      </c>
      <c r="B2751" s="81" t="s">
        <v>10</v>
      </c>
      <c r="C2751" s="81" t="s">
        <v>10</v>
      </c>
      <c r="D2751" s="459">
        <v>1</v>
      </c>
      <c r="E2751" s="81"/>
    </row>
    <row r="2752" spans="1:5" x14ac:dyDescent="0.25">
      <c r="A2752" s="458">
        <v>44101</v>
      </c>
      <c r="B2752" s="81" t="s">
        <v>14</v>
      </c>
      <c r="C2752" s="81" t="s">
        <v>14</v>
      </c>
      <c r="D2752" s="459">
        <v>0</v>
      </c>
      <c r="E2752" s="81"/>
    </row>
    <row r="2753" spans="1:5" x14ac:dyDescent="0.25">
      <c r="A2753" s="458">
        <v>44101</v>
      </c>
      <c r="B2753" s="81" t="s">
        <v>20</v>
      </c>
      <c r="C2753" s="81" t="s">
        <v>20</v>
      </c>
      <c r="D2753" s="459">
        <v>5</v>
      </c>
      <c r="E2753" s="81"/>
    </row>
    <row r="2754" spans="1:5" x14ac:dyDescent="0.25">
      <c r="A2754" s="458">
        <v>44101</v>
      </c>
      <c r="B2754" s="81" t="s">
        <v>13</v>
      </c>
      <c r="C2754" s="460" t="s">
        <v>1162</v>
      </c>
      <c r="D2754" s="459">
        <v>3</v>
      </c>
      <c r="E2754" s="81"/>
    </row>
    <row r="2755" spans="1:5" x14ac:dyDescent="0.25">
      <c r="A2755" s="458">
        <v>44101</v>
      </c>
      <c r="B2755" s="81" t="s">
        <v>13</v>
      </c>
      <c r="C2755" s="81" t="s">
        <v>13</v>
      </c>
      <c r="D2755" s="459">
        <v>1</v>
      </c>
      <c r="E2755" s="81"/>
    </row>
    <row r="2756" spans="1:5" x14ac:dyDescent="0.25">
      <c r="A2756" s="458">
        <v>44101</v>
      </c>
      <c r="B2756" s="81" t="s">
        <v>13</v>
      </c>
      <c r="C2756" s="460" t="s">
        <v>1165</v>
      </c>
      <c r="D2756" s="459">
        <v>4</v>
      </c>
      <c r="E2756" s="81"/>
    </row>
    <row r="2757" spans="1:5" x14ac:dyDescent="0.25">
      <c r="A2757" s="458">
        <v>44101</v>
      </c>
      <c r="B2757" s="81" t="s">
        <v>13</v>
      </c>
      <c r="C2757" s="460" t="s">
        <v>1167</v>
      </c>
      <c r="D2757" s="459">
        <v>2</v>
      </c>
      <c r="E2757" s="81"/>
    </row>
    <row r="2758" spans="1:5" x14ac:dyDescent="0.25">
      <c r="A2758" s="458">
        <v>44101</v>
      </c>
      <c r="B2758" s="81" t="s">
        <v>24</v>
      </c>
      <c r="C2758" s="81" t="s">
        <v>23</v>
      </c>
      <c r="D2758" s="459">
        <v>2</v>
      </c>
      <c r="E2758" s="81"/>
    </row>
    <row r="2759" spans="1:5" x14ac:dyDescent="0.25">
      <c r="A2759" s="458">
        <v>44101</v>
      </c>
      <c r="B2759" s="81" t="s">
        <v>47</v>
      </c>
      <c r="C2759" s="81" t="s">
        <v>47</v>
      </c>
      <c r="D2759" s="459">
        <v>0</v>
      </c>
      <c r="E2759" s="81"/>
    </row>
    <row r="2760" spans="1:5" x14ac:dyDescent="0.25">
      <c r="A2760" s="458">
        <v>44101</v>
      </c>
      <c r="B2760" s="81" t="s">
        <v>48</v>
      </c>
      <c r="C2760" s="460" t="s">
        <v>1380</v>
      </c>
      <c r="D2760" s="459">
        <v>0</v>
      </c>
      <c r="E2760" s="81"/>
    </row>
    <row r="2761" spans="1:5" x14ac:dyDescent="0.25">
      <c r="A2761" s="458">
        <v>44101</v>
      </c>
      <c r="B2761" s="81" t="s">
        <v>7</v>
      </c>
      <c r="C2761" s="81" t="s">
        <v>7</v>
      </c>
      <c r="D2761" s="459">
        <v>5</v>
      </c>
      <c r="E2761" s="81"/>
    </row>
    <row r="2762" spans="1:5" x14ac:dyDescent="0.25">
      <c r="A2762" s="458">
        <v>44101</v>
      </c>
      <c r="B2762" s="81" t="s">
        <v>9</v>
      </c>
      <c r="C2762" s="81" t="s">
        <v>9</v>
      </c>
      <c r="D2762" s="459">
        <v>25</v>
      </c>
      <c r="E2762" s="81"/>
    </row>
    <row r="2763" spans="1:5" x14ac:dyDescent="0.25">
      <c r="A2763" s="458">
        <v>44101</v>
      </c>
      <c r="B2763" s="81" t="s">
        <v>15</v>
      </c>
      <c r="C2763" s="81" t="s">
        <v>1139</v>
      </c>
      <c r="D2763" s="459">
        <v>1</v>
      </c>
      <c r="E2763" s="81"/>
    </row>
    <row r="2764" spans="1:5" x14ac:dyDescent="0.25">
      <c r="A2764" s="458">
        <v>44101</v>
      </c>
      <c r="B2764" s="81" t="s">
        <v>11</v>
      </c>
      <c r="C2764" s="81" t="s">
        <v>11</v>
      </c>
      <c r="D2764" s="459">
        <v>1</v>
      </c>
      <c r="E2764" s="81"/>
    </row>
    <row r="2765" spans="1:5" x14ac:dyDescent="0.25">
      <c r="A2765" s="458">
        <v>44101</v>
      </c>
      <c r="B2765" s="81" t="s">
        <v>12</v>
      </c>
      <c r="C2765" s="116" t="s">
        <v>1223</v>
      </c>
      <c r="D2765" s="459">
        <v>1</v>
      </c>
      <c r="E2765" s="81"/>
    </row>
    <row r="2766" spans="1:5" x14ac:dyDescent="0.25">
      <c r="A2766" s="458">
        <v>44101</v>
      </c>
      <c r="B2766" s="81" t="s">
        <v>8</v>
      </c>
      <c r="C2766" s="460" t="s">
        <v>1227</v>
      </c>
      <c r="D2766" s="459">
        <v>1</v>
      </c>
      <c r="E2766" s="81"/>
    </row>
    <row r="2767" spans="1:5" x14ac:dyDescent="0.25">
      <c r="A2767" s="458">
        <v>44101</v>
      </c>
      <c r="B2767" s="81" t="s">
        <v>8</v>
      </c>
      <c r="C2767" s="81" t="s">
        <v>72</v>
      </c>
      <c r="D2767" s="459">
        <v>1</v>
      </c>
      <c r="E2767" s="81"/>
    </row>
    <row r="2768" spans="1:5" x14ac:dyDescent="0.25">
      <c r="A2768" s="458">
        <v>44101</v>
      </c>
      <c r="B2768" s="81" t="s">
        <v>8</v>
      </c>
      <c r="C2768" s="81" t="s">
        <v>58</v>
      </c>
      <c r="D2768" s="459">
        <v>10</v>
      </c>
      <c r="E2768" s="81"/>
    </row>
    <row r="2769" spans="1:5" x14ac:dyDescent="0.25">
      <c r="A2769" s="458">
        <v>44101</v>
      </c>
      <c r="B2769" s="81" t="s">
        <v>8</v>
      </c>
      <c r="C2769" s="81" t="s">
        <v>132</v>
      </c>
      <c r="D2769" s="459">
        <v>1</v>
      </c>
      <c r="E2769" s="81"/>
    </row>
    <row r="2770" spans="1:5" x14ac:dyDescent="0.25">
      <c r="A2770" s="458">
        <v>44101</v>
      </c>
      <c r="B2770" s="81" t="s">
        <v>8</v>
      </c>
      <c r="C2770" s="81" t="s">
        <v>40</v>
      </c>
      <c r="D2770" s="459">
        <v>3</v>
      </c>
      <c r="E2770" s="81"/>
    </row>
    <row r="2771" spans="1:5" x14ac:dyDescent="0.25">
      <c r="A2771" s="458">
        <v>44101</v>
      </c>
      <c r="B2771" s="81" t="s">
        <v>8</v>
      </c>
      <c r="C2771" s="81" t="s">
        <v>8</v>
      </c>
      <c r="D2771" s="459">
        <v>88</v>
      </c>
      <c r="E2771" s="81"/>
    </row>
    <row r="2772" spans="1:5" x14ac:dyDescent="0.25">
      <c r="A2772" s="458">
        <v>44101</v>
      </c>
      <c r="B2772" s="81" t="s">
        <v>8</v>
      </c>
      <c r="C2772" s="81" t="s">
        <v>31</v>
      </c>
      <c r="D2772" s="459">
        <v>2</v>
      </c>
      <c r="E2772" s="81"/>
    </row>
    <row r="2773" spans="1:5" x14ac:dyDescent="0.25">
      <c r="A2773" s="458">
        <v>44101</v>
      </c>
      <c r="B2773" s="81" t="s">
        <v>8</v>
      </c>
      <c r="C2773" s="81" t="s">
        <v>79</v>
      </c>
      <c r="D2773" s="459">
        <v>2</v>
      </c>
      <c r="E2773" s="81"/>
    </row>
    <row r="2774" spans="1:5" x14ac:dyDescent="0.25">
      <c r="A2774" s="458">
        <v>44101</v>
      </c>
      <c r="B2774" s="81" t="s">
        <v>8</v>
      </c>
      <c r="C2774" s="81" t="s">
        <v>592</v>
      </c>
      <c r="D2774" s="459">
        <v>1</v>
      </c>
      <c r="E2774" s="81"/>
    </row>
    <row r="2775" spans="1:5" x14ac:dyDescent="0.25">
      <c r="A2775" s="458">
        <v>44101</v>
      </c>
      <c r="B2775" s="81" t="s">
        <v>8</v>
      </c>
      <c r="C2775" s="81" t="s">
        <v>110</v>
      </c>
      <c r="D2775" s="459">
        <v>1</v>
      </c>
      <c r="E2775" s="81"/>
    </row>
    <row r="2776" spans="1:5" x14ac:dyDescent="0.25">
      <c r="A2776" s="458">
        <v>44101</v>
      </c>
      <c r="B2776" s="81" t="s">
        <v>49</v>
      </c>
      <c r="C2776" s="81" t="s">
        <v>49</v>
      </c>
      <c r="D2776" s="459">
        <v>0</v>
      </c>
      <c r="E2776" s="81"/>
    </row>
    <row r="2777" spans="1:5" x14ac:dyDescent="0.25">
      <c r="A2777" s="458">
        <v>44101</v>
      </c>
      <c r="B2777" s="81" t="s">
        <v>50</v>
      </c>
      <c r="C2777" s="81" t="s">
        <v>365</v>
      </c>
      <c r="D2777" s="459">
        <v>3</v>
      </c>
      <c r="E2777" s="81"/>
    </row>
    <row r="2778" spans="1:5" x14ac:dyDescent="0.25">
      <c r="A2778" s="458">
        <v>44101</v>
      </c>
      <c r="B2778" s="81" t="s">
        <v>27</v>
      </c>
      <c r="C2778" s="81" t="s">
        <v>139</v>
      </c>
      <c r="D2778" s="459">
        <v>2</v>
      </c>
      <c r="E2778" s="81"/>
    </row>
    <row r="2779" spans="1:5" x14ac:dyDescent="0.25">
      <c r="A2779" s="458">
        <v>44101</v>
      </c>
      <c r="B2779" s="81" t="s">
        <v>51</v>
      </c>
      <c r="C2779" s="81" t="s">
        <v>51</v>
      </c>
      <c r="D2779" s="459">
        <v>0</v>
      </c>
      <c r="E2779" s="81"/>
    </row>
    <row r="2780" spans="1:5" x14ac:dyDescent="0.25">
      <c r="A2780" s="458">
        <v>44101</v>
      </c>
      <c r="B2780" s="81" t="s">
        <v>10</v>
      </c>
      <c r="C2780" s="81" t="s">
        <v>10</v>
      </c>
      <c r="D2780" s="459">
        <v>0</v>
      </c>
      <c r="E2780" s="81"/>
    </row>
    <row r="2781" spans="1:5" x14ac:dyDescent="0.25">
      <c r="A2781" s="458">
        <v>44102</v>
      </c>
      <c r="B2781" s="81" t="s">
        <v>14</v>
      </c>
      <c r="C2781" s="81" t="s">
        <v>14</v>
      </c>
      <c r="D2781" s="459">
        <v>0</v>
      </c>
      <c r="E2781" s="81"/>
    </row>
    <row r="2782" spans="1:5" x14ac:dyDescent="0.25">
      <c r="A2782" s="458">
        <v>44102</v>
      </c>
      <c r="B2782" s="81" t="s">
        <v>20</v>
      </c>
      <c r="C2782" s="81" t="s">
        <v>20</v>
      </c>
      <c r="D2782" s="459">
        <v>2</v>
      </c>
      <c r="E2782" s="81"/>
    </row>
    <row r="2783" spans="1:5" x14ac:dyDescent="0.25">
      <c r="A2783" s="458">
        <v>44102</v>
      </c>
      <c r="B2783" s="81" t="s">
        <v>13</v>
      </c>
      <c r="C2783" s="460" t="s">
        <v>93</v>
      </c>
      <c r="D2783" s="459">
        <v>1</v>
      </c>
      <c r="E2783" s="81"/>
    </row>
    <row r="2784" spans="1:5" x14ac:dyDescent="0.25">
      <c r="A2784" s="458">
        <v>44102</v>
      </c>
      <c r="B2784" s="81" t="s">
        <v>13</v>
      </c>
      <c r="C2784" s="460" t="s">
        <v>1161</v>
      </c>
      <c r="D2784" s="459">
        <v>5</v>
      </c>
      <c r="E2784" s="81"/>
    </row>
    <row r="2785" spans="1:5" x14ac:dyDescent="0.25">
      <c r="A2785" s="458">
        <v>44102</v>
      </c>
      <c r="B2785" s="81" t="s">
        <v>13</v>
      </c>
      <c r="C2785" s="460" t="s">
        <v>1162</v>
      </c>
      <c r="D2785" s="459">
        <v>9</v>
      </c>
      <c r="E2785" s="81"/>
    </row>
    <row r="2786" spans="1:5" x14ac:dyDescent="0.25">
      <c r="A2786" s="458">
        <v>44102</v>
      </c>
      <c r="B2786" s="81" t="s">
        <v>13</v>
      </c>
      <c r="C2786" s="81" t="s">
        <v>13</v>
      </c>
      <c r="D2786" s="459">
        <v>8</v>
      </c>
      <c r="E2786" s="81"/>
    </row>
    <row r="2787" spans="1:5" x14ac:dyDescent="0.25">
      <c r="A2787" s="458">
        <v>44102</v>
      </c>
      <c r="B2787" s="81" t="s">
        <v>13</v>
      </c>
      <c r="C2787" s="460" t="s">
        <v>1165</v>
      </c>
      <c r="D2787" s="459">
        <v>3</v>
      </c>
      <c r="E2787" s="81"/>
    </row>
    <row r="2788" spans="1:5" x14ac:dyDescent="0.25">
      <c r="A2788" s="458">
        <v>44102</v>
      </c>
      <c r="B2788" s="81" t="s">
        <v>13</v>
      </c>
      <c r="C2788" s="460" t="s">
        <v>1167</v>
      </c>
      <c r="D2788" s="459">
        <v>1</v>
      </c>
      <c r="E2788" s="81"/>
    </row>
    <row r="2789" spans="1:5" x14ac:dyDescent="0.25">
      <c r="A2789" s="458">
        <v>44102</v>
      </c>
      <c r="B2789" s="81" t="s">
        <v>24</v>
      </c>
      <c r="C2789" s="81" t="s">
        <v>23</v>
      </c>
      <c r="D2789" s="459">
        <v>3</v>
      </c>
      <c r="E2789" s="81"/>
    </row>
    <row r="2790" spans="1:5" x14ac:dyDescent="0.25">
      <c r="A2790" s="458">
        <v>44102</v>
      </c>
      <c r="B2790" s="81" t="s">
        <v>47</v>
      </c>
      <c r="C2790" s="81" t="s">
        <v>47</v>
      </c>
      <c r="D2790" s="459">
        <v>0</v>
      </c>
      <c r="E2790" s="81"/>
    </row>
    <row r="2791" spans="1:5" x14ac:dyDescent="0.25">
      <c r="A2791" s="458">
        <v>44102</v>
      </c>
      <c r="B2791" s="81" t="s">
        <v>48</v>
      </c>
      <c r="C2791" s="460" t="s">
        <v>1380</v>
      </c>
      <c r="D2791" s="459">
        <v>0</v>
      </c>
      <c r="E2791" s="81"/>
    </row>
    <row r="2792" spans="1:5" x14ac:dyDescent="0.25">
      <c r="A2792" s="458">
        <v>44102</v>
      </c>
      <c r="B2792" s="81" t="s">
        <v>7</v>
      </c>
      <c r="C2792" s="81" t="s">
        <v>7</v>
      </c>
      <c r="D2792" s="459">
        <v>1</v>
      </c>
      <c r="E2792" s="81"/>
    </row>
    <row r="2793" spans="1:5" x14ac:dyDescent="0.25">
      <c r="A2793" s="458">
        <v>44102</v>
      </c>
      <c r="B2793" s="81" t="s">
        <v>9</v>
      </c>
      <c r="C2793" s="81" t="s">
        <v>9</v>
      </c>
      <c r="D2793" s="459">
        <v>2</v>
      </c>
      <c r="E2793" s="81"/>
    </row>
    <row r="2794" spans="1:5" x14ac:dyDescent="0.25">
      <c r="A2794" s="458">
        <v>44102</v>
      </c>
      <c r="B2794" s="81" t="s">
        <v>15</v>
      </c>
      <c r="C2794" s="81" t="s">
        <v>1139</v>
      </c>
      <c r="D2794" s="459">
        <v>0</v>
      </c>
      <c r="E2794" s="81"/>
    </row>
    <row r="2795" spans="1:5" x14ac:dyDescent="0.25">
      <c r="A2795" s="458">
        <v>44102</v>
      </c>
      <c r="B2795" s="81" t="s">
        <v>11</v>
      </c>
      <c r="C2795" s="81" t="s">
        <v>11</v>
      </c>
      <c r="D2795" s="459">
        <v>1</v>
      </c>
      <c r="E2795" s="81"/>
    </row>
    <row r="2796" spans="1:5" x14ac:dyDescent="0.25">
      <c r="A2796" s="458">
        <v>44102</v>
      </c>
      <c r="B2796" s="81" t="s">
        <v>12</v>
      </c>
      <c r="C2796" s="81" t="s">
        <v>12</v>
      </c>
      <c r="D2796" s="459">
        <v>0</v>
      </c>
      <c r="E2796" s="81"/>
    </row>
    <row r="2797" spans="1:5" x14ac:dyDescent="0.25">
      <c r="A2797" s="458">
        <v>44102</v>
      </c>
      <c r="B2797" s="81" t="s">
        <v>8</v>
      </c>
      <c r="C2797" s="81" t="s">
        <v>58</v>
      </c>
      <c r="D2797" s="459">
        <v>6</v>
      </c>
      <c r="E2797" s="81"/>
    </row>
    <row r="2798" spans="1:5" x14ac:dyDescent="0.25">
      <c r="A2798" s="458">
        <v>44102</v>
      </c>
      <c r="B2798" s="81" t="s">
        <v>8</v>
      </c>
      <c r="C2798" s="81" t="s">
        <v>203</v>
      </c>
      <c r="D2798" s="459">
        <v>1</v>
      </c>
      <c r="E2798" s="81"/>
    </row>
    <row r="2799" spans="1:5" x14ac:dyDescent="0.25">
      <c r="A2799" s="458">
        <v>44102</v>
      </c>
      <c r="B2799" s="81" t="s">
        <v>8</v>
      </c>
      <c r="C2799" s="81" t="s">
        <v>8</v>
      </c>
      <c r="D2799" s="459">
        <v>48</v>
      </c>
      <c r="E2799" s="81"/>
    </row>
    <row r="2800" spans="1:5" x14ac:dyDescent="0.25">
      <c r="A2800" s="458">
        <v>44102</v>
      </c>
      <c r="B2800" s="81" t="s">
        <v>8</v>
      </c>
      <c r="C2800" s="81" t="s">
        <v>31</v>
      </c>
      <c r="D2800" s="459">
        <v>2</v>
      </c>
      <c r="E2800" s="81"/>
    </row>
    <row r="2801" spans="1:5" x14ac:dyDescent="0.25">
      <c r="A2801" s="458">
        <v>44102</v>
      </c>
      <c r="B2801" s="81" t="s">
        <v>8</v>
      </c>
      <c r="C2801" s="81" t="s">
        <v>79</v>
      </c>
      <c r="D2801" s="459">
        <v>2</v>
      </c>
      <c r="E2801" s="81"/>
    </row>
    <row r="2802" spans="1:5" x14ac:dyDescent="0.25">
      <c r="A2802" s="458">
        <v>44102</v>
      </c>
      <c r="B2802" s="81" t="s">
        <v>8</v>
      </c>
      <c r="C2802" s="81" t="s">
        <v>608</v>
      </c>
      <c r="D2802" s="459">
        <v>1</v>
      </c>
      <c r="E2802" s="81"/>
    </row>
    <row r="2803" spans="1:5" x14ac:dyDescent="0.25">
      <c r="A2803" s="458">
        <v>44102</v>
      </c>
      <c r="B2803" s="81" t="s">
        <v>49</v>
      </c>
      <c r="C2803" s="81" t="s">
        <v>49</v>
      </c>
      <c r="D2803" s="459">
        <v>0</v>
      </c>
      <c r="E2803" s="81"/>
    </row>
    <row r="2804" spans="1:5" x14ac:dyDescent="0.25">
      <c r="A2804" s="458">
        <v>44102</v>
      </c>
      <c r="B2804" s="81" t="s">
        <v>50</v>
      </c>
      <c r="C2804" s="81" t="s">
        <v>365</v>
      </c>
      <c r="D2804" s="459">
        <v>0</v>
      </c>
      <c r="E2804" s="81"/>
    </row>
    <row r="2805" spans="1:5" x14ac:dyDescent="0.25">
      <c r="A2805" s="458">
        <v>44102</v>
      </c>
      <c r="B2805" s="81" t="s">
        <v>27</v>
      </c>
      <c r="C2805" s="81" t="s">
        <v>43</v>
      </c>
      <c r="D2805" s="459">
        <v>1</v>
      </c>
      <c r="E2805" s="81"/>
    </row>
    <row r="2806" spans="1:5" x14ac:dyDescent="0.25">
      <c r="A2806" s="458">
        <v>44102</v>
      </c>
      <c r="B2806" s="81" t="s">
        <v>51</v>
      </c>
      <c r="C2806" s="81" t="s">
        <v>51</v>
      </c>
      <c r="D2806" s="459">
        <v>0</v>
      </c>
      <c r="E2806" s="81"/>
    </row>
    <row r="2807" spans="1:5" x14ac:dyDescent="0.25">
      <c r="A2807" s="458">
        <v>44102</v>
      </c>
      <c r="B2807" s="81" t="s">
        <v>10</v>
      </c>
      <c r="C2807" s="81" t="s">
        <v>10</v>
      </c>
      <c r="D2807" s="459">
        <v>10</v>
      </c>
      <c r="E2807" s="81"/>
    </row>
    <row r="2808" spans="1:5" x14ac:dyDescent="0.25">
      <c r="A2808" s="458">
        <v>44103</v>
      </c>
      <c r="B2808" s="81" t="s">
        <v>14</v>
      </c>
      <c r="C2808" s="81" t="s">
        <v>14</v>
      </c>
      <c r="D2808" s="459">
        <v>0</v>
      </c>
      <c r="E2808" s="81"/>
    </row>
    <row r="2809" spans="1:5" x14ac:dyDescent="0.25">
      <c r="A2809" s="458">
        <v>44103</v>
      </c>
      <c r="B2809" s="81" t="s">
        <v>20</v>
      </c>
      <c r="C2809" s="81" t="s">
        <v>20</v>
      </c>
      <c r="D2809" s="459">
        <v>0</v>
      </c>
      <c r="E2809" s="81"/>
    </row>
    <row r="2810" spans="1:5" x14ac:dyDescent="0.25">
      <c r="A2810" s="458">
        <v>44103</v>
      </c>
      <c r="B2810" s="81" t="s">
        <v>13</v>
      </c>
      <c r="C2810" s="460" t="s">
        <v>1165</v>
      </c>
      <c r="D2810" s="459">
        <v>1</v>
      </c>
      <c r="E2810" s="81"/>
    </row>
    <row r="2811" spans="1:5" x14ac:dyDescent="0.25">
      <c r="A2811" s="458">
        <v>44103</v>
      </c>
      <c r="B2811" s="81" t="s">
        <v>24</v>
      </c>
      <c r="C2811" s="81" t="s">
        <v>23</v>
      </c>
      <c r="D2811" s="459">
        <v>5</v>
      </c>
      <c r="E2811" s="81"/>
    </row>
    <row r="2812" spans="1:5" x14ac:dyDescent="0.25">
      <c r="A2812" s="458">
        <v>44103</v>
      </c>
      <c r="B2812" s="81" t="s">
        <v>47</v>
      </c>
      <c r="C2812" s="81" t="s">
        <v>47</v>
      </c>
      <c r="D2812" s="459">
        <v>0</v>
      </c>
      <c r="E2812" s="81"/>
    </row>
    <row r="2813" spans="1:5" x14ac:dyDescent="0.25">
      <c r="A2813" s="458">
        <v>44103</v>
      </c>
      <c r="B2813" s="81" t="s">
        <v>48</v>
      </c>
      <c r="C2813" s="460" t="s">
        <v>1380</v>
      </c>
      <c r="D2813" s="459">
        <v>0</v>
      </c>
      <c r="E2813" s="81"/>
    </row>
    <row r="2814" spans="1:5" x14ac:dyDescent="0.25">
      <c r="A2814" s="458">
        <v>44103</v>
      </c>
      <c r="B2814" s="81" t="s">
        <v>7</v>
      </c>
      <c r="C2814" s="81" t="s">
        <v>7</v>
      </c>
      <c r="D2814" s="459">
        <v>1</v>
      </c>
      <c r="E2814" s="81"/>
    </row>
    <row r="2815" spans="1:5" x14ac:dyDescent="0.25">
      <c r="A2815" s="458">
        <v>44103</v>
      </c>
      <c r="B2815" s="81" t="s">
        <v>9</v>
      </c>
      <c r="C2815" s="460" t="s">
        <v>1192</v>
      </c>
      <c r="D2815" s="459">
        <v>1</v>
      </c>
      <c r="E2815" s="81"/>
    </row>
    <row r="2816" spans="1:5" x14ac:dyDescent="0.25">
      <c r="A2816" s="458">
        <v>44103</v>
      </c>
      <c r="B2816" s="81" t="s">
        <v>9</v>
      </c>
      <c r="C2816" s="81" t="s">
        <v>9</v>
      </c>
      <c r="D2816" s="459">
        <v>19</v>
      </c>
      <c r="E2816" s="81"/>
    </row>
    <row r="2817" spans="1:5" x14ac:dyDescent="0.25">
      <c r="A2817" s="458">
        <v>44103</v>
      </c>
      <c r="B2817" s="81" t="s">
        <v>9</v>
      </c>
      <c r="C2817" s="81" t="s">
        <v>17</v>
      </c>
      <c r="D2817" s="459">
        <v>1</v>
      </c>
      <c r="E2817" s="81"/>
    </row>
    <row r="2818" spans="1:5" x14ac:dyDescent="0.25">
      <c r="A2818" s="458">
        <v>44103</v>
      </c>
      <c r="B2818" s="81" t="s">
        <v>15</v>
      </c>
      <c r="C2818" s="81" t="s">
        <v>620</v>
      </c>
      <c r="D2818" s="459">
        <v>1</v>
      </c>
      <c r="E2818" s="81"/>
    </row>
    <row r="2819" spans="1:5" x14ac:dyDescent="0.25">
      <c r="A2819" s="458">
        <v>44103</v>
      </c>
      <c r="B2819" s="81" t="s">
        <v>11</v>
      </c>
      <c r="C2819" s="81" t="s">
        <v>133</v>
      </c>
      <c r="D2819" s="459">
        <v>2</v>
      </c>
      <c r="E2819" s="81"/>
    </row>
    <row r="2820" spans="1:5" x14ac:dyDescent="0.25">
      <c r="A2820" s="458">
        <v>44103</v>
      </c>
      <c r="B2820" s="81" t="s">
        <v>12</v>
      </c>
      <c r="C2820" s="81" t="s">
        <v>73</v>
      </c>
      <c r="D2820" s="459">
        <v>1</v>
      </c>
      <c r="E2820" s="81"/>
    </row>
    <row r="2821" spans="1:5" x14ac:dyDescent="0.25">
      <c r="A2821" s="458">
        <v>44103</v>
      </c>
      <c r="B2821" s="81" t="s">
        <v>8</v>
      </c>
      <c r="C2821" s="460" t="s">
        <v>1226</v>
      </c>
      <c r="D2821" s="459">
        <v>2</v>
      </c>
      <c r="E2821" s="81"/>
    </row>
    <row r="2822" spans="1:5" x14ac:dyDescent="0.25">
      <c r="A2822" s="458">
        <v>44103</v>
      </c>
      <c r="B2822" s="81" t="s">
        <v>8</v>
      </c>
      <c r="C2822" s="460" t="s">
        <v>1232</v>
      </c>
      <c r="D2822" s="459">
        <v>1</v>
      </c>
      <c r="E2822" s="81"/>
    </row>
    <row r="2823" spans="1:5" x14ac:dyDescent="0.25">
      <c r="A2823" s="458">
        <v>44103</v>
      </c>
      <c r="B2823" s="81" t="s">
        <v>8</v>
      </c>
      <c r="C2823" s="81" t="s">
        <v>58</v>
      </c>
      <c r="D2823" s="459">
        <v>5</v>
      </c>
      <c r="E2823" s="81"/>
    </row>
    <row r="2824" spans="1:5" x14ac:dyDescent="0.25">
      <c r="A2824" s="458">
        <v>44103</v>
      </c>
      <c r="B2824" s="81" t="s">
        <v>8</v>
      </c>
      <c r="C2824" s="81" t="s">
        <v>40</v>
      </c>
      <c r="D2824" s="459">
        <v>2</v>
      </c>
      <c r="E2824" s="81"/>
    </row>
    <row r="2825" spans="1:5" x14ac:dyDescent="0.25">
      <c r="A2825" s="458">
        <v>44103</v>
      </c>
      <c r="B2825" s="81" t="s">
        <v>8</v>
      </c>
      <c r="C2825" s="81" t="s">
        <v>8</v>
      </c>
      <c r="D2825" s="459">
        <v>58</v>
      </c>
      <c r="E2825" s="81"/>
    </row>
    <row r="2826" spans="1:5" x14ac:dyDescent="0.25">
      <c r="A2826" s="458">
        <v>44103</v>
      </c>
      <c r="B2826" s="81" t="s">
        <v>8</v>
      </c>
      <c r="C2826" s="81" t="s">
        <v>31</v>
      </c>
      <c r="D2826" s="459">
        <v>2</v>
      </c>
      <c r="E2826" s="81"/>
    </row>
    <row r="2827" spans="1:5" x14ac:dyDescent="0.25">
      <c r="A2827" s="458">
        <v>44103</v>
      </c>
      <c r="B2827" s="81" t="s">
        <v>8</v>
      </c>
      <c r="C2827" s="81" t="s">
        <v>79</v>
      </c>
      <c r="D2827" s="459">
        <v>3</v>
      </c>
      <c r="E2827" s="81"/>
    </row>
    <row r="2828" spans="1:5" x14ac:dyDescent="0.25">
      <c r="A2828" s="458">
        <v>44103</v>
      </c>
      <c r="B2828" s="81" t="s">
        <v>8</v>
      </c>
      <c r="C2828" s="81" t="s">
        <v>110</v>
      </c>
      <c r="D2828" s="459">
        <v>5</v>
      </c>
      <c r="E2828" s="81"/>
    </row>
    <row r="2829" spans="1:5" x14ac:dyDescent="0.25">
      <c r="A2829" s="458">
        <v>44103</v>
      </c>
      <c r="B2829" s="81" t="s">
        <v>49</v>
      </c>
      <c r="C2829" s="81" t="s">
        <v>49</v>
      </c>
      <c r="D2829" s="459">
        <v>2</v>
      </c>
      <c r="E2829" s="81"/>
    </row>
    <row r="2830" spans="1:5" x14ac:dyDescent="0.25">
      <c r="A2830" s="458">
        <v>44103</v>
      </c>
      <c r="B2830" s="81" t="s">
        <v>50</v>
      </c>
      <c r="C2830" s="460" t="s">
        <v>1250</v>
      </c>
      <c r="D2830" s="459">
        <v>1</v>
      </c>
      <c r="E2830" s="81"/>
    </row>
    <row r="2831" spans="1:5" x14ac:dyDescent="0.25">
      <c r="A2831" s="458">
        <v>44103</v>
      </c>
      <c r="B2831" s="81" t="s">
        <v>50</v>
      </c>
      <c r="C2831" s="81" t="s">
        <v>365</v>
      </c>
      <c r="D2831" s="459">
        <v>6</v>
      </c>
      <c r="E2831" s="81"/>
    </row>
    <row r="2832" spans="1:5" x14ac:dyDescent="0.25">
      <c r="A2832" s="458">
        <v>44103</v>
      </c>
      <c r="B2832" s="81" t="s">
        <v>27</v>
      </c>
      <c r="C2832" s="81" t="s">
        <v>43</v>
      </c>
      <c r="D2832" s="459">
        <v>3</v>
      </c>
      <c r="E2832" s="81"/>
    </row>
    <row r="2833" spans="1:5" x14ac:dyDescent="0.25">
      <c r="A2833" s="458">
        <v>44103</v>
      </c>
      <c r="B2833" s="81" t="s">
        <v>27</v>
      </c>
      <c r="C2833" s="81" t="s">
        <v>619</v>
      </c>
      <c r="D2833" s="459">
        <v>1</v>
      </c>
      <c r="E2833" s="81"/>
    </row>
    <row r="2834" spans="1:5" x14ac:dyDescent="0.25">
      <c r="A2834" s="458">
        <v>44103</v>
      </c>
      <c r="B2834" s="81" t="s">
        <v>51</v>
      </c>
      <c r="C2834" s="81" t="s">
        <v>51</v>
      </c>
      <c r="D2834" s="459">
        <v>4</v>
      </c>
      <c r="E2834" s="81"/>
    </row>
    <row r="2835" spans="1:5" x14ac:dyDescent="0.25">
      <c r="A2835" s="458">
        <v>44103</v>
      </c>
      <c r="B2835" s="81" t="s">
        <v>10</v>
      </c>
      <c r="C2835" s="81" t="s">
        <v>10</v>
      </c>
      <c r="D2835" s="459">
        <v>0</v>
      </c>
      <c r="E2835" s="81"/>
    </row>
    <row r="2836" spans="1:5" x14ac:dyDescent="0.25">
      <c r="A2836" s="458">
        <v>44104</v>
      </c>
      <c r="B2836" s="81" t="s">
        <v>14</v>
      </c>
      <c r="C2836" s="81" t="s">
        <v>14</v>
      </c>
      <c r="D2836" s="459">
        <v>0</v>
      </c>
      <c r="E2836" s="81"/>
    </row>
    <row r="2837" spans="1:5" x14ac:dyDescent="0.25">
      <c r="A2837" s="458">
        <v>44104</v>
      </c>
      <c r="B2837" s="81" t="s">
        <v>20</v>
      </c>
      <c r="C2837" s="81" t="s">
        <v>20</v>
      </c>
      <c r="D2837" s="459">
        <v>5</v>
      </c>
      <c r="E2837" s="81"/>
    </row>
    <row r="2838" spans="1:5" x14ac:dyDescent="0.25">
      <c r="A2838" s="458">
        <v>44104</v>
      </c>
      <c r="B2838" s="81" t="s">
        <v>13</v>
      </c>
      <c r="C2838" s="460" t="s">
        <v>1162</v>
      </c>
      <c r="D2838" s="459">
        <v>1</v>
      </c>
      <c r="E2838" s="81"/>
    </row>
    <row r="2839" spans="1:5" x14ac:dyDescent="0.25">
      <c r="A2839" s="458">
        <v>44104</v>
      </c>
      <c r="B2839" s="81" t="s">
        <v>13</v>
      </c>
      <c r="C2839" s="81" t="s">
        <v>13</v>
      </c>
      <c r="D2839" s="459">
        <v>4</v>
      </c>
      <c r="E2839" s="81"/>
    </row>
    <row r="2840" spans="1:5" x14ac:dyDescent="0.25">
      <c r="A2840" s="458">
        <v>44104</v>
      </c>
      <c r="B2840" s="81" t="s">
        <v>13</v>
      </c>
      <c r="C2840" s="460" t="s">
        <v>1167</v>
      </c>
      <c r="D2840" s="459">
        <v>6</v>
      </c>
      <c r="E2840" s="81"/>
    </row>
    <row r="2841" spans="1:5" x14ac:dyDescent="0.25">
      <c r="A2841" s="458">
        <v>44104</v>
      </c>
      <c r="B2841" s="81" t="s">
        <v>24</v>
      </c>
      <c r="C2841" s="81" t="s">
        <v>23</v>
      </c>
      <c r="D2841" s="459">
        <v>7</v>
      </c>
      <c r="E2841" s="81"/>
    </row>
    <row r="2842" spans="1:5" x14ac:dyDescent="0.25">
      <c r="A2842" s="458">
        <v>44104</v>
      </c>
      <c r="B2842" s="81" t="s">
        <v>47</v>
      </c>
      <c r="C2842" s="81" t="s">
        <v>47</v>
      </c>
      <c r="D2842" s="459">
        <v>0</v>
      </c>
      <c r="E2842" s="81"/>
    </row>
    <row r="2843" spans="1:5" x14ac:dyDescent="0.25">
      <c r="A2843" s="458">
        <v>44104</v>
      </c>
      <c r="B2843" s="81" t="s">
        <v>48</v>
      </c>
      <c r="C2843" s="460" t="s">
        <v>1380</v>
      </c>
      <c r="D2843" s="459">
        <v>0</v>
      </c>
      <c r="E2843" s="81"/>
    </row>
    <row r="2844" spans="1:5" x14ac:dyDescent="0.25">
      <c r="A2844" s="458">
        <v>44104</v>
      </c>
      <c r="B2844" s="81" t="s">
        <v>7</v>
      </c>
      <c r="C2844" s="81" t="s">
        <v>7</v>
      </c>
      <c r="D2844" s="459">
        <v>6</v>
      </c>
      <c r="E2844" s="81"/>
    </row>
    <row r="2845" spans="1:5" x14ac:dyDescent="0.25">
      <c r="A2845" s="458">
        <v>44104</v>
      </c>
      <c r="B2845" s="81" t="s">
        <v>9</v>
      </c>
      <c r="C2845" s="81" t="s">
        <v>9</v>
      </c>
      <c r="D2845" s="459">
        <v>27</v>
      </c>
      <c r="E2845" s="81"/>
    </row>
    <row r="2846" spans="1:5" x14ac:dyDescent="0.25">
      <c r="A2846" s="458">
        <v>44104</v>
      </c>
      <c r="B2846" s="81" t="s">
        <v>9</v>
      </c>
      <c r="C2846" s="81" t="s">
        <v>143</v>
      </c>
      <c r="D2846" s="459">
        <v>2</v>
      </c>
      <c r="E2846" s="81"/>
    </row>
    <row r="2847" spans="1:5" x14ac:dyDescent="0.25">
      <c r="A2847" s="458">
        <v>44104</v>
      </c>
      <c r="B2847" s="81" t="s">
        <v>15</v>
      </c>
      <c r="C2847" s="81" t="s">
        <v>1139</v>
      </c>
      <c r="D2847" s="459">
        <v>0</v>
      </c>
      <c r="E2847" s="81"/>
    </row>
    <row r="2848" spans="1:5" x14ac:dyDescent="0.25">
      <c r="A2848" s="458">
        <v>44104</v>
      </c>
      <c r="B2848" s="81" t="s">
        <v>11</v>
      </c>
      <c r="C2848" s="81" t="s">
        <v>64</v>
      </c>
      <c r="D2848" s="459">
        <v>1</v>
      </c>
      <c r="E2848" s="81"/>
    </row>
    <row r="2849" spans="1:5" x14ac:dyDescent="0.25">
      <c r="A2849" s="458">
        <v>44104</v>
      </c>
      <c r="B2849" s="81" t="s">
        <v>12</v>
      </c>
      <c r="C2849" s="116" t="s">
        <v>1223</v>
      </c>
      <c r="D2849" s="459">
        <v>2</v>
      </c>
      <c r="E2849" s="81"/>
    </row>
    <row r="2850" spans="1:5" x14ac:dyDescent="0.25">
      <c r="A2850" s="458">
        <v>44104</v>
      </c>
      <c r="B2850" s="81" t="s">
        <v>12</v>
      </c>
      <c r="C2850" s="81" t="s">
        <v>12</v>
      </c>
      <c r="D2850" s="459">
        <v>1</v>
      </c>
      <c r="E2850" s="81"/>
    </row>
    <row r="2851" spans="1:5" x14ac:dyDescent="0.25">
      <c r="A2851" s="458">
        <v>44104</v>
      </c>
      <c r="B2851" s="81" t="s">
        <v>8</v>
      </c>
      <c r="C2851" s="460" t="s">
        <v>1226</v>
      </c>
      <c r="D2851" s="459">
        <v>2</v>
      </c>
      <c r="E2851" s="81"/>
    </row>
    <row r="2852" spans="1:5" x14ac:dyDescent="0.25">
      <c r="A2852" s="458">
        <v>44104</v>
      </c>
      <c r="B2852" s="81" t="s">
        <v>8</v>
      </c>
      <c r="C2852" s="460" t="s">
        <v>1232</v>
      </c>
      <c r="D2852" s="459">
        <v>3</v>
      </c>
      <c r="E2852" s="81"/>
    </row>
    <row r="2853" spans="1:5" x14ac:dyDescent="0.25">
      <c r="A2853" s="458">
        <v>44104</v>
      </c>
      <c r="B2853" s="81" t="s">
        <v>8</v>
      </c>
      <c r="C2853" s="81" t="s">
        <v>58</v>
      </c>
      <c r="D2853" s="459">
        <v>3</v>
      </c>
      <c r="E2853" s="81"/>
    </row>
    <row r="2854" spans="1:5" x14ac:dyDescent="0.25">
      <c r="A2854" s="458">
        <v>44104</v>
      </c>
      <c r="B2854" s="81" t="s">
        <v>8</v>
      </c>
      <c r="C2854" s="81" t="s">
        <v>203</v>
      </c>
      <c r="D2854" s="459">
        <v>1</v>
      </c>
      <c r="E2854" s="81"/>
    </row>
    <row r="2855" spans="1:5" x14ac:dyDescent="0.25">
      <c r="A2855" s="458">
        <v>44104</v>
      </c>
      <c r="B2855" s="81" t="s">
        <v>8</v>
      </c>
      <c r="C2855" s="81" t="s">
        <v>40</v>
      </c>
      <c r="D2855" s="459">
        <v>2</v>
      </c>
      <c r="E2855" s="81"/>
    </row>
    <row r="2856" spans="1:5" x14ac:dyDescent="0.25">
      <c r="A2856" s="458">
        <v>44104</v>
      </c>
      <c r="B2856" s="81" t="s">
        <v>8</v>
      </c>
      <c r="C2856" s="81" t="s">
        <v>8</v>
      </c>
      <c r="D2856" s="459">
        <v>64</v>
      </c>
      <c r="E2856" s="81"/>
    </row>
    <row r="2857" spans="1:5" x14ac:dyDescent="0.25">
      <c r="A2857" s="458">
        <v>44104</v>
      </c>
      <c r="B2857" s="81" t="s">
        <v>8</v>
      </c>
      <c r="C2857" s="81" t="s">
        <v>31</v>
      </c>
      <c r="D2857" s="459">
        <v>1</v>
      </c>
      <c r="E2857" s="81"/>
    </row>
    <row r="2858" spans="1:5" x14ac:dyDescent="0.25">
      <c r="A2858" s="458">
        <v>44104</v>
      </c>
      <c r="B2858" s="81" t="s">
        <v>8</v>
      </c>
      <c r="C2858" s="81" t="s">
        <v>110</v>
      </c>
      <c r="D2858" s="459">
        <v>3</v>
      </c>
      <c r="E2858" s="81"/>
    </row>
    <row r="2859" spans="1:5" x14ac:dyDescent="0.25">
      <c r="A2859" s="458">
        <v>44104</v>
      </c>
      <c r="B2859" s="81" t="s">
        <v>49</v>
      </c>
      <c r="C2859" s="81" t="s">
        <v>49</v>
      </c>
      <c r="D2859" s="459">
        <v>0</v>
      </c>
      <c r="E2859" s="81"/>
    </row>
    <row r="2860" spans="1:5" x14ac:dyDescent="0.25">
      <c r="A2860" s="458">
        <v>44104</v>
      </c>
      <c r="B2860" s="81" t="s">
        <v>50</v>
      </c>
      <c r="C2860" s="81" t="s">
        <v>365</v>
      </c>
      <c r="D2860" s="459">
        <v>0</v>
      </c>
      <c r="E2860" s="81"/>
    </row>
    <row r="2861" spans="1:5" x14ac:dyDescent="0.25">
      <c r="A2861" s="458">
        <v>44104</v>
      </c>
      <c r="B2861" s="81" t="s">
        <v>27</v>
      </c>
      <c r="C2861" s="81" t="s">
        <v>139</v>
      </c>
      <c r="D2861" s="459">
        <v>1</v>
      </c>
      <c r="E2861" s="81"/>
    </row>
    <row r="2862" spans="1:5" x14ac:dyDescent="0.25">
      <c r="A2862" s="458">
        <v>44104</v>
      </c>
      <c r="B2862" s="81" t="s">
        <v>27</v>
      </c>
      <c r="C2862" s="81" t="s">
        <v>43</v>
      </c>
      <c r="D2862" s="459">
        <v>3</v>
      </c>
      <c r="E2862" s="81"/>
    </row>
    <row r="2863" spans="1:5" x14ac:dyDescent="0.25">
      <c r="A2863" s="458">
        <v>44104</v>
      </c>
      <c r="B2863" s="81" t="s">
        <v>51</v>
      </c>
      <c r="C2863" s="81" t="s">
        <v>51</v>
      </c>
      <c r="D2863" s="459">
        <v>2</v>
      </c>
      <c r="E2863" s="81"/>
    </row>
    <row r="2864" spans="1:5" x14ac:dyDescent="0.25">
      <c r="A2864" s="458">
        <v>44104</v>
      </c>
      <c r="B2864" s="81" t="s">
        <v>10</v>
      </c>
      <c r="C2864" s="81" t="s">
        <v>10</v>
      </c>
      <c r="D2864" s="459">
        <v>0</v>
      </c>
      <c r="E2864" s="81"/>
    </row>
    <row r="2865" spans="1:5" x14ac:dyDescent="0.25">
      <c r="A2865" s="458">
        <v>44105</v>
      </c>
      <c r="B2865" s="81" t="s">
        <v>14</v>
      </c>
      <c r="C2865" s="81" t="s">
        <v>14</v>
      </c>
      <c r="D2865" s="459">
        <v>0</v>
      </c>
      <c r="E2865" s="81"/>
    </row>
    <row r="2866" spans="1:5" x14ac:dyDescent="0.25">
      <c r="A2866" s="458">
        <v>44105</v>
      </c>
      <c r="B2866" s="81" t="s">
        <v>20</v>
      </c>
      <c r="C2866" s="81" t="s">
        <v>20</v>
      </c>
      <c r="D2866" s="459">
        <v>0</v>
      </c>
      <c r="E2866" s="81"/>
    </row>
    <row r="2867" spans="1:5" x14ac:dyDescent="0.25">
      <c r="A2867" s="458">
        <v>44105</v>
      </c>
      <c r="B2867" s="81" t="s">
        <v>13</v>
      </c>
      <c r="C2867" s="460" t="s">
        <v>1161</v>
      </c>
      <c r="D2867" s="459">
        <v>1</v>
      </c>
      <c r="E2867" s="81"/>
    </row>
    <row r="2868" spans="1:5" x14ac:dyDescent="0.25">
      <c r="A2868" s="458">
        <v>44105</v>
      </c>
      <c r="B2868" s="81" t="s">
        <v>13</v>
      </c>
      <c r="C2868" s="81" t="s">
        <v>13</v>
      </c>
      <c r="D2868" s="459">
        <v>4</v>
      </c>
      <c r="E2868" s="81"/>
    </row>
    <row r="2869" spans="1:5" x14ac:dyDescent="0.25">
      <c r="A2869" s="458">
        <v>44105</v>
      </c>
      <c r="B2869" s="81" t="s">
        <v>13</v>
      </c>
      <c r="C2869" s="460" t="s">
        <v>1165</v>
      </c>
      <c r="D2869" s="459">
        <v>4</v>
      </c>
      <c r="E2869" s="81"/>
    </row>
    <row r="2870" spans="1:5" x14ac:dyDescent="0.25">
      <c r="A2870" s="458">
        <v>44105</v>
      </c>
      <c r="B2870" s="81" t="s">
        <v>13</v>
      </c>
      <c r="C2870" s="460" t="s">
        <v>1167</v>
      </c>
      <c r="D2870" s="459">
        <v>2</v>
      </c>
      <c r="E2870" s="81"/>
    </row>
    <row r="2871" spans="1:5" x14ac:dyDescent="0.25">
      <c r="A2871" s="458">
        <v>44105</v>
      </c>
      <c r="B2871" s="81" t="s">
        <v>24</v>
      </c>
      <c r="C2871" s="81" t="s">
        <v>23</v>
      </c>
      <c r="D2871" s="459">
        <v>8</v>
      </c>
      <c r="E2871" s="81"/>
    </row>
    <row r="2872" spans="1:5" x14ac:dyDescent="0.25">
      <c r="A2872" s="458">
        <v>44105</v>
      </c>
      <c r="B2872" s="81" t="s">
        <v>47</v>
      </c>
      <c r="C2872" s="81" t="s">
        <v>47</v>
      </c>
      <c r="D2872" s="459">
        <v>0</v>
      </c>
      <c r="E2872" s="81"/>
    </row>
    <row r="2873" spans="1:5" x14ac:dyDescent="0.25">
      <c r="A2873" s="458">
        <v>44105</v>
      </c>
      <c r="B2873" s="81" t="s">
        <v>48</v>
      </c>
      <c r="C2873" s="460" t="s">
        <v>1380</v>
      </c>
      <c r="D2873" s="459">
        <v>0</v>
      </c>
      <c r="E2873" s="81"/>
    </row>
    <row r="2874" spans="1:5" x14ac:dyDescent="0.25">
      <c r="A2874" s="458">
        <v>44105</v>
      </c>
      <c r="B2874" s="81" t="s">
        <v>7</v>
      </c>
      <c r="C2874" s="81" t="s">
        <v>7</v>
      </c>
      <c r="D2874" s="459">
        <v>9</v>
      </c>
      <c r="E2874" s="81"/>
    </row>
    <row r="2875" spans="1:5" x14ac:dyDescent="0.25">
      <c r="A2875" s="458">
        <v>44105</v>
      </c>
      <c r="B2875" s="113" t="s">
        <v>9</v>
      </c>
      <c r="C2875" s="460" t="s">
        <v>1196</v>
      </c>
      <c r="D2875" s="459">
        <v>1</v>
      </c>
      <c r="E2875" s="81"/>
    </row>
    <row r="2876" spans="1:5" x14ac:dyDescent="0.25">
      <c r="A2876" s="458">
        <v>44105</v>
      </c>
      <c r="B2876" s="81" t="s">
        <v>9</v>
      </c>
      <c r="C2876" s="81" t="s">
        <v>9</v>
      </c>
      <c r="D2876" s="459">
        <v>16</v>
      </c>
      <c r="E2876" s="81"/>
    </row>
    <row r="2877" spans="1:5" x14ac:dyDescent="0.25">
      <c r="A2877" s="458">
        <v>44105</v>
      </c>
      <c r="B2877" s="81" t="s">
        <v>9</v>
      </c>
      <c r="C2877" s="81" t="s">
        <v>17</v>
      </c>
      <c r="D2877" s="459">
        <v>4</v>
      </c>
      <c r="E2877" s="81"/>
    </row>
    <row r="2878" spans="1:5" x14ac:dyDescent="0.25">
      <c r="A2878" s="458">
        <v>44105</v>
      </c>
      <c r="B2878" s="81" t="s">
        <v>15</v>
      </c>
      <c r="C2878" s="81" t="s">
        <v>620</v>
      </c>
      <c r="D2878" s="459">
        <v>4</v>
      </c>
      <c r="E2878" s="81"/>
    </row>
    <row r="2879" spans="1:5" x14ac:dyDescent="0.25">
      <c r="A2879" s="458">
        <v>44105</v>
      </c>
      <c r="B2879" s="81" t="s">
        <v>11</v>
      </c>
      <c r="C2879" s="81" t="s">
        <v>133</v>
      </c>
      <c r="D2879" s="459">
        <v>4</v>
      </c>
      <c r="E2879" s="81"/>
    </row>
    <row r="2880" spans="1:5" x14ac:dyDescent="0.25">
      <c r="A2880" s="458">
        <v>44105</v>
      </c>
      <c r="B2880" s="81" t="s">
        <v>12</v>
      </c>
      <c r="C2880" s="81" t="s">
        <v>12</v>
      </c>
      <c r="D2880" s="459">
        <v>0</v>
      </c>
      <c r="E2880" s="81"/>
    </row>
    <row r="2881" spans="1:5" x14ac:dyDescent="0.25">
      <c r="A2881" s="458">
        <v>44105</v>
      </c>
      <c r="B2881" s="81" t="s">
        <v>8</v>
      </c>
      <c r="C2881" s="460" t="s">
        <v>1226</v>
      </c>
      <c r="D2881" s="459">
        <v>2</v>
      </c>
      <c r="E2881" s="81"/>
    </row>
    <row r="2882" spans="1:5" x14ac:dyDescent="0.25">
      <c r="A2882" s="458">
        <v>44105</v>
      </c>
      <c r="B2882" s="81" t="s">
        <v>8</v>
      </c>
      <c r="C2882" s="460" t="s">
        <v>1232</v>
      </c>
      <c r="D2882" s="459">
        <v>2</v>
      </c>
      <c r="E2882" s="81"/>
    </row>
    <row r="2883" spans="1:5" x14ac:dyDescent="0.25">
      <c r="A2883" s="458">
        <v>44105</v>
      </c>
      <c r="B2883" s="81" t="s">
        <v>8</v>
      </c>
      <c r="C2883" s="81" t="s">
        <v>58</v>
      </c>
      <c r="D2883" s="459">
        <v>4</v>
      </c>
      <c r="E2883" s="81"/>
    </row>
    <row r="2884" spans="1:5" x14ac:dyDescent="0.25">
      <c r="A2884" s="458">
        <v>44105</v>
      </c>
      <c r="B2884" s="81" t="s">
        <v>8</v>
      </c>
      <c r="C2884" s="81" t="s">
        <v>140</v>
      </c>
      <c r="D2884" s="459">
        <v>1</v>
      </c>
      <c r="E2884" s="81"/>
    </row>
    <row r="2885" spans="1:5" x14ac:dyDescent="0.25">
      <c r="A2885" s="458">
        <v>44105</v>
      </c>
      <c r="B2885" s="81" t="s">
        <v>8</v>
      </c>
      <c r="C2885" s="81" t="s">
        <v>40</v>
      </c>
      <c r="D2885" s="459">
        <v>3</v>
      </c>
      <c r="E2885" s="81"/>
    </row>
    <row r="2886" spans="1:5" x14ac:dyDescent="0.25">
      <c r="A2886" s="458">
        <v>44105</v>
      </c>
      <c r="B2886" s="81" t="s">
        <v>8</v>
      </c>
      <c r="C2886" s="81" t="s">
        <v>8</v>
      </c>
      <c r="D2886" s="459">
        <v>108</v>
      </c>
      <c r="E2886" s="81"/>
    </row>
    <row r="2887" spans="1:5" x14ac:dyDescent="0.25">
      <c r="A2887" s="458">
        <v>44105</v>
      </c>
      <c r="B2887" s="81" t="s">
        <v>8</v>
      </c>
      <c r="C2887" s="81" t="s">
        <v>185</v>
      </c>
      <c r="D2887" s="459">
        <v>1</v>
      </c>
      <c r="E2887" s="81"/>
    </row>
    <row r="2888" spans="1:5" x14ac:dyDescent="0.25">
      <c r="A2888" s="458">
        <v>44105</v>
      </c>
      <c r="B2888" s="81" t="s">
        <v>8</v>
      </c>
      <c r="C2888" s="81" t="s">
        <v>31</v>
      </c>
      <c r="D2888" s="459">
        <v>2</v>
      </c>
      <c r="E2888" s="81"/>
    </row>
    <row r="2889" spans="1:5" x14ac:dyDescent="0.25">
      <c r="A2889" s="458">
        <v>44105</v>
      </c>
      <c r="B2889" s="81" t="s">
        <v>49</v>
      </c>
      <c r="C2889" s="81" t="s">
        <v>49</v>
      </c>
      <c r="D2889" s="459">
        <v>0</v>
      </c>
      <c r="E2889" s="81"/>
    </row>
    <row r="2890" spans="1:5" x14ac:dyDescent="0.25">
      <c r="A2890" s="458">
        <v>44105</v>
      </c>
      <c r="B2890" s="81" t="s">
        <v>50</v>
      </c>
      <c r="C2890" s="460" t="s">
        <v>1250</v>
      </c>
      <c r="D2890" s="459">
        <v>1</v>
      </c>
      <c r="E2890" s="81"/>
    </row>
    <row r="2891" spans="1:5" x14ac:dyDescent="0.25">
      <c r="A2891" s="458">
        <v>44105</v>
      </c>
      <c r="B2891" s="81" t="s">
        <v>50</v>
      </c>
      <c r="C2891" s="81" t="s">
        <v>365</v>
      </c>
      <c r="D2891" s="459">
        <v>4</v>
      </c>
      <c r="E2891" s="81"/>
    </row>
    <row r="2892" spans="1:5" x14ac:dyDescent="0.25">
      <c r="A2892" s="458">
        <v>44105</v>
      </c>
      <c r="B2892" s="81" t="s">
        <v>27</v>
      </c>
      <c r="C2892" s="81" t="s">
        <v>139</v>
      </c>
      <c r="D2892" s="459">
        <v>3</v>
      </c>
      <c r="E2892" s="81"/>
    </row>
    <row r="2893" spans="1:5" x14ac:dyDescent="0.25">
      <c r="A2893" s="458">
        <v>44105</v>
      </c>
      <c r="B2893" s="81" t="s">
        <v>27</v>
      </c>
      <c r="C2893" s="81" t="s">
        <v>233</v>
      </c>
      <c r="D2893" s="459">
        <v>1</v>
      </c>
      <c r="E2893" s="81"/>
    </row>
    <row r="2894" spans="1:5" x14ac:dyDescent="0.25">
      <c r="A2894" s="458">
        <v>44105</v>
      </c>
      <c r="B2894" s="81" t="s">
        <v>27</v>
      </c>
      <c r="C2894" s="81" t="s">
        <v>43</v>
      </c>
      <c r="D2894" s="459">
        <v>5</v>
      </c>
      <c r="E2894" s="81"/>
    </row>
    <row r="2895" spans="1:5" x14ac:dyDescent="0.25">
      <c r="A2895" s="458">
        <v>44105</v>
      </c>
      <c r="B2895" s="81" t="s">
        <v>27</v>
      </c>
      <c r="C2895" s="81" t="s">
        <v>619</v>
      </c>
      <c r="D2895" s="459">
        <v>2</v>
      </c>
      <c r="E2895" s="81"/>
    </row>
    <row r="2896" spans="1:5" x14ac:dyDescent="0.25">
      <c r="A2896" s="458">
        <v>44105</v>
      </c>
      <c r="B2896" s="81" t="s">
        <v>51</v>
      </c>
      <c r="C2896" s="81" t="s">
        <v>51</v>
      </c>
      <c r="D2896" s="459">
        <v>0</v>
      </c>
      <c r="E2896" s="81"/>
    </row>
    <row r="2897" spans="1:5" x14ac:dyDescent="0.25">
      <c r="A2897" s="458">
        <v>44105</v>
      </c>
      <c r="B2897" s="81" t="s">
        <v>10</v>
      </c>
      <c r="C2897" s="81" t="s">
        <v>10</v>
      </c>
      <c r="D2897" s="459">
        <v>0</v>
      </c>
      <c r="E2897" s="81"/>
    </row>
    <row r="2898" spans="1:5" x14ac:dyDescent="0.25">
      <c r="A2898" s="458">
        <v>44106</v>
      </c>
      <c r="B2898" s="81" t="s">
        <v>14</v>
      </c>
      <c r="C2898" s="81" t="s">
        <v>14</v>
      </c>
      <c r="D2898" s="459">
        <v>0</v>
      </c>
      <c r="E2898" s="81"/>
    </row>
    <row r="2899" spans="1:5" x14ac:dyDescent="0.25">
      <c r="A2899" s="458">
        <v>44106</v>
      </c>
      <c r="B2899" s="81" t="s">
        <v>20</v>
      </c>
      <c r="C2899" s="81" t="s">
        <v>20</v>
      </c>
      <c r="D2899" s="459">
        <v>3</v>
      </c>
      <c r="E2899" s="81"/>
    </row>
    <row r="2900" spans="1:5" x14ac:dyDescent="0.25">
      <c r="A2900" s="458">
        <v>44106</v>
      </c>
      <c r="B2900" s="81" t="s">
        <v>13</v>
      </c>
      <c r="C2900" s="460" t="s">
        <v>1165</v>
      </c>
      <c r="D2900" s="459">
        <v>4</v>
      </c>
      <c r="E2900" s="81"/>
    </row>
    <row r="2901" spans="1:5" x14ac:dyDescent="0.25">
      <c r="A2901" s="458">
        <v>44106</v>
      </c>
      <c r="B2901" s="81" t="s">
        <v>13</v>
      </c>
      <c r="C2901" s="81" t="s">
        <v>633</v>
      </c>
      <c r="D2901" s="459">
        <v>1</v>
      </c>
      <c r="E2901" s="81"/>
    </row>
    <row r="2902" spans="1:5" x14ac:dyDescent="0.25">
      <c r="A2902" s="458">
        <v>44106</v>
      </c>
      <c r="B2902" s="81" t="s">
        <v>24</v>
      </c>
      <c r="C2902" s="81" t="s">
        <v>23</v>
      </c>
      <c r="D2902" s="459">
        <v>2</v>
      </c>
      <c r="E2902" s="81"/>
    </row>
    <row r="2903" spans="1:5" x14ac:dyDescent="0.25">
      <c r="A2903" s="458">
        <v>44106</v>
      </c>
      <c r="B2903" s="81" t="s">
        <v>24</v>
      </c>
      <c r="C2903" s="460" t="s">
        <v>1329</v>
      </c>
      <c r="D2903" s="459">
        <v>1</v>
      </c>
      <c r="E2903" s="81"/>
    </row>
    <row r="2904" spans="1:5" x14ac:dyDescent="0.25">
      <c r="A2904" s="458">
        <v>44106</v>
      </c>
      <c r="B2904" s="81" t="s">
        <v>47</v>
      </c>
      <c r="C2904" s="81" t="s">
        <v>47</v>
      </c>
      <c r="D2904" s="459">
        <v>0</v>
      </c>
      <c r="E2904" s="81"/>
    </row>
    <row r="2905" spans="1:5" x14ac:dyDescent="0.25">
      <c r="A2905" s="458">
        <v>44106</v>
      </c>
      <c r="B2905" s="81" t="s">
        <v>48</v>
      </c>
      <c r="C2905" s="460" t="s">
        <v>1380</v>
      </c>
      <c r="D2905" s="459">
        <v>1</v>
      </c>
      <c r="E2905" s="81"/>
    </row>
    <row r="2906" spans="1:5" x14ac:dyDescent="0.25">
      <c r="A2906" s="458">
        <v>44106</v>
      </c>
      <c r="B2906" s="81" t="s">
        <v>7</v>
      </c>
      <c r="C2906" s="81" t="s">
        <v>7</v>
      </c>
      <c r="D2906" s="459">
        <v>10</v>
      </c>
      <c r="E2906" s="81"/>
    </row>
    <row r="2907" spans="1:5" x14ac:dyDescent="0.25">
      <c r="A2907" s="458">
        <v>44106</v>
      </c>
      <c r="B2907" s="81" t="s">
        <v>9</v>
      </c>
      <c r="C2907" s="460" t="s">
        <v>1196</v>
      </c>
      <c r="D2907" s="459">
        <v>1</v>
      </c>
      <c r="E2907" s="81"/>
    </row>
    <row r="2908" spans="1:5" x14ac:dyDescent="0.25">
      <c r="A2908" s="458">
        <v>44106</v>
      </c>
      <c r="B2908" s="81" t="s">
        <v>9</v>
      </c>
      <c r="C2908" s="81" t="s">
        <v>9</v>
      </c>
      <c r="D2908" s="459">
        <v>23</v>
      </c>
      <c r="E2908" s="81"/>
    </row>
    <row r="2909" spans="1:5" x14ac:dyDescent="0.25">
      <c r="A2909" s="458">
        <v>44106</v>
      </c>
      <c r="B2909" s="81" t="s">
        <v>9</v>
      </c>
      <c r="C2909" s="81" t="s">
        <v>17</v>
      </c>
      <c r="D2909" s="459">
        <v>2</v>
      </c>
      <c r="E2909" s="81"/>
    </row>
    <row r="2910" spans="1:5" x14ac:dyDescent="0.25">
      <c r="A2910" s="458">
        <v>44106</v>
      </c>
      <c r="B2910" s="81" t="s">
        <v>15</v>
      </c>
      <c r="C2910" s="81" t="s">
        <v>1139</v>
      </c>
      <c r="D2910" s="459">
        <v>0</v>
      </c>
      <c r="E2910" s="81"/>
    </row>
    <row r="2911" spans="1:5" x14ac:dyDescent="0.25">
      <c r="A2911" s="458">
        <v>44106</v>
      </c>
      <c r="B2911" s="81" t="s">
        <v>11</v>
      </c>
      <c r="C2911" s="81" t="s">
        <v>11</v>
      </c>
      <c r="D2911" s="459">
        <v>1</v>
      </c>
      <c r="E2911" s="81"/>
    </row>
    <row r="2912" spans="1:5" x14ac:dyDescent="0.25">
      <c r="A2912" s="458">
        <v>44106</v>
      </c>
      <c r="B2912" s="81" t="s">
        <v>11</v>
      </c>
      <c r="C2912" s="81" t="s">
        <v>133</v>
      </c>
      <c r="D2912" s="459">
        <v>1</v>
      </c>
      <c r="E2912" s="81"/>
    </row>
    <row r="2913" spans="1:5" x14ac:dyDescent="0.25">
      <c r="A2913" s="458">
        <v>44106</v>
      </c>
      <c r="B2913" s="81" t="s">
        <v>12</v>
      </c>
      <c r="C2913" s="116" t="s">
        <v>1223</v>
      </c>
      <c r="D2913" s="459">
        <v>3</v>
      </c>
      <c r="E2913" s="81"/>
    </row>
    <row r="2914" spans="1:5" x14ac:dyDescent="0.25">
      <c r="A2914" s="458">
        <v>44106</v>
      </c>
      <c r="B2914" s="81" t="s">
        <v>12</v>
      </c>
      <c r="C2914" s="81" t="s">
        <v>12</v>
      </c>
      <c r="D2914" s="459">
        <v>2</v>
      </c>
      <c r="E2914" s="81"/>
    </row>
    <row r="2915" spans="1:5" x14ac:dyDescent="0.25">
      <c r="A2915" s="458">
        <v>44106</v>
      </c>
      <c r="B2915" s="81" t="s">
        <v>8</v>
      </c>
      <c r="C2915" s="81" t="s">
        <v>72</v>
      </c>
      <c r="D2915" s="459">
        <v>2</v>
      </c>
      <c r="E2915" s="81"/>
    </row>
    <row r="2916" spans="1:5" x14ac:dyDescent="0.25">
      <c r="A2916" s="458">
        <v>44106</v>
      </c>
      <c r="B2916" s="81" t="s">
        <v>8</v>
      </c>
      <c r="C2916" s="81" t="s">
        <v>58</v>
      </c>
      <c r="D2916" s="459">
        <v>6</v>
      </c>
      <c r="E2916" s="81"/>
    </row>
    <row r="2917" spans="1:5" x14ac:dyDescent="0.25">
      <c r="A2917" s="458">
        <v>44106</v>
      </c>
      <c r="B2917" s="81" t="s">
        <v>8</v>
      </c>
      <c r="C2917" s="81" t="s">
        <v>203</v>
      </c>
      <c r="D2917" s="459">
        <v>1</v>
      </c>
      <c r="E2917" s="81"/>
    </row>
    <row r="2918" spans="1:5" x14ac:dyDescent="0.25">
      <c r="A2918" s="458">
        <v>44106</v>
      </c>
      <c r="B2918" s="81" t="s">
        <v>8</v>
      </c>
      <c r="C2918" s="81" t="s">
        <v>8</v>
      </c>
      <c r="D2918" s="459">
        <v>74</v>
      </c>
      <c r="E2918" s="81"/>
    </row>
    <row r="2919" spans="1:5" x14ac:dyDescent="0.25">
      <c r="A2919" s="458">
        <v>44106</v>
      </c>
      <c r="B2919" s="81" t="s">
        <v>8</v>
      </c>
      <c r="C2919" s="81" t="s">
        <v>31</v>
      </c>
      <c r="D2919" s="459">
        <v>2</v>
      </c>
      <c r="E2919" s="81"/>
    </row>
    <row r="2920" spans="1:5" x14ac:dyDescent="0.25">
      <c r="A2920" s="458">
        <v>44106</v>
      </c>
      <c r="B2920" s="81" t="s">
        <v>8</v>
      </c>
      <c r="C2920" s="81" t="s">
        <v>110</v>
      </c>
      <c r="D2920" s="459">
        <v>4</v>
      </c>
      <c r="E2920" s="81"/>
    </row>
    <row r="2921" spans="1:5" x14ac:dyDescent="0.25">
      <c r="A2921" s="458">
        <v>44106</v>
      </c>
      <c r="B2921" s="81" t="s">
        <v>49</v>
      </c>
      <c r="C2921" s="81" t="s">
        <v>49</v>
      </c>
      <c r="D2921" s="459">
        <v>0</v>
      </c>
      <c r="E2921" s="81"/>
    </row>
    <row r="2922" spans="1:5" x14ac:dyDescent="0.25">
      <c r="A2922" s="458">
        <v>44106</v>
      </c>
      <c r="B2922" s="81" t="s">
        <v>50</v>
      </c>
      <c r="C2922" s="81" t="s">
        <v>365</v>
      </c>
      <c r="D2922" s="459">
        <v>0</v>
      </c>
      <c r="E2922" s="81"/>
    </row>
    <row r="2923" spans="1:5" x14ac:dyDescent="0.25">
      <c r="A2923" s="458">
        <v>44106</v>
      </c>
      <c r="B2923" s="81" t="s">
        <v>27</v>
      </c>
      <c r="C2923" s="81" t="s">
        <v>139</v>
      </c>
      <c r="D2923" s="459">
        <v>2</v>
      </c>
      <c r="E2923" s="81"/>
    </row>
    <row r="2924" spans="1:5" x14ac:dyDescent="0.25">
      <c r="A2924" s="458">
        <v>44106</v>
      </c>
      <c r="B2924" s="81" t="s">
        <v>27</v>
      </c>
      <c r="C2924" s="81" t="s">
        <v>43</v>
      </c>
      <c r="D2924" s="459">
        <v>5</v>
      </c>
      <c r="E2924" s="81"/>
    </row>
    <row r="2925" spans="1:5" x14ac:dyDescent="0.25">
      <c r="A2925" s="458">
        <v>44106</v>
      </c>
      <c r="B2925" s="81" t="s">
        <v>27</v>
      </c>
      <c r="C2925" s="81" t="s">
        <v>619</v>
      </c>
      <c r="D2925" s="459">
        <v>1</v>
      </c>
      <c r="E2925" s="81"/>
    </row>
    <row r="2926" spans="1:5" x14ac:dyDescent="0.25">
      <c r="A2926" s="458">
        <v>44106</v>
      </c>
      <c r="B2926" s="81" t="s">
        <v>51</v>
      </c>
      <c r="C2926" s="81" t="s">
        <v>51</v>
      </c>
      <c r="D2926" s="459">
        <v>4</v>
      </c>
      <c r="E2926" s="81"/>
    </row>
    <row r="2927" spans="1:5" x14ac:dyDescent="0.25">
      <c r="A2927" s="458">
        <v>44106</v>
      </c>
      <c r="B2927" s="81" t="s">
        <v>10</v>
      </c>
      <c r="C2927" s="81" t="s">
        <v>10</v>
      </c>
      <c r="D2927" s="459">
        <v>0</v>
      </c>
      <c r="E2927" s="81"/>
    </row>
    <row r="2928" spans="1:5" x14ac:dyDescent="0.25">
      <c r="A2928" s="458">
        <v>44107</v>
      </c>
      <c r="B2928" s="81" t="s">
        <v>14</v>
      </c>
      <c r="C2928" s="81" t="s">
        <v>14</v>
      </c>
      <c r="D2928" s="459">
        <v>4</v>
      </c>
      <c r="E2928" s="81"/>
    </row>
    <row r="2929" spans="1:5" x14ac:dyDescent="0.25">
      <c r="A2929" s="458">
        <v>44107</v>
      </c>
      <c r="B2929" s="81" t="s">
        <v>20</v>
      </c>
      <c r="C2929" s="81" t="s">
        <v>20</v>
      </c>
      <c r="D2929" s="459">
        <v>1</v>
      </c>
      <c r="E2929" s="81"/>
    </row>
    <row r="2930" spans="1:5" x14ac:dyDescent="0.25">
      <c r="A2930" s="458">
        <v>44107</v>
      </c>
      <c r="B2930" s="81" t="s">
        <v>13</v>
      </c>
      <c r="C2930" s="460" t="s">
        <v>1165</v>
      </c>
      <c r="D2930" s="459">
        <v>5</v>
      </c>
      <c r="E2930" s="81"/>
    </row>
    <row r="2931" spans="1:5" x14ac:dyDescent="0.25">
      <c r="A2931" s="458">
        <v>44107</v>
      </c>
      <c r="B2931" s="81" t="s">
        <v>24</v>
      </c>
      <c r="C2931" s="81" t="s">
        <v>23</v>
      </c>
      <c r="D2931" s="459">
        <v>10</v>
      </c>
      <c r="E2931" s="81"/>
    </row>
    <row r="2932" spans="1:5" x14ac:dyDescent="0.25">
      <c r="A2932" s="458">
        <v>44107</v>
      </c>
      <c r="B2932" s="81" t="s">
        <v>47</v>
      </c>
      <c r="C2932" s="81" t="s">
        <v>47</v>
      </c>
      <c r="D2932" s="459">
        <v>0</v>
      </c>
      <c r="E2932" s="81"/>
    </row>
    <row r="2933" spans="1:5" x14ac:dyDescent="0.25">
      <c r="A2933" s="458">
        <v>44107</v>
      </c>
      <c r="B2933" s="81" t="s">
        <v>48</v>
      </c>
      <c r="C2933" s="460" t="s">
        <v>1380</v>
      </c>
      <c r="D2933" s="459">
        <v>0</v>
      </c>
      <c r="E2933" s="81"/>
    </row>
    <row r="2934" spans="1:5" x14ac:dyDescent="0.25">
      <c r="A2934" s="458">
        <v>44107</v>
      </c>
      <c r="B2934" s="81" t="s">
        <v>7</v>
      </c>
      <c r="C2934" s="81" t="s">
        <v>7</v>
      </c>
      <c r="D2934" s="459">
        <v>5</v>
      </c>
      <c r="E2934" s="81"/>
    </row>
    <row r="2935" spans="1:5" x14ac:dyDescent="0.25">
      <c r="A2935" s="458">
        <v>44107</v>
      </c>
      <c r="B2935" s="81" t="s">
        <v>9</v>
      </c>
      <c r="C2935" s="81" t="s">
        <v>9</v>
      </c>
      <c r="D2935" s="459">
        <v>14</v>
      </c>
      <c r="E2935" s="81"/>
    </row>
    <row r="2936" spans="1:5" x14ac:dyDescent="0.25">
      <c r="A2936" s="458">
        <v>44107</v>
      </c>
      <c r="B2936" s="81" t="s">
        <v>15</v>
      </c>
      <c r="C2936" s="81" t="s">
        <v>620</v>
      </c>
      <c r="D2936" s="459">
        <v>5</v>
      </c>
      <c r="E2936" s="81"/>
    </row>
    <row r="2937" spans="1:5" x14ac:dyDescent="0.25">
      <c r="A2937" s="458">
        <v>44107</v>
      </c>
      <c r="B2937" s="81" t="s">
        <v>11</v>
      </c>
      <c r="C2937" s="81" t="s">
        <v>333</v>
      </c>
      <c r="D2937" s="459">
        <v>1</v>
      </c>
      <c r="E2937" s="81"/>
    </row>
    <row r="2938" spans="1:5" x14ac:dyDescent="0.25">
      <c r="A2938" s="458">
        <v>44107</v>
      </c>
      <c r="B2938" s="81" t="s">
        <v>11</v>
      </c>
      <c r="C2938" s="81" t="s">
        <v>133</v>
      </c>
      <c r="D2938" s="459">
        <v>2</v>
      </c>
      <c r="E2938" s="81"/>
    </row>
    <row r="2939" spans="1:5" x14ac:dyDescent="0.25">
      <c r="A2939" s="458">
        <v>44107</v>
      </c>
      <c r="B2939" s="81" t="s">
        <v>12</v>
      </c>
      <c r="C2939" s="81" t="s">
        <v>73</v>
      </c>
      <c r="D2939" s="459">
        <v>1</v>
      </c>
      <c r="E2939" s="81"/>
    </row>
    <row r="2940" spans="1:5" x14ac:dyDescent="0.25">
      <c r="A2940" s="458">
        <v>44107</v>
      </c>
      <c r="B2940" s="81" t="s">
        <v>8</v>
      </c>
      <c r="C2940" s="460" t="s">
        <v>1226</v>
      </c>
      <c r="D2940" s="459">
        <v>4</v>
      </c>
      <c r="E2940" s="81"/>
    </row>
    <row r="2941" spans="1:5" x14ac:dyDescent="0.25">
      <c r="A2941" s="458">
        <v>44107</v>
      </c>
      <c r="B2941" s="81" t="s">
        <v>8</v>
      </c>
      <c r="C2941" s="81" t="s">
        <v>58</v>
      </c>
      <c r="D2941" s="459">
        <v>4</v>
      </c>
      <c r="E2941" s="81"/>
    </row>
    <row r="2942" spans="1:5" x14ac:dyDescent="0.25">
      <c r="A2942" s="458">
        <v>44107</v>
      </c>
      <c r="B2942" s="81" t="s">
        <v>8</v>
      </c>
      <c r="C2942" s="81" t="s">
        <v>132</v>
      </c>
      <c r="D2942" s="459">
        <v>1</v>
      </c>
      <c r="E2942" s="81"/>
    </row>
    <row r="2943" spans="1:5" x14ac:dyDescent="0.25">
      <c r="A2943" s="458">
        <v>44107</v>
      </c>
      <c r="B2943" s="81" t="s">
        <v>8</v>
      </c>
      <c r="C2943" s="81" t="s">
        <v>203</v>
      </c>
      <c r="D2943" s="459">
        <v>2</v>
      </c>
      <c r="E2943" s="81"/>
    </row>
    <row r="2944" spans="1:5" x14ac:dyDescent="0.25">
      <c r="A2944" s="458">
        <v>44107</v>
      </c>
      <c r="B2944" s="81" t="s">
        <v>8</v>
      </c>
      <c r="C2944" s="81" t="s">
        <v>8</v>
      </c>
      <c r="D2944" s="459">
        <v>99</v>
      </c>
      <c r="E2944" s="81"/>
    </row>
    <row r="2945" spans="1:5" x14ac:dyDescent="0.25">
      <c r="A2945" s="458">
        <v>44107</v>
      </c>
      <c r="B2945" s="81" t="s">
        <v>8</v>
      </c>
      <c r="C2945" s="81" t="s">
        <v>31</v>
      </c>
      <c r="D2945" s="459">
        <v>3</v>
      </c>
      <c r="E2945" s="81"/>
    </row>
    <row r="2946" spans="1:5" x14ac:dyDescent="0.25">
      <c r="A2946" s="458">
        <v>44107</v>
      </c>
      <c r="B2946" s="81" t="s">
        <v>8</v>
      </c>
      <c r="C2946" s="81" t="s">
        <v>79</v>
      </c>
      <c r="D2946" s="459">
        <v>1</v>
      </c>
      <c r="E2946" s="81"/>
    </row>
    <row r="2947" spans="1:5" x14ac:dyDescent="0.25">
      <c r="A2947" s="458">
        <v>44107</v>
      </c>
      <c r="B2947" s="81" t="s">
        <v>8</v>
      </c>
      <c r="C2947" s="81" t="s">
        <v>110</v>
      </c>
      <c r="D2947" s="459">
        <v>3</v>
      </c>
      <c r="E2947" s="81"/>
    </row>
    <row r="2948" spans="1:5" x14ac:dyDescent="0.25">
      <c r="A2948" s="458">
        <v>44107</v>
      </c>
      <c r="B2948" s="81" t="s">
        <v>8</v>
      </c>
      <c r="C2948" s="460" t="s">
        <v>1239</v>
      </c>
      <c r="D2948" s="459">
        <v>2</v>
      </c>
      <c r="E2948" s="81"/>
    </row>
    <row r="2949" spans="1:5" x14ac:dyDescent="0.25">
      <c r="A2949" s="458">
        <v>44107</v>
      </c>
      <c r="B2949" s="81" t="s">
        <v>49</v>
      </c>
      <c r="C2949" s="81" t="s">
        <v>49</v>
      </c>
      <c r="D2949" s="459">
        <v>0</v>
      </c>
      <c r="E2949" s="81"/>
    </row>
    <row r="2950" spans="1:5" x14ac:dyDescent="0.25">
      <c r="A2950" s="458">
        <v>44107</v>
      </c>
      <c r="B2950" s="81" t="s">
        <v>50</v>
      </c>
      <c r="C2950" s="116" t="s">
        <v>1140</v>
      </c>
      <c r="D2950" s="459">
        <v>3</v>
      </c>
      <c r="E2950" s="81"/>
    </row>
    <row r="2951" spans="1:5" x14ac:dyDescent="0.25">
      <c r="A2951" s="458">
        <v>44107</v>
      </c>
      <c r="B2951" s="81" t="s">
        <v>50</v>
      </c>
      <c r="C2951" s="81" t="s">
        <v>365</v>
      </c>
      <c r="D2951" s="459">
        <v>3</v>
      </c>
      <c r="E2951" s="81"/>
    </row>
    <row r="2952" spans="1:5" x14ac:dyDescent="0.25">
      <c r="A2952" s="458">
        <v>44107</v>
      </c>
      <c r="B2952" s="81" t="s">
        <v>27</v>
      </c>
      <c r="C2952" s="81" t="s">
        <v>139</v>
      </c>
      <c r="D2952" s="459">
        <v>3</v>
      </c>
      <c r="E2952" s="81"/>
    </row>
    <row r="2953" spans="1:5" x14ac:dyDescent="0.25">
      <c r="A2953" s="458">
        <v>44107</v>
      </c>
      <c r="B2953" s="81" t="s">
        <v>27</v>
      </c>
      <c r="C2953" s="81" t="s">
        <v>43</v>
      </c>
      <c r="D2953" s="459">
        <v>1</v>
      </c>
      <c r="E2953" s="81"/>
    </row>
    <row r="2954" spans="1:5" x14ac:dyDescent="0.25">
      <c r="A2954" s="458">
        <v>44107</v>
      </c>
      <c r="B2954" s="81" t="s">
        <v>27</v>
      </c>
      <c r="C2954" s="460" t="s">
        <v>1258</v>
      </c>
      <c r="D2954" s="459">
        <v>1</v>
      </c>
      <c r="E2954" s="81"/>
    </row>
    <row r="2955" spans="1:5" x14ac:dyDescent="0.25">
      <c r="A2955" s="458">
        <v>44107</v>
      </c>
      <c r="B2955" s="81" t="s">
        <v>51</v>
      </c>
      <c r="C2955" s="81" t="s">
        <v>51</v>
      </c>
      <c r="D2955" s="459">
        <v>0</v>
      </c>
      <c r="E2955" s="81"/>
    </row>
    <row r="2956" spans="1:5" x14ac:dyDescent="0.25">
      <c r="A2956" s="458">
        <v>44107</v>
      </c>
      <c r="B2956" s="81" t="s">
        <v>10</v>
      </c>
      <c r="C2956" s="460" t="s">
        <v>643</v>
      </c>
      <c r="D2956" s="459">
        <v>1</v>
      </c>
      <c r="E2956" s="81"/>
    </row>
    <row r="2957" spans="1:5" x14ac:dyDescent="0.25">
      <c r="A2957" s="458">
        <v>44107</v>
      </c>
      <c r="B2957" s="81" t="s">
        <v>10</v>
      </c>
      <c r="C2957" s="81" t="s">
        <v>10</v>
      </c>
      <c r="D2957" s="459">
        <v>3</v>
      </c>
      <c r="E2957" s="81"/>
    </row>
    <row r="2958" spans="1:5" x14ac:dyDescent="0.25">
      <c r="A2958" s="458">
        <v>44108</v>
      </c>
      <c r="B2958" s="81" t="s">
        <v>14</v>
      </c>
      <c r="C2958" s="81" t="s">
        <v>14</v>
      </c>
      <c r="D2958" s="459">
        <v>4</v>
      </c>
      <c r="E2958" s="81"/>
    </row>
    <row r="2959" spans="1:5" x14ac:dyDescent="0.25">
      <c r="A2959" s="458">
        <v>44108</v>
      </c>
      <c r="B2959" s="81" t="s">
        <v>20</v>
      </c>
      <c r="C2959" s="81" t="s">
        <v>20</v>
      </c>
      <c r="D2959" s="459">
        <v>2</v>
      </c>
      <c r="E2959" s="81"/>
    </row>
    <row r="2960" spans="1:5" x14ac:dyDescent="0.25">
      <c r="A2960" s="458">
        <v>44108</v>
      </c>
      <c r="B2960" s="81" t="s">
        <v>13</v>
      </c>
      <c r="C2960" s="81" t="s">
        <v>13</v>
      </c>
      <c r="D2960" s="459">
        <v>2</v>
      </c>
      <c r="E2960" s="81"/>
    </row>
    <row r="2961" spans="1:5" x14ac:dyDescent="0.25">
      <c r="A2961" s="458">
        <v>44108</v>
      </c>
      <c r="B2961" s="81" t="s">
        <v>13</v>
      </c>
      <c r="C2961" s="460" t="s">
        <v>1165</v>
      </c>
      <c r="D2961" s="459">
        <v>2</v>
      </c>
      <c r="E2961" s="81"/>
    </row>
    <row r="2962" spans="1:5" x14ac:dyDescent="0.25">
      <c r="A2962" s="458">
        <v>44108</v>
      </c>
      <c r="B2962" s="81" t="s">
        <v>13</v>
      </c>
      <c r="C2962" s="460" t="s">
        <v>1167</v>
      </c>
      <c r="D2962" s="459">
        <v>2</v>
      </c>
      <c r="E2962" s="81"/>
    </row>
    <row r="2963" spans="1:5" x14ac:dyDescent="0.25">
      <c r="A2963" s="458">
        <v>44108</v>
      </c>
      <c r="B2963" s="81" t="s">
        <v>24</v>
      </c>
      <c r="C2963" s="81" t="s">
        <v>23</v>
      </c>
      <c r="D2963" s="459">
        <v>1</v>
      </c>
      <c r="E2963" s="81"/>
    </row>
    <row r="2964" spans="1:5" x14ac:dyDescent="0.25">
      <c r="A2964" s="458">
        <v>44108</v>
      </c>
      <c r="B2964" s="81" t="s">
        <v>24</v>
      </c>
      <c r="C2964" s="81" t="s">
        <v>37</v>
      </c>
      <c r="D2964" s="459">
        <v>2</v>
      </c>
      <c r="E2964" s="81"/>
    </row>
    <row r="2965" spans="1:5" x14ac:dyDescent="0.25">
      <c r="A2965" s="458">
        <v>44108</v>
      </c>
      <c r="B2965" s="81" t="s">
        <v>47</v>
      </c>
      <c r="C2965" s="81" t="s">
        <v>47</v>
      </c>
      <c r="D2965" s="459">
        <v>0</v>
      </c>
      <c r="E2965" s="81"/>
    </row>
    <row r="2966" spans="1:5" x14ac:dyDescent="0.25">
      <c r="A2966" s="458">
        <v>44108</v>
      </c>
      <c r="B2966" s="81" t="s">
        <v>48</v>
      </c>
      <c r="C2966" s="460" t="s">
        <v>1380</v>
      </c>
      <c r="D2966" s="459">
        <v>0</v>
      </c>
      <c r="E2966" s="81"/>
    </row>
    <row r="2967" spans="1:5" x14ac:dyDescent="0.25">
      <c r="A2967" s="458">
        <v>44108</v>
      </c>
      <c r="B2967" s="81" t="s">
        <v>7</v>
      </c>
      <c r="C2967" s="81" t="s">
        <v>7</v>
      </c>
      <c r="D2967" s="459">
        <v>5</v>
      </c>
      <c r="E2967" s="81"/>
    </row>
    <row r="2968" spans="1:5" x14ac:dyDescent="0.25">
      <c r="A2968" s="458">
        <v>44108</v>
      </c>
      <c r="B2968" s="81" t="s">
        <v>9</v>
      </c>
      <c r="C2968" s="81" t="s">
        <v>9</v>
      </c>
      <c r="D2968" s="459">
        <v>16</v>
      </c>
      <c r="E2968" s="81"/>
    </row>
    <row r="2969" spans="1:5" x14ac:dyDescent="0.25">
      <c r="A2969" s="458">
        <v>44108</v>
      </c>
      <c r="B2969" s="81" t="s">
        <v>9</v>
      </c>
      <c r="C2969" s="81" t="s">
        <v>17</v>
      </c>
      <c r="D2969" s="459">
        <v>8</v>
      </c>
      <c r="E2969" s="81"/>
    </row>
    <row r="2970" spans="1:5" x14ac:dyDescent="0.25">
      <c r="A2970" s="458">
        <v>44108</v>
      </c>
      <c r="B2970" s="81" t="s">
        <v>15</v>
      </c>
      <c r="C2970" s="81" t="s">
        <v>620</v>
      </c>
      <c r="D2970" s="459">
        <v>2</v>
      </c>
      <c r="E2970" s="81"/>
    </row>
    <row r="2971" spans="1:5" x14ac:dyDescent="0.25">
      <c r="A2971" s="458">
        <v>44108</v>
      </c>
      <c r="B2971" s="81" t="s">
        <v>11</v>
      </c>
      <c r="C2971" s="81" t="s">
        <v>333</v>
      </c>
      <c r="D2971" s="459">
        <v>2</v>
      </c>
      <c r="E2971" s="81"/>
    </row>
    <row r="2972" spans="1:5" x14ac:dyDescent="0.25">
      <c r="A2972" s="458">
        <v>44108</v>
      </c>
      <c r="B2972" s="81" t="s">
        <v>12</v>
      </c>
      <c r="C2972" s="116" t="s">
        <v>1223</v>
      </c>
      <c r="D2972" s="459">
        <v>1</v>
      </c>
      <c r="E2972" s="81"/>
    </row>
    <row r="2973" spans="1:5" x14ac:dyDescent="0.25">
      <c r="A2973" s="458">
        <v>44108</v>
      </c>
      <c r="B2973" s="81" t="s">
        <v>12</v>
      </c>
      <c r="C2973" s="81" t="s">
        <v>12</v>
      </c>
      <c r="D2973" s="459">
        <v>2</v>
      </c>
      <c r="E2973" s="81"/>
    </row>
    <row r="2974" spans="1:5" x14ac:dyDescent="0.25">
      <c r="A2974" s="458">
        <v>44108</v>
      </c>
      <c r="B2974" s="81" t="s">
        <v>8</v>
      </c>
      <c r="C2974" s="460" t="s">
        <v>1232</v>
      </c>
      <c r="D2974" s="459">
        <v>2</v>
      </c>
      <c r="E2974" s="81"/>
    </row>
    <row r="2975" spans="1:5" x14ac:dyDescent="0.25">
      <c r="A2975" s="458">
        <v>44108</v>
      </c>
      <c r="B2975" s="81" t="s">
        <v>8</v>
      </c>
      <c r="C2975" s="81" t="s">
        <v>58</v>
      </c>
      <c r="D2975" s="459">
        <v>11</v>
      </c>
      <c r="E2975" s="81"/>
    </row>
    <row r="2976" spans="1:5" x14ac:dyDescent="0.25">
      <c r="A2976" s="458">
        <v>44108</v>
      </c>
      <c r="B2976" s="81" t="s">
        <v>8</v>
      </c>
      <c r="C2976" s="81" t="s">
        <v>140</v>
      </c>
      <c r="D2976" s="459">
        <v>1</v>
      </c>
      <c r="E2976" s="81"/>
    </row>
    <row r="2977" spans="1:5" x14ac:dyDescent="0.25">
      <c r="A2977" s="458">
        <v>44108</v>
      </c>
      <c r="B2977" s="81" t="s">
        <v>8</v>
      </c>
      <c r="C2977" s="81" t="s">
        <v>203</v>
      </c>
      <c r="D2977" s="459">
        <v>2</v>
      </c>
      <c r="E2977" s="81"/>
    </row>
    <row r="2978" spans="1:5" x14ac:dyDescent="0.25">
      <c r="A2978" s="458">
        <v>44108</v>
      </c>
      <c r="B2978" s="81" t="s">
        <v>8</v>
      </c>
      <c r="C2978" s="81" t="s">
        <v>40</v>
      </c>
      <c r="D2978" s="459">
        <v>2</v>
      </c>
      <c r="E2978" s="81"/>
    </row>
    <row r="2979" spans="1:5" x14ac:dyDescent="0.25">
      <c r="A2979" s="458">
        <v>44108</v>
      </c>
      <c r="B2979" s="81" t="s">
        <v>8</v>
      </c>
      <c r="C2979" s="81" t="s">
        <v>8</v>
      </c>
      <c r="D2979" s="459">
        <v>71</v>
      </c>
      <c r="E2979" s="81"/>
    </row>
    <row r="2980" spans="1:5" x14ac:dyDescent="0.25">
      <c r="A2980" s="458">
        <v>44108</v>
      </c>
      <c r="B2980" s="81" t="s">
        <v>49</v>
      </c>
      <c r="C2980" s="81" t="s">
        <v>49</v>
      </c>
      <c r="D2980" s="459">
        <v>0</v>
      </c>
      <c r="E2980" s="81"/>
    </row>
    <row r="2981" spans="1:5" x14ac:dyDescent="0.25">
      <c r="A2981" s="458">
        <v>44108</v>
      </c>
      <c r="B2981" s="81" t="s">
        <v>50</v>
      </c>
      <c r="C2981" s="81" t="s">
        <v>365</v>
      </c>
      <c r="D2981" s="459">
        <v>1</v>
      </c>
      <c r="E2981" s="81"/>
    </row>
    <row r="2982" spans="1:5" x14ac:dyDescent="0.25">
      <c r="A2982" s="458">
        <v>44108</v>
      </c>
      <c r="B2982" s="81" t="s">
        <v>27</v>
      </c>
      <c r="C2982" s="81" t="s">
        <v>139</v>
      </c>
      <c r="D2982" s="459">
        <v>2</v>
      </c>
      <c r="E2982" s="81"/>
    </row>
    <row r="2983" spans="1:5" x14ac:dyDescent="0.25">
      <c r="A2983" s="458">
        <v>44108</v>
      </c>
      <c r="B2983" s="81" t="s">
        <v>27</v>
      </c>
      <c r="C2983" s="81" t="s">
        <v>43</v>
      </c>
      <c r="D2983" s="459">
        <v>3</v>
      </c>
      <c r="E2983" s="81"/>
    </row>
    <row r="2984" spans="1:5" x14ac:dyDescent="0.25">
      <c r="A2984" s="458">
        <v>44108</v>
      </c>
      <c r="B2984" s="81" t="s">
        <v>51</v>
      </c>
      <c r="C2984" s="81" t="s">
        <v>51</v>
      </c>
      <c r="D2984" s="459">
        <v>3</v>
      </c>
      <c r="E2984" s="81"/>
    </row>
    <row r="2985" spans="1:5" x14ac:dyDescent="0.25">
      <c r="A2985" s="458">
        <v>44108</v>
      </c>
      <c r="B2985" s="81" t="s">
        <v>10</v>
      </c>
      <c r="C2985" s="81" t="s">
        <v>10</v>
      </c>
      <c r="D2985" s="459">
        <v>0</v>
      </c>
      <c r="E2985" s="81"/>
    </row>
    <row r="2986" spans="1:5" x14ac:dyDescent="0.25">
      <c r="A2986" s="458">
        <v>44109</v>
      </c>
      <c r="B2986" s="81" t="s">
        <v>14</v>
      </c>
      <c r="C2986" s="81" t="s">
        <v>14</v>
      </c>
      <c r="D2986" s="459">
        <v>0</v>
      </c>
      <c r="E2986" s="81"/>
    </row>
    <row r="2987" spans="1:5" x14ac:dyDescent="0.25">
      <c r="A2987" s="458">
        <v>44109</v>
      </c>
      <c r="B2987" s="81" t="s">
        <v>20</v>
      </c>
      <c r="C2987" s="81" t="s">
        <v>20</v>
      </c>
      <c r="D2987" s="459">
        <v>2</v>
      </c>
      <c r="E2987" s="81"/>
    </row>
    <row r="2988" spans="1:5" x14ac:dyDescent="0.25">
      <c r="A2988" s="458">
        <v>44109</v>
      </c>
      <c r="B2988" s="81" t="s">
        <v>20</v>
      </c>
      <c r="C2988" s="81" t="s">
        <v>648</v>
      </c>
      <c r="D2988" s="459">
        <v>1</v>
      </c>
      <c r="E2988" s="81"/>
    </row>
    <row r="2989" spans="1:5" x14ac:dyDescent="0.25">
      <c r="A2989" s="458">
        <v>44109</v>
      </c>
      <c r="B2989" s="81" t="s">
        <v>13</v>
      </c>
      <c r="C2989" s="460" t="s">
        <v>1161</v>
      </c>
      <c r="D2989" s="459">
        <v>2</v>
      </c>
      <c r="E2989" s="81"/>
    </row>
    <row r="2990" spans="1:5" x14ac:dyDescent="0.25">
      <c r="A2990" s="458">
        <v>44109</v>
      </c>
      <c r="B2990" s="81" t="s">
        <v>13</v>
      </c>
      <c r="C2990" s="81" t="s">
        <v>13</v>
      </c>
      <c r="D2990" s="459">
        <v>9</v>
      </c>
      <c r="E2990" s="81"/>
    </row>
    <row r="2991" spans="1:5" x14ac:dyDescent="0.25">
      <c r="A2991" s="458">
        <v>44109</v>
      </c>
      <c r="B2991" s="81" t="s">
        <v>13</v>
      </c>
      <c r="C2991" s="460" t="s">
        <v>1167</v>
      </c>
      <c r="D2991" s="459">
        <v>2</v>
      </c>
      <c r="E2991" s="81"/>
    </row>
    <row r="2992" spans="1:5" x14ac:dyDescent="0.25">
      <c r="A2992" s="458">
        <v>44109</v>
      </c>
      <c r="B2992" s="81" t="s">
        <v>24</v>
      </c>
      <c r="C2992" s="81" t="s">
        <v>24</v>
      </c>
      <c r="D2992" s="459">
        <v>0</v>
      </c>
      <c r="E2992" s="81"/>
    </row>
    <row r="2993" spans="1:5" x14ac:dyDescent="0.25">
      <c r="A2993" s="458">
        <v>44109</v>
      </c>
      <c r="B2993" s="81" t="s">
        <v>47</v>
      </c>
      <c r="C2993" s="81" t="s">
        <v>47</v>
      </c>
      <c r="D2993" s="459">
        <v>0</v>
      </c>
      <c r="E2993" s="81"/>
    </row>
    <row r="2994" spans="1:5" x14ac:dyDescent="0.25">
      <c r="A2994" s="458">
        <v>44109</v>
      </c>
      <c r="B2994" s="81" t="s">
        <v>48</v>
      </c>
      <c r="C2994" s="460" t="s">
        <v>1380</v>
      </c>
      <c r="D2994" s="459">
        <v>0</v>
      </c>
      <c r="E2994" s="81"/>
    </row>
    <row r="2995" spans="1:5" x14ac:dyDescent="0.25">
      <c r="A2995" s="458">
        <v>44109</v>
      </c>
      <c r="B2995" s="81" t="s">
        <v>7</v>
      </c>
      <c r="C2995" s="81" t="s">
        <v>7</v>
      </c>
      <c r="D2995" s="459">
        <v>0</v>
      </c>
      <c r="E2995" s="81"/>
    </row>
    <row r="2996" spans="1:5" x14ac:dyDescent="0.25">
      <c r="A2996" s="458">
        <v>44109</v>
      </c>
      <c r="B2996" s="81" t="s">
        <v>9</v>
      </c>
      <c r="C2996" s="81" t="s">
        <v>9</v>
      </c>
      <c r="D2996" s="459">
        <v>3</v>
      </c>
      <c r="E2996" s="81"/>
    </row>
    <row r="2997" spans="1:5" x14ac:dyDescent="0.25">
      <c r="A2997" s="458">
        <v>44109</v>
      </c>
      <c r="B2997" s="81" t="s">
        <v>15</v>
      </c>
      <c r="C2997" s="81" t="s">
        <v>1139</v>
      </c>
      <c r="D2997" s="459">
        <v>0</v>
      </c>
      <c r="E2997" s="81"/>
    </row>
    <row r="2998" spans="1:5" x14ac:dyDescent="0.25">
      <c r="A2998" s="458">
        <v>44109</v>
      </c>
      <c r="B2998" s="81" t="s">
        <v>11</v>
      </c>
      <c r="C2998" s="81" t="s">
        <v>11</v>
      </c>
      <c r="D2998" s="459">
        <v>0</v>
      </c>
      <c r="E2998" s="81"/>
    </row>
    <row r="2999" spans="1:5" x14ac:dyDescent="0.25">
      <c r="A2999" s="458">
        <v>44109</v>
      </c>
      <c r="B2999" s="81" t="s">
        <v>12</v>
      </c>
      <c r="C2999" s="81" t="s">
        <v>12</v>
      </c>
      <c r="D2999" s="459">
        <v>0</v>
      </c>
      <c r="E2999" s="81"/>
    </row>
    <row r="3000" spans="1:5" x14ac:dyDescent="0.25">
      <c r="A3000" s="458">
        <v>44109</v>
      </c>
      <c r="B3000" s="81" t="s">
        <v>8</v>
      </c>
      <c r="C3000" s="81" t="s">
        <v>58</v>
      </c>
      <c r="D3000" s="459">
        <v>1</v>
      </c>
      <c r="E3000" s="81"/>
    </row>
    <row r="3001" spans="1:5" x14ac:dyDescent="0.25">
      <c r="A3001" s="458">
        <v>44109</v>
      </c>
      <c r="B3001" s="81" t="s">
        <v>8</v>
      </c>
      <c r="C3001" s="81" t="s">
        <v>140</v>
      </c>
      <c r="D3001" s="459">
        <v>1</v>
      </c>
      <c r="E3001" s="81"/>
    </row>
    <row r="3002" spans="1:5" x14ac:dyDescent="0.25">
      <c r="A3002" s="458">
        <v>44109</v>
      </c>
      <c r="B3002" s="81" t="s">
        <v>8</v>
      </c>
      <c r="C3002" s="81" t="s">
        <v>203</v>
      </c>
      <c r="D3002" s="459">
        <v>2</v>
      </c>
      <c r="E3002" s="81"/>
    </row>
    <row r="3003" spans="1:5" x14ac:dyDescent="0.25">
      <c r="A3003" s="458">
        <v>44109</v>
      </c>
      <c r="B3003" s="81" t="s">
        <v>8</v>
      </c>
      <c r="C3003" s="81" t="s">
        <v>8</v>
      </c>
      <c r="D3003" s="459">
        <v>75</v>
      </c>
      <c r="E3003" s="81"/>
    </row>
    <row r="3004" spans="1:5" x14ac:dyDescent="0.25">
      <c r="A3004" s="458">
        <v>44109</v>
      </c>
      <c r="B3004" s="81" t="s">
        <v>8</v>
      </c>
      <c r="C3004" s="81" t="s">
        <v>31</v>
      </c>
      <c r="D3004" s="459">
        <v>3</v>
      </c>
      <c r="E3004" s="81"/>
    </row>
    <row r="3005" spans="1:5" x14ac:dyDescent="0.25">
      <c r="A3005" s="458">
        <v>44109</v>
      </c>
      <c r="B3005" s="81" t="s">
        <v>8</v>
      </c>
      <c r="C3005" s="81" t="s">
        <v>110</v>
      </c>
      <c r="D3005" s="459">
        <v>1</v>
      </c>
      <c r="E3005" s="81"/>
    </row>
    <row r="3006" spans="1:5" x14ac:dyDescent="0.25">
      <c r="A3006" s="458">
        <v>44109</v>
      </c>
      <c r="B3006" s="81" t="s">
        <v>49</v>
      </c>
      <c r="C3006" s="81" t="s">
        <v>49</v>
      </c>
      <c r="D3006" s="459">
        <v>0</v>
      </c>
      <c r="E3006" s="81"/>
    </row>
    <row r="3007" spans="1:5" x14ac:dyDescent="0.25">
      <c r="A3007" s="458">
        <v>44109</v>
      </c>
      <c r="B3007" s="81" t="s">
        <v>50</v>
      </c>
      <c r="C3007" s="81" t="s">
        <v>365</v>
      </c>
      <c r="D3007" s="459">
        <v>0</v>
      </c>
      <c r="E3007" s="81"/>
    </row>
    <row r="3008" spans="1:5" x14ac:dyDescent="0.25">
      <c r="A3008" s="458">
        <v>44109</v>
      </c>
      <c r="B3008" s="81" t="s">
        <v>27</v>
      </c>
      <c r="C3008" s="81" t="s">
        <v>43</v>
      </c>
      <c r="D3008" s="459">
        <v>0</v>
      </c>
      <c r="E3008" s="81"/>
    </row>
    <row r="3009" spans="1:5" x14ac:dyDescent="0.25">
      <c r="A3009" s="458">
        <v>44109</v>
      </c>
      <c r="B3009" s="81" t="s">
        <v>51</v>
      </c>
      <c r="C3009" s="81" t="s">
        <v>51</v>
      </c>
      <c r="D3009" s="459">
        <v>0</v>
      </c>
      <c r="E3009" s="81"/>
    </row>
    <row r="3010" spans="1:5" x14ac:dyDescent="0.25">
      <c r="A3010" s="458">
        <v>44109</v>
      </c>
      <c r="B3010" s="81" t="s">
        <v>10</v>
      </c>
      <c r="C3010" s="81" t="s">
        <v>10</v>
      </c>
      <c r="D3010" s="459">
        <v>5</v>
      </c>
      <c r="E3010" s="81"/>
    </row>
    <row r="3011" spans="1:5" x14ac:dyDescent="0.25">
      <c r="A3011" s="458">
        <v>44110</v>
      </c>
      <c r="B3011" s="81" t="s">
        <v>14</v>
      </c>
      <c r="C3011" s="81" t="s">
        <v>14</v>
      </c>
      <c r="D3011" s="459">
        <v>1</v>
      </c>
      <c r="E3011" s="81"/>
    </row>
    <row r="3012" spans="1:5" x14ac:dyDescent="0.25">
      <c r="A3012" s="458">
        <v>44110</v>
      </c>
      <c r="B3012" s="81" t="s">
        <v>20</v>
      </c>
      <c r="C3012" s="81" t="s">
        <v>20</v>
      </c>
      <c r="D3012" s="459">
        <v>7</v>
      </c>
      <c r="E3012" s="81"/>
    </row>
    <row r="3013" spans="1:5" x14ac:dyDescent="0.25">
      <c r="A3013" s="458">
        <v>44110</v>
      </c>
      <c r="B3013" s="81" t="s">
        <v>13</v>
      </c>
      <c r="C3013" s="460" t="s">
        <v>1165</v>
      </c>
      <c r="D3013" s="459">
        <v>6</v>
      </c>
      <c r="E3013" s="81"/>
    </row>
    <row r="3014" spans="1:5" x14ac:dyDescent="0.25">
      <c r="A3014" s="458">
        <v>44110</v>
      </c>
      <c r="B3014" s="81" t="s">
        <v>24</v>
      </c>
      <c r="C3014" s="81" t="s">
        <v>23</v>
      </c>
      <c r="D3014" s="459">
        <v>14</v>
      </c>
      <c r="E3014" s="81"/>
    </row>
    <row r="3015" spans="1:5" x14ac:dyDescent="0.25">
      <c r="A3015" s="458">
        <v>44110</v>
      </c>
      <c r="B3015" s="81" t="s">
        <v>24</v>
      </c>
      <c r="C3015" s="118" t="s">
        <v>2971</v>
      </c>
      <c r="D3015" s="459">
        <v>2</v>
      </c>
      <c r="E3015" s="81"/>
    </row>
    <row r="3016" spans="1:5" x14ac:dyDescent="0.25">
      <c r="A3016" s="458">
        <v>44110</v>
      </c>
      <c r="B3016" s="81" t="s">
        <v>24</v>
      </c>
      <c r="C3016" s="81" t="s">
        <v>653</v>
      </c>
      <c r="D3016" s="459">
        <v>1</v>
      </c>
      <c r="E3016" s="81"/>
    </row>
    <row r="3017" spans="1:5" x14ac:dyDescent="0.25">
      <c r="A3017" s="458">
        <v>44110</v>
      </c>
      <c r="B3017" s="81" t="s">
        <v>24</v>
      </c>
      <c r="C3017" s="81" t="s">
        <v>36</v>
      </c>
      <c r="D3017" s="459">
        <v>1</v>
      </c>
      <c r="E3017" s="81"/>
    </row>
    <row r="3018" spans="1:5" x14ac:dyDescent="0.25">
      <c r="A3018" s="458">
        <v>44110</v>
      </c>
      <c r="B3018" s="81" t="s">
        <v>47</v>
      </c>
      <c r="C3018" s="81" t="s">
        <v>47</v>
      </c>
      <c r="D3018" s="459">
        <v>0</v>
      </c>
      <c r="E3018" s="81"/>
    </row>
    <row r="3019" spans="1:5" x14ac:dyDescent="0.25">
      <c r="A3019" s="458">
        <v>44110</v>
      </c>
      <c r="B3019" s="81" t="s">
        <v>48</v>
      </c>
      <c r="C3019" s="460" t="s">
        <v>1380</v>
      </c>
      <c r="D3019" s="459">
        <v>0</v>
      </c>
      <c r="E3019" s="81"/>
    </row>
    <row r="3020" spans="1:5" x14ac:dyDescent="0.25">
      <c r="A3020" s="458">
        <v>44110</v>
      </c>
      <c r="B3020" s="81" t="s">
        <v>7</v>
      </c>
      <c r="C3020" s="81" t="s">
        <v>7</v>
      </c>
      <c r="D3020" s="459">
        <v>10</v>
      </c>
      <c r="E3020" s="81"/>
    </row>
    <row r="3021" spans="1:5" x14ac:dyDescent="0.25">
      <c r="A3021" s="458">
        <v>44110</v>
      </c>
      <c r="B3021" s="81" t="s">
        <v>9</v>
      </c>
      <c r="C3021" s="81" t="s">
        <v>9</v>
      </c>
      <c r="D3021" s="459">
        <v>12</v>
      </c>
      <c r="E3021" s="81"/>
    </row>
    <row r="3022" spans="1:5" x14ac:dyDescent="0.25">
      <c r="A3022" s="458">
        <v>44110</v>
      </c>
      <c r="B3022" s="81" t="s">
        <v>9</v>
      </c>
      <c r="C3022" s="81" t="s">
        <v>17</v>
      </c>
      <c r="D3022" s="459">
        <v>15</v>
      </c>
      <c r="E3022" s="81"/>
    </row>
    <row r="3023" spans="1:5" x14ac:dyDescent="0.25">
      <c r="A3023" s="458">
        <v>44110</v>
      </c>
      <c r="B3023" s="81" t="s">
        <v>15</v>
      </c>
      <c r="C3023" s="81" t="s">
        <v>620</v>
      </c>
      <c r="D3023" s="459">
        <v>1</v>
      </c>
      <c r="E3023" s="81"/>
    </row>
    <row r="3024" spans="1:5" x14ac:dyDescent="0.25">
      <c r="A3024" s="458">
        <v>44110</v>
      </c>
      <c r="B3024" s="81" t="s">
        <v>11</v>
      </c>
      <c r="C3024" s="81" t="s">
        <v>333</v>
      </c>
      <c r="D3024" s="459">
        <v>1</v>
      </c>
      <c r="E3024" s="81"/>
    </row>
    <row r="3025" spans="1:5" x14ac:dyDescent="0.25">
      <c r="A3025" s="458">
        <v>44110</v>
      </c>
      <c r="B3025" s="81" t="s">
        <v>11</v>
      </c>
      <c r="C3025" s="81" t="s">
        <v>133</v>
      </c>
      <c r="D3025" s="459">
        <v>2</v>
      </c>
      <c r="E3025" s="81"/>
    </row>
    <row r="3026" spans="1:5" x14ac:dyDescent="0.25">
      <c r="A3026" s="458">
        <v>44110</v>
      </c>
      <c r="B3026" s="81" t="s">
        <v>12</v>
      </c>
      <c r="C3026" s="81" t="s">
        <v>12</v>
      </c>
      <c r="D3026" s="459">
        <v>3</v>
      </c>
      <c r="E3026" s="81"/>
    </row>
    <row r="3027" spans="1:5" x14ac:dyDescent="0.25">
      <c r="A3027" s="458">
        <v>44110</v>
      </c>
      <c r="B3027" s="81" t="s">
        <v>8</v>
      </c>
      <c r="C3027" s="460" t="s">
        <v>1226</v>
      </c>
      <c r="D3027" s="459">
        <v>5</v>
      </c>
      <c r="E3027" s="81"/>
    </row>
    <row r="3028" spans="1:5" x14ac:dyDescent="0.25">
      <c r="A3028" s="458">
        <v>44110</v>
      </c>
      <c r="B3028" s="81" t="s">
        <v>8</v>
      </c>
      <c r="C3028" s="460" t="s">
        <v>1232</v>
      </c>
      <c r="D3028" s="459">
        <v>1</v>
      </c>
      <c r="E3028" s="81"/>
    </row>
    <row r="3029" spans="1:5" x14ac:dyDescent="0.25">
      <c r="A3029" s="458">
        <v>44110</v>
      </c>
      <c r="B3029" s="81" t="s">
        <v>8</v>
      </c>
      <c r="C3029" s="81" t="s">
        <v>58</v>
      </c>
      <c r="D3029" s="459">
        <v>3</v>
      </c>
      <c r="E3029" s="81"/>
    </row>
    <row r="3030" spans="1:5" x14ac:dyDescent="0.25">
      <c r="A3030" s="458">
        <v>44110</v>
      </c>
      <c r="B3030" s="81" t="s">
        <v>8</v>
      </c>
      <c r="C3030" s="81" t="s">
        <v>203</v>
      </c>
      <c r="D3030" s="459">
        <v>3</v>
      </c>
      <c r="E3030" s="81"/>
    </row>
    <row r="3031" spans="1:5" x14ac:dyDescent="0.25">
      <c r="A3031" s="458">
        <v>44110</v>
      </c>
      <c r="B3031" s="81" t="s">
        <v>8</v>
      </c>
      <c r="C3031" s="81" t="s">
        <v>40</v>
      </c>
      <c r="D3031" s="459">
        <v>1</v>
      </c>
      <c r="E3031" s="81"/>
    </row>
    <row r="3032" spans="1:5" x14ac:dyDescent="0.25">
      <c r="A3032" s="458">
        <v>44110</v>
      </c>
      <c r="B3032" s="81" t="s">
        <v>8</v>
      </c>
      <c r="C3032" s="81" t="s">
        <v>8</v>
      </c>
      <c r="D3032" s="459">
        <v>74</v>
      </c>
      <c r="E3032" s="81"/>
    </row>
    <row r="3033" spans="1:5" x14ac:dyDescent="0.25">
      <c r="A3033" s="458">
        <v>44110</v>
      </c>
      <c r="B3033" s="81" t="s">
        <v>8</v>
      </c>
      <c r="C3033" s="81" t="s">
        <v>31</v>
      </c>
      <c r="D3033" s="459">
        <v>2</v>
      </c>
      <c r="E3033" s="81"/>
    </row>
    <row r="3034" spans="1:5" x14ac:dyDescent="0.25">
      <c r="A3034" s="458">
        <v>44110</v>
      </c>
      <c r="B3034" s="81" t="s">
        <v>8</v>
      </c>
      <c r="C3034" s="81" t="s">
        <v>110</v>
      </c>
      <c r="D3034" s="459">
        <v>6</v>
      </c>
      <c r="E3034" s="81"/>
    </row>
    <row r="3035" spans="1:5" x14ac:dyDescent="0.25">
      <c r="A3035" s="458">
        <v>44110</v>
      </c>
      <c r="B3035" s="81" t="s">
        <v>49</v>
      </c>
      <c r="C3035" s="81" t="s">
        <v>49</v>
      </c>
      <c r="D3035" s="459">
        <v>4</v>
      </c>
      <c r="E3035" s="81"/>
    </row>
    <row r="3036" spans="1:5" x14ac:dyDescent="0.25">
      <c r="A3036" s="458">
        <v>44110</v>
      </c>
      <c r="B3036" s="81" t="s">
        <v>50</v>
      </c>
      <c r="C3036" s="81" t="s">
        <v>365</v>
      </c>
      <c r="D3036" s="459">
        <v>1</v>
      </c>
      <c r="E3036" s="81"/>
    </row>
    <row r="3037" spans="1:5" x14ac:dyDescent="0.25">
      <c r="A3037" s="458">
        <v>44110</v>
      </c>
      <c r="B3037" s="81" t="s">
        <v>27</v>
      </c>
      <c r="C3037" s="81" t="s">
        <v>139</v>
      </c>
      <c r="D3037" s="459">
        <v>1</v>
      </c>
      <c r="E3037" s="81"/>
    </row>
    <row r="3038" spans="1:5" x14ac:dyDescent="0.25">
      <c r="A3038" s="458">
        <v>44110</v>
      </c>
      <c r="B3038" s="81" t="s">
        <v>27</v>
      </c>
      <c r="C3038" s="81" t="s">
        <v>43</v>
      </c>
      <c r="D3038" s="459">
        <v>5</v>
      </c>
      <c r="E3038" s="81"/>
    </row>
    <row r="3039" spans="1:5" x14ac:dyDescent="0.25">
      <c r="A3039" s="458">
        <v>44110</v>
      </c>
      <c r="B3039" s="81" t="s">
        <v>51</v>
      </c>
      <c r="C3039" s="81" t="s">
        <v>51</v>
      </c>
      <c r="D3039" s="459">
        <v>3</v>
      </c>
      <c r="E3039" s="81"/>
    </row>
    <row r="3040" spans="1:5" x14ac:dyDescent="0.25">
      <c r="A3040" s="458">
        <v>44110</v>
      </c>
      <c r="B3040" s="81" t="s">
        <v>10</v>
      </c>
      <c r="C3040" s="81" t="s">
        <v>10</v>
      </c>
      <c r="D3040" s="459">
        <v>1</v>
      </c>
      <c r="E3040" s="81"/>
    </row>
    <row r="3041" spans="1:5" x14ac:dyDescent="0.25">
      <c r="A3041" s="458">
        <v>44111</v>
      </c>
      <c r="B3041" s="81" t="s">
        <v>14</v>
      </c>
      <c r="C3041" s="81" t="s">
        <v>14</v>
      </c>
      <c r="D3041" s="459">
        <v>0</v>
      </c>
      <c r="E3041" s="81"/>
    </row>
    <row r="3042" spans="1:5" x14ac:dyDescent="0.25">
      <c r="A3042" s="458">
        <v>44111</v>
      </c>
      <c r="B3042" s="81" t="s">
        <v>20</v>
      </c>
      <c r="C3042" s="81" t="s">
        <v>20</v>
      </c>
      <c r="D3042" s="459">
        <v>4</v>
      </c>
      <c r="E3042" s="81"/>
    </row>
    <row r="3043" spans="1:5" x14ac:dyDescent="0.25">
      <c r="A3043" s="458">
        <v>44111</v>
      </c>
      <c r="B3043" s="81" t="s">
        <v>13</v>
      </c>
      <c r="C3043" s="460" t="s">
        <v>93</v>
      </c>
      <c r="D3043" s="459">
        <v>2</v>
      </c>
      <c r="E3043" s="81"/>
    </row>
    <row r="3044" spans="1:5" x14ac:dyDescent="0.25">
      <c r="A3044" s="458">
        <v>44111</v>
      </c>
      <c r="B3044" s="81" t="s">
        <v>13</v>
      </c>
      <c r="C3044" s="460" t="s">
        <v>1161</v>
      </c>
      <c r="D3044" s="459">
        <v>1</v>
      </c>
      <c r="E3044" s="81"/>
    </row>
    <row r="3045" spans="1:5" x14ac:dyDescent="0.25">
      <c r="A3045" s="458">
        <v>44111</v>
      </c>
      <c r="B3045" s="81" t="s">
        <v>13</v>
      </c>
      <c r="C3045" s="81" t="s">
        <v>13</v>
      </c>
      <c r="D3045" s="459">
        <v>6</v>
      </c>
      <c r="E3045" s="81"/>
    </row>
    <row r="3046" spans="1:5" x14ac:dyDescent="0.25">
      <c r="A3046" s="458">
        <v>44111</v>
      </c>
      <c r="B3046" s="81" t="s">
        <v>24</v>
      </c>
      <c r="C3046" s="81" t="s">
        <v>23</v>
      </c>
      <c r="D3046" s="459">
        <v>16</v>
      </c>
      <c r="E3046" s="81"/>
    </row>
    <row r="3047" spans="1:5" x14ac:dyDescent="0.25">
      <c r="A3047" s="458">
        <v>44111</v>
      </c>
      <c r="B3047" s="81" t="s">
        <v>47</v>
      </c>
      <c r="C3047" s="81" t="s">
        <v>47</v>
      </c>
      <c r="D3047" s="459">
        <v>0</v>
      </c>
      <c r="E3047" s="81"/>
    </row>
    <row r="3048" spans="1:5" x14ac:dyDescent="0.25">
      <c r="A3048" s="458">
        <v>44111</v>
      </c>
      <c r="B3048" s="81" t="s">
        <v>48</v>
      </c>
      <c r="C3048" s="460" t="s">
        <v>1380</v>
      </c>
      <c r="D3048" s="459">
        <v>0</v>
      </c>
      <c r="E3048" s="81"/>
    </row>
    <row r="3049" spans="1:5" x14ac:dyDescent="0.25">
      <c r="A3049" s="458">
        <v>44111</v>
      </c>
      <c r="B3049" s="81" t="s">
        <v>7</v>
      </c>
      <c r="C3049" s="81" t="s">
        <v>7</v>
      </c>
      <c r="D3049" s="459">
        <v>12</v>
      </c>
      <c r="E3049" s="81"/>
    </row>
    <row r="3050" spans="1:5" x14ac:dyDescent="0.25">
      <c r="A3050" s="458">
        <v>44111</v>
      </c>
      <c r="B3050" s="81" t="s">
        <v>9</v>
      </c>
      <c r="C3050" s="81" t="s">
        <v>9</v>
      </c>
      <c r="D3050" s="459">
        <v>7</v>
      </c>
      <c r="E3050" s="81"/>
    </row>
    <row r="3051" spans="1:5" x14ac:dyDescent="0.25">
      <c r="A3051" s="458">
        <v>44111</v>
      </c>
      <c r="B3051" s="81" t="s">
        <v>9</v>
      </c>
      <c r="C3051" s="81" t="s">
        <v>17</v>
      </c>
      <c r="D3051" s="459">
        <v>9</v>
      </c>
      <c r="E3051" s="81"/>
    </row>
    <row r="3052" spans="1:5" x14ac:dyDescent="0.25">
      <c r="A3052" s="458">
        <v>44111</v>
      </c>
      <c r="B3052" s="81" t="s">
        <v>9</v>
      </c>
      <c r="C3052" s="81" t="s">
        <v>143</v>
      </c>
      <c r="D3052" s="459">
        <v>1</v>
      </c>
      <c r="E3052" s="81"/>
    </row>
    <row r="3053" spans="1:5" x14ac:dyDescent="0.25">
      <c r="A3053" s="458">
        <v>44111</v>
      </c>
      <c r="B3053" s="81" t="s">
        <v>15</v>
      </c>
      <c r="C3053" s="81" t="s">
        <v>1139</v>
      </c>
      <c r="D3053" s="459">
        <v>0</v>
      </c>
      <c r="E3053" s="81"/>
    </row>
    <row r="3054" spans="1:5" x14ac:dyDescent="0.25">
      <c r="A3054" s="458">
        <v>44111</v>
      </c>
      <c r="B3054" s="81" t="s">
        <v>11</v>
      </c>
      <c r="C3054" s="81" t="s">
        <v>11</v>
      </c>
      <c r="D3054" s="459">
        <v>1</v>
      </c>
      <c r="E3054" s="81"/>
    </row>
    <row r="3055" spans="1:5" x14ac:dyDescent="0.25">
      <c r="A3055" s="458">
        <v>44111</v>
      </c>
      <c r="B3055" s="81" t="s">
        <v>11</v>
      </c>
      <c r="C3055" s="81" t="s">
        <v>133</v>
      </c>
      <c r="D3055" s="459">
        <v>2</v>
      </c>
      <c r="E3055" s="81"/>
    </row>
    <row r="3056" spans="1:5" x14ac:dyDescent="0.25">
      <c r="A3056" s="458">
        <v>44111</v>
      </c>
      <c r="B3056" s="81" t="s">
        <v>12</v>
      </c>
      <c r="C3056" s="81" t="s">
        <v>12</v>
      </c>
      <c r="D3056" s="459">
        <v>0</v>
      </c>
      <c r="E3056" s="81"/>
    </row>
    <row r="3057" spans="1:5" x14ac:dyDescent="0.25">
      <c r="A3057" s="458">
        <v>44111</v>
      </c>
      <c r="B3057" s="81" t="s">
        <v>8</v>
      </c>
      <c r="C3057" s="81" t="s">
        <v>58</v>
      </c>
      <c r="D3057" s="459">
        <v>2</v>
      </c>
      <c r="E3057" s="81"/>
    </row>
    <row r="3058" spans="1:5" x14ac:dyDescent="0.25">
      <c r="A3058" s="458">
        <v>44111</v>
      </c>
      <c r="B3058" s="81" t="s">
        <v>8</v>
      </c>
      <c r="C3058" s="81" t="s">
        <v>203</v>
      </c>
      <c r="D3058" s="459">
        <v>2</v>
      </c>
      <c r="E3058" s="81"/>
    </row>
    <row r="3059" spans="1:5" x14ac:dyDescent="0.25">
      <c r="A3059" s="458">
        <v>44111</v>
      </c>
      <c r="B3059" s="81" t="s">
        <v>8</v>
      </c>
      <c r="C3059" s="81" t="s">
        <v>40</v>
      </c>
      <c r="D3059" s="459">
        <v>2</v>
      </c>
      <c r="E3059" s="81"/>
    </row>
    <row r="3060" spans="1:5" x14ac:dyDescent="0.25">
      <c r="A3060" s="458">
        <v>44111</v>
      </c>
      <c r="B3060" s="81" t="s">
        <v>8</v>
      </c>
      <c r="C3060" s="81" t="s">
        <v>8</v>
      </c>
      <c r="D3060" s="459">
        <v>37</v>
      </c>
      <c r="E3060" s="81"/>
    </row>
    <row r="3061" spans="1:5" x14ac:dyDescent="0.25">
      <c r="A3061" s="458">
        <v>44111</v>
      </c>
      <c r="B3061" s="81" t="s">
        <v>8</v>
      </c>
      <c r="C3061" s="81" t="s">
        <v>110</v>
      </c>
      <c r="D3061" s="459">
        <v>1</v>
      </c>
      <c r="E3061" s="81"/>
    </row>
    <row r="3062" spans="1:5" x14ac:dyDescent="0.25">
      <c r="A3062" s="458">
        <v>44111</v>
      </c>
      <c r="B3062" s="81" t="s">
        <v>49</v>
      </c>
      <c r="C3062" s="81" t="s">
        <v>49</v>
      </c>
      <c r="D3062" s="459">
        <v>0</v>
      </c>
      <c r="E3062" s="81"/>
    </row>
    <row r="3063" spans="1:5" x14ac:dyDescent="0.25">
      <c r="A3063" s="458">
        <v>44111</v>
      </c>
      <c r="B3063" s="81" t="s">
        <v>50</v>
      </c>
      <c r="C3063" s="460" t="s">
        <v>1250</v>
      </c>
      <c r="D3063" s="459">
        <v>4</v>
      </c>
      <c r="E3063" s="81"/>
    </row>
    <row r="3064" spans="1:5" x14ac:dyDescent="0.25">
      <c r="A3064" s="458">
        <v>44111</v>
      </c>
      <c r="B3064" s="81" t="s">
        <v>50</v>
      </c>
      <c r="C3064" s="81" t="s">
        <v>365</v>
      </c>
      <c r="D3064" s="459">
        <v>1</v>
      </c>
      <c r="E3064" s="81"/>
    </row>
    <row r="3065" spans="1:5" x14ac:dyDescent="0.25">
      <c r="A3065" s="458">
        <v>44111</v>
      </c>
      <c r="B3065" s="81" t="s">
        <v>27</v>
      </c>
      <c r="C3065" s="81" t="s">
        <v>139</v>
      </c>
      <c r="D3065" s="459">
        <v>7</v>
      </c>
      <c r="E3065" s="81"/>
    </row>
    <row r="3066" spans="1:5" x14ac:dyDescent="0.25">
      <c r="A3066" s="458">
        <v>44111</v>
      </c>
      <c r="B3066" s="81" t="s">
        <v>27</v>
      </c>
      <c r="C3066" s="81" t="s">
        <v>43</v>
      </c>
      <c r="D3066" s="459">
        <v>6</v>
      </c>
      <c r="E3066" s="81"/>
    </row>
    <row r="3067" spans="1:5" x14ac:dyDescent="0.25">
      <c r="A3067" s="458">
        <v>44111</v>
      </c>
      <c r="B3067" s="81" t="s">
        <v>51</v>
      </c>
      <c r="C3067" s="81" t="s">
        <v>51</v>
      </c>
      <c r="D3067" s="459">
        <v>2</v>
      </c>
      <c r="E3067" s="81"/>
    </row>
    <row r="3068" spans="1:5" x14ac:dyDescent="0.25">
      <c r="A3068" s="458">
        <v>44111</v>
      </c>
      <c r="B3068" s="81" t="s">
        <v>10</v>
      </c>
      <c r="C3068" s="81" t="s">
        <v>10</v>
      </c>
      <c r="D3068" s="459">
        <v>1</v>
      </c>
      <c r="E3068" s="81"/>
    </row>
    <row r="3069" spans="1:5" x14ac:dyDescent="0.25">
      <c r="A3069" s="458">
        <v>44112</v>
      </c>
      <c r="B3069" s="81" t="s">
        <v>14</v>
      </c>
      <c r="C3069" s="81" t="s">
        <v>14</v>
      </c>
      <c r="D3069" s="459">
        <v>0</v>
      </c>
      <c r="E3069" s="81"/>
    </row>
    <row r="3070" spans="1:5" x14ac:dyDescent="0.25">
      <c r="A3070" s="458">
        <v>44112</v>
      </c>
      <c r="B3070" s="81" t="s">
        <v>20</v>
      </c>
      <c r="C3070" s="81" t="s">
        <v>20</v>
      </c>
      <c r="D3070" s="459">
        <v>1</v>
      </c>
      <c r="E3070" s="81"/>
    </row>
    <row r="3071" spans="1:5" x14ac:dyDescent="0.25">
      <c r="A3071" s="458">
        <v>44112</v>
      </c>
      <c r="B3071" s="81" t="s">
        <v>13</v>
      </c>
      <c r="C3071" s="460" t="s">
        <v>1162</v>
      </c>
      <c r="D3071" s="459">
        <v>1</v>
      </c>
      <c r="E3071" s="81"/>
    </row>
    <row r="3072" spans="1:5" x14ac:dyDescent="0.25">
      <c r="A3072" s="458">
        <v>44112</v>
      </c>
      <c r="B3072" s="81" t="s">
        <v>13</v>
      </c>
      <c r="C3072" s="460" t="s">
        <v>1163</v>
      </c>
      <c r="D3072" s="459">
        <v>1</v>
      </c>
      <c r="E3072" s="81"/>
    </row>
    <row r="3073" spans="1:5" x14ac:dyDescent="0.25">
      <c r="A3073" s="458">
        <v>44112</v>
      </c>
      <c r="B3073" s="81" t="s">
        <v>13</v>
      </c>
      <c r="C3073" s="460" t="s">
        <v>1165</v>
      </c>
      <c r="D3073" s="459">
        <v>11</v>
      </c>
      <c r="E3073" s="81"/>
    </row>
    <row r="3074" spans="1:5" x14ac:dyDescent="0.25">
      <c r="A3074" s="458">
        <v>44112</v>
      </c>
      <c r="B3074" s="81" t="s">
        <v>13</v>
      </c>
      <c r="C3074" s="460" t="s">
        <v>1167</v>
      </c>
      <c r="D3074" s="459">
        <v>5</v>
      </c>
      <c r="E3074" s="81"/>
    </row>
    <row r="3075" spans="1:5" x14ac:dyDescent="0.25">
      <c r="A3075" s="458">
        <v>44112</v>
      </c>
      <c r="B3075" s="81" t="s">
        <v>24</v>
      </c>
      <c r="C3075" s="81" t="s">
        <v>23</v>
      </c>
      <c r="D3075" s="459">
        <v>2</v>
      </c>
      <c r="E3075" s="81"/>
    </row>
    <row r="3076" spans="1:5" x14ac:dyDescent="0.25">
      <c r="A3076" s="458">
        <v>44112</v>
      </c>
      <c r="B3076" s="81" t="s">
        <v>47</v>
      </c>
      <c r="C3076" s="81" t="s">
        <v>47</v>
      </c>
      <c r="D3076" s="459">
        <v>0</v>
      </c>
      <c r="E3076" s="81"/>
    </row>
    <row r="3077" spans="1:5" x14ac:dyDescent="0.25">
      <c r="A3077" s="458">
        <v>44112</v>
      </c>
      <c r="B3077" s="81" t="s">
        <v>48</v>
      </c>
      <c r="C3077" s="460" t="s">
        <v>1380</v>
      </c>
      <c r="D3077" s="459">
        <v>0</v>
      </c>
      <c r="E3077" s="81"/>
    </row>
    <row r="3078" spans="1:5" x14ac:dyDescent="0.25">
      <c r="A3078" s="458">
        <v>44112</v>
      </c>
      <c r="B3078" s="81" t="s">
        <v>7</v>
      </c>
      <c r="C3078" s="81" t="s">
        <v>7</v>
      </c>
      <c r="D3078" s="459">
        <v>1</v>
      </c>
      <c r="E3078" s="81"/>
    </row>
    <row r="3079" spans="1:5" x14ac:dyDescent="0.25">
      <c r="A3079" s="458">
        <v>44112</v>
      </c>
      <c r="B3079" s="81" t="s">
        <v>9</v>
      </c>
      <c r="C3079" s="81" t="s">
        <v>9</v>
      </c>
      <c r="D3079" s="459">
        <v>13</v>
      </c>
      <c r="E3079" s="81"/>
    </row>
    <row r="3080" spans="1:5" x14ac:dyDescent="0.25">
      <c r="A3080" s="458">
        <v>44112</v>
      </c>
      <c r="B3080" s="81" t="s">
        <v>9</v>
      </c>
      <c r="C3080" s="81" t="s">
        <v>17</v>
      </c>
      <c r="D3080" s="459">
        <v>6</v>
      </c>
      <c r="E3080" s="81"/>
    </row>
    <row r="3081" spans="1:5" x14ac:dyDescent="0.25">
      <c r="A3081" s="458">
        <v>44112</v>
      </c>
      <c r="B3081" s="81" t="s">
        <v>9</v>
      </c>
      <c r="C3081" s="460" t="s">
        <v>1202</v>
      </c>
      <c r="D3081" s="459">
        <v>1</v>
      </c>
      <c r="E3081" s="81"/>
    </row>
    <row r="3082" spans="1:5" x14ac:dyDescent="0.25">
      <c r="A3082" s="458">
        <v>44112</v>
      </c>
      <c r="B3082" s="81" t="s">
        <v>9</v>
      </c>
      <c r="C3082" s="81" t="s">
        <v>143</v>
      </c>
      <c r="D3082" s="459">
        <v>2</v>
      </c>
      <c r="E3082" s="81"/>
    </row>
    <row r="3083" spans="1:5" x14ac:dyDescent="0.25">
      <c r="A3083" s="458">
        <v>44112</v>
      </c>
      <c r="B3083" s="81" t="s">
        <v>15</v>
      </c>
      <c r="C3083" s="81" t="s">
        <v>107</v>
      </c>
      <c r="D3083" s="459">
        <v>1</v>
      </c>
      <c r="E3083" s="81"/>
    </row>
    <row r="3084" spans="1:5" x14ac:dyDescent="0.25">
      <c r="A3084" s="458">
        <v>44112</v>
      </c>
      <c r="B3084" s="81" t="s">
        <v>11</v>
      </c>
      <c r="C3084" s="118" t="s">
        <v>1452</v>
      </c>
      <c r="D3084" s="459">
        <v>2</v>
      </c>
      <c r="E3084" s="81"/>
    </row>
    <row r="3085" spans="1:5" x14ac:dyDescent="0.25">
      <c r="A3085" s="458">
        <v>44112</v>
      </c>
      <c r="B3085" s="81" t="s">
        <v>11</v>
      </c>
      <c r="C3085" s="81" t="s">
        <v>11</v>
      </c>
      <c r="D3085" s="459">
        <v>0</v>
      </c>
      <c r="E3085" s="81"/>
    </row>
    <row r="3086" spans="1:5" x14ac:dyDescent="0.25">
      <c r="A3086" s="458">
        <v>44112</v>
      </c>
      <c r="B3086" s="81" t="s">
        <v>12</v>
      </c>
      <c r="C3086" s="116" t="s">
        <v>1223</v>
      </c>
      <c r="D3086" s="459">
        <v>1</v>
      </c>
      <c r="E3086" s="81"/>
    </row>
    <row r="3087" spans="1:5" x14ac:dyDescent="0.25">
      <c r="A3087" s="458">
        <v>44112</v>
      </c>
      <c r="B3087" s="81" t="s">
        <v>8</v>
      </c>
      <c r="C3087" s="460" t="s">
        <v>1226</v>
      </c>
      <c r="D3087" s="459">
        <v>2</v>
      </c>
      <c r="E3087" s="81"/>
    </row>
    <row r="3088" spans="1:5" x14ac:dyDescent="0.25">
      <c r="A3088" s="458">
        <v>44112</v>
      </c>
      <c r="B3088" s="81" t="s">
        <v>8</v>
      </c>
      <c r="C3088" s="81" t="s">
        <v>132</v>
      </c>
      <c r="D3088" s="459">
        <v>1</v>
      </c>
      <c r="E3088" s="81"/>
    </row>
    <row r="3089" spans="1:5" x14ac:dyDescent="0.25">
      <c r="A3089" s="458">
        <v>44112</v>
      </c>
      <c r="B3089" s="81" t="s">
        <v>8</v>
      </c>
      <c r="C3089" s="81" t="s">
        <v>203</v>
      </c>
      <c r="D3089" s="459">
        <v>2</v>
      </c>
      <c r="E3089" s="81"/>
    </row>
    <row r="3090" spans="1:5" x14ac:dyDescent="0.25">
      <c r="A3090" s="458">
        <v>44112</v>
      </c>
      <c r="B3090" s="81" t="s">
        <v>8</v>
      </c>
      <c r="C3090" s="81" t="s">
        <v>40</v>
      </c>
      <c r="D3090" s="459">
        <v>1</v>
      </c>
      <c r="E3090" s="81"/>
    </row>
    <row r="3091" spans="1:5" x14ac:dyDescent="0.25">
      <c r="A3091" s="458">
        <v>44112</v>
      </c>
      <c r="B3091" s="81" t="s">
        <v>8</v>
      </c>
      <c r="C3091" s="81" t="s">
        <v>8</v>
      </c>
      <c r="D3091" s="459">
        <v>82</v>
      </c>
      <c r="E3091" s="81"/>
    </row>
    <row r="3092" spans="1:5" x14ac:dyDescent="0.25">
      <c r="A3092" s="458">
        <v>44112</v>
      </c>
      <c r="B3092" s="81" t="s">
        <v>8</v>
      </c>
      <c r="C3092" s="81" t="s">
        <v>110</v>
      </c>
      <c r="D3092" s="459">
        <v>2</v>
      </c>
      <c r="E3092" s="81"/>
    </row>
    <row r="3093" spans="1:5" x14ac:dyDescent="0.25">
      <c r="A3093" s="458">
        <v>44112</v>
      </c>
      <c r="B3093" s="81" t="s">
        <v>49</v>
      </c>
      <c r="C3093" s="81" t="s">
        <v>49</v>
      </c>
      <c r="D3093" s="459">
        <v>0</v>
      </c>
      <c r="E3093" s="81"/>
    </row>
    <row r="3094" spans="1:5" x14ac:dyDescent="0.25">
      <c r="A3094" s="458">
        <v>44112</v>
      </c>
      <c r="B3094" s="81" t="s">
        <v>50</v>
      </c>
      <c r="C3094" s="460" t="s">
        <v>1250</v>
      </c>
      <c r="D3094" s="459">
        <v>1</v>
      </c>
      <c r="E3094" s="81"/>
    </row>
    <row r="3095" spans="1:5" x14ac:dyDescent="0.25">
      <c r="A3095" s="458">
        <v>44112</v>
      </c>
      <c r="B3095" s="81" t="s">
        <v>50</v>
      </c>
      <c r="C3095" s="81" t="s">
        <v>365</v>
      </c>
      <c r="D3095" s="459">
        <v>3</v>
      </c>
      <c r="E3095" s="81"/>
    </row>
    <row r="3096" spans="1:5" x14ac:dyDescent="0.25">
      <c r="A3096" s="458">
        <v>44112</v>
      </c>
      <c r="B3096" s="81" t="s">
        <v>27</v>
      </c>
      <c r="C3096" s="81" t="s">
        <v>139</v>
      </c>
      <c r="D3096" s="459">
        <v>1</v>
      </c>
      <c r="E3096" s="81"/>
    </row>
    <row r="3097" spans="1:5" x14ac:dyDescent="0.25">
      <c r="A3097" s="458">
        <v>44112</v>
      </c>
      <c r="B3097" s="81" t="s">
        <v>27</v>
      </c>
      <c r="C3097" s="81" t="s">
        <v>43</v>
      </c>
      <c r="D3097" s="459">
        <v>7</v>
      </c>
      <c r="E3097" s="81"/>
    </row>
    <row r="3098" spans="1:5" x14ac:dyDescent="0.25">
      <c r="A3098" s="458">
        <v>44112</v>
      </c>
      <c r="B3098" s="81" t="s">
        <v>51</v>
      </c>
      <c r="C3098" s="81" t="s">
        <v>51</v>
      </c>
      <c r="D3098" s="459">
        <v>0</v>
      </c>
      <c r="E3098" s="81"/>
    </row>
    <row r="3099" spans="1:5" x14ac:dyDescent="0.25">
      <c r="A3099" s="458">
        <v>44112</v>
      </c>
      <c r="B3099" s="81" t="s">
        <v>10</v>
      </c>
      <c r="C3099" s="81" t="s">
        <v>10</v>
      </c>
      <c r="D3099" s="459">
        <v>0</v>
      </c>
      <c r="E3099" s="81"/>
    </row>
    <row r="3100" spans="1:5" x14ac:dyDescent="0.25">
      <c r="A3100" s="458">
        <v>44113</v>
      </c>
      <c r="B3100" s="81" t="s">
        <v>14</v>
      </c>
      <c r="C3100" s="81" t="s">
        <v>14</v>
      </c>
      <c r="D3100" s="459">
        <v>0</v>
      </c>
      <c r="E3100" s="81"/>
    </row>
    <row r="3101" spans="1:5" x14ac:dyDescent="0.25">
      <c r="A3101" s="458">
        <v>44113</v>
      </c>
      <c r="B3101" s="81" t="s">
        <v>20</v>
      </c>
      <c r="C3101" s="81" t="s">
        <v>20</v>
      </c>
      <c r="D3101" s="459">
        <v>13</v>
      </c>
      <c r="E3101" s="81"/>
    </row>
    <row r="3102" spans="1:5" x14ac:dyDescent="0.25">
      <c r="A3102" s="458">
        <v>44113</v>
      </c>
      <c r="B3102" s="81" t="s">
        <v>20</v>
      </c>
      <c r="C3102" s="81" t="s">
        <v>363</v>
      </c>
      <c r="D3102" s="459">
        <v>1</v>
      </c>
      <c r="E3102" s="81"/>
    </row>
    <row r="3103" spans="1:5" x14ac:dyDescent="0.25">
      <c r="A3103" s="458">
        <v>44113</v>
      </c>
      <c r="B3103" s="81" t="s">
        <v>13</v>
      </c>
      <c r="C3103" s="460" t="s">
        <v>1161</v>
      </c>
      <c r="D3103" s="459">
        <v>1</v>
      </c>
      <c r="E3103" s="81"/>
    </row>
    <row r="3104" spans="1:5" x14ac:dyDescent="0.25">
      <c r="A3104" s="458">
        <v>44113</v>
      </c>
      <c r="B3104" s="81" t="s">
        <v>13</v>
      </c>
      <c r="C3104" s="81" t="s">
        <v>13</v>
      </c>
      <c r="D3104" s="459">
        <v>6</v>
      </c>
      <c r="E3104" s="81"/>
    </row>
    <row r="3105" spans="1:5" x14ac:dyDescent="0.25">
      <c r="A3105" s="458">
        <v>44113</v>
      </c>
      <c r="B3105" s="81" t="s">
        <v>13</v>
      </c>
      <c r="C3105" s="460" t="s">
        <v>1165</v>
      </c>
      <c r="D3105" s="459">
        <v>8</v>
      </c>
      <c r="E3105" s="81"/>
    </row>
    <row r="3106" spans="1:5" x14ac:dyDescent="0.25">
      <c r="A3106" s="458">
        <v>44113</v>
      </c>
      <c r="B3106" s="81" t="s">
        <v>13</v>
      </c>
      <c r="C3106" s="460" t="s">
        <v>1167</v>
      </c>
      <c r="D3106" s="459">
        <v>1</v>
      </c>
      <c r="E3106" s="81"/>
    </row>
    <row r="3107" spans="1:5" x14ac:dyDescent="0.25">
      <c r="A3107" s="458">
        <v>44113</v>
      </c>
      <c r="B3107" s="81" t="s">
        <v>24</v>
      </c>
      <c r="C3107" s="81" t="s">
        <v>23</v>
      </c>
      <c r="D3107" s="459">
        <v>12</v>
      </c>
      <c r="E3107" s="81"/>
    </row>
    <row r="3108" spans="1:5" x14ac:dyDescent="0.25">
      <c r="A3108" s="458">
        <v>44113</v>
      </c>
      <c r="B3108" s="81" t="s">
        <v>47</v>
      </c>
      <c r="C3108" s="81" t="s">
        <v>47</v>
      </c>
      <c r="D3108" s="459">
        <v>0</v>
      </c>
      <c r="E3108" s="81"/>
    </row>
    <row r="3109" spans="1:5" x14ac:dyDescent="0.25">
      <c r="A3109" s="458">
        <v>44113</v>
      </c>
      <c r="B3109" s="81" t="s">
        <v>48</v>
      </c>
      <c r="C3109" s="460" t="s">
        <v>1380</v>
      </c>
      <c r="D3109" s="459">
        <v>0</v>
      </c>
      <c r="E3109" s="81"/>
    </row>
    <row r="3110" spans="1:5" x14ac:dyDescent="0.25">
      <c r="A3110" s="458">
        <v>44113</v>
      </c>
      <c r="B3110" s="81" t="s">
        <v>7</v>
      </c>
      <c r="C3110" s="81" t="s">
        <v>7</v>
      </c>
      <c r="D3110" s="459">
        <v>7</v>
      </c>
      <c r="E3110" s="81"/>
    </row>
    <row r="3111" spans="1:5" x14ac:dyDescent="0.25">
      <c r="A3111" s="458">
        <v>44113</v>
      </c>
      <c r="B3111" s="81" t="s">
        <v>9</v>
      </c>
      <c r="C3111" s="81" t="s">
        <v>9</v>
      </c>
      <c r="D3111" s="459">
        <v>22</v>
      </c>
      <c r="E3111" s="81"/>
    </row>
    <row r="3112" spans="1:5" x14ac:dyDescent="0.25">
      <c r="A3112" s="458">
        <v>44113</v>
      </c>
      <c r="B3112" s="81" t="s">
        <v>9</v>
      </c>
      <c r="C3112" s="81" t="s">
        <v>17</v>
      </c>
      <c r="D3112" s="459">
        <v>18</v>
      </c>
      <c r="E3112" s="81"/>
    </row>
    <row r="3113" spans="1:5" x14ac:dyDescent="0.25">
      <c r="A3113" s="458">
        <v>44113</v>
      </c>
      <c r="B3113" s="81" t="s">
        <v>9</v>
      </c>
      <c r="C3113" s="81" t="s">
        <v>143</v>
      </c>
      <c r="D3113" s="459">
        <v>1</v>
      </c>
      <c r="E3113" s="81"/>
    </row>
    <row r="3114" spans="1:5" x14ac:dyDescent="0.25">
      <c r="A3114" s="458">
        <v>44113</v>
      </c>
      <c r="B3114" s="81" t="s">
        <v>15</v>
      </c>
      <c r="C3114" s="81" t="s">
        <v>107</v>
      </c>
      <c r="D3114" s="459">
        <v>3</v>
      </c>
      <c r="E3114" s="81"/>
    </row>
    <row r="3115" spans="1:5" x14ac:dyDescent="0.25">
      <c r="A3115" s="458">
        <v>44113</v>
      </c>
      <c r="B3115" s="81" t="s">
        <v>15</v>
      </c>
      <c r="C3115" s="81" t="s">
        <v>283</v>
      </c>
      <c r="D3115" s="459">
        <v>1</v>
      </c>
      <c r="E3115" s="81"/>
    </row>
    <row r="3116" spans="1:5" x14ac:dyDescent="0.25">
      <c r="A3116" s="458">
        <v>44113</v>
      </c>
      <c r="B3116" s="81" t="s">
        <v>11</v>
      </c>
      <c r="C3116" s="81" t="s">
        <v>11</v>
      </c>
      <c r="D3116" s="459">
        <v>2</v>
      </c>
      <c r="E3116" s="81"/>
    </row>
    <row r="3117" spans="1:5" x14ac:dyDescent="0.25">
      <c r="A3117" s="458">
        <v>44113</v>
      </c>
      <c r="B3117" s="81" t="s">
        <v>11</v>
      </c>
      <c r="C3117" s="81" t="s">
        <v>133</v>
      </c>
      <c r="D3117" s="459">
        <v>2</v>
      </c>
      <c r="E3117" s="81"/>
    </row>
    <row r="3118" spans="1:5" x14ac:dyDescent="0.25">
      <c r="A3118" s="458">
        <v>44113</v>
      </c>
      <c r="B3118" s="81" t="s">
        <v>12</v>
      </c>
      <c r="C3118" s="81" t="s">
        <v>73</v>
      </c>
      <c r="D3118" s="459">
        <v>3</v>
      </c>
      <c r="E3118" s="81"/>
    </row>
    <row r="3119" spans="1:5" x14ac:dyDescent="0.25">
      <c r="A3119" s="458">
        <v>44113</v>
      </c>
      <c r="B3119" s="81" t="s">
        <v>12</v>
      </c>
      <c r="C3119" s="81" t="s">
        <v>12</v>
      </c>
      <c r="D3119" s="459">
        <v>3</v>
      </c>
      <c r="E3119" s="81"/>
    </row>
    <row r="3120" spans="1:5" x14ac:dyDescent="0.25">
      <c r="A3120" s="458">
        <v>44113</v>
      </c>
      <c r="B3120" s="81" t="s">
        <v>8</v>
      </c>
      <c r="C3120" s="460" t="s">
        <v>1226</v>
      </c>
      <c r="D3120" s="459">
        <v>1</v>
      </c>
      <c r="E3120" s="81"/>
    </row>
    <row r="3121" spans="1:5" x14ac:dyDescent="0.25">
      <c r="A3121" s="458">
        <v>44113</v>
      </c>
      <c r="B3121" s="81" t="s">
        <v>8</v>
      </c>
      <c r="C3121" s="460" t="s">
        <v>1232</v>
      </c>
      <c r="D3121" s="459">
        <v>1</v>
      </c>
      <c r="E3121" s="81"/>
    </row>
    <row r="3122" spans="1:5" x14ac:dyDescent="0.25">
      <c r="A3122" s="458">
        <v>44113</v>
      </c>
      <c r="B3122" s="81" t="s">
        <v>8</v>
      </c>
      <c r="C3122" s="460" t="s">
        <v>1236</v>
      </c>
      <c r="D3122" s="459">
        <v>2</v>
      </c>
      <c r="E3122" s="81"/>
    </row>
    <row r="3123" spans="1:5" x14ac:dyDescent="0.25">
      <c r="A3123" s="458">
        <v>44113</v>
      </c>
      <c r="B3123" s="81" t="s">
        <v>8</v>
      </c>
      <c r="C3123" s="81" t="s">
        <v>58</v>
      </c>
      <c r="D3123" s="459">
        <v>6</v>
      </c>
      <c r="E3123" s="81"/>
    </row>
    <row r="3124" spans="1:5" x14ac:dyDescent="0.25">
      <c r="A3124" s="458">
        <v>44113</v>
      </c>
      <c r="B3124" s="81" t="s">
        <v>8</v>
      </c>
      <c r="C3124" s="81" t="s">
        <v>132</v>
      </c>
      <c r="D3124" s="459">
        <v>1</v>
      </c>
      <c r="E3124" s="81"/>
    </row>
    <row r="3125" spans="1:5" x14ac:dyDescent="0.25">
      <c r="A3125" s="458">
        <v>44113</v>
      </c>
      <c r="B3125" s="81" t="s">
        <v>8</v>
      </c>
      <c r="C3125" s="81" t="s">
        <v>203</v>
      </c>
      <c r="D3125" s="459">
        <v>3</v>
      </c>
      <c r="E3125" s="81"/>
    </row>
    <row r="3126" spans="1:5" x14ac:dyDescent="0.25">
      <c r="A3126" s="458">
        <v>44113</v>
      </c>
      <c r="B3126" s="81" t="s">
        <v>8</v>
      </c>
      <c r="C3126" s="81" t="s">
        <v>40</v>
      </c>
      <c r="D3126" s="459">
        <v>1</v>
      </c>
      <c r="E3126" s="81"/>
    </row>
    <row r="3127" spans="1:5" x14ac:dyDescent="0.25">
      <c r="A3127" s="458">
        <v>44113</v>
      </c>
      <c r="B3127" s="81" t="s">
        <v>8</v>
      </c>
      <c r="C3127" s="81" t="s">
        <v>8</v>
      </c>
      <c r="D3127" s="459">
        <v>77</v>
      </c>
      <c r="E3127" s="81"/>
    </row>
    <row r="3128" spans="1:5" x14ac:dyDescent="0.25">
      <c r="A3128" s="458">
        <v>44113</v>
      </c>
      <c r="B3128" s="81" t="s">
        <v>8</v>
      </c>
      <c r="C3128" s="81" t="s">
        <v>31</v>
      </c>
      <c r="D3128" s="459">
        <v>2</v>
      </c>
      <c r="E3128" s="81"/>
    </row>
    <row r="3129" spans="1:5" x14ac:dyDescent="0.25">
      <c r="A3129" s="458">
        <v>44113</v>
      </c>
      <c r="B3129" s="81" t="s">
        <v>8</v>
      </c>
      <c r="C3129" s="81" t="s">
        <v>79</v>
      </c>
      <c r="D3129" s="459">
        <v>1</v>
      </c>
      <c r="E3129" s="81"/>
    </row>
    <row r="3130" spans="1:5" x14ac:dyDescent="0.25">
      <c r="A3130" s="458">
        <v>44113</v>
      </c>
      <c r="B3130" s="81" t="s">
        <v>8</v>
      </c>
      <c r="C3130" s="81" t="s">
        <v>110</v>
      </c>
      <c r="D3130" s="459">
        <v>1</v>
      </c>
      <c r="E3130" s="81"/>
    </row>
    <row r="3131" spans="1:5" x14ac:dyDescent="0.25">
      <c r="A3131" s="458">
        <v>44113</v>
      </c>
      <c r="B3131" s="81" t="s">
        <v>49</v>
      </c>
      <c r="C3131" s="460" t="s">
        <v>1246</v>
      </c>
      <c r="D3131" s="459">
        <v>1</v>
      </c>
      <c r="E3131" s="81"/>
    </row>
    <row r="3132" spans="1:5" x14ac:dyDescent="0.25">
      <c r="A3132" s="458">
        <v>44113</v>
      </c>
      <c r="B3132" s="81" t="s">
        <v>49</v>
      </c>
      <c r="C3132" s="81" t="s">
        <v>49</v>
      </c>
      <c r="D3132" s="459">
        <v>2</v>
      </c>
      <c r="E3132" s="81"/>
    </row>
    <row r="3133" spans="1:5" x14ac:dyDescent="0.25">
      <c r="A3133" s="458">
        <v>44113</v>
      </c>
      <c r="B3133" s="81" t="s">
        <v>50</v>
      </c>
      <c r="C3133" s="460" t="s">
        <v>1250</v>
      </c>
      <c r="D3133" s="459">
        <v>5</v>
      </c>
      <c r="E3133" s="81"/>
    </row>
    <row r="3134" spans="1:5" x14ac:dyDescent="0.25">
      <c r="A3134" s="458">
        <v>44113</v>
      </c>
      <c r="B3134" s="81" t="s">
        <v>50</v>
      </c>
      <c r="C3134" s="81" t="s">
        <v>365</v>
      </c>
      <c r="D3134" s="459">
        <v>4</v>
      </c>
      <c r="E3134" s="81"/>
    </row>
    <row r="3135" spans="1:5" x14ac:dyDescent="0.25">
      <c r="A3135" s="458">
        <v>44113</v>
      </c>
      <c r="B3135" s="81" t="s">
        <v>27</v>
      </c>
      <c r="C3135" s="81" t="s">
        <v>139</v>
      </c>
      <c r="D3135" s="459">
        <v>4</v>
      </c>
      <c r="E3135" s="81"/>
    </row>
    <row r="3136" spans="1:5" x14ac:dyDescent="0.25">
      <c r="A3136" s="458">
        <v>44113</v>
      </c>
      <c r="B3136" s="81" t="s">
        <v>27</v>
      </c>
      <c r="C3136" s="81" t="s">
        <v>43</v>
      </c>
      <c r="D3136" s="459">
        <v>10</v>
      </c>
      <c r="E3136" s="81"/>
    </row>
    <row r="3137" spans="1:5" x14ac:dyDescent="0.25">
      <c r="A3137" s="458">
        <v>44113</v>
      </c>
      <c r="B3137" s="81" t="s">
        <v>27</v>
      </c>
      <c r="C3137" s="81" t="s">
        <v>619</v>
      </c>
      <c r="D3137" s="459">
        <v>1</v>
      </c>
      <c r="E3137" s="81"/>
    </row>
    <row r="3138" spans="1:5" x14ac:dyDescent="0.25">
      <c r="A3138" s="458">
        <v>44113</v>
      </c>
      <c r="B3138" s="81" t="s">
        <v>51</v>
      </c>
      <c r="C3138" s="81" t="s">
        <v>51</v>
      </c>
      <c r="D3138" s="459">
        <v>3</v>
      </c>
      <c r="E3138" s="81"/>
    </row>
    <row r="3139" spans="1:5" x14ac:dyDescent="0.25">
      <c r="A3139" s="458">
        <v>44113</v>
      </c>
      <c r="B3139" s="81" t="s">
        <v>10</v>
      </c>
      <c r="C3139" s="81" t="s">
        <v>10</v>
      </c>
      <c r="D3139" s="459">
        <v>2</v>
      </c>
      <c r="E3139" s="81"/>
    </row>
    <row r="3140" spans="1:5" x14ac:dyDescent="0.25">
      <c r="A3140" s="458">
        <v>44114</v>
      </c>
      <c r="B3140" s="81" t="s">
        <v>14</v>
      </c>
      <c r="C3140" s="81" t="s">
        <v>14</v>
      </c>
      <c r="D3140" s="459">
        <v>0</v>
      </c>
      <c r="E3140" s="81"/>
    </row>
    <row r="3141" spans="1:5" x14ac:dyDescent="0.25">
      <c r="A3141" s="458">
        <v>44114</v>
      </c>
      <c r="B3141" s="81" t="s">
        <v>20</v>
      </c>
      <c r="C3141" s="81" t="s">
        <v>20</v>
      </c>
      <c r="D3141" s="459">
        <v>12</v>
      </c>
      <c r="E3141" s="81"/>
    </row>
    <row r="3142" spans="1:5" x14ac:dyDescent="0.25">
      <c r="A3142" s="458">
        <v>44114</v>
      </c>
      <c r="B3142" s="81" t="s">
        <v>20</v>
      </c>
      <c r="C3142" s="460" t="s">
        <v>909</v>
      </c>
      <c r="D3142" s="459">
        <v>1</v>
      </c>
      <c r="E3142" s="81"/>
    </row>
    <row r="3143" spans="1:5" x14ac:dyDescent="0.25">
      <c r="A3143" s="458">
        <v>44114</v>
      </c>
      <c r="B3143" s="81" t="s">
        <v>13</v>
      </c>
      <c r="C3143" s="460" t="s">
        <v>1161</v>
      </c>
      <c r="D3143" s="459">
        <v>2</v>
      </c>
      <c r="E3143" s="81"/>
    </row>
    <row r="3144" spans="1:5" x14ac:dyDescent="0.25">
      <c r="A3144" s="458">
        <v>44114</v>
      </c>
      <c r="B3144" s="81" t="s">
        <v>13</v>
      </c>
      <c r="C3144" s="460" t="s">
        <v>137</v>
      </c>
      <c r="D3144" s="459">
        <v>1</v>
      </c>
      <c r="E3144" s="81"/>
    </row>
    <row r="3145" spans="1:5" x14ac:dyDescent="0.25">
      <c r="A3145" s="458">
        <v>44114</v>
      </c>
      <c r="B3145" s="81" t="s">
        <v>13</v>
      </c>
      <c r="C3145" s="460" t="s">
        <v>1167</v>
      </c>
      <c r="D3145" s="459">
        <v>3</v>
      </c>
      <c r="E3145" s="81"/>
    </row>
    <row r="3146" spans="1:5" x14ac:dyDescent="0.25">
      <c r="A3146" s="458">
        <v>44114</v>
      </c>
      <c r="B3146" s="81" t="s">
        <v>24</v>
      </c>
      <c r="C3146" s="81" t="s">
        <v>23</v>
      </c>
      <c r="D3146" s="459">
        <v>17</v>
      </c>
      <c r="E3146" s="81"/>
    </row>
    <row r="3147" spans="1:5" x14ac:dyDescent="0.25">
      <c r="A3147" s="458">
        <v>44114</v>
      </c>
      <c r="B3147" s="81" t="s">
        <v>24</v>
      </c>
      <c r="C3147" s="81" t="s">
        <v>36</v>
      </c>
      <c r="D3147" s="459">
        <v>2</v>
      </c>
      <c r="E3147" s="81"/>
    </row>
    <row r="3148" spans="1:5" x14ac:dyDescent="0.25">
      <c r="A3148" s="458">
        <v>44114</v>
      </c>
      <c r="B3148" s="81" t="s">
        <v>47</v>
      </c>
      <c r="C3148" s="81" t="s">
        <v>47</v>
      </c>
      <c r="D3148" s="459">
        <v>0</v>
      </c>
      <c r="E3148" s="81"/>
    </row>
    <row r="3149" spans="1:5" x14ac:dyDescent="0.25">
      <c r="A3149" s="458">
        <v>44114</v>
      </c>
      <c r="B3149" s="81" t="s">
        <v>48</v>
      </c>
      <c r="C3149" s="460" t="s">
        <v>1380</v>
      </c>
      <c r="D3149" s="459">
        <v>0</v>
      </c>
      <c r="E3149" s="81"/>
    </row>
    <row r="3150" spans="1:5" x14ac:dyDescent="0.25">
      <c r="A3150" s="458">
        <v>44114</v>
      </c>
      <c r="B3150" s="81" t="s">
        <v>7</v>
      </c>
      <c r="C3150" s="81" t="s">
        <v>7</v>
      </c>
      <c r="D3150" s="459">
        <v>18</v>
      </c>
      <c r="E3150" s="81"/>
    </row>
    <row r="3151" spans="1:5" x14ac:dyDescent="0.25">
      <c r="A3151" s="458">
        <v>44114</v>
      </c>
      <c r="B3151" s="81" t="s">
        <v>9</v>
      </c>
      <c r="C3151" s="81" t="s">
        <v>9</v>
      </c>
      <c r="D3151" s="459">
        <v>10</v>
      </c>
      <c r="E3151" s="81"/>
    </row>
    <row r="3152" spans="1:5" x14ac:dyDescent="0.25">
      <c r="A3152" s="458">
        <v>44114</v>
      </c>
      <c r="B3152" s="81" t="s">
        <v>9</v>
      </c>
      <c r="C3152" s="81" t="s">
        <v>17</v>
      </c>
      <c r="D3152" s="459">
        <v>6</v>
      </c>
      <c r="E3152" s="81"/>
    </row>
    <row r="3153" spans="1:5" x14ac:dyDescent="0.25">
      <c r="A3153" s="458">
        <v>44114</v>
      </c>
      <c r="B3153" s="81" t="s">
        <v>9</v>
      </c>
      <c r="C3153" s="81" t="s">
        <v>143</v>
      </c>
      <c r="D3153" s="459">
        <v>1</v>
      </c>
      <c r="E3153" s="81"/>
    </row>
    <row r="3154" spans="1:5" x14ac:dyDescent="0.25">
      <c r="A3154" s="458">
        <v>44114</v>
      </c>
      <c r="B3154" s="81" t="s">
        <v>15</v>
      </c>
      <c r="C3154" s="81" t="s">
        <v>1139</v>
      </c>
      <c r="D3154" s="459">
        <v>0</v>
      </c>
      <c r="E3154" s="81"/>
    </row>
    <row r="3155" spans="1:5" x14ac:dyDescent="0.25">
      <c r="A3155" s="458">
        <v>44114</v>
      </c>
      <c r="B3155" s="81" t="s">
        <v>11</v>
      </c>
      <c r="C3155" s="81" t="s">
        <v>333</v>
      </c>
      <c r="D3155" s="459">
        <v>1</v>
      </c>
      <c r="E3155" s="81"/>
    </row>
    <row r="3156" spans="1:5" x14ac:dyDescent="0.25">
      <c r="A3156" s="458">
        <v>44114</v>
      </c>
      <c r="B3156" s="81" t="s">
        <v>11</v>
      </c>
      <c r="C3156" s="81" t="s">
        <v>11</v>
      </c>
      <c r="D3156" s="459">
        <v>1</v>
      </c>
      <c r="E3156" s="81"/>
    </row>
    <row r="3157" spans="1:5" x14ac:dyDescent="0.25">
      <c r="A3157" s="458">
        <v>44114</v>
      </c>
      <c r="B3157" s="81" t="s">
        <v>11</v>
      </c>
      <c r="C3157" s="81" t="s">
        <v>133</v>
      </c>
      <c r="D3157" s="459">
        <v>5</v>
      </c>
      <c r="E3157" s="81"/>
    </row>
    <row r="3158" spans="1:5" x14ac:dyDescent="0.25">
      <c r="A3158" s="458">
        <v>44114</v>
      </c>
      <c r="B3158" s="81" t="s">
        <v>12</v>
      </c>
      <c r="C3158" s="81" t="s">
        <v>12</v>
      </c>
      <c r="D3158" s="459">
        <v>1</v>
      </c>
      <c r="E3158" s="81"/>
    </row>
    <row r="3159" spans="1:5" x14ac:dyDescent="0.25">
      <c r="A3159" s="458">
        <v>44114</v>
      </c>
      <c r="B3159" s="81" t="s">
        <v>8</v>
      </c>
      <c r="C3159" s="81" t="s">
        <v>72</v>
      </c>
      <c r="D3159" s="459">
        <v>1</v>
      </c>
      <c r="E3159" s="81"/>
    </row>
    <row r="3160" spans="1:5" x14ac:dyDescent="0.25">
      <c r="A3160" s="458">
        <v>44114</v>
      </c>
      <c r="B3160" s="81" t="s">
        <v>8</v>
      </c>
      <c r="C3160" s="460" t="s">
        <v>1232</v>
      </c>
      <c r="D3160" s="459">
        <v>2</v>
      </c>
      <c r="E3160" s="81"/>
    </row>
    <row r="3161" spans="1:5" x14ac:dyDescent="0.25">
      <c r="A3161" s="458">
        <v>44114</v>
      </c>
      <c r="B3161" s="81" t="s">
        <v>8</v>
      </c>
      <c r="C3161" s="81" t="s">
        <v>58</v>
      </c>
      <c r="D3161" s="459">
        <v>1</v>
      </c>
      <c r="E3161" s="81"/>
    </row>
    <row r="3162" spans="1:5" x14ac:dyDescent="0.25">
      <c r="A3162" s="458">
        <v>44114</v>
      </c>
      <c r="B3162" s="81" t="s">
        <v>8</v>
      </c>
      <c r="C3162" s="81" t="s">
        <v>203</v>
      </c>
      <c r="D3162" s="459">
        <v>1</v>
      </c>
      <c r="E3162" s="81"/>
    </row>
    <row r="3163" spans="1:5" x14ac:dyDescent="0.25">
      <c r="A3163" s="458">
        <v>44114</v>
      </c>
      <c r="B3163" s="81" t="s">
        <v>8</v>
      </c>
      <c r="C3163" s="81" t="s">
        <v>8</v>
      </c>
      <c r="D3163" s="459">
        <v>121</v>
      </c>
      <c r="E3163" s="81"/>
    </row>
    <row r="3164" spans="1:5" x14ac:dyDescent="0.25">
      <c r="A3164" s="458">
        <v>44114</v>
      </c>
      <c r="B3164" s="81" t="s">
        <v>8</v>
      </c>
      <c r="C3164" s="81" t="s">
        <v>31</v>
      </c>
      <c r="D3164" s="459">
        <v>2</v>
      </c>
      <c r="E3164" s="81"/>
    </row>
    <row r="3165" spans="1:5" x14ac:dyDescent="0.25">
      <c r="A3165" s="458">
        <v>44114</v>
      </c>
      <c r="B3165" s="81" t="s">
        <v>8</v>
      </c>
      <c r="C3165" s="81" t="s">
        <v>79</v>
      </c>
      <c r="D3165" s="459">
        <v>2</v>
      </c>
      <c r="E3165" s="81"/>
    </row>
    <row r="3166" spans="1:5" x14ac:dyDescent="0.25">
      <c r="A3166" s="458">
        <v>44114</v>
      </c>
      <c r="B3166" s="81" t="s">
        <v>8</v>
      </c>
      <c r="C3166" s="81" t="s">
        <v>110</v>
      </c>
      <c r="D3166" s="459">
        <v>3</v>
      </c>
      <c r="E3166" s="81"/>
    </row>
    <row r="3167" spans="1:5" x14ac:dyDescent="0.25">
      <c r="A3167" s="458">
        <v>44114</v>
      </c>
      <c r="B3167" s="81" t="s">
        <v>49</v>
      </c>
      <c r="C3167" s="81" t="s">
        <v>49</v>
      </c>
      <c r="D3167" s="459">
        <v>6</v>
      </c>
      <c r="E3167" s="81"/>
    </row>
    <row r="3168" spans="1:5" x14ac:dyDescent="0.25">
      <c r="A3168" s="458">
        <v>44114</v>
      </c>
      <c r="B3168" s="81" t="s">
        <v>50</v>
      </c>
      <c r="C3168" s="116" t="s">
        <v>1140</v>
      </c>
      <c r="D3168" s="459">
        <v>2</v>
      </c>
      <c r="E3168" s="81"/>
    </row>
    <row r="3169" spans="1:5" x14ac:dyDescent="0.25">
      <c r="A3169" s="458">
        <v>44114</v>
      </c>
      <c r="B3169" s="81" t="s">
        <v>50</v>
      </c>
      <c r="C3169" s="81" t="s">
        <v>365</v>
      </c>
      <c r="D3169" s="459">
        <v>4</v>
      </c>
      <c r="E3169" s="81"/>
    </row>
    <row r="3170" spans="1:5" x14ac:dyDescent="0.25">
      <c r="A3170" s="458">
        <v>44114</v>
      </c>
      <c r="B3170" s="81" t="s">
        <v>27</v>
      </c>
      <c r="C3170" s="81" t="s">
        <v>139</v>
      </c>
      <c r="D3170" s="459">
        <v>3</v>
      </c>
      <c r="E3170" s="81"/>
    </row>
    <row r="3171" spans="1:5" x14ac:dyDescent="0.25">
      <c r="A3171" s="458">
        <v>44114</v>
      </c>
      <c r="B3171" s="81" t="s">
        <v>27</v>
      </c>
      <c r="C3171" s="81" t="s">
        <v>43</v>
      </c>
      <c r="D3171" s="459">
        <v>3</v>
      </c>
      <c r="E3171" s="81"/>
    </row>
    <row r="3172" spans="1:5" x14ac:dyDescent="0.25">
      <c r="A3172" s="458">
        <v>44114</v>
      </c>
      <c r="B3172" s="81" t="s">
        <v>51</v>
      </c>
      <c r="C3172" s="81" t="s">
        <v>51</v>
      </c>
      <c r="D3172" s="459">
        <v>3</v>
      </c>
      <c r="E3172" s="81"/>
    </row>
    <row r="3173" spans="1:5" x14ac:dyDescent="0.25">
      <c r="A3173" s="458">
        <v>44114</v>
      </c>
      <c r="B3173" s="81" t="s">
        <v>10</v>
      </c>
      <c r="C3173" s="81" t="s">
        <v>10</v>
      </c>
      <c r="D3173" s="459">
        <v>1</v>
      </c>
      <c r="E3173" s="81"/>
    </row>
    <row r="3174" spans="1:5" x14ac:dyDescent="0.25">
      <c r="A3174" s="458">
        <v>44115</v>
      </c>
      <c r="B3174" s="81" t="s">
        <v>14</v>
      </c>
      <c r="C3174" s="81" t="s">
        <v>84</v>
      </c>
      <c r="D3174" s="459">
        <v>1</v>
      </c>
      <c r="E3174" s="81"/>
    </row>
    <row r="3175" spans="1:5" x14ac:dyDescent="0.25">
      <c r="A3175" s="458">
        <v>44115</v>
      </c>
      <c r="B3175" s="81" t="s">
        <v>20</v>
      </c>
      <c r="C3175" s="81" t="s">
        <v>20</v>
      </c>
      <c r="D3175" s="459">
        <v>9</v>
      </c>
      <c r="E3175" s="81"/>
    </row>
    <row r="3176" spans="1:5" x14ac:dyDescent="0.25">
      <c r="A3176" s="458">
        <v>44115</v>
      </c>
      <c r="B3176" s="81" t="s">
        <v>13</v>
      </c>
      <c r="C3176" s="81" t="s">
        <v>13</v>
      </c>
      <c r="D3176" s="459">
        <v>7</v>
      </c>
      <c r="E3176" s="81"/>
    </row>
    <row r="3177" spans="1:5" x14ac:dyDescent="0.25">
      <c r="A3177" s="458">
        <v>44115</v>
      </c>
      <c r="B3177" s="113" t="s">
        <v>13</v>
      </c>
      <c r="C3177" s="460" t="s">
        <v>1163</v>
      </c>
      <c r="D3177" s="459">
        <v>1</v>
      </c>
      <c r="E3177" s="81"/>
    </row>
    <row r="3178" spans="1:5" x14ac:dyDescent="0.25">
      <c r="A3178" s="458">
        <v>44115</v>
      </c>
      <c r="B3178" s="81" t="s">
        <v>13</v>
      </c>
      <c r="C3178" s="460" t="s">
        <v>1165</v>
      </c>
      <c r="D3178" s="459">
        <v>1</v>
      </c>
      <c r="E3178" s="81"/>
    </row>
    <row r="3179" spans="1:5" x14ac:dyDescent="0.25">
      <c r="A3179" s="458">
        <v>44115</v>
      </c>
      <c r="B3179" s="81" t="s">
        <v>13</v>
      </c>
      <c r="C3179" s="460" t="s">
        <v>1167</v>
      </c>
      <c r="D3179" s="459">
        <v>8</v>
      </c>
      <c r="E3179" s="81"/>
    </row>
    <row r="3180" spans="1:5" x14ac:dyDescent="0.25">
      <c r="A3180" s="458">
        <v>44115</v>
      </c>
      <c r="B3180" s="81" t="s">
        <v>24</v>
      </c>
      <c r="C3180" s="81" t="s">
        <v>23</v>
      </c>
      <c r="D3180" s="459">
        <v>20</v>
      </c>
      <c r="E3180" s="81"/>
    </row>
    <row r="3181" spans="1:5" x14ac:dyDescent="0.25">
      <c r="A3181" s="458">
        <v>44115</v>
      </c>
      <c r="B3181" s="81" t="s">
        <v>24</v>
      </c>
      <c r="C3181" s="118" t="s">
        <v>2971</v>
      </c>
      <c r="D3181" s="459">
        <v>1</v>
      </c>
      <c r="E3181" s="81"/>
    </row>
    <row r="3182" spans="1:5" x14ac:dyDescent="0.25">
      <c r="A3182" s="458">
        <v>44115</v>
      </c>
      <c r="B3182" s="81" t="s">
        <v>24</v>
      </c>
      <c r="C3182" s="81" t="s">
        <v>24</v>
      </c>
      <c r="D3182" s="459">
        <v>1</v>
      </c>
      <c r="E3182" s="81"/>
    </row>
    <row r="3183" spans="1:5" x14ac:dyDescent="0.25">
      <c r="A3183" s="458">
        <v>44115</v>
      </c>
      <c r="B3183" s="81" t="s">
        <v>47</v>
      </c>
      <c r="C3183" s="81" t="s">
        <v>47</v>
      </c>
      <c r="D3183" s="459">
        <v>0</v>
      </c>
      <c r="E3183" s="81"/>
    </row>
    <row r="3184" spans="1:5" x14ac:dyDescent="0.25">
      <c r="A3184" s="458">
        <v>44115</v>
      </c>
      <c r="B3184" s="81" t="s">
        <v>48</v>
      </c>
      <c r="C3184" s="460" t="s">
        <v>1380</v>
      </c>
      <c r="D3184" s="459">
        <v>0</v>
      </c>
      <c r="E3184" s="81"/>
    </row>
    <row r="3185" spans="1:5" x14ac:dyDescent="0.25">
      <c r="A3185" s="458">
        <v>44115</v>
      </c>
      <c r="B3185" s="81" t="s">
        <v>7</v>
      </c>
      <c r="C3185" s="81" t="s">
        <v>7</v>
      </c>
      <c r="D3185" s="459">
        <v>22</v>
      </c>
      <c r="E3185" s="81"/>
    </row>
    <row r="3186" spans="1:5" x14ac:dyDescent="0.25">
      <c r="A3186" s="458">
        <v>44115</v>
      </c>
      <c r="B3186" s="81" t="s">
        <v>9</v>
      </c>
      <c r="C3186" s="81" t="s">
        <v>9</v>
      </c>
      <c r="D3186" s="459">
        <v>17</v>
      </c>
      <c r="E3186" s="81"/>
    </row>
    <row r="3187" spans="1:5" x14ac:dyDescent="0.25">
      <c r="A3187" s="458">
        <v>44115</v>
      </c>
      <c r="B3187" s="81" t="s">
        <v>9</v>
      </c>
      <c r="C3187" s="81" t="s">
        <v>17</v>
      </c>
      <c r="D3187" s="459">
        <v>9</v>
      </c>
      <c r="E3187" s="81"/>
    </row>
    <row r="3188" spans="1:5" x14ac:dyDescent="0.25">
      <c r="A3188" s="458">
        <v>44115</v>
      </c>
      <c r="B3188" s="81" t="s">
        <v>9</v>
      </c>
      <c r="C3188" s="81" t="s">
        <v>143</v>
      </c>
      <c r="D3188" s="459">
        <v>3</v>
      </c>
      <c r="E3188" s="81"/>
    </row>
    <row r="3189" spans="1:5" x14ac:dyDescent="0.25">
      <c r="A3189" s="458">
        <v>44115</v>
      </c>
      <c r="B3189" s="81" t="s">
        <v>15</v>
      </c>
      <c r="C3189" s="81" t="s">
        <v>107</v>
      </c>
      <c r="D3189" s="459">
        <v>2</v>
      </c>
      <c r="E3189" s="81"/>
    </row>
    <row r="3190" spans="1:5" x14ac:dyDescent="0.25">
      <c r="A3190" s="458">
        <v>44115</v>
      </c>
      <c r="B3190" s="81" t="s">
        <v>11</v>
      </c>
      <c r="C3190" s="81" t="s">
        <v>11</v>
      </c>
      <c r="D3190" s="459">
        <v>1</v>
      </c>
      <c r="E3190" s="81"/>
    </row>
    <row r="3191" spans="1:5" x14ac:dyDescent="0.25">
      <c r="A3191" s="458">
        <v>44115</v>
      </c>
      <c r="B3191" s="81" t="s">
        <v>11</v>
      </c>
      <c r="C3191" s="81" t="s">
        <v>133</v>
      </c>
      <c r="D3191" s="459">
        <v>1</v>
      </c>
      <c r="E3191" s="81"/>
    </row>
    <row r="3192" spans="1:5" x14ac:dyDescent="0.25">
      <c r="A3192" s="458">
        <v>44115</v>
      </c>
      <c r="B3192" s="81" t="s">
        <v>12</v>
      </c>
      <c r="C3192" s="81" t="s">
        <v>12</v>
      </c>
      <c r="D3192" s="459">
        <v>5</v>
      </c>
      <c r="E3192" s="81"/>
    </row>
    <row r="3193" spans="1:5" x14ac:dyDescent="0.25">
      <c r="A3193" s="458">
        <v>44115</v>
      </c>
      <c r="B3193" s="81" t="s">
        <v>8</v>
      </c>
      <c r="C3193" s="460" t="s">
        <v>1232</v>
      </c>
      <c r="D3193" s="459">
        <v>1</v>
      </c>
      <c r="E3193" s="81"/>
    </row>
    <row r="3194" spans="1:5" x14ac:dyDescent="0.25">
      <c r="A3194" s="458">
        <v>44115</v>
      </c>
      <c r="B3194" s="81" t="s">
        <v>8</v>
      </c>
      <c r="C3194" s="81" t="s">
        <v>58</v>
      </c>
      <c r="D3194" s="459">
        <v>1</v>
      </c>
      <c r="E3194" s="81"/>
    </row>
    <row r="3195" spans="1:5" x14ac:dyDescent="0.25">
      <c r="A3195" s="458">
        <v>44115</v>
      </c>
      <c r="B3195" s="81" t="s">
        <v>8</v>
      </c>
      <c r="C3195" s="81" t="s">
        <v>140</v>
      </c>
      <c r="D3195" s="459">
        <v>1</v>
      </c>
      <c r="E3195" s="81"/>
    </row>
    <row r="3196" spans="1:5" x14ac:dyDescent="0.25">
      <c r="A3196" s="458">
        <v>44115</v>
      </c>
      <c r="B3196" s="81" t="s">
        <v>8</v>
      </c>
      <c r="C3196" s="81" t="s">
        <v>203</v>
      </c>
      <c r="D3196" s="459">
        <v>4</v>
      </c>
      <c r="E3196" s="81"/>
    </row>
    <row r="3197" spans="1:5" x14ac:dyDescent="0.25">
      <c r="A3197" s="458">
        <v>44115</v>
      </c>
      <c r="B3197" s="81" t="s">
        <v>8</v>
      </c>
      <c r="C3197" s="81" t="s">
        <v>8</v>
      </c>
      <c r="D3197" s="459">
        <v>49</v>
      </c>
      <c r="E3197" s="81"/>
    </row>
    <row r="3198" spans="1:5" x14ac:dyDescent="0.25">
      <c r="A3198" s="458">
        <v>44115</v>
      </c>
      <c r="B3198" s="81" t="s">
        <v>8</v>
      </c>
      <c r="C3198" s="81" t="s">
        <v>31</v>
      </c>
      <c r="D3198" s="459">
        <v>1</v>
      </c>
      <c r="E3198" s="81"/>
    </row>
    <row r="3199" spans="1:5" x14ac:dyDescent="0.25">
      <c r="A3199" s="458">
        <v>44115</v>
      </c>
      <c r="B3199" s="81" t="s">
        <v>8</v>
      </c>
      <c r="C3199" s="81" t="s">
        <v>79</v>
      </c>
      <c r="D3199" s="459">
        <v>1</v>
      </c>
      <c r="E3199" s="81"/>
    </row>
    <row r="3200" spans="1:5" x14ac:dyDescent="0.25">
      <c r="A3200" s="458">
        <v>44115</v>
      </c>
      <c r="B3200" s="81" t="s">
        <v>49</v>
      </c>
      <c r="C3200" s="81" t="s">
        <v>49</v>
      </c>
      <c r="D3200" s="459">
        <v>3</v>
      </c>
      <c r="E3200" s="81"/>
    </row>
    <row r="3201" spans="1:5" x14ac:dyDescent="0.25">
      <c r="A3201" s="458">
        <v>44115</v>
      </c>
      <c r="B3201" s="81" t="s">
        <v>50</v>
      </c>
      <c r="C3201" s="460" t="s">
        <v>1250</v>
      </c>
      <c r="D3201" s="459">
        <v>4</v>
      </c>
      <c r="E3201" s="81"/>
    </row>
    <row r="3202" spans="1:5" x14ac:dyDescent="0.25">
      <c r="A3202" s="458">
        <v>44115</v>
      </c>
      <c r="B3202" s="81" t="s">
        <v>50</v>
      </c>
      <c r="C3202" s="116" t="s">
        <v>1140</v>
      </c>
      <c r="D3202" s="459">
        <v>4</v>
      </c>
      <c r="E3202" s="81"/>
    </row>
    <row r="3203" spans="1:5" x14ac:dyDescent="0.25">
      <c r="A3203" s="458">
        <v>44115</v>
      </c>
      <c r="B3203" s="81" t="s">
        <v>50</v>
      </c>
      <c r="C3203" s="81" t="s">
        <v>365</v>
      </c>
      <c r="D3203" s="459">
        <v>1</v>
      </c>
      <c r="E3203" s="81"/>
    </row>
    <row r="3204" spans="1:5" x14ac:dyDescent="0.25">
      <c r="A3204" s="458">
        <v>44115</v>
      </c>
      <c r="B3204" s="81" t="s">
        <v>27</v>
      </c>
      <c r="C3204" s="81" t="s">
        <v>139</v>
      </c>
      <c r="D3204" s="459">
        <v>11</v>
      </c>
      <c r="E3204" s="81"/>
    </row>
    <row r="3205" spans="1:5" x14ac:dyDescent="0.25">
      <c r="A3205" s="458">
        <v>44115</v>
      </c>
      <c r="B3205" s="81" t="s">
        <v>27</v>
      </c>
      <c r="C3205" s="81" t="s">
        <v>43</v>
      </c>
      <c r="D3205" s="459">
        <v>8</v>
      </c>
      <c r="E3205" s="81"/>
    </row>
    <row r="3206" spans="1:5" x14ac:dyDescent="0.25">
      <c r="A3206" s="458">
        <v>44115</v>
      </c>
      <c r="B3206" s="81" t="s">
        <v>51</v>
      </c>
      <c r="C3206" s="81" t="s">
        <v>51</v>
      </c>
      <c r="D3206" s="459">
        <v>4</v>
      </c>
      <c r="E3206" s="81"/>
    </row>
    <row r="3207" spans="1:5" x14ac:dyDescent="0.25">
      <c r="A3207" s="458">
        <v>44115</v>
      </c>
      <c r="B3207" s="81" t="s">
        <v>10</v>
      </c>
      <c r="C3207" s="81" t="s">
        <v>10</v>
      </c>
      <c r="D3207" s="459">
        <v>1</v>
      </c>
      <c r="E3207" s="81"/>
    </row>
    <row r="3208" spans="1:5" x14ac:dyDescent="0.25">
      <c r="A3208" s="458">
        <v>44116</v>
      </c>
      <c r="B3208" s="81" t="s">
        <v>14</v>
      </c>
      <c r="C3208" s="81" t="s">
        <v>14</v>
      </c>
      <c r="D3208" s="459">
        <v>0</v>
      </c>
      <c r="E3208" s="81"/>
    </row>
    <row r="3209" spans="1:5" x14ac:dyDescent="0.25">
      <c r="A3209" s="458">
        <v>44116</v>
      </c>
      <c r="B3209" s="81" t="s">
        <v>20</v>
      </c>
      <c r="C3209" s="81" t="s">
        <v>20</v>
      </c>
      <c r="D3209" s="459">
        <v>8</v>
      </c>
      <c r="E3209" s="81"/>
    </row>
    <row r="3210" spans="1:5" x14ac:dyDescent="0.25">
      <c r="A3210" s="458">
        <v>44116</v>
      </c>
      <c r="B3210" s="81" t="s">
        <v>13</v>
      </c>
      <c r="C3210" s="81" t="s">
        <v>13</v>
      </c>
      <c r="D3210" s="459">
        <v>3</v>
      </c>
      <c r="E3210" s="81"/>
    </row>
    <row r="3211" spans="1:5" x14ac:dyDescent="0.25">
      <c r="A3211" s="458">
        <v>44116</v>
      </c>
      <c r="B3211" s="81" t="s">
        <v>13</v>
      </c>
      <c r="C3211" s="460" t="s">
        <v>1165</v>
      </c>
      <c r="D3211" s="459">
        <v>2</v>
      </c>
      <c r="E3211" s="81"/>
    </row>
    <row r="3212" spans="1:5" x14ac:dyDescent="0.25">
      <c r="A3212" s="458">
        <v>44116</v>
      </c>
      <c r="B3212" s="81" t="s">
        <v>24</v>
      </c>
      <c r="C3212" s="81" t="s">
        <v>23</v>
      </c>
      <c r="D3212" s="459">
        <v>20</v>
      </c>
      <c r="E3212" s="81"/>
    </row>
    <row r="3213" spans="1:5" x14ac:dyDescent="0.25">
      <c r="A3213" s="458">
        <v>44116</v>
      </c>
      <c r="B3213" s="81" t="s">
        <v>47</v>
      </c>
      <c r="C3213" s="460" t="s">
        <v>1186</v>
      </c>
      <c r="D3213" s="459">
        <v>1</v>
      </c>
      <c r="E3213" s="81"/>
    </row>
    <row r="3214" spans="1:5" x14ac:dyDescent="0.25">
      <c r="A3214" s="458">
        <v>44116</v>
      </c>
      <c r="B3214" s="81" t="s">
        <v>48</v>
      </c>
      <c r="C3214" s="460" t="s">
        <v>1380</v>
      </c>
      <c r="D3214" s="459">
        <v>0</v>
      </c>
      <c r="E3214" s="81"/>
    </row>
    <row r="3215" spans="1:5" x14ac:dyDescent="0.25">
      <c r="A3215" s="458">
        <v>44116</v>
      </c>
      <c r="B3215" s="81" t="s">
        <v>7</v>
      </c>
      <c r="C3215" s="81" t="s">
        <v>7</v>
      </c>
      <c r="D3215" s="459">
        <v>0</v>
      </c>
      <c r="E3215" s="81"/>
    </row>
    <row r="3216" spans="1:5" x14ac:dyDescent="0.25">
      <c r="A3216" s="458">
        <v>44116</v>
      </c>
      <c r="B3216" s="81" t="s">
        <v>9</v>
      </c>
      <c r="C3216" s="81" t="s">
        <v>9</v>
      </c>
      <c r="D3216" s="459">
        <v>2</v>
      </c>
      <c r="E3216" s="81"/>
    </row>
    <row r="3217" spans="1:5" x14ac:dyDescent="0.25">
      <c r="A3217" s="458">
        <v>44116</v>
      </c>
      <c r="B3217" s="81" t="s">
        <v>15</v>
      </c>
      <c r="C3217" s="81" t="s">
        <v>1139</v>
      </c>
      <c r="D3217" s="459">
        <v>0</v>
      </c>
      <c r="E3217" s="81"/>
    </row>
    <row r="3218" spans="1:5" x14ac:dyDescent="0.25">
      <c r="A3218" s="458">
        <v>44116</v>
      </c>
      <c r="B3218" s="81" t="s">
        <v>11</v>
      </c>
      <c r="C3218" s="81" t="s">
        <v>11</v>
      </c>
      <c r="D3218" s="459">
        <v>0</v>
      </c>
      <c r="E3218" s="81"/>
    </row>
    <row r="3219" spans="1:5" x14ac:dyDescent="0.25">
      <c r="A3219" s="458">
        <v>44116</v>
      </c>
      <c r="B3219" s="81" t="s">
        <v>12</v>
      </c>
      <c r="C3219" s="81" t="s">
        <v>12</v>
      </c>
      <c r="D3219" s="459">
        <v>0</v>
      </c>
      <c r="E3219" s="81"/>
    </row>
    <row r="3220" spans="1:5" x14ac:dyDescent="0.25">
      <c r="A3220" s="458">
        <v>44116</v>
      </c>
      <c r="B3220" s="81" t="s">
        <v>8</v>
      </c>
      <c r="C3220" s="460" t="s">
        <v>1232</v>
      </c>
      <c r="D3220" s="459">
        <v>3</v>
      </c>
      <c r="E3220" s="81"/>
    </row>
    <row r="3221" spans="1:5" x14ac:dyDescent="0.25">
      <c r="A3221" s="458">
        <v>44116</v>
      </c>
      <c r="B3221" s="81" t="s">
        <v>8</v>
      </c>
      <c r="C3221" s="81" t="s">
        <v>58</v>
      </c>
      <c r="D3221" s="459">
        <v>3</v>
      </c>
      <c r="E3221" s="81"/>
    </row>
    <row r="3222" spans="1:5" x14ac:dyDescent="0.25">
      <c r="A3222" s="458">
        <v>44116</v>
      </c>
      <c r="B3222" s="81" t="s">
        <v>8</v>
      </c>
      <c r="C3222" s="81" t="s">
        <v>40</v>
      </c>
      <c r="D3222" s="459">
        <v>1</v>
      </c>
      <c r="E3222" s="81"/>
    </row>
    <row r="3223" spans="1:5" x14ac:dyDescent="0.25">
      <c r="A3223" s="458">
        <v>44116</v>
      </c>
      <c r="B3223" s="81" t="s">
        <v>8</v>
      </c>
      <c r="C3223" s="81" t="s">
        <v>8</v>
      </c>
      <c r="D3223" s="459">
        <v>83</v>
      </c>
      <c r="E3223" s="81"/>
    </row>
    <row r="3224" spans="1:5" x14ac:dyDescent="0.25">
      <c r="A3224" s="458">
        <v>44116</v>
      </c>
      <c r="B3224" s="81" t="s">
        <v>8</v>
      </c>
      <c r="C3224" s="81" t="s">
        <v>31</v>
      </c>
      <c r="D3224" s="459">
        <v>2</v>
      </c>
      <c r="E3224" s="81"/>
    </row>
    <row r="3225" spans="1:5" x14ac:dyDescent="0.25">
      <c r="A3225" s="458">
        <v>44116</v>
      </c>
      <c r="B3225" s="81" t="s">
        <v>49</v>
      </c>
      <c r="C3225" s="81" t="s">
        <v>49</v>
      </c>
      <c r="D3225" s="459">
        <v>0</v>
      </c>
      <c r="E3225" s="81"/>
    </row>
    <row r="3226" spans="1:5" x14ac:dyDescent="0.25">
      <c r="A3226" s="458">
        <v>44116</v>
      </c>
      <c r="B3226" s="81" t="s">
        <v>50</v>
      </c>
      <c r="C3226" s="81" t="s">
        <v>365</v>
      </c>
      <c r="D3226" s="459">
        <v>0</v>
      </c>
      <c r="E3226" s="81"/>
    </row>
    <row r="3227" spans="1:5" x14ac:dyDescent="0.25">
      <c r="A3227" s="458">
        <v>44116</v>
      </c>
      <c r="B3227" s="81" t="s">
        <v>27</v>
      </c>
      <c r="C3227" s="81" t="s">
        <v>43</v>
      </c>
      <c r="D3227" s="459">
        <v>0</v>
      </c>
      <c r="E3227" s="81"/>
    </row>
    <row r="3228" spans="1:5" x14ac:dyDescent="0.25">
      <c r="A3228" s="458">
        <v>44116</v>
      </c>
      <c r="B3228" s="81" t="s">
        <v>51</v>
      </c>
      <c r="C3228" s="460" t="s">
        <v>677</v>
      </c>
      <c r="D3228" s="459">
        <v>1</v>
      </c>
      <c r="E3228" s="81"/>
    </row>
    <row r="3229" spans="1:5" x14ac:dyDescent="0.25">
      <c r="A3229" s="458">
        <v>44116</v>
      </c>
      <c r="B3229" s="81" t="s">
        <v>51</v>
      </c>
      <c r="C3229" s="81" t="s">
        <v>51</v>
      </c>
      <c r="D3229" s="459">
        <v>2</v>
      </c>
      <c r="E3229" s="81"/>
    </row>
    <row r="3230" spans="1:5" x14ac:dyDescent="0.25">
      <c r="A3230" s="458">
        <v>44116</v>
      </c>
      <c r="B3230" s="81" t="s">
        <v>10</v>
      </c>
      <c r="C3230" s="81" t="s">
        <v>10</v>
      </c>
      <c r="D3230" s="459">
        <v>0</v>
      </c>
      <c r="E3230" s="81"/>
    </row>
    <row r="3231" spans="1:5" x14ac:dyDescent="0.25">
      <c r="A3231" s="458">
        <v>44117</v>
      </c>
      <c r="B3231" s="81" t="s">
        <v>14</v>
      </c>
      <c r="C3231" s="81" t="s">
        <v>14</v>
      </c>
      <c r="D3231" s="459">
        <v>0</v>
      </c>
      <c r="E3231" s="81"/>
    </row>
    <row r="3232" spans="1:5" x14ac:dyDescent="0.25">
      <c r="A3232" s="458">
        <v>44117</v>
      </c>
      <c r="B3232" s="81" t="s">
        <v>20</v>
      </c>
      <c r="C3232" s="81" t="s">
        <v>20</v>
      </c>
      <c r="D3232" s="459">
        <v>8</v>
      </c>
      <c r="E3232" s="81"/>
    </row>
    <row r="3233" spans="1:5" x14ac:dyDescent="0.25">
      <c r="A3233" s="458">
        <v>44117</v>
      </c>
      <c r="B3233" s="81" t="s">
        <v>13</v>
      </c>
      <c r="C3233" s="460" t="s">
        <v>93</v>
      </c>
      <c r="D3233" s="459">
        <v>1</v>
      </c>
      <c r="E3233" s="81"/>
    </row>
    <row r="3234" spans="1:5" x14ac:dyDescent="0.25">
      <c r="A3234" s="458">
        <v>44117</v>
      </c>
      <c r="B3234" s="81" t="s">
        <v>13</v>
      </c>
      <c r="C3234" s="81" t="s">
        <v>13</v>
      </c>
      <c r="D3234" s="459">
        <v>2</v>
      </c>
      <c r="E3234" s="81"/>
    </row>
    <row r="3235" spans="1:5" x14ac:dyDescent="0.25">
      <c r="A3235" s="458">
        <v>44117</v>
      </c>
      <c r="B3235" s="81" t="s">
        <v>13</v>
      </c>
      <c r="C3235" s="460" t="s">
        <v>1165</v>
      </c>
      <c r="D3235" s="459">
        <v>4</v>
      </c>
      <c r="E3235" s="81"/>
    </row>
    <row r="3236" spans="1:5" x14ac:dyDescent="0.25">
      <c r="A3236" s="458">
        <v>44117</v>
      </c>
      <c r="B3236" s="81" t="s">
        <v>13</v>
      </c>
      <c r="C3236" s="460" t="s">
        <v>1167</v>
      </c>
      <c r="D3236" s="459">
        <v>4</v>
      </c>
      <c r="E3236" s="81"/>
    </row>
    <row r="3237" spans="1:5" x14ac:dyDescent="0.25">
      <c r="A3237" s="458">
        <v>44117</v>
      </c>
      <c r="B3237" s="81" t="s">
        <v>24</v>
      </c>
      <c r="C3237" s="81" t="s">
        <v>23</v>
      </c>
      <c r="D3237" s="459">
        <v>19</v>
      </c>
      <c r="E3237" s="81"/>
    </row>
    <row r="3238" spans="1:5" x14ac:dyDescent="0.25">
      <c r="A3238" s="458">
        <v>44117</v>
      </c>
      <c r="B3238" s="81" t="s">
        <v>24</v>
      </c>
      <c r="C3238" s="118" t="s">
        <v>2971</v>
      </c>
      <c r="D3238" s="459">
        <v>2</v>
      </c>
      <c r="E3238" s="81"/>
    </row>
    <row r="3239" spans="1:5" x14ac:dyDescent="0.25">
      <c r="A3239" s="458">
        <v>44117</v>
      </c>
      <c r="B3239" s="81" t="s">
        <v>24</v>
      </c>
      <c r="C3239" s="81" t="s">
        <v>36</v>
      </c>
      <c r="D3239" s="459">
        <v>2</v>
      </c>
      <c r="E3239" s="81"/>
    </row>
    <row r="3240" spans="1:5" x14ac:dyDescent="0.25">
      <c r="A3240" s="458">
        <v>44117</v>
      </c>
      <c r="B3240" s="81" t="s">
        <v>47</v>
      </c>
      <c r="C3240" s="81" t="s">
        <v>47</v>
      </c>
      <c r="D3240" s="459">
        <v>0</v>
      </c>
      <c r="E3240" s="81"/>
    </row>
    <row r="3241" spans="1:5" x14ac:dyDescent="0.25">
      <c r="A3241" s="458">
        <v>44117</v>
      </c>
      <c r="B3241" s="81" t="s">
        <v>48</v>
      </c>
      <c r="C3241" s="460" t="s">
        <v>1380</v>
      </c>
      <c r="D3241" s="459">
        <v>0</v>
      </c>
      <c r="E3241" s="81"/>
    </row>
    <row r="3242" spans="1:5" x14ac:dyDescent="0.25">
      <c r="A3242" s="458">
        <v>44117</v>
      </c>
      <c r="B3242" s="81" t="s">
        <v>7</v>
      </c>
      <c r="C3242" s="81" t="s">
        <v>7</v>
      </c>
      <c r="D3242" s="459">
        <v>0</v>
      </c>
      <c r="E3242" s="81"/>
    </row>
    <row r="3243" spans="1:5" x14ac:dyDescent="0.25">
      <c r="A3243" s="458">
        <v>44117</v>
      </c>
      <c r="B3243" s="81" t="s">
        <v>9</v>
      </c>
      <c r="C3243" s="81" t="s">
        <v>9</v>
      </c>
      <c r="D3243" s="459">
        <v>9</v>
      </c>
      <c r="E3243" s="81"/>
    </row>
    <row r="3244" spans="1:5" x14ac:dyDescent="0.25">
      <c r="A3244" s="458">
        <v>44117</v>
      </c>
      <c r="B3244" s="81" t="s">
        <v>15</v>
      </c>
      <c r="C3244" s="81" t="s">
        <v>1139</v>
      </c>
      <c r="D3244" s="459">
        <v>0</v>
      </c>
      <c r="E3244" s="81"/>
    </row>
    <row r="3245" spans="1:5" x14ac:dyDescent="0.25">
      <c r="A3245" s="458">
        <v>44117</v>
      </c>
      <c r="B3245" s="81" t="s">
        <v>11</v>
      </c>
      <c r="C3245" s="81" t="s">
        <v>133</v>
      </c>
      <c r="D3245" s="459">
        <v>5</v>
      </c>
      <c r="E3245" s="81"/>
    </row>
    <row r="3246" spans="1:5" x14ac:dyDescent="0.25">
      <c r="A3246" s="458">
        <v>44117</v>
      </c>
      <c r="B3246" s="81" t="s">
        <v>12</v>
      </c>
      <c r="C3246" s="116" t="s">
        <v>1223</v>
      </c>
      <c r="D3246" s="459">
        <v>1</v>
      </c>
      <c r="E3246" s="81"/>
    </row>
    <row r="3247" spans="1:5" x14ac:dyDescent="0.25">
      <c r="A3247" s="458">
        <v>44117</v>
      </c>
      <c r="B3247" s="81" t="s">
        <v>8</v>
      </c>
      <c r="C3247" s="81" t="s">
        <v>72</v>
      </c>
      <c r="D3247" s="459">
        <v>2</v>
      </c>
      <c r="E3247" s="81"/>
    </row>
    <row r="3248" spans="1:5" x14ac:dyDescent="0.25">
      <c r="A3248" s="458">
        <v>44117</v>
      </c>
      <c r="B3248" s="81" t="s">
        <v>8</v>
      </c>
      <c r="C3248" s="460" t="s">
        <v>1232</v>
      </c>
      <c r="D3248" s="459">
        <v>1</v>
      </c>
      <c r="E3248" s="81"/>
    </row>
    <row r="3249" spans="1:5" x14ac:dyDescent="0.25">
      <c r="A3249" s="458">
        <v>44117</v>
      </c>
      <c r="B3249" s="81" t="s">
        <v>8</v>
      </c>
      <c r="C3249" s="81" t="s">
        <v>58</v>
      </c>
      <c r="D3249" s="459">
        <v>31</v>
      </c>
      <c r="E3249" s="81"/>
    </row>
    <row r="3250" spans="1:5" x14ac:dyDescent="0.25">
      <c r="A3250" s="458">
        <v>44117</v>
      </c>
      <c r="B3250" s="81" t="s">
        <v>8</v>
      </c>
      <c r="C3250" s="81" t="s">
        <v>140</v>
      </c>
      <c r="D3250" s="459">
        <v>1</v>
      </c>
      <c r="E3250" s="81"/>
    </row>
    <row r="3251" spans="1:5" x14ac:dyDescent="0.25">
      <c r="A3251" s="458">
        <v>44117</v>
      </c>
      <c r="B3251" s="81" t="s">
        <v>8</v>
      </c>
      <c r="C3251" s="81" t="s">
        <v>203</v>
      </c>
      <c r="D3251" s="459">
        <v>3</v>
      </c>
      <c r="E3251" s="81"/>
    </row>
    <row r="3252" spans="1:5" x14ac:dyDescent="0.25">
      <c r="A3252" s="458">
        <v>44117</v>
      </c>
      <c r="B3252" s="81" t="s">
        <v>8</v>
      </c>
      <c r="C3252" s="81" t="s">
        <v>8</v>
      </c>
      <c r="D3252" s="459">
        <v>105</v>
      </c>
      <c r="E3252" s="81"/>
    </row>
    <row r="3253" spans="1:5" x14ac:dyDescent="0.25">
      <c r="A3253" s="458">
        <v>44117</v>
      </c>
      <c r="B3253" s="81" t="s">
        <v>8</v>
      </c>
      <c r="C3253" s="81" t="s">
        <v>31</v>
      </c>
      <c r="D3253" s="459">
        <v>3</v>
      </c>
      <c r="E3253" s="81"/>
    </row>
    <row r="3254" spans="1:5" x14ac:dyDescent="0.25">
      <c r="A3254" s="458">
        <v>44117</v>
      </c>
      <c r="B3254" s="81" t="s">
        <v>8</v>
      </c>
      <c r="C3254" s="81" t="s">
        <v>110</v>
      </c>
      <c r="D3254" s="459">
        <v>2</v>
      </c>
      <c r="E3254" s="81"/>
    </row>
    <row r="3255" spans="1:5" x14ac:dyDescent="0.25">
      <c r="A3255" s="458">
        <v>44117</v>
      </c>
      <c r="B3255" s="81" t="s">
        <v>49</v>
      </c>
      <c r="C3255" s="81" t="s">
        <v>49</v>
      </c>
      <c r="D3255" s="459">
        <v>0</v>
      </c>
      <c r="E3255" s="81"/>
    </row>
    <row r="3256" spans="1:5" x14ac:dyDescent="0.25">
      <c r="A3256" s="458">
        <v>44117</v>
      </c>
      <c r="B3256" s="81" t="s">
        <v>50</v>
      </c>
      <c r="C3256" s="116" t="s">
        <v>1140</v>
      </c>
      <c r="D3256" s="459">
        <v>1</v>
      </c>
      <c r="E3256" s="81"/>
    </row>
    <row r="3257" spans="1:5" x14ac:dyDescent="0.25">
      <c r="A3257" s="458">
        <v>44117</v>
      </c>
      <c r="B3257" s="81" t="s">
        <v>27</v>
      </c>
      <c r="C3257" s="81" t="s">
        <v>43</v>
      </c>
      <c r="D3257" s="459">
        <v>4</v>
      </c>
      <c r="E3257" s="81"/>
    </row>
    <row r="3258" spans="1:5" x14ac:dyDescent="0.25">
      <c r="A3258" s="458">
        <v>44117</v>
      </c>
      <c r="B3258" s="81" t="s">
        <v>51</v>
      </c>
      <c r="C3258" s="81" t="s">
        <v>51</v>
      </c>
      <c r="D3258" s="459">
        <v>8</v>
      </c>
      <c r="E3258" s="81"/>
    </row>
    <row r="3259" spans="1:5" x14ac:dyDescent="0.25">
      <c r="A3259" s="458">
        <v>44117</v>
      </c>
      <c r="B3259" s="81" t="s">
        <v>10</v>
      </c>
      <c r="C3259" s="81" t="s">
        <v>10</v>
      </c>
      <c r="D3259" s="459">
        <v>3</v>
      </c>
      <c r="E3259" s="81"/>
    </row>
    <row r="3260" spans="1:5" x14ac:dyDescent="0.25">
      <c r="A3260" s="458">
        <v>44118</v>
      </c>
      <c r="B3260" s="81" t="s">
        <v>14</v>
      </c>
      <c r="C3260" s="81" t="s">
        <v>14</v>
      </c>
      <c r="D3260" s="459">
        <v>0</v>
      </c>
      <c r="E3260" s="81"/>
    </row>
    <row r="3261" spans="1:5" x14ac:dyDescent="0.25">
      <c r="A3261" s="458">
        <v>44118</v>
      </c>
      <c r="B3261" s="81" t="s">
        <v>20</v>
      </c>
      <c r="C3261" s="81" t="s">
        <v>20</v>
      </c>
      <c r="D3261" s="459">
        <v>3</v>
      </c>
      <c r="E3261" s="81"/>
    </row>
    <row r="3262" spans="1:5" x14ac:dyDescent="0.25">
      <c r="A3262" s="458">
        <v>44118</v>
      </c>
      <c r="B3262" s="81" t="s">
        <v>13</v>
      </c>
      <c r="C3262" s="460" t="s">
        <v>93</v>
      </c>
      <c r="D3262" s="459">
        <v>1</v>
      </c>
      <c r="E3262" s="81"/>
    </row>
    <row r="3263" spans="1:5" x14ac:dyDescent="0.25">
      <c r="A3263" s="458">
        <v>44118</v>
      </c>
      <c r="B3263" s="81" t="s">
        <v>13</v>
      </c>
      <c r="C3263" s="460" t="s">
        <v>1161</v>
      </c>
      <c r="D3263" s="459">
        <v>1</v>
      </c>
      <c r="E3263" s="81"/>
    </row>
    <row r="3264" spans="1:5" x14ac:dyDescent="0.25">
      <c r="A3264" s="458">
        <v>44118</v>
      </c>
      <c r="B3264" s="81" t="s">
        <v>13</v>
      </c>
      <c r="C3264" s="81" t="s">
        <v>13</v>
      </c>
      <c r="D3264" s="459">
        <v>5</v>
      </c>
      <c r="E3264" s="81"/>
    </row>
    <row r="3265" spans="1:5" x14ac:dyDescent="0.25">
      <c r="A3265" s="458">
        <v>44118</v>
      </c>
      <c r="B3265" s="81" t="s">
        <v>13</v>
      </c>
      <c r="C3265" s="460" t="s">
        <v>1165</v>
      </c>
      <c r="D3265" s="459">
        <v>6</v>
      </c>
      <c r="E3265" s="81"/>
    </row>
    <row r="3266" spans="1:5" x14ac:dyDescent="0.25">
      <c r="A3266" s="458">
        <v>44118</v>
      </c>
      <c r="B3266" s="81" t="s">
        <v>13</v>
      </c>
      <c r="C3266" s="460" t="s">
        <v>1167</v>
      </c>
      <c r="D3266" s="459">
        <v>6</v>
      </c>
      <c r="E3266" s="81"/>
    </row>
    <row r="3267" spans="1:5" x14ac:dyDescent="0.25">
      <c r="A3267" s="458">
        <v>44118</v>
      </c>
      <c r="B3267" s="81" t="s">
        <v>24</v>
      </c>
      <c r="C3267" s="81" t="s">
        <v>23</v>
      </c>
      <c r="D3267" s="459">
        <v>4</v>
      </c>
      <c r="E3267" s="81"/>
    </row>
    <row r="3268" spans="1:5" x14ac:dyDescent="0.25">
      <c r="A3268" s="458">
        <v>44118</v>
      </c>
      <c r="B3268" s="81" t="s">
        <v>24</v>
      </c>
      <c r="C3268" s="118" t="s">
        <v>2971</v>
      </c>
      <c r="D3268" s="459">
        <v>1</v>
      </c>
      <c r="E3268" s="81"/>
    </row>
    <row r="3269" spans="1:5" x14ac:dyDescent="0.25">
      <c r="A3269" s="458">
        <v>44118</v>
      </c>
      <c r="B3269" s="81" t="s">
        <v>24</v>
      </c>
      <c r="C3269" s="81" t="s">
        <v>37</v>
      </c>
      <c r="D3269" s="459">
        <v>1</v>
      </c>
      <c r="E3269" s="81"/>
    </row>
    <row r="3270" spans="1:5" x14ac:dyDescent="0.25">
      <c r="A3270" s="458">
        <v>44118</v>
      </c>
      <c r="B3270" s="81" t="s">
        <v>47</v>
      </c>
      <c r="C3270" s="81" t="s">
        <v>47</v>
      </c>
      <c r="D3270" s="459">
        <v>0</v>
      </c>
      <c r="E3270" s="81"/>
    </row>
    <row r="3271" spans="1:5" x14ac:dyDescent="0.25">
      <c r="A3271" s="458">
        <v>44118</v>
      </c>
      <c r="B3271" s="81" t="s">
        <v>48</v>
      </c>
      <c r="C3271" s="460" t="s">
        <v>1380</v>
      </c>
      <c r="D3271" s="459">
        <v>0</v>
      </c>
      <c r="E3271" s="81"/>
    </row>
    <row r="3272" spans="1:5" x14ac:dyDescent="0.25">
      <c r="A3272" s="458">
        <v>44118</v>
      </c>
      <c r="B3272" s="81" t="s">
        <v>7</v>
      </c>
      <c r="C3272" s="460" t="s">
        <v>1191</v>
      </c>
      <c r="D3272" s="459">
        <v>2</v>
      </c>
      <c r="E3272" s="81"/>
    </row>
    <row r="3273" spans="1:5" x14ac:dyDescent="0.25">
      <c r="A3273" s="458">
        <v>44118</v>
      </c>
      <c r="B3273" s="81" t="s">
        <v>7</v>
      </c>
      <c r="C3273" s="81" t="s">
        <v>7</v>
      </c>
      <c r="D3273" s="459">
        <v>4</v>
      </c>
      <c r="E3273" s="81"/>
    </row>
    <row r="3274" spans="1:5" x14ac:dyDescent="0.25">
      <c r="A3274" s="458">
        <v>44118</v>
      </c>
      <c r="B3274" s="81" t="s">
        <v>9</v>
      </c>
      <c r="C3274" s="81" t="s">
        <v>362</v>
      </c>
      <c r="D3274" s="459">
        <v>1</v>
      </c>
      <c r="E3274" s="81"/>
    </row>
    <row r="3275" spans="1:5" x14ac:dyDescent="0.25">
      <c r="A3275" s="458">
        <v>44118</v>
      </c>
      <c r="B3275" s="81" t="s">
        <v>9</v>
      </c>
      <c r="C3275" s="81" t="s">
        <v>9</v>
      </c>
      <c r="D3275" s="459">
        <v>34</v>
      </c>
      <c r="E3275" s="81"/>
    </row>
    <row r="3276" spans="1:5" x14ac:dyDescent="0.25">
      <c r="A3276" s="458">
        <v>44118</v>
      </c>
      <c r="B3276" s="81" t="s">
        <v>9</v>
      </c>
      <c r="C3276" s="81" t="s">
        <v>17</v>
      </c>
      <c r="D3276" s="459">
        <v>15</v>
      </c>
      <c r="E3276" s="81"/>
    </row>
    <row r="3277" spans="1:5" x14ac:dyDescent="0.25">
      <c r="A3277" s="458">
        <v>44118</v>
      </c>
      <c r="B3277" s="81" t="s">
        <v>9</v>
      </c>
      <c r="C3277" s="81" t="s">
        <v>143</v>
      </c>
      <c r="D3277" s="459">
        <v>2</v>
      </c>
      <c r="E3277" s="81"/>
    </row>
    <row r="3278" spans="1:5" x14ac:dyDescent="0.25">
      <c r="A3278" s="458">
        <v>44118</v>
      </c>
      <c r="B3278" s="81" t="s">
        <v>15</v>
      </c>
      <c r="C3278" s="81" t="s">
        <v>1139</v>
      </c>
      <c r="D3278" s="459">
        <v>0</v>
      </c>
      <c r="E3278" s="81"/>
    </row>
    <row r="3279" spans="1:5" x14ac:dyDescent="0.25">
      <c r="A3279" s="458">
        <v>44118</v>
      </c>
      <c r="B3279" s="81" t="s">
        <v>11</v>
      </c>
      <c r="C3279" s="81" t="s">
        <v>133</v>
      </c>
      <c r="D3279" s="459">
        <v>5</v>
      </c>
      <c r="E3279" s="81"/>
    </row>
    <row r="3280" spans="1:5" x14ac:dyDescent="0.25">
      <c r="A3280" s="458">
        <v>44118</v>
      </c>
      <c r="B3280" s="81" t="s">
        <v>12</v>
      </c>
      <c r="C3280" s="460" t="s">
        <v>1216</v>
      </c>
      <c r="D3280" s="459">
        <v>1</v>
      </c>
      <c r="E3280" s="81"/>
    </row>
    <row r="3281" spans="1:5" x14ac:dyDescent="0.25">
      <c r="A3281" s="458">
        <v>44118</v>
      </c>
      <c r="B3281" s="81" t="s">
        <v>12</v>
      </c>
      <c r="C3281" s="81" t="s">
        <v>73</v>
      </c>
      <c r="D3281" s="459">
        <v>6</v>
      </c>
      <c r="E3281" s="81"/>
    </row>
    <row r="3282" spans="1:5" x14ac:dyDescent="0.25">
      <c r="A3282" s="458">
        <v>44118</v>
      </c>
      <c r="B3282" s="113" t="s">
        <v>12</v>
      </c>
      <c r="C3282" s="460" t="s">
        <v>1224</v>
      </c>
      <c r="D3282" s="459">
        <v>1</v>
      </c>
      <c r="E3282" s="81"/>
    </row>
    <row r="3283" spans="1:5" x14ac:dyDescent="0.25">
      <c r="A3283" s="458">
        <v>44118</v>
      </c>
      <c r="B3283" s="81" t="s">
        <v>12</v>
      </c>
      <c r="C3283" s="81" t="s">
        <v>12</v>
      </c>
      <c r="D3283" s="459">
        <v>2</v>
      </c>
      <c r="E3283" s="81"/>
    </row>
    <row r="3284" spans="1:5" x14ac:dyDescent="0.25">
      <c r="A3284" s="458">
        <v>44118</v>
      </c>
      <c r="B3284" s="81" t="s">
        <v>12</v>
      </c>
      <c r="C3284" s="460" t="s">
        <v>688</v>
      </c>
      <c r="D3284" s="459">
        <v>1</v>
      </c>
      <c r="E3284" s="81"/>
    </row>
    <row r="3285" spans="1:5" x14ac:dyDescent="0.25">
      <c r="A3285" s="458">
        <v>44118</v>
      </c>
      <c r="B3285" s="81" t="s">
        <v>8</v>
      </c>
      <c r="C3285" s="460" t="s">
        <v>1226</v>
      </c>
      <c r="D3285" s="459">
        <v>1</v>
      </c>
      <c r="E3285" s="81"/>
    </row>
    <row r="3286" spans="1:5" x14ac:dyDescent="0.25">
      <c r="A3286" s="458">
        <v>44118</v>
      </c>
      <c r="B3286" s="81" t="s">
        <v>8</v>
      </c>
      <c r="C3286" s="81" t="s">
        <v>72</v>
      </c>
      <c r="D3286" s="459">
        <v>2</v>
      </c>
      <c r="E3286" s="81"/>
    </row>
    <row r="3287" spans="1:5" x14ac:dyDescent="0.25">
      <c r="A3287" s="458">
        <v>44118</v>
      </c>
      <c r="B3287" s="81" t="s">
        <v>8</v>
      </c>
      <c r="C3287" s="460" t="s">
        <v>1232</v>
      </c>
      <c r="D3287" s="459">
        <v>2</v>
      </c>
      <c r="E3287" s="81"/>
    </row>
    <row r="3288" spans="1:5" x14ac:dyDescent="0.25">
      <c r="A3288" s="458">
        <v>44118</v>
      </c>
      <c r="B3288" s="81" t="s">
        <v>8</v>
      </c>
      <c r="C3288" s="81" t="s">
        <v>58</v>
      </c>
      <c r="D3288" s="459">
        <v>28</v>
      </c>
      <c r="E3288" s="81"/>
    </row>
    <row r="3289" spans="1:5" x14ac:dyDescent="0.25">
      <c r="A3289" s="458">
        <v>44118</v>
      </c>
      <c r="B3289" s="81" t="s">
        <v>8</v>
      </c>
      <c r="C3289" s="81" t="s">
        <v>203</v>
      </c>
      <c r="D3289" s="459">
        <v>1</v>
      </c>
      <c r="E3289" s="81"/>
    </row>
    <row r="3290" spans="1:5" x14ac:dyDescent="0.25">
      <c r="A3290" s="458">
        <v>44118</v>
      </c>
      <c r="B3290" s="81" t="s">
        <v>8</v>
      </c>
      <c r="C3290" s="81" t="s">
        <v>40</v>
      </c>
      <c r="D3290" s="459">
        <v>4</v>
      </c>
      <c r="E3290" s="81"/>
    </row>
    <row r="3291" spans="1:5" x14ac:dyDescent="0.25">
      <c r="A3291" s="458">
        <v>44118</v>
      </c>
      <c r="B3291" s="81" t="s">
        <v>8</v>
      </c>
      <c r="C3291" s="81" t="s">
        <v>8</v>
      </c>
      <c r="D3291" s="459">
        <v>128</v>
      </c>
      <c r="E3291" s="81"/>
    </row>
    <row r="3292" spans="1:5" x14ac:dyDescent="0.25">
      <c r="A3292" s="458">
        <v>44118</v>
      </c>
      <c r="B3292" s="81" t="s">
        <v>8</v>
      </c>
      <c r="C3292" s="81" t="s">
        <v>31</v>
      </c>
      <c r="D3292" s="459">
        <v>1</v>
      </c>
      <c r="E3292" s="81"/>
    </row>
    <row r="3293" spans="1:5" x14ac:dyDescent="0.25">
      <c r="A3293" s="458">
        <v>44118</v>
      </c>
      <c r="B3293" s="81" t="s">
        <v>8</v>
      </c>
      <c r="C3293" s="81" t="s">
        <v>129</v>
      </c>
      <c r="D3293" s="459">
        <v>1</v>
      </c>
      <c r="E3293" s="81"/>
    </row>
    <row r="3294" spans="1:5" x14ac:dyDescent="0.25">
      <c r="A3294" s="458">
        <v>44118</v>
      </c>
      <c r="B3294" s="81" t="s">
        <v>8</v>
      </c>
      <c r="C3294" s="81" t="s">
        <v>79</v>
      </c>
      <c r="D3294" s="459">
        <v>4</v>
      </c>
      <c r="E3294" s="81"/>
    </row>
    <row r="3295" spans="1:5" x14ac:dyDescent="0.25">
      <c r="A3295" s="458">
        <v>44118</v>
      </c>
      <c r="B3295" s="81" t="s">
        <v>49</v>
      </c>
      <c r="C3295" s="81" t="s">
        <v>49</v>
      </c>
      <c r="D3295" s="459">
        <v>4</v>
      </c>
      <c r="E3295" s="81"/>
    </row>
    <row r="3296" spans="1:5" x14ac:dyDescent="0.25">
      <c r="A3296" s="458">
        <v>44118</v>
      </c>
      <c r="B3296" s="81" t="s">
        <v>50</v>
      </c>
      <c r="C3296" s="460" t="s">
        <v>1250</v>
      </c>
      <c r="D3296" s="459">
        <v>4</v>
      </c>
      <c r="E3296" s="81"/>
    </row>
    <row r="3297" spans="1:5" x14ac:dyDescent="0.25">
      <c r="A3297" s="458">
        <v>44118</v>
      </c>
      <c r="B3297" s="81" t="s">
        <v>50</v>
      </c>
      <c r="C3297" s="116" t="s">
        <v>1140</v>
      </c>
      <c r="D3297" s="459">
        <v>8</v>
      </c>
      <c r="E3297" s="81"/>
    </row>
    <row r="3298" spans="1:5" x14ac:dyDescent="0.25">
      <c r="A3298" s="458">
        <v>44118</v>
      </c>
      <c r="B3298" s="81" t="s">
        <v>50</v>
      </c>
      <c r="C3298" s="81" t="s">
        <v>365</v>
      </c>
      <c r="D3298" s="459">
        <v>3</v>
      </c>
      <c r="E3298" s="81"/>
    </row>
    <row r="3299" spans="1:5" x14ac:dyDescent="0.25">
      <c r="A3299" s="458">
        <v>44118</v>
      </c>
      <c r="B3299" s="81" t="s">
        <v>27</v>
      </c>
      <c r="C3299" s="81" t="s">
        <v>139</v>
      </c>
      <c r="D3299" s="459">
        <v>4</v>
      </c>
      <c r="E3299" s="81"/>
    </row>
    <row r="3300" spans="1:5" x14ac:dyDescent="0.25">
      <c r="A3300" s="458">
        <v>44118</v>
      </c>
      <c r="B3300" s="81" t="s">
        <v>27</v>
      </c>
      <c r="C3300" s="81" t="s">
        <v>43</v>
      </c>
      <c r="D3300" s="459">
        <v>12</v>
      </c>
      <c r="E3300" s="81"/>
    </row>
    <row r="3301" spans="1:5" x14ac:dyDescent="0.25">
      <c r="A3301" s="458">
        <v>44118</v>
      </c>
      <c r="B3301" s="81" t="s">
        <v>27</v>
      </c>
      <c r="C3301" s="81" t="s">
        <v>619</v>
      </c>
      <c r="D3301" s="459">
        <v>2</v>
      </c>
      <c r="E3301" s="81"/>
    </row>
    <row r="3302" spans="1:5" x14ac:dyDescent="0.25">
      <c r="A3302" s="458">
        <v>44118</v>
      </c>
      <c r="B3302" s="81" t="s">
        <v>51</v>
      </c>
      <c r="C3302" s="81" t="s">
        <v>51</v>
      </c>
      <c r="D3302" s="459">
        <v>0</v>
      </c>
      <c r="E3302" s="81"/>
    </row>
    <row r="3303" spans="1:5" x14ac:dyDescent="0.25">
      <c r="A3303" s="458">
        <v>44118</v>
      </c>
      <c r="B3303" s="81" t="s">
        <v>10</v>
      </c>
      <c r="C3303" s="81" t="s">
        <v>10</v>
      </c>
      <c r="D3303" s="459">
        <v>5</v>
      </c>
      <c r="E3303" s="81"/>
    </row>
    <row r="3304" spans="1:5" x14ac:dyDescent="0.25">
      <c r="A3304" s="458">
        <v>44119</v>
      </c>
      <c r="B3304" s="81" t="s">
        <v>14</v>
      </c>
      <c r="C3304" s="81" t="s">
        <v>14</v>
      </c>
      <c r="D3304" s="459">
        <v>0</v>
      </c>
      <c r="E3304" s="81"/>
    </row>
    <row r="3305" spans="1:5" x14ac:dyDescent="0.25">
      <c r="A3305" s="458">
        <v>44119</v>
      </c>
      <c r="B3305" s="81" t="s">
        <v>20</v>
      </c>
      <c r="C3305" s="81" t="s">
        <v>20</v>
      </c>
      <c r="D3305" s="459">
        <v>10</v>
      </c>
      <c r="E3305" s="81"/>
    </row>
    <row r="3306" spans="1:5" x14ac:dyDescent="0.25">
      <c r="A3306" s="458">
        <v>44119</v>
      </c>
      <c r="B3306" s="81" t="s">
        <v>13</v>
      </c>
      <c r="C3306" s="81" t="s">
        <v>13</v>
      </c>
      <c r="D3306" s="459">
        <v>4</v>
      </c>
      <c r="E3306" s="81"/>
    </row>
    <row r="3307" spans="1:5" x14ac:dyDescent="0.25">
      <c r="A3307" s="458">
        <v>44119</v>
      </c>
      <c r="B3307" s="81" t="s">
        <v>13</v>
      </c>
      <c r="C3307" s="460" t="s">
        <v>1165</v>
      </c>
      <c r="D3307" s="459">
        <v>7</v>
      </c>
      <c r="E3307" s="81"/>
    </row>
    <row r="3308" spans="1:5" x14ac:dyDescent="0.25">
      <c r="A3308" s="458">
        <v>44119</v>
      </c>
      <c r="B3308" s="81" t="s">
        <v>13</v>
      </c>
      <c r="C3308" s="460" t="s">
        <v>1167</v>
      </c>
      <c r="D3308" s="459">
        <v>3</v>
      </c>
      <c r="E3308" s="81"/>
    </row>
    <row r="3309" spans="1:5" x14ac:dyDescent="0.25">
      <c r="A3309" s="458">
        <v>44119</v>
      </c>
      <c r="B3309" s="81" t="s">
        <v>24</v>
      </c>
      <c r="C3309" s="81" t="s">
        <v>23</v>
      </c>
      <c r="D3309" s="459">
        <v>12</v>
      </c>
      <c r="E3309" s="81"/>
    </row>
    <row r="3310" spans="1:5" x14ac:dyDescent="0.25">
      <c r="A3310" s="458">
        <v>44119</v>
      </c>
      <c r="B3310" s="81" t="s">
        <v>47</v>
      </c>
      <c r="C3310" s="81" t="s">
        <v>47</v>
      </c>
      <c r="D3310" s="459">
        <v>1</v>
      </c>
      <c r="E3310" s="81"/>
    </row>
    <row r="3311" spans="1:5" x14ac:dyDescent="0.25">
      <c r="A3311" s="458">
        <v>44119</v>
      </c>
      <c r="B3311" s="81" t="s">
        <v>48</v>
      </c>
      <c r="C3311" s="460" t="s">
        <v>1380</v>
      </c>
      <c r="D3311" s="459">
        <v>0</v>
      </c>
      <c r="E3311" s="81"/>
    </row>
    <row r="3312" spans="1:5" x14ac:dyDescent="0.25">
      <c r="A3312" s="458">
        <v>44119</v>
      </c>
      <c r="B3312" s="81" t="s">
        <v>7</v>
      </c>
      <c r="C3312" s="460" t="s">
        <v>1191</v>
      </c>
      <c r="D3312" s="459">
        <v>1</v>
      </c>
      <c r="E3312" s="81"/>
    </row>
    <row r="3313" spans="1:5" x14ac:dyDescent="0.25">
      <c r="A3313" s="458">
        <v>44119</v>
      </c>
      <c r="B3313" s="81" t="s">
        <v>7</v>
      </c>
      <c r="C3313" s="81" t="s">
        <v>7</v>
      </c>
      <c r="D3313" s="459">
        <v>22</v>
      </c>
      <c r="E3313" s="81"/>
    </row>
    <row r="3314" spans="1:5" x14ac:dyDescent="0.25">
      <c r="A3314" s="458">
        <v>44119</v>
      </c>
      <c r="B3314" s="81" t="s">
        <v>9</v>
      </c>
      <c r="C3314" s="81" t="s">
        <v>9</v>
      </c>
      <c r="D3314" s="459">
        <v>31</v>
      </c>
      <c r="E3314" s="81"/>
    </row>
    <row r="3315" spans="1:5" x14ac:dyDescent="0.25">
      <c r="A3315" s="458">
        <v>44119</v>
      </c>
      <c r="B3315" s="81" t="s">
        <v>9</v>
      </c>
      <c r="C3315" s="81" t="s">
        <v>17</v>
      </c>
      <c r="D3315" s="459">
        <v>2</v>
      </c>
      <c r="E3315" s="81"/>
    </row>
    <row r="3316" spans="1:5" x14ac:dyDescent="0.25">
      <c r="A3316" s="458">
        <v>44119</v>
      </c>
      <c r="B3316" s="81" t="s">
        <v>9</v>
      </c>
      <c r="C3316" s="81" t="s">
        <v>143</v>
      </c>
      <c r="D3316" s="459">
        <v>8</v>
      </c>
      <c r="E3316" s="81"/>
    </row>
    <row r="3317" spans="1:5" x14ac:dyDescent="0.25">
      <c r="A3317" s="458">
        <v>44119</v>
      </c>
      <c r="B3317" s="81" t="s">
        <v>15</v>
      </c>
      <c r="C3317" s="81" t="s">
        <v>1139</v>
      </c>
      <c r="D3317" s="459">
        <v>1</v>
      </c>
      <c r="E3317" s="81"/>
    </row>
    <row r="3318" spans="1:5" x14ac:dyDescent="0.25">
      <c r="A3318" s="458">
        <v>44119</v>
      </c>
      <c r="B3318" s="81" t="s">
        <v>15</v>
      </c>
      <c r="C3318" s="81" t="s">
        <v>283</v>
      </c>
      <c r="D3318" s="459">
        <v>1</v>
      </c>
      <c r="E3318" s="81"/>
    </row>
    <row r="3319" spans="1:5" x14ac:dyDescent="0.25">
      <c r="A3319" s="458">
        <v>44119</v>
      </c>
      <c r="B3319" s="81" t="s">
        <v>11</v>
      </c>
      <c r="C3319" s="81" t="s">
        <v>11</v>
      </c>
      <c r="D3319" s="459">
        <v>1</v>
      </c>
      <c r="E3319" s="81"/>
    </row>
    <row r="3320" spans="1:5" x14ac:dyDescent="0.25">
      <c r="A3320" s="458">
        <v>44119</v>
      </c>
      <c r="B3320" s="81" t="s">
        <v>11</v>
      </c>
      <c r="C3320" s="81" t="s">
        <v>133</v>
      </c>
      <c r="D3320" s="459">
        <v>2</v>
      </c>
      <c r="E3320" s="81"/>
    </row>
    <row r="3321" spans="1:5" x14ac:dyDescent="0.25">
      <c r="A3321" s="458">
        <v>44119</v>
      </c>
      <c r="B3321" s="81" t="s">
        <v>12</v>
      </c>
      <c r="C3321" s="81" t="s">
        <v>73</v>
      </c>
      <c r="D3321" s="459">
        <v>2</v>
      </c>
      <c r="E3321" s="81"/>
    </row>
    <row r="3322" spans="1:5" x14ac:dyDescent="0.25">
      <c r="A3322" s="458">
        <v>44119</v>
      </c>
      <c r="B3322" s="81" t="s">
        <v>12</v>
      </c>
      <c r="C3322" s="81" t="s">
        <v>12</v>
      </c>
      <c r="D3322" s="459">
        <v>10</v>
      </c>
      <c r="E3322" s="81"/>
    </row>
    <row r="3323" spans="1:5" x14ac:dyDescent="0.25">
      <c r="A3323" s="458">
        <v>44119</v>
      </c>
      <c r="B3323" s="81" t="s">
        <v>8</v>
      </c>
      <c r="C3323" s="81" t="s">
        <v>72</v>
      </c>
      <c r="D3323" s="459">
        <v>1</v>
      </c>
      <c r="E3323" s="81"/>
    </row>
    <row r="3324" spans="1:5" x14ac:dyDescent="0.25">
      <c r="A3324" s="458">
        <v>44119</v>
      </c>
      <c r="B3324" s="81" t="s">
        <v>8</v>
      </c>
      <c r="C3324" s="460" t="s">
        <v>1232</v>
      </c>
      <c r="D3324" s="459">
        <v>5</v>
      </c>
      <c r="E3324" s="81"/>
    </row>
    <row r="3325" spans="1:5" x14ac:dyDescent="0.25">
      <c r="A3325" s="458">
        <v>44119</v>
      </c>
      <c r="B3325" s="81" t="s">
        <v>8</v>
      </c>
      <c r="C3325" s="81" t="s">
        <v>58</v>
      </c>
      <c r="D3325" s="459">
        <v>10</v>
      </c>
      <c r="E3325" s="81"/>
    </row>
    <row r="3326" spans="1:5" x14ac:dyDescent="0.25">
      <c r="A3326" s="458">
        <v>44119</v>
      </c>
      <c r="B3326" s="81" t="s">
        <v>8</v>
      </c>
      <c r="C3326" s="81" t="s">
        <v>140</v>
      </c>
      <c r="D3326" s="459">
        <v>1</v>
      </c>
      <c r="E3326" s="81"/>
    </row>
    <row r="3327" spans="1:5" x14ac:dyDescent="0.25">
      <c r="A3327" s="458">
        <v>44119</v>
      </c>
      <c r="B3327" s="81" t="s">
        <v>8</v>
      </c>
      <c r="C3327" s="81" t="s">
        <v>203</v>
      </c>
      <c r="D3327" s="459">
        <v>2</v>
      </c>
      <c r="E3327" s="81"/>
    </row>
    <row r="3328" spans="1:5" x14ac:dyDescent="0.25">
      <c r="A3328" s="458">
        <v>44119</v>
      </c>
      <c r="B3328" s="81" t="s">
        <v>8</v>
      </c>
      <c r="C3328" s="81" t="s">
        <v>40</v>
      </c>
      <c r="D3328" s="459">
        <v>1</v>
      </c>
      <c r="E3328" s="81"/>
    </row>
    <row r="3329" spans="1:5" x14ac:dyDescent="0.25">
      <c r="A3329" s="458">
        <v>44119</v>
      </c>
      <c r="B3329" s="81" t="s">
        <v>8</v>
      </c>
      <c r="C3329" s="81" t="s">
        <v>8</v>
      </c>
      <c r="D3329" s="459">
        <v>90</v>
      </c>
      <c r="E3329" s="81"/>
    </row>
    <row r="3330" spans="1:5" x14ac:dyDescent="0.25">
      <c r="A3330" s="458">
        <v>44119</v>
      </c>
      <c r="B3330" s="81" t="s">
        <v>8</v>
      </c>
      <c r="C3330" s="81" t="s">
        <v>31</v>
      </c>
      <c r="D3330" s="459">
        <v>3</v>
      </c>
      <c r="E3330" s="81"/>
    </row>
    <row r="3331" spans="1:5" x14ac:dyDescent="0.25">
      <c r="A3331" s="458">
        <v>44119</v>
      </c>
      <c r="B3331" s="81" t="s">
        <v>8</v>
      </c>
      <c r="C3331" s="81" t="s">
        <v>79</v>
      </c>
      <c r="D3331" s="459">
        <v>2</v>
      </c>
      <c r="E3331" s="81"/>
    </row>
    <row r="3332" spans="1:5" x14ac:dyDescent="0.25">
      <c r="A3332" s="458">
        <v>44119</v>
      </c>
      <c r="B3332" s="81" t="s">
        <v>8</v>
      </c>
      <c r="C3332" s="81" t="s">
        <v>110</v>
      </c>
      <c r="D3332" s="459">
        <v>1</v>
      </c>
      <c r="E3332" s="81"/>
    </row>
    <row r="3333" spans="1:5" x14ac:dyDescent="0.25">
      <c r="A3333" s="458">
        <v>44119</v>
      </c>
      <c r="B3333" s="81" t="s">
        <v>8</v>
      </c>
      <c r="C3333" s="81" t="s">
        <v>345</v>
      </c>
      <c r="D3333" s="459">
        <v>1</v>
      </c>
      <c r="E3333" s="81"/>
    </row>
    <row r="3334" spans="1:5" x14ac:dyDescent="0.25">
      <c r="A3334" s="458">
        <v>44119</v>
      </c>
      <c r="B3334" s="81" t="s">
        <v>49</v>
      </c>
      <c r="C3334" s="81" t="s">
        <v>49</v>
      </c>
      <c r="D3334" s="459">
        <v>16</v>
      </c>
      <c r="E3334" s="81"/>
    </row>
    <row r="3335" spans="1:5" x14ac:dyDescent="0.25">
      <c r="A3335" s="458">
        <v>44119</v>
      </c>
      <c r="B3335" s="81" t="s">
        <v>50</v>
      </c>
      <c r="C3335" s="460" t="s">
        <v>1250</v>
      </c>
      <c r="D3335" s="459">
        <v>1</v>
      </c>
      <c r="E3335" s="81"/>
    </row>
    <row r="3336" spans="1:5" x14ac:dyDescent="0.25">
      <c r="A3336" s="458">
        <v>44119</v>
      </c>
      <c r="B3336" s="81" t="s">
        <v>50</v>
      </c>
      <c r="C3336" s="116" t="s">
        <v>1140</v>
      </c>
      <c r="D3336" s="459">
        <v>3</v>
      </c>
      <c r="E3336" s="81"/>
    </row>
    <row r="3337" spans="1:5" x14ac:dyDescent="0.25">
      <c r="A3337" s="458">
        <v>44119</v>
      </c>
      <c r="B3337" s="81" t="s">
        <v>50</v>
      </c>
      <c r="C3337" s="81" t="s">
        <v>365</v>
      </c>
      <c r="D3337" s="459">
        <v>1</v>
      </c>
      <c r="E3337" s="81"/>
    </row>
    <row r="3338" spans="1:5" x14ac:dyDescent="0.25">
      <c r="A3338" s="458">
        <v>44119</v>
      </c>
      <c r="B3338" s="81" t="s">
        <v>27</v>
      </c>
      <c r="C3338" s="81" t="s">
        <v>139</v>
      </c>
      <c r="D3338" s="459">
        <v>7</v>
      </c>
      <c r="E3338" s="81"/>
    </row>
    <row r="3339" spans="1:5" x14ac:dyDescent="0.25">
      <c r="A3339" s="458">
        <v>44119</v>
      </c>
      <c r="B3339" s="81" t="s">
        <v>27</v>
      </c>
      <c r="C3339" s="81" t="s">
        <v>43</v>
      </c>
      <c r="D3339" s="459">
        <v>16</v>
      </c>
      <c r="E3339" s="81"/>
    </row>
    <row r="3340" spans="1:5" x14ac:dyDescent="0.25">
      <c r="A3340" s="458">
        <v>44119</v>
      </c>
      <c r="B3340" s="81" t="s">
        <v>51</v>
      </c>
      <c r="C3340" s="460" t="s">
        <v>697</v>
      </c>
      <c r="D3340" s="459">
        <v>1</v>
      </c>
      <c r="E3340" s="81"/>
    </row>
    <row r="3341" spans="1:5" x14ac:dyDescent="0.25">
      <c r="A3341" s="458">
        <v>44119</v>
      </c>
      <c r="B3341" s="81" t="s">
        <v>51</v>
      </c>
      <c r="C3341" s="81" t="s">
        <v>51</v>
      </c>
      <c r="D3341" s="459">
        <v>8</v>
      </c>
      <c r="E3341" s="81"/>
    </row>
    <row r="3342" spans="1:5" x14ac:dyDescent="0.25">
      <c r="A3342" s="458">
        <v>44119</v>
      </c>
      <c r="B3342" s="81" t="s">
        <v>10</v>
      </c>
      <c r="C3342" s="81" t="s">
        <v>10</v>
      </c>
      <c r="D3342" s="459">
        <v>1</v>
      </c>
      <c r="E3342" s="81"/>
    </row>
    <row r="3343" spans="1:5" x14ac:dyDescent="0.25">
      <c r="A3343" s="458">
        <v>44120</v>
      </c>
      <c r="B3343" s="81" t="s">
        <v>14</v>
      </c>
      <c r="C3343" s="81" t="s">
        <v>14</v>
      </c>
      <c r="D3343" s="459">
        <v>0</v>
      </c>
      <c r="E3343" s="81"/>
    </row>
    <row r="3344" spans="1:5" x14ac:dyDescent="0.25">
      <c r="A3344" s="458">
        <v>44120</v>
      </c>
      <c r="B3344" s="81" t="s">
        <v>20</v>
      </c>
      <c r="C3344" s="81" t="s">
        <v>20</v>
      </c>
      <c r="D3344" s="459">
        <v>19</v>
      </c>
      <c r="E3344" s="81"/>
    </row>
    <row r="3345" spans="1:5" x14ac:dyDescent="0.25">
      <c r="A3345" s="458">
        <v>44120</v>
      </c>
      <c r="B3345" s="81" t="s">
        <v>20</v>
      </c>
      <c r="C3345" s="81" t="s">
        <v>648</v>
      </c>
      <c r="D3345" s="459">
        <v>1</v>
      </c>
      <c r="E3345" s="81"/>
    </row>
    <row r="3346" spans="1:5" x14ac:dyDescent="0.25">
      <c r="A3346" s="458">
        <v>44120</v>
      </c>
      <c r="B3346" s="81" t="s">
        <v>13</v>
      </c>
      <c r="C3346" s="460" t="s">
        <v>1161</v>
      </c>
      <c r="D3346" s="459">
        <v>1</v>
      </c>
      <c r="E3346" s="81"/>
    </row>
    <row r="3347" spans="1:5" x14ac:dyDescent="0.25">
      <c r="A3347" s="458">
        <v>44120</v>
      </c>
      <c r="B3347" s="81" t="s">
        <v>13</v>
      </c>
      <c r="C3347" s="81" t="s">
        <v>13</v>
      </c>
      <c r="D3347" s="459">
        <v>7</v>
      </c>
      <c r="E3347" s="81"/>
    </row>
    <row r="3348" spans="1:5" x14ac:dyDescent="0.25">
      <c r="A3348" s="458">
        <v>44120</v>
      </c>
      <c r="B3348" s="81" t="s">
        <v>13</v>
      </c>
      <c r="C3348" s="460" t="s">
        <v>1164</v>
      </c>
      <c r="D3348" s="459">
        <v>1</v>
      </c>
      <c r="E3348" s="81"/>
    </row>
    <row r="3349" spans="1:5" x14ac:dyDescent="0.25">
      <c r="A3349" s="458">
        <v>44120</v>
      </c>
      <c r="B3349" s="81" t="s">
        <v>13</v>
      </c>
      <c r="C3349" s="460" t="s">
        <v>1166</v>
      </c>
      <c r="D3349" s="459">
        <v>1</v>
      </c>
      <c r="E3349" s="81"/>
    </row>
    <row r="3350" spans="1:5" x14ac:dyDescent="0.25">
      <c r="A3350" s="458">
        <v>44120</v>
      </c>
      <c r="B3350" s="81" t="s">
        <v>13</v>
      </c>
      <c r="C3350" s="460" t="s">
        <v>1165</v>
      </c>
      <c r="D3350" s="459">
        <v>7</v>
      </c>
      <c r="E3350" s="81"/>
    </row>
    <row r="3351" spans="1:5" x14ac:dyDescent="0.25">
      <c r="A3351" s="458">
        <v>44120</v>
      </c>
      <c r="B3351" s="81" t="s">
        <v>13</v>
      </c>
      <c r="C3351" s="460" t="s">
        <v>1167</v>
      </c>
      <c r="D3351" s="459">
        <v>3</v>
      </c>
      <c r="E3351" s="81"/>
    </row>
    <row r="3352" spans="1:5" x14ac:dyDescent="0.25">
      <c r="A3352" s="458">
        <v>44120</v>
      </c>
      <c r="B3352" s="81" t="s">
        <v>24</v>
      </c>
      <c r="C3352" s="81" t="s">
        <v>23</v>
      </c>
      <c r="D3352" s="459">
        <v>17</v>
      </c>
      <c r="E3352" s="81"/>
    </row>
    <row r="3353" spans="1:5" x14ac:dyDescent="0.25">
      <c r="A3353" s="458">
        <v>44120</v>
      </c>
      <c r="B3353" s="81" t="s">
        <v>24</v>
      </c>
      <c r="C3353" s="118" t="s">
        <v>2971</v>
      </c>
      <c r="D3353" s="459">
        <v>1</v>
      </c>
      <c r="E3353" s="81"/>
    </row>
    <row r="3354" spans="1:5" x14ac:dyDescent="0.25">
      <c r="A3354" s="458">
        <v>44120</v>
      </c>
      <c r="B3354" s="81" t="s">
        <v>24</v>
      </c>
      <c r="C3354" s="81" t="s">
        <v>24</v>
      </c>
      <c r="D3354" s="459">
        <v>4</v>
      </c>
      <c r="E3354" s="81"/>
    </row>
    <row r="3355" spans="1:5" x14ac:dyDescent="0.25">
      <c r="A3355" s="458">
        <v>44120</v>
      </c>
      <c r="B3355" s="81" t="s">
        <v>24</v>
      </c>
      <c r="C3355" s="460" t="s">
        <v>703</v>
      </c>
      <c r="D3355" s="459">
        <v>2</v>
      </c>
      <c r="E3355" s="81"/>
    </row>
    <row r="3356" spans="1:5" x14ac:dyDescent="0.25">
      <c r="A3356" s="458">
        <v>44120</v>
      </c>
      <c r="B3356" s="81" t="s">
        <v>24</v>
      </c>
      <c r="C3356" s="81" t="s">
        <v>36</v>
      </c>
      <c r="D3356" s="459">
        <v>2</v>
      </c>
      <c r="E3356" s="81"/>
    </row>
    <row r="3357" spans="1:5" x14ac:dyDescent="0.25">
      <c r="A3357" s="458">
        <v>44120</v>
      </c>
      <c r="B3357" s="81" t="s">
        <v>47</v>
      </c>
      <c r="C3357" s="81" t="s">
        <v>47</v>
      </c>
      <c r="D3357" s="459">
        <v>0</v>
      </c>
      <c r="E3357" s="81"/>
    </row>
    <row r="3358" spans="1:5" x14ac:dyDescent="0.25">
      <c r="A3358" s="458">
        <v>44120</v>
      </c>
      <c r="B3358" s="81" t="s">
        <v>48</v>
      </c>
      <c r="C3358" s="460" t="s">
        <v>1380</v>
      </c>
      <c r="D3358" s="459">
        <v>0</v>
      </c>
      <c r="E3358" s="81"/>
    </row>
    <row r="3359" spans="1:5" x14ac:dyDescent="0.25">
      <c r="A3359" s="458">
        <v>44120</v>
      </c>
      <c r="B3359" s="81" t="s">
        <v>7</v>
      </c>
      <c r="C3359" s="460" t="s">
        <v>1191</v>
      </c>
      <c r="D3359" s="459">
        <v>3</v>
      </c>
      <c r="E3359" s="81"/>
    </row>
    <row r="3360" spans="1:5" x14ac:dyDescent="0.25">
      <c r="A3360" s="458">
        <v>44120</v>
      </c>
      <c r="B3360" s="81" t="s">
        <v>7</v>
      </c>
      <c r="C3360" s="81" t="s">
        <v>7</v>
      </c>
      <c r="D3360" s="459">
        <v>18</v>
      </c>
      <c r="E3360" s="81"/>
    </row>
    <row r="3361" spans="1:5" x14ac:dyDescent="0.25">
      <c r="A3361" s="458">
        <v>44120</v>
      </c>
      <c r="B3361" s="81" t="s">
        <v>9</v>
      </c>
      <c r="C3361" s="81" t="s">
        <v>9</v>
      </c>
      <c r="D3361" s="459">
        <v>21</v>
      </c>
      <c r="E3361" s="81"/>
    </row>
    <row r="3362" spans="1:5" x14ac:dyDescent="0.25">
      <c r="A3362" s="458">
        <v>44120</v>
      </c>
      <c r="B3362" s="81" t="s">
        <v>9</v>
      </c>
      <c r="C3362" s="81" t="s">
        <v>17</v>
      </c>
      <c r="D3362" s="459">
        <v>6</v>
      </c>
      <c r="E3362" s="81"/>
    </row>
    <row r="3363" spans="1:5" x14ac:dyDescent="0.25">
      <c r="A3363" s="458">
        <v>44120</v>
      </c>
      <c r="B3363" s="81" t="s">
        <v>9</v>
      </c>
      <c r="C3363" s="81" t="s">
        <v>143</v>
      </c>
      <c r="D3363" s="459">
        <v>1</v>
      </c>
      <c r="E3363" s="81"/>
    </row>
    <row r="3364" spans="1:5" x14ac:dyDescent="0.25">
      <c r="A3364" s="458">
        <v>44120</v>
      </c>
      <c r="B3364" s="81" t="s">
        <v>15</v>
      </c>
      <c r="C3364" s="81" t="s">
        <v>1139</v>
      </c>
      <c r="D3364" s="459">
        <v>0</v>
      </c>
      <c r="E3364" s="81"/>
    </row>
    <row r="3365" spans="1:5" x14ac:dyDescent="0.25">
      <c r="A3365" s="458">
        <v>44120</v>
      </c>
      <c r="B3365" s="81" t="s">
        <v>11</v>
      </c>
      <c r="C3365" s="81" t="s">
        <v>333</v>
      </c>
      <c r="D3365" s="459">
        <v>2</v>
      </c>
      <c r="E3365" s="81"/>
    </row>
    <row r="3366" spans="1:5" x14ac:dyDescent="0.25">
      <c r="A3366" s="458">
        <v>44120</v>
      </c>
      <c r="B3366" s="81" t="s">
        <v>11</v>
      </c>
      <c r="C3366" s="81" t="s">
        <v>133</v>
      </c>
      <c r="D3366" s="459">
        <v>6</v>
      </c>
      <c r="E3366" s="81"/>
    </row>
    <row r="3367" spans="1:5" x14ac:dyDescent="0.25">
      <c r="A3367" s="458">
        <v>44120</v>
      </c>
      <c r="B3367" s="81" t="s">
        <v>12</v>
      </c>
      <c r="C3367" s="81" t="s">
        <v>73</v>
      </c>
      <c r="D3367" s="459">
        <v>2</v>
      </c>
      <c r="E3367" s="81"/>
    </row>
    <row r="3368" spans="1:5" x14ac:dyDescent="0.25">
      <c r="A3368" s="458">
        <v>44120</v>
      </c>
      <c r="B3368" s="81" t="s">
        <v>12</v>
      </c>
      <c r="C3368" s="460" t="s">
        <v>1224</v>
      </c>
      <c r="D3368" s="459">
        <v>0</v>
      </c>
      <c r="E3368" s="81"/>
    </row>
    <row r="3369" spans="1:5" x14ac:dyDescent="0.25">
      <c r="A3369" s="458">
        <v>44120</v>
      </c>
      <c r="B3369" s="81" t="s">
        <v>8</v>
      </c>
      <c r="C3369" s="460" t="s">
        <v>1226</v>
      </c>
      <c r="D3369" s="459">
        <v>1</v>
      </c>
      <c r="E3369" s="81"/>
    </row>
    <row r="3370" spans="1:5" x14ac:dyDescent="0.25">
      <c r="A3370" s="458">
        <v>44120</v>
      </c>
      <c r="B3370" s="81" t="s">
        <v>8</v>
      </c>
      <c r="C3370" s="460" t="s">
        <v>1227</v>
      </c>
      <c r="D3370" s="459">
        <v>1</v>
      </c>
      <c r="E3370" s="81"/>
    </row>
    <row r="3371" spans="1:5" x14ac:dyDescent="0.25">
      <c r="A3371" s="458">
        <v>44120</v>
      </c>
      <c r="B3371" s="81" t="s">
        <v>8</v>
      </c>
      <c r="C3371" s="460" t="s">
        <v>1232</v>
      </c>
      <c r="D3371" s="459">
        <v>2</v>
      </c>
      <c r="E3371" s="81"/>
    </row>
    <row r="3372" spans="1:5" x14ac:dyDescent="0.25">
      <c r="A3372" s="458">
        <v>44120</v>
      </c>
      <c r="B3372" s="81" t="s">
        <v>8</v>
      </c>
      <c r="C3372" s="81" t="s">
        <v>58</v>
      </c>
      <c r="D3372" s="459">
        <v>35</v>
      </c>
      <c r="E3372" s="81"/>
    </row>
    <row r="3373" spans="1:5" x14ac:dyDescent="0.25">
      <c r="A3373" s="458">
        <v>44120</v>
      </c>
      <c r="B3373" s="81" t="s">
        <v>8</v>
      </c>
      <c r="C3373" s="81" t="s">
        <v>140</v>
      </c>
      <c r="D3373" s="459">
        <v>2</v>
      </c>
      <c r="E3373" s="81"/>
    </row>
    <row r="3374" spans="1:5" x14ac:dyDescent="0.25">
      <c r="A3374" s="458">
        <v>44120</v>
      </c>
      <c r="B3374" s="81" t="s">
        <v>8</v>
      </c>
      <c r="C3374" s="81" t="s">
        <v>132</v>
      </c>
      <c r="D3374" s="459">
        <v>1</v>
      </c>
      <c r="E3374" s="81"/>
    </row>
    <row r="3375" spans="1:5" x14ac:dyDescent="0.25">
      <c r="A3375" s="458">
        <v>44120</v>
      </c>
      <c r="B3375" s="81" t="s">
        <v>8</v>
      </c>
      <c r="C3375" s="81" t="s">
        <v>203</v>
      </c>
      <c r="D3375" s="459">
        <v>0</v>
      </c>
      <c r="E3375" s="81"/>
    </row>
    <row r="3376" spans="1:5" x14ac:dyDescent="0.25">
      <c r="A3376" s="458">
        <v>44120</v>
      </c>
      <c r="B3376" s="81" t="s">
        <v>8</v>
      </c>
      <c r="C3376" s="81" t="s">
        <v>40</v>
      </c>
      <c r="D3376" s="459">
        <v>1</v>
      </c>
      <c r="E3376" s="81"/>
    </row>
    <row r="3377" spans="1:5" x14ac:dyDescent="0.25">
      <c r="A3377" s="458">
        <v>44120</v>
      </c>
      <c r="B3377" s="81" t="s">
        <v>8</v>
      </c>
      <c r="C3377" s="81" t="s">
        <v>8</v>
      </c>
      <c r="D3377" s="459">
        <v>113</v>
      </c>
      <c r="E3377" s="81"/>
    </row>
    <row r="3378" spans="1:5" x14ac:dyDescent="0.25">
      <c r="A3378" s="458">
        <v>44120</v>
      </c>
      <c r="B3378" s="81" t="s">
        <v>8</v>
      </c>
      <c r="C3378" s="81" t="s">
        <v>31</v>
      </c>
      <c r="D3378" s="459">
        <v>3</v>
      </c>
      <c r="E3378" s="81"/>
    </row>
    <row r="3379" spans="1:5" x14ac:dyDescent="0.25">
      <c r="A3379" s="458">
        <v>44120</v>
      </c>
      <c r="B3379" s="81" t="s">
        <v>8</v>
      </c>
      <c r="C3379" s="81" t="s">
        <v>129</v>
      </c>
      <c r="D3379" s="459">
        <v>1</v>
      </c>
      <c r="E3379" s="81"/>
    </row>
    <row r="3380" spans="1:5" x14ac:dyDescent="0.25">
      <c r="A3380" s="458">
        <v>44120</v>
      </c>
      <c r="B3380" s="81" t="s">
        <v>8</v>
      </c>
      <c r="C3380" s="81" t="s">
        <v>702</v>
      </c>
      <c r="D3380" s="459">
        <v>1</v>
      </c>
      <c r="E3380" s="81"/>
    </row>
    <row r="3381" spans="1:5" x14ac:dyDescent="0.25">
      <c r="A3381" s="458">
        <v>44120</v>
      </c>
      <c r="B3381" s="81" t="s">
        <v>8</v>
      </c>
      <c r="C3381" s="81" t="s">
        <v>79</v>
      </c>
      <c r="D3381" s="459">
        <v>6</v>
      </c>
      <c r="E3381" s="81"/>
    </row>
    <row r="3382" spans="1:5" x14ac:dyDescent="0.25">
      <c r="A3382" s="458">
        <v>44120</v>
      </c>
      <c r="B3382" s="81" t="s">
        <v>8</v>
      </c>
      <c r="C3382" s="81" t="s">
        <v>110</v>
      </c>
      <c r="D3382" s="459">
        <v>1</v>
      </c>
      <c r="E3382" s="81"/>
    </row>
    <row r="3383" spans="1:5" x14ac:dyDescent="0.25">
      <c r="A3383" s="458">
        <v>44120</v>
      </c>
      <c r="B3383" s="81" t="s">
        <v>49</v>
      </c>
      <c r="C3383" s="81" t="s">
        <v>49</v>
      </c>
      <c r="D3383" s="459">
        <v>7</v>
      </c>
      <c r="E3383" s="81"/>
    </row>
    <row r="3384" spans="1:5" x14ac:dyDescent="0.25">
      <c r="A3384" s="458">
        <v>44120</v>
      </c>
      <c r="B3384" s="81" t="s">
        <v>50</v>
      </c>
      <c r="C3384" s="460" t="s">
        <v>1250</v>
      </c>
      <c r="D3384" s="459">
        <v>5</v>
      </c>
      <c r="E3384" s="81"/>
    </row>
    <row r="3385" spans="1:5" x14ac:dyDescent="0.25">
      <c r="A3385" s="458">
        <v>44120</v>
      </c>
      <c r="B3385" s="81" t="s">
        <v>50</v>
      </c>
      <c r="C3385" s="460" t="s">
        <v>1249</v>
      </c>
      <c r="D3385" s="459">
        <v>1</v>
      </c>
      <c r="E3385" s="81"/>
    </row>
    <row r="3386" spans="1:5" x14ac:dyDescent="0.25">
      <c r="A3386" s="458">
        <v>44120</v>
      </c>
      <c r="B3386" s="81" t="s">
        <v>50</v>
      </c>
      <c r="C3386" s="116" t="s">
        <v>1140</v>
      </c>
      <c r="D3386" s="459">
        <v>9</v>
      </c>
      <c r="E3386" s="81"/>
    </row>
    <row r="3387" spans="1:5" x14ac:dyDescent="0.25">
      <c r="A3387" s="458">
        <v>44120</v>
      </c>
      <c r="B3387" s="81" t="s">
        <v>27</v>
      </c>
      <c r="C3387" s="81" t="s">
        <v>139</v>
      </c>
      <c r="D3387" s="459">
        <v>10</v>
      </c>
      <c r="E3387" s="81"/>
    </row>
    <row r="3388" spans="1:5" x14ac:dyDescent="0.25">
      <c r="A3388" s="458">
        <v>44120</v>
      </c>
      <c r="B3388" s="81" t="s">
        <v>27</v>
      </c>
      <c r="C3388" s="81" t="s">
        <v>43</v>
      </c>
      <c r="D3388" s="459">
        <v>14</v>
      </c>
      <c r="E3388" s="81"/>
    </row>
    <row r="3389" spans="1:5" x14ac:dyDescent="0.25">
      <c r="A3389" s="458">
        <v>44120</v>
      </c>
      <c r="B3389" s="81" t="s">
        <v>27</v>
      </c>
      <c r="C3389" s="81" t="s">
        <v>619</v>
      </c>
      <c r="D3389" s="459">
        <v>3</v>
      </c>
      <c r="E3389" s="81"/>
    </row>
    <row r="3390" spans="1:5" x14ac:dyDescent="0.25">
      <c r="A3390" s="458">
        <v>44120</v>
      </c>
      <c r="B3390" s="81" t="s">
        <v>51</v>
      </c>
      <c r="C3390" s="81" t="s">
        <v>51</v>
      </c>
      <c r="D3390" s="459">
        <v>18</v>
      </c>
      <c r="E3390" s="81"/>
    </row>
    <row r="3391" spans="1:5" x14ac:dyDescent="0.25">
      <c r="A3391" s="458">
        <v>44120</v>
      </c>
      <c r="B3391" s="81" t="s">
        <v>10</v>
      </c>
      <c r="C3391" s="81" t="s">
        <v>10</v>
      </c>
      <c r="D3391" s="459">
        <v>0</v>
      </c>
      <c r="E3391" s="81"/>
    </row>
    <row r="3392" spans="1:5" x14ac:dyDescent="0.25">
      <c r="A3392" s="458">
        <v>44121</v>
      </c>
      <c r="B3392" s="81" t="s">
        <v>14</v>
      </c>
      <c r="C3392" s="81" t="s">
        <v>84</v>
      </c>
      <c r="D3392" s="459">
        <v>4</v>
      </c>
      <c r="E3392" s="81"/>
    </row>
    <row r="3393" spans="1:5" x14ac:dyDescent="0.25">
      <c r="A3393" s="458">
        <v>44121</v>
      </c>
      <c r="B3393" s="81" t="s">
        <v>20</v>
      </c>
      <c r="C3393" s="81" t="s">
        <v>20</v>
      </c>
      <c r="D3393" s="459">
        <v>33</v>
      </c>
      <c r="E3393" s="81"/>
    </row>
    <row r="3394" spans="1:5" x14ac:dyDescent="0.25">
      <c r="A3394" s="458">
        <v>44121</v>
      </c>
      <c r="B3394" s="81" t="s">
        <v>13</v>
      </c>
      <c r="C3394" s="460" t="s">
        <v>93</v>
      </c>
      <c r="D3394" s="459">
        <v>1</v>
      </c>
      <c r="E3394" s="81"/>
    </row>
    <row r="3395" spans="1:5" x14ac:dyDescent="0.25">
      <c r="A3395" s="458">
        <v>44121</v>
      </c>
      <c r="B3395" s="81" t="s">
        <v>13</v>
      </c>
      <c r="C3395" s="81" t="s">
        <v>13</v>
      </c>
      <c r="D3395" s="459">
        <v>8</v>
      </c>
      <c r="E3395" s="81"/>
    </row>
    <row r="3396" spans="1:5" x14ac:dyDescent="0.25">
      <c r="A3396" s="458">
        <v>44121</v>
      </c>
      <c r="B3396" s="81" t="s">
        <v>13</v>
      </c>
      <c r="C3396" s="460" t="s">
        <v>1165</v>
      </c>
      <c r="D3396" s="459">
        <v>11</v>
      </c>
      <c r="E3396" s="81"/>
    </row>
    <row r="3397" spans="1:5" x14ac:dyDescent="0.25">
      <c r="A3397" s="458">
        <v>44121</v>
      </c>
      <c r="B3397" s="81" t="s">
        <v>13</v>
      </c>
      <c r="C3397" s="81" t="s">
        <v>708</v>
      </c>
      <c r="D3397" s="459">
        <v>1</v>
      </c>
      <c r="E3397" s="81"/>
    </row>
    <row r="3398" spans="1:5" x14ac:dyDescent="0.25">
      <c r="A3398" s="458">
        <v>44121</v>
      </c>
      <c r="B3398" s="81" t="s">
        <v>24</v>
      </c>
      <c r="C3398" s="81" t="s">
        <v>23</v>
      </c>
      <c r="D3398" s="459">
        <v>31</v>
      </c>
      <c r="E3398" s="81"/>
    </row>
    <row r="3399" spans="1:5" x14ac:dyDescent="0.25">
      <c r="A3399" s="458">
        <v>44121</v>
      </c>
      <c r="B3399" s="81" t="s">
        <v>24</v>
      </c>
      <c r="C3399" s="81" t="s">
        <v>24</v>
      </c>
      <c r="D3399" s="459">
        <v>1</v>
      </c>
      <c r="E3399" s="81"/>
    </row>
    <row r="3400" spans="1:5" x14ac:dyDescent="0.25">
      <c r="A3400" s="458">
        <v>44121</v>
      </c>
      <c r="B3400" s="81" t="s">
        <v>24</v>
      </c>
      <c r="C3400" s="81" t="s">
        <v>36</v>
      </c>
      <c r="D3400" s="459">
        <v>2</v>
      </c>
      <c r="E3400" s="81"/>
    </row>
    <row r="3401" spans="1:5" x14ac:dyDescent="0.25">
      <c r="A3401" s="458">
        <v>44121</v>
      </c>
      <c r="B3401" s="81" t="s">
        <v>47</v>
      </c>
      <c r="C3401" s="81" t="s">
        <v>47</v>
      </c>
      <c r="D3401" s="459">
        <v>0</v>
      </c>
      <c r="E3401" s="81"/>
    </row>
    <row r="3402" spans="1:5" x14ac:dyDescent="0.25">
      <c r="A3402" s="458">
        <v>44121</v>
      </c>
      <c r="B3402" s="81" t="s">
        <v>48</v>
      </c>
      <c r="C3402" s="460" t="s">
        <v>1380</v>
      </c>
      <c r="D3402" s="459">
        <v>0</v>
      </c>
      <c r="E3402" s="81"/>
    </row>
    <row r="3403" spans="1:5" x14ac:dyDescent="0.25">
      <c r="A3403" s="458">
        <v>44121</v>
      </c>
      <c r="B3403" s="81" t="s">
        <v>7</v>
      </c>
      <c r="C3403" s="81" t="s">
        <v>7</v>
      </c>
      <c r="D3403" s="459">
        <v>18</v>
      </c>
      <c r="E3403" s="81"/>
    </row>
    <row r="3404" spans="1:5" x14ac:dyDescent="0.25">
      <c r="A3404" s="458">
        <v>44121</v>
      </c>
      <c r="B3404" s="81" t="s">
        <v>9</v>
      </c>
      <c r="C3404" s="81" t="s">
        <v>9</v>
      </c>
      <c r="D3404" s="459">
        <v>35</v>
      </c>
      <c r="E3404" s="81"/>
    </row>
    <row r="3405" spans="1:5" x14ac:dyDescent="0.25">
      <c r="A3405" s="458">
        <v>44121</v>
      </c>
      <c r="B3405" s="81" t="s">
        <v>9</v>
      </c>
      <c r="C3405" s="81" t="s">
        <v>706</v>
      </c>
      <c r="D3405" s="459">
        <v>1</v>
      </c>
      <c r="E3405" s="81"/>
    </row>
    <row r="3406" spans="1:5" x14ac:dyDescent="0.25">
      <c r="A3406" s="458">
        <v>44121</v>
      </c>
      <c r="B3406" s="81" t="s">
        <v>9</v>
      </c>
      <c r="C3406" s="81" t="s">
        <v>17</v>
      </c>
      <c r="D3406" s="459">
        <v>6</v>
      </c>
      <c r="E3406" s="81"/>
    </row>
    <row r="3407" spans="1:5" x14ac:dyDescent="0.25">
      <c r="A3407" s="458">
        <v>44121</v>
      </c>
      <c r="B3407" s="81" t="s">
        <v>9</v>
      </c>
      <c r="C3407" s="81" t="s">
        <v>143</v>
      </c>
      <c r="D3407" s="459">
        <v>3</v>
      </c>
      <c r="E3407" s="81"/>
    </row>
    <row r="3408" spans="1:5" x14ac:dyDescent="0.25">
      <c r="A3408" s="458">
        <v>44121</v>
      </c>
      <c r="B3408" s="81" t="s">
        <v>15</v>
      </c>
      <c r="C3408" s="81" t="s">
        <v>1139</v>
      </c>
      <c r="D3408" s="459">
        <v>0</v>
      </c>
      <c r="E3408" s="81"/>
    </row>
    <row r="3409" spans="1:5" x14ac:dyDescent="0.25">
      <c r="A3409" s="458">
        <v>44121</v>
      </c>
      <c r="B3409" s="81" t="s">
        <v>11</v>
      </c>
      <c r="C3409" s="81" t="s">
        <v>133</v>
      </c>
      <c r="D3409" s="459">
        <v>8</v>
      </c>
      <c r="E3409" s="81"/>
    </row>
    <row r="3410" spans="1:5" x14ac:dyDescent="0.25">
      <c r="A3410" s="458">
        <v>44121</v>
      </c>
      <c r="B3410" s="81" t="s">
        <v>12</v>
      </c>
      <c r="C3410" s="81" t="s">
        <v>12</v>
      </c>
      <c r="D3410" s="459">
        <v>0</v>
      </c>
      <c r="E3410" s="81"/>
    </row>
    <row r="3411" spans="1:5" x14ac:dyDescent="0.25">
      <c r="A3411" s="458">
        <v>44121</v>
      </c>
      <c r="B3411" s="81" t="s">
        <v>8</v>
      </c>
      <c r="C3411" s="460" t="s">
        <v>1232</v>
      </c>
      <c r="D3411" s="459">
        <v>2</v>
      </c>
      <c r="E3411" s="81"/>
    </row>
    <row r="3412" spans="1:5" x14ac:dyDescent="0.25">
      <c r="A3412" s="458">
        <v>44121</v>
      </c>
      <c r="B3412" s="81" t="s">
        <v>8</v>
      </c>
      <c r="C3412" s="81" t="s">
        <v>58</v>
      </c>
      <c r="D3412" s="459">
        <v>24</v>
      </c>
      <c r="E3412" s="81"/>
    </row>
    <row r="3413" spans="1:5" x14ac:dyDescent="0.25">
      <c r="A3413" s="458">
        <v>44121</v>
      </c>
      <c r="B3413" s="81" t="s">
        <v>8</v>
      </c>
      <c r="C3413" s="81" t="s">
        <v>140</v>
      </c>
      <c r="D3413" s="459">
        <v>1</v>
      </c>
      <c r="E3413" s="81"/>
    </row>
    <row r="3414" spans="1:5" x14ac:dyDescent="0.25">
      <c r="A3414" s="458">
        <v>44121</v>
      </c>
      <c r="B3414" s="81" t="s">
        <v>8</v>
      </c>
      <c r="C3414" s="81" t="s">
        <v>203</v>
      </c>
      <c r="D3414" s="459">
        <v>2</v>
      </c>
      <c r="E3414" s="81"/>
    </row>
    <row r="3415" spans="1:5" x14ac:dyDescent="0.25">
      <c r="A3415" s="458">
        <v>44121</v>
      </c>
      <c r="B3415" s="81" t="s">
        <v>8</v>
      </c>
      <c r="C3415" s="81" t="s">
        <v>40</v>
      </c>
      <c r="D3415" s="459">
        <v>1</v>
      </c>
      <c r="E3415" s="81"/>
    </row>
    <row r="3416" spans="1:5" x14ac:dyDescent="0.25">
      <c r="A3416" s="458">
        <v>44121</v>
      </c>
      <c r="B3416" s="81" t="s">
        <v>8</v>
      </c>
      <c r="C3416" s="81" t="s">
        <v>8</v>
      </c>
      <c r="D3416" s="459">
        <v>142</v>
      </c>
      <c r="E3416" s="81"/>
    </row>
    <row r="3417" spans="1:5" x14ac:dyDescent="0.25">
      <c r="A3417" s="458">
        <v>44121</v>
      </c>
      <c r="B3417" s="81" t="s">
        <v>8</v>
      </c>
      <c r="C3417" s="81" t="s">
        <v>110</v>
      </c>
      <c r="D3417" s="459">
        <v>2</v>
      </c>
      <c r="E3417" s="81"/>
    </row>
    <row r="3418" spans="1:5" x14ac:dyDescent="0.25">
      <c r="A3418" s="458">
        <v>44121</v>
      </c>
      <c r="B3418" s="81" t="s">
        <v>49</v>
      </c>
      <c r="C3418" s="460" t="s">
        <v>1246</v>
      </c>
      <c r="D3418" s="459">
        <v>2</v>
      </c>
      <c r="E3418" s="81"/>
    </row>
    <row r="3419" spans="1:5" x14ac:dyDescent="0.25">
      <c r="A3419" s="458">
        <v>44121</v>
      </c>
      <c r="B3419" s="81" t="s">
        <v>49</v>
      </c>
      <c r="C3419" s="81" t="s">
        <v>49</v>
      </c>
      <c r="D3419" s="459">
        <v>2</v>
      </c>
      <c r="E3419" s="81"/>
    </row>
    <row r="3420" spans="1:5" x14ac:dyDescent="0.25">
      <c r="A3420" s="458">
        <v>44121</v>
      </c>
      <c r="B3420" s="81" t="s">
        <v>50</v>
      </c>
      <c r="C3420" s="116" t="s">
        <v>1140</v>
      </c>
      <c r="D3420" s="459">
        <v>2</v>
      </c>
      <c r="E3420" s="81"/>
    </row>
    <row r="3421" spans="1:5" x14ac:dyDescent="0.25">
      <c r="A3421" s="458">
        <v>44121</v>
      </c>
      <c r="B3421" s="81" t="s">
        <v>27</v>
      </c>
      <c r="C3421" s="81" t="s">
        <v>139</v>
      </c>
      <c r="D3421" s="459">
        <v>5</v>
      </c>
      <c r="E3421" s="81"/>
    </row>
    <row r="3422" spans="1:5" x14ac:dyDescent="0.25">
      <c r="A3422" s="458">
        <v>44121</v>
      </c>
      <c r="B3422" s="81" t="s">
        <v>27</v>
      </c>
      <c r="C3422" s="81" t="s">
        <v>43</v>
      </c>
      <c r="D3422" s="459">
        <v>21</v>
      </c>
      <c r="E3422" s="81"/>
    </row>
    <row r="3423" spans="1:5" x14ac:dyDescent="0.25">
      <c r="A3423" s="458">
        <v>44121</v>
      </c>
      <c r="B3423" s="81" t="s">
        <v>27</v>
      </c>
      <c r="C3423" s="81" t="s">
        <v>707</v>
      </c>
      <c r="D3423" s="459">
        <v>1</v>
      </c>
      <c r="E3423" s="81"/>
    </row>
    <row r="3424" spans="1:5" x14ac:dyDescent="0.25">
      <c r="A3424" s="458">
        <v>44121</v>
      </c>
      <c r="B3424" s="81" t="s">
        <v>27</v>
      </c>
      <c r="C3424" s="460" t="s">
        <v>1258</v>
      </c>
      <c r="D3424" s="459">
        <v>1</v>
      </c>
      <c r="E3424" s="81"/>
    </row>
    <row r="3425" spans="1:5" x14ac:dyDescent="0.25">
      <c r="A3425" s="458">
        <v>44121</v>
      </c>
      <c r="B3425" s="81" t="s">
        <v>51</v>
      </c>
      <c r="C3425" s="81" t="s">
        <v>51</v>
      </c>
      <c r="D3425" s="459">
        <v>4</v>
      </c>
      <c r="E3425" s="81"/>
    </row>
    <row r="3426" spans="1:5" x14ac:dyDescent="0.25">
      <c r="A3426" s="458">
        <v>44121</v>
      </c>
      <c r="B3426" s="81" t="s">
        <v>10</v>
      </c>
      <c r="C3426" s="81" t="s">
        <v>10</v>
      </c>
      <c r="D3426" s="459">
        <v>3</v>
      </c>
      <c r="E3426" s="81"/>
    </row>
    <row r="3427" spans="1:5" x14ac:dyDescent="0.25">
      <c r="A3427" s="458">
        <v>44122</v>
      </c>
      <c r="B3427" s="81" t="s">
        <v>14</v>
      </c>
      <c r="C3427" s="81" t="s">
        <v>14</v>
      </c>
      <c r="D3427" s="459">
        <v>0</v>
      </c>
      <c r="E3427" s="81"/>
    </row>
    <row r="3428" spans="1:5" x14ac:dyDescent="0.25">
      <c r="A3428" s="458">
        <v>44122</v>
      </c>
      <c r="B3428" s="81" t="s">
        <v>20</v>
      </c>
      <c r="C3428" s="81" t="s">
        <v>20</v>
      </c>
      <c r="D3428" s="459">
        <v>24</v>
      </c>
      <c r="E3428" s="81"/>
    </row>
    <row r="3429" spans="1:5" x14ac:dyDescent="0.25">
      <c r="A3429" s="458">
        <v>44122</v>
      </c>
      <c r="B3429" s="81" t="s">
        <v>20</v>
      </c>
      <c r="C3429" s="81" t="s">
        <v>648</v>
      </c>
      <c r="D3429" s="459">
        <v>1</v>
      </c>
      <c r="E3429" s="81"/>
    </row>
    <row r="3430" spans="1:5" x14ac:dyDescent="0.25">
      <c r="A3430" s="458">
        <v>44122</v>
      </c>
      <c r="B3430" s="81" t="s">
        <v>20</v>
      </c>
      <c r="C3430" s="81" t="s">
        <v>709</v>
      </c>
      <c r="D3430" s="459">
        <v>1</v>
      </c>
      <c r="E3430" s="81"/>
    </row>
    <row r="3431" spans="1:5" x14ac:dyDescent="0.25">
      <c r="A3431" s="458">
        <v>44122</v>
      </c>
      <c r="B3431" s="81" t="s">
        <v>13</v>
      </c>
      <c r="C3431" s="460" t="s">
        <v>93</v>
      </c>
      <c r="D3431" s="459">
        <v>1</v>
      </c>
      <c r="E3431" s="81"/>
    </row>
    <row r="3432" spans="1:5" x14ac:dyDescent="0.25">
      <c r="A3432" s="458">
        <v>44122</v>
      </c>
      <c r="B3432" s="81" t="s">
        <v>13</v>
      </c>
      <c r="C3432" s="460" t="s">
        <v>1157</v>
      </c>
      <c r="D3432" s="459">
        <v>1</v>
      </c>
      <c r="E3432" s="81"/>
    </row>
    <row r="3433" spans="1:5" x14ac:dyDescent="0.25">
      <c r="A3433" s="458">
        <v>44122</v>
      </c>
      <c r="B3433" s="81" t="s">
        <v>13</v>
      </c>
      <c r="C3433" s="81" t="s">
        <v>13</v>
      </c>
      <c r="D3433" s="459">
        <v>5</v>
      </c>
      <c r="E3433" s="81"/>
    </row>
    <row r="3434" spans="1:5" x14ac:dyDescent="0.25">
      <c r="A3434" s="458">
        <v>44122</v>
      </c>
      <c r="B3434" s="81" t="s">
        <v>13</v>
      </c>
      <c r="C3434" s="460" t="s">
        <v>1165</v>
      </c>
      <c r="D3434" s="459">
        <v>1</v>
      </c>
      <c r="E3434" s="81"/>
    </row>
    <row r="3435" spans="1:5" x14ac:dyDescent="0.25">
      <c r="A3435" s="458">
        <v>44122</v>
      </c>
      <c r="B3435" s="81" t="s">
        <v>13</v>
      </c>
      <c r="C3435" s="460" t="s">
        <v>1167</v>
      </c>
      <c r="D3435" s="459">
        <v>1</v>
      </c>
      <c r="E3435" s="81"/>
    </row>
    <row r="3436" spans="1:5" x14ac:dyDescent="0.25">
      <c r="A3436" s="458">
        <v>44122</v>
      </c>
      <c r="B3436" s="81" t="s">
        <v>24</v>
      </c>
      <c r="C3436" s="81" t="s">
        <v>23</v>
      </c>
      <c r="D3436" s="459">
        <v>17</v>
      </c>
      <c r="E3436" s="81"/>
    </row>
    <row r="3437" spans="1:5" x14ac:dyDescent="0.25">
      <c r="A3437" s="458">
        <v>44122</v>
      </c>
      <c r="B3437" s="81" t="s">
        <v>24</v>
      </c>
      <c r="C3437" s="81" t="s">
        <v>36</v>
      </c>
      <c r="D3437" s="459">
        <v>4</v>
      </c>
      <c r="E3437" s="81"/>
    </row>
    <row r="3438" spans="1:5" x14ac:dyDescent="0.25">
      <c r="A3438" s="458">
        <v>44122</v>
      </c>
      <c r="B3438" s="81" t="s">
        <v>47</v>
      </c>
      <c r="C3438" s="81" t="s">
        <v>47</v>
      </c>
      <c r="D3438" s="459">
        <v>0</v>
      </c>
      <c r="E3438" s="81"/>
    </row>
    <row r="3439" spans="1:5" x14ac:dyDescent="0.25">
      <c r="A3439" s="458">
        <v>44122</v>
      </c>
      <c r="B3439" s="81" t="s">
        <v>48</v>
      </c>
      <c r="C3439" s="460" t="s">
        <v>1380</v>
      </c>
      <c r="D3439" s="459">
        <v>0</v>
      </c>
      <c r="E3439" s="81"/>
    </row>
    <row r="3440" spans="1:5" x14ac:dyDescent="0.25">
      <c r="A3440" s="458">
        <v>44122</v>
      </c>
      <c r="B3440" s="81" t="s">
        <v>7</v>
      </c>
      <c r="C3440" s="460" t="s">
        <v>1191</v>
      </c>
      <c r="D3440" s="459">
        <v>4</v>
      </c>
      <c r="E3440" s="81"/>
    </row>
    <row r="3441" spans="1:5" x14ac:dyDescent="0.25">
      <c r="A3441" s="458">
        <v>44122</v>
      </c>
      <c r="B3441" s="81" t="s">
        <v>7</v>
      </c>
      <c r="C3441" s="81" t="s">
        <v>7</v>
      </c>
      <c r="D3441" s="459">
        <v>16</v>
      </c>
      <c r="E3441" s="81"/>
    </row>
    <row r="3442" spans="1:5" x14ac:dyDescent="0.25">
      <c r="A3442" s="458">
        <v>44122</v>
      </c>
      <c r="B3442" s="81" t="s">
        <v>9</v>
      </c>
      <c r="C3442" s="81" t="s">
        <v>9</v>
      </c>
      <c r="D3442" s="459">
        <v>19</v>
      </c>
      <c r="E3442" s="81"/>
    </row>
    <row r="3443" spans="1:5" x14ac:dyDescent="0.25">
      <c r="A3443" s="458">
        <v>44122</v>
      </c>
      <c r="B3443" s="81" t="s">
        <v>15</v>
      </c>
      <c r="C3443" s="81" t="s">
        <v>1139</v>
      </c>
      <c r="D3443" s="459">
        <v>3</v>
      </c>
      <c r="E3443" s="81"/>
    </row>
    <row r="3444" spans="1:5" x14ac:dyDescent="0.25">
      <c r="A3444" s="458">
        <v>44122</v>
      </c>
      <c r="B3444" s="81" t="s">
        <v>15</v>
      </c>
      <c r="C3444" s="81" t="s">
        <v>283</v>
      </c>
      <c r="D3444" s="459">
        <v>8</v>
      </c>
      <c r="E3444" s="81"/>
    </row>
    <row r="3445" spans="1:5" x14ac:dyDescent="0.25">
      <c r="A3445" s="458">
        <v>44122</v>
      </c>
      <c r="B3445" s="81" t="s">
        <v>11</v>
      </c>
      <c r="C3445" s="81" t="s">
        <v>333</v>
      </c>
      <c r="D3445" s="459">
        <v>1</v>
      </c>
      <c r="E3445" s="81"/>
    </row>
    <row r="3446" spans="1:5" x14ac:dyDescent="0.25">
      <c r="A3446" s="458">
        <v>44122</v>
      </c>
      <c r="B3446" s="81" t="s">
        <v>11</v>
      </c>
      <c r="C3446" s="81" t="s">
        <v>11</v>
      </c>
      <c r="D3446" s="459">
        <v>3</v>
      </c>
      <c r="E3446" s="81"/>
    </row>
    <row r="3447" spans="1:5" x14ac:dyDescent="0.25">
      <c r="A3447" s="458">
        <v>44122</v>
      </c>
      <c r="B3447" s="81" t="s">
        <v>11</v>
      </c>
      <c r="C3447" s="81" t="s">
        <v>133</v>
      </c>
      <c r="D3447" s="459">
        <v>7</v>
      </c>
      <c r="E3447" s="81"/>
    </row>
    <row r="3448" spans="1:5" x14ac:dyDescent="0.25">
      <c r="A3448" s="458">
        <v>44122</v>
      </c>
      <c r="B3448" s="81" t="s">
        <v>12</v>
      </c>
      <c r="C3448" s="460" t="s">
        <v>1224</v>
      </c>
      <c r="D3448" s="459">
        <v>1</v>
      </c>
      <c r="E3448" s="81"/>
    </row>
    <row r="3449" spans="1:5" x14ac:dyDescent="0.25">
      <c r="A3449" s="458">
        <v>44122</v>
      </c>
      <c r="B3449" s="81" t="s">
        <v>12</v>
      </c>
      <c r="C3449" s="81" t="s">
        <v>12</v>
      </c>
      <c r="D3449" s="459">
        <v>1</v>
      </c>
      <c r="E3449" s="81"/>
    </row>
    <row r="3450" spans="1:5" x14ac:dyDescent="0.25">
      <c r="A3450" s="458">
        <v>44122</v>
      </c>
      <c r="B3450" s="81" t="s">
        <v>8</v>
      </c>
      <c r="C3450" s="81" t="s">
        <v>72</v>
      </c>
      <c r="D3450" s="459">
        <v>4</v>
      </c>
      <c r="E3450" s="81"/>
    </row>
    <row r="3451" spans="1:5" x14ac:dyDescent="0.25">
      <c r="A3451" s="458">
        <v>44122</v>
      </c>
      <c r="B3451" s="81" t="s">
        <v>8</v>
      </c>
      <c r="C3451" s="460" t="s">
        <v>1232</v>
      </c>
      <c r="D3451" s="459">
        <v>2</v>
      </c>
      <c r="E3451" s="81"/>
    </row>
    <row r="3452" spans="1:5" x14ac:dyDescent="0.25">
      <c r="A3452" s="458">
        <v>44122</v>
      </c>
      <c r="B3452" s="81" t="s">
        <v>8</v>
      </c>
      <c r="C3452" s="81" t="s">
        <v>58</v>
      </c>
      <c r="D3452" s="459">
        <v>10</v>
      </c>
      <c r="E3452" s="81"/>
    </row>
    <row r="3453" spans="1:5" x14ac:dyDescent="0.25">
      <c r="A3453" s="458">
        <v>44122</v>
      </c>
      <c r="B3453" s="81" t="s">
        <v>8</v>
      </c>
      <c r="C3453" s="81" t="s">
        <v>40</v>
      </c>
      <c r="D3453" s="459">
        <v>1</v>
      </c>
      <c r="E3453" s="81"/>
    </row>
    <row r="3454" spans="1:5" x14ac:dyDescent="0.25">
      <c r="A3454" s="458">
        <v>44122</v>
      </c>
      <c r="B3454" s="81" t="s">
        <v>8</v>
      </c>
      <c r="C3454" s="81" t="s">
        <v>8</v>
      </c>
      <c r="D3454" s="459">
        <v>111</v>
      </c>
      <c r="E3454" s="81"/>
    </row>
    <row r="3455" spans="1:5" x14ac:dyDescent="0.25">
      <c r="A3455" s="458">
        <v>44122</v>
      </c>
      <c r="B3455" s="81" t="s">
        <v>8</v>
      </c>
      <c r="C3455" s="81" t="s">
        <v>79</v>
      </c>
      <c r="D3455" s="459">
        <v>2</v>
      </c>
      <c r="E3455" s="81"/>
    </row>
    <row r="3456" spans="1:5" x14ac:dyDescent="0.25">
      <c r="A3456" s="458">
        <v>44122</v>
      </c>
      <c r="B3456" s="81" t="s">
        <v>8</v>
      </c>
      <c r="C3456" s="81" t="s">
        <v>110</v>
      </c>
      <c r="D3456" s="459">
        <v>5</v>
      </c>
      <c r="E3456" s="81"/>
    </row>
    <row r="3457" spans="1:5" x14ac:dyDescent="0.25">
      <c r="A3457" s="458">
        <v>44122</v>
      </c>
      <c r="B3457" s="81" t="s">
        <v>49</v>
      </c>
      <c r="C3457" s="81" t="s">
        <v>49</v>
      </c>
      <c r="D3457" s="459">
        <v>0</v>
      </c>
      <c r="E3457" s="81"/>
    </row>
    <row r="3458" spans="1:5" x14ac:dyDescent="0.25">
      <c r="A3458" s="458">
        <v>44122</v>
      </c>
      <c r="B3458" s="81" t="s">
        <v>50</v>
      </c>
      <c r="C3458" s="460" t="s">
        <v>1250</v>
      </c>
      <c r="D3458" s="459">
        <v>1</v>
      </c>
      <c r="E3458" s="81"/>
    </row>
    <row r="3459" spans="1:5" x14ac:dyDescent="0.25">
      <c r="A3459" s="458">
        <v>44122</v>
      </c>
      <c r="B3459" s="81" t="s">
        <v>50</v>
      </c>
      <c r="C3459" s="116" t="s">
        <v>1140</v>
      </c>
      <c r="D3459" s="459">
        <v>3</v>
      </c>
      <c r="E3459" s="81"/>
    </row>
    <row r="3460" spans="1:5" x14ac:dyDescent="0.25">
      <c r="A3460" s="458">
        <v>44122</v>
      </c>
      <c r="B3460" s="81" t="s">
        <v>27</v>
      </c>
      <c r="C3460" s="81" t="s">
        <v>139</v>
      </c>
      <c r="D3460" s="459">
        <v>6</v>
      </c>
      <c r="E3460" s="81"/>
    </row>
    <row r="3461" spans="1:5" x14ac:dyDescent="0.25">
      <c r="A3461" s="458">
        <v>44122</v>
      </c>
      <c r="B3461" s="81" t="s">
        <v>27</v>
      </c>
      <c r="C3461" s="81" t="s">
        <v>43</v>
      </c>
      <c r="D3461" s="459">
        <v>19</v>
      </c>
      <c r="E3461" s="81"/>
    </row>
    <row r="3462" spans="1:5" x14ac:dyDescent="0.25">
      <c r="A3462" s="458">
        <v>44122</v>
      </c>
      <c r="B3462" s="81" t="s">
        <v>27</v>
      </c>
      <c r="C3462" s="81" t="s">
        <v>707</v>
      </c>
      <c r="D3462" s="459">
        <v>1</v>
      </c>
      <c r="E3462" s="81"/>
    </row>
    <row r="3463" spans="1:5" x14ac:dyDescent="0.25">
      <c r="A3463" s="458">
        <v>44122</v>
      </c>
      <c r="B3463" s="81" t="s">
        <v>51</v>
      </c>
      <c r="C3463" s="81" t="s">
        <v>51</v>
      </c>
      <c r="D3463" s="459">
        <v>10</v>
      </c>
      <c r="E3463" s="81"/>
    </row>
    <row r="3464" spans="1:5" x14ac:dyDescent="0.25">
      <c r="A3464" s="458">
        <v>44122</v>
      </c>
      <c r="B3464" s="81" t="s">
        <v>10</v>
      </c>
      <c r="C3464" s="81" t="s">
        <v>10</v>
      </c>
      <c r="D3464" s="459">
        <v>1</v>
      </c>
      <c r="E3464" s="81"/>
    </row>
    <row r="3465" spans="1:5" x14ac:dyDescent="0.25">
      <c r="A3465" s="458">
        <v>44123</v>
      </c>
      <c r="B3465" s="81" t="s">
        <v>14</v>
      </c>
      <c r="C3465" s="81" t="s">
        <v>14</v>
      </c>
      <c r="D3465" s="459">
        <v>0</v>
      </c>
      <c r="E3465" s="81"/>
    </row>
    <row r="3466" spans="1:5" x14ac:dyDescent="0.25">
      <c r="A3466" s="458">
        <v>44123</v>
      </c>
      <c r="B3466" s="81" t="s">
        <v>20</v>
      </c>
      <c r="C3466" s="81" t="s">
        <v>20</v>
      </c>
      <c r="D3466" s="459">
        <v>17</v>
      </c>
      <c r="E3466" s="81"/>
    </row>
    <row r="3467" spans="1:5" x14ac:dyDescent="0.25">
      <c r="A3467" s="458">
        <v>44123</v>
      </c>
      <c r="B3467" s="81" t="s">
        <v>13</v>
      </c>
      <c r="C3467" s="460" t="s">
        <v>1157</v>
      </c>
      <c r="D3467" s="459">
        <v>2</v>
      </c>
      <c r="E3467" s="81"/>
    </row>
    <row r="3468" spans="1:5" x14ac:dyDescent="0.25">
      <c r="A3468" s="458">
        <v>44123</v>
      </c>
      <c r="B3468" s="81" t="s">
        <v>13</v>
      </c>
      <c r="C3468" s="81" t="s">
        <v>13</v>
      </c>
      <c r="D3468" s="459">
        <v>3</v>
      </c>
      <c r="E3468" s="81"/>
    </row>
    <row r="3469" spans="1:5" x14ac:dyDescent="0.25">
      <c r="A3469" s="458">
        <v>44123</v>
      </c>
      <c r="B3469" s="81" t="s">
        <v>13</v>
      </c>
      <c r="C3469" s="460" t="s">
        <v>1166</v>
      </c>
      <c r="D3469" s="459">
        <v>1</v>
      </c>
      <c r="E3469" s="81"/>
    </row>
    <row r="3470" spans="1:5" x14ac:dyDescent="0.25">
      <c r="A3470" s="458">
        <v>44123</v>
      </c>
      <c r="B3470" s="81" t="s">
        <v>13</v>
      </c>
      <c r="C3470" s="460" t="s">
        <v>1165</v>
      </c>
      <c r="D3470" s="459">
        <v>14</v>
      </c>
      <c r="E3470" s="81"/>
    </row>
    <row r="3471" spans="1:5" x14ac:dyDescent="0.25">
      <c r="A3471" s="458">
        <v>44123</v>
      </c>
      <c r="B3471" s="81" t="s">
        <v>13</v>
      </c>
      <c r="C3471" s="460" t="s">
        <v>324</v>
      </c>
      <c r="D3471" s="459">
        <v>1</v>
      </c>
      <c r="E3471" s="81"/>
    </row>
    <row r="3472" spans="1:5" x14ac:dyDescent="0.25">
      <c r="A3472" s="458">
        <v>44123</v>
      </c>
      <c r="B3472" s="81" t="s">
        <v>13</v>
      </c>
      <c r="C3472" s="460" t="s">
        <v>1167</v>
      </c>
      <c r="D3472" s="459">
        <v>6</v>
      </c>
      <c r="E3472" s="81"/>
    </row>
    <row r="3473" spans="1:5" x14ac:dyDescent="0.25">
      <c r="A3473" s="458">
        <v>44123</v>
      </c>
      <c r="B3473" s="81" t="s">
        <v>24</v>
      </c>
      <c r="C3473" s="81" t="s">
        <v>23</v>
      </c>
      <c r="D3473" s="459">
        <v>9</v>
      </c>
      <c r="E3473" s="81"/>
    </row>
    <row r="3474" spans="1:5" x14ac:dyDescent="0.25">
      <c r="A3474" s="458">
        <v>44123</v>
      </c>
      <c r="B3474" s="81" t="s">
        <v>24</v>
      </c>
      <c r="C3474" s="81" t="s">
        <v>24</v>
      </c>
      <c r="D3474" s="459">
        <v>4</v>
      </c>
      <c r="E3474" s="81"/>
    </row>
    <row r="3475" spans="1:5" x14ac:dyDescent="0.25">
      <c r="A3475" s="458">
        <v>44123</v>
      </c>
      <c r="B3475" s="81" t="s">
        <v>47</v>
      </c>
      <c r="C3475" s="81" t="s">
        <v>47</v>
      </c>
      <c r="D3475" s="459">
        <v>0</v>
      </c>
      <c r="E3475" s="81"/>
    </row>
    <row r="3476" spans="1:5" x14ac:dyDescent="0.25">
      <c r="A3476" s="458">
        <v>44123</v>
      </c>
      <c r="B3476" s="81" t="s">
        <v>48</v>
      </c>
      <c r="C3476" s="460" t="s">
        <v>1380</v>
      </c>
      <c r="D3476" s="459">
        <v>0</v>
      </c>
      <c r="E3476" s="81"/>
    </row>
    <row r="3477" spans="1:5" x14ac:dyDescent="0.25">
      <c r="A3477" s="458">
        <v>44123</v>
      </c>
      <c r="B3477" s="81" t="s">
        <v>7</v>
      </c>
      <c r="C3477" s="81" t="s">
        <v>7</v>
      </c>
      <c r="D3477" s="459">
        <v>20</v>
      </c>
      <c r="E3477" s="81"/>
    </row>
    <row r="3478" spans="1:5" x14ac:dyDescent="0.25">
      <c r="A3478" s="458">
        <v>44123</v>
      </c>
      <c r="B3478" s="81" t="s">
        <v>9</v>
      </c>
      <c r="C3478" s="81" t="s">
        <v>9</v>
      </c>
      <c r="D3478" s="459">
        <v>3</v>
      </c>
      <c r="E3478" s="81"/>
    </row>
    <row r="3479" spans="1:5" x14ac:dyDescent="0.25">
      <c r="A3479" s="458">
        <v>44123</v>
      </c>
      <c r="B3479" s="81" t="s">
        <v>15</v>
      </c>
      <c r="C3479" s="81" t="s">
        <v>1139</v>
      </c>
      <c r="D3479" s="459">
        <v>1</v>
      </c>
      <c r="E3479" s="81"/>
    </row>
    <row r="3480" spans="1:5" x14ac:dyDescent="0.25">
      <c r="A3480" s="458">
        <v>44123</v>
      </c>
      <c r="B3480" s="81" t="s">
        <v>11</v>
      </c>
      <c r="C3480" s="81" t="s">
        <v>11</v>
      </c>
      <c r="D3480" s="459">
        <v>4</v>
      </c>
      <c r="E3480" s="81"/>
    </row>
    <row r="3481" spans="1:5" x14ac:dyDescent="0.25">
      <c r="A3481" s="458">
        <v>44123</v>
      </c>
      <c r="B3481" s="81" t="s">
        <v>11</v>
      </c>
      <c r="C3481" s="81" t="s">
        <v>133</v>
      </c>
      <c r="D3481" s="459">
        <v>1</v>
      </c>
      <c r="E3481" s="81"/>
    </row>
    <row r="3482" spans="1:5" x14ac:dyDescent="0.25">
      <c r="A3482" s="458">
        <v>44123</v>
      </c>
      <c r="B3482" s="81" t="s">
        <v>12</v>
      </c>
      <c r="C3482" s="460" t="s">
        <v>1224</v>
      </c>
      <c r="D3482" s="459">
        <v>2</v>
      </c>
      <c r="E3482" s="81"/>
    </row>
    <row r="3483" spans="1:5" x14ac:dyDescent="0.25">
      <c r="A3483" s="458">
        <v>44123</v>
      </c>
      <c r="B3483" s="81" t="s">
        <v>12</v>
      </c>
      <c r="C3483" s="81" t="s">
        <v>12</v>
      </c>
      <c r="D3483" s="459">
        <v>8</v>
      </c>
      <c r="E3483" s="81"/>
    </row>
    <row r="3484" spans="1:5" x14ac:dyDescent="0.25">
      <c r="A3484" s="458">
        <v>44123</v>
      </c>
      <c r="B3484" s="81" t="s">
        <v>8</v>
      </c>
      <c r="C3484" s="81" t="s">
        <v>72</v>
      </c>
      <c r="D3484" s="459">
        <v>2</v>
      </c>
      <c r="E3484" s="81"/>
    </row>
    <row r="3485" spans="1:5" x14ac:dyDescent="0.25">
      <c r="A3485" s="458">
        <v>44123</v>
      </c>
      <c r="B3485" s="81" t="s">
        <v>8</v>
      </c>
      <c r="C3485" s="460" t="s">
        <v>1232</v>
      </c>
      <c r="D3485" s="459">
        <v>1</v>
      </c>
      <c r="E3485" s="81"/>
    </row>
    <row r="3486" spans="1:5" x14ac:dyDescent="0.25">
      <c r="A3486" s="458">
        <v>44123</v>
      </c>
      <c r="B3486" s="81" t="s">
        <v>8</v>
      </c>
      <c r="C3486" s="81" t="s">
        <v>58</v>
      </c>
      <c r="D3486" s="459">
        <v>3</v>
      </c>
      <c r="E3486" s="81"/>
    </row>
    <row r="3487" spans="1:5" x14ac:dyDescent="0.25">
      <c r="A3487" s="458">
        <v>44123</v>
      </c>
      <c r="B3487" s="81" t="s">
        <v>8</v>
      </c>
      <c r="C3487" s="81" t="s">
        <v>718</v>
      </c>
      <c r="D3487" s="459">
        <v>1</v>
      </c>
      <c r="E3487" s="81"/>
    </row>
    <row r="3488" spans="1:5" x14ac:dyDescent="0.25">
      <c r="A3488" s="458">
        <v>44123</v>
      </c>
      <c r="B3488" s="81" t="s">
        <v>8</v>
      </c>
      <c r="C3488" s="81" t="s">
        <v>140</v>
      </c>
      <c r="D3488" s="459">
        <v>2</v>
      </c>
      <c r="E3488" s="81"/>
    </row>
    <row r="3489" spans="1:5" x14ac:dyDescent="0.25">
      <c r="A3489" s="458">
        <v>44123</v>
      </c>
      <c r="B3489" s="81" t="s">
        <v>8</v>
      </c>
      <c r="C3489" s="81" t="s">
        <v>203</v>
      </c>
      <c r="D3489" s="459">
        <v>3</v>
      </c>
      <c r="E3489" s="81"/>
    </row>
    <row r="3490" spans="1:5" x14ac:dyDescent="0.25">
      <c r="A3490" s="458">
        <v>44123</v>
      </c>
      <c r="B3490" s="81" t="s">
        <v>8</v>
      </c>
      <c r="C3490" s="81" t="s">
        <v>40</v>
      </c>
      <c r="D3490" s="459">
        <v>3</v>
      </c>
      <c r="E3490" s="81"/>
    </row>
    <row r="3491" spans="1:5" x14ac:dyDescent="0.25">
      <c r="A3491" s="458">
        <v>44123</v>
      </c>
      <c r="B3491" s="81" t="s">
        <v>8</v>
      </c>
      <c r="C3491" s="81" t="s">
        <v>8</v>
      </c>
      <c r="D3491" s="459">
        <v>63</v>
      </c>
      <c r="E3491" s="81"/>
    </row>
    <row r="3492" spans="1:5" x14ac:dyDescent="0.25">
      <c r="A3492" s="458">
        <v>44123</v>
      </c>
      <c r="B3492" s="81" t="s">
        <v>8</v>
      </c>
      <c r="C3492" s="81" t="s">
        <v>31</v>
      </c>
      <c r="D3492" s="459">
        <v>1</v>
      </c>
      <c r="E3492" s="81"/>
    </row>
    <row r="3493" spans="1:5" x14ac:dyDescent="0.25">
      <c r="A3493" s="458">
        <v>44123</v>
      </c>
      <c r="B3493" s="81" t="s">
        <v>49</v>
      </c>
      <c r="C3493" s="81" t="s">
        <v>49</v>
      </c>
      <c r="D3493" s="459">
        <v>0</v>
      </c>
      <c r="E3493" s="81"/>
    </row>
    <row r="3494" spans="1:5" x14ac:dyDescent="0.25">
      <c r="A3494" s="458">
        <v>44123</v>
      </c>
      <c r="B3494" s="81" t="s">
        <v>50</v>
      </c>
      <c r="C3494" s="81" t="s">
        <v>365</v>
      </c>
      <c r="D3494" s="459">
        <v>0</v>
      </c>
      <c r="E3494" s="81"/>
    </row>
    <row r="3495" spans="1:5" x14ac:dyDescent="0.25">
      <c r="A3495" s="458">
        <v>44123</v>
      </c>
      <c r="B3495" s="81" t="s">
        <v>27</v>
      </c>
      <c r="C3495" s="81" t="s">
        <v>139</v>
      </c>
      <c r="D3495" s="459">
        <v>3</v>
      </c>
      <c r="E3495" s="81"/>
    </row>
    <row r="3496" spans="1:5" x14ac:dyDescent="0.25">
      <c r="A3496" s="458">
        <v>44123</v>
      </c>
      <c r="B3496" s="81" t="s">
        <v>27</v>
      </c>
      <c r="C3496" s="81" t="s">
        <v>43</v>
      </c>
      <c r="D3496" s="459">
        <v>1</v>
      </c>
      <c r="E3496" s="81"/>
    </row>
    <row r="3497" spans="1:5" x14ac:dyDescent="0.25">
      <c r="A3497" s="458">
        <v>44123</v>
      </c>
      <c r="B3497" s="81" t="s">
        <v>51</v>
      </c>
      <c r="C3497" s="81" t="s">
        <v>51</v>
      </c>
      <c r="D3497" s="459">
        <v>11</v>
      </c>
      <c r="E3497" s="81"/>
    </row>
    <row r="3498" spans="1:5" x14ac:dyDescent="0.25">
      <c r="A3498" s="458">
        <v>44123</v>
      </c>
      <c r="B3498" s="81" t="s">
        <v>10</v>
      </c>
      <c r="C3498" s="81" t="s">
        <v>10</v>
      </c>
      <c r="D3498" s="459">
        <v>3</v>
      </c>
      <c r="E3498" s="81"/>
    </row>
    <row r="3499" spans="1:5" x14ac:dyDescent="0.25">
      <c r="A3499" s="458">
        <v>44124</v>
      </c>
      <c r="B3499" s="81" t="s">
        <v>14</v>
      </c>
      <c r="C3499" s="81" t="s">
        <v>14</v>
      </c>
      <c r="D3499" s="459">
        <v>0</v>
      </c>
      <c r="E3499" s="81"/>
    </row>
    <row r="3500" spans="1:5" x14ac:dyDescent="0.25">
      <c r="A3500" s="458">
        <v>44124</v>
      </c>
      <c r="B3500" s="81" t="s">
        <v>20</v>
      </c>
      <c r="C3500" s="81" t="s">
        <v>20</v>
      </c>
      <c r="D3500" s="459">
        <v>20</v>
      </c>
      <c r="E3500" s="81"/>
    </row>
    <row r="3501" spans="1:5" x14ac:dyDescent="0.25">
      <c r="A3501" s="458">
        <v>44124</v>
      </c>
      <c r="B3501" s="81" t="s">
        <v>13</v>
      </c>
      <c r="C3501" s="460" t="s">
        <v>1157</v>
      </c>
      <c r="D3501" s="459">
        <v>1</v>
      </c>
      <c r="E3501" s="81"/>
    </row>
    <row r="3502" spans="1:5" x14ac:dyDescent="0.25">
      <c r="A3502" s="458">
        <v>44124</v>
      </c>
      <c r="B3502" s="81" t="s">
        <v>13</v>
      </c>
      <c r="C3502" s="81" t="s">
        <v>13</v>
      </c>
      <c r="D3502" s="459">
        <v>25</v>
      </c>
      <c r="E3502" s="81"/>
    </row>
    <row r="3503" spans="1:5" x14ac:dyDescent="0.25">
      <c r="A3503" s="458">
        <v>44124</v>
      </c>
      <c r="B3503" s="81" t="s">
        <v>13</v>
      </c>
      <c r="C3503" s="460" t="s">
        <v>1166</v>
      </c>
      <c r="D3503" s="459">
        <v>1</v>
      </c>
      <c r="E3503" s="81"/>
    </row>
    <row r="3504" spans="1:5" x14ac:dyDescent="0.25">
      <c r="A3504" s="458">
        <v>44124</v>
      </c>
      <c r="B3504" s="81" t="s">
        <v>13</v>
      </c>
      <c r="C3504" s="460" t="s">
        <v>1165</v>
      </c>
      <c r="D3504" s="459">
        <v>10</v>
      </c>
      <c r="E3504" s="81"/>
    </row>
    <row r="3505" spans="1:5" x14ac:dyDescent="0.25">
      <c r="A3505" s="458">
        <v>44124</v>
      </c>
      <c r="B3505" s="81" t="s">
        <v>13</v>
      </c>
      <c r="C3505" s="81" t="s">
        <v>633</v>
      </c>
      <c r="D3505" s="459">
        <v>1</v>
      </c>
      <c r="E3505" s="81"/>
    </row>
    <row r="3506" spans="1:5" x14ac:dyDescent="0.25">
      <c r="A3506" s="458">
        <v>44124</v>
      </c>
      <c r="B3506" s="81" t="s">
        <v>13</v>
      </c>
      <c r="C3506" s="460" t="s">
        <v>1167</v>
      </c>
      <c r="D3506" s="459">
        <v>1</v>
      </c>
      <c r="E3506" s="81"/>
    </row>
    <row r="3507" spans="1:5" x14ac:dyDescent="0.25">
      <c r="A3507" s="458">
        <v>44124</v>
      </c>
      <c r="B3507" s="81" t="s">
        <v>24</v>
      </c>
      <c r="C3507" s="81" t="s">
        <v>23</v>
      </c>
      <c r="D3507" s="459">
        <v>28</v>
      </c>
      <c r="E3507" s="81"/>
    </row>
    <row r="3508" spans="1:5" x14ac:dyDescent="0.25">
      <c r="A3508" s="458">
        <v>44124</v>
      </c>
      <c r="B3508" s="81" t="s">
        <v>24</v>
      </c>
      <c r="C3508" s="81" t="s">
        <v>36</v>
      </c>
      <c r="D3508" s="459">
        <v>2</v>
      </c>
      <c r="E3508" s="81"/>
    </row>
    <row r="3509" spans="1:5" x14ac:dyDescent="0.25">
      <c r="A3509" s="458">
        <v>44124</v>
      </c>
      <c r="B3509" s="81" t="s">
        <v>47</v>
      </c>
      <c r="C3509" s="81" t="s">
        <v>47</v>
      </c>
      <c r="D3509" s="459">
        <v>0</v>
      </c>
      <c r="E3509" s="81"/>
    </row>
    <row r="3510" spans="1:5" x14ac:dyDescent="0.25">
      <c r="A3510" s="458">
        <v>44124</v>
      </c>
      <c r="B3510" s="81" t="s">
        <v>48</v>
      </c>
      <c r="C3510" s="460" t="s">
        <v>1380</v>
      </c>
      <c r="D3510" s="459">
        <v>0</v>
      </c>
      <c r="E3510" s="81"/>
    </row>
    <row r="3511" spans="1:5" x14ac:dyDescent="0.25">
      <c r="A3511" s="458">
        <v>44124</v>
      </c>
      <c r="B3511" s="81" t="s">
        <v>7</v>
      </c>
      <c r="C3511" s="81" t="s">
        <v>7</v>
      </c>
      <c r="D3511" s="459">
        <v>11</v>
      </c>
      <c r="E3511" s="81"/>
    </row>
    <row r="3512" spans="1:5" x14ac:dyDescent="0.25">
      <c r="A3512" s="458">
        <v>44124</v>
      </c>
      <c r="B3512" s="81" t="s">
        <v>9</v>
      </c>
      <c r="C3512" s="81" t="s">
        <v>9</v>
      </c>
      <c r="D3512" s="459">
        <v>28</v>
      </c>
      <c r="E3512" s="81"/>
    </row>
    <row r="3513" spans="1:5" x14ac:dyDescent="0.25">
      <c r="A3513" s="458">
        <v>44124</v>
      </c>
      <c r="B3513" s="81" t="s">
        <v>9</v>
      </c>
      <c r="C3513" s="81" t="s">
        <v>17</v>
      </c>
      <c r="D3513" s="459">
        <v>15</v>
      </c>
      <c r="E3513" s="81"/>
    </row>
    <row r="3514" spans="1:5" x14ac:dyDescent="0.25">
      <c r="A3514" s="458">
        <v>44124</v>
      </c>
      <c r="B3514" s="81" t="s">
        <v>15</v>
      </c>
      <c r="C3514" s="81" t="s">
        <v>1139</v>
      </c>
      <c r="D3514" s="459">
        <v>2</v>
      </c>
      <c r="E3514" s="81"/>
    </row>
    <row r="3515" spans="1:5" x14ac:dyDescent="0.25">
      <c r="A3515" s="458">
        <v>44124</v>
      </c>
      <c r="B3515" s="81" t="s">
        <v>11</v>
      </c>
      <c r="C3515" s="81" t="s">
        <v>333</v>
      </c>
      <c r="D3515" s="459">
        <v>2</v>
      </c>
      <c r="E3515" s="81"/>
    </row>
    <row r="3516" spans="1:5" x14ac:dyDescent="0.25">
      <c r="A3516" s="458">
        <v>44124</v>
      </c>
      <c r="B3516" s="81" t="s">
        <v>11</v>
      </c>
      <c r="C3516" s="81" t="s">
        <v>133</v>
      </c>
      <c r="D3516" s="459">
        <v>1</v>
      </c>
      <c r="E3516" s="81"/>
    </row>
    <row r="3517" spans="1:5" x14ac:dyDescent="0.25">
      <c r="A3517" s="458">
        <v>44124</v>
      </c>
      <c r="B3517" s="81" t="s">
        <v>12</v>
      </c>
      <c r="C3517" s="81" t="s">
        <v>12</v>
      </c>
      <c r="D3517" s="459">
        <v>8</v>
      </c>
      <c r="E3517" s="81"/>
    </row>
    <row r="3518" spans="1:5" x14ac:dyDescent="0.25">
      <c r="A3518" s="458">
        <v>44124</v>
      </c>
      <c r="B3518" s="81" t="s">
        <v>8</v>
      </c>
      <c r="C3518" s="460" t="s">
        <v>1232</v>
      </c>
      <c r="D3518" s="459">
        <v>2</v>
      </c>
      <c r="E3518" s="81"/>
    </row>
    <row r="3519" spans="1:5" x14ac:dyDescent="0.25">
      <c r="A3519" s="458">
        <v>44124</v>
      </c>
      <c r="B3519" s="81" t="s">
        <v>8</v>
      </c>
      <c r="C3519" s="81" t="s">
        <v>58</v>
      </c>
      <c r="D3519" s="459">
        <v>26</v>
      </c>
      <c r="E3519" s="81"/>
    </row>
    <row r="3520" spans="1:5" x14ac:dyDescent="0.25">
      <c r="A3520" s="458">
        <v>44124</v>
      </c>
      <c r="B3520" s="81" t="s">
        <v>8</v>
      </c>
      <c r="C3520" s="81" t="s">
        <v>718</v>
      </c>
      <c r="D3520" s="459">
        <v>1</v>
      </c>
      <c r="E3520" s="81"/>
    </row>
    <row r="3521" spans="1:5" x14ac:dyDescent="0.25">
      <c r="A3521" s="458">
        <v>44124</v>
      </c>
      <c r="B3521" s="81" t="s">
        <v>8</v>
      </c>
      <c r="C3521" s="81" t="s">
        <v>203</v>
      </c>
      <c r="D3521" s="459">
        <v>1</v>
      </c>
      <c r="E3521" s="81"/>
    </row>
    <row r="3522" spans="1:5" x14ac:dyDescent="0.25">
      <c r="A3522" s="458">
        <v>44124</v>
      </c>
      <c r="B3522" s="81" t="s">
        <v>8</v>
      </c>
      <c r="C3522" s="81" t="s">
        <v>40</v>
      </c>
      <c r="D3522" s="459">
        <v>7</v>
      </c>
      <c r="E3522" s="81"/>
    </row>
    <row r="3523" spans="1:5" x14ac:dyDescent="0.25">
      <c r="A3523" s="458">
        <v>44124</v>
      </c>
      <c r="B3523" s="81" t="s">
        <v>8</v>
      </c>
      <c r="C3523" s="81" t="s">
        <v>8</v>
      </c>
      <c r="D3523" s="459">
        <v>116</v>
      </c>
      <c r="E3523" s="81"/>
    </row>
    <row r="3524" spans="1:5" x14ac:dyDescent="0.25">
      <c r="A3524" s="458">
        <v>44124</v>
      </c>
      <c r="B3524" s="81" t="s">
        <v>8</v>
      </c>
      <c r="C3524" s="81" t="s">
        <v>31</v>
      </c>
      <c r="D3524" s="459">
        <v>5</v>
      </c>
      <c r="E3524" s="81"/>
    </row>
    <row r="3525" spans="1:5" x14ac:dyDescent="0.25">
      <c r="A3525" s="458">
        <v>44124</v>
      </c>
      <c r="B3525" s="81" t="s">
        <v>8</v>
      </c>
      <c r="C3525" s="81" t="s">
        <v>702</v>
      </c>
      <c r="D3525" s="459">
        <v>1</v>
      </c>
      <c r="E3525" s="81"/>
    </row>
    <row r="3526" spans="1:5" x14ac:dyDescent="0.25">
      <c r="A3526" s="458">
        <v>44124</v>
      </c>
      <c r="B3526" s="81" t="s">
        <v>8</v>
      </c>
      <c r="C3526" s="81" t="s">
        <v>79</v>
      </c>
      <c r="D3526" s="459">
        <v>2</v>
      </c>
      <c r="E3526" s="81"/>
    </row>
    <row r="3527" spans="1:5" x14ac:dyDescent="0.25">
      <c r="A3527" s="458">
        <v>44124</v>
      </c>
      <c r="B3527" s="81" t="s">
        <v>8</v>
      </c>
      <c r="C3527" s="81" t="s">
        <v>110</v>
      </c>
      <c r="D3527" s="459">
        <v>1</v>
      </c>
      <c r="E3527" s="81"/>
    </row>
    <row r="3528" spans="1:5" x14ac:dyDescent="0.25">
      <c r="A3528" s="458">
        <v>44124</v>
      </c>
      <c r="B3528" s="81" t="s">
        <v>49</v>
      </c>
      <c r="C3528" s="81" t="s">
        <v>49</v>
      </c>
      <c r="D3528" s="459">
        <v>0</v>
      </c>
      <c r="E3528" s="81"/>
    </row>
    <row r="3529" spans="1:5" x14ac:dyDescent="0.25">
      <c r="A3529" s="458">
        <v>44124</v>
      </c>
      <c r="B3529" s="81" t="s">
        <v>50</v>
      </c>
      <c r="C3529" s="460" t="s">
        <v>1250</v>
      </c>
      <c r="D3529" s="459">
        <v>2</v>
      </c>
      <c r="E3529" s="81"/>
    </row>
    <row r="3530" spans="1:5" x14ac:dyDescent="0.25">
      <c r="A3530" s="458">
        <v>44124</v>
      </c>
      <c r="B3530" s="81" t="s">
        <v>50</v>
      </c>
      <c r="C3530" s="460" t="s">
        <v>1249</v>
      </c>
      <c r="D3530" s="459">
        <v>2</v>
      </c>
      <c r="E3530" s="81"/>
    </row>
    <row r="3531" spans="1:5" x14ac:dyDescent="0.25">
      <c r="A3531" s="458">
        <v>44124</v>
      </c>
      <c r="B3531" s="81" t="s">
        <v>50</v>
      </c>
      <c r="C3531" s="116" t="s">
        <v>1140</v>
      </c>
      <c r="D3531" s="459">
        <v>2</v>
      </c>
      <c r="E3531" s="81"/>
    </row>
    <row r="3532" spans="1:5" x14ac:dyDescent="0.25">
      <c r="A3532" s="458">
        <v>44124</v>
      </c>
      <c r="B3532" s="81" t="s">
        <v>50</v>
      </c>
      <c r="C3532" s="81" t="s">
        <v>365</v>
      </c>
      <c r="D3532" s="459">
        <v>1</v>
      </c>
      <c r="E3532" s="81"/>
    </row>
    <row r="3533" spans="1:5" x14ac:dyDescent="0.25">
      <c r="A3533" s="458">
        <v>44124</v>
      </c>
      <c r="B3533" s="81" t="s">
        <v>27</v>
      </c>
      <c r="C3533" s="81" t="s">
        <v>43</v>
      </c>
      <c r="D3533" s="459">
        <v>16</v>
      </c>
      <c r="E3533" s="81"/>
    </row>
    <row r="3534" spans="1:5" x14ac:dyDescent="0.25">
      <c r="A3534" s="458">
        <v>44124</v>
      </c>
      <c r="B3534" s="81" t="s">
        <v>51</v>
      </c>
      <c r="C3534" s="81" t="s">
        <v>747</v>
      </c>
      <c r="D3534" s="459">
        <v>1</v>
      </c>
      <c r="E3534" s="81"/>
    </row>
    <row r="3535" spans="1:5" x14ac:dyDescent="0.25">
      <c r="A3535" s="458">
        <v>44124</v>
      </c>
      <c r="B3535" s="81" t="s">
        <v>51</v>
      </c>
      <c r="C3535" s="81" t="s">
        <v>51</v>
      </c>
      <c r="D3535" s="459">
        <v>4</v>
      </c>
      <c r="E3535" s="81"/>
    </row>
    <row r="3536" spans="1:5" x14ac:dyDescent="0.25">
      <c r="A3536" s="458">
        <v>44124</v>
      </c>
      <c r="B3536" s="81" t="s">
        <v>10</v>
      </c>
      <c r="C3536" s="81" t="s">
        <v>10</v>
      </c>
      <c r="D3536" s="459">
        <v>3</v>
      </c>
      <c r="E3536" s="81"/>
    </row>
    <row r="3537" spans="1:5" x14ac:dyDescent="0.25">
      <c r="A3537" s="458">
        <v>44125</v>
      </c>
      <c r="B3537" s="81" t="s">
        <v>14</v>
      </c>
      <c r="C3537" s="81" t="s">
        <v>14</v>
      </c>
      <c r="D3537" s="459">
        <v>2</v>
      </c>
      <c r="E3537" s="81"/>
    </row>
    <row r="3538" spans="1:5" x14ac:dyDescent="0.25">
      <c r="A3538" s="458">
        <v>44125</v>
      </c>
      <c r="B3538" s="81" t="s">
        <v>20</v>
      </c>
      <c r="C3538" s="81" t="s">
        <v>20</v>
      </c>
      <c r="D3538" s="459">
        <v>43</v>
      </c>
      <c r="E3538" s="81"/>
    </row>
    <row r="3539" spans="1:5" x14ac:dyDescent="0.25">
      <c r="A3539" s="458">
        <v>44125</v>
      </c>
      <c r="B3539" s="81" t="s">
        <v>13</v>
      </c>
      <c r="C3539" s="81" t="s">
        <v>13</v>
      </c>
      <c r="D3539" s="459">
        <v>5</v>
      </c>
      <c r="E3539" s="81"/>
    </row>
    <row r="3540" spans="1:5" x14ac:dyDescent="0.25">
      <c r="A3540" s="458">
        <v>44125</v>
      </c>
      <c r="B3540" s="81" t="s">
        <v>13</v>
      </c>
      <c r="C3540" s="460" t="s">
        <v>1165</v>
      </c>
      <c r="D3540" s="459">
        <v>4</v>
      </c>
      <c r="E3540" s="81"/>
    </row>
    <row r="3541" spans="1:5" x14ac:dyDescent="0.25">
      <c r="A3541" s="458">
        <v>44125</v>
      </c>
      <c r="B3541" s="81" t="s">
        <v>13</v>
      </c>
      <c r="C3541" s="460" t="s">
        <v>1167</v>
      </c>
      <c r="D3541" s="459">
        <v>5</v>
      </c>
      <c r="E3541" s="81"/>
    </row>
    <row r="3542" spans="1:5" x14ac:dyDescent="0.25">
      <c r="A3542" s="458">
        <v>44125</v>
      </c>
      <c r="B3542" s="81" t="s">
        <v>24</v>
      </c>
      <c r="C3542" s="81" t="s">
        <v>23</v>
      </c>
      <c r="D3542" s="459">
        <v>4</v>
      </c>
      <c r="E3542" s="81"/>
    </row>
    <row r="3543" spans="1:5" x14ac:dyDescent="0.25">
      <c r="A3543" s="458">
        <v>44125</v>
      </c>
      <c r="B3543" s="81" t="s">
        <v>24</v>
      </c>
      <c r="C3543" s="81" t="s">
        <v>24</v>
      </c>
      <c r="D3543" s="459">
        <v>8</v>
      </c>
      <c r="E3543" s="81"/>
    </row>
    <row r="3544" spans="1:5" x14ac:dyDescent="0.25">
      <c r="A3544" s="458">
        <v>44125</v>
      </c>
      <c r="B3544" s="81" t="s">
        <v>24</v>
      </c>
      <c r="C3544" s="460" t="s">
        <v>1182</v>
      </c>
      <c r="D3544" s="459">
        <v>1</v>
      </c>
      <c r="E3544" s="81"/>
    </row>
    <row r="3545" spans="1:5" x14ac:dyDescent="0.25">
      <c r="A3545" s="458">
        <v>44125</v>
      </c>
      <c r="B3545" s="81" t="s">
        <v>24</v>
      </c>
      <c r="C3545" s="81" t="s">
        <v>37</v>
      </c>
      <c r="D3545" s="459">
        <v>1</v>
      </c>
      <c r="E3545" s="81"/>
    </row>
    <row r="3546" spans="1:5" x14ac:dyDescent="0.25">
      <c r="A3546" s="458">
        <v>44125</v>
      </c>
      <c r="B3546" s="81" t="s">
        <v>47</v>
      </c>
      <c r="C3546" s="81" t="s">
        <v>47</v>
      </c>
      <c r="D3546" s="459">
        <v>1</v>
      </c>
      <c r="E3546" s="81"/>
    </row>
    <row r="3547" spans="1:5" x14ac:dyDescent="0.25">
      <c r="A3547" s="458">
        <v>44125</v>
      </c>
      <c r="B3547" s="81" t="s">
        <v>48</v>
      </c>
      <c r="C3547" s="460" t="s">
        <v>1380</v>
      </c>
      <c r="D3547" s="459">
        <v>0</v>
      </c>
      <c r="E3547" s="81"/>
    </row>
    <row r="3548" spans="1:5" x14ac:dyDescent="0.25">
      <c r="A3548" s="458">
        <v>44125</v>
      </c>
      <c r="B3548" s="81" t="s">
        <v>7</v>
      </c>
      <c r="C3548" s="81" t="s">
        <v>7</v>
      </c>
      <c r="D3548" s="459">
        <v>43</v>
      </c>
      <c r="E3548" s="81"/>
    </row>
    <row r="3549" spans="1:5" x14ac:dyDescent="0.25">
      <c r="A3549" s="458">
        <v>44125</v>
      </c>
      <c r="B3549" s="81" t="s">
        <v>9</v>
      </c>
      <c r="C3549" s="460" t="s">
        <v>1196</v>
      </c>
      <c r="D3549" s="459">
        <v>1</v>
      </c>
      <c r="E3549" s="81"/>
    </row>
    <row r="3550" spans="1:5" x14ac:dyDescent="0.25">
      <c r="A3550" s="458">
        <v>44125</v>
      </c>
      <c r="B3550" s="81" t="s">
        <v>9</v>
      </c>
      <c r="C3550" s="81" t="s">
        <v>9</v>
      </c>
      <c r="D3550" s="459">
        <v>10</v>
      </c>
      <c r="E3550" s="81"/>
    </row>
    <row r="3551" spans="1:5" x14ac:dyDescent="0.25">
      <c r="A3551" s="458">
        <v>44125</v>
      </c>
      <c r="B3551" s="81" t="s">
        <v>9</v>
      </c>
      <c r="C3551" s="81" t="s">
        <v>17</v>
      </c>
      <c r="D3551" s="459">
        <v>5</v>
      </c>
      <c r="E3551" s="81"/>
    </row>
    <row r="3552" spans="1:5" x14ac:dyDescent="0.25">
      <c r="A3552" s="458">
        <v>44125</v>
      </c>
      <c r="B3552" s="81" t="s">
        <v>9</v>
      </c>
      <c r="C3552" s="460" t="s">
        <v>1202</v>
      </c>
      <c r="D3552" s="459">
        <v>1</v>
      </c>
      <c r="E3552" s="81"/>
    </row>
    <row r="3553" spans="1:5" x14ac:dyDescent="0.25">
      <c r="A3553" s="458">
        <v>44125</v>
      </c>
      <c r="B3553" s="81" t="s">
        <v>9</v>
      </c>
      <c r="C3553" s="81" t="s">
        <v>143</v>
      </c>
      <c r="D3553" s="459">
        <v>3</v>
      </c>
      <c r="E3553" s="81"/>
    </row>
    <row r="3554" spans="1:5" x14ac:dyDescent="0.25">
      <c r="A3554" s="458">
        <v>44125</v>
      </c>
      <c r="B3554" s="81" t="s">
        <v>15</v>
      </c>
      <c r="C3554" s="81" t="s">
        <v>283</v>
      </c>
      <c r="D3554" s="459">
        <v>1</v>
      </c>
      <c r="E3554" s="81"/>
    </row>
    <row r="3555" spans="1:5" x14ac:dyDescent="0.25">
      <c r="A3555" s="458">
        <v>44125</v>
      </c>
      <c r="B3555" s="81" t="s">
        <v>11</v>
      </c>
      <c r="C3555" s="81" t="s">
        <v>11</v>
      </c>
      <c r="D3555" s="459">
        <v>8</v>
      </c>
      <c r="E3555" s="81"/>
    </row>
    <row r="3556" spans="1:5" x14ac:dyDescent="0.25">
      <c r="A3556" s="458">
        <v>44125</v>
      </c>
      <c r="B3556" s="81" t="s">
        <v>11</v>
      </c>
      <c r="C3556" s="81" t="s">
        <v>752</v>
      </c>
      <c r="D3556" s="459">
        <v>1</v>
      </c>
      <c r="E3556" s="81"/>
    </row>
    <row r="3557" spans="1:5" x14ac:dyDescent="0.25">
      <c r="A3557" s="458">
        <v>44125</v>
      </c>
      <c r="B3557" s="81" t="s">
        <v>11</v>
      </c>
      <c r="C3557" s="81" t="s">
        <v>133</v>
      </c>
      <c r="D3557" s="459">
        <v>8</v>
      </c>
      <c r="E3557" s="81"/>
    </row>
    <row r="3558" spans="1:5" x14ac:dyDescent="0.25">
      <c r="A3558" s="458">
        <v>44125</v>
      </c>
      <c r="B3558" s="81" t="s">
        <v>12</v>
      </c>
      <c r="C3558" s="81" t="s">
        <v>73</v>
      </c>
      <c r="D3558" s="459">
        <v>1</v>
      </c>
      <c r="E3558" s="81"/>
    </row>
    <row r="3559" spans="1:5" x14ac:dyDescent="0.25">
      <c r="A3559" s="458">
        <v>44125</v>
      </c>
      <c r="B3559" s="81" t="s">
        <v>12</v>
      </c>
      <c r="C3559" s="81" t="s">
        <v>12</v>
      </c>
      <c r="D3559" s="459">
        <v>8</v>
      </c>
      <c r="E3559" s="81"/>
    </row>
    <row r="3560" spans="1:5" x14ac:dyDescent="0.25">
      <c r="A3560" s="458">
        <v>44125</v>
      </c>
      <c r="B3560" s="81" t="s">
        <v>8</v>
      </c>
      <c r="C3560" s="81" t="s">
        <v>72</v>
      </c>
      <c r="D3560" s="459">
        <v>1</v>
      </c>
      <c r="E3560" s="81"/>
    </row>
    <row r="3561" spans="1:5" x14ac:dyDescent="0.25">
      <c r="A3561" s="458">
        <v>44125</v>
      </c>
      <c r="B3561" s="81" t="s">
        <v>8</v>
      </c>
      <c r="C3561" s="460" t="s">
        <v>1232</v>
      </c>
      <c r="D3561" s="459">
        <v>2</v>
      </c>
      <c r="E3561" s="81"/>
    </row>
    <row r="3562" spans="1:5" x14ac:dyDescent="0.25">
      <c r="A3562" s="458">
        <v>44125</v>
      </c>
      <c r="B3562" s="81" t="s">
        <v>8</v>
      </c>
      <c r="C3562" s="81" t="s">
        <v>58</v>
      </c>
      <c r="D3562" s="459">
        <v>17</v>
      </c>
      <c r="E3562" s="81"/>
    </row>
    <row r="3563" spans="1:5" x14ac:dyDescent="0.25">
      <c r="A3563" s="458">
        <v>44125</v>
      </c>
      <c r="B3563" s="81" t="s">
        <v>8</v>
      </c>
      <c r="C3563" s="81" t="s">
        <v>203</v>
      </c>
      <c r="D3563" s="459">
        <v>2</v>
      </c>
      <c r="E3563" s="81"/>
    </row>
    <row r="3564" spans="1:5" x14ac:dyDescent="0.25">
      <c r="A3564" s="458">
        <v>44125</v>
      </c>
      <c r="B3564" s="81" t="s">
        <v>8</v>
      </c>
      <c r="C3564" s="81" t="s">
        <v>8</v>
      </c>
      <c r="D3564" s="459">
        <v>167</v>
      </c>
      <c r="E3564" s="81"/>
    </row>
    <row r="3565" spans="1:5" x14ac:dyDescent="0.25">
      <c r="A3565" s="458">
        <v>44125</v>
      </c>
      <c r="B3565" s="81" t="s">
        <v>8</v>
      </c>
      <c r="C3565" s="81" t="s">
        <v>31</v>
      </c>
      <c r="D3565" s="459">
        <v>5</v>
      </c>
      <c r="E3565" s="81"/>
    </row>
    <row r="3566" spans="1:5" x14ac:dyDescent="0.25">
      <c r="A3566" s="458">
        <v>44125</v>
      </c>
      <c r="B3566" s="81" t="s">
        <v>49</v>
      </c>
      <c r="C3566" s="460" t="s">
        <v>1246</v>
      </c>
      <c r="D3566" s="459">
        <v>2</v>
      </c>
      <c r="E3566" s="81"/>
    </row>
    <row r="3567" spans="1:5" x14ac:dyDescent="0.25">
      <c r="A3567" s="458">
        <v>44125</v>
      </c>
      <c r="B3567" s="81" t="s">
        <v>49</v>
      </c>
      <c r="C3567" s="81" t="s">
        <v>49</v>
      </c>
      <c r="D3567" s="459">
        <v>9</v>
      </c>
      <c r="E3567" s="81"/>
    </row>
    <row r="3568" spans="1:5" x14ac:dyDescent="0.25">
      <c r="A3568" s="458">
        <v>44125</v>
      </c>
      <c r="B3568" s="81" t="s">
        <v>50</v>
      </c>
      <c r="C3568" s="460" t="s">
        <v>1250</v>
      </c>
      <c r="D3568" s="459">
        <v>1</v>
      </c>
      <c r="E3568" s="81"/>
    </row>
    <row r="3569" spans="1:5" x14ac:dyDescent="0.25">
      <c r="A3569" s="458">
        <v>44125</v>
      </c>
      <c r="B3569" s="81" t="s">
        <v>50</v>
      </c>
      <c r="C3569" s="81" t="s">
        <v>365</v>
      </c>
      <c r="D3569" s="459">
        <v>2</v>
      </c>
      <c r="E3569" s="81"/>
    </row>
    <row r="3570" spans="1:5" x14ac:dyDescent="0.25">
      <c r="A3570" s="458">
        <v>44125</v>
      </c>
      <c r="B3570" s="81" t="s">
        <v>27</v>
      </c>
      <c r="C3570" s="81" t="s">
        <v>139</v>
      </c>
      <c r="D3570" s="459">
        <v>16</v>
      </c>
      <c r="E3570" s="81"/>
    </row>
    <row r="3571" spans="1:5" x14ac:dyDescent="0.25">
      <c r="A3571" s="458">
        <v>44125</v>
      </c>
      <c r="B3571" s="81" t="s">
        <v>27</v>
      </c>
      <c r="C3571" s="81" t="s">
        <v>43</v>
      </c>
      <c r="D3571" s="459">
        <v>8</v>
      </c>
      <c r="E3571" s="81"/>
    </row>
    <row r="3572" spans="1:5" x14ac:dyDescent="0.25">
      <c r="A3572" s="458">
        <v>44125</v>
      </c>
      <c r="B3572" s="81" t="s">
        <v>27</v>
      </c>
      <c r="C3572" s="81" t="s">
        <v>619</v>
      </c>
      <c r="D3572" s="459">
        <v>1</v>
      </c>
      <c r="E3572" s="81"/>
    </row>
    <row r="3573" spans="1:5" x14ac:dyDescent="0.25">
      <c r="A3573" s="458">
        <v>44125</v>
      </c>
      <c r="B3573" s="81" t="s">
        <v>51</v>
      </c>
      <c r="C3573" s="81" t="s">
        <v>747</v>
      </c>
      <c r="D3573" s="459">
        <v>1</v>
      </c>
      <c r="E3573" s="81"/>
    </row>
    <row r="3574" spans="1:5" x14ac:dyDescent="0.25">
      <c r="A3574" s="458">
        <v>44125</v>
      </c>
      <c r="B3574" s="81" t="s">
        <v>51</v>
      </c>
      <c r="C3574" s="460" t="s">
        <v>697</v>
      </c>
      <c r="D3574" s="459">
        <v>1</v>
      </c>
      <c r="E3574" s="81"/>
    </row>
    <row r="3575" spans="1:5" x14ac:dyDescent="0.25">
      <c r="A3575" s="458">
        <v>44125</v>
      </c>
      <c r="B3575" s="81" t="s">
        <v>51</v>
      </c>
      <c r="C3575" s="81" t="s">
        <v>51</v>
      </c>
      <c r="D3575" s="459">
        <v>36</v>
      </c>
      <c r="E3575" s="81"/>
    </row>
    <row r="3576" spans="1:5" x14ac:dyDescent="0.25">
      <c r="A3576" s="458">
        <v>44125</v>
      </c>
      <c r="B3576" s="81" t="s">
        <v>10</v>
      </c>
      <c r="C3576" s="81" t="s">
        <v>10</v>
      </c>
      <c r="D3576" s="459">
        <v>0</v>
      </c>
      <c r="E3576" s="81"/>
    </row>
    <row r="3577" spans="1:5" x14ac:dyDescent="0.25">
      <c r="A3577" s="458">
        <v>44126</v>
      </c>
      <c r="B3577" s="81" t="s">
        <v>14</v>
      </c>
      <c r="C3577" s="81" t="s">
        <v>14</v>
      </c>
      <c r="D3577" s="459">
        <v>0</v>
      </c>
      <c r="E3577" s="81"/>
    </row>
    <row r="3578" spans="1:5" x14ac:dyDescent="0.25">
      <c r="A3578" s="458">
        <v>44126</v>
      </c>
      <c r="B3578" s="81" t="s">
        <v>20</v>
      </c>
      <c r="C3578" s="81" t="s">
        <v>20</v>
      </c>
      <c r="D3578" s="459">
        <v>47</v>
      </c>
      <c r="E3578" s="81"/>
    </row>
    <row r="3579" spans="1:5" x14ac:dyDescent="0.25">
      <c r="A3579" s="458">
        <v>44126</v>
      </c>
      <c r="B3579" s="81" t="s">
        <v>13</v>
      </c>
      <c r="C3579" s="81" t="s">
        <v>13</v>
      </c>
      <c r="D3579" s="459">
        <v>6</v>
      </c>
      <c r="E3579" s="81"/>
    </row>
    <row r="3580" spans="1:5" x14ac:dyDescent="0.25">
      <c r="A3580" s="458">
        <v>44126</v>
      </c>
      <c r="B3580" s="81" t="s">
        <v>13</v>
      </c>
      <c r="C3580" s="460" t="s">
        <v>1165</v>
      </c>
      <c r="D3580" s="459">
        <v>8</v>
      </c>
      <c r="E3580" s="81"/>
    </row>
    <row r="3581" spans="1:5" x14ac:dyDescent="0.25">
      <c r="A3581" s="458">
        <v>44126</v>
      </c>
      <c r="B3581" s="81" t="s">
        <v>13</v>
      </c>
      <c r="C3581" s="81" t="s">
        <v>633</v>
      </c>
      <c r="D3581" s="459">
        <v>1</v>
      </c>
      <c r="E3581" s="81"/>
    </row>
    <row r="3582" spans="1:5" x14ac:dyDescent="0.25">
      <c r="A3582" s="458">
        <v>44126</v>
      </c>
      <c r="B3582" s="81" t="s">
        <v>13</v>
      </c>
      <c r="C3582" s="460" t="s">
        <v>1167</v>
      </c>
      <c r="D3582" s="459">
        <v>3</v>
      </c>
      <c r="E3582" s="81"/>
    </row>
    <row r="3583" spans="1:5" x14ac:dyDescent="0.25">
      <c r="A3583" s="458">
        <v>44126</v>
      </c>
      <c r="B3583" s="81" t="s">
        <v>24</v>
      </c>
      <c r="C3583" s="81" t="s">
        <v>23</v>
      </c>
      <c r="D3583" s="459">
        <v>49</v>
      </c>
      <c r="E3583" s="81"/>
    </row>
    <row r="3584" spans="1:5" x14ac:dyDescent="0.25">
      <c r="A3584" s="458">
        <v>44126</v>
      </c>
      <c r="B3584" s="81" t="s">
        <v>24</v>
      </c>
      <c r="C3584" s="81" t="s">
        <v>24</v>
      </c>
      <c r="D3584" s="459">
        <v>9</v>
      </c>
      <c r="E3584" s="81"/>
    </row>
    <row r="3585" spans="1:5" x14ac:dyDescent="0.25">
      <c r="A3585" s="458">
        <v>44126</v>
      </c>
      <c r="B3585" s="81" t="s">
        <v>24</v>
      </c>
      <c r="C3585" s="460" t="s">
        <v>1182</v>
      </c>
      <c r="D3585" s="459">
        <v>1</v>
      </c>
      <c r="E3585" s="81"/>
    </row>
    <row r="3586" spans="1:5" x14ac:dyDescent="0.25">
      <c r="A3586" s="458">
        <v>44126</v>
      </c>
      <c r="B3586" s="81" t="s">
        <v>24</v>
      </c>
      <c r="C3586" s="81" t="s">
        <v>36</v>
      </c>
      <c r="D3586" s="459">
        <v>1</v>
      </c>
      <c r="E3586" s="81"/>
    </row>
    <row r="3587" spans="1:5" x14ac:dyDescent="0.25">
      <c r="A3587" s="458">
        <v>44126</v>
      </c>
      <c r="B3587" s="81" t="s">
        <v>47</v>
      </c>
      <c r="C3587" s="81" t="s">
        <v>47</v>
      </c>
      <c r="D3587" s="459">
        <v>1</v>
      </c>
      <c r="E3587" s="81"/>
    </row>
    <row r="3588" spans="1:5" x14ac:dyDescent="0.25">
      <c r="A3588" s="458">
        <v>44126</v>
      </c>
      <c r="B3588" s="81" t="s">
        <v>48</v>
      </c>
      <c r="C3588" s="460" t="s">
        <v>1380</v>
      </c>
      <c r="D3588" s="459">
        <v>0</v>
      </c>
      <c r="E3588" s="81"/>
    </row>
    <row r="3589" spans="1:5" x14ac:dyDescent="0.25">
      <c r="A3589" s="458">
        <v>44126</v>
      </c>
      <c r="B3589" s="81" t="s">
        <v>7</v>
      </c>
      <c r="C3589" s="460" t="s">
        <v>1191</v>
      </c>
      <c r="D3589" s="459">
        <v>2</v>
      </c>
      <c r="E3589" s="81"/>
    </row>
    <row r="3590" spans="1:5" x14ac:dyDescent="0.25">
      <c r="A3590" s="458">
        <v>44126</v>
      </c>
      <c r="B3590" s="81" t="s">
        <v>7</v>
      </c>
      <c r="C3590" s="81" t="s">
        <v>7</v>
      </c>
      <c r="D3590" s="459">
        <v>12</v>
      </c>
      <c r="E3590" s="81"/>
    </row>
    <row r="3591" spans="1:5" x14ac:dyDescent="0.25">
      <c r="A3591" s="458">
        <v>44126</v>
      </c>
      <c r="B3591" s="81" t="s">
        <v>9</v>
      </c>
      <c r="C3591" s="81" t="s">
        <v>9</v>
      </c>
      <c r="D3591" s="459">
        <v>22</v>
      </c>
      <c r="E3591" s="81"/>
    </row>
    <row r="3592" spans="1:5" x14ac:dyDescent="0.25">
      <c r="A3592" s="458">
        <v>44126</v>
      </c>
      <c r="B3592" s="81" t="s">
        <v>9</v>
      </c>
      <c r="C3592" s="81" t="s">
        <v>17</v>
      </c>
      <c r="D3592" s="459">
        <v>3</v>
      </c>
      <c r="E3592" s="81"/>
    </row>
    <row r="3593" spans="1:5" x14ac:dyDescent="0.25">
      <c r="A3593" s="458">
        <v>44126</v>
      </c>
      <c r="B3593" s="81" t="s">
        <v>9</v>
      </c>
      <c r="C3593" s="460" t="s">
        <v>1202</v>
      </c>
      <c r="D3593" s="459">
        <v>1</v>
      </c>
      <c r="E3593" s="81"/>
    </row>
    <row r="3594" spans="1:5" x14ac:dyDescent="0.25">
      <c r="A3594" s="458">
        <v>44126</v>
      </c>
      <c r="B3594" s="81" t="s">
        <v>9</v>
      </c>
      <c r="C3594" s="81" t="s">
        <v>143</v>
      </c>
      <c r="D3594" s="459">
        <v>2</v>
      </c>
      <c r="E3594" s="81"/>
    </row>
    <row r="3595" spans="1:5" x14ac:dyDescent="0.25">
      <c r="A3595" s="458">
        <v>44126</v>
      </c>
      <c r="B3595" s="81" t="s">
        <v>15</v>
      </c>
      <c r="C3595" s="81" t="s">
        <v>1139</v>
      </c>
      <c r="D3595" s="459">
        <v>3</v>
      </c>
      <c r="E3595" s="81"/>
    </row>
    <row r="3596" spans="1:5" x14ac:dyDescent="0.25">
      <c r="A3596" s="458">
        <v>44126</v>
      </c>
      <c r="B3596" s="81" t="s">
        <v>11</v>
      </c>
      <c r="C3596" s="113" t="s">
        <v>64</v>
      </c>
      <c r="D3596" s="459">
        <v>1</v>
      </c>
      <c r="E3596" s="81"/>
    </row>
    <row r="3597" spans="1:5" x14ac:dyDescent="0.25">
      <c r="A3597" s="458">
        <v>44126</v>
      </c>
      <c r="B3597" s="81" t="s">
        <v>11</v>
      </c>
      <c r="C3597" s="81" t="s">
        <v>333</v>
      </c>
      <c r="D3597" s="459">
        <v>1</v>
      </c>
      <c r="E3597" s="81"/>
    </row>
    <row r="3598" spans="1:5" x14ac:dyDescent="0.25">
      <c r="A3598" s="458">
        <v>44126</v>
      </c>
      <c r="B3598" s="81" t="s">
        <v>11</v>
      </c>
      <c r="C3598" s="81" t="s">
        <v>11</v>
      </c>
      <c r="D3598" s="459">
        <v>7</v>
      </c>
      <c r="E3598" s="81"/>
    </row>
    <row r="3599" spans="1:5" x14ac:dyDescent="0.25">
      <c r="A3599" s="458">
        <v>44126</v>
      </c>
      <c r="B3599" s="81" t="s">
        <v>11</v>
      </c>
      <c r="C3599" s="81" t="s">
        <v>133</v>
      </c>
      <c r="D3599" s="459">
        <v>1</v>
      </c>
      <c r="E3599" s="81"/>
    </row>
    <row r="3600" spans="1:5" x14ac:dyDescent="0.25">
      <c r="A3600" s="458">
        <v>44126</v>
      </c>
      <c r="B3600" s="81" t="s">
        <v>12</v>
      </c>
      <c r="C3600" s="81" t="s">
        <v>12</v>
      </c>
      <c r="D3600" s="459">
        <v>1</v>
      </c>
      <c r="E3600" s="81"/>
    </row>
    <row r="3601" spans="1:5" x14ac:dyDescent="0.25">
      <c r="A3601" s="458">
        <v>44126</v>
      </c>
      <c r="B3601" s="81" t="s">
        <v>8</v>
      </c>
      <c r="C3601" s="460" t="s">
        <v>1226</v>
      </c>
      <c r="D3601" s="459">
        <v>1</v>
      </c>
      <c r="E3601" s="81"/>
    </row>
    <row r="3602" spans="1:5" x14ac:dyDescent="0.25">
      <c r="A3602" s="458">
        <v>44126</v>
      </c>
      <c r="B3602" s="81" t="s">
        <v>8</v>
      </c>
      <c r="C3602" s="81" t="s">
        <v>72</v>
      </c>
      <c r="D3602" s="459">
        <v>7</v>
      </c>
      <c r="E3602" s="81"/>
    </row>
    <row r="3603" spans="1:5" x14ac:dyDescent="0.25">
      <c r="A3603" s="458">
        <v>44126</v>
      </c>
      <c r="B3603" s="81" t="s">
        <v>8</v>
      </c>
      <c r="C3603" s="460" t="s">
        <v>1232</v>
      </c>
      <c r="D3603" s="459">
        <v>1</v>
      </c>
      <c r="E3603" s="81"/>
    </row>
    <row r="3604" spans="1:5" x14ac:dyDescent="0.25">
      <c r="A3604" s="458">
        <v>44126</v>
      </c>
      <c r="B3604" s="81" t="s">
        <v>8</v>
      </c>
      <c r="C3604" s="81" t="s">
        <v>58</v>
      </c>
      <c r="D3604" s="459">
        <v>29</v>
      </c>
      <c r="E3604" s="81"/>
    </row>
    <row r="3605" spans="1:5" x14ac:dyDescent="0.25">
      <c r="A3605" s="458">
        <v>44126</v>
      </c>
      <c r="B3605" s="81" t="s">
        <v>8</v>
      </c>
      <c r="C3605" s="81" t="s">
        <v>140</v>
      </c>
      <c r="D3605" s="459">
        <v>3</v>
      </c>
      <c r="E3605" s="81"/>
    </row>
    <row r="3606" spans="1:5" x14ac:dyDescent="0.25">
      <c r="A3606" s="458">
        <v>44126</v>
      </c>
      <c r="B3606" s="81" t="s">
        <v>8</v>
      </c>
      <c r="C3606" s="81" t="s">
        <v>132</v>
      </c>
      <c r="D3606" s="459">
        <v>2</v>
      </c>
      <c r="E3606" s="81"/>
    </row>
    <row r="3607" spans="1:5" x14ac:dyDescent="0.25">
      <c r="A3607" s="458">
        <v>44126</v>
      </c>
      <c r="B3607" s="81" t="s">
        <v>8</v>
      </c>
      <c r="C3607" s="81" t="s">
        <v>203</v>
      </c>
      <c r="D3607" s="459">
        <v>9</v>
      </c>
      <c r="E3607" s="81"/>
    </row>
    <row r="3608" spans="1:5" x14ac:dyDescent="0.25">
      <c r="A3608" s="458">
        <v>44126</v>
      </c>
      <c r="B3608" s="81" t="s">
        <v>8</v>
      </c>
      <c r="C3608" s="81" t="s">
        <v>40</v>
      </c>
      <c r="D3608" s="459">
        <v>1</v>
      </c>
      <c r="E3608" s="81"/>
    </row>
    <row r="3609" spans="1:5" x14ac:dyDescent="0.25">
      <c r="A3609" s="458">
        <v>44126</v>
      </c>
      <c r="B3609" s="81" t="s">
        <v>8</v>
      </c>
      <c r="C3609" s="81" t="s">
        <v>8</v>
      </c>
      <c r="D3609" s="459">
        <v>136</v>
      </c>
      <c r="E3609" s="81"/>
    </row>
    <row r="3610" spans="1:5" x14ac:dyDescent="0.25">
      <c r="A3610" s="458">
        <v>44126</v>
      </c>
      <c r="B3610" s="81" t="s">
        <v>8</v>
      </c>
      <c r="C3610" s="81" t="s">
        <v>31</v>
      </c>
      <c r="D3610" s="459">
        <v>4</v>
      </c>
      <c r="E3610" s="81"/>
    </row>
    <row r="3611" spans="1:5" x14ac:dyDescent="0.25">
      <c r="A3611" s="458">
        <v>44126</v>
      </c>
      <c r="B3611" s="81" t="s">
        <v>8</v>
      </c>
      <c r="C3611" s="81" t="s">
        <v>129</v>
      </c>
      <c r="D3611" s="459">
        <v>1</v>
      </c>
      <c r="E3611" s="81"/>
    </row>
    <row r="3612" spans="1:5" x14ac:dyDescent="0.25">
      <c r="A3612" s="458">
        <v>44126</v>
      </c>
      <c r="B3612" s="81" t="s">
        <v>8</v>
      </c>
      <c r="C3612" s="81" t="s">
        <v>702</v>
      </c>
      <c r="D3612" s="459">
        <v>1</v>
      </c>
      <c r="E3612" s="81"/>
    </row>
    <row r="3613" spans="1:5" x14ac:dyDescent="0.25">
      <c r="A3613" s="458">
        <v>44126</v>
      </c>
      <c r="B3613" s="81" t="s">
        <v>8</v>
      </c>
      <c r="C3613" s="81" t="s">
        <v>79</v>
      </c>
      <c r="D3613" s="459">
        <v>7</v>
      </c>
      <c r="E3613" s="81"/>
    </row>
    <row r="3614" spans="1:5" x14ac:dyDescent="0.25">
      <c r="A3614" s="458">
        <v>44126</v>
      </c>
      <c r="B3614" s="81" t="s">
        <v>8</v>
      </c>
      <c r="C3614" s="81" t="s">
        <v>110</v>
      </c>
      <c r="D3614" s="459">
        <v>2</v>
      </c>
      <c r="E3614" s="81"/>
    </row>
    <row r="3615" spans="1:5" x14ac:dyDescent="0.25">
      <c r="A3615" s="458">
        <v>44126</v>
      </c>
      <c r="B3615" s="81" t="s">
        <v>49</v>
      </c>
      <c r="C3615" s="81" t="s">
        <v>49</v>
      </c>
      <c r="D3615" s="459">
        <v>0</v>
      </c>
      <c r="E3615" s="81"/>
    </row>
    <row r="3616" spans="1:5" x14ac:dyDescent="0.25">
      <c r="A3616" s="458">
        <v>44126</v>
      </c>
      <c r="B3616" s="81" t="s">
        <v>50</v>
      </c>
      <c r="C3616" s="460" t="s">
        <v>1250</v>
      </c>
      <c r="D3616" s="459">
        <v>3</v>
      </c>
      <c r="E3616" s="81"/>
    </row>
    <row r="3617" spans="1:5" x14ac:dyDescent="0.25">
      <c r="A3617" s="458">
        <v>44126</v>
      </c>
      <c r="B3617" s="81" t="s">
        <v>50</v>
      </c>
      <c r="C3617" s="116" t="s">
        <v>1140</v>
      </c>
      <c r="D3617" s="459">
        <v>3</v>
      </c>
      <c r="E3617" s="81"/>
    </row>
    <row r="3618" spans="1:5" x14ac:dyDescent="0.25">
      <c r="A3618" s="458">
        <v>44126</v>
      </c>
      <c r="B3618" s="81" t="s">
        <v>50</v>
      </c>
      <c r="C3618" s="81" t="s">
        <v>365</v>
      </c>
      <c r="D3618" s="459">
        <v>1</v>
      </c>
      <c r="E3618" s="81"/>
    </row>
    <row r="3619" spans="1:5" x14ac:dyDescent="0.25">
      <c r="A3619" s="458">
        <v>44126</v>
      </c>
      <c r="B3619" s="81" t="s">
        <v>27</v>
      </c>
      <c r="C3619" s="81" t="s">
        <v>139</v>
      </c>
      <c r="D3619" s="459">
        <v>4</v>
      </c>
      <c r="E3619" s="81"/>
    </row>
    <row r="3620" spans="1:5" x14ac:dyDescent="0.25">
      <c r="A3620" s="458">
        <v>44126</v>
      </c>
      <c r="B3620" s="81" t="s">
        <v>27</v>
      </c>
      <c r="C3620" s="81" t="s">
        <v>43</v>
      </c>
      <c r="D3620" s="459">
        <v>16</v>
      </c>
      <c r="E3620" s="81"/>
    </row>
    <row r="3621" spans="1:5" x14ac:dyDescent="0.25">
      <c r="A3621" s="458">
        <v>44126</v>
      </c>
      <c r="B3621" s="81" t="s">
        <v>51</v>
      </c>
      <c r="C3621" s="81" t="s">
        <v>51</v>
      </c>
      <c r="D3621" s="459">
        <v>7</v>
      </c>
      <c r="E3621" s="81"/>
    </row>
    <row r="3622" spans="1:5" x14ac:dyDescent="0.25">
      <c r="A3622" s="458">
        <v>44126</v>
      </c>
      <c r="B3622" s="81" t="s">
        <v>10</v>
      </c>
      <c r="C3622" s="81" t="s">
        <v>340</v>
      </c>
      <c r="D3622" s="459">
        <v>2</v>
      </c>
      <c r="E3622" s="81"/>
    </row>
    <row r="3623" spans="1:5" x14ac:dyDescent="0.25">
      <c r="A3623" s="458">
        <v>44126</v>
      </c>
      <c r="B3623" s="81" t="s">
        <v>10</v>
      </c>
      <c r="C3623" s="81" t="s">
        <v>10</v>
      </c>
      <c r="D3623" s="459">
        <v>5</v>
      </c>
      <c r="E3623" s="81"/>
    </row>
    <row r="3624" spans="1:5" x14ac:dyDescent="0.25">
      <c r="A3624" s="458">
        <v>44127</v>
      </c>
      <c r="B3624" s="81" t="s">
        <v>14</v>
      </c>
      <c r="C3624" s="81" t="s">
        <v>14</v>
      </c>
      <c r="D3624" s="459">
        <v>3</v>
      </c>
      <c r="E3624" s="81"/>
    </row>
    <row r="3625" spans="1:5" x14ac:dyDescent="0.25">
      <c r="A3625" s="458">
        <v>44127</v>
      </c>
      <c r="B3625" s="81" t="s">
        <v>20</v>
      </c>
      <c r="C3625" s="81" t="s">
        <v>20</v>
      </c>
      <c r="D3625" s="459">
        <v>52</v>
      </c>
      <c r="E3625" s="81"/>
    </row>
    <row r="3626" spans="1:5" x14ac:dyDescent="0.25">
      <c r="A3626" s="458">
        <v>44127</v>
      </c>
      <c r="B3626" s="81" t="s">
        <v>20</v>
      </c>
      <c r="C3626" s="460" t="s">
        <v>909</v>
      </c>
      <c r="D3626" s="459">
        <v>1</v>
      </c>
      <c r="E3626" s="81"/>
    </row>
    <row r="3627" spans="1:5" x14ac:dyDescent="0.25">
      <c r="A3627" s="458">
        <v>44127</v>
      </c>
      <c r="B3627" s="81" t="s">
        <v>13</v>
      </c>
      <c r="C3627" s="460" t="s">
        <v>93</v>
      </c>
      <c r="D3627" s="459">
        <v>1</v>
      </c>
      <c r="E3627" s="81"/>
    </row>
    <row r="3628" spans="1:5" x14ac:dyDescent="0.25">
      <c r="A3628" s="458">
        <v>44127</v>
      </c>
      <c r="B3628" s="81" t="s">
        <v>13</v>
      </c>
      <c r="C3628" s="460" t="s">
        <v>1162</v>
      </c>
      <c r="D3628" s="459">
        <v>2</v>
      </c>
      <c r="E3628" s="81"/>
    </row>
    <row r="3629" spans="1:5" x14ac:dyDescent="0.25">
      <c r="A3629" s="458">
        <v>44127</v>
      </c>
      <c r="B3629" s="81" t="s">
        <v>13</v>
      </c>
      <c r="C3629" s="81" t="s">
        <v>13</v>
      </c>
      <c r="D3629" s="459">
        <v>26</v>
      </c>
      <c r="E3629" s="81"/>
    </row>
    <row r="3630" spans="1:5" x14ac:dyDescent="0.25">
      <c r="A3630" s="458">
        <v>44127</v>
      </c>
      <c r="B3630" s="81" t="s">
        <v>13</v>
      </c>
      <c r="C3630" s="460" t="s">
        <v>1165</v>
      </c>
      <c r="D3630" s="459">
        <v>5</v>
      </c>
      <c r="E3630" s="81"/>
    </row>
    <row r="3631" spans="1:5" x14ac:dyDescent="0.25">
      <c r="A3631" s="458">
        <v>44127</v>
      </c>
      <c r="B3631" s="81" t="s">
        <v>13</v>
      </c>
      <c r="C3631" s="460" t="s">
        <v>1167</v>
      </c>
      <c r="D3631" s="459">
        <v>9</v>
      </c>
      <c r="E3631" s="81"/>
    </row>
    <row r="3632" spans="1:5" x14ac:dyDescent="0.25">
      <c r="A3632" s="458">
        <v>44127</v>
      </c>
      <c r="B3632" s="81" t="s">
        <v>24</v>
      </c>
      <c r="C3632" s="81" t="s">
        <v>23</v>
      </c>
      <c r="D3632" s="459">
        <v>18</v>
      </c>
      <c r="E3632" s="81"/>
    </row>
    <row r="3633" spans="1:5" x14ac:dyDescent="0.25">
      <c r="A3633" s="458">
        <v>44127</v>
      </c>
      <c r="B3633" s="81" t="s">
        <v>24</v>
      </c>
      <c r="C3633" s="460" t="s">
        <v>1180</v>
      </c>
      <c r="D3633" s="459">
        <v>1</v>
      </c>
      <c r="E3633" s="81"/>
    </row>
    <row r="3634" spans="1:5" x14ac:dyDescent="0.25">
      <c r="A3634" s="458">
        <v>44127</v>
      </c>
      <c r="B3634" s="81" t="s">
        <v>24</v>
      </c>
      <c r="C3634" s="81" t="s">
        <v>24</v>
      </c>
      <c r="D3634" s="459">
        <v>23</v>
      </c>
      <c r="E3634" s="81"/>
    </row>
    <row r="3635" spans="1:5" x14ac:dyDescent="0.25">
      <c r="A3635" s="458">
        <v>44127</v>
      </c>
      <c r="B3635" s="81" t="s">
        <v>47</v>
      </c>
      <c r="C3635" s="81" t="s">
        <v>47</v>
      </c>
      <c r="D3635" s="459">
        <v>3</v>
      </c>
      <c r="E3635" s="81"/>
    </row>
    <row r="3636" spans="1:5" x14ac:dyDescent="0.25">
      <c r="A3636" s="458">
        <v>44127</v>
      </c>
      <c r="B3636" s="81" t="s">
        <v>48</v>
      </c>
      <c r="C3636" s="460" t="s">
        <v>1380</v>
      </c>
      <c r="D3636" s="459">
        <v>0</v>
      </c>
      <c r="E3636" s="81"/>
    </row>
    <row r="3637" spans="1:5" x14ac:dyDescent="0.25">
      <c r="A3637" s="458">
        <v>44127</v>
      </c>
      <c r="B3637" s="81" t="s">
        <v>7</v>
      </c>
      <c r="C3637" s="81" t="s">
        <v>7</v>
      </c>
      <c r="D3637" s="459">
        <v>12</v>
      </c>
      <c r="E3637" s="81"/>
    </row>
    <row r="3638" spans="1:5" x14ac:dyDescent="0.25">
      <c r="A3638" s="458">
        <v>44127</v>
      </c>
      <c r="B3638" s="81" t="s">
        <v>9</v>
      </c>
      <c r="C3638" s="81" t="s">
        <v>9</v>
      </c>
      <c r="D3638" s="459">
        <v>25</v>
      </c>
      <c r="E3638" s="81"/>
    </row>
    <row r="3639" spans="1:5" x14ac:dyDescent="0.25">
      <c r="A3639" s="458">
        <v>44127</v>
      </c>
      <c r="B3639" s="81" t="s">
        <v>9</v>
      </c>
      <c r="C3639" s="460" t="s">
        <v>1202</v>
      </c>
      <c r="D3639" s="459">
        <v>2</v>
      </c>
      <c r="E3639" s="81"/>
    </row>
    <row r="3640" spans="1:5" x14ac:dyDescent="0.25">
      <c r="A3640" s="458">
        <v>44127</v>
      </c>
      <c r="B3640" s="81" t="s">
        <v>9</v>
      </c>
      <c r="C3640" s="81" t="s">
        <v>143</v>
      </c>
      <c r="D3640" s="459">
        <v>1</v>
      </c>
      <c r="E3640" s="81"/>
    </row>
    <row r="3641" spans="1:5" x14ac:dyDescent="0.25">
      <c r="A3641" s="458">
        <v>44127</v>
      </c>
      <c r="B3641" s="81" t="s">
        <v>15</v>
      </c>
      <c r="C3641" s="81" t="s">
        <v>1139</v>
      </c>
      <c r="D3641" s="459">
        <v>0</v>
      </c>
      <c r="E3641" s="81"/>
    </row>
    <row r="3642" spans="1:5" x14ac:dyDescent="0.25">
      <c r="A3642" s="458">
        <v>44127</v>
      </c>
      <c r="B3642" s="81" t="s">
        <v>11</v>
      </c>
      <c r="C3642" s="81" t="s">
        <v>11</v>
      </c>
      <c r="D3642" s="459">
        <v>12</v>
      </c>
      <c r="E3642" s="81"/>
    </row>
    <row r="3643" spans="1:5" x14ac:dyDescent="0.25">
      <c r="A3643" s="458">
        <v>44127</v>
      </c>
      <c r="B3643" s="81" t="s">
        <v>11</v>
      </c>
      <c r="C3643" s="81" t="s">
        <v>133</v>
      </c>
      <c r="D3643" s="459">
        <v>7</v>
      </c>
      <c r="E3643" s="81"/>
    </row>
    <row r="3644" spans="1:5" x14ac:dyDescent="0.25">
      <c r="A3644" s="458">
        <v>44127</v>
      </c>
      <c r="B3644" s="81" t="s">
        <v>12</v>
      </c>
      <c r="C3644" s="81" t="s">
        <v>73</v>
      </c>
      <c r="D3644" s="459">
        <v>2</v>
      </c>
      <c r="E3644" s="81"/>
    </row>
    <row r="3645" spans="1:5" x14ac:dyDescent="0.25">
      <c r="A3645" s="458">
        <v>44127</v>
      </c>
      <c r="B3645" s="81" t="s">
        <v>12</v>
      </c>
      <c r="C3645" s="460" t="s">
        <v>1224</v>
      </c>
      <c r="D3645" s="459">
        <v>6</v>
      </c>
      <c r="E3645" s="81"/>
    </row>
    <row r="3646" spans="1:5" x14ac:dyDescent="0.25">
      <c r="A3646" s="458">
        <v>44127</v>
      </c>
      <c r="B3646" s="81" t="s">
        <v>12</v>
      </c>
      <c r="C3646" s="81" t="s">
        <v>12</v>
      </c>
      <c r="D3646" s="459">
        <v>19</v>
      </c>
      <c r="E3646" s="81"/>
    </row>
    <row r="3647" spans="1:5" x14ac:dyDescent="0.25">
      <c r="A3647" s="458">
        <v>44127</v>
      </c>
      <c r="B3647" s="81" t="s">
        <v>8</v>
      </c>
      <c r="C3647" s="81" t="s">
        <v>72</v>
      </c>
      <c r="D3647" s="459">
        <v>3</v>
      </c>
      <c r="E3647" s="81"/>
    </row>
    <row r="3648" spans="1:5" x14ac:dyDescent="0.25">
      <c r="A3648" s="458">
        <v>44127</v>
      </c>
      <c r="B3648" s="81" t="s">
        <v>8</v>
      </c>
      <c r="C3648" s="460" t="s">
        <v>1232</v>
      </c>
      <c r="D3648" s="459">
        <v>2</v>
      </c>
      <c r="E3648" s="81"/>
    </row>
    <row r="3649" spans="1:5" x14ac:dyDescent="0.25">
      <c r="A3649" s="458">
        <v>44127</v>
      </c>
      <c r="B3649" s="81" t="s">
        <v>8</v>
      </c>
      <c r="C3649" s="81" t="s">
        <v>58</v>
      </c>
      <c r="D3649" s="459">
        <v>4</v>
      </c>
      <c r="E3649" s="81"/>
    </row>
    <row r="3650" spans="1:5" x14ac:dyDescent="0.25">
      <c r="A3650" s="458">
        <v>44127</v>
      </c>
      <c r="B3650" s="81" t="s">
        <v>8</v>
      </c>
      <c r="C3650" s="113" t="s">
        <v>113</v>
      </c>
      <c r="D3650" s="459">
        <v>1</v>
      </c>
      <c r="E3650" s="81"/>
    </row>
    <row r="3651" spans="1:5" x14ac:dyDescent="0.25">
      <c r="A3651" s="458">
        <v>44127</v>
      </c>
      <c r="B3651" s="81" t="s">
        <v>8</v>
      </c>
      <c r="C3651" s="81" t="s">
        <v>140</v>
      </c>
      <c r="D3651" s="459">
        <v>2</v>
      </c>
      <c r="E3651" s="81"/>
    </row>
    <row r="3652" spans="1:5" x14ac:dyDescent="0.25">
      <c r="A3652" s="458">
        <v>44127</v>
      </c>
      <c r="B3652" s="81" t="s">
        <v>8</v>
      </c>
      <c r="C3652" s="81" t="s">
        <v>203</v>
      </c>
      <c r="D3652" s="459">
        <v>4</v>
      </c>
      <c r="E3652" s="81"/>
    </row>
    <row r="3653" spans="1:5" x14ac:dyDescent="0.25">
      <c r="A3653" s="458">
        <v>44127</v>
      </c>
      <c r="B3653" s="81" t="s">
        <v>8</v>
      </c>
      <c r="C3653" s="81" t="s">
        <v>40</v>
      </c>
      <c r="D3653" s="459">
        <v>1</v>
      </c>
      <c r="E3653" s="81"/>
    </row>
    <row r="3654" spans="1:5" x14ac:dyDescent="0.25">
      <c r="A3654" s="458">
        <v>44127</v>
      </c>
      <c r="B3654" s="81" t="s">
        <v>8</v>
      </c>
      <c r="C3654" s="81" t="s">
        <v>8</v>
      </c>
      <c r="D3654" s="459">
        <v>141</v>
      </c>
      <c r="E3654" s="81"/>
    </row>
    <row r="3655" spans="1:5" x14ac:dyDescent="0.25">
      <c r="A3655" s="458">
        <v>44127</v>
      </c>
      <c r="B3655" s="81" t="s">
        <v>8</v>
      </c>
      <c r="C3655" s="81" t="s">
        <v>185</v>
      </c>
      <c r="D3655" s="459">
        <v>1</v>
      </c>
      <c r="E3655" s="81"/>
    </row>
    <row r="3656" spans="1:5" x14ac:dyDescent="0.25">
      <c r="A3656" s="458">
        <v>44127</v>
      </c>
      <c r="B3656" s="81" t="s">
        <v>8</v>
      </c>
      <c r="C3656" s="81" t="s">
        <v>31</v>
      </c>
      <c r="D3656" s="459">
        <v>2</v>
      </c>
      <c r="E3656" s="81"/>
    </row>
    <row r="3657" spans="1:5" x14ac:dyDescent="0.25">
      <c r="A3657" s="458">
        <v>44127</v>
      </c>
      <c r="B3657" s="81" t="s">
        <v>8</v>
      </c>
      <c r="C3657" s="81" t="s">
        <v>79</v>
      </c>
      <c r="D3657" s="459">
        <v>3</v>
      </c>
      <c r="E3657" s="81"/>
    </row>
    <row r="3658" spans="1:5" x14ac:dyDescent="0.25">
      <c r="A3658" s="458">
        <v>44127</v>
      </c>
      <c r="B3658" s="81" t="s">
        <v>8</v>
      </c>
      <c r="C3658" s="81" t="s">
        <v>110</v>
      </c>
      <c r="D3658" s="459">
        <v>8</v>
      </c>
      <c r="E3658" s="81"/>
    </row>
    <row r="3659" spans="1:5" x14ac:dyDescent="0.25">
      <c r="A3659" s="458">
        <v>44127</v>
      </c>
      <c r="B3659" s="81" t="s">
        <v>49</v>
      </c>
      <c r="C3659" s="81" t="s">
        <v>49</v>
      </c>
      <c r="D3659" s="459">
        <v>4</v>
      </c>
      <c r="E3659" s="81"/>
    </row>
    <row r="3660" spans="1:5" x14ac:dyDescent="0.25">
      <c r="A3660" s="458">
        <v>44127</v>
      </c>
      <c r="B3660" s="81" t="s">
        <v>50</v>
      </c>
      <c r="C3660" s="460" t="s">
        <v>1249</v>
      </c>
      <c r="D3660" s="459">
        <v>1</v>
      </c>
      <c r="E3660" s="81"/>
    </row>
    <row r="3661" spans="1:5" x14ac:dyDescent="0.25">
      <c r="A3661" s="458">
        <v>44127</v>
      </c>
      <c r="B3661" s="81" t="s">
        <v>50</v>
      </c>
      <c r="C3661" s="81" t="s">
        <v>365</v>
      </c>
      <c r="D3661" s="459">
        <v>5</v>
      </c>
      <c r="E3661" s="81"/>
    </row>
    <row r="3662" spans="1:5" x14ac:dyDescent="0.25">
      <c r="A3662" s="458">
        <v>44127</v>
      </c>
      <c r="B3662" s="81" t="s">
        <v>27</v>
      </c>
      <c r="C3662" s="81" t="s">
        <v>139</v>
      </c>
      <c r="D3662" s="459">
        <v>20</v>
      </c>
      <c r="E3662" s="81"/>
    </row>
    <row r="3663" spans="1:5" x14ac:dyDescent="0.25">
      <c r="A3663" s="458">
        <v>44127</v>
      </c>
      <c r="B3663" s="81" t="s">
        <v>27</v>
      </c>
      <c r="C3663" s="81" t="s">
        <v>43</v>
      </c>
      <c r="D3663" s="459">
        <v>15</v>
      </c>
      <c r="E3663" s="81"/>
    </row>
    <row r="3664" spans="1:5" x14ac:dyDescent="0.25">
      <c r="A3664" s="458">
        <v>44127</v>
      </c>
      <c r="B3664" s="81" t="s">
        <v>27</v>
      </c>
      <c r="C3664" s="81" t="s">
        <v>619</v>
      </c>
      <c r="D3664" s="459">
        <v>5</v>
      </c>
      <c r="E3664" s="81"/>
    </row>
    <row r="3665" spans="1:5" x14ac:dyDescent="0.25">
      <c r="A3665" s="458">
        <v>44127</v>
      </c>
      <c r="B3665" s="81" t="s">
        <v>51</v>
      </c>
      <c r="C3665" s="81" t="s">
        <v>51</v>
      </c>
      <c r="D3665" s="459">
        <v>16</v>
      </c>
      <c r="E3665" s="81"/>
    </row>
    <row r="3666" spans="1:5" x14ac:dyDescent="0.25">
      <c r="A3666" s="458">
        <v>44127</v>
      </c>
      <c r="B3666" s="81" t="s">
        <v>10</v>
      </c>
      <c r="C3666" s="81" t="s">
        <v>340</v>
      </c>
      <c r="D3666" s="459">
        <v>1</v>
      </c>
      <c r="E3666" s="81"/>
    </row>
    <row r="3667" spans="1:5" x14ac:dyDescent="0.25">
      <c r="A3667" s="458">
        <v>44127</v>
      </c>
      <c r="B3667" s="81" t="s">
        <v>10</v>
      </c>
      <c r="C3667" s="81" t="s">
        <v>10</v>
      </c>
      <c r="D3667" s="459">
        <v>10</v>
      </c>
      <c r="E3667" s="81"/>
    </row>
    <row r="3668" spans="1:5" x14ac:dyDescent="0.25">
      <c r="A3668" s="458">
        <v>44128</v>
      </c>
      <c r="B3668" s="81" t="s">
        <v>14</v>
      </c>
      <c r="C3668" s="81" t="s">
        <v>14</v>
      </c>
      <c r="D3668" s="459">
        <v>2</v>
      </c>
      <c r="E3668" s="81"/>
    </row>
    <row r="3669" spans="1:5" x14ac:dyDescent="0.25">
      <c r="A3669" s="458">
        <v>44128</v>
      </c>
      <c r="B3669" s="81" t="s">
        <v>20</v>
      </c>
      <c r="C3669" s="81" t="s">
        <v>20</v>
      </c>
      <c r="D3669" s="459">
        <v>22</v>
      </c>
      <c r="E3669" s="81"/>
    </row>
    <row r="3670" spans="1:5" x14ac:dyDescent="0.25">
      <c r="A3670" s="458">
        <v>44128</v>
      </c>
      <c r="B3670" s="81" t="s">
        <v>13</v>
      </c>
      <c r="C3670" s="81" t="s">
        <v>13</v>
      </c>
      <c r="D3670" s="459">
        <v>15</v>
      </c>
      <c r="E3670" s="81"/>
    </row>
    <row r="3671" spans="1:5" x14ac:dyDescent="0.25">
      <c r="A3671" s="458">
        <v>44128</v>
      </c>
      <c r="B3671" s="81" t="s">
        <v>13</v>
      </c>
      <c r="C3671" s="460" t="s">
        <v>1165</v>
      </c>
      <c r="D3671" s="459">
        <v>9</v>
      </c>
      <c r="E3671" s="81"/>
    </row>
    <row r="3672" spans="1:5" x14ac:dyDescent="0.25">
      <c r="A3672" s="458">
        <v>44128</v>
      </c>
      <c r="B3672" s="81" t="s">
        <v>13</v>
      </c>
      <c r="C3672" s="460" t="s">
        <v>1167</v>
      </c>
      <c r="D3672" s="459">
        <v>1</v>
      </c>
      <c r="E3672" s="81"/>
    </row>
    <row r="3673" spans="1:5" x14ac:dyDescent="0.25">
      <c r="A3673" s="458">
        <v>44128</v>
      </c>
      <c r="B3673" s="81" t="s">
        <v>24</v>
      </c>
      <c r="C3673" s="81" t="s">
        <v>23</v>
      </c>
      <c r="D3673" s="459">
        <v>23</v>
      </c>
      <c r="E3673" s="81"/>
    </row>
    <row r="3674" spans="1:5" x14ac:dyDescent="0.25">
      <c r="A3674" s="458">
        <v>44128</v>
      </c>
      <c r="B3674" s="81" t="s">
        <v>24</v>
      </c>
      <c r="C3674" s="118" t="s">
        <v>2972</v>
      </c>
      <c r="D3674" s="459">
        <v>1</v>
      </c>
      <c r="E3674" s="81"/>
    </row>
    <row r="3675" spans="1:5" x14ac:dyDescent="0.25">
      <c r="A3675" s="458">
        <v>44128</v>
      </c>
      <c r="B3675" s="81" t="s">
        <v>24</v>
      </c>
      <c r="C3675" s="81" t="s">
        <v>24</v>
      </c>
      <c r="D3675" s="459">
        <v>13</v>
      </c>
      <c r="E3675" s="81"/>
    </row>
    <row r="3676" spans="1:5" x14ac:dyDescent="0.25">
      <c r="A3676" s="458">
        <v>44128</v>
      </c>
      <c r="B3676" s="81" t="s">
        <v>24</v>
      </c>
      <c r="C3676" s="81" t="s">
        <v>36</v>
      </c>
      <c r="D3676" s="459">
        <v>1</v>
      </c>
      <c r="E3676" s="81"/>
    </row>
    <row r="3677" spans="1:5" x14ac:dyDescent="0.25">
      <c r="A3677" s="458">
        <v>44128</v>
      </c>
      <c r="B3677" s="81" t="s">
        <v>47</v>
      </c>
      <c r="C3677" s="81" t="s">
        <v>47</v>
      </c>
      <c r="D3677" s="459">
        <v>3</v>
      </c>
      <c r="E3677" s="81"/>
    </row>
    <row r="3678" spans="1:5" x14ac:dyDescent="0.25">
      <c r="A3678" s="458">
        <v>44128</v>
      </c>
      <c r="B3678" s="81" t="s">
        <v>48</v>
      </c>
      <c r="C3678" s="460" t="s">
        <v>1380</v>
      </c>
      <c r="D3678" s="459">
        <v>0</v>
      </c>
      <c r="E3678" s="81"/>
    </row>
    <row r="3679" spans="1:5" x14ac:dyDescent="0.25">
      <c r="A3679" s="458">
        <v>44128</v>
      </c>
      <c r="B3679" s="81" t="s">
        <v>7</v>
      </c>
      <c r="C3679" s="81" t="s">
        <v>7</v>
      </c>
      <c r="D3679" s="459">
        <v>12</v>
      </c>
      <c r="E3679" s="81"/>
    </row>
    <row r="3680" spans="1:5" x14ac:dyDescent="0.25">
      <c r="A3680" s="458">
        <v>44128</v>
      </c>
      <c r="B3680" s="81" t="s">
        <v>9</v>
      </c>
      <c r="C3680" s="81" t="s">
        <v>9</v>
      </c>
      <c r="D3680" s="459">
        <v>22</v>
      </c>
      <c r="E3680" s="81"/>
    </row>
    <row r="3681" spans="1:5" x14ac:dyDescent="0.25">
      <c r="A3681" s="458">
        <v>44128</v>
      </c>
      <c r="B3681" s="81" t="s">
        <v>9</v>
      </c>
      <c r="C3681" s="81" t="s">
        <v>706</v>
      </c>
      <c r="D3681" s="459">
        <v>2</v>
      </c>
      <c r="E3681" s="81"/>
    </row>
    <row r="3682" spans="1:5" x14ac:dyDescent="0.25">
      <c r="A3682" s="458">
        <v>44128</v>
      </c>
      <c r="B3682" s="81" t="s">
        <v>9</v>
      </c>
      <c r="C3682" s="81" t="s">
        <v>17</v>
      </c>
      <c r="D3682" s="459">
        <v>5</v>
      </c>
      <c r="E3682" s="81"/>
    </row>
    <row r="3683" spans="1:5" x14ac:dyDescent="0.25">
      <c r="A3683" s="458">
        <v>44128</v>
      </c>
      <c r="B3683" s="81" t="s">
        <v>9</v>
      </c>
      <c r="C3683" s="81" t="s">
        <v>143</v>
      </c>
      <c r="D3683" s="459">
        <v>1</v>
      </c>
      <c r="E3683" s="81"/>
    </row>
    <row r="3684" spans="1:5" x14ac:dyDescent="0.25">
      <c r="A3684" s="458">
        <v>44128</v>
      </c>
      <c r="B3684" s="81" t="s">
        <v>15</v>
      </c>
      <c r="C3684" s="81" t="s">
        <v>1139</v>
      </c>
      <c r="D3684" s="459">
        <v>3</v>
      </c>
      <c r="E3684" s="81"/>
    </row>
    <row r="3685" spans="1:5" x14ac:dyDescent="0.25">
      <c r="A3685" s="458">
        <v>44128</v>
      </c>
      <c r="B3685" s="81" t="s">
        <v>15</v>
      </c>
      <c r="C3685" s="81" t="s">
        <v>283</v>
      </c>
      <c r="D3685" s="459">
        <v>2</v>
      </c>
      <c r="E3685" s="81"/>
    </row>
    <row r="3686" spans="1:5" x14ac:dyDescent="0.25">
      <c r="A3686" s="458">
        <v>44128</v>
      </c>
      <c r="B3686" s="81" t="s">
        <v>11</v>
      </c>
      <c r="C3686" s="81" t="s">
        <v>333</v>
      </c>
      <c r="D3686" s="459">
        <v>2</v>
      </c>
      <c r="E3686" s="81"/>
    </row>
    <row r="3687" spans="1:5" x14ac:dyDescent="0.25">
      <c r="A3687" s="458">
        <v>44128</v>
      </c>
      <c r="B3687" s="81" t="s">
        <v>11</v>
      </c>
      <c r="C3687" s="81" t="s">
        <v>11</v>
      </c>
      <c r="D3687" s="459">
        <v>5</v>
      </c>
      <c r="E3687" s="81"/>
    </row>
    <row r="3688" spans="1:5" x14ac:dyDescent="0.25">
      <c r="A3688" s="458">
        <v>44128</v>
      </c>
      <c r="B3688" s="81" t="s">
        <v>11</v>
      </c>
      <c r="C3688" s="81" t="s">
        <v>752</v>
      </c>
      <c r="D3688" s="459">
        <v>1</v>
      </c>
      <c r="E3688" s="81"/>
    </row>
    <row r="3689" spans="1:5" x14ac:dyDescent="0.25">
      <c r="A3689" s="458">
        <v>44128</v>
      </c>
      <c r="B3689" s="81" t="s">
        <v>12</v>
      </c>
      <c r="C3689" s="460" t="s">
        <v>1224</v>
      </c>
      <c r="D3689" s="459">
        <v>2</v>
      </c>
      <c r="E3689" s="81"/>
    </row>
    <row r="3690" spans="1:5" x14ac:dyDescent="0.25">
      <c r="A3690" s="458">
        <v>44128</v>
      </c>
      <c r="B3690" s="81" t="s">
        <v>12</v>
      </c>
      <c r="C3690" s="81" t="s">
        <v>12</v>
      </c>
      <c r="D3690" s="459">
        <v>16</v>
      </c>
      <c r="E3690" s="81"/>
    </row>
    <row r="3691" spans="1:5" x14ac:dyDescent="0.25">
      <c r="A3691" s="458">
        <v>44128</v>
      </c>
      <c r="B3691" s="81" t="s">
        <v>8</v>
      </c>
      <c r="C3691" s="460" t="s">
        <v>1225</v>
      </c>
      <c r="D3691" s="459">
        <v>1</v>
      </c>
      <c r="E3691" s="81"/>
    </row>
    <row r="3692" spans="1:5" x14ac:dyDescent="0.25">
      <c r="A3692" s="458">
        <v>44128</v>
      </c>
      <c r="B3692" s="81" t="s">
        <v>8</v>
      </c>
      <c r="C3692" s="460" t="s">
        <v>1226</v>
      </c>
      <c r="D3692" s="459">
        <v>2</v>
      </c>
      <c r="E3692" s="81"/>
    </row>
    <row r="3693" spans="1:5" x14ac:dyDescent="0.25">
      <c r="A3693" s="458">
        <v>44128</v>
      </c>
      <c r="B3693" s="81" t="s">
        <v>8</v>
      </c>
      <c r="C3693" s="81" t="s">
        <v>72</v>
      </c>
      <c r="D3693" s="459">
        <v>5</v>
      </c>
      <c r="E3693" s="81"/>
    </row>
    <row r="3694" spans="1:5" x14ac:dyDescent="0.25">
      <c r="A3694" s="458">
        <v>44128</v>
      </c>
      <c r="B3694" s="81" t="s">
        <v>8</v>
      </c>
      <c r="C3694" s="460" t="s">
        <v>1232</v>
      </c>
      <c r="D3694" s="459">
        <v>2</v>
      </c>
      <c r="E3694" s="81"/>
    </row>
    <row r="3695" spans="1:5" x14ac:dyDescent="0.25">
      <c r="A3695" s="458">
        <v>44128</v>
      </c>
      <c r="B3695" s="81" t="s">
        <v>8</v>
      </c>
      <c r="C3695" s="81" t="s">
        <v>58</v>
      </c>
      <c r="D3695" s="459">
        <v>16</v>
      </c>
      <c r="E3695" s="81"/>
    </row>
    <row r="3696" spans="1:5" x14ac:dyDescent="0.25">
      <c r="A3696" s="458">
        <v>44128</v>
      </c>
      <c r="B3696" s="81" t="s">
        <v>8</v>
      </c>
      <c r="C3696" s="81" t="s">
        <v>140</v>
      </c>
      <c r="D3696" s="459">
        <v>1</v>
      </c>
      <c r="E3696" s="81"/>
    </row>
    <row r="3697" spans="1:5" x14ac:dyDescent="0.25">
      <c r="A3697" s="458">
        <v>44128</v>
      </c>
      <c r="B3697" s="81" t="s">
        <v>8</v>
      </c>
      <c r="C3697" s="81" t="s">
        <v>203</v>
      </c>
      <c r="D3697" s="459">
        <v>6</v>
      </c>
      <c r="E3697" s="81"/>
    </row>
    <row r="3698" spans="1:5" x14ac:dyDescent="0.25">
      <c r="A3698" s="458">
        <v>44128</v>
      </c>
      <c r="B3698" s="81" t="s">
        <v>8</v>
      </c>
      <c r="C3698" s="81" t="s">
        <v>40</v>
      </c>
      <c r="D3698" s="459">
        <v>2</v>
      </c>
      <c r="E3698" s="81"/>
    </row>
    <row r="3699" spans="1:5" x14ac:dyDescent="0.25">
      <c r="A3699" s="458">
        <v>44128</v>
      </c>
      <c r="B3699" s="81" t="s">
        <v>8</v>
      </c>
      <c r="C3699" s="81" t="s">
        <v>8</v>
      </c>
      <c r="D3699" s="459">
        <v>144</v>
      </c>
      <c r="E3699" s="81"/>
    </row>
    <row r="3700" spans="1:5" x14ac:dyDescent="0.25">
      <c r="A3700" s="458">
        <v>44128</v>
      </c>
      <c r="B3700" s="81" t="s">
        <v>8</v>
      </c>
      <c r="C3700" s="81" t="s">
        <v>185</v>
      </c>
      <c r="D3700" s="459">
        <v>1</v>
      </c>
      <c r="E3700" s="81"/>
    </row>
    <row r="3701" spans="1:5" x14ac:dyDescent="0.25">
      <c r="A3701" s="458">
        <v>44128</v>
      </c>
      <c r="B3701" s="81" t="s">
        <v>8</v>
      </c>
      <c r="C3701" s="81" t="s">
        <v>31</v>
      </c>
      <c r="D3701" s="459">
        <v>3</v>
      </c>
      <c r="E3701" s="81"/>
    </row>
    <row r="3702" spans="1:5" x14ac:dyDescent="0.25">
      <c r="A3702" s="458">
        <v>44128</v>
      </c>
      <c r="B3702" s="81" t="s">
        <v>8</v>
      </c>
      <c r="C3702" s="81" t="s">
        <v>79</v>
      </c>
      <c r="D3702" s="459">
        <v>1</v>
      </c>
      <c r="E3702" s="81"/>
    </row>
    <row r="3703" spans="1:5" x14ac:dyDescent="0.25">
      <c r="A3703" s="458">
        <v>44128</v>
      </c>
      <c r="B3703" s="81" t="s">
        <v>8</v>
      </c>
      <c r="C3703" s="81" t="s">
        <v>110</v>
      </c>
      <c r="D3703" s="459">
        <v>2</v>
      </c>
      <c r="E3703" s="81"/>
    </row>
    <row r="3704" spans="1:5" x14ac:dyDescent="0.25">
      <c r="A3704" s="458">
        <v>44128</v>
      </c>
      <c r="B3704" s="81" t="s">
        <v>49</v>
      </c>
      <c r="C3704" s="81" t="s">
        <v>49</v>
      </c>
      <c r="D3704" s="459">
        <v>0</v>
      </c>
      <c r="E3704" s="81"/>
    </row>
    <row r="3705" spans="1:5" x14ac:dyDescent="0.25">
      <c r="A3705" s="458">
        <v>44128</v>
      </c>
      <c r="B3705" s="81" t="s">
        <v>50</v>
      </c>
      <c r="C3705" s="81" t="s">
        <v>365</v>
      </c>
      <c r="D3705" s="459">
        <v>0</v>
      </c>
      <c r="E3705" s="81"/>
    </row>
    <row r="3706" spans="1:5" x14ac:dyDescent="0.25">
      <c r="A3706" s="458">
        <v>44128</v>
      </c>
      <c r="B3706" s="81" t="s">
        <v>27</v>
      </c>
      <c r="C3706" s="81" t="s">
        <v>139</v>
      </c>
      <c r="D3706" s="459">
        <v>9</v>
      </c>
      <c r="E3706" s="81"/>
    </row>
    <row r="3707" spans="1:5" x14ac:dyDescent="0.25">
      <c r="A3707" s="458">
        <v>44128</v>
      </c>
      <c r="B3707" s="81" t="s">
        <v>27</v>
      </c>
      <c r="C3707" s="81" t="s">
        <v>43</v>
      </c>
      <c r="D3707" s="459">
        <v>29</v>
      </c>
      <c r="E3707" s="81"/>
    </row>
    <row r="3708" spans="1:5" x14ac:dyDescent="0.25">
      <c r="A3708" s="458">
        <v>44128</v>
      </c>
      <c r="B3708" s="81" t="s">
        <v>51</v>
      </c>
      <c r="C3708" s="81" t="s">
        <v>51</v>
      </c>
      <c r="D3708" s="459">
        <v>14</v>
      </c>
      <c r="E3708" s="81"/>
    </row>
    <row r="3709" spans="1:5" x14ac:dyDescent="0.25">
      <c r="A3709" s="458">
        <v>44128</v>
      </c>
      <c r="B3709" s="81" t="s">
        <v>10</v>
      </c>
      <c r="C3709" s="81" t="s">
        <v>10</v>
      </c>
      <c r="D3709" s="459">
        <v>5</v>
      </c>
      <c r="E3709" s="81"/>
    </row>
    <row r="3710" spans="1:5" x14ac:dyDescent="0.25">
      <c r="A3710" s="458">
        <v>44129</v>
      </c>
      <c r="B3710" s="81" t="s">
        <v>14</v>
      </c>
      <c r="C3710" s="81" t="s">
        <v>14</v>
      </c>
      <c r="D3710" s="459">
        <v>1</v>
      </c>
      <c r="E3710" s="81"/>
    </row>
    <row r="3711" spans="1:5" x14ac:dyDescent="0.25">
      <c r="A3711" s="458">
        <v>44129</v>
      </c>
      <c r="B3711" s="81" t="s">
        <v>20</v>
      </c>
      <c r="C3711" s="81" t="s">
        <v>20</v>
      </c>
      <c r="D3711" s="459">
        <v>15</v>
      </c>
      <c r="E3711" s="81"/>
    </row>
    <row r="3712" spans="1:5" x14ac:dyDescent="0.25">
      <c r="A3712" s="458">
        <v>44129</v>
      </c>
      <c r="B3712" s="81" t="s">
        <v>13</v>
      </c>
      <c r="C3712" s="81" t="s">
        <v>13</v>
      </c>
      <c r="D3712" s="459">
        <v>8</v>
      </c>
      <c r="E3712" s="81"/>
    </row>
    <row r="3713" spans="1:5" x14ac:dyDescent="0.25">
      <c r="A3713" s="458">
        <v>44129</v>
      </c>
      <c r="B3713" s="81" t="s">
        <v>13</v>
      </c>
      <c r="C3713" s="460" t="s">
        <v>1166</v>
      </c>
      <c r="D3713" s="459">
        <v>1</v>
      </c>
      <c r="E3713" s="81"/>
    </row>
    <row r="3714" spans="1:5" x14ac:dyDescent="0.25">
      <c r="A3714" s="458">
        <v>44129</v>
      </c>
      <c r="B3714" s="81" t="s">
        <v>13</v>
      </c>
      <c r="C3714" s="460" t="s">
        <v>1165</v>
      </c>
      <c r="D3714" s="459">
        <v>11</v>
      </c>
      <c r="E3714" s="81"/>
    </row>
    <row r="3715" spans="1:5" x14ac:dyDescent="0.25">
      <c r="A3715" s="458">
        <v>44129</v>
      </c>
      <c r="B3715" s="81" t="s">
        <v>13</v>
      </c>
      <c r="C3715" s="81" t="s">
        <v>708</v>
      </c>
      <c r="D3715" s="459">
        <v>1</v>
      </c>
      <c r="E3715" s="81"/>
    </row>
    <row r="3716" spans="1:5" x14ac:dyDescent="0.25">
      <c r="A3716" s="458">
        <v>44129</v>
      </c>
      <c r="B3716" s="81" t="s">
        <v>13</v>
      </c>
      <c r="C3716" s="460" t="s">
        <v>1167</v>
      </c>
      <c r="D3716" s="459">
        <v>7</v>
      </c>
      <c r="E3716" s="81"/>
    </row>
    <row r="3717" spans="1:5" x14ac:dyDescent="0.25">
      <c r="A3717" s="458">
        <v>44129</v>
      </c>
      <c r="B3717" s="81" t="s">
        <v>24</v>
      </c>
      <c r="C3717" s="81" t="s">
        <v>23</v>
      </c>
      <c r="D3717" s="459">
        <v>27</v>
      </c>
      <c r="E3717" s="81"/>
    </row>
    <row r="3718" spans="1:5" x14ac:dyDescent="0.25">
      <c r="A3718" s="458">
        <v>44129</v>
      </c>
      <c r="B3718" s="81" t="s">
        <v>24</v>
      </c>
      <c r="C3718" s="81" t="s">
        <v>24</v>
      </c>
      <c r="D3718" s="459">
        <v>3</v>
      </c>
      <c r="E3718" s="81"/>
    </row>
    <row r="3719" spans="1:5" x14ac:dyDescent="0.25">
      <c r="A3719" s="458">
        <v>44129</v>
      </c>
      <c r="B3719" s="81" t="s">
        <v>47</v>
      </c>
      <c r="C3719" s="81" t="s">
        <v>47</v>
      </c>
      <c r="D3719" s="459">
        <v>0</v>
      </c>
      <c r="E3719" s="81"/>
    </row>
    <row r="3720" spans="1:5" x14ac:dyDescent="0.25">
      <c r="A3720" s="458">
        <v>44129</v>
      </c>
      <c r="B3720" s="81" t="s">
        <v>48</v>
      </c>
      <c r="C3720" s="460" t="s">
        <v>1380</v>
      </c>
      <c r="D3720" s="459">
        <v>0</v>
      </c>
      <c r="E3720" s="81"/>
    </row>
    <row r="3721" spans="1:5" x14ac:dyDescent="0.25">
      <c r="A3721" s="458">
        <v>44129</v>
      </c>
      <c r="B3721" s="81" t="s">
        <v>7</v>
      </c>
      <c r="C3721" s="81" t="s">
        <v>7</v>
      </c>
      <c r="D3721" s="459">
        <v>3</v>
      </c>
      <c r="E3721" s="81"/>
    </row>
    <row r="3722" spans="1:5" x14ac:dyDescent="0.25">
      <c r="A3722" s="458">
        <v>44129</v>
      </c>
      <c r="B3722" s="81" t="s">
        <v>9</v>
      </c>
      <c r="C3722" s="81" t="s">
        <v>9</v>
      </c>
      <c r="D3722" s="459">
        <v>22</v>
      </c>
      <c r="E3722" s="81"/>
    </row>
    <row r="3723" spans="1:5" x14ac:dyDescent="0.25">
      <c r="A3723" s="458">
        <v>44129</v>
      </c>
      <c r="B3723" s="81" t="s">
        <v>9</v>
      </c>
      <c r="C3723" s="460" t="s">
        <v>1201</v>
      </c>
      <c r="D3723" s="459">
        <v>1</v>
      </c>
      <c r="E3723" s="81"/>
    </row>
    <row r="3724" spans="1:5" x14ac:dyDescent="0.25">
      <c r="A3724" s="458">
        <v>44129</v>
      </c>
      <c r="B3724" s="81" t="s">
        <v>9</v>
      </c>
      <c r="C3724" s="460" t="s">
        <v>1202</v>
      </c>
      <c r="D3724" s="459">
        <v>1</v>
      </c>
      <c r="E3724" s="81"/>
    </row>
    <row r="3725" spans="1:5" x14ac:dyDescent="0.25">
      <c r="A3725" s="458">
        <v>44129</v>
      </c>
      <c r="B3725" s="81" t="s">
        <v>9</v>
      </c>
      <c r="C3725" s="81" t="s">
        <v>143</v>
      </c>
      <c r="D3725" s="459">
        <v>3</v>
      </c>
      <c r="E3725" s="81"/>
    </row>
    <row r="3726" spans="1:5" x14ac:dyDescent="0.25">
      <c r="A3726" s="458">
        <v>44129</v>
      </c>
      <c r="B3726" s="81" t="s">
        <v>15</v>
      </c>
      <c r="C3726" s="81" t="s">
        <v>283</v>
      </c>
      <c r="D3726" s="459">
        <v>1</v>
      </c>
      <c r="E3726" s="81"/>
    </row>
    <row r="3727" spans="1:5" x14ac:dyDescent="0.25">
      <c r="A3727" s="458">
        <v>44129</v>
      </c>
      <c r="B3727" s="81" t="s">
        <v>11</v>
      </c>
      <c r="C3727" s="81" t="s">
        <v>11</v>
      </c>
      <c r="D3727" s="459">
        <v>11</v>
      </c>
      <c r="E3727" s="81"/>
    </row>
    <row r="3728" spans="1:5" x14ac:dyDescent="0.25">
      <c r="A3728" s="458">
        <v>44129</v>
      </c>
      <c r="B3728" s="81" t="s">
        <v>11</v>
      </c>
      <c r="C3728" s="81" t="s">
        <v>133</v>
      </c>
      <c r="D3728" s="459">
        <v>4</v>
      </c>
      <c r="E3728" s="81"/>
    </row>
    <row r="3729" spans="1:5" x14ac:dyDescent="0.25">
      <c r="A3729" s="458">
        <v>44129</v>
      </c>
      <c r="B3729" s="81" t="s">
        <v>12</v>
      </c>
      <c r="C3729" s="81" t="s">
        <v>73</v>
      </c>
      <c r="D3729" s="459">
        <v>1</v>
      </c>
      <c r="E3729" s="81"/>
    </row>
    <row r="3730" spans="1:5" x14ac:dyDescent="0.25">
      <c r="A3730" s="458">
        <v>44129</v>
      </c>
      <c r="B3730" s="81" t="s">
        <v>12</v>
      </c>
      <c r="C3730" s="460" t="s">
        <v>1219</v>
      </c>
      <c r="D3730" s="459">
        <v>1</v>
      </c>
      <c r="E3730" s="81"/>
    </row>
    <row r="3731" spans="1:5" x14ac:dyDescent="0.25">
      <c r="A3731" s="458">
        <v>44129</v>
      </c>
      <c r="B3731" s="81" t="s">
        <v>12</v>
      </c>
      <c r="C3731" s="460" t="s">
        <v>1222</v>
      </c>
      <c r="D3731" s="459">
        <v>1</v>
      </c>
      <c r="E3731" s="81"/>
    </row>
    <row r="3732" spans="1:5" x14ac:dyDescent="0.25">
      <c r="A3732" s="458">
        <v>44129</v>
      </c>
      <c r="B3732" s="81" t="s">
        <v>12</v>
      </c>
      <c r="C3732" s="81" t="s">
        <v>12</v>
      </c>
      <c r="D3732" s="459">
        <v>15</v>
      </c>
      <c r="E3732" s="81"/>
    </row>
    <row r="3733" spans="1:5" x14ac:dyDescent="0.25">
      <c r="A3733" s="458">
        <v>44129</v>
      </c>
      <c r="B3733" s="81" t="s">
        <v>8</v>
      </c>
      <c r="C3733" s="81" t="s">
        <v>72</v>
      </c>
      <c r="D3733" s="459">
        <v>0</v>
      </c>
      <c r="E3733" s="81"/>
    </row>
    <row r="3734" spans="1:5" x14ac:dyDescent="0.25">
      <c r="A3734" s="458">
        <v>44129</v>
      </c>
      <c r="B3734" s="81" t="s">
        <v>8</v>
      </c>
      <c r="C3734" s="460" t="s">
        <v>1237</v>
      </c>
      <c r="D3734" s="459">
        <v>1</v>
      </c>
      <c r="E3734" s="81"/>
    </row>
    <row r="3735" spans="1:5" x14ac:dyDescent="0.25">
      <c r="A3735" s="458">
        <v>44129</v>
      </c>
      <c r="B3735" s="81" t="s">
        <v>8</v>
      </c>
      <c r="C3735" s="81" t="s">
        <v>58</v>
      </c>
      <c r="D3735" s="459">
        <v>6</v>
      </c>
      <c r="E3735" s="81"/>
    </row>
    <row r="3736" spans="1:5" x14ac:dyDescent="0.25">
      <c r="A3736" s="458">
        <v>44129</v>
      </c>
      <c r="B3736" s="81" t="s">
        <v>8</v>
      </c>
      <c r="C3736" s="81" t="s">
        <v>40</v>
      </c>
      <c r="D3736" s="459">
        <v>1</v>
      </c>
      <c r="E3736" s="81"/>
    </row>
    <row r="3737" spans="1:5" x14ac:dyDescent="0.25">
      <c r="A3737" s="458">
        <v>44129</v>
      </c>
      <c r="B3737" s="81" t="s">
        <v>8</v>
      </c>
      <c r="C3737" s="81" t="s">
        <v>8</v>
      </c>
      <c r="D3737" s="459">
        <v>59</v>
      </c>
      <c r="E3737" s="81"/>
    </row>
    <row r="3738" spans="1:5" x14ac:dyDescent="0.25">
      <c r="A3738" s="458">
        <v>44129</v>
      </c>
      <c r="B3738" s="81" t="s">
        <v>8</v>
      </c>
      <c r="C3738" s="81" t="s">
        <v>31</v>
      </c>
      <c r="D3738" s="459">
        <v>2</v>
      </c>
      <c r="E3738" s="81"/>
    </row>
    <row r="3739" spans="1:5" x14ac:dyDescent="0.25">
      <c r="A3739" s="458">
        <v>44129</v>
      </c>
      <c r="B3739" s="81" t="s">
        <v>8</v>
      </c>
      <c r="C3739" s="81" t="s">
        <v>702</v>
      </c>
      <c r="D3739" s="459">
        <v>1</v>
      </c>
      <c r="E3739" s="81"/>
    </row>
    <row r="3740" spans="1:5" x14ac:dyDescent="0.25">
      <c r="A3740" s="458">
        <v>44129</v>
      </c>
      <c r="B3740" s="81" t="s">
        <v>8</v>
      </c>
      <c r="C3740" s="81" t="s">
        <v>79</v>
      </c>
      <c r="D3740" s="459">
        <v>1</v>
      </c>
      <c r="E3740" s="81"/>
    </row>
    <row r="3741" spans="1:5" x14ac:dyDescent="0.25">
      <c r="A3741" s="458">
        <v>44129</v>
      </c>
      <c r="B3741" s="81" t="s">
        <v>49</v>
      </c>
      <c r="C3741" s="81" t="s">
        <v>49</v>
      </c>
      <c r="D3741" s="459">
        <v>0</v>
      </c>
      <c r="E3741" s="81"/>
    </row>
    <row r="3742" spans="1:5" x14ac:dyDescent="0.25">
      <c r="A3742" s="458">
        <v>44129</v>
      </c>
      <c r="B3742" s="81" t="s">
        <v>50</v>
      </c>
      <c r="C3742" s="460" t="s">
        <v>1250</v>
      </c>
      <c r="D3742" s="459">
        <v>1</v>
      </c>
      <c r="E3742" s="81"/>
    </row>
    <row r="3743" spans="1:5" x14ac:dyDescent="0.25">
      <c r="A3743" s="458">
        <v>44129</v>
      </c>
      <c r="B3743" s="81" t="s">
        <v>50</v>
      </c>
      <c r="C3743" s="116" t="s">
        <v>1140</v>
      </c>
      <c r="D3743" s="459">
        <v>1</v>
      </c>
      <c r="E3743" s="81"/>
    </row>
    <row r="3744" spans="1:5" x14ac:dyDescent="0.25">
      <c r="A3744" s="458">
        <v>44129</v>
      </c>
      <c r="B3744" s="81" t="s">
        <v>50</v>
      </c>
      <c r="C3744" s="81" t="s">
        <v>365</v>
      </c>
      <c r="D3744" s="459">
        <v>1</v>
      </c>
      <c r="E3744" s="81"/>
    </row>
    <row r="3745" spans="1:5" x14ac:dyDescent="0.25">
      <c r="A3745" s="458">
        <v>44129</v>
      </c>
      <c r="B3745" s="81" t="s">
        <v>27</v>
      </c>
      <c r="C3745" s="81" t="s">
        <v>139</v>
      </c>
      <c r="D3745" s="459">
        <v>4</v>
      </c>
      <c r="E3745" s="81"/>
    </row>
    <row r="3746" spans="1:5" x14ac:dyDescent="0.25">
      <c r="A3746" s="458">
        <v>44129</v>
      </c>
      <c r="B3746" s="81" t="s">
        <v>27</v>
      </c>
      <c r="C3746" s="81" t="s">
        <v>43</v>
      </c>
      <c r="D3746" s="459">
        <v>16</v>
      </c>
      <c r="E3746" s="81"/>
    </row>
    <row r="3747" spans="1:5" x14ac:dyDescent="0.25">
      <c r="A3747" s="458">
        <v>44129</v>
      </c>
      <c r="B3747" s="81" t="s">
        <v>27</v>
      </c>
      <c r="C3747" s="81" t="s">
        <v>619</v>
      </c>
      <c r="D3747" s="459">
        <v>3</v>
      </c>
      <c r="E3747" s="81"/>
    </row>
    <row r="3748" spans="1:5" x14ac:dyDescent="0.25">
      <c r="A3748" s="458">
        <v>44129</v>
      </c>
      <c r="B3748" s="81" t="s">
        <v>51</v>
      </c>
      <c r="C3748" s="460" t="s">
        <v>677</v>
      </c>
      <c r="D3748" s="459">
        <v>1</v>
      </c>
      <c r="E3748" s="81"/>
    </row>
    <row r="3749" spans="1:5" x14ac:dyDescent="0.25">
      <c r="A3749" s="458">
        <v>44129</v>
      </c>
      <c r="B3749" s="81" t="s">
        <v>51</v>
      </c>
      <c r="C3749" s="81" t="s">
        <v>51</v>
      </c>
      <c r="D3749" s="459">
        <v>5</v>
      </c>
      <c r="E3749" s="81"/>
    </row>
    <row r="3750" spans="1:5" x14ac:dyDescent="0.25">
      <c r="A3750" s="458">
        <v>44129</v>
      </c>
      <c r="B3750" s="81" t="s">
        <v>10</v>
      </c>
      <c r="C3750" s="81" t="s">
        <v>10</v>
      </c>
      <c r="D3750" s="459">
        <v>5</v>
      </c>
      <c r="E3750" s="81"/>
    </row>
    <row r="3751" spans="1:5" x14ac:dyDescent="0.25">
      <c r="A3751" s="458">
        <v>44130</v>
      </c>
      <c r="B3751" s="81" t="s">
        <v>14</v>
      </c>
      <c r="C3751" s="81" t="s">
        <v>14</v>
      </c>
      <c r="D3751" s="459">
        <v>0</v>
      </c>
      <c r="E3751" s="81"/>
    </row>
    <row r="3752" spans="1:5" x14ac:dyDescent="0.25">
      <c r="A3752" s="458">
        <v>44130</v>
      </c>
      <c r="B3752" s="81" t="s">
        <v>20</v>
      </c>
      <c r="C3752" s="81" t="s">
        <v>20</v>
      </c>
      <c r="D3752" s="459">
        <v>46</v>
      </c>
      <c r="E3752" s="81"/>
    </row>
    <row r="3753" spans="1:5" x14ac:dyDescent="0.25">
      <c r="A3753" s="458">
        <v>44130</v>
      </c>
      <c r="B3753" s="81" t="s">
        <v>13</v>
      </c>
      <c r="C3753" s="460" t="s">
        <v>1161</v>
      </c>
      <c r="D3753" s="459">
        <v>1</v>
      </c>
      <c r="E3753" s="81"/>
    </row>
    <row r="3754" spans="1:5" x14ac:dyDescent="0.25">
      <c r="A3754" s="458">
        <v>44130</v>
      </c>
      <c r="B3754" s="81" t="s">
        <v>13</v>
      </c>
      <c r="C3754" s="81" t="s">
        <v>13</v>
      </c>
      <c r="D3754" s="459">
        <v>8</v>
      </c>
      <c r="E3754" s="81"/>
    </row>
    <row r="3755" spans="1:5" x14ac:dyDescent="0.25">
      <c r="A3755" s="458">
        <v>44130</v>
      </c>
      <c r="B3755" s="81" t="s">
        <v>13</v>
      </c>
      <c r="C3755" s="460" t="s">
        <v>1165</v>
      </c>
      <c r="D3755" s="459">
        <v>3</v>
      </c>
      <c r="E3755" s="81"/>
    </row>
    <row r="3756" spans="1:5" x14ac:dyDescent="0.25">
      <c r="A3756" s="458">
        <v>44130</v>
      </c>
      <c r="B3756" s="81" t="s">
        <v>13</v>
      </c>
      <c r="C3756" s="460" t="s">
        <v>1167</v>
      </c>
      <c r="D3756" s="459">
        <v>9</v>
      </c>
      <c r="E3756" s="81"/>
    </row>
    <row r="3757" spans="1:5" x14ac:dyDescent="0.25">
      <c r="A3757" s="458">
        <v>44130</v>
      </c>
      <c r="B3757" s="81" t="s">
        <v>24</v>
      </c>
      <c r="C3757" s="81" t="s">
        <v>23</v>
      </c>
      <c r="D3757" s="459">
        <v>13</v>
      </c>
      <c r="E3757" s="81"/>
    </row>
    <row r="3758" spans="1:5" x14ac:dyDescent="0.25">
      <c r="A3758" s="458">
        <v>44130</v>
      </c>
      <c r="B3758" s="81" t="s">
        <v>24</v>
      </c>
      <c r="C3758" s="81" t="s">
        <v>24</v>
      </c>
      <c r="D3758" s="459">
        <v>14</v>
      </c>
      <c r="E3758" s="81"/>
    </row>
    <row r="3759" spans="1:5" x14ac:dyDescent="0.25">
      <c r="A3759" s="458">
        <v>44130</v>
      </c>
      <c r="B3759" s="81" t="s">
        <v>47</v>
      </c>
      <c r="C3759" s="81" t="s">
        <v>47</v>
      </c>
      <c r="D3759" s="459">
        <v>2</v>
      </c>
      <c r="E3759" s="81"/>
    </row>
    <row r="3760" spans="1:5" x14ac:dyDescent="0.25">
      <c r="A3760" s="458">
        <v>44130</v>
      </c>
      <c r="B3760" s="81" t="s">
        <v>48</v>
      </c>
      <c r="C3760" s="460" t="s">
        <v>1380</v>
      </c>
      <c r="D3760" s="459">
        <v>0</v>
      </c>
      <c r="E3760" s="81"/>
    </row>
    <row r="3761" spans="1:5" x14ac:dyDescent="0.25">
      <c r="A3761" s="458">
        <v>44130</v>
      </c>
      <c r="B3761" s="81" t="s">
        <v>7</v>
      </c>
      <c r="C3761" s="81" t="s">
        <v>7</v>
      </c>
      <c r="D3761" s="459">
        <v>1</v>
      </c>
      <c r="E3761" s="81"/>
    </row>
    <row r="3762" spans="1:5" x14ac:dyDescent="0.25">
      <c r="A3762" s="458">
        <v>44130</v>
      </c>
      <c r="B3762" s="81" t="s">
        <v>9</v>
      </c>
      <c r="C3762" s="81" t="s">
        <v>9</v>
      </c>
      <c r="D3762" s="459">
        <v>3</v>
      </c>
      <c r="E3762" s="81"/>
    </row>
    <row r="3763" spans="1:5" x14ac:dyDescent="0.25">
      <c r="A3763" s="458">
        <v>44130</v>
      </c>
      <c r="B3763" s="81" t="s">
        <v>15</v>
      </c>
      <c r="C3763" s="81" t="s">
        <v>1139</v>
      </c>
      <c r="D3763" s="459">
        <v>0</v>
      </c>
      <c r="E3763" s="81"/>
    </row>
    <row r="3764" spans="1:5" x14ac:dyDescent="0.25">
      <c r="A3764" s="458">
        <v>44130</v>
      </c>
      <c r="B3764" s="81" t="s">
        <v>11</v>
      </c>
      <c r="C3764" s="81" t="s">
        <v>333</v>
      </c>
      <c r="D3764" s="459">
        <v>3</v>
      </c>
      <c r="E3764" s="81"/>
    </row>
    <row r="3765" spans="1:5" x14ac:dyDescent="0.25">
      <c r="A3765" s="458">
        <v>44130</v>
      </c>
      <c r="B3765" s="81" t="s">
        <v>11</v>
      </c>
      <c r="C3765" s="81" t="s">
        <v>11</v>
      </c>
      <c r="D3765" s="459">
        <v>8</v>
      </c>
      <c r="E3765" s="81"/>
    </row>
    <row r="3766" spans="1:5" x14ac:dyDescent="0.25">
      <c r="A3766" s="458">
        <v>44130</v>
      </c>
      <c r="B3766" s="81" t="s">
        <v>11</v>
      </c>
      <c r="C3766" s="81" t="s">
        <v>133</v>
      </c>
      <c r="D3766" s="459">
        <v>6</v>
      </c>
      <c r="E3766" s="81"/>
    </row>
    <row r="3767" spans="1:5" x14ac:dyDescent="0.25">
      <c r="A3767" s="458">
        <v>44130</v>
      </c>
      <c r="B3767" s="81" t="s">
        <v>12</v>
      </c>
      <c r="C3767" s="81" t="s">
        <v>12</v>
      </c>
      <c r="D3767" s="459">
        <v>16</v>
      </c>
      <c r="E3767" s="81"/>
    </row>
    <row r="3768" spans="1:5" x14ac:dyDescent="0.25">
      <c r="A3768" s="458">
        <v>44130</v>
      </c>
      <c r="B3768" s="81" t="s">
        <v>12</v>
      </c>
      <c r="C3768" s="460" t="s">
        <v>1215</v>
      </c>
      <c r="D3768" s="459">
        <v>1</v>
      </c>
      <c r="E3768" s="81"/>
    </row>
    <row r="3769" spans="1:5" x14ac:dyDescent="0.25">
      <c r="A3769" s="458">
        <v>44130</v>
      </c>
      <c r="B3769" s="81" t="s">
        <v>8</v>
      </c>
      <c r="C3769" s="81" t="s">
        <v>72</v>
      </c>
      <c r="D3769" s="459">
        <v>9</v>
      </c>
      <c r="E3769" s="81"/>
    </row>
    <row r="3770" spans="1:5" x14ac:dyDescent="0.25">
      <c r="A3770" s="458">
        <v>44130</v>
      </c>
      <c r="B3770" s="81" t="s">
        <v>8</v>
      </c>
      <c r="C3770" s="460" t="s">
        <v>1232</v>
      </c>
      <c r="D3770" s="459">
        <v>3</v>
      </c>
      <c r="E3770" s="81"/>
    </row>
    <row r="3771" spans="1:5" x14ac:dyDescent="0.25">
      <c r="A3771" s="458">
        <v>44130</v>
      </c>
      <c r="B3771" s="81" t="s">
        <v>8</v>
      </c>
      <c r="C3771" s="81" t="s">
        <v>58</v>
      </c>
      <c r="D3771" s="459">
        <v>9</v>
      </c>
      <c r="E3771" s="81"/>
    </row>
    <row r="3772" spans="1:5" x14ac:dyDescent="0.25">
      <c r="A3772" s="458">
        <v>44130</v>
      </c>
      <c r="B3772" s="81" t="s">
        <v>8</v>
      </c>
      <c r="C3772" s="81" t="s">
        <v>140</v>
      </c>
      <c r="D3772" s="459">
        <v>3</v>
      </c>
      <c r="E3772" s="81"/>
    </row>
    <row r="3773" spans="1:5" x14ac:dyDescent="0.25">
      <c r="A3773" s="458">
        <v>44130</v>
      </c>
      <c r="B3773" s="81" t="s">
        <v>8</v>
      </c>
      <c r="C3773" s="81" t="s">
        <v>40</v>
      </c>
      <c r="D3773" s="459">
        <v>1</v>
      </c>
      <c r="E3773" s="81"/>
    </row>
    <row r="3774" spans="1:5" x14ac:dyDescent="0.25">
      <c r="A3774" s="458">
        <v>44130</v>
      </c>
      <c r="B3774" s="81" t="s">
        <v>8</v>
      </c>
      <c r="C3774" s="81" t="s">
        <v>8</v>
      </c>
      <c r="D3774" s="459">
        <v>86</v>
      </c>
      <c r="E3774" s="81"/>
    </row>
    <row r="3775" spans="1:5" x14ac:dyDescent="0.25">
      <c r="A3775" s="458">
        <v>44130</v>
      </c>
      <c r="B3775" s="81" t="s">
        <v>8</v>
      </c>
      <c r="C3775" s="81" t="s">
        <v>31</v>
      </c>
      <c r="D3775" s="459">
        <v>4</v>
      </c>
      <c r="E3775" s="81"/>
    </row>
    <row r="3776" spans="1:5" x14ac:dyDescent="0.25">
      <c r="A3776" s="458">
        <v>44130</v>
      </c>
      <c r="B3776" s="81" t="s">
        <v>8</v>
      </c>
      <c r="C3776" s="81" t="s">
        <v>110</v>
      </c>
      <c r="D3776" s="459">
        <v>4</v>
      </c>
      <c r="E3776" s="81"/>
    </row>
    <row r="3777" spans="1:5" x14ac:dyDescent="0.25">
      <c r="A3777" s="458">
        <v>44130</v>
      </c>
      <c r="B3777" s="81" t="s">
        <v>8</v>
      </c>
      <c r="C3777" s="81" t="s">
        <v>345</v>
      </c>
      <c r="D3777" s="459">
        <v>2</v>
      </c>
      <c r="E3777" s="81"/>
    </row>
    <row r="3778" spans="1:5" x14ac:dyDescent="0.25">
      <c r="A3778" s="458">
        <v>44130</v>
      </c>
      <c r="B3778" s="81" t="s">
        <v>49</v>
      </c>
      <c r="C3778" s="81" t="s">
        <v>49</v>
      </c>
      <c r="D3778" s="459">
        <v>0</v>
      </c>
      <c r="E3778" s="81"/>
    </row>
    <row r="3779" spans="1:5" x14ac:dyDescent="0.25">
      <c r="A3779" s="458">
        <v>44130</v>
      </c>
      <c r="B3779" s="81" t="s">
        <v>50</v>
      </c>
      <c r="C3779" s="460" t="s">
        <v>1250</v>
      </c>
      <c r="D3779" s="459">
        <v>1</v>
      </c>
      <c r="E3779" s="81"/>
    </row>
    <row r="3780" spans="1:5" x14ac:dyDescent="0.25">
      <c r="A3780" s="458">
        <v>44130</v>
      </c>
      <c r="B3780" s="81" t="s">
        <v>27</v>
      </c>
      <c r="C3780" s="81" t="s">
        <v>43</v>
      </c>
      <c r="D3780" s="459">
        <v>2</v>
      </c>
      <c r="E3780" s="81"/>
    </row>
    <row r="3781" spans="1:5" x14ac:dyDescent="0.25">
      <c r="A3781" s="458">
        <v>44130</v>
      </c>
      <c r="B3781" s="81" t="s">
        <v>27</v>
      </c>
      <c r="C3781" s="81" t="s">
        <v>350</v>
      </c>
      <c r="D3781" s="459">
        <v>1</v>
      </c>
      <c r="E3781" s="81"/>
    </row>
    <row r="3782" spans="1:5" x14ac:dyDescent="0.25">
      <c r="A3782" s="458">
        <v>44130</v>
      </c>
      <c r="B3782" s="81" t="s">
        <v>51</v>
      </c>
      <c r="C3782" s="81" t="s">
        <v>51</v>
      </c>
      <c r="D3782" s="459">
        <v>14</v>
      </c>
      <c r="E3782" s="81"/>
    </row>
    <row r="3783" spans="1:5" x14ac:dyDescent="0.25">
      <c r="A3783" s="458">
        <v>44130</v>
      </c>
      <c r="B3783" s="81" t="s">
        <v>10</v>
      </c>
      <c r="C3783" s="81" t="s">
        <v>10</v>
      </c>
      <c r="D3783" s="459">
        <v>9</v>
      </c>
      <c r="E3783" s="81"/>
    </row>
    <row r="3784" spans="1:5" x14ac:dyDescent="0.25">
      <c r="A3784" s="458">
        <v>44131</v>
      </c>
      <c r="B3784" s="81" t="s">
        <v>14</v>
      </c>
      <c r="C3784" s="81" t="s">
        <v>14</v>
      </c>
      <c r="D3784" s="459">
        <v>5</v>
      </c>
      <c r="E3784" s="81"/>
    </row>
    <row r="3785" spans="1:5" x14ac:dyDescent="0.25">
      <c r="A3785" s="458">
        <v>44131</v>
      </c>
      <c r="B3785" s="81" t="s">
        <v>14</v>
      </c>
      <c r="C3785" s="81" t="s">
        <v>16</v>
      </c>
      <c r="D3785" s="459">
        <v>1</v>
      </c>
      <c r="E3785" s="81"/>
    </row>
    <row r="3786" spans="1:5" x14ac:dyDescent="0.25">
      <c r="A3786" s="458">
        <v>44131</v>
      </c>
      <c r="B3786" s="81" t="s">
        <v>14</v>
      </c>
      <c r="C3786" s="81" t="s">
        <v>794</v>
      </c>
      <c r="D3786" s="459">
        <v>1</v>
      </c>
      <c r="E3786" s="81"/>
    </row>
    <row r="3787" spans="1:5" x14ac:dyDescent="0.25">
      <c r="A3787" s="458">
        <v>44131</v>
      </c>
      <c r="B3787" s="81" t="s">
        <v>20</v>
      </c>
      <c r="C3787" s="81" t="s">
        <v>20</v>
      </c>
      <c r="D3787" s="459">
        <v>57</v>
      </c>
      <c r="E3787" s="81"/>
    </row>
    <row r="3788" spans="1:5" x14ac:dyDescent="0.25">
      <c r="A3788" s="458">
        <v>44131</v>
      </c>
      <c r="B3788" s="81" t="s">
        <v>13</v>
      </c>
      <c r="C3788" s="460" t="s">
        <v>93</v>
      </c>
      <c r="D3788" s="459">
        <v>1</v>
      </c>
      <c r="E3788" s="81"/>
    </row>
    <row r="3789" spans="1:5" x14ac:dyDescent="0.25">
      <c r="A3789" s="458">
        <v>44131</v>
      </c>
      <c r="B3789" s="81" t="s">
        <v>13</v>
      </c>
      <c r="C3789" s="81" t="s">
        <v>13</v>
      </c>
      <c r="D3789" s="459">
        <v>11</v>
      </c>
      <c r="E3789" s="81"/>
    </row>
    <row r="3790" spans="1:5" x14ac:dyDescent="0.25">
      <c r="A3790" s="458">
        <v>44131</v>
      </c>
      <c r="B3790" s="81" t="s">
        <v>13</v>
      </c>
      <c r="C3790" s="460" t="s">
        <v>1163</v>
      </c>
      <c r="D3790" s="459">
        <v>1</v>
      </c>
      <c r="E3790" s="81"/>
    </row>
    <row r="3791" spans="1:5" x14ac:dyDescent="0.25">
      <c r="A3791" s="458">
        <v>44131</v>
      </c>
      <c r="B3791" s="81" t="s">
        <v>13</v>
      </c>
      <c r="C3791" s="460" t="s">
        <v>1165</v>
      </c>
      <c r="D3791" s="459">
        <v>7</v>
      </c>
      <c r="E3791" s="81"/>
    </row>
    <row r="3792" spans="1:5" x14ac:dyDescent="0.25">
      <c r="A3792" s="458">
        <v>44131</v>
      </c>
      <c r="B3792" s="81" t="s">
        <v>13</v>
      </c>
      <c r="C3792" s="460" t="s">
        <v>1167</v>
      </c>
      <c r="D3792" s="459">
        <v>5</v>
      </c>
      <c r="E3792" s="81"/>
    </row>
    <row r="3793" spans="1:5" x14ac:dyDescent="0.25">
      <c r="A3793" s="458">
        <v>44131</v>
      </c>
      <c r="B3793" s="81" t="s">
        <v>24</v>
      </c>
      <c r="C3793" s="81" t="s">
        <v>23</v>
      </c>
      <c r="D3793" s="459">
        <v>1</v>
      </c>
      <c r="E3793" s="81"/>
    </row>
    <row r="3794" spans="1:5" x14ac:dyDescent="0.25">
      <c r="A3794" s="458">
        <v>44131</v>
      </c>
      <c r="B3794" s="81" t="s">
        <v>24</v>
      </c>
      <c r="C3794" s="81" t="s">
        <v>24</v>
      </c>
      <c r="D3794" s="459">
        <v>6</v>
      </c>
      <c r="E3794" s="81"/>
    </row>
    <row r="3795" spans="1:5" x14ac:dyDescent="0.25">
      <c r="A3795" s="458">
        <v>44131</v>
      </c>
      <c r="B3795" s="81" t="s">
        <v>47</v>
      </c>
      <c r="C3795" s="81" t="s">
        <v>47</v>
      </c>
      <c r="D3795" s="459">
        <v>1</v>
      </c>
      <c r="E3795" s="81"/>
    </row>
    <row r="3796" spans="1:5" x14ac:dyDescent="0.25">
      <c r="A3796" s="458">
        <v>44131</v>
      </c>
      <c r="B3796" s="81" t="s">
        <v>48</v>
      </c>
      <c r="C3796" s="460" t="s">
        <v>1380</v>
      </c>
      <c r="D3796" s="459">
        <v>0</v>
      </c>
      <c r="E3796" s="81"/>
    </row>
    <row r="3797" spans="1:5" x14ac:dyDescent="0.25">
      <c r="A3797" s="458">
        <v>44131</v>
      </c>
      <c r="B3797" s="81" t="s">
        <v>7</v>
      </c>
      <c r="C3797" s="81" t="s">
        <v>7</v>
      </c>
      <c r="D3797" s="459">
        <v>40</v>
      </c>
      <c r="E3797" s="81"/>
    </row>
    <row r="3798" spans="1:5" x14ac:dyDescent="0.25">
      <c r="A3798" s="458">
        <v>44131</v>
      </c>
      <c r="B3798" s="81" t="s">
        <v>9</v>
      </c>
      <c r="C3798" s="81" t="s">
        <v>9</v>
      </c>
      <c r="D3798" s="459">
        <v>36</v>
      </c>
      <c r="E3798" s="81"/>
    </row>
    <row r="3799" spans="1:5" x14ac:dyDescent="0.25">
      <c r="A3799" s="458">
        <v>44131</v>
      </c>
      <c r="B3799" s="81" t="s">
        <v>15</v>
      </c>
      <c r="C3799" s="81" t="s">
        <v>1139</v>
      </c>
      <c r="D3799" s="459">
        <v>0</v>
      </c>
      <c r="E3799" s="81"/>
    </row>
    <row r="3800" spans="1:5" x14ac:dyDescent="0.25">
      <c r="A3800" s="458">
        <v>44131</v>
      </c>
      <c r="B3800" s="81" t="s">
        <v>11</v>
      </c>
      <c r="C3800" s="81" t="s">
        <v>64</v>
      </c>
      <c r="D3800" s="459">
        <v>2</v>
      </c>
      <c r="E3800" s="81"/>
    </row>
    <row r="3801" spans="1:5" x14ac:dyDescent="0.25">
      <c r="A3801" s="458">
        <v>44131</v>
      </c>
      <c r="B3801" s="81" t="s">
        <v>11</v>
      </c>
      <c r="C3801" s="81" t="s">
        <v>333</v>
      </c>
      <c r="D3801" s="459">
        <v>2</v>
      </c>
      <c r="E3801" s="81"/>
    </row>
    <row r="3802" spans="1:5" x14ac:dyDescent="0.25">
      <c r="A3802" s="458">
        <v>44131</v>
      </c>
      <c r="B3802" s="81" t="s">
        <v>11</v>
      </c>
      <c r="C3802" s="81" t="s">
        <v>11</v>
      </c>
      <c r="D3802" s="459">
        <v>8</v>
      </c>
      <c r="E3802" s="81"/>
    </row>
    <row r="3803" spans="1:5" x14ac:dyDescent="0.25">
      <c r="A3803" s="458">
        <v>44131</v>
      </c>
      <c r="B3803" s="81" t="s">
        <v>12</v>
      </c>
      <c r="C3803" s="460" t="s">
        <v>1224</v>
      </c>
      <c r="D3803" s="459">
        <v>1</v>
      </c>
      <c r="E3803" s="81"/>
    </row>
    <row r="3804" spans="1:5" x14ac:dyDescent="0.25">
      <c r="A3804" s="458">
        <v>44131</v>
      </c>
      <c r="B3804" s="81" t="s">
        <v>12</v>
      </c>
      <c r="C3804" s="81" t="s">
        <v>12</v>
      </c>
      <c r="D3804" s="459">
        <v>5</v>
      </c>
      <c r="E3804" s="81"/>
    </row>
    <row r="3805" spans="1:5" x14ac:dyDescent="0.25">
      <c r="A3805" s="458">
        <v>44131</v>
      </c>
      <c r="B3805" s="81" t="s">
        <v>8</v>
      </c>
      <c r="C3805" s="81" t="s">
        <v>72</v>
      </c>
      <c r="D3805" s="459">
        <v>3</v>
      </c>
      <c r="E3805" s="81"/>
    </row>
    <row r="3806" spans="1:5" x14ac:dyDescent="0.25">
      <c r="A3806" s="458">
        <v>44131</v>
      </c>
      <c r="B3806" s="81" t="s">
        <v>8</v>
      </c>
      <c r="C3806" s="460" t="s">
        <v>1232</v>
      </c>
      <c r="D3806" s="459">
        <v>1</v>
      </c>
      <c r="E3806" s="81"/>
    </row>
    <row r="3807" spans="1:5" x14ac:dyDescent="0.25">
      <c r="A3807" s="458">
        <v>44131</v>
      </c>
      <c r="B3807" s="81" t="s">
        <v>8</v>
      </c>
      <c r="C3807" s="81" t="s">
        <v>58</v>
      </c>
      <c r="D3807" s="459">
        <v>12</v>
      </c>
      <c r="E3807" s="81"/>
    </row>
    <row r="3808" spans="1:5" x14ac:dyDescent="0.25">
      <c r="A3808" s="458">
        <v>44131</v>
      </c>
      <c r="B3808" s="81" t="s">
        <v>8</v>
      </c>
      <c r="C3808" s="81" t="s">
        <v>140</v>
      </c>
      <c r="D3808" s="459">
        <v>2</v>
      </c>
      <c r="E3808" s="81"/>
    </row>
    <row r="3809" spans="1:5" x14ac:dyDescent="0.25">
      <c r="A3809" s="458">
        <v>44131</v>
      </c>
      <c r="B3809" s="81" t="s">
        <v>8</v>
      </c>
      <c r="C3809" s="81" t="s">
        <v>40</v>
      </c>
      <c r="D3809" s="459">
        <v>2</v>
      </c>
      <c r="E3809" s="81"/>
    </row>
    <row r="3810" spans="1:5" x14ac:dyDescent="0.25">
      <c r="A3810" s="458">
        <v>44131</v>
      </c>
      <c r="B3810" s="81" t="s">
        <v>8</v>
      </c>
      <c r="C3810" s="81" t="s">
        <v>8</v>
      </c>
      <c r="D3810" s="459">
        <v>115</v>
      </c>
      <c r="E3810" s="81"/>
    </row>
    <row r="3811" spans="1:5" x14ac:dyDescent="0.25">
      <c r="A3811" s="458">
        <v>44131</v>
      </c>
      <c r="B3811" s="81" t="s">
        <v>8</v>
      </c>
      <c r="C3811" s="81" t="s">
        <v>31</v>
      </c>
      <c r="D3811" s="459">
        <v>7</v>
      </c>
      <c r="E3811" s="81"/>
    </row>
    <row r="3812" spans="1:5" x14ac:dyDescent="0.25">
      <c r="A3812" s="458">
        <v>44131</v>
      </c>
      <c r="B3812" s="81" t="s">
        <v>8</v>
      </c>
      <c r="C3812" s="81" t="s">
        <v>79</v>
      </c>
      <c r="D3812" s="459">
        <v>2</v>
      </c>
      <c r="E3812" s="81"/>
    </row>
    <row r="3813" spans="1:5" x14ac:dyDescent="0.25">
      <c r="A3813" s="458">
        <v>44131</v>
      </c>
      <c r="B3813" s="81" t="s">
        <v>8</v>
      </c>
      <c r="C3813" s="81" t="s">
        <v>110</v>
      </c>
      <c r="D3813" s="459">
        <v>3</v>
      </c>
      <c r="E3813" s="81"/>
    </row>
    <row r="3814" spans="1:5" x14ac:dyDescent="0.25">
      <c r="A3814" s="458">
        <v>44131</v>
      </c>
      <c r="B3814" s="81" t="s">
        <v>49</v>
      </c>
      <c r="C3814" s="81" t="s">
        <v>49</v>
      </c>
      <c r="D3814" s="459">
        <v>2</v>
      </c>
      <c r="E3814" s="81"/>
    </row>
    <row r="3815" spans="1:5" x14ac:dyDescent="0.25">
      <c r="A3815" s="458">
        <v>44131</v>
      </c>
      <c r="B3815" s="81" t="s">
        <v>50</v>
      </c>
      <c r="C3815" s="81" t="s">
        <v>365</v>
      </c>
      <c r="D3815" s="459">
        <v>0</v>
      </c>
      <c r="E3815" s="81"/>
    </row>
    <row r="3816" spans="1:5" x14ac:dyDescent="0.25">
      <c r="A3816" s="458">
        <v>44131</v>
      </c>
      <c r="B3816" s="81" t="s">
        <v>27</v>
      </c>
      <c r="C3816" s="81" t="s">
        <v>139</v>
      </c>
      <c r="D3816" s="459">
        <v>4</v>
      </c>
      <c r="E3816" s="81"/>
    </row>
    <row r="3817" spans="1:5" x14ac:dyDescent="0.25">
      <c r="A3817" s="458">
        <v>44131</v>
      </c>
      <c r="B3817" s="81" t="s">
        <v>27</v>
      </c>
      <c r="C3817" s="81" t="s">
        <v>43</v>
      </c>
      <c r="D3817" s="459">
        <v>13</v>
      </c>
      <c r="E3817" s="81"/>
    </row>
    <row r="3818" spans="1:5" x14ac:dyDescent="0.25">
      <c r="A3818" s="458">
        <v>44131</v>
      </c>
      <c r="B3818" s="81" t="s">
        <v>27</v>
      </c>
      <c r="C3818" s="460" t="s">
        <v>1258</v>
      </c>
      <c r="D3818" s="459">
        <v>1</v>
      </c>
      <c r="E3818" s="81"/>
    </row>
    <row r="3819" spans="1:5" x14ac:dyDescent="0.25">
      <c r="A3819" s="458">
        <v>44131</v>
      </c>
      <c r="B3819" s="81" t="s">
        <v>51</v>
      </c>
      <c r="C3819" s="81" t="s">
        <v>793</v>
      </c>
      <c r="D3819" s="459">
        <v>1</v>
      </c>
      <c r="E3819" s="81"/>
    </row>
    <row r="3820" spans="1:5" x14ac:dyDescent="0.25">
      <c r="A3820" s="458">
        <v>44131</v>
      </c>
      <c r="B3820" s="81" t="s">
        <v>51</v>
      </c>
      <c r="C3820" s="81" t="s">
        <v>51</v>
      </c>
      <c r="D3820" s="459">
        <v>29</v>
      </c>
      <c r="E3820" s="81"/>
    </row>
    <row r="3821" spans="1:5" x14ac:dyDescent="0.25">
      <c r="A3821" s="458">
        <v>44131</v>
      </c>
      <c r="B3821" s="81" t="s">
        <v>10</v>
      </c>
      <c r="C3821" s="81" t="s">
        <v>10</v>
      </c>
      <c r="D3821" s="459">
        <v>0</v>
      </c>
      <c r="E3821" s="81"/>
    </row>
    <row r="3822" spans="1:5" x14ac:dyDescent="0.25">
      <c r="A3822" s="458">
        <v>44132</v>
      </c>
      <c r="B3822" s="81" t="s">
        <v>14</v>
      </c>
      <c r="C3822" s="81" t="s">
        <v>14</v>
      </c>
      <c r="D3822" s="459">
        <v>2</v>
      </c>
      <c r="E3822" s="81"/>
    </row>
    <row r="3823" spans="1:5" x14ac:dyDescent="0.25">
      <c r="A3823" s="458">
        <v>44132</v>
      </c>
      <c r="B3823" s="81" t="s">
        <v>14</v>
      </c>
      <c r="C3823" s="81" t="s">
        <v>84</v>
      </c>
      <c r="D3823" s="459">
        <v>1</v>
      </c>
      <c r="E3823" s="81"/>
    </row>
    <row r="3824" spans="1:5" x14ac:dyDescent="0.25">
      <c r="A3824" s="458">
        <v>44132</v>
      </c>
      <c r="B3824" s="81" t="s">
        <v>20</v>
      </c>
      <c r="C3824" s="81" t="s">
        <v>20</v>
      </c>
      <c r="D3824" s="459">
        <v>35</v>
      </c>
      <c r="E3824" s="81"/>
    </row>
    <row r="3825" spans="1:5" x14ac:dyDescent="0.25">
      <c r="A3825" s="458">
        <v>44132</v>
      </c>
      <c r="B3825" s="81" t="s">
        <v>20</v>
      </c>
      <c r="C3825" s="81" t="s">
        <v>363</v>
      </c>
      <c r="D3825" s="459">
        <v>1</v>
      </c>
      <c r="E3825" s="81"/>
    </row>
    <row r="3826" spans="1:5" x14ac:dyDescent="0.25">
      <c r="A3826" s="458">
        <v>44132</v>
      </c>
      <c r="B3826" s="81" t="s">
        <v>13</v>
      </c>
      <c r="C3826" s="460" t="s">
        <v>1157</v>
      </c>
      <c r="D3826" s="459">
        <v>2</v>
      </c>
      <c r="E3826" s="81"/>
    </row>
    <row r="3827" spans="1:5" x14ac:dyDescent="0.25">
      <c r="A3827" s="458">
        <v>44132</v>
      </c>
      <c r="B3827" s="293" t="s">
        <v>13</v>
      </c>
      <c r="C3827" s="460" t="s">
        <v>1161</v>
      </c>
      <c r="D3827" s="459">
        <v>1</v>
      </c>
      <c r="E3827" s="81"/>
    </row>
    <row r="3828" spans="1:5" x14ac:dyDescent="0.25">
      <c r="A3828" s="458">
        <v>44132</v>
      </c>
      <c r="B3828" s="81" t="s">
        <v>13</v>
      </c>
      <c r="C3828" s="460" t="s">
        <v>1162</v>
      </c>
      <c r="D3828" s="459">
        <v>2</v>
      </c>
      <c r="E3828" s="81"/>
    </row>
    <row r="3829" spans="1:5" x14ac:dyDescent="0.25">
      <c r="A3829" s="458">
        <v>44132</v>
      </c>
      <c r="B3829" s="81" t="s">
        <v>13</v>
      </c>
      <c r="C3829" s="460" t="s">
        <v>803</v>
      </c>
      <c r="D3829" s="459">
        <v>2</v>
      </c>
      <c r="E3829" s="81"/>
    </row>
    <row r="3830" spans="1:5" x14ac:dyDescent="0.25">
      <c r="A3830" s="458">
        <v>44132</v>
      </c>
      <c r="B3830" s="81" t="s">
        <v>13</v>
      </c>
      <c r="C3830" s="81" t="s">
        <v>13</v>
      </c>
      <c r="D3830" s="459">
        <v>6</v>
      </c>
      <c r="E3830" s="81"/>
    </row>
    <row r="3831" spans="1:5" x14ac:dyDescent="0.25">
      <c r="A3831" s="458">
        <v>44132</v>
      </c>
      <c r="B3831" s="293" t="s">
        <v>13</v>
      </c>
      <c r="C3831" s="460" t="s">
        <v>1163</v>
      </c>
      <c r="D3831" s="459">
        <v>1</v>
      </c>
      <c r="E3831" s="81"/>
    </row>
    <row r="3832" spans="1:5" x14ac:dyDescent="0.25">
      <c r="A3832" s="458">
        <v>44132</v>
      </c>
      <c r="B3832" s="293" t="s">
        <v>13</v>
      </c>
      <c r="C3832" s="460" t="s">
        <v>1166</v>
      </c>
      <c r="D3832" s="459">
        <v>1</v>
      </c>
      <c r="E3832" s="81"/>
    </row>
    <row r="3833" spans="1:5" x14ac:dyDescent="0.25">
      <c r="A3833" s="458">
        <v>44132</v>
      </c>
      <c r="B3833" s="81" t="s">
        <v>13</v>
      </c>
      <c r="C3833" s="460" t="s">
        <v>1165</v>
      </c>
      <c r="D3833" s="459">
        <v>4</v>
      </c>
      <c r="E3833" s="81"/>
    </row>
    <row r="3834" spans="1:5" x14ac:dyDescent="0.25">
      <c r="A3834" s="458">
        <v>44132</v>
      </c>
      <c r="B3834" s="81" t="s">
        <v>24</v>
      </c>
      <c r="C3834" s="81" t="s">
        <v>23</v>
      </c>
      <c r="D3834" s="459">
        <v>19</v>
      </c>
      <c r="E3834" s="81"/>
    </row>
    <row r="3835" spans="1:5" x14ac:dyDescent="0.25">
      <c r="A3835" s="458">
        <v>44132</v>
      </c>
      <c r="B3835" s="81" t="s">
        <v>24</v>
      </c>
      <c r="C3835" s="81" t="s">
        <v>24</v>
      </c>
      <c r="D3835" s="459">
        <v>8</v>
      </c>
      <c r="E3835" s="81"/>
    </row>
    <row r="3836" spans="1:5" x14ac:dyDescent="0.25">
      <c r="A3836" s="458">
        <v>44132</v>
      </c>
      <c r="B3836" s="81" t="s">
        <v>24</v>
      </c>
      <c r="C3836" s="81" t="s">
        <v>36</v>
      </c>
      <c r="D3836" s="459">
        <v>1</v>
      </c>
      <c r="E3836" s="81"/>
    </row>
    <row r="3837" spans="1:5" x14ac:dyDescent="0.25">
      <c r="A3837" s="458">
        <v>44132</v>
      </c>
      <c r="B3837" s="81" t="s">
        <v>47</v>
      </c>
      <c r="C3837" s="81" t="s">
        <v>47</v>
      </c>
      <c r="D3837" s="459">
        <v>0</v>
      </c>
      <c r="E3837" s="81"/>
    </row>
    <row r="3838" spans="1:5" x14ac:dyDescent="0.25">
      <c r="A3838" s="458">
        <v>44132</v>
      </c>
      <c r="B3838" s="81" t="s">
        <v>48</v>
      </c>
      <c r="C3838" s="460" t="s">
        <v>1380</v>
      </c>
      <c r="D3838" s="459">
        <v>0</v>
      </c>
      <c r="E3838" s="81"/>
    </row>
    <row r="3839" spans="1:5" x14ac:dyDescent="0.25">
      <c r="A3839" s="458">
        <v>44132</v>
      </c>
      <c r="B3839" s="81" t="s">
        <v>7</v>
      </c>
      <c r="C3839" s="460" t="s">
        <v>1191</v>
      </c>
      <c r="D3839" s="459">
        <v>1</v>
      </c>
      <c r="E3839" s="81"/>
    </row>
    <row r="3840" spans="1:5" x14ac:dyDescent="0.25">
      <c r="A3840" s="458">
        <v>44132</v>
      </c>
      <c r="B3840" s="81" t="s">
        <v>7</v>
      </c>
      <c r="C3840" s="81" t="s">
        <v>7</v>
      </c>
      <c r="D3840" s="459">
        <v>22</v>
      </c>
      <c r="E3840" s="81"/>
    </row>
    <row r="3841" spans="1:5" x14ac:dyDescent="0.25">
      <c r="A3841" s="458">
        <v>44132</v>
      </c>
      <c r="B3841" s="81" t="s">
        <v>9</v>
      </c>
      <c r="C3841" s="81" t="s">
        <v>9</v>
      </c>
      <c r="D3841" s="459">
        <v>23</v>
      </c>
      <c r="E3841" s="81"/>
    </row>
    <row r="3842" spans="1:5" x14ac:dyDescent="0.25">
      <c r="A3842" s="458">
        <v>44132</v>
      </c>
      <c r="B3842" s="81" t="s">
        <v>9</v>
      </c>
      <c r="C3842" s="81" t="s">
        <v>143</v>
      </c>
      <c r="D3842" s="459">
        <v>5</v>
      </c>
      <c r="E3842" s="81"/>
    </row>
    <row r="3843" spans="1:5" x14ac:dyDescent="0.25">
      <c r="A3843" s="458">
        <v>44132</v>
      </c>
      <c r="B3843" s="81" t="s">
        <v>15</v>
      </c>
      <c r="C3843" s="81" t="s">
        <v>1139</v>
      </c>
      <c r="D3843" s="459">
        <v>5</v>
      </c>
      <c r="E3843" s="81"/>
    </row>
    <row r="3844" spans="1:5" x14ac:dyDescent="0.25">
      <c r="A3844" s="458">
        <v>44132</v>
      </c>
      <c r="B3844" s="81" t="s">
        <v>15</v>
      </c>
      <c r="C3844" s="81" t="s">
        <v>283</v>
      </c>
      <c r="D3844" s="459">
        <v>1</v>
      </c>
      <c r="E3844" s="81"/>
    </row>
    <row r="3845" spans="1:5" x14ac:dyDescent="0.25">
      <c r="A3845" s="458">
        <v>44132</v>
      </c>
      <c r="B3845" s="81" t="s">
        <v>11</v>
      </c>
      <c r="C3845" s="81" t="s">
        <v>333</v>
      </c>
      <c r="D3845" s="459">
        <v>1</v>
      </c>
      <c r="E3845" s="81"/>
    </row>
    <row r="3846" spans="1:5" x14ac:dyDescent="0.25">
      <c r="A3846" s="458">
        <v>44132</v>
      </c>
      <c r="B3846" s="81" t="s">
        <v>12</v>
      </c>
      <c r="C3846" s="460" t="s">
        <v>1224</v>
      </c>
      <c r="D3846" s="459">
        <v>16</v>
      </c>
      <c r="E3846" s="81"/>
    </row>
    <row r="3847" spans="1:5" x14ac:dyDescent="0.25">
      <c r="A3847" s="458">
        <v>44132</v>
      </c>
      <c r="B3847" s="81" t="s">
        <v>12</v>
      </c>
      <c r="C3847" s="81" t="s">
        <v>12</v>
      </c>
      <c r="D3847" s="459">
        <v>4</v>
      </c>
      <c r="E3847" s="81"/>
    </row>
    <row r="3848" spans="1:5" x14ac:dyDescent="0.25">
      <c r="A3848" s="458">
        <v>44132</v>
      </c>
      <c r="B3848" s="81" t="s">
        <v>8</v>
      </c>
      <c r="C3848" s="460" t="s">
        <v>1226</v>
      </c>
      <c r="D3848" s="459">
        <v>0</v>
      </c>
      <c r="E3848" s="81"/>
    </row>
    <row r="3849" spans="1:5" x14ac:dyDescent="0.25">
      <c r="A3849" s="458">
        <v>44132</v>
      </c>
      <c r="B3849" s="81" t="s">
        <v>8</v>
      </c>
      <c r="C3849" s="460" t="s">
        <v>1232</v>
      </c>
      <c r="D3849" s="459">
        <v>5</v>
      </c>
      <c r="E3849" s="81"/>
    </row>
    <row r="3850" spans="1:5" x14ac:dyDescent="0.25">
      <c r="A3850" s="458">
        <v>44132</v>
      </c>
      <c r="B3850" s="81" t="s">
        <v>8</v>
      </c>
      <c r="C3850" s="81" t="s">
        <v>58</v>
      </c>
      <c r="D3850" s="459">
        <v>14</v>
      </c>
      <c r="E3850" s="81"/>
    </row>
    <row r="3851" spans="1:5" x14ac:dyDescent="0.25">
      <c r="A3851" s="458">
        <v>44132</v>
      </c>
      <c r="B3851" s="81" t="s">
        <v>8</v>
      </c>
      <c r="C3851" s="81" t="s">
        <v>718</v>
      </c>
      <c r="D3851" s="459">
        <v>1</v>
      </c>
      <c r="E3851" s="81"/>
    </row>
    <row r="3852" spans="1:5" x14ac:dyDescent="0.25">
      <c r="A3852" s="458">
        <v>44132</v>
      </c>
      <c r="B3852" s="81" t="s">
        <v>8</v>
      </c>
      <c r="C3852" s="81" t="s">
        <v>132</v>
      </c>
      <c r="D3852" s="459">
        <v>8</v>
      </c>
      <c r="E3852" s="81"/>
    </row>
    <row r="3853" spans="1:5" x14ac:dyDescent="0.25">
      <c r="A3853" s="458">
        <v>44132</v>
      </c>
      <c r="B3853" s="294" t="s">
        <v>8</v>
      </c>
      <c r="C3853" s="81" t="s">
        <v>232</v>
      </c>
      <c r="D3853" s="459">
        <v>1</v>
      </c>
      <c r="E3853" s="81"/>
    </row>
    <row r="3854" spans="1:5" x14ac:dyDescent="0.25">
      <c r="A3854" s="458">
        <v>44132</v>
      </c>
      <c r="B3854" s="81" t="s">
        <v>8</v>
      </c>
      <c r="C3854" s="81" t="s">
        <v>40</v>
      </c>
      <c r="D3854" s="459">
        <v>3</v>
      </c>
      <c r="E3854" s="81"/>
    </row>
    <row r="3855" spans="1:5" x14ac:dyDescent="0.25">
      <c r="A3855" s="458">
        <v>44132</v>
      </c>
      <c r="B3855" s="81" t="s">
        <v>8</v>
      </c>
      <c r="C3855" s="81" t="s">
        <v>8</v>
      </c>
      <c r="D3855" s="459">
        <v>123</v>
      </c>
      <c r="E3855" s="81"/>
    </row>
    <row r="3856" spans="1:5" x14ac:dyDescent="0.25">
      <c r="A3856" s="458">
        <v>44132</v>
      </c>
      <c r="B3856" s="81" t="s">
        <v>8</v>
      </c>
      <c r="C3856" s="81" t="s">
        <v>31</v>
      </c>
      <c r="D3856" s="459">
        <v>8</v>
      </c>
      <c r="E3856" s="81"/>
    </row>
    <row r="3857" spans="1:5" x14ac:dyDescent="0.25">
      <c r="A3857" s="458">
        <v>44132</v>
      </c>
      <c r="B3857" s="81" t="s">
        <v>8</v>
      </c>
      <c r="C3857" s="81" t="s">
        <v>79</v>
      </c>
      <c r="D3857" s="459">
        <v>3</v>
      </c>
      <c r="E3857" s="81"/>
    </row>
    <row r="3858" spans="1:5" x14ac:dyDescent="0.25">
      <c r="A3858" s="458">
        <v>44132</v>
      </c>
      <c r="B3858" s="81" t="s">
        <v>8</v>
      </c>
      <c r="C3858" s="81" t="s">
        <v>110</v>
      </c>
      <c r="D3858" s="459">
        <v>1</v>
      </c>
      <c r="E3858" s="81"/>
    </row>
    <row r="3859" spans="1:5" x14ac:dyDescent="0.25">
      <c r="A3859" s="458">
        <v>44132</v>
      </c>
      <c r="B3859" s="81" t="s">
        <v>8</v>
      </c>
      <c r="C3859" s="81" t="s">
        <v>345</v>
      </c>
      <c r="D3859" s="459">
        <v>2</v>
      </c>
      <c r="E3859" s="81"/>
    </row>
    <row r="3860" spans="1:5" x14ac:dyDescent="0.25">
      <c r="A3860" s="458">
        <v>44132</v>
      </c>
      <c r="B3860" s="81" t="s">
        <v>49</v>
      </c>
      <c r="C3860" s="81" t="s">
        <v>49</v>
      </c>
      <c r="D3860" s="459">
        <v>0</v>
      </c>
      <c r="E3860" s="81"/>
    </row>
    <row r="3861" spans="1:5" x14ac:dyDescent="0.25">
      <c r="A3861" s="458">
        <v>44132</v>
      </c>
      <c r="B3861" s="81" t="s">
        <v>50</v>
      </c>
      <c r="C3861" s="81" t="s">
        <v>804</v>
      </c>
      <c r="D3861" s="459">
        <v>1</v>
      </c>
      <c r="E3861" s="81"/>
    </row>
    <row r="3862" spans="1:5" x14ac:dyDescent="0.25">
      <c r="A3862" s="458">
        <v>44132</v>
      </c>
      <c r="B3862" s="81" t="s">
        <v>50</v>
      </c>
      <c r="C3862" s="460" t="s">
        <v>1249</v>
      </c>
      <c r="D3862" s="459">
        <v>1</v>
      </c>
      <c r="E3862" s="81"/>
    </row>
    <row r="3863" spans="1:5" x14ac:dyDescent="0.25">
      <c r="A3863" s="458">
        <v>44132</v>
      </c>
      <c r="B3863" s="81" t="s">
        <v>50</v>
      </c>
      <c r="C3863" s="81" t="s">
        <v>805</v>
      </c>
      <c r="D3863" s="459">
        <v>1</v>
      </c>
      <c r="E3863" s="81"/>
    </row>
    <row r="3864" spans="1:5" x14ac:dyDescent="0.25">
      <c r="A3864" s="458">
        <v>44132</v>
      </c>
      <c r="B3864" s="81" t="s">
        <v>50</v>
      </c>
      <c r="C3864" s="81" t="s">
        <v>365</v>
      </c>
      <c r="D3864" s="459">
        <v>4</v>
      </c>
      <c r="E3864" s="81"/>
    </row>
    <row r="3865" spans="1:5" x14ac:dyDescent="0.25">
      <c r="A3865" s="458">
        <v>44132</v>
      </c>
      <c r="B3865" s="81" t="s">
        <v>27</v>
      </c>
      <c r="C3865" s="81" t="s">
        <v>139</v>
      </c>
      <c r="D3865" s="459">
        <v>9</v>
      </c>
      <c r="E3865" s="81"/>
    </row>
    <row r="3866" spans="1:5" x14ac:dyDescent="0.25">
      <c r="A3866" s="458">
        <v>44132</v>
      </c>
      <c r="B3866" s="81" t="s">
        <v>27</v>
      </c>
      <c r="C3866" s="81" t="s">
        <v>43</v>
      </c>
      <c r="D3866" s="459">
        <v>24</v>
      </c>
      <c r="E3866" s="81"/>
    </row>
    <row r="3867" spans="1:5" x14ac:dyDescent="0.25">
      <c r="A3867" s="458">
        <v>44132</v>
      </c>
      <c r="B3867" s="81" t="s">
        <v>27</v>
      </c>
      <c r="C3867" s="460" t="s">
        <v>1258</v>
      </c>
      <c r="D3867" s="459">
        <v>1</v>
      </c>
      <c r="E3867" s="81"/>
    </row>
    <row r="3868" spans="1:5" x14ac:dyDescent="0.25">
      <c r="A3868" s="458">
        <v>44132</v>
      </c>
      <c r="B3868" s="81" t="s">
        <v>51</v>
      </c>
      <c r="C3868" s="81" t="s">
        <v>51</v>
      </c>
      <c r="D3868" s="459">
        <v>15</v>
      </c>
      <c r="E3868" s="81"/>
    </row>
    <row r="3869" spans="1:5" x14ac:dyDescent="0.25">
      <c r="A3869" s="458">
        <v>44132</v>
      </c>
      <c r="B3869" s="81" t="s">
        <v>10</v>
      </c>
      <c r="C3869" s="81" t="s">
        <v>340</v>
      </c>
      <c r="D3869" s="459">
        <v>1</v>
      </c>
      <c r="E3869" s="81"/>
    </row>
    <row r="3870" spans="1:5" x14ac:dyDescent="0.25">
      <c r="A3870" s="458">
        <v>44132</v>
      </c>
      <c r="B3870" s="81" t="s">
        <v>10</v>
      </c>
      <c r="C3870" s="81" t="s">
        <v>10</v>
      </c>
      <c r="D3870" s="459">
        <v>9</v>
      </c>
      <c r="E3870" s="81"/>
    </row>
    <row r="3871" spans="1:5" x14ac:dyDescent="0.25">
      <c r="A3871" s="458">
        <v>44133</v>
      </c>
      <c r="B3871" s="81" t="s">
        <v>14</v>
      </c>
      <c r="C3871" s="81" t="s">
        <v>14</v>
      </c>
      <c r="D3871" s="459">
        <v>2</v>
      </c>
      <c r="E3871" s="81"/>
    </row>
    <row r="3872" spans="1:5" x14ac:dyDescent="0.25">
      <c r="A3872" s="458">
        <v>44133</v>
      </c>
      <c r="B3872" s="81" t="s">
        <v>14</v>
      </c>
      <c r="C3872" s="81" t="s">
        <v>16</v>
      </c>
      <c r="D3872" s="459">
        <v>2</v>
      </c>
      <c r="E3872" s="81"/>
    </row>
    <row r="3873" spans="1:5" x14ac:dyDescent="0.25">
      <c r="A3873" s="458">
        <v>44133</v>
      </c>
      <c r="B3873" s="81" t="s">
        <v>14</v>
      </c>
      <c r="C3873" s="81" t="s">
        <v>794</v>
      </c>
      <c r="D3873" s="459">
        <v>2</v>
      </c>
      <c r="E3873" s="81"/>
    </row>
    <row r="3874" spans="1:5" x14ac:dyDescent="0.25">
      <c r="A3874" s="458">
        <v>44133</v>
      </c>
      <c r="B3874" s="81" t="s">
        <v>14</v>
      </c>
      <c r="C3874" s="81" t="s">
        <v>84</v>
      </c>
      <c r="D3874" s="459">
        <v>3</v>
      </c>
      <c r="E3874" s="81"/>
    </row>
    <row r="3875" spans="1:5" x14ac:dyDescent="0.25">
      <c r="A3875" s="458">
        <v>44133</v>
      </c>
      <c r="B3875" s="81" t="s">
        <v>20</v>
      </c>
      <c r="C3875" s="81" t="s">
        <v>20</v>
      </c>
      <c r="D3875" s="459">
        <v>33</v>
      </c>
      <c r="E3875" s="81"/>
    </row>
    <row r="3876" spans="1:5" x14ac:dyDescent="0.25">
      <c r="A3876" s="458">
        <v>44133</v>
      </c>
      <c r="B3876" s="81" t="s">
        <v>13</v>
      </c>
      <c r="C3876" s="81" t="s">
        <v>13</v>
      </c>
      <c r="D3876" s="459">
        <v>5</v>
      </c>
      <c r="E3876" s="81"/>
    </row>
    <row r="3877" spans="1:5" x14ac:dyDescent="0.25">
      <c r="A3877" s="458">
        <v>44133</v>
      </c>
      <c r="B3877" s="81" t="s">
        <v>13</v>
      </c>
      <c r="C3877" s="460" t="s">
        <v>1165</v>
      </c>
      <c r="D3877" s="459">
        <v>4</v>
      </c>
      <c r="E3877" s="81"/>
    </row>
    <row r="3878" spans="1:5" x14ac:dyDescent="0.25">
      <c r="A3878" s="458">
        <v>44133</v>
      </c>
      <c r="B3878" s="81" t="s">
        <v>13</v>
      </c>
      <c r="C3878" s="460" t="s">
        <v>1167</v>
      </c>
      <c r="D3878" s="459">
        <v>5</v>
      </c>
      <c r="E3878" s="81"/>
    </row>
    <row r="3879" spans="1:5" x14ac:dyDescent="0.25">
      <c r="A3879" s="458">
        <v>44133</v>
      </c>
      <c r="B3879" s="81" t="s">
        <v>24</v>
      </c>
      <c r="C3879" s="81" t="s">
        <v>23</v>
      </c>
      <c r="D3879" s="459">
        <v>5</v>
      </c>
      <c r="E3879" s="81"/>
    </row>
    <row r="3880" spans="1:5" x14ac:dyDescent="0.25">
      <c r="A3880" s="458">
        <v>44133</v>
      </c>
      <c r="B3880" s="81" t="s">
        <v>24</v>
      </c>
      <c r="C3880" s="81" t="s">
        <v>24</v>
      </c>
      <c r="D3880" s="459">
        <v>4</v>
      </c>
      <c r="E3880" s="81"/>
    </row>
    <row r="3881" spans="1:5" x14ac:dyDescent="0.25">
      <c r="A3881" s="458">
        <v>44133</v>
      </c>
      <c r="B3881" s="81" t="s">
        <v>24</v>
      </c>
      <c r="C3881" s="81" t="s">
        <v>36</v>
      </c>
      <c r="D3881" s="459">
        <v>1</v>
      </c>
      <c r="E3881" s="81"/>
    </row>
    <row r="3882" spans="1:5" x14ac:dyDescent="0.25">
      <c r="A3882" s="458">
        <v>44133</v>
      </c>
      <c r="B3882" s="81" t="s">
        <v>47</v>
      </c>
      <c r="C3882" s="81" t="s">
        <v>47</v>
      </c>
      <c r="D3882" s="459">
        <v>1</v>
      </c>
      <c r="E3882" s="81"/>
    </row>
    <row r="3883" spans="1:5" x14ac:dyDescent="0.25">
      <c r="A3883" s="458">
        <v>44133</v>
      </c>
      <c r="B3883" s="81" t="s">
        <v>48</v>
      </c>
      <c r="C3883" s="460" t="s">
        <v>1380</v>
      </c>
      <c r="D3883" s="459">
        <v>0</v>
      </c>
      <c r="E3883" s="81"/>
    </row>
    <row r="3884" spans="1:5" x14ac:dyDescent="0.25">
      <c r="A3884" s="458">
        <v>44133</v>
      </c>
      <c r="B3884" s="81" t="s">
        <v>7</v>
      </c>
      <c r="C3884" s="81" t="s">
        <v>7</v>
      </c>
      <c r="D3884" s="459">
        <v>17</v>
      </c>
      <c r="E3884" s="81"/>
    </row>
    <row r="3885" spans="1:5" x14ac:dyDescent="0.25">
      <c r="A3885" s="458">
        <v>44133</v>
      </c>
      <c r="B3885" s="81" t="s">
        <v>9</v>
      </c>
      <c r="C3885" s="81" t="s">
        <v>9</v>
      </c>
      <c r="D3885" s="459">
        <v>32</v>
      </c>
      <c r="E3885" s="81"/>
    </row>
    <row r="3886" spans="1:5" x14ac:dyDescent="0.25">
      <c r="A3886" s="458">
        <v>44133</v>
      </c>
      <c r="B3886" s="81" t="s">
        <v>9</v>
      </c>
      <c r="C3886" s="81" t="s">
        <v>17</v>
      </c>
      <c r="D3886" s="459">
        <v>7</v>
      </c>
      <c r="E3886" s="81"/>
    </row>
    <row r="3887" spans="1:5" x14ac:dyDescent="0.25">
      <c r="A3887" s="458">
        <v>44133</v>
      </c>
      <c r="B3887" s="81" t="s">
        <v>9</v>
      </c>
      <c r="C3887" s="460" t="s">
        <v>1202</v>
      </c>
      <c r="D3887" s="459">
        <v>4</v>
      </c>
      <c r="E3887" s="81"/>
    </row>
    <row r="3888" spans="1:5" x14ac:dyDescent="0.25">
      <c r="A3888" s="458">
        <v>44133</v>
      </c>
      <c r="B3888" s="81" t="s">
        <v>9</v>
      </c>
      <c r="C3888" s="81" t="s">
        <v>143</v>
      </c>
      <c r="D3888" s="459">
        <v>1</v>
      </c>
      <c r="E3888" s="81"/>
    </row>
    <row r="3889" spans="1:5" x14ac:dyDescent="0.25">
      <c r="A3889" s="458">
        <v>44133</v>
      </c>
      <c r="B3889" s="81" t="s">
        <v>15</v>
      </c>
      <c r="C3889" s="81" t="s">
        <v>1139</v>
      </c>
      <c r="D3889" s="459">
        <v>2</v>
      </c>
      <c r="E3889" s="81"/>
    </row>
    <row r="3890" spans="1:5" x14ac:dyDescent="0.25">
      <c r="A3890" s="458">
        <v>44133</v>
      </c>
      <c r="B3890" s="81" t="s">
        <v>15</v>
      </c>
      <c r="C3890" s="81" t="s">
        <v>283</v>
      </c>
      <c r="D3890" s="459">
        <v>1</v>
      </c>
      <c r="E3890" s="81"/>
    </row>
    <row r="3891" spans="1:5" x14ac:dyDescent="0.25">
      <c r="A3891" s="458">
        <v>44133</v>
      </c>
      <c r="B3891" s="81" t="s">
        <v>11</v>
      </c>
      <c r="C3891" s="81" t="s">
        <v>64</v>
      </c>
      <c r="D3891" s="459">
        <v>1</v>
      </c>
      <c r="E3891" s="81"/>
    </row>
    <row r="3892" spans="1:5" x14ac:dyDescent="0.25">
      <c r="A3892" s="458">
        <v>44133</v>
      </c>
      <c r="B3892" s="81" t="s">
        <v>11</v>
      </c>
      <c r="C3892" s="81" t="s">
        <v>333</v>
      </c>
      <c r="D3892" s="459">
        <v>4</v>
      </c>
      <c r="E3892" s="81"/>
    </row>
    <row r="3893" spans="1:5" x14ac:dyDescent="0.25">
      <c r="A3893" s="458">
        <v>44133</v>
      </c>
      <c r="B3893" s="81" t="s">
        <v>11</v>
      </c>
      <c r="C3893" s="81" t="s">
        <v>11</v>
      </c>
      <c r="D3893" s="459">
        <v>15</v>
      </c>
      <c r="E3893" s="81"/>
    </row>
    <row r="3894" spans="1:5" x14ac:dyDescent="0.25">
      <c r="A3894" s="458">
        <v>44133</v>
      </c>
      <c r="B3894" s="81" t="s">
        <v>11</v>
      </c>
      <c r="C3894" s="81" t="s">
        <v>752</v>
      </c>
      <c r="D3894" s="459">
        <v>1</v>
      </c>
      <c r="E3894" s="81"/>
    </row>
    <row r="3895" spans="1:5" x14ac:dyDescent="0.25">
      <c r="A3895" s="458">
        <v>44133</v>
      </c>
      <c r="B3895" s="81" t="s">
        <v>11</v>
      </c>
      <c r="C3895" s="81" t="s">
        <v>133</v>
      </c>
      <c r="D3895" s="459">
        <v>1</v>
      </c>
      <c r="E3895" s="81"/>
    </row>
    <row r="3896" spans="1:5" x14ac:dyDescent="0.25">
      <c r="A3896" s="458">
        <v>44133</v>
      </c>
      <c r="B3896" s="81" t="s">
        <v>12</v>
      </c>
      <c r="C3896" s="81" t="s">
        <v>73</v>
      </c>
      <c r="D3896" s="459">
        <v>1</v>
      </c>
      <c r="E3896" s="81"/>
    </row>
    <row r="3897" spans="1:5" x14ac:dyDescent="0.25">
      <c r="A3897" s="458">
        <v>44133</v>
      </c>
      <c r="B3897" s="81" t="s">
        <v>12</v>
      </c>
      <c r="C3897" s="460" t="s">
        <v>1218</v>
      </c>
      <c r="D3897" s="459">
        <v>2</v>
      </c>
      <c r="E3897" s="81"/>
    </row>
    <row r="3898" spans="1:5" x14ac:dyDescent="0.25">
      <c r="A3898" s="458">
        <v>44133</v>
      </c>
      <c r="B3898" s="81" t="s">
        <v>12</v>
      </c>
      <c r="C3898" s="81" t="s">
        <v>12</v>
      </c>
      <c r="D3898" s="459">
        <v>3</v>
      </c>
      <c r="E3898" s="81"/>
    </row>
    <row r="3899" spans="1:5" x14ac:dyDescent="0.25">
      <c r="A3899" s="458">
        <v>44133</v>
      </c>
      <c r="B3899" s="81" t="s">
        <v>8</v>
      </c>
      <c r="C3899" s="460" t="s">
        <v>1228</v>
      </c>
      <c r="D3899" s="459">
        <v>2</v>
      </c>
      <c r="E3899" s="81"/>
    </row>
    <row r="3900" spans="1:5" x14ac:dyDescent="0.25">
      <c r="A3900" s="458">
        <v>44133</v>
      </c>
      <c r="B3900" s="81" t="s">
        <v>8</v>
      </c>
      <c r="C3900" s="81" t="s">
        <v>72</v>
      </c>
      <c r="D3900" s="459">
        <v>6</v>
      </c>
      <c r="E3900" s="81"/>
    </row>
    <row r="3901" spans="1:5" x14ac:dyDescent="0.25">
      <c r="A3901" s="458">
        <v>44133</v>
      </c>
      <c r="B3901" s="81" t="s">
        <v>8</v>
      </c>
      <c r="C3901" s="460" t="s">
        <v>1232</v>
      </c>
      <c r="D3901" s="459">
        <v>5</v>
      </c>
      <c r="E3901" s="81"/>
    </row>
    <row r="3902" spans="1:5" x14ac:dyDescent="0.25">
      <c r="A3902" s="458">
        <v>44133</v>
      </c>
      <c r="B3902" s="81" t="s">
        <v>8</v>
      </c>
      <c r="C3902" s="81" t="s">
        <v>58</v>
      </c>
      <c r="D3902" s="459">
        <v>23</v>
      </c>
      <c r="E3902" s="81"/>
    </row>
    <row r="3903" spans="1:5" x14ac:dyDescent="0.25">
      <c r="A3903" s="458">
        <v>44133</v>
      </c>
      <c r="B3903" s="81" t="s">
        <v>8</v>
      </c>
      <c r="C3903" s="81" t="s">
        <v>140</v>
      </c>
      <c r="D3903" s="459">
        <v>1</v>
      </c>
      <c r="E3903" s="81"/>
    </row>
    <row r="3904" spans="1:5" x14ac:dyDescent="0.25">
      <c r="A3904" s="458">
        <v>44133</v>
      </c>
      <c r="B3904" s="81" t="s">
        <v>8</v>
      </c>
      <c r="C3904" s="81" t="s">
        <v>203</v>
      </c>
      <c r="D3904" s="459">
        <v>3</v>
      </c>
      <c r="E3904" s="81"/>
    </row>
    <row r="3905" spans="1:5" x14ac:dyDescent="0.25">
      <c r="A3905" s="458">
        <v>44133</v>
      </c>
      <c r="B3905" s="81" t="s">
        <v>8</v>
      </c>
      <c r="C3905" s="81" t="s">
        <v>40</v>
      </c>
      <c r="D3905" s="459">
        <v>2</v>
      </c>
      <c r="E3905" s="81"/>
    </row>
    <row r="3906" spans="1:5" x14ac:dyDescent="0.25">
      <c r="A3906" s="458">
        <v>44133</v>
      </c>
      <c r="B3906" s="81" t="s">
        <v>8</v>
      </c>
      <c r="C3906" s="81" t="s">
        <v>8</v>
      </c>
      <c r="D3906" s="459">
        <v>88</v>
      </c>
      <c r="E3906" s="81"/>
    </row>
    <row r="3907" spans="1:5" x14ac:dyDescent="0.25">
      <c r="A3907" s="458">
        <v>44133</v>
      </c>
      <c r="B3907" s="81" t="s">
        <v>8</v>
      </c>
      <c r="C3907" s="81" t="s">
        <v>31</v>
      </c>
      <c r="D3907" s="459">
        <v>2</v>
      </c>
      <c r="E3907" s="81"/>
    </row>
    <row r="3908" spans="1:5" x14ac:dyDescent="0.25">
      <c r="A3908" s="458">
        <v>44133</v>
      </c>
      <c r="B3908" s="81" t="s">
        <v>8</v>
      </c>
      <c r="C3908" s="81" t="s">
        <v>79</v>
      </c>
      <c r="D3908" s="459">
        <v>1</v>
      </c>
      <c r="E3908" s="81"/>
    </row>
    <row r="3909" spans="1:5" x14ac:dyDescent="0.25">
      <c r="A3909" s="458">
        <v>44133</v>
      </c>
      <c r="B3909" s="81" t="s">
        <v>8</v>
      </c>
      <c r="C3909" s="460" t="s">
        <v>1135</v>
      </c>
      <c r="D3909" s="459">
        <v>2</v>
      </c>
      <c r="E3909" s="81"/>
    </row>
    <row r="3910" spans="1:5" x14ac:dyDescent="0.25">
      <c r="A3910" s="458">
        <v>44133</v>
      </c>
      <c r="B3910" s="81" t="s">
        <v>8</v>
      </c>
      <c r="C3910" s="81" t="s">
        <v>110</v>
      </c>
      <c r="D3910" s="459">
        <v>5</v>
      </c>
      <c r="E3910" s="81"/>
    </row>
    <row r="3911" spans="1:5" x14ac:dyDescent="0.25">
      <c r="A3911" s="458">
        <v>44133</v>
      </c>
      <c r="B3911" s="81" t="s">
        <v>49</v>
      </c>
      <c r="C3911" s="460" t="s">
        <v>1246</v>
      </c>
      <c r="D3911" s="459">
        <v>1</v>
      </c>
      <c r="E3911" s="81"/>
    </row>
    <row r="3912" spans="1:5" x14ac:dyDescent="0.25">
      <c r="A3912" s="458">
        <v>44133</v>
      </c>
      <c r="B3912" s="81" t="s">
        <v>50</v>
      </c>
      <c r="C3912" s="81" t="s">
        <v>365</v>
      </c>
      <c r="D3912" s="459">
        <v>0</v>
      </c>
      <c r="E3912" s="81"/>
    </row>
    <row r="3913" spans="1:5" x14ac:dyDescent="0.25">
      <c r="A3913" s="458">
        <v>44133</v>
      </c>
      <c r="B3913" s="81" t="s">
        <v>27</v>
      </c>
      <c r="C3913" s="81" t="s">
        <v>139</v>
      </c>
      <c r="D3913" s="459">
        <v>4</v>
      </c>
      <c r="E3913" s="81"/>
    </row>
    <row r="3914" spans="1:5" x14ac:dyDescent="0.25">
      <c r="A3914" s="458">
        <v>44133</v>
      </c>
      <c r="B3914" s="81" t="s">
        <v>27</v>
      </c>
      <c r="C3914" s="81" t="s">
        <v>43</v>
      </c>
      <c r="D3914" s="459">
        <v>32</v>
      </c>
      <c r="E3914" s="81"/>
    </row>
    <row r="3915" spans="1:5" x14ac:dyDescent="0.25">
      <c r="A3915" s="458">
        <v>44133</v>
      </c>
      <c r="B3915" s="81" t="s">
        <v>51</v>
      </c>
      <c r="C3915" s="81" t="s">
        <v>51</v>
      </c>
      <c r="D3915" s="459">
        <v>11</v>
      </c>
      <c r="E3915" s="81"/>
    </row>
    <row r="3916" spans="1:5" x14ac:dyDescent="0.25">
      <c r="A3916" s="458">
        <v>44133</v>
      </c>
      <c r="B3916" s="81" t="s">
        <v>10</v>
      </c>
      <c r="C3916" s="81" t="s">
        <v>10</v>
      </c>
      <c r="D3916" s="459">
        <v>8</v>
      </c>
      <c r="E3916" s="81"/>
    </row>
    <row r="3917" spans="1:5" x14ac:dyDescent="0.25">
      <c r="A3917" s="458">
        <v>44134</v>
      </c>
      <c r="B3917" s="81" t="s">
        <v>14</v>
      </c>
      <c r="C3917" s="81" t="s">
        <v>14</v>
      </c>
      <c r="D3917" s="459">
        <v>7</v>
      </c>
      <c r="E3917" s="81"/>
    </row>
    <row r="3918" spans="1:5" x14ac:dyDescent="0.25">
      <c r="A3918" s="458">
        <v>44134</v>
      </c>
      <c r="B3918" s="81" t="s">
        <v>14</v>
      </c>
      <c r="C3918" s="81" t="s">
        <v>794</v>
      </c>
      <c r="D3918" s="459">
        <v>4</v>
      </c>
      <c r="E3918" s="81"/>
    </row>
    <row r="3919" spans="1:5" x14ac:dyDescent="0.25">
      <c r="A3919" s="458">
        <v>44134</v>
      </c>
      <c r="B3919" s="81" t="s">
        <v>20</v>
      </c>
      <c r="C3919" s="460" t="s">
        <v>1151</v>
      </c>
      <c r="D3919" s="459">
        <v>1</v>
      </c>
      <c r="E3919" s="81"/>
    </row>
    <row r="3920" spans="1:5" x14ac:dyDescent="0.25">
      <c r="A3920" s="458">
        <v>44134</v>
      </c>
      <c r="B3920" s="81" t="s">
        <v>20</v>
      </c>
      <c r="C3920" s="81" t="s">
        <v>20</v>
      </c>
      <c r="D3920" s="459">
        <v>45</v>
      </c>
      <c r="E3920" s="81"/>
    </row>
    <row r="3921" spans="1:5" x14ac:dyDescent="0.25">
      <c r="A3921" s="458">
        <v>44134</v>
      </c>
      <c r="B3921" s="81" t="s">
        <v>13</v>
      </c>
      <c r="C3921" s="460" t="s">
        <v>93</v>
      </c>
      <c r="D3921" s="459">
        <v>1</v>
      </c>
      <c r="E3921" s="81"/>
    </row>
    <row r="3922" spans="1:5" x14ac:dyDescent="0.25">
      <c r="A3922" s="458">
        <v>44134</v>
      </c>
      <c r="B3922" s="81" t="s">
        <v>13</v>
      </c>
      <c r="C3922" s="460" t="s">
        <v>1162</v>
      </c>
      <c r="D3922" s="459">
        <v>1</v>
      </c>
      <c r="E3922" s="81"/>
    </row>
    <row r="3923" spans="1:5" x14ac:dyDescent="0.25">
      <c r="A3923" s="458">
        <v>44134</v>
      </c>
      <c r="B3923" s="81" t="s">
        <v>13</v>
      </c>
      <c r="C3923" s="460" t="s">
        <v>803</v>
      </c>
      <c r="D3923" s="459">
        <v>1</v>
      </c>
      <c r="E3923" s="81"/>
    </row>
    <row r="3924" spans="1:5" x14ac:dyDescent="0.25">
      <c r="A3924" s="458">
        <v>44134</v>
      </c>
      <c r="B3924" s="81" t="s">
        <v>13</v>
      </c>
      <c r="C3924" s="81" t="s">
        <v>13</v>
      </c>
      <c r="D3924" s="459">
        <v>9</v>
      </c>
      <c r="E3924" s="81"/>
    </row>
    <row r="3925" spans="1:5" x14ac:dyDescent="0.25">
      <c r="A3925" s="458">
        <v>44134</v>
      </c>
      <c r="B3925" s="81" t="s">
        <v>13</v>
      </c>
      <c r="C3925" s="460" t="s">
        <v>1165</v>
      </c>
      <c r="D3925" s="459">
        <v>3</v>
      </c>
      <c r="E3925" s="81"/>
    </row>
    <row r="3926" spans="1:5" x14ac:dyDescent="0.25">
      <c r="A3926" s="458">
        <v>44134</v>
      </c>
      <c r="B3926" s="81" t="s">
        <v>13</v>
      </c>
      <c r="C3926" s="81" t="s">
        <v>633</v>
      </c>
      <c r="D3926" s="459">
        <v>1</v>
      </c>
      <c r="E3926" s="81"/>
    </row>
    <row r="3927" spans="1:5" x14ac:dyDescent="0.25">
      <c r="A3927" s="458">
        <v>44134</v>
      </c>
      <c r="B3927" s="81" t="s">
        <v>13</v>
      </c>
      <c r="C3927" s="460" t="s">
        <v>1167</v>
      </c>
      <c r="D3927" s="459">
        <v>1</v>
      </c>
      <c r="E3927" s="81"/>
    </row>
    <row r="3928" spans="1:5" x14ac:dyDescent="0.25">
      <c r="A3928" s="458">
        <v>44134</v>
      </c>
      <c r="B3928" s="81" t="s">
        <v>24</v>
      </c>
      <c r="C3928" s="81" t="s">
        <v>23</v>
      </c>
      <c r="D3928" s="459">
        <v>22</v>
      </c>
      <c r="E3928" s="81"/>
    </row>
    <row r="3929" spans="1:5" x14ac:dyDescent="0.25">
      <c r="A3929" s="458">
        <v>44134</v>
      </c>
      <c r="B3929" s="81" t="s">
        <v>24</v>
      </c>
      <c r="C3929" s="81" t="s">
        <v>24</v>
      </c>
      <c r="D3929" s="459">
        <v>2</v>
      </c>
      <c r="E3929" s="81"/>
    </row>
    <row r="3930" spans="1:5" x14ac:dyDescent="0.25">
      <c r="A3930" s="458">
        <v>44134</v>
      </c>
      <c r="B3930" s="81" t="s">
        <v>24</v>
      </c>
      <c r="C3930" s="460" t="s">
        <v>1182</v>
      </c>
      <c r="D3930" s="459">
        <v>2</v>
      </c>
      <c r="E3930" s="81"/>
    </row>
    <row r="3931" spans="1:5" x14ac:dyDescent="0.25">
      <c r="A3931" s="458">
        <v>44134</v>
      </c>
      <c r="B3931" s="81" t="s">
        <v>24</v>
      </c>
      <c r="C3931" s="81" t="s">
        <v>36</v>
      </c>
      <c r="D3931" s="459">
        <v>3</v>
      </c>
      <c r="E3931" s="81"/>
    </row>
    <row r="3932" spans="1:5" x14ac:dyDescent="0.25">
      <c r="A3932" s="458">
        <v>44134</v>
      </c>
      <c r="B3932" s="81" t="s">
        <v>47</v>
      </c>
      <c r="C3932" s="81" t="s">
        <v>47</v>
      </c>
      <c r="D3932" s="459">
        <v>0</v>
      </c>
      <c r="E3932" s="81"/>
    </row>
    <row r="3933" spans="1:5" x14ac:dyDescent="0.25">
      <c r="A3933" s="458">
        <v>44134</v>
      </c>
      <c r="B3933" s="81" t="s">
        <v>48</v>
      </c>
      <c r="C3933" s="460" t="s">
        <v>1380</v>
      </c>
      <c r="D3933" s="459">
        <v>2</v>
      </c>
      <c r="E3933" s="81"/>
    </row>
    <row r="3934" spans="1:5" x14ac:dyDescent="0.25">
      <c r="A3934" s="458">
        <v>44134</v>
      </c>
      <c r="B3934" s="81" t="s">
        <v>7</v>
      </c>
      <c r="C3934" s="460" t="s">
        <v>1191</v>
      </c>
      <c r="D3934" s="459">
        <v>2</v>
      </c>
      <c r="E3934" s="81"/>
    </row>
    <row r="3935" spans="1:5" x14ac:dyDescent="0.25">
      <c r="A3935" s="458">
        <v>44134</v>
      </c>
      <c r="B3935" s="81" t="s">
        <v>7</v>
      </c>
      <c r="C3935" s="81" t="s">
        <v>7</v>
      </c>
      <c r="D3935" s="459">
        <v>22</v>
      </c>
      <c r="E3935" s="81"/>
    </row>
    <row r="3936" spans="1:5" x14ac:dyDescent="0.25">
      <c r="A3936" s="458">
        <v>44134</v>
      </c>
      <c r="B3936" s="81" t="s">
        <v>9</v>
      </c>
      <c r="C3936" s="81" t="s">
        <v>9</v>
      </c>
      <c r="D3936" s="459">
        <v>29</v>
      </c>
      <c r="E3936" s="81"/>
    </row>
    <row r="3937" spans="1:5" x14ac:dyDescent="0.25">
      <c r="A3937" s="458">
        <v>44134</v>
      </c>
      <c r="B3937" s="81" t="s">
        <v>9</v>
      </c>
      <c r="C3937" s="81" t="s">
        <v>17</v>
      </c>
      <c r="D3937" s="459">
        <v>2</v>
      </c>
      <c r="E3937" s="81"/>
    </row>
    <row r="3938" spans="1:5" x14ac:dyDescent="0.25">
      <c r="A3938" s="458">
        <v>44134</v>
      </c>
      <c r="B3938" s="81" t="s">
        <v>9</v>
      </c>
      <c r="C3938" s="460" t="s">
        <v>1202</v>
      </c>
      <c r="D3938" s="459">
        <v>7</v>
      </c>
      <c r="E3938" s="81"/>
    </row>
    <row r="3939" spans="1:5" x14ac:dyDescent="0.25">
      <c r="A3939" s="458">
        <v>44134</v>
      </c>
      <c r="B3939" s="81" t="s">
        <v>9</v>
      </c>
      <c r="C3939" s="81" t="s">
        <v>143</v>
      </c>
      <c r="D3939" s="459">
        <v>2</v>
      </c>
      <c r="E3939" s="81"/>
    </row>
    <row r="3940" spans="1:5" x14ac:dyDescent="0.25">
      <c r="A3940" s="458">
        <v>44134</v>
      </c>
      <c r="B3940" s="81" t="s">
        <v>15</v>
      </c>
      <c r="C3940" s="81" t="s">
        <v>1139</v>
      </c>
      <c r="D3940" s="459">
        <v>15</v>
      </c>
      <c r="E3940" s="81"/>
    </row>
    <row r="3941" spans="1:5" x14ac:dyDescent="0.25">
      <c r="A3941" s="458">
        <v>44134</v>
      </c>
      <c r="B3941" s="81" t="s">
        <v>11</v>
      </c>
      <c r="C3941" s="81" t="s">
        <v>11</v>
      </c>
      <c r="D3941" s="459">
        <v>4</v>
      </c>
      <c r="E3941" s="81"/>
    </row>
    <row r="3942" spans="1:5" x14ac:dyDescent="0.25">
      <c r="A3942" s="458">
        <v>44134</v>
      </c>
      <c r="B3942" s="81" t="s">
        <v>11</v>
      </c>
      <c r="C3942" s="81" t="s">
        <v>133</v>
      </c>
      <c r="D3942" s="459">
        <v>7</v>
      </c>
      <c r="E3942" s="81"/>
    </row>
    <row r="3943" spans="1:5" x14ac:dyDescent="0.25">
      <c r="A3943" s="458">
        <v>44134</v>
      </c>
      <c r="B3943" s="81" t="s">
        <v>12</v>
      </c>
      <c r="C3943" s="81" t="s">
        <v>73</v>
      </c>
      <c r="D3943" s="459">
        <v>1</v>
      </c>
      <c r="E3943" s="81"/>
    </row>
    <row r="3944" spans="1:5" x14ac:dyDescent="0.25">
      <c r="A3944" s="458">
        <v>44134</v>
      </c>
      <c r="B3944" s="81" t="s">
        <v>12</v>
      </c>
      <c r="C3944" s="460" t="s">
        <v>1222</v>
      </c>
      <c r="D3944" s="459">
        <v>1</v>
      </c>
      <c r="E3944" s="81"/>
    </row>
    <row r="3945" spans="1:5" x14ac:dyDescent="0.25">
      <c r="A3945" s="458">
        <v>44134</v>
      </c>
      <c r="B3945" s="81" t="s">
        <v>12</v>
      </c>
      <c r="C3945" s="116" t="s">
        <v>1223</v>
      </c>
      <c r="D3945" s="459">
        <v>3</v>
      </c>
      <c r="E3945" s="81"/>
    </row>
    <row r="3946" spans="1:5" x14ac:dyDescent="0.25">
      <c r="A3946" s="458">
        <v>44134</v>
      </c>
      <c r="B3946" s="81" t="s">
        <v>12</v>
      </c>
      <c r="C3946" s="460" t="s">
        <v>1224</v>
      </c>
      <c r="D3946" s="459">
        <v>1</v>
      </c>
      <c r="E3946" s="81"/>
    </row>
    <row r="3947" spans="1:5" x14ac:dyDescent="0.25">
      <c r="A3947" s="458">
        <v>44134</v>
      </c>
      <c r="B3947" s="81" t="s">
        <v>12</v>
      </c>
      <c r="C3947" s="81" t="s">
        <v>12</v>
      </c>
      <c r="D3947" s="459">
        <v>19</v>
      </c>
      <c r="E3947" s="81"/>
    </row>
    <row r="3948" spans="1:5" x14ac:dyDescent="0.25">
      <c r="A3948" s="458">
        <v>44134</v>
      </c>
      <c r="B3948" s="81" t="s">
        <v>8</v>
      </c>
      <c r="C3948" s="81" t="s">
        <v>72</v>
      </c>
      <c r="D3948" s="459">
        <v>1</v>
      </c>
      <c r="E3948" s="81"/>
    </row>
    <row r="3949" spans="1:5" x14ac:dyDescent="0.25">
      <c r="A3949" s="458">
        <v>44134</v>
      </c>
      <c r="B3949" s="81" t="s">
        <v>8</v>
      </c>
      <c r="C3949" s="460" t="s">
        <v>1232</v>
      </c>
      <c r="D3949" s="459">
        <v>2</v>
      </c>
      <c r="E3949" s="81"/>
    </row>
    <row r="3950" spans="1:5" x14ac:dyDescent="0.25">
      <c r="A3950" s="458">
        <v>44134</v>
      </c>
      <c r="B3950" s="81" t="s">
        <v>8</v>
      </c>
      <c r="C3950" s="81" t="s">
        <v>58</v>
      </c>
      <c r="D3950" s="459">
        <v>11</v>
      </c>
      <c r="E3950" s="81"/>
    </row>
    <row r="3951" spans="1:5" x14ac:dyDescent="0.25">
      <c r="A3951" s="458">
        <v>44134</v>
      </c>
      <c r="B3951" s="81" t="s">
        <v>8</v>
      </c>
      <c r="C3951" s="81" t="s">
        <v>132</v>
      </c>
      <c r="D3951" s="459">
        <v>3</v>
      </c>
      <c r="E3951" s="81"/>
    </row>
    <row r="3952" spans="1:5" x14ac:dyDescent="0.25">
      <c r="A3952" s="458">
        <v>44134</v>
      </c>
      <c r="B3952" s="81" t="s">
        <v>8</v>
      </c>
      <c r="C3952" s="81" t="s">
        <v>203</v>
      </c>
      <c r="D3952" s="459">
        <v>3</v>
      </c>
      <c r="E3952" s="81"/>
    </row>
    <row r="3953" spans="1:5" x14ac:dyDescent="0.25">
      <c r="A3953" s="458">
        <v>44134</v>
      </c>
      <c r="B3953" s="81" t="s">
        <v>8</v>
      </c>
      <c r="C3953" s="81" t="s">
        <v>40</v>
      </c>
      <c r="D3953" s="459">
        <v>1</v>
      </c>
      <c r="E3953" s="81"/>
    </row>
    <row r="3954" spans="1:5" x14ac:dyDescent="0.25">
      <c r="A3954" s="458">
        <v>44134</v>
      </c>
      <c r="B3954" s="81" t="s">
        <v>8</v>
      </c>
      <c r="C3954" s="81" t="s">
        <v>8</v>
      </c>
      <c r="D3954" s="459">
        <v>94</v>
      </c>
      <c r="E3954" s="81"/>
    </row>
    <row r="3955" spans="1:5" x14ac:dyDescent="0.25">
      <c r="A3955" s="458">
        <v>44134</v>
      </c>
      <c r="B3955" s="81" t="s">
        <v>8</v>
      </c>
      <c r="C3955" s="81" t="s">
        <v>31</v>
      </c>
      <c r="D3955" s="459">
        <v>1</v>
      </c>
      <c r="E3955" s="81"/>
    </row>
    <row r="3956" spans="1:5" x14ac:dyDescent="0.25">
      <c r="A3956" s="458">
        <v>44134</v>
      </c>
      <c r="B3956" s="81" t="s">
        <v>8</v>
      </c>
      <c r="C3956" s="81" t="s">
        <v>79</v>
      </c>
      <c r="D3956" s="459">
        <v>4</v>
      </c>
      <c r="E3956" s="81"/>
    </row>
    <row r="3957" spans="1:5" x14ac:dyDescent="0.25">
      <c r="A3957" s="458">
        <v>44134</v>
      </c>
      <c r="B3957" s="81" t="s">
        <v>8</v>
      </c>
      <c r="C3957" s="81" t="s">
        <v>110</v>
      </c>
      <c r="D3957" s="459">
        <v>2</v>
      </c>
      <c r="E3957" s="81"/>
    </row>
    <row r="3958" spans="1:5" x14ac:dyDescent="0.25">
      <c r="A3958" s="458">
        <v>44134</v>
      </c>
      <c r="B3958" s="81" t="s">
        <v>8</v>
      </c>
      <c r="C3958" s="81" t="s">
        <v>345</v>
      </c>
      <c r="D3958" s="459">
        <v>1</v>
      </c>
      <c r="E3958" s="81"/>
    </row>
    <row r="3959" spans="1:5" x14ac:dyDescent="0.25">
      <c r="A3959" s="458">
        <v>44134</v>
      </c>
      <c r="B3959" s="81" t="s">
        <v>49</v>
      </c>
      <c r="C3959" s="81" t="s">
        <v>49</v>
      </c>
      <c r="D3959" s="459">
        <v>0</v>
      </c>
      <c r="E3959" s="81"/>
    </row>
    <row r="3960" spans="1:5" x14ac:dyDescent="0.25">
      <c r="A3960" s="458">
        <v>44134</v>
      </c>
      <c r="B3960" s="81" t="s">
        <v>50</v>
      </c>
      <c r="C3960" s="460" t="s">
        <v>1249</v>
      </c>
      <c r="D3960" s="459">
        <v>1</v>
      </c>
      <c r="E3960" s="81"/>
    </row>
    <row r="3961" spans="1:5" x14ac:dyDescent="0.25">
      <c r="A3961" s="458">
        <v>44134</v>
      </c>
      <c r="B3961" s="81" t="s">
        <v>50</v>
      </c>
      <c r="C3961" s="81" t="s">
        <v>365</v>
      </c>
      <c r="D3961" s="459">
        <v>3</v>
      </c>
      <c r="E3961" s="81"/>
    </row>
    <row r="3962" spans="1:5" x14ac:dyDescent="0.25">
      <c r="A3962" s="458">
        <v>44134</v>
      </c>
      <c r="B3962" s="81" t="s">
        <v>27</v>
      </c>
      <c r="C3962" s="81" t="s">
        <v>139</v>
      </c>
      <c r="D3962" s="459">
        <v>6</v>
      </c>
      <c r="E3962" s="81"/>
    </row>
    <row r="3963" spans="1:5" x14ac:dyDescent="0.25">
      <c r="A3963" s="458">
        <v>44134</v>
      </c>
      <c r="B3963" s="81" t="s">
        <v>27</v>
      </c>
      <c r="C3963" s="81" t="s">
        <v>43</v>
      </c>
      <c r="D3963" s="459">
        <v>30</v>
      </c>
      <c r="E3963" s="81"/>
    </row>
    <row r="3964" spans="1:5" x14ac:dyDescent="0.25">
      <c r="A3964" s="458">
        <v>44134</v>
      </c>
      <c r="B3964" s="81" t="s">
        <v>27</v>
      </c>
      <c r="C3964" s="81" t="s">
        <v>619</v>
      </c>
      <c r="D3964" s="459">
        <v>2</v>
      </c>
      <c r="E3964" s="81"/>
    </row>
    <row r="3965" spans="1:5" x14ac:dyDescent="0.25">
      <c r="A3965" s="458">
        <v>44134</v>
      </c>
      <c r="B3965" s="81" t="s">
        <v>27</v>
      </c>
      <c r="C3965" s="460" t="s">
        <v>1258</v>
      </c>
      <c r="D3965" s="459">
        <v>1</v>
      </c>
      <c r="E3965" s="81"/>
    </row>
    <row r="3966" spans="1:5" x14ac:dyDescent="0.25">
      <c r="A3966" s="458">
        <v>44134</v>
      </c>
      <c r="B3966" s="81" t="s">
        <v>51</v>
      </c>
      <c r="C3966" s="81" t="s">
        <v>51</v>
      </c>
      <c r="D3966" s="459">
        <v>19</v>
      </c>
      <c r="E3966" s="81"/>
    </row>
    <row r="3967" spans="1:5" x14ac:dyDescent="0.25">
      <c r="A3967" s="458">
        <v>44134</v>
      </c>
      <c r="B3967" s="81" t="s">
        <v>10</v>
      </c>
      <c r="C3967" s="81" t="s">
        <v>10</v>
      </c>
      <c r="D3967" s="459">
        <v>0</v>
      </c>
      <c r="E3967" s="81"/>
    </row>
    <row r="3968" spans="1:5" x14ac:dyDescent="0.25">
      <c r="A3968" s="458">
        <v>44135</v>
      </c>
      <c r="B3968" s="81" t="s">
        <v>14</v>
      </c>
      <c r="C3968" s="81" t="s">
        <v>14</v>
      </c>
      <c r="D3968" s="459">
        <v>13</v>
      </c>
      <c r="E3968" s="81"/>
    </row>
    <row r="3969" spans="1:5" x14ac:dyDescent="0.25">
      <c r="A3969" s="458">
        <v>44135</v>
      </c>
      <c r="B3969" s="81" t="s">
        <v>14</v>
      </c>
      <c r="C3969" s="81" t="s">
        <v>16</v>
      </c>
      <c r="D3969" s="459">
        <v>3</v>
      </c>
      <c r="E3969" s="81"/>
    </row>
    <row r="3970" spans="1:5" x14ac:dyDescent="0.25">
      <c r="A3970" s="458">
        <v>44135</v>
      </c>
      <c r="B3970" s="81" t="s">
        <v>14</v>
      </c>
      <c r="C3970" s="81" t="s">
        <v>794</v>
      </c>
      <c r="D3970" s="459">
        <v>2</v>
      </c>
      <c r="E3970" s="81"/>
    </row>
    <row r="3971" spans="1:5" x14ac:dyDescent="0.25">
      <c r="A3971" s="458">
        <v>44135</v>
      </c>
      <c r="B3971" s="81" t="s">
        <v>20</v>
      </c>
      <c r="C3971" s="81" t="s">
        <v>20</v>
      </c>
      <c r="D3971" s="459">
        <v>37</v>
      </c>
      <c r="E3971" s="81"/>
    </row>
    <row r="3972" spans="1:5" x14ac:dyDescent="0.25">
      <c r="A3972" s="458">
        <v>44135</v>
      </c>
      <c r="B3972" s="81" t="s">
        <v>13</v>
      </c>
      <c r="C3972" s="460" t="s">
        <v>1162</v>
      </c>
      <c r="D3972" s="459">
        <v>2</v>
      </c>
      <c r="E3972" s="81"/>
    </row>
    <row r="3973" spans="1:5" x14ac:dyDescent="0.25">
      <c r="A3973" s="458">
        <v>44135</v>
      </c>
      <c r="B3973" s="81" t="s">
        <v>13</v>
      </c>
      <c r="C3973" s="81" t="s">
        <v>13</v>
      </c>
      <c r="D3973" s="459">
        <v>5</v>
      </c>
      <c r="E3973" s="81"/>
    </row>
    <row r="3974" spans="1:5" x14ac:dyDescent="0.25">
      <c r="A3974" s="458">
        <v>44135</v>
      </c>
      <c r="B3974" s="81" t="s">
        <v>13</v>
      </c>
      <c r="C3974" s="460" t="s">
        <v>1165</v>
      </c>
      <c r="D3974" s="459">
        <v>3</v>
      </c>
      <c r="E3974" s="81"/>
    </row>
    <row r="3975" spans="1:5" x14ac:dyDescent="0.25">
      <c r="A3975" s="458">
        <v>44135</v>
      </c>
      <c r="B3975" s="81" t="s">
        <v>13</v>
      </c>
      <c r="C3975" s="460" t="s">
        <v>1167</v>
      </c>
      <c r="D3975" s="459">
        <v>4</v>
      </c>
      <c r="E3975" s="81"/>
    </row>
    <row r="3976" spans="1:5" x14ac:dyDescent="0.25">
      <c r="A3976" s="458">
        <v>44135</v>
      </c>
      <c r="B3976" s="81" t="s">
        <v>24</v>
      </c>
      <c r="C3976" s="81" t="s">
        <v>23</v>
      </c>
      <c r="D3976" s="459">
        <v>10</v>
      </c>
      <c r="E3976" s="81"/>
    </row>
    <row r="3977" spans="1:5" x14ac:dyDescent="0.25">
      <c r="A3977" s="458">
        <v>44135</v>
      </c>
      <c r="B3977" s="81" t="s">
        <v>24</v>
      </c>
      <c r="C3977" s="81" t="s">
        <v>24</v>
      </c>
      <c r="D3977" s="459">
        <v>5</v>
      </c>
      <c r="E3977" s="81"/>
    </row>
    <row r="3978" spans="1:5" x14ac:dyDescent="0.25">
      <c r="A3978" s="458">
        <v>44135</v>
      </c>
      <c r="B3978" s="81" t="s">
        <v>24</v>
      </c>
      <c r="C3978" s="81" t="s">
        <v>36</v>
      </c>
      <c r="D3978" s="459">
        <v>1</v>
      </c>
      <c r="E3978" s="81"/>
    </row>
    <row r="3979" spans="1:5" x14ac:dyDescent="0.25">
      <c r="A3979" s="458">
        <v>44135</v>
      </c>
      <c r="B3979" s="81" t="s">
        <v>47</v>
      </c>
      <c r="C3979" s="81" t="s">
        <v>47</v>
      </c>
      <c r="D3979" s="459">
        <v>4</v>
      </c>
      <c r="E3979" s="81"/>
    </row>
    <row r="3980" spans="1:5" x14ac:dyDescent="0.25">
      <c r="A3980" s="458">
        <v>44135</v>
      </c>
      <c r="B3980" s="81" t="s">
        <v>48</v>
      </c>
      <c r="C3980" s="460" t="s">
        <v>1380</v>
      </c>
      <c r="D3980" s="459">
        <v>1</v>
      </c>
      <c r="E3980" s="81"/>
    </row>
    <row r="3981" spans="1:5" x14ac:dyDescent="0.25">
      <c r="A3981" s="458">
        <v>44135</v>
      </c>
      <c r="B3981" s="81" t="s">
        <v>7</v>
      </c>
      <c r="C3981" s="460" t="s">
        <v>1191</v>
      </c>
      <c r="D3981" s="459">
        <v>3</v>
      </c>
      <c r="E3981" s="81"/>
    </row>
    <row r="3982" spans="1:5" x14ac:dyDescent="0.25">
      <c r="A3982" s="458">
        <v>44135</v>
      </c>
      <c r="B3982" s="81" t="s">
        <v>7</v>
      </c>
      <c r="C3982" s="81" t="s">
        <v>7</v>
      </c>
      <c r="D3982" s="459">
        <v>15</v>
      </c>
      <c r="E3982" s="81"/>
    </row>
    <row r="3983" spans="1:5" x14ac:dyDescent="0.25">
      <c r="A3983" s="458">
        <v>44135</v>
      </c>
      <c r="B3983" s="81" t="s">
        <v>9</v>
      </c>
      <c r="C3983" s="81" t="s">
        <v>9</v>
      </c>
      <c r="D3983" s="459">
        <v>29</v>
      </c>
      <c r="E3983" s="81"/>
    </row>
    <row r="3984" spans="1:5" x14ac:dyDescent="0.25">
      <c r="A3984" s="458">
        <v>44135</v>
      </c>
      <c r="B3984" s="81" t="s">
        <v>15</v>
      </c>
      <c r="C3984" s="81" t="s">
        <v>1139</v>
      </c>
      <c r="D3984" s="459">
        <v>4</v>
      </c>
      <c r="E3984" s="81"/>
    </row>
    <row r="3985" spans="1:5" x14ac:dyDescent="0.25">
      <c r="A3985" s="458">
        <v>44135</v>
      </c>
      <c r="B3985" s="81" t="s">
        <v>11</v>
      </c>
      <c r="C3985" s="81" t="s">
        <v>333</v>
      </c>
      <c r="D3985" s="459">
        <v>1</v>
      </c>
      <c r="E3985" s="81"/>
    </row>
    <row r="3986" spans="1:5" x14ac:dyDescent="0.25">
      <c r="A3986" s="458">
        <v>44135</v>
      </c>
      <c r="B3986" s="81" t="s">
        <v>11</v>
      </c>
      <c r="C3986" s="81" t="s">
        <v>11</v>
      </c>
      <c r="D3986" s="459">
        <v>10</v>
      </c>
      <c r="E3986" s="81"/>
    </row>
    <row r="3987" spans="1:5" x14ac:dyDescent="0.25">
      <c r="A3987" s="458">
        <v>44135</v>
      </c>
      <c r="B3987" s="81" t="s">
        <v>11</v>
      </c>
      <c r="C3987" s="81" t="s">
        <v>133</v>
      </c>
      <c r="D3987" s="459">
        <v>4</v>
      </c>
      <c r="E3987" s="81"/>
    </row>
    <row r="3988" spans="1:5" x14ac:dyDescent="0.25">
      <c r="A3988" s="458">
        <v>44135</v>
      </c>
      <c r="B3988" s="81" t="s">
        <v>12</v>
      </c>
      <c r="C3988" s="81" t="s">
        <v>12</v>
      </c>
      <c r="D3988" s="459">
        <v>8</v>
      </c>
      <c r="E3988" s="81"/>
    </row>
    <row r="3989" spans="1:5" x14ac:dyDescent="0.25">
      <c r="A3989" s="458">
        <v>44135</v>
      </c>
      <c r="B3989" s="81" t="s">
        <v>8</v>
      </c>
      <c r="C3989" s="81" t="s">
        <v>72</v>
      </c>
      <c r="D3989" s="459">
        <v>2</v>
      </c>
      <c r="E3989" s="81"/>
    </row>
    <row r="3990" spans="1:5" x14ac:dyDescent="0.25">
      <c r="A3990" s="458">
        <v>44135</v>
      </c>
      <c r="B3990" s="81" t="s">
        <v>8</v>
      </c>
      <c r="C3990" s="460" t="s">
        <v>1232</v>
      </c>
      <c r="D3990" s="459">
        <v>3</v>
      </c>
      <c r="E3990" s="81"/>
    </row>
    <row r="3991" spans="1:5" x14ac:dyDescent="0.25">
      <c r="A3991" s="458">
        <v>44135</v>
      </c>
      <c r="B3991" s="81" t="s">
        <v>8</v>
      </c>
      <c r="C3991" s="81" t="s">
        <v>58</v>
      </c>
      <c r="D3991" s="459">
        <v>8</v>
      </c>
      <c r="E3991" s="81"/>
    </row>
    <row r="3992" spans="1:5" x14ac:dyDescent="0.25">
      <c r="A3992" s="458">
        <v>44135</v>
      </c>
      <c r="B3992" s="81" t="s">
        <v>8</v>
      </c>
      <c r="C3992" s="81" t="s">
        <v>132</v>
      </c>
      <c r="D3992" s="459">
        <v>1</v>
      </c>
      <c r="E3992" s="81"/>
    </row>
    <row r="3993" spans="1:5" x14ac:dyDescent="0.25">
      <c r="A3993" s="458">
        <v>44135</v>
      </c>
      <c r="B3993" s="81" t="s">
        <v>8</v>
      </c>
      <c r="C3993" s="81" t="s">
        <v>203</v>
      </c>
      <c r="D3993" s="459">
        <v>2</v>
      </c>
      <c r="E3993" s="81"/>
    </row>
    <row r="3994" spans="1:5" x14ac:dyDescent="0.25">
      <c r="A3994" s="458">
        <v>44135</v>
      </c>
      <c r="B3994" s="81" t="s">
        <v>8</v>
      </c>
      <c r="C3994" s="81" t="s">
        <v>8</v>
      </c>
      <c r="D3994" s="459">
        <v>88</v>
      </c>
      <c r="E3994" s="81"/>
    </row>
    <row r="3995" spans="1:5" x14ac:dyDescent="0.25">
      <c r="A3995" s="458">
        <v>44135</v>
      </c>
      <c r="B3995" s="81" t="s">
        <v>8</v>
      </c>
      <c r="C3995" s="81" t="s">
        <v>31</v>
      </c>
      <c r="D3995" s="459">
        <v>2</v>
      </c>
      <c r="E3995" s="81"/>
    </row>
    <row r="3996" spans="1:5" x14ac:dyDescent="0.25">
      <c r="A3996" s="458">
        <v>44135</v>
      </c>
      <c r="B3996" s="81" t="s">
        <v>8</v>
      </c>
      <c r="C3996" s="81" t="s">
        <v>110</v>
      </c>
      <c r="D3996" s="459">
        <v>3</v>
      </c>
      <c r="E3996" s="81"/>
    </row>
    <row r="3997" spans="1:5" x14ac:dyDescent="0.25">
      <c r="A3997" s="458">
        <v>44135</v>
      </c>
      <c r="B3997" s="81" t="s">
        <v>49</v>
      </c>
      <c r="C3997" s="81" t="s">
        <v>49</v>
      </c>
      <c r="D3997" s="459">
        <v>0</v>
      </c>
      <c r="E3997" s="81"/>
    </row>
    <row r="3998" spans="1:5" x14ac:dyDescent="0.25">
      <c r="A3998" s="458">
        <v>44135</v>
      </c>
      <c r="B3998" s="81" t="s">
        <v>50</v>
      </c>
      <c r="C3998" s="116" t="s">
        <v>1140</v>
      </c>
      <c r="D3998" s="459">
        <v>2</v>
      </c>
      <c r="E3998" s="81"/>
    </row>
    <row r="3999" spans="1:5" x14ac:dyDescent="0.25">
      <c r="A3999" s="458">
        <v>44135</v>
      </c>
      <c r="B3999" s="81" t="s">
        <v>27</v>
      </c>
      <c r="C3999" s="81" t="s">
        <v>139</v>
      </c>
      <c r="D3999" s="459">
        <v>9</v>
      </c>
      <c r="E3999" s="81"/>
    </row>
    <row r="4000" spans="1:5" x14ac:dyDescent="0.25">
      <c r="A4000" s="458">
        <v>44135</v>
      </c>
      <c r="B4000" s="81" t="s">
        <v>27</v>
      </c>
      <c r="C4000" s="81" t="s">
        <v>43</v>
      </c>
      <c r="D4000" s="459">
        <v>7</v>
      </c>
      <c r="E4000" s="81"/>
    </row>
    <row r="4001" spans="1:5" x14ac:dyDescent="0.25">
      <c r="A4001" s="458">
        <v>44135</v>
      </c>
      <c r="B4001" s="81" t="s">
        <v>51</v>
      </c>
      <c r="C4001" s="81" t="s">
        <v>51</v>
      </c>
      <c r="D4001" s="459">
        <v>5</v>
      </c>
      <c r="E4001" s="81"/>
    </row>
    <row r="4002" spans="1:5" x14ac:dyDescent="0.25">
      <c r="A4002" s="458">
        <v>44135</v>
      </c>
      <c r="B4002" s="81" t="s">
        <v>10</v>
      </c>
      <c r="C4002" s="81" t="s">
        <v>10</v>
      </c>
      <c r="D4002" s="459">
        <v>16</v>
      </c>
      <c r="E4002" s="81"/>
    </row>
    <row r="4003" spans="1:5" x14ac:dyDescent="0.25">
      <c r="A4003" s="458">
        <v>44136</v>
      </c>
      <c r="B4003" s="81" t="s">
        <v>14</v>
      </c>
      <c r="C4003" s="81" t="s">
        <v>14</v>
      </c>
      <c r="D4003" s="459">
        <v>9</v>
      </c>
      <c r="E4003" s="81"/>
    </row>
    <row r="4004" spans="1:5" x14ac:dyDescent="0.25">
      <c r="A4004" s="458">
        <v>44136</v>
      </c>
      <c r="B4004" s="81" t="s">
        <v>14</v>
      </c>
      <c r="C4004" s="81" t="s">
        <v>14</v>
      </c>
      <c r="D4004" s="459">
        <v>-20</v>
      </c>
      <c r="E4004" s="81"/>
    </row>
    <row r="4005" spans="1:5" x14ac:dyDescent="0.25">
      <c r="A4005" s="458">
        <v>44136</v>
      </c>
      <c r="B4005" s="81" t="s">
        <v>14</v>
      </c>
      <c r="C4005" s="81" t="s">
        <v>16</v>
      </c>
      <c r="D4005" s="459">
        <v>2</v>
      </c>
      <c r="E4005" s="81"/>
    </row>
    <row r="4006" spans="1:5" x14ac:dyDescent="0.25">
      <c r="A4006" s="458">
        <v>44136</v>
      </c>
      <c r="B4006" s="81" t="s">
        <v>14</v>
      </c>
      <c r="C4006" s="81" t="s">
        <v>794</v>
      </c>
      <c r="D4006" s="459">
        <v>4</v>
      </c>
      <c r="E4006" s="81"/>
    </row>
    <row r="4007" spans="1:5" x14ac:dyDescent="0.25">
      <c r="A4007" s="458">
        <v>44136</v>
      </c>
      <c r="B4007" s="81" t="s">
        <v>20</v>
      </c>
      <c r="C4007" s="81" t="s">
        <v>20</v>
      </c>
      <c r="D4007" s="459">
        <v>26</v>
      </c>
      <c r="E4007" s="81"/>
    </row>
    <row r="4008" spans="1:5" x14ac:dyDescent="0.25">
      <c r="A4008" s="458">
        <v>44136</v>
      </c>
      <c r="B4008" s="81" t="s">
        <v>20</v>
      </c>
      <c r="C4008" s="81" t="s">
        <v>20</v>
      </c>
      <c r="D4008" s="459">
        <v>-61</v>
      </c>
      <c r="E4008" s="81"/>
    </row>
    <row r="4009" spans="1:5" x14ac:dyDescent="0.25">
      <c r="A4009" s="458">
        <v>44136</v>
      </c>
      <c r="B4009" s="81" t="s">
        <v>13</v>
      </c>
      <c r="C4009" s="460" t="s">
        <v>93</v>
      </c>
      <c r="D4009" s="459">
        <v>1</v>
      </c>
      <c r="E4009" s="81"/>
    </row>
    <row r="4010" spans="1:5" x14ac:dyDescent="0.25">
      <c r="A4010" s="458">
        <v>44136</v>
      </c>
      <c r="B4010" s="81" t="s">
        <v>13</v>
      </c>
      <c r="C4010" s="81" t="s">
        <v>13</v>
      </c>
      <c r="D4010" s="459">
        <v>8</v>
      </c>
      <c r="E4010" s="81"/>
    </row>
    <row r="4011" spans="1:5" x14ac:dyDescent="0.25">
      <c r="A4011" s="458">
        <v>44136</v>
      </c>
      <c r="B4011" s="81" t="s">
        <v>13</v>
      </c>
      <c r="C4011" s="81" t="s">
        <v>13</v>
      </c>
      <c r="D4011" s="459">
        <v>-15</v>
      </c>
      <c r="E4011" s="81"/>
    </row>
    <row r="4012" spans="1:5" x14ac:dyDescent="0.25">
      <c r="A4012" s="458">
        <v>44136</v>
      </c>
      <c r="B4012" s="81" t="s">
        <v>13</v>
      </c>
      <c r="C4012" s="460" t="s">
        <v>1165</v>
      </c>
      <c r="D4012" s="459">
        <v>1</v>
      </c>
      <c r="E4012" s="81"/>
    </row>
    <row r="4013" spans="1:5" x14ac:dyDescent="0.25">
      <c r="A4013" s="458">
        <v>44136</v>
      </c>
      <c r="B4013" s="81" t="s">
        <v>13</v>
      </c>
      <c r="C4013" s="460" t="s">
        <v>1167</v>
      </c>
      <c r="D4013" s="459">
        <v>1</v>
      </c>
      <c r="E4013" s="81"/>
    </row>
    <row r="4014" spans="1:5" x14ac:dyDescent="0.25">
      <c r="A4014" s="458">
        <v>44136</v>
      </c>
      <c r="B4014" s="81" t="s">
        <v>24</v>
      </c>
      <c r="C4014" s="81" t="s">
        <v>23</v>
      </c>
      <c r="D4014" s="459">
        <v>4</v>
      </c>
      <c r="E4014" s="81"/>
    </row>
    <row r="4015" spans="1:5" x14ac:dyDescent="0.25">
      <c r="A4015" s="458">
        <v>44136</v>
      </c>
      <c r="B4015" s="81" t="s">
        <v>24</v>
      </c>
      <c r="C4015" s="81" t="s">
        <v>24</v>
      </c>
      <c r="D4015" s="459">
        <v>-19</v>
      </c>
      <c r="E4015" s="81"/>
    </row>
    <row r="4016" spans="1:5" x14ac:dyDescent="0.25">
      <c r="A4016" s="458">
        <v>44136</v>
      </c>
      <c r="B4016" s="81" t="s">
        <v>47</v>
      </c>
      <c r="C4016" s="81" t="s">
        <v>47</v>
      </c>
      <c r="D4016" s="459">
        <v>0</v>
      </c>
      <c r="E4016" s="81"/>
    </row>
    <row r="4017" spans="1:5" x14ac:dyDescent="0.25">
      <c r="A4017" s="458">
        <v>44136</v>
      </c>
      <c r="B4017" s="81" t="s">
        <v>47</v>
      </c>
      <c r="C4017" s="81" t="s">
        <v>47</v>
      </c>
      <c r="D4017" s="459">
        <v>-3</v>
      </c>
      <c r="E4017" s="81"/>
    </row>
    <row r="4018" spans="1:5" x14ac:dyDescent="0.25">
      <c r="A4018" s="458">
        <v>44136</v>
      </c>
      <c r="B4018" s="81" t="s">
        <v>48</v>
      </c>
      <c r="C4018" s="460" t="s">
        <v>1380</v>
      </c>
      <c r="D4018" s="459">
        <v>0</v>
      </c>
      <c r="E4018" s="81"/>
    </row>
    <row r="4019" spans="1:5" x14ac:dyDescent="0.25">
      <c r="A4019" s="458">
        <v>44136</v>
      </c>
      <c r="B4019" s="81" t="s">
        <v>48</v>
      </c>
      <c r="C4019" s="460" t="s">
        <v>1380</v>
      </c>
      <c r="D4019" s="459">
        <v>-3</v>
      </c>
      <c r="E4019" s="81"/>
    </row>
    <row r="4020" spans="1:5" x14ac:dyDescent="0.25">
      <c r="A4020" s="458">
        <v>44136</v>
      </c>
      <c r="B4020" s="81" t="s">
        <v>7</v>
      </c>
      <c r="C4020" s="460" t="s">
        <v>1191</v>
      </c>
      <c r="D4020" s="459">
        <v>1</v>
      </c>
      <c r="E4020" s="81"/>
    </row>
    <row r="4021" spans="1:5" x14ac:dyDescent="0.25">
      <c r="A4021" s="458">
        <v>44136</v>
      </c>
      <c r="B4021" s="81" t="s">
        <v>7</v>
      </c>
      <c r="C4021" s="81" t="s">
        <v>7</v>
      </c>
      <c r="D4021" s="459">
        <v>15</v>
      </c>
      <c r="E4021" s="81"/>
    </row>
    <row r="4022" spans="1:5" x14ac:dyDescent="0.25">
      <c r="A4022" s="458">
        <v>44136</v>
      </c>
      <c r="B4022" s="81" t="s">
        <v>7</v>
      </c>
      <c r="C4022" s="81" t="s">
        <v>7</v>
      </c>
      <c r="D4022" s="459">
        <v>-10</v>
      </c>
      <c r="E4022" s="81"/>
    </row>
    <row r="4023" spans="1:5" x14ac:dyDescent="0.25">
      <c r="A4023" s="458">
        <v>44136</v>
      </c>
      <c r="B4023" s="81" t="s">
        <v>9</v>
      </c>
      <c r="C4023" s="81" t="s">
        <v>9</v>
      </c>
      <c r="D4023" s="459">
        <v>8</v>
      </c>
      <c r="E4023" s="81"/>
    </row>
    <row r="4024" spans="1:5" x14ac:dyDescent="0.25">
      <c r="A4024" s="458">
        <v>44136</v>
      </c>
      <c r="B4024" s="81" t="s">
        <v>9</v>
      </c>
      <c r="C4024" s="81" t="s">
        <v>9</v>
      </c>
      <c r="D4024" s="459">
        <v>-45</v>
      </c>
      <c r="E4024" s="81"/>
    </row>
    <row r="4025" spans="1:5" x14ac:dyDescent="0.25">
      <c r="A4025" s="458">
        <v>44136</v>
      </c>
      <c r="B4025" s="81" t="s">
        <v>9</v>
      </c>
      <c r="C4025" s="81" t="s">
        <v>17</v>
      </c>
      <c r="D4025" s="459">
        <v>1</v>
      </c>
      <c r="E4025" s="81"/>
    </row>
    <row r="4026" spans="1:5" x14ac:dyDescent="0.25">
      <c r="A4026" s="458">
        <v>44136</v>
      </c>
      <c r="B4026" s="81" t="s">
        <v>9</v>
      </c>
      <c r="C4026" s="460" t="s">
        <v>1202</v>
      </c>
      <c r="D4026" s="459">
        <v>2</v>
      </c>
      <c r="E4026" s="81"/>
    </row>
    <row r="4027" spans="1:5" x14ac:dyDescent="0.25">
      <c r="A4027" s="458">
        <v>44136</v>
      </c>
      <c r="B4027" s="81" t="s">
        <v>9</v>
      </c>
      <c r="C4027" s="81" t="s">
        <v>143</v>
      </c>
      <c r="D4027" s="459">
        <v>3</v>
      </c>
      <c r="E4027" s="81"/>
    </row>
    <row r="4028" spans="1:5" x14ac:dyDescent="0.25">
      <c r="A4028" s="458">
        <v>44136</v>
      </c>
      <c r="B4028" s="81" t="s">
        <v>15</v>
      </c>
      <c r="C4028" s="81" t="s">
        <v>1139</v>
      </c>
      <c r="D4028" s="459">
        <v>9</v>
      </c>
      <c r="E4028" s="81"/>
    </row>
    <row r="4029" spans="1:5" x14ac:dyDescent="0.25">
      <c r="A4029" s="458">
        <v>44136</v>
      </c>
      <c r="B4029" s="81" t="s">
        <v>15</v>
      </c>
      <c r="C4029" s="81" t="s">
        <v>1139</v>
      </c>
      <c r="D4029" s="459">
        <v>-11</v>
      </c>
      <c r="E4029" s="81"/>
    </row>
    <row r="4030" spans="1:5" x14ac:dyDescent="0.25">
      <c r="A4030" s="458">
        <v>44136</v>
      </c>
      <c r="B4030" s="81" t="s">
        <v>15</v>
      </c>
      <c r="C4030" s="81" t="s">
        <v>283</v>
      </c>
      <c r="D4030" s="459">
        <v>1</v>
      </c>
      <c r="E4030" s="81"/>
    </row>
    <row r="4031" spans="1:5" x14ac:dyDescent="0.25">
      <c r="A4031" s="458">
        <v>44136</v>
      </c>
      <c r="B4031" s="81" t="s">
        <v>11</v>
      </c>
      <c r="C4031" s="81" t="s">
        <v>64</v>
      </c>
      <c r="D4031" s="459">
        <v>2</v>
      </c>
      <c r="E4031" s="81"/>
    </row>
    <row r="4032" spans="1:5" x14ac:dyDescent="0.25">
      <c r="A4032" s="458">
        <v>44136</v>
      </c>
      <c r="B4032" s="81" t="s">
        <v>11</v>
      </c>
      <c r="C4032" s="81" t="s">
        <v>333</v>
      </c>
      <c r="D4032" s="459">
        <v>4</v>
      </c>
      <c r="E4032" s="81"/>
    </row>
    <row r="4033" spans="1:5" x14ac:dyDescent="0.25">
      <c r="A4033" s="458">
        <v>44136</v>
      </c>
      <c r="B4033" s="81" t="s">
        <v>11</v>
      </c>
      <c r="C4033" s="81" t="s">
        <v>11</v>
      </c>
      <c r="D4033" s="459">
        <v>2</v>
      </c>
      <c r="E4033" s="81"/>
    </row>
    <row r="4034" spans="1:5" x14ac:dyDescent="0.25">
      <c r="A4034" s="458">
        <v>44136</v>
      </c>
      <c r="B4034" s="81" t="s">
        <v>11</v>
      </c>
      <c r="C4034" s="81" t="s">
        <v>11</v>
      </c>
      <c r="D4034" s="459">
        <v>-16</v>
      </c>
      <c r="E4034" s="81"/>
    </row>
    <row r="4035" spans="1:5" x14ac:dyDescent="0.25">
      <c r="A4035" s="458">
        <v>44136</v>
      </c>
      <c r="B4035" s="81" t="s">
        <v>11</v>
      </c>
      <c r="C4035" s="81" t="s">
        <v>840</v>
      </c>
      <c r="D4035" s="459">
        <v>2</v>
      </c>
      <c r="E4035" s="81"/>
    </row>
    <row r="4036" spans="1:5" x14ac:dyDescent="0.25">
      <c r="A4036" s="458">
        <v>44136</v>
      </c>
      <c r="B4036" s="81" t="s">
        <v>11</v>
      </c>
      <c r="C4036" s="81" t="s">
        <v>133</v>
      </c>
      <c r="D4036" s="459">
        <v>5</v>
      </c>
      <c r="E4036" s="81"/>
    </row>
    <row r="4037" spans="1:5" x14ac:dyDescent="0.25">
      <c r="A4037" s="458">
        <v>44136</v>
      </c>
      <c r="B4037" s="81" t="s">
        <v>12</v>
      </c>
      <c r="C4037" s="81" t="s">
        <v>12</v>
      </c>
      <c r="D4037" s="459">
        <v>6</v>
      </c>
      <c r="E4037" s="81"/>
    </row>
    <row r="4038" spans="1:5" x14ac:dyDescent="0.25">
      <c r="A4038" s="458">
        <v>44136</v>
      </c>
      <c r="B4038" s="81" t="s">
        <v>12</v>
      </c>
      <c r="C4038" s="81" t="s">
        <v>12</v>
      </c>
      <c r="D4038" s="459">
        <v>-14</v>
      </c>
      <c r="E4038" s="81"/>
    </row>
    <row r="4039" spans="1:5" x14ac:dyDescent="0.25">
      <c r="A4039" s="458">
        <v>44136</v>
      </c>
      <c r="B4039" s="81" t="s">
        <v>8</v>
      </c>
      <c r="C4039" s="460" t="s">
        <v>1228</v>
      </c>
      <c r="D4039" s="459">
        <v>1</v>
      </c>
      <c r="E4039" s="81"/>
    </row>
    <row r="4040" spans="1:5" x14ac:dyDescent="0.25">
      <c r="A4040" s="458">
        <v>44136</v>
      </c>
      <c r="B4040" s="81" t="s">
        <v>8</v>
      </c>
      <c r="C4040" s="460" t="s">
        <v>1232</v>
      </c>
      <c r="D4040" s="459">
        <v>1</v>
      </c>
      <c r="E4040" s="81"/>
    </row>
    <row r="4041" spans="1:5" x14ac:dyDescent="0.25">
      <c r="A4041" s="458">
        <v>44136</v>
      </c>
      <c r="B4041" s="81" t="s">
        <v>8</v>
      </c>
      <c r="C4041" s="81" t="s">
        <v>58</v>
      </c>
      <c r="D4041" s="459">
        <v>6</v>
      </c>
      <c r="E4041" s="81"/>
    </row>
    <row r="4042" spans="1:5" x14ac:dyDescent="0.25">
      <c r="A4042" s="458">
        <v>44136</v>
      </c>
      <c r="B4042" s="81" t="s">
        <v>8</v>
      </c>
      <c r="C4042" s="81" t="s">
        <v>593</v>
      </c>
      <c r="D4042" s="459">
        <v>1</v>
      </c>
      <c r="E4042" s="81"/>
    </row>
    <row r="4043" spans="1:5" x14ac:dyDescent="0.25">
      <c r="A4043" s="458">
        <v>44136</v>
      </c>
      <c r="B4043" s="81" t="s">
        <v>8</v>
      </c>
      <c r="C4043" s="81" t="s">
        <v>132</v>
      </c>
      <c r="D4043" s="459">
        <v>6</v>
      </c>
      <c r="E4043" s="81"/>
    </row>
    <row r="4044" spans="1:5" x14ac:dyDescent="0.25">
      <c r="A4044" s="458">
        <v>44136</v>
      </c>
      <c r="B4044" s="81" t="s">
        <v>8</v>
      </c>
      <c r="C4044" s="81" t="s">
        <v>203</v>
      </c>
      <c r="D4044" s="459">
        <v>1</v>
      </c>
      <c r="E4044" s="81"/>
    </row>
    <row r="4045" spans="1:5" x14ac:dyDescent="0.25">
      <c r="A4045" s="458">
        <v>44136</v>
      </c>
      <c r="B4045" s="81" t="s">
        <v>8</v>
      </c>
      <c r="C4045" s="81" t="s">
        <v>40</v>
      </c>
      <c r="D4045" s="459">
        <v>1</v>
      </c>
      <c r="E4045" s="81"/>
    </row>
    <row r="4046" spans="1:5" x14ac:dyDescent="0.25">
      <c r="A4046" s="458">
        <v>44136</v>
      </c>
      <c r="B4046" s="81" t="s">
        <v>8</v>
      </c>
      <c r="C4046" s="81" t="s">
        <v>8</v>
      </c>
      <c r="D4046" s="459">
        <v>26</v>
      </c>
      <c r="E4046" s="81"/>
    </row>
    <row r="4047" spans="1:5" x14ac:dyDescent="0.25">
      <c r="A4047" s="458">
        <v>44136</v>
      </c>
      <c r="B4047" s="81" t="s">
        <v>8</v>
      </c>
      <c r="C4047" s="81" t="s">
        <v>8</v>
      </c>
      <c r="D4047" s="459">
        <v>-88</v>
      </c>
      <c r="E4047" s="81"/>
    </row>
    <row r="4048" spans="1:5" x14ac:dyDescent="0.25">
      <c r="A4048" s="458">
        <v>44136</v>
      </c>
      <c r="B4048" s="81" t="s">
        <v>8</v>
      </c>
      <c r="C4048" s="81" t="s">
        <v>31</v>
      </c>
      <c r="D4048" s="459">
        <v>1</v>
      </c>
      <c r="E4048" s="81"/>
    </row>
    <row r="4049" spans="1:5" x14ac:dyDescent="0.25">
      <c r="A4049" s="458">
        <v>44136</v>
      </c>
      <c r="B4049" s="81" t="s">
        <v>8</v>
      </c>
      <c r="C4049" s="81" t="s">
        <v>592</v>
      </c>
      <c r="D4049" s="459">
        <v>1</v>
      </c>
      <c r="E4049" s="81"/>
    </row>
    <row r="4050" spans="1:5" x14ac:dyDescent="0.25">
      <c r="A4050" s="458">
        <v>44136</v>
      </c>
      <c r="B4050" s="81" t="s">
        <v>8</v>
      </c>
      <c r="C4050" s="81" t="s">
        <v>345</v>
      </c>
      <c r="D4050" s="459">
        <v>1</v>
      </c>
      <c r="E4050" s="81"/>
    </row>
    <row r="4051" spans="1:5" x14ac:dyDescent="0.25">
      <c r="A4051" s="458">
        <v>44136</v>
      </c>
      <c r="B4051" s="81" t="s">
        <v>49</v>
      </c>
      <c r="C4051" s="81" t="s">
        <v>49</v>
      </c>
      <c r="D4051" s="459">
        <v>0</v>
      </c>
      <c r="E4051" s="81"/>
    </row>
    <row r="4052" spans="1:5" x14ac:dyDescent="0.25">
      <c r="A4052" s="458">
        <v>44136</v>
      </c>
      <c r="B4052" s="81" t="s">
        <v>49</v>
      </c>
      <c r="C4052" s="81" t="s">
        <v>49</v>
      </c>
      <c r="D4052" s="459">
        <v>-4</v>
      </c>
      <c r="E4052" s="81"/>
    </row>
    <row r="4053" spans="1:5" x14ac:dyDescent="0.25">
      <c r="A4053" s="458">
        <v>44136</v>
      </c>
      <c r="B4053" s="81" t="s">
        <v>50</v>
      </c>
      <c r="C4053" s="116" t="s">
        <v>1140</v>
      </c>
      <c r="D4053" s="459">
        <v>4</v>
      </c>
      <c r="E4053" s="81"/>
    </row>
    <row r="4054" spans="1:5" x14ac:dyDescent="0.25">
      <c r="A4054" s="458">
        <v>44136</v>
      </c>
      <c r="B4054" s="81" t="s">
        <v>50</v>
      </c>
      <c r="C4054" s="81" t="s">
        <v>365</v>
      </c>
      <c r="D4054" s="459">
        <v>-8</v>
      </c>
      <c r="E4054" s="81"/>
    </row>
    <row r="4055" spans="1:5" x14ac:dyDescent="0.25">
      <c r="A4055" s="458">
        <v>44136</v>
      </c>
      <c r="B4055" s="81" t="s">
        <v>27</v>
      </c>
      <c r="C4055" s="81" t="s">
        <v>139</v>
      </c>
      <c r="D4055" s="459">
        <v>2</v>
      </c>
      <c r="E4055" s="81"/>
    </row>
    <row r="4056" spans="1:5" x14ac:dyDescent="0.25">
      <c r="A4056" s="458">
        <v>44136</v>
      </c>
      <c r="B4056" s="81" t="s">
        <v>27</v>
      </c>
      <c r="C4056" s="81" t="s">
        <v>43</v>
      </c>
      <c r="D4056" s="459">
        <v>27</v>
      </c>
      <c r="E4056" s="81"/>
    </row>
    <row r="4057" spans="1:5" x14ac:dyDescent="0.25">
      <c r="A4057" s="458">
        <v>44136</v>
      </c>
      <c r="B4057" s="81" t="s">
        <v>27</v>
      </c>
      <c r="C4057" s="460" t="s">
        <v>43</v>
      </c>
      <c r="D4057" s="459">
        <v>-42</v>
      </c>
      <c r="E4057" s="81"/>
    </row>
    <row r="4058" spans="1:5" x14ac:dyDescent="0.25">
      <c r="A4058" s="458">
        <v>44136</v>
      </c>
      <c r="B4058" s="81" t="s">
        <v>51</v>
      </c>
      <c r="C4058" s="81" t="s">
        <v>51</v>
      </c>
      <c r="D4058" s="459">
        <v>10</v>
      </c>
      <c r="E4058" s="81"/>
    </row>
    <row r="4059" spans="1:5" x14ac:dyDescent="0.25">
      <c r="A4059" s="458">
        <v>44136</v>
      </c>
      <c r="B4059" s="81" t="s">
        <v>51</v>
      </c>
      <c r="C4059" s="81" t="s">
        <v>51</v>
      </c>
      <c r="D4059" s="459">
        <v>-17</v>
      </c>
      <c r="E4059" s="81"/>
    </row>
    <row r="4060" spans="1:5" x14ac:dyDescent="0.25">
      <c r="A4060" s="458">
        <v>44136</v>
      </c>
      <c r="B4060" s="81" t="s">
        <v>10</v>
      </c>
      <c r="C4060" s="81" t="s">
        <v>10</v>
      </c>
      <c r="D4060" s="459">
        <v>0</v>
      </c>
      <c r="E4060" s="81"/>
    </row>
    <row r="4061" spans="1:5" x14ac:dyDescent="0.25">
      <c r="A4061" s="458">
        <v>44136</v>
      </c>
      <c r="B4061" s="81" t="s">
        <v>10</v>
      </c>
      <c r="C4061" s="81" t="s">
        <v>10</v>
      </c>
      <c r="D4061" s="459">
        <v>-8</v>
      </c>
      <c r="E4061" s="81"/>
    </row>
    <row r="4062" spans="1:5" x14ac:dyDescent="0.25">
      <c r="A4062" s="458">
        <v>44137</v>
      </c>
      <c r="B4062" s="81" t="s">
        <v>14</v>
      </c>
      <c r="C4062" s="81" t="s">
        <v>14</v>
      </c>
      <c r="D4062" s="459">
        <v>0</v>
      </c>
      <c r="E4062" s="81"/>
    </row>
    <row r="4063" spans="1:5" x14ac:dyDescent="0.25">
      <c r="A4063" s="458">
        <v>44137</v>
      </c>
      <c r="B4063" s="81" t="s">
        <v>20</v>
      </c>
      <c r="C4063" s="81" t="s">
        <v>20</v>
      </c>
      <c r="D4063" s="459">
        <v>42</v>
      </c>
      <c r="E4063" s="81"/>
    </row>
    <row r="4064" spans="1:5" x14ac:dyDescent="0.25">
      <c r="A4064" s="458">
        <v>44137</v>
      </c>
      <c r="B4064" s="81" t="s">
        <v>20</v>
      </c>
      <c r="C4064" s="81" t="s">
        <v>363</v>
      </c>
      <c r="D4064" s="459">
        <v>1</v>
      </c>
      <c r="E4064" s="81"/>
    </row>
    <row r="4065" spans="1:5" x14ac:dyDescent="0.25">
      <c r="A4065" s="458">
        <v>44137</v>
      </c>
      <c r="B4065" s="81" t="s">
        <v>13</v>
      </c>
      <c r="C4065" s="460" t="s">
        <v>1161</v>
      </c>
      <c r="D4065" s="459">
        <v>1</v>
      </c>
      <c r="E4065" s="81"/>
    </row>
    <row r="4066" spans="1:5" x14ac:dyDescent="0.25">
      <c r="A4066" s="458">
        <v>44137</v>
      </c>
      <c r="B4066" s="81" t="s">
        <v>13</v>
      </c>
      <c r="C4066" s="81" t="s">
        <v>13</v>
      </c>
      <c r="D4066" s="459">
        <v>3</v>
      </c>
      <c r="E4066" s="81"/>
    </row>
    <row r="4067" spans="1:5" x14ac:dyDescent="0.25">
      <c r="A4067" s="458">
        <v>44137</v>
      </c>
      <c r="B4067" s="81" t="s">
        <v>13</v>
      </c>
      <c r="C4067" s="460" t="s">
        <v>1165</v>
      </c>
      <c r="D4067" s="459">
        <v>5</v>
      </c>
      <c r="E4067" s="81"/>
    </row>
    <row r="4068" spans="1:5" x14ac:dyDescent="0.25">
      <c r="A4068" s="458">
        <v>44137</v>
      </c>
      <c r="B4068" s="81" t="s">
        <v>13</v>
      </c>
      <c r="C4068" s="460" t="s">
        <v>1167</v>
      </c>
      <c r="D4068" s="459">
        <v>2</v>
      </c>
      <c r="E4068" s="81"/>
    </row>
    <row r="4069" spans="1:5" x14ac:dyDescent="0.25">
      <c r="A4069" s="458">
        <v>44137</v>
      </c>
      <c r="B4069" s="81" t="s">
        <v>24</v>
      </c>
      <c r="C4069" s="81" t="s">
        <v>23</v>
      </c>
      <c r="D4069" s="459">
        <v>3</v>
      </c>
      <c r="E4069" s="81"/>
    </row>
    <row r="4070" spans="1:5" x14ac:dyDescent="0.25">
      <c r="A4070" s="458">
        <v>44137</v>
      </c>
      <c r="B4070" s="81" t="s">
        <v>24</v>
      </c>
      <c r="C4070" s="81" t="s">
        <v>24</v>
      </c>
      <c r="D4070" s="459">
        <v>1</v>
      </c>
      <c r="E4070" s="81"/>
    </row>
    <row r="4071" spans="1:5" x14ac:dyDescent="0.25">
      <c r="A4071" s="458">
        <v>44137</v>
      </c>
      <c r="B4071" s="81" t="s">
        <v>24</v>
      </c>
      <c r="C4071" s="81" t="s">
        <v>36</v>
      </c>
      <c r="D4071" s="459">
        <v>1</v>
      </c>
      <c r="E4071" s="81"/>
    </row>
    <row r="4072" spans="1:5" x14ac:dyDescent="0.25">
      <c r="A4072" s="458">
        <v>44137</v>
      </c>
      <c r="B4072" s="81" t="s">
        <v>47</v>
      </c>
      <c r="C4072" s="81" t="s">
        <v>47</v>
      </c>
      <c r="D4072" s="459">
        <v>0</v>
      </c>
      <c r="E4072" s="81"/>
    </row>
    <row r="4073" spans="1:5" x14ac:dyDescent="0.25">
      <c r="A4073" s="458">
        <v>44137</v>
      </c>
      <c r="B4073" s="81" t="s">
        <v>48</v>
      </c>
      <c r="C4073" s="460" t="s">
        <v>1380</v>
      </c>
      <c r="D4073" s="459">
        <v>0</v>
      </c>
      <c r="E4073" s="81"/>
    </row>
    <row r="4074" spans="1:5" x14ac:dyDescent="0.25">
      <c r="A4074" s="458">
        <v>44137</v>
      </c>
      <c r="B4074" s="81" t="s">
        <v>7</v>
      </c>
      <c r="C4074" s="81" t="s">
        <v>7</v>
      </c>
      <c r="D4074" s="459">
        <v>0</v>
      </c>
      <c r="E4074" s="81"/>
    </row>
    <row r="4075" spans="1:5" x14ac:dyDescent="0.25">
      <c r="A4075" s="458">
        <v>44137</v>
      </c>
      <c r="B4075" s="81" t="s">
        <v>9</v>
      </c>
      <c r="C4075" s="81" t="s">
        <v>9</v>
      </c>
      <c r="D4075" s="459">
        <v>7</v>
      </c>
      <c r="E4075" s="81"/>
    </row>
    <row r="4076" spans="1:5" x14ac:dyDescent="0.25">
      <c r="A4076" s="458">
        <v>44137</v>
      </c>
      <c r="B4076" s="81" t="s">
        <v>15</v>
      </c>
      <c r="C4076" s="81" t="s">
        <v>1139</v>
      </c>
      <c r="D4076" s="459">
        <v>0</v>
      </c>
      <c r="E4076" s="81"/>
    </row>
    <row r="4077" spans="1:5" x14ac:dyDescent="0.25">
      <c r="A4077" s="458">
        <v>44137</v>
      </c>
      <c r="B4077" s="81" t="s">
        <v>11</v>
      </c>
      <c r="C4077" s="81" t="s">
        <v>333</v>
      </c>
      <c r="D4077" s="459">
        <v>3</v>
      </c>
      <c r="E4077" s="81"/>
    </row>
    <row r="4078" spans="1:5" x14ac:dyDescent="0.25">
      <c r="A4078" s="458">
        <v>44137</v>
      </c>
      <c r="B4078" s="81" t="s">
        <v>12</v>
      </c>
      <c r="C4078" s="460" t="s">
        <v>1224</v>
      </c>
      <c r="D4078" s="459">
        <v>1</v>
      </c>
      <c r="E4078" s="81"/>
    </row>
    <row r="4079" spans="1:5" x14ac:dyDescent="0.25">
      <c r="A4079" s="458">
        <v>44137</v>
      </c>
      <c r="B4079" s="81" t="s">
        <v>12</v>
      </c>
      <c r="C4079" s="81" t="s">
        <v>12</v>
      </c>
      <c r="D4079" s="459">
        <v>10</v>
      </c>
      <c r="E4079" s="81"/>
    </row>
    <row r="4080" spans="1:5" x14ac:dyDescent="0.25">
      <c r="A4080" s="458">
        <v>44137</v>
      </c>
      <c r="B4080" s="81" t="s">
        <v>8</v>
      </c>
      <c r="C4080" s="460" t="s">
        <v>1232</v>
      </c>
      <c r="D4080" s="459">
        <v>1</v>
      </c>
      <c r="E4080" s="81"/>
    </row>
    <row r="4081" spans="1:5" x14ac:dyDescent="0.25">
      <c r="A4081" s="458">
        <v>44137</v>
      </c>
      <c r="B4081" s="81" t="s">
        <v>8</v>
      </c>
      <c r="C4081" s="81" t="s">
        <v>58</v>
      </c>
      <c r="D4081" s="459">
        <v>7</v>
      </c>
      <c r="E4081" s="81"/>
    </row>
    <row r="4082" spans="1:5" x14ac:dyDescent="0.25">
      <c r="A4082" s="458">
        <v>44137</v>
      </c>
      <c r="B4082" s="81" t="s">
        <v>8</v>
      </c>
      <c r="C4082" s="81" t="s">
        <v>132</v>
      </c>
      <c r="D4082" s="459">
        <v>1</v>
      </c>
      <c r="E4082" s="81"/>
    </row>
    <row r="4083" spans="1:5" x14ac:dyDescent="0.25">
      <c r="A4083" s="458">
        <v>44137</v>
      </c>
      <c r="B4083" s="81" t="s">
        <v>8</v>
      </c>
      <c r="C4083" s="81" t="s">
        <v>8</v>
      </c>
      <c r="D4083" s="459">
        <v>60</v>
      </c>
      <c r="E4083" s="81"/>
    </row>
    <row r="4084" spans="1:5" x14ac:dyDescent="0.25">
      <c r="A4084" s="458">
        <v>44137</v>
      </c>
      <c r="B4084" s="81" t="s">
        <v>8</v>
      </c>
      <c r="C4084" s="81" t="s">
        <v>31</v>
      </c>
      <c r="D4084" s="459">
        <v>3</v>
      </c>
      <c r="E4084" s="81"/>
    </row>
    <row r="4085" spans="1:5" x14ac:dyDescent="0.25">
      <c r="A4085" s="458">
        <v>44137</v>
      </c>
      <c r="B4085" s="81" t="s">
        <v>8</v>
      </c>
      <c r="C4085" s="81" t="s">
        <v>79</v>
      </c>
      <c r="D4085" s="459">
        <v>3</v>
      </c>
      <c r="E4085" s="81"/>
    </row>
    <row r="4086" spans="1:5" x14ac:dyDescent="0.25">
      <c r="A4086" s="458">
        <v>44137</v>
      </c>
      <c r="B4086" s="81" t="s">
        <v>49</v>
      </c>
      <c r="C4086" s="81" t="s">
        <v>49</v>
      </c>
      <c r="D4086" s="459">
        <v>2</v>
      </c>
      <c r="E4086" s="81"/>
    </row>
    <row r="4087" spans="1:5" x14ac:dyDescent="0.25">
      <c r="A4087" s="458">
        <v>44137</v>
      </c>
      <c r="B4087" s="81" t="s">
        <v>50</v>
      </c>
      <c r="C4087" s="81" t="s">
        <v>365</v>
      </c>
      <c r="D4087" s="459">
        <v>0</v>
      </c>
      <c r="E4087" s="81"/>
    </row>
    <row r="4088" spans="1:5" x14ac:dyDescent="0.25">
      <c r="A4088" s="458">
        <v>44137</v>
      </c>
      <c r="B4088" s="81" t="s">
        <v>27</v>
      </c>
      <c r="C4088" s="81" t="s">
        <v>43</v>
      </c>
      <c r="D4088" s="459">
        <v>0</v>
      </c>
      <c r="E4088" s="81"/>
    </row>
    <row r="4089" spans="1:5" x14ac:dyDescent="0.25">
      <c r="A4089" s="458">
        <v>44137</v>
      </c>
      <c r="B4089" s="81" t="s">
        <v>51</v>
      </c>
      <c r="C4089" s="81" t="s">
        <v>51</v>
      </c>
      <c r="D4089" s="459">
        <v>2</v>
      </c>
      <c r="E4089" s="81"/>
    </row>
    <row r="4090" spans="1:5" x14ac:dyDescent="0.25">
      <c r="A4090" s="458">
        <v>44137</v>
      </c>
      <c r="B4090" s="81" t="s">
        <v>10</v>
      </c>
      <c r="C4090" s="81" t="s">
        <v>10</v>
      </c>
      <c r="D4090" s="459">
        <v>4</v>
      </c>
      <c r="E4090" s="81"/>
    </row>
    <row r="4091" spans="1:5" x14ac:dyDescent="0.25">
      <c r="A4091" s="458">
        <v>44138</v>
      </c>
      <c r="B4091" s="81" t="s">
        <v>14</v>
      </c>
      <c r="C4091" s="81" t="s">
        <v>14</v>
      </c>
      <c r="D4091" s="459">
        <v>5</v>
      </c>
      <c r="E4091" s="81"/>
    </row>
    <row r="4092" spans="1:5" x14ac:dyDescent="0.25">
      <c r="A4092" s="458">
        <v>44138</v>
      </c>
      <c r="B4092" s="81" t="s">
        <v>14</v>
      </c>
      <c r="C4092" s="81" t="s">
        <v>16</v>
      </c>
      <c r="D4092" s="459">
        <v>2</v>
      </c>
      <c r="E4092" s="81"/>
    </row>
    <row r="4093" spans="1:5" x14ac:dyDescent="0.25">
      <c r="A4093" s="458">
        <v>44138</v>
      </c>
      <c r="B4093" s="81" t="s">
        <v>14</v>
      </c>
      <c r="C4093" s="81" t="s">
        <v>794</v>
      </c>
      <c r="D4093" s="459">
        <v>6</v>
      </c>
      <c r="E4093" s="81"/>
    </row>
    <row r="4094" spans="1:5" x14ac:dyDescent="0.25">
      <c r="A4094" s="458">
        <v>44138</v>
      </c>
      <c r="B4094" s="81" t="s">
        <v>14</v>
      </c>
      <c r="C4094" s="81" t="s">
        <v>84</v>
      </c>
      <c r="D4094" s="459">
        <v>1</v>
      </c>
      <c r="E4094" s="81"/>
    </row>
    <row r="4095" spans="1:5" x14ac:dyDescent="0.25">
      <c r="A4095" s="458">
        <v>44138</v>
      </c>
      <c r="B4095" s="81" t="s">
        <v>20</v>
      </c>
      <c r="C4095" s="81" t="s">
        <v>20</v>
      </c>
      <c r="D4095" s="459">
        <v>40</v>
      </c>
      <c r="E4095" s="81"/>
    </row>
    <row r="4096" spans="1:5" x14ac:dyDescent="0.25">
      <c r="A4096" s="458">
        <v>44138</v>
      </c>
      <c r="B4096" s="81" t="s">
        <v>13</v>
      </c>
      <c r="C4096" s="81" t="s">
        <v>13</v>
      </c>
      <c r="D4096" s="459">
        <v>6</v>
      </c>
      <c r="E4096" s="81"/>
    </row>
    <row r="4097" spans="1:5" x14ac:dyDescent="0.25">
      <c r="A4097" s="458">
        <v>44138</v>
      </c>
      <c r="B4097" s="81" t="s">
        <v>13</v>
      </c>
      <c r="C4097" s="460" t="s">
        <v>1165</v>
      </c>
      <c r="D4097" s="459">
        <v>1</v>
      </c>
      <c r="E4097" s="81"/>
    </row>
    <row r="4098" spans="1:5" x14ac:dyDescent="0.25">
      <c r="A4098" s="458">
        <v>44138</v>
      </c>
      <c r="B4098" s="81" t="s">
        <v>13</v>
      </c>
      <c r="C4098" s="460" t="s">
        <v>1167</v>
      </c>
      <c r="D4098" s="459">
        <v>2</v>
      </c>
      <c r="E4098" s="81"/>
    </row>
    <row r="4099" spans="1:5" x14ac:dyDescent="0.25">
      <c r="A4099" s="458">
        <v>44138</v>
      </c>
      <c r="B4099" s="81" t="s">
        <v>24</v>
      </c>
      <c r="C4099" s="81" t="s">
        <v>23</v>
      </c>
      <c r="D4099" s="459">
        <v>14</v>
      </c>
      <c r="E4099" s="81"/>
    </row>
    <row r="4100" spans="1:5" x14ac:dyDescent="0.25">
      <c r="A4100" s="458">
        <v>44138</v>
      </c>
      <c r="B4100" s="81" t="s">
        <v>24</v>
      </c>
      <c r="C4100" s="81" t="s">
        <v>24</v>
      </c>
      <c r="D4100" s="459">
        <v>2</v>
      </c>
      <c r="E4100" s="81"/>
    </row>
    <row r="4101" spans="1:5" x14ac:dyDescent="0.25">
      <c r="A4101" s="458">
        <v>44138</v>
      </c>
      <c r="B4101" s="81" t="s">
        <v>24</v>
      </c>
      <c r="C4101" s="81" t="s">
        <v>37</v>
      </c>
      <c r="D4101" s="459">
        <v>1</v>
      </c>
      <c r="E4101" s="81"/>
    </row>
    <row r="4102" spans="1:5" x14ac:dyDescent="0.25">
      <c r="A4102" s="458">
        <v>44138</v>
      </c>
      <c r="B4102" s="81" t="s">
        <v>24</v>
      </c>
      <c r="C4102" s="81" t="s">
        <v>36</v>
      </c>
      <c r="D4102" s="459">
        <v>1</v>
      </c>
      <c r="E4102" s="81"/>
    </row>
    <row r="4103" spans="1:5" x14ac:dyDescent="0.25">
      <c r="A4103" s="458">
        <v>44138</v>
      </c>
      <c r="B4103" s="81" t="s">
        <v>47</v>
      </c>
      <c r="C4103" s="81" t="s">
        <v>47</v>
      </c>
      <c r="D4103" s="459">
        <v>0</v>
      </c>
      <c r="E4103" s="81"/>
    </row>
    <row r="4104" spans="1:5" x14ac:dyDescent="0.25">
      <c r="A4104" s="458">
        <v>44138</v>
      </c>
      <c r="B4104" s="81" t="s">
        <v>48</v>
      </c>
      <c r="C4104" s="460" t="s">
        <v>1380</v>
      </c>
      <c r="D4104" s="459">
        <v>0</v>
      </c>
      <c r="E4104" s="81"/>
    </row>
    <row r="4105" spans="1:5" x14ac:dyDescent="0.25">
      <c r="A4105" s="458">
        <v>44138</v>
      </c>
      <c r="B4105" s="81" t="s">
        <v>7</v>
      </c>
      <c r="C4105" s="81" t="s">
        <v>7</v>
      </c>
      <c r="D4105" s="459">
        <v>4</v>
      </c>
      <c r="E4105" s="81"/>
    </row>
    <row r="4106" spans="1:5" x14ac:dyDescent="0.25">
      <c r="A4106" s="458">
        <v>44138</v>
      </c>
      <c r="B4106" s="81" t="s">
        <v>9</v>
      </c>
      <c r="C4106" s="460" t="s">
        <v>841</v>
      </c>
      <c r="D4106" s="459">
        <v>1</v>
      </c>
      <c r="E4106" s="81"/>
    </row>
    <row r="4107" spans="1:5" x14ac:dyDescent="0.25">
      <c r="A4107" s="458">
        <v>44138</v>
      </c>
      <c r="B4107" s="81" t="s">
        <v>9</v>
      </c>
      <c r="C4107" s="81" t="s">
        <v>9</v>
      </c>
      <c r="D4107" s="459">
        <v>20</v>
      </c>
      <c r="E4107" s="81"/>
    </row>
    <row r="4108" spans="1:5" x14ac:dyDescent="0.25">
      <c r="A4108" s="458">
        <v>44138</v>
      </c>
      <c r="B4108" s="81" t="s">
        <v>15</v>
      </c>
      <c r="C4108" s="81" t="s">
        <v>1139</v>
      </c>
      <c r="D4108" s="459">
        <v>1</v>
      </c>
      <c r="E4108" s="81"/>
    </row>
    <row r="4109" spans="1:5" x14ac:dyDescent="0.25">
      <c r="A4109" s="458">
        <v>44138</v>
      </c>
      <c r="B4109" s="81" t="s">
        <v>11</v>
      </c>
      <c r="C4109" s="81" t="s">
        <v>64</v>
      </c>
      <c r="D4109" s="459">
        <v>3</v>
      </c>
      <c r="E4109" s="81"/>
    </row>
    <row r="4110" spans="1:5" x14ac:dyDescent="0.25">
      <c r="A4110" s="458">
        <v>44138</v>
      </c>
      <c r="B4110" s="81" t="s">
        <v>11</v>
      </c>
      <c r="C4110" s="81" t="s">
        <v>333</v>
      </c>
      <c r="D4110" s="459">
        <v>5</v>
      </c>
      <c r="E4110" s="81"/>
    </row>
    <row r="4111" spans="1:5" x14ac:dyDescent="0.25">
      <c r="A4111" s="458">
        <v>44138</v>
      </c>
      <c r="B4111" s="81" t="s">
        <v>11</v>
      </c>
      <c r="C4111" s="81" t="s">
        <v>11</v>
      </c>
      <c r="D4111" s="459">
        <v>7</v>
      </c>
      <c r="E4111" s="81"/>
    </row>
    <row r="4112" spans="1:5" x14ac:dyDescent="0.25">
      <c r="A4112" s="458">
        <v>44138</v>
      </c>
      <c r="B4112" s="81" t="s">
        <v>12</v>
      </c>
      <c r="C4112" s="460" t="s">
        <v>1224</v>
      </c>
      <c r="D4112" s="459">
        <v>6</v>
      </c>
      <c r="E4112" s="81"/>
    </row>
    <row r="4113" spans="1:5" x14ac:dyDescent="0.25">
      <c r="A4113" s="458">
        <v>44138</v>
      </c>
      <c r="B4113" s="81" t="s">
        <v>12</v>
      </c>
      <c r="C4113" s="81" t="s">
        <v>12</v>
      </c>
      <c r="D4113" s="459">
        <v>1</v>
      </c>
      <c r="E4113" s="81"/>
    </row>
    <row r="4114" spans="1:5" x14ac:dyDescent="0.25">
      <c r="A4114" s="458">
        <v>44138</v>
      </c>
      <c r="B4114" s="81" t="s">
        <v>12</v>
      </c>
      <c r="C4114" s="81" t="s">
        <v>12</v>
      </c>
      <c r="D4114" s="459">
        <v>2</v>
      </c>
      <c r="E4114" s="81"/>
    </row>
    <row r="4115" spans="1:5" x14ac:dyDescent="0.25">
      <c r="A4115" s="458">
        <v>44138</v>
      </c>
      <c r="B4115" s="81" t="s">
        <v>8</v>
      </c>
      <c r="C4115" s="81" t="s">
        <v>58</v>
      </c>
      <c r="D4115" s="459">
        <v>8</v>
      </c>
      <c r="E4115" s="81"/>
    </row>
    <row r="4116" spans="1:5" x14ac:dyDescent="0.25">
      <c r="A4116" s="458">
        <v>44138</v>
      </c>
      <c r="B4116" s="81" t="s">
        <v>8</v>
      </c>
      <c r="C4116" s="81" t="s">
        <v>203</v>
      </c>
      <c r="D4116" s="459">
        <v>3</v>
      </c>
      <c r="E4116" s="81"/>
    </row>
    <row r="4117" spans="1:5" x14ac:dyDescent="0.25">
      <c r="A4117" s="458">
        <v>44138</v>
      </c>
      <c r="B4117" s="81" t="s">
        <v>8</v>
      </c>
      <c r="C4117" s="81" t="s">
        <v>40</v>
      </c>
      <c r="D4117" s="459">
        <v>10</v>
      </c>
      <c r="E4117" s="81"/>
    </row>
    <row r="4118" spans="1:5" x14ac:dyDescent="0.25">
      <c r="A4118" s="458">
        <v>44138</v>
      </c>
      <c r="B4118" s="81" t="s">
        <v>8</v>
      </c>
      <c r="C4118" s="81" t="s">
        <v>8</v>
      </c>
      <c r="D4118" s="459">
        <v>87</v>
      </c>
      <c r="E4118" s="81"/>
    </row>
    <row r="4119" spans="1:5" x14ac:dyDescent="0.25">
      <c r="A4119" s="458">
        <v>44138</v>
      </c>
      <c r="B4119" s="81" t="s">
        <v>8</v>
      </c>
      <c r="C4119" s="81" t="s">
        <v>79</v>
      </c>
      <c r="D4119" s="459">
        <v>1</v>
      </c>
      <c r="E4119" s="81"/>
    </row>
    <row r="4120" spans="1:5" x14ac:dyDescent="0.25">
      <c r="A4120" s="458">
        <v>44138</v>
      </c>
      <c r="B4120" s="81" t="s">
        <v>8</v>
      </c>
      <c r="C4120" s="81" t="s">
        <v>110</v>
      </c>
      <c r="D4120" s="459">
        <v>4</v>
      </c>
      <c r="E4120" s="81"/>
    </row>
    <row r="4121" spans="1:5" x14ac:dyDescent="0.25">
      <c r="A4121" s="458">
        <v>44138</v>
      </c>
      <c r="B4121" s="81" t="s">
        <v>8</v>
      </c>
      <c r="C4121" s="81" t="s">
        <v>345</v>
      </c>
      <c r="D4121" s="459">
        <v>1</v>
      </c>
      <c r="E4121" s="81"/>
    </row>
    <row r="4122" spans="1:5" x14ac:dyDescent="0.25">
      <c r="A4122" s="458">
        <v>44138</v>
      </c>
      <c r="B4122" s="81" t="s">
        <v>49</v>
      </c>
      <c r="C4122" s="81" t="s">
        <v>49</v>
      </c>
      <c r="D4122" s="459">
        <v>1</v>
      </c>
      <c r="E4122" s="81"/>
    </row>
    <row r="4123" spans="1:5" x14ac:dyDescent="0.25">
      <c r="A4123" s="458">
        <v>44138</v>
      </c>
      <c r="B4123" s="81" t="s">
        <v>50</v>
      </c>
      <c r="C4123" s="81" t="s">
        <v>365</v>
      </c>
      <c r="D4123" s="459">
        <v>1</v>
      </c>
      <c r="E4123" s="81"/>
    </row>
    <row r="4124" spans="1:5" x14ac:dyDescent="0.25">
      <c r="A4124" s="458">
        <v>44138</v>
      </c>
      <c r="B4124" s="81" t="s">
        <v>27</v>
      </c>
      <c r="C4124" s="81" t="s">
        <v>139</v>
      </c>
      <c r="D4124" s="459">
        <v>9</v>
      </c>
      <c r="E4124" s="81"/>
    </row>
    <row r="4125" spans="1:5" x14ac:dyDescent="0.25">
      <c r="A4125" s="458">
        <v>44138</v>
      </c>
      <c r="B4125" s="81" t="s">
        <v>27</v>
      </c>
      <c r="C4125" s="81" t="s">
        <v>233</v>
      </c>
      <c r="D4125" s="459">
        <v>1</v>
      </c>
      <c r="E4125" s="81"/>
    </row>
    <row r="4126" spans="1:5" x14ac:dyDescent="0.25">
      <c r="A4126" s="458">
        <v>44138</v>
      </c>
      <c r="B4126" s="81" t="s">
        <v>27</v>
      </c>
      <c r="C4126" s="81" t="s">
        <v>43</v>
      </c>
      <c r="D4126" s="459">
        <v>32</v>
      </c>
      <c r="E4126" s="81"/>
    </row>
    <row r="4127" spans="1:5" x14ac:dyDescent="0.25">
      <c r="A4127" s="458">
        <v>44138</v>
      </c>
      <c r="B4127" s="81" t="s">
        <v>51</v>
      </c>
      <c r="C4127" s="81" t="s">
        <v>51</v>
      </c>
      <c r="D4127" s="459">
        <v>21</v>
      </c>
      <c r="E4127" s="81"/>
    </row>
    <row r="4128" spans="1:5" x14ac:dyDescent="0.25">
      <c r="A4128" s="458">
        <v>44138</v>
      </c>
      <c r="B4128" s="81" t="s">
        <v>10</v>
      </c>
      <c r="C4128" s="81" t="s">
        <v>340</v>
      </c>
      <c r="D4128" s="459">
        <v>1</v>
      </c>
      <c r="E4128" s="81"/>
    </row>
    <row r="4129" spans="1:5" x14ac:dyDescent="0.25">
      <c r="A4129" s="458">
        <v>44138</v>
      </c>
      <c r="B4129" s="81" t="s">
        <v>10</v>
      </c>
      <c r="C4129" s="81" t="s">
        <v>10</v>
      </c>
      <c r="D4129" s="459">
        <v>6</v>
      </c>
      <c r="E4129" s="81"/>
    </row>
    <row r="4130" spans="1:5" x14ac:dyDescent="0.25">
      <c r="A4130" s="458">
        <v>44139</v>
      </c>
      <c r="B4130" s="81" t="s">
        <v>14</v>
      </c>
      <c r="C4130" s="81" t="s">
        <v>14</v>
      </c>
      <c r="D4130" s="459">
        <v>4</v>
      </c>
      <c r="E4130" s="81"/>
    </row>
    <row r="4131" spans="1:5" x14ac:dyDescent="0.25">
      <c r="A4131" s="458">
        <v>44139</v>
      </c>
      <c r="B4131" s="81" t="s">
        <v>14</v>
      </c>
      <c r="C4131" s="81" t="s">
        <v>794</v>
      </c>
      <c r="D4131" s="459">
        <v>11</v>
      </c>
      <c r="E4131" s="81"/>
    </row>
    <row r="4132" spans="1:5" x14ac:dyDescent="0.25">
      <c r="A4132" s="458">
        <v>44139</v>
      </c>
      <c r="B4132" s="81" t="s">
        <v>20</v>
      </c>
      <c r="C4132" s="81" t="s">
        <v>20</v>
      </c>
      <c r="D4132" s="459">
        <v>15</v>
      </c>
      <c r="E4132" s="81"/>
    </row>
    <row r="4133" spans="1:5" x14ac:dyDescent="0.25">
      <c r="A4133" s="458">
        <v>44139</v>
      </c>
      <c r="B4133" s="81" t="s">
        <v>20</v>
      </c>
      <c r="C4133" s="81" t="s">
        <v>363</v>
      </c>
      <c r="D4133" s="459">
        <v>1</v>
      </c>
      <c r="E4133" s="81"/>
    </row>
    <row r="4134" spans="1:5" x14ac:dyDescent="0.25">
      <c r="A4134" s="458">
        <v>44139</v>
      </c>
      <c r="B4134" s="81" t="s">
        <v>13</v>
      </c>
      <c r="C4134" s="460" t="s">
        <v>1162</v>
      </c>
      <c r="D4134" s="459">
        <v>1</v>
      </c>
      <c r="E4134" s="81"/>
    </row>
    <row r="4135" spans="1:5" x14ac:dyDescent="0.25">
      <c r="A4135" s="458">
        <v>44139</v>
      </c>
      <c r="B4135" s="81" t="s">
        <v>13</v>
      </c>
      <c r="C4135" s="460" t="s">
        <v>803</v>
      </c>
      <c r="D4135" s="459">
        <v>1</v>
      </c>
      <c r="E4135" s="81"/>
    </row>
    <row r="4136" spans="1:5" x14ac:dyDescent="0.25">
      <c r="A4136" s="458">
        <v>44139</v>
      </c>
      <c r="B4136" s="81" t="s">
        <v>13</v>
      </c>
      <c r="C4136" s="81" t="s">
        <v>13</v>
      </c>
      <c r="D4136" s="459">
        <v>10</v>
      </c>
      <c r="E4136" s="81"/>
    </row>
    <row r="4137" spans="1:5" x14ac:dyDescent="0.25">
      <c r="A4137" s="458">
        <v>44139</v>
      </c>
      <c r="B4137" s="81" t="s">
        <v>13</v>
      </c>
      <c r="C4137" s="460" t="s">
        <v>1165</v>
      </c>
      <c r="D4137" s="459">
        <v>1</v>
      </c>
      <c r="E4137" s="81"/>
    </row>
    <row r="4138" spans="1:5" x14ac:dyDescent="0.25">
      <c r="A4138" s="458">
        <v>44139</v>
      </c>
      <c r="B4138" s="81" t="s">
        <v>13</v>
      </c>
      <c r="C4138" s="460" t="s">
        <v>1167</v>
      </c>
      <c r="D4138" s="459">
        <v>2</v>
      </c>
      <c r="E4138" s="81"/>
    </row>
    <row r="4139" spans="1:5" x14ac:dyDescent="0.25">
      <c r="A4139" s="458">
        <v>44139</v>
      </c>
      <c r="B4139" s="81" t="s">
        <v>24</v>
      </c>
      <c r="C4139" s="81" t="s">
        <v>23</v>
      </c>
      <c r="D4139" s="459">
        <v>5</v>
      </c>
      <c r="E4139" s="81"/>
    </row>
    <row r="4140" spans="1:5" x14ac:dyDescent="0.25">
      <c r="A4140" s="458">
        <v>44139</v>
      </c>
      <c r="B4140" s="81" t="s">
        <v>24</v>
      </c>
      <c r="C4140" s="81" t="s">
        <v>37</v>
      </c>
      <c r="D4140" s="459">
        <v>1</v>
      </c>
      <c r="E4140" s="81"/>
    </row>
    <row r="4141" spans="1:5" x14ac:dyDescent="0.25">
      <c r="A4141" s="458">
        <v>44139</v>
      </c>
      <c r="B4141" s="81" t="s">
        <v>24</v>
      </c>
      <c r="C4141" s="81" t="s">
        <v>36</v>
      </c>
      <c r="D4141" s="459">
        <v>1</v>
      </c>
      <c r="E4141" s="81"/>
    </row>
    <row r="4142" spans="1:5" x14ac:dyDescent="0.25">
      <c r="A4142" s="458">
        <v>44139</v>
      </c>
      <c r="B4142" s="81" t="s">
        <v>47</v>
      </c>
      <c r="C4142" s="81" t="s">
        <v>47</v>
      </c>
      <c r="D4142" s="459">
        <v>1</v>
      </c>
      <c r="E4142" s="81"/>
    </row>
    <row r="4143" spans="1:5" x14ac:dyDescent="0.25">
      <c r="A4143" s="458">
        <v>44139</v>
      </c>
      <c r="B4143" s="81" t="s">
        <v>48</v>
      </c>
      <c r="C4143" s="460" t="s">
        <v>1380</v>
      </c>
      <c r="D4143" s="459">
        <v>0</v>
      </c>
      <c r="E4143" s="81"/>
    </row>
    <row r="4144" spans="1:5" x14ac:dyDescent="0.25">
      <c r="A4144" s="458">
        <v>44139</v>
      </c>
      <c r="B4144" s="81" t="s">
        <v>7</v>
      </c>
      <c r="C4144" s="460" t="s">
        <v>1191</v>
      </c>
      <c r="D4144" s="459">
        <v>1</v>
      </c>
      <c r="E4144" s="81"/>
    </row>
    <row r="4145" spans="1:5" x14ac:dyDescent="0.25">
      <c r="A4145" s="458">
        <v>44139</v>
      </c>
      <c r="B4145" s="81" t="s">
        <v>7</v>
      </c>
      <c r="C4145" s="81" t="s">
        <v>7</v>
      </c>
      <c r="D4145" s="459">
        <v>4</v>
      </c>
      <c r="E4145" s="81"/>
    </row>
    <row r="4146" spans="1:5" x14ac:dyDescent="0.25">
      <c r="A4146" s="458">
        <v>44139</v>
      </c>
      <c r="B4146" s="81" t="s">
        <v>9</v>
      </c>
      <c r="C4146" s="81" t="s">
        <v>9</v>
      </c>
      <c r="D4146" s="459">
        <v>48</v>
      </c>
      <c r="E4146" s="81"/>
    </row>
    <row r="4147" spans="1:5" x14ac:dyDescent="0.25">
      <c r="A4147" s="458">
        <v>44139</v>
      </c>
      <c r="B4147" s="81" t="s">
        <v>9</v>
      </c>
      <c r="C4147" s="460" t="s">
        <v>1202</v>
      </c>
      <c r="D4147" s="459">
        <v>1</v>
      </c>
      <c r="E4147" s="81"/>
    </row>
    <row r="4148" spans="1:5" x14ac:dyDescent="0.25">
      <c r="A4148" s="458">
        <v>44139</v>
      </c>
      <c r="B4148" s="81" t="s">
        <v>9</v>
      </c>
      <c r="C4148" s="460" t="s">
        <v>1202</v>
      </c>
      <c r="D4148" s="459">
        <v>1</v>
      </c>
      <c r="E4148" s="81"/>
    </row>
    <row r="4149" spans="1:5" x14ac:dyDescent="0.25">
      <c r="A4149" s="458">
        <v>44139</v>
      </c>
      <c r="B4149" s="81" t="s">
        <v>9</v>
      </c>
      <c r="C4149" s="81" t="s">
        <v>143</v>
      </c>
      <c r="D4149" s="459">
        <v>4</v>
      </c>
      <c r="E4149" s="81"/>
    </row>
    <row r="4150" spans="1:5" x14ac:dyDescent="0.25">
      <c r="A4150" s="458">
        <v>44139</v>
      </c>
      <c r="B4150" s="81" t="s">
        <v>15</v>
      </c>
      <c r="C4150" s="81" t="s">
        <v>283</v>
      </c>
      <c r="D4150" s="459">
        <v>1</v>
      </c>
      <c r="E4150" s="81"/>
    </row>
    <row r="4151" spans="1:5" x14ac:dyDescent="0.25">
      <c r="A4151" s="458">
        <v>44139</v>
      </c>
      <c r="B4151" s="81" t="s">
        <v>11</v>
      </c>
      <c r="C4151" s="460" t="s">
        <v>1204</v>
      </c>
      <c r="D4151" s="459">
        <v>1</v>
      </c>
      <c r="E4151" s="81"/>
    </row>
    <row r="4152" spans="1:5" x14ac:dyDescent="0.25">
      <c r="A4152" s="458">
        <v>44139</v>
      </c>
      <c r="B4152" s="81" t="s">
        <v>11</v>
      </c>
      <c r="C4152" s="81" t="s">
        <v>11</v>
      </c>
      <c r="D4152" s="459">
        <v>12</v>
      </c>
      <c r="E4152" s="81"/>
    </row>
    <row r="4153" spans="1:5" x14ac:dyDescent="0.25">
      <c r="A4153" s="458">
        <v>44139</v>
      </c>
      <c r="B4153" s="81" t="s">
        <v>11</v>
      </c>
      <c r="C4153" s="81" t="s">
        <v>133</v>
      </c>
      <c r="D4153" s="459">
        <v>15</v>
      </c>
      <c r="E4153" s="81"/>
    </row>
    <row r="4154" spans="1:5" x14ac:dyDescent="0.25">
      <c r="A4154" s="458">
        <v>44139</v>
      </c>
      <c r="B4154" s="81" t="s">
        <v>12</v>
      </c>
      <c r="C4154" s="460" t="s">
        <v>1224</v>
      </c>
      <c r="D4154" s="459">
        <v>2</v>
      </c>
      <c r="E4154" s="81"/>
    </row>
    <row r="4155" spans="1:5" x14ac:dyDescent="0.25">
      <c r="A4155" s="458">
        <v>44139</v>
      </c>
      <c r="B4155" s="81" t="s">
        <v>12</v>
      </c>
      <c r="C4155" s="81" t="s">
        <v>12</v>
      </c>
      <c r="D4155" s="459">
        <v>9</v>
      </c>
      <c r="E4155" s="81"/>
    </row>
    <row r="4156" spans="1:5" x14ac:dyDescent="0.25">
      <c r="A4156" s="458">
        <v>44139</v>
      </c>
      <c r="B4156" s="81" t="s">
        <v>8</v>
      </c>
      <c r="C4156" s="460" t="s">
        <v>1232</v>
      </c>
      <c r="D4156" s="459">
        <v>3</v>
      </c>
      <c r="E4156" s="81"/>
    </row>
    <row r="4157" spans="1:5" x14ac:dyDescent="0.25">
      <c r="A4157" s="458">
        <v>44139</v>
      </c>
      <c r="B4157" s="81" t="s">
        <v>8</v>
      </c>
      <c r="C4157" s="81" t="s">
        <v>58</v>
      </c>
      <c r="D4157" s="459">
        <v>9</v>
      </c>
      <c r="E4157" s="81"/>
    </row>
    <row r="4158" spans="1:5" x14ac:dyDescent="0.25">
      <c r="A4158" s="458">
        <v>44139</v>
      </c>
      <c r="B4158" s="81" t="s">
        <v>8</v>
      </c>
      <c r="C4158" s="81" t="s">
        <v>140</v>
      </c>
      <c r="D4158" s="459">
        <v>1</v>
      </c>
      <c r="E4158" s="81"/>
    </row>
    <row r="4159" spans="1:5" x14ac:dyDescent="0.25">
      <c r="A4159" s="458">
        <v>44139</v>
      </c>
      <c r="B4159" s="81" t="s">
        <v>8</v>
      </c>
      <c r="C4159" s="81" t="s">
        <v>132</v>
      </c>
      <c r="D4159" s="459">
        <v>1</v>
      </c>
      <c r="E4159" s="81"/>
    </row>
    <row r="4160" spans="1:5" x14ac:dyDescent="0.25">
      <c r="A4160" s="458">
        <v>44139</v>
      </c>
      <c r="B4160" s="81" t="s">
        <v>8</v>
      </c>
      <c r="C4160" s="81" t="s">
        <v>40</v>
      </c>
      <c r="D4160" s="459">
        <v>2</v>
      </c>
      <c r="E4160" s="81"/>
    </row>
    <row r="4161" spans="1:5" x14ac:dyDescent="0.25">
      <c r="A4161" s="458">
        <v>44139</v>
      </c>
      <c r="B4161" s="81" t="s">
        <v>8</v>
      </c>
      <c r="C4161" s="81" t="s">
        <v>8</v>
      </c>
      <c r="D4161" s="459">
        <v>96</v>
      </c>
      <c r="E4161" s="81"/>
    </row>
    <row r="4162" spans="1:5" x14ac:dyDescent="0.25">
      <c r="A4162" s="458">
        <v>44139</v>
      </c>
      <c r="B4162" s="81" t="s">
        <v>8</v>
      </c>
      <c r="C4162" s="81" t="s">
        <v>31</v>
      </c>
      <c r="D4162" s="459">
        <v>1</v>
      </c>
      <c r="E4162" s="81"/>
    </row>
    <row r="4163" spans="1:5" x14ac:dyDescent="0.25">
      <c r="A4163" s="458">
        <v>44139</v>
      </c>
      <c r="B4163" s="81" t="s">
        <v>8</v>
      </c>
      <c r="C4163" s="81" t="s">
        <v>79</v>
      </c>
      <c r="D4163" s="459">
        <v>2</v>
      </c>
      <c r="E4163" s="81"/>
    </row>
    <row r="4164" spans="1:5" x14ac:dyDescent="0.25">
      <c r="A4164" s="458">
        <v>44139</v>
      </c>
      <c r="B4164" s="81" t="s">
        <v>49</v>
      </c>
      <c r="C4164" s="81" t="s">
        <v>49</v>
      </c>
      <c r="D4164" s="459">
        <v>0</v>
      </c>
      <c r="E4164" s="81"/>
    </row>
    <row r="4165" spans="1:5" x14ac:dyDescent="0.25">
      <c r="A4165" s="458">
        <v>44139</v>
      </c>
      <c r="B4165" s="81" t="s">
        <v>50</v>
      </c>
      <c r="C4165" s="81" t="s">
        <v>365</v>
      </c>
      <c r="D4165" s="459">
        <v>0</v>
      </c>
      <c r="E4165" s="81"/>
    </row>
    <row r="4166" spans="1:5" x14ac:dyDescent="0.25">
      <c r="A4166" s="458">
        <v>44139</v>
      </c>
      <c r="B4166" s="81" t="s">
        <v>27</v>
      </c>
      <c r="C4166" s="81" t="s">
        <v>139</v>
      </c>
      <c r="D4166" s="459">
        <v>9</v>
      </c>
      <c r="E4166" s="81"/>
    </row>
    <row r="4167" spans="1:5" x14ac:dyDescent="0.25">
      <c r="A4167" s="458">
        <v>44139</v>
      </c>
      <c r="B4167" s="81" t="s">
        <v>27</v>
      </c>
      <c r="C4167" s="81" t="s">
        <v>43</v>
      </c>
      <c r="D4167" s="459">
        <v>19</v>
      </c>
      <c r="E4167" s="81"/>
    </row>
    <row r="4168" spans="1:5" x14ac:dyDescent="0.25">
      <c r="A4168" s="458">
        <v>44139</v>
      </c>
      <c r="B4168" s="81" t="s">
        <v>27</v>
      </c>
      <c r="C4168" s="81" t="s">
        <v>619</v>
      </c>
      <c r="D4168" s="459">
        <v>1</v>
      </c>
      <c r="E4168" s="81"/>
    </row>
    <row r="4169" spans="1:5" x14ac:dyDescent="0.25">
      <c r="A4169" s="458">
        <v>44139</v>
      </c>
      <c r="B4169" s="81" t="s">
        <v>51</v>
      </c>
      <c r="C4169" s="81" t="s">
        <v>51</v>
      </c>
      <c r="D4169" s="459">
        <v>12</v>
      </c>
      <c r="E4169" s="81"/>
    </row>
    <row r="4170" spans="1:5" x14ac:dyDescent="0.25">
      <c r="A4170" s="458">
        <v>44139</v>
      </c>
      <c r="B4170" s="81" t="s">
        <v>10</v>
      </c>
      <c r="C4170" s="81" t="s">
        <v>340</v>
      </c>
      <c r="D4170" s="459">
        <v>1</v>
      </c>
      <c r="E4170" s="81"/>
    </row>
    <row r="4171" spans="1:5" x14ac:dyDescent="0.25">
      <c r="A4171" s="458">
        <v>44139</v>
      </c>
      <c r="B4171" s="81" t="s">
        <v>10</v>
      </c>
      <c r="C4171" s="81" t="s">
        <v>10</v>
      </c>
      <c r="D4171" s="459">
        <v>3</v>
      </c>
      <c r="E4171" s="81"/>
    </row>
    <row r="4172" spans="1:5" x14ac:dyDescent="0.25">
      <c r="A4172" s="458">
        <v>44140</v>
      </c>
      <c r="B4172" s="81" t="s">
        <v>14</v>
      </c>
      <c r="C4172" s="81" t="s">
        <v>14</v>
      </c>
      <c r="D4172" s="459">
        <v>2</v>
      </c>
      <c r="E4172" s="81"/>
    </row>
    <row r="4173" spans="1:5" x14ac:dyDescent="0.25">
      <c r="A4173" s="458">
        <v>44140</v>
      </c>
      <c r="B4173" s="81" t="s">
        <v>14</v>
      </c>
      <c r="C4173" s="81" t="s">
        <v>16</v>
      </c>
      <c r="D4173" s="459">
        <v>1</v>
      </c>
      <c r="E4173" s="81"/>
    </row>
    <row r="4174" spans="1:5" x14ac:dyDescent="0.25">
      <c r="A4174" s="458">
        <v>44140</v>
      </c>
      <c r="B4174" s="81" t="s">
        <v>20</v>
      </c>
      <c r="C4174" s="81" t="s">
        <v>20</v>
      </c>
      <c r="D4174" s="459">
        <v>42</v>
      </c>
      <c r="E4174" s="81"/>
    </row>
    <row r="4175" spans="1:5" x14ac:dyDescent="0.25">
      <c r="A4175" s="458">
        <v>44140</v>
      </c>
      <c r="B4175" s="81" t="s">
        <v>20</v>
      </c>
      <c r="C4175" s="81" t="s">
        <v>363</v>
      </c>
      <c r="D4175" s="459">
        <v>1</v>
      </c>
      <c r="E4175" s="81"/>
    </row>
    <row r="4176" spans="1:5" x14ac:dyDescent="0.25">
      <c r="A4176" s="458">
        <v>44140</v>
      </c>
      <c r="B4176" s="81" t="s">
        <v>13</v>
      </c>
      <c r="C4176" s="81" t="s">
        <v>13</v>
      </c>
      <c r="D4176" s="459">
        <v>9</v>
      </c>
      <c r="E4176" s="81"/>
    </row>
    <row r="4177" spans="1:5" x14ac:dyDescent="0.25">
      <c r="A4177" s="458">
        <v>44140</v>
      </c>
      <c r="B4177" s="81" t="s">
        <v>24</v>
      </c>
      <c r="C4177" s="81" t="s">
        <v>23</v>
      </c>
      <c r="D4177" s="459">
        <v>9</v>
      </c>
      <c r="E4177" s="81"/>
    </row>
    <row r="4178" spans="1:5" x14ac:dyDescent="0.25">
      <c r="A4178" s="458">
        <v>44140</v>
      </c>
      <c r="B4178" s="81" t="s">
        <v>24</v>
      </c>
      <c r="C4178" s="81" t="s">
        <v>36</v>
      </c>
      <c r="D4178" s="459">
        <v>1</v>
      </c>
      <c r="E4178" s="81"/>
    </row>
    <row r="4179" spans="1:5" x14ac:dyDescent="0.25">
      <c r="A4179" s="458">
        <v>44140</v>
      </c>
      <c r="B4179" s="81" t="s">
        <v>47</v>
      </c>
      <c r="C4179" s="81" t="s">
        <v>47</v>
      </c>
      <c r="D4179" s="459">
        <v>0</v>
      </c>
      <c r="E4179" s="81"/>
    </row>
    <row r="4180" spans="1:5" x14ac:dyDescent="0.25">
      <c r="A4180" s="458">
        <v>44140</v>
      </c>
      <c r="B4180" s="81" t="s">
        <v>48</v>
      </c>
      <c r="C4180" s="460" t="s">
        <v>1380</v>
      </c>
      <c r="D4180" s="459">
        <v>0</v>
      </c>
      <c r="E4180" s="81"/>
    </row>
    <row r="4181" spans="1:5" x14ac:dyDescent="0.25">
      <c r="A4181" s="458">
        <v>44140</v>
      </c>
      <c r="B4181" s="81" t="s">
        <v>7</v>
      </c>
      <c r="C4181" s="460" t="s">
        <v>1191</v>
      </c>
      <c r="D4181" s="459">
        <v>2</v>
      </c>
      <c r="E4181" s="81"/>
    </row>
    <row r="4182" spans="1:5" x14ac:dyDescent="0.25">
      <c r="A4182" s="458">
        <v>44140</v>
      </c>
      <c r="B4182" s="81" t="s">
        <v>7</v>
      </c>
      <c r="C4182" s="81" t="s">
        <v>7</v>
      </c>
      <c r="D4182" s="459">
        <v>8</v>
      </c>
      <c r="E4182" s="81"/>
    </row>
    <row r="4183" spans="1:5" x14ac:dyDescent="0.25">
      <c r="A4183" s="458">
        <v>44140</v>
      </c>
      <c r="B4183" s="81" t="s">
        <v>9</v>
      </c>
      <c r="C4183" s="81" t="s">
        <v>9</v>
      </c>
      <c r="D4183" s="459">
        <v>31</v>
      </c>
      <c r="E4183" s="81"/>
    </row>
    <row r="4184" spans="1:5" x14ac:dyDescent="0.25">
      <c r="A4184" s="458">
        <v>44140</v>
      </c>
      <c r="B4184" s="81" t="s">
        <v>9</v>
      </c>
      <c r="C4184" s="81" t="s">
        <v>17</v>
      </c>
      <c r="D4184" s="459">
        <v>9</v>
      </c>
      <c r="E4184" s="81"/>
    </row>
    <row r="4185" spans="1:5" x14ac:dyDescent="0.25">
      <c r="A4185" s="458">
        <v>44140</v>
      </c>
      <c r="B4185" s="81" t="s">
        <v>9</v>
      </c>
      <c r="C4185" s="81" t="s">
        <v>143</v>
      </c>
      <c r="D4185" s="459">
        <v>1</v>
      </c>
      <c r="E4185" s="81"/>
    </row>
    <row r="4186" spans="1:5" x14ac:dyDescent="0.25">
      <c r="A4186" s="458">
        <v>44140</v>
      </c>
      <c r="B4186" s="81" t="s">
        <v>15</v>
      </c>
      <c r="C4186" s="81" t="s">
        <v>1139</v>
      </c>
      <c r="D4186" s="459">
        <v>0</v>
      </c>
      <c r="E4186" s="81"/>
    </row>
    <row r="4187" spans="1:5" x14ac:dyDescent="0.25">
      <c r="A4187" s="458">
        <v>44140</v>
      </c>
      <c r="B4187" s="81" t="s">
        <v>11</v>
      </c>
      <c r="C4187" s="81" t="s">
        <v>333</v>
      </c>
      <c r="D4187" s="459">
        <v>4</v>
      </c>
      <c r="E4187" s="81"/>
    </row>
    <row r="4188" spans="1:5" x14ac:dyDescent="0.25">
      <c r="A4188" s="458">
        <v>44140</v>
      </c>
      <c r="B4188" s="81" t="s">
        <v>11</v>
      </c>
      <c r="C4188" s="81" t="s">
        <v>11</v>
      </c>
      <c r="D4188" s="459">
        <v>6</v>
      </c>
      <c r="E4188" s="81"/>
    </row>
    <row r="4189" spans="1:5" x14ac:dyDescent="0.25">
      <c r="A4189" s="458">
        <v>44140</v>
      </c>
      <c r="B4189" s="81" t="s">
        <v>11</v>
      </c>
      <c r="C4189" s="460" t="s">
        <v>1205</v>
      </c>
      <c r="D4189" s="459">
        <v>1</v>
      </c>
      <c r="E4189" s="81"/>
    </row>
    <row r="4190" spans="1:5" x14ac:dyDescent="0.25">
      <c r="A4190" s="458">
        <v>44140</v>
      </c>
      <c r="B4190" s="81" t="s">
        <v>11</v>
      </c>
      <c r="C4190" s="81" t="s">
        <v>752</v>
      </c>
      <c r="D4190" s="459">
        <v>2</v>
      </c>
      <c r="E4190" s="81"/>
    </row>
    <row r="4191" spans="1:5" x14ac:dyDescent="0.25">
      <c r="A4191" s="458">
        <v>44140</v>
      </c>
      <c r="B4191" s="81" t="s">
        <v>12</v>
      </c>
      <c r="C4191" s="460" t="s">
        <v>1224</v>
      </c>
      <c r="D4191" s="459">
        <v>1</v>
      </c>
      <c r="E4191" s="81"/>
    </row>
    <row r="4192" spans="1:5" x14ac:dyDescent="0.25">
      <c r="A4192" s="458">
        <v>44140</v>
      </c>
      <c r="B4192" s="81" t="s">
        <v>12</v>
      </c>
      <c r="C4192" s="81" t="s">
        <v>12</v>
      </c>
      <c r="D4192" s="459">
        <v>6</v>
      </c>
      <c r="E4192" s="81"/>
    </row>
    <row r="4193" spans="1:5" x14ac:dyDescent="0.25">
      <c r="A4193" s="458">
        <v>44140</v>
      </c>
      <c r="B4193" s="81" t="s">
        <v>8</v>
      </c>
      <c r="C4193" s="81" t="s">
        <v>72</v>
      </c>
      <c r="D4193" s="459">
        <v>1</v>
      </c>
      <c r="E4193" s="81"/>
    </row>
    <row r="4194" spans="1:5" x14ac:dyDescent="0.25">
      <c r="A4194" s="458">
        <v>44140</v>
      </c>
      <c r="B4194" s="81" t="s">
        <v>8</v>
      </c>
      <c r="C4194" s="460" t="s">
        <v>1232</v>
      </c>
      <c r="D4194" s="459">
        <v>3</v>
      </c>
      <c r="E4194" s="81"/>
    </row>
    <row r="4195" spans="1:5" x14ac:dyDescent="0.25">
      <c r="A4195" s="458">
        <v>44140</v>
      </c>
      <c r="B4195" s="81" t="s">
        <v>8</v>
      </c>
      <c r="C4195" s="81" t="s">
        <v>58</v>
      </c>
      <c r="D4195" s="459">
        <v>19</v>
      </c>
      <c r="E4195" s="81"/>
    </row>
    <row r="4196" spans="1:5" x14ac:dyDescent="0.25">
      <c r="A4196" s="458">
        <v>44140</v>
      </c>
      <c r="B4196" s="81" t="s">
        <v>8</v>
      </c>
      <c r="C4196" s="81" t="s">
        <v>132</v>
      </c>
      <c r="D4196" s="459">
        <v>14</v>
      </c>
      <c r="E4196" s="81"/>
    </row>
    <row r="4197" spans="1:5" x14ac:dyDescent="0.25">
      <c r="A4197" s="458">
        <v>44140</v>
      </c>
      <c r="B4197" s="81" t="s">
        <v>8</v>
      </c>
      <c r="C4197" s="81" t="s">
        <v>40</v>
      </c>
      <c r="D4197" s="459">
        <v>2</v>
      </c>
      <c r="E4197" s="81"/>
    </row>
    <row r="4198" spans="1:5" x14ac:dyDescent="0.25">
      <c r="A4198" s="458">
        <v>44140</v>
      </c>
      <c r="B4198" s="81" t="s">
        <v>8</v>
      </c>
      <c r="C4198" s="81" t="s">
        <v>8</v>
      </c>
      <c r="D4198" s="459">
        <v>84</v>
      </c>
      <c r="E4198" s="81"/>
    </row>
    <row r="4199" spans="1:5" x14ac:dyDescent="0.25">
      <c r="A4199" s="458">
        <v>44140</v>
      </c>
      <c r="B4199" s="81" t="s">
        <v>8</v>
      </c>
      <c r="C4199" s="81" t="s">
        <v>31</v>
      </c>
      <c r="D4199" s="459">
        <v>4</v>
      </c>
      <c r="E4199" s="81"/>
    </row>
    <row r="4200" spans="1:5" x14ac:dyDescent="0.25">
      <c r="A4200" s="458">
        <v>44140</v>
      </c>
      <c r="B4200" s="81" t="s">
        <v>8</v>
      </c>
      <c r="C4200" s="81" t="s">
        <v>79</v>
      </c>
      <c r="D4200" s="459">
        <v>1</v>
      </c>
      <c r="E4200" s="81"/>
    </row>
    <row r="4201" spans="1:5" x14ac:dyDescent="0.25">
      <c r="A4201" s="458">
        <v>44140</v>
      </c>
      <c r="B4201" s="81" t="s">
        <v>8</v>
      </c>
      <c r="C4201" s="81" t="s">
        <v>110</v>
      </c>
      <c r="D4201" s="459">
        <v>1</v>
      </c>
      <c r="E4201" s="81"/>
    </row>
    <row r="4202" spans="1:5" x14ac:dyDescent="0.25">
      <c r="A4202" s="458">
        <v>44140</v>
      </c>
      <c r="B4202" s="81" t="s">
        <v>49</v>
      </c>
      <c r="C4202" s="81" t="s">
        <v>49</v>
      </c>
      <c r="D4202" s="459">
        <v>0</v>
      </c>
      <c r="E4202" s="81"/>
    </row>
    <row r="4203" spans="1:5" x14ac:dyDescent="0.25">
      <c r="A4203" s="458">
        <v>44140</v>
      </c>
      <c r="B4203" s="81" t="s">
        <v>50</v>
      </c>
      <c r="C4203" s="81" t="s">
        <v>365</v>
      </c>
      <c r="D4203" s="459">
        <v>0</v>
      </c>
      <c r="E4203" s="81"/>
    </row>
    <row r="4204" spans="1:5" x14ac:dyDescent="0.25">
      <c r="A4204" s="458">
        <v>44140</v>
      </c>
      <c r="B4204" s="81" t="s">
        <v>27</v>
      </c>
      <c r="C4204" s="81" t="s">
        <v>139</v>
      </c>
      <c r="D4204" s="459">
        <v>4</v>
      </c>
      <c r="E4204" s="81"/>
    </row>
    <row r="4205" spans="1:5" x14ac:dyDescent="0.25">
      <c r="A4205" s="458">
        <v>44140</v>
      </c>
      <c r="B4205" s="81" t="s">
        <v>27</v>
      </c>
      <c r="C4205" s="81" t="s">
        <v>43</v>
      </c>
      <c r="D4205" s="459">
        <v>42</v>
      </c>
      <c r="E4205" s="81"/>
    </row>
    <row r="4206" spans="1:5" x14ac:dyDescent="0.25">
      <c r="A4206" s="458">
        <v>44140</v>
      </c>
      <c r="B4206" s="81" t="s">
        <v>51</v>
      </c>
      <c r="C4206" s="81" t="s">
        <v>51</v>
      </c>
      <c r="D4206" s="459">
        <v>9</v>
      </c>
      <c r="E4206" s="81"/>
    </row>
    <row r="4207" spans="1:5" x14ac:dyDescent="0.25">
      <c r="A4207" s="458">
        <v>44140</v>
      </c>
      <c r="B4207" s="81" t="s">
        <v>10</v>
      </c>
      <c r="C4207" s="81" t="s">
        <v>10</v>
      </c>
      <c r="D4207" s="459">
        <v>3</v>
      </c>
      <c r="E4207" s="81"/>
    </row>
    <row r="4208" spans="1:5" x14ac:dyDescent="0.25">
      <c r="A4208" s="458">
        <v>44141</v>
      </c>
      <c r="B4208" s="81" t="s">
        <v>14</v>
      </c>
      <c r="C4208" s="81" t="s">
        <v>14</v>
      </c>
      <c r="D4208" s="459">
        <v>3</v>
      </c>
      <c r="E4208" s="81"/>
    </row>
    <row r="4209" spans="1:5" x14ac:dyDescent="0.25">
      <c r="A4209" s="458">
        <v>44141</v>
      </c>
      <c r="B4209" s="81" t="s">
        <v>14</v>
      </c>
      <c r="C4209" s="81" t="s">
        <v>16</v>
      </c>
      <c r="D4209" s="459">
        <v>5</v>
      </c>
      <c r="E4209" s="81"/>
    </row>
    <row r="4210" spans="1:5" x14ac:dyDescent="0.25">
      <c r="A4210" s="458">
        <v>44141</v>
      </c>
      <c r="B4210" s="81" t="s">
        <v>14</v>
      </c>
      <c r="C4210" s="81" t="s">
        <v>84</v>
      </c>
      <c r="D4210" s="459">
        <v>3</v>
      </c>
      <c r="E4210" s="81"/>
    </row>
    <row r="4211" spans="1:5" x14ac:dyDescent="0.25">
      <c r="A4211" s="458">
        <v>44141</v>
      </c>
      <c r="B4211" s="81" t="s">
        <v>20</v>
      </c>
      <c r="C4211" s="81" t="s">
        <v>20</v>
      </c>
      <c r="D4211" s="459">
        <v>41</v>
      </c>
      <c r="E4211" s="81"/>
    </row>
    <row r="4212" spans="1:5" x14ac:dyDescent="0.25">
      <c r="A4212" s="458">
        <v>44141</v>
      </c>
      <c r="B4212" s="81" t="s">
        <v>20</v>
      </c>
      <c r="C4212" s="81" t="s">
        <v>363</v>
      </c>
      <c r="D4212" s="459">
        <v>5</v>
      </c>
      <c r="E4212" s="81"/>
    </row>
    <row r="4213" spans="1:5" x14ac:dyDescent="0.25">
      <c r="A4213" s="458">
        <v>44141</v>
      </c>
      <c r="B4213" s="81" t="s">
        <v>13</v>
      </c>
      <c r="C4213" s="460" t="s">
        <v>1162</v>
      </c>
      <c r="D4213" s="459">
        <v>1</v>
      </c>
      <c r="E4213" s="81"/>
    </row>
    <row r="4214" spans="1:5" x14ac:dyDescent="0.25">
      <c r="A4214" s="458">
        <v>44141</v>
      </c>
      <c r="B4214" s="81" t="s">
        <v>13</v>
      </c>
      <c r="C4214" s="81" t="s">
        <v>13</v>
      </c>
      <c r="D4214" s="459">
        <v>11</v>
      </c>
      <c r="E4214" s="81"/>
    </row>
    <row r="4215" spans="1:5" x14ac:dyDescent="0.25">
      <c r="A4215" s="458">
        <v>44141</v>
      </c>
      <c r="B4215" s="81" t="s">
        <v>13</v>
      </c>
      <c r="C4215" s="460" t="s">
        <v>1165</v>
      </c>
      <c r="D4215" s="459">
        <v>5</v>
      </c>
      <c r="E4215" s="81"/>
    </row>
    <row r="4216" spans="1:5" x14ac:dyDescent="0.25">
      <c r="A4216" s="458">
        <v>44141</v>
      </c>
      <c r="B4216" s="81" t="s">
        <v>13</v>
      </c>
      <c r="C4216" s="460" t="s">
        <v>1167</v>
      </c>
      <c r="D4216" s="459">
        <v>1</v>
      </c>
      <c r="E4216" s="81"/>
    </row>
    <row r="4217" spans="1:5" x14ac:dyDescent="0.25">
      <c r="A4217" s="458">
        <v>44141</v>
      </c>
      <c r="B4217" s="81" t="s">
        <v>24</v>
      </c>
      <c r="C4217" s="81" t="s">
        <v>23</v>
      </c>
      <c r="D4217" s="459">
        <v>14</v>
      </c>
      <c r="E4217" s="81"/>
    </row>
    <row r="4218" spans="1:5" x14ac:dyDescent="0.25">
      <c r="A4218" s="458">
        <v>44141</v>
      </c>
      <c r="B4218" s="81" t="s">
        <v>24</v>
      </c>
      <c r="C4218" s="460" t="s">
        <v>1178</v>
      </c>
      <c r="D4218" s="459">
        <v>1</v>
      </c>
      <c r="E4218" s="81"/>
    </row>
    <row r="4219" spans="1:5" x14ac:dyDescent="0.25">
      <c r="A4219" s="458">
        <v>44141</v>
      </c>
      <c r="B4219" s="81" t="s">
        <v>24</v>
      </c>
      <c r="C4219" s="81" t="s">
        <v>37</v>
      </c>
      <c r="D4219" s="459">
        <v>1</v>
      </c>
      <c r="E4219" s="81"/>
    </row>
    <row r="4220" spans="1:5" x14ac:dyDescent="0.25">
      <c r="A4220" s="458">
        <v>44141</v>
      </c>
      <c r="B4220" s="81" t="s">
        <v>24</v>
      </c>
      <c r="C4220" s="81" t="s">
        <v>36</v>
      </c>
      <c r="D4220" s="459">
        <v>2</v>
      </c>
      <c r="E4220" s="81"/>
    </row>
    <row r="4221" spans="1:5" x14ac:dyDescent="0.25">
      <c r="A4221" s="458">
        <v>44141</v>
      </c>
      <c r="B4221" s="81" t="s">
        <v>47</v>
      </c>
      <c r="C4221" s="81" t="s">
        <v>47</v>
      </c>
      <c r="D4221" s="459">
        <v>0</v>
      </c>
      <c r="E4221" s="81"/>
    </row>
    <row r="4222" spans="1:5" x14ac:dyDescent="0.25">
      <c r="A4222" s="458">
        <v>44141</v>
      </c>
      <c r="B4222" s="81" t="s">
        <v>48</v>
      </c>
      <c r="C4222" s="460" t="s">
        <v>1380</v>
      </c>
      <c r="D4222" s="459">
        <v>0</v>
      </c>
      <c r="E4222" s="81"/>
    </row>
    <row r="4223" spans="1:5" x14ac:dyDescent="0.25">
      <c r="A4223" s="458">
        <v>44141</v>
      </c>
      <c r="B4223" s="81" t="s">
        <v>7</v>
      </c>
      <c r="C4223" s="460" t="s">
        <v>1191</v>
      </c>
      <c r="D4223" s="459">
        <v>10</v>
      </c>
      <c r="E4223" s="81"/>
    </row>
    <row r="4224" spans="1:5" x14ac:dyDescent="0.25">
      <c r="A4224" s="458">
        <v>44141</v>
      </c>
      <c r="B4224" s="81" t="s">
        <v>7</v>
      </c>
      <c r="C4224" s="81" t="s">
        <v>7</v>
      </c>
      <c r="D4224" s="459">
        <v>14</v>
      </c>
      <c r="E4224" s="81"/>
    </row>
    <row r="4225" spans="1:5" x14ac:dyDescent="0.25">
      <c r="A4225" s="458">
        <v>44141</v>
      </c>
      <c r="B4225" s="81" t="s">
        <v>9</v>
      </c>
      <c r="C4225" s="81" t="s">
        <v>9</v>
      </c>
      <c r="D4225" s="459">
        <v>32</v>
      </c>
      <c r="E4225" s="81"/>
    </row>
    <row r="4226" spans="1:5" x14ac:dyDescent="0.25">
      <c r="A4226" s="458">
        <v>44141</v>
      </c>
      <c r="B4226" s="81" t="s">
        <v>9</v>
      </c>
      <c r="C4226" s="81" t="s">
        <v>17</v>
      </c>
      <c r="D4226" s="459">
        <v>1</v>
      </c>
      <c r="E4226" s="81"/>
    </row>
    <row r="4227" spans="1:5" x14ac:dyDescent="0.25">
      <c r="A4227" s="458">
        <v>44141</v>
      </c>
      <c r="B4227" s="81" t="s">
        <v>15</v>
      </c>
      <c r="C4227" s="81" t="s">
        <v>1139</v>
      </c>
      <c r="D4227" s="459">
        <v>1</v>
      </c>
      <c r="E4227" s="81"/>
    </row>
    <row r="4228" spans="1:5" x14ac:dyDescent="0.25">
      <c r="A4228" s="458">
        <v>44141</v>
      </c>
      <c r="B4228" s="81" t="s">
        <v>15</v>
      </c>
      <c r="C4228" s="81" t="s">
        <v>283</v>
      </c>
      <c r="D4228" s="459">
        <v>1</v>
      </c>
      <c r="E4228" s="81"/>
    </row>
    <row r="4229" spans="1:5" x14ac:dyDescent="0.25">
      <c r="A4229" s="458">
        <v>44141</v>
      </c>
      <c r="B4229" s="81" t="s">
        <v>11</v>
      </c>
      <c r="C4229" s="81" t="s">
        <v>64</v>
      </c>
      <c r="D4229" s="459">
        <v>7</v>
      </c>
      <c r="E4229" s="81"/>
    </row>
    <row r="4230" spans="1:5" x14ac:dyDescent="0.25">
      <c r="A4230" s="458">
        <v>44141</v>
      </c>
      <c r="B4230" s="81" t="s">
        <v>11</v>
      </c>
      <c r="C4230" s="81" t="s">
        <v>333</v>
      </c>
      <c r="D4230" s="459">
        <v>3</v>
      </c>
      <c r="E4230" s="81"/>
    </row>
    <row r="4231" spans="1:5" x14ac:dyDescent="0.25">
      <c r="A4231" s="458">
        <v>44141</v>
      </c>
      <c r="B4231" s="81" t="s">
        <v>11</v>
      </c>
      <c r="C4231" s="81" t="s">
        <v>11</v>
      </c>
      <c r="D4231" s="459">
        <v>15</v>
      </c>
      <c r="E4231" s="81"/>
    </row>
    <row r="4232" spans="1:5" x14ac:dyDescent="0.25">
      <c r="A4232" s="458">
        <v>44141</v>
      </c>
      <c r="B4232" s="81" t="s">
        <v>11</v>
      </c>
      <c r="C4232" s="81" t="s">
        <v>133</v>
      </c>
      <c r="D4232" s="459">
        <v>3</v>
      </c>
      <c r="E4232" s="81"/>
    </row>
    <row r="4233" spans="1:5" x14ac:dyDescent="0.25">
      <c r="A4233" s="458">
        <v>44141</v>
      </c>
      <c r="B4233" s="81" t="s">
        <v>11</v>
      </c>
      <c r="C4233" s="460" t="s">
        <v>850</v>
      </c>
      <c r="D4233" s="459">
        <v>2</v>
      </c>
      <c r="E4233" s="81"/>
    </row>
    <row r="4234" spans="1:5" x14ac:dyDescent="0.25">
      <c r="A4234" s="458">
        <v>44141</v>
      </c>
      <c r="B4234" s="81" t="s">
        <v>12</v>
      </c>
      <c r="C4234" s="81" t="s">
        <v>12</v>
      </c>
      <c r="D4234" s="459">
        <v>13</v>
      </c>
      <c r="E4234" s="81"/>
    </row>
    <row r="4235" spans="1:5" x14ac:dyDescent="0.25">
      <c r="A4235" s="458">
        <v>44141</v>
      </c>
      <c r="B4235" s="81" t="s">
        <v>8</v>
      </c>
      <c r="C4235" s="460" t="s">
        <v>1228</v>
      </c>
      <c r="D4235" s="459">
        <v>1</v>
      </c>
      <c r="E4235" s="81"/>
    </row>
    <row r="4236" spans="1:5" x14ac:dyDescent="0.25">
      <c r="A4236" s="458">
        <v>44141</v>
      </c>
      <c r="B4236" s="81" t="s">
        <v>8</v>
      </c>
      <c r="C4236" s="81" t="s">
        <v>58</v>
      </c>
      <c r="D4236" s="459">
        <v>7</v>
      </c>
      <c r="E4236" s="81"/>
    </row>
    <row r="4237" spans="1:5" x14ac:dyDescent="0.25">
      <c r="A4237" s="458">
        <v>44141</v>
      </c>
      <c r="B4237" s="81" t="s">
        <v>8</v>
      </c>
      <c r="C4237" s="81" t="s">
        <v>140</v>
      </c>
      <c r="D4237" s="459">
        <v>2</v>
      </c>
      <c r="E4237" s="81"/>
    </row>
    <row r="4238" spans="1:5" x14ac:dyDescent="0.25">
      <c r="A4238" s="458">
        <v>44141</v>
      </c>
      <c r="B4238" s="81" t="s">
        <v>8</v>
      </c>
      <c r="C4238" s="81" t="s">
        <v>132</v>
      </c>
      <c r="D4238" s="459">
        <v>2</v>
      </c>
      <c r="E4238" s="81"/>
    </row>
    <row r="4239" spans="1:5" x14ac:dyDescent="0.25">
      <c r="A4239" s="458">
        <v>44141</v>
      </c>
      <c r="B4239" s="81" t="s">
        <v>8</v>
      </c>
      <c r="C4239" s="81" t="s">
        <v>203</v>
      </c>
      <c r="D4239" s="459">
        <v>2</v>
      </c>
      <c r="E4239" s="81"/>
    </row>
    <row r="4240" spans="1:5" x14ac:dyDescent="0.25">
      <c r="A4240" s="458">
        <v>44141</v>
      </c>
      <c r="B4240" s="81" t="s">
        <v>8</v>
      </c>
      <c r="C4240" s="81" t="s">
        <v>40</v>
      </c>
      <c r="D4240" s="459">
        <v>1</v>
      </c>
      <c r="E4240" s="81"/>
    </row>
    <row r="4241" spans="1:5" x14ac:dyDescent="0.25">
      <c r="A4241" s="458">
        <v>44141</v>
      </c>
      <c r="B4241" s="81" t="s">
        <v>8</v>
      </c>
      <c r="C4241" s="81" t="s">
        <v>8</v>
      </c>
      <c r="D4241" s="459">
        <v>65</v>
      </c>
      <c r="E4241" s="81"/>
    </row>
    <row r="4242" spans="1:5" x14ac:dyDescent="0.25">
      <c r="A4242" s="458">
        <v>44141</v>
      </c>
      <c r="B4242" s="81" t="s">
        <v>8</v>
      </c>
      <c r="C4242" s="81" t="s">
        <v>31</v>
      </c>
      <c r="D4242" s="459">
        <v>2</v>
      </c>
      <c r="E4242" s="81"/>
    </row>
    <row r="4243" spans="1:5" x14ac:dyDescent="0.25">
      <c r="A4243" s="458">
        <v>44141</v>
      </c>
      <c r="B4243" s="81" t="s">
        <v>8</v>
      </c>
      <c r="C4243" s="81" t="s">
        <v>110</v>
      </c>
      <c r="D4243" s="459">
        <v>1</v>
      </c>
      <c r="E4243" s="81"/>
    </row>
    <row r="4244" spans="1:5" x14ac:dyDescent="0.25">
      <c r="A4244" s="458">
        <v>44141</v>
      </c>
      <c r="B4244" s="81" t="s">
        <v>49</v>
      </c>
      <c r="C4244" s="81" t="s">
        <v>49</v>
      </c>
      <c r="D4244" s="459">
        <v>2</v>
      </c>
      <c r="E4244" s="81"/>
    </row>
    <row r="4245" spans="1:5" x14ac:dyDescent="0.25">
      <c r="A4245" s="458">
        <v>44141</v>
      </c>
      <c r="B4245" s="81" t="s">
        <v>50</v>
      </c>
      <c r="C4245" s="81" t="s">
        <v>805</v>
      </c>
      <c r="D4245" s="459">
        <v>1</v>
      </c>
      <c r="E4245" s="81"/>
    </row>
    <row r="4246" spans="1:5" x14ac:dyDescent="0.25">
      <c r="A4246" s="458">
        <v>44141</v>
      </c>
      <c r="B4246" s="81" t="s">
        <v>50</v>
      </c>
      <c r="C4246" s="116" t="s">
        <v>1140</v>
      </c>
      <c r="D4246" s="459">
        <v>3</v>
      </c>
      <c r="E4246" s="81"/>
    </row>
    <row r="4247" spans="1:5" x14ac:dyDescent="0.25">
      <c r="A4247" s="458">
        <v>44141</v>
      </c>
      <c r="B4247" s="81" t="s">
        <v>50</v>
      </c>
      <c r="C4247" s="81" t="s">
        <v>365</v>
      </c>
      <c r="D4247" s="459">
        <v>2</v>
      </c>
      <c r="E4247" s="81"/>
    </row>
    <row r="4248" spans="1:5" x14ac:dyDescent="0.25">
      <c r="A4248" s="458">
        <v>44141</v>
      </c>
      <c r="B4248" s="81" t="s">
        <v>27</v>
      </c>
      <c r="C4248" s="81" t="s">
        <v>139</v>
      </c>
      <c r="D4248" s="459">
        <v>7</v>
      </c>
      <c r="E4248" s="81"/>
    </row>
    <row r="4249" spans="1:5" x14ac:dyDescent="0.25">
      <c r="A4249" s="458">
        <v>44141</v>
      </c>
      <c r="B4249" s="81" t="s">
        <v>27</v>
      </c>
      <c r="C4249" s="81" t="s">
        <v>43</v>
      </c>
      <c r="D4249" s="459">
        <v>18</v>
      </c>
      <c r="E4249" s="81"/>
    </row>
    <row r="4250" spans="1:5" x14ac:dyDescent="0.25">
      <c r="A4250" s="458">
        <v>44141</v>
      </c>
      <c r="B4250" s="81" t="s">
        <v>27</v>
      </c>
      <c r="C4250" s="81" t="s">
        <v>851</v>
      </c>
      <c r="D4250" s="459">
        <v>1</v>
      </c>
      <c r="E4250" s="81"/>
    </row>
    <row r="4251" spans="1:5" x14ac:dyDescent="0.25">
      <c r="A4251" s="458">
        <v>44141</v>
      </c>
      <c r="B4251" s="81" t="s">
        <v>27</v>
      </c>
      <c r="C4251" s="81" t="s">
        <v>707</v>
      </c>
      <c r="D4251" s="459">
        <v>1</v>
      </c>
      <c r="E4251" s="81"/>
    </row>
    <row r="4252" spans="1:5" x14ac:dyDescent="0.25">
      <c r="A4252" s="458">
        <v>44141</v>
      </c>
      <c r="B4252" s="81" t="s">
        <v>51</v>
      </c>
      <c r="C4252" s="460" t="s">
        <v>677</v>
      </c>
      <c r="D4252" s="459">
        <v>1</v>
      </c>
      <c r="E4252" s="81"/>
    </row>
    <row r="4253" spans="1:5" x14ac:dyDescent="0.25">
      <c r="A4253" s="458">
        <v>44141</v>
      </c>
      <c r="B4253" s="81" t="s">
        <v>51</v>
      </c>
      <c r="C4253" s="81" t="s">
        <v>51</v>
      </c>
      <c r="D4253" s="459">
        <v>32</v>
      </c>
      <c r="E4253" s="81"/>
    </row>
    <row r="4254" spans="1:5" x14ac:dyDescent="0.25">
      <c r="A4254" s="458">
        <v>44141</v>
      </c>
      <c r="B4254" s="81" t="s">
        <v>10</v>
      </c>
      <c r="C4254" s="81" t="s">
        <v>10</v>
      </c>
      <c r="D4254" s="459">
        <v>2</v>
      </c>
      <c r="E4254" s="81"/>
    </row>
    <row r="4255" spans="1:5" x14ac:dyDescent="0.25">
      <c r="A4255" s="458">
        <v>44142</v>
      </c>
      <c r="B4255" s="81" t="s">
        <v>14</v>
      </c>
      <c r="C4255" s="81" t="s">
        <v>14</v>
      </c>
      <c r="D4255" s="459">
        <v>7</v>
      </c>
      <c r="E4255" s="81"/>
    </row>
    <row r="4256" spans="1:5" x14ac:dyDescent="0.25">
      <c r="A4256" s="458">
        <v>44142</v>
      </c>
      <c r="B4256" s="81" t="s">
        <v>14</v>
      </c>
      <c r="C4256" s="81" t="s">
        <v>16</v>
      </c>
      <c r="D4256" s="459">
        <v>3</v>
      </c>
      <c r="E4256" s="81"/>
    </row>
    <row r="4257" spans="1:5" x14ac:dyDescent="0.25">
      <c r="A4257" s="458">
        <v>44142</v>
      </c>
      <c r="B4257" s="81" t="s">
        <v>14</v>
      </c>
      <c r="C4257" s="81" t="s">
        <v>794</v>
      </c>
      <c r="D4257" s="459">
        <v>2</v>
      </c>
      <c r="E4257" s="81"/>
    </row>
    <row r="4258" spans="1:5" x14ac:dyDescent="0.25">
      <c r="A4258" s="458">
        <v>44142</v>
      </c>
      <c r="B4258" s="81" t="s">
        <v>14</v>
      </c>
      <c r="C4258" s="81" t="s">
        <v>84</v>
      </c>
      <c r="D4258" s="459">
        <v>3</v>
      </c>
      <c r="E4258" s="81"/>
    </row>
    <row r="4259" spans="1:5" x14ac:dyDescent="0.25">
      <c r="A4259" s="458">
        <v>44142</v>
      </c>
      <c r="B4259" s="81" t="s">
        <v>20</v>
      </c>
      <c r="C4259" s="81" t="s">
        <v>20</v>
      </c>
      <c r="D4259" s="459">
        <v>40</v>
      </c>
      <c r="E4259" s="81"/>
    </row>
    <row r="4260" spans="1:5" x14ac:dyDescent="0.25">
      <c r="A4260" s="458">
        <v>44142</v>
      </c>
      <c r="B4260" s="81" t="s">
        <v>20</v>
      </c>
      <c r="C4260" s="81" t="s">
        <v>363</v>
      </c>
      <c r="D4260" s="459">
        <v>1</v>
      </c>
      <c r="E4260" s="81"/>
    </row>
    <row r="4261" spans="1:5" x14ac:dyDescent="0.25">
      <c r="A4261" s="458">
        <v>44142</v>
      </c>
      <c r="B4261" s="81" t="s">
        <v>20</v>
      </c>
      <c r="C4261" s="81" t="s">
        <v>648</v>
      </c>
      <c r="D4261" s="459">
        <v>1</v>
      </c>
      <c r="E4261" s="81"/>
    </row>
    <row r="4262" spans="1:5" x14ac:dyDescent="0.25">
      <c r="A4262" s="458">
        <v>44142</v>
      </c>
      <c r="B4262" s="81" t="s">
        <v>13</v>
      </c>
      <c r="C4262" s="460" t="s">
        <v>93</v>
      </c>
      <c r="D4262" s="459">
        <v>3</v>
      </c>
      <c r="E4262" s="81"/>
    </row>
    <row r="4263" spans="1:5" x14ac:dyDescent="0.25">
      <c r="A4263" s="458">
        <v>44142</v>
      </c>
      <c r="B4263" s="81" t="s">
        <v>13</v>
      </c>
      <c r="C4263" s="460" t="s">
        <v>1161</v>
      </c>
      <c r="D4263" s="459">
        <v>1</v>
      </c>
      <c r="E4263" s="81"/>
    </row>
    <row r="4264" spans="1:5" x14ac:dyDescent="0.25">
      <c r="A4264" s="458">
        <v>44142</v>
      </c>
      <c r="B4264" s="81" t="s">
        <v>13</v>
      </c>
      <c r="C4264" s="81" t="s">
        <v>13</v>
      </c>
      <c r="D4264" s="459">
        <v>4</v>
      </c>
      <c r="E4264" s="81"/>
    </row>
    <row r="4265" spans="1:5" x14ac:dyDescent="0.25">
      <c r="A4265" s="458">
        <v>44142</v>
      </c>
      <c r="B4265" s="81" t="s">
        <v>13</v>
      </c>
      <c r="C4265" s="460" t="s">
        <v>1165</v>
      </c>
      <c r="D4265" s="459">
        <v>2</v>
      </c>
      <c r="E4265" s="81"/>
    </row>
    <row r="4266" spans="1:5" x14ac:dyDescent="0.25">
      <c r="A4266" s="458">
        <v>44142</v>
      </c>
      <c r="B4266" s="81" t="s">
        <v>13</v>
      </c>
      <c r="C4266" s="460" t="s">
        <v>1167</v>
      </c>
      <c r="D4266" s="459">
        <v>1</v>
      </c>
      <c r="E4266" s="81"/>
    </row>
    <row r="4267" spans="1:5" x14ac:dyDescent="0.25">
      <c r="A4267" s="458">
        <v>44142</v>
      </c>
      <c r="B4267" s="81" t="s">
        <v>24</v>
      </c>
      <c r="C4267" s="81" t="s">
        <v>23</v>
      </c>
      <c r="D4267" s="459">
        <v>11</v>
      </c>
      <c r="E4267" s="81"/>
    </row>
    <row r="4268" spans="1:5" x14ac:dyDescent="0.25">
      <c r="A4268" s="458">
        <v>44142</v>
      </c>
      <c r="B4268" s="81" t="s">
        <v>24</v>
      </c>
      <c r="C4268" s="81" t="s">
        <v>24</v>
      </c>
      <c r="D4268" s="459">
        <v>11</v>
      </c>
      <c r="E4268" s="81"/>
    </row>
    <row r="4269" spans="1:5" x14ac:dyDescent="0.25">
      <c r="A4269" s="458">
        <v>44142</v>
      </c>
      <c r="B4269" s="81" t="s">
        <v>24</v>
      </c>
      <c r="C4269" s="81" t="s">
        <v>36</v>
      </c>
      <c r="D4269" s="459">
        <v>1</v>
      </c>
      <c r="E4269" s="81"/>
    </row>
    <row r="4270" spans="1:5" x14ac:dyDescent="0.25">
      <c r="A4270" s="458">
        <v>44142</v>
      </c>
      <c r="B4270" s="81" t="s">
        <v>47</v>
      </c>
      <c r="C4270" s="81" t="s">
        <v>47</v>
      </c>
      <c r="D4270" s="459">
        <v>0</v>
      </c>
      <c r="E4270" s="81"/>
    </row>
    <row r="4271" spans="1:5" x14ac:dyDescent="0.25">
      <c r="A4271" s="458">
        <v>44142</v>
      </c>
      <c r="B4271" s="81" t="s">
        <v>48</v>
      </c>
      <c r="C4271" s="460" t="s">
        <v>1380</v>
      </c>
      <c r="D4271" s="459">
        <v>0</v>
      </c>
      <c r="E4271" s="81"/>
    </row>
    <row r="4272" spans="1:5" x14ac:dyDescent="0.25">
      <c r="A4272" s="458">
        <v>44142</v>
      </c>
      <c r="B4272" s="81" t="s">
        <v>7</v>
      </c>
      <c r="C4272" s="460" t="s">
        <v>1191</v>
      </c>
      <c r="D4272" s="459">
        <v>1</v>
      </c>
      <c r="E4272" s="81"/>
    </row>
    <row r="4273" spans="1:5" x14ac:dyDescent="0.25">
      <c r="A4273" s="458">
        <v>44142</v>
      </c>
      <c r="B4273" s="81" t="s">
        <v>7</v>
      </c>
      <c r="C4273" s="81" t="s">
        <v>7</v>
      </c>
      <c r="D4273" s="459">
        <v>17</v>
      </c>
      <c r="E4273" s="81"/>
    </row>
    <row r="4274" spans="1:5" x14ac:dyDescent="0.25">
      <c r="A4274" s="458">
        <v>44142</v>
      </c>
      <c r="B4274" s="81" t="s">
        <v>9</v>
      </c>
      <c r="C4274" s="81" t="s">
        <v>9</v>
      </c>
      <c r="D4274" s="459">
        <v>36</v>
      </c>
      <c r="E4274" s="81"/>
    </row>
    <row r="4275" spans="1:5" x14ac:dyDescent="0.25">
      <c r="A4275" s="458">
        <v>44142</v>
      </c>
      <c r="B4275" s="81" t="s">
        <v>9</v>
      </c>
      <c r="C4275" s="81" t="s">
        <v>143</v>
      </c>
      <c r="D4275" s="459">
        <v>3</v>
      </c>
      <c r="E4275" s="81"/>
    </row>
    <row r="4276" spans="1:5" x14ac:dyDescent="0.25">
      <c r="A4276" s="458">
        <v>44142</v>
      </c>
      <c r="B4276" s="81" t="s">
        <v>15</v>
      </c>
      <c r="C4276" s="81" t="s">
        <v>283</v>
      </c>
      <c r="D4276" s="459">
        <v>2</v>
      </c>
      <c r="E4276" s="81"/>
    </row>
    <row r="4277" spans="1:5" x14ac:dyDescent="0.25">
      <c r="A4277" s="458">
        <v>44142</v>
      </c>
      <c r="B4277" s="81" t="s">
        <v>11</v>
      </c>
      <c r="C4277" s="81" t="s">
        <v>333</v>
      </c>
      <c r="D4277" s="459">
        <v>1</v>
      </c>
      <c r="E4277" s="81"/>
    </row>
    <row r="4278" spans="1:5" x14ac:dyDescent="0.25">
      <c r="A4278" s="458">
        <v>44142</v>
      </c>
      <c r="B4278" s="81" t="s">
        <v>11</v>
      </c>
      <c r="C4278" s="81" t="s">
        <v>11</v>
      </c>
      <c r="D4278" s="459">
        <v>5</v>
      </c>
      <c r="E4278" s="81"/>
    </row>
    <row r="4279" spans="1:5" x14ac:dyDescent="0.25">
      <c r="A4279" s="458">
        <v>44142</v>
      </c>
      <c r="B4279" s="81" t="s">
        <v>11</v>
      </c>
      <c r="C4279" s="81" t="s">
        <v>133</v>
      </c>
      <c r="D4279" s="459">
        <v>5</v>
      </c>
      <c r="E4279" s="81"/>
    </row>
    <row r="4280" spans="1:5" x14ac:dyDescent="0.25">
      <c r="A4280" s="458">
        <v>44142</v>
      </c>
      <c r="B4280" s="81" t="s">
        <v>12</v>
      </c>
      <c r="C4280" s="460" t="s">
        <v>1224</v>
      </c>
      <c r="D4280" s="459">
        <v>1</v>
      </c>
      <c r="E4280" s="81"/>
    </row>
    <row r="4281" spans="1:5" x14ac:dyDescent="0.25">
      <c r="A4281" s="458">
        <v>44142</v>
      </c>
      <c r="B4281" s="81" t="s">
        <v>12</v>
      </c>
      <c r="C4281" s="81" t="s">
        <v>12</v>
      </c>
      <c r="D4281" s="459">
        <v>6</v>
      </c>
      <c r="E4281" s="81"/>
    </row>
    <row r="4282" spans="1:5" x14ac:dyDescent="0.25">
      <c r="A4282" s="458">
        <v>44142</v>
      </c>
      <c r="B4282" s="81" t="s">
        <v>8</v>
      </c>
      <c r="C4282" s="81" t="s">
        <v>72</v>
      </c>
      <c r="D4282" s="459">
        <v>1</v>
      </c>
      <c r="E4282" s="81"/>
    </row>
    <row r="4283" spans="1:5" x14ac:dyDescent="0.25">
      <c r="A4283" s="458">
        <v>44142</v>
      </c>
      <c r="B4283" s="81" t="s">
        <v>8</v>
      </c>
      <c r="C4283" s="460" t="s">
        <v>1232</v>
      </c>
      <c r="D4283" s="459">
        <v>2</v>
      </c>
      <c r="E4283" s="81"/>
    </row>
    <row r="4284" spans="1:5" x14ac:dyDescent="0.25">
      <c r="A4284" s="458">
        <v>44142</v>
      </c>
      <c r="B4284" s="81" t="s">
        <v>8</v>
      </c>
      <c r="C4284" s="81" t="s">
        <v>58</v>
      </c>
      <c r="D4284" s="459">
        <v>8</v>
      </c>
      <c r="E4284" s="81"/>
    </row>
    <row r="4285" spans="1:5" x14ac:dyDescent="0.25">
      <c r="A4285" s="458">
        <v>44142</v>
      </c>
      <c r="B4285" s="81" t="s">
        <v>8</v>
      </c>
      <c r="C4285" s="81" t="s">
        <v>132</v>
      </c>
      <c r="D4285" s="459">
        <v>8</v>
      </c>
      <c r="E4285" s="81"/>
    </row>
    <row r="4286" spans="1:5" x14ac:dyDescent="0.25">
      <c r="A4286" s="458">
        <v>44142</v>
      </c>
      <c r="B4286" s="81" t="s">
        <v>8</v>
      </c>
      <c r="C4286" s="81" t="s">
        <v>40</v>
      </c>
      <c r="D4286" s="459">
        <v>2</v>
      </c>
      <c r="E4286" s="81"/>
    </row>
    <row r="4287" spans="1:5" x14ac:dyDescent="0.25">
      <c r="A4287" s="458">
        <v>44142</v>
      </c>
      <c r="B4287" s="81" t="s">
        <v>8</v>
      </c>
      <c r="C4287" s="81" t="s">
        <v>8</v>
      </c>
      <c r="D4287" s="459">
        <v>89</v>
      </c>
      <c r="E4287" s="81"/>
    </row>
    <row r="4288" spans="1:5" x14ac:dyDescent="0.25">
      <c r="A4288" s="458">
        <v>44142</v>
      </c>
      <c r="B4288" s="81" t="s">
        <v>8</v>
      </c>
      <c r="C4288" s="81" t="s">
        <v>31</v>
      </c>
      <c r="D4288" s="459">
        <v>5</v>
      </c>
      <c r="E4288" s="81"/>
    </row>
    <row r="4289" spans="1:5" x14ac:dyDescent="0.25">
      <c r="A4289" s="458">
        <v>44142</v>
      </c>
      <c r="B4289" s="81" t="s">
        <v>8</v>
      </c>
      <c r="C4289" s="81" t="s">
        <v>79</v>
      </c>
      <c r="D4289" s="459">
        <v>1</v>
      </c>
      <c r="E4289" s="81"/>
    </row>
    <row r="4290" spans="1:5" x14ac:dyDescent="0.25">
      <c r="A4290" s="458">
        <v>44142</v>
      </c>
      <c r="B4290" s="81" t="s">
        <v>8</v>
      </c>
      <c r="C4290" s="81" t="s">
        <v>110</v>
      </c>
      <c r="D4290" s="459">
        <v>2</v>
      </c>
      <c r="E4290" s="81"/>
    </row>
    <row r="4291" spans="1:5" x14ac:dyDescent="0.25">
      <c r="A4291" s="458">
        <v>44142</v>
      </c>
      <c r="B4291" s="81" t="s">
        <v>8</v>
      </c>
      <c r="C4291" s="81" t="s">
        <v>345</v>
      </c>
      <c r="D4291" s="459">
        <v>2</v>
      </c>
      <c r="E4291" s="81"/>
    </row>
    <row r="4292" spans="1:5" x14ac:dyDescent="0.25">
      <c r="A4292" s="458">
        <v>44142</v>
      </c>
      <c r="B4292" s="81" t="s">
        <v>49</v>
      </c>
      <c r="C4292" s="81" t="s">
        <v>49</v>
      </c>
      <c r="D4292" s="459">
        <v>0</v>
      </c>
      <c r="E4292" s="81"/>
    </row>
    <row r="4293" spans="1:5" x14ac:dyDescent="0.25">
      <c r="A4293" s="458">
        <v>44142</v>
      </c>
      <c r="B4293" s="81" t="s">
        <v>50</v>
      </c>
      <c r="C4293" s="460" t="s">
        <v>1250</v>
      </c>
      <c r="D4293" s="459">
        <v>1</v>
      </c>
      <c r="E4293" s="81"/>
    </row>
    <row r="4294" spans="1:5" x14ac:dyDescent="0.25">
      <c r="A4294" s="458">
        <v>44142</v>
      </c>
      <c r="B4294" s="81" t="s">
        <v>50</v>
      </c>
      <c r="C4294" s="81" t="s">
        <v>805</v>
      </c>
      <c r="D4294" s="459">
        <v>1</v>
      </c>
      <c r="E4294" s="81"/>
    </row>
    <row r="4295" spans="1:5" x14ac:dyDescent="0.25">
      <c r="A4295" s="458">
        <v>44142</v>
      </c>
      <c r="B4295" s="81" t="s">
        <v>27</v>
      </c>
      <c r="C4295" s="81" t="s">
        <v>139</v>
      </c>
      <c r="D4295" s="459">
        <v>10</v>
      </c>
      <c r="E4295" s="81"/>
    </row>
    <row r="4296" spans="1:5" x14ac:dyDescent="0.25">
      <c r="A4296" s="458">
        <v>44142</v>
      </c>
      <c r="B4296" s="81" t="s">
        <v>27</v>
      </c>
      <c r="C4296" s="81" t="s">
        <v>233</v>
      </c>
      <c r="D4296" s="459">
        <v>1</v>
      </c>
      <c r="E4296" s="81"/>
    </row>
    <row r="4297" spans="1:5" x14ac:dyDescent="0.25">
      <c r="A4297" s="458">
        <v>44142</v>
      </c>
      <c r="B4297" s="81" t="s">
        <v>27</v>
      </c>
      <c r="C4297" s="81" t="s">
        <v>43</v>
      </c>
      <c r="D4297" s="459">
        <v>20</v>
      </c>
      <c r="E4297" s="81"/>
    </row>
    <row r="4298" spans="1:5" x14ac:dyDescent="0.25">
      <c r="A4298" s="458">
        <v>44142</v>
      </c>
      <c r="B4298" s="81" t="s">
        <v>27</v>
      </c>
      <c r="C4298" s="81" t="s">
        <v>619</v>
      </c>
      <c r="D4298" s="459">
        <v>1</v>
      </c>
      <c r="E4298" s="81"/>
    </row>
    <row r="4299" spans="1:5" x14ac:dyDescent="0.25">
      <c r="A4299" s="458">
        <v>44142</v>
      </c>
      <c r="B4299" s="81" t="s">
        <v>51</v>
      </c>
      <c r="C4299" s="81" t="s">
        <v>51</v>
      </c>
      <c r="D4299" s="459">
        <v>32</v>
      </c>
      <c r="E4299" s="81"/>
    </row>
    <row r="4300" spans="1:5" x14ac:dyDescent="0.25">
      <c r="A4300" s="458">
        <v>44142</v>
      </c>
      <c r="B4300" s="81" t="s">
        <v>10</v>
      </c>
      <c r="C4300" s="81" t="s">
        <v>10</v>
      </c>
      <c r="D4300" s="459">
        <v>2</v>
      </c>
      <c r="E4300" s="81"/>
    </row>
    <row r="4301" spans="1:5" x14ac:dyDescent="0.25">
      <c r="A4301" s="458">
        <v>44143</v>
      </c>
      <c r="B4301" s="81" t="s">
        <v>14</v>
      </c>
      <c r="C4301" s="81" t="s">
        <v>14</v>
      </c>
      <c r="D4301" s="459">
        <v>4</v>
      </c>
      <c r="E4301" s="81"/>
    </row>
    <row r="4302" spans="1:5" x14ac:dyDescent="0.25">
      <c r="A4302" s="458">
        <v>44143</v>
      </c>
      <c r="B4302" s="81" t="s">
        <v>14</v>
      </c>
      <c r="C4302" s="81" t="s">
        <v>16</v>
      </c>
      <c r="D4302" s="459">
        <v>2</v>
      </c>
      <c r="E4302" s="81"/>
    </row>
    <row r="4303" spans="1:5" x14ac:dyDescent="0.25">
      <c r="A4303" s="458">
        <v>44143</v>
      </c>
      <c r="B4303" s="81" t="s">
        <v>14</v>
      </c>
      <c r="C4303" s="81" t="s">
        <v>794</v>
      </c>
      <c r="D4303" s="459">
        <v>5</v>
      </c>
      <c r="E4303" s="81"/>
    </row>
    <row r="4304" spans="1:5" x14ac:dyDescent="0.25">
      <c r="A4304" s="458">
        <v>44143</v>
      </c>
      <c r="B4304" s="81" t="s">
        <v>14</v>
      </c>
      <c r="C4304" s="81" t="s">
        <v>84</v>
      </c>
      <c r="D4304" s="459">
        <v>1</v>
      </c>
      <c r="E4304" s="81"/>
    </row>
    <row r="4305" spans="1:5" x14ac:dyDescent="0.25">
      <c r="A4305" s="458">
        <v>44143</v>
      </c>
      <c r="B4305" s="81" t="s">
        <v>20</v>
      </c>
      <c r="C4305" s="460" t="s">
        <v>1151</v>
      </c>
      <c r="D4305" s="459">
        <v>2</v>
      </c>
      <c r="E4305" s="81"/>
    </row>
    <row r="4306" spans="1:5" x14ac:dyDescent="0.25">
      <c r="A4306" s="458">
        <v>44143</v>
      </c>
      <c r="B4306" s="81" t="s">
        <v>20</v>
      </c>
      <c r="C4306" s="81" t="s">
        <v>20</v>
      </c>
      <c r="D4306" s="459">
        <v>28</v>
      </c>
      <c r="E4306" s="81"/>
    </row>
    <row r="4307" spans="1:5" x14ac:dyDescent="0.25">
      <c r="A4307" s="458">
        <v>44143</v>
      </c>
      <c r="B4307" s="81" t="s">
        <v>13</v>
      </c>
      <c r="C4307" s="81" t="s">
        <v>13</v>
      </c>
      <c r="D4307" s="459">
        <v>4</v>
      </c>
      <c r="E4307" s="81"/>
    </row>
    <row r="4308" spans="1:5" x14ac:dyDescent="0.25">
      <c r="A4308" s="458">
        <v>44143</v>
      </c>
      <c r="B4308" s="81" t="s">
        <v>13</v>
      </c>
      <c r="C4308" s="460" t="s">
        <v>1167</v>
      </c>
      <c r="D4308" s="459">
        <v>3</v>
      </c>
      <c r="E4308" s="81"/>
    </row>
    <row r="4309" spans="1:5" x14ac:dyDescent="0.25">
      <c r="A4309" s="458">
        <v>44143</v>
      </c>
      <c r="B4309" s="81" t="s">
        <v>24</v>
      </c>
      <c r="C4309" s="81" t="s">
        <v>23</v>
      </c>
      <c r="D4309" s="459">
        <v>13</v>
      </c>
      <c r="E4309" s="81"/>
    </row>
    <row r="4310" spans="1:5" x14ac:dyDescent="0.25">
      <c r="A4310" s="458">
        <v>44143</v>
      </c>
      <c r="B4310" s="81" t="s">
        <v>24</v>
      </c>
      <c r="C4310" s="118" t="s">
        <v>2971</v>
      </c>
      <c r="D4310" s="459">
        <v>1</v>
      </c>
      <c r="E4310" s="81"/>
    </row>
    <row r="4311" spans="1:5" x14ac:dyDescent="0.25">
      <c r="A4311" s="458">
        <v>44143</v>
      </c>
      <c r="B4311" s="81" t="s">
        <v>24</v>
      </c>
      <c r="C4311" s="81" t="s">
        <v>24</v>
      </c>
      <c r="D4311" s="459">
        <v>2</v>
      </c>
      <c r="E4311" s="81"/>
    </row>
    <row r="4312" spans="1:5" x14ac:dyDescent="0.25">
      <c r="A4312" s="458">
        <v>44143</v>
      </c>
      <c r="B4312" s="81" t="s">
        <v>24</v>
      </c>
      <c r="C4312" s="460" t="s">
        <v>1182</v>
      </c>
      <c r="D4312" s="459">
        <v>1</v>
      </c>
      <c r="E4312" s="81"/>
    </row>
    <row r="4313" spans="1:5" x14ac:dyDescent="0.25">
      <c r="A4313" s="458">
        <v>44143</v>
      </c>
      <c r="B4313" s="81" t="s">
        <v>24</v>
      </c>
      <c r="C4313" s="81" t="s">
        <v>36</v>
      </c>
      <c r="D4313" s="459">
        <v>0</v>
      </c>
      <c r="E4313" s="81"/>
    </row>
    <row r="4314" spans="1:5" x14ac:dyDescent="0.25">
      <c r="A4314" s="458">
        <v>44143</v>
      </c>
      <c r="B4314" s="81" t="s">
        <v>47</v>
      </c>
      <c r="C4314" s="81" t="s">
        <v>47</v>
      </c>
      <c r="D4314" s="459">
        <v>0</v>
      </c>
      <c r="E4314" s="81"/>
    </row>
    <row r="4315" spans="1:5" x14ac:dyDescent="0.25">
      <c r="A4315" s="458">
        <v>44143</v>
      </c>
      <c r="B4315" s="81" t="s">
        <v>48</v>
      </c>
      <c r="C4315" s="460" t="s">
        <v>1380</v>
      </c>
      <c r="D4315" s="459">
        <v>0</v>
      </c>
      <c r="E4315" s="81"/>
    </row>
    <row r="4316" spans="1:5" x14ac:dyDescent="0.25">
      <c r="A4316" s="458">
        <v>44143</v>
      </c>
      <c r="B4316" s="81" t="s">
        <v>7</v>
      </c>
      <c r="C4316" s="460" t="s">
        <v>1191</v>
      </c>
      <c r="D4316" s="459">
        <v>5</v>
      </c>
      <c r="E4316" s="81"/>
    </row>
    <row r="4317" spans="1:5" x14ac:dyDescent="0.25">
      <c r="A4317" s="458">
        <v>44143</v>
      </c>
      <c r="B4317" s="81" t="s">
        <v>7</v>
      </c>
      <c r="C4317" s="81" t="s">
        <v>7</v>
      </c>
      <c r="D4317" s="459">
        <v>6</v>
      </c>
      <c r="E4317" s="81"/>
    </row>
    <row r="4318" spans="1:5" x14ac:dyDescent="0.25">
      <c r="A4318" s="458">
        <v>44143</v>
      </c>
      <c r="B4318" s="81" t="s">
        <v>9</v>
      </c>
      <c r="C4318" s="81" t="s">
        <v>9</v>
      </c>
      <c r="D4318" s="459">
        <v>32</v>
      </c>
      <c r="E4318" s="81"/>
    </row>
    <row r="4319" spans="1:5" x14ac:dyDescent="0.25">
      <c r="A4319" s="458">
        <v>44143</v>
      </c>
      <c r="B4319" s="81" t="s">
        <v>9</v>
      </c>
      <c r="C4319" s="81" t="s">
        <v>17</v>
      </c>
      <c r="D4319" s="459">
        <v>4</v>
      </c>
      <c r="E4319" s="81"/>
    </row>
    <row r="4320" spans="1:5" x14ac:dyDescent="0.25">
      <c r="A4320" s="458">
        <v>44143</v>
      </c>
      <c r="B4320" s="81" t="s">
        <v>9</v>
      </c>
      <c r="C4320" s="460" t="s">
        <v>1202</v>
      </c>
      <c r="D4320" s="459">
        <v>1</v>
      </c>
      <c r="E4320" s="81"/>
    </row>
    <row r="4321" spans="1:5" x14ac:dyDescent="0.25">
      <c r="A4321" s="458">
        <v>44143</v>
      </c>
      <c r="B4321" s="81" t="s">
        <v>9</v>
      </c>
      <c r="C4321" s="81" t="s">
        <v>143</v>
      </c>
      <c r="D4321" s="459">
        <v>1</v>
      </c>
      <c r="E4321" s="81"/>
    </row>
    <row r="4322" spans="1:5" x14ac:dyDescent="0.25">
      <c r="A4322" s="458">
        <v>44143</v>
      </c>
      <c r="B4322" s="81" t="s">
        <v>15</v>
      </c>
      <c r="C4322" s="81" t="s">
        <v>1139</v>
      </c>
      <c r="D4322" s="459">
        <v>0</v>
      </c>
      <c r="E4322" s="81"/>
    </row>
    <row r="4323" spans="1:5" x14ac:dyDescent="0.25">
      <c r="A4323" s="458">
        <v>44143</v>
      </c>
      <c r="B4323" s="81" t="s">
        <v>11</v>
      </c>
      <c r="C4323" s="81" t="s">
        <v>333</v>
      </c>
      <c r="D4323" s="459">
        <v>2</v>
      </c>
      <c r="E4323" s="81"/>
    </row>
    <row r="4324" spans="1:5" x14ac:dyDescent="0.25">
      <c r="A4324" s="458">
        <v>44143</v>
      </c>
      <c r="B4324" s="81" t="s">
        <v>11</v>
      </c>
      <c r="C4324" s="81" t="s">
        <v>11</v>
      </c>
      <c r="D4324" s="459">
        <v>6</v>
      </c>
      <c r="E4324" s="81"/>
    </row>
    <row r="4325" spans="1:5" x14ac:dyDescent="0.25">
      <c r="A4325" s="458">
        <v>44143</v>
      </c>
      <c r="B4325" s="81" t="s">
        <v>12</v>
      </c>
      <c r="C4325" s="81" t="s">
        <v>12</v>
      </c>
      <c r="D4325" s="459">
        <v>7</v>
      </c>
      <c r="E4325" s="81"/>
    </row>
    <row r="4326" spans="1:5" x14ac:dyDescent="0.25">
      <c r="A4326" s="458">
        <v>44143</v>
      </c>
      <c r="B4326" s="81" t="s">
        <v>8</v>
      </c>
      <c r="C4326" s="460" t="s">
        <v>1232</v>
      </c>
      <c r="D4326" s="459">
        <v>1</v>
      </c>
      <c r="E4326" s="81"/>
    </row>
    <row r="4327" spans="1:5" x14ac:dyDescent="0.25">
      <c r="A4327" s="458">
        <v>44143</v>
      </c>
      <c r="B4327" s="81" t="s">
        <v>8</v>
      </c>
      <c r="C4327" s="81" t="s">
        <v>58</v>
      </c>
      <c r="D4327" s="459">
        <v>5</v>
      </c>
      <c r="E4327" s="81"/>
    </row>
    <row r="4328" spans="1:5" x14ac:dyDescent="0.25">
      <c r="A4328" s="458">
        <v>44143</v>
      </c>
      <c r="B4328" s="81" t="s">
        <v>8</v>
      </c>
      <c r="C4328" s="81" t="s">
        <v>40</v>
      </c>
      <c r="D4328" s="459">
        <v>2</v>
      </c>
      <c r="E4328" s="81"/>
    </row>
    <row r="4329" spans="1:5" x14ac:dyDescent="0.25">
      <c r="A4329" s="458">
        <v>44143</v>
      </c>
      <c r="B4329" s="81" t="s">
        <v>8</v>
      </c>
      <c r="C4329" s="81" t="s">
        <v>8</v>
      </c>
      <c r="D4329" s="459">
        <v>49</v>
      </c>
      <c r="E4329" s="81"/>
    </row>
    <row r="4330" spans="1:5" x14ac:dyDescent="0.25">
      <c r="A4330" s="458">
        <v>44143</v>
      </c>
      <c r="B4330" s="81" t="s">
        <v>8</v>
      </c>
      <c r="C4330" s="81" t="s">
        <v>31</v>
      </c>
      <c r="D4330" s="459">
        <v>2</v>
      </c>
      <c r="E4330" s="81"/>
    </row>
    <row r="4331" spans="1:5" x14ac:dyDescent="0.25">
      <c r="A4331" s="458">
        <v>44143</v>
      </c>
      <c r="B4331" s="81" t="s">
        <v>8</v>
      </c>
      <c r="C4331" s="81" t="s">
        <v>129</v>
      </c>
      <c r="D4331" s="459">
        <v>2</v>
      </c>
      <c r="E4331" s="81"/>
    </row>
    <row r="4332" spans="1:5" x14ac:dyDescent="0.25">
      <c r="A4332" s="458">
        <v>44143</v>
      </c>
      <c r="B4332" s="81" t="s">
        <v>8</v>
      </c>
      <c r="C4332" s="81" t="s">
        <v>79</v>
      </c>
      <c r="D4332" s="459">
        <v>1</v>
      </c>
      <c r="E4332" s="81"/>
    </row>
    <row r="4333" spans="1:5" x14ac:dyDescent="0.25">
      <c r="A4333" s="458">
        <v>44143</v>
      </c>
      <c r="B4333" s="81" t="s">
        <v>49</v>
      </c>
      <c r="C4333" s="81" t="s">
        <v>49</v>
      </c>
      <c r="D4333" s="459">
        <v>0</v>
      </c>
      <c r="E4333" s="81"/>
    </row>
    <row r="4334" spans="1:5" x14ac:dyDescent="0.25">
      <c r="A4334" s="458">
        <v>44143</v>
      </c>
      <c r="B4334" s="81" t="s">
        <v>50</v>
      </c>
      <c r="C4334" s="116" t="s">
        <v>1140</v>
      </c>
      <c r="D4334" s="459">
        <v>3</v>
      </c>
      <c r="E4334" s="81"/>
    </row>
    <row r="4335" spans="1:5" x14ac:dyDescent="0.25">
      <c r="A4335" s="458">
        <v>44143</v>
      </c>
      <c r="B4335" s="81" t="s">
        <v>50</v>
      </c>
      <c r="C4335" s="81" t="s">
        <v>365</v>
      </c>
      <c r="D4335" s="459">
        <v>2</v>
      </c>
      <c r="E4335" s="81"/>
    </row>
    <row r="4336" spans="1:5" x14ac:dyDescent="0.25">
      <c r="A4336" s="458">
        <v>44143</v>
      </c>
      <c r="B4336" s="81" t="s">
        <v>27</v>
      </c>
      <c r="C4336" s="81" t="s">
        <v>139</v>
      </c>
      <c r="D4336" s="459">
        <v>7</v>
      </c>
      <c r="E4336" s="81"/>
    </row>
    <row r="4337" spans="1:5" x14ac:dyDescent="0.25">
      <c r="A4337" s="458">
        <v>44143</v>
      </c>
      <c r="B4337" s="81" t="s">
        <v>27</v>
      </c>
      <c r="C4337" s="81" t="s">
        <v>43</v>
      </c>
      <c r="D4337" s="459">
        <v>17</v>
      </c>
      <c r="E4337" s="81"/>
    </row>
    <row r="4338" spans="1:5" x14ac:dyDescent="0.25">
      <c r="A4338" s="458">
        <v>44143</v>
      </c>
      <c r="B4338" s="81" t="s">
        <v>27</v>
      </c>
      <c r="C4338" s="460" t="s">
        <v>1257</v>
      </c>
      <c r="D4338" s="459">
        <v>1</v>
      </c>
      <c r="E4338" s="81"/>
    </row>
    <row r="4339" spans="1:5" x14ac:dyDescent="0.25">
      <c r="A4339" s="458">
        <v>44143</v>
      </c>
      <c r="B4339" s="81" t="s">
        <v>51</v>
      </c>
      <c r="C4339" s="81" t="s">
        <v>51</v>
      </c>
      <c r="D4339" s="459">
        <v>5</v>
      </c>
      <c r="E4339" s="81"/>
    </row>
    <row r="4340" spans="1:5" x14ac:dyDescent="0.25">
      <c r="A4340" s="458">
        <v>44143</v>
      </c>
      <c r="B4340" s="81" t="s">
        <v>10</v>
      </c>
      <c r="C4340" s="81" t="s">
        <v>10</v>
      </c>
      <c r="D4340" s="459">
        <v>4</v>
      </c>
      <c r="E4340" s="81"/>
    </row>
    <row r="4341" spans="1:5" x14ac:dyDescent="0.25">
      <c r="A4341" s="458">
        <v>44144</v>
      </c>
      <c r="B4341" s="81" t="s">
        <v>14</v>
      </c>
      <c r="C4341" s="81" t="s">
        <v>14</v>
      </c>
      <c r="D4341" s="459">
        <v>3</v>
      </c>
      <c r="E4341" s="81"/>
    </row>
    <row r="4342" spans="1:5" x14ac:dyDescent="0.25">
      <c r="A4342" s="458">
        <v>44144</v>
      </c>
      <c r="B4342" s="81" t="s">
        <v>14</v>
      </c>
      <c r="C4342" s="81" t="s">
        <v>794</v>
      </c>
      <c r="D4342" s="459">
        <v>2</v>
      </c>
      <c r="E4342" s="81"/>
    </row>
    <row r="4343" spans="1:5" x14ac:dyDescent="0.25">
      <c r="A4343" s="458">
        <v>44144</v>
      </c>
      <c r="B4343" s="81" t="s">
        <v>20</v>
      </c>
      <c r="C4343" s="460" t="s">
        <v>1151</v>
      </c>
      <c r="D4343" s="459">
        <v>4</v>
      </c>
      <c r="E4343" s="81"/>
    </row>
    <row r="4344" spans="1:5" x14ac:dyDescent="0.25">
      <c r="A4344" s="458">
        <v>44144</v>
      </c>
      <c r="B4344" s="81" t="s">
        <v>20</v>
      </c>
      <c r="C4344" s="81" t="s">
        <v>20</v>
      </c>
      <c r="D4344" s="459">
        <v>18</v>
      </c>
      <c r="E4344" s="81"/>
    </row>
    <row r="4345" spans="1:5" x14ac:dyDescent="0.25">
      <c r="A4345" s="458">
        <v>44144</v>
      </c>
      <c r="B4345" s="81" t="s">
        <v>20</v>
      </c>
      <c r="C4345" s="81" t="s">
        <v>363</v>
      </c>
      <c r="D4345" s="459">
        <v>1</v>
      </c>
      <c r="E4345" s="81"/>
    </row>
    <row r="4346" spans="1:5" x14ac:dyDescent="0.25">
      <c r="A4346" s="458">
        <v>44144</v>
      </c>
      <c r="B4346" s="81" t="s">
        <v>13</v>
      </c>
      <c r="C4346" s="81" t="s">
        <v>13</v>
      </c>
      <c r="D4346" s="459">
        <v>1</v>
      </c>
      <c r="E4346" s="81"/>
    </row>
    <row r="4347" spans="1:5" x14ac:dyDescent="0.25">
      <c r="A4347" s="458">
        <v>44144</v>
      </c>
      <c r="B4347" s="81" t="s">
        <v>13</v>
      </c>
      <c r="C4347" s="460" t="s">
        <v>1165</v>
      </c>
      <c r="D4347" s="459">
        <v>1</v>
      </c>
      <c r="E4347" s="81"/>
    </row>
    <row r="4348" spans="1:5" x14ac:dyDescent="0.25">
      <c r="A4348" s="458">
        <v>44144</v>
      </c>
      <c r="B4348" s="81" t="s">
        <v>24</v>
      </c>
      <c r="C4348" s="81" t="s">
        <v>23</v>
      </c>
      <c r="D4348" s="459">
        <v>1</v>
      </c>
      <c r="E4348" s="81"/>
    </row>
    <row r="4349" spans="1:5" x14ac:dyDescent="0.25">
      <c r="A4349" s="458">
        <v>44144</v>
      </c>
      <c r="B4349" s="81" t="s">
        <v>24</v>
      </c>
      <c r="C4349" s="81" t="s">
        <v>36</v>
      </c>
      <c r="D4349" s="459">
        <v>1</v>
      </c>
      <c r="E4349" s="81"/>
    </row>
    <row r="4350" spans="1:5" x14ac:dyDescent="0.25">
      <c r="A4350" s="458">
        <v>44144</v>
      </c>
      <c r="B4350" s="81" t="s">
        <v>47</v>
      </c>
      <c r="C4350" s="81" t="s">
        <v>47</v>
      </c>
      <c r="D4350" s="459">
        <v>0</v>
      </c>
      <c r="E4350" s="81"/>
    </row>
    <row r="4351" spans="1:5" x14ac:dyDescent="0.25">
      <c r="A4351" s="458">
        <v>44144</v>
      </c>
      <c r="B4351" s="81" t="s">
        <v>48</v>
      </c>
      <c r="C4351" s="460" t="s">
        <v>1380</v>
      </c>
      <c r="D4351" s="459">
        <v>0</v>
      </c>
      <c r="E4351" s="81"/>
    </row>
    <row r="4352" spans="1:5" x14ac:dyDescent="0.25">
      <c r="A4352" s="458">
        <v>44144</v>
      </c>
      <c r="B4352" s="81" t="s">
        <v>7</v>
      </c>
      <c r="C4352" s="81" t="s">
        <v>7</v>
      </c>
      <c r="D4352" s="459">
        <v>0</v>
      </c>
      <c r="E4352" s="81"/>
    </row>
    <row r="4353" spans="1:5" x14ac:dyDescent="0.25">
      <c r="A4353" s="458">
        <v>44144</v>
      </c>
      <c r="B4353" s="81" t="s">
        <v>9</v>
      </c>
      <c r="C4353" s="81" t="s">
        <v>9</v>
      </c>
      <c r="D4353" s="459">
        <v>13</v>
      </c>
      <c r="E4353" s="81"/>
    </row>
    <row r="4354" spans="1:5" x14ac:dyDescent="0.25">
      <c r="A4354" s="458">
        <v>44144</v>
      </c>
      <c r="B4354" s="81" t="s">
        <v>15</v>
      </c>
      <c r="C4354" s="81" t="s">
        <v>1139</v>
      </c>
      <c r="D4354" s="459">
        <v>0</v>
      </c>
      <c r="E4354" s="81"/>
    </row>
    <row r="4355" spans="1:5" x14ac:dyDescent="0.25">
      <c r="A4355" s="458">
        <v>44144</v>
      </c>
      <c r="B4355" s="81" t="s">
        <v>11</v>
      </c>
      <c r="C4355" s="81" t="s">
        <v>11</v>
      </c>
      <c r="D4355" s="459">
        <v>9</v>
      </c>
      <c r="E4355" s="81"/>
    </row>
    <row r="4356" spans="1:5" x14ac:dyDescent="0.25">
      <c r="A4356" s="458">
        <v>44144</v>
      </c>
      <c r="B4356" s="81" t="s">
        <v>12</v>
      </c>
      <c r="C4356" s="460" t="s">
        <v>1224</v>
      </c>
      <c r="D4356" s="459">
        <v>2</v>
      </c>
      <c r="E4356" s="81"/>
    </row>
    <row r="4357" spans="1:5" x14ac:dyDescent="0.25">
      <c r="A4357" s="458">
        <v>44144</v>
      </c>
      <c r="B4357" s="81" t="s">
        <v>12</v>
      </c>
      <c r="C4357" s="81" t="s">
        <v>12</v>
      </c>
      <c r="D4357" s="459">
        <v>1</v>
      </c>
      <c r="E4357" s="81"/>
    </row>
    <row r="4358" spans="1:5" x14ac:dyDescent="0.25">
      <c r="A4358" s="458">
        <v>44144</v>
      </c>
      <c r="B4358" s="81" t="s">
        <v>8</v>
      </c>
      <c r="C4358" s="81" t="s">
        <v>72</v>
      </c>
      <c r="D4358" s="459">
        <v>2</v>
      </c>
      <c r="E4358" s="81"/>
    </row>
    <row r="4359" spans="1:5" x14ac:dyDescent="0.25">
      <c r="A4359" s="458">
        <v>44144</v>
      </c>
      <c r="B4359" s="81" t="s">
        <v>8</v>
      </c>
      <c r="C4359" s="460" t="s">
        <v>1232</v>
      </c>
      <c r="D4359" s="459">
        <v>1</v>
      </c>
      <c r="E4359" s="81"/>
    </row>
    <row r="4360" spans="1:5" x14ac:dyDescent="0.25">
      <c r="A4360" s="458">
        <v>44144</v>
      </c>
      <c r="B4360" s="81" t="s">
        <v>8</v>
      </c>
      <c r="C4360" s="81" t="s">
        <v>203</v>
      </c>
      <c r="D4360" s="459">
        <v>1</v>
      </c>
      <c r="E4360" s="81"/>
    </row>
    <row r="4361" spans="1:5" x14ac:dyDescent="0.25">
      <c r="A4361" s="458">
        <v>44144</v>
      </c>
      <c r="B4361" s="81" t="s">
        <v>8</v>
      </c>
      <c r="C4361" s="81" t="s">
        <v>8</v>
      </c>
      <c r="D4361" s="459">
        <v>32</v>
      </c>
      <c r="E4361" s="81"/>
    </row>
    <row r="4362" spans="1:5" x14ac:dyDescent="0.25">
      <c r="A4362" s="458">
        <v>44144</v>
      </c>
      <c r="B4362" s="81" t="s">
        <v>49</v>
      </c>
      <c r="C4362" s="81" t="s">
        <v>49</v>
      </c>
      <c r="D4362" s="459">
        <v>0</v>
      </c>
      <c r="E4362" s="81"/>
    </row>
    <row r="4363" spans="1:5" x14ac:dyDescent="0.25">
      <c r="A4363" s="458">
        <v>44144</v>
      </c>
      <c r="B4363" s="81" t="s">
        <v>50</v>
      </c>
      <c r="C4363" s="81" t="s">
        <v>365</v>
      </c>
      <c r="D4363" s="459">
        <v>0</v>
      </c>
      <c r="E4363" s="81"/>
    </row>
    <row r="4364" spans="1:5" x14ac:dyDescent="0.25">
      <c r="A4364" s="458">
        <v>44144</v>
      </c>
      <c r="B4364" s="81" t="s">
        <v>27</v>
      </c>
      <c r="C4364" s="81" t="s">
        <v>43</v>
      </c>
      <c r="D4364" s="459">
        <v>0</v>
      </c>
      <c r="E4364" s="81"/>
    </row>
    <row r="4365" spans="1:5" x14ac:dyDescent="0.25">
      <c r="A4365" s="458">
        <v>44144</v>
      </c>
      <c r="B4365" s="81" t="s">
        <v>51</v>
      </c>
      <c r="C4365" s="81" t="s">
        <v>51</v>
      </c>
      <c r="D4365" s="459">
        <v>15</v>
      </c>
      <c r="E4365" s="81"/>
    </row>
    <row r="4366" spans="1:5" x14ac:dyDescent="0.25">
      <c r="A4366" s="458">
        <v>44144</v>
      </c>
      <c r="B4366" s="81" t="s">
        <v>10</v>
      </c>
      <c r="C4366" s="81" t="s">
        <v>10</v>
      </c>
      <c r="D4366" s="459">
        <v>0</v>
      </c>
      <c r="E4366" s="81"/>
    </row>
    <row r="4367" spans="1:5" x14ac:dyDescent="0.25">
      <c r="A4367" s="458">
        <v>44145</v>
      </c>
      <c r="B4367" s="81" t="s">
        <v>14</v>
      </c>
      <c r="C4367" s="81" t="s">
        <v>16</v>
      </c>
      <c r="D4367" s="459">
        <v>4</v>
      </c>
      <c r="E4367" s="81"/>
    </row>
    <row r="4368" spans="1:5" x14ac:dyDescent="0.25">
      <c r="A4368" s="458">
        <v>44145</v>
      </c>
      <c r="B4368" s="81" t="s">
        <v>14</v>
      </c>
      <c r="C4368" s="81" t="s">
        <v>84</v>
      </c>
      <c r="D4368" s="459">
        <v>4</v>
      </c>
      <c r="E4368" s="81"/>
    </row>
    <row r="4369" spans="1:5" x14ac:dyDescent="0.25">
      <c r="A4369" s="458">
        <v>44145</v>
      </c>
      <c r="B4369" s="81" t="s">
        <v>20</v>
      </c>
      <c r="C4369" s="460" t="s">
        <v>1151</v>
      </c>
      <c r="D4369" s="459">
        <v>2</v>
      </c>
      <c r="E4369" s="81"/>
    </row>
    <row r="4370" spans="1:5" x14ac:dyDescent="0.25">
      <c r="A4370" s="458">
        <v>44145</v>
      </c>
      <c r="B4370" s="81" t="s">
        <v>20</v>
      </c>
      <c r="C4370" s="81" t="s">
        <v>20</v>
      </c>
      <c r="D4370" s="459">
        <v>50</v>
      </c>
      <c r="E4370" s="81"/>
    </row>
    <row r="4371" spans="1:5" x14ac:dyDescent="0.25">
      <c r="A4371" s="458">
        <v>44145</v>
      </c>
      <c r="B4371" s="81" t="s">
        <v>20</v>
      </c>
      <c r="C4371" s="81" t="s">
        <v>363</v>
      </c>
      <c r="D4371" s="459">
        <v>2</v>
      </c>
      <c r="E4371" s="81"/>
    </row>
    <row r="4372" spans="1:5" x14ac:dyDescent="0.25">
      <c r="A4372" s="458">
        <v>44145</v>
      </c>
      <c r="B4372" s="81" t="s">
        <v>13</v>
      </c>
      <c r="C4372" s="81" t="s">
        <v>13</v>
      </c>
      <c r="D4372" s="459">
        <v>4</v>
      </c>
      <c r="E4372" s="81"/>
    </row>
    <row r="4373" spans="1:5" x14ac:dyDescent="0.25">
      <c r="A4373" s="458">
        <v>44145</v>
      </c>
      <c r="B4373" s="81" t="s">
        <v>13</v>
      </c>
      <c r="C4373" s="460" t="s">
        <v>1165</v>
      </c>
      <c r="D4373" s="459">
        <v>1</v>
      </c>
      <c r="E4373" s="81"/>
    </row>
    <row r="4374" spans="1:5" x14ac:dyDescent="0.25">
      <c r="A4374" s="458">
        <v>44145</v>
      </c>
      <c r="B4374" s="81" t="s">
        <v>13</v>
      </c>
      <c r="C4374" s="460" t="s">
        <v>137</v>
      </c>
      <c r="D4374" s="459">
        <v>1</v>
      </c>
      <c r="E4374" s="81"/>
    </row>
    <row r="4375" spans="1:5" x14ac:dyDescent="0.25">
      <c r="A4375" s="458">
        <v>44145</v>
      </c>
      <c r="B4375" s="81" t="s">
        <v>24</v>
      </c>
      <c r="C4375" s="81" t="s">
        <v>23</v>
      </c>
      <c r="D4375" s="459">
        <v>4</v>
      </c>
      <c r="E4375" s="81"/>
    </row>
    <row r="4376" spans="1:5" x14ac:dyDescent="0.25">
      <c r="A4376" s="458">
        <v>44145</v>
      </c>
      <c r="B4376" s="81" t="s">
        <v>24</v>
      </c>
      <c r="C4376" s="460" t="s">
        <v>703</v>
      </c>
      <c r="D4376" s="459">
        <v>1</v>
      </c>
      <c r="E4376" s="81"/>
    </row>
    <row r="4377" spans="1:5" x14ac:dyDescent="0.25">
      <c r="A4377" s="458">
        <v>44145</v>
      </c>
      <c r="B4377" s="81" t="s">
        <v>47</v>
      </c>
      <c r="C4377" s="81" t="s">
        <v>47</v>
      </c>
      <c r="D4377" s="459">
        <v>0</v>
      </c>
      <c r="E4377" s="81"/>
    </row>
    <row r="4378" spans="1:5" x14ac:dyDescent="0.25">
      <c r="A4378" s="458">
        <v>44145</v>
      </c>
      <c r="B4378" s="81" t="s">
        <v>48</v>
      </c>
      <c r="C4378" s="460" t="s">
        <v>1380</v>
      </c>
      <c r="D4378" s="459">
        <v>0</v>
      </c>
      <c r="E4378" s="81"/>
    </row>
    <row r="4379" spans="1:5" x14ac:dyDescent="0.25">
      <c r="A4379" s="458">
        <v>44145</v>
      </c>
      <c r="B4379" s="81" t="s">
        <v>7</v>
      </c>
      <c r="C4379" s="460" t="s">
        <v>1191</v>
      </c>
      <c r="D4379" s="459">
        <v>2</v>
      </c>
      <c r="E4379" s="81"/>
    </row>
    <row r="4380" spans="1:5" x14ac:dyDescent="0.25">
      <c r="A4380" s="458">
        <v>44145</v>
      </c>
      <c r="B4380" s="81" t="s">
        <v>7</v>
      </c>
      <c r="C4380" s="81" t="s">
        <v>7</v>
      </c>
      <c r="D4380" s="459">
        <v>16</v>
      </c>
      <c r="E4380" s="81"/>
    </row>
    <row r="4381" spans="1:5" x14ac:dyDescent="0.25">
      <c r="A4381" s="458">
        <v>44145</v>
      </c>
      <c r="B4381" s="81" t="s">
        <v>9</v>
      </c>
      <c r="C4381" s="81" t="s">
        <v>9</v>
      </c>
      <c r="D4381" s="459">
        <v>67</v>
      </c>
      <c r="E4381" s="81"/>
    </row>
    <row r="4382" spans="1:5" x14ac:dyDescent="0.25">
      <c r="A4382" s="458">
        <v>44145</v>
      </c>
      <c r="B4382" s="81" t="s">
        <v>9</v>
      </c>
      <c r="C4382" s="460" t="s">
        <v>1202</v>
      </c>
      <c r="D4382" s="459">
        <v>2</v>
      </c>
      <c r="E4382" s="81"/>
    </row>
    <row r="4383" spans="1:5" x14ac:dyDescent="0.25">
      <c r="A4383" s="458">
        <v>44145</v>
      </c>
      <c r="B4383" s="81" t="s">
        <v>15</v>
      </c>
      <c r="C4383" s="81" t="s">
        <v>1139</v>
      </c>
      <c r="D4383" s="459">
        <v>1</v>
      </c>
      <c r="E4383" s="81"/>
    </row>
    <row r="4384" spans="1:5" x14ac:dyDescent="0.25">
      <c r="A4384" s="458">
        <v>44145</v>
      </c>
      <c r="B4384" s="81" t="s">
        <v>15</v>
      </c>
      <c r="C4384" s="81" t="s">
        <v>283</v>
      </c>
      <c r="D4384" s="459">
        <v>1</v>
      </c>
      <c r="E4384" s="81"/>
    </row>
    <row r="4385" spans="1:5" x14ac:dyDescent="0.25">
      <c r="A4385" s="458">
        <v>44145</v>
      </c>
      <c r="B4385" s="81" t="s">
        <v>11</v>
      </c>
      <c r="C4385" s="81" t="s">
        <v>11</v>
      </c>
      <c r="D4385" s="459">
        <v>9</v>
      </c>
      <c r="E4385" s="81"/>
    </row>
    <row r="4386" spans="1:5" x14ac:dyDescent="0.25">
      <c r="A4386" s="458">
        <v>44145</v>
      </c>
      <c r="B4386" s="81" t="s">
        <v>12</v>
      </c>
      <c r="C4386" s="81" t="s">
        <v>12</v>
      </c>
      <c r="D4386" s="459">
        <v>0</v>
      </c>
      <c r="E4386" s="81"/>
    </row>
    <row r="4387" spans="1:5" x14ac:dyDescent="0.25">
      <c r="A4387" s="458">
        <v>44145</v>
      </c>
      <c r="B4387" s="81" t="s">
        <v>8</v>
      </c>
      <c r="C4387" s="460" t="s">
        <v>1232</v>
      </c>
      <c r="D4387" s="459">
        <v>3</v>
      </c>
      <c r="E4387" s="81"/>
    </row>
    <row r="4388" spans="1:5" x14ac:dyDescent="0.25">
      <c r="A4388" s="458">
        <v>44145</v>
      </c>
      <c r="B4388" s="81" t="s">
        <v>8</v>
      </c>
      <c r="C4388" s="81" t="s">
        <v>58</v>
      </c>
      <c r="D4388" s="459">
        <v>1</v>
      </c>
      <c r="E4388" s="81"/>
    </row>
    <row r="4389" spans="1:5" x14ac:dyDescent="0.25">
      <c r="A4389" s="458">
        <v>44145</v>
      </c>
      <c r="B4389" s="81" t="s">
        <v>8</v>
      </c>
      <c r="C4389" s="81" t="s">
        <v>132</v>
      </c>
      <c r="D4389" s="459">
        <v>2</v>
      </c>
      <c r="E4389" s="81"/>
    </row>
    <row r="4390" spans="1:5" x14ac:dyDescent="0.25">
      <c r="A4390" s="458">
        <v>44145</v>
      </c>
      <c r="B4390" s="81" t="s">
        <v>8</v>
      </c>
      <c r="C4390" s="81" t="s">
        <v>203</v>
      </c>
      <c r="D4390" s="459">
        <v>1</v>
      </c>
      <c r="E4390" s="81"/>
    </row>
    <row r="4391" spans="1:5" x14ac:dyDescent="0.25">
      <c r="A4391" s="458">
        <v>44145</v>
      </c>
      <c r="B4391" s="81" t="s">
        <v>8</v>
      </c>
      <c r="C4391" s="81" t="s">
        <v>40</v>
      </c>
      <c r="D4391" s="459">
        <v>4</v>
      </c>
      <c r="E4391" s="81"/>
    </row>
    <row r="4392" spans="1:5" x14ac:dyDescent="0.25">
      <c r="A4392" s="458">
        <v>44145</v>
      </c>
      <c r="B4392" s="81" t="s">
        <v>8</v>
      </c>
      <c r="C4392" s="81" t="s">
        <v>8</v>
      </c>
      <c r="D4392" s="459">
        <v>36</v>
      </c>
      <c r="E4392" s="81"/>
    </row>
    <row r="4393" spans="1:5" x14ac:dyDescent="0.25">
      <c r="A4393" s="458">
        <v>44145</v>
      </c>
      <c r="B4393" s="81" t="s">
        <v>8</v>
      </c>
      <c r="C4393" s="81" t="s">
        <v>31</v>
      </c>
      <c r="D4393" s="459">
        <v>4</v>
      </c>
      <c r="E4393" s="81"/>
    </row>
    <row r="4394" spans="1:5" x14ac:dyDescent="0.25">
      <c r="A4394" s="458">
        <v>44145</v>
      </c>
      <c r="B4394" s="81" t="s">
        <v>8</v>
      </c>
      <c r="C4394" s="81" t="s">
        <v>79</v>
      </c>
      <c r="D4394" s="459">
        <v>1</v>
      </c>
      <c r="E4394" s="81"/>
    </row>
    <row r="4395" spans="1:5" x14ac:dyDescent="0.25">
      <c r="A4395" s="458">
        <v>44145</v>
      </c>
      <c r="B4395" s="81" t="s">
        <v>8</v>
      </c>
      <c r="C4395" s="81" t="s">
        <v>110</v>
      </c>
      <c r="D4395" s="459">
        <v>3</v>
      </c>
      <c r="E4395" s="81"/>
    </row>
    <row r="4396" spans="1:5" x14ac:dyDescent="0.25">
      <c r="A4396" s="458">
        <v>44145</v>
      </c>
      <c r="B4396" s="81" t="s">
        <v>49</v>
      </c>
      <c r="C4396" s="81" t="s">
        <v>49</v>
      </c>
      <c r="D4396" s="459">
        <v>2</v>
      </c>
      <c r="E4396" s="81"/>
    </row>
    <row r="4397" spans="1:5" x14ac:dyDescent="0.25">
      <c r="A4397" s="458">
        <v>44145</v>
      </c>
      <c r="B4397" s="81" t="s">
        <v>50</v>
      </c>
      <c r="C4397" s="81" t="s">
        <v>365</v>
      </c>
      <c r="D4397" s="459">
        <v>0</v>
      </c>
      <c r="E4397" s="81"/>
    </row>
    <row r="4398" spans="1:5" x14ac:dyDescent="0.25">
      <c r="A4398" s="458">
        <v>44145</v>
      </c>
      <c r="B4398" s="81" t="s">
        <v>27</v>
      </c>
      <c r="C4398" s="81" t="s">
        <v>139</v>
      </c>
      <c r="D4398" s="459">
        <v>1</v>
      </c>
      <c r="E4398" s="81"/>
    </row>
    <row r="4399" spans="1:5" x14ac:dyDescent="0.25">
      <c r="A4399" s="458">
        <v>44145</v>
      </c>
      <c r="B4399" s="81" t="s">
        <v>27</v>
      </c>
      <c r="C4399" s="81" t="s">
        <v>43</v>
      </c>
      <c r="D4399" s="459">
        <v>25</v>
      </c>
      <c r="E4399" s="81"/>
    </row>
    <row r="4400" spans="1:5" x14ac:dyDescent="0.25">
      <c r="A4400" s="458">
        <v>44145</v>
      </c>
      <c r="B4400" s="81" t="s">
        <v>51</v>
      </c>
      <c r="C4400" s="81" t="s">
        <v>51</v>
      </c>
      <c r="D4400" s="459">
        <v>2</v>
      </c>
      <c r="E4400" s="81"/>
    </row>
    <row r="4401" spans="1:5" x14ac:dyDescent="0.25">
      <c r="A4401" s="458">
        <v>44145</v>
      </c>
      <c r="B4401" s="81" t="s">
        <v>10</v>
      </c>
      <c r="C4401" s="81" t="s">
        <v>10</v>
      </c>
      <c r="D4401" s="459">
        <v>4</v>
      </c>
      <c r="E4401" s="81"/>
    </row>
    <row r="4402" spans="1:5" x14ac:dyDescent="0.25">
      <c r="A4402" s="458">
        <v>44146</v>
      </c>
      <c r="B4402" s="81" t="s">
        <v>14</v>
      </c>
      <c r="C4402" s="81" t="s">
        <v>14</v>
      </c>
      <c r="D4402" s="459">
        <v>1</v>
      </c>
      <c r="E4402" s="81"/>
    </row>
    <row r="4403" spans="1:5" x14ac:dyDescent="0.25">
      <c r="A4403" s="458">
        <v>44146</v>
      </c>
      <c r="B4403" s="81" t="s">
        <v>14</v>
      </c>
      <c r="C4403" s="81" t="s">
        <v>16</v>
      </c>
      <c r="D4403" s="459">
        <v>2</v>
      </c>
      <c r="E4403" s="81"/>
    </row>
    <row r="4404" spans="1:5" x14ac:dyDescent="0.25">
      <c r="A4404" s="458">
        <v>44146</v>
      </c>
      <c r="B4404" s="81" t="s">
        <v>14</v>
      </c>
      <c r="C4404" s="81" t="s">
        <v>794</v>
      </c>
      <c r="D4404" s="459">
        <v>3</v>
      </c>
      <c r="E4404" s="81"/>
    </row>
    <row r="4405" spans="1:5" x14ac:dyDescent="0.25">
      <c r="A4405" s="458">
        <v>44146</v>
      </c>
      <c r="B4405" s="81" t="s">
        <v>14</v>
      </c>
      <c r="C4405" s="81" t="s">
        <v>84</v>
      </c>
      <c r="D4405" s="459">
        <v>2</v>
      </c>
      <c r="E4405" s="81"/>
    </row>
    <row r="4406" spans="1:5" x14ac:dyDescent="0.25">
      <c r="A4406" s="458">
        <v>44146</v>
      </c>
      <c r="B4406" s="81" t="s">
        <v>20</v>
      </c>
      <c r="C4406" s="81" t="s">
        <v>20</v>
      </c>
      <c r="D4406" s="459">
        <v>48</v>
      </c>
      <c r="E4406" s="81"/>
    </row>
    <row r="4407" spans="1:5" x14ac:dyDescent="0.25">
      <c r="A4407" s="458">
        <v>44146</v>
      </c>
      <c r="B4407" s="81" t="s">
        <v>20</v>
      </c>
      <c r="C4407" s="81" t="s">
        <v>363</v>
      </c>
      <c r="D4407" s="459">
        <v>2</v>
      </c>
      <c r="E4407" s="81"/>
    </row>
    <row r="4408" spans="1:5" x14ac:dyDescent="0.25">
      <c r="A4408" s="458">
        <v>44146</v>
      </c>
      <c r="B4408" s="81" t="s">
        <v>13</v>
      </c>
      <c r="C4408" s="460" t="s">
        <v>93</v>
      </c>
      <c r="D4408" s="459">
        <v>3</v>
      </c>
      <c r="E4408" s="81"/>
    </row>
    <row r="4409" spans="1:5" x14ac:dyDescent="0.25">
      <c r="A4409" s="458">
        <v>44146</v>
      </c>
      <c r="B4409" s="81" t="s">
        <v>13</v>
      </c>
      <c r="C4409" s="460" t="s">
        <v>1160</v>
      </c>
      <c r="D4409" s="459">
        <v>1</v>
      </c>
      <c r="E4409" s="81"/>
    </row>
    <row r="4410" spans="1:5" x14ac:dyDescent="0.25">
      <c r="A4410" s="458">
        <v>44146</v>
      </c>
      <c r="B4410" s="81" t="s">
        <v>13</v>
      </c>
      <c r="C4410" s="460" t="s">
        <v>1161</v>
      </c>
      <c r="D4410" s="459">
        <v>1</v>
      </c>
      <c r="E4410" s="81"/>
    </row>
    <row r="4411" spans="1:5" x14ac:dyDescent="0.25">
      <c r="A4411" s="458">
        <v>44146</v>
      </c>
      <c r="B4411" s="81" t="s">
        <v>13</v>
      </c>
      <c r="C4411" s="81" t="s">
        <v>13</v>
      </c>
      <c r="D4411" s="459">
        <v>8</v>
      </c>
      <c r="E4411" s="81"/>
    </row>
    <row r="4412" spans="1:5" x14ac:dyDescent="0.25">
      <c r="A4412" s="458">
        <v>44146</v>
      </c>
      <c r="B4412" s="81" t="s">
        <v>13</v>
      </c>
      <c r="C4412" s="460" t="s">
        <v>1163</v>
      </c>
      <c r="D4412" s="459">
        <v>2</v>
      </c>
      <c r="E4412" s="81"/>
    </row>
    <row r="4413" spans="1:5" x14ac:dyDescent="0.25">
      <c r="A4413" s="458">
        <v>44146</v>
      </c>
      <c r="B4413" s="81" t="s">
        <v>13</v>
      </c>
      <c r="C4413" s="460" t="s">
        <v>1165</v>
      </c>
      <c r="D4413" s="459">
        <v>4</v>
      </c>
      <c r="E4413" s="81"/>
    </row>
    <row r="4414" spans="1:5" x14ac:dyDescent="0.25">
      <c r="A4414" s="458">
        <v>44146</v>
      </c>
      <c r="B4414" s="81" t="s">
        <v>24</v>
      </c>
      <c r="C4414" s="81" t="s">
        <v>23</v>
      </c>
      <c r="D4414" s="459">
        <v>22</v>
      </c>
      <c r="E4414" s="81"/>
    </row>
    <row r="4415" spans="1:5" x14ac:dyDescent="0.25">
      <c r="A4415" s="458">
        <v>44146</v>
      </c>
      <c r="B4415" s="81" t="s">
        <v>24</v>
      </c>
      <c r="C4415" s="81" t="s">
        <v>24</v>
      </c>
      <c r="D4415" s="459">
        <v>7</v>
      </c>
      <c r="E4415" s="81"/>
    </row>
    <row r="4416" spans="1:5" x14ac:dyDescent="0.25">
      <c r="A4416" s="458">
        <v>44146</v>
      </c>
      <c r="B4416" s="81" t="s">
        <v>24</v>
      </c>
      <c r="C4416" s="81" t="s">
        <v>36</v>
      </c>
      <c r="D4416" s="459">
        <v>6</v>
      </c>
      <c r="E4416" s="81"/>
    </row>
    <row r="4417" spans="1:5" x14ac:dyDescent="0.25">
      <c r="A4417" s="458">
        <v>44146</v>
      </c>
      <c r="B4417" s="81" t="s">
        <v>47</v>
      </c>
      <c r="C4417" s="81" t="s">
        <v>47</v>
      </c>
      <c r="D4417" s="459">
        <v>0</v>
      </c>
      <c r="E4417" s="81"/>
    </row>
    <row r="4418" spans="1:5" x14ac:dyDescent="0.25">
      <c r="A4418" s="458">
        <v>44146</v>
      </c>
      <c r="B4418" s="81" t="s">
        <v>48</v>
      </c>
      <c r="C4418" s="460" t="s">
        <v>1380</v>
      </c>
      <c r="D4418" s="459">
        <v>7</v>
      </c>
      <c r="E4418" s="81"/>
    </row>
    <row r="4419" spans="1:5" x14ac:dyDescent="0.25">
      <c r="A4419" s="458">
        <v>44146</v>
      </c>
      <c r="B4419" s="81" t="s">
        <v>7</v>
      </c>
      <c r="C4419" s="460" t="s">
        <v>1191</v>
      </c>
      <c r="D4419" s="459">
        <v>14</v>
      </c>
      <c r="E4419" s="81"/>
    </row>
    <row r="4420" spans="1:5" x14ac:dyDescent="0.25">
      <c r="A4420" s="458">
        <v>44146</v>
      </c>
      <c r="B4420" s="81" t="s">
        <v>7</v>
      </c>
      <c r="C4420" s="81" t="s">
        <v>7</v>
      </c>
      <c r="D4420" s="459">
        <v>18</v>
      </c>
      <c r="E4420" s="81"/>
    </row>
    <row r="4421" spans="1:5" x14ac:dyDescent="0.25">
      <c r="A4421" s="458">
        <v>44146</v>
      </c>
      <c r="B4421" s="81" t="s">
        <v>9</v>
      </c>
      <c r="C4421" s="81" t="s">
        <v>9</v>
      </c>
      <c r="D4421" s="459">
        <v>43</v>
      </c>
      <c r="E4421" s="81"/>
    </row>
    <row r="4422" spans="1:5" x14ac:dyDescent="0.25">
      <c r="A4422" s="458">
        <v>44146</v>
      </c>
      <c r="B4422" s="81" t="s">
        <v>9</v>
      </c>
      <c r="C4422" s="81" t="s">
        <v>17</v>
      </c>
      <c r="D4422" s="459">
        <v>1</v>
      </c>
      <c r="E4422" s="81"/>
    </row>
    <row r="4423" spans="1:5" x14ac:dyDescent="0.25">
      <c r="A4423" s="458">
        <v>44146</v>
      </c>
      <c r="B4423" s="81" t="s">
        <v>9</v>
      </c>
      <c r="C4423" s="460" t="s">
        <v>1202</v>
      </c>
      <c r="D4423" s="459">
        <v>2</v>
      </c>
      <c r="E4423" s="81"/>
    </row>
    <row r="4424" spans="1:5" x14ac:dyDescent="0.25">
      <c r="A4424" s="458">
        <v>44146</v>
      </c>
      <c r="B4424" s="81" t="s">
        <v>9</v>
      </c>
      <c r="C4424" s="81" t="s">
        <v>143</v>
      </c>
      <c r="D4424" s="459">
        <v>4</v>
      </c>
      <c r="E4424" s="81"/>
    </row>
    <row r="4425" spans="1:5" x14ac:dyDescent="0.25">
      <c r="A4425" s="458">
        <v>44146</v>
      </c>
      <c r="B4425" s="81" t="s">
        <v>15</v>
      </c>
      <c r="C4425" s="81" t="s">
        <v>107</v>
      </c>
      <c r="D4425" s="459">
        <v>1</v>
      </c>
      <c r="E4425" s="81"/>
    </row>
    <row r="4426" spans="1:5" x14ac:dyDescent="0.25">
      <c r="A4426" s="458">
        <v>44146</v>
      </c>
      <c r="B4426" s="81" t="s">
        <v>15</v>
      </c>
      <c r="C4426" s="81" t="s">
        <v>1139</v>
      </c>
      <c r="D4426" s="459">
        <v>1</v>
      </c>
      <c r="E4426" s="81"/>
    </row>
    <row r="4427" spans="1:5" x14ac:dyDescent="0.25">
      <c r="A4427" s="458">
        <v>44146</v>
      </c>
      <c r="B4427" s="81" t="s">
        <v>15</v>
      </c>
      <c r="C4427" s="81" t="s">
        <v>283</v>
      </c>
      <c r="D4427" s="459">
        <v>1</v>
      </c>
      <c r="E4427" s="81"/>
    </row>
    <row r="4428" spans="1:5" x14ac:dyDescent="0.25">
      <c r="A4428" s="458">
        <v>44146</v>
      </c>
      <c r="B4428" s="81" t="s">
        <v>11</v>
      </c>
      <c r="C4428" s="81" t="s">
        <v>333</v>
      </c>
      <c r="D4428" s="459">
        <v>1</v>
      </c>
      <c r="E4428" s="81"/>
    </row>
    <row r="4429" spans="1:5" x14ac:dyDescent="0.25">
      <c r="A4429" s="458">
        <v>44146</v>
      </c>
      <c r="B4429" s="81" t="s">
        <v>11</v>
      </c>
      <c r="C4429" s="81" t="s">
        <v>11</v>
      </c>
      <c r="D4429" s="459">
        <v>2</v>
      </c>
      <c r="E4429" s="81"/>
    </row>
    <row r="4430" spans="1:5" x14ac:dyDescent="0.25">
      <c r="A4430" s="458">
        <v>44146</v>
      </c>
      <c r="B4430" s="81" t="s">
        <v>11</v>
      </c>
      <c r="C4430" s="81" t="s">
        <v>133</v>
      </c>
      <c r="D4430" s="459">
        <v>8</v>
      </c>
      <c r="E4430" s="81"/>
    </row>
    <row r="4431" spans="1:5" x14ac:dyDescent="0.25">
      <c r="A4431" s="458">
        <v>44146</v>
      </c>
      <c r="B4431" s="81" t="s">
        <v>11</v>
      </c>
      <c r="C4431" s="460" t="s">
        <v>850</v>
      </c>
      <c r="D4431" s="459">
        <v>1</v>
      </c>
      <c r="E4431" s="81"/>
    </row>
    <row r="4432" spans="1:5" x14ac:dyDescent="0.25">
      <c r="A4432" s="458">
        <v>44146</v>
      </c>
      <c r="B4432" s="81" t="s">
        <v>12</v>
      </c>
      <c r="C4432" s="460" t="s">
        <v>1224</v>
      </c>
      <c r="D4432" s="459">
        <v>3</v>
      </c>
      <c r="E4432" s="81"/>
    </row>
    <row r="4433" spans="1:5" x14ac:dyDescent="0.25">
      <c r="A4433" s="458">
        <v>44146</v>
      </c>
      <c r="B4433" s="81" t="s">
        <v>12</v>
      </c>
      <c r="C4433" s="81" t="s">
        <v>12</v>
      </c>
      <c r="D4433" s="459">
        <v>3</v>
      </c>
      <c r="E4433" s="81"/>
    </row>
    <row r="4434" spans="1:5" x14ac:dyDescent="0.25">
      <c r="A4434" s="458">
        <v>44146</v>
      </c>
      <c r="B4434" s="81" t="s">
        <v>8</v>
      </c>
      <c r="C4434" s="81" t="s">
        <v>72</v>
      </c>
      <c r="D4434" s="459">
        <v>2</v>
      </c>
      <c r="E4434" s="81"/>
    </row>
    <row r="4435" spans="1:5" x14ac:dyDescent="0.25">
      <c r="A4435" s="458">
        <v>44146</v>
      </c>
      <c r="B4435" s="81" t="s">
        <v>8</v>
      </c>
      <c r="C4435" s="460" t="s">
        <v>1232</v>
      </c>
      <c r="D4435" s="459">
        <v>1</v>
      </c>
      <c r="E4435" s="81"/>
    </row>
    <row r="4436" spans="1:5" x14ac:dyDescent="0.25">
      <c r="A4436" s="458">
        <v>44146</v>
      </c>
      <c r="B4436" s="81" t="s">
        <v>8</v>
      </c>
      <c r="C4436" s="81" t="s">
        <v>58</v>
      </c>
      <c r="D4436" s="459">
        <v>7</v>
      </c>
      <c r="E4436" s="81"/>
    </row>
    <row r="4437" spans="1:5" x14ac:dyDescent="0.25">
      <c r="A4437" s="458">
        <v>44146</v>
      </c>
      <c r="B4437" s="81" t="s">
        <v>8</v>
      </c>
      <c r="C4437" s="81" t="s">
        <v>132</v>
      </c>
      <c r="D4437" s="459">
        <v>7</v>
      </c>
      <c r="E4437" s="81"/>
    </row>
    <row r="4438" spans="1:5" x14ac:dyDescent="0.25">
      <c r="A4438" s="458">
        <v>44146</v>
      </c>
      <c r="B4438" s="81" t="s">
        <v>8</v>
      </c>
      <c r="C4438" s="81" t="s">
        <v>40</v>
      </c>
      <c r="D4438" s="459">
        <v>2</v>
      </c>
      <c r="E4438" s="81"/>
    </row>
    <row r="4439" spans="1:5" x14ac:dyDescent="0.25">
      <c r="A4439" s="458">
        <v>44146</v>
      </c>
      <c r="B4439" s="81" t="s">
        <v>8</v>
      </c>
      <c r="C4439" s="81" t="s">
        <v>8</v>
      </c>
      <c r="D4439" s="459">
        <v>100</v>
      </c>
      <c r="E4439" s="81"/>
    </row>
    <row r="4440" spans="1:5" x14ac:dyDescent="0.25">
      <c r="A4440" s="458">
        <v>44146</v>
      </c>
      <c r="B4440" s="81" t="s">
        <v>8</v>
      </c>
      <c r="C4440" s="81" t="s">
        <v>31</v>
      </c>
      <c r="D4440" s="459">
        <v>4</v>
      </c>
      <c r="E4440" s="81"/>
    </row>
    <row r="4441" spans="1:5" x14ac:dyDescent="0.25">
      <c r="A4441" s="458">
        <v>44146</v>
      </c>
      <c r="B4441" s="81" t="s">
        <v>8</v>
      </c>
      <c r="C4441" s="81" t="s">
        <v>79</v>
      </c>
      <c r="D4441" s="459">
        <v>1</v>
      </c>
      <c r="E4441" s="81"/>
    </row>
    <row r="4442" spans="1:5" x14ac:dyDescent="0.25">
      <c r="A4442" s="458">
        <v>44146</v>
      </c>
      <c r="B4442" s="81" t="s">
        <v>8</v>
      </c>
      <c r="C4442" s="81" t="s">
        <v>110</v>
      </c>
      <c r="D4442" s="459">
        <v>3</v>
      </c>
      <c r="E4442" s="81"/>
    </row>
    <row r="4443" spans="1:5" x14ac:dyDescent="0.25">
      <c r="A4443" s="458">
        <v>44146</v>
      </c>
      <c r="B4443" s="81" t="s">
        <v>8</v>
      </c>
      <c r="C4443" s="460" t="s">
        <v>1239</v>
      </c>
      <c r="D4443" s="459">
        <v>1</v>
      </c>
      <c r="E4443" s="81"/>
    </row>
    <row r="4444" spans="1:5" x14ac:dyDescent="0.25">
      <c r="A4444" s="458">
        <v>44146</v>
      </c>
      <c r="B4444" s="81" t="s">
        <v>8</v>
      </c>
      <c r="C4444" s="81" t="s">
        <v>345</v>
      </c>
      <c r="D4444" s="459">
        <v>1</v>
      </c>
      <c r="E4444" s="81"/>
    </row>
    <row r="4445" spans="1:5" x14ac:dyDescent="0.25">
      <c r="A4445" s="458">
        <v>44146</v>
      </c>
      <c r="B4445" s="81" t="s">
        <v>49</v>
      </c>
      <c r="C4445" s="81" t="s">
        <v>49</v>
      </c>
      <c r="D4445" s="459">
        <v>0</v>
      </c>
      <c r="E4445" s="81"/>
    </row>
    <row r="4446" spans="1:5" x14ac:dyDescent="0.25">
      <c r="A4446" s="458">
        <v>44146</v>
      </c>
      <c r="B4446" s="81" t="s">
        <v>50</v>
      </c>
      <c r="C4446" s="81" t="s">
        <v>365</v>
      </c>
      <c r="D4446" s="459">
        <v>0</v>
      </c>
      <c r="E4446" s="81"/>
    </row>
    <row r="4447" spans="1:5" x14ac:dyDescent="0.25">
      <c r="A4447" s="458">
        <v>44146</v>
      </c>
      <c r="B4447" s="81" t="s">
        <v>27</v>
      </c>
      <c r="C4447" s="81" t="s">
        <v>139</v>
      </c>
      <c r="D4447" s="459">
        <v>6</v>
      </c>
      <c r="E4447" s="81"/>
    </row>
    <row r="4448" spans="1:5" x14ac:dyDescent="0.25">
      <c r="A4448" s="458">
        <v>44146</v>
      </c>
      <c r="B4448" s="81" t="s">
        <v>27</v>
      </c>
      <c r="C4448" s="81" t="s">
        <v>233</v>
      </c>
      <c r="D4448" s="459">
        <v>1</v>
      </c>
      <c r="E4448" s="81"/>
    </row>
    <row r="4449" spans="1:5" x14ac:dyDescent="0.25">
      <c r="A4449" s="458">
        <v>44146</v>
      </c>
      <c r="B4449" s="81" t="s">
        <v>27</v>
      </c>
      <c r="C4449" s="81" t="s">
        <v>43</v>
      </c>
      <c r="D4449" s="459">
        <v>34</v>
      </c>
      <c r="E4449" s="81"/>
    </row>
    <row r="4450" spans="1:5" x14ac:dyDescent="0.25">
      <c r="A4450" s="458">
        <v>44146</v>
      </c>
      <c r="B4450" s="81" t="s">
        <v>51</v>
      </c>
      <c r="C4450" s="81" t="s">
        <v>51</v>
      </c>
      <c r="D4450" s="459">
        <v>28</v>
      </c>
      <c r="E4450" s="81"/>
    </row>
    <row r="4451" spans="1:5" x14ac:dyDescent="0.25">
      <c r="A4451" s="458">
        <v>44146</v>
      </c>
      <c r="B4451" s="81" t="s">
        <v>10</v>
      </c>
      <c r="C4451" s="81" t="s">
        <v>10</v>
      </c>
      <c r="D4451" s="459">
        <v>1</v>
      </c>
      <c r="E4451" s="81"/>
    </row>
    <row r="4452" spans="1:5" x14ac:dyDescent="0.25">
      <c r="A4452" s="458">
        <v>44147</v>
      </c>
      <c r="B4452" s="81" t="s">
        <v>14</v>
      </c>
      <c r="C4452" s="81" t="s">
        <v>14</v>
      </c>
      <c r="D4452" s="459">
        <v>2</v>
      </c>
      <c r="E4452" s="81"/>
    </row>
    <row r="4453" spans="1:5" x14ac:dyDescent="0.25">
      <c r="A4453" s="458">
        <v>44147</v>
      </c>
      <c r="B4453" s="81" t="s">
        <v>14</v>
      </c>
      <c r="C4453" s="81" t="s">
        <v>16</v>
      </c>
      <c r="D4453" s="459">
        <v>5</v>
      </c>
      <c r="E4453" s="81"/>
    </row>
    <row r="4454" spans="1:5" x14ac:dyDescent="0.25">
      <c r="A4454" s="458">
        <v>44147</v>
      </c>
      <c r="B4454" s="81" t="s">
        <v>14</v>
      </c>
      <c r="C4454" s="81" t="s">
        <v>794</v>
      </c>
      <c r="D4454" s="459">
        <v>1</v>
      </c>
      <c r="E4454" s="81"/>
    </row>
    <row r="4455" spans="1:5" x14ac:dyDescent="0.25">
      <c r="A4455" s="458">
        <v>44147</v>
      </c>
      <c r="B4455" s="81" t="s">
        <v>20</v>
      </c>
      <c r="C4455" s="460" t="s">
        <v>1151</v>
      </c>
      <c r="D4455" s="459">
        <v>1</v>
      </c>
      <c r="E4455" s="81"/>
    </row>
    <row r="4456" spans="1:5" x14ac:dyDescent="0.25">
      <c r="A4456" s="458">
        <v>44147</v>
      </c>
      <c r="B4456" s="81" t="s">
        <v>20</v>
      </c>
      <c r="C4456" s="81" t="s">
        <v>20</v>
      </c>
      <c r="D4456" s="459">
        <v>61</v>
      </c>
      <c r="E4456" s="81"/>
    </row>
    <row r="4457" spans="1:5" x14ac:dyDescent="0.25">
      <c r="A4457" s="458">
        <v>44147</v>
      </c>
      <c r="B4457" s="81" t="s">
        <v>20</v>
      </c>
      <c r="C4457" s="81" t="s">
        <v>363</v>
      </c>
      <c r="D4457" s="459">
        <v>1</v>
      </c>
      <c r="E4457" s="81"/>
    </row>
    <row r="4458" spans="1:5" x14ac:dyDescent="0.25">
      <c r="A4458" s="458">
        <v>44147</v>
      </c>
      <c r="B4458" s="81" t="s">
        <v>13</v>
      </c>
      <c r="C4458" s="460" t="s">
        <v>1162</v>
      </c>
      <c r="D4458" s="459">
        <v>1</v>
      </c>
      <c r="E4458" s="81"/>
    </row>
    <row r="4459" spans="1:5" x14ac:dyDescent="0.25">
      <c r="A4459" s="458">
        <v>44147</v>
      </c>
      <c r="B4459" s="81" t="s">
        <v>13</v>
      </c>
      <c r="C4459" s="81" t="s">
        <v>13</v>
      </c>
      <c r="D4459" s="459">
        <v>6</v>
      </c>
      <c r="E4459" s="81"/>
    </row>
    <row r="4460" spans="1:5" x14ac:dyDescent="0.25">
      <c r="A4460" s="458">
        <v>44147</v>
      </c>
      <c r="B4460" s="81" t="s">
        <v>13</v>
      </c>
      <c r="C4460" s="460" t="s">
        <v>1165</v>
      </c>
      <c r="D4460" s="459">
        <v>1</v>
      </c>
      <c r="E4460" s="81"/>
    </row>
    <row r="4461" spans="1:5" x14ac:dyDescent="0.25">
      <c r="A4461" s="458">
        <v>44147</v>
      </c>
      <c r="B4461" s="81" t="s">
        <v>13</v>
      </c>
      <c r="C4461" s="460" t="s">
        <v>1167</v>
      </c>
      <c r="D4461" s="459">
        <v>2</v>
      </c>
      <c r="E4461" s="81"/>
    </row>
    <row r="4462" spans="1:5" x14ac:dyDescent="0.25">
      <c r="A4462" s="458">
        <v>44147</v>
      </c>
      <c r="B4462" s="81" t="s">
        <v>24</v>
      </c>
      <c r="C4462" s="81" t="s">
        <v>23</v>
      </c>
      <c r="D4462" s="459">
        <v>10</v>
      </c>
      <c r="E4462" s="81"/>
    </row>
    <row r="4463" spans="1:5" x14ac:dyDescent="0.25">
      <c r="A4463" s="458">
        <v>44147</v>
      </c>
      <c r="B4463" s="81" t="s">
        <v>24</v>
      </c>
      <c r="C4463" s="81" t="s">
        <v>24</v>
      </c>
      <c r="D4463" s="459">
        <v>3</v>
      </c>
      <c r="E4463" s="81"/>
    </row>
    <row r="4464" spans="1:5" x14ac:dyDescent="0.25">
      <c r="A4464" s="458">
        <v>44147</v>
      </c>
      <c r="B4464" s="81" t="s">
        <v>24</v>
      </c>
      <c r="C4464" s="460" t="s">
        <v>1182</v>
      </c>
      <c r="D4464" s="459">
        <v>1</v>
      </c>
      <c r="E4464" s="81"/>
    </row>
    <row r="4465" spans="1:5" x14ac:dyDescent="0.25">
      <c r="A4465" s="458">
        <v>44147</v>
      </c>
      <c r="B4465" s="81" t="s">
        <v>24</v>
      </c>
      <c r="C4465" s="81" t="s">
        <v>36</v>
      </c>
      <c r="D4465" s="459">
        <v>1</v>
      </c>
      <c r="E4465" s="81"/>
    </row>
    <row r="4466" spans="1:5" x14ac:dyDescent="0.25">
      <c r="A4466" s="458">
        <v>44147</v>
      </c>
      <c r="B4466" s="81" t="s">
        <v>47</v>
      </c>
      <c r="C4466" s="81" t="s">
        <v>47</v>
      </c>
      <c r="D4466" s="459">
        <v>0</v>
      </c>
      <c r="E4466" s="81"/>
    </row>
    <row r="4467" spans="1:5" x14ac:dyDescent="0.25">
      <c r="A4467" s="458">
        <v>44147</v>
      </c>
      <c r="B4467" s="81" t="s">
        <v>48</v>
      </c>
      <c r="C4467" s="460" t="s">
        <v>1380</v>
      </c>
      <c r="D4467" s="459">
        <v>4</v>
      </c>
      <c r="E4467" s="81"/>
    </row>
    <row r="4468" spans="1:5" x14ac:dyDescent="0.25">
      <c r="A4468" s="458">
        <v>44147</v>
      </c>
      <c r="B4468" s="81" t="s">
        <v>7</v>
      </c>
      <c r="C4468" s="81" t="s">
        <v>7</v>
      </c>
      <c r="D4468" s="459">
        <v>2</v>
      </c>
      <c r="E4468" s="81"/>
    </row>
    <row r="4469" spans="1:5" x14ac:dyDescent="0.25">
      <c r="A4469" s="458">
        <v>44147</v>
      </c>
      <c r="B4469" s="81" t="s">
        <v>9</v>
      </c>
      <c r="C4469" s="81" t="s">
        <v>9</v>
      </c>
      <c r="D4469" s="459">
        <v>36</v>
      </c>
      <c r="E4469" s="81"/>
    </row>
    <row r="4470" spans="1:5" x14ac:dyDescent="0.25">
      <c r="A4470" s="458">
        <v>44147</v>
      </c>
      <c r="B4470" s="81" t="s">
        <v>9</v>
      </c>
      <c r="C4470" s="460" t="s">
        <v>1202</v>
      </c>
      <c r="D4470" s="459">
        <v>4</v>
      </c>
      <c r="E4470" s="81"/>
    </row>
    <row r="4471" spans="1:5" x14ac:dyDescent="0.25">
      <c r="A4471" s="458">
        <v>44147</v>
      </c>
      <c r="B4471" s="81" t="s">
        <v>15</v>
      </c>
      <c r="C4471" s="81" t="s">
        <v>1139</v>
      </c>
      <c r="D4471" s="459">
        <v>2</v>
      </c>
      <c r="E4471" s="81"/>
    </row>
    <row r="4472" spans="1:5" x14ac:dyDescent="0.25">
      <c r="A4472" s="458">
        <v>44147</v>
      </c>
      <c r="B4472" s="81" t="s">
        <v>15</v>
      </c>
      <c r="C4472" s="81" t="s">
        <v>283</v>
      </c>
      <c r="D4472" s="459">
        <v>2</v>
      </c>
      <c r="E4472" s="81"/>
    </row>
    <row r="4473" spans="1:5" x14ac:dyDescent="0.25">
      <c r="A4473" s="458">
        <v>44147</v>
      </c>
      <c r="B4473" s="81" t="s">
        <v>11</v>
      </c>
      <c r="C4473" s="81" t="s">
        <v>64</v>
      </c>
      <c r="D4473" s="459">
        <v>1</v>
      </c>
      <c r="E4473" s="81"/>
    </row>
    <row r="4474" spans="1:5" x14ac:dyDescent="0.25">
      <c r="A4474" s="458">
        <v>44147</v>
      </c>
      <c r="B4474" s="81" t="s">
        <v>11</v>
      </c>
      <c r="C4474" s="81" t="s">
        <v>11</v>
      </c>
      <c r="D4474" s="459">
        <v>4</v>
      </c>
      <c r="E4474" s="81"/>
    </row>
    <row r="4475" spans="1:5" x14ac:dyDescent="0.25">
      <c r="A4475" s="458">
        <v>44147</v>
      </c>
      <c r="B4475" s="81" t="s">
        <v>11</v>
      </c>
      <c r="C4475" s="81" t="s">
        <v>133</v>
      </c>
      <c r="D4475" s="459">
        <v>2</v>
      </c>
      <c r="E4475" s="81"/>
    </row>
    <row r="4476" spans="1:5" x14ac:dyDescent="0.25">
      <c r="A4476" s="458">
        <v>44147</v>
      </c>
      <c r="B4476" s="81" t="s">
        <v>12</v>
      </c>
      <c r="C4476" s="116" t="s">
        <v>1223</v>
      </c>
      <c r="D4476" s="459">
        <v>1</v>
      </c>
      <c r="E4476" s="81"/>
    </row>
    <row r="4477" spans="1:5" x14ac:dyDescent="0.25">
      <c r="A4477" s="458">
        <v>44147</v>
      </c>
      <c r="B4477" s="81" t="s">
        <v>12</v>
      </c>
      <c r="C4477" s="460" t="s">
        <v>1224</v>
      </c>
      <c r="D4477" s="459">
        <v>3</v>
      </c>
      <c r="E4477" s="81"/>
    </row>
    <row r="4478" spans="1:5" x14ac:dyDescent="0.25">
      <c r="A4478" s="458">
        <v>44147</v>
      </c>
      <c r="B4478" s="81" t="s">
        <v>12</v>
      </c>
      <c r="C4478" s="81" t="s">
        <v>12</v>
      </c>
      <c r="D4478" s="459">
        <v>9</v>
      </c>
      <c r="E4478" s="81"/>
    </row>
    <row r="4479" spans="1:5" x14ac:dyDescent="0.25">
      <c r="A4479" s="458">
        <v>44147</v>
      </c>
      <c r="B4479" s="81" t="s">
        <v>8</v>
      </c>
      <c r="C4479" s="460" t="s">
        <v>1232</v>
      </c>
      <c r="D4479" s="459">
        <v>4</v>
      </c>
      <c r="E4479" s="81"/>
    </row>
    <row r="4480" spans="1:5" x14ac:dyDescent="0.25">
      <c r="A4480" s="458">
        <v>44147</v>
      </c>
      <c r="B4480" s="81" t="s">
        <v>8</v>
      </c>
      <c r="C4480" s="81" t="s">
        <v>58</v>
      </c>
      <c r="D4480" s="459">
        <v>4</v>
      </c>
      <c r="E4480" s="81"/>
    </row>
    <row r="4481" spans="1:5" x14ac:dyDescent="0.25">
      <c r="A4481" s="458">
        <v>44147</v>
      </c>
      <c r="B4481" s="81" t="s">
        <v>8</v>
      </c>
      <c r="C4481" s="81" t="s">
        <v>132</v>
      </c>
      <c r="D4481" s="459">
        <v>3</v>
      </c>
      <c r="E4481" s="81"/>
    </row>
    <row r="4482" spans="1:5" x14ac:dyDescent="0.25">
      <c r="A4482" s="458">
        <v>44147</v>
      </c>
      <c r="B4482" s="81" t="s">
        <v>8</v>
      </c>
      <c r="C4482" s="81" t="s">
        <v>232</v>
      </c>
      <c r="D4482" s="459">
        <v>1</v>
      </c>
      <c r="E4482" s="81"/>
    </row>
    <row r="4483" spans="1:5" x14ac:dyDescent="0.25">
      <c r="A4483" s="458">
        <v>44147</v>
      </c>
      <c r="B4483" s="81" t="s">
        <v>8</v>
      </c>
      <c r="C4483" s="81" t="s">
        <v>40</v>
      </c>
      <c r="D4483" s="459">
        <v>2</v>
      </c>
      <c r="E4483" s="81"/>
    </row>
    <row r="4484" spans="1:5" x14ac:dyDescent="0.25">
      <c r="A4484" s="458">
        <v>44147</v>
      </c>
      <c r="B4484" s="81" t="s">
        <v>8</v>
      </c>
      <c r="C4484" s="81" t="s">
        <v>8</v>
      </c>
      <c r="D4484" s="459">
        <v>58</v>
      </c>
      <c r="E4484" s="81"/>
    </row>
    <row r="4485" spans="1:5" x14ac:dyDescent="0.25">
      <c r="A4485" s="458">
        <v>44147</v>
      </c>
      <c r="B4485" s="81" t="s">
        <v>8</v>
      </c>
      <c r="C4485" s="81" t="s">
        <v>31</v>
      </c>
      <c r="D4485" s="459">
        <v>2</v>
      </c>
      <c r="E4485" s="81"/>
    </row>
    <row r="4486" spans="1:5" x14ac:dyDescent="0.25">
      <c r="A4486" s="458">
        <v>44147</v>
      </c>
      <c r="B4486" s="81" t="s">
        <v>8</v>
      </c>
      <c r="C4486" s="81" t="s">
        <v>79</v>
      </c>
      <c r="D4486" s="459">
        <v>1</v>
      </c>
      <c r="E4486" s="81"/>
    </row>
    <row r="4487" spans="1:5" x14ac:dyDescent="0.25">
      <c r="A4487" s="458">
        <v>44147</v>
      </c>
      <c r="B4487" s="81" t="s">
        <v>8</v>
      </c>
      <c r="C4487" s="81" t="s">
        <v>110</v>
      </c>
      <c r="D4487" s="459">
        <v>5</v>
      </c>
      <c r="E4487" s="81"/>
    </row>
    <row r="4488" spans="1:5" x14ac:dyDescent="0.25">
      <c r="A4488" s="458">
        <v>44147</v>
      </c>
      <c r="B4488" s="81" t="s">
        <v>49</v>
      </c>
      <c r="C4488" s="81" t="s">
        <v>49</v>
      </c>
      <c r="D4488" s="459">
        <v>0</v>
      </c>
      <c r="E4488" s="81"/>
    </row>
    <row r="4489" spans="1:5" x14ac:dyDescent="0.25">
      <c r="A4489" s="458">
        <v>44147</v>
      </c>
      <c r="B4489" s="81" t="s">
        <v>50</v>
      </c>
      <c r="C4489" s="116" t="s">
        <v>1140</v>
      </c>
      <c r="D4489" s="459">
        <v>2</v>
      </c>
      <c r="E4489" s="81"/>
    </row>
    <row r="4490" spans="1:5" x14ac:dyDescent="0.25">
      <c r="A4490" s="458">
        <v>44147</v>
      </c>
      <c r="B4490" s="81" t="s">
        <v>27</v>
      </c>
      <c r="C4490" s="81" t="s">
        <v>139</v>
      </c>
      <c r="D4490" s="459">
        <v>12</v>
      </c>
      <c r="E4490" s="81"/>
    </row>
    <row r="4491" spans="1:5" x14ac:dyDescent="0.25">
      <c r="A4491" s="458">
        <v>44147</v>
      </c>
      <c r="B4491" s="81" t="s">
        <v>27</v>
      </c>
      <c r="C4491" s="81" t="s">
        <v>43</v>
      </c>
      <c r="D4491" s="459">
        <v>20</v>
      </c>
      <c r="E4491" s="81"/>
    </row>
    <row r="4492" spans="1:5" x14ac:dyDescent="0.25">
      <c r="A4492" s="458">
        <v>44147</v>
      </c>
      <c r="B4492" s="81" t="s">
        <v>27</v>
      </c>
      <c r="C4492" s="81" t="s">
        <v>707</v>
      </c>
      <c r="D4492" s="459">
        <v>1</v>
      </c>
      <c r="E4492" s="81"/>
    </row>
    <row r="4493" spans="1:5" x14ac:dyDescent="0.25">
      <c r="A4493" s="458">
        <v>44147</v>
      </c>
      <c r="B4493" s="81" t="s">
        <v>27</v>
      </c>
      <c r="C4493" s="460" t="s">
        <v>1257</v>
      </c>
      <c r="D4493" s="459">
        <v>1</v>
      </c>
      <c r="E4493" s="81"/>
    </row>
    <row r="4494" spans="1:5" x14ac:dyDescent="0.25">
      <c r="A4494" s="458">
        <v>44147</v>
      </c>
      <c r="B4494" s="81" t="s">
        <v>51</v>
      </c>
      <c r="C4494" s="460" t="s">
        <v>677</v>
      </c>
      <c r="D4494" s="459">
        <v>1</v>
      </c>
      <c r="E4494" s="81"/>
    </row>
    <row r="4495" spans="1:5" x14ac:dyDescent="0.25">
      <c r="A4495" s="458">
        <v>44147</v>
      </c>
      <c r="B4495" s="81" t="s">
        <v>51</v>
      </c>
      <c r="C4495" s="81" t="s">
        <v>51</v>
      </c>
      <c r="D4495" s="459">
        <v>11</v>
      </c>
      <c r="E4495" s="81"/>
    </row>
    <row r="4496" spans="1:5" x14ac:dyDescent="0.25">
      <c r="A4496" s="458">
        <v>44147</v>
      </c>
      <c r="B4496" s="81" t="s">
        <v>10</v>
      </c>
      <c r="C4496" s="81" t="s">
        <v>10</v>
      </c>
      <c r="D4496" s="459">
        <v>0</v>
      </c>
      <c r="E4496" s="81"/>
    </row>
    <row r="4497" spans="1:5" x14ac:dyDescent="0.25">
      <c r="A4497" s="458">
        <v>44148</v>
      </c>
      <c r="B4497" s="81" t="s">
        <v>14</v>
      </c>
      <c r="C4497" s="81" t="s">
        <v>794</v>
      </c>
      <c r="D4497" s="459">
        <v>3</v>
      </c>
      <c r="E4497" s="81"/>
    </row>
    <row r="4498" spans="1:5" x14ac:dyDescent="0.25">
      <c r="A4498" s="458">
        <v>44148</v>
      </c>
      <c r="B4498" s="81" t="s">
        <v>20</v>
      </c>
      <c r="C4498" s="460" t="s">
        <v>1151</v>
      </c>
      <c r="D4498" s="459">
        <v>2</v>
      </c>
      <c r="E4498" s="81"/>
    </row>
    <row r="4499" spans="1:5" x14ac:dyDescent="0.25">
      <c r="A4499" s="458">
        <v>44148</v>
      </c>
      <c r="B4499" s="81" t="s">
        <v>20</v>
      </c>
      <c r="C4499" s="81" t="s">
        <v>20</v>
      </c>
      <c r="D4499" s="459">
        <v>75</v>
      </c>
      <c r="E4499" s="81"/>
    </row>
    <row r="4500" spans="1:5" x14ac:dyDescent="0.25">
      <c r="A4500" s="458">
        <v>44148</v>
      </c>
      <c r="B4500" s="81" t="s">
        <v>20</v>
      </c>
      <c r="C4500" s="81" t="s">
        <v>363</v>
      </c>
      <c r="D4500" s="459">
        <v>3</v>
      </c>
      <c r="E4500" s="81"/>
    </row>
    <row r="4501" spans="1:5" x14ac:dyDescent="0.25">
      <c r="A4501" s="458">
        <v>44148</v>
      </c>
      <c r="B4501" s="81" t="s">
        <v>13</v>
      </c>
      <c r="C4501" s="81" t="s">
        <v>13</v>
      </c>
      <c r="D4501" s="459">
        <v>7</v>
      </c>
      <c r="E4501" s="81"/>
    </row>
    <row r="4502" spans="1:5" x14ac:dyDescent="0.25">
      <c r="A4502" s="458">
        <v>44148</v>
      </c>
      <c r="B4502" s="81" t="s">
        <v>13</v>
      </c>
      <c r="C4502" s="460" t="s">
        <v>1165</v>
      </c>
      <c r="D4502" s="459">
        <v>4</v>
      </c>
      <c r="E4502" s="81"/>
    </row>
    <row r="4503" spans="1:5" x14ac:dyDescent="0.25">
      <c r="A4503" s="458">
        <v>44148</v>
      </c>
      <c r="B4503" s="81" t="s">
        <v>24</v>
      </c>
      <c r="C4503" s="81" t="s">
        <v>23</v>
      </c>
      <c r="D4503" s="459">
        <v>13</v>
      </c>
      <c r="E4503" s="81"/>
    </row>
    <row r="4504" spans="1:5" x14ac:dyDescent="0.25">
      <c r="A4504" s="458">
        <v>44148</v>
      </c>
      <c r="B4504" s="81" t="s">
        <v>24</v>
      </c>
      <c r="C4504" s="81" t="s">
        <v>24</v>
      </c>
      <c r="D4504" s="459">
        <v>2</v>
      </c>
      <c r="E4504" s="81"/>
    </row>
    <row r="4505" spans="1:5" x14ac:dyDescent="0.25">
      <c r="A4505" s="458">
        <v>44148</v>
      </c>
      <c r="B4505" s="81" t="s">
        <v>47</v>
      </c>
      <c r="C4505" s="81" t="s">
        <v>47</v>
      </c>
      <c r="D4505" s="459">
        <v>1</v>
      </c>
      <c r="E4505" s="81"/>
    </row>
    <row r="4506" spans="1:5" x14ac:dyDescent="0.25">
      <c r="A4506" s="458">
        <v>44148</v>
      </c>
      <c r="B4506" s="81" t="s">
        <v>48</v>
      </c>
      <c r="C4506" s="460" t="s">
        <v>1380</v>
      </c>
      <c r="D4506" s="459">
        <v>1</v>
      </c>
      <c r="E4506" s="81"/>
    </row>
    <row r="4507" spans="1:5" x14ac:dyDescent="0.25">
      <c r="A4507" s="458">
        <v>44148</v>
      </c>
      <c r="B4507" s="81" t="s">
        <v>7</v>
      </c>
      <c r="C4507" s="460" t="s">
        <v>1191</v>
      </c>
      <c r="D4507" s="459">
        <v>4</v>
      </c>
      <c r="E4507" s="81"/>
    </row>
    <row r="4508" spans="1:5" x14ac:dyDescent="0.25">
      <c r="A4508" s="458">
        <v>44148</v>
      </c>
      <c r="B4508" s="81" t="s">
        <v>7</v>
      </c>
      <c r="C4508" s="81" t="s">
        <v>7</v>
      </c>
      <c r="D4508" s="459">
        <v>9</v>
      </c>
      <c r="E4508" s="81"/>
    </row>
    <row r="4509" spans="1:5" x14ac:dyDescent="0.25">
      <c r="A4509" s="458">
        <v>44148</v>
      </c>
      <c r="B4509" s="81" t="s">
        <v>9</v>
      </c>
      <c r="C4509" s="81" t="s">
        <v>9</v>
      </c>
      <c r="D4509" s="459">
        <v>29</v>
      </c>
      <c r="E4509" s="81"/>
    </row>
    <row r="4510" spans="1:5" x14ac:dyDescent="0.25">
      <c r="A4510" s="458">
        <v>44148</v>
      </c>
      <c r="B4510" s="81" t="s">
        <v>9</v>
      </c>
      <c r="C4510" s="81" t="s">
        <v>17</v>
      </c>
      <c r="D4510" s="459">
        <v>1</v>
      </c>
      <c r="E4510" s="81"/>
    </row>
    <row r="4511" spans="1:5" x14ac:dyDescent="0.25">
      <c r="A4511" s="458">
        <v>44148</v>
      </c>
      <c r="B4511" s="81" t="s">
        <v>9</v>
      </c>
      <c r="C4511" s="81" t="s">
        <v>143</v>
      </c>
      <c r="D4511" s="459">
        <v>2</v>
      </c>
      <c r="E4511" s="81"/>
    </row>
    <row r="4512" spans="1:5" x14ac:dyDescent="0.25">
      <c r="A4512" s="458">
        <v>44148</v>
      </c>
      <c r="B4512" s="81" t="s">
        <v>15</v>
      </c>
      <c r="C4512" s="81" t="s">
        <v>107</v>
      </c>
      <c r="D4512" s="459">
        <v>1</v>
      </c>
      <c r="E4512" s="81"/>
    </row>
    <row r="4513" spans="1:5" x14ac:dyDescent="0.25">
      <c r="A4513" s="458">
        <v>44148</v>
      </c>
      <c r="B4513" s="81" t="s">
        <v>11</v>
      </c>
      <c r="C4513" s="81" t="s">
        <v>333</v>
      </c>
      <c r="D4513" s="459">
        <v>1</v>
      </c>
      <c r="E4513" s="81"/>
    </row>
    <row r="4514" spans="1:5" x14ac:dyDescent="0.25">
      <c r="A4514" s="458">
        <v>44148</v>
      </c>
      <c r="B4514" s="81" t="s">
        <v>11</v>
      </c>
      <c r="C4514" s="81" t="s">
        <v>11</v>
      </c>
      <c r="D4514" s="459">
        <v>2</v>
      </c>
      <c r="E4514" s="81"/>
    </row>
    <row r="4515" spans="1:5" x14ac:dyDescent="0.25">
      <c r="A4515" s="458">
        <v>44148</v>
      </c>
      <c r="B4515" s="81" t="s">
        <v>11</v>
      </c>
      <c r="C4515" s="81" t="s">
        <v>133</v>
      </c>
      <c r="D4515" s="459">
        <v>17</v>
      </c>
      <c r="E4515" s="81"/>
    </row>
    <row r="4516" spans="1:5" x14ac:dyDescent="0.25">
      <c r="A4516" s="458">
        <v>44148</v>
      </c>
      <c r="B4516" s="81" t="s">
        <v>12</v>
      </c>
      <c r="C4516" s="460" t="s">
        <v>1224</v>
      </c>
      <c r="D4516" s="459">
        <v>1</v>
      </c>
      <c r="E4516" s="81"/>
    </row>
    <row r="4517" spans="1:5" x14ac:dyDescent="0.25">
      <c r="A4517" s="458">
        <v>44148</v>
      </c>
      <c r="B4517" s="81" t="s">
        <v>12</v>
      </c>
      <c r="C4517" s="81" t="s">
        <v>12</v>
      </c>
      <c r="D4517" s="459">
        <v>1</v>
      </c>
      <c r="E4517" s="81"/>
    </row>
    <row r="4518" spans="1:5" x14ac:dyDescent="0.25">
      <c r="A4518" s="458">
        <v>44148</v>
      </c>
      <c r="B4518" s="81" t="s">
        <v>8</v>
      </c>
      <c r="C4518" s="460" t="s">
        <v>1232</v>
      </c>
      <c r="D4518" s="459">
        <v>3</v>
      </c>
      <c r="E4518" s="81"/>
    </row>
    <row r="4519" spans="1:5" x14ac:dyDescent="0.25">
      <c r="A4519" s="458">
        <v>44148</v>
      </c>
      <c r="B4519" s="81" t="s">
        <v>8</v>
      </c>
      <c r="C4519" s="81" t="s">
        <v>58</v>
      </c>
      <c r="D4519" s="459">
        <v>2</v>
      </c>
      <c r="E4519" s="81"/>
    </row>
    <row r="4520" spans="1:5" x14ac:dyDescent="0.25">
      <c r="A4520" s="458">
        <v>44148</v>
      </c>
      <c r="B4520" s="81" t="s">
        <v>8</v>
      </c>
      <c r="C4520" s="81" t="s">
        <v>132</v>
      </c>
      <c r="D4520" s="459">
        <v>2</v>
      </c>
      <c r="E4520" s="81"/>
    </row>
    <row r="4521" spans="1:5" x14ac:dyDescent="0.25">
      <c r="A4521" s="458">
        <v>44148</v>
      </c>
      <c r="B4521" s="81" t="s">
        <v>8</v>
      </c>
      <c r="C4521" s="81" t="s">
        <v>203</v>
      </c>
      <c r="D4521" s="459">
        <v>1</v>
      </c>
      <c r="E4521" s="81"/>
    </row>
    <row r="4522" spans="1:5" x14ac:dyDescent="0.25">
      <c r="A4522" s="458">
        <v>44148</v>
      </c>
      <c r="B4522" s="81" t="s">
        <v>8</v>
      </c>
      <c r="C4522" s="81" t="s">
        <v>40</v>
      </c>
      <c r="D4522" s="459">
        <v>3</v>
      </c>
      <c r="E4522" s="81"/>
    </row>
    <row r="4523" spans="1:5" x14ac:dyDescent="0.25">
      <c r="A4523" s="458">
        <v>44148</v>
      </c>
      <c r="B4523" s="81" t="s">
        <v>8</v>
      </c>
      <c r="C4523" s="81" t="s">
        <v>8</v>
      </c>
      <c r="D4523" s="459">
        <v>82</v>
      </c>
      <c r="E4523" s="81"/>
    </row>
    <row r="4524" spans="1:5" x14ac:dyDescent="0.25">
      <c r="A4524" s="458">
        <v>44148</v>
      </c>
      <c r="B4524" s="81" t="s">
        <v>8</v>
      </c>
      <c r="C4524" s="81" t="s">
        <v>31</v>
      </c>
      <c r="D4524" s="459">
        <v>3</v>
      </c>
      <c r="E4524" s="81"/>
    </row>
    <row r="4525" spans="1:5" x14ac:dyDescent="0.25">
      <c r="A4525" s="458">
        <v>44148</v>
      </c>
      <c r="B4525" s="81" t="s">
        <v>8</v>
      </c>
      <c r="C4525" s="81" t="s">
        <v>592</v>
      </c>
      <c r="D4525" s="459">
        <v>1</v>
      </c>
      <c r="E4525" s="81"/>
    </row>
    <row r="4526" spans="1:5" x14ac:dyDescent="0.25">
      <c r="A4526" s="458">
        <v>44148</v>
      </c>
      <c r="B4526" s="81" t="s">
        <v>8</v>
      </c>
      <c r="C4526" s="81" t="s">
        <v>110</v>
      </c>
      <c r="D4526" s="459">
        <v>4</v>
      </c>
      <c r="E4526" s="81"/>
    </row>
    <row r="4527" spans="1:5" x14ac:dyDescent="0.25">
      <c r="A4527" s="458">
        <v>44148</v>
      </c>
      <c r="B4527" s="81" t="s">
        <v>49</v>
      </c>
      <c r="C4527" s="81" t="s">
        <v>49</v>
      </c>
      <c r="D4527" s="459">
        <v>0</v>
      </c>
      <c r="E4527" s="81"/>
    </row>
    <row r="4528" spans="1:5" x14ac:dyDescent="0.25">
      <c r="A4528" s="458">
        <v>44148</v>
      </c>
      <c r="B4528" s="81" t="s">
        <v>50</v>
      </c>
      <c r="C4528" s="81" t="s">
        <v>365</v>
      </c>
      <c r="D4528" s="459">
        <v>0</v>
      </c>
      <c r="E4528" s="81"/>
    </row>
    <row r="4529" spans="1:5" x14ac:dyDescent="0.25">
      <c r="A4529" s="458">
        <v>44148</v>
      </c>
      <c r="B4529" s="81" t="s">
        <v>27</v>
      </c>
      <c r="C4529" s="81" t="s">
        <v>139</v>
      </c>
      <c r="D4529" s="459">
        <v>4</v>
      </c>
      <c r="E4529" s="81"/>
    </row>
    <row r="4530" spans="1:5" x14ac:dyDescent="0.25">
      <c r="A4530" s="458">
        <v>44148</v>
      </c>
      <c r="B4530" s="81" t="s">
        <v>27</v>
      </c>
      <c r="C4530" s="81" t="s">
        <v>43</v>
      </c>
      <c r="D4530" s="459">
        <v>38</v>
      </c>
      <c r="E4530" s="81"/>
    </row>
    <row r="4531" spans="1:5" x14ac:dyDescent="0.25">
      <c r="A4531" s="458">
        <v>44148</v>
      </c>
      <c r="B4531" s="81" t="s">
        <v>51</v>
      </c>
      <c r="C4531" s="81" t="s">
        <v>747</v>
      </c>
      <c r="D4531" s="459">
        <v>1</v>
      </c>
      <c r="E4531" s="81"/>
    </row>
    <row r="4532" spans="1:5" x14ac:dyDescent="0.25">
      <c r="A4532" s="458">
        <v>44148</v>
      </c>
      <c r="B4532" s="81" t="s">
        <v>51</v>
      </c>
      <c r="C4532" s="81" t="s">
        <v>51</v>
      </c>
      <c r="D4532" s="459">
        <v>9</v>
      </c>
      <c r="E4532" s="81"/>
    </row>
    <row r="4533" spans="1:5" x14ac:dyDescent="0.25">
      <c r="A4533" s="458">
        <v>44148</v>
      </c>
      <c r="B4533" s="81" t="s">
        <v>10</v>
      </c>
      <c r="C4533" s="81" t="s">
        <v>10</v>
      </c>
      <c r="D4533" s="459">
        <v>1</v>
      </c>
      <c r="E4533" s="81"/>
    </row>
    <row r="4534" spans="1:5" x14ac:dyDescent="0.25">
      <c r="A4534" s="458">
        <v>44149</v>
      </c>
      <c r="B4534" s="81" t="s">
        <v>14</v>
      </c>
      <c r="C4534" s="81" t="s">
        <v>14</v>
      </c>
      <c r="D4534" s="459">
        <v>1</v>
      </c>
      <c r="E4534" s="81"/>
    </row>
    <row r="4535" spans="1:5" x14ac:dyDescent="0.25">
      <c r="A4535" s="458">
        <v>44149</v>
      </c>
      <c r="B4535" s="81" t="s">
        <v>14</v>
      </c>
      <c r="C4535" s="81" t="s">
        <v>16</v>
      </c>
      <c r="D4535" s="459">
        <v>1</v>
      </c>
      <c r="E4535" s="81"/>
    </row>
    <row r="4536" spans="1:5" x14ac:dyDescent="0.25">
      <c r="A4536" s="458">
        <v>44149</v>
      </c>
      <c r="B4536" s="81" t="s">
        <v>20</v>
      </c>
      <c r="C4536" s="81" t="s">
        <v>20</v>
      </c>
      <c r="D4536" s="459">
        <v>49</v>
      </c>
      <c r="E4536" s="81"/>
    </row>
    <row r="4537" spans="1:5" x14ac:dyDescent="0.25">
      <c r="A4537" s="458">
        <v>44149</v>
      </c>
      <c r="B4537" s="81" t="s">
        <v>20</v>
      </c>
      <c r="C4537" s="460" t="s">
        <v>909</v>
      </c>
      <c r="D4537" s="459">
        <v>1</v>
      </c>
      <c r="E4537" s="81"/>
    </row>
    <row r="4538" spans="1:5" x14ac:dyDescent="0.25">
      <c r="A4538" s="458">
        <v>44149</v>
      </c>
      <c r="B4538" s="81" t="s">
        <v>13</v>
      </c>
      <c r="C4538" s="460" t="s">
        <v>1162</v>
      </c>
      <c r="D4538" s="459">
        <v>1</v>
      </c>
      <c r="E4538" s="81"/>
    </row>
    <row r="4539" spans="1:5" x14ac:dyDescent="0.25">
      <c r="A4539" s="458">
        <v>44149</v>
      </c>
      <c r="B4539" s="81" t="s">
        <v>13</v>
      </c>
      <c r="C4539" s="81" t="s">
        <v>13</v>
      </c>
      <c r="D4539" s="459">
        <v>6</v>
      </c>
      <c r="E4539" s="81"/>
    </row>
    <row r="4540" spans="1:5" x14ac:dyDescent="0.25">
      <c r="A4540" s="458">
        <v>44149</v>
      </c>
      <c r="B4540" s="81" t="s">
        <v>13</v>
      </c>
      <c r="C4540" s="460" t="s">
        <v>1165</v>
      </c>
      <c r="D4540" s="459">
        <v>5</v>
      </c>
      <c r="E4540" s="81"/>
    </row>
    <row r="4541" spans="1:5" x14ac:dyDescent="0.25">
      <c r="A4541" s="458">
        <v>44149</v>
      </c>
      <c r="B4541" s="81" t="s">
        <v>13</v>
      </c>
      <c r="C4541" s="81" t="s">
        <v>633</v>
      </c>
      <c r="D4541" s="459">
        <v>1</v>
      </c>
      <c r="E4541" s="81"/>
    </row>
    <row r="4542" spans="1:5" x14ac:dyDescent="0.25">
      <c r="A4542" s="458">
        <v>44149</v>
      </c>
      <c r="B4542" s="81" t="s">
        <v>24</v>
      </c>
      <c r="C4542" s="81" t="s">
        <v>23</v>
      </c>
      <c r="D4542" s="459">
        <v>17</v>
      </c>
      <c r="E4542" s="81"/>
    </row>
    <row r="4543" spans="1:5" x14ac:dyDescent="0.25">
      <c r="A4543" s="458">
        <v>44149</v>
      </c>
      <c r="B4543" s="81" t="s">
        <v>47</v>
      </c>
      <c r="C4543" s="81" t="s">
        <v>47</v>
      </c>
      <c r="D4543" s="459">
        <v>0</v>
      </c>
      <c r="E4543" s="81"/>
    </row>
    <row r="4544" spans="1:5" x14ac:dyDescent="0.25">
      <c r="A4544" s="458">
        <v>44149</v>
      </c>
      <c r="B4544" s="81" t="s">
        <v>48</v>
      </c>
      <c r="C4544" s="460" t="s">
        <v>1380</v>
      </c>
      <c r="D4544" s="459">
        <v>1</v>
      </c>
      <c r="E4544" s="81"/>
    </row>
    <row r="4545" spans="1:5" x14ac:dyDescent="0.25">
      <c r="A4545" s="458">
        <v>44149</v>
      </c>
      <c r="B4545" s="81" t="s">
        <v>7</v>
      </c>
      <c r="C4545" s="460" t="s">
        <v>1191</v>
      </c>
      <c r="D4545" s="459">
        <v>3</v>
      </c>
      <c r="E4545" s="81"/>
    </row>
    <row r="4546" spans="1:5" x14ac:dyDescent="0.25">
      <c r="A4546" s="458">
        <v>44149</v>
      </c>
      <c r="B4546" s="81" t="s">
        <v>7</v>
      </c>
      <c r="C4546" s="81" t="s">
        <v>7</v>
      </c>
      <c r="D4546" s="459">
        <v>13</v>
      </c>
      <c r="E4546" s="81"/>
    </row>
    <row r="4547" spans="1:5" x14ac:dyDescent="0.25">
      <c r="A4547" s="458">
        <v>44149</v>
      </c>
      <c r="B4547" s="81" t="s">
        <v>9</v>
      </c>
      <c r="C4547" s="81" t="s">
        <v>9</v>
      </c>
      <c r="D4547" s="459">
        <v>26</v>
      </c>
      <c r="E4547" s="81"/>
    </row>
    <row r="4548" spans="1:5" x14ac:dyDescent="0.25">
      <c r="A4548" s="458">
        <v>44149</v>
      </c>
      <c r="B4548" s="81" t="s">
        <v>9</v>
      </c>
      <c r="C4548" s="81" t="s">
        <v>143</v>
      </c>
      <c r="D4548" s="459">
        <v>2</v>
      </c>
      <c r="E4548" s="81"/>
    </row>
    <row r="4549" spans="1:5" x14ac:dyDescent="0.25">
      <c r="A4549" s="458">
        <v>44149</v>
      </c>
      <c r="B4549" s="81" t="s">
        <v>15</v>
      </c>
      <c r="C4549" s="81" t="s">
        <v>1139</v>
      </c>
      <c r="D4549" s="459">
        <v>1</v>
      </c>
      <c r="E4549" s="81"/>
    </row>
    <row r="4550" spans="1:5" x14ac:dyDescent="0.25">
      <c r="A4550" s="458">
        <v>44149</v>
      </c>
      <c r="B4550" s="81" t="s">
        <v>11</v>
      </c>
      <c r="C4550" s="81" t="s">
        <v>64</v>
      </c>
      <c r="D4550" s="459">
        <v>1</v>
      </c>
      <c r="E4550" s="81"/>
    </row>
    <row r="4551" spans="1:5" x14ac:dyDescent="0.25">
      <c r="A4551" s="458">
        <v>44149</v>
      </c>
      <c r="B4551" s="81" t="s">
        <v>11</v>
      </c>
      <c r="C4551" s="81" t="s">
        <v>333</v>
      </c>
      <c r="D4551" s="459">
        <v>1</v>
      </c>
      <c r="E4551" s="81"/>
    </row>
    <row r="4552" spans="1:5" x14ac:dyDescent="0.25">
      <c r="A4552" s="458">
        <v>44149</v>
      </c>
      <c r="B4552" s="81" t="s">
        <v>11</v>
      </c>
      <c r="C4552" s="81" t="s">
        <v>11</v>
      </c>
      <c r="D4552" s="459">
        <v>4</v>
      </c>
      <c r="E4552" s="81"/>
    </row>
    <row r="4553" spans="1:5" x14ac:dyDescent="0.25">
      <c r="A4553" s="458">
        <v>44149</v>
      </c>
      <c r="B4553" s="81" t="s">
        <v>11</v>
      </c>
      <c r="C4553" s="81" t="s">
        <v>133</v>
      </c>
      <c r="D4553" s="459">
        <v>12</v>
      </c>
      <c r="E4553" s="81"/>
    </row>
    <row r="4554" spans="1:5" x14ac:dyDescent="0.25">
      <c r="A4554" s="458">
        <v>44149</v>
      </c>
      <c r="B4554" s="81" t="s">
        <v>12</v>
      </c>
      <c r="C4554" s="116" t="s">
        <v>1223</v>
      </c>
      <c r="D4554" s="459">
        <v>1</v>
      </c>
      <c r="E4554" s="81"/>
    </row>
    <row r="4555" spans="1:5" x14ac:dyDescent="0.25">
      <c r="A4555" s="458">
        <v>44149</v>
      </c>
      <c r="B4555" s="81" t="s">
        <v>12</v>
      </c>
      <c r="C4555" s="81" t="s">
        <v>12</v>
      </c>
      <c r="D4555" s="459">
        <v>6</v>
      </c>
      <c r="E4555" s="81"/>
    </row>
    <row r="4556" spans="1:5" x14ac:dyDescent="0.25">
      <c r="A4556" s="458">
        <v>44149</v>
      </c>
      <c r="B4556" s="81" t="s">
        <v>8</v>
      </c>
      <c r="C4556" s="460" t="s">
        <v>1232</v>
      </c>
      <c r="D4556" s="459">
        <v>9</v>
      </c>
      <c r="E4556" s="81"/>
    </row>
    <row r="4557" spans="1:5" x14ac:dyDescent="0.25">
      <c r="A4557" s="458">
        <v>44149</v>
      </c>
      <c r="B4557" s="81" t="s">
        <v>8</v>
      </c>
      <c r="C4557" s="81" t="s">
        <v>58</v>
      </c>
      <c r="D4557" s="459">
        <v>3</v>
      </c>
      <c r="E4557" s="81"/>
    </row>
    <row r="4558" spans="1:5" x14ac:dyDescent="0.25">
      <c r="A4558" s="458">
        <v>44149</v>
      </c>
      <c r="B4558" s="81" t="s">
        <v>8</v>
      </c>
      <c r="C4558" s="81" t="s">
        <v>132</v>
      </c>
      <c r="D4558" s="459">
        <v>7</v>
      </c>
      <c r="E4558" s="81"/>
    </row>
    <row r="4559" spans="1:5" x14ac:dyDescent="0.25">
      <c r="A4559" s="458">
        <v>44149</v>
      </c>
      <c r="B4559" s="81" t="s">
        <v>8</v>
      </c>
      <c r="C4559" s="81" t="s">
        <v>40</v>
      </c>
      <c r="D4559" s="459">
        <v>1</v>
      </c>
      <c r="E4559" s="81"/>
    </row>
    <row r="4560" spans="1:5" x14ac:dyDescent="0.25">
      <c r="A4560" s="458">
        <v>44149</v>
      </c>
      <c r="B4560" s="81" t="s">
        <v>8</v>
      </c>
      <c r="C4560" s="81" t="s">
        <v>8</v>
      </c>
      <c r="D4560" s="459">
        <v>70</v>
      </c>
      <c r="E4560" s="81"/>
    </row>
    <row r="4561" spans="1:5" x14ac:dyDescent="0.25">
      <c r="A4561" s="458">
        <v>44149</v>
      </c>
      <c r="B4561" s="81" t="s">
        <v>8</v>
      </c>
      <c r="C4561" s="81" t="s">
        <v>31</v>
      </c>
      <c r="D4561" s="459">
        <v>1</v>
      </c>
      <c r="E4561" s="81"/>
    </row>
    <row r="4562" spans="1:5" x14ac:dyDescent="0.25">
      <c r="A4562" s="458">
        <v>44149</v>
      </c>
      <c r="B4562" s="81" t="s">
        <v>8</v>
      </c>
      <c r="C4562" s="81" t="s">
        <v>110</v>
      </c>
      <c r="D4562" s="459">
        <v>3</v>
      </c>
      <c r="E4562" s="81"/>
    </row>
    <row r="4563" spans="1:5" x14ac:dyDescent="0.25">
      <c r="A4563" s="458">
        <v>44149</v>
      </c>
      <c r="B4563" s="81" t="s">
        <v>49</v>
      </c>
      <c r="C4563" s="81" t="s">
        <v>49</v>
      </c>
      <c r="D4563" s="459">
        <v>0</v>
      </c>
      <c r="E4563" s="81"/>
    </row>
    <row r="4564" spans="1:5" x14ac:dyDescent="0.25">
      <c r="A4564" s="458">
        <v>44149</v>
      </c>
      <c r="B4564" s="81" t="s">
        <v>50</v>
      </c>
      <c r="C4564" s="81" t="s">
        <v>805</v>
      </c>
      <c r="D4564" s="459">
        <v>1</v>
      </c>
      <c r="E4564" s="81"/>
    </row>
    <row r="4565" spans="1:5" x14ac:dyDescent="0.25">
      <c r="A4565" s="458">
        <v>44149</v>
      </c>
      <c r="B4565" s="81" t="s">
        <v>50</v>
      </c>
      <c r="C4565" s="116" t="s">
        <v>1140</v>
      </c>
      <c r="D4565" s="459">
        <v>1</v>
      </c>
      <c r="E4565" s="81"/>
    </row>
    <row r="4566" spans="1:5" x14ac:dyDescent="0.25">
      <c r="A4566" s="458">
        <v>44149</v>
      </c>
      <c r="B4566" s="81" t="s">
        <v>27</v>
      </c>
      <c r="C4566" s="81" t="s">
        <v>139</v>
      </c>
      <c r="D4566" s="459">
        <v>1</v>
      </c>
      <c r="E4566" s="81"/>
    </row>
    <row r="4567" spans="1:5" x14ac:dyDescent="0.25">
      <c r="A4567" s="458">
        <v>44149</v>
      </c>
      <c r="B4567" s="81" t="s">
        <v>27</v>
      </c>
      <c r="C4567" s="81" t="s">
        <v>233</v>
      </c>
      <c r="D4567" s="459">
        <v>1</v>
      </c>
      <c r="E4567" s="81"/>
    </row>
    <row r="4568" spans="1:5" x14ac:dyDescent="0.25">
      <c r="A4568" s="458">
        <v>44149</v>
      </c>
      <c r="B4568" s="81" t="s">
        <v>27</v>
      </c>
      <c r="C4568" s="81" t="s">
        <v>43</v>
      </c>
      <c r="D4568" s="459">
        <v>41</v>
      </c>
      <c r="E4568" s="81"/>
    </row>
    <row r="4569" spans="1:5" x14ac:dyDescent="0.25">
      <c r="A4569" s="458">
        <v>44149</v>
      </c>
      <c r="B4569" s="81" t="s">
        <v>51</v>
      </c>
      <c r="C4569" s="81" t="s">
        <v>747</v>
      </c>
      <c r="D4569" s="459">
        <v>1</v>
      </c>
      <c r="E4569" s="81"/>
    </row>
    <row r="4570" spans="1:5" x14ac:dyDescent="0.25">
      <c r="A4570" s="458">
        <v>44149</v>
      </c>
      <c r="B4570" s="81" t="s">
        <v>51</v>
      </c>
      <c r="C4570" s="81" t="s">
        <v>51</v>
      </c>
      <c r="D4570" s="459">
        <v>14</v>
      </c>
      <c r="E4570" s="81"/>
    </row>
    <row r="4571" spans="1:5" x14ac:dyDescent="0.25">
      <c r="A4571" s="458">
        <v>44149</v>
      </c>
      <c r="B4571" s="81" t="s">
        <v>10</v>
      </c>
      <c r="C4571" s="81" t="s">
        <v>10</v>
      </c>
      <c r="D4571" s="459">
        <v>6</v>
      </c>
      <c r="E4571" s="81"/>
    </row>
    <row r="4572" spans="1:5" x14ac:dyDescent="0.25">
      <c r="A4572" s="458">
        <v>44150</v>
      </c>
      <c r="B4572" s="81" t="s">
        <v>14</v>
      </c>
      <c r="C4572" s="81" t="s">
        <v>14</v>
      </c>
      <c r="D4572" s="459">
        <v>2</v>
      </c>
      <c r="E4572" s="81"/>
    </row>
    <row r="4573" spans="1:5" x14ac:dyDescent="0.25">
      <c r="A4573" s="458">
        <v>44150</v>
      </c>
      <c r="B4573" s="81" t="s">
        <v>14</v>
      </c>
      <c r="C4573" s="81" t="s">
        <v>16</v>
      </c>
      <c r="D4573" s="459">
        <v>2</v>
      </c>
      <c r="E4573" s="81"/>
    </row>
    <row r="4574" spans="1:5" x14ac:dyDescent="0.25">
      <c r="A4574" s="458">
        <v>44150</v>
      </c>
      <c r="B4574" s="81" t="s">
        <v>14</v>
      </c>
      <c r="C4574" s="81" t="s">
        <v>794</v>
      </c>
      <c r="D4574" s="459">
        <v>2</v>
      </c>
      <c r="E4574" s="81"/>
    </row>
    <row r="4575" spans="1:5" x14ac:dyDescent="0.25">
      <c r="A4575" s="458">
        <v>44150</v>
      </c>
      <c r="B4575" s="81" t="s">
        <v>14</v>
      </c>
      <c r="C4575" s="81" t="s">
        <v>84</v>
      </c>
      <c r="D4575" s="459">
        <v>2</v>
      </c>
      <c r="E4575" s="81"/>
    </row>
    <row r="4576" spans="1:5" x14ac:dyDescent="0.25">
      <c r="A4576" s="458">
        <v>44150</v>
      </c>
      <c r="B4576" s="81" t="s">
        <v>20</v>
      </c>
      <c r="C4576" s="460" t="s">
        <v>1151</v>
      </c>
      <c r="D4576" s="459">
        <v>2</v>
      </c>
      <c r="E4576" s="81"/>
    </row>
    <row r="4577" spans="1:5" x14ac:dyDescent="0.25">
      <c r="A4577" s="458">
        <v>44150</v>
      </c>
      <c r="B4577" s="81" t="s">
        <v>20</v>
      </c>
      <c r="C4577" s="81" t="s">
        <v>20</v>
      </c>
      <c r="D4577" s="459">
        <v>36</v>
      </c>
      <c r="E4577" s="81"/>
    </row>
    <row r="4578" spans="1:5" x14ac:dyDescent="0.25">
      <c r="A4578" s="458">
        <v>44150</v>
      </c>
      <c r="B4578" s="81" t="s">
        <v>20</v>
      </c>
      <c r="C4578" s="81" t="s">
        <v>363</v>
      </c>
      <c r="D4578" s="459">
        <v>1</v>
      </c>
      <c r="E4578" s="81"/>
    </row>
    <row r="4579" spans="1:5" x14ac:dyDescent="0.25">
      <c r="A4579" s="458">
        <v>44150</v>
      </c>
      <c r="B4579" s="81" t="s">
        <v>13</v>
      </c>
      <c r="C4579" s="81" t="s">
        <v>13</v>
      </c>
      <c r="D4579" s="459">
        <v>6</v>
      </c>
      <c r="E4579" s="81"/>
    </row>
    <row r="4580" spans="1:5" x14ac:dyDescent="0.25">
      <c r="A4580" s="458">
        <v>44150</v>
      </c>
      <c r="B4580" s="81" t="s">
        <v>13</v>
      </c>
      <c r="C4580" s="460" t="s">
        <v>1165</v>
      </c>
      <c r="D4580" s="459">
        <v>3</v>
      </c>
      <c r="E4580" s="81"/>
    </row>
    <row r="4581" spans="1:5" x14ac:dyDescent="0.25">
      <c r="A4581" s="458">
        <v>44150</v>
      </c>
      <c r="B4581" s="81" t="s">
        <v>13</v>
      </c>
      <c r="C4581" s="460" t="s">
        <v>1167</v>
      </c>
      <c r="D4581" s="459">
        <v>5</v>
      </c>
      <c r="E4581" s="81"/>
    </row>
    <row r="4582" spans="1:5" x14ac:dyDescent="0.25">
      <c r="A4582" s="458">
        <v>44150</v>
      </c>
      <c r="B4582" s="81" t="s">
        <v>24</v>
      </c>
      <c r="C4582" s="81" t="s">
        <v>23</v>
      </c>
      <c r="D4582" s="459">
        <v>11</v>
      </c>
      <c r="E4582" s="81"/>
    </row>
    <row r="4583" spans="1:5" x14ac:dyDescent="0.25">
      <c r="A4583" s="458">
        <v>44150</v>
      </c>
      <c r="B4583" s="81" t="s">
        <v>24</v>
      </c>
      <c r="C4583" s="81" t="s">
        <v>24</v>
      </c>
      <c r="D4583" s="459">
        <v>1</v>
      </c>
      <c r="E4583" s="81"/>
    </row>
    <row r="4584" spans="1:5" x14ac:dyDescent="0.25">
      <c r="A4584" s="458">
        <v>44150</v>
      </c>
      <c r="B4584" s="81" t="s">
        <v>47</v>
      </c>
      <c r="C4584" s="81" t="s">
        <v>47</v>
      </c>
      <c r="D4584" s="459">
        <v>0</v>
      </c>
      <c r="E4584" s="81"/>
    </row>
    <row r="4585" spans="1:5" x14ac:dyDescent="0.25">
      <c r="A4585" s="458">
        <v>44150</v>
      </c>
      <c r="B4585" s="81" t="s">
        <v>48</v>
      </c>
      <c r="C4585" s="460" t="s">
        <v>1380</v>
      </c>
      <c r="D4585" s="459">
        <v>0</v>
      </c>
      <c r="E4585" s="81"/>
    </row>
    <row r="4586" spans="1:5" x14ac:dyDescent="0.25">
      <c r="A4586" s="458">
        <v>44150</v>
      </c>
      <c r="B4586" s="81" t="s">
        <v>7</v>
      </c>
      <c r="C4586" s="460" t="s">
        <v>1191</v>
      </c>
      <c r="D4586" s="459">
        <v>5</v>
      </c>
      <c r="E4586" s="81"/>
    </row>
    <row r="4587" spans="1:5" x14ac:dyDescent="0.25">
      <c r="A4587" s="458">
        <v>44150</v>
      </c>
      <c r="B4587" s="81" t="s">
        <v>7</v>
      </c>
      <c r="C4587" s="81" t="s">
        <v>7</v>
      </c>
      <c r="D4587" s="459">
        <v>9</v>
      </c>
      <c r="E4587" s="81"/>
    </row>
    <row r="4588" spans="1:5" x14ac:dyDescent="0.25">
      <c r="A4588" s="458">
        <v>44150</v>
      </c>
      <c r="B4588" s="81" t="s">
        <v>9</v>
      </c>
      <c r="C4588" s="81" t="s">
        <v>9</v>
      </c>
      <c r="D4588" s="459">
        <v>14</v>
      </c>
      <c r="E4588" s="81"/>
    </row>
    <row r="4589" spans="1:5" x14ac:dyDescent="0.25">
      <c r="A4589" s="458">
        <v>44150</v>
      </c>
      <c r="B4589" s="81" t="s">
        <v>9</v>
      </c>
      <c r="C4589" s="81" t="s">
        <v>17</v>
      </c>
      <c r="D4589" s="459">
        <v>2</v>
      </c>
      <c r="E4589" s="81"/>
    </row>
    <row r="4590" spans="1:5" x14ac:dyDescent="0.25">
      <c r="A4590" s="458">
        <v>44150</v>
      </c>
      <c r="B4590" s="81" t="s">
        <v>9</v>
      </c>
      <c r="C4590" s="81" t="s">
        <v>143</v>
      </c>
      <c r="D4590" s="459">
        <v>5</v>
      </c>
      <c r="E4590" s="81"/>
    </row>
    <row r="4591" spans="1:5" x14ac:dyDescent="0.25">
      <c r="A4591" s="458">
        <v>44150</v>
      </c>
      <c r="B4591" s="81" t="s">
        <v>15</v>
      </c>
      <c r="C4591" s="81" t="s">
        <v>107</v>
      </c>
      <c r="D4591" s="459">
        <v>3</v>
      </c>
      <c r="E4591" s="81"/>
    </row>
    <row r="4592" spans="1:5" x14ac:dyDescent="0.25">
      <c r="A4592" s="458">
        <v>44150</v>
      </c>
      <c r="B4592" s="81" t="s">
        <v>11</v>
      </c>
      <c r="C4592" s="81" t="s">
        <v>333</v>
      </c>
      <c r="D4592" s="459">
        <v>1</v>
      </c>
      <c r="E4592" s="81"/>
    </row>
    <row r="4593" spans="1:5" x14ac:dyDescent="0.25">
      <c r="A4593" s="458">
        <v>44150</v>
      </c>
      <c r="B4593" s="81" t="s">
        <v>11</v>
      </c>
      <c r="C4593" s="81" t="s">
        <v>11</v>
      </c>
      <c r="D4593" s="459">
        <v>7</v>
      </c>
      <c r="E4593" s="81"/>
    </row>
    <row r="4594" spans="1:5" x14ac:dyDescent="0.25">
      <c r="A4594" s="458">
        <v>44150</v>
      </c>
      <c r="B4594" s="81" t="s">
        <v>11</v>
      </c>
      <c r="C4594" s="81" t="s">
        <v>840</v>
      </c>
      <c r="D4594" s="459">
        <v>1</v>
      </c>
      <c r="E4594" s="81"/>
    </row>
    <row r="4595" spans="1:5" x14ac:dyDescent="0.25">
      <c r="A4595" s="458">
        <v>44150</v>
      </c>
      <c r="B4595" s="81" t="s">
        <v>11</v>
      </c>
      <c r="C4595" s="81" t="s">
        <v>133</v>
      </c>
      <c r="D4595" s="459">
        <v>1</v>
      </c>
      <c r="E4595" s="81"/>
    </row>
    <row r="4596" spans="1:5" x14ac:dyDescent="0.25">
      <c r="A4596" s="458">
        <v>44150</v>
      </c>
      <c r="B4596" s="81" t="s">
        <v>12</v>
      </c>
      <c r="C4596" s="81" t="s">
        <v>12</v>
      </c>
      <c r="D4596" s="459">
        <v>15</v>
      </c>
      <c r="E4596" s="81"/>
    </row>
    <row r="4597" spans="1:5" x14ac:dyDescent="0.25">
      <c r="A4597" s="458">
        <v>44150</v>
      </c>
      <c r="B4597" s="81" t="s">
        <v>8</v>
      </c>
      <c r="C4597" s="81" t="s">
        <v>72</v>
      </c>
      <c r="D4597" s="459">
        <v>2</v>
      </c>
      <c r="E4597" s="81"/>
    </row>
    <row r="4598" spans="1:5" x14ac:dyDescent="0.25">
      <c r="A4598" s="458">
        <v>44150</v>
      </c>
      <c r="B4598" s="81" t="s">
        <v>8</v>
      </c>
      <c r="C4598" s="460" t="s">
        <v>1232</v>
      </c>
      <c r="D4598" s="459">
        <v>1</v>
      </c>
      <c r="E4598" s="81"/>
    </row>
    <row r="4599" spans="1:5" x14ac:dyDescent="0.25">
      <c r="A4599" s="458">
        <v>44150</v>
      </c>
      <c r="B4599" s="81" t="s">
        <v>8</v>
      </c>
      <c r="C4599" s="81" t="s">
        <v>58</v>
      </c>
      <c r="D4599" s="459">
        <v>8</v>
      </c>
      <c r="E4599" s="81"/>
    </row>
    <row r="4600" spans="1:5" x14ac:dyDescent="0.25">
      <c r="A4600" s="458">
        <v>44150</v>
      </c>
      <c r="B4600" s="81" t="s">
        <v>8</v>
      </c>
      <c r="C4600" s="81" t="s">
        <v>132</v>
      </c>
      <c r="D4600" s="459">
        <v>6</v>
      </c>
      <c r="E4600" s="81"/>
    </row>
    <row r="4601" spans="1:5" x14ac:dyDescent="0.25">
      <c r="A4601" s="458">
        <v>44150</v>
      </c>
      <c r="B4601" s="81" t="s">
        <v>8</v>
      </c>
      <c r="C4601" s="81" t="s">
        <v>8</v>
      </c>
      <c r="D4601" s="459">
        <v>64</v>
      </c>
      <c r="E4601" s="81"/>
    </row>
    <row r="4602" spans="1:5" x14ac:dyDescent="0.25">
      <c r="A4602" s="458">
        <v>44150</v>
      </c>
      <c r="B4602" s="81" t="s">
        <v>8</v>
      </c>
      <c r="C4602" s="81" t="s">
        <v>31</v>
      </c>
      <c r="D4602" s="459">
        <v>2</v>
      </c>
      <c r="E4602" s="81"/>
    </row>
    <row r="4603" spans="1:5" x14ac:dyDescent="0.25">
      <c r="A4603" s="458">
        <v>44150</v>
      </c>
      <c r="B4603" s="81" t="s">
        <v>8</v>
      </c>
      <c r="C4603" s="81" t="s">
        <v>79</v>
      </c>
      <c r="D4603" s="459">
        <v>1</v>
      </c>
      <c r="E4603" s="81"/>
    </row>
    <row r="4604" spans="1:5" x14ac:dyDescent="0.25">
      <c r="A4604" s="458">
        <v>44150</v>
      </c>
      <c r="B4604" s="81" t="s">
        <v>8</v>
      </c>
      <c r="C4604" s="81" t="s">
        <v>110</v>
      </c>
      <c r="D4604" s="459">
        <v>5</v>
      </c>
      <c r="E4604" s="81"/>
    </row>
    <row r="4605" spans="1:5" x14ac:dyDescent="0.25">
      <c r="A4605" s="458">
        <v>44150</v>
      </c>
      <c r="B4605" s="81" t="s">
        <v>49</v>
      </c>
      <c r="C4605" s="81" t="s">
        <v>49</v>
      </c>
      <c r="D4605" s="459">
        <v>1</v>
      </c>
      <c r="E4605" s="81"/>
    </row>
    <row r="4606" spans="1:5" x14ac:dyDescent="0.25">
      <c r="A4606" s="458">
        <v>44150</v>
      </c>
      <c r="B4606" s="81" t="s">
        <v>50</v>
      </c>
      <c r="C4606" s="81" t="s">
        <v>365</v>
      </c>
      <c r="D4606" s="459">
        <v>0</v>
      </c>
      <c r="E4606" s="81"/>
    </row>
    <row r="4607" spans="1:5" x14ac:dyDescent="0.25">
      <c r="A4607" s="458">
        <v>44150</v>
      </c>
      <c r="B4607" s="81" t="s">
        <v>27</v>
      </c>
      <c r="C4607" s="81" t="s">
        <v>139</v>
      </c>
      <c r="D4607" s="459">
        <v>2</v>
      </c>
      <c r="E4607" s="81"/>
    </row>
    <row r="4608" spans="1:5" x14ac:dyDescent="0.25">
      <c r="A4608" s="458">
        <v>44150</v>
      </c>
      <c r="B4608" s="81" t="s">
        <v>27</v>
      </c>
      <c r="C4608" s="81" t="s">
        <v>43</v>
      </c>
      <c r="D4608" s="459">
        <v>31</v>
      </c>
      <c r="E4608" s="81"/>
    </row>
    <row r="4609" spans="1:5" x14ac:dyDescent="0.25">
      <c r="A4609" s="458">
        <v>44150</v>
      </c>
      <c r="B4609" s="81" t="s">
        <v>27</v>
      </c>
      <c r="C4609" s="81" t="s">
        <v>707</v>
      </c>
      <c r="D4609" s="459">
        <v>2</v>
      </c>
      <c r="E4609" s="81"/>
    </row>
    <row r="4610" spans="1:5" x14ac:dyDescent="0.25">
      <c r="A4610" s="458">
        <v>44150</v>
      </c>
      <c r="B4610" s="81" t="s">
        <v>51</v>
      </c>
      <c r="C4610" s="81" t="s">
        <v>51</v>
      </c>
      <c r="D4610" s="459">
        <v>11</v>
      </c>
      <c r="E4610" s="81"/>
    </row>
    <row r="4611" spans="1:5" x14ac:dyDescent="0.25">
      <c r="A4611" s="458">
        <v>44150</v>
      </c>
      <c r="B4611" s="81" t="s">
        <v>10</v>
      </c>
      <c r="C4611" s="81" t="s">
        <v>10</v>
      </c>
      <c r="D4611" s="459">
        <v>0</v>
      </c>
      <c r="E4611" s="81"/>
    </row>
    <row r="4612" spans="1:5" x14ac:dyDescent="0.25">
      <c r="A4612" s="458">
        <v>44151</v>
      </c>
      <c r="B4612" s="81" t="s">
        <v>14</v>
      </c>
      <c r="C4612" s="81" t="s">
        <v>14</v>
      </c>
      <c r="D4612" s="459">
        <v>0</v>
      </c>
      <c r="E4612" s="81"/>
    </row>
    <row r="4613" spans="1:5" x14ac:dyDescent="0.25">
      <c r="A4613" s="458">
        <v>44151</v>
      </c>
      <c r="B4613" s="81" t="s">
        <v>20</v>
      </c>
      <c r="C4613" s="81" t="s">
        <v>20</v>
      </c>
      <c r="D4613" s="459">
        <v>50</v>
      </c>
      <c r="E4613" s="81"/>
    </row>
    <row r="4614" spans="1:5" x14ac:dyDescent="0.25">
      <c r="A4614" s="458">
        <v>44151</v>
      </c>
      <c r="B4614" s="81" t="s">
        <v>20</v>
      </c>
      <c r="C4614" s="81" t="s">
        <v>363</v>
      </c>
      <c r="D4614" s="459">
        <v>1</v>
      </c>
      <c r="E4614" s="81"/>
    </row>
    <row r="4615" spans="1:5" x14ac:dyDescent="0.25">
      <c r="A4615" s="458">
        <v>44151</v>
      </c>
      <c r="B4615" s="81" t="s">
        <v>13</v>
      </c>
      <c r="C4615" s="460" t="s">
        <v>1167</v>
      </c>
      <c r="D4615" s="459">
        <v>2</v>
      </c>
      <c r="E4615" s="81"/>
    </row>
    <row r="4616" spans="1:5" x14ac:dyDescent="0.25">
      <c r="A4616" s="458">
        <v>44151</v>
      </c>
      <c r="B4616" s="81" t="s">
        <v>24</v>
      </c>
      <c r="C4616" s="81" t="s">
        <v>23</v>
      </c>
      <c r="D4616" s="459">
        <v>3</v>
      </c>
      <c r="E4616" s="81"/>
    </row>
    <row r="4617" spans="1:5" x14ac:dyDescent="0.25">
      <c r="A4617" s="458">
        <v>44151</v>
      </c>
      <c r="B4617" s="81" t="s">
        <v>24</v>
      </c>
      <c r="C4617" s="81" t="s">
        <v>24</v>
      </c>
      <c r="D4617" s="459">
        <v>1</v>
      </c>
      <c r="E4617" s="81"/>
    </row>
    <row r="4618" spans="1:5" x14ac:dyDescent="0.25">
      <c r="A4618" s="458">
        <v>44151</v>
      </c>
      <c r="B4618" s="81" t="s">
        <v>24</v>
      </c>
      <c r="C4618" s="460" t="s">
        <v>703</v>
      </c>
      <c r="D4618" s="459">
        <v>1</v>
      </c>
      <c r="E4618" s="81"/>
    </row>
    <row r="4619" spans="1:5" x14ac:dyDescent="0.25">
      <c r="A4619" s="458">
        <v>44151</v>
      </c>
      <c r="B4619" s="81" t="s">
        <v>47</v>
      </c>
      <c r="C4619" s="81" t="s">
        <v>47</v>
      </c>
      <c r="D4619" s="459">
        <v>0</v>
      </c>
      <c r="E4619" s="81"/>
    </row>
    <row r="4620" spans="1:5" x14ac:dyDescent="0.25">
      <c r="A4620" s="458">
        <v>44151</v>
      </c>
      <c r="B4620" s="81" t="s">
        <v>48</v>
      </c>
      <c r="C4620" s="460" t="s">
        <v>1380</v>
      </c>
      <c r="D4620" s="459">
        <v>0</v>
      </c>
      <c r="E4620" s="81"/>
    </row>
    <row r="4621" spans="1:5" x14ac:dyDescent="0.25">
      <c r="A4621" s="458">
        <v>44151</v>
      </c>
      <c r="B4621" s="81" t="s">
        <v>7</v>
      </c>
      <c r="C4621" s="81" t="s">
        <v>7</v>
      </c>
      <c r="D4621" s="459">
        <v>0</v>
      </c>
      <c r="E4621" s="81"/>
    </row>
    <row r="4622" spans="1:5" x14ac:dyDescent="0.25">
      <c r="A4622" s="458">
        <v>44151</v>
      </c>
      <c r="B4622" s="81" t="s">
        <v>9</v>
      </c>
      <c r="C4622" s="81" t="s">
        <v>9</v>
      </c>
      <c r="D4622" s="459">
        <v>11</v>
      </c>
      <c r="E4622" s="81"/>
    </row>
    <row r="4623" spans="1:5" x14ac:dyDescent="0.25">
      <c r="A4623" s="458">
        <v>44151</v>
      </c>
      <c r="B4623" s="81" t="s">
        <v>15</v>
      </c>
      <c r="C4623" s="81" t="s">
        <v>1139</v>
      </c>
      <c r="D4623" s="459">
        <v>1</v>
      </c>
      <c r="E4623" s="81"/>
    </row>
    <row r="4624" spans="1:5" x14ac:dyDescent="0.25">
      <c r="A4624" s="458">
        <v>44151</v>
      </c>
      <c r="B4624" s="81" t="s">
        <v>11</v>
      </c>
      <c r="C4624" s="81" t="s">
        <v>11</v>
      </c>
      <c r="D4624" s="459">
        <v>0</v>
      </c>
      <c r="E4624" s="81"/>
    </row>
    <row r="4625" spans="1:5" x14ac:dyDescent="0.25">
      <c r="A4625" s="458">
        <v>44151</v>
      </c>
      <c r="B4625" s="81" t="s">
        <v>12</v>
      </c>
      <c r="C4625" s="460" t="s">
        <v>1224</v>
      </c>
      <c r="D4625" s="459">
        <v>3</v>
      </c>
      <c r="E4625" s="81"/>
    </row>
    <row r="4626" spans="1:5" x14ac:dyDescent="0.25">
      <c r="A4626" s="458">
        <v>44151</v>
      </c>
      <c r="B4626" s="81" t="s">
        <v>12</v>
      </c>
      <c r="C4626" s="81" t="s">
        <v>12</v>
      </c>
      <c r="D4626" s="459">
        <v>7</v>
      </c>
      <c r="E4626" s="81"/>
    </row>
    <row r="4627" spans="1:5" x14ac:dyDescent="0.25">
      <c r="A4627" s="458">
        <v>44151</v>
      </c>
      <c r="B4627" s="81" t="s">
        <v>8</v>
      </c>
      <c r="C4627" s="81" t="s">
        <v>8</v>
      </c>
      <c r="D4627" s="459">
        <v>18</v>
      </c>
      <c r="E4627" s="81"/>
    </row>
    <row r="4628" spans="1:5" x14ac:dyDescent="0.25">
      <c r="A4628" s="458">
        <v>44151</v>
      </c>
      <c r="B4628" s="81" t="s">
        <v>8</v>
      </c>
      <c r="C4628" s="81" t="s">
        <v>31</v>
      </c>
      <c r="D4628" s="459">
        <v>1</v>
      </c>
      <c r="E4628" s="81"/>
    </row>
    <row r="4629" spans="1:5" x14ac:dyDescent="0.25">
      <c r="A4629" s="458">
        <v>44151</v>
      </c>
      <c r="B4629" s="81" t="s">
        <v>49</v>
      </c>
      <c r="C4629" s="460" t="s">
        <v>1246</v>
      </c>
      <c r="D4629" s="459">
        <v>1</v>
      </c>
      <c r="E4629" s="81"/>
    </row>
    <row r="4630" spans="1:5" x14ac:dyDescent="0.25">
      <c r="A4630" s="458">
        <v>44151</v>
      </c>
      <c r="B4630" s="81" t="s">
        <v>50</v>
      </c>
      <c r="C4630" s="81" t="s">
        <v>365</v>
      </c>
      <c r="D4630" s="459">
        <v>1</v>
      </c>
      <c r="E4630" s="81"/>
    </row>
    <row r="4631" spans="1:5" x14ac:dyDescent="0.25">
      <c r="A4631" s="458">
        <v>44151</v>
      </c>
      <c r="B4631" s="81" t="s">
        <v>27</v>
      </c>
      <c r="C4631" s="81" t="s">
        <v>43</v>
      </c>
      <c r="D4631" s="459">
        <v>1</v>
      </c>
      <c r="E4631" s="81"/>
    </row>
    <row r="4632" spans="1:5" x14ac:dyDescent="0.25">
      <c r="A4632" s="458">
        <v>44151</v>
      </c>
      <c r="B4632" s="81" t="s">
        <v>51</v>
      </c>
      <c r="C4632" s="81" t="s">
        <v>51</v>
      </c>
      <c r="D4632" s="459">
        <v>3</v>
      </c>
      <c r="E4632" s="81"/>
    </row>
    <row r="4633" spans="1:5" x14ac:dyDescent="0.25">
      <c r="A4633" s="458">
        <v>44151</v>
      </c>
      <c r="B4633" s="81" t="s">
        <v>10</v>
      </c>
      <c r="C4633" s="81" t="s">
        <v>10</v>
      </c>
      <c r="D4633" s="459">
        <v>0</v>
      </c>
      <c r="E4633" s="81"/>
    </row>
    <row r="4634" spans="1:5" x14ac:dyDescent="0.25">
      <c r="A4634" s="458">
        <v>44152</v>
      </c>
      <c r="B4634" s="81" t="s">
        <v>14</v>
      </c>
      <c r="C4634" s="81" t="s">
        <v>14</v>
      </c>
      <c r="D4634" s="459">
        <v>10</v>
      </c>
      <c r="E4634" s="81"/>
    </row>
    <row r="4635" spans="1:5" x14ac:dyDescent="0.25">
      <c r="A4635" s="458">
        <v>44152</v>
      </c>
      <c r="B4635" s="81" t="s">
        <v>14</v>
      </c>
      <c r="C4635" s="81" t="s">
        <v>16</v>
      </c>
      <c r="D4635" s="459">
        <v>1</v>
      </c>
      <c r="E4635" s="81"/>
    </row>
    <row r="4636" spans="1:5" x14ac:dyDescent="0.25">
      <c r="A4636" s="458">
        <v>44152</v>
      </c>
      <c r="B4636" s="81" t="s">
        <v>14</v>
      </c>
      <c r="C4636" s="81" t="s">
        <v>794</v>
      </c>
      <c r="D4636" s="459">
        <v>1</v>
      </c>
      <c r="E4636" s="81"/>
    </row>
    <row r="4637" spans="1:5" x14ac:dyDescent="0.25">
      <c r="A4637" s="458">
        <v>44152</v>
      </c>
      <c r="B4637" s="81" t="s">
        <v>14</v>
      </c>
      <c r="C4637" s="81" t="s">
        <v>84</v>
      </c>
      <c r="D4637" s="459">
        <v>8</v>
      </c>
      <c r="E4637" s="81"/>
    </row>
    <row r="4638" spans="1:5" x14ac:dyDescent="0.25">
      <c r="A4638" s="458">
        <v>44152</v>
      </c>
      <c r="B4638" s="81" t="s">
        <v>20</v>
      </c>
      <c r="C4638" s="81" t="s">
        <v>20</v>
      </c>
      <c r="D4638" s="459">
        <v>33</v>
      </c>
      <c r="E4638" s="81"/>
    </row>
    <row r="4639" spans="1:5" x14ac:dyDescent="0.25">
      <c r="A4639" s="458">
        <v>44152</v>
      </c>
      <c r="B4639" s="81" t="s">
        <v>20</v>
      </c>
      <c r="C4639" s="81" t="s">
        <v>648</v>
      </c>
      <c r="D4639" s="459">
        <v>1</v>
      </c>
      <c r="E4639" s="81"/>
    </row>
    <row r="4640" spans="1:5" x14ac:dyDescent="0.25">
      <c r="A4640" s="458">
        <v>44152</v>
      </c>
      <c r="B4640" s="81" t="s">
        <v>13</v>
      </c>
      <c r="C4640" s="460" t="s">
        <v>1162</v>
      </c>
      <c r="D4640" s="459">
        <v>2</v>
      </c>
      <c r="E4640" s="81"/>
    </row>
    <row r="4641" spans="1:5" x14ac:dyDescent="0.25">
      <c r="A4641" s="458">
        <v>44152</v>
      </c>
      <c r="B4641" s="81" t="s">
        <v>13</v>
      </c>
      <c r="C4641" s="460" t="s">
        <v>1165</v>
      </c>
      <c r="D4641" s="459">
        <v>2</v>
      </c>
      <c r="E4641" s="81"/>
    </row>
    <row r="4642" spans="1:5" x14ac:dyDescent="0.25">
      <c r="A4642" s="458">
        <v>44152</v>
      </c>
      <c r="B4642" s="81" t="s">
        <v>13</v>
      </c>
      <c r="C4642" s="460" t="s">
        <v>324</v>
      </c>
      <c r="D4642" s="459">
        <v>1</v>
      </c>
      <c r="E4642" s="81"/>
    </row>
    <row r="4643" spans="1:5" x14ac:dyDescent="0.25">
      <c r="A4643" s="458">
        <v>44152</v>
      </c>
      <c r="B4643" s="81" t="s">
        <v>13</v>
      </c>
      <c r="C4643" s="460" t="s">
        <v>1167</v>
      </c>
      <c r="D4643" s="459">
        <v>2</v>
      </c>
      <c r="E4643" s="81"/>
    </row>
    <row r="4644" spans="1:5" x14ac:dyDescent="0.25">
      <c r="A4644" s="458">
        <v>44152</v>
      </c>
      <c r="B4644" s="81" t="s">
        <v>24</v>
      </c>
      <c r="C4644" s="81" t="s">
        <v>23</v>
      </c>
      <c r="D4644" s="459">
        <v>7</v>
      </c>
      <c r="E4644" s="81"/>
    </row>
    <row r="4645" spans="1:5" x14ac:dyDescent="0.25">
      <c r="A4645" s="458">
        <v>44152</v>
      </c>
      <c r="B4645" s="81" t="s">
        <v>47</v>
      </c>
      <c r="C4645" s="81" t="s">
        <v>47</v>
      </c>
      <c r="D4645" s="459">
        <v>1</v>
      </c>
      <c r="E4645" s="81"/>
    </row>
    <row r="4646" spans="1:5" x14ac:dyDescent="0.25">
      <c r="A4646" s="458">
        <v>44152</v>
      </c>
      <c r="B4646" s="81" t="s">
        <v>48</v>
      </c>
      <c r="C4646" s="460" t="s">
        <v>1380</v>
      </c>
      <c r="D4646" s="459">
        <v>0</v>
      </c>
      <c r="E4646" s="81"/>
    </row>
    <row r="4647" spans="1:5" x14ac:dyDescent="0.25">
      <c r="A4647" s="458">
        <v>44152</v>
      </c>
      <c r="B4647" s="81" t="s">
        <v>7</v>
      </c>
      <c r="C4647" s="460" t="s">
        <v>1191</v>
      </c>
      <c r="D4647" s="459">
        <v>1</v>
      </c>
      <c r="E4647" s="81"/>
    </row>
    <row r="4648" spans="1:5" x14ac:dyDescent="0.25">
      <c r="A4648" s="458">
        <v>44152</v>
      </c>
      <c r="B4648" s="81" t="s">
        <v>7</v>
      </c>
      <c r="C4648" s="81" t="s">
        <v>7</v>
      </c>
      <c r="D4648" s="459">
        <v>4</v>
      </c>
      <c r="E4648" s="81"/>
    </row>
    <row r="4649" spans="1:5" x14ac:dyDescent="0.25">
      <c r="A4649" s="458">
        <v>44152</v>
      </c>
      <c r="B4649" s="81" t="s">
        <v>9</v>
      </c>
      <c r="C4649" s="81" t="s">
        <v>9</v>
      </c>
      <c r="D4649" s="459">
        <v>28</v>
      </c>
      <c r="E4649" s="81"/>
    </row>
    <row r="4650" spans="1:5" x14ac:dyDescent="0.25">
      <c r="A4650" s="458">
        <v>44152</v>
      </c>
      <c r="B4650" s="81" t="s">
        <v>9</v>
      </c>
      <c r="C4650" s="81" t="s">
        <v>706</v>
      </c>
      <c r="D4650" s="459">
        <v>2</v>
      </c>
      <c r="E4650" s="81"/>
    </row>
    <row r="4651" spans="1:5" x14ac:dyDescent="0.25">
      <c r="A4651" s="458">
        <v>44152</v>
      </c>
      <c r="B4651" s="81" t="s">
        <v>9</v>
      </c>
      <c r="C4651" s="81" t="s">
        <v>17</v>
      </c>
      <c r="D4651" s="459">
        <v>2</v>
      </c>
      <c r="E4651" s="81"/>
    </row>
    <row r="4652" spans="1:5" x14ac:dyDescent="0.25">
      <c r="A4652" s="458">
        <v>44152</v>
      </c>
      <c r="B4652" s="81" t="s">
        <v>9</v>
      </c>
      <c r="C4652" s="460" t="s">
        <v>1202</v>
      </c>
      <c r="D4652" s="459">
        <v>1</v>
      </c>
      <c r="E4652" s="81"/>
    </row>
    <row r="4653" spans="1:5" x14ac:dyDescent="0.25">
      <c r="A4653" s="458">
        <v>44152</v>
      </c>
      <c r="B4653" s="81" t="s">
        <v>9</v>
      </c>
      <c r="C4653" s="81" t="s">
        <v>143</v>
      </c>
      <c r="D4653" s="459">
        <v>8</v>
      </c>
      <c r="E4653" s="81"/>
    </row>
    <row r="4654" spans="1:5" x14ac:dyDescent="0.25">
      <c r="A4654" s="458">
        <v>44152</v>
      </c>
      <c r="B4654" s="81" t="s">
        <v>15</v>
      </c>
      <c r="C4654" s="81" t="s">
        <v>1139</v>
      </c>
      <c r="D4654" s="459">
        <v>7</v>
      </c>
      <c r="E4654" s="81"/>
    </row>
    <row r="4655" spans="1:5" x14ac:dyDescent="0.25">
      <c r="A4655" s="458">
        <v>44152</v>
      </c>
      <c r="B4655" s="81" t="s">
        <v>11</v>
      </c>
      <c r="C4655" s="81" t="s">
        <v>141</v>
      </c>
      <c r="D4655" s="459">
        <v>1</v>
      </c>
      <c r="E4655" s="81"/>
    </row>
    <row r="4656" spans="1:5" x14ac:dyDescent="0.25">
      <c r="A4656" s="458">
        <v>44152</v>
      </c>
      <c r="B4656" s="81" t="s">
        <v>11</v>
      </c>
      <c r="C4656" s="81" t="s">
        <v>11</v>
      </c>
      <c r="D4656" s="459">
        <v>5</v>
      </c>
      <c r="E4656" s="81"/>
    </row>
    <row r="4657" spans="1:5" x14ac:dyDescent="0.25">
      <c r="A4657" s="458">
        <v>44152</v>
      </c>
      <c r="B4657" s="81" t="s">
        <v>12</v>
      </c>
      <c r="C4657" s="81" t="s">
        <v>12</v>
      </c>
      <c r="D4657" s="459">
        <v>0</v>
      </c>
      <c r="E4657" s="81"/>
    </row>
    <row r="4658" spans="1:5" x14ac:dyDescent="0.25">
      <c r="A4658" s="458">
        <v>44152</v>
      </c>
      <c r="B4658" s="81" t="s">
        <v>8</v>
      </c>
      <c r="C4658" s="460" t="s">
        <v>1228</v>
      </c>
      <c r="D4658" s="459">
        <v>1</v>
      </c>
      <c r="E4658" s="81"/>
    </row>
    <row r="4659" spans="1:5" x14ac:dyDescent="0.25">
      <c r="A4659" s="458">
        <v>44152</v>
      </c>
      <c r="B4659" s="81" t="s">
        <v>8</v>
      </c>
      <c r="C4659" s="81" t="s">
        <v>72</v>
      </c>
      <c r="D4659" s="459">
        <v>1</v>
      </c>
      <c r="E4659" s="81"/>
    </row>
    <row r="4660" spans="1:5" x14ac:dyDescent="0.25">
      <c r="A4660" s="458">
        <v>44152</v>
      </c>
      <c r="B4660" s="81" t="s">
        <v>8</v>
      </c>
      <c r="C4660" s="460" t="s">
        <v>1232</v>
      </c>
      <c r="D4660" s="459">
        <v>1</v>
      </c>
      <c r="E4660" s="81"/>
    </row>
    <row r="4661" spans="1:5" x14ac:dyDescent="0.25">
      <c r="A4661" s="458">
        <v>44152</v>
      </c>
      <c r="B4661" s="81" t="s">
        <v>8</v>
      </c>
      <c r="C4661" s="81" t="s">
        <v>58</v>
      </c>
      <c r="D4661" s="459">
        <v>1</v>
      </c>
      <c r="E4661" s="81"/>
    </row>
    <row r="4662" spans="1:5" x14ac:dyDescent="0.25">
      <c r="A4662" s="458">
        <v>44152</v>
      </c>
      <c r="B4662" s="81" t="s">
        <v>8</v>
      </c>
      <c r="C4662" s="81" t="s">
        <v>132</v>
      </c>
      <c r="D4662" s="459">
        <v>2</v>
      </c>
      <c r="E4662" s="81"/>
    </row>
    <row r="4663" spans="1:5" x14ac:dyDescent="0.25">
      <c r="A4663" s="458">
        <v>44152</v>
      </c>
      <c r="B4663" s="81" t="s">
        <v>8</v>
      </c>
      <c r="C4663" s="81" t="s">
        <v>203</v>
      </c>
      <c r="D4663" s="459">
        <v>1</v>
      </c>
      <c r="E4663" s="81"/>
    </row>
    <row r="4664" spans="1:5" x14ac:dyDescent="0.25">
      <c r="A4664" s="458">
        <v>44152</v>
      </c>
      <c r="B4664" s="81" t="s">
        <v>8</v>
      </c>
      <c r="C4664" s="81" t="s">
        <v>8</v>
      </c>
      <c r="D4664" s="459">
        <v>11</v>
      </c>
      <c r="E4664" s="81"/>
    </row>
    <row r="4665" spans="1:5" x14ac:dyDescent="0.25">
      <c r="A4665" s="458">
        <v>44152</v>
      </c>
      <c r="B4665" s="81" t="s">
        <v>8</v>
      </c>
      <c r="C4665" s="81" t="s">
        <v>31</v>
      </c>
      <c r="D4665" s="459">
        <v>1</v>
      </c>
      <c r="E4665" s="81"/>
    </row>
    <row r="4666" spans="1:5" x14ac:dyDescent="0.25">
      <c r="A4666" s="458">
        <v>44152</v>
      </c>
      <c r="B4666" s="81" t="s">
        <v>8</v>
      </c>
      <c r="C4666" s="81" t="s">
        <v>79</v>
      </c>
      <c r="D4666" s="459">
        <v>2</v>
      </c>
      <c r="E4666" s="81"/>
    </row>
    <row r="4667" spans="1:5" x14ac:dyDescent="0.25">
      <c r="A4667" s="458">
        <v>44152</v>
      </c>
      <c r="B4667" s="81" t="s">
        <v>8</v>
      </c>
      <c r="C4667" s="81" t="s">
        <v>110</v>
      </c>
      <c r="D4667" s="459">
        <v>2</v>
      </c>
      <c r="E4667" s="81"/>
    </row>
    <row r="4668" spans="1:5" x14ac:dyDescent="0.25">
      <c r="A4668" s="458">
        <v>44152</v>
      </c>
      <c r="B4668" s="81" t="s">
        <v>49</v>
      </c>
      <c r="C4668" s="81" t="s">
        <v>49</v>
      </c>
      <c r="D4668" s="459">
        <v>0</v>
      </c>
      <c r="E4668" s="81"/>
    </row>
    <row r="4669" spans="1:5" x14ac:dyDescent="0.25">
      <c r="A4669" s="458">
        <v>44152</v>
      </c>
      <c r="B4669" s="81" t="s">
        <v>50</v>
      </c>
      <c r="C4669" s="81" t="s">
        <v>365</v>
      </c>
      <c r="D4669" s="459">
        <v>0</v>
      </c>
      <c r="E4669" s="81"/>
    </row>
    <row r="4670" spans="1:5" x14ac:dyDescent="0.25">
      <c r="A4670" s="458">
        <v>44152</v>
      </c>
      <c r="B4670" s="81" t="s">
        <v>27</v>
      </c>
      <c r="C4670" s="81" t="s">
        <v>139</v>
      </c>
      <c r="D4670" s="459">
        <v>1</v>
      </c>
      <c r="E4670" s="81"/>
    </row>
    <row r="4671" spans="1:5" x14ac:dyDescent="0.25">
      <c r="A4671" s="458">
        <v>44152</v>
      </c>
      <c r="B4671" s="81" t="s">
        <v>27</v>
      </c>
      <c r="C4671" s="81" t="s">
        <v>43</v>
      </c>
      <c r="D4671" s="459">
        <v>23</v>
      </c>
      <c r="E4671" s="81"/>
    </row>
    <row r="4672" spans="1:5" x14ac:dyDescent="0.25">
      <c r="A4672" s="458">
        <v>44152</v>
      </c>
      <c r="B4672" s="81" t="s">
        <v>51</v>
      </c>
      <c r="C4672" s="81" t="s">
        <v>51</v>
      </c>
      <c r="D4672" s="459">
        <v>1</v>
      </c>
      <c r="E4672" s="81"/>
    </row>
    <row r="4673" spans="1:5" x14ac:dyDescent="0.25">
      <c r="A4673" s="458">
        <v>44152</v>
      </c>
      <c r="B4673" s="81" t="s">
        <v>10</v>
      </c>
      <c r="C4673" s="81" t="s">
        <v>10</v>
      </c>
      <c r="D4673" s="459">
        <v>2</v>
      </c>
      <c r="E4673" s="81"/>
    </row>
    <row r="4674" spans="1:5" x14ac:dyDescent="0.25">
      <c r="A4674" s="458">
        <v>44153</v>
      </c>
      <c r="B4674" s="81" t="s">
        <v>14</v>
      </c>
      <c r="C4674" s="81" t="s">
        <v>14</v>
      </c>
      <c r="D4674" s="459">
        <v>3</v>
      </c>
      <c r="E4674" s="81"/>
    </row>
    <row r="4675" spans="1:5" x14ac:dyDescent="0.25">
      <c r="A4675" s="458">
        <v>44153</v>
      </c>
      <c r="B4675" s="81" t="s">
        <v>14</v>
      </c>
      <c r="C4675" s="81" t="s">
        <v>16</v>
      </c>
      <c r="D4675" s="459">
        <v>2</v>
      </c>
      <c r="E4675" s="81"/>
    </row>
    <row r="4676" spans="1:5" x14ac:dyDescent="0.25">
      <c r="A4676" s="458">
        <v>44153</v>
      </c>
      <c r="B4676" s="81" t="s">
        <v>14</v>
      </c>
      <c r="C4676" s="81" t="s">
        <v>794</v>
      </c>
      <c r="D4676" s="459">
        <v>1</v>
      </c>
      <c r="E4676" s="81"/>
    </row>
    <row r="4677" spans="1:5" x14ac:dyDescent="0.25">
      <c r="A4677" s="458">
        <v>44153</v>
      </c>
      <c r="B4677" s="81" t="s">
        <v>20</v>
      </c>
      <c r="C4677" s="81" t="s">
        <v>20</v>
      </c>
      <c r="D4677" s="459">
        <v>75</v>
      </c>
      <c r="E4677" s="81"/>
    </row>
    <row r="4678" spans="1:5" x14ac:dyDescent="0.25">
      <c r="A4678" s="458">
        <v>44153</v>
      </c>
      <c r="B4678" s="81" t="s">
        <v>20</v>
      </c>
      <c r="C4678" s="81" t="s">
        <v>363</v>
      </c>
      <c r="D4678" s="459">
        <v>1</v>
      </c>
      <c r="E4678" s="81"/>
    </row>
    <row r="4679" spans="1:5" x14ac:dyDescent="0.25">
      <c r="A4679" s="458">
        <v>44153</v>
      </c>
      <c r="B4679" s="81" t="s">
        <v>20</v>
      </c>
      <c r="C4679" s="81" t="s">
        <v>861</v>
      </c>
      <c r="D4679" s="459">
        <v>1</v>
      </c>
      <c r="E4679" s="81"/>
    </row>
    <row r="4680" spans="1:5" x14ac:dyDescent="0.25">
      <c r="A4680" s="458">
        <v>44153</v>
      </c>
      <c r="B4680" s="81" t="s">
        <v>20</v>
      </c>
      <c r="C4680" s="81" t="s">
        <v>709</v>
      </c>
      <c r="D4680" s="459">
        <v>3</v>
      </c>
      <c r="E4680" s="81"/>
    </row>
    <row r="4681" spans="1:5" x14ac:dyDescent="0.25">
      <c r="A4681" s="458">
        <v>44153</v>
      </c>
      <c r="B4681" s="81" t="s">
        <v>13</v>
      </c>
      <c r="C4681" s="81" t="s">
        <v>13</v>
      </c>
      <c r="D4681" s="459">
        <v>9</v>
      </c>
      <c r="E4681" s="81"/>
    </row>
    <row r="4682" spans="1:5" x14ac:dyDescent="0.25">
      <c r="A4682" s="458">
        <v>44153</v>
      </c>
      <c r="B4682" s="81" t="s">
        <v>13</v>
      </c>
      <c r="C4682" s="460" t="s">
        <v>1165</v>
      </c>
      <c r="D4682" s="459">
        <v>5</v>
      </c>
      <c r="E4682" s="81"/>
    </row>
    <row r="4683" spans="1:5" x14ac:dyDescent="0.25">
      <c r="A4683" s="458">
        <v>44153</v>
      </c>
      <c r="B4683" s="81" t="s">
        <v>13</v>
      </c>
      <c r="C4683" s="460" t="s">
        <v>1167</v>
      </c>
      <c r="D4683" s="459">
        <v>1</v>
      </c>
      <c r="E4683" s="81"/>
    </row>
    <row r="4684" spans="1:5" x14ac:dyDescent="0.25">
      <c r="A4684" s="458">
        <v>44153</v>
      </c>
      <c r="B4684" s="81" t="s">
        <v>24</v>
      </c>
      <c r="C4684" s="81" t="s">
        <v>23</v>
      </c>
      <c r="D4684" s="459">
        <v>15</v>
      </c>
      <c r="E4684" s="81"/>
    </row>
    <row r="4685" spans="1:5" x14ac:dyDescent="0.25">
      <c r="A4685" s="458">
        <v>44153</v>
      </c>
      <c r="B4685" s="81" t="s">
        <v>24</v>
      </c>
      <c r="C4685" s="81" t="s">
        <v>24</v>
      </c>
      <c r="D4685" s="459">
        <v>2</v>
      </c>
      <c r="E4685" s="81"/>
    </row>
    <row r="4686" spans="1:5" x14ac:dyDescent="0.25">
      <c r="A4686" s="458">
        <v>44153</v>
      </c>
      <c r="B4686" s="81" t="s">
        <v>24</v>
      </c>
      <c r="C4686" s="81" t="s">
        <v>192</v>
      </c>
      <c r="D4686" s="459">
        <v>1</v>
      </c>
      <c r="E4686" s="81"/>
    </row>
    <row r="4687" spans="1:5" x14ac:dyDescent="0.25">
      <c r="A4687" s="458">
        <v>44153</v>
      </c>
      <c r="B4687" s="81" t="s">
        <v>24</v>
      </c>
      <c r="C4687" s="81" t="s">
        <v>36</v>
      </c>
      <c r="D4687" s="459">
        <v>2</v>
      </c>
      <c r="E4687" s="81"/>
    </row>
    <row r="4688" spans="1:5" x14ac:dyDescent="0.25">
      <c r="A4688" s="458">
        <v>44153</v>
      </c>
      <c r="B4688" s="81" t="s">
        <v>47</v>
      </c>
      <c r="C4688" s="81" t="s">
        <v>47</v>
      </c>
      <c r="D4688" s="459">
        <v>0</v>
      </c>
      <c r="E4688" s="81"/>
    </row>
    <row r="4689" spans="1:5" x14ac:dyDescent="0.25">
      <c r="A4689" s="458">
        <v>44153</v>
      </c>
      <c r="B4689" s="81" t="s">
        <v>48</v>
      </c>
      <c r="C4689" s="460" t="s">
        <v>1380</v>
      </c>
      <c r="D4689" s="459">
        <v>0</v>
      </c>
      <c r="E4689" s="81"/>
    </row>
    <row r="4690" spans="1:5" x14ac:dyDescent="0.25">
      <c r="A4690" s="458">
        <v>44153</v>
      </c>
      <c r="B4690" s="81" t="s">
        <v>7</v>
      </c>
      <c r="C4690" s="460" t="s">
        <v>1191</v>
      </c>
      <c r="D4690" s="459">
        <v>2</v>
      </c>
      <c r="E4690" s="81"/>
    </row>
    <row r="4691" spans="1:5" x14ac:dyDescent="0.25">
      <c r="A4691" s="458">
        <v>44153</v>
      </c>
      <c r="B4691" s="81" t="s">
        <v>7</v>
      </c>
      <c r="C4691" s="81" t="s">
        <v>7</v>
      </c>
      <c r="D4691" s="459">
        <v>2</v>
      </c>
      <c r="E4691" s="81"/>
    </row>
    <row r="4692" spans="1:5" x14ac:dyDescent="0.25">
      <c r="A4692" s="458">
        <v>44153</v>
      </c>
      <c r="B4692" s="81" t="s">
        <v>9</v>
      </c>
      <c r="C4692" s="81" t="s">
        <v>9</v>
      </c>
      <c r="D4692" s="459">
        <v>48</v>
      </c>
      <c r="E4692" s="81"/>
    </row>
    <row r="4693" spans="1:5" x14ac:dyDescent="0.25">
      <c r="A4693" s="458">
        <v>44153</v>
      </c>
      <c r="B4693" s="81" t="s">
        <v>9</v>
      </c>
      <c r="C4693" s="81" t="s">
        <v>17</v>
      </c>
      <c r="D4693" s="459">
        <v>1</v>
      </c>
      <c r="E4693" s="81"/>
    </row>
    <row r="4694" spans="1:5" x14ac:dyDescent="0.25">
      <c r="A4694" s="458">
        <v>44153</v>
      </c>
      <c r="B4694" s="81" t="s">
        <v>9</v>
      </c>
      <c r="C4694" s="460" t="s">
        <v>1202</v>
      </c>
      <c r="D4694" s="459">
        <v>4</v>
      </c>
      <c r="E4694" s="81"/>
    </row>
    <row r="4695" spans="1:5" x14ac:dyDescent="0.25">
      <c r="A4695" s="458">
        <v>44153</v>
      </c>
      <c r="B4695" s="81" t="s">
        <v>15</v>
      </c>
      <c r="C4695" s="81" t="s">
        <v>1139</v>
      </c>
      <c r="D4695" s="459">
        <v>4</v>
      </c>
      <c r="E4695" s="81"/>
    </row>
    <row r="4696" spans="1:5" x14ac:dyDescent="0.25">
      <c r="A4696" s="458">
        <v>44153</v>
      </c>
      <c r="B4696" s="81" t="s">
        <v>11</v>
      </c>
      <c r="C4696" s="81" t="s">
        <v>333</v>
      </c>
      <c r="D4696" s="459">
        <v>1</v>
      </c>
      <c r="E4696" s="81"/>
    </row>
    <row r="4697" spans="1:5" x14ac:dyDescent="0.25">
      <c r="A4697" s="458">
        <v>44153</v>
      </c>
      <c r="B4697" s="81" t="s">
        <v>11</v>
      </c>
      <c r="C4697" s="81" t="s">
        <v>11</v>
      </c>
      <c r="D4697" s="459">
        <v>8</v>
      </c>
      <c r="E4697" s="81"/>
    </row>
    <row r="4698" spans="1:5" x14ac:dyDescent="0.25">
      <c r="A4698" s="458">
        <v>44153</v>
      </c>
      <c r="B4698" s="81" t="s">
        <v>11</v>
      </c>
      <c r="C4698" s="460" t="s">
        <v>862</v>
      </c>
      <c r="D4698" s="459">
        <v>1</v>
      </c>
      <c r="E4698" s="81"/>
    </row>
    <row r="4699" spans="1:5" x14ac:dyDescent="0.25">
      <c r="A4699" s="458">
        <v>44153</v>
      </c>
      <c r="B4699" s="81" t="s">
        <v>11</v>
      </c>
      <c r="C4699" s="81" t="s">
        <v>133</v>
      </c>
      <c r="D4699" s="459">
        <v>9</v>
      </c>
      <c r="E4699" s="81"/>
    </row>
    <row r="4700" spans="1:5" x14ac:dyDescent="0.25">
      <c r="A4700" s="458">
        <v>44153</v>
      </c>
      <c r="B4700" s="81" t="s">
        <v>12</v>
      </c>
      <c r="C4700" s="460" t="s">
        <v>1219</v>
      </c>
      <c r="D4700" s="459">
        <v>1</v>
      </c>
      <c r="E4700" s="81"/>
    </row>
    <row r="4701" spans="1:5" x14ac:dyDescent="0.25">
      <c r="A4701" s="458">
        <v>44153</v>
      </c>
      <c r="B4701" s="81" t="s">
        <v>12</v>
      </c>
      <c r="C4701" s="460" t="s">
        <v>1224</v>
      </c>
      <c r="D4701" s="459">
        <v>4</v>
      </c>
      <c r="E4701" s="81"/>
    </row>
    <row r="4702" spans="1:5" x14ac:dyDescent="0.25">
      <c r="A4702" s="458">
        <v>44153</v>
      </c>
      <c r="B4702" s="81" t="s">
        <v>12</v>
      </c>
      <c r="C4702" s="81" t="s">
        <v>12</v>
      </c>
      <c r="D4702" s="459">
        <v>8</v>
      </c>
      <c r="E4702" s="81"/>
    </row>
    <row r="4703" spans="1:5" x14ac:dyDescent="0.25">
      <c r="A4703" s="458">
        <v>44153</v>
      </c>
      <c r="B4703" s="81" t="s">
        <v>8</v>
      </c>
      <c r="C4703" s="460" t="s">
        <v>1232</v>
      </c>
      <c r="D4703" s="459">
        <v>2</v>
      </c>
      <c r="E4703" s="81"/>
    </row>
    <row r="4704" spans="1:5" x14ac:dyDescent="0.25">
      <c r="A4704" s="458">
        <v>44153</v>
      </c>
      <c r="B4704" s="81" t="s">
        <v>8</v>
      </c>
      <c r="C4704" s="81" t="s">
        <v>58</v>
      </c>
      <c r="D4704" s="459">
        <v>4</v>
      </c>
      <c r="E4704" s="81"/>
    </row>
    <row r="4705" spans="1:5" x14ac:dyDescent="0.25">
      <c r="A4705" s="458">
        <v>44153</v>
      </c>
      <c r="B4705" s="81" t="s">
        <v>8</v>
      </c>
      <c r="C4705" s="81" t="s">
        <v>132</v>
      </c>
      <c r="D4705" s="459">
        <v>6</v>
      </c>
      <c r="E4705" s="81"/>
    </row>
    <row r="4706" spans="1:5" x14ac:dyDescent="0.25">
      <c r="A4706" s="458">
        <v>44153</v>
      </c>
      <c r="B4706" s="81" t="s">
        <v>8</v>
      </c>
      <c r="C4706" s="81" t="s">
        <v>203</v>
      </c>
      <c r="D4706" s="459">
        <v>2</v>
      </c>
      <c r="E4706" s="81"/>
    </row>
    <row r="4707" spans="1:5" x14ac:dyDescent="0.25">
      <c r="A4707" s="458">
        <v>44153</v>
      </c>
      <c r="B4707" s="81" t="s">
        <v>8</v>
      </c>
      <c r="C4707" s="81" t="s">
        <v>8</v>
      </c>
      <c r="D4707" s="459">
        <v>56</v>
      </c>
      <c r="E4707" s="81"/>
    </row>
    <row r="4708" spans="1:5" x14ac:dyDescent="0.25">
      <c r="A4708" s="458">
        <v>44153</v>
      </c>
      <c r="B4708" s="81" t="s">
        <v>8</v>
      </c>
      <c r="C4708" s="81" t="s">
        <v>31</v>
      </c>
      <c r="D4708" s="459">
        <v>2</v>
      </c>
      <c r="E4708" s="81"/>
    </row>
    <row r="4709" spans="1:5" x14ac:dyDescent="0.25">
      <c r="A4709" s="458">
        <v>44153</v>
      </c>
      <c r="B4709" s="81" t="s">
        <v>8</v>
      </c>
      <c r="C4709" s="81" t="s">
        <v>110</v>
      </c>
      <c r="D4709" s="459">
        <v>5</v>
      </c>
      <c r="E4709" s="81"/>
    </row>
    <row r="4710" spans="1:5" x14ac:dyDescent="0.25">
      <c r="A4710" s="458">
        <v>44153</v>
      </c>
      <c r="B4710" s="81" t="s">
        <v>49</v>
      </c>
      <c r="C4710" s="460" t="s">
        <v>1246</v>
      </c>
      <c r="D4710" s="459">
        <v>1</v>
      </c>
      <c r="E4710" s="81"/>
    </row>
    <row r="4711" spans="1:5" x14ac:dyDescent="0.25">
      <c r="A4711" s="458">
        <v>44153</v>
      </c>
      <c r="B4711" s="81" t="s">
        <v>50</v>
      </c>
      <c r="C4711" s="460" t="s">
        <v>1250</v>
      </c>
      <c r="D4711" s="459">
        <v>1</v>
      </c>
      <c r="E4711" s="81"/>
    </row>
    <row r="4712" spans="1:5" x14ac:dyDescent="0.25">
      <c r="A4712" s="458">
        <v>44153</v>
      </c>
      <c r="B4712" s="81" t="s">
        <v>27</v>
      </c>
      <c r="C4712" s="81" t="s">
        <v>139</v>
      </c>
      <c r="D4712" s="459">
        <v>11</v>
      </c>
      <c r="E4712" s="81"/>
    </row>
    <row r="4713" spans="1:5" x14ac:dyDescent="0.25">
      <c r="A4713" s="458">
        <v>44153</v>
      </c>
      <c r="B4713" s="81" t="s">
        <v>27</v>
      </c>
      <c r="C4713" s="81" t="s">
        <v>43</v>
      </c>
      <c r="D4713" s="459">
        <v>24</v>
      </c>
      <c r="E4713" s="81"/>
    </row>
    <row r="4714" spans="1:5" x14ac:dyDescent="0.25">
      <c r="A4714" s="458">
        <v>44153</v>
      </c>
      <c r="B4714" s="81" t="s">
        <v>27</v>
      </c>
      <c r="C4714" s="460" t="s">
        <v>1257</v>
      </c>
      <c r="D4714" s="459">
        <v>1</v>
      </c>
      <c r="E4714" s="81"/>
    </row>
    <row r="4715" spans="1:5" x14ac:dyDescent="0.25">
      <c r="A4715" s="458">
        <v>44153</v>
      </c>
      <c r="B4715" s="81" t="s">
        <v>51</v>
      </c>
      <c r="C4715" s="81" t="s">
        <v>51</v>
      </c>
      <c r="D4715" s="459">
        <v>15</v>
      </c>
      <c r="E4715" s="81"/>
    </row>
    <row r="4716" spans="1:5" x14ac:dyDescent="0.25">
      <c r="A4716" s="458">
        <v>44153</v>
      </c>
      <c r="B4716" s="81" t="s">
        <v>10</v>
      </c>
      <c r="C4716" s="460" t="s">
        <v>643</v>
      </c>
      <c r="D4716" s="459">
        <v>1</v>
      </c>
      <c r="E4716" s="81"/>
    </row>
    <row r="4717" spans="1:5" x14ac:dyDescent="0.25">
      <c r="A4717" s="458">
        <v>44153</v>
      </c>
      <c r="B4717" s="81" t="s">
        <v>10</v>
      </c>
      <c r="C4717" s="81" t="s">
        <v>10</v>
      </c>
      <c r="D4717" s="459">
        <v>3</v>
      </c>
      <c r="E4717" s="81"/>
    </row>
    <row r="4718" spans="1:5" x14ac:dyDescent="0.25">
      <c r="A4718" s="458">
        <v>44154</v>
      </c>
      <c r="B4718" s="81" t="s">
        <v>14</v>
      </c>
      <c r="C4718" s="81" t="s">
        <v>14</v>
      </c>
      <c r="D4718" s="459">
        <v>4</v>
      </c>
      <c r="E4718" s="81"/>
    </row>
    <row r="4719" spans="1:5" x14ac:dyDescent="0.25">
      <c r="A4719" s="458">
        <v>44154</v>
      </c>
      <c r="B4719" s="81" t="s">
        <v>14</v>
      </c>
      <c r="C4719" s="81" t="s">
        <v>16</v>
      </c>
      <c r="D4719" s="459">
        <v>3</v>
      </c>
      <c r="E4719" s="81"/>
    </row>
    <row r="4720" spans="1:5" x14ac:dyDescent="0.25">
      <c r="A4720" s="458">
        <v>44154</v>
      </c>
      <c r="B4720" s="81" t="s">
        <v>20</v>
      </c>
      <c r="C4720" s="81" t="s">
        <v>20</v>
      </c>
      <c r="D4720" s="459">
        <v>33</v>
      </c>
      <c r="E4720" s="81"/>
    </row>
    <row r="4721" spans="1:5" x14ac:dyDescent="0.25">
      <c r="A4721" s="458">
        <v>44154</v>
      </c>
      <c r="B4721" s="81" t="s">
        <v>20</v>
      </c>
      <c r="C4721" s="81" t="s">
        <v>363</v>
      </c>
      <c r="D4721" s="459">
        <v>1</v>
      </c>
      <c r="E4721" s="81"/>
    </row>
    <row r="4722" spans="1:5" x14ac:dyDescent="0.25">
      <c r="A4722" s="458">
        <v>44154</v>
      </c>
      <c r="B4722" s="81" t="s">
        <v>13</v>
      </c>
      <c r="C4722" s="460" t="s">
        <v>93</v>
      </c>
      <c r="D4722" s="459">
        <v>1</v>
      </c>
      <c r="E4722" s="81"/>
    </row>
    <row r="4723" spans="1:5" x14ac:dyDescent="0.25">
      <c r="A4723" s="458">
        <v>44154</v>
      </c>
      <c r="B4723" s="81" t="s">
        <v>13</v>
      </c>
      <c r="C4723" s="81" t="s">
        <v>13</v>
      </c>
      <c r="D4723" s="459">
        <v>7</v>
      </c>
      <c r="E4723" s="81"/>
    </row>
    <row r="4724" spans="1:5" x14ac:dyDescent="0.25">
      <c r="A4724" s="458">
        <v>44154</v>
      </c>
      <c r="B4724" s="81" t="s">
        <v>13</v>
      </c>
      <c r="C4724" s="460" t="s">
        <v>1165</v>
      </c>
      <c r="D4724" s="459">
        <v>4</v>
      </c>
      <c r="E4724" s="81"/>
    </row>
    <row r="4725" spans="1:5" x14ac:dyDescent="0.25">
      <c r="A4725" s="458">
        <v>44154</v>
      </c>
      <c r="B4725" s="81" t="s">
        <v>13</v>
      </c>
      <c r="C4725" s="460" t="s">
        <v>1167</v>
      </c>
      <c r="D4725" s="459">
        <v>2</v>
      </c>
      <c r="E4725" s="81"/>
    </row>
    <row r="4726" spans="1:5" x14ac:dyDescent="0.25">
      <c r="A4726" s="458">
        <v>44154</v>
      </c>
      <c r="B4726" s="81" t="s">
        <v>24</v>
      </c>
      <c r="C4726" s="81" t="s">
        <v>23</v>
      </c>
      <c r="D4726" s="459">
        <v>12</v>
      </c>
      <c r="E4726" s="81"/>
    </row>
    <row r="4727" spans="1:5" x14ac:dyDescent="0.25">
      <c r="A4727" s="458">
        <v>44154</v>
      </c>
      <c r="B4727" s="81" t="s">
        <v>24</v>
      </c>
      <c r="C4727" s="81" t="s">
        <v>24</v>
      </c>
      <c r="D4727" s="459">
        <v>2</v>
      </c>
      <c r="E4727" s="81"/>
    </row>
    <row r="4728" spans="1:5" x14ac:dyDescent="0.25">
      <c r="A4728" s="458">
        <v>44154</v>
      </c>
      <c r="B4728" s="81" t="s">
        <v>47</v>
      </c>
      <c r="C4728" s="81" t="s">
        <v>47</v>
      </c>
      <c r="D4728" s="459">
        <v>0</v>
      </c>
      <c r="E4728" s="81"/>
    </row>
    <row r="4729" spans="1:5" x14ac:dyDescent="0.25">
      <c r="A4729" s="458">
        <v>44154</v>
      </c>
      <c r="B4729" s="81" t="s">
        <v>48</v>
      </c>
      <c r="C4729" s="460" t="s">
        <v>1380</v>
      </c>
      <c r="D4729" s="459">
        <v>2</v>
      </c>
      <c r="E4729" s="81"/>
    </row>
    <row r="4730" spans="1:5" x14ac:dyDescent="0.25">
      <c r="A4730" s="458">
        <v>44154</v>
      </c>
      <c r="B4730" s="81" t="s">
        <v>7</v>
      </c>
      <c r="C4730" s="81" t="s">
        <v>7</v>
      </c>
      <c r="D4730" s="459">
        <v>4</v>
      </c>
      <c r="E4730" s="81"/>
    </row>
    <row r="4731" spans="1:5" x14ac:dyDescent="0.25">
      <c r="A4731" s="458">
        <v>44154</v>
      </c>
      <c r="B4731" s="81" t="s">
        <v>9</v>
      </c>
      <c r="C4731" s="81" t="s">
        <v>362</v>
      </c>
      <c r="D4731" s="459">
        <v>1</v>
      </c>
      <c r="E4731" s="81"/>
    </row>
    <row r="4732" spans="1:5" x14ac:dyDescent="0.25">
      <c r="A4732" s="458">
        <v>44154</v>
      </c>
      <c r="B4732" s="81" t="s">
        <v>9</v>
      </c>
      <c r="C4732" s="81" t="s">
        <v>9</v>
      </c>
      <c r="D4732" s="459">
        <v>54</v>
      </c>
      <c r="E4732" s="81"/>
    </row>
    <row r="4733" spans="1:5" x14ac:dyDescent="0.25">
      <c r="A4733" s="458">
        <v>44154</v>
      </c>
      <c r="B4733" s="81" t="s">
        <v>15</v>
      </c>
      <c r="C4733" s="81" t="s">
        <v>1139</v>
      </c>
      <c r="D4733" s="459">
        <v>0</v>
      </c>
      <c r="E4733" s="81"/>
    </row>
    <row r="4734" spans="1:5" x14ac:dyDescent="0.25">
      <c r="A4734" s="458">
        <v>44154</v>
      </c>
      <c r="B4734" s="81" t="s">
        <v>11</v>
      </c>
      <c r="C4734" s="81" t="s">
        <v>333</v>
      </c>
      <c r="D4734" s="459">
        <v>1</v>
      </c>
      <c r="E4734" s="81"/>
    </row>
    <row r="4735" spans="1:5" x14ac:dyDescent="0.25">
      <c r="A4735" s="458">
        <v>44154</v>
      </c>
      <c r="B4735" s="81" t="s">
        <v>11</v>
      </c>
      <c r="C4735" s="81" t="s">
        <v>11</v>
      </c>
      <c r="D4735" s="459">
        <v>2</v>
      </c>
      <c r="E4735" s="81"/>
    </row>
    <row r="4736" spans="1:5" x14ac:dyDescent="0.25">
      <c r="A4736" s="458">
        <v>44154</v>
      </c>
      <c r="B4736" s="81" t="s">
        <v>12</v>
      </c>
      <c r="C4736" s="81" t="s">
        <v>12</v>
      </c>
      <c r="D4736" s="459">
        <v>19</v>
      </c>
      <c r="E4736" s="81"/>
    </row>
    <row r="4737" spans="1:5" x14ac:dyDescent="0.25">
      <c r="A4737" s="458">
        <v>44154</v>
      </c>
      <c r="B4737" s="81" t="s">
        <v>8</v>
      </c>
      <c r="C4737" s="460" t="s">
        <v>1232</v>
      </c>
      <c r="D4737" s="459">
        <v>3</v>
      </c>
      <c r="E4737" s="81"/>
    </row>
    <row r="4738" spans="1:5" x14ac:dyDescent="0.25">
      <c r="A4738" s="458">
        <v>44154</v>
      </c>
      <c r="B4738" s="81" t="s">
        <v>8</v>
      </c>
      <c r="C4738" s="81" t="s">
        <v>58</v>
      </c>
      <c r="D4738" s="459">
        <v>2</v>
      </c>
      <c r="E4738" s="81"/>
    </row>
    <row r="4739" spans="1:5" x14ac:dyDescent="0.25">
      <c r="A4739" s="458">
        <v>44154</v>
      </c>
      <c r="B4739" s="81" t="s">
        <v>8</v>
      </c>
      <c r="C4739" s="81" t="s">
        <v>132</v>
      </c>
      <c r="D4739" s="459">
        <v>2</v>
      </c>
      <c r="E4739" s="81"/>
    </row>
    <row r="4740" spans="1:5" x14ac:dyDescent="0.25">
      <c r="A4740" s="458">
        <v>44154</v>
      </c>
      <c r="B4740" s="81" t="s">
        <v>8</v>
      </c>
      <c r="C4740" s="81" t="s">
        <v>203</v>
      </c>
      <c r="D4740" s="459">
        <v>2</v>
      </c>
      <c r="E4740" s="81"/>
    </row>
    <row r="4741" spans="1:5" x14ac:dyDescent="0.25">
      <c r="A4741" s="458">
        <v>44154</v>
      </c>
      <c r="B4741" s="81" t="s">
        <v>8</v>
      </c>
      <c r="C4741" s="81" t="s">
        <v>8</v>
      </c>
      <c r="D4741" s="459">
        <v>56</v>
      </c>
      <c r="E4741" s="81"/>
    </row>
    <row r="4742" spans="1:5" x14ac:dyDescent="0.25">
      <c r="A4742" s="458">
        <v>44154</v>
      </c>
      <c r="B4742" s="81" t="s">
        <v>8</v>
      </c>
      <c r="C4742" s="81" t="s">
        <v>110</v>
      </c>
      <c r="D4742" s="459">
        <v>3</v>
      </c>
      <c r="E4742" s="81"/>
    </row>
    <row r="4743" spans="1:5" x14ac:dyDescent="0.25">
      <c r="A4743" s="458">
        <v>44154</v>
      </c>
      <c r="B4743" s="81" t="s">
        <v>49</v>
      </c>
      <c r="C4743" s="81" t="s">
        <v>49</v>
      </c>
      <c r="D4743" s="459">
        <v>0</v>
      </c>
      <c r="E4743" s="81"/>
    </row>
    <row r="4744" spans="1:5" x14ac:dyDescent="0.25">
      <c r="A4744" s="458">
        <v>44154</v>
      </c>
      <c r="B4744" s="81" t="s">
        <v>50</v>
      </c>
      <c r="C4744" s="81" t="s">
        <v>365</v>
      </c>
      <c r="D4744" s="459">
        <v>0</v>
      </c>
      <c r="E4744" s="81"/>
    </row>
    <row r="4745" spans="1:5" x14ac:dyDescent="0.25">
      <c r="A4745" s="458">
        <v>44154</v>
      </c>
      <c r="B4745" s="81" t="s">
        <v>27</v>
      </c>
      <c r="C4745" s="81" t="s">
        <v>139</v>
      </c>
      <c r="D4745" s="459">
        <v>4</v>
      </c>
      <c r="E4745" s="81"/>
    </row>
    <row r="4746" spans="1:5" x14ac:dyDescent="0.25">
      <c r="A4746" s="458">
        <v>44154</v>
      </c>
      <c r="B4746" s="81" t="s">
        <v>27</v>
      </c>
      <c r="C4746" s="81" t="s">
        <v>43</v>
      </c>
      <c r="D4746" s="459">
        <v>17</v>
      </c>
      <c r="E4746" s="81"/>
    </row>
    <row r="4747" spans="1:5" x14ac:dyDescent="0.25">
      <c r="A4747" s="458">
        <v>44154</v>
      </c>
      <c r="B4747" s="81" t="s">
        <v>51</v>
      </c>
      <c r="C4747" s="81" t="s">
        <v>51</v>
      </c>
      <c r="D4747" s="459">
        <v>6</v>
      </c>
      <c r="E4747" s="81"/>
    </row>
    <row r="4748" spans="1:5" x14ac:dyDescent="0.25">
      <c r="A4748" s="458">
        <v>44154</v>
      </c>
      <c r="B4748" s="81" t="s">
        <v>10</v>
      </c>
      <c r="C4748" s="81" t="s">
        <v>10</v>
      </c>
      <c r="D4748" s="459">
        <v>1</v>
      </c>
      <c r="E4748" s="81"/>
    </row>
    <row r="4749" spans="1:5" x14ac:dyDescent="0.25">
      <c r="A4749" s="458">
        <v>44155</v>
      </c>
      <c r="B4749" s="81" t="s">
        <v>14</v>
      </c>
      <c r="C4749" s="81" t="s">
        <v>14</v>
      </c>
      <c r="D4749" s="459">
        <v>7</v>
      </c>
      <c r="E4749" s="81"/>
    </row>
    <row r="4750" spans="1:5" x14ac:dyDescent="0.25">
      <c r="A4750" s="458">
        <v>44155</v>
      </c>
      <c r="B4750" s="81" t="s">
        <v>14</v>
      </c>
      <c r="C4750" s="81" t="s">
        <v>16</v>
      </c>
      <c r="D4750" s="459">
        <v>1</v>
      </c>
      <c r="E4750" s="81"/>
    </row>
    <row r="4751" spans="1:5" x14ac:dyDescent="0.25">
      <c r="A4751" s="458">
        <v>44155</v>
      </c>
      <c r="B4751" s="81" t="s">
        <v>14</v>
      </c>
      <c r="C4751" s="81" t="s">
        <v>84</v>
      </c>
      <c r="D4751" s="459">
        <v>6</v>
      </c>
      <c r="E4751" s="81"/>
    </row>
    <row r="4752" spans="1:5" x14ac:dyDescent="0.25">
      <c r="A4752" s="458">
        <v>44155</v>
      </c>
      <c r="B4752" s="81" t="s">
        <v>20</v>
      </c>
      <c r="C4752" s="460" t="s">
        <v>1151</v>
      </c>
      <c r="D4752" s="459">
        <v>1</v>
      </c>
      <c r="E4752" s="81"/>
    </row>
    <row r="4753" spans="1:5" x14ac:dyDescent="0.25">
      <c r="A4753" s="458">
        <v>44155</v>
      </c>
      <c r="B4753" s="81" t="s">
        <v>20</v>
      </c>
      <c r="C4753" s="81" t="s">
        <v>20</v>
      </c>
      <c r="D4753" s="459">
        <v>28</v>
      </c>
      <c r="E4753" s="81"/>
    </row>
    <row r="4754" spans="1:5" x14ac:dyDescent="0.25">
      <c r="A4754" s="458">
        <v>44155</v>
      </c>
      <c r="B4754" s="81" t="s">
        <v>13</v>
      </c>
      <c r="C4754" s="81" t="s">
        <v>13</v>
      </c>
      <c r="D4754" s="459">
        <v>3</v>
      </c>
      <c r="E4754" s="81"/>
    </row>
    <row r="4755" spans="1:5" x14ac:dyDescent="0.25">
      <c r="A4755" s="458">
        <v>44155</v>
      </c>
      <c r="B4755" s="81" t="s">
        <v>13</v>
      </c>
      <c r="C4755" s="460" t="s">
        <v>1165</v>
      </c>
      <c r="D4755" s="459">
        <v>1</v>
      </c>
      <c r="E4755" s="81"/>
    </row>
    <row r="4756" spans="1:5" x14ac:dyDescent="0.25">
      <c r="A4756" s="458">
        <v>44155</v>
      </c>
      <c r="B4756" s="81" t="s">
        <v>13</v>
      </c>
      <c r="C4756" s="460" t="s">
        <v>1167</v>
      </c>
      <c r="D4756" s="459">
        <v>4</v>
      </c>
      <c r="E4756" s="81"/>
    </row>
    <row r="4757" spans="1:5" x14ac:dyDescent="0.25">
      <c r="A4757" s="458">
        <v>44155</v>
      </c>
      <c r="B4757" s="81" t="s">
        <v>24</v>
      </c>
      <c r="C4757" s="81" t="s">
        <v>23</v>
      </c>
      <c r="D4757" s="459">
        <v>16</v>
      </c>
      <c r="E4757" s="81"/>
    </row>
    <row r="4758" spans="1:5" x14ac:dyDescent="0.25">
      <c r="A4758" s="458">
        <v>44155</v>
      </c>
      <c r="B4758" s="81" t="s">
        <v>24</v>
      </c>
      <c r="C4758" s="460" t="s">
        <v>1180</v>
      </c>
      <c r="D4758" s="459">
        <v>1</v>
      </c>
      <c r="E4758" s="81"/>
    </row>
    <row r="4759" spans="1:5" x14ac:dyDescent="0.25">
      <c r="A4759" s="458">
        <v>44155</v>
      </c>
      <c r="B4759" s="81" t="s">
        <v>24</v>
      </c>
      <c r="C4759" s="81" t="s">
        <v>24</v>
      </c>
      <c r="D4759" s="459">
        <v>2</v>
      </c>
      <c r="E4759" s="81"/>
    </row>
    <row r="4760" spans="1:5" x14ac:dyDescent="0.25">
      <c r="A4760" s="458">
        <v>44155</v>
      </c>
      <c r="B4760" s="81" t="s">
        <v>24</v>
      </c>
      <c r="C4760" s="460" t="s">
        <v>1182</v>
      </c>
      <c r="D4760" s="459">
        <v>1</v>
      </c>
      <c r="E4760" s="81"/>
    </row>
    <row r="4761" spans="1:5" x14ac:dyDescent="0.25">
      <c r="A4761" s="458">
        <v>44155</v>
      </c>
      <c r="B4761" s="81" t="s">
        <v>24</v>
      </c>
      <c r="C4761" s="81" t="s">
        <v>36</v>
      </c>
      <c r="D4761" s="459">
        <v>3</v>
      </c>
      <c r="E4761" s="81"/>
    </row>
    <row r="4762" spans="1:5" x14ac:dyDescent="0.25">
      <c r="A4762" s="458">
        <v>44155</v>
      </c>
      <c r="B4762" s="81" t="s">
        <v>47</v>
      </c>
      <c r="C4762" s="81" t="s">
        <v>47</v>
      </c>
      <c r="D4762" s="459">
        <v>0</v>
      </c>
      <c r="E4762" s="81"/>
    </row>
    <row r="4763" spans="1:5" x14ac:dyDescent="0.25">
      <c r="A4763" s="458">
        <v>44155</v>
      </c>
      <c r="B4763" s="81" t="s">
        <v>48</v>
      </c>
      <c r="C4763" s="460" t="s">
        <v>1380</v>
      </c>
      <c r="D4763" s="459">
        <v>0</v>
      </c>
      <c r="E4763" s="81"/>
    </row>
    <row r="4764" spans="1:5" x14ac:dyDescent="0.25">
      <c r="A4764" s="458">
        <v>44155</v>
      </c>
      <c r="B4764" s="81" t="s">
        <v>7</v>
      </c>
      <c r="C4764" s="81" t="s">
        <v>7</v>
      </c>
      <c r="D4764" s="459">
        <v>4</v>
      </c>
      <c r="E4764" s="81"/>
    </row>
    <row r="4765" spans="1:5" x14ac:dyDescent="0.25">
      <c r="A4765" s="458">
        <v>44155</v>
      </c>
      <c r="B4765" s="81" t="s">
        <v>9</v>
      </c>
      <c r="C4765" s="81" t="s">
        <v>9</v>
      </c>
      <c r="D4765" s="459">
        <v>42</v>
      </c>
      <c r="E4765" s="81"/>
    </row>
    <row r="4766" spans="1:5" x14ac:dyDescent="0.25">
      <c r="A4766" s="458">
        <v>44155</v>
      </c>
      <c r="B4766" s="81" t="s">
        <v>9</v>
      </c>
      <c r="C4766" s="81" t="s">
        <v>17</v>
      </c>
      <c r="D4766" s="459">
        <v>5</v>
      </c>
      <c r="E4766" s="81"/>
    </row>
    <row r="4767" spans="1:5" x14ac:dyDescent="0.25">
      <c r="A4767" s="458">
        <v>44155</v>
      </c>
      <c r="B4767" s="81" t="s">
        <v>9</v>
      </c>
      <c r="C4767" s="81" t="s">
        <v>143</v>
      </c>
      <c r="D4767" s="459">
        <v>8</v>
      </c>
      <c r="E4767" s="81"/>
    </row>
    <row r="4768" spans="1:5" x14ac:dyDescent="0.25">
      <c r="A4768" s="458">
        <v>44155</v>
      </c>
      <c r="B4768" s="81" t="s">
        <v>15</v>
      </c>
      <c r="C4768" s="81" t="s">
        <v>1139</v>
      </c>
      <c r="D4768" s="459">
        <v>5</v>
      </c>
      <c r="E4768" s="81"/>
    </row>
    <row r="4769" spans="1:5" x14ac:dyDescent="0.25">
      <c r="A4769" s="458">
        <v>44155</v>
      </c>
      <c r="B4769" s="81" t="s">
        <v>11</v>
      </c>
      <c r="C4769" s="81" t="s">
        <v>333</v>
      </c>
      <c r="D4769" s="459">
        <v>2</v>
      </c>
      <c r="E4769" s="81"/>
    </row>
    <row r="4770" spans="1:5" x14ac:dyDescent="0.25">
      <c r="A4770" s="458">
        <v>44155</v>
      </c>
      <c r="B4770" s="81" t="s">
        <v>11</v>
      </c>
      <c r="C4770" s="81" t="s">
        <v>11</v>
      </c>
      <c r="D4770" s="459">
        <v>4</v>
      </c>
      <c r="E4770" s="81"/>
    </row>
    <row r="4771" spans="1:5" x14ac:dyDescent="0.25">
      <c r="A4771" s="458">
        <v>44155</v>
      </c>
      <c r="B4771" s="81" t="s">
        <v>11</v>
      </c>
      <c r="C4771" s="81" t="s">
        <v>133</v>
      </c>
      <c r="D4771" s="459">
        <v>14</v>
      </c>
      <c r="E4771" s="81"/>
    </row>
    <row r="4772" spans="1:5" x14ac:dyDescent="0.25">
      <c r="A4772" s="458">
        <v>44155</v>
      </c>
      <c r="B4772" s="81" t="s">
        <v>12</v>
      </c>
      <c r="C4772" s="81" t="s">
        <v>12</v>
      </c>
      <c r="D4772" s="459">
        <v>1</v>
      </c>
      <c r="E4772" s="81"/>
    </row>
    <row r="4773" spans="1:5" x14ac:dyDescent="0.25">
      <c r="A4773" s="458">
        <v>44155</v>
      </c>
      <c r="B4773" s="81" t="s">
        <v>8</v>
      </c>
      <c r="C4773" s="460" t="s">
        <v>1232</v>
      </c>
      <c r="D4773" s="459">
        <v>8</v>
      </c>
      <c r="E4773" s="81"/>
    </row>
    <row r="4774" spans="1:5" x14ac:dyDescent="0.25">
      <c r="A4774" s="458">
        <v>44155</v>
      </c>
      <c r="B4774" s="81" t="s">
        <v>8</v>
      </c>
      <c r="C4774" s="81" t="s">
        <v>58</v>
      </c>
      <c r="D4774" s="459">
        <v>4</v>
      </c>
      <c r="E4774" s="81"/>
    </row>
    <row r="4775" spans="1:5" x14ac:dyDescent="0.25">
      <c r="A4775" s="458">
        <v>44155</v>
      </c>
      <c r="B4775" s="81" t="s">
        <v>8</v>
      </c>
      <c r="C4775" s="81" t="s">
        <v>132</v>
      </c>
      <c r="D4775" s="459">
        <v>2</v>
      </c>
      <c r="E4775" s="81"/>
    </row>
    <row r="4776" spans="1:5" x14ac:dyDescent="0.25">
      <c r="A4776" s="458">
        <v>44155</v>
      </c>
      <c r="B4776" s="81" t="s">
        <v>8</v>
      </c>
      <c r="C4776" s="81" t="s">
        <v>203</v>
      </c>
      <c r="D4776" s="459">
        <v>3</v>
      </c>
      <c r="E4776" s="81"/>
    </row>
    <row r="4777" spans="1:5" x14ac:dyDescent="0.25">
      <c r="A4777" s="458">
        <v>44155</v>
      </c>
      <c r="B4777" s="81" t="s">
        <v>8</v>
      </c>
      <c r="C4777" s="81" t="s">
        <v>40</v>
      </c>
      <c r="D4777" s="459">
        <v>2</v>
      </c>
      <c r="E4777" s="81"/>
    </row>
    <row r="4778" spans="1:5" x14ac:dyDescent="0.25">
      <c r="A4778" s="458">
        <v>44155</v>
      </c>
      <c r="B4778" s="81" t="s">
        <v>8</v>
      </c>
      <c r="C4778" s="81" t="s">
        <v>8</v>
      </c>
      <c r="D4778" s="459">
        <v>110</v>
      </c>
      <c r="E4778" s="81"/>
    </row>
    <row r="4779" spans="1:5" x14ac:dyDescent="0.25">
      <c r="A4779" s="458">
        <v>44155</v>
      </c>
      <c r="B4779" s="81" t="s">
        <v>8</v>
      </c>
      <c r="C4779" s="81" t="s">
        <v>185</v>
      </c>
      <c r="D4779" s="459">
        <v>1</v>
      </c>
      <c r="E4779" s="81"/>
    </row>
    <row r="4780" spans="1:5" x14ac:dyDescent="0.25">
      <c r="A4780" s="458">
        <v>44155</v>
      </c>
      <c r="B4780" s="81" t="s">
        <v>8</v>
      </c>
      <c r="C4780" s="81" t="s">
        <v>31</v>
      </c>
      <c r="D4780" s="459">
        <v>8</v>
      </c>
      <c r="E4780" s="81"/>
    </row>
    <row r="4781" spans="1:5" x14ac:dyDescent="0.25">
      <c r="A4781" s="458">
        <v>44155</v>
      </c>
      <c r="B4781" s="81" t="s">
        <v>8</v>
      </c>
      <c r="C4781" s="81" t="s">
        <v>110</v>
      </c>
      <c r="D4781" s="459">
        <v>1</v>
      </c>
      <c r="E4781" s="81"/>
    </row>
    <row r="4782" spans="1:5" x14ac:dyDescent="0.25">
      <c r="A4782" s="458">
        <v>44155</v>
      </c>
      <c r="B4782" s="81" t="s">
        <v>49</v>
      </c>
      <c r="C4782" s="81" t="s">
        <v>49</v>
      </c>
      <c r="D4782" s="459">
        <v>0</v>
      </c>
      <c r="E4782" s="81"/>
    </row>
    <row r="4783" spans="1:5" x14ac:dyDescent="0.25">
      <c r="A4783" s="458">
        <v>44155</v>
      </c>
      <c r="B4783" s="81" t="s">
        <v>50</v>
      </c>
      <c r="C4783" s="81" t="s">
        <v>365</v>
      </c>
      <c r="D4783" s="459">
        <v>1</v>
      </c>
      <c r="E4783" s="81"/>
    </row>
    <row r="4784" spans="1:5" x14ac:dyDescent="0.25">
      <c r="A4784" s="458">
        <v>44155</v>
      </c>
      <c r="B4784" s="81" t="s">
        <v>27</v>
      </c>
      <c r="C4784" s="81" t="s">
        <v>139</v>
      </c>
      <c r="D4784" s="459">
        <v>1</v>
      </c>
      <c r="E4784" s="81"/>
    </row>
    <row r="4785" spans="1:5" x14ac:dyDescent="0.25">
      <c r="A4785" s="458">
        <v>44155</v>
      </c>
      <c r="B4785" s="81" t="s">
        <v>27</v>
      </c>
      <c r="C4785" s="81" t="s">
        <v>43</v>
      </c>
      <c r="D4785" s="459">
        <v>26</v>
      </c>
      <c r="E4785" s="81"/>
    </row>
    <row r="4786" spans="1:5" x14ac:dyDescent="0.25">
      <c r="A4786" s="458">
        <v>44155</v>
      </c>
      <c r="B4786" s="81" t="s">
        <v>27</v>
      </c>
      <c r="C4786" s="460" t="s">
        <v>1257</v>
      </c>
      <c r="D4786" s="459">
        <v>1</v>
      </c>
      <c r="E4786" s="81"/>
    </row>
    <row r="4787" spans="1:5" x14ac:dyDescent="0.25">
      <c r="A4787" s="458">
        <v>44155</v>
      </c>
      <c r="B4787" s="81" t="s">
        <v>51</v>
      </c>
      <c r="C4787" s="81" t="s">
        <v>51</v>
      </c>
      <c r="D4787" s="459">
        <v>6</v>
      </c>
      <c r="E4787" s="81"/>
    </row>
    <row r="4788" spans="1:5" x14ac:dyDescent="0.25">
      <c r="A4788" s="458">
        <v>44155</v>
      </c>
      <c r="B4788" s="81" t="s">
        <v>10</v>
      </c>
      <c r="C4788" s="81" t="s">
        <v>10</v>
      </c>
      <c r="D4788" s="459">
        <v>2</v>
      </c>
      <c r="E4788" s="81"/>
    </row>
    <row r="4789" spans="1:5" x14ac:dyDescent="0.25">
      <c r="A4789" s="458">
        <v>44156</v>
      </c>
      <c r="B4789" s="81" t="s">
        <v>14</v>
      </c>
      <c r="C4789" s="81" t="s">
        <v>14</v>
      </c>
      <c r="D4789" s="459">
        <v>4</v>
      </c>
      <c r="E4789" s="81"/>
    </row>
    <row r="4790" spans="1:5" x14ac:dyDescent="0.25">
      <c r="A4790" s="458">
        <v>44156</v>
      </c>
      <c r="B4790" s="81" t="s">
        <v>14</v>
      </c>
      <c r="C4790" s="81" t="s">
        <v>16</v>
      </c>
      <c r="D4790" s="459">
        <v>2</v>
      </c>
      <c r="E4790" s="81"/>
    </row>
    <row r="4791" spans="1:5" x14ac:dyDescent="0.25">
      <c r="A4791" s="458">
        <v>44156</v>
      </c>
      <c r="B4791" s="81" t="s">
        <v>14</v>
      </c>
      <c r="C4791" s="81" t="s">
        <v>84</v>
      </c>
      <c r="D4791" s="459">
        <v>1</v>
      </c>
      <c r="E4791" s="81"/>
    </row>
    <row r="4792" spans="1:5" x14ac:dyDescent="0.25">
      <c r="A4792" s="458">
        <v>44156</v>
      </c>
      <c r="B4792" s="81" t="s">
        <v>20</v>
      </c>
      <c r="C4792" s="81" t="s">
        <v>20</v>
      </c>
      <c r="D4792" s="459">
        <v>112</v>
      </c>
      <c r="E4792" s="81"/>
    </row>
    <row r="4793" spans="1:5" x14ac:dyDescent="0.25">
      <c r="A4793" s="458">
        <v>44156</v>
      </c>
      <c r="B4793" s="81" t="s">
        <v>13</v>
      </c>
      <c r="C4793" s="460" t="s">
        <v>1165</v>
      </c>
      <c r="D4793" s="459">
        <v>7</v>
      </c>
      <c r="E4793" s="81"/>
    </row>
    <row r="4794" spans="1:5" x14ac:dyDescent="0.25">
      <c r="A4794" s="458">
        <v>44156</v>
      </c>
      <c r="B4794" s="81" t="s">
        <v>13</v>
      </c>
      <c r="C4794" s="460" t="s">
        <v>1167</v>
      </c>
      <c r="D4794" s="459">
        <v>1</v>
      </c>
      <c r="E4794" s="81"/>
    </row>
    <row r="4795" spans="1:5" x14ac:dyDescent="0.25">
      <c r="A4795" s="458">
        <v>44156</v>
      </c>
      <c r="B4795" s="81" t="s">
        <v>24</v>
      </c>
      <c r="C4795" s="81" t="s">
        <v>23</v>
      </c>
      <c r="D4795" s="459">
        <v>7</v>
      </c>
      <c r="E4795" s="81"/>
    </row>
    <row r="4796" spans="1:5" x14ac:dyDescent="0.25">
      <c r="A4796" s="458">
        <v>44156</v>
      </c>
      <c r="B4796" s="81" t="s">
        <v>24</v>
      </c>
      <c r="C4796" s="81" t="s">
        <v>24</v>
      </c>
      <c r="D4796" s="459">
        <v>4</v>
      </c>
      <c r="E4796" s="81"/>
    </row>
    <row r="4797" spans="1:5" x14ac:dyDescent="0.25">
      <c r="A4797" s="458">
        <v>44156</v>
      </c>
      <c r="B4797" s="81" t="s">
        <v>24</v>
      </c>
      <c r="C4797" s="460" t="s">
        <v>1182</v>
      </c>
      <c r="D4797" s="459">
        <v>2</v>
      </c>
      <c r="E4797" s="81"/>
    </row>
    <row r="4798" spans="1:5" x14ac:dyDescent="0.25">
      <c r="A4798" s="458">
        <v>44156</v>
      </c>
      <c r="B4798" s="81" t="s">
        <v>47</v>
      </c>
      <c r="C4798" s="81" t="s">
        <v>47</v>
      </c>
      <c r="D4798" s="459">
        <v>0</v>
      </c>
      <c r="E4798" s="81"/>
    </row>
    <row r="4799" spans="1:5" x14ac:dyDescent="0.25">
      <c r="A4799" s="458">
        <v>44156</v>
      </c>
      <c r="B4799" s="81" t="s">
        <v>48</v>
      </c>
      <c r="C4799" s="460" t="s">
        <v>1380</v>
      </c>
      <c r="D4799" s="459">
        <v>0</v>
      </c>
      <c r="E4799" s="81"/>
    </row>
    <row r="4800" spans="1:5" x14ac:dyDescent="0.25">
      <c r="A4800" s="458">
        <v>44156</v>
      </c>
      <c r="B4800" s="81" t="s">
        <v>7</v>
      </c>
      <c r="C4800" s="81" t="s">
        <v>7</v>
      </c>
      <c r="D4800" s="459">
        <v>1</v>
      </c>
      <c r="E4800" s="81"/>
    </row>
    <row r="4801" spans="1:5" x14ac:dyDescent="0.25">
      <c r="A4801" s="458">
        <v>44156</v>
      </c>
      <c r="B4801" s="81" t="s">
        <v>9</v>
      </c>
      <c r="C4801" s="81" t="s">
        <v>9</v>
      </c>
      <c r="D4801" s="459">
        <v>16</v>
      </c>
      <c r="E4801" s="81"/>
    </row>
    <row r="4802" spans="1:5" x14ac:dyDescent="0.25">
      <c r="A4802" s="458">
        <v>44156</v>
      </c>
      <c r="B4802" s="81" t="s">
        <v>9</v>
      </c>
      <c r="C4802" s="81" t="s">
        <v>143</v>
      </c>
      <c r="D4802" s="459">
        <v>3</v>
      </c>
      <c r="E4802" s="81"/>
    </row>
    <row r="4803" spans="1:5" x14ac:dyDescent="0.25">
      <c r="A4803" s="458">
        <v>44156</v>
      </c>
      <c r="B4803" s="81" t="s">
        <v>15</v>
      </c>
      <c r="C4803" s="81" t="s">
        <v>1139</v>
      </c>
      <c r="D4803" s="459">
        <v>1</v>
      </c>
      <c r="E4803" s="81"/>
    </row>
    <row r="4804" spans="1:5" x14ac:dyDescent="0.25">
      <c r="A4804" s="458">
        <v>44156</v>
      </c>
      <c r="B4804" s="81" t="s">
        <v>15</v>
      </c>
      <c r="C4804" s="81" t="s">
        <v>283</v>
      </c>
      <c r="D4804" s="459">
        <v>1</v>
      </c>
      <c r="E4804" s="81"/>
    </row>
    <row r="4805" spans="1:5" x14ac:dyDescent="0.25">
      <c r="A4805" s="458">
        <v>44156</v>
      </c>
      <c r="B4805" s="81" t="s">
        <v>11</v>
      </c>
      <c r="C4805" s="81" t="s">
        <v>11</v>
      </c>
      <c r="D4805" s="459">
        <v>13</v>
      </c>
      <c r="E4805" s="81"/>
    </row>
    <row r="4806" spans="1:5" x14ac:dyDescent="0.25">
      <c r="A4806" s="458">
        <v>44156</v>
      </c>
      <c r="B4806" s="81" t="s">
        <v>11</v>
      </c>
      <c r="C4806" s="118" t="s">
        <v>863</v>
      </c>
      <c r="D4806" s="459">
        <v>1</v>
      </c>
      <c r="E4806" s="81"/>
    </row>
    <row r="4807" spans="1:5" x14ac:dyDescent="0.25">
      <c r="A4807" s="458">
        <v>44156</v>
      </c>
      <c r="B4807" s="81" t="s">
        <v>11</v>
      </c>
      <c r="C4807" s="81" t="s">
        <v>133</v>
      </c>
      <c r="D4807" s="459">
        <v>2</v>
      </c>
      <c r="E4807" s="81"/>
    </row>
    <row r="4808" spans="1:5" x14ac:dyDescent="0.25">
      <c r="A4808" s="458">
        <v>44156</v>
      </c>
      <c r="B4808" s="81" t="s">
        <v>12</v>
      </c>
      <c r="C4808" s="81" t="s">
        <v>73</v>
      </c>
      <c r="D4808" s="459">
        <v>3</v>
      </c>
      <c r="E4808" s="81"/>
    </row>
    <row r="4809" spans="1:5" x14ac:dyDescent="0.25">
      <c r="A4809" s="458">
        <v>44156</v>
      </c>
      <c r="B4809" s="81" t="s">
        <v>12</v>
      </c>
      <c r="C4809" s="81" t="s">
        <v>12</v>
      </c>
      <c r="D4809" s="459">
        <v>17</v>
      </c>
      <c r="E4809" s="81"/>
    </row>
    <row r="4810" spans="1:5" x14ac:dyDescent="0.25">
      <c r="A4810" s="458">
        <v>44156</v>
      </c>
      <c r="B4810" s="81" t="s">
        <v>8</v>
      </c>
      <c r="C4810" s="460" t="s">
        <v>1232</v>
      </c>
      <c r="D4810" s="459">
        <v>1</v>
      </c>
      <c r="E4810" s="81"/>
    </row>
    <row r="4811" spans="1:5" x14ac:dyDescent="0.25">
      <c r="A4811" s="458">
        <v>44156</v>
      </c>
      <c r="B4811" s="81" t="s">
        <v>8</v>
      </c>
      <c r="C4811" s="81" t="s">
        <v>58</v>
      </c>
      <c r="D4811" s="459">
        <v>4</v>
      </c>
      <c r="E4811" s="81"/>
    </row>
    <row r="4812" spans="1:5" x14ac:dyDescent="0.25">
      <c r="A4812" s="458">
        <v>44156</v>
      </c>
      <c r="B4812" s="81" t="s">
        <v>8</v>
      </c>
      <c r="C4812" s="81" t="s">
        <v>140</v>
      </c>
      <c r="D4812" s="459">
        <v>1</v>
      </c>
      <c r="E4812" s="81"/>
    </row>
    <row r="4813" spans="1:5" x14ac:dyDescent="0.25">
      <c r="A4813" s="458">
        <v>44156</v>
      </c>
      <c r="B4813" s="81" t="s">
        <v>8</v>
      </c>
      <c r="C4813" s="81" t="s">
        <v>132</v>
      </c>
      <c r="D4813" s="459">
        <v>2</v>
      </c>
      <c r="E4813" s="81"/>
    </row>
    <row r="4814" spans="1:5" x14ac:dyDescent="0.25">
      <c r="A4814" s="458">
        <v>44156</v>
      </c>
      <c r="B4814" s="81" t="s">
        <v>8</v>
      </c>
      <c r="C4814" s="81" t="s">
        <v>203</v>
      </c>
      <c r="D4814" s="459">
        <v>4</v>
      </c>
      <c r="E4814" s="81"/>
    </row>
    <row r="4815" spans="1:5" x14ac:dyDescent="0.25">
      <c r="A4815" s="458">
        <v>44156</v>
      </c>
      <c r="B4815" s="81" t="s">
        <v>8</v>
      </c>
      <c r="C4815" s="81" t="s">
        <v>8</v>
      </c>
      <c r="D4815" s="459">
        <v>24</v>
      </c>
      <c r="E4815" s="81"/>
    </row>
    <row r="4816" spans="1:5" x14ac:dyDescent="0.25">
      <c r="A4816" s="458">
        <v>44156</v>
      </c>
      <c r="B4816" s="81" t="s">
        <v>8</v>
      </c>
      <c r="C4816" s="81" t="s">
        <v>185</v>
      </c>
      <c r="D4816" s="459">
        <v>1</v>
      </c>
      <c r="E4816" s="81"/>
    </row>
    <row r="4817" spans="1:5" x14ac:dyDescent="0.25">
      <c r="A4817" s="458">
        <v>44156</v>
      </c>
      <c r="B4817" s="81" t="s">
        <v>8</v>
      </c>
      <c r="C4817" s="81" t="s">
        <v>129</v>
      </c>
      <c r="D4817" s="459">
        <v>1</v>
      </c>
      <c r="E4817" s="81"/>
    </row>
    <row r="4818" spans="1:5" x14ac:dyDescent="0.25">
      <c r="A4818" s="458">
        <v>44156</v>
      </c>
      <c r="B4818" s="81" t="s">
        <v>8</v>
      </c>
      <c r="C4818" s="81" t="s">
        <v>79</v>
      </c>
      <c r="D4818" s="459">
        <v>2</v>
      </c>
      <c r="E4818" s="81"/>
    </row>
    <row r="4819" spans="1:5" x14ac:dyDescent="0.25">
      <c r="A4819" s="458">
        <v>44156</v>
      </c>
      <c r="B4819" s="81" t="s">
        <v>8</v>
      </c>
      <c r="C4819" s="81" t="s">
        <v>592</v>
      </c>
      <c r="D4819" s="459">
        <v>1</v>
      </c>
      <c r="E4819" s="81"/>
    </row>
    <row r="4820" spans="1:5" x14ac:dyDescent="0.25">
      <c r="A4820" s="458">
        <v>44156</v>
      </c>
      <c r="B4820" s="81" t="s">
        <v>8</v>
      </c>
      <c r="C4820" s="81" t="s">
        <v>110</v>
      </c>
      <c r="D4820" s="459">
        <v>3</v>
      </c>
      <c r="E4820" s="81"/>
    </row>
    <row r="4821" spans="1:5" x14ac:dyDescent="0.25">
      <c r="A4821" s="458">
        <v>44156</v>
      </c>
      <c r="B4821" s="81" t="s">
        <v>8</v>
      </c>
      <c r="C4821" s="81" t="s">
        <v>345</v>
      </c>
      <c r="D4821" s="459">
        <v>1</v>
      </c>
      <c r="E4821" s="81"/>
    </row>
    <row r="4822" spans="1:5" x14ac:dyDescent="0.25">
      <c r="A4822" s="458">
        <v>44156</v>
      </c>
      <c r="B4822" s="81" t="s">
        <v>49</v>
      </c>
      <c r="C4822" s="81" t="s">
        <v>49</v>
      </c>
      <c r="D4822" s="459">
        <v>1</v>
      </c>
      <c r="E4822" s="81"/>
    </row>
    <row r="4823" spans="1:5" x14ac:dyDescent="0.25">
      <c r="A4823" s="458">
        <v>44156</v>
      </c>
      <c r="B4823" s="81" t="s">
        <v>50</v>
      </c>
      <c r="C4823" s="81" t="s">
        <v>365</v>
      </c>
      <c r="D4823" s="459">
        <v>0</v>
      </c>
      <c r="E4823" s="81"/>
    </row>
    <row r="4824" spans="1:5" x14ac:dyDescent="0.25">
      <c r="A4824" s="458">
        <v>44156</v>
      </c>
      <c r="B4824" s="81" t="s">
        <v>27</v>
      </c>
      <c r="C4824" s="81" t="s">
        <v>139</v>
      </c>
      <c r="D4824" s="459">
        <v>2</v>
      </c>
      <c r="E4824" s="81"/>
    </row>
    <row r="4825" spans="1:5" x14ac:dyDescent="0.25">
      <c r="A4825" s="458">
        <v>44156</v>
      </c>
      <c r="B4825" s="81" t="s">
        <v>27</v>
      </c>
      <c r="C4825" s="81" t="s">
        <v>233</v>
      </c>
      <c r="D4825" s="459">
        <v>1</v>
      </c>
      <c r="E4825" s="81"/>
    </row>
    <row r="4826" spans="1:5" x14ac:dyDescent="0.25">
      <c r="A4826" s="458">
        <v>44156</v>
      </c>
      <c r="B4826" s="81" t="s">
        <v>27</v>
      </c>
      <c r="C4826" s="81" t="s">
        <v>43</v>
      </c>
      <c r="D4826" s="459">
        <v>24</v>
      </c>
      <c r="E4826" s="81"/>
    </row>
    <row r="4827" spans="1:5" x14ac:dyDescent="0.25">
      <c r="A4827" s="458">
        <v>44156</v>
      </c>
      <c r="B4827" s="81" t="s">
        <v>51</v>
      </c>
      <c r="C4827" s="81" t="s">
        <v>51</v>
      </c>
      <c r="D4827" s="459">
        <v>9</v>
      </c>
      <c r="E4827" s="81"/>
    </row>
    <row r="4828" spans="1:5" x14ac:dyDescent="0.25">
      <c r="A4828" s="458">
        <v>44156</v>
      </c>
      <c r="B4828" s="81" t="s">
        <v>10</v>
      </c>
      <c r="C4828" s="81" t="s">
        <v>10</v>
      </c>
      <c r="D4828" s="459">
        <v>9</v>
      </c>
      <c r="E4828" s="81"/>
    </row>
    <row r="4829" spans="1:5" x14ac:dyDescent="0.25">
      <c r="A4829" s="458">
        <v>44157</v>
      </c>
      <c r="B4829" s="81" t="s">
        <v>14</v>
      </c>
      <c r="C4829" s="81" t="s">
        <v>16</v>
      </c>
      <c r="D4829" s="459">
        <v>3</v>
      </c>
      <c r="E4829" s="81"/>
    </row>
    <row r="4830" spans="1:5" x14ac:dyDescent="0.25">
      <c r="A4830" s="458">
        <v>44157</v>
      </c>
      <c r="B4830" s="81" t="s">
        <v>14</v>
      </c>
      <c r="C4830" s="81" t="s">
        <v>84</v>
      </c>
      <c r="D4830" s="459">
        <v>18</v>
      </c>
      <c r="E4830" s="81"/>
    </row>
    <row r="4831" spans="1:5" x14ac:dyDescent="0.25">
      <c r="A4831" s="458">
        <v>44157</v>
      </c>
      <c r="B4831" s="81" t="s">
        <v>20</v>
      </c>
      <c r="C4831" s="460" t="s">
        <v>1151</v>
      </c>
      <c r="D4831" s="459">
        <v>1</v>
      </c>
      <c r="E4831" s="81"/>
    </row>
    <row r="4832" spans="1:5" x14ac:dyDescent="0.25">
      <c r="A4832" s="458">
        <v>44157</v>
      </c>
      <c r="B4832" s="81" t="s">
        <v>20</v>
      </c>
      <c r="C4832" s="81" t="s">
        <v>20</v>
      </c>
      <c r="D4832" s="459">
        <v>49</v>
      </c>
      <c r="E4832" s="81"/>
    </row>
    <row r="4833" spans="1:5" x14ac:dyDescent="0.25">
      <c r="A4833" s="458">
        <v>44157</v>
      </c>
      <c r="B4833" s="81" t="s">
        <v>20</v>
      </c>
      <c r="C4833" s="81" t="s">
        <v>363</v>
      </c>
      <c r="D4833" s="459">
        <v>1</v>
      </c>
      <c r="E4833" s="81"/>
    </row>
    <row r="4834" spans="1:5" x14ac:dyDescent="0.25">
      <c r="A4834" s="458">
        <v>44157</v>
      </c>
      <c r="B4834" s="81" t="s">
        <v>13</v>
      </c>
      <c r="C4834" s="81" t="s">
        <v>13</v>
      </c>
      <c r="D4834" s="459">
        <v>3</v>
      </c>
      <c r="E4834" s="81"/>
    </row>
    <row r="4835" spans="1:5" x14ac:dyDescent="0.25">
      <c r="A4835" s="458">
        <v>44157</v>
      </c>
      <c r="B4835" s="81" t="s">
        <v>13</v>
      </c>
      <c r="C4835" s="81" t="s">
        <v>633</v>
      </c>
      <c r="D4835" s="459">
        <v>2</v>
      </c>
      <c r="E4835" s="81"/>
    </row>
    <row r="4836" spans="1:5" x14ac:dyDescent="0.25">
      <c r="A4836" s="458">
        <v>44157</v>
      </c>
      <c r="B4836" s="81" t="s">
        <v>13</v>
      </c>
      <c r="C4836" s="460" t="s">
        <v>1167</v>
      </c>
      <c r="D4836" s="459">
        <v>3</v>
      </c>
      <c r="E4836" s="81"/>
    </row>
    <row r="4837" spans="1:5" x14ac:dyDescent="0.25">
      <c r="A4837" s="458">
        <v>44157</v>
      </c>
      <c r="B4837" s="81" t="s">
        <v>24</v>
      </c>
      <c r="C4837" s="81" t="s">
        <v>23</v>
      </c>
      <c r="D4837" s="459">
        <v>14</v>
      </c>
      <c r="E4837" s="81"/>
    </row>
    <row r="4838" spans="1:5" x14ac:dyDescent="0.25">
      <c r="A4838" s="458">
        <v>44157</v>
      </c>
      <c r="B4838" s="81" t="s">
        <v>24</v>
      </c>
      <c r="C4838" s="81" t="s">
        <v>24</v>
      </c>
      <c r="D4838" s="459">
        <v>6</v>
      </c>
      <c r="E4838" s="81"/>
    </row>
    <row r="4839" spans="1:5" x14ac:dyDescent="0.25">
      <c r="A4839" s="458">
        <v>44157</v>
      </c>
      <c r="B4839" s="81" t="s">
        <v>24</v>
      </c>
      <c r="C4839" s="81" t="s">
        <v>36</v>
      </c>
      <c r="D4839" s="459">
        <v>1</v>
      </c>
      <c r="E4839" s="81"/>
    </row>
    <row r="4840" spans="1:5" x14ac:dyDescent="0.25">
      <c r="A4840" s="458">
        <v>44157</v>
      </c>
      <c r="B4840" s="81" t="s">
        <v>47</v>
      </c>
      <c r="C4840" s="81" t="s">
        <v>47</v>
      </c>
      <c r="D4840" s="459">
        <v>0</v>
      </c>
      <c r="E4840" s="81"/>
    </row>
    <row r="4841" spans="1:5" x14ac:dyDescent="0.25">
      <c r="A4841" s="458">
        <v>44157</v>
      </c>
      <c r="B4841" s="81" t="s">
        <v>48</v>
      </c>
      <c r="C4841" s="460" t="s">
        <v>1380</v>
      </c>
      <c r="D4841" s="459">
        <v>4</v>
      </c>
      <c r="E4841" s="81"/>
    </row>
    <row r="4842" spans="1:5" x14ac:dyDescent="0.25">
      <c r="A4842" s="458">
        <v>44157</v>
      </c>
      <c r="B4842" s="81" t="s">
        <v>7</v>
      </c>
      <c r="C4842" s="81" t="s">
        <v>7</v>
      </c>
      <c r="D4842" s="459">
        <v>5</v>
      </c>
      <c r="E4842" s="81"/>
    </row>
    <row r="4843" spans="1:5" x14ac:dyDescent="0.25">
      <c r="A4843" s="458">
        <v>44157</v>
      </c>
      <c r="B4843" s="81" t="s">
        <v>9</v>
      </c>
      <c r="C4843" s="81" t="s">
        <v>9</v>
      </c>
      <c r="D4843" s="459">
        <v>48</v>
      </c>
      <c r="E4843" s="81"/>
    </row>
    <row r="4844" spans="1:5" x14ac:dyDescent="0.25">
      <c r="A4844" s="458">
        <v>44157</v>
      </c>
      <c r="B4844" s="81" t="s">
        <v>9</v>
      </c>
      <c r="C4844" s="81" t="s">
        <v>706</v>
      </c>
      <c r="D4844" s="459">
        <v>1</v>
      </c>
      <c r="E4844" s="81"/>
    </row>
    <row r="4845" spans="1:5" x14ac:dyDescent="0.25">
      <c r="A4845" s="458">
        <v>44157</v>
      </c>
      <c r="B4845" s="81" t="s">
        <v>9</v>
      </c>
      <c r="C4845" s="81" t="s">
        <v>17</v>
      </c>
      <c r="D4845" s="459">
        <v>5</v>
      </c>
      <c r="E4845" s="81"/>
    </row>
    <row r="4846" spans="1:5" x14ac:dyDescent="0.25">
      <c r="A4846" s="458">
        <v>44157</v>
      </c>
      <c r="B4846" s="81" t="s">
        <v>9</v>
      </c>
      <c r="C4846" s="460" t="s">
        <v>1202</v>
      </c>
      <c r="D4846" s="459">
        <v>1</v>
      </c>
      <c r="E4846" s="81"/>
    </row>
    <row r="4847" spans="1:5" x14ac:dyDescent="0.25">
      <c r="A4847" s="458">
        <v>44157</v>
      </c>
      <c r="B4847" s="81" t="s">
        <v>9</v>
      </c>
      <c r="C4847" s="81" t="s">
        <v>143</v>
      </c>
      <c r="D4847" s="459">
        <v>4</v>
      </c>
      <c r="E4847" s="81"/>
    </row>
    <row r="4848" spans="1:5" x14ac:dyDescent="0.25">
      <c r="A4848" s="458">
        <v>44157</v>
      </c>
      <c r="B4848" s="81" t="s">
        <v>15</v>
      </c>
      <c r="C4848" s="81" t="s">
        <v>1139</v>
      </c>
      <c r="D4848" s="459">
        <v>0</v>
      </c>
      <c r="E4848" s="81"/>
    </row>
    <row r="4849" spans="1:5" x14ac:dyDescent="0.25">
      <c r="A4849" s="458">
        <v>44157</v>
      </c>
      <c r="B4849" s="81" t="s">
        <v>11</v>
      </c>
      <c r="C4849" s="81" t="s">
        <v>11</v>
      </c>
      <c r="D4849" s="459">
        <v>10</v>
      </c>
      <c r="E4849" s="81"/>
    </row>
    <row r="4850" spans="1:5" x14ac:dyDescent="0.25">
      <c r="A4850" s="458">
        <v>44157</v>
      </c>
      <c r="B4850" s="81" t="s">
        <v>11</v>
      </c>
      <c r="C4850" s="81" t="s">
        <v>133</v>
      </c>
      <c r="D4850" s="459">
        <v>2</v>
      </c>
      <c r="E4850" s="81"/>
    </row>
    <row r="4851" spans="1:5" x14ac:dyDescent="0.25">
      <c r="A4851" s="458">
        <v>44157</v>
      </c>
      <c r="B4851" s="81" t="s">
        <v>12</v>
      </c>
      <c r="C4851" s="81" t="s">
        <v>73</v>
      </c>
      <c r="D4851" s="459">
        <v>1</v>
      </c>
      <c r="E4851" s="81"/>
    </row>
    <row r="4852" spans="1:5" x14ac:dyDescent="0.25">
      <c r="A4852" s="458">
        <v>44157</v>
      </c>
      <c r="B4852" s="81" t="s">
        <v>12</v>
      </c>
      <c r="C4852" s="460" t="s">
        <v>1224</v>
      </c>
      <c r="D4852" s="459">
        <v>1</v>
      </c>
      <c r="E4852" s="81"/>
    </row>
    <row r="4853" spans="1:5" x14ac:dyDescent="0.25">
      <c r="A4853" s="458">
        <v>44157</v>
      </c>
      <c r="B4853" s="81" t="s">
        <v>12</v>
      </c>
      <c r="C4853" s="81" t="s">
        <v>12</v>
      </c>
      <c r="D4853" s="459">
        <v>2</v>
      </c>
      <c r="E4853" s="81"/>
    </row>
    <row r="4854" spans="1:5" x14ac:dyDescent="0.25">
      <c r="A4854" s="458">
        <v>44157</v>
      </c>
      <c r="B4854" s="81" t="s">
        <v>8</v>
      </c>
      <c r="C4854" s="460" t="s">
        <v>1232</v>
      </c>
      <c r="D4854" s="459">
        <v>1</v>
      </c>
      <c r="E4854" s="81"/>
    </row>
    <row r="4855" spans="1:5" x14ac:dyDescent="0.25">
      <c r="A4855" s="458">
        <v>44157</v>
      </c>
      <c r="B4855" s="81" t="s">
        <v>8</v>
      </c>
      <c r="C4855" s="81" t="s">
        <v>58</v>
      </c>
      <c r="D4855" s="459">
        <v>6</v>
      </c>
      <c r="E4855" s="81"/>
    </row>
    <row r="4856" spans="1:5" x14ac:dyDescent="0.25">
      <c r="A4856" s="458">
        <v>44157</v>
      </c>
      <c r="B4856" s="81" t="s">
        <v>8</v>
      </c>
      <c r="C4856" s="81" t="s">
        <v>8</v>
      </c>
      <c r="D4856" s="459">
        <v>82</v>
      </c>
      <c r="E4856" s="81"/>
    </row>
    <row r="4857" spans="1:5" x14ac:dyDescent="0.25">
      <c r="A4857" s="458">
        <v>44157</v>
      </c>
      <c r="B4857" s="81" t="s">
        <v>8</v>
      </c>
      <c r="C4857" s="81" t="s">
        <v>31</v>
      </c>
      <c r="D4857" s="459">
        <v>6</v>
      </c>
      <c r="E4857" s="81"/>
    </row>
    <row r="4858" spans="1:5" x14ac:dyDescent="0.25">
      <c r="A4858" s="458">
        <v>44157</v>
      </c>
      <c r="B4858" s="81" t="s">
        <v>8</v>
      </c>
      <c r="C4858" s="81" t="s">
        <v>129</v>
      </c>
      <c r="D4858" s="459">
        <v>1</v>
      </c>
      <c r="E4858" s="81"/>
    </row>
    <row r="4859" spans="1:5" x14ac:dyDescent="0.25">
      <c r="A4859" s="458">
        <v>44157</v>
      </c>
      <c r="B4859" s="81" t="s">
        <v>8</v>
      </c>
      <c r="C4859" s="81" t="s">
        <v>79</v>
      </c>
      <c r="D4859" s="459">
        <v>2</v>
      </c>
      <c r="E4859" s="81"/>
    </row>
    <row r="4860" spans="1:5" x14ac:dyDescent="0.25">
      <c r="A4860" s="458">
        <v>44157</v>
      </c>
      <c r="B4860" s="81" t="s">
        <v>8</v>
      </c>
      <c r="C4860" s="81" t="s">
        <v>110</v>
      </c>
      <c r="D4860" s="459">
        <v>1</v>
      </c>
      <c r="E4860" s="81"/>
    </row>
    <row r="4861" spans="1:5" x14ac:dyDescent="0.25">
      <c r="A4861" s="458">
        <v>44157</v>
      </c>
      <c r="B4861" s="81" t="s">
        <v>8</v>
      </c>
      <c r="C4861" s="81" t="s">
        <v>345</v>
      </c>
      <c r="D4861" s="459">
        <v>1</v>
      </c>
      <c r="E4861" s="81"/>
    </row>
    <row r="4862" spans="1:5" x14ac:dyDescent="0.25">
      <c r="A4862" s="458">
        <v>44157</v>
      </c>
      <c r="B4862" s="81" t="s">
        <v>49</v>
      </c>
      <c r="C4862" s="460" t="s">
        <v>1246</v>
      </c>
      <c r="D4862" s="459">
        <v>2</v>
      </c>
      <c r="E4862" s="81"/>
    </row>
    <row r="4863" spans="1:5" x14ac:dyDescent="0.25">
      <c r="A4863" s="458">
        <v>44157</v>
      </c>
      <c r="B4863" s="81" t="s">
        <v>50</v>
      </c>
      <c r="C4863" s="460" t="s">
        <v>1250</v>
      </c>
      <c r="D4863" s="459">
        <v>1</v>
      </c>
      <c r="E4863" s="81"/>
    </row>
    <row r="4864" spans="1:5" x14ac:dyDescent="0.25">
      <c r="A4864" s="458">
        <v>44157</v>
      </c>
      <c r="B4864" s="81" t="s">
        <v>50</v>
      </c>
      <c r="C4864" s="116" t="s">
        <v>1140</v>
      </c>
      <c r="D4864" s="459">
        <v>3</v>
      </c>
      <c r="E4864" s="81"/>
    </row>
    <row r="4865" spans="1:5" x14ac:dyDescent="0.25">
      <c r="A4865" s="458">
        <v>44157</v>
      </c>
      <c r="B4865" s="81" t="s">
        <v>27</v>
      </c>
      <c r="C4865" s="81" t="s">
        <v>139</v>
      </c>
      <c r="D4865" s="459">
        <v>9</v>
      </c>
      <c r="E4865" s="81"/>
    </row>
    <row r="4866" spans="1:5" x14ac:dyDescent="0.25">
      <c r="A4866" s="458">
        <v>44157</v>
      </c>
      <c r="B4866" s="81" t="s">
        <v>27</v>
      </c>
      <c r="C4866" s="81" t="s">
        <v>233</v>
      </c>
      <c r="D4866" s="459">
        <v>1</v>
      </c>
      <c r="E4866" s="81"/>
    </row>
    <row r="4867" spans="1:5" x14ac:dyDescent="0.25">
      <c r="A4867" s="458">
        <v>44157</v>
      </c>
      <c r="B4867" s="81" t="s">
        <v>27</v>
      </c>
      <c r="C4867" s="81" t="s">
        <v>43</v>
      </c>
      <c r="D4867" s="459">
        <v>25</v>
      </c>
      <c r="E4867" s="81"/>
    </row>
    <row r="4868" spans="1:5" x14ac:dyDescent="0.25">
      <c r="A4868" s="458">
        <v>44157</v>
      </c>
      <c r="B4868" s="81" t="s">
        <v>27</v>
      </c>
      <c r="C4868" s="81" t="s">
        <v>619</v>
      </c>
      <c r="D4868" s="459">
        <v>0</v>
      </c>
      <c r="E4868" s="81"/>
    </row>
    <row r="4869" spans="1:5" x14ac:dyDescent="0.25">
      <c r="A4869" s="458">
        <v>44157</v>
      </c>
      <c r="B4869" s="81" t="s">
        <v>27</v>
      </c>
      <c r="C4869" s="460" t="s">
        <v>1257</v>
      </c>
      <c r="D4869" s="459">
        <v>2</v>
      </c>
      <c r="E4869" s="81"/>
    </row>
    <row r="4870" spans="1:5" x14ac:dyDescent="0.25">
      <c r="A4870" s="458">
        <v>44157</v>
      </c>
      <c r="B4870" s="81" t="s">
        <v>51</v>
      </c>
      <c r="C4870" s="460" t="s">
        <v>677</v>
      </c>
      <c r="D4870" s="459">
        <v>1</v>
      </c>
      <c r="E4870" s="81"/>
    </row>
    <row r="4871" spans="1:5" x14ac:dyDescent="0.25">
      <c r="A4871" s="458">
        <v>44157</v>
      </c>
      <c r="B4871" s="81" t="s">
        <v>51</v>
      </c>
      <c r="C4871" s="81" t="s">
        <v>51</v>
      </c>
      <c r="D4871" s="459">
        <v>3</v>
      </c>
      <c r="E4871" s="81"/>
    </row>
    <row r="4872" spans="1:5" x14ac:dyDescent="0.25">
      <c r="A4872" s="458">
        <v>44157</v>
      </c>
      <c r="B4872" s="81" t="s">
        <v>10</v>
      </c>
      <c r="C4872" s="81" t="s">
        <v>10</v>
      </c>
      <c r="D4872" s="459">
        <v>0</v>
      </c>
      <c r="E4872" s="81"/>
    </row>
    <row r="4873" spans="1:5" x14ac:dyDescent="0.25">
      <c r="A4873" s="458">
        <v>44158</v>
      </c>
      <c r="B4873" s="81" t="s">
        <v>14</v>
      </c>
      <c r="C4873" s="81" t="s">
        <v>14</v>
      </c>
      <c r="D4873" s="459">
        <v>4</v>
      </c>
      <c r="E4873" s="81"/>
    </row>
    <row r="4874" spans="1:5" x14ac:dyDescent="0.25">
      <c r="A4874" s="458">
        <v>44158</v>
      </c>
      <c r="B4874" s="81" t="s">
        <v>20</v>
      </c>
      <c r="C4874" s="81" t="s">
        <v>20</v>
      </c>
      <c r="D4874" s="459">
        <v>17</v>
      </c>
      <c r="E4874" s="81"/>
    </row>
    <row r="4875" spans="1:5" x14ac:dyDescent="0.25">
      <c r="A4875" s="458">
        <v>44158</v>
      </c>
      <c r="B4875" s="81" t="s">
        <v>20</v>
      </c>
      <c r="C4875" s="81" t="s">
        <v>648</v>
      </c>
      <c r="D4875" s="459">
        <v>1</v>
      </c>
      <c r="E4875" s="81"/>
    </row>
    <row r="4876" spans="1:5" x14ac:dyDescent="0.25">
      <c r="A4876" s="458">
        <v>44158</v>
      </c>
      <c r="B4876" s="81" t="s">
        <v>13</v>
      </c>
      <c r="C4876" s="460" t="s">
        <v>1167</v>
      </c>
      <c r="D4876" s="459">
        <v>2</v>
      </c>
      <c r="E4876" s="81"/>
    </row>
    <row r="4877" spans="1:5" x14ac:dyDescent="0.25">
      <c r="A4877" s="458">
        <v>44158</v>
      </c>
      <c r="B4877" s="81" t="s">
        <v>24</v>
      </c>
      <c r="C4877" s="81" t="s">
        <v>23</v>
      </c>
      <c r="D4877" s="459">
        <v>1</v>
      </c>
      <c r="E4877" s="81"/>
    </row>
    <row r="4878" spans="1:5" x14ac:dyDescent="0.25">
      <c r="A4878" s="458">
        <v>44158</v>
      </c>
      <c r="B4878" s="81" t="s">
        <v>47</v>
      </c>
      <c r="C4878" s="81" t="s">
        <v>47</v>
      </c>
      <c r="D4878" s="459">
        <v>0</v>
      </c>
      <c r="E4878" s="81"/>
    </row>
    <row r="4879" spans="1:5" x14ac:dyDescent="0.25">
      <c r="A4879" s="458">
        <v>44158</v>
      </c>
      <c r="B4879" s="81" t="s">
        <v>48</v>
      </c>
      <c r="C4879" s="460" t="s">
        <v>1380</v>
      </c>
      <c r="D4879" s="459">
        <v>0</v>
      </c>
      <c r="E4879" s="81"/>
    </row>
    <row r="4880" spans="1:5" x14ac:dyDescent="0.25">
      <c r="A4880" s="458">
        <v>44158</v>
      </c>
      <c r="B4880" s="81" t="s">
        <v>7</v>
      </c>
      <c r="C4880" s="81" t="s">
        <v>7</v>
      </c>
      <c r="D4880" s="459">
        <v>0</v>
      </c>
      <c r="E4880" s="81"/>
    </row>
    <row r="4881" spans="1:5" x14ac:dyDescent="0.25">
      <c r="A4881" s="458">
        <v>44158</v>
      </c>
      <c r="B4881" s="81" t="s">
        <v>9</v>
      </c>
      <c r="C4881" s="81" t="s">
        <v>9</v>
      </c>
      <c r="D4881" s="459">
        <v>12</v>
      </c>
      <c r="E4881" s="81"/>
    </row>
    <row r="4882" spans="1:5" x14ac:dyDescent="0.25">
      <c r="A4882" s="458">
        <v>44158</v>
      </c>
      <c r="B4882" s="81" t="s">
        <v>9</v>
      </c>
      <c r="C4882" s="460" t="s">
        <v>1202</v>
      </c>
      <c r="D4882" s="459">
        <v>1</v>
      </c>
      <c r="E4882" s="81"/>
    </row>
    <row r="4883" spans="1:5" x14ac:dyDescent="0.25">
      <c r="A4883" s="458">
        <v>44158</v>
      </c>
      <c r="B4883" s="81" t="s">
        <v>15</v>
      </c>
      <c r="C4883" s="81" t="s">
        <v>1139</v>
      </c>
      <c r="D4883" s="459">
        <v>0</v>
      </c>
      <c r="E4883" s="81"/>
    </row>
    <row r="4884" spans="1:5" x14ac:dyDescent="0.25">
      <c r="A4884" s="458">
        <v>44158</v>
      </c>
      <c r="B4884" s="81" t="s">
        <v>11</v>
      </c>
      <c r="C4884" s="81" t="s">
        <v>141</v>
      </c>
      <c r="D4884" s="459">
        <v>1</v>
      </c>
      <c r="E4884" s="81"/>
    </row>
    <row r="4885" spans="1:5" x14ac:dyDescent="0.25">
      <c r="A4885" s="458">
        <v>44158</v>
      </c>
      <c r="B4885" s="81" t="s">
        <v>11</v>
      </c>
      <c r="C4885" s="81" t="s">
        <v>11</v>
      </c>
      <c r="D4885" s="459">
        <v>5</v>
      </c>
      <c r="E4885" s="81"/>
    </row>
    <row r="4886" spans="1:5" x14ac:dyDescent="0.25">
      <c r="A4886" s="458">
        <v>44158</v>
      </c>
      <c r="B4886" s="81" t="s">
        <v>11</v>
      </c>
      <c r="C4886" s="81" t="s">
        <v>133</v>
      </c>
      <c r="D4886" s="459">
        <v>2</v>
      </c>
      <c r="E4886" s="81"/>
    </row>
    <row r="4887" spans="1:5" x14ac:dyDescent="0.25">
      <c r="A4887" s="458">
        <v>44158</v>
      </c>
      <c r="B4887" s="81" t="s">
        <v>12</v>
      </c>
      <c r="C4887" s="460" t="s">
        <v>1224</v>
      </c>
      <c r="D4887" s="459">
        <v>1</v>
      </c>
      <c r="E4887" s="81"/>
    </row>
    <row r="4888" spans="1:5" x14ac:dyDescent="0.25">
      <c r="A4888" s="458">
        <v>44158</v>
      </c>
      <c r="B4888" s="81" t="s">
        <v>12</v>
      </c>
      <c r="C4888" s="81" t="s">
        <v>12</v>
      </c>
      <c r="D4888" s="459">
        <v>4</v>
      </c>
      <c r="E4888" s="81"/>
    </row>
    <row r="4889" spans="1:5" x14ac:dyDescent="0.25">
      <c r="A4889" s="458">
        <v>44158</v>
      </c>
      <c r="B4889" s="81" t="s">
        <v>8</v>
      </c>
      <c r="C4889" s="81" t="s">
        <v>8</v>
      </c>
      <c r="D4889" s="459">
        <v>30</v>
      </c>
      <c r="E4889" s="81"/>
    </row>
    <row r="4890" spans="1:5" x14ac:dyDescent="0.25">
      <c r="A4890" s="458">
        <v>44158</v>
      </c>
      <c r="B4890" s="81" t="s">
        <v>8</v>
      </c>
      <c r="C4890" s="81" t="s">
        <v>31</v>
      </c>
      <c r="D4890" s="459">
        <v>1</v>
      </c>
      <c r="E4890" s="81"/>
    </row>
    <row r="4891" spans="1:5" x14ac:dyDescent="0.25">
      <c r="A4891" s="458">
        <v>44158</v>
      </c>
      <c r="B4891" s="81" t="s">
        <v>8</v>
      </c>
      <c r="C4891" s="81" t="s">
        <v>79</v>
      </c>
      <c r="D4891" s="459">
        <v>1</v>
      </c>
      <c r="E4891" s="81"/>
    </row>
    <row r="4892" spans="1:5" x14ac:dyDescent="0.25">
      <c r="A4892" s="458">
        <v>44158</v>
      </c>
      <c r="B4892" s="81" t="s">
        <v>8</v>
      </c>
      <c r="C4892" s="81" t="s">
        <v>110</v>
      </c>
      <c r="D4892" s="459">
        <v>1</v>
      </c>
      <c r="E4892" s="81"/>
    </row>
    <row r="4893" spans="1:5" x14ac:dyDescent="0.25">
      <c r="A4893" s="458">
        <v>44158</v>
      </c>
      <c r="B4893" s="81" t="s">
        <v>49</v>
      </c>
      <c r="C4893" s="81" t="s">
        <v>49</v>
      </c>
      <c r="D4893" s="459">
        <v>0</v>
      </c>
      <c r="E4893" s="81"/>
    </row>
    <row r="4894" spans="1:5" x14ac:dyDescent="0.25">
      <c r="A4894" s="458">
        <v>44158</v>
      </c>
      <c r="B4894" s="81" t="s">
        <v>50</v>
      </c>
      <c r="C4894" s="81" t="s">
        <v>365</v>
      </c>
      <c r="D4894" s="459">
        <v>0</v>
      </c>
      <c r="E4894" s="81"/>
    </row>
    <row r="4895" spans="1:5" x14ac:dyDescent="0.25">
      <c r="A4895" s="458">
        <v>44158</v>
      </c>
      <c r="B4895" s="81" t="s">
        <v>27</v>
      </c>
      <c r="C4895" s="81" t="s">
        <v>43</v>
      </c>
      <c r="D4895" s="459">
        <v>4</v>
      </c>
      <c r="E4895" s="81"/>
    </row>
    <row r="4896" spans="1:5" x14ac:dyDescent="0.25">
      <c r="A4896" s="458">
        <v>44158</v>
      </c>
      <c r="B4896" s="81" t="s">
        <v>51</v>
      </c>
      <c r="C4896" s="81" t="s">
        <v>747</v>
      </c>
      <c r="D4896" s="459">
        <v>1</v>
      </c>
      <c r="E4896" s="81"/>
    </row>
    <row r="4897" spans="1:5" x14ac:dyDescent="0.25">
      <c r="A4897" s="458">
        <v>44158</v>
      </c>
      <c r="B4897" s="81" t="s">
        <v>51</v>
      </c>
      <c r="C4897" s="81" t="s">
        <v>51</v>
      </c>
      <c r="D4897" s="459">
        <v>4</v>
      </c>
      <c r="E4897" s="81"/>
    </row>
    <row r="4898" spans="1:5" x14ac:dyDescent="0.25">
      <c r="A4898" s="458">
        <v>44158</v>
      </c>
      <c r="B4898" s="81" t="s">
        <v>10</v>
      </c>
      <c r="C4898" s="81" t="s">
        <v>10</v>
      </c>
      <c r="D4898" s="459">
        <v>0</v>
      </c>
      <c r="E4898" s="81"/>
    </row>
    <row r="4899" spans="1:5" x14ac:dyDescent="0.25">
      <c r="A4899" s="458">
        <v>44159</v>
      </c>
      <c r="B4899" s="81" t="s">
        <v>14</v>
      </c>
      <c r="C4899" s="81" t="s">
        <v>14</v>
      </c>
      <c r="D4899" s="459">
        <v>1</v>
      </c>
      <c r="E4899" s="81"/>
    </row>
    <row r="4900" spans="1:5" x14ac:dyDescent="0.25">
      <c r="A4900" s="458">
        <v>44159</v>
      </c>
      <c r="B4900" s="81" t="s">
        <v>14</v>
      </c>
      <c r="C4900" s="81" t="s">
        <v>84</v>
      </c>
      <c r="D4900" s="459">
        <v>1</v>
      </c>
      <c r="E4900" s="81"/>
    </row>
    <row r="4901" spans="1:5" x14ac:dyDescent="0.25">
      <c r="A4901" s="458">
        <v>44159</v>
      </c>
      <c r="B4901" s="81" t="s">
        <v>20</v>
      </c>
      <c r="C4901" s="81" t="s">
        <v>20</v>
      </c>
      <c r="D4901" s="459">
        <v>5</v>
      </c>
      <c r="E4901" s="81"/>
    </row>
    <row r="4902" spans="1:5" x14ac:dyDescent="0.25">
      <c r="A4902" s="458">
        <v>44159</v>
      </c>
      <c r="B4902" s="81" t="s">
        <v>13</v>
      </c>
      <c r="C4902" s="81" t="s">
        <v>13</v>
      </c>
      <c r="D4902" s="459">
        <v>1</v>
      </c>
      <c r="E4902" s="81"/>
    </row>
    <row r="4903" spans="1:5" x14ac:dyDescent="0.25">
      <c r="A4903" s="458">
        <v>44159</v>
      </c>
      <c r="B4903" s="81" t="s">
        <v>13</v>
      </c>
      <c r="C4903" s="460" t="s">
        <v>1167</v>
      </c>
      <c r="D4903" s="459">
        <v>5</v>
      </c>
      <c r="E4903" s="81"/>
    </row>
    <row r="4904" spans="1:5" x14ac:dyDescent="0.25">
      <c r="A4904" s="458">
        <v>44159</v>
      </c>
      <c r="B4904" s="81" t="s">
        <v>24</v>
      </c>
      <c r="C4904" s="81" t="s">
        <v>24</v>
      </c>
      <c r="D4904" s="459">
        <v>2</v>
      </c>
      <c r="E4904" s="81"/>
    </row>
    <row r="4905" spans="1:5" x14ac:dyDescent="0.25">
      <c r="A4905" s="458">
        <v>44159</v>
      </c>
      <c r="B4905" s="81" t="s">
        <v>47</v>
      </c>
      <c r="C4905" s="81" t="s">
        <v>47</v>
      </c>
      <c r="D4905" s="459">
        <v>0</v>
      </c>
      <c r="E4905" s="81"/>
    </row>
    <row r="4906" spans="1:5" x14ac:dyDescent="0.25">
      <c r="A4906" s="458">
        <v>44159</v>
      </c>
      <c r="B4906" s="81" t="s">
        <v>48</v>
      </c>
      <c r="C4906" s="460" t="s">
        <v>1380</v>
      </c>
      <c r="D4906" s="459">
        <v>0</v>
      </c>
      <c r="E4906" s="81"/>
    </row>
    <row r="4907" spans="1:5" x14ac:dyDescent="0.25">
      <c r="A4907" s="458">
        <v>44159</v>
      </c>
      <c r="B4907" s="81" t="s">
        <v>7</v>
      </c>
      <c r="C4907" s="81" t="s">
        <v>7</v>
      </c>
      <c r="D4907" s="459">
        <v>0</v>
      </c>
      <c r="E4907" s="81"/>
    </row>
    <row r="4908" spans="1:5" x14ac:dyDescent="0.25">
      <c r="A4908" s="458">
        <v>44159</v>
      </c>
      <c r="B4908" s="81" t="s">
        <v>9</v>
      </c>
      <c r="C4908" s="81" t="s">
        <v>9</v>
      </c>
      <c r="D4908" s="459">
        <v>18</v>
      </c>
      <c r="E4908" s="81"/>
    </row>
    <row r="4909" spans="1:5" x14ac:dyDescent="0.25">
      <c r="A4909" s="458">
        <v>44159</v>
      </c>
      <c r="B4909" s="81" t="s">
        <v>9</v>
      </c>
      <c r="C4909" s="460" t="s">
        <v>1202</v>
      </c>
      <c r="D4909" s="459">
        <v>2</v>
      </c>
      <c r="E4909" s="81"/>
    </row>
    <row r="4910" spans="1:5" x14ac:dyDescent="0.25">
      <c r="A4910" s="458">
        <v>44159</v>
      </c>
      <c r="B4910" s="81" t="s">
        <v>9</v>
      </c>
      <c r="C4910" s="81" t="s">
        <v>143</v>
      </c>
      <c r="D4910" s="459">
        <v>3</v>
      </c>
      <c r="E4910" s="81"/>
    </row>
    <row r="4911" spans="1:5" x14ac:dyDescent="0.25">
      <c r="A4911" s="458">
        <v>44159</v>
      </c>
      <c r="B4911" s="81" t="s">
        <v>15</v>
      </c>
      <c r="C4911" s="81" t="s">
        <v>1139</v>
      </c>
      <c r="D4911" s="459">
        <v>1</v>
      </c>
      <c r="E4911" s="81"/>
    </row>
    <row r="4912" spans="1:5" x14ac:dyDescent="0.25">
      <c r="A4912" s="458">
        <v>44159</v>
      </c>
      <c r="B4912" s="81" t="s">
        <v>11</v>
      </c>
      <c r="C4912" s="81" t="s">
        <v>11</v>
      </c>
      <c r="D4912" s="459">
        <v>4</v>
      </c>
      <c r="E4912" s="81"/>
    </row>
    <row r="4913" spans="1:5" x14ac:dyDescent="0.25">
      <c r="A4913" s="458">
        <v>44159</v>
      </c>
      <c r="B4913" s="81" t="s">
        <v>11</v>
      </c>
      <c r="C4913" s="81" t="s">
        <v>133</v>
      </c>
      <c r="D4913" s="459">
        <v>1</v>
      </c>
      <c r="E4913" s="81"/>
    </row>
    <row r="4914" spans="1:5" x14ac:dyDescent="0.25">
      <c r="A4914" s="458">
        <v>44159</v>
      </c>
      <c r="B4914" s="81" t="s">
        <v>12</v>
      </c>
      <c r="C4914" s="81" t="s">
        <v>12</v>
      </c>
      <c r="D4914" s="459">
        <v>0</v>
      </c>
      <c r="E4914" s="81"/>
    </row>
    <row r="4915" spans="1:5" x14ac:dyDescent="0.25">
      <c r="A4915" s="458">
        <v>44159</v>
      </c>
      <c r="B4915" s="81" t="s">
        <v>8</v>
      </c>
      <c r="C4915" s="81" t="s">
        <v>203</v>
      </c>
      <c r="D4915" s="459">
        <v>5</v>
      </c>
      <c r="E4915" s="81"/>
    </row>
    <row r="4916" spans="1:5" x14ac:dyDescent="0.25">
      <c r="A4916" s="458">
        <v>44159</v>
      </c>
      <c r="B4916" s="81" t="s">
        <v>8</v>
      </c>
      <c r="C4916" s="81" t="s">
        <v>8</v>
      </c>
      <c r="D4916" s="459">
        <v>25</v>
      </c>
      <c r="E4916" s="81"/>
    </row>
    <row r="4917" spans="1:5" x14ac:dyDescent="0.25">
      <c r="A4917" s="458">
        <v>44159</v>
      </c>
      <c r="B4917" s="81" t="s">
        <v>8</v>
      </c>
      <c r="C4917" s="81" t="s">
        <v>110</v>
      </c>
      <c r="D4917" s="459">
        <v>1</v>
      </c>
      <c r="E4917" s="81"/>
    </row>
    <row r="4918" spans="1:5" x14ac:dyDescent="0.25">
      <c r="A4918" s="458">
        <v>44159</v>
      </c>
      <c r="B4918" s="81" t="s">
        <v>49</v>
      </c>
      <c r="C4918" s="81" t="s">
        <v>49</v>
      </c>
      <c r="D4918" s="459">
        <v>0</v>
      </c>
      <c r="E4918" s="81"/>
    </row>
    <row r="4919" spans="1:5" x14ac:dyDescent="0.25">
      <c r="A4919" s="458">
        <v>44159</v>
      </c>
      <c r="B4919" s="81" t="s">
        <v>50</v>
      </c>
      <c r="C4919" s="81" t="s">
        <v>365</v>
      </c>
      <c r="D4919" s="459">
        <v>0</v>
      </c>
      <c r="E4919" s="81"/>
    </row>
    <row r="4920" spans="1:5" x14ac:dyDescent="0.25">
      <c r="A4920" s="458">
        <v>44159</v>
      </c>
      <c r="B4920" s="81" t="s">
        <v>27</v>
      </c>
      <c r="C4920" s="81" t="s">
        <v>139</v>
      </c>
      <c r="D4920" s="459">
        <v>3</v>
      </c>
      <c r="E4920" s="81"/>
    </row>
    <row r="4921" spans="1:5" x14ac:dyDescent="0.25">
      <c r="A4921" s="458">
        <v>44159</v>
      </c>
      <c r="B4921" s="81" t="s">
        <v>27</v>
      </c>
      <c r="C4921" s="81" t="s">
        <v>43</v>
      </c>
      <c r="D4921" s="459">
        <v>29</v>
      </c>
      <c r="E4921" s="81"/>
    </row>
    <row r="4922" spans="1:5" x14ac:dyDescent="0.25">
      <c r="A4922" s="458">
        <v>44159</v>
      </c>
      <c r="B4922" s="81" t="s">
        <v>51</v>
      </c>
      <c r="C4922" s="81" t="s">
        <v>51</v>
      </c>
      <c r="D4922" s="459">
        <v>1</v>
      </c>
      <c r="E4922" s="81"/>
    </row>
    <row r="4923" spans="1:5" x14ac:dyDescent="0.25">
      <c r="A4923" s="458">
        <v>44159</v>
      </c>
      <c r="B4923" s="81" t="s">
        <v>10</v>
      </c>
      <c r="C4923" s="81" t="s">
        <v>10</v>
      </c>
      <c r="D4923" s="459">
        <v>9</v>
      </c>
      <c r="E4923" s="81"/>
    </row>
    <row r="4924" spans="1:5" x14ac:dyDescent="0.25">
      <c r="A4924" s="458">
        <v>44160</v>
      </c>
      <c r="B4924" s="81" t="s">
        <v>14</v>
      </c>
      <c r="C4924" s="81" t="s">
        <v>84</v>
      </c>
      <c r="D4924" s="459">
        <v>1</v>
      </c>
      <c r="E4924" s="81"/>
    </row>
    <row r="4925" spans="1:5" x14ac:dyDescent="0.25">
      <c r="A4925" s="458">
        <v>44160</v>
      </c>
      <c r="B4925" s="81" t="s">
        <v>20</v>
      </c>
      <c r="C4925" s="81" t="s">
        <v>20</v>
      </c>
      <c r="D4925" s="459">
        <v>41</v>
      </c>
      <c r="E4925" s="81"/>
    </row>
    <row r="4926" spans="1:5" x14ac:dyDescent="0.25">
      <c r="A4926" s="458">
        <v>44160</v>
      </c>
      <c r="B4926" s="81" t="s">
        <v>20</v>
      </c>
      <c r="C4926" s="81" t="s">
        <v>709</v>
      </c>
      <c r="D4926" s="459">
        <v>1</v>
      </c>
      <c r="E4926" s="81"/>
    </row>
    <row r="4927" spans="1:5" x14ac:dyDescent="0.25">
      <c r="A4927" s="458">
        <v>44160</v>
      </c>
      <c r="B4927" s="81" t="s">
        <v>13</v>
      </c>
      <c r="C4927" s="460" t="s">
        <v>1162</v>
      </c>
      <c r="D4927" s="459">
        <v>1</v>
      </c>
      <c r="E4927" s="81"/>
    </row>
    <row r="4928" spans="1:5" x14ac:dyDescent="0.25">
      <c r="A4928" s="458">
        <v>44160</v>
      </c>
      <c r="B4928" s="81" t="s">
        <v>13</v>
      </c>
      <c r="C4928" s="81" t="s">
        <v>13</v>
      </c>
      <c r="D4928" s="459">
        <v>2</v>
      </c>
      <c r="E4928" s="81"/>
    </row>
    <row r="4929" spans="1:5" x14ac:dyDescent="0.25">
      <c r="A4929" s="458">
        <v>44160</v>
      </c>
      <c r="B4929" s="81" t="s">
        <v>13</v>
      </c>
      <c r="C4929" s="460" t="s">
        <v>1167</v>
      </c>
      <c r="D4929" s="459">
        <v>1</v>
      </c>
      <c r="E4929" s="81"/>
    </row>
    <row r="4930" spans="1:5" x14ac:dyDescent="0.25">
      <c r="A4930" s="458">
        <v>44160</v>
      </c>
      <c r="B4930" s="81" t="s">
        <v>24</v>
      </c>
      <c r="C4930" s="81" t="s">
        <v>23</v>
      </c>
      <c r="D4930" s="459">
        <v>22</v>
      </c>
      <c r="E4930" s="81"/>
    </row>
    <row r="4931" spans="1:5" x14ac:dyDescent="0.25">
      <c r="A4931" s="458">
        <v>44160</v>
      </c>
      <c r="B4931" s="81" t="s">
        <v>24</v>
      </c>
      <c r="C4931" s="460" t="s">
        <v>1180</v>
      </c>
      <c r="D4931" s="459">
        <v>1</v>
      </c>
      <c r="E4931" s="81"/>
    </row>
    <row r="4932" spans="1:5" x14ac:dyDescent="0.25">
      <c r="A4932" s="458">
        <v>44160</v>
      </c>
      <c r="B4932" s="81" t="s">
        <v>24</v>
      </c>
      <c r="C4932" s="81" t="s">
        <v>24</v>
      </c>
      <c r="D4932" s="459">
        <v>1</v>
      </c>
      <c r="E4932" s="81"/>
    </row>
    <row r="4933" spans="1:5" x14ac:dyDescent="0.25">
      <c r="A4933" s="458">
        <v>44160</v>
      </c>
      <c r="B4933" s="81" t="s">
        <v>47</v>
      </c>
      <c r="C4933" s="81" t="s">
        <v>47</v>
      </c>
      <c r="D4933" s="459">
        <v>0</v>
      </c>
      <c r="E4933" s="81"/>
    </row>
    <row r="4934" spans="1:5" x14ac:dyDescent="0.25">
      <c r="A4934" s="458">
        <v>44160</v>
      </c>
      <c r="B4934" s="81" t="s">
        <v>48</v>
      </c>
      <c r="C4934" s="460" t="s">
        <v>1380</v>
      </c>
      <c r="D4934" s="459">
        <v>0</v>
      </c>
      <c r="E4934" s="81"/>
    </row>
    <row r="4935" spans="1:5" x14ac:dyDescent="0.25">
      <c r="A4935" s="458">
        <v>44160</v>
      </c>
      <c r="B4935" s="81" t="s">
        <v>7</v>
      </c>
      <c r="C4935" s="81" t="s">
        <v>7</v>
      </c>
      <c r="D4935" s="459">
        <v>8</v>
      </c>
      <c r="E4935" s="81"/>
    </row>
    <row r="4936" spans="1:5" x14ac:dyDescent="0.25">
      <c r="A4936" s="458">
        <v>44160</v>
      </c>
      <c r="B4936" s="81" t="s">
        <v>9</v>
      </c>
      <c r="C4936" s="460" t="s">
        <v>1192</v>
      </c>
      <c r="D4936" s="459">
        <v>4</v>
      </c>
      <c r="E4936" s="81"/>
    </row>
    <row r="4937" spans="1:5" x14ac:dyDescent="0.25">
      <c r="A4937" s="458">
        <v>44160</v>
      </c>
      <c r="B4937" s="81" t="s">
        <v>9</v>
      </c>
      <c r="C4937" s="81" t="s">
        <v>9</v>
      </c>
      <c r="D4937" s="459">
        <v>26</v>
      </c>
      <c r="E4937" s="81"/>
    </row>
    <row r="4938" spans="1:5" x14ac:dyDescent="0.25">
      <c r="A4938" s="458">
        <v>44160</v>
      </c>
      <c r="B4938" s="81" t="s">
        <v>9</v>
      </c>
      <c r="C4938" s="81" t="s">
        <v>143</v>
      </c>
      <c r="D4938" s="459">
        <v>1</v>
      </c>
      <c r="E4938" s="81"/>
    </row>
    <row r="4939" spans="1:5" x14ac:dyDescent="0.25">
      <c r="A4939" s="458">
        <v>44160</v>
      </c>
      <c r="B4939" s="81" t="s">
        <v>15</v>
      </c>
      <c r="C4939" s="81" t="s">
        <v>1139</v>
      </c>
      <c r="D4939" s="459">
        <v>6</v>
      </c>
      <c r="E4939" s="81"/>
    </row>
    <row r="4940" spans="1:5" x14ac:dyDescent="0.25">
      <c r="A4940" s="458">
        <v>44160</v>
      </c>
      <c r="B4940" s="81" t="s">
        <v>11</v>
      </c>
      <c r="C4940" s="81" t="s">
        <v>11</v>
      </c>
      <c r="D4940" s="459">
        <v>4</v>
      </c>
      <c r="E4940" s="81"/>
    </row>
    <row r="4941" spans="1:5" x14ac:dyDescent="0.25">
      <c r="A4941" s="458">
        <v>44160</v>
      </c>
      <c r="B4941" s="81" t="s">
        <v>12</v>
      </c>
      <c r="C4941" s="460" t="s">
        <v>1224</v>
      </c>
      <c r="D4941" s="459">
        <v>1</v>
      </c>
      <c r="E4941" s="81"/>
    </row>
    <row r="4942" spans="1:5" x14ac:dyDescent="0.25">
      <c r="A4942" s="458">
        <v>44160</v>
      </c>
      <c r="B4942" s="81" t="s">
        <v>12</v>
      </c>
      <c r="C4942" s="81" t="s">
        <v>12</v>
      </c>
      <c r="D4942" s="459">
        <v>1</v>
      </c>
      <c r="E4942" s="81"/>
    </row>
    <row r="4943" spans="1:5" x14ac:dyDescent="0.25">
      <c r="A4943" s="458">
        <v>44160</v>
      </c>
      <c r="B4943" s="81" t="s">
        <v>8</v>
      </c>
      <c r="C4943" s="81" t="s">
        <v>72</v>
      </c>
      <c r="D4943" s="459">
        <v>3</v>
      </c>
      <c r="E4943" s="81"/>
    </row>
    <row r="4944" spans="1:5" x14ac:dyDescent="0.25">
      <c r="A4944" s="458">
        <v>44160</v>
      </c>
      <c r="B4944" s="81" t="s">
        <v>8</v>
      </c>
      <c r="C4944" s="460" t="s">
        <v>1232</v>
      </c>
      <c r="D4944" s="459">
        <v>1</v>
      </c>
      <c r="E4944" s="81"/>
    </row>
    <row r="4945" spans="1:5" x14ac:dyDescent="0.25">
      <c r="A4945" s="458">
        <v>44160</v>
      </c>
      <c r="B4945" s="81" t="s">
        <v>8</v>
      </c>
      <c r="C4945" s="81" t="s">
        <v>58</v>
      </c>
      <c r="D4945" s="459">
        <v>1</v>
      </c>
      <c r="E4945" s="81"/>
    </row>
    <row r="4946" spans="1:5" x14ac:dyDescent="0.25">
      <c r="A4946" s="458">
        <v>44160</v>
      </c>
      <c r="B4946" s="81" t="s">
        <v>8</v>
      </c>
      <c r="C4946" s="81" t="s">
        <v>203</v>
      </c>
      <c r="D4946" s="459">
        <v>1</v>
      </c>
      <c r="E4946" s="81"/>
    </row>
    <row r="4947" spans="1:5" x14ac:dyDescent="0.25">
      <c r="A4947" s="458">
        <v>44160</v>
      </c>
      <c r="B4947" s="81" t="s">
        <v>8</v>
      </c>
      <c r="C4947" s="81" t="s">
        <v>40</v>
      </c>
      <c r="D4947" s="459">
        <v>2</v>
      </c>
      <c r="E4947" s="81"/>
    </row>
    <row r="4948" spans="1:5" x14ac:dyDescent="0.25">
      <c r="A4948" s="458">
        <v>44160</v>
      </c>
      <c r="B4948" s="81" t="s">
        <v>8</v>
      </c>
      <c r="C4948" s="81" t="s">
        <v>8</v>
      </c>
      <c r="D4948" s="459">
        <v>63</v>
      </c>
      <c r="E4948" s="81"/>
    </row>
    <row r="4949" spans="1:5" x14ac:dyDescent="0.25">
      <c r="A4949" s="458">
        <v>44160</v>
      </c>
      <c r="B4949" s="81" t="s">
        <v>8</v>
      </c>
      <c r="C4949" s="81" t="s">
        <v>31</v>
      </c>
      <c r="D4949" s="459">
        <v>1</v>
      </c>
      <c r="E4949" s="81"/>
    </row>
    <row r="4950" spans="1:5" x14ac:dyDescent="0.25">
      <c r="A4950" s="458">
        <v>44160</v>
      </c>
      <c r="B4950" s="81" t="s">
        <v>8</v>
      </c>
      <c r="C4950" s="81" t="s">
        <v>129</v>
      </c>
      <c r="D4950" s="459">
        <v>1</v>
      </c>
      <c r="E4950" s="81"/>
    </row>
    <row r="4951" spans="1:5" x14ac:dyDescent="0.25">
      <c r="A4951" s="458">
        <v>44160</v>
      </c>
      <c r="B4951" s="81" t="s">
        <v>8</v>
      </c>
      <c r="C4951" s="81" t="s">
        <v>79</v>
      </c>
      <c r="D4951" s="459">
        <v>2</v>
      </c>
      <c r="E4951" s="81"/>
    </row>
    <row r="4952" spans="1:5" x14ac:dyDescent="0.25">
      <c r="A4952" s="458">
        <v>44160</v>
      </c>
      <c r="B4952" s="81" t="s">
        <v>8</v>
      </c>
      <c r="C4952" s="81" t="s">
        <v>110</v>
      </c>
      <c r="D4952" s="459">
        <v>4</v>
      </c>
      <c r="E4952" s="81"/>
    </row>
    <row r="4953" spans="1:5" x14ac:dyDescent="0.25">
      <c r="A4953" s="458">
        <v>44160</v>
      </c>
      <c r="B4953" s="81" t="s">
        <v>49</v>
      </c>
      <c r="C4953" s="81" t="s">
        <v>49</v>
      </c>
      <c r="D4953" s="459">
        <v>0</v>
      </c>
      <c r="E4953" s="81"/>
    </row>
    <row r="4954" spans="1:5" x14ac:dyDescent="0.25">
      <c r="A4954" s="458">
        <v>44160</v>
      </c>
      <c r="B4954" s="81" t="s">
        <v>50</v>
      </c>
      <c r="C4954" s="81" t="s">
        <v>365</v>
      </c>
      <c r="D4954" s="459">
        <v>0</v>
      </c>
      <c r="E4954" s="81"/>
    </row>
    <row r="4955" spans="1:5" x14ac:dyDescent="0.25">
      <c r="A4955" s="458">
        <v>44160</v>
      </c>
      <c r="B4955" s="81" t="s">
        <v>27</v>
      </c>
      <c r="C4955" s="81" t="s">
        <v>139</v>
      </c>
      <c r="D4955" s="459">
        <v>1</v>
      </c>
      <c r="E4955" s="81"/>
    </row>
    <row r="4956" spans="1:5" x14ac:dyDescent="0.25">
      <c r="A4956" s="458">
        <v>44160</v>
      </c>
      <c r="B4956" s="81" t="s">
        <v>27</v>
      </c>
      <c r="C4956" s="81" t="s">
        <v>43</v>
      </c>
      <c r="D4956" s="459">
        <v>21</v>
      </c>
      <c r="E4956" s="81"/>
    </row>
    <row r="4957" spans="1:5" x14ac:dyDescent="0.25">
      <c r="A4957" s="458">
        <v>44160</v>
      </c>
      <c r="B4957" s="81" t="s">
        <v>51</v>
      </c>
      <c r="C4957" s="81" t="s">
        <v>51</v>
      </c>
      <c r="D4957" s="459">
        <v>4</v>
      </c>
      <c r="E4957" s="81"/>
    </row>
    <row r="4958" spans="1:5" x14ac:dyDescent="0.25">
      <c r="A4958" s="458">
        <v>44160</v>
      </c>
      <c r="B4958" s="81" t="s">
        <v>10</v>
      </c>
      <c r="C4958" s="81" t="s">
        <v>10</v>
      </c>
      <c r="D4958" s="459">
        <v>1</v>
      </c>
      <c r="E4958" s="81"/>
    </row>
    <row r="4959" spans="1:5" x14ac:dyDescent="0.25">
      <c r="A4959" s="458">
        <v>44161</v>
      </c>
      <c r="B4959" s="81" t="s">
        <v>14</v>
      </c>
      <c r="C4959" s="81" t="s">
        <v>14</v>
      </c>
      <c r="D4959" s="459">
        <v>3</v>
      </c>
      <c r="E4959" s="81"/>
    </row>
    <row r="4960" spans="1:5" x14ac:dyDescent="0.25">
      <c r="A4960" s="458">
        <v>44161</v>
      </c>
      <c r="B4960" s="81" t="s">
        <v>14</v>
      </c>
      <c r="C4960" s="460" t="s">
        <v>1276</v>
      </c>
      <c r="D4960" s="459">
        <v>1</v>
      </c>
      <c r="E4960" s="81"/>
    </row>
    <row r="4961" spans="1:5" x14ac:dyDescent="0.25">
      <c r="A4961" s="458">
        <v>44161</v>
      </c>
      <c r="B4961" s="81" t="s">
        <v>14</v>
      </c>
      <c r="C4961" s="81" t="s">
        <v>16</v>
      </c>
      <c r="D4961" s="459">
        <v>3</v>
      </c>
      <c r="E4961" s="81"/>
    </row>
    <row r="4962" spans="1:5" x14ac:dyDescent="0.25">
      <c r="A4962" s="458">
        <v>44161</v>
      </c>
      <c r="B4962" s="81" t="s">
        <v>14</v>
      </c>
      <c r="C4962" s="81" t="s">
        <v>84</v>
      </c>
      <c r="D4962" s="459">
        <v>1</v>
      </c>
      <c r="E4962" s="81"/>
    </row>
    <row r="4963" spans="1:5" x14ac:dyDescent="0.25">
      <c r="A4963" s="458">
        <v>44161</v>
      </c>
      <c r="B4963" s="81" t="s">
        <v>20</v>
      </c>
      <c r="C4963" s="81" t="s">
        <v>20</v>
      </c>
      <c r="D4963" s="459">
        <v>67</v>
      </c>
      <c r="E4963" s="81"/>
    </row>
    <row r="4964" spans="1:5" x14ac:dyDescent="0.25">
      <c r="A4964" s="458">
        <v>44161</v>
      </c>
      <c r="B4964" s="81" t="s">
        <v>13</v>
      </c>
      <c r="C4964" s="81" t="s">
        <v>13</v>
      </c>
      <c r="D4964" s="459">
        <v>7</v>
      </c>
      <c r="E4964" s="81"/>
    </row>
    <row r="4965" spans="1:5" x14ac:dyDescent="0.25">
      <c r="A4965" s="458">
        <v>44161</v>
      </c>
      <c r="B4965" s="81" t="s">
        <v>13</v>
      </c>
      <c r="C4965" s="460" t="s">
        <v>1165</v>
      </c>
      <c r="D4965" s="459">
        <v>3</v>
      </c>
      <c r="E4965" s="81"/>
    </row>
    <row r="4966" spans="1:5" x14ac:dyDescent="0.25">
      <c r="A4966" s="458">
        <v>44161</v>
      </c>
      <c r="B4966" s="81" t="s">
        <v>13</v>
      </c>
      <c r="C4966" s="460" t="s">
        <v>1167</v>
      </c>
      <c r="D4966" s="459">
        <v>3</v>
      </c>
      <c r="E4966" s="81"/>
    </row>
    <row r="4967" spans="1:5" x14ac:dyDescent="0.25">
      <c r="A4967" s="458">
        <v>44161</v>
      </c>
      <c r="B4967" s="81" t="s">
        <v>24</v>
      </c>
      <c r="C4967" s="81" t="s">
        <v>23</v>
      </c>
      <c r="D4967" s="459">
        <v>30</v>
      </c>
      <c r="E4967" s="81"/>
    </row>
    <row r="4968" spans="1:5" x14ac:dyDescent="0.25">
      <c r="A4968" s="458">
        <v>44161</v>
      </c>
      <c r="B4968" s="81" t="s">
        <v>24</v>
      </c>
      <c r="C4968" s="81" t="s">
        <v>24</v>
      </c>
      <c r="D4968" s="459">
        <v>4</v>
      </c>
      <c r="E4968" s="81"/>
    </row>
    <row r="4969" spans="1:5" x14ac:dyDescent="0.25">
      <c r="A4969" s="458">
        <v>44161</v>
      </c>
      <c r="B4969" s="81" t="s">
        <v>24</v>
      </c>
      <c r="C4969" s="460" t="s">
        <v>1182</v>
      </c>
      <c r="D4969" s="459">
        <v>2</v>
      </c>
      <c r="E4969" s="81"/>
    </row>
    <row r="4970" spans="1:5" x14ac:dyDescent="0.25">
      <c r="A4970" s="458">
        <v>44161</v>
      </c>
      <c r="B4970" s="81" t="s">
        <v>24</v>
      </c>
      <c r="C4970" s="81" t="s">
        <v>36</v>
      </c>
      <c r="D4970" s="459">
        <v>3</v>
      </c>
      <c r="E4970" s="81"/>
    </row>
    <row r="4971" spans="1:5" x14ac:dyDescent="0.25">
      <c r="A4971" s="458">
        <v>44161</v>
      </c>
      <c r="B4971" s="81" t="s">
        <v>47</v>
      </c>
      <c r="C4971" s="81" t="s">
        <v>47</v>
      </c>
      <c r="D4971" s="459">
        <v>1</v>
      </c>
      <c r="E4971" s="81"/>
    </row>
    <row r="4972" spans="1:5" x14ac:dyDescent="0.25">
      <c r="A4972" s="458">
        <v>44161</v>
      </c>
      <c r="B4972" s="81" t="s">
        <v>47</v>
      </c>
      <c r="C4972" s="81" t="s">
        <v>906</v>
      </c>
      <c r="D4972" s="459">
        <v>1</v>
      </c>
      <c r="E4972" s="81"/>
    </row>
    <row r="4973" spans="1:5" x14ac:dyDescent="0.25">
      <c r="A4973" s="458">
        <v>44161</v>
      </c>
      <c r="B4973" s="81" t="s">
        <v>48</v>
      </c>
      <c r="C4973" s="460" t="s">
        <v>1380</v>
      </c>
      <c r="D4973" s="459">
        <v>0</v>
      </c>
      <c r="E4973" s="81"/>
    </row>
    <row r="4974" spans="1:5" x14ac:dyDescent="0.25">
      <c r="A4974" s="458">
        <v>44161</v>
      </c>
      <c r="B4974" s="81" t="s">
        <v>7</v>
      </c>
      <c r="C4974" s="460" t="s">
        <v>1191</v>
      </c>
      <c r="D4974" s="459">
        <v>3</v>
      </c>
      <c r="E4974" s="81"/>
    </row>
    <row r="4975" spans="1:5" x14ac:dyDescent="0.25">
      <c r="A4975" s="458">
        <v>44161</v>
      </c>
      <c r="B4975" s="81" t="s">
        <v>7</v>
      </c>
      <c r="C4975" s="81" t="s">
        <v>7</v>
      </c>
      <c r="D4975" s="459">
        <v>3</v>
      </c>
      <c r="E4975" s="81"/>
    </row>
    <row r="4976" spans="1:5" x14ac:dyDescent="0.25">
      <c r="A4976" s="458">
        <v>44161</v>
      </c>
      <c r="B4976" s="81" t="s">
        <v>9</v>
      </c>
      <c r="C4976" s="81" t="s">
        <v>9</v>
      </c>
      <c r="D4976" s="459">
        <v>32</v>
      </c>
      <c r="E4976" s="81"/>
    </row>
    <row r="4977" spans="1:5" x14ac:dyDescent="0.25">
      <c r="A4977" s="458">
        <v>44161</v>
      </c>
      <c r="B4977" s="81" t="s">
        <v>9</v>
      </c>
      <c r="C4977" s="81" t="s">
        <v>17</v>
      </c>
      <c r="D4977" s="459">
        <v>1</v>
      </c>
      <c r="E4977" s="81"/>
    </row>
    <row r="4978" spans="1:5" x14ac:dyDescent="0.25">
      <c r="A4978" s="458">
        <v>44161</v>
      </c>
      <c r="B4978" s="81" t="s">
        <v>9</v>
      </c>
      <c r="C4978" s="460" t="s">
        <v>1202</v>
      </c>
      <c r="D4978" s="459">
        <v>1</v>
      </c>
      <c r="E4978" s="81"/>
    </row>
    <row r="4979" spans="1:5" x14ac:dyDescent="0.25">
      <c r="A4979" s="458">
        <v>44161</v>
      </c>
      <c r="B4979" s="81" t="s">
        <v>9</v>
      </c>
      <c r="C4979" s="81" t="s">
        <v>143</v>
      </c>
      <c r="D4979" s="459">
        <v>9</v>
      </c>
      <c r="E4979" s="81"/>
    </row>
    <row r="4980" spans="1:5" x14ac:dyDescent="0.25">
      <c r="A4980" s="458">
        <v>44161</v>
      </c>
      <c r="B4980" s="81" t="s">
        <v>15</v>
      </c>
      <c r="C4980" s="81" t="s">
        <v>1139</v>
      </c>
      <c r="D4980" s="459">
        <v>0</v>
      </c>
      <c r="E4980" s="81"/>
    </row>
    <row r="4981" spans="1:5" x14ac:dyDescent="0.25">
      <c r="A4981" s="458">
        <v>44161</v>
      </c>
      <c r="B4981" s="81" t="s">
        <v>11</v>
      </c>
      <c r="C4981" s="81" t="s">
        <v>333</v>
      </c>
      <c r="D4981" s="459">
        <v>1</v>
      </c>
      <c r="E4981" s="81"/>
    </row>
    <row r="4982" spans="1:5" x14ac:dyDescent="0.25">
      <c r="A4982" s="458">
        <v>44161</v>
      </c>
      <c r="B4982" s="81" t="s">
        <v>11</v>
      </c>
      <c r="C4982" s="81" t="s">
        <v>11</v>
      </c>
      <c r="D4982" s="459">
        <v>12</v>
      </c>
      <c r="E4982" s="81"/>
    </row>
    <row r="4983" spans="1:5" x14ac:dyDescent="0.25">
      <c r="A4983" s="458">
        <v>44161</v>
      </c>
      <c r="B4983" s="81" t="s">
        <v>11</v>
      </c>
      <c r="C4983" s="81" t="s">
        <v>133</v>
      </c>
      <c r="D4983" s="459">
        <v>10</v>
      </c>
      <c r="E4983" s="81"/>
    </row>
    <row r="4984" spans="1:5" x14ac:dyDescent="0.25">
      <c r="A4984" s="458">
        <v>44161</v>
      </c>
      <c r="B4984" s="81" t="s">
        <v>12</v>
      </c>
      <c r="C4984" s="81" t="s">
        <v>73</v>
      </c>
      <c r="D4984" s="459">
        <v>2</v>
      </c>
      <c r="E4984" s="81"/>
    </row>
    <row r="4985" spans="1:5" x14ac:dyDescent="0.25">
      <c r="A4985" s="458">
        <v>44161</v>
      </c>
      <c r="B4985" s="81" t="s">
        <v>12</v>
      </c>
      <c r="C4985" s="81" t="s">
        <v>12</v>
      </c>
      <c r="D4985" s="459">
        <v>10</v>
      </c>
      <c r="E4985" s="81"/>
    </row>
    <row r="4986" spans="1:5" x14ac:dyDescent="0.25">
      <c r="A4986" s="458">
        <v>44161</v>
      </c>
      <c r="B4986" s="81" t="s">
        <v>8</v>
      </c>
      <c r="C4986" s="81" t="s">
        <v>72</v>
      </c>
      <c r="D4986" s="459">
        <v>2</v>
      </c>
      <c r="E4986" s="81"/>
    </row>
    <row r="4987" spans="1:5" x14ac:dyDescent="0.25">
      <c r="A4987" s="458">
        <v>44161</v>
      </c>
      <c r="B4987" s="81" t="s">
        <v>8</v>
      </c>
      <c r="C4987" s="81" t="s">
        <v>58</v>
      </c>
      <c r="D4987" s="459">
        <v>9</v>
      </c>
      <c r="E4987" s="81"/>
    </row>
    <row r="4988" spans="1:5" x14ac:dyDescent="0.25">
      <c r="A4988" s="458">
        <v>44161</v>
      </c>
      <c r="B4988" s="81" t="s">
        <v>8</v>
      </c>
      <c r="C4988" s="81" t="s">
        <v>113</v>
      </c>
      <c r="D4988" s="459">
        <v>1</v>
      </c>
      <c r="E4988" s="81"/>
    </row>
    <row r="4989" spans="1:5" x14ac:dyDescent="0.25">
      <c r="A4989" s="458">
        <v>44161</v>
      </c>
      <c r="B4989" s="81" t="s">
        <v>8</v>
      </c>
      <c r="C4989" s="81" t="s">
        <v>140</v>
      </c>
      <c r="D4989" s="459">
        <v>1</v>
      </c>
      <c r="E4989" s="81"/>
    </row>
    <row r="4990" spans="1:5" x14ac:dyDescent="0.25">
      <c r="A4990" s="458">
        <v>44161</v>
      </c>
      <c r="B4990" s="81" t="s">
        <v>8</v>
      </c>
      <c r="C4990" s="81" t="s">
        <v>132</v>
      </c>
      <c r="D4990" s="459">
        <v>2</v>
      </c>
      <c r="E4990" s="81"/>
    </row>
    <row r="4991" spans="1:5" x14ac:dyDescent="0.25">
      <c r="A4991" s="458">
        <v>44161</v>
      </c>
      <c r="B4991" s="81" t="s">
        <v>8</v>
      </c>
      <c r="C4991" s="81" t="s">
        <v>203</v>
      </c>
      <c r="D4991" s="459">
        <v>7</v>
      </c>
      <c r="E4991" s="81"/>
    </row>
    <row r="4992" spans="1:5" x14ac:dyDescent="0.25">
      <c r="A4992" s="458">
        <v>44161</v>
      </c>
      <c r="B4992" s="81" t="s">
        <v>8</v>
      </c>
      <c r="C4992" s="81" t="s">
        <v>40</v>
      </c>
      <c r="D4992" s="459">
        <v>3</v>
      </c>
      <c r="E4992" s="81"/>
    </row>
    <row r="4993" spans="1:5" x14ac:dyDescent="0.25">
      <c r="A4993" s="458">
        <v>44161</v>
      </c>
      <c r="B4993" s="81" t="s">
        <v>8</v>
      </c>
      <c r="C4993" s="81" t="s">
        <v>8</v>
      </c>
      <c r="D4993" s="459">
        <v>52</v>
      </c>
      <c r="E4993" s="81"/>
    </row>
    <row r="4994" spans="1:5" x14ac:dyDescent="0.25">
      <c r="A4994" s="458">
        <v>44161</v>
      </c>
      <c r="B4994" s="81" t="s">
        <v>8</v>
      </c>
      <c r="C4994" s="81" t="s">
        <v>31</v>
      </c>
      <c r="D4994" s="459">
        <v>2</v>
      </c>
      <c r="E4994" s="81"/>
    </row>
    <row r="4995" spans="1:5" x14ac:dyDescent="0.25">
      <c r="A4995" s="458">
        <v>44161</v>
      </c>
      <c r="B4995" s="81" t="s">
        <v>8</v>
      </c>
      <c r="C4995" s="81" t="s">
        <v>129</v>
      </c>
      <c r="D4995" s="459">
        <v>1</v>
      </c>
      <c r="E4995" s="81"/>
    </row>
    <row r="4996" spans="1:5" x14ac:dyDescent="0.25">
      <c r="A4996" s="458">
        <v>44161</v>
      </c>
      <c r="B4996" s="81" t="s">
        <v>8</v>
      </c>
      <c r="C4996" s="81" t="s">
        <v>79</v>
      </c>
      <c r="D4996" s="459">
        <v>2</v>
      </c>
      <c r="E4996" s="81"/>
    </row>
    <row r="4997" spans="1:5" x14ac:dyDescent="0.25">
      <c r="A4997" s="458">
        <v>44161</v>
      </c>
      <c r="B4997" s="81" t="s">
        <v>8</v>
      </c>
      <c r="C4997" s="81" t="s">
        <v>345</v>
      </c>
      <c r="D4997" s="459">
        <v>1</v>
      </c>
      <c r="E4997" s="81"/>
    </row>
    <row r="4998" spans="1:5" x14ac:dyDescent="0.25">
      <c r="A4998" s="458">
        <v>44161</v>
      </c>
      <c r="B4998" s="81" t="s">
        <v>49</v>
      </c>
      <c r="C4998" s="81" t="s">
        <v>49</v>
      </c>
      <c r="D4998" s="459">
        <v>0</v>
      </c>
      <c r="E4998" s="81"/>
    </row>
    <row r="4999" spans="1:5" x14ac:dyDescent="0.25">
      <c r="A4999" s="458">
        <v>44161</v>
      </c>
      <c r="B4999" s="81" t="s">
        <v>50</v>
      </c>
      <c r="C4999" s="116" t="s">
        <v>1140</v>
      </c>
      <c r="D4999" s="459">
        <v>3</v>
      </c>
      <c r="E4999" s="81"/>
    </row>
    <row r="5000" spans="1:5" x14ac:dyDescent="0.25">
      <c r="A5000" s="458">
        <v>44161</v>
      </c>
      <c r="B5000" s="81" t="s">
        <v>27</v>
      </c>
      <c r="C5000" s="81" t="s">
        <v>139</v>
      </c>
      <c r="D5000" s="459">
        <v>1</v>
      </c>
      <c r="E5000" s="81"/>
    </row>
    <row r="5001" spans="1:5" x14ac:dyDescent="0.25">
      <c r="A5001" s="458">
        <v>44161</v>
      </c>
      <c r="B5001" s="81" t="s">
        <v>27</v>
      </c>
      <c r="C5001" s="81" t="s">
        <v>233</v>
      </c>
      <c r="D5001" s="459">
        <v>1</v>
      </c>
      <c r="E5001" s="81"/>
    </row>
    <row r="5002" spans="1:5" x14ac:dyDescent="0.25">
      <c r="A5002" s="458">
        <v>44161</v>
      </c>
      <c r="B5002" s="81" t="s">
        <v>27</v>
      </c>
      <c r="C5002" s="81" t="s">
        <v>43</v>
      </c>
      <c r="D5002" s="459">
        <v>31</v>
      </c>
      <c r="E5002" s="81"/>
    </row>
    <row r="5003" spans="1:5" x14ac:dyDescent="0.25">
      <c r="A5003" s="458">
        <v>44161</v>
      </c>
      <c r="B5003" s="81" t="s">
        <v>27</v>
      </c>
      <c r="C5003" s="460" t="s">
        <v>1257</v>
      </c>
      <c r="D5003" s="459">
        <v>1</v>
      </c>
      <c r="E5003" s="81"/>
    </row>
    <row r="5004" spans="1:5" x14ac:dyDescent="0.25">
      <c r="A5004" s="458">
        <v>44161</v>
      </c>
      <c r="B5004" s="81" t="s">
        <v>51</v>
      </c>
      <c r="C5004" s="460" t="s">
        <v>677</v>
      </c>
      <c r="D5004" s="459">
        <v>2</v>
      </c>
      <c r="E5004" s="81"/>
    </row>
    <row r="5005" spans="1:5" x14ac:dyDescent="0.25">
      <c r="A5005" s="458">
        <v>44161</v>
      </c>
      <c r="B5005" s="81" t="s">
        <v>51</v>
      </c>
      <c r="C5005" s="81" t="s">
        <v>51</v>
      </c>
      <c r="D5005" s="459">
        <v>8</v>
      </c>
      <c r="E5005" s="81"/>
    </row>
    <row r="5006" spans="1:5" x14ac:dyDescent="0.25">
      <c r="A5006" s="458">
        <v>44161</v>
      </c>
      <c r="B5006" s="81" t="s">
        <v>10</v>
      </c>
      <c r="C5006" s="81" t="s">
        <v>10</v>
      </c>
      <c r="D5006" s="459">
        <v>3</v>
      </c>
      <c r="E5006" s="81"/>
    </row>
    <row r="5007" spans="1:5" x14ac:dyDescent="0.25">
      <c r="A5007" s="458">
        <v>44162</v>
      </c>
      <c r="B5007" s="81" t="s">
        <v>14</v>
      </c>
      <c r="C5007" s="81" t="s">
        <v>14</v>
      </c>
      <c r="D5007" s="459">
        <v>10</v>
      </c>
      <c r="E5007" s="81"/>
    </row>
    <row r="5008" spans="1:5" x14ac:dyDescent="0.25">
      <c r="A5008" s="458">
        <v>44162</v>
      </c>
      <c r="B5008" s="81" t="s">
        <v>14</v>
      </c>
      <c r="C5008" s="81" t="s">
        <v>16</v>
      </c>
      <c r="D5008" s="459">
        <v>3</v>
      </c>
      <c r="E5008" s="81"/>
    </row>
    <row r="5009" spans="1:5" x14ac:dyDescent="0.25">
      <c r="A5009" s="458">
        <v>44162</v>
      </c>
      <c r="B5009" s="81" t="s">
        <v>14</v>
      </c>
      <c r="C5009" s="81" t="s">
        <v>84</v>
      </c>
      <c r="D5009" s="459">
        <v>1</v>
      </c>
      <c r="E5009" s="81"/>
    </row>
    <row r="5010" spans="1:5" x14ac:dyDescent="0.25">
      <c r="A5010" s="458">
        <v>44162</v>
      </c>
      <c r="B5010" s="81" t="s">
        <v>20</v>
      </c>
      <c r="C5010" s="81" t="s">
        <v>20</v>
      </c>
      <c r="D5010" s="459">
        <v>46</v>
      </c>
      <c r="E5010" s="81"/>
    </row>
    <row r="5011" spans="1:5" x14ac:dyDescent="0.25">
      <c r="A5011" s="458">
        <v>44162</v>
      </c>
      <c r="B5011" s="81" t="s">
        <v>13</v>
      </c>
      <c r="C5011" s="460" t="s">
        <v>93</v>
      </c>
      <c r="D5011" s="459">
        <v>1</v>
      </c>
      <c r="E5011" s="81"/>
    </row>
    <row r="5012" spans="1:5" x14ac:dyDescent="0.25">
      <c r="A5012" s="458">
        <v>44162</v>
      </c>
      <c r="B5012" s="81" t="s">
        <v>13</v>
      </c>
      <c r="C5012" s="460" t="s">
        <v>1157</v>
      </c>
      <c r="D5012" s="459">
        <v>1</v>
      </c>
      <c r="E5012" s="81"/>
    </row>
    <row r="5013" spans="1:5" x14ac:dyDescent="0.25">
      <c r="A5013" s="458">
        <v>44162</v>
      </c>
      <c r="B5013" s="81" t="s">
        <v>13</v>
      </c>
      <c r="C5013" s="81" t="s">
        <v>13</v>
      </c>
      <c r="D5013" s="459">
        <v>3</v>
      </c>
      <c r="E5013" s="81"/>
    </row>
    <row r="5014" spans="1:5" x14ac:dyDescent="0.25">
      <c r="A5014" s="458">
        <v>44162</v>
      </c>
      <c r="B5014" s="81" t="s">
        <v>13</v>
      </c>
      <c r="C5014" s="460" t="s">
        <v>1163</v>
      </c>
      <c r="D5014" s="459">
        <v>1</v>
      </c>
      <c r="E5014" s="81"/>
    </row>
    <row r="5015" spans="1:5" x14ac:dyDescent="0.25">
      <c r="A5015" s="458">
        <v>44162</v>
      </c>
      <c r="B5015" s="81" t="s">
        <v>13</v>
      </c>
      <c r="C5015" s="460" t="s">
        <v>1165</v>
      </c>
      <c r="D5015" s="459">
        <v>1</v>
      </c>
      <c r="E5015" s="81"/>
    </row>
    <row r="5016" spans="1:5" x14ac:dyDescent="0.25">
      <c r="A5016" s="458">
        <v>44162</v>
      </c>
      <c r="B5016" s="81" t="s">
        <v>13</v>
      </c>
      <c r="C5016" s="460" t="s">
        <v>1167</v>
      </c>
      <c r="D5016" s="459">
        <v>1</v>
      </c>
      <c r="E5016" s="81"/>
    </row>
    <row r="5017" spans="1:5" x14ac:dyDescent="0.25">
      <c r="A5017" s="458">
        <v>44162</v>
      </c>
      <c r="B5017" s="81" t="s">
        <v>24</v>
      </c>
      <c r="C5017" s="81" t="s">
        <v>23</v>
      </c>
      <c r="D5017" s="459">
        <v>18</v>
      </c>
      <c r="E5017" s="81"/>
    </row>
    <row r="5018" spans="1:5" x14ac:dyDescent="0.25">
      <c r="A5018" s="458">
        <v>44162</v>
      </c>
      <c r="B5018" s="81" t="s">
        <v>24</v>
      </c>
      <c r="C5018" s="460" t="s">
        <v>1170</v>
      </c>
      <c r="D5018" s="459">
        <v>1</v>
      </c>
      <c r="E5018" s="81"/>
    </row>
    <row r="5019" spans="1:5" x14ac:dyDescent="0.25">
      <c r="A5019" s="458">
        <v>44162</v>
      </c>
      <c r="B5019" s="81" t="s">
        <v>24</v>
      </c>
      <c r="C5019" s="81" t="s">
        <v>24</v>
      </c>
      <c r="D5019" s="459">
        <v>8</v>
      </c>
      <c r="E5019" s="81"/>
    </row>
    <row r="5020" spans="1:5" x14ac:dyDescent="0.25">
      <c r="A5020" s="458">
        <v>44162</v>
      </c>
      <c r="B5020" s="81" t="s">
        <v>24</v>
      </c>
      <c r="C5020" s="460" t="s">
        <v>1182</v>
      </c>
      <c r="D5020" s="459">
        <v>1</v>
      </c>
      <c r="E5020" s="81"/>
    </row>
    <row r="5021" spans="1:5" x14ac:dyDescent="0.25">
      <c r="A5021" s="458">
        <v>44162</v>
      </c>
      <c r="B5021" s="81" t="s">
        <v>24</v>
      </c>
      <c r="C5021" s="81" t="s">
        <v>37</v>
      </c>
      <c r="D5021" s="459">
        <v>1</v>
      </c>
      <c r="E5021" s="81"/>
    </row>
    <row r="5022" spans="1:5" x14ac:dyDescent="0.25">
      <c r="A5022" s="458">
        <v>44162</v>
      </c>
      <c r="B5022" s="81" t="s">
        <v>24</v>
      </c>
      <c r="C5022" s="81" t="s">
        <v>36</v>
      </c>
      <c r="D5022" s="459">
        <v>1</v>
      </c>
      <c r="E5022" s="81"/>
    </row>
    <row r="5023" spans="1:5" x14ac:dyDescent="0.25">
      <c r="A5023" s="458">
        <v>44162</v>
      </c>
      <c r="B5023" s="81" t="s">
        <v>47</v>
      </c>
      <c r="C5023" s="81" t="s">
        <v>47</v>
      </c>
      <c r="D5023" s="459">
        <v>0</v>
      </c>
      <c r="E5023" s="81"/>
    </row>
    <row r="5024" spans="1:5" x14ac:dyDescent="0.25">
      <c r="A5024" s="458">
        <v>44162</v>
      </c>
      <c r="B5024" s="81" t="s">
        <v>48</v>
      </c>
      <c r="C5024" s="460" t="s">
        <v>1380</v>
      </c>
      <c r="D5024" s="459">
        <v>0</v>
      </c>
      <c r="E5024" s="81"/>
    </row>
    <row r="5025" spans="1:5" x14ac:dyDescent="0.25">
      <c r="A5025" s="458">
        <v>44162</v>
      </c>
      <c r="B5025" s="81" t="s">
        <v>7</v>
      </c>
      <c r="C5025" s="460" t="s">
        <v>1191</v>
      </c>
      <c r="D5025" s="459">
        <v>1</v>
      </c>
      <c r="E5025" s="81"/>
    </row>
    <row r="5026" spans="1:5" x14ac:dyDescent="0.25">
      <c r="A5026" s="458">
        <v>44162</v>
      </c>
      <c r="B5026" s="81" t="s">
        <v>7</v>
      </c>
      <c r="C5026" s="81" t="s">
        <v>7</v>
      </c>
      <c r="D5026" s="459">
        <v>2</v>
      </c>
      <c r="E5026" s="81"/>
    </row>
    <row r="5027" spans="1:5" x14ac:dyDescent="0.25">
      <c r="A5027" s="458">
        <v>44162</v>
      </c>
      <c r="B5027" s="81" t="s">
        <v>9</v>
      </c>
      <c r="C5027" s="460" t="s">
        <v>1192</v>
      </c>
      <c r="D5027" s="459">
        <v>2</v>
      </c>
      <c r="E5027" s="81"/>
    </row>
    <row r="5028" spans="1:5" x14ac:dyDescent="0.25">
      <c r="A5028" s="458">
        <v>44162</v>
      </c>
      <c r="B5028" s="81" t="s">
        <v>9</v>
      </c>
      <c r="C5028" s="81" t="s">
        <v>362</v>
      </c>
      <c r="D5028" s="459">
        <v>1</v>
      </c>
      <c r="E5028" s="81"/>
    </row>
    <row r="5029" spans="1:5" x14ac:dyDescent="0.25">
      <c r="A5029" s="458">
        <v>44162</v>
      </c>
      <c r="B5029" s="81" t="s">
        <v>9</v>
      </c>
      <c r="C5029" s="81" t="s">
        <v>9</v>
      </c>
      <c r="D5029" s="459">
        <v>18</v>
      </c>
      <c r="E5029" s="81"/>
    </row>
    <row r="5030" spans="1:5" x14ac:dyDescent="0.25">
      <c r="A5030" s="458">
        <v>44162</v>
      </c>
      <c r="B5030" s="81" t="s">
        <v>9</v>
      </c>
      <c r="C5030" s="81" t="s">
        <v>17</v>
      </c>
      <c r="D5030" s="459">
        <v>4</v>
      </c>
      <c r="E5030" s="81"/>
    </row>
    <row r="5031" spans="1:5" x14ac:dyDescent="0.25">
      <c r="A5031" s="458">
        <v>44162</v>
      </c>
      <c r="B5031" s="81" t="s">
        <v>9</v>
      </c>
      <c r="C5031" s="460" t="s">
        <v>1202</v>
      </c>
      <c r="D5031" s="459">
        <v>1</v>
      </c>
      <c r="E5031" s="81"/>
    </row>
    <row r="5032" spans="1:5" x14ac:dyDescent="0.25">
      <c r="A5032" s="458">
        <v>44162</v>
      </c>
      <c r="B5032" s="81" t="s">
        <v>9</v>
      </c>
      <c r="C5032" s="81" t="s">
        <v>143</v>
      </c>
      <c r="D5032" s="459">
        <v>1</v>
      </c>
      <c r="E5032" s="81"/>
    </row>
    <row r="5033" spans="1:5" x14ac:dyDescent="0.25">
      <c r="A5033" s="458">
        <v>44162</v>
      </c>
      <c r="B5033" s="81" t="s">
        <v>15</v>
      </c>
      <c r="C5033" s="81" t="s">
        <v>107</v>
      </c>
      <c r="D5033" s="459">
        <v>2</v>
      </c>
      <c r="E5033" s="81"/>
    </row>
    <row r="5034" spans="1:5" x14ac:dyDescent="0.25">
      <c r="A5034" s="458">
        <v>44162</v>
      </c>
      <c r="B5034" s="81" t="s">
        <v>15</v>
      </c>
      <c r="C5034" s="81" t="s">
        <v>1139</v>
      </c>
      <c r="D5034" s="459">
        <v>1</v>
      </c>
      <c r="E5034" s="81"/>
    </row>
    <row r="5035" spans="1:5" x14ac:dyDescent="0.25">
      <c r="A5035" s="458">
        <v>44162</v>
      </c>
      <c r="B5035" s="81" t="s">
        <v>11</v>
      </c>
      <c r="C5035" s="81" t="s">
        <v>11</v>
      </c>
      <c r="D5035" s="459">
        <v>7</v>
      </c>
      <c r="E5035" s="81"/>
    </row>
    <row r="5036" spans="1:5" x14ac:dyDescent="0.25">
      <c r="A5036" s="458">
        <v>44162</v>
      </c>
      <c r="B5036" s="81" t="s">
        <v>11</v>
      </c>
      <c r="C5036" s="81" t="s">
        <v>133</v>
      </c>
      <c r="D5036" s="459">
        <v>4</v>
      </c>
      <c r="E5036" s="81"/>
    </row>
    <row r="5037" spans="1:5" x14ac:dyDescent="0.25">
      <c r="A5037" s="458">
        <v>44162</v>
      </c>
      <c r="B5037" s="81" t="s">
        <v>12</v>
      </c>
      <c r="C5037" s="460" t="s">
        <v>1224</v>
      </c>
      <c r="D5037" s="459">
        <v>1</v>
      </c>
      <c r="E5037" s="81"/>
    </row>
    <row r="5038" spans="1:5" x14ac:dyDescent="0.25">
      <c r="A5038" s="458">
        <v>44162</v>
      </c>
      <c r="B5038" s="81" t="s">
        <v>12</v>
      </c>
      <c r="C5038" s="81" t="s">
        <v>12</v>
      </c>
      <c r="D5038" s="459">
        <v>10</v>
      </c>
      <c r="E5038" s="81"/>
    </row>
    <row r="5039" spans="1:5" x14ac:dyDescent="0.25">
      <c r="A5039" s="458">
        <v>44162</v>
      </c>
      <c r="B5039" s="81" t="s">
        <v>8</v>
      </c>
      <c r="C5039" s="460" t="s">
        <v>1232</v>
      </c>
      <c r="D5039" s="459">
        <v>1</v>
      </c>
      <c r="E5039" s="81"/>
    </row>
    <row r="5040" spans="1:5" x14ac:dyDescent="0.25">
      <c r="A5040" s="458">
        <v>44162</v>
      </c>
      <c r="B5040" s="81" t="s">
        <v>8</v>
      </c>
      <c r="C5040" s="81" t="s">
        <v>58</v>
      </c>
      <c r="D5040" s="459">
        <v>5</v>
      </c>
      <c r="E5040" s="81"/>
    </row>
    <row r="5041" spans="1:5" x14ac:dyDescent="0.25">
      <c r="A5041" s="458">
        <v>44162</v>
      </c>
      <c r="B5041" s="81" t="s">
        <v>8</v>
      </c>
      <c r="C5041" s="81" t="s">
        <v>40</v>
      </c>
      <c r="D5041" s="459">
        <v>3</v>
      </c>
      <c r="E5041" s="81"/>
    </row>
    <row r="5042" spans="1:5" x14ac:dyDescent="0.25">
      <c r="A5042" s="458">
        <v>44162</v>
      </c>
      <c r="B5042" s="81" t="s">
        <v>8</v>
      </c>
      <c r="C5042" s="81" t="s">
        <v>8</v>
      </c>
      <c r="D5042" s="459">
        <v>64</v>
      </c>
      <c r="E5042" s="81"/>
    </row>
    <row r="5043" spans="1:5" x14ac:dyDescent="0.25">
      <c r="A5043" s="458">
        <v>44162</v>
      </c>
      <c r="B5043" s="81" t="s">
        <v>8</v>
      </c>
      <c r="C5043" s="460" t="s">
        <v>1528</v>
      </c>
      <c r="D5043" s="459">
        <v>1</v>
      </c>
      <c r="E5043" s="81"/>
    </row>
    <row r="5044" spans="1:5" x14ac:dyDescent="0.25">
      <c r="A5044" s="458">
        <v>44162</v>
      </c>
      <c r="B5044" s="81" t="s">
        <v>8</v>
      </c>
      <c r="C5044" s="81" t="s">
        <v>31</v>
      </c>
      <c r="D5044" s="459">
        <v>2</v>
      </c>
      <c r="E5044" s="81"/>
    </row>
    <row r="5045" spans="1:5" x14ac:dyDescent="0.25">
      <c r="A5045" s="458">
        <v>44162</v>
      </c>
      <c r="B5045" s="81" t="s">
        <v>8</v>
      </c>
      <c r="C5045" s="81" t="s">
        <v>79</v>
      </c>
      <c r="D5045" s="459">
        <v>1</v>
      </c>
      <c r="E5045" s="81"/>
    </row>
    <row r="5046" spans="1:5" x14ac:dyDescent="0.25">
      <c r="A5046" s="458">
        <v>44162</v>
      </c>
      <c r="B5046" s="81" t="s">
        <v>8</v>
      </c>
      <c r="C5046" s="81" t="s">
        <v>110</v>
      </c>
      <c r="D5046" s="459">
        <v>2</v>
      </c>
      <c r="E5046" s="81"/>
    </row>
    <row r="5047" spans="1:5" x14ac:dyDescent="0.25">
      <c r="A5047" s="458">
        <v>44162</v>
      </c>
      <c r="B5047" s="81" t="s">
        <v>49</v>
      </c>
      <c r="C5047" s="460" t="s">
        <v>1246</v>
      </c>
      <c r="D5047" s="459">
        <v>1</v>
      </c>
      <c r="E5047" s="81"/>
    </row>
    <row r="5048" spans="1:5" x14ac:dyDescent="0.25">
      <c r="A5048" s="458">
        <v>44162</v>
      </c>
      <c r="B5048" s="81" t="s">
        <v>49</v>
      </c>
      <c r="C5048" s="81" t="s">
        <v>49</v>
      </c>
      <c r="D5048" s="459">
        <v>1</v>
      </c>
      <c r="E5048" s="81"/>
    </row>
    <row r="5049" spans="1:5" x14ac:dyDescent="0.25">
      <c r="A5049" s="458">
        <v>44162</v>
      </c>
      <c r="B5049" s="81" t="s">
        <v>50</v>
      </c>
      <c r="C5049" s="81" t="s">
        <v>365</v>
      </c>
      <c r="D5049" s="459">
        <v>0</v>
      </c>
      <c r="E5049" s="81"/>
    </row>
    <row r="5050" spans="1:5" x14ac:dyDescent="0.25">
      <c r="A5050" s="458">
        <v>44162</v>
      </c>
      <c r="B5050" s="81" t="s">
        <v>27</v>
      </c>
      <c r="C5050" s="81" t="s">
        <v>139</v>
      </c>
      <c r="D5050" s="459">
        <v>3</v>
      </c>
      <c r="E5050" s="81"/>
    </row>
    <row r="5051" spans="1:5" x14ac:dyDescent="0.25">
      <c r="A5051" s="458">
        <v>44162</v>
      </c>
      <c r="B5051" s="81" t="s">
        <v>27</v>
      </c>
      <c r="C5051" s="81" t="s">
        <v>43</v>
      </c>
      <c r="D5051" s="459">
        <v>35</v>
      </c>
      <c r="E5051" s="81"/>
    </row>
    <row r="5052" spans="1:5" x14ac:dyDescent="0.25">
      <c r="A5052" s="458">
        <v>44162</v>
      </c>
      <c r="B5052" s="81" t="s">
        <v>51</v>
      </c>
      <c r="C5052" s="460" t="s">
        <v>677</v>
      </c>
      <c r="D5052" s="459">
        <v>1</v>
      </c>
      <c r="E5052" s="81"/>
    </row>
    <row r="5053" spans="1:5" x14ac:dyDescent="0.25">
      <c r="A5053" s="458">
        <v>44162</v>
      </c>
      <c r="B5053" s="81" t="s">
        <v>51</v>
      </c>
      <c r="C5053" s="81" t="s">
        <v>51</v>
      </c>
      <c r="D5053" s="459">
        <v>15</v>
      </c>
      <c r="E5053" s="81"/>
    </row>
    <row r="5054" spans="1:5" x14ac:dyDescent="0.25">
      <c r="A5054" s="458">
        <v>44162</v>
      </c>
      <c r="B5054" s="81" t="s">
        <v>10</v>
      </c>
      <c r="C5054" s="81" t="s">
        <v>10</v>
      </c>
      <c r="D5054" s="459">
        <v>0</v>
      </c>
      <c r="E5054" s="81"/>
    </row>
    <row r="5055" spans="1:5" x14ac:dyDescent="0.25">
      <c r="A5055" s="458">
        <v>44163</v>
      </c>
      <c r="B5055" s="81" t="s">
        <v>14</v>
      </c>
      <c r="C5055" s="81" t="s">
        <v>14</v>
      </c>
      <c r="D5055" s="459">
        <v>2</v>
      </c>
      <c r="E5055" s="81"/>
    </row>
    <row r="5056" spans="1:5" x14ac:dyDescent="0.25">
      <c r="A5056" s="458">
        <v>44163</v>
      </c>
      <c r="B5056" s="81" t="s">
        <v>14</v>
      </c>
      <c r="C5056" s="81" t="s">
        <v>16</v>
      </c>
      <c r="D5056" s="459">
        <v>4</v>
      </c>
      <c r="E5056" s="81"/>
    </row>
    <row r="5057" spans="1:5" x14ac:dyDescent="0.25">
      <c r="A5057" s="458">
        <v>44163</v>
      </c>
      <c r="B5057" s="81" t="s">
        <v>14</v>
      </c>
      <c r="C5057" s="81" t="s">
        <v>84</v>
      </c>
      <c r="D5057" s="459">
        <v>2</v>
      </c>
      <c r="E5057" s="81"/>
    </row>
    <row r="5058" spans="1:5" x14ac:dyDescent="0.25">
      <c r="A5058" s="458">
        <v>44163</v>
      </c>
      <c r="B5058" s="81" t="s">
        <v>20</v>
      </c>
      <c r="C5058" s="81" t="s">
        <v>20</v>
      </c>
      <c r="D5058" s="459">
        <v>74</v>
      </c>
      <c r="E5058" s="81"/>
    </row>
    <row r="5059" spans="1:5" x14ac:dyDescent="0.25">
      <c r="A5059" s="458">
        <v>44163</v>
      </c>
      <c r="B5059" s="81" t="s">
        <v>20</v>
      </c>
      <c r="C5059" s="81" t="s">
        <v>648</v>
      </c>
      <c r="D5059" s="459">
        <v>2</v>
      </c>
      <c r="E5059" s="81"/>
    </row>
    <row r="5060" spans="1:5" x14ac:dyDescent="0.25">
      <c r="A5060" s="458">
        <v>44163</v>
      </c>
      <c r="B5060" s="81" t="s">
        <v>13</v>
      </c>
      <c r="C5060" s="81" t="s">
        <v>13</v>
      </c>
      <c r="D5060" s="459">
        <v>3</v>
      </c>
      <c r="E5060" s="81"/>
    </row>
    <row r="5061" spans="1:5" x14ac:dyDescent="0.25">
      <c r="A5061" s="458">
        <v>44163</v>
      </c>
      <c r="B5061" s="81" t="s">
        <v>13</v>
      </c>
      <c r="C5061" s="460" t="s">
        <v>1163</v>
      </c>
      <c r="D5061" s="459">
        <v>1</v>
      </c>
      <c r="E5061" s="81"/>
    </row>
    <row r="5062" spans="1:5" x14ac:dyDescent="0.25">
      <c r="A5062" s="458">
        <v>44163</v>
      </c>
      <c r="B5062" s="81" t="s">
        <v>13</v>
      </c>
      <c r="C5062" s="460" t="s">
        <v>1167</v>
      </c>
      <c r="D5062" s="459">
        <v>6</v>
      </c>
      <c r="E5062" s="81"/>
    </row>
    <row r="5063" spans="1:5" x14ac:dyDescent="0.25">
      <c r="A5063" s="458">
        <v>44163</v>
      </c>
      <c r="B5063" s="81" t="s">
        <v>24</v>
      </c>
      <c r="C5063" s="81" t="s">
        <v>23</v>
      </c>
      <c r="D5063" s="459">
        <v>27</v>
      </c>
      <c r="E5063" s="81"/>
    </row>
    <row r="5064" spans="1:5" x14ac:dyDescent="0.25">
      <c r="A5064" s="458">
        <v>44163</v>
      </c>
      <c r="B5064" s="81" t="s">
        <v>24</v>
      </c>
      <c r="C5064" s="81" t="s">
        <v>24</v>
      </c>
      <c r="D5064" s="459">
        <v>4</v>
      </c>
      <c r="E5064" s="81"/>
    </row>
    <row r="5065" spans="1:5" x14ac:dyDescent="0.25">
      <c r="A5065" s="458">
        <v>44163</v>
      </c>
      <c r="B5065" s="81" t="s">
        <v>47</v>
      </c>
      <c r="C5065" s="81" t="s">
        <v>47</v>
      </c>
      <c r="D5065" s="459">
        <v>2</v>
      </c>
      <c r="E5065" s="81"/>
    </row>
    <row r="5066" spans="1:5" x14ac:dyDescent="0.25">
      <c r="A5066" s="458">
        <v>44163</v>
      </c>
      <c r="B5066" s="81" t="s">
        <v>48</v>
      </c>
      <c r="C5066" s="460" t="s">
        <v>1380</v>
      </c>
      <c r="D5066" s="459">
        <v>0</v>
      </c>
      <c r="E5066" s="81"/>
    </row>
    <row r="5067" spans="1:5" x14ac:dyDescent="0.25">
      <c r="A5067" s="458">
        <v>44163</v>
      </c>
      <c r="B5067" s="81" t="s">
        <v>7</v>
      </c>
      <c r="C5067" s="81" t="s">
        <v>7</v>
      </c>
      <c r="D5067" s="459">
        <v>5</v>
      </c>
      <c r="E5067" s="81"/>
    </row>
    <row r="5068" spans="1:5" x14ac:dyDescent="0.25">
      <c r="A5068" s="458">
        <v>44163</v>
      </c>
      <c r="B5068" s="81" t="s">
        <v>9</v>
      </c>
      <c r="C5068" s="81" t="s">
        <v>9</v>
      </c>
      <c r="D5068" s="459">
        <v>31</v>
      </c>
      <c r="E5068" s="81"/>
    </row>
    <row r="5069" spans="1:5" x14ac:dyDescent="0.25">
      <c r="A5069" s="458">
        <v>44163</v>
      </c>
      <c r="B5069" s="81" t="s">
        <v>9</v>
      </c>
      <c r="C5069" s="460" t="s">
        <v>1202</v>
      </c>
      <c r="D5069" s="459">
        <v>1</v>
      </c>
      <c r="E5069" s="81"/>
    </row>
    <row r="5070" spans="1:5" x14ac:dyDescent="0.25">
      <c r="A5070" s="458">
        <v>44163</v>
      </c>
      <c r="B5070" s="81" t="s">
        <v>15</v>
      </c>
      <c r="C5070" s="81" t="s">
        <v>1139</v>
      </c>
      <c r="D5070" s="459">
        <v>0</v>
      </c>
      <c r="E5070" s="81"/>
    </row>
    <row r="5071" spans="1:5" x14ac:dyDescent="0.25">
      <c r="A5071" s="458">
        <v>44163</v>
      </c>
      <c r="B5071" s="81" t="s">
        <v>11</v>
      </c>
      <c r="C5071" s="81" t="s">
        <v>11</v>
      </c>
      <c r="D5071" s="459">
        <v>6</v>
      </c>
      <c r="E5071" s="81"/>
    </row>
    <row r="5072" spans="1:5" x14ac:dyDescent="0.25">
      <c r="A5072" s="458">
        <v>44163</v>
      </c>
      <c r="B5072" s="81" t="s">
        <v>11</v>
      </c>
      <c r="C5072" s="81" t="s">
        <v>133</v>
      </c>
      <c r="D5072" s="459">
        <v>5</v>
      </c>
      <c r="E5072" s="81"/>
    </row>
    <row r="5073" spans="1:5" x14ac:dyDescent="0.25">
      <c r="A5073" s="458">
        <v>44163</v>
      </c>
      <c r="B5073" s="81" t="s">
        <v>12</v>
      </c>
      <c r="C5073" s="460" t="s">
        <v>1224</v>
      </c>
      <c r="D5073" s="459">
        <v>1</v>
      </c>
      <c r="E5073" s="81"/>
    </row>
    <row r="5074" spans="1:5" x14ac:dyDescent="0.25">
      <c r="A5074" s="458">
        <v>44163</v>
      </c>
      <c r="B5074" s="81" t="s">
        <v>8</v>
      </c>
      <c r="C5074" s="81" t="s">
        <v>72</v>
      </c>
      <c r="D5074" s="459">
        <v>2</v>
      </c>
      <c r="E5074" s="81"/>
    </row>
    <row r="5075" spans="1:5" x14ac:dyDescent="0.25">
      <c r="A5075" s="458">
        <v>44163</v>
      </c>
      <c r="B5075" s="81" t="s">
        <v>8</v>
      </c>
      <c r="C5075" s="460" t="s">
        <v>1231</v>
      </c>
      <c r="D5075" s="459">
        <v>1</v>
      </c>
      <c r="E5075" s="81"/>
    </row>
    <row r="5076" spans="1:5" x14ac:dyDescent="0.25">
      <c r="A5076" s="458">
        <v>44163</v>
      </c>
      <c r="B5076" s="81" t="s">
        <v>8</v>
      </c>
      <c r="C5076" s="460" t="s">
        <v>1232</v>
      </c>
      <c r="D5076" s="459">
        <v>6</v>
      </c>
      <c r="E5076" s="81"/>
    </row>
    <row r="5077" spans="1:5" x14ac:dyDescent="0.25">
      <c r="A5077" s="458">
        <v>44163</v>
      </c>
      <c r="B5077" s="81" t="s">
        <v>8</v>
      </c>
      <c r="C5077" s="118" t="s">
        <v>2973</v>
      </c>
      <c r="D5077" s="459">
        <v>1</v>
      </c>
      <c r="E5077" s="81"/>
    </row>
    <row r="5078" spans="1:5" x14ac:dyDescent="0.25">
      <c r="A5078" s="458">
        <v>44163</v>
      </c>
      <c r="B5078" s="81" t="s">
        <v>8</v>
      </c>
      <c r="C5078" s="81" t="s">
        <v>58</v>
      </c>
      <c r="D5078" s="459">
        <v>2</v>
      </c>
      <c r="E5078" s="81"/>
    </row>
    <row r="5079" spans="1:5" x14ac:dyDescent="0.25">
      <c r="A5079" s="458">
        <v>44163</v>
      </c>
      <c r="B5079" s="81" t="s">
        <v>8</v>
      </c>
      <c r="C5079" s="81" t="s">
        <v>132</v>
      </c>
      <c r="D5079" s="459">
        <v>1</v>
      </c>
      <c r="E5079" s="81"/>
    </row>
    <row r="5080" spans="1:5" x14ac:dyDescent="0.25">
      <c r="A5080" s="458">
        <v>44163</v>
      </c>
      <c r="B5080" s="81" t="s">
        <v>8</v>
      </c>
      <c r="C5080" s="81" t="s">
        <v>203</v>
      </c>
      <c r="D5080" s="459">
        <v>10</v>
      </c>
      <c r="E5080" s="81"/>
    </row>
    <row r="5081" spans="1:5" x14ac:dyDescent="0.25">
      <c r="A5081" s="458">
        <v>44163</v>
      </c>
      <c r="B5081" s="81" t="s">
        <v>8</v>
      </c>
      <c r="C5081" s="81" t="s">
        <v>40</v>
      </c>
      <c r="D5081" s="459">
        <v>1</v>
      </c>
      <c r="E5081" s="81"/>
    </row>
    <row r="5082" spans="1:5" x14ac:dyDescent="0.25">
      <c r="A5082" s="458">
        <v>44163</v>
      </c>
      <c r="B5082" s="81" t="s">
        <v>8</v>
      </c>
      <c r="C5082" s="81" t="s">
        <v>8</v>
      </c>
      <c r="D5082" s="459">
        <v>48</v>
      </c>
      <c r="E5082" s="81"/>
    </row>
    <row r="5083" spans="1:5" x14ac:dyDescent="0.25">
      <c r="A5083" s="458">
        <v>44163</v>
      </c>
      <c r="B5083" s="81" t="s">
        <v>8</v>
      </c>
      <c r="C5083" s="81" t="s">
        <v>185</v>
      </c>
      <c r="D5083" s="459">
        <v>1</v>
      </c>
      <c r="E5083" s="81"/>
    </row>
    <row r="5084" spans="1:5" x14ac:dyDescent="0.25">
      <c r="A5084" s="458">
        <v>44163</v>
      </c>
      <c r="B5084" s="81" t="s">
        <v>8</v>
      </c>
      <c r="C5084" s="81" t="s">
        <v>31</v>
      </c>
      <c r="D5084" s="459">
        <v>3</v>
      </c>
      <c r="E5084" s="81"/>
    </row>
    <row r="5085" spans="1:5" x14ac:dyDescent="0.25">
      <c r="A5085" s="458">
        <v>44163</v>
      </c>
      <c r="B5085" s="81" t="s">
        <v>8</v>
      </c>
      <c r="C5085" s="81" t="s">
        <v>110</v>
      </c>
      <c r="D5085" s="459">
        <v>4</v>
      </c>
      <c r="E5085" s="81"/>
    </row>
    <row r="5086" spans="1:5" x14ac:dyDescent="0.25">
      <c r="A5086" s="458">
        <v>44163</v>
      </c>
      <c r="B5086" s="81" t="s">
        <v>49</v>
      </c>
      <c r="C5086" s="81" t="s">
        <v>49</v>
      </c>
      <c r="D5086" s="459">
        <v>0</v>
      </c>
      <c r="E5086" s="81"/>
    </row>
    <row r="5087" spans="1:5" x14ac:dyDescent="0.25">
      <c r="A5087" s="458">
        <v>44163</v>
      </c>
      <c r="B5087" s="81" t="s">
        <v>50</v>
      </c>
      <c r="C5087" s="116" t="s">
        <v>1140</v>
      </c>
      <c r="D5087" s="459">
        <v>2</v>
      </c>
      <c r="E5087" s="81"/>
    </row>
    <row r="5088" spans="1:5" x14ac:dyDescent="0.25">
      <c r="A5088" s="458">
        <v>44163</v>
      </c>
      <c r="B5088" s="81" t="s">
        <v>27</v>
      </c>
      <c r="C5088" s="81" t="s">
        <v>139</v>
      </c>
      <c r="D5088" s="459">
        <v>8</v>
      </c>
      <c r="E5088" s="81"/>
    </row>
    <row r="5089" spans="1:5" x14ac:dyDescent="0.25">
      <c r="A5089" s="458">
        <v>44163</v>
      </c>
      <c r="B5089" s="81" t="s">
        <v>27</v>
      </c>
      <c r="C5089" s="81" t="s">
        <v>43</v>
      </c>
      <c r="D5089" s="459">
        <v>37</v>
      </c>
      <c r="E5089" s="81"/>
    </row>
    <row r="5090" spans="1:5" x14ac:dyDescent="0.25">
      <c r="A5090" s="458">
        <v>44163</v>
      </c>
      <c r="B5090" s="81" t="s">
        <v>27</v>
      </c>
      <c r="C5090" s="460" t="s">
        <v>1257</v>
      </c>
      <c r="D5090" s="459">
        <v>1</v>
      </c>
      <c r="E5090" s="81"/>
    </row>
    <row r="5091" spans="1:5" x14ac:dyDescent="0.25">
      <c r="A5091" s="458">
        <v>44163</v>
      </c>
      <c r="B5091" s="81" t="s">
        <v>51</v>
      </c>
      <c r="C5091" s="81" t="s">
        <v>51</v>
      </c>
      <c r="D5091" s="459">
        <v>6</v>
      </c>
      <c r="E5091" s="81"/>
    </row>
    <row r="5092" spans="1:5" x14ac:dyDescent="0.25">
      <c r="A5092" s="458">
        <v>44163</v>
      </c>
      <c r="B5092" s="81" t="s">
        <v>10</v>
      </c>
      <c r="C5092" s="81" t="s">
        <v>10</v>
      </c>
      <c r="D5092" s="459">
        <v>2</v>
      </c>
      <c r="E5092" s="81"/>
    </row>
    <row r="5093" spans="1:5" x14ac:dyDescent="0.25">
      <c r="A5093" s="458">
        <v>44164</v>
      </c>
      <c r="B5093" s="81" t="s">
        <v>14</v>
      </c>
      <c r="C5093" s="81" t="s">
        <v>14</v>
      </c>
      <c r="D5093" s="459">
        <v>0</v>
      </c>
      <c r="E5093" s="81"/>
    </row>
    <row r="5094" spans="1:5" x14ac:dyDescent="0.25">
      <c r="A5094" s="458">
        <v>44164</v>
      </c>
      <c r="B5094" s="81" t="s">
        <v>14</v>
      </c>
      <c r="C5094" s="81" t="s">
        <v>14</v>
      </c>
      <c r="D5094" s="459">
        <v>0</v>
      </c>
      <c r="E5094" s="81"/>
    </row>
    <row r="5095" spans="1:5" x14ac:dyDescent="0.25">
      <c r="A5095" s="458">
        <v>44164</v>
      </c>
      <c r="B5095" s="81" t="s">
        <v>20</v>
      </c>
      <c r="C5095" s="81" t="s">
        <v>20</v>
      </c>
      <c r="D5095" s="459">
        <v>0</v>
      </c>
      <c r="E5095" s="81"/>
    </row>
    <row r="5096" spans="1:5" x14ac:dyDescent="0.25">
      <c r="A5096" s="458">
        <v>44164</v>
      </c>
      <c r="B5096" s="81" t="s">
        <v>20</v>
      </c>
      <c r="C5096" s="81" t="s">
        <v>20</v>
      </c>
      <c r="D5096" s="459">
        <v>0</v>
      </c>
      <c r="E5096" s="81"/>
    </row>
    <row r="5097" spans="1:5" x14ac:dyDescent="0.25">
      <c r="A5097" s="458">
        <v>44164</v>
      </c>
      <c r="B5097" s="81" t="s">
        <v>13</v>
      </c>
      <c r="C5097" s="81" t="s">
        <v>13</v>
      </c>
      <c r="D5097" s="459">
        <v>0</v>
      </c>
      <c r="E5097" s="81"/>
    </row>
    <row r="5098" spans="1:5" x14ac:dyDescent="0.25">
      <c r="A5098" s="458">
        <v>44164</v>
      </c>
      <c r="B5098" s="81" t="s">
        <v>13</v>
      </c>
      <c r="C5098" s="81" t="s">
        <v>13</v>
      </c>
      <c r="D5098" s="459">
        <v>0</v>
      </c>
      <c r="E5098" s="81"/>
    </row>
    <row r="5099" spans="1:5" x14ac:dyDescent="0.25">
      <c r="A5099" s="458">
        <v>44164</v>
      </c>
      <c r="B5099" s="81" t="s">
        <v>24</v>
      </c>
      <c r="C5099" s="81" t="s">
        <v>24</v>
      </c>
      <c r="D5099" s="459">
        <v>0</v>
      </c>
      <c r="E5099" s="81"/>
    </row>
    <row r="5100" spans="1:5" x14ac:dyDescent="0.25">
      <c r="A5100" s="458">
        <v>44164</v>
      </c>
      <c r="B5100" s="81" t="s">
        <v>24</v>
      </c>
      <c r="C5100" s="81" t="s">
        <v>24</v>
      </c>
      <c r="D5100" s="459">
        <v>0</v>
      </c>
      <c r="E5100" s="81"/>
    </row>
    <row r="5101" spans="1:5" x14ac:dyDescent="0.25">
      <c r="A5101" s="458">
        <v>44164</v>
      </c>
      <c r="B5101" s="81" t="s">
        <v>47</v>
      </c>
      <c r="C5101" s="81" t="s">
        <v>47</v>
      </c>
      <c r="D5101" s="459">
        <v>0</v>
      </c>
      <c r="E5101" s="81"/>
    </row>
    <row r="5102" spans="1:5" x14ac:dyDescent="0.25">
      <c r="A5102" s="458">
        <v>44164</v>
      </c>
      <c r="B5102" s="81" t="s">
        <v>47</v>
      </c>
      <c r="C5102" s="81" t="s">
        <v>47</v>
      </c>
      <c r="D5102" s="459">
        <v>0</v>
      </c>
      <c r="E5102" s="81"/>
    </row>
    <row r="5103" spans="1:5" x14ac:dyDescent="0.25">
      <c r="A5103" s="458">
        <v>44164</v>
      </c>
      <c r="B5103" s="81" t="s">
        <v>48</v>
      </c>
      <c r="C5103" s="460" t="s">
        <v>1380</v>
      </c>
      <c r="D5103" s="459">
        <v>0</v>
      </c>
      <c r="E5103" s="81"/>
    </row>
    <row r="5104" spans="1:5" x14ac:dyDescent="0.25">
      <c r="A5104" s="458">
        <v>44164</v>
      </c>
      <c r="B5104" s="81" t="s">
        <v>48</v>
      </c>
      <c r="C5104" s="460" t="s">
        <v>1380</v>
      </c>
      <c r="D5104" s="459">
        <v>0</v>
      </c>
      <c r="E5104" s="81"/>
    </row>
    <row r="5105" spans="1:5" x14ac:dyDescent="0.25">
      <c r="A5105" s="458">
        <v>44164</v>
      </c>
      <c r="B5105" s="81" t="s">
        <v>7</v>
      </c>
      <c r="C5105" s="81" t="s">
        <v>7</v>
      </c>
      <c r="D5105" s="459">
        <v>0</v>
      </c>
      <c r="E5105" s="81"/>
    </row>
    <row r="5106" spans="1:5" x14ac:dyDescent="0.25">
      <c r="A5106" s="458">
        <v>44164</v>
      </c>
      <c r="B5106" s="81" t="s">
        <v>7</v>
      </c>
      <c r="C5106" s="81" t="s">
        <v>7</v>
      </c>
      <c r="D5106" s="459">
        <v>0</v>
      </c>
      <c r="E5106" s="81"/>
    </row>
    <row r="5107" spans="1:5" x14ac:dyDescent="0.25">
      <c r="A5107" s="458">
        <v>44164</v>
      </c>
      <c r="B5107" s="81" t="s">
        <v>9</v>
      </c>
      <c r="C5107" s="81" t="s">
        <v>9</v>
      </c>
      <c r="D5107" s="459">
        <v>0</v>
      </c>
      <c r="E5107" s="81"/>
    </row>
    <row r="5108" spans="1:5" x14ac:dyDescent="0.25">
      <c r="A5108" s="458">
        <v>44164</v>
      </c>
      <c r="B5108" s="81" t="s">
        <v>9</v>
      </c>
      <c r="C5108" s="81" t="s">
        <v>9</v>
      </c>
      <c r="D5108" s="459">
        <v>0</v>
      </c>
      <c r="E5108" s="81"/>
    </row>
    <row r="5109" spans="1:5" x14ac:dyDescent="0.25">
      <c r="A5109" s="458">
        <v>44164</v>
      </c>
      <c r="B5109" s="81" t="s">
        <v>15</v>
      </c>
      <c r="C5109" s="81" t="s">
        <v>1139</v>
      </c>
      <c r="D5109" s="459">
        <v>0</v>
      </c>
      <c r="E5109" s="81"/>
    </row>
    <row r="5110" spans="1:5" x14ac:dyDescent="0.25">
      <c r="A5110" s="458">
        <v>44164</v>
      </c>
      <c r="B5110" s="81" t="s">
        <v>15</v>
      </c>
      <c r="C5110" s="81" t="s">
        <v>1139</v>
      </c>
      <c r="D5110" s="459">
        <v>0</v>
      </c>
      <c r="E5110" s="81"/>
    </row>
    <row r="5111" spans="1:5" x14ac:dyDescent="0.25">
      <c r="A5111" s="458">
        <v>44164</v>
      </c>
      <c r="B5111" s="81" t="s">
        <v>11</v>
      </c>
      <c r="C5111" s="81" t="s">
        <v>11</v>
      </c>
      <c r="D5111" s="459">
        <v>0</v>
      </c>
      <c r="E5111" s="81"/>
    </row>
    <row r="5112" spans="1:5" x14ac:dyDescent="0.25">
      <c r="A5112" s="458">
        <v>44164</v>
      </c>
      <c r="B5112" s="81" t="s">
        <v>11</v>
      </c>
      <c r="C5112" s="81" t="s">
        <v>11</v>
      </c>
      <c r="D5112" s="459">
        <v>0</v>
      </c>
      <c r="E5112" s="81"/>
    </row>
    <row r="5113" spans="1:5" x14ac:dyDescent="0.25">
      <c r="A5113" s="458">
        <v>44164</v>
      </c>
      <c r="B5113" s="81" t="s">
        <v>12</v>
      </c>
      <c r="C5113" s="81" t="s">
        <v>12</v>
      </c>
      <c r="D5113" s="459">
        <v>0</v>
      </c>
      <c r="E5113" s="81"/>
    </row>
    <row r="5114" spans="1:5" x14ac:dyDescent="0.25">
      <c r="A5114" s="458">
        <v>44164</v>
      </c>
      <c r="B5114" s="81" t="s">
        <v>12</v>
      </c>
      <c r="C5114" s="81" t="s">
        <v>12</v>
      </c>
      <c r="D5114" s="459">
        <v>0</v>
      </c>
      <c r="E5114" s="81"/>
    </row>
    <row r="5115" spans="1:5" x14ac:dyDescent="0.25">
      <c r="A5115" s="458">
        <v>44164</v>
      </c>
      <c r="B5115" s="81" t="s">
        <v>8</v>
      </c>
      <c r="C5115" s="81" t="s">
        <v>8</v>
      </c>
      <c r="D5115" s="459">
        <v>0</v>
      </c>
      <c r="E5115" s="81"/>
    </row>
    <row r="5116" spans="1:5" x14ac:dyDescent="0.25">
      <c r="A5116" s="458">
        <v>44164</v>
      </c>
      <c r="B5116" s="81" t="s">
        <v>8</v>
      </c>
      <c r="C5116" s="81" t="s">
        <v>8</v>
      </c>
      <c r="D5116" s="459">
        <v>0</v>
      </c>
      <c r="E5116" s="81"/>
    </row>
    <row r="5117" spans="1:5" x14ac:dyDescent="0.25">
      <c r="A5117" s="458">
        <v>44164</v>
      </c>
      <c r="B5117" s="81" t="s">
        <v>49</v>
      </c>
      <c r="C5117" s="81" t="s">
        <v>49</v>
      </c>
      <c r="D5117" s="459">
        <v>0</v>
      </c>
      <c r="E5117" s="81"/>
    </row>
    <row r="5118" spans="1:5" x14ac:dyDescent="0.25">
      <c r="A5118" s="458">
        <v>44164</v>
      </c>
      <c r="B5118" s="81" t="s">
        <v>49</v>
      </c>
      <c r="C5118" s="81" t="s">
        <v>49</v>
      </c>
      <c r="D5118" s="459">
        <v>0</v>
      </c>
      <c r="E5118" s="81"/>
    </row>
    <row r="5119" spans="1:5" x14ac:dyDescent="0.25">
      <c r="A5119" s="458">
        <v>44164</v>
      </c>
      <c r="B5119" s="81" t="s">
        <v>50</v>
      </c>
      <c r="C5119" s="81" t="s">
        <v>365</v>
      </c>
      <c r="D5119" s="459">
        <v>0</v>
      </c>
      <c r="E5119" s="81"/>
    </row>
    <row r="5120" spans="1:5" x14ac:dyDescent="0.25">
      <c r="A5120" s="458">
        <v>44164</v>
      </c>
      <c r="B5120" s="81" t="s">
        <v>50</v>
      </c>
      <c r="C5120" s="81" t="s">
        <v>365</v>
      </c>
      <c r="D5120" s="459">
        <v>0</v>
      </c>
      <c r="E5120" s="81"/>
    </row>
    <row r="5121" spans="1:5" x14ac:dyDescent="0.25">
      <c r="A5121" s="458">
        <v>44164</v>
      </c>
      <c r="B5121" s="81" t="s">
        <v>27</v>
      </c>
      <c r="C5121" s="81" t="s">
        <v>43</v>
      </c>
      <c r="D5121" s="459">
        <v>0</v>
      </c>
      <c r="E5121" s="81"/>
    </row>
    <row r="5122" spans="1:5" x14ac:dyDescent="0.25">
      <c r="A5122" s="458">
        <v>44164</v>
      </c>
      <c r="B5122" s="81" t="s">
        <v>27</v>
      </c>
      <c r="C5122" s="81" t="s">
        <v>43</v>
      </c>
      <c r="D5122" s="459">
        <v>0</v>
      </c>
      <c r="E5122" s="81"/>
    </row>
    <row r="5123" spans="1:5" x14ac:dyDescent="0.25">
      <c r="A5123" s="458">
        <v>44164</v>
      </c>
      <c r="B5123" s="81" t="s">
        <v>51</v>
      </c>
      <c r="C5123" s="81" t="s">
        <v>51</v>
      </c>
      <c r="D5123" s="459">
        <v>0</v>
      </c>
      <c r="E5123" s="81"/>
    </row>
    <row r="5124" spans="1:5" x14ac:dyDescent="0.25">
      <c r="A5124" s="458">
        <v>44164</v>
      </c>
      <c r="B5124" s="81" t="s">
        <v>51</v>
      </c>
      <c r="C5124" s="81" t="s">
        <v>51</v>
      </c>
      <c r="D5124" s="459">
        <v>0</v>
      </c>
      <c r="E5124" s="81"/>
    </row>
    <row r="5125" spans="1:5" x14ac:dyDescent="0.25">
      <c r="A5125" s="458">
        <v>44164</v>
      </c>
      <c r="B5125" s="81" t="s">
        <v>10</v>
      </c>
      <c r="C5125" s="81" t="s">
        <v>10</v>
      </c>
      <c r="D5125" s="459">
        <v>0</v>
      </c>
      <c r="E5125" s="81"/>
    </row>
    <row r="5126" spans="1:5" x14ac:dyDescent="0.25">
      <c r="A5126" s="458">
        <v>44164</v>
      </c>
      <c r="B5126" s="81" t="s">
        <v>10</v>
      </c>
      <c r="C5126" s="81" t="s">
        <v>10</v>
      </c>
      <c r="D5126" s="459">
        <v>0</v>
      </c>
      <c r="E5126" s="81"/>
    </row>
    <row r="5127" spans="1:5" x14ac:dyDescent="0.25">
      <c r="A5127" s="458">
        <v>44165</v>
      </c>
      <c r="B5127" s="81" t="s">
        <v>14</v>
      </c>
      <c r="C5127" s="81" t="s">
        <v>14</v>
      </c>
      <c r="D5127" s="459">
        <v>10</v>
      </c>
      <c r="E5127" s="81"/>
    </row>
    <row r="5128" spans="1:5" x14ac:dyDescent="0.25">
      <c r="A5128" s="458">
        <v>44165</v>
      </c>
      <c r="B5128" s="81" t="s">
        <v>14</v>
      </c>
      <c r="C5128" s="81" t="s">
        <v>16</v>
      </c>
      <c r="D5128" s="459">
        <v>1</v>
      </c>
      <c r="E5128" s="81"/>
    </row>
    <row r="5129" spans="1:5" x14ac:dyDescent="0.25">
      <c r="A5129" s="458">
        <v>44165</v>
      </c>
      <c r="B5129" s="81" t="s">
        <v>14</v>
      </c>
      <c r="C5129" s="81" t="s">
        <v>84</v>
      </c>
      <c r="D5129" s="459">
        <v>2</v>
      </c>
      <c r="E5129" s="81"/>
    </row>
    <row r="5130" spans="1:5" x14ac:dyDescent="0.25">
      <c r="A5130" s="458">
        <v>44165</v>
      </c>
      <c r="B5130" s="81" t="s">
        <v>20</v>
      </c>
      <c r="C5130" s="81" t="s">
        <v>20</v>
      </c>
      <c r="D5130" s="459">
        <v>64</v>
      </c>
      <c r="E5130" s="81"/>
    </row>
    <row r="5131" spans="1:5" x14ac:dyDescent="0.25">
      <c r="A5131" s="458">
        <v>44165</v>
      </c>
      <c r="B5131" s="81" t="s">
        <v>13</v>
      </c>
      <c r="C5131" s="81" t="s">
        <v>13</v>
      </c>
      <c r="D5131" s="459">
        <v>4</v>
      </c>
      <c r="E5131" s="81"/>
    </row>
    <row r="5132" spans="1:5" x14ac:dyDescent="0.25">
      <c r="A5132" s="458">
        <v>44165</v>
      </c>
      <c r="B5132" s="81" t="s">
        <v>13</v>
      </c>
      <c r="C5132" s="460" t="s">
        <v>1165</v>
      </c>
      <c r="D5132" s="459">
        <v>2</v>
      </c>
      <c r="E5132" s="81"/>
    </row>
    <row r="5133" spans="1:5" x14ac:dyDescent="0.25">
      <c r="A5133" s="458">
        <v>44165</v>
      </c>
      <c r="B5133" s="81" t="s">
        <v>13</v>
      </c>
      <c r="C5133" s="460" t="s">
        <v>1167</v>
      </c>
      <c r="D5133" s="459">
        <v>1</v>
      </c>
      <c r="E5133" s="81"/>
    </row>
    <row r="5134" spans="1:5" x14ac:dyDescent="0.25">
      <c r="A5134" s="458">
        <v>44165</v>
      </c>
      <c r="B5134" s="81" t="s">
        <v>24</v>
      </c>
      <c r="C5134" s="81" t="s">
        <v>23</v>
      </c>
      <c r="D5134" s="459">
        <v>25</v>
      </c>
      <c r="E5134" s="81"/>
    </row>
    <row r="5135" spans="1:5" x14ac:dyDescent="0.25">
      <c r="A5135" s="458">
        <v>44165</v>
      </c>
      <c r="B5135" s="81" t="s">
        <v>24</v>
      </c>
      <c r="C5135" s="81" t="s">
        <v>24</v>
      </c>
      <c r="D5135" s="459">
        <v>1</v>
      </c>
      <c r="E5135" s="81"/>
    </row>
    <row r="5136" spans="1:5" x14ac:dyDescent="0.25">
      <c r="A5136" s="458">
        <v>44165</v>
      </c>
      <c r="B5136" s="81" t="s">
        <v>47</v>
      </c>
      <c r="C5136" s="81" t="s">
        <v>47</v>
      </c>
      <c r="D5136" s="459">
        <v>0</v>
      </c>
      <c r="E5136" s="81"/>
    </row>
    <row r="5137" spans="1:5" x14ac:dyDescent="0.25">
      <c r="A5137" s="458">
        <v>44165</v>
      </c>
      <c r="B5137" s="81" t="s">
        <v>48</v>
      </c>
      <c r="C5137" s="460" t="s">
        <v>1380</v>
      </c>
      <c r="D5137" s="459">
        <v>0</v>
      </c>
      <c r="E5137" s="81"/>
    </row>
    <row r="5138" spans="1:5" x14ac:dyDescent="0.25">
      <c r="A5138" s="458">
        <v>44165</v>
      </c>
      <c r="B5138" s="81" t="s">
        <v>7</v>
      </c>
      <c r="C5138" s="460" t="s">
        <v>1191</v>
      </c>
      <c r="D5138" s="459">
        <v>1</v>
      </c>
      <c r="E5138" s="81"/>
    </row>
    <row r="5139" spans="1:5" x14ac:dyDescent="0.25">
      <c r="A5139" s="458">
        <v>44165</v>
      </c>
      <c r="B5139" s="81" t="s">
        <v>7</v>
      </c>
      <c r="C5139" s="81" t="s">
        <v>7</v>
      </c>
      <c r="D5139" s="459">
        <v>7</v>
      </c>
      <c r="E5139" s="81"/>
    </row>
    <row r="5140" spans="1:5" x14ac:dyDescent="0.25">
      <c r="A5140" s="458">
        <v>44165</v>
      </c>
      <c r="B5140" s="81" t="s">
        <v>9</v>
      </c>
      <c r="C5140" s="460" t="s">
        <v>1196</v>
      </c>
      <c r="D5140" s="459">
        <v>1</v>
      </c>
      <c r="E5140" s="81"/>
    </row>
    <row r="5141" spans="1:5" x14ac:dyDescent="0.25">
      <c r="A5141" s="458">
        <v>44165</v>
      </c>
      <c r="B5141" s="81" t="s">
        <v>9</v>
      </c>
      <c r="C5141" s="81" t="s">
        <v>9</v>
      </c>
      <c r="D5141" s="459">
        <v>44</v>
      </c>
      <c r="E5141" s="81"/>
    </row>
    <row r="5142" spans="1:5" x14ac:dyDescent="0.25">
      <c r="A5142" s="458">
        <v>44165</v>
      </c>
      <c r="B5142" s="81" t="s">
        <v>9</v>
      </c>
      <c r="C5142" s="81" t="s">
        <v>17</v>
      </c>
      <c r="D5142" s="459">
        <v>3</v>
      </c>
      <c r="E5142" s="81"/>
    </row>
    <row r="5143" spans="1:5" x14ac:dyDescent="0.25">
      <c r="A5143" s="458">
        <v>44165</v>
      </c>
      <c r="B5143" s="81" t="s">
        <v>15</v>
      </c>
      <c r="C5143" s="81" t="s">
        <v>1139</v>
      </c>
      <c r="D5143" s="459">
        <v>1</v>
      </c>
      <c r="E5143" s="81"/>
    </row>
    <row r="5144" spans="1:5" x14ac:dyDescent="0.25">
      <c r="A5144" s="458">
        <v>44165</v>
      </c>
      <c r="B5144" s="81" t="s">
        <v>11</v>
      </c>
      <c r="C5144" s="81" t="s">
        <v>11</v>
      </c>
      <c r="D5144" s="459">
        <v>8</v>
      </c>
      <c r="E5144" s="81"/>
    </row>
    <row r="5145" spans="1:5" x14ac:dyDescent="0.25">
      <c r="A5145" s="458">
        <v>44165</v>
      </c>
      <c r="B5145" s="81" t="s">
        <v>11</v>
      </c>
      <c r="C5145" s="81" t="s">
        <v>133</v>
      </c>
      <c r="D5145" s="459">
        <v>4</v>
      </c>
      <c r="E5145" s="81"/>
    </row>
    <row r="5146" spans="1:5" x14ac:dyDescent="0.25">
      <c r="A5146" s="458">
        <v>44165</v>
      </c>
      <c r="B5146" s="81" t="s">
        <v>12</v>
      </c>
      <c r="C5146" s="81" t="s">
        <v>73</v>
      </c>
      <c r="D5146" s="459">
        <v>1</v>
      </c>
      <c r="E5146" s="81"/>
    </row>
    <row r="5147" spans="1:5" x14ac:dyDescent="0.25">
      <c r="A5147" s="458">
        <v>44165</v>
      </c>
      <c r="B5147" s="81" t="s">
        <v>12</v>
      </c>
      <c r="C5147" s="460" t="s">
        <v>1224</v>
      </c>
      <c r="D5147" s="459">
        <v>1</v>
      </c>
      <c r="E5147" s="81"/>
    </row>
    <row r="5148" spans="1:5" x14ac:dyDescent="0.25">
      <c r="A5148" s="458">
        <v>44165</v>
      </c>
      <c r="B5148" s="81" t="s">
        <v>12</v>
      </c>
      <c r="C5148" s="81" t="s">
        <v>12</v>
      </c>
      <c r="D5148" s="459">
        <v>7</v>
      </c>
      <c r="E5148" s="81"/>
    </row>
    <row r="5149" spans="1:5" x14ac:dyDescent="0.25">
      <c r="A5149" s="458">
        <v>44165</v>
      </c>
      <c r="B5149" s="81" t="s">
        <v>8</v>
      </c>
      <c r="C5149" s="460" t="s">
        <v>1232</v>
      </c>
      <c r="D5149" s="459">
        <v>1</v>
      </c>
      <c r="E5149" s="81"/>
    </row>
    <row r="5150" spans="1:5" x14ac:dyDescent="0.25">
      <c r="A5150" s="458">
        <v>44165</v>
      </c>
      <c r="B5150" s="81" t="s">
        <v>8</v>
      </c>
      <c r="C5150" s="81" t="s">
        <v>58</v>
      </c>
      <c r="D5150" s="459">
        <v>4</v>
      </c>
      <c r="E5150" s="81"/>
    </row>
    <row r="5151" spans="1:5" x14ac:dyDescent="0.25">
      <c r="A5151" s="458">
        <v>44165</v>
      </c>
      <c r="B5151" s="81" t="s">
        <v>8</v>
      </c>
      <c r="C5151" s="81" t="s">
        <v>40</v>
      </c>
      <c r="D5151" s="459">
        <v>1</v>
      </c>
      <c r="E5151" s="81"/>
    </row>
    <row r="5152" spans="1:5" x14ac:dyDescent="0.25">
      <c r="A5152" s="458">
        <v>44165</v>
      </c>
      <c r="B5152" s="81" t="s">
        <v>8</v>
      </c>
      <c r="C5152" s="81" t="s">
        <v>8</v>
      </c>
      <c r="D5152" s="459">
        <v>54</v>
      </c>
      <c r="E5152" s="81"/>
    </row>
    <row r="5153" spans="1:5" x14ac:dyDescent="0.25">
      <c r="A5153" s="458">
        <v>44165</v>
      </c>
      <c r="B5153" s="81" t="s">
        <v>8</v>
      </c>
      <c r="C5153" s="81" t="s">
        <v>31</v>
      </c>
      <c r="D5153" s="459">
        <v>1</v>
      </c>
      <c r="E5153" s="81"/>
    </row>
    <row r="5154" spans="1:5" x14ac:dyDescent="0.25">
      <c r="A5154" s="458">
        <v>44165</v>
      </c>
      <c r="B5154" s="81" t="s">
        <v>49</v>
      </c>
      <c r="C5154" s="81" t="s">
        <v>49</v>
      </c>
      <c r="D5154" s="459">
        <v>0</v>
      </c>
      <c r="E5154" s="81"/>
    </row>
    <row r="5155" spans="1:5" x14ac:dyDescent="0.25">
      <c r="A5155" s="458">
        <v>44165</v>
      </c>
      <c r="B5155" s="81" t="s">
        <v>50</v>
      </c>
      <c r="C5155" s="81" t="s">
        <v>365</v>
      </c>
      <c r="D5155" s="459">
        <v>0</v>
      </c>
      <c r="E5155" s="81"/>
    </row>
    <row r="5156" spans="1:5" x14ac:dyDescent="0.25">
      <c r="A5156" s="458">
        <v>44165</v>
      </c>
      <c r="B5156" s="81" t="s">
        <v>27</v>
      </c>
      <c r="C5156" s="81" t="s">
        <v>139</v>
      </c>
      <c r="D5156" s="459">
        <v>3</v>
      </c>
      <c r="E5156" s="81"/>
    </row>
    <row r="5157" spans="1:5" x14ac:dyDescent="0.25">
      <c r="A5157" s="458">
        <v>44165</v>
      </c>
      <c r="B5157" s="81" t="s">
        <v>27</v>
      </c>
      <c r="C5157" s="81" t="s">
        <v>43</v>
      </c>
      <c r="D5157" s="459">
        <v>29</v>
      </c>
      <c r="E5157" s="81"/>
    </row>
    <row r="5158" spans="1:5" x14ac:dyDescent="0.25">
      <c r="A5158" s="458">
        <v>44165</v>
      </c>
      <c r="B5158" s="81" t="s">
        <v>51</v>
      </c>
      <c r="C5158" s="81" t="s">
        <v>51</v>
      </c>
      <c r="D5158" s="459">
        <v>7</v>
      </c>
      <c r="E5158" s="81"/>
    </row>
    <row r="5159" spans="1:5" x14ac:dyDescent="0.25">
      <c r="A5159" s="458">
        <v>44165</v>
      </c>
      <c r="B5159" s="81" t="s">
        <v>10</v>
      </c>
      <c r="C5159" s="81" t="s">
        <v>10</v>
      </c>
      <c r="D5159" s="459">
        <v>2</v>
      </c>
      <c r="E5159" s="81"/>
    </row>
    <row r="5160" spans="1:5" x14ac:dyDescent="0.25">
      <c r="A5160" s="458">
        <v>44166</v>
      </c>
      <c r="B5160" s="81" t="s">
        <v>14</v>
      </c>
      <c r="C5160" s="81" t="s">
        <v>14</v>
      </c>
      <c r="D5160" s="459">
        <v>7</v>
      </c>
      <c r="E5160" s="81"/>
    </row>
    <row r="5161" spans="1:5" x14ac:dyDescent="0.25">
      <c r="A5161" s="458">
        <v>44166</v>
      </c>
      <c r="B5161" s="81" t="s">
        <v>14</v>
      </c>
      <c r="C5161" s="81" t="s">
        <v>84</v>
      </c>
      <c r="D5161" s="459">
        <v>1</v>
      </c>
      <c r="E5161" s="81"/>
    </row>
    <row r="5162" spans="1:5" x14ac:dyDescent="0.25">
      <c r="A5162" s="458">
        <v>44166</v>
      </c>
      <c r="B5162" s="81" t="s">
        <v>20</v>
      </c>
      <c r="C5162" s="81" t="s">
        <v>20</v>
      </c>
      <c r="D5162" s="459">
        <v>45</v>
      </c>
      <c r="E5162" s="81"/>
    </row>
    <row r="5163" spans="1:5" x14ac:dyDescent="0.25">
      <c r="A5163" s="458">
        <v>44166</v>
      </c>
      <c r="B5163" s="81" t="s">
        <v>20</v>
      </c>
      <c r="C5163" s="81" t="s">
        <v>363</v>
      </c>
      <c r="D5163" s="459">
        <v>1</v>
      </c>
      <c r="E5163" s="81"/>
    </row>
    <row r="5164" spans="1:5" x14ac:dyDescent="0.25">
      <c r="A5164" s="458">
        <v>44166</v>
      </c>
      <c r="B5164" s="81" t="s">
        <v>13</v>
      </c>
      <c r="C5164" s="460" t="s">
        <v>93</v>
      </c>
      <c r="D5164" s="459">
        <v>-1</v>
      </c>
      <c r="E5164" s="81"/>
    </row>
    <row r="5165" spans="1:5" x14ac:dyDescent="0.25">
      <c r="A5165" s="458">
        <v>44166</v>
      </c>
      <c r="B5165" s="81" t="s">
        <v>13</v>
      </c>
      <c r="C5165" s="81" t="s">
        <v>13</v>
      </c>
      <c r="D5165" s="459">
        <v>-2</v>
      </c>
      <c r="E5165" s="81"/>
    </row>
    <row r="5166" spans="1:5" x14ac:dyDescent="0.25">
      <c r="A5166" s="458">
        <v>44166</v>
      </c>
      <c r="B5166" s="81" t="s">
        <v>13</v>
      </c>
      <c r="C5166" s="460" t="s">
        <v>1165</v>
      </c>
      <c r="D5166" s="459">
        <v>3</v>
      </c>
      <c r="E5166" s="81"/>
    </row>
    <row r="5167" spans="1:5" x14ac:dyDescent="0.25">
      <c r="A5167" s="458">
        <v>44166</v>
      </c>
      <c r="B5167" s="81" t="s">
        <v>13</v>
      </c>
      <c r="C5167" s="460" t="s">
        <v>1165</v>
      </c>
      <c r="D5167" s="459">
        <v>-3</v>
      </c>
      <c r="E5167" s="81"/>
    </row>
    <row r="5168" spans="1:5" x14ac:dyDescent="0.25">
      <c r="A5168" s="458">
        <v>44166</v>
      </c>
      <c r="B5168" s="81" t="s">
        <v>13</v>
      </c>
      <c r="C5168" s="460" t="s">
        <v>1167</v>
      </c>
      <c r="D5168" s="459">
        <v>3</v>
      </c>
      <c r="E5168" s="81"/>
    </row>
    <row r="5169" spans="1:5" x14ac:dyDescent="0.25">
      <c r="A5169" s="458">
        <v>44166</v>
      </c>
      <c r="B5169" s="81" t="s">
        <v>24</v>
      </c>
      <c r="C5169" s="81" t="s">
        <v>23</v>
      </c>
      <c r="D5169" s="459">
        <v>16</v>
      </c>
      <c r="E5169" s="81"/>
    </row>
    <row r="5170" spans="1:5" x14ac:dyDescent="0.25">
      <c r="A5170" s="458">
        <v>44166</v>
      </c>
      <c r="B5170" s="81" t="s">
        <v>24</v>
      </c>
      <c r="C5170" s="81" t="s">
        <v>23</v>
      </c>
      <c r="D5170" s="459">
        <v>-5</v>
      </c>
      <c r="E5170" s="81"/>
    </row>
    <row r="5171" spans="1:5" x14ac:dyDescent="0.25">
      <c r="A5171" s="458">
        <v>44166</v>
      </c>
      <c r="B5171" s="81" t="s">
        <v>24</v>
      </c>
      <c r="C5171" s="460" t="s">
        <v>1170</v>
      </c>
      <c r="D5171" s="459">
        <v>4</v>
      </c>
      <c r="E5171" s="81"/>
    </row>
    <row r="5172" spans="1:5" x14ac:dyDescent="0.25">
      <c r="A5172" s="458">
        <v>44166</v>
      </c>
      <c r="B5172" s="81" t="s">
        <v>24</v>
      </c>
      <c r="C5172" s="81" t="s">
        <v>24</v>
      </c>
      <c r="D5172" s="459">
        <v>1</v>
      </c>
      <c r="E5172" s="81"/>
    </row>
    <row r="5173" spans="1:5" x14ac:dyDescent="0.25">
      <c r="A5173" s="458">
        <v>44166</v>
      </c>
      <c r="B5173" s="81" t="s">
        <v>24</v>
      </c>
      <c r="C5173" s="81" t="s">
        <v>36</v>
      </c>
      <c r="D5173" s="459">
        <v>2</v>
      </c>
      <c r="E5173" s="81"/>
    </row>
    <row r="5174" spans="1:5" x14ac:dyDescent="0.25">
      <c r="A5174" s="458">
        <v>44166</v>
      </c>
      <c r="B5174" s="81" t="s">
        <v>47</v>
      </c>
      <c r="C5174" s="81" t="s">
        <v>47</v>
      </c>
      <c r="D5174" s="459">
        <v>1</v>
      </c>
      <c r="E5174" s="81"/>
    </row>
    <row r="5175" spans="1:5" x14ac:dyDescent="0.25">
      <c r="A5175" s="458">
        <v>44166</v>
      </c>
      <c r="B5175" s="81" t="s">
        <v>48</v>
      </c>
      <c r="C5175" s="460" t="s">
        <v>1380</v>
      </c>
      <c r="D5175" s="459">
        <v>0</v>
      </c>
      <c r="E5175" s="81"/>
    </row>
    <row r="5176" spans="1:5" x14ac:dyDescent="0.25">
      <c r="A5176" s="458">
        <v>44166</v>
      </c>
      <c r="B5176" s="81" t="s">
        <v>7</v>
      </c>
      <c r="C5176" s="81" t="s">
        <v>7</v>
      </c>
      <c r="D5176" s="459">
        <v>2</v>
      </c>
      <c r="E5176" s="81"/>
    </row>
    <row r="5177" spans="1:5" x14ac:dyDescent="0.25">
      <c r="A5177" s="458">
        <v>44166</v>
      </c>
      <c r="B5177" s="81" t="s">
        <v>9</v>
      </c>
      <c r="C5177" s="460" t="s">
        <v>1192</v>
      </c>
      <c r="D5177" s="459">
        <v>3</v>
      </c>
      <c r="E5177" s="81"/>
    </row>
    <row r="5178" spans="1:5" x14ac:dyDescent="0.25">
      <c r="A5178" s="458">
        <v>44166</v>
      </c>
      <c r="B5178" s="81" t="s">
        <v>9</v>
      </c>
      <c r="C5178" s="81" t="s">
        <v>9</v>
      </c>
      <c r="D5178" s="459">
        <v>31</v>
      </c>
      <c r="E5178" s="81"/>
    </row>
    <row r="5179" spans="1:5" x14ac:dyDescent="0.25">
      <c r="A5179" s="458">
        <v>44166</v>
      </c>
      <c r="B5179" s="81" t="s">
        <v>9</v>
      </c>
      <c r="C5179" s="81" t="s">
        <v>9</v>
      </c>
      <c r="D5179" s="459">
        <v>-1</v>
      </c>
      <c r="E5179" s="81"/>
    </row>
    <row r="5180" spans="1:5" x14ac:dyDescent="0.25">
      <c r="A5180" s="458">
        <v>44166</v>
      </c>
      <c r="B5180" s="81" t="s">
        <v>9</v>
      </c>
      <c r="C5180" s="460" t="s">
        <v>1202</v>
      </c>
      <c r="D5180" s="459">
        <v>2</v>
      </c>
      <c r="E5180" s="81"/>
    </row>
    <row r="5181" spans="1:5" x14ac:dyDescent="0.25">
      <c r="A5181" s="458">
        <v>44166</v>
      </c>
      <c r="B5181" s="81" t="s">
        <v>9</v>
      </c>
      <c r="C5181" s="81" t="s">
        <v>143</v>
      </c>
      <c r="D5181" s="459">
        <v>6</v>
      </c>
      <c r="E5181" s="81"/>
    </row>
    <row r="5182" spans="1:5" x14ac:dyDescent="0.25">
      <c r="A5182" s="458">
        <v>44166</v>
      </c>
      <c r="B5182" s="81" t="s">
        <v>9</v>
      </c>
      <c r="C5182" s="81" t="s">
        <v>143</v>
      </c>
      <c r="D5182" s="459">
        <v>-3</v>
      </c>
      <c r="E5182" s="81"/>
    </row>
    <row r="5183" spans="1:5" x14ac:dyDescent="0.25">
      <c r="A5183" s="458">
        <v>44166</v>
      </c>
      <c r="B5183" s="81" t="s">
        <v>15</v>
      </c>
      <c r="C5183" s="81" t="s">
        <v>1139</v>
      </c>
      <c r="D5183" s="459">
        <v>0</v>
      </c>
      <c r="E5183" s="81"/>
    </row>
    <row r="5184" spans="1:5" x14ac:dyDescent="0.25">
      <c r="A5184" s="458">
        <v>44166</v>
      </c>
      <c r="B5184" s="81" t="s">
        <v>11</v>
      </c>
      <c r="C5184" s="81" t="s">
        <v>11</v>
      </c>
      <c r="D5184" s="459">
        <v>4</v>
      </c>
      <c r="E5184" s="81"/>
    </row>
    <row r="5185" spans="1:5" x14ac:dyDescent="0.25">
      <c r="A5185" s="458">
        <v>44166</v>
      </c>
      <c r="B5185" s="81" t="s">
        <v>11</v>
      </c>
      <c r="C5185" s="81" t="s">
        <v>133</v>
      </c>
      <c r="D5185" s="459">
        <v>2</v>
      </c>
      <c r="E5185" s="81"/>
    </row>
    <row r="5186" spans="1:5" x14ac:dyDescent="0.25">
      <c r="A5186" s="458">
        <v>44166</v>
      </c>
      <c r="B5186" s="81" t="s">
        <v>12</v>
      </c>
      <c r="C5186" s="81" t="s">
        <v>12</v>
      </c>
      <c r="D5186" s="459">
        <v>1</v>
      </c>
      <c r="E5186" s="81"/>
    </row>
    <row r="5187" spans="1:5" x14ac:dyDescent="0.25">
      <c r="A5187" s="458">
        <v>44166</v>
      </c>
      <c r="B5187" s="81" t="s">
        <v>8</v>
      </c>
      <c r="C5187" s="460" t="s">
        <v>1226</v>
      </c>
      <c r="D5187" s="459">
        <v>-5</v>
      </c>
      <c r="E5187" s="81"/>
    </row>
    <row r="5188" spans="1:5" x14ac:dyDescent="0.25">
      <c r="A5188" s="458">
        <v>44166</v>
      </c>
      <c r="B5188" s="81" t="s">
        <v>8</v>
      </c>
      <c r="C5188" s="460" t="s">
        <v>1232</v>
      </c>
      <c r="D5188" s="459">
        <v>-2</v>
      </c>
      <c r="E5188" s="81"/>
    </row>
    <row r="5189" spans="1:5" x14ac:dyDescent="0.25">
      <c r="A5189" s="458">
        <v>44166</v>
      </c>
      <c r="B5189" s="81" t="s">
        <v>8</v>
      </c>
      <c r="C5189" s="81" t="s">
        <v>58</v>
      </c>
      <c r="D5189" s="459">
        <v>-9</v>
      </c>
      <c r="E5189" s="81"/>
    </row>
    <row r="5190" spans="1:5" x14ac:dyDescent="0.25">
      <c r="A5190" s="458">
        <v>44166</v>
      </c>
      <c r="B5190" s="81" t="s">
        <v>8</v>
      </c>
      <c r="C5190" s="81" t="s">
        <v>203</v>
      </c>
      <c r="D5190" s="459">
        <v>4</v>
      </c>
      <c r="E5190" s="81"/>
    </row>
    <row r="5191" spans="1:5" x14ac:dyDescent="0.25">
      <c r="A5191" s="458">
        <v>44166</v>
      </c>
      <c r="B5191" s="81" t="s">
        <v>8</v>
      </c>
      <c r="C5191" s="81" t="s">
        <v>40</v>
      </c>
      <c r="D5191" s="459">
        <v>-7</v>
      </c>
      <c r="E5191" s="81"/>
    </row>
    <row r="5192" spans="1:5" x14ac:dyDescent="0.25">
      <c r="A5192" s="458">
        <v>44166</v>
      </c>
      <c r="B5192" s="81" t="s">
        <v>8</v>
      </c>
      <c r="C5192" s="81" t="s">
        <v>8</v>
      </c>
      <c r="D5192" s="459">
        <v>66</v>
      </c>
      <c r="E5192" s="81"/>
    </row>
    <row r="5193" spans="1:5" x14ac:dyDescent="0.25">
      <c r="A5193" s="458">
        <v>44166</v>
      </c>
      <c r="B5193" s="81" t="s">
        <v>8</v>
      </c>
      <c r="C5193" s="81" t="s">
        <v>8</v>
      </c>
      <c r="D5193" s="459">
        <v>-69</v>
      </c>
      <c r="E5193" s="81"/>
    </row>
    <row r="5194" spans="1:5" x14ac:dyDescent="0.25">
      <c r="A5194" s="458">
        <v>44166</v>
      </c>
      <c r="B5194" s="81" t="s">
        <v>8</v>
      </c>
      <c r="C5194" s="81" t="s">
        <v>31</v>
      </c>
      <c r="D5194" s="459">
        <v>2</v>
      </c>
      <c r="E5194" s="81"/>
    </row>
    <row r="5195" spans="1:5" x14ac:dyDescent="0.25">
      <c r="A5195" s="458">
        <v>44166</v>
      </c>
      <c r="B5195" s="81" t="s">
        <v>8</v>
      </c>
      <c r="C5195" s="81" t="s">
        <v>31</v>
      </c>
      <c r="D5195" s="459">
        <v>-7</v>
      </c>
      <c r="E5195" s="81"/>
    </row>
    <row r="5196" spans="1:5" x14ac:dyDescent="0.25">
      <c r="A5196" s="458">
        <v>44166</v>
      </c>
      <c r="B5196" s="81" t="s">
        <v>8</v>
      </c>
      <c r="C5196" s="81" t="s">
        <v>129</v>
      </c>
      <c r="D5196" s="459">
        <v>1</v>
      </c>
      <c r="E5196" s="81"/>
    </row>
    <row r="5197" spans="1:5" x14ac:dyDescent="0.25">
      <c r="A5197" s="458">
        <v>44166</v>
      </c>
      <c r="B5197" s="81" t="s">
        <v>8</v>
      </c>
      <c r="C5197" s="81" t="s">
        <v>129</v>
      </c>
      <c r="D5197" s="459">
        <v>-1</v>
      </c>
      <c r="E5197" s="81"/>
    </row>
    <row r="5198" spans="1:5" x14ac:dyDescent="0.25">
      <c r="A5198" s="458">
        <v>44166</v>
      </c>
      <c r="B5198" s="81" t="s">
        <v>8</v>
      </c>
      <c r="C5198" s="81" t="s">
        <v>592</v>
      </c>
      <c r="D5198" s="459">
        <v>1</v>
      </c>
      <c r="E5198" s="81"/>
    </row>
    <row r="5199" spans="1:5" x14ac:dyDescent="0.25">
      <c r="A5199" s="458">
        <v>44166</v>
      </c>
      <c r="B5199" s="81" t="s">
        <v>8</v>
      </c>
      <c r="C5199" s="81" t="s">
        <v>110</v>
      </c>
      <c r="D5199" s="459">
        <v>4</v>
      </c>
      <c r="E5199" s="81"/>
    </row>
    <row r="5200" spans="1:5" x14ac:dyDescent="0.25">
      <c r="A5200" s="458">
        <v>44166</v>
      </c>
      <c r="B5200" s="81" t="s">
        <v>49</v>
      </c>
      <c r="C5200" s="81" t="s">
        <v>49</v>
      </c>
      <c r="D5200" s="459">
        <v>1</v>
      </c>
      <c r="E5200" s="81"/>
    </row>
    <row r="5201" spans="1:5" x14ac:dyDescent="0.25">
      <c r="A5201" s="458">
        <v>44166</v>
      </c>
      <c r="B5201" s="81" t="s">
        <v>50</v>
      </c>
      <c r="C5201" s="460" t="s">
        <v>1250</v>
      </c>
      <c r="D5201" s="459">
        <v>1</v>
      </c>
      <c r="E5201" s="81"/>
    </row>
    <row r="5202" spans="1:5" x14ac:dyDescent="0.25">
      <c r="A5202" s="458">
        <v>44166</v>
      </c>
      <c r="B5202" s="81" t="s">
        <v>50</v>
      </c>
      <c r="C5202" s="81" t="s">
        <v>365</v>
      </c>
      <c r="D5202" s="459">
        <v>-1</v>
      </c>
      <c r="E5202" s="81"/>
    </row>
    <row r="5203" spans="1:5" x14ac:dyDescent="0.25">
      <c r="A5203" s="458">
        <v>44166</v>
      </c>
      <c r="B5203" s="81" t="s">
        <v>27</v>
      </c>
      <c r="C5203" s="81" t="s">
        <v>139</v>
      </c>
      <c r="D5203" s="459">
        <v>4</v>
      </c>
      <c r="E5203" s="81"/>
    </row>
    <row r="5204" spans="1:5" x14ac:dyDescent="0.25">
      <c r="A5204" s="458">
        <v>44166</v>
      </c>
      <c r="B5204" s="81" t="s">
        <v>27</v>
      </c>
      <c r="C5204" s="81" t="s">
        <v>233</v>
      </c>
      <c r="D5204" s="459">
        <v>-2</v>
      </c>
      <c r="E5204" s="81"/>
    </row>
    <row r="5205" spans="1:5" x14ac:dyDescent="0.25">
      <c r="A5205" s="458">
        <v>44166</v>
      </c>
      <c r="B5205" s="81" t="s">
        <v>27</v>
      </c>
      <c r="C5205" s="81" t="s">
        <v>43</v>
      </c>
      <c r="D5205" s="459">
        <v>26</v>
      </c>
      <c r="E5205" s="81"/>
    </row>
    <row r="5206" spans="1:5" x14ac:dyDescent="0.25">
      <c r="A5206" s="458">
        <v>44166</v>
      </c>
      <c r="B5206" s="81" t="s">
        <v>27</v>
      </c>
      <c r="C5206" s="81" t="s">
        <v>43</v>
      </c>
      <c r="D5206" s="459">
        <v>-2</v>
      </c>
      <c r="E5206" s="81"/>
    </row>
    <row r="5207" spans="1:5" x14ac:dyDescent="0.25">
      <c r="A5207" s="458">
        <v>44166</v>
      </c>
      <c r="B5207" s="81" t="s">
        <v>51</v>
      </c>
      <c r="C5207" s="81" t="s">
        <v>51</v>
      </c>
      <c r="D5207" s="459">
        <v>12</v>
      </c>
      <c r="E5207" s="81"/>
    </row>
    <row r="5208" spans="1:5" x14ac:dyDescent="0.25">
      <c r="A5208" s="458">
        <v>44166</v>
      </c>
      <c r="B5208" s="81" t="s">
        <v>10</v>
      </c>
      <c r="C5208" s="460" t="s">
        <v>1259</v>
      </c>
      <c r="D5208" s="459">
        <v>2</v>
      </c>
      <c r="E5208" s="81"/>
    </row>
    <row r="5209" spans="1:5" x14ac:dyDescent="0.25">
      <c r="A5209" s="458">
        <v>44166</v>
      </c>
      <c r="B5209" s="81" t="s">
        <v>10</v>
      </c>
      <c r="C5209" s="81" t="s">
        <v>10</v>
      </c>
      <c r="D5209" s="459">
        <v>1</v>
      </c>
      <c r="E5209" s="81"/>
    </row>
    <row r="5210" spans="1:5" x14ac:dyDescent="0.25">
      <c r="A5210" s="458">
        <v>44167</v>
      </c>
      <c r="B5210" s="81" t="s">
        <v>14</v>
      </c>
      <c r="C5210" s="81" t="s">
        <v>14</v>
      </c>
      <c r="D5210" s="459">
        <v>6</v>
      </c>
      <c r="E5210" s="81"/>
    </row>
    <row r="5211" spans="1:5" x14ac:dyDescent="0.25">
      <c r="A5211" s="458">
        <v>44167</v>
      </c>
      <c r="B5211" s="81" t="s">
        <v>14</v>
      </c>
      <c r="C5211" s="81" t="s">
        <v>16</v>
      </c>
      <c r="D5211" s="459">
        <v>2</v>
      </c>
      <c r="E5211" s="81"/>
    </row>
    <row r="5212" spans="1:5" x14ac:dyDescent="0.25">
      <c r="A5212" s="458">
        <v>44167</v>
      </c>
      <c r="B5212" s="81" t="s">
        <v>20</v>
      </c>
      <c r="C5212" s="460" t="s">
        <v>1151</v>
      </c>
      <c r="D5212" s="459">
        <v>1</v>
      </c>
      <c r="E5212" s="81"/>
    </row>
    <row r="5213" spans="1:5" x14ac:dyDescent="0.25">
      <c r="A5213" s="458">
        <v>44167</v>
      </c>
      <c r="B5213" s="81" t="s">
        <v>20</v>
      </c>
      <c r="C5213" s="81" t="s">
        <v>20</v>
      </c>
      <c r="D5213" s="459">
        <v>51</v>
      </c>
      <c r="E5213" s="81"/>
    </row>
    <row r="5214" spans="1:5" x14ac:dyDescent="0.25">
      <c r="A5214" s="458">
        <v>44167</v>
      </c>
      <c r="B5214" s="81" t="s">
        <v>20</v>
      </c>
      <c r="C5214" s="460" t="s">
        <v>1155</v>
      </c>
      <c r="D5214" s="459">
        <v>1</v>
      </c>
      <c r="E5214" s="81"/>
    </row>
    <row r="5215" spans="1:5" x14ac:dyDescent="0.25">
      <c r="A5215" s="458">
        <v>44167</v>
      </c>
      <c r="B5215" s="81" t="s">
        <v>20</v>
      </c>
      <c r="C5215" s="81" t="s">
        <v>363</v>
      </c>
      <c r="D5215" s="459">
        <v>1</v>
      </c>
      <c r="E5215" s="81"/>
    </row>
    <row r="5216" spans="1:5" x14ac:dyDescent="0.25">
      <c r="A5216" s="458">
        <v>44167</v>
      </c>
      <c r="B5216" s="81" t="s">
        <v>20</v>
      </c>
      <c r="C5216" s="81" t="s">
        <v>709</v>
      </c>
      <c r="D5216" s="459">
        <v>2</v>
      </c>
      <c r="E5216" s="81"/>
    </row>
    <row r="5217" spans="1:5" x14ac:dyDescent="0.25">
      <c r="A5217" s="458">
        <v>44167</v>
      </c>
      <c r="B5217" s="81" t="s">
        <v>13</v>
      </c>
      <c r="C5217" s="81" t="s">
        <v>13</v>
      </c>
      <c r="D5217" s="459">
        <v>2</v>
      </c>
      <c r="E5217" s="81"/>
    </row>
    <row r="5218" spans="1:5" x14ac:dyDescent="0.25">
      <c r="A5218" s="458">
        <v>44167</v>
      </c>
      <c r="B5218" s="81" t="s">
        <v>13</v>
      </c>
      <c r="C5218" s="460" t="s">
        <v>1165</v>
      </c>
      <c r="D5218" s="459">
        <v>2</v>
      </c>
      <c r="E5218" s="81"/>
    </row>
    <row r="5219" spans="1:5" x14ac:dyDescent="0.25">
      <c r="A5219" s="458">
        <v>44167</v>
      </c>
      <c r="B5219" s="81" t="s">
        <v>13</v>
      </c>
      <c r="C5219" s="460" t="s">
        <v>1167</v>
      </c>
      <c r="D5219" s="459">
        <v>2</v>
      </c>
      <c r="E5219" s="81"/>
    </row>
    <row r="5220" spans="1:5" x14ac:dyDescent="0.25">
      <c r="A5220" s="458">
        <v>44167</v>
      </c>
      <c r="B5220" s="81" t="s">
        <v>24</v>
      </c>
      <c r="C5220" s="81" t="s">
        <v>23</v>
      </c>
      <c r="D5220" s="459">
        <v>26</v>
      </c>
      <c r="E5220" s="81"/>
    </row>
    <row r="5221" spans="1:5" x14ac:dyDescent="0.25">
      <c r="A5221" s="458">
        <v>44167</v>
      </c>
      <c r="B5221" s="81" t="s">
        <v>24</v>
      </c>
      <c r="C5221" s="460" t="s">
        <v>1170</v>
      </c>
      <c r="D5221" s="459">
        <v>1</v>
      </c>
      <c r="E5221" s="81"/>
    </row>
    <row r="5222" spans="1:5" x14ac:dyDescent="0.25">
      <c r="A5222" s="458">
        <v>44167</v>
      </c>
      <c r="B5222" s="81" t="s">
        <v>24</v>
      </c>
      <c r="C5222" s="81" t="s">
        <v>36</v>
      </c>
      <c r="D5222" s="459">
        <v>1</v>
      </c>
      <c r="E5222" s="81"/>
    </row>
    <row r="5223" spans="1:5" x14ac:dyDescent="0.25">
      <c r="A5223" s="458">
        <v>44167</v>
      </c>
      <c r="B5223" s="81" t="s">
        <v>47</v>
      </c>
      <c r="C5223" s="81" t="s">
        <v>47</v>
      </c>
      <c r="D5223" s="459">
        <v>2</v>
      </c>
      <c r="E5223" s="81"/>
    </row>
    <row r="5224" spans="1:5" x14ac:dyDescent="0.25">
      <c r="A5224" s="458">
        <v>44167</v>
      </c>
      <c r="B5224" s="81" t="s">
        <v>48</v>
      </c>
      <c r="C5224" s="460" t="s">
        <v>1380</v>
      </c>
      <c r="D5224" s="459">
        <v>0</v>
      </c>
      <c r="E5224" s="81"/>
    </row>
    <row r="5225" spans="1:5" x14ac:dyDescent="0.25">
      <c r="A5225" s="458">
        <v>44167</v>
      </c>
      <c r="B5225" s="81" t="s">
        <v>7</v>
      </c>
      <c r="C5225" s="81" t="s">
        <v>7</v>
      </c>
      <c r="D5225" s="459">
        <v>2</v>
      </c>
      <c r="E5225" s="81"/>
    </row>
    <row r="5226" spans="1:5" x14ac:dyDescent="0.25">
      <c r="A5226" s="458">
        <v>44167</v>
      </c>
      <c r="B5226" s="81" t="s">
        <v>9</v>
      </c>
      <c r="C5226" s="460" t="s">
        <v>1194</v>
      </c>
      <c r="D5226" s="459">
        <v>1</v>
      </c>
      <c r="E5226" s="81"/>
    </row>
    <row r="5227" spans="1:5" x14ac:dyDescent="0.25">
      <c r="A5227" s="458">
        <v>44167</v>
      </c>
      <c r="B5227" s="81" t="s">
        <v>9</v>
      </c>
      <c r="C5227" s="460" t="s">
        <v>1195</v>
      </c>
      <c r="D5227" s="459">
        <v>1</v>
      </c>
      <c r="E5227" s="81"/>
    </row>
    <row r="5228" spans="1:5" x14ac:dyDescent="0.25">
      <c r="A5228" s="458">
        <v>44167</v>
      </c>
      <c r="B5228" s="81" t="s">
        <v>9</v>
      </c>
      <c r="C5228" s="81" t="s">
        <v>9</v>
      </c>
      <c r="D5228" s="459">
        <v>17</v>
      </c>
      <c r="E5228" s="81"/>
    </row>
    <row r="5229" spans="1:5" x14ac:dyDescent="0.25">
      <c r="A5229" s="458">
        <v>44167</v>
      </c>
      <c r="B5229" s="81" t="s">
        <v>9</v>
      </c>
      <c r="C5229" s="81" t="s">
        <v>143</v>
      </c>
      <c r="D5229" s="459">
        <v>1</v>
      </c>
      <c r="E5229" s="81"/>
    </row>
    <row r="5230" spans="1:5" x14ac:dyDescent="0.25">
      <c r="A5230" s="458">
        <v>44167</v>
      </c>
      <c r="B5230" s="81" t="s">
        <v>15</v>
      </c>
      <c r="C5230" s="81" t="s">
        <v>1139</v>
      </c>
      <c r="D5230" s="459">
        <v>2</v>
      </c>
      <c r="E5230" s="81"/>
    </row>
    <row r="5231" spans="1:5" x14ac:dyDescent="0.25">
      <c r="A5231" s="458">
        <v>44167</v>
      </c>
      <c r="B5231" s="81" t="s">
        <v>11</v>
      </c>
      <c r="C5231" s="81" t="s">
        <v>11</v>
      </c>
      <c r="D5231" s="459">
        <v>1</v>
      </c>
      <c r="E5231" s="81"/>
    </row>
    <row r="5232" spans="1:5" x14ac:dyDescent="0.25">
      <c r="A5232" s="458">
        <v>44167</v>
      </c>
      <c r="B5232" s="81" t="s">
        <v>11</v>
      </c>
      <c r="C5232" s="460" t="s">
        <v>917</v>
      </c>
      <c r="D5232" s="459">
        <v>1</v>
      </c>
      <c r="E5232" s="81"/>
    </row>
    <row r="5233" spans="1:5" x14ac:dyDescent="0.25">
      <c r="A5233" s="458">
        <v>44167</v>
      </c>
      <c r="B5233" s="81" t="s">
        <v>11</v>
      </c>
      <c r="C5233" s="81" t="s">
        <v>133</v>
      </c>
      <c r="D5233" s="459">
        <v>8</v>
      </c>
      <c r="E5233" s="81"/>
    </row>
    <row r="5234" spans="1:5" x14ac:dyDescent="0.25">
      <c r="A5234" s="458">
        <v>44167</v>
      </c>
      <c r="B5234" s="81" t="s">
        <v>12</v>
      </c>
      <c r="C5234" s="116" t="s">
        <v>1223</v>
      </c>
      <c r="D5234" s="459">
        <v>1</v>
      </c>
      <c r="E5234" s="81"/>
    </row>
    <row r="5235" spans="1:5" x14ac:dyDescent="0.25">
      <c r="A5235" s="458">
        <v>44167</v>
      </c>
      <c r="B5235" s="81" t="s">
        <v>12</v>
      </c>
      <c r="C5235" s="460" t="s">
        <v>1224</v>
      </c>
      <c r="D5235" s="459">
        <v>2</v>
      </c>
      <c r="E5235" s="81"/>
    </row>
    <row r="5236" spans="1:5" x14ac:dyDescent="0.25">
      <c r="A5236" s="458">
        <v>44167</v>
      </c>
      <c r="B5236" s="81" t="s">
        <v>12</v>
      </c>
      <c r="C5236" s="81" t="s">
        <v>12</v>
      </c>
      <c r="D5236" s="459">
        <v>10</v>
      </c>
      <c r="E5236" s="81"/>
    </row>
    <row r="5237" spans="1:5" x14ac:dyDescent="0.25">
      <c r="A5237" s="458">
        <v>44167</v>
      </c>
      <c r="B5237" s="81" t="s">
        <v>8</v>
      </c>
      <c r="C5237" s="460" t="s">
        <v>1232</v>
      </c>
      <c r="D5237" s="459">
        <v>1</v>
      </c>
      <c r="E5237" s="81"/>
    </row>
    <row r="5238" spans="1:5" x14ac:dyDescent="0.25">
      <c r="A5238" s="458">
        <v>44167</v>
      </c>
      <c r="B5238" s="81" t="s">
        <v>8</v>
      </c>
      <c r="C5238" s="81" t="s">
        <v>58</v>
      </c>
      <c r="D5238" s="459">
        <v>4</v>
      </c>
      <c r="E5238" s="81"/>
    </row>
    <row r="5239" spans="1:5" x14ac:dyDescent="0.25">
      <c r="A5239" s="458">
        <v>44167</v>
      </c>
      <c r="B5239" s="81" t="s">
        <v>8</v>
      </c>
      <c r="C5239" s="81" t="s">
        <v>132</v>
      </c>
      <c r="D5239" s="459">
        <v>1</v>
      </c>
      <c r="E5239" s="81"/>
    </row>
    <row r="5240" spans="1:5" x14ac:dyDescent="0.25">
      <c r="A5240" s="458">
        <v>44167</v>
      </c>
      <c r="B5240" s="81" t="s">
        <v>8</v>
      </c>
      <c r="C5240" s="81" t="s">
        <v>40</v>
      </c>
      <c r="D5240" s="459">
        <v>1</v>
      </c>
      <c r="E5240" s="81"/>
    </row>
    <row r="5241" spans="1:5" x14ac:dyDescent="0.25">
      <c r="A5241" s="458">
        <v>44167</v>
      </c>
      <c r="B5241" s="81" t="s">
        <v>8</v>
      </c>
      <c r="C5241" s="81" t="s">
        <v>8</v>
      </c>
      <c r="D5241" s="459">
        <v>68</v>
      </c>
      <c r="E5241" s="81"/>
    </row>
    <row r="5242" spans="1:5" x14ac:dyDescent="0.25">
      <c r="A5242" s="458">
        <v>44167</v>
      </c>
      <c r="B5242" s="81" t="s">
        <v>8</v>
      </c>
      <c r="C5242" s="81" t="s">
        <v>185</v>
      </c>
      <c r="D5242" s="459">
        <v>1</v>
      </c>
      <c r="E5242" s="81"/>
    </row>
    <row r="5243" spans="1:5" x14ac:dyDescent="0.25">
      <c r="A5243" s="458">
        <v>44167</v>
      </c>
      <c r="B5243" s="81" t="s">
        <v>8</v>
      </c>
      <c r="C5243" s="81" t="s">
        <v>345</v>
      </c>
      <c r="D5243" s="459">
        <v>1</v>
      </c>
      <c r="E5243" s="81"/>
    </row>
    <row r="5244" spans="1:5" x14ac:dyDescent="0.25">
      <c r="A5244" s="458">
        <v>44167</v>
      </c>
      <c r="B5244" s="81" t="s">
        <v>49</v>
      </c>
      <c r="C5244" s="81" t="s">
        <v>49</v>
      </c>
      <c r="D5244" s="459">
        <v>0</v>
      </c>
      <c r="E5244" s="81"/>
    </row>
    <row r="5245" spans="1:5" x14ac:dyDescent="0.25">
      <c r="A5245" s="458">
        <v>44167</v>
      </c>
      <c r="B5245" s="81" t="s">
        <v>50</v>
      </c>
      <c r="C5245" s="81" t="s">
        <v>365</v>
      </c>
      <c r="D5245" s="459">
        <v>0</v>
      </c>
      <c r="E5245" s="81"/>
    </row>
    <row r="5246" spans="1:5" x14ac:dyDescent="0.25">
      <c r="A5246" s="458">
        <v>44167</v>
      </c>
      <c r="B5246" s="81" t="s">
        <v>27</v>
      </c>
      <c r="C5246" s="81" t="s">
        <v>139</v>
      </c>
      <c r="D5246" s="459">
        <v>10</v>
      </c>
      <c r="E5246" s="81"/>
    </row>
    <row r="5247" spans="1:5" x14ac:dyDescent="0.25">
      <c r="A5247" s="458">
        <v>44167</v>
      </c>
      <c r="B5247" s="81" t="s">
        <v>27</v>
      </c>
      <c r="C5247" s="81" t="s">
        <v>233</v>
      </c>
      <c r="D5247" s="459">
        <v>1</v>
      </c>
      <c r="E5247" s="81"/>
    </row>
    <row r="5248" spans="1:5" x14ac:dyDescent="0.25">
      <c r="A5248" s="458">
        <v>44167</v>
      </c>
      <c r="B5248" s="81" t="s">
        <v>27</v>
      </c>
      <c r="C5248" s="81" t="s">
        <v>43</v>
      </c>
      <c r="D5248" s="459">
        <v>45</v>
      </c>
      <c r="E5248" s="81"/>
    </row>
    <row r="5249" spans="1:5" x14ac:dyDescent="0.25">
      <c r="A5249" s="458">
        <v>44167</v>
      </c>
      <c r="B5249" s="81" t="s">
        <v>27</v>
      </c>
      <c r="C5249" s="81" t="s">
        <v>619</v>
      </c>
      <c r="D5249" s="459">
        <v>1</v>
      </c>
      <c r="E5249" s="81"/>
    </row>
    <row r="5250" spans="1:5" x14ac:dyDescent="0.25">
      <c r="A5250" s="458">
        <v>44167</v>
      </c>
      <c r="B5250" s="81" t="s">
        <v>27</v>
      </c>
      <c r="C5250" s="81" t="s">
        <v>707</v>
      </c>
      <c r="D5250" s="459">
        <v>1</v>
      </c>
      <c r="E5250" s="81"/>
    </row>
    <row r="5251" spans="1:5" x14ac:dyDescent="0.25">
      <c r="A5251" s="458">
        <v>44167</v>
      </c>
      <c r="B5251" s="81" t="s">
        <v>51</v>
      </c>
      <c r="C5251" s="81" t="s">
        <v>51</v>
      </c>
      <c r="D5251" s="459">
        <v>5</v>
      </c>
      <c r="E5251" s="81"/>
    </row>
    <row r="5252" spans="1:5" x14ac:dyDescent="0.25">
      <c r="A5252" s="458">
        <v>44167</v>
      </c>
      <c r="B5252" s="81" t="s">
        <v>10</v>
      </c>
      <c r="C5252" s="460" t="s">
        <v>1259</v>
      </c>
      <c r="D5252" s="459">
        <v>1</v>
      </c>
      <c r="E5252" s="81"/>
    </row>
    <row r="5253" spans="1:5" x14ac:dyDescent="0.25">
      <c r="A5253" s="458">
        <v>44167</v>
      </c>
      <c r="B5253" s="81" t="s">
        <v>10</v>
      </c>
      <c r="C5253" s="81" t="s">
        <v>10</v>
      </c>
      <c r="D5253" s="459">
        <v>4</v>
      </c>
      <c r="E5253" s="81"/>
    </row>
    <row r="5254" spans="1:5" x14ac:dyDescent="0.25">
      <c r="A5254" s="458">
        <v>44168</v>
      </c>
      <c r="B5254" s="81" t="s">
        <v>14</v>
      </c>
      <c r="C5254" s="81" t="s">
        <v>14</v>
      </c>
      <c r="D5254" s="459">
        <v>7</v>
      </c>
      <c r="E5254" s="81"/>
    </row>
    <row r="5255" spans="1:5" x14ac:dyDescent="0.25">
      <c r="A5255" s="458">
        <v>44168</v>
      </c>
      <c r="B5255" s="81" t="s">
        <v>14</v>
      </c>
      <c r="C5255" s="81" t="s">
        <v>16</v>
      </c>
      <c r="D5255" s="459">
        <v>4</v>
      </c>
      <c r="E5255" s="81"/>
    </row>
    <row r="5256" spans="1:5" x14ac:dyDescent="0.25">
      <c r="A5256" s="458">
        <v>44168</v>
      </c>
      <c r="B5256" s="81" t="s">
        <v>14</v>
      </c>
      <c r="C5256" s="81" t="s">
        <v>794</v>
      </c>
      <c r="D5256" s="459">
        <v>1</v>
      </c>
      <c r="E5256" s="81"/>
    </row>
    <row r="5257" spans="1:5" x14ac:dyDescent="0.25">
      <c r="A5257" s="458">
        <v>44168</v>
      </c>
      <c r="B5257" s="81" t="s">
        <v>14</v>
      </c>
      <c r="C5257" s="81" t="s">
        <v>84</v>
      </c>
      <c r="D5257" s="459">
        <v>1</v>
      </c>
      <c r="E5257" s="81"/>
    </row>
    <row r="5258" spans="1:5" x14ac:dyDescent="0.25">
      <c r="A5258" s="458">
        <v>44168</v>
      </c>
      <c r="B5258" s="81" t="s">
        <v>20</v>
      </c>
      <c r="C5258" s="81" t="s">
        <v>20</v>
      </c>
      <c r="D5258" s="459">
        <v>58</v>
      </c>
      <c r="E5258" s="81"/>
    </row>
    <row r="5259" spans="1:5" x14ac:dyDescent="0.25">
      <c r="A5259" s="458">
        <v>44168</v>
      </c>
      <c r="B5259" s="81" t="s">
        <v>20</v>
      </c>
      <c r="C5259" s="81" t="s">
        <v>363</v>
      </c>
      <c r="D5259" s="459">
        <v>2</v>
      </c>
      <c r="E5259" s="81"/>
    </row>
    <row r="5260" spans="1:5" x14ac:dyDescent="0.25">
      <c r="A5260" s="458">
        <v>44168</v>
      </c>
      <c r="B5260" s="81" t="s">
        <v>20</v>
      </c>
      <c r="C5260" s="81" t="s">
        <v>648</v>
      </c>
      <c r="D5260" s="459">
        <v>1</v>
      </c>
      <c r="E5260" s="81"/>
    </row>
    <row r="5261" spans="1:5" x14ac:dyDescent="0.25">
      <c r="A5261" s="458">
        <v>44168</v>
      </c>
      <c r="B5261" s="81" t="s">
        <v>20</v>
      </c>
      <c r="C5261" s="81" t="s">
        <v>709</v>
      </c>
      <c r="D5261" s="459">
        <v>1</v>
      </c>
      <c r="E5261" s="81"/>
    </row>
    <row r="5262" spans="1:5" x14ac:dyDescent="0.25">
      <c r="A5262" s="458">
        <v>44168</v>
      </c>
      <c r="B5262" s="81" t="s">
        <v>13</v>
      </c>
      <c r="C5262" s="81" t="s">
        <v>13</v>
      </c>
      <c r="D5262" s="459">
        <v>1</v>
      </c>
      <c r="E5262" s="81"/>
    </row>
    <row r="5263" spans="1:5" x14ac:dyDescent="0.25">
      <c r="A5263" s="458">
        <v>44168</v>
      </c>
      <c r="B5263" s="81" t="s">
        <v>13</v>
      </c>
      <c r="C5263" s="460" t="s">
        <v>1166</v>
      </c>
      <c r="D5263" s="459">
        <v>1</v>
      </c>
      <c r="E5263" s="81"/>
    </row>
    <row r="5264" spans="1:5" x14ac:dyDescent="0.25">
      <c r="A5264" s="458">
        <v>44168</v>
      </c>
      <c r="B5264" s="81" t="s">
        <v>24</v>
      </c>
      <c r="C5264" s="81" t="s">
        <v>23</v>
      </c>
      <c r="D5264" s="459">
        <v>13</v>
      </c>
      <c r="E5264" s="81"/>
    </row>
    <row r="5265" spans="1:5" x14ac:dyDescent="0.25">
      <c r="A5265" s="458">
        <v>44168</v>
      </c>
      <c r="B5265" s="81" t="s">
        <v>24</v>
      </c>
      <c r="C5265" s="81" t="s">
        <v>24</v>
      </c>
      <c r="D5265" s="459">
        <v>2</v>
      </c>
      <c r="E5265" s="81"/>
    </row>
    <row r="5266" spans="1:5" x14ac:dyDescent="0.25">
      <c r="A5266" s="458">
        <v>44168</v>
      </c>
      <c r="B5266" s="81" t="s">
        <v>24</v>
      </c>
      <c r="C5266" s="81" t="s">
        <v>36</v>
      </c>
      <c r="D5266" s="459">
        <v>1</v>
      </c>
      <c r="E5266" s="81"/>
    </row>
    <row r="5267" spans="1:5" x14ac:dyDescent="0.25">
      <c r="A5267" s="458">
        <v>44168</v>
      </c>
      <c r="B5267" s="81" t="s">
        <v>47</v>
      </c>
      <c r="C5267" s="81" t="s">
        <v>47</v>
      </c>
      <c r="D5267" s="459">
        <v>0</v>
      </c>
      <c r="E5267" s="81"/>
    </row>
    <row r="5268" spans="1:5" x14ac:dyDescent="0.25">
      <c r="A5268" s="458">
        <v>44168</v>
      </c>
      <c r="B5268" s="81" t="s">
        <v>48</v>
      </c>
      <c r="C5268" s="460" t="s">
        <v>1380</v>
      </c>
      <c r="D5268" s="459">
        <v>0</v>
      </c>
      <c r="E5268" s="81"/>
    </row>
    <row r="5269" spans="1:5" x14ac:dyDescent="0.25">
      <c r="A5269" s="458">
        <v>44168</v>
      </c>
      <c r="B5269" s="81" t="s">
        <v>7</v>
      </c>
      <c r="C5269" s="460" t="s">
        <v>1191</v>
      </c>
      <c r="D5269" s="459">
        <v>1</v>
      </c>
      <c r="E5269" s="81"/>
    </row>
    <row r="5270" spans="1:5" x14ac:dyDescent="0.25">
      <c r="A5270" s="458">
        <v>44168</v>
      </c>
      <c r="B5270" s="81" t="s">
        <v>7</v>
      </c>
      <c r="C5270" s="81" t="s">
        <v>7</v>
      </c>
      <c r="D5270" s="459">
        <v>4</v>
      </c>
      <c r="E5270" s="81"/>
    </row>
    <row r="5271" spans="1:5" x14ac:dyDescent="0.25">
      <c r="A5271" s="458">
        <v>44168</v>
      </c>
      <c r="B5271" s="81" t="s">
        <v>9</v>
      </c>
      <c r="C5271" s="460" t="s">
        <v>1192</v>
      </c>
      <c r="D5271" s="459">
        <v>2</v>
      </c>
      <c r="E5271" s="81"/>
    </row>
    <row r="5272" spans="1:5" x14ac:dyDescent="0.25">
      <c r="A5272" s="458">
        <v>44168</v>
      </c>
      <c r="B5272" s="81" t="s">
        <v>9</v>
      </c>
      <c r="C5272" s="81" t="s">
        <v>9</v>
      </c>
      <c r="D5272" s="459">
        <v>31</v>
      </c>
      <c r="E5272" s="81"/>
    </row>
    <row r="5273" spans="1:5" x14ac:dyDescent="0.25">
      <c r="A5273" s="458">
        <v>44168</v>
      </c>
      <c r="B5273" s="81" t="s">
        <v>9</v>
      </c>
      <c r="C5273" s="460" t="s">
        <v>1202</v>
      </c>
      <c r="D5273" s="459">
        <v>2</v>
      </c>
      <c r="E5273" s="81"/>
    </row>
    <row r="5274" spans="1:5" x14ac:dyDescent="0.25">
      <c r="A5274" s="458">
        <v>44168</v>
      </c>
      <c r="B5274" s="81" t="s">
        <v>15</v>
      </c>
      <c r="C5274" s="81" t="s">
        <v>1139</v>
      </c>
      <c r="D5274" s="459">
        <v>0</v>
      </c>
      <c r="E5274" s="81"/>
    </row>
    <row r="5275" spans="1:5" x14ac:dyDescent="0.25">
      <c r="A5275" s="458">
        <v>44168</v>
      </c>
      <c r="B5275" s="81" t="s">
        <v>11</v>
      </c>
      <c r="C5275" s="81" t="s">
        <v>64</v>
      </c>
      <c r="D5275" s="459">
        <v>1</v>
      </c>
      <c r="E5275" s="81"/>
    </row>
    <row r="5276" spans="1:5" x14ac:dyDescent="0.25">
      <c r="A5276" s="458">
        <v>44168</v>
      </c>
      <c r="B5276" s="81" t="s">
        <v>11</v>
      </c>
      <c r="C5276" s="81" t="s">
        <v>11</v>
      </c>
      <c r="D5276" s="459">
        <v>4</v>
      </c>
      <c r="E5276" s="81"/>
    </row>
    <row r="5277" spans="1:5" x14ac:dyDescent="0.25">
      <c r="A5277" s="458">
        <v>44168</v>
      </c>
      <c r="B5277" s="81" t="s">
        <v>11</v>
      </c>
      <c r="C5277" s="81" t="s">
        <v>752</v>
      </c>
      <c r="D5277" s="459">
        <v>2</v>
      </c>
      <c r="E5277" s="81"/>
    </row>
    <row r="5278" spans="1:5" x14ac:dyDescent="0.25">
      <c r="A5278" s="458">
        <v>44168</v>
      </c>
      <c r="B5278" s="81" t="s">
        <v>11</v>
      </c>
      <c r="C5278" s="81" t="s">
        <v>133</v>
      </c>
      <c r="D5278" s="459">
        <v>2</v>
      </c>
      <c r="E5278" s="81"/>
    </row>
    <row r="5279" spans="1:5" x14ac:dyDescent="0.25">
      <c r="A5279" s="458">
        <v>44168</v>
      </c>
      <c r="B5279" s="81" t="s">
        <v>12</v>
      </c>
      <c r="C5279" s="81" t="s">
        <v>12</v>
      </c>
      <c r="D5279" s="459">
        <v>1</v>
      </c>
      <c r="E5279" s="81"/>
    </row>
    <row r="5280" spans="1:5" x14ac:dyDescent="0.25">
      <c r="A5280" s="458">
        <v>44168</v>
      </c>
      <c r="B5280" s="81" t="s">
        <v>8</v>
      </c>
      <c r="C5280" s="460" t="s">
        <v>1232</v>
      </c>
      <c r="D5280" s="459">
        <v>3</v>
      </c>
      <c r="E5280" s="81"/>
    </row>
    <row r="5281" spans="1:5" x14ac:dyDescent="0.25">
      <c r="A5281" s="458">
        <v>44168</v>
      </c>
      <c r="B5281" s="81" t="s">
        <v>8</v>
      </c>
      <c r="C5281" s="81" t="s">
        <v>58</v>
      </c>
      <c r="D5281" s="459">
        <v>1</v>
      </c>
      <c r="E5281" s="81"/>
    </row>
    <row r="5282" spans="1:5" x14ac:dyDescent="0.25">
      <c r="A5282" s="458">
        <v>44168</v>
      </c>
      <c r="B5282" s="81" t="s">
        <v>8</v>
      </c>
      <c r="C5282" s="81" t="s">
        <v>203</v>
      </c>
      <c r="D5282" s="459">
        <v>3</v>
      </c>
      <c r="E5282" s="81"/>
    </row>
    <row r="5283" spans="1:5" x14ac:dyDescent="0.25">
      <c r="A5283" s="458">
        <v>44168</v>
      </c>
      <c r="B5283" s="81" t="s">
        <v>8</v>
      </c>
      <c r="C5283" s="81" t="s">
        <v>8</v>
      </c>
      <c r="D5283" s="459">
        <v>22</v>
      </c>
      <c r="E5283" s="81"/>
    </row>
    <row r="5284" spans="1:5" x14ac:dyDescent="0.25">
      <c r="A5284" s="458">
        <v>44168</v>
      </c>
      <c r="B5284" s="81" t="s">
        <v>8</v>
      </c>
      <c r="C5284" s="81" t="s">
        <v>31</v>
      </c>
      <c r="D5284" s="459">
        <v>1</v>
      </c>
      <c r="E5284" s="81"/>
    </row>
    <row r="5285" spans="1:5" x14ac:dyDescent="0.25">
      <c r="A5285" s="458">
        <v>44168</v>
      </c>
      <c r="B5285" s="81" t="s">
        <v>8</v>
      </c>
      <c r="C5285" s="81" t="s">
        <v>110</v>
      </c>
      <c r="D5285" s="459">
        <v>3</v>
      </c>
      <c r="E5285" s="81"/>
    </row>
    <row r="5286" spans="1:5" x14ac:dyDescent="0.25">
      <c r="A5286" s="458">
        <v>44168</v>
      </c>
      <c r="B5286" s="81" t="s">
        <v>49</v>
      </c>
      <c r="C5286" s="460" t="s">
        <v>1246</v>
      </c>
      <c r="D5286" s="459">
        <v>1</v>
      </c>
      <c r="E5286" s="81"/>
    </row>
    <row r="5287" spans="1:5" x14ac:dyDescent="0.25">
      <c r="A5287" s="458">
        <v>44168</v>
      </c>
      <c r="B5287" s="81" t="s">
        <v>50</v>
      </c>
      <c r="C5287" s="460" t="s">
        <v>1249</v>
      </c>
      <c r="D5287" s="459">
        <v>1</v>
      </c>
      <c r="E5287" s="81"/>
    </row>
    <row r="5288" spans="1:5" x14ac:dyDescent="0.25">
      <c r="A5288" s="458">
        <v>44168</v>
      </c>
      <c r="B5288" s="81" t="s">
        <v>50</v>
      </c>
      <c r="C5288" s="81" t="s">
        <v>365</v>
      </c>
      <c r="D5288" s="459">
        <v>1</v>
      </c>
      <c r="E5288" s="81"/>
    </row>
    <row r="5289" spans="1:5" x14ac:dyDescent="0.25">
      <c r="A5289" s="458">
        <v>44168</v>
      </c>
      <c r="B5289" s="81" t="s">
        <v>27</v>
      </c>
      <c r="C5289" s="81" t="s">
        <v>139</v>
      </c>
      <c r="D5289" s="459">
        <v>2</v>
      </c>
      <c r="E5289" s="81"/>
    </row>
    <row r="5290" spans="1:5" x14ac:dyDescent="0.25">
      <c r="A5290" s="458">
        <v>44168</v>
      </c>
      <c r="B5290" s="81" t="s">
        <v>27</v>
      </c>
      <c r="C5290" s="81" t="s">
        <v>43</v>
      </c>
      <c r="D5290" s="459">
        <v>39</v>
      </c>
      <c r="E5290" s="81"/>
    </row>
    <row r="5291" spans="1:5" x14ac:dyDescent="0.25">
      <c r="A5291" s="458">
        <v>44168</v>
      </c>
      <c r="B5291" s="81" t="s">
        <v>27</v>
      </c>
      <c r="C5291" s="81" t="s">
        <v>707</v>
      </c>
      <c r="D5291" s="459">
        <v>1</v>
      </c>
      <c r="E5291" s="81"/>
    </row>
    <row r="5292" spans="1:5" x14ac:dyDescent="0.25">
      <c r="A5292" s="458">
        <v>44168</v>
      </c>
      <c r="B5292" s="81" t="s">
        <v>51</v>
      </c>
      <c r="C5292" s="81" t="s">
        <v>51</v>
      </c>
      <c r="D5292" s="459">
        <v>8</v>
      </c>
      <c r="E5292" s="81"/>
    </row>
    <row r="5293" spans="1:5" x14ac:dyDescent="0.25">
      <c r="A5293" s="458">
        <v>44168</v>
      </c>
      <c r="B5293" s="81" t="s">
        <v>10</v>
      </c>
      <c r="C5293" s="81" t="s">
        <v>10</v>
      </c>
      <c r="D5293" s="459">
        <v>0</v>
      </c>
      <c r="E5293" s="81"/>
    </row>
    <row r="5294" spans="1:5" x14ac:dyDescent="0.25">
      <c r="A5294" s="458">
        <v>44169</v>
      </c>
      <c r="B5294" s="81" t="s">
        <v>14</v>
      </c>
      <c r="C5294" s="81" t="s">
        <v>14</v>
      </c>
      <c r="D5294" s="459">
        <v>5</v>
      </c>
      <c r="E5294" s="81"/>
    </row>
    <row r="5295" spans="1:5" x14ac:dyDescent="0.25">
      <c r="A5295" s="458">
        <v>44169</v>
      </c>
      <c r="B5295" s="81" t="s">
        <v>14</v>
      </c>
      <c r="C5295" s="81" t="s">
        <v>16</v>
      </c>
      <c r="D5295" s="459">
        <v>5</v>
      </c>
      <c r="E5295" s="81"/>
    </row>
    <row r="5296" spans="1:5" x14ac:dyDescent="0.25">
      <c r="A5296" s="458">
        <v>44169</v>
      </c>
      <c r="B5296" s="81" t="s">
        <v>14</v>
      </c>
      <c r="C5296" s="81" t="s">
        <v>794</v>
      </c>
      <c r="D5296" s="459">
        <v>1</v>
      </c>
      <c r="E5296" s="81"/>
    </row>
    <row r="5297" spans="1:5" x14ac:dyDescent="0.25">
      <c r="A5297" s="458">
        <v>44169</v>
      </c>
      <c r="B5297" s="81" t="s">
        <v>14</v>
      </c>
      <c r="C5297" s="81" t="s">
        <v>84</v>
      </c>
      <c r="D5297" s="459">
        <v>2</v>
      </c>
      <c r="E5297" s="81"/>
    </row>
    <row r="5298" spans="1:5" x14ac:dyDescent="0.25">
      <c r="A5298" s="458">
        <v>44169</v>
      </c>
      <c r="B5298" s="81" t="s">
        <v>20</v>
      </c>
      <c r="C5298" s="81" t="s">
        <v>20</v>
      </c>
      <c r="D5298" s="459">
        <v>71</v>
      </c>
      <c r="E5298" s="81"/>
    </row>
    <row r="5299" spans="1:5" x14ac:dyDescent="0.25">
      <c r="A5299" s="458">
        <v>44169</v>
      </c>
      <c r="B5299" s="81" t="s">
        <v>20</v>
      </c>
      <c r="C5299" s="81" t="s">
        <v>363</v>
      </c>
      <c r="D5299" s="459">
        <v>3</v>
      </c>
      <c r="E5299" s="81"/>
    </row>
    <row r="5300" spans="1:5" x14ac:dyDescent="0.25">
      <c r="A5300" s="458">
        <v>44169</v>
      </c>
      <c r="B5300" s="81" t="s">
        <v>20</v>
      </c>
      <c r="C5300" s="81" t="s">
        <v>648</v>
      </c>
      <c r="D5300" s="459">
        <v>1</v>
      </c>
      <c r="E5300" s="81"/>
    </row>
    <row r="5301" spans="1:5" x14ac:dyDescent="0.25">
      <c r="A5301" s="458">
        <v>44169</v>
      </c>
      <c r="B5301" s="81" t="s">
        <v>20</v>
      </c>
      <c r="C5301" s="81" t="s">
        <v>709</v>
      </c>
      <c r="D5301" s="459">
        <v>1</v>
      </c>
      <c r="E5301" s="81"/>
    </row>
    <row r="5302" spans="1:5" x14ac:dyDescent="0.25">
      <c r="A5302" s="458">
        <v>44169</v>
      </c>
      <c r="B5302" s="81" t="s">
        <v>13</v>
      </c>
      <c r="C5302" s="81" t="s">
        <v>13</v>
      </c>
      <c r="D5302" s="459">
        <v>8</v>
      </c>
      <c r="E5302" s="81"/>
    </row>
    <row r="5303" spans="1:5" x14ac:dyDescent="0.25">
      <c r="A5303" s="458">
        <v>44169</v>
      </c>
      <c r="B5303" s="81" t="s">
        <v>13</v>
      </c>
      <c r="C5303" s="460" t="s">
        <v>1163</v>
      </c>
      <c r="D5303" s="459">
        <v>1</v>
      </c>
      <c r="E5303" s="81"/>
    </row>
    <row r="5304" spans="1:5" x14ac:dyDescent="0.25">
      <c r="A5304" s="458">
        <v>44169</v>
      </c>
      <c r="B5304" s="81" t="s">
        <v>13</v>
      </c>
      <c r="C5304" s="460" t="s">
        <v>1165</v>
      </c>
      <c r="D5304" s="459">
        <v>1</v>
      </c>
      <c r="E5304" s="81"/>
    </row>
    <row r="5305" spans="1:5" x14ac:dyDescent="0.25">
      <c r="A5305" s="458">
        <v>44169</v>
      </c>
      <c r="B5305" s="81" t="s">
        <v>24</v>
      </c>
      <c r="C5305" s="81" t="s">
        <v>23</v>
      </c>
      <c r="D5305" s="459">
        <v>7</v>
      </c>
      <c r="E5305" s="81"/>
    </row>
    <row r="5306" spans="1:5" x14ac:dyDescent="0.25">
      <c r="A5306" s="458">
        <v>44169</v>
      </c>
      <c r="B5306" s="81" t="s">
        <v>24</v>
      </c>
      <c r="C5306" s="81" t="s">
        <v>24</v>
      </c>
      <c r="D5306" s="459">
        <v>6</v>
      </c>
      <c r="E5306" s="81"/>
    </row>
    <row r="5307" spans="1:5" x14ac:dyDescent="0.25">
      <c r="A5307" s="458">
        <v>44169</v>
      </c>
      <c r="B5307" s="81" t="s">
        <v>24</v>
      </c>
      <c r="C5307" s="81" t="s">
        <v>37</v>
      </c>
      <c r="D5307" s="459">
        <v>1</v>
      </c>
      <c r="E5307" s="81"/>
    </row>
    <row r="5308" spans="1:5" x14ac:dyDescent="0.25">
      <c r="A5308" s="458">
        <v>44169</v>
      </c>
      <c r="B5308" s="81" t="s">
        <v>47</v>
      </c>
      <c r="C5308" s="81" t="s">
        <v>47</v>
      </c>
      <c r="D5308" s="459">
        <v>2</v>
      </c>
      <c r="E5308" s="81"/>
    </row>
    <row r="5309" spans="1:5" x14ac:dyDescent="0.25">
      <c r="A5309" s="458">
        <v>44169</v>
      </c>
      <c r="B5309" s="81" t="s">
        <v>48</v>
      </c>
      <c r="C5309" s="460" t="s">
        <v>1380</v>
      </c>
      <c r="D5309" s="459">
        <v>0</v>
      </c>
      <c r="E5309" s="81"/>
    </row>
    <row r="5310" spans="1:5" x14ac:dyDescent="0.25">
      <c r="A5310" s="458">
        <v>44169</v>
      </c>
      <c r="B5310" s="81" t="s">
        <v>7</v>
      </c>
      <c r="C5310" s="81" t="s">
        <v>7</v>
      </c>
      <c r="D5310" s="459">
        <v>1</v>
      </c>
      <c r="E5310" s="81"/>
    </row>
    <row r="5311" spans="1:5" x14ac:dyDescent="0.25">
      <c r="A5311" s="458">
        <v>44169</v>
      </c>
      <c r="B5311" s="81" t="s">
        <v>9</v>
      </c>
      <c r="C5311" s="460" t="s">
        <v>1192</v>
      </c>
      <c r="D5311" s="459">
        <v>2</v>
      </c>
      <c r="E5311" s="81"/>
    </row>
    <row r="5312" spans="1:5" x14ac:dyDescent="0.25">
      <c r="A5312" s="458">
        <v>44169</v>
      </c>
      <c r="B5312" s="81" t="s">
        <v>9</v>
      </c>
      <c r="C5312" s="460" t="s">
        <v>1193</v>
      </c>
      <c r="D5312" s="459">
        <v>1</v>
      </c>
      <c r="E5312" s="81"/>
    </row>
    <row r="5313" spans="1:5" x14ac:dyDescent="0.25">
      <c r="A5313" s="458">
        <v>44169</v>
      </c>
      <c r="B5313" s="81" t="s">
        <v>9</v>
      </c>
      <c r="C5313" s="81" t="s">
        <v>9</v>
      </c>
      <c r="D5313" s="459">
        <v>14</v>
      </c>
      <c r="E5313" s="81"/>
    </row>
    <row r="5314" spans="1:5" x14ac:dyDescent="0.25">
      <c r="A5314" s="458">
        <v>44169</v>
      </c>
      <c r="B5314" s="81" t="s">
        <v>9</v>
      </c>
      <c r="C5314" s="460" t="s">
        <v>1202</v>
      </c>
      <c r="D5314" s="459">
        <v>1</v>
      </c>
      <c r="E5314" s="81"/>
    </row>
    <row r="5315" spans="1:5" x14ac:dyDescent="0.25">
      <c r="A5315" s="458">
        <v>44169</v>
      </c>
      <c r="B5315" s="81" t="s">
        <v>15</v>
      </c>
      <c r="C5315" s="81" t="s">
        <v>1139</v>
      </c>
      <c r="D5315" s="459">
        <v>0</v>
      </c>
      <c r="E5315" s="81"/>
    </row>
    <row r="5316" spans="1:5" x14ac:dyDescent="0.25">
      <c r="A5316" s="458">
        <v>44169</v>
      </c>
      <c r="B5316" s="81" t="s">
        <v>11</v>
      </c>
      <c r="C5316" s="81" t="s">
        <v>11</v>
      </c>
      <c r="D5316" s="459">
        <v>6</v>
      </c>
      <c r="E5316" s="81"/>
    </row>
    <row r="5317" spans="1:5" x14ac:dyDescent="0.25">
      <c r="A5317" s="458">
        <v>44169</v>
      </c>
      <c r="B5317" s="81" t="s">
        <v>11</v>
      </c>
      <c r="C5317" s="81" t="s">
        <v>752</v>
      </c>
      <c r="D5317" s="459">
        <v>1</v>
      </c>
      <c r="E5317" s="81"/>
    </row>
    <row r="5318" spans="1:5" x14ac:dyDescent="0.25">
      <c r="A5318" s="458">
        <v>44169</v>
      </c>
      <c r="B5318" s="81" t="s">
        <v>11</v>
      </c>
      <c r="C5318" s="81" t="s">
        <v>133</v>
      </c>
      <c r="D5318" s="459">
        <v>6</v>
      </c>
      <c r="E5318" s="81"/>
    </row>
    <row r="5319" spans="1:5" x14ac:dyDescent="0.25">
      <c r="A5319" s="458">
        <v>44169</v>
      </c>
      <c r="B5319" s="81" t="s">
        <v>12</v>
      </c>
      <c r="C5319" s="460" t="s">
        <v>1224</v>
      </c>
      <c r="D5319" s="459">
        <v>2</v>
      </c>
      <c r="E5319" s="81"/>
    </row>
    <row r="5320" spans="1:5" x14ac:dyDescent="0.25">
      <c r="A5320" s="458">
        <v>44169</v>
      </c>
      <c r="B5320" s="81" t="s">
        <v>12</v>
      </c>
      <c r="C5320" s="81" t="s">
        <v>12</v>
      </c>
      <c r="D5320" s="459">
        <v>12</v>
      </c>
      <c r="E5320" s="81"/>
    </row>
    <row r="5321" spans="1:5" x14ac:dyDescent="0.25">
      <c r="A5321" s="458">
        <v>44169</v>
      </c>
      <c r="B5321" s="81" t="s">
        <v>8</v>
      </c>
      <c r="C5321" s="81" t="s">
        <v>72</v>
      </c>
      <c r="D5321" s="459">
        <v>1</v>
      </c>
      <c r="E5321" s="81"/>
    </row>
    <row r="5322" spans="1:5" x14ac:dyDescent="0.25">
      <c r="A5322" s="458">
        <v>44169</v>
      </c>
      <c r="B5322" s="81" t="s">
        <v>8</v>
      </c>
      <c r="C5322" s="460" t="s">
        <v>1232</v>
      </c>
      <c r="D5322" s="459">
        <v>4</v>
      </c>
      <c r="E5322" s="81"/>
    </row>
    <row r="5323" spans="1:5" x14ac:dyDescent="0.25">
      <c r="A5323" s="458">
        <v>44169</v>
      </c>
      <c r="B5323" s="81" t="s">
        <v>8</v>
      </c>
      <c r="C5323" s="81" t="s">
        <v>58</v>
      </c>
      <c r="D5323" s="459">
        <v>2</v>
      </c>
      <c r="E5323" s="81"/>
    </row>
    <row r="5324" spans="1:5" x14ac:dyDescent="0.25">
      <c r="A5324" s="458">
        <v>44169</v>
      </c>
      <c r="B5324" s="81" t="s">
        <v>8</v>
      </c>
      <c r="C5324" s="81" t="s">
        <v>8</v>
      </c>
      <c r="D5324" s="459">
        <v>28</v>
      </c>
      <c r="E5324" s="81"/>
    </row>
    <row r="5325" spans="1:5" x14ac:dyDescent="0.25">
      <c r="A5325" s="458">
        <v>44169</v>
      </c>
      <c r="B5325" s="81" t="s">
        <v>8</v>
      </c>
      <c r="C5325" s="81" t="s">
        <v>31</v>
      </c>
      <c r="D5325" s="459">
        <v>4</v>
      </c>
      <c r="E5325" s="81"/>
    </row>
    <row r="5326" spans="1:5" x14ac:dyDescent="0.25">
      <c r="A5326" s="458">
        <v>44169</v>
      </c>
      <c r="B5326" s="81" t="s">
        <v>8</v>
      </c>
      <c r="C5326" s="81" t="s">
        <v>110</v>
      </c>
      <c r="D5326" s="459">
        <v>1</v>
      </c>
      <c r="E5326" s="81"/>
    </row>
    <row r="5327" spans="1:5" x14ac:dyDescent="0.25">
      <c r="A5327" s="458">
        <v>44169</v>
      </c>
      <c r="B5327" s="81" t="s">
        <v>49</v>
      </c>
      <c r="C5327" s="460" t="s">
        <v>1246</v>
      </c>
      <c r="D5327" s="459">
        <v>1</v>
      </c>
      <c r="E5327" s="81"/>
    </row>
    <row r="5328" spans="1:5" x14ac:dyDescent="0.25">
      <c r="A5328" s="458">
        <v>44169</v>
      </c>
      <c r="B5328" s="81" t="s">
        <v>49</v>
      </c>
      <c r="C5328" s="81" t="s">
        <v>49</v>
      </c>
      <c r="D5328" s="459">
        <v>3</v>
      </c>
      <c r="E5328" s="81"/>
    </row>
    <row r="5329" spans="1:5" x14ac:dyDescent="0.25">
      <c r="A5329" s="458">
        <v>44169</v>
      </c>
      <c r="B5329" s="81" t="s">
        <v>50</v>
      </c>
      <c r="C5329" s="81" t="s">
        <v>365</v>
      </c>
      <c r="D5329" s="459">
        <v>0</v>
      </c>
      <c r="E5329" s="81"/>
    </row>
    <row r="5330" spans="1:5" x14ac:dyDescent="0.25">
      <c r="A5330" s="458">
        <v>44169</v>
      </c>
      <c r="B5330" s="81" t="s">
        <v>27</v>
      </c>
      <c r="C5330" s="81" t="s">
        <v>139</v>
      </c>
      <c r="D5330" s="459">
        <v>9</v>
      </c>
      <c r="E5330" s="81"/>
    </row>
    <row r="5331" spans="1:5" x14ac:dyDescent="0.25">
      <c r="A5331" s="458">
        <v>44169</v>
      </c>
      <c r="B5331" s="81" t="s">
        <v>27</v>
      </c>
      <c r="C5331" s="81" t="s">
        <v>43</v>
      </c>
      <c r="D5331" s="459">
        <v>43</v>
      </c>
      <c r="E5331" s="81"/>
    </row>
    <row r="5332" spans="1:5" x14ac:dyDescent="0.25">
      <c r="A5332" s="458">
        <v>44169</v>
      </c>
      <c r="B5332" s="81" t="s">
        <v>27</v>
      </c>
      <c r="C5332" s="81" t="s">
        <v>921</v>
      </c>
      <c r="D5332" s="459">
        <v>1</v>
      </c>
      <c r="E5332" s="81"/>
    </row>
    <row r="5333" spans="1:5" x14ac:dyDescent="0.25">
      <c r="A5333" s="458">
        <v>44169</v>
      </c>
      <c r="B5333" s="81" t="s">
        <v>27</v>
      </c>
      <c r="C5333" s="460" t="s">
        <v>1257</v>
      </c>
      <c r="D5333" s="459">
        <v>1</v>
      </c>
      <c r="E5333" s="81"/>
    </row>
    <row r="5334" spans="1:5" x14ac:dyDescent="0.25">
      <c r="A5334" s="458">
        <v>44169</v>
      </c>
      <c r="B5334" s="81" t="s">
        <v>51</v>
      </c>
      <c r="C5334" s="81" t="s">
        <v>51</v>
      </c>
      <c r="D5334" s="459">
        <v>5</v>
      </c>
      <c r="E5334" s="81"/>
    </row>
    <row r="5335" spans="1:5" x14ac:dyDescent="0.25">
      <c r="A5335" s="458">
        <v>44169</v>
      </c>
      <c r="B5335" s="81" t="s">
        <v>10</v>
      </c>
      <c r="C5335" s="81" t="s">
        <v>10</v>
      </c>
      <c r="D5335" s="459">
        <v>1</v>
      </c>
      <c r="E5335" s="81"/>
    </row>
    <row r="5336" spans="1:5" x14ac:dyDescent="0.25">
      <c r="A5336" s="458">
        <v>44170</v>
      </c>
      <c r="B5336" s="81" t="s">
        <v>14</v>
      </c>
      <c r="C5336" s="81" t="s">
        <v>14</v>
      </c>
      <c r="D5336" s="459">
        <v>3</v>
      </c>
      <c r="E5336" s="81"/>
    </row>
    <row r="5337" spans="1:5" x14ac:dyDescent="0.25">
      <c r="A5337" s="458">
        <v>44170</v>
      </c>
      <c r="B5337" s="81" t="s">
        <v>14</v>
      </c>
      <c r="C5337" s="81" t="s">
        <v>16</v>
      </c>
      <c r="D5337" s="459">
        <v>2</v>
      </c>
      <c r="E5337" s="81"/>
    </row>
    <row r="5338" spans="1:5" x14ac:dyDescent="0.25">
      <c r="A5338" s="458">
        <v>44170</v>
      </c>
      <c r="B5338" s="81" t="s">
        <v>20</v>
      </c>
      <c r="C5338" s="81" t="s">
        <v>20</v>
      </c>
      <c r="D5338" s="459">
        <v>35</v>
      </c>
      <c r="E5338" s="81"/>
    </row>
    <row r="5339" spans="1:5" x14ac:dyDescent="0.25">
      <c r="A5339" s="458">
        <v>44170</v>
      </c>
      <c r="B5339" s="81" t="s">
        <v>20</v>
      </c>
      <c r="C5339" s="81" t="s">
        <v>648</v>
      </c>
      <c r="D5339" s="459">
        <v>1</v>
      </c>
      <c r="E5339" s="81"/>
    </row>
    <row r="5340" spans="1:5" x14ac:dyDescent="0.25">
      <c r="A5340" s="458">
        <v>44170</v>
      </c>
      <c r="B5340" s="81" t="s">
        <v>13</v>
      </c>
      <c r="C5340" s="81" t="s">
        <v>13</v>
      </c>
      <c r="D5340" s="459">
        <v>2</v>
      </c>
      <c r="E5340" s="81"/>
    </row>
    <row r="5341" spans="1:5" x14ac:dyDescent="0.25">
      <c r="A5341" s="458">
        <v>44170</v>
      </c>
      <c r="B5341" s="81" t="s">
        <v>13</v>
      </c>
      <c r="C5341" s="460" t="s">
        <v>1166</v>
      </c>
      <c r="D5341" s="459">
        <v>1</v>
      </c>
      <c r="E5341" s="81"/>
    </row>
    <row r="5342" spans="1:5" x14ac:dyDescent="0.25">
      <c r="A5342" s="458">
        <v>44170</v>
      </c>
      <c r="B5342" s="81" t="s">
        <v>13</v>
      </c>
      <c r="C5342" s="460" t="s">
        <v>1165</v>
      </c>
      <c r="D5342" s="459">
        <v>1</v>
      </c>
      <c r="E5342" s="81"/>
    </row>
    <row r="5343" spans="1:5" x14ac:dyDescent="0.25">
      <c r="A5343" s="458">
        <v>44170</v>
      </c>
      <c r="B5343" s="81" t="s">
        <v>13</v>
      </c>
      <c r="C5343" s="460" t="s">
        <v>1167</v>
      </c>
      <c r="D5343" s="459">
        <v>1</v>
      </c>
      <c r="E5343" s="81"/>
    </row>
    <row r="5344" spans="1:5" x14ac:dyDescent="0.25">
      <c r="A5344" s="458">
        <v>44170</v>
      </c>
      <c r="B5344" s="81" t="s">
        <v>24</v>
      </c>
      <c r="C5344" s="81" t="s">
        <v>23</v>
      </c>
      <c r="D5344" s="459">
        <v>10</v>
      </c>
      <c r="E5344" s="81"/>
    </row>
    <row r="5345" spans="1:5" x14ac:dyDescent="0.25">
      <c r="A5345" s="458">
        <v>44170</v>
      </c>
      <c r="B5345" s="81" t="s">
        <v>24</v>
      </c>
      <c r="C5345" s="81" t="s">
        <v>924</v>
      </c>
      <c r="D5345" s="459">
        <v>1</v>
      </c>
      <c r="E5345" s="81"/>
    </row>
    <row r="5346" spans="1:5" x14ac:dyDescent="0.25">
      <c r="A5346" s="458">
        <v>44170</v>
      </c>
      <c r="B5346" s="81" t="s">
        <v>24</v>
      </c>
      <c r="C5346" s="460" t="s">
        <v>1182</v>
      </c>
      <c r="D5346" s="459">
        <v>1</v>
      </c>
      <c r="E5346" s="81"/>
    </row>
    <row r="5347" spans="1:5" x14ac:dyDescent="0.25">
      <c r="A5347" s="458">
        <v>44170</v>
      </c>
      <c r="B5347" s="81" t="s">
        <v>47</v>
      </c>
      <c r="C5347" s="81" t="s">
        <v>47</v>
      </c>
      <c r="D5347" s="459">
        <v>1</v>
      </c>
      <c r="E5347" s="81"/>
    </row>
    <row r="5348" spans="1:5" x14ac:dyDescent="0.25">
      <c r="A5348" s="458">
        <v>44170</v>
      </c>
      <c r="B5348" s="81" t="s">
        <v>48</v>
      </c>
      <c r="C5348" s="460" t="s">
        <v>1380</v>
      </c>
      <c r="D5348" s="459">
        <v>0</v>
      </c>
      <c r="E5348" s="81"/>
    </row>
    <row r="5349" spans="1:5" x14ac:dyDescent="0.25">
      <c r="A5349" s="458">
        <v>44170</v>
      </c>
      <c r="B5349" s="81" t="s">
        <v>7</v>
      </c>
      <c r="C5349" s="81" t="s">
        <v>7</v>
      </c>
      <c r="D5349" s="459">
        <v>7</v>
      </c>
      <c r="E5349" s="81"/>
    </row>
    <row r="5350" spans="1:5" x14ac:dyDescent="0.25">
      <c r="A5350" s="458">
        <v>44170</v>
      </c>
      <c r="B5350" s="81" t="s">
        <v>9</v>
      </c>
      <c r="C5350" s="81" t="s">
        <v>362</v>
      </c>
      <c r="D5350" s="459">
        <v>1</v>
      </c>
      <c r="E5350" s="81"/>
    </row>
    <row r="5351" spans="1:5" x14ac:dyDescent="0.25">
      <c r="A5351" s="458">
        <v>44170</v>
      </c>
      <c r="B5351" s="81" t="s">
        <v>9</v>
      </c>
      <c r="C5351" s="81" t="s">
        <v>9</v>
      </c>
      <c r="D5351" s="459">
        <v>27</v>
      </c>
      <c r="E5351" s="81"/>
    </row>
    <row r="5352" spans="1:5" x14ac:dyDescent="0.25">
      <c r="A5352" s="458">
        <v>44170</v>
      </c>
      <c r="B5352" s="81" t="s">
        <v>15</v>
      </c>
      <c r="C5352" s="81" t="s">
        <v>1139</v>
      </c>
      <c r="D5352" s="459">
        <v>0</v>
      </c>
      <c r="E5352" s="81"/>
    </row>
    <row r="5353" spans="1:5" x14ac:dyDescent="0.25">
      <c r="A5353" s="458">
        <v>44170</v>
      </c>
      <c r="B5353" s="81" t="s">
        <v>11</v>
      </c>
      <c r="C5353" s="81" t="s">
        <v>11</v>
      </c>
      <c r="D5353" s="459">
        <v>6</v>
      </c>
      <c r="E5353" s="81"/>
    </row>
    <row r="5354" spans="1:5" x14ac:dyDescent="0.25">
      <c r="A5354" s="458">
        <v>44170</v>
      </c>
      <c r="B5354" s="81" t="s">
        <v>11</v>
      </c>
      <c r="C5354" s="81" t="s">
        <v>133</v>
      </c>
      <c r="D5354" s="459">
        <v>8</v>
      </c>
      <c r="E5354" s="81"/>
    </row>
    <row r="5355" spans="1:5" x14ac:dyDescent="0.25">
      <c r="A5355" s="458">
        <v>44170</v>
      </c>
      <c r="B5355" s="81" t="s">
        <v>12</v>
      </c>
      <c r="C5355" s="460" t="s">
        <v>1224</v>
      </c>
      <c r="D5355" s="459">
        <v>3</v>
      </c>
      <c r="E5355" s="81"/>
    </row>
    <row r="5356" spans="1:5" x14ac:dyDescent="0.25">
      <c r="A5356" s="458">
        <v>44170</v>
      </c>
      <c r="B5356" s="81" t="s">
        <v>8</v>
      </c>
      <c r="C5356" s="81" t="s">
        <v>72</v>
      </c>
      <c r="D5356" s="459">
        <v>2</v>
      </c>
      <c r="E5356" s="81"/>
    </row>
    <row r="5357" spans="1:5" x14ac:dyDescent="0.25">
      <c r="A5357" s="458">
        <v>44170</v>
      </c>
      <c r="B5357" s="81" t="s">
        <v>8</v>
      </c>
      <c r="C5357" s="460" t="s">
        <v>1232</v>
      </c>
      <c r="D5357" s="459">
        <v>2</v>
      </c>
      <c r="E5357" s="81"/>
    </row>
    <row r="5358" spans="1:5" x14ac:dyDescent="0.25">
      <c r="A5358" s="458">
        <v>44170</v>
      </c>
      <c r="B5358" s="81" t="s">
        <v>8</v>
      </c>
      <c r="C5358" s="81" t="s">
        <v>40</v>
      </c>
      <c r="D5358" s="459">
        <v>1</v>
      </c>
      <c r="E5358" s="81"/>
    </row>
    <row r="5359" spans="1:5" x14ac:dyDescent="0.25">
      <c r="A5359" s="458">
        <v>44170</v>
      </c>
      <c r="B5359" s="81" t="s">
        <v>8</v>
      </c>
      <c r="C5359" s="81" t="s">
        <v>8</v>
      </c>
      <c r="D5359" s="459">
        <v>28</v>
      </c>
      <c r="E5359" s="81"/>
    </row>
    <row r="5360" spans="1:5" x14ac:dyDescent="0.25">
      <c r="A5360" s="458">
        <v>44170</v>
      </c>
      <c r="B5360" s="81" t="s">
        <v>8</v>
      </c>
      <c r="C5360" s="81" t="s">
        <v>31</v>
      </c>
      <c r="D5360" s="459">
        <v>1</v>
      </c>
      <c r="E5360" s="81"/>
    </row>
    <row r="5361" spans="1:5" x14ac:dyDescent="0.25">
      <c r="A5361" s="458">
        <v>44170</v>
      </c>
      <c r="B5361" s="81" t="s">
        <v>8</v>
      </c>
      <c r="C5361" s="81" t="s">
        <v>129</v>
      </c>
      <c r="D5361" s="459">
        <v>1</v>
      </c>
      <c r="E5361" s="81"/>
    </row>
    <row r="5362" spans="1:5" x14ac:dyDescent="0.25">
      <c r="A5362" s="458">
        <v>44170</v>
      </c>
      <c r="B5362" s="81" t="s">
        <v>8</v>
      </c>
      <c r="C5362" s="81" t="s">
        <v>110</v>
      </c>
      <c r="D5362" s="459">
        <v>2</v>
      </c>
      <c r="E5362" s="81"/>
    </row>
    <row r="5363" spans="1:5" x14ac:dyDescent="0.25">
      <c r="A5363" s="458">
        <v>44170</v>
      </c>
      <c r="B5363" s="81" t="s">
        <v>49</v>
      </c>
      <c r="C5363" s="460" t="s">
        <v>1246</v>
      </c>
      <c r="D5363" s="459">
        <v>1</v>
      </c>
      <c r="E5363" s="81"/>
    </row>
    <row r="5364" spans="1:5" x14ac:dyDescent="0.25">
      <c r="A5364" s="458">
        <v>44170</v>
      </c>
      <c r="B5364" s="81" t="s">
        <v>49</v>
      </c>
      <c r="C5364" s="81" t="s">
        <v>49</v>
      </c>
      <c r="D5364" s="459">
        <v>2</v>
      </c>
      <c r="E5364" s="81"/>
    </row>
    <row r="5365" spans="1:5" x14ac:dyDescent="0.25">
      <c r="A5365" s="458">
        <v>44170</v>
      </c>
      <c r="B5365" s="81" t="s">
        <v>50</v>
      </c>
      <c r="C5365" s="116" t="s">
        <v>1140</v>
      </c>
      <c r="D5365" s="459">
        <v>1</v>
      </c>
      <c r="E5365" s="81"/>
    </row>
    <row r="5366" spans="1:5" x14ac:dyDescent="0.25">
      <c r="A5366" s="458">
        <v>44170</v>
      </c>
      <c r="B5366" s="81" t="s">
        <v>27</v>
      </c>
      <c r="C5366" s="81" t="s">
        <v>139</v>
      </c>
      <c r="D5366" s="459">
        <v>2</v>
      </c>
      <c r="E5366" s="81"/>
    </row>
    <row r="5367" spans="1:5" x14ac:dyDescent="0.25">
      <c r="A5367" s="458">
        <v>44170</v>
      </c>
      <c r="B5367" s="81" t="s">
        <v>27</v>
      </c>
      <c r="C5367" s="460" t="s">
        <v>1256</v>
      </c>
      <c r="D5367" s="459">
        <v>1</v>
      </c>
      <c r="E5367" s="81"/>
    </row>
    <row r="5368" spans="1:5" x14ac:dyDescent="0.25">
      <c r="A5368" s="458">
        <v>44170</v>
      </c>
      <c r="B5368" s="81" t="s">
        <v>27</v>
      </c>
      <c r="C5368" s="81" t="s">
        <v>43</v>
      </c>
      <c r="D5368" s="459">
        <v>38</v>
      </c>
      <c r="E5368" s="81"/>
    </row>
    <row r="5369" spans="1:5" x14ac:dyDescent="0.25">
      <c r="A5369" s="458">
        <v>44170</v>
      </c>
      <c r="B5369" s="81" t="s">
        <v>51</v>
      </c>
      <c r="C5369" s="81" t="s">
        <v>51</v>
      </c>
      <c r="D5369" s="459">
        <v>3</v>
      </c>
      <c r="E5369" s="81"/>
    </row>
    <row r="5370" spans="1:5" x14ac:dyDescent="0.25">
      <c r="A5370" s="458">
        <v>44170</v>
      </c>
      <c r="B5370" s="81" t="s">
        <v>10</v>
      </c>
      <c r="C5370" s="460" t="s">
        <v>1259</v>
      </c>
      <c r="D5370" s="459">
        <v>6</v>
      </c>
      <c r="E5370" s="81"/>
    </row>
    <row r="5371" spans="1:5" x14ac:dyDescent="0.25">
      <c r="A5371" s="458">
        <v>44171</v>
      </c>
      <c r="B5371" s="81" t="s">
        <v>14</v>
      </c>
      <c r="C5371" s="81" t="s">
        <v>14</v>
      </c>
      <c r="D5371" s="459">
        <v>0</v>
      </c>
      <c r="E5371" s="81"/>
    </row>
    <row r="5372" spans="1:5" x14ac:dyDescent="0.25">
      <c r="A5372" s="458">
        <v>44171</v>
      </c>
      <c r="B5372" s="81" t="s">
        <v>14</v>
      </c>
      <c r="C5372" s="81" t="s">
        <v>14</v>
      </c>
      <c r="D5372" s="459">
        <v>0</v>
      </c>
      <c r="E5372" s="81"/>
    </row>
    <row r="5373" spans="1:5" x14ac:dyDescent="0.25">
      <c r="A5373" s="458">
        <v>44171</v>
      </c>
      <c r="B5373" s="81" t="s">
        <v>20</v>
      </c>
      <c r="C5373" s="81" t="s">
        <v>20</v>
      </c>
      <c r="D5373" s="459">
        <v>0</v>
      </c>
      <c r="E5373" s="81"/>
    </row>
    <row r="5374" spans="1:5" x14ac:dyDescent="0.25">
      <c r="A5374" s="458">
        <v>44171</v>
      </c>
      <c r="B5374" s="81" t="s">
        <v>20</v>
      </c>
      <c r="C5374" s="81" t="s">
        <v>20</v>
      </c>
      <c r="D5374" s="459">
        <v>0</v>
      </c>
      <c r="E5374" s="81"/>
    </row>
    <row r="5375" spans="1:5" x14ac:dyDescent="0.25">
      <c r="A5375" s="458">
        <v>44171</v>
      </c>
      <c r="B5375" s="81" t="s">
        <v>13</v>
      </c>
      <c r="C5375" s="81" t="s">
        <v>13</v>
      </c>
      <c r="D5375" s="459">
        <v>0</v>
      </c>
      <c r="E5375" s="81"/>
    </row>
    <row r="5376" spans="1:5" x14ac:dyDescent="0.25">
      <c r="A5376" s="458">
        <v>44171</v>
      </c>
      <c r="B5376" s="81" t="s">
        <v>13</v>
      </c>
      <c r="C5376" s="81" t="s">
        <v>13</v>
      </c>
      <c r="D5376" s="459">
        <v>0</v>
      </c>
      <c r="E5376" s="81"/>
    </row>
    <row r="5377" spans="1:5" x14ac:dyDescent="0.25">
      <c r="A5377" s="458">
        <v>44171</v>
      </c>
      <c r="B5377" s="81" t="s">
        <v>24</v>
      </c>
      <c r="C5377" s="81" t="s">
        <v>24</v>
      </c>
      <c r="D5377" s="459">
        <v>0</v>
      </c>
      <c r="E5377" s="81"/>
    </row>
    <row r="5378" spans="1:5" x14ac:dyDescent="0.25">
      <c r="A5378" s="458">
        <v>44171</v>
      </c>
      <c r="B5378" s="81" t="s">
        <v>24</v>
      </c>
      <c r="C5378" s="81" t="s">
        <v>24</v>
      </c>
      <c r="D5378" s="459">
        <v>0</v>
      </c>
      <c r="E5378" s="81"/>
    </row>
    <row r="5379" spans="1:5" x14ac:dyDescent="0.25">
      <c r="A5379" s="458">
        <v>44171</v>
      </c>
      <c r="B5379" s="81" t="s">
        <v>47</v>
      </c>
      <c r="C5379" s="81" t="s">
        <v>47</v>
      </c>
      <c r="D5379" s="459">
        <v>0</v>
      </c>
      <c r="E5379" s="81"/>
    </row>
    <row r="5380" spans="1:5" x14ac:dyDescent="0.25">
      <c r="A5380" s="458">
        <v>44171</v>
      </c>
      <c r="B5380" s="81" t="s">
        <v>47</v>
      </c>
      <c r="C5380" s="81" t="s">
        <v>47</v>
      </c>
      <c r="D5380" s="459">
        <v>0</v>
      </c>
      <c r="E5380" s="81"/>
    </row>
    <row r="5381" spans="1:5" x14ac:dyDescent="0.25">
      <c r="A5381" s="458">
        <v>44171</v>
      </c>
      <c r="B5381" s="81" t="s">
        <v>48</v>
      </c>
      <c r="C5381" s="460" t="s">
        <v>1380</v>
      </c>
      <c r="D5381" s="459">
        <v>0</v>
      </c>
      <c r="E5381" s="81"/>
    </row>
    <row r="5382" spans="1:5" x14ac:dyDescent="0.25">
      <c r="A5382" s="458">
        <v>44171</v>
      </c>
      <c r="B5382" s="81" t="s">
        <v>48</v>
      </c>
      <c r="C5382" s="460" t="s">
        <v>1380</v>
      </c>
      <c r="D5382" s="459">
        <v>0</v>
      </c>
      <c r="E5382" s="81"/>
    </row>
    <row r="5383" spans="1:5" x14ac:dyDescent="0.25">
      <c r="A5383" s="458">
        <v>44171</v>
      </c>
      <c r="B5383" s="81" t="s">
        <v>7</v>
      </c>
      <c r="C5383" s="81" t="s">
        <v>7</v>
      </c>
      <c r="D5383" s="459">
        <v>0</v>
      </c>
      <c r="E5383" s="81"/>
    </row>
    <row r="5384" spans="1:5" x14ac:dyDescent="0.25">
      <c r="A5384" s="458">
        <v>44171</v>
      </c>
      <c r="B5384" s="81" t="s">
        <v>7</v>
      </c>
      <c r="C5384" s="81" t="s">
        <v>7</v>
      </c>
      <c r="D5384" s="459">
        <v>0</v>
      </c>
      <c r="E5384" s="81"/>
    </row>
    <row r="5385" spans="1:5" x14ac:dyDescent="0.25">
      <c r="A5385" s="458">
        <v>44171</v>
      </c>
      <c r="B5385" s="81" t="s">
        <v>9</v>
      </c>
      <c r="C5385" s="81" t="s">
        <v>9</v>
      </c>
      <c r="D5385" s="459">
        <v>0</v>
      </c>
      <c r="E5385" s="81"/>
    </row>
    <row r="5386" spans="1:5" x14ac:dyDescent="0.25">
      <c r="A5386" s="458">
        <v>44171</v>
      </c>
      <c r="B5386" s="81" t="s">
        <v>9</v>
      </c>
      <c r="C5386" s="81" t="s">
        <v>9</v>
      </c>
      <c r="D5386" s="459">
        <v>0</v>
      </c>
      <c r="E5386" s="81"/>
    </row>
    <row r="5387" spans="1:5" x14ac:dyDescent="0.25">
      <c r="A5387" s="458">
        <v>44171</v>
      </c>
      <c r="B5387" s="81" t="s">
        <v>15</v>
      </c>
      <c r="C5387" s="81" t="s">
        <v>1139</v>
      </c>
      <c r="D5387" s="459">
        <v>0</v>
      </c>
      <c r="E5387" s="81"/>
    </row>
    <row r="5388" spans="1:5" x14ac:dyDescent="0.25">
      <c r="A5388" s="458">
        <v>44171</v>
      </c>
      <c r="B5388" s="81" t="s">
        <v>15</v>
      </c>
      <c r="C5388" s="81" t="s">
        <v>1139</v>
      </c>
      <c r="D5388" s="459">
        <v>0</v>
      </c>
      <c r="E5388" s="81"/>
    </row>
    <row r="5389" spans="1:5" x14ac:dyDescent="0.25">
      <c r="A5389" s="458">
        <v>44171</v>
      </c>
      <c r="B5389" s="81" t="s">
        <v>11</v>
      </c>
      <c r="C5389" s="81" t="s">
        <v>11</v>
      </c>
      <c r="D5389" s="459">
        <v>0</v>
      </c>
      <c r="E5389" s="81"/>
    </row>
    <row r="5390" spans="1:5" x14ac:dyDescent="0.25">
      <c r="A5390" s="458">
        <v>44171</v>
      </c>
      <c r="B5390" s="81" t="s">
        <v>11</v>
      </c>
      <c r="C5390" s="81" t="s">
        <v>11</v>
      </c>
      <c r="D5390" s="459">
        <v>0</v>
      </c>
      <c r="E5390" s="81"/>
    </row>
    <row r="5391" spans="1:5" x14ac:dyDescent="0.25">
      <c r="A5391" s="458">
        <v>44171</v>
      </c>
      <c r="B5391" s="81" t="s">
        <v>12</v>
      </c>
      <c r="C5391" s="81" t="s">
        <v>12</v>
      </c>
      <c r="D5391" s="459">
        <v>0</v>
      </c>
      <c r="E5391" s="81"/>
    </row>
    <row r="5392" spans="1:5" x14ac:dyDescent="0.25">
      <c r="A5392" s="458">
        <v>44171</v>
      </c>
      <c r="B5392" s="81" t="s">
        <v>12</v>
      </c>
      <c r="C5392" s="81" t="s">
        <v>12</v>
      </c>
      <c r="D5392" s="459">
        <v>0</v>
      </c>
      <c r="E5392" s="81"/>
    </row>
    <row r="5393" spans="1:5" x14ac:dyDescent="0.25">
      <c r="A5393" s="458">
        <v>44171</v>
      </c>
      <c r="B5393" s="81" t="s">
        <v>8</v>
      </c>
      <c r="C5393" s="81" t="s">
        <v>8</v>
      </c>
      <c r="D5393" s="459">
        <v>0</v>
      </c>
      <c r="E5393" s="81"/>
    </row>
    <row r="5394" spans="1:5" x14ac:dyDescent="0.25">
      <c r="A5394" s="458">
        <v>44171</v>
      </c>
      <c r="B5394" s="81" t="s">
        <v>8</v>
      </c>
      <c r="C5394" s="81" t="s">
        <v>8</v>
      </c>
      <c r="D5394" s="459">
        <v>0</v>
      </c>
      <c r="E5394" s="81"/>
    </row>
    <row r="5395" spans="1:5" x14ac:dyDescent="0.25">
      <c r="A5395" s="458">
        <v>44171</v>
      </c>
      <c r="B5395" s="81" t="s">
        <v>49</v>
      </c>
      <c r="C5395" s="81" t="s">
        <v>49</v>
      </c>
      <c r="D5395" s="459">
        <v>0</v>
      </c>
      <c r="E5395" s="81"/>
    </row>
    <row r="5396" spans="1:5" x14ac:dyDescent="0.25">
      <c r="A5396" s="458">
        <v>44171</v>
      </c>
      <c r="B5396" s="81" t="s">
        <v>49</v>
      </c>
      <c r="C5396" s="81" t="s">
        <v>49</v>
      </c>
      <c r="D5396" s="459">
        <v>0</v>
      </c>
      <c r="E5396" s="81"/>
    </row>
    <row r="5397" spans="1:5" x14ac:dyDescent="0.25">
      <c r="A5397" s="458">
        <v>44171</v>
      </c>
      <c r="B5397" s="81" t="s">
        <v>50</v>
      </c>
      <c r="C5397" s="81" t="s">
        <v>365</v>
      </c>
      <c r="D5397" s="459">
        <v>0</v>
      </c>
      <c r="E5397" s="81"/>
    </row>
    <row r="5398" spans="1:5" x14ac:dyDescent="0.25">
      <c r="A5398" s="458">
        <v>44171</v>
      </c>
      <c r="B5398" s="81" t="s">
        <v>50</v>
      </c>
      <c r="C5398" s="81" t="s">
        <v>365</v>
      </c>
      <c r="D5398" s="459">
        <v>0</v>
      </c>
      <c r="E5398" s="81"/>
    </row>
    <row r="5399" spans="1:5" x14ac:dyDescent="0.25">
      <c r="A5399" s="458">
        <v>44171</v>
      </c>
      <c r="B5399" s="81" t="s">
        <v>27</v>
      </c>
      <c r="C5399" s="81" t="s">
        <v>43</v>
      </c>
      <c r="D5399" s="459">
        <v>0</v>
      </c>
      <c r="E5399" s="81"/>
    </row>
    <row r="5400" spans="1:5" x14ac:dyDescent="0.25">
      <c r="A5400" s="458">
        <v>44171</v>
      </c>
      <c r="B5400" s="81" t="s">
        <v>27</v>
      </c>
      <c r="C5400" s="81" t="s">
        <v>43</v>
      </c>
      <c r="D5400" s="459">
        <v>0</v>
      </c>
      <c r="E5400" s="81"/>
    </row>
    <row r="5401" spans="1:5" x14ac:dyDescent="0.25">
      <c r="A5401" s="458">
        <v>44171</v>
      </c>
      <c r="B5401" s="81" t="s">
        <v>51</v>
      </c>
      <c r="C5401" s="81" t="s">
        <v>51</v>
      </c>
      <c r="D5401" s="459">
        <v>0</v>
      </c>
      <c r="E5401" s="81"/>
    </row>
    <row r="5402" spans="1:5" x14ac:dyDescent="0.25">
      <c r="A5402" s="458">
        <v>44171</v>
      </c>
      <c r="B5402" s="81" t="s">
        <v>51</v>
      </c>
      <c r="C5402" s="81" t="s">
        <v>51</v>
      </c>
      <c r="D5402" s="459">
        <v>0</v>
      </c>
      <c r="E5402" s="81"/>
    </row>
    <row r="5403" spans="1:5" x14ac:dyDescent="0.25">
      <c r="A5403" s="458">
        <v>44171</v>
      </c>
      <c r="B5403" s="81" t="s">
        <v>10</v>
      </c>
      <c r="C5403" s="81" t="s">
        <v>10</v>
      </c>
      <c r="D5403" s="459">
        <v>0</v>
      </c>
      <c r="E5403" s="81"/>
    </row>
    <row r="5404" spans="1:5" x14ac:dyDescent="0.25">
      <c r="A5404" s="458">
        <v>44171</v>
      </c>
      <c r="B5404" s="81" t="s">
        <v>10</v>
      </c>
      <c r="C5404" s="81" t="s">
        <v>10</v>
      </c>
      <c r="D5404" s="459">
        <v>0</v>
      </c>
      <c r="E5404" s="81"/>
    </row>
    <row r="5405" spans="1:5" x14ac:dyDescent="0.25">
      <c r="A5405" s="458">
        <v>44172</v>
      </c>
      <c r="B5405" s="81" t="s">
        <v>14</v>
      </c>
      <c r="C5405" s="81" t="s">
        <v>14</v>
      </c>
      <c r="D5405" s="459">
        <v>3</v>
      </c>
      <c r="E5405" s="81"/>
    </row>
    <row r="5406" spans="1:5" x14ac:dyDescent="0.25">
      <c r="A5406" s="458">
        <v>44172</v>
      </c>
      <c r="B5406" s="81" t="s">
        <v>14</v>
      </c>
      <c r="C5406" s="81" t="s">
        <v>16</v>
      </c>
      <c r="D5406" s="459">
        <v>8</v>
      </c>
      <c r="E5406" s="81"/>
    </row>
    <row r="5407" spans="1:5" x14ac:dyDescent="0.25">
      <c r="A5407" s="458">
        <v>44172</v>
      </c>
      <c r="B5407" s="81" t="s">
        <v>14</v>
      </c>
      <c r="C5407" s="81" t="s">
        <v>794</v>
      </c>
      <c r="D5407" s="459">
        <v>2</v>
      </c>
      <c r="E5407" s="81"/>
    </row>
    <row r="5408" spans="1:5" x14ac:dyDescent="0.25">
      <c r="A5408" s="458">
        <v>44172</v>
      </c>
      <c r="B5408" s="81" t="s">
        <v>14</v>
      </c>
      <c r="C5408" s="81" t="s">
        <v>84</v>
      </c>
      <c r="D5408" s="459">
        <v>1</v>
      </c>
      <c r="E5408" s="81"/>
    </row>
    <row r="5409" spans="1:5" x14ac:dyDescent="0.25">
      <c r="A5409" s="458">
        <v>44172</v>
      </c>
      <c r="B5409" s="81" t="s">
        <v>20</v>
      </c>
      <c r="C5409" s="81" t="s">
        <v>20</v>
      </c>
      <c r="D5409" s="459">
        <v>55</v>
      </c>
      <c r="E5409" s="81"/>
    </row>
    <row r="5410" spans="1:5" x14ac:dyDescent="0.25">
      <c r="A5410" s="458">
        <v>44172</v>
      </c>
      <c r="B5410" s="81" t="s">
        <v>20</v>
      </c>
      <c r="C5410" s="81" t="s">
        <v>648</v>
      </c>
      <c r="D5410" s="459">
        <v>1</v>
      </c>
      <c r="E5410" s="81"/>
    </row>
    <row r="5411" spans="1:5" x14ac:dyDescent="0.25">
      <c r="A5411" s="458">
        <v>44172</v>
      </c>
      <c r="B5411" s="81" t="s">
        <v>20</v>
      </c>
      <c r="C5411" s="81" t="s">
        <v>709</v>
      </c>
      <c r="D5411" s="459">
        <v>3</v>
      </c>
      <c r="E5411" s="81"/>
    </row>
    <row r="5412" spans="1:5" x14ac:dyDescent="0.25">
      <c r="A5412" s="458">
        <v>44172</v>
      </c>
      <c r="B5412" s="81" t="s">
        <v>13</v>
      </c>
      <c r="C5412" s="81" t="s">
        <v>13</v>
      </c>
      <c r="D5412" s="459">
        <v>4</v>
      </c>
      <c r="E5412" s="81"/>
    </row>
    <row r="5413" spans="1:5" x14ac:dyDescent="0.25">
      <c r="A5413" s="458">
        <v>44172</v>
      </c>
      <c r="B5413" s="81" t="s">
        <v>13</v>
      </c>
      <c r="C5413" s="460" t="s">
        <v>1167</v>
      </c>
      <c r="D5413" s="459">
        <v>5</v>
      </c>
      <c r="E5413" s="81"/>
    </row>
    <row r="5414" spans="1:5" x14ac:dyDescent="0.25">
      <c r="A5414" s="458">
        <v>44172</v>
      </c>
      <c r="B5414" s="81" t="s">
        <v>24</v>
      </c>
      <c r="C5414" s="81" t="s">
        <v>23</v>
      </c>
      <c r="D5414" s="459">
        <v>32</v>
      </c>
      <c r="E5414" s="81"/>
    </row>
    <row r="5415" spans="1:5" x14ac:dyDescent="0.25">
      <c r="A5415" s="458">
        <v>44172</v>
      </c>
      <c r="B5415" s="81" t="s">
        <v>24</v>
      </c>
      <c r="C5415" s="81" t="s">
        <v>24</v>
      </c>
      <c r="D5415" s="459">
        <v>11</v>
      </c>
      <c r="E5415" s="81"/>
    </row>
    <row r="5416" spans="1:5" x14ac:dyDescent="0.25">
      <c r="A5416" s="458">
        <v>44172</v>
      </c>
      <c r="B5416" s="81" t="s">
        <v>24</v>
      </c>
      <c r="C5416" s="460" t="s">
        <v>1181</v>
      </c>
      <c r="D5416" s="459">
        <v>1</v>
      </c>
      <c r="E5416" s="81"/>
    </row>
    <row r="5417" spans="1:5" x14ac:dyDescent="0.25">
      <c r="A5417" s="458">
        <v>44172</v>
      </c>
      <c r="B5417" s="81" t="s">
        <v>47</v>
      </c>
      <c r="C5417" s="81" t="s">
        <v>47</v>
      </c>
      <c r="D5417" s="459">
        <v>0</v>
      </c>
      <c r="E5417" s="81"/>
    </row>
    <row r="5418" spans="1:5" x14ac:dyDescent="0.25">
      <c r="A5418" s="458">
        <v>44172</v>
      </c>
      <c r="B5418" s="81" t="s">
        <v>48</v>
      </c>
      <c r="C5418" s="460" t="s">
        <v>1380</v>
      </c>
      <c r="D5418" s="459">
        <v>3</v>
      </c>
      <c r="E5418" s="81"/>
    </row>
    <row r="5419" spans="1:5" x14ac:dyDescent="0.25">
      <c r="A5419" s="458">
        <v>44172</v>
      </c>
      <c r="B5419" s="81" t="s">
        <v>7</v>
      </c>
      <c r="C5419" s="81" t="s">
        <v>7</v>
      </c>
      <c r="D5419" s="459">
        <v>7</v>
      </c>
      <c r="E5419" s="81"/>
    </row>
    <row r="5420" spans="1:5" x14ac:dyDescent="0.25">
      <c r="A5420" s="458">
        <v>44172</v>
      </c>
      <c r="B5420" s="81" t="s">
        <v>9</v>
      </c>
      <c r="C5420" s="460" t="s">
        <v>1192</v>
      </c>
      <c r="D5420" s="459">
        <v>1</v>
      </c>
      <c r="E5420" s="81"/>
    </row>
    <row r="5421" spans="1:5" x14ac:dyDescent="0.25">
      <c r="A5421" s="458">
        <v>44172</v>
      </c>
      <c r="B5421" s="81" t="s">
        <v>9</v>
      </c>
      <c r="C5421" s="81" t="s">
        <v>9</v>
      </c>
      <c r="D5421" s="459">
        <v>42</v>
      </c>
      <c r="E5421" s="81"/>
    </row>
    <row r="5422" spans="1:5" x14ac:dyDescent="0.25">
      <c r="A5422" s="458">
        <v>44172</v>
      </c>
      <c r="B5422" s="81" t="s">
        <v>9</v>
      </c>
      <c r="C5422" s="81" t="s">
        <v>143</v>
      </c>
      <c r="D5422" s="459">
        <v>1</v>
      </c>
      <c r="E5422" s="81"/>
    </row>
    <row r="5423" spans="1:5" x14ac:dyDescent="0.25">
      <c r="A5423" s="458">
        <v>44172</v>
      </c>
      <c r="B5423" s="81" t="s">
        <v>15</v>
      </c>
      <c r="C5423" s="81" t="s">
        <v>1139</v>
      </c>
      <c r="D5423" s="459">
        <v>0</v>
      </c>
      <c r="E5423" s="81"/>
    </row>
    <row r="5424" spans="1:5" x14ac:dyDescent="0.25">
      <c r="A5424" s="458">
        <v>44172</v>
      </c>
      <c r="B5424" s="81" t="s">
        <v>11</v>
      </c>
      <c r="C5424" s="460" t="s">
        <v>926</v>
      </c>
      <c r="D5424" s="459">
        <v>1</v>
      </c>
      <c r="E5424" s="81"/>
    </row>
    <row r="5425" spans="1:5" x14ac:dyDescent="0.25">
      <c r="A5425" s="458">
        <v>44172</v>
      </c>
      <c r="B5425" s="81" t="s">
        <v>11</v>
      </c>
      <c r="C5425" s="81" t="s">
        <v>11</v>
      </c>
      <c r="D5425" s="459">
        <v>7</v>
      </c>
      <c r="E5425" s="81"/>
    </row>
    <row r="5426" spans="1:5" x14ac:dyDescent="0.25">
      <c r="A5426" s="458">
        <v>44172</v>
      </c>
      <c r="B5426" s="81" t="s">
        <v>11</v>
      </c>
      <c r="C5426" s="81" t="s">
        <v>752</v>
      </c>
      <c r="D5426" s="459">
        <v>1</v>
      </c>
      <c r="E5426" s="81"/>
    </row>
    <row r="5427" spans="1:5" x14ac:dyDescent="0.25">
      <c r="A5427" s="458">
        <v>44172</v>
      </c>
      <c r="B5427" s="81" t="s">
        <v>11</v>
      </c>
      <c r="C5427" s="81" t="s">
        <v>133</v>
      </c>
      <c r="D5427" s="459">
        <v>3</v>
      </c>
      <c r="E5427" s="81"/>
    </row>
    <row r="5428" spans="1:5" x14ac:dyDescent="0.25">
      <c r="A5428" s="458">
        <v>44172</v>
      </c>
      <c r="B5428" s="81" t="s">
        <v>12</v>
      </c>
      <c r="C5428" s="460" t="s">
        <v>1224</v>
      </c>
      <c r="D5428" s="459">
        <v>1</v>
      </c>
      <c r="E5428" s="81"/>
    </row>
    <row r="5429" spans="1:5" x14ac:dyDescent="0.25">
      <c r="A5429" s="458">
        <v>44172</v>
      </c>
      <c r="B5429" s="81" t="s">
        <v>12</v>
      </c>
      <c r="C5429" s="81" t="s">
        <v>12</v>
      </c>
      <c r="D5429" s="459">
        <v>10</v>
      </c>
      <c r="E5429" s="81"/>
    </row>
    <row r="5430" spans="1:5" x14ac:dyDescent="0.25">
      <c r="A5430" s="458">
        <v>44172</v>
      </c>
      <c r="B5430" s="81" t="s">
        <v>8</v>
      </c>
      <c r="C5430" s="81" t="s">
        <v>58</v>
      </c>
      <c r="D5430" s="459">
        <v>1</v>
      </c>
      <c r="E5430" s="81"/>
    </row>
    <row r="5431" spans="1:5" x14ac:dyDescent="0.25">
      <c r="A5431" s="458">
        <v>44172</v>
      </c>
      <c r="B5431" s="81" t="s">
        <v>8</v>
      </c>
      <c r="C5431" s="81" t="s">
        <v>232</v>
      </c>
      <c r="D5431" s="459">
        <v>1</v>
      </c>
      <c r="E5431" s="81"/>
    </row>
    <row r="5432" spans="1:5" x14ac:dyDescent="0.25">
      <c r="A5432" s="458">
        <v>44172</v>
      </c>
      <c r="B5432" s="81" t="s">
        <v>8</v>
      </c>
      <c r="C5432" s="81" t="s">
        <v>40</v>
      </c>
      <c r="D5432" s="459">
        <v>1</v>
      </c>
      <c r="E5432" s="81"/>
    </row>
    <row r="5433" spans="1:5" x14ac:dyDescent="0.25">
      <c r="A5433" s="458">
        <v>44172</v>
      </c>
      <c r="B5433" s="81" t="s">
        <v>8</v>
      </c>
      <c r="C5433" s="81" t="s">
        <v>8</v>
      </c>
      <c r="D5433" s="459">
        <v>28</v>
      </c>
      <c r="E5433" s="81"/>
    </row>
    <row r="5434" spans="1:5" x14ac:dyDescent="0.25">
      <c r="A5434" s="458">
        <v>44172</v>
      </c>
      <c r="B5434" s="81" t="s">
        <v>8</v>
      </c>
      <c r="C5434" s="81" t="s">
        <v>185</v>
      </c>
      <c r="D5434" s="459">
        <v>2</v>
      </c>
      <c r="E5434" s="81"/>
    </row>
    <row r="5435" spans="1:5" x14ac:dyDescent="0.25">
      <c r="A5435" s="458">
        <v>44172</v>
      </c>
      <c r="B5435" s="81" t="s">
        <v>8</v>
      </c>
      <c r="C5435" s="81" t="s">
        <v>31</v>
      </c>
      <c r="D5435" s="459">
        <v>3</v>
      </c>
      <c r="E5435" s="81"/>
    </row>
    <row r="5436" spans="1:5" x14ac:dyDescent="0.25">
      <c r="A5436" s="458">
        <v>44172</v>
      </c>
      <c r="B5436" s="81" t="s">
        <v>8</v>
      </c>
      <c r="C5436" s="81" t="s">
        <v>129</v>
      </c>
      <c r="D5436" s="459">
        <v>1</v>
      </c>
      <c r="E5436" s="81"/>
    </row>
    <row r="5437" spans="1:5" x14ac:dyDescent="0.25">
      <c r="A5437" s="458">
        <v>44172</v>
      </c>
      <c r="B5437" s="81" t="s">
        <v>8</v>
      </c>
      <c r="C5437" s="81" t="s">
        <v>79</v>
      </c>
      <c r="D5437" s="459">
        <v>1</v>
      </c>
      <c r="E5437" s="81"/>
    </row>
    <row r="5438" spans="1:5" x14ac:dyDescent="0.25">
      <c r="A5438" s="458">
        <v>44172</v>
      </c>
      <c r="B5438" s="81" t="s">
        <v>8</v>
      </c>
      <c r="C5438" s="81" t="s">
        <v>110</v>
      </c>
      <c r="D5438" s="459">
        <v>1</v>
      </c>
      <c r="E5438" s="81"/>
    </row>
    <row r="5439" spans="1:5" x14ac:dyDescent="0.25">
      <c r="A5439" s="458">
        <v>44172</v>
      </c>
      <c r="B5439" s="81" t="s">
        <v>49</v>
      </c>
      <c r="C5439" s="81" t="s">
        <v>49</v>
      </c>
      <c r="D5439" s="459">
        <v>0</v>
      </c>
      <c r="E5439" s="81"/>
    </row>
    <row r="5440" spans="1:5" x14ac:dyDescent="0.25">
      <c r="A5440" s="458">
        <v>44172</v>
      </c>
      <c r="B5440" s="81" t="s">
        <v>50</v>
      </c>
      <c r="C5440" s="81" t="s">
        <v>365</v>
      </c>
      <c r="D5440" s="459">
        <v>2</v>
      </c>
      <c r="E5440" s="81"/>
    </row>
    <row r="5441" spans="1:5" x14ac:dyDescent="0.25">
      <c r="A5441" s="458">
        <v>44172</v>
      </c>
      <c r="B5441" s="81" t="s">
        <v>27</v>
      </c>
      <c r="C5441" s="81" t="s">
        <v>139</v>
      </c>
      <c r="D5441" s="459">
        <v>5</v>
      </c>
      <c r="E5441" s="81"/>
    </row>
    <row r="5442" spans="1:5" x14ac:dyDescent="0.25">
      <c r="A5442" s="458">
        <v>44172</v>
      </c>
      <c r="B5442" s="81" t="s">
        <v>27</v>
      </c>
      <c r="C5442" s="81" t="s">
        <v>233</v>
      </c>
      <c r="D5442" s="459">
        <v>3</v>
      </c>
      <c r="E5442" s="81"/>
    </row>
    <row r="5443" spans="1:5" x14ac:dyDescent="0.25">
      <c r="A5443" s="458">
        <v>44172</v>
      </c>
      <c r="B5443" s="81" t="s">
        <v>27</v>
      </c>
      <c r="C5443" s="81" t="s">
        <v>43</v>
      </c>
      <c r="D5443" s="459">
        <v>42</v>
      </c>
      <c r="E5443" s="81"/>
    </row>
    <row r="5444" spans="1:5" x14ac:dyDescent="0.25">
      <c r="A5444" s="458">
        <v>44172</v>
      </c>
      <c r="B5444" s="81" t="s">
        <v>51</v>
      </c>
      <c r="C5444" s="81" t="s">
        <v>51</v>
      </c>
      <c r="D5444" s="459">
        <v>6</v>
      </c>
      <c r="E5444" s="81"/>
    </row>
    <row r="5445" spans="1:5" x14ac:dyDescent="0.25">
      <c r="A5445" s="458">
        <v>44172</v>
      </c>
      <c r="B5445" s="81" t="s">
        <v>10</v>
      </c>
      <c r="C5445" s="81" t="s">
        <v>10</v>
      </c>
      <c r="D5445" s="459">
        <v>0</v>
      </c>
      <c r="E5445" s="81"/>
    </row>
    <row r="5446" spans="1:5" x14ac:dyDescent="0.25">
      <c r="A5446" s="458">
        <v>44173</v>
      </c>
      <c r="B5446" s="81" t="s">
        <v>14</v>
      </c>
      <c r="C5446" s="81" t="s">
        <v>14</v>
      </c>
      <c r="D5446" s="459">
        <v>4</v>
      </c>
      <c r="E5446" s="81"/>
    </row>
    <row r="5447" spans="1:5" x14ac:dyDescent="0.25">
      <c r="A5447" s="458">
        <v>44173</v>
      </c>
      <c r="B5447" s="81" t="s">
        <v>20</v>
      </c>
      <c r="C5447" s="81" t="s">
        <v>20</v>
      </c>
      <c r="D5447" s="459">
        <v>18</v>
      </c>
      <c r="E5447" s="81"/>
    </row>
    <row r="5448" spans="1:5" x14ac:dyDescent="0.25">
      <c r="A5448" s="458">
        <v>44173</v>
      </c>
      <c r="B5448" s="81" t="s">
        <v>13</v>
      </c>
      <c r="C5448" s="81" t="s">
        <v>13</v>
      </c>
      <c r="D5448" s="459">
        <v>1</v>
      </c>
      <c r="E5448" s="81"/>
    </row>
    <row r="5449" spans="1:5" x14ac:dyDescent="0.25">
      <c r="A5449" s="458">
        <v>44173</v>
      </c>
      <c r="B5449" s="81" t="s">
        <v>24</v>
      </c>
      <c r="C5449" s="81" t="s">
        <v>24</v>
      </c>
      <c r="D5449" s="459">
        <v>1</v>
      </c>
      <c r="E5449" s="81"/>
    </row>
    <row r="5450" spans="1:5" x14ac:dyDescent="0.25">
      <c r="A5450" s="458">
        <v>44173</v>
      </c>
      <c r="B5450" s="81" t="s">
        <v>47</v>
      </c>
      <c r="C5450" s="81" t="s">
        <v>47</v>
      </c>
      <c r="D5450" s="459">
        <v>0</v>
      </c>
      <c r="E5450" s="81"/>
    </row>
    <row r="5451" spans="1:5" x14ac:dyDescent="0.25">
      <c r="A5451" s="458">
        <v>44173</v>
      </c>
      <c r="B5451" s="81" t="s">
        <v>48</v>
      </c>
      <c r="C5451" s="460" t="s">
        <v>1380</v>
      </c>
      <c r="D5451" s="459">
        <v>0</v>
      </c>
      <c r="E5451" s="81"/>
    </row>
    <row r="5452" spans="1:5" x14ac:dyDescent="0.25">
      <c r="A5452" s="458">
        <v>44173</v>
      </c>
      <c r="B5452" s="81" t="s">
        <v>7</v>
      </c>
      <c r="C5452" s="81" t="s">
        <v>7</v>
      </c>
      <c r="D5452" s="459">
        <v>0</v>
      </c>
      <c r="E5452" s="81"/>
    </row>
    <row r="5453" spans="1:5" x14ac:dyDescent="0.25">
      <c r="A5453" s="458">
        <v>44173</v>
      </c>
      <c r="B5453" s="81" t="s">
        <v>9</v>
      </c>
      <c r="C5453" s="81" t="s">
        <v>9</v>
      </c>
      <c r="D5453" s="459">
        <v>10</v>
      </c>
      <c r="E5453" s="81"/>
    </row>
    <row r="5454" spans="1:5" x14ac:dyDescent="0.25">
      <c r="A5454" s="458">
        <v>44173</v>
      </c>
      <c r="B5454" s="81" t="s">
        <v>15</v>
      </c>
      <c r="C5454" s="81" t="s">
        <v>1139</v>
      </c>
      <c r="D5454" s="459">
        <v>0</v>
      </c>
      <c r="E5454" s="81"/>
    </row>
    <row r="5455" spans="1:5" x14ac:dyDescent="0.25">
      <c r="A5455" s="458">
        <v>44173</v>
      </c>
      <c r="B5455" s="81" t="s">
        <v>11</v>
      </c>
      <c r="C5455" s="81" t="s">
        <v>11</v>
      </c>
      <c r="D5455" s="459">
        <v>5</v>
      </c>
      <c r="E5455" s="81"/>
    </row>
    <row r="5456" spans="1:5" x14ac:dyDescent="0.25">
      <c r="A5456" s="458">
        <v>44173</v>
      </c>
      <c r="B5456" s="81" t="s">
        <v>12</v>
      </c>
      <c r="C5456" s="81" t="s">
        <v>12</v>
      </c>
      <c r="D5456" s="459">
        <v>4</v>
      </c>
      <c r="E5456" s="81"/>
    </row>
    <row r="5457" spans="1:5" x14ac:dyDescent="0.25">
      <c r="A5457" s="458">
        <v>44173</v>
      </c>
      <c r="B5457" s="81" t="s">
        <v>8</v>
      </c>
      <c r="C5457" s="81" t="s">
        <v>8</v>
      </c>
      <c r="D5457" s="459">
        <v>12</v>
      </c>
      <c r="E5457" s="81"/>
    </row>
    <row r="5458" spans="1:5" x14ac:dyDescent="0.25">
      <c r="A5458" s="458">
        <v>44173</v>
      </c>
      <c r="B5458" s="81" t="s">
        <v>49</v>
      </c>
      <c r="C5458" s="81" t="s">
        <v>49</v>
      </c>
      <c r="D5458" s="459">
        <v>0</v>
      </c>
      <c r="E5458" s="81"/>
    </row>
    <row r="5459" spans="1:5" x14ac:dyDescent="0.25">
      <c r="A5459" s="458">
        <v>44173</v>
      </c>
      <c r="B5459" s="81" t="s">
        <v>50</v>
      </c>
      <c r="C5459" s="81" t="s">
        <v>365</v>
      </c>
      <c r="D5459" s="459">
        <v>7</v>
      </c>
      <c r="E5459" s="81"/>
    </row>
    <row r="5460" spans="1:5" x14ac:dyDescent="0.25">
      <c r="A5460" s="458">
        <v>44173</v>
      </c>
      <c r="B5460" s="81" t="s">
        <v>27</v>
      </c>
      <c r="C5460" s="81" t="s">
        <v>43</v>
      </c>
      <c r="D5460" s="459">
        <v>16</v>
      </c>
      <c r="E5460" s="81"/>
    </row>
    <row r="5461" spans="1:5" x14ac:dyDescent="0.25">
      <c r="A5461" s="458">
        <v>44173</v>
      </c>
      <c r="B5461" s="81" t="s">
        <v>51</v>
      </c>
      <c r="C5461" s="81" t="s">
        <v>51</v>
      </c>
      <c r="D5461" s="459">
        <v>1</v>
      </c>
      <c r="E5461" s="81"/>
    </row>
    <row r="5462" spans="1:5" x14ac:dyDescent="0.25">
      <c r="A5462" s="458">
        <v>44173</v>
      </c>
      <c r="B5462" s="81" t="s">
        <v>10</v>
      </c>
      <c r="C5462" s="81" t="s">
        <v>10</v>
      </c>
      <c r="D5462" s="459">
        <v>5</v>
      </c>
      <c r="E5462" s="81"/>
    </row>
    <row r="5463" spans="1:5" x14ac:dyDescent="0.25">
      <c r="A5463" s="458">
        <v>44174</v>
      </c>
      <c r="B5463" s="81" t="s">
        <v>14</v>
      </c>
      <c r="C5463" s="81" t="s">
        <v>14</v>
      </c>
      <c r="D5463" s="459">
        <v>6</v>
      </c>
      <c r="E5463" s="81"/>
    </row>
    <row r="5464" spans="1:5" x14ac:dyDescent="0.25">
      <c r="A5464" s="458">
        <v>44174</v>
      </c>
      <c r="B5464" s="81" t="s">
        <v>14</v>
      </c>
      <c r="C5464" s="81" t="s">
        <v>16</v>
      </c>
      <c r="D5464" s="459">
        <v>2</v>
      </c>
      <c r="E5464" s="81"/>
    </row>
    <row r="5465" spans="1:5" x14ac:dyDescent="0.25">
      <c r="A5465" s="458">
        <v>44174</v>
      </c>
      <c r="B5465" s="81" t="s">
        <v>14</v>
      </c>
      <c r="C5465" s="81" t="s">
        <v>794</v>
      </c>
      <c r="D5465" s="459">
        <v>3</v>
      </c>
      <c r="E5465" s="81"/>
    </row>
    <row r="5466" spans="1:5" x14ac:dyDescent="0.25">
      <c r="A5466" s="458">
        <v>44174</v>
      </c>
      <c r="B5466" s="81" t="s">
        <v>14</v>
      </c>
      <c r="C5466" s="81" t="s">
        <v>84</v>
      </c>
      <c r="D5466" s="459">
        <v>1</v>
      </c>
      <c r="E5466" s="81"/>
    </row>
    <row r="5467" spans="1:5" x14ac:dyDescent="0.25">
      <c r="A5467" s="458">
        <v>44174</v>
      </c>
      <c r="B5467" s="81" t="s">
        <v>20</v>
      </c>
      <c r="C5467" s="460" t="s">
        <v>1151</v>
      </c>
      <c r="D5467" s="459">
        <v>1</v>
      </c>
      <c r="E5467" s="81"/>
    </row>
    <row r="5468" spans="1:5" x14ac:dyDescent="0.25">
      <c r="A5468" s="458">
        <v>44174</v>
      </c>
      <c r="B5468" s="81" t="s">
        <v>20</v>
      </c>
      <c r="C5468" s="81" t="s">
        <v>20</v>
      </c>
      <c r="D5468" s="459">
        <v>45</v>
      </c>
      <c r="E5468" s="81"/>
    </row>
    <row r="5469" spans="1:5" x14ac:dyDescent="0.25">
      <c r="A5469" s="458">
        <v>44174</v>
      </c>
      <c r="B5469" s="81" t="s">
        <v>13</v>
      </c>
      <c r="C5469" s="81" t="s">
        <v>13</v>
      </c>
      <c r="D5469" s="459">
        <v>2</v>
      </c>
      <c r="E5469" s="81"/>
    </row>
    <row r="5470" spans="1:5" x14ac:dyDescent="0.25">
      <c r="A5470" s="458">
        <v>44174</v>
      </c>
      <c r="B5470" s="81" t="s">
        <v>13</v>
      </c>
      <c r="C5470" s="460" t="s">
        <v>1165</v>
      </c>
      <c r="D5470" s="459">
        <v>2</v>
      </c>
      <c r="E5470" s="81"/>
    </row>
    <row r="5471" spans="1:5" x14ac:dyDescent="0.25">
      <c r="A5471" s="458">
        <v>44174</v>
      </c>
      <c r="B5471" s="81" t="s">
        <v>24</v>
      </c>
      <c r="C5471" s="81" t="s">
        <v>23</v>
      </c>
      <c r="D5471" s="459">
        <v>8</v>
      </c>
      <c r="E5471" s="81"/>
    </row>
    <row r="5472" spans="1:5" x14ac:dyDescent="0.25">
      <c r="A5472" s="458">
        <v>44174</v>
      </c>
      <c r="B5472" s="81" t="s">
        <v>24</v>
      </c>
      <c r="C5472" s="81" t="s">
        <v>24</v>
      </c>
      <c r="D5472" s="459">
        <v>2</v>
      </c>
      <c r="E5472" s="81"/>
    </row>
    <row r="5473" spans="1:5" x14ac:dyDescent="0.25">
      <c r="A5473" s="458">
        <v>44174</v>
      </c>
      <c r="B5473" s="81" t="s">
        <v>47</v>
      </c>
      <c r="C5473" s="81" t="s">
        <v>47</v>
      </c>
      <c r="D5473" s="459">
        <v>0</v>
      </c>
      <c r="E5473" s="81"/>
    </row>
    <row r="5474" spans="1:5" x14ac:dyDescent="0.25">
      <c r="A5474" s="458">
        <v>44174</v>
      </c>
      <c r="B5474" s="81" t="s">
        <v>48</v>
      </c>
      <c r="C5474" s="460" t="s">
        <v>1380</v>
      </c>
      <c r="D5474" s="459">
        <v>0</v>
      </c>
      <c r="E5474" s="81"/>
    </row>
    <row r="5475" spans="1:5" x14ac:dyDescent="0.25">
      <c r="A5475" s="458">
        <v>44174</v>
      </c>
      <c r="B5475" s="81" t="s">
        <v>7</v>
      </c>
      <c r="C5475" s="81" t="s">
        <v>7</v>
      </c>
      <c r="D5475" s="459">
        <v>0</v>
      </c>
      <c r="E5475" s="81"/>
    </row>
    <row r="5476" spans="1:5" x14ac:dyDescent="0.25">
      <c r="A5476" s="458">
        <v>44174</v>
      </c>
      <c r="B5476" s="81" t="s">
        <v>9</v>
      </c>
      <c r="C5476" s="460" t="s">
        <v>1192</v>
      </c>
      <c r="D5476" s="459">
        <v>1</v>
      </c>
      <c r="E5476" s="81"/>
    </row>
    <row r="5477" spans="1:5" x14ac:dyDescent="0.25">
      <c r="A5477" s="458">
        <v>44174</v>
      </c>
      <c r="B5477" s="81" t="s">
        <v>9</v>
      </c>
      <c r="C5477" s="81" t="s">
        <v>9</v>
      </c>
      <c r="D5477" s="459">
        <v>11</v>
      </c>
      <c r="E5477" s="81"/>
    </row>
    <row r="5478" spans="1:5" x14ac:dyDescent="0.25">
      <c r="A5478" s="458">
        <v>44174</v>
      </c>
      <c r="B5478" s="81" t="s">
        <v>9</v>
      </c>
      <c r="C5478" s="460" t="s">
        <v>1202</v>
      </c>
      <c r="D5478" s="459">
        <v>1</v>
      </c>
      <c r="E5478" s="81"/>
    </row>
    <row r="5479" spans="1:5" x14ac:dyDescent="0.25">
      <c r="A5479" s="458">
        <v>44174</v>
      </c>
      <c r="B5479" s="81" t="s">
        <v>15</v>
      </c>
      <c r="C5479" s="81" t="s">
        <v>283</v>
      </c>
      <c r="D5479" s="459">
        <v>1</v>
      </c>
      <c r="E5479" s="81"/>
    </row>
    <row r="5480" spans="1:5" x14ac:dyDescent="0.25">
      <c r="A5480" s="458">
        <v>44174</v>
      </c>
      <c r="B5480" s="81" t="s">
        <v>11</v>
      </c>
      <c r="C5480" s="81" t="s">
        <v>133</v>
      </c>
      <c r="D5480" s="459">
        <v>1</v>
      </c>
      <c r="E5480" s="81"/>
    </row>
    <row r="5481" spans="1:5" x14ac:dyDescent="0.25">
      <c r="A5481" s="458">
        <v>44174</v>
      </c>
      <c r="B5481" s="81" t="s">
        <v>12</v>
      </c>
      <c r="C5481" s="460" t="s">
        <v>1224</v>
      </c>
      <c r="D5481" s="459">
        <v>2</v>
      </c>
      <c r="E5481" s="81"/>
    </row>
    <row r="5482" spans="1:5" x14ac:dyDescent="0.25">
      <c r="A5482" s="458">
        <v>44174</v>
      </c>
      <c r="B5482" s="81" t="s">
        <v>8</v>
      </c>
      <c r="C5482" s="81" t="s">
        <v>58</v>
      </c>
      <c r="D5482" s="459">
        <v>1</v>
      </c>
      <c r="E5482" s="81"/>
    </row>
    <row r="5483" spans="1:5" x14ac:dyDescent="0.25">
      <c r="A5483" s="458">
        <v>44174</v>
      </c>
      <c r="B5483" s="81" t="s">
        <v>8</v>
      </c>
      <c r="C5483" s="81" t="s">
        <v>132</v>
      </c>
      <c r="D5483" s="459">
        <v>1</v>
      </c>
      <c r="E5483" s="81"/>
    </row>
    <row r="5484" spans="1:5" x14ac:dyDescent="0.25">
      <c r="A5484" s="458">
        <v>44174</v>
      </c>
      <c r="B5484" s="81" t="s">
        <v>8</v>
      </c>
      <c r="C5484" s="81" t="s">
        <v>40</v>
      </c>
      <c r="D5484" s="459">
        <v>2</v>
      </c>
      <c r="E5484" s="81"/>
    </row>
    <row r="5485" spans="1:5" x14ac:dyDescent="0.25">
      <c r="A5485" s="458">
        <v>44174</v>
      </c>
      <c r="B5485" s="81" t="s">
        <v>8</v>
      </c>
      <c r="C5485" s="81" t="s">
        <v>8</v>
      </c>
      <c r="D5485" s="459">
        <v>16</v>
      </c>
      <c r="E5485" s="81"/>
    </row>
    <row r="5486" spans="1:5" x14ac:dyDescent="0.25">
      <c r="A5486" s="458">
        <v>44174</v>
      </c>
      <c r="B5486" s="81" t="s">
        <v>8</v>
      </c>
      <c r="C5486" s="81" t="s">
        <v>31</v>
      </c>
      <c r="D5486" s="459">
        <v>2</v>
      </c>
      <c r="E5486" s="81"/>
    </row>
    <row r="5487" spans="1:5" x14ac:dyDescent="0.25">
      <c r="A5487" s="458">
        <v>44174</v>
      </c>
      <c r="B5487" s="81" t="s">
        <v>49</v>
      </c>
      <c r="C5487" s="81" t="s">
        <v>49</v>
      </c>
      <c r="D5487" s="459">
        <v>0</v>
      </c>
      <c r="E5487" s="81"/>
    </row>
    <row r="5488" spans="1:5" x14ac:dyDescent="0.25">
      <c r="A5488" s="458">
        <v>44174</v>
      </c>
      <c r="B5488" s="81" t="s">
        <v>50</v>
      </c>
      <c r="C5488" s="81" t="s">
        <v>365</v>
      </c>
      <c r="D5488" s="459">
        <v>0</v>
      </c>
      <c r="E5488" s="81"/>
    </row>
    <row r="5489" spans="1:5" x14ac:dyDescent="0.25">
      <c r="A5489" s="458">
        <v>44174</v>
      </c>
      <c r="B5489" s="81" t="s">
        <v>27</v>
      </c>
      <c r="C5489" s="81" t="s">
        <v>43</v>
      </c>
      <c r="D5489" s="459">
        <v>34</v>
      </c>
      <c r="E5489" s="81"/>
    </row>
    <row r="5490" spans="1:5" x14ac:dyDescent="0.25">
      <c r="A5490" s="458">
        <v>44174</v>
      </c>
      <c r="B5490" s="81" t="s">
        <v>51</v>
      </c>
      <c r="C5490" s="81" t="s">
        <v>51</v>
      </c>
      <c r="D5490" s="459">
        <v>12</v>
      </c>
      <c r="E5490" s="81"/>
    </row>
    <row r="5491" spans="1:5" x14ac:dyDescent="0.25">
      <c r="A5491" s="458">
        <v>44174</v>
      </c>
      <c r="B5491" s="81" t="s">
        <v>10</v>
      </c>
      <c r="C5491" s="81" t="s">
        <v>10</v>
      </c>
      <c r="D5491" s="459">
        <v>1</v>
      </c>
      <c r="E5491" s="81"/>
    </row>
    <row r="5492" spans="1:5" x14ac:dyDescent="0.25">
      <c r="A5492" s="458">
        <v>44175</v>
      </c>
      <c r="B5492" s="81" t="s">
        <v>14</v>
      </c>
      <c r="C5492" s="81" t="s">
        <v>14</v>
      </c>
      <c r="D5492" s="459">
        <v>1</v>
      </c>
      <c r="E5492" s="81"/>
    </row>
    <row r="5493" spans="1:5" x14ac:dyDescent="0.25">
      <c r="A5493" s="458">
        <v>44175</v>
      </c>
      <c r="B5493" s="81" t="s">
        <v>14</v>
      </c>
      <c r="C5493" s="81" t="s">
        <v>794</v>
      </c>
      <c r="D5493" s="459">
        <v>1</v>
      </c>
      <c r="E5493" s="81"/>
    </row>
    <row r="5494" spans="1:5" x14ac:dyDescent="0.25">
      <c r="A5494" s="458">
        <v>44175</v>
      </c>
      <c r="B5494" s="81" t="s">
        <v>14</v>
      </c>
      <c r="C5494" s="81" t="s">
        <v>84</v>
      </c>
      <c r="D5494" s="459">
        <v>1</v>
      </c>
      <c r="E5494" s="81"/>
    </row>
    <row r="5495" spans="1:5" x14ac:dyDescent="0.25">
      <c r="A5495" s="458">
        <v>44175</v>
      </c>
      <c r="B5495" s="81" t="s">
        <v>20</v>
      </c>
      <c r="C5495" s="81" t="s">
        <v>20</v>
      </c>
      <c r="D5495" s="459">
        <v>55</v>
      </c>
      <c r="E5495" s="81"/>
    </row>
    <row r="5496" spans="1:5" x14ac:dyDescent="0.25">
      <c r="A5496" s="458">
        <v>44175</v>
      </c>
      <c r="B5496" s="81" t="s">
        <v>20</v>
      </c>
      <c r="C5496" s="81" t="s">
        <v>648</v>
      </c>
      <c r="D5496" s="459">
        <v>5</v>
      </c>
      <c r="E5496" s="81"/>
    </row>
    <row r="5497" spans="1:5" x14ac:dyDescent="0.25">
      <c r="A5497" s="458">
        <v>44175</v>
      </c>
      <c r="B5497" s="81" t="s">
        <v>13</v>
      </c>
      <c r="C5497" s="81" t="s">
        <v>13</v>
      </c>
      <c r="D5497" s="459">
        <v>0</v>
      </c>
      <c r="E5497" s="81"/>
    </row>
    <row r="5498" spans="1:5" x14ac:dyDescent="0.25">
      <c r="A5498" s="458">
        <v>44175</v>
      </c>
      <c r="B5498" s="81" t="s">
        <v>24</v>
      </c>
      <c r="C5498" s="81" t="s">
        <v>23</v>
      </c>
      <c r="D5498" s="459">
        <v>9</v>
      </c>
      <c r="E5498" s="81"/>
    </row>
    <row r="5499" spans="1:5" x14ac:dyDescent="0.25">
      <c r="A5499" s="458">
        <v>44175</v>
      </c>
      <c r="B5499" s="81" t="s">
        <v>24</v>
      </c>
      <c r="C5499" s="460" t="s">
        <v>1180</v>
      </c>
      <c r="D5499" s="459">
        <v>1</v>
      </c>
      <c r="E5499" s="81"/>
    </row>
    <row r="5500" spans="1:5" x14ac:dyDescent="0.25">
      <c r="A5500" s="458">
        <v>44175</v>
      </c>
      <c r="B5500" s="81" t="s">
        <v>24</v>
      </c>
      <c r="C5500" s="81" t="s">
        <v>24</v>
      </c>
      <c r="D5500" s="459">
        <v>2</v>
      </c>
      <c r="E5500" s="81"/>
    </row>
    <row r="5501" spans="1:5" x14ac:dyDescent="0.25">
      <c r="A5501" s="458">
        <v>44175</v>
      </c>
      <c r="B5501" s="81" t="s">
        <v>47</v>
      </c>
      <c r="C5501" s="81" t="s">
        <v>47</v>
      </c>
      <c r="D5501" s="459">
        <v>1</v>
      </c>
      <c r="E5501" s="81"/>
    </row>
    <row r="5502" spans="1:5" x14ac:dyDescent="0.25">
      <c r="A5502" s="458">
        <v>44175</v>
      </c>
      <c r="B5502" s="81" t="s">
        <v>48</v>
      </c>
      <c r="C5502" s="460" t="s">
        <v>1380</v>
      </c>
      <c r="D5502" s="459">
        <v>1</v>
      </c>
      <c r="E5502" s="81"/>
    </row>
    <row r="5503" spans="1:5" x14ac:dyDescent="0.25">
      <c r="A5503" s="458">
        <v>44175</v>
      </c>
      <c r="B5503" s="81" t="s">
        <v>7</v>
      </c>
      <c r="C5503" s="460" t="s">
        <v>1191</v>
      </c>
      <c r="D5503" s="459">
        <v>3</v>
      </c>
      <c r="E5503" s="81"/>
    </row>
    <row r="5504" spans="1:5" x14ac:dyDescent="0.25">
      <c r="A5504" s="458">
        <v>44175</v>
      </c>
      <c r="B5504" s="81" t="s">
        <v>7</v>
      </c>
      <c r="C5504" s="81" t="s">
        <v>7</v>
      </c>
      <c r="D5504" s="459">
        <v>5</v>
      </c>
      <c r="E5504" s="81"/>
    </row>
    <row r="5505" spans="1:5" x14ac:dyDescent="0.25">
      <c r="A5505" s="458">
        <v>44175</v>
      </c>
      <c r="B5505" s="81" t="s">
        <v>9</v>
      </c>
      <c r="C5505" s="81" t="s">
        <v>362</v>
      </c>
      <c r="D5505" s="459">
        <v>1</v>
      </c>
      <c r="E5505" s="81"/>
    </row>
    <row r="5506" spans="1:5" x14ac:dyDescent="0.25">
      <c r="A5506" s="458">
        <v>44175</v>
      </c>
      <c r="B5506" s="81" t="s">
        <v>9</v>
      </c>
      <c r="C5506" s="81" t="s">
        <v>9</v>
      </c>
      <c r="D5506" s="459">
        <v>24</v>
      </c>
      <c r="E5506" s="81"/>
    </row>
    <row r="5507" spans="1:5" x14ac:dyDescent="0.25">
      <c r="A5507" s="458">
        <v>44175</v>
      </c>
      <c r="B5507" s="81" t="s">
        <v>15</v>
      </c>
      <c r="C5507" s="81" t="s">
        <v>107</v>
      </c>
      <c r="D5507" s="459">
        <v>2</v>
      </c>
      <c r="E5507" s="81"/>
    </row>
    <row r="5508" spans="1:5" x14ac:dyDescent="0.25">
      <c r="A5508" s="458">
        <v>44175</v>
      </c>
      <c r="B5508" s="81" t="s">
        <v>11</v>
      </c>
      <c r="C5508" s="81" t="s">
        <v>333</v>
      </c>
      <c r="D5508" s="459">
        <v>2</v>
      </c>
      <c r="E5508" s="81"/>
    </row>
    <row r="5509" spans="1:5" x14ac:dyDescent="0.25">
      <c r="A5509" s="458">
        <v>44175</v>
      </c>
      <c r="B5509" s="81" t="s">
        <v>11</v>
      </c>
      <c r="C5509" s="81" t="s">
        <v>11</v>
      </c>
      <c r="D5509" s="459">
        <v>2</v>
      </c>
      <c r="E5509" s="81"/>
    </row>
    <row r="5510" spans="1:5" x14ac:dyDescent="0.25">
      <c r="A5510" s="458">
        <v>44175</v>
      </c>
      <c r="B5510" s="81" t="s">
        <v>11</v>
      </c>
      <c r="C5510" s="81" t="s">
        <v>133</v>
      </c>
      <c r="D5510" s="459">
        <v>3</v>
      </c>
      <c r="E5510" s="81"/>
    </row>
    <row r="5511" spans="1:5" x14ac:dyDescent="0.25">
      <c r="A5511" s="458">
        <v>44175</v>
      </c>
      <c r="B5511" s="81" t="s">
        <v>12</v>
      </c>
      <c r="C5511" s="460" t="s">
        <v>1224</v>
      </c>
      <c r="D5511" s="459">
        <v>5</v>
      </c>
      <c r="E5511" s="81"/>
    </row>
    <row r="5512" spans="1:5" x14ac:dyDescent="0.25">
      <c r="A5512" s="458">
        <v>44175</v>
      </c>
      <c r="B5512" s="81" t="s">
        <v>8</v>
      </c>
      <c r="C5512" s="81" t="s">
        <v>132</v>
      </c>
      <c r="D5512" s="459">
        <v>1</v>
      </c>
      <c r="E5512" s="81"/>
    </row>
    <row r="5513" spans="1:5" x14ac:dyDescent="0.25">
      <c r="A5513" s="458">
        <v>44175</v>
      </c>
      <c r="B5513" s="81" t="s">
        <v>8</v>
      </c>
      <c r="C5513" s="81" t="s">
        <v>40</v>
      </c>
      <c r="D5513" s="459">
        <v>3</v>
      </c>
      <c r="E5513" s="81"/>
    </row>
    <row r="5514" spans="1:5" x14ac:dyDescent="0.25">
      <c r="A5514" s="458">
        <v>44175</v>
      </c>
      <c r="B5514" s="81" t="s">
        <v>8</v>
      </c>
      <c r="C5514" s="81" t="s">
        <v>8</v>
      </c>
      <c r="D5514" s="459">
        <v>45</v>
      </c>
      <c r="E5514" s="81"/>
    </row>
    <row r="5515" spans="1:5" x14ac:dyDescent="0.25">
      <c r="A5515" s="458">
        <v>44175</v>
      </c>
      <c r="B5515" s="81" t="s">
        <v>8</v>
      </c>
      <c r="C5515" s="81" t="s">
        <v>185</v>
      </c>
      <c r="D5515" s="459">
        <v>1</v>
      </c>
      <c r="E5515" s="81"/>
    </row>
    <row r="5516" spans="1:5" x14ac:dyDescent="0.25">
      <c r="A5516" s="458">
        <v>44175</v>
      </c>
      <c r="B5516" s="81" t="s">
        <v>8</v>
      </c>
      <c r="C5516" s="81" t="s">
        <v>31</v>
      </c>
      <c r="D5516" s="459">
        <v>3</v>
      </c>
      <c r="E5516" s="81"/>
    </row>
    <row r="5517" spans="1:5" x14ac:dyDescent="0.25">
      <c r="A5517" s="458">
        <v>44175</v>
      </c>
      <c r="B5517" s="81" t="s">
        <v>8</v>
      </c>
      <c r="C5517" s="81" t="s">
        <v>79</v>
      </c>
      <c r="D5517" s="459">
        <v>1</v>
      </c>
      <c r="E5517" s="81"/>
    </row>
    <row r="5518" spans="1:5" x14ac:dyDescent="0.25">
      <c r="A5518" s="458">
        <v>44175</v>
      </c>
      <c r="B5518" s="81" t="s">
        <v>8</v>
      </c>
      <c r="C5518" s="81" t="s">
        <v>110</v>
      </c>
      <c r="D5518" s="459">
        <v>5</v>
      </c>
      <c r="E5518" s="81"/>
    </row>
    <row r="5519" spans="1:5" x14ac:dyDescent="0.25">
      <c r="A5519" s="458">
        <v>44175</v>
      </c>
      <c r="B5519" s="81" t="s">
        <v>49</v>
      </c>
      <c r="C5519" s="460" t="s">
        <v>1246</v>
      </c>
      <c r="D5519" s="459">
        <v>4</v>
      </c>
      <c r="E5519" s="81"/>
    </row>
    <row r="5520" spans="1:5" x14ac:dyDescent="0.25">
      <c r="A5520" s="458">
        <v>44175</v>
      </c>
      <c r="B5520" s="81" t="s">
        <v>50</v>
      </c>
      <c r="C5520" s="116" t="s">
        <v>1140</v>
      </c>
      <c r="D5520" s="459">
        <v>1</v>
      </c>
      <c r="E5520" s="81"/>
    </row>
    <row r="5521" spans="1:5" x14ac:dyDescent="0.25">
      <c r="A5521" s="458">
        <v>44175</v>
      </c>
      <c r="B5521" s="81" t="s">
        <v>27</v>
      </c>
      <c r="C5521" s="81" t="s">
        <v>43</v>
      </c>
      <c r="D5521" s="459">
        <v>9</v>
      </c>
      <c r="E5521" s="81"/>
    </row>
    <row r="5522" spans="1:5" x14ac:dyDescent="0.25">
      <c r="A5522" s="458">
        <v>44175</v>
      </c>
      <c r="B5522" s="81" t="s">
        <v>51</v>
      </c>
      <c r="C5522" s="81" t="s">
        <v>51</v>
      </c>
      <c r="D5522" s="459">
        <v>1</v>
      </c>
      <c r="E5522" s="81"/>
    </row>
    <row r="5523" spans="1:5" x14ac:dyDescent="0.25">
      <c r="A5523" s="458">
        <v>44175</v>
      </c>
      <c r="B5523" s="81" t="s">
        <v>10</v>
      </c>
      <c r="C5523" s="81" t="s">
        <v>10</v>
      </c>
      <c r="D5523" s="459">
        <v>5</v>
      </c>
      <c r="E5523" s="81"/>
    </row>
    <row r="5524" spans="1:5" x14ac:dyDescent="0.25">
      <c r="A5524" s="458">
        <v>44176</v>
      </c>
      <c r="B5524" s="81" t="s">
        <v>14</v>
      </c>
      <c r="C5524" s="81" t="s">
        <v>14</v>
      </c>
      <c r="D5524" s="459">
        <v>2</v>
      </c>
      <c r="E5524" s="81"/>
    </row>
    <row r="5525" spans="1:5" x14ac:dyDescent="0.25">
      <c r="A5525" s="458">
        <v>44176</v>
      </c>
      <c r="B5525" s="81" t="s">
        <v>14</v>
      </c>
      <c r="C5525" s="81" t="s">
        <v>16</v>
      </c>
      <c r="D5525" s="459">
        <v>3</v>
      </c>
      <c r="E5525" s="81"/>
    </row>
    <row r="5526" spans="1:5" x14ac:dyDescent="0.25">
      <c r="A5526" s="458">
        <v>44176</v>
      </c>
      <c r="B5526" s="81" t="s">
        <v>20</v>
      </c>
      <c r="C5526" s="460" t="s">
        <v>1151</v>
      </c>
      <c r="D5526" s="459">
        <v>1</v>
      </c>
      <c r="E5526" s="81"/>
    </row>
    <row r="5527" spans="1:5" x14ac:dyDescent="0.25">
      <c r="A5527" s="458">
        <v>44176</v>
      </c>
      <c r="B5527" s="81" t="s">
        <v>20</v>
      </c>
      <c r="C5527" s="81" t="s">
        <v>20</v>
      </c>
      <c r="D5527" s="459">
        <v>43</v>
      </c>
      <c r="E5527" s="81"/>
    </row>
    <row r="5528" spans="1:5" x14ac:dyDescent="0.25">
      <c r="A5528" s="458">
        <v>44176</v>
      </c>
      <c r="B5528" s="81" t="s">
        <v>20</v>
      </c>
      <c r="C5528" s="81" t="s">
        <v>648</v>
      </c>
      <c r="D5528" s="459">
        <v>1</v>
      </c>
      <c r="E5528" s="81"/>
    </row>
    <row r="5529" spans="1:5" x14ac:dyDescent="0.25">
      <c r="A5529" s="458">
        <v>44176</v>
      </c>
      <c r="B5529" s="81" t="s">
        <v>13</v>
      </c>
      <c r="C5529" s="81" t="s">
        <v>13</v>
      </c>
      <c r="D5529" s="459">
        <v>1</v>
      </c>
      <c r="E5529" s="81"/>
    </row>
    <row r="5530" spans="1:5" x14ac:dyDescent="0.25">
      <c r="A5530" s="458">
        <v>44176</v>
      </c>
      <c r="B5530" s="81" t="s">
        <v>13</v>
      </c>
      <c r="C5530" s="460" t="s">
        <v>1167</v>
      </c>
      <c r="D5530" s="459">
        <v>3</v>
      </c>
      <c r="E5530" s="81"/>
    </row>
    <row r="5531" spans="1:5" x14ac:dyDescent="0.25">
      <c r="A5531" s="458">
        <v>44176</v>
      </c>
      <c r="B5531" s="81" t="s">
        <v>24</v>
      </c>
      <c r="C5531" s="81" t="s">
        <v>23</v>
      </c>
      <c r="D5531" s="459">
        <v>16</v>
      </c>
      <c r="E5531" s="81"/>
    </row>
    <row r="5532" spans="1:5" x14ac:dyDescent="0.25">
      <c r="A5532" s="458">
        <v>44176</v>
      </c>
      <c r="B5532" s="81" t="s">
        <v>24</v>
      </c>
      <c r="C5532" s="81" t="s">
        <v>24</v>
      </c>
      <c r="D5532" s="459">
        <v>4</v>
      </c>
      <c r="E5532" s="81"/>
    </row>
    <row r="5533" spans="1:5" x14ac:dyDescent="0.25">
      <c r="A5533" s="458">
        <v>44176</v>
      </c>
      <c r="B5533" s="81" t="s">
        <v>47</v>
      </c>
      <c r="C5533" s="81" t="s">
        <v>47</v>
      </c>
      <c r="D5533" s="459">
        <v>0</v>
      </c>
      <c r="E5533" s="81"/>
    </row>
    <row r="5534" spans="1:5" x14ac:dyDescent="0.25">
      <c r="A5534" s="458">
        <v>44176</v>
      </c>
      <c r="B5534" s="81" t="s">
        <v>48</v>
      </c>
      <c r="C5534" s="460" t="s">
        <v>1380</v>
      </c>
      <c r="D5534" s="459">
        <v>5</v>
      </c>
      <c r="E5534" s="81"/>
    </row>
    <row r="5535" spans="1:5" x14ac:dyDescent="0.25">
      <c r="A5535" s="458">
        <v>44176</v>
      </c>
      <c r="B5535" s="81" t="s">
        <v>7</v>
      </c>
      <c r="C5535" s="81" t="s">
        <v>7</v>
      </c>
      <c r="D5535" s="459">
        <v>3</v>
      </c>
      <c r="E5535" s="81"/>
    </row>
    <row r="5536" spans="1:5" x14ac:dyDescent="0.25">
      <c r="A5536" s="458">
        <v>44176</v>
      </c>
      <c r="B5536" s="81" t="s">
        <v>9</v>
      </c>
      <c r="C5536" s="460" t="s">
        <v>1192</v>
      </c>
      <c r="D5536" s="459">
        <v>2</v>
      </c>
      <c r="E5536" s="81"/>
    </row>
    <row r="5537" spans="1:5" x14ac:dyDescent="0.25">
      <c r="A5537" s="458">
        <v>44176</v>
      </c>
      <c r="B5537" s="81" t="s">
        <v>9</v>
      </c>
      <c r="C5537" s="460" t="s">
        <v>1193</v>
      </c>
      <c r="D5537" s="459">
        <v>1</v>
      </c>
      <c r="E5537" s="81"/>
    </row>
    <row r="5538" spans="1:5" x14ac:dyDescent="0.25">
      <c r="A5538" s="458">
        <v>44176</v>
      </c>
      <c r="B5538" s="81" t="s">
        <v>9</v>
      </c>
      <c r="C5538" s="81" t="s">
        <v>9</v>
      </c>
      <c r="D5538" s="459">
        <v>21</v>
      </c>
      <c r="E5538" s="81"/>
    </row>
    <row r="5539" spans="1:5" x14ac:dyDescent="0.25">
      <c r="A5539" s="458">
        <v>44176</v>
      </c>
      <c r="B5539" s="81" t="s">
        <v>9</v>
      </c>
      <c r="C5539" s="81" t="s">
        <v>143</v>
      </c>
      <c r="D5539" s="459">
        <v>2</v>
      </c>
      <c r="E5539" s="81"/>
    </row>
    <row r="5540" spans="1:5" x14ac:dyDescent="0.25">
      <c r="A5540" s="458">
        <v>44176</v>
      </c>
      <c r="B5540" s="81" t="s">
        <v>15</v>
      </c>
      <c r="C5540" s="81" t="s">
        <v>283</v>
      </c>
      <c r="D5540" s="459">
        <v>1</v>
      </c>
      <c r="E5540" s="81"/>
    </row>
    <row r="5541" spans="1:5" x14ac:dyDescent="0.25">
      <c r="A5541" s="458">
        <v>44176</v>
      </c>
      <c r="B5541" s="81" t="s">
        <v>11</v>
      </c>
      <c r="C5541" s="81" t="s">
        <v>333</v>
      </c>
      <c r="D5541" s="459">
        <v>1</v>
      </c>
      <c r="E5541" s="81"/>
    </row>
    <row r="5542" spans="1:5" x14ac:dyDescent="0.25">
      <c r="A5542" s="458">
        <v>44176</v>
      </c>
      <c r="B5542" s="81" t="s">
        <v>11</v>
      </c>
      <c r="C5542" s="81" t="s">
        <v>11</v>
      </c>
      <c r="D5542" s="459">
        <v>7</v>
      </c>
      <c r="E5542" s="81"/>
    </row>
    <row r="5543" spans="1:5" x14ac:dyDescent="0.25">
      <c r="A5543" s="458">
        <v>44176</v>
      </c>
      <c r="B5543" s="81" t="s">
        <v>11</v>
      </c>
      <c r="C5543" s="81" t="s">
        <v>133</v>
      </c>
      <c r="D5543" s="459">
        <v>11</v>
      </c>
      <c r="E5543" s="81"/>
    </row>
    <row r="5544" spans="1:5" x14ac:dyDescent="0.25">
      <c r="A5544" s="458">
        <v>44176</v>
      </c>
      <c r="B5544" s="81" t="s">
        <v>12</v>
      </c>
      <c r="C5544" s="460" t="s">
        <v>1224</v>
      </c>
      <c r="D5544" s="459">
        <v>6</v>
      </c>
      <c r="E5544" s="81"/>
    </row>
    <row r="5545" spans="1:5" x14ac:dyDescent="0.25">
      <c r="A5545" s="458">
        <v>44176</v>
      </c>
      <c r="B5545" s="81" t="s">
        <v>12</v>
      </c>
      <c r="C5545" s="81" t="s">
        <v>12</v>
      </c>
      <c r="D5545" s="459">
        <v>5</v>
      </c>
      <c r="E5545" s="81"/>
    </row>
    <row r="5546" spans="1:5" x14ac:dyDescent="0.25">
      <c r="A5546" s="458">
        <v>44176</v>
      </c>
      <c r="B5546" s="81" t="s">
        <v>8</v>
      </c>
      <c r="C5546" s="81" t="s">
        <v>72</v>
      </c>
      <c r="D5546" s="459">
        <v>2</v>
      </c>
      <c r="E5546" s="81"/>
    </row>
    <row r="5547" spans="1:5" x14ac:dyDescent="0.25">
      <c r="A5547" s="458">
        <v>44176</v>
      </c>
      <c r="B5547" s="81" t="s">
        <v>8</v>
      </c>
      <c r="C5547" s="460" t="s">
        <v>1232</v>
      </c>
      <c r="D5547" s="459">
        <v>1</v>
      </c>
      <c r="E5547" s="81"/>
    </row>
    <row r="5548" spans="1:5" x14ac:dyDescent="0.25">
      <c r="A5548" s="458">
        <v>44176</v>
      </c>
      <c r="B5548" s="81" t="s">
        <v>8</v>
      </c>
      <c r="C5548" s="81" t="s">
        <v>132</v>
      </c>
      <c r="D5548" s="459">
        <v>2</v>
      </c>
      <c r="E5548" s="81"/>
    </row>
    <row r="5549" spans="1:5" x14ac:dyDescent="0.25">
      <c r="A5549" s="458">
        <v>44176</v>
      </c>
      <c r="B5549" s="81" t="s">
        <v>8</v>
      </c>
      <c r="C5549" s="81" t="s">
        <v>40</v>
      </c>
      <c r="D5549" s="459">
        <v>1</v>
      </c>
      <c r="E5549" s="81"/>
    </row>
    <row r="5550" spans="1:5" x14ac:dyDescent="0.25">
      <c r="A5550" s="458">
        <v>44176</v>
      </c>
      <c r="B5550" s="81" t="s">
        <v>8</v>
      </c>
      <c r="C5550" s="81" t="s">
        <v>8</v>
      </c>
      <c r="D5550" s="459">
        <v>18</v>
      </c>
      <c r="E5550" s="81"/>
    </row>
    <row r="5551" spans="1:5" x14ac:dyDescent="0.25">
      <c r="A5551" s="458">
        <v>44176</v>
      </c>
      <c r="B5551" s="81" t="s">
        <v>8</v>
      </c>
      <c r="C5551" s="81" t="s">
        <v>592</v>
      </c>
      <c r="D5551" s="459">
        <v>1</v>
      </c>
      <c r="E5551" s="81"/>
    </row>
    <row r="5552" spans="1:5" x14ac:dyDescent="0.25">
      <c r="A5552" s="458">
        <v>44176</v>
      </c>
      <c r="B5552" s="81" t="s">
        <v>8</v>
      </c>
      <c r="C5552" s="81" t="s">
        <v>110</v>
      </c>
      <c r="D5552" s="459">
        <v>3</v>
      </c>
      <c r="E5552" s="81"/>
    </row>
    <row r="5553" spans="1:5" x14ac:dyDescent="0.25">
      <c r="A5553" s="458">
        <v>44176</v>
      </c>
      <c r="B5553" s="81" t="s">
        <v>49</v>
      </c>
      <c r="C5553" s="81" t="s">
        <v>49</v>
      </c>
      <c r="D5553" s="459">
        <v>0</v>
      </c>
      <c r="E5553" s="81"/>
    </row>
    <row r="5554" spans="1:5" x14ac:dyDescent="0.25">
      <c r="A5554" s="458">
        <v>44176</v>
      </c>
      <c r="B5554" s="81" t="s">
        <v>50</v>
      </c>
      <c r="C5554" s="116" t="s">
        <v>1140</v>
      </c>
      <c r="D5554" s="459">
        <v>1</v>
      </c>
      <c r="E5554" s="81"/>
    </row>
    <row r="5555" spans="1:5" x14ac:dyDescent="0.25">
      <c r="A5555" s="458">
        <v>44176</v>
      </c>
      <c r="B5555" s="81" t="s">
        <v>50</v>
      </c>
      <c r="C5555" s="81" t="s">
        <v>365</v>
      </c>
      <c r="D5555" s="459">
        <v>2</v>
      </c>
      <c r="E5555" s="81"/>
    </row>
    <row r="5556" spans="1:5" x14ac:dyDescent="0.25">
      <c r="A5556" s="458">
        <v>44176</v>
      </c>
      <c r="B5556" s="81" t="s">
        <v>27</v>
      </c>
      <c r="C5556" s="81" t="s">
        <v>139</v>
      </c>
      <c r="D5556" s="459">
        <v>3</v>
      </c>
      <c r="E5556" s="81"/>
    </row>
    <row r="5557" spans="1:5" x14ac:dyDescent="0.25">
      <c r="A5557" s="458">
        <v>44176</v>
      </c>
      <c r="B5557" s="81" t="s">
        <v>27</v>
      </c>
      <c r="C5557" s="460" t="s">
        <v>1254</v>
      </c>
      <c r="D5557" s="459">
        <v>1</v>
      </c>
      <c r="E5557" s="81"/>
    </row>
    <row r="5558" spans="1:5" x14ac:dyDescent="0.25">
      <c r="A5558" s="458">
        <v>44176</v>
      </c>
      <c r="B5558" s="81" t="s">
        <v>27</v>
      </c>
      <c r="C5558" s="81" t="s">
        <v>43</v>
      </c>
      <c r="D5558" s="459">
        <v>58</v>
      </c>
      <c r="E5558" s="81"/>
    </row>
    <row r="5559" spans="1:5" x14ac:dyDescent="0.25">
      <c r="A5559" s="458">
        <v>44176</v>
      </c>
      <c r="B5559" s="81" t="s">
        <v>27</v>
      </c>
      <c r="C5559" s="81" t="s">
        <v>928</v>
      </c>
      <c r="D5559" s="459">
        <v>1</v>
      </c>
      <c r="E5559" s="81"/>
    </row>
    <row r="5560" spans="1:5" x14ac:dyDescent="0.25">
      <c r="A5560" s="458">
        <v>44176</v>
      </c>
      <c r="B5560" s="81" t="s">
        <v>27</v>
      </c>
      <c r="C5560" s="81" t="s">
        <v>707</v>
      </c>
      <c r="D5560" s="459">
        <v>1</v>
      </c>
      <c r="E5560" s="81"/>
    </row>
    <row r="5561" spans="1:5" x14ac:dyDescent="0.25">
      <c r="A5561" s="458">
        <v>44176</v>
      </c>
      <c r="B5561" s="81" t="s">
        <v>51</v>
      </c>
      <c r="C5561" s="81" t="s">
        <v>51</v>
      </c>
      <c r="D5561" s="459">
        <v>17</v>
      </c>
      <c r="E5561" s="81"/>
    </row>
    <row r="5562" spans="1:5" x14ac:dyDescent="0.25">
      <c r="A5562" s="458">
        <v>44176</v>
      </c>
      <c r="B5562" s="81" t="s">
        <v>10</v>
      </c>
      <c r="C5562" s="81" t="s">
        <v>10</v>
      </c>
      <c r="D5562" s="459">
        <v>2</v>
      </c>
      <c r="E5562" s="81"/>
    </row>
    <row r="5563" spans="1:5" x14ac:dyDescent="0.25">
      <c r="A5563" s="458">
        <v>44177</v>
      </c>
      <c r="B5563" s="81" t="s">
        <v>14</v>
      </c>
      <c r="C5563" s="81" t="s">
        <v>14</v>
      </c>
      <c r="D5563" s="459">
        <v>8</v>
      </c>
      <c r="E5563" s="81"/>
    </row>
    <row r="5564" spans="1:5" x14ac:dyDescent="0.25">
      <c r="A5564" s="458">
        <v>44177</v>
      </c>
      <c r="B5564" s="81" t="s">
        <v>14</v>
      </c>
      <c r="C5564" s="460" t="s">
        <v>1150</v>
      </c>
      <c r="D5564" s="459">
        <v>1</v>
      </c>
      <c r="E5564" s="81"/>
    </row>
    <row r="5565" spans="1:5" x14ac:dyDescent="0.25">
      <c r="A5565" s="458">
        <v>44177</v>
      </c>
      <c r="B5565" s="81" t="s">
        <v>14</v>
      </c>
      <c r="C5565" s="81" t="s">
        <v>16</v>
      </c>
      <c r="D5565" s="459">
        <v>4</v>
      </c>
      <c r="E5565" s="81"/>
    </row>
    <row r="5566" spans="1:5" x14ac:dyDescent="0.25">
      <c r="A5566" s="458">
        <v>44177</v>
      </c>
      <c r="B5566" s="81" t="s">
        <v>20</v>
      </c>
      <c r="C5566" s="460" t="s">
        <v>1151</v>
      </c>
      <c r="D5566" s="459">
        <v>1</v>
      </c>
      <c r="E5566" s="81"/>
    </row>
    <row r="5567" spans="1:5" x14ac:dyDescent="0.25">
      <c r="A5567" s="458">
        <v>44177</v>
      </c>
      <c r="B5567" s="81" t="s">
        <v>20</v>
      </c>
      <c r="C5567" s="81" t="s">
        <v>20</v>
      </c>
      <c r="D5567" s="459">
        <v>68</v>
      </c>
      <c r="E5567" s="81"/>
    </row>
    <row r="5568" spans="1:5" x14ac:dyDescent="0.25">
      <c r="A5568" s="458">
        <v>44177</v>
      </c>
      <c r="B5568" s="81" t="s">
        <v>20</v>
      </c>
      <c r="C5568" s="81" t="s">
        <v>648</v>
      </c>
      <c r="D5568" s="459">
        <v>2</v>
      </c>
      <c r="E5568" s="81"/>
    </row>
    <row r="5569" spans="1:5" x14ac:dyDescent="0.25">
      <c r="A5569" s="458">
        <v>44177</v>
      </c>
      <c r="B5569" s="81" t="s">
        <v>13</v>
      </c>
      <c r="C5569" s="460" t="s">
        <v>1165</v>
      </c>
      <c r="D5569" s="459">
        <v>3</v>
      </c>
      <c r="E5569" s="81"/>
    </row>
    <row r="5570" spans="1:5" x14ac:dyDescent="0.25">
      <c r="A5570" s="458">
        <v>44177</v>
      </c>
      <c r="B5570" s="81" t="s">
        <v>13</v>
      </c>
      <c r="C5570" s="460" t="s">
        <v>1167</v>
      </c>
      <c r="D5570" s="459">
        <v>2</v>
      </c>
      <c r="E5570" s="81"/>
    </row>
    <row r="5571" spans="1:5" x14ac:dyDescent="0.25">
      <c r="A5571" s="458">
        <v>44177</v>
      </c>
      <c r="B5571" s="81" t="s">
        <v>24</v>
      </c>
      <c r="C5571" s="81" t="s">
        <v>23</v>
      </c>
      <c r="D5571" s="459">
        <v>40</v>
      </c>
      <c r="E5571" s="81"/>
    </row>
    <row r="5572" spans="1:5" x14ac:dyDescent="0.25">
      <c r="A5572" s="458">
        <v>44177</v>
      </c>
      <c r="B5572" s="81" t="s">
        <v>24</v>
      </c>
      <c r="C5572" s="81" t="s">
        <v>24</v>
      </c>
      <c r="D5572" s="459">
        <v>1</v>
      </c>
      <c r="E5572" s="81"/>
    </row>
    <row r="5573" spans="1:5" x14ac:dyDescent="0.25">
      <c r="A5573" s="458">
        <v>44177</v>
      </c>
      <c r="B5573" s="81" t="s">
        <v>24</v>
      </c>
      <c r="C5573" s="460" t="s">
        <v>1182</v>
      </c>
      <c r="D5573" s="459">
        <v>1</v>
      </c>
      <c r="E5573" s="81"/>
    </row>
    <row r="5574" spans="1:5" x14ac:dyDescent="0.25">
      <c r="A5574" s="458">
        <v>44177</v>
      </c>
      <c r="B5574" s="81" t="s">
        <v>47</v>
      </c>
      <c r="C5574" s="81" t="s">
        <v>47</v>
      </c>
      <c r="D5574" s="459">
        <v>1</v>
      </c>
      <c r="E5574" s="81"/>
    </row>
    <row r="5575" spans="1:5" x14ac:dyDescent="0.25">
      <c r="A5575" s="458">
        <v>44177</v>
      </c>
      <c r="B5575" s="81" t="s">
        <v>48</v>
      </c>
      <c r="C5575" s="460" t="s">
        <v>1380</v>
      </c>
      <c r="D5575" s="459">
        <v>2</v>
      </c>
      <c r="E5575" s="81"/>
    </row>
    <row r="5576" spans="1:5" x14ac:dyDescent="0.25">
      <c r="A5576" s="458">
        <v>44177</v>
      </c>
      <c r="B5576" s="81" t="s">
        <v>7</v>
      </c>
      <c r="C5576" s="460" t="s">
        <v>1191</v>
      </c>
      <c r="D5576" s="459">
        <v>1</v>
      </c>
      <c r="E5576" s="81"/>
    </row>
    <row r="5577" spans="1:5" x14ac:dyDescent="0.25">
      <c r="A5577" s="458">
        <v>44177</v>
      </c>
      <c r="B5577" s="81" t="s">
        <v>7</v>
      </c>
      <c r="C5577" s="81" t="s">
        <v>7</v>
      </c>
      <c r="D5577" s="459">
        <v>1</v>
      </c>
      <c r="E5577" s="81"/>
    </row>
    <row r="5578" spans="1:5" x14ac:dyDescent="0.25">
      <c r="A5578" s="458">
        <v>44177</v>
      </c>
      <c r="B5578" s="81" t="s">
        <v>9</v>
      </c>
      <c r="C5578" s="460" t="s">
        <v>1192</v>
      </c>
      <c r="D5578" s="459">
        <v>4</v>
      </c>
      <c r="E5578" s="81"/>
    </row>
    <row r="5579" spans="1:5" x14ac:dyDescent="0.25">
      <c r="A5579" s="458">
        <v>44177</v>
      </c>
      <c r="B5579" s="81" t="s">
        <v>9</v>
      </c>
      <c r="C5579" s="460" t="s">
        <v>1194</v>
      </c>
      <c r="D5579" s="459">
        <v>1</v>
      </c>
      <c r="E5579" s="81"/>
    </row>
    <row r="5580" spans="1:5" x14ac:dyDescent="0.25">
      <c r="A5580" s="458">
        <v>44177</v>
      </c>
      <c r="B5580" s="81" t="s">
        <v>9</v>
      </c>
      <c r="C5580" s="81" t="s">
        <v>9</v>
      </c>
      <c r="D5580" s="459">
        <v>23</v>
      </c>
      <c r="E5580" s="81"/>
    </row>
    <row r="5581" spans="1:5" x14ac:dyDescent="0.25">
      <c r="A5581" s="458">
        <v>44177</v>
      </c>
      <c r="B5581" s="81" t="s">
        <v>9</v>
      </c>
      <c r="C5581" s="81" t="s">
        <v>143</v>
      </c>
      <c r="D5581" s="459">
        <v>3</v>
      </c>
      <c r="E5581" s="81"/>
    </row>
    <row r="5582" spans="1:5" x14ac:dyDescent="0.25">
      <c r="A5582" s="458">
        <v>44177</v>
      </c>
      <c r="B5582" s="81" t="s">
        <v>15</v>
      </c>
      <c r="C5582" s="81" t="s">
        <v>107</v>
      </c>
      <c r="D5582" s="459">
        <v>1</v>
      </c>
      <c r="E5582" s="81"/>
    </row>
    <row r="5583" spans="1:5" x14ac:dyDescent="0.25">
      <c r="A5583" s="458">
        <v>44177</v>
      </c>
      <c r="B5583" s="81" t="s">
        <v>15</v>
      </c>
      <c r="C5583" s="81" t="s">
        <v>283</v>
      </c>
      <c r="D5583" s="459">
        <v>2</v>
      </c>
      <c r="E5583" s="81"/>
    </row>
    <row r="5584" spans="1:5" x14ac:dyDescent="0.25">
      <c r="A5584" s="458">
        <v>44177</v>
      </c>
      <c r="B5584" s="81" t="s">
        <v>11</v>
      </c>
      <c r="C5584" s="81" t="s">
        <v>11</v>
      </c>
      <c r="D5584" s="459">
        <v>5</v>
      </c>
      <c r="E5584" s="81"/>
    </row>
    <row r="5585" spans="1:5" x14ac:dyDescent="0.25">
      <c r="A5585" s="458">
        <v>44177</v>
      </c>
      <c r="B5585" s="81" t="s">
        <v>11</v>
      </c>
      <c r="C5585" s="81" t="s">
        <v>133</v>
      </c>
      <c r="D5585" s="459">
        <v>3</v>
      </c>
      <c r="E5585" s="81"/>
    </row>
    <row r="5586" spans="1:5" x14ac:dyDescent="0.25">
      <c r="A5586" s="458">
        <v>44177</v>
      </c>
      <c r="B5586" s="81" t="s">
        <v>12</v>
      </c>
      <c r="C5586" s="460" t="s">
        <v>1224</v>
      </c>
      <c r="D5586" s="459">
        <v>4</v>
      </c>
      <c r="E5586" s="81"/>
    </row>
    <row r="5587" spans="1:5" x14ac:dyDescent="0.25">
      <c r="A5587" s="458">
        <v>44177</v>
      </c>
      <c r="B5587" s="81" t="s">
        <v>12</v>
      </c>
      <c r="C5587" s="81" t="s">
        <v>12</v>
      </c>
      <c r="D5587" s="459">
        <v>5</v>
      </c>
      <c r="E5587" s="81"/>
    </row>
    <row r="5588" spans="1:5" x14ac:dyDescent="0.25">
      <c r="A5588" s="458">
        <v>44177</v>
      </c>
      <c r="B5588" s="81" t="s">
        <v>8</v>
      </c>
      <c r="C5588" s="81" t="s">
        <v>58</v>
      </c>
      <c r="D5588" s="459">
        <v>2</v>
      </c>
      <c r="E5588" s="81"/>
    </row>
    <row r="5589" spans="1:5" x14ac:dyDescent="0.25">
      <c r="A5589" s="458">
        <v>44177</v>
      </c>
      <c r="B5589" s="81" t="s">
        <v>8</v>
      </c>
      <c r="C5589" s="81" t="s">
        <v>132</v>
      </c>
      <c r="D5589" s="459">
        <v>1</v>
      </c>
      <c r="E5589" s="81"/>
    </row>
    <row r="5590" spans="1:5" x14ac:dyDescent="0.25">
      <c r="A5590" s="458">
        <v>44177</v>
      </c>
      <c r="B5590" s="81" t="s">
        <v>8</v>
      </c>
      <c r="C5590" s="81" t="s">
        <v>40</v>
      </c>
      <c r="D5590" s="459">
        <v>1</v>
      </c>
      <c r="E5590" s="81"/>
    </row>
    <row r="5591" spans="1:5" x14ac:dyDescent="0.25">
      <c r="A5591" s="458">
        <v>44177</v>
      </c>
      <c r="B5591" s="81" t="s">
        <v>8</v>
      </c>
      <c r="C5591" s="81" t="s">
        <v>8</v>
      </c>
      <c r="D5591" s="459">
        <v>34</v>
      </c>
      <c r="E5591" s="81"/>
    </row>
    <row r="5592" spans="1:5" x14ac:dyDescent="0.25">
      <c r="A5592" s="458">
        <v>44177</v>
      </c>
      <c r="B5592" s="81" t="s">
        <v>8</v>
      </c>
      <c r="C5592" s="81" t="s">
        <v>79</v>
      </c>
      <c r="D5592" s="459">
        <v>4</v>
      </c>
      <c r="E5592" s="81"/>
    </row>
    <row r="5593" spans="1:5" x14ac:dyDescent="0.25">
      <c r="A5593" s="458">
        <v>44177</v>
      </c>
      <c r="B5593" s="81" t="s">
        <v>8</v>
      </c>
      <c r="C5593" s="81" t="s">
        <v>110</v>
      </c>
      <c r="D5593" s="459">
        <v>3</v>
      </c>
      <c r="E5593" s="81"/>
    </row>
    <row r="5594" spans="1:5" x14ac:dyDescent="0.25">
      <c r="A5594" s="458">
        <v>44177</v>
      </c>
      <c r="B5594" s="81" t="s">
        <v>49</v>
      </c>
      <c r="C5594" s="81" t="s">
        <v>49</v>
      </c>
      <c r="D5594" s="459">
        <v>0</v>
      </c>
      <c r="E5594" s="81"/>
    </row>
    <row r="5595" spans="1:5" x14ac:dyDescent="0.25">
      <c r="A5595" s="458">
        <v>44177</v>
      </c>
      <c r="B5595" s="81" t="s">
        <v>50</v>
      </c>
      <c r="C5595" s="81" t="s">
        <v>365</v>
      </c>
      <c r="D5595" s="459">
        <v>2</v>
      </c>
      <c r="E5595" s="81"/>
    </row>
    <row r="5596" spans="1:5" x14ac:dyDescent="0.25">
      <c r="A5596" s="458">
        <v>44177</v>
      </c>
      <c r="B5596" s="81" t="s">
        <v>27</v>
      </c>
      <c r="C5596" s="81" t="s">
        <v>139</v>
      </c>
      <c r="D5596" s="459">
        <v>1</v>
      </c>
      <c r="E5596" s="81"/>
    </row>
    <row r="5597" spans="1:5" x14ac:dyDescent="0.25">
      <c r="A5597" s="458">
        <v>44177</v>
      </c>
      <c r="B5597" s="81" t="s">
        <v>27</v>
      </c>
      <c r="C5597" s="81" t="s">
        <v>233</v>
      </c>
      <c r="D5597" s="459">
        <v>2</v>
      </c>
      <c r="E5597" s="81"/>
    </row>
    <row r="5598" spans="1:5" x14ac:dyDescent="0.25">
      <c r="A5598" s="458">
        <v>44177</v>
      </c>
      <c r="B5598" s="81" t="s">
        <v>27</v>
      </c>
      <c r="C5598" s="460" t="s">
        <v>1254</v>
      </c>
      <c r="D5598" s="459">
        <v>1</v>
      </c>
      <c r="E5598" s="81"/>
    </row>
    <row r="5599" spans="1:5" x14ac:dyDescent="0.25">
      <c r="A5599" s="458">
        <v>44177</v>
      </c>
      <c r="B5599" s="81" t="s">
        <v>27</v>
      </c>
      <c r="C5599" s="81" t="s">
        <v>43</v>
      </c>
      <c r="D5599" s="459">
        <v>56</v>
      </c>
      <c r="E5599" s="81"/>
    </row>
    <row r="5600" spans="1:5" x14ac:dyDescent="0.25">
      <c r="A5600" s="458">
        <v>44177</v>
      </c>
      <c r="B5600" s="81" t="s">
        <v>27</v>
      </c>
      <c r="C5600" s="81" t="s">
        <v>921</v>
      </c>
      <c r="D5600" s="459">
        <v>1</v>
      </c>
      <c r="E5600" s="81"/>
    </row>
    <row r="5601" spans="1:5" x14ac:dyDescent="0.25">
      <c r="A5601" s="458">
        <v>44177</v>
      </c>
      <c r="B5601" s="81" t="s">
        <v>27</v>
      </c>
      <c r="C5601" s="460" t="s">
        <v>1257</v>
      </c>
      <c r="D5601" s="459">
        <v>2</v>
      </c>
      <c r="E5601" s="81"/>
    </row>
    <row r="5602" spans="1:5" x14ac:dyDescent="0.25">
      <c r="A5602" s="458">
        <v>44177</v>
      </c>
      <c r="B5602" s="81" t="s">
        <v>51</v>
      </c>
      <c r="C5602" s="81" t="s">
        <v>51</v>
      </c>
      <c r="D5602" s="459">
        <v>8</v>
      </c>
      <c r="E5602" s="81"/>
    </row>
    <row r="5603" spans="1:5" x14ac:dyDescent="0.25">
      <c r="A5603" s="458">
        <v>44177</v>
      </c>
      <c r="B5603" s="81" t="s">
        <v>10</v>
      </c>
      <c r="C5603" s="81" t="s">
        <v>10</v>
      </c>
      <c r="D5603" s="459">
        <v>6</v>
      </c>
      <c r="E5603" s="81"/>
    </row>
    <row r="5604" spans="1:5" x14ac:dyDescent="0.25">
      <c r="A5604" s="458">
        <v>44178</v>
      </c>
      <c r="B5604" s="81" t="s">
        <v>14</v>
      </c>
      <c r="C5604" s="81" t="s">
        <v>14</v>
      </c>
      <c r="D5604" s="459">
        <v>0</v>
      </c>
      <c r="E5604" s="81"/>
    </row>
    <row r="5605" spans="1:5" x14ac:dyDescent="0.25">
      <c r="A5605" s="458">
        <v>44178</v>
      </c>
      <c r="B5605" s="81" t="s">
        <v>14</v>
      </c>
      <c r="C5605" s="81" t="s">
        <v>14</v>
      </c>
      <c r="D5605" s="459">
        <v>0</v>
      </c>
      <c r="E5605" s="81"/>
    </row>
    <row r="5606" spans="1:5" x14ac:dyDescent="0.25">
      <c r="A5606" s="458">
        <v>44178</v>
      </c>
      <c r="B5606" s="81" t="s">
        <v>20</v>
      </c>
      <c r="C5606" s="81" t="s">
        <v>20</v>
      </c>
      <c r="D5606" s="459">
        <v>0</v>
      </c>
      <c r="E5606" s="81"/>
    </row>
    <row r="5607" spans="1:5" x14ac:dyDescent="0.25">
      <c r="A5607" s="458">
        <v>44178</v>
      </c>
      <c r="B5607" s="81" t="s">
        <v>20</v>
      </c>
      <c r="C5607" s="81" t="s">
        <v>20</v>
      </c>
      <c r="D5607" s="459">
        <v>0</v>
      </c>
      <c r="E5607" s="81"/>
    </row>
    <row r="5608" spans="1:5" x14ac:dyDescent="0.25">
      <c r="A5608" s="458">
        <v>44178</v>
      </c>
      <c r="B5608" s="81" t="s">
        <v>13</v>
      </c>
      <c r="C5608" s="81" t="s">
        <v>13</v>
      </c>
      <c r="D5608" s="459">
        <v>0</v>
      </c>
      <c r="E5608" s="81"/>
    </row>
    <row r="5609" spans="1:5" x14ac:dyDescent="0.25">
      <c r="A5609" s="458">
        <v>44178</v>
      </c>
      <c r="B5609" s="81" t="s">
        <v>13</v>
      </c>
      <c r="C5609" s="81" t="s">
        <v>13</v>
      </c>
      <c r="D5609" s="459">
        <v>0</v>
      </c>
      <c r="E5609" s="81"/>
    </row>
    <row r="5610" spans="1:5" x14ac:dyDescent="0.25">
      <c r="A5610" s="458">
        <v>44178</v>
      </c>
      <c r="B5610" s="81" t="s">
        <v>24</v>
      </c>
      <c r="C5610" s="81" t="s">
        <v>24</v>
      </c>
      <c r="D5610" s="459">
        <v>0</v>
      </c>
      <c r="E5610" s="81"/>
    </row>
    <row r="5611" spans="1:5" x14ac:dyDescent="0.25">
      <c r="A5611" s="458">
        <v>44178</v>
      </c>
      <c r="B5611" s="81" t="s">
        <v>24</v>
      </c>
      <c r="C5611" s="81" t="s">
        <v>24</v>
      </c>
      <c r="D5611" s="459">
        <v>0</v>
      </c>
      <c r="E5611" s="81"/>
    </row>
    <row r="5612" spans="1:5" x14ac:dyDescent="0.25">
      <c r="A5612" s="458">
        <v>44178</v>
      </c>
      <c r="B5612" s="81" t="s">
        <v>47</v>
      </c>
      <c r="C5612" s="81" t="s">
        <v>47</v>
      </c>
      <c r="D5612" s="459">
        <v>0</v>
      </c>
      <c r="E5612" s="81"/>
    </row>
    <row r="5613" spans="1:5" x14ac:dyDescent="0.25">
      <c r="A5613" s="458">
        <v>44178</v>
      </c>
      <c r="B5613" s="81" t="s">
        <v>47</v>
      </c>
      <c r="C5613" s="81" t="s">
        <v>47</v>
      </c>
      <c r="D5613" s="459">
        <v>0</v>
      </c>
      <c r="E5613" s="81"/>
    </row>
    <row r="5614" spans="1:5" x14ac:dyDescent="0.25">
      <c r="A5614" s="458">
        <v>44178</v>
      </c>
      <c r="B5614" s="81" t="s">
        <v>48</v>
      </c>
      <c r="C5614" s="460" t="s">
        <v>1380</v>
      </c>
      <c r="D5614" s="459">
        <v>0</v>
      </c>
      <c r="E5614" s="81"/>
    </row>
    <row r="5615" spans="1:5" x14ac:dyDescent="0.25">
      <c r="A5615" s="458">
        <v>44178</v>
      </c>
      <c r="B5615" s="81" t="s">
        <v>48</v>
      </c>
      <c r="C5615" s="460" t="s">
        <v>1380</v>
      </c>
      <c r="D5615" s="459">
        <v>0</v>
      </c>
      <c r="E5615" s="81"/>
    </row>
    <row r="5616" spans="1:5" x14ac:dyDescent="0.25">
      <c r="A5616" s="458">
        <v>44178</v>
      </c>
      <c r="B5616" s="81" t="s">
        <v>7</v>
      </c>
      <c r="C5616" s="81" t="s">
        <v>7</v>
      </c>
      <c r="D5616" s="459">
        <v>0</v>
      </c>
      <c r="E5616" s="81"/>
    </row>
    <row r="5617" spans="1:5" x14ac:dyDescent="0.25">
      <c r="A5617" s="458">
        <v>44178</v>
      </c>
      <c r="B5617" s="81" t="s">
        <v>7</v>
      </c>
      <c r="C5617" s="81" t="s">
        <v>7</v>
      </c>
      <c r="D5617" s="459">
        <v>0</v>
      </c>
      <c r="E5617" s="81"/>
    </row>
    <row r="5618" spans="1:5" x14ac:dyDescent="0.25">
      <c r="A5618" s="458">
        <v>44178</v>
      </c>
      <c r="B5618" s="81" t="s">
        <v>9</v>
      </c>
      <c r="C5618" s="81" t="s">
        <v>9</v>
      </c>
      <c r="D5618" s="459">
        <v>0</v>
      </c>
      <c r="E5618" s="81"/>
    </row>
    <row r="5619" spans="1:5" x14ac:dyDescent="0.25">
      <c r="A5619" s="458">
        <v>44178</v>
      </c>
      <c r="B5619" s="81" t="s">
        <v>9</v>
      </c>
      <c r="C5619" s="81" t="s">
        <v>9</v>
      </c>
      <c r="D5619" s="459">
        <v>0</v>
      </c>
      <c r="E5619" s="81"/>
    </row>
    <row r="5620" spans="1:5" x14ac:dyDescent="0.25">
      <c r="A5620" s="458">
        <v>44178</v>
      </c>
      <c r="B5620" s="81" t="s">
        <v>15</v>
      </c>
      <c r="C5620" s="81" t="s">
        <v>1139</v>
      </c>
      <c r="D5620" s="459">
        <v>0</v>
      </c>
      <c r="E5620" s="81"/>
    </row>
    <row r="5621" spans="1:5" x14ac:dyDescent="0.25">
      <c r="A5621" s="458">
        <v>44178</v>
      </c>
      <c r="B5621" s="81" t="s">
        <v>15</v>
      </c>
      <c r="C5621" s="81" t="s">
        <v>1139</v>
      </c>
      <c r="D5621" s="459">
        <v>0</v>
      </c>
      <c r="E5621" s="81"/>
    </row>
    <row r="5622" spans="1:5" x14ac:dyDescent="0.25">
      <c r="A5622" s="458">
        <v>44178</v>
      </c>
      <c r="B5622" s="81" t="s">
        <v>11</v>
      </c>
      <c r="C5622" s="81" t="s">
        <v>11</v>
      </c>
      <c r="D5622" s="459">
        <v>0</v>
      </c>
      <c r="E5622" s="81"/>
    </row>
    <row r="5623" spans="1:5" x14ac:dyDescent="0.25">
      <c r="A5623" s="458">
        <v>44178</v>
      </c>
      <c r="B5623" s="81" t="s">
        <v>11</v>
      </c>
      <c r="C5623" s="81" t="s">
        <v>11</v>
      </c>
      <c r="D5623" s="459">
        <v>0</v>
      </c>
      <c r="E5623" s="81"/>
    </row>
    <row r="5624" spans="1:5" x14ac:dyDescent="0.25">
      <c r="A5624" s="458">
        <v>44178</v>
      </c>
      <c r="B5624" s="81" t="s">
        <v>12</v>
      </c>
      <c r="C5624" s="81" t="s">
        <v>12</v>
      </c>
      <c r="D5624" s="459">
        <v>0</v>
      </c>
      <c r="E5624" s="81"/>
    </row>
    <row r="5625" spans="1:5" x14ac:dyDescent="0.25">
      <c r="A5625" s="458">
        <v>44178</v>
      </c>
      <c r="B5625" s="81" t="s">
        <v>12</v>
      </c>
      <c r="C5625" s="81" t="s">
        <v>12</v>
      </c>
      <c r="D5625" s="459">
        <v>0</v>
      </c>
      <c r="E5625" s="81"/>
    </row>
    <row r="5626" spans="1:5" x14ac:dyDescent="0.25">
      <c r="A5626" s="458">
        <v>44178</v>
      </c>
      <c r="B5626" s="81" t="s">
        <v>8</v>
      </c>
      <c r="C5626" s="81" t="s">
        <v>8</v>
      </c>
      <c r="D5626" s="459">
        <v>0</v>
      </c>
      <c r="E5626" s="81"/>
    </row>
    <row r="5627" spans="1:5" x14ac:dyDescent="0.25">
      <c r="A5627" s="458">
        <v>44178</v>
      </c>
      <c r="B5627" s="81" t="s">
        <v>8</v>
      </c>
      <c r="C5627" s="81" t="s">
        <v>8</v>
      </c>
      <c r="D5627" s="459">
        <v>0</v>
      </c>
      <c r="E5627" s="81"/>
    </row>
    <row r="5628" spans="1:5" x14ac:dyDescent="0.25">
      <c r="A5628" s="458">
        <v>44178</v>
      </c>
      <c r="B5628" s="81" t="s">
        <v>49</v>
      </c>
      <c r="C5628" s="81" t="s">
        <v>49</v>
      </c>
      <c r="D5628" s="459">
        <v>0</v>
      </c>
      <c r="E5628" s="81"/>
    </row>
    <row r="5629" spans="1:5" x14ac:dyDescent="0.25">
      <c r="A5629" s="458">
        <v>44178</v>
      </c>
      <c r="B5629" s="81" t="s">
        <v>49</v>
      </c>
      <c r="C5629" s="81" t="s">
        <v>49</v>
      </c>
      <c r="D5629" s="459">
        <v>0</v>
      </c>
      <c r="E5629" s="81"/>
    </row>
    <row r="5630" spans="1:5" x14ac:dyDescent="0.25">
      <c r="A5630" s="458">
        <v>44178</v>
      </c>
      <c r="B5630" s="81" t="s">
        <v>50</v>
      </c>
      <c r="C5630" s="81" t="s">
        <v>365</v>
      </c>
      <c r="D5630" s="459">
        <v>0</v>
      </c>
      <c r="E5630" s="81"/>
    </row>
    <row r="5631" spans="1:5" x14ac:dyDescent="0.25">
      <c r="A5631" s="458">
        <v>44178</v>
      </c>
      <c r="B5631" s="81" t="s">
        <v>50</v>
      </c>
      <c r="C5631" s="81" t="s">
        <v>365</v>
      </c>
      <c r="D5631" s="459">
        <v>0</v>
      </c>
      <c r="E5631" s="81"/>
    </row>
    <row r="5632" spans="1:5" x14ac:dyDescent="0.25">
      <c r="A5632" s="458">
        <v>44178</v>
      </c>
      <c r="B5632" s="81" t="s">
        <v>27</v>
      </c>
      <c r="C5632" s="81" t="s">
        <v>43</v>
      </c>
      <c r="D5632" s="459">
        <v>0</v>
      </c>
      <c r="E5632" s="81"/>
    </row>
    <row r="5633" spans="1:5" x14ac:dyDescent="0.25">
      <c r="A5633" s="458">
        <v>44178</v>
      </c>
      <c r="B5633" s="81" t="s">
        <v>27</v>
      </c>
      <c r="C5633" s="81" t="s">
        <v>43</v>
      </c>
      <c r="D5633" s="459">
        <v>0</v>
      </c>
      <c r="E5633" s="81"/>
    </row>
    <row r="5634" spans="1:5" x14ac:dyDescent="0.25">
      <c r="A5634" s="458">
        <v>44178</v>
      </c>
      <c r="B5634" s="81" t="s">
        <v>51</v>
      </c>
      <c r="C5634" s="81" t="s">
        <v>51</v>
      </c>
      <c r="D5634" s="459">
        <v>0</v>
      </c>
      <c r="E5634" s="81"/>
    </row>
    <row r="5635" spans="1:5" x14ac:dyDescent="0.25">
      <c r="A5635" s="458">
        <v>44178</v>
      </c>
      <c r="B5635" s="81" t="s">
        <v>51</v>
      </c>
      <c r="C5635" s="81" t="s">
        <v>51</v>
      </c>
      <c r="D5635" s="459">
        <v>0</v>
      </c>
      <c r="E5635" s="81"/>
    </row>
    <row r="5636" spans="1:5" x14ac:dyDescent="0.25">
      <c r="A5636" s="458">
        <v>44178</v>
      </c>
      <c r="B5636" s="81" t="s">
        <v>10</v>
      </c>
      <c r="C5636" s="81" t="s">
        <v>10</v>
      </c>
      <c r="D5636" s="459">
        <v>0</v>
      </c>
      <c r="E5636" s="81"/>
    </row>
    <row r="5637" spans="1:5" x14ac:dyDescent="0.25">
      <c r="A5637" s="458">
        <v>44178</v>
      </c>
      <c r="B5637" s="81" t="s">
        <v>10</v>
      </c>
      <c r="C5637" s="81" t="s">
        <v>10</v>
      </c>
      <c r="D5637" s="459">
        <v>0</v>
      </c>
      <c r="E5637" s="81"/>
    </row>
    <row r="5638" spans="1:5" x14ac:dyDescent="0.25">
      <c r="A5638" s="458">
        <v>44179</v>
      </c>
      <c r="B5638" s="81" t="s">
        <v>14</v>
      </c>
      <c r="C5638" s="81" t="s">
        <v>14</v>
      </c>
      <c r="D5638" s="459">
        <v>9</v>
      </c>
      <c r="E5638" s="81"/>
    </row>
    <row r="5639" spans="1:5" x14ac:dyDescent="0.25">
      <c r="A5639" s="458">
        <v>44179</v>
      </c>
      <c r="B5639" s="81" t="s">
        <v>14</v>
      </c>
      <c r="C5639" s="81" t="s">
        <v>16</v>
      </c>
      <c r="D5639" s="459">
        <v>10</v>
      </c>
      <c r="E5639" s="81"/>
    </row>
    <row r="5640" spans="1:5" x14ac:dyDescent="0.25">
      <c r="A5640" s="458">
        <v>44179</v>
      </c>
      <c r="B5640" s="81" t="s">
        <v>14</v>
      </c>
      <c r="C5640" s="81" t="s">
        <v>794</v>
      </c>
      <c r="D5640" s="459">
        <v>1</v>
      </c>
      <c r="E5640" s="81"/>
    </row>
    <row r="5641" spans="1:5" x14ac:dyDescent="0.25">
      <c r="A5641" s="458">
        <v>44179</v>
      </c>
      <c r="B5641" s="81" t="s">
        <v>20</v>
      </c>
      <c r="C5641" s="460" t="s">
        <v>1151</v>
      </c>
      <c r="D5641" s="459">
        <v>1</v>
      </c>
      <c r="E5641" s="81"/>
    </row>
    <row r="5642" spans="1:5" x14ac:dyDescent="0.25">
      <c r="A5642" s="458">
        <v>44179</v>
      </c>
      <c r="B5642" s="81" t="s">
        <v>20</v>
      </c>
      <c r="C5642" s="81" t="s">
        <v>20</v>
      </c>
      <c r="D5642" s="459">
        <v>121</v>
      </c>
      <c r="E5642" s="81"/>
    </row>
    <row r="5643" spans="1:5" x14ac:dyDescent="0.25">
      <c r="A5643" s="458">
        <v>44179</v>
      </c>
      <c r="B5643" s="81" t="s">
        <v>20</v>
      </c>
      <c r="C5643" s="81" t="s">
        <v>648</v>
      </c>
      <c r="D5643" s="459">
        <v>4</v>
      </c>
      <c r="E5643" s="81"/>
    </row>
    <row r="5644" spans="1:5" x14ac:dyDescent="0.25">
      <c r="A5644" s="458">
        <v>44179</v>
      </c>
      <c r="B5644" s="81" t="s">
        <v>20</v>
      </c>
      <c r="C5644" s="81" t="s">
        <v>709</v>
      </c>
      <c r="D5644" s="459">
        <v>1</v>
      </c>
      <c r="E5644" s="81"/>
    </row>
    <row r="5645" spans="1:5" x14ac:dyDescent="0.25">
      <c r="A5645" s="458">
        <v>44179</v>
      </c>
      <c r="B5645" s="81" t="s">
        <v>13</v>
      </c>
      <c r="C5645" s="460" t="s">
        <v>93</v>
      </c>
      <c r="D5645" s="459">
        <v>1</v>
      </c>
      <c r="E5645" s="81"/>
    </row>
    <row r="5646" spans="1:5" x14ac:dyDescent="0.25">
      <c r="A5646" s="458">
        <v>44179</v>
      </c>
      <c r="B5646" s="81" t="s">
        <v>24</v>
      </c>
      <c r="C5646" s="81" t="s">
        <v>23</v>
      </c>
      <c r="D5646" s="459">
        <v>43</v>
      </c>
      <c r="E5646" s="81"/>
    </row>
    <row r="5647" spans="1:5" x14ac:dyDescent="0.25">
      <c r="A5647" s="458">
        <v>44179</v>
      </c>
      <c r="B5647" s="81" t="s">
        <v>24</v>
      </c>
      <c r="C5647" s="81" t="s">
        <v>24</v>
      </c>
      <c r="D5647" s="459">
        <v>14</v>
      </c>
      <c r="E5647" s="81"/>
    </row>
    <row r="5648" spans="1:5" x14ac:dyDescent="0.25">
      <c r="A5648" s="458">
        <v>44179</v>
      </c>
      <c r="B5648" s="81" t="s">
        <v>24</v>
      </c>
      <c r="C5648" s="81" t="s">
        <v>36</v>
      </c>
      <c r="D5648" s="459">
        <v>1</v>
      </c>
      <c r="E5648" s="81"/>
    </row>
    <row r="5649" spans="1:5" x14ac:dyDescent="0.25">
      <c r="A5649" s="458">
        <v>44179</v>
      </c>
      <c r="B5649" s="81" t="s">
        <v>47</v>
      </c>
      <c r="C5649" s="81" t="s">
        <v>47</v>
      </c>
      <c r="D5649" s="459">
        <v>1</v>
      </c>
      <c r="E5649" s="81"/>
    </row>
    <row r="5650" spans="1:5" x14ac:dyDescent="0.25">
      <c r="A5650" s="458">
        <v>44179</v>
      </c>
      <c r="B5650" s="81" t="s">
        <v>48</v>
      </c>
      <c r="C5650" s="460" t="s">
        <v>1380</v>
      </c>
      <c r="D5650" s="459">
        <v>0</v>
      </c>
      <c r="E5650" s="81"/>
    </row>
    <row r="5651" spans="1:5" x14ac:dyDescent="0.25">
      <c r="A5651" s="458">
        <v>44179</v>
      </c>
      <c r="B5651" s="81" t="s">
        <v>7</v>
      </c>
      <c r="C5651" s="81" t="s">
        <v>7</v>
      </c>
      <c r="D5651" s="459">
        <v>0</v>
      </c>
      <c r="E5651" s="81"/>
    </row>
    <row r="5652" spans="1:5" x14ac:dyDescent="0.25">
      <c r="A5652" s="458">
        <v>44179</v>
      </c>
      <c r="B5652" s="81" t="s">
        <v>9</v>
      </c>
      <c r="C5652" s="460" t="s">
        <v>1192</v>
      </c>
      <c r="D5652" s="459">
        <v>5</v>
      </c>
      <c r="E5652" s="81"/>
    </row>
    <row r="5653" spans="1:5" x14ac:dyDescent="0.25">
      <c r="A5653" s="458">
        <v>44179</v>
      </c>
      <c r="B5653" s="81" t="s">
        <v>9</v>
      </c>
      <c r="C5653" s="460" t="s">
        <v>1194</v>
      </c>
      <c r="D5653" s="459">
        <v>1</v>
      </c>
      <c r="E5653" s="81"/>
    </row>
    <row r="5654" spans="1:5" x14ac:dyDescent="0.25">
      <c r="A5654" s="458">
        <v>44179</v>
      </c>
      <c r="B5654" s="81" t="s">
        <v>9</v>
      </c>
      <c r="C5654" s="81" t="s">
        <v>362</v>
      </c>
      <c r="D5654" s="459">
        <v>1</v>
      </c>
      <c r="E5654" s="81"/>
    </row>
    <row r="5655" spans="1:5" x14ac:dyDescent="0.25">
      <c r="A5655" s="458">
        <v>44179</v>
      </c>
      <c r="B5655" s="81" t="s">
        <v>9</v>
      </c>
      <c r="C5655" s="81" t="s">
        <v>9</v>
      </c>
      <c r="D5655" s="459">
        <v>32</v>
      </c>
      <c r="E5655" s="81"/>
    </row>
    <row r="5656" spans="1:5" x14ac:dyDescent="0.25">
      <c r="A5656" s="458">
        <v>44179</v>
      </c>
      <c r="B5656" s="81" t="s">
        <v>9</v>
      </c>
      <c r="C5656" s="81" t="s">
        <v>17</v>
      </c>
      <c r="D5656" s="459">
        <v>2</v>
      </c>
      <c r="E5656" s="81"/>
    </row>
    <row r="5657" spans="1:5" x14ac:dyDescent="0.25">
      <c r="A5657" s="458">
        <v>44179</v>
      </c>
      <c r="B5657" s="81" t="s">
        <v>9</v>
      </c>
      <c r="C5657" s="81" t="s">
        <v>143</v>
      </c>
      <c r="D5657" s="459">
        <v>1</v>
      </c>
      <c r="E5657" s="81"/>
    </row>
    <row r="5658" spans="1:5" x14ac:dyDescent="0.25">
      <c r="A5658" s="458">
        <v>44179</v>
      </c>
      <c r="B5658" s="81" t="s">
        <v>15</v>
      </c>
      <c r="C5658" s="81" t="s">
        <v>283</v>
      </c>
      <c r="D5658" s="459">
        <v>1</v>
      </c>
      <c r="E5658" s="81"/>
    </row>
    <row r="5659" spans="1:5" x14ac:dyDescent="0.25">
      <c r="A5659" s="458">
        <v>44179</v>
      </c>
      <c r="B5659" s="81" t="s">
        <v>11</v>
      </c>
      <c r="C5659" s="460" t="s">
        <v>1204</v>
      </c>
      <c r="D5659" s="459">
        <v>1</v>
      </c>
      <c r="E5659" s="81"/>
    </row>
    <row r="5660" spans="1:5" x14ac:dyDescent="0.25">
      <c r="A5660" s="458">
        <v>44179</v>
      </c>
      <c r="B5660" s="81" t="s">
        <v>11</v>
      </c>
      <c r="C5660" s="81" t="s">
        <v>11</v>
      </c>
      <c r="D5660" s="459">
        <v>1</v>
      </c>
      <c r="E5660" s="81"/>
    </row>
    <row r="5661" spans="1:5" x14ac:dyDescent="0.25">
      <c r="A5661" s="458">
        <v>44179</v>
      </c>
      <c r="B5661" s="81" t="s">
        <v>11</v>
      </c>
      <c r="C5661" s="81" t="s">
        <v>133</v>
      </c>
      <c r="D5661" s="459">
        <v>3</v>
      </c>
      <c r="E5661" s="81"/>
    </row>
    <row r="5662" spans="1:5" x14ac:dyDescent="0.25">
      <c r="A5662" s="458">
        <v>44179</v>
      </c>
      <c r="B5662" s="81" t="s">
        <v>12</v>
      </c>
      <c r="C5662" s="460" t="s">
        <v>1224</v>
      </c>
      <c r="D5662" s="459">
        <v>1</v>
      </c>
      <c r="E5662" s="81"/>
    </row>
    <row r="5663" spans="1:5" x14ac:dyDescent="0.25">
      <c r="A5663" s="458">
        <v>44179</v>
      </c>
      <c r="B5663" s="81" t="s">
        <v>12</v>
      </c>
      <c r="C5663" s="81" t="s">
        <v>12</v>
      </c>
      <c r="D5663" s="459">
        <v>5</v>
      </c>
      <c r="E5663" s="81"/>
    </row>
    <row r="5664" spans="1:5" x14ac:dyDescent="0.25">
      <c r="A5664" s="458">
        <v>44179</v>
      </c>
      <c r="B5664" s="81" t="s">
        <v>8</v>
      </c>
      <c r="C5664" s="81" t="s">
        <v>58</v>
      </c>
      <c r="D5664" s="459">
        <v>3</v>
      </c>
      <c r="E5664" s="81"/>
    </row>
    <row r="5665" spans="1:5" x14ac:dyDescent="0.25">
      <c r="A5665" s="458">
        <v>44179</v>
      </c>
      <c r="B5665" s="81" t="s">
        <v>8</v>
      </c>
      <c r="C5665" s="81" t="s">
        <v>40</v>
      </c>
      <c r="D5665" s="459">
        <v>2</v>
      </c>
      <c r="E5665" s="81"/>
    </row>
    <row r="5666" spans="1:5" x14ac:dyDescent="0.25">
      <c r="A5666" s="458">
        <v>44179</v>
      </c>
      <c r="B5666" s="81" t="s">
        <v>8</v>
      </c>
      <c r="C5666" s="81" t="s">
        <v>8</v>
      </c>
      <c r="D5666" s="459">
        <v>13</v>
      </c>
      <c r="E5666" s="81"/>
    </row>
    <row r="5667" spans="1:5" x14ac:dyDescent="0.25">
      <c r="A5667" s="458">
        <v>44179</v>
      </c>
      <c r="B5667" s="81" t="s">
        <v>8</v>
      </c>
      <c r="C5667" s="81" t="s">
        <v>185</v>
      </c>
      <c r="D5667" s="459">
        <v>2</v>
      </c>
      <c r="E5667" s="81"/>
    </row>
    <row r="5668" spans="1:5" x14ac:dyDescent="0.25">
      <c r="A5668" s="458">
        <v>44179</v>
      </c>
      <c r="B5668" s="81" t="s">
        <v>8</v>
      </c>
      <c r="C5668" s="81" t="s">
        <v>31</v>
      </c>
      <c r="D5668" s="459">
        <v>2</v>
      </c>
      <c r="E5668" s="81"/>
    </row>
    <row r="5669" spans="1:5" x14ac:dyDescent="0.25">
      <c r="A5669" s="458">
        <v>44179</v>
      </c>
      <c r="B5669" s="81" t="s">
        <v>8</v>
      </c>
      <c r="C5669" s="81" t="s">
        <v>79</v>
      </c>
      <c r="D5669" s="459">
        <v>1</v>
      </c>
      <c r="E5669" s="81"/>
    </row>
    <row r="5670" spans="1:5" x14ac:dyDescent="0.25">
      <c r="A5670" s="458">
        <v>44179</v>
      </c>
      <c r="B5670" s="81" t="s">
        <v>8</v>
      </c>
      <c r="C5670" s="81" t="s">
        <v>110</v>
      </c>
      <c r="D5670" s="459">
        <v>3</v>
      </c>
      <c r="E5670" s="81"/>
    </row>
    <row r="5671" spans="1:5" x14ac:dyDescent="0.25">
      <c r="A5671" s="458">
        <v>44179</v>
      </c>
      <c r="B5671" s="81" t="s">
        <v>49</v>
      </c>
      <c r="C5671" s="460" t="s">
        <v>1246</v>
      </c>
      <c r="D5671" s="459">
        <v>1</v>
      </c>
      <c r="E5671" s="81"/>
    </row>
    <row r="5672" spans="1:5" x14ac:dyDescent="0.25">
      <c r="A5672" s="458">
        <v>44179</v>
      </c>
      <c r="B5672" s="81" t="s">
        <v>50</v>
      </c>
      <c r="C5672" s="81" t="s">
        <v>365</v>
      </c>
      <c r="D5672" s="459">
        <v>0</v>
      </c>
      <c r="E5672" s="81"/>
    </row>
    <row r="5673" spans="1:5" x14ac:dyDescent="0.25">
      <c r="A5673" s="458">
        <v>44179</v>
      </c>
      <c r="B5673" s="81" t="s">
        <v>27</v>
      </c>
      <c r="C5673" s="81" t="s">
        <v>139</v>
      </c>
      <c r="D5673" s="459">
        <v>7</v>
      </c>
      <c r="E5673" s="81"/>
    </row>
    <row r="5674" spans="1:5" x14ac:dyDescent="0.25">
      <c r="A5674" s="458">
        <v>44179</v>
      </c>
      <c r="B5674" s="81" t="s">
        <v>27</v>
      </c>
      <c r="C5674" s="81" t="s">
        <v>233</v>
      </c>
      <c r="D5674" s="459">
        <v>1</v>
      </c>
      <c r="E5674" s="81"/>
    </row>
    <row r="5675" spans="1:5" x14ac:dyDescent="0.25">
      <c r="A5675" s="458">
        <v>44179</v>
      </c>
      <c r="B5675" s="81" t="s">
        <v>27</v>
      </c>
      <c r="C5675" s="81" t="s">
        <v>43</v>
      </c>
      <c r="D5675" s="459">
        <v>45</v>
      </c>
      <c r="E5675" s="81"/>
    </row>
    <row r="5676" spans="1:5" x14ac:dyDescent="0.25">
      <c r="A5676" s="458">
        <v>44179</v>
      </c>
      <c r="B5676" s="81" t="s">
        <v>27</v>
      </c>
      <c r="C5676" s="460" t="s">
        <v>1257</v>
      </c>
      <c r="D5676" s="459">
        <v>2</v>
      </c>
      <c r="E5676" s="81"/>
    </row>
    <row r="5677" spans="1:5" x14ac:dyDescent="0.25">
      <c r="A5677" s="458">
        <v>44179</v>
      </c>
      <c r="B5677" s="81" t="s">
        <v>27</v>
      </c>
      <c r="C5677" s="460" t="s">
        <v>1258</v>
      </c>
      <c r="D5677" s="459">
        <v>1</v>
      </c>
      <c r="E5677" s="81"/>
    </row>
    <row r="5678" spans="1:5" x14ac:dyDescent="0.25">
      <c r="A5678" s="458">
        <v>44179</v>
      </c>
      <c r="B5678" s="81" t="s">
        <v>51</v>
      </c>
      <c r="C5678" s="81" t="s">
        <v>51</v>
      </c>
      <c r="D5678" s="459">
        <v>18</v>
      </c>
      <c r="E5678" s="81"/>
    </row>
    <row r="5679" spans="1:5" x14ac:dyDescent="0.25">
      <c r="A5679" s="458">
        <v>44179</v>
      </c>
      <c r="B5679" s="81" t="s">
        <v>10</v>
      </c>
      <c r="C5679" s="81" t="s">
        <v>10</v>
      </c>
      <c r="D5679" s="459">
        <v>3</v>
      </c>
      <c r="E5679" s="81"/>
    </row>
    <row r="5680" spans="1:5" x14ac:dyDescent="0.25">
      <c r="A5680" s="458">
        <v>44180</v>
      </c>
      <c r="B5680" s="81" t="s">
        <v>14</v>
      </c>
      <c r="C5680" s="81" t="s">
        <v>14</v>
      </c>
      <c r="D5680" s="459">
        <v>1</v>
      </c>
      <c r="E5680" s="81"/>
    </row>
    <row r="5681" spans="1:5" x14ac:dyDescent="0.25">
      <c r="A5681" s="458">
        <v>44180</v>
      </c>
      <c r="B5681" s="81" t="s">
        <v>14</v>
      </c>
      <c r="C5681" s="81" t="s">
        <v>16</v>
      </c>
      <c r="D5681" s="459">
        <v>5</v>
      </c>
      <c r="E5681" s="81"/>
    </row>
    <row r="5682" spans="1:5" x14ac:dyDescent="0.25">
      <c r="A5682" s="458">
        <v>44180</v>
      </c>
      <c r="B5682" s="81" t="s">
        <v>20</v>
      </c>
      <c r="C5682" s="81" t="s">
        <v>20</v>
      </c>
      <c r="D5682" s="459">
        <v>46</v>
      </c>
      <c r="E5682" s="81"/>
    </row>
    <row r="5683" spans="1:5" x14ac:dyDescent="0.25">
      <c r="A5683" s="458">
        <v>44180</v>
      </c>
      <c r="B5683" s="81" t="s">
        <v>20</v>
      </c>
      <c r="C5683" s="81" t="s">
        <v>363</v>
      </c>
      <c r="D5683" s="459">
        <v>1</v>
      </c>
      <c r="E5683" s="81"/>
    </row>
    <row r="5684" spans="1:5" x14ac:dyDescent="0.25">
      <c r="A5684" s="458">
        <v>44180</v>
      </c>
      <c r="B5684" s="81" t="s">
        <v>20</v>
      </c>
      <c r="C5684" s="81" t="s">
        <v>648</v>
      </c>
      <c r="D5684" s="459">
        <v>1</v>
      </c>
      <c r="E5684" s="81"/>
    </row>
    <row r="5685" spans="1:5" x14ac:dyDescent="0.25">
      <c r="A5685" s="458">
        <v>44180</v>
      </c>
      <c r="B5685" s="81" t="s">
        <v>13</v>
      </c>
      <c r="C5685" s="81" t="s">
        <v>13</v>
      </c>
      <c r="D5685" s="459">
        <v>1</v>
      </c>
      <c r="E5685" s="81"/>
    </row>
    <row r="5686" spans="1:5" x14ac:dyDescent="0.25">
      <c r="A5686" s="458">
        <v>44180</v>
      </c>
      <c r="B5686" s="81" t="s">
        <v>13</v>
      </c>
      <c r="C5686" s="460" t="s">
        <v>1167</v>
      </c>
      <c r="D5686" s="459">
        <v>1</v>
      </c>
      <c r="E5686" s="81"/>
    </row>
    <row r="5687" spans="1:5" x14ac:dyDescent="0.25">
      <c r="A5687" s="458">
        <v>44180</v>
      </c>
      <c r="B5687" s="81" t="s">
        <v>24</v>
      </c>
      <c r="C5687" s="81" t="s">
        <v>23</v>
      </c>
      <c r="D5687" s="459">
        <v>6</v>
      </c>
      <c r="E5687" s="81"/>
    </row>
    <row r="5688" spans="1:5" x14ac:dyDescent="0.25">
      <c r="A5688" s="458">
        <v>44180</v>
      </c>
      <c r="B5688" s="81" t="s">
        <v>24</v>
      </c>
      <c r="C5688" s="81" t="s">
        <v>24</v>
      </c>
      <c r="D5688" s="459">
        <v>4</v>
      </c>
      <c r="E5688" s="81"/>
    </row>
    <row r="5689" spans="1:5" x14ac:dyDescent="0.25">
      <c r="A5689" s="458">
        <v>44180</v>
      </c>
      <c r="B5689" s="81" t="s">
        <v>47</v>
      </c>
      <c r="C5689" s="81" t="s">
        <v>47</v>
      </c>
      <c r="D5689" s="459">
        <v>3</v>
      </c>
      <c r="E5689" s="81"/>
    </row>
    <row r="5690" spans="1:5" x14ac:dyDescent="0.25">
      <c r="A5690" s="458">
        <v>44180</v>
      </c>
      <c r="B5690" s="81" t="s">
        <v>47</v>
      </c>
      <c r="C5690" s="81" t="s">
        <v>906</v>
      </c>
      <c r="D5690" s="459">
        <v>1</v>
      </c>
      <c r="E5690" s="81"/>
    </row>
    <row r="5691" spans="1:5" x14ac:dyDescent="0.25">
      <c r="A5691" s="458">
        <v>44180</v>
      </c>
      <c r="B5691" s="81" t="s">
        <v>48</v>
      </c>
      <c r="C5691" s="460" t="s">
        <v>1380</v>
      </c>
      <c r="D5691" s="459">
        <v>4</v>
      </c>
      <c r="E5691" s="81"/>
    </row>
    <row r="5692" spans="1:5" x14ac:dyDescent="0.25">
      <c r="A5692" s="458">
        <v>44180</v>
      </c>
      <c r="B5692" s="81" t="s">
        <v>7</v>
      </c>
      <c r="C5692" s="460" t="s">
        <v>1191</v>
      </c>
      <c r="D5692" s="459">
        <v>2</v>
      </c>
      <c r="E5692" s="81"/>
    </row>
    <row r="5693" spans="1:5" x14ac:dyDescent="0.25">
      <c r="A5693" s="458">
        <v>44180</v>
      </c>
      <c r="B5693" s="81" t="s">
        <v>9</v>
      </c>
      <c r="C5693" s="460" t="s">
        <v>1192</v>
      </c>
      <c r="D5693" s="459">
        <v>3</v>
      </c>
      <c r="E5693" s="81"/>
    </row>
    <row r="5694" spans="1:5" x14ac:dyDescent="0.25">
      <c r="A5694" s="458">
        <v>44180</v>
      </c>
      <c r="B5694" s="81" t="s">
        <v>9</v>
      </c>
      <c r="C5694" s="81" t="s">
        <v>9</v>
      </c>
      <c r="D5694" s="459">
        <v>32</v>
      </c>
      <c r="E5694" s="81"/>
    </row>
    <row r="5695" spans="1:5" x14ac:dyDescent="0.25">
      <c r="A5695" s="458">
        <v>44180</v>
      </c>
      <c r="B5695" s="81" t="s">
        <v>15</v>
      </c>
      <c r="C5695" s="81" t="s">
        <v>283</v>
      </c>
      <c r="D5695" s="459">
        <v>1</v>
      </c>
      <c r="E5695" s="81"/>
    </row>
    <row r="5696" spans="1:5" x14ac:dyDescent="0.25">
      <c r="A5696" s="458">
        <v>44180</v>
      </c>
      <c r="B5696" s="81" t="s">
        <v>11</v>
      </c>
      <c r="C5696" s="81" t="s">
        <v>11</v>
      </c>
      <c r="D5696" s="459">
        <v>4</v>
      </c>
      <c r="E5696" s="81"/>
    </row>
    <row r="5697" spans="1:5" x14ac:dyDescent="0.25">
      <c r="A5697" s="458">
        <v>44180</v>
      </c>
      <c r="B5697" s="81" t="s">
        <v>11</v>
      </c>
      <c r="C5697" s="81" t="s">
        <v>752</v>
      </c>
      <c r="D5697" s="459">
        <v>1</v>
      </c>
      <c r="E5697" s="81"/>
    </row>
    <row r="5698" spans="1:5" x14ac:dyDescent="0.25">
      <c r="A5698" s="458">
        <v>44180</v>
      </c>
      <c r="B5698" s="81" t="s">
        <v>12</v>
      </c>
      <c r="C5698" s="460" t="s">
        <v>1224</v>
      </c>
      <c r="D5698" s="459">
        <v>7</v>
      </c>
      <c r="E5698" s="81"/>
    </row>
    <row r="5699" spans="1:5" x14ac:dyDescent="0.25">
      <c r="A5699" s="458">
        <v>44180</v>
      </c>
      <c r="B5699" s="81" t="s">
        <v>12</v>
      </c>
      <c r="C5699" s="81" t="s">
        <v>12</v>
      </c>
      <c r="D5699" s="459">
        <v>2</v>
      </c>
      <c r="E5699" s="81"/>
    </row>
    <row r="5700" spans="1:5" x14ac:dyDescent="0.25">
      <c r="A5700" s="458">
        <v>44180</v>
      </c>
      <c r="B5700" s="81" t="s">
        <v>8</v>
      </c>
      <c r="C5700" s="81" t="s">
        <v>72</v>
      </c>
      <c r="D5700" s="459">
        <v>1</v>
      </c>
      <c r="E5700" s="81"/>
    </row>
    <row r="5701" spans="1:5" x14ac:dyDescent="0.25">
      <c r="A5701" s="458">
        <v>44180</v>
      </c>
      <c r="B5701" s="81" t="s">
        <v>8</v>
      </c>
      <c r="C5701" s="81" t="s">
        <v>140</v>
      </c>
      <c r="D5701" s="459">
        <v>1</v>
      </c>
      <c r="E5701" s="81"/>
    </row>
    <row r="5702" spans="1:5" x14ac:dyDescent="0.25">
      <c r="A5702" s="458">
        <v>44180</v>
      </c>
      <c r="B5702" s="81" t="s">
        <v>8</v>
      </c>
      <c r="C5702" s="81" t="s">
        <v>203</v>
      </c>
      <c r="D5702" s="459">
        <v>3</v>
      </c>
      <c r="E5702" s="81"/>
    </row>
    <row r="5703" spans="1:5" x14ac:dyDescent="0.25">
      <c r="A5703" s="458">
        <v>44180</v>
      </c>
      <c r="B5703" s="81" t="s">
        <v>8</v>
      </c>
      <c r="C5703" s="81" t="s">
        <v>40</v>
      </c>
      <c r="D5703" s="459">
        <v>1</v>
      </c>
      <c r="E5703" s="81"/>
    </row>
    <row r="5704" spans="1:5" x14ac:dyDescent="0.25">
      <c r="A5704" s="458">
        <v>44180</v>
      </c>
      <c r="B5704" s="81" t="s">
        <v>8</v>
      </c>
      <c r="C5704" s="81" t="s">
        <v>8</v>
      </c>
      <c r="D5704" s="459">
        <v>39</v>
      </c>
      <c r="E5704" s="81"/>
    </row>
    <row r="5705" spans="1:5" x14ac:dyDescent="0.25">
      <c r="A5705" s="458">
        <v>44180</v>
      </c>
      <c r="B5705" s="81" t="s">
        <v>8</v>
      </c>
      <c r="C5705" s="81" t="s">
        <v>31</v>
      </c>
      <c r="D5705" s="459">
        <v>3</v>
      </c>
      <c r="E5705" s="81"/>
    </row>
    <row r="5706" spans="1:5" x14ac:dyDescent="0.25">
      <c r="A5706" s="458">
        <v>44180</v>
      </c>
      <c r="B5706" s="81" t="s">
        <v>49</v>
      </c>
      <c r="C5706" s="81" t="s">
        <v>49</v>
      </c>
      <c r="D5706" s="459">
        <v>0</v>
      </c>
      <c r="E5706" s="81"/>
    </row>
    <row r="5707" spans="1:5" x14ac:dyDescent="0.25">
      <c r="A5707" s="458">
        <v>44180</v>
      </c>
      <c r="B5707" s="81" t="s">
        <v>50</v>
      </c>
      <c r="C5707" s="81" t="s">
        <v>365</v>
      </c>
      <c r="D5707" s="459">
        <v>1</v>
      </c>
      <c r="E5707" s="81"/>
    </row>
    <row r="5708" spans="1:5" x14ac:dyDescent="0.25">
      <c r="A5708" s="458">
        <v>44180</v>
      </c>
      <c r="B5708" s="81" t="s">
        <v>27</v>
      </c>
      <c r="C5708" s="81" t="s">
        <v>139</v>
      </c>
      <c r="D5708" s="459">
        <v>2</v>
      </c>
      <c r="E5708" s="81"/>
    </row>
    <row r="5709" spans="1:5" x14ac:dyDescent="0.25">
      <c r="A5709" s="458">
        <v>44180</v>
      </c>
      <c r="B5709" s="81" t="s">
        <v>27</v>
      </c>
      <c r="C5709" s="81" t="s">
        <v>43</v>
      </c>
      <c r="D5709" s="459">
        <v>52</v>
      </c>
      <c r="E5709" s="81"/>
    </row>
    <row r="5710" spans="1:5" x14ac:dyDescent="0.25">
      <c r="A5710" s="458">
        <v>44180</v>
      </c>
      <c r="B5710" s="81" t="s">
        <v>51</v>
      </c>
      <c r="C5710" s="81" t="s">
        <v>51</v>
      </c>
      <c r="D5710" s="459">
        <v>5</v>
      </c>
      <c r="E5710" s="81"/>
    </row>
    <row r="5711" spans="1:5" x14ac:dyDescent="0.25">
      <c r="A5711" s="458">
        <v>44180</v>
      </c>
      <c r="B5711" s="81" t="s">
        <v>10</v>
      </c>
      <c r="C5711" s="81" t="s">
        <v>10</v>
      </c>
      <c r="D5711" s="459">
        <v>3</v>
      </c>
      <c r="E5711" s="81"/>
    </row>
    <row r="5712" spans="1:5" x14ac:dyDescent="0.25">
      <c r="A5712" s="458">
        <v>44181</v>
      </c>
      <c r="B5712" s="81" t="s">
        <v>14</v>
      </c>
      <c r="C5712" s="81" t="s">
        <v>14</v>
      </c>
      <c r="D5712" s="459">
        <v>3</v>
      </c>
      <c r="E5712" s="81"/>
    </row>
    <row r="5713" spans="1:5" x14ac:dyDescent="0.25">
      <c r="A5713" s="458">
        <v>44181</v>
      </c>
      <c r="B5713" s="81" t="s">
        <v>14</v>
      </c>
      <c r="C5713" s="81" t="s">
        <v>16</v>
      </c>
      <c r="D5713" s="459">
        <v>1</v>
      </c>
      <c r="E5713" s="81"/>
    </row>
    <row r="5714" spans="1:5" x14ac:dyDescent="0.25">
      <c r="A5714" s="458">
        <v>44181</v>
      </c>
      <c r="B5714" s="81" t="s">
        <v>20</v>
      </c>
      <c r="C5714" s="81" t="s">
        <v>20</v>
      </c>
      <c r="D5714" s="459">
        <v>57</v>
      </c>
      <c r="E5714" s="81"/>
    </row>
    <row r="5715" spans="1:5" x14ac:dyDescent="0.25">
      <c r="A5715" s="458">
        <v>44181</v>
      </c>
      <c r="B5715" s="81" t="s">
        <v>20</v>
      </c>
      <c r="C5715" s="460" t="s">
        <v>909</v>
      </c>
      <c r="D5715" s="459">
        <v>1</v>
      </c>
      <c r="E5715" s="81"/>
    </row>
    <row r="5716" spans="1:5" x14ac:dyDescent="0.25">
      <c r="A5716" s="458">
        <v>44181</v>
      </c>
      <c r="B5716" s="81" t="s">
        <v>20</v>
      </c>
      <c r="C5716" s="81" t="s">
        <v>648</v>
      </c>
      <c r="D5716" s="459">
        <v>1</v>
      </c>
      <c r="E5716" s="81"/>
    </row>
    <row r="5717" spans="1:5" x14ac:dyDescent="0.25">
      <c r="A5717" s="458">
        <v>44181</v>
      </c>
      <c r="B5717" s="81" t="s">
        <v>13</v>
      </c>
      <c r="C5717" s="81" t="s">
        <v>13</v>
      </c>
      <c r="D5717" s="459">
        <v>1</v>
      </c>
      <c r="E5717" s="81"/>
    </row>
    <row r="5718" spans="1:5" x14ac:dyDescent="0.25">
      <c r="A5718" s="458">
        <v>44181</v>
      </c>
      <c r="B5718" s="81" t="s">
        <v>13</v>
      </c>
      <c r="C5718" s="460" t="s">
        <v>1165</v>
      </c>
      <c r="D5718" s="459">
        <v>3</v>
      </c>
      <c r="E5718" s="81"/>
    </row>
    <row r="5719" spans="1:5" x14ac:dyDescent="0.25">
      <c r="A5719" s="458">
        <v>44181</v>
      </c>
      <c r="B5719" s="81" t="s">
        <v>13</v>
      </c>
      <c r="C5719" s="460" t="s">
        <v>324</v>
      </c>
      <c r="D5719" s="459">
        <v>1</v>
      </c>
      <c r="E5719" s="81"/>
    </row>
    <row r="5720" spans="1:5" x14ac:dyDescent="0.25">
      <c r="A5720" s="458">
        <v>44181</v>
      </c>
      <c r="B5720" s="81" t="s">
        <v>13</v>
      </c>
      <c r="C5720" s="460" t="s">
        <v>1167</v>
      </c>
      <c r="D5720" s="459">
        <v>1</v>
      </c>
      <c r="E5720" s="81"/>
    </row>
    <row r="5721" spans="1:5" x14ac:dyDescent="0.25">
      <c r="A5721" s="458">
        <v>44181</v>
      </c>
      <c r="B5721" s="81" t="s">
        <v>24</v>
      </c>
      <c r="C5721" s="81" t="s">
        <v>23</v>
      </c>
      <c r="D5721" s="459">
        <v>17</v>
      </c>
      <c r="E5721" s="81"/>
    </row>
    <row r="5722" spans="1:5" x14ac:dyDescent="0.25">
      <c r="A5722" s="458">
        <v>44181</v>
      </c>
      <c r="B5722" s="81" t="s">
        <v>24</v>
      </c>
      <c r="C5722" s="460" t="s">
        <v>1168</v>
      </c>
      <c r="D5722" s="459">
        <v>1</v>
      </c>
      <c r="E5722" s="81"/>
    </row>
    <row r="5723" spans="1:5" x14ac:dyDescent="0.25">
      <c r="A5723" s="458">
        <v>44181</v>
      </c>
      <c r="B5723" s="81" t="s">
        <v>24</v>
      </c>
      <c r="C5723" s="81" t="s">
        <v>24</v>
      </c>
      <c r="D5723" s="459">
        <v>3</v>
      </c>
      <c r="E5723" s="81"/>
    </row>
    <row r="5724" spans="1:5" x14ac:dyDescent="0.25">
      <c r="A5724" s="458">
        <v>44181</v>
      </c>
      <c r="B5724" s="81" t="s">
        <v>24</v>
      </c>
      <c r="C5724" s="460" t="s">
        <v>1182</v>
      </c>
      <c r="D5724" s="459">
        <v>1</v>
      </c>
      <c r="E5724" s="81"/>
    </row>
    <row r="5725" spans="1:5" x14ac:dyDescent="0.25">
      <c r="A5725" s="458">
        <v>44181</v>
      </c>
      <c r="B5725" s="81" t="s">
        <v>47</v>
      </c>
      <c r="C5725" s="81" t="s">
        <v>47</v>
      </c>
      <c r="D5725" s="459">
        <v>4</v>
      </c>
      <c r="E5725" s="81"/>
    </row>
    <row r="5726" spans="1:5" x14ac:dyDescent="0.25">
      <c r="A5726" s="458">
        <v>44181</v>
      </c>
      <c r="B5726" s="81" t="s">
        <v>48</v>
      </c>
      <c r="C5726" s="460" t="s">
        <v>1380</v>
      </c>
      <c r="D5726" s="459">
        <v>5</v>
      </c>
      <c r="E5726" s="81"/>
    </row>
    <row r="5727" spans="1:5" x14ac:dyDescent="0.25">
      <c r="A5727" s="458">
        <v>44181</v>
      </c>
      <c r="B5727" s="81" t="s">
        <v>7</v>
      </c>
      <c r="C5727" s="81" t="s">
        <v>7</v>
      </c>
      <c r="D5727" s="459">
        <v>0</v>
      </c>
      <c r="E5727" s="81"/>
    </row>
    <row r="5728" spans="1:5" x14ac:dyDescent="0.25">
      <c r="A5728" s="458">
        <v>44181</v>
      </c>
      <c r="B5728" s="81" t="s">
        <v>9</v>
      </c>
      <c r="C5728" s="460" t="s">
        <v>1192</v>
      </c>
      <c r="D5728" s="459">
        <v>4</v>
      </c>
      <c r="E5728" s="81"/>
    </row>
    <row r="5729" spans="1:5" x14ac:dyDescent="0.25">
      <c r="A5729" s="458">
        <v>44181</v>
      </c>
      <c r="B5729" s="81" t="s">
        <v>9</v>
      </c>
      <c r="C5729" s="460" t="s">
        <v>1196</v>
      </c>
      <c r="D5729" s="459">
        <v>1</v>
      </c>
      <c r="E5729" s="81"/>
    </row>
    <row r="5730" spans="1:5" x14ac:dyDescent="0.25">
      <c r="A5730" s="458">
        <v>44181</v>
      </c>
      <c r="B5730" s="81" t="s">
        <v>9</v>
      </c>
      <c r="C5730" s="81" t="s">
        <v>9</v>
      </c>
      <c r="D5730" s="459">
        <v>22</v>
      </c>
      <c r="E5730" s="81"/>
    </row>
    <row r="5731" spans="1:5" x14ac:dyDescent="0.25">
      <c r="A5731" s="458">
        <v>44181</v>
      </c>
      <c r="B5731" s="81" t="s">
        <v>9</v>
      </c>
      <c r="C5731" s="81" t="s">
        <v>17</v>
      </c>
      <c r="D5731" s="459">
        <v>2</v>
      </c>
      <c r="E5731" s="81"/>
    </row>
    <row r="5732" spans="1:5" x14ac:dyDescent="0.25">
      <c r="A5732" s="458">
        <v>44181</v>
      </c>
      <c r="B5732" s="81" t="s">
        <v>9</v>
      </c>
      <c r="C5732" s="460" t="s">
        <v>1202</v>
      </c>
      <c r="D5732" s="459">
        <v>1</v>
      </c>
      <c r="E5732" s="81"/>
    </row>
    <row r="5733" spans="1:5" x14ac:dyDescent="0.25">
      <c r="A5733" s="458">
        <v>44181</v>
      </c>
      <c r="B5733" s="81" t="s">
        <v>9</v>
      </c>
      <c r="C5733" s="81" t="s">
        <v>143</v>
      </c>
      <c r="D5733" s="459">
        <v>1</v>
      </c>
      <c r="E5733" s="81"/>
    </row>
    <row r="5734" spans="1:5" x14ac:dyDescent="0.25">
      <c r="A5734" s="458">
        <v>44181</v>
      </c>
      <c r="B5734" s="81" t="s">
        <v>15</v>
      </c>
      <c r="C5734" s="81" t="s">
        <v>283</v>
      </c>
      <c r="D5734" s="459">
        <v>1</v>
      </c>
      <c r="E5734" s="81"/>
    </row>
    <row r="5735" spans="1:5" x14ac:dyDescent="0.25">
      <c r="A5735" s="458">
        <v>44181</v>
      </c>
      <c r="B5735" s="81" t="s">
        <v>11</v>
      </c>
      <c r="C5735" s="81" t="s">
        <v>64</v>
      </c>
      <c r="D5735" s="459">
        <v>1</v>
      </c>
      <c r="E5735" s="81"/>
    </row>
    <row r="5736" spans="1:5" x14ac:dyDescent="0.25">
      <c r="A5736" s="458">
        <v>44181</v>
      </c>
      <c r="B5736" s="81" t="s">
        <v>11</v>
      </c>
      <c r="C5736" s="81" t="s">
        <v>333</v>
      </c>
      <c r="D5736" s="459">
        <v>1</v>
      </c>
      <c r="E5736" s="81"/>
    </row>
    <row r="5737" spans="1:5" x14ac:dyDescent="0.25">
      <c r="A5737" s="458">
        <v>44181</v>
      </c>
      <c r="B5737" s="81" t="s">
        <v>11</v>
      </c>
      <c r="C5737" s="81" t="s">
        <v>133</v>
      </c>
      <c r="D5737" s="459">
        <v>4</v>
      </c>
      <c r="E5737" s="81"/>
    </row>
    <row r="5738" spans="1:5" x14ac:dyDescent="0.25">
      <c r="A5738" s="458">
        <v>44181</v>
      </c>
      <c r="B5738" s="81" t="s">
        <v>12</v>
      </c>
      <c r="C5738" s="460" t="s">
        <v>1224</v>
      </c>
      <c r="D5738" s="459">
        <v>2</v>
      </c>
      <c r="E5738" s="81"/>
    </row>
    <row r="5739" spans="1:5" x14ac:dyDescent="0.25">
      <c r="A5739" s="458">
        <v>44181</v>
      </c>
      <c r="B5739" s="81" t="s">
        <v>8</v>
      </c>
      <c r="C5739" s="81" t="s">
        <v>58</v>
      </c>
      <c r="D5739" s="459">
        <v>1</v>
      </c>
      <c r="E5739" s="81"/>
    </row>
    <row r="5740" spans="1:5" x14ac:dyDescent="0.25">
      <c r="A5740" s="458">
        <v>44181</v>
      </c>
      <c r="B5740" s="81" t="s">
        <v>8</v>
      </c>
      <c r="C5740" s="81" t="s">
        <v>113</v>
      </c>
      <c r="D5740" s="459">
        <v>0</v>
      </c>
      <c r="E5740" s="81"/>
    </row>
    <row r="5741" spans="1:5" x14ac:dyDescent="0.25">
      <c r="A5741" s="458">
        <v>44181</v>
      </c>
      <c r="B5741" s="81" t="s">
        <v>8</v>
      </c>
      <c r="C5741" s="81" t="s">
        <v>132</v>
      </c>
      <c r="D5741" s="459">
        <v>2</v>
      </c>
      <c r="E5741" s="81"/>
    </row>
    <row r="5742" spans="1:5" x14ac:dyDescent="0.25">
      <c r="A5742" s="458">
        <v>44181</v>
      </c>
      <c r="B5742" s="81" t="s">
        <v>8</v>
      </c>
      <c r="C5742" s="81" t="s">
        <v>203</v>
      </c>
      <c r="D5742" s="459">
        <v>1</v>
      </c>
      <c r="E5742" s="81"/>
    </row>
    <row r="5743" spans="1:5" x14ac:dyDescent="0.25">
      <c r="A5743" s="458">
        <v>44181</v>
      </c>
      <c r="B5743" s="81" t="s">
        <v>8</v>
      </c>
      <c r="C5743" s="81" t="s">
        <v>40</v>
      </c>
      <c r="D5743" s="459">
        <v>2</v>
      </c>
      <c r="E5743" s="81"/>
    </row>
    <row r="5744" spans="1:5" x14ac:dyDescent="0.25">
      <c r="A5744" s="458">
        <v>44181</v>
      </c>
      <c r="B5744" s="81" t="s">
        <v>8</v>
      </c>
      <c r="C5744" s="81" t="s">
        <v>8</v>
      </c>
      <c r="D5744" s="459">
        <v>59</v>
      </c>
      <c r="E5744" s="81"/>
    </row>
    <row r="5745" spans="1:5" x14ac:dyDescent="0.25">
      <c r="A5745" s="458">
        <v>44181</v>
      </c>
      <c r="B5745" s="81" t="s">
        <v>8</v>
      </c>
      <c r="C5745" s="81" t="s">
        <v>185</v>
      </c>
      <c r="D5745" s="459">
        <v>1</v>
      </c>
      <c r="E5745" s="81"/>
    </row>
    <row r="5746" spans="1:5" x14ac:dyDescent="0.25">
      <c r="A5746" s="458">
        <v>44181</v>
      </c>
      <c r="B5746" s="81" t="s">
        <v>8</v>
      </c>
      <c r="C5746" s="81" t="s">
        <v>31</v>
      </c>
      <c r="D5746" s="459">
        <v>8</v>
      </c>
      <c r="E5746" s="81"/>
    </row>
    <row r="5747" spans="1:5" x14ac:dyDescent="0.25">
      <c r="A5747" s="458">
        <v>44181</v>
      </c>
      <c r="B5747" s="81" t="s">
        <v>8</v>
      </c>
      <c r="C5747" s="81" t="s">
        <v>79</v>
      </c>
      <c r="D5747" s="459">
        <v>2</v>
      </c>
      <c r="E5747" s="81"/>
    </row>
    <row r="5748" spans="1:5" x14ac:dyDescent="0.25">
      <c r="A5748" s="458">
        <v>44181</v>
      </c>
      <c r="B5748" s="81" t="s">
        <v>8</v>
      </c>
      <c r="C5748" s="81" t="s">
        <v>592</v>
      </c>
      <c r="D5748" s="459">
        <v>1</v>
      </c>
      <c r="E5748" s="81"/>
    </row>
    <row r="5749" spans="1:5" x14ac:dyDescent="0.25">
      <c r="A5749" s="458">
        <v>44181</v>
      </c>
      <c r="B5749" s="81" t="s">
        <v>8</v>
      </c>
      <c r="C5749" s="81" t="s">
        <v>110</v>
      </c>
      <c r="D5749" s="459">
        <v>2</v>
      </c>
      <c r="E5749" s="81"/>
    </row>
    <row r="5750" spans="1:5" x14ac:dyDescent="0.25">
      <c r="A5750" s="458">
        <v>44181</v>
      </c>
      <c r="B5750" s="81" t="s">
        <v>49</v>
      </c>
      <c r="C5750" s="81" t="s">
        <v>49</v>
      </c>
      <c r="D5750" s="459">
        <v>0</v>
      </c>
      <c r="E5750" s="81"/>
    </row>
    <row r="5751" spans="1:5" x14ac:dyDescent="0.25">
      <c r="A5751" s="458">
        <v>44181</v>
      </c>
      <c r="B5751" s="81" t="s">
        <v>50</v>
      </c>
      <c r="C5751" s="116" t="s">
        <v>1140</v>
      </c>
      <c r="D5751" s="459">
        <v>1</v>
      </c>
      <c r="E5751" s="81"/>
    </row>
    <row r="5752" spans="1:5" x14ac:dyDescent="0.25">
      <c r="A5752" s="458">
        <v>44181</v>
      </c>
      <c r="B5752" s="81" t="s">
        <v>50</v>
      </c>
      <c r="C5752" s="81" t="s">
        <v>365</v>
      </c>
      <c r="D5752" s="459">
        <v>7</v>
      </c>
      <c r="E5752" s="81"/>
    </row>
    <row r="5753" spans="1:5" x14ac:dyDescent="0.25">
      <c r="A5753" s="458">
        <v>44181</v>
      </c>
      <c r="B5753" s="81" t="s">
        <v>27</v>
      </c>
      <c r="C5753" s="81" t="s">
        <v>139</v>
      </c>
      <c r="D5753" s="459">
        <v>3</v>
      </c>
      <c r="E5753" s="81"/>
    </row>
    <row r="5754" spans="1:5" x14ac:dyDescent="0.25">
      <c r="A5754" s="458">
        <v>44181</v>
      </c>
      <c r="B5754" s="81" t="s">
        <v>27</v>
      </c>
      <c r="C5754" s="81" t="s">
        <v>43</v>
      </c>
      <c r="D5754" s="459">
        <v>28</v>
      </c>
      <c r="E5754" s="81"/>
    </row>
    <row r="5755" spans="1:5" x14ac:dyDescent="0.25">
      <c r="A5755" s="458">
        <v>44181</v>
      </c>
      <c r="B5755" s="81" t="s">
        <v>51</v>
      </c>
      <c r="C5755" s="81" t="s">
        <v>51</v>
      </c>
      <c r="D5755" s="459">
        <v>8</v>
      </c>
      <c r="E5755" s="81"/>
    </row>
    <row r="5756" spans="1:5" x14ac:dyDescent="0.25">
      <c r="A5756" s="458">
        <v>44181</v>
      </c>
      <c r="B5756" s="81" t="s">
        <v>10</v>
      </c>
      <c r="C5756" s="81" t="s">
        <v>10</v>
      </c>
      <c r="D5756" s="459">
        <v>2</v>
      </c>
      <c r="E5756" s="81"/>
    </row>
    <row r="5757" spans="1:5" x14ac:dyDescent="0.25">
      <c r="A5757" s="458">
        <v>44182</v>
      </c>
      <c r="B5757" s="81" t="s">
        <v>14</v>
      </c>
      <c r="C5757" s="81" t="s">
        <v>14</v>
      </c>
      <c r="D5757" s="459">
        <v>1</v>
      </c>
      <c r="E5757" s="81"/>
    </row>
    <row r="5758" spans="1:5" x14ac:dyDescent="0.25">
      <c r="A5758" s="458">
        <v>44182</v>
      </c>
      <c r="B5758" s="81" t="s">
        <v>14</v>
      </c>
      <c r="C5758" s="81" t="s">
        <v>16</v>
      </c>
      <c r="D5758" s="459">
        <v>4</v>
      </c>
      <c r="E5758" s="81"/>
    </row>
    <row r="5759" spans="1:5" x14ac:dyDescent="0.25">
      <c r="A5759" s="458">
        <v>44182</v>
      </c>
      <c r="B5759" s="81" t="s">
        <v>20</v>
      </c>
      <c r="C5759" s="81" t="s">
        <v>20</v>
      </c>
      <c r="D5759" s="459">
        <v>87</v>
      </c>
      <c r="E5759" s="81"/>
    </row>
    <row r="5760" spans="1:5" x14ac:dyDescent="0.25">
      <c r="A5760" s="458">
        <v>44182</v>
      </c>
      <c r="B5760" s="81" t="s">
        <v>20</v>
      </c>
      <c r="C5760" s="81" t="s">
        <v>648</v>
      </c>
      <c r="D5760" s="459">
        <v>3</v>
      </c>
      <c r="E5760" s="81"/>
    </row>
    <row r="5761" spans="1:5" x14ac:dyDescent="0.25">
      <c r="A5761" s="458">
        <v>44182</v>
      </c>
      <c r="B5761" s="81" t="s">
        <v>13</v>
      </c>
      <c r="C5761" s="460" t="s">
        <v>1165</v>
      </c>
      <c r="D5761" s="459">
        <v>2</v>
      </c>
      <c r="E5761" s="81"/>
    </row>
    <row r="5762" spans="1:5" x14ac:dyDescent="0.25">
      <c r="A5762" s="458">
        <v>44182</v>
      </c>
      <c r="B5762" s="81" t="s">
        <v>13</v>
      </c>
      <c r="C5762" s="460" t="s">
        <v>1167</v>
      </c>
      <c r="D5762" s="459">
        <v>1</v>
      </c>
      <c r="E5762" s="81"/>
    </row>
    <row r="5763" spans="1:5" x14ac:dyDescent="0.25">
      <c r="A5763" s="458">
        <v>44182</v>
      </c>
      <c r="B5763" s="81" t="s">
        <v>24</v>
      </c>
      <c r="C5763" s="81" t="s">
        <v>23</v>
      </c>
      <c r="D5763" s="459">
        <v>8</v>
      </c>
      <c r="E5763" s="81"/>
    </row>
    <row r="5764" spans="1:5" x14ac:dyDescent="0.25">
      <c r="A5764" s="458">
        <v>44182</v>
      </c>
      <c r="B5764" s="81" t="s">
        <v>24</v>
      </c>
      <c r="C5764" s="460" t="s">
        <v>1172</v>
      </c>
      <c r="D5764" s="459">
        <v>1</v>
      </c>
      <c r="E5764" s="81"/>
    </row>
    <row r="5765" spans="1:5" x14ac:dyDescent="0.25">
      <c r="A5765" s="458">
        <v>44182</v>
      </c>
      <c r="B5765" s="81" t="s">
        <v>24</v>
      </c>
      <c r="C5765" s="460" t="s">
        <v>1180</v>
      </c>
      <c r="D5765" s="459">
        <v>1</v>
      </c>
      <c r="E5765" s="81"/>
    </row>
    <row r="5766" spans="1:5" x14ac:dyDescent="0.25">
      <c r="A5766" s="458">
        <v>44182</v>
      </c>
      <c r="B5766" s="81" t="s">
        <v>24</v>
      </c>
      <c r="C5766" s="81" t="s">
        <v>24</v>
      </c>
      <c r="D5766" s="459">
        <v>10</v>
      </c>
      <c r="E5766" s="81"/>
    </row>
    <row r="5767" spans="1:5" x14ac:dyDescent="0.25">
      <c r="A5767" s="458">
        <v>44182</v>
      </c>
      <c r="B5767" s="81" t="s">
        <v>47</v>
      </c>
      <c r="C5767" s="81" t="s">
        <v>47</v>
      </c>
      <c r="D5767" s="459">
        <v>3</v>
      </c>
      <c r="E5767" s="81"/>
    </row>
    <row r="5768" spans="1:5" x14ac:dyDescent="0.25">
      <c r="A5768" s="458">
        <v>44182</v>
      </c>
      <c r="B5768" s="81" t="s">
        <v>48</v>
      </c>
      <c r="C5768" s="460" t="s">
        <v>1380</v>
      </c>
      <c r="D5768" s="459">
        <v>1</v>
      </c>
      <c r="E5768" s="81"/>
    </row>
    <row r="5769" spans="1:5" x14ac:dyDescent="0.25">
      <c r="A5769" s="458">
        <v>44182</v>
      </c>
      <c r="B5769" s="81" t="s">
        <v>48</v>
      </c>
      <c r="C5769" s="460" t="s">
        <v>1380</v>
      </c>
      <c r="D5769" s="459">
        <v>1</v>
      </c>
      <c r="E5769" s="81"/>
    </row>
    <row r="5770" spans="1:5" x14ac:dyDescent="0.25">
      <c r="A5770" s="458">
        <v>44182</v>
      </c>
      <c r="B5770" s="81" t="s">
        <v>7</v>
      </c>
      <c r="C5770" s="81" t="s">
        <v>7</v>
      </c>
      <c r="D5770" s="459">
        <v>4</v>
      </c>
      <c r="E5770" s="81"/>
    </row>
    <row r="5771" spans="1:5" x14ac:dyDescent="0.25">
      <c r="A5771" s="458">
        <v>44182</v>
      </c>
      <c r="B5771" s="81" t="s">
        <v>9</v>
      </c>
      <c r="C5771" s="81" t="s">
        <v>362</v>
      </c>
      <c r="D5771" s="459">
        <v>1</v>
      </c>
      <c r="E5771" s="81"/>
    </row>
    <row r="5772" spans="1:5" x14ac:dyDescent="0.25">
      <c r="A5772" s="458">
        <v>44182</v>
      </c>
      <c r="B5772" s="81" t="s">
        <v>9</v>
      </c>
      <c r="C5772" s="81" t="s">
        <v>9</v>
      </c>
      <c r="D5772" s="459">
        <v>14</v>
      </c>
      <c r="E5772" s="81"/>
    </row>
    <row r="5773" spans="1:5" x14ac:dyDescent="0.25">
      <c r="A5773" s="458">
        <v>44182</v>
      </c>
      <c r="B5773" s="81" t="s">
        <v>9</v>
      </c>
      <c r="C5773" s="81" t="s">
        <v>17</v>
      </c>
      <c r="D5773" s="459">
        <v>1</v>
      </c>
      <c r="E5773" s="81"/>
    </row>
    <row r="5774" spans="1:5" x14ac:dyDescent="0.25">
      <c r="A5774" s="458">
        <v>44182</v>
      </c>
      <c r="B5774" s="81" t="s">
        <v>9</v>
      </c>
      <c r="C5774" s="460" t="s">
        <v>1202</v>
      </c>
      <c r="D5774" s="459">
        <v>1</v>
      </c>
      <c r="E5774" s="81"/>
    </row>
    <row r="5775" spans="1:5" x14ac:dyDescent="0.25">
      <c r="A5775" s="458">
        <v>44182</v>
      </c>
      <c r="B5775" s="81" t="s">
        <v>15</v>
      </c>
      <c r="C5775" s="81" t="s">
        <v>283</v>
      </c>
      <c r="D5775" s="459">
        <v>1</v>
      </c>
      <c r="E5775" s="81"/>
    </row>
    <row r="5776" spans="1:5" x14ac:dyDescent="0.25">
      <c r="A5776" s="458">
        <v>44182</v>
      </c>
      <c r="B5776" s="81" t="s">
        <v>11</v>
      </c>
      <c r="C5776" s="81" t="s">
        <v>11</v>
      </c>
      <c r="D5776" s="459">
        <v>2</v>
      </c>
      <c r="E5776" s="81"/>
    </row>
    <row r="5777" spans="1:5" x14ac:dyDescent="0.25">
      <c r="A5777" s="458">
        <v>44182</v>
      </c>
      <c r="B5777" s="81" t="s">
        <v>11</v>
      </c>
      <c r="C5777" s="81" t="s">
        <v>133</v>
      </c>
      <c r="D5777" s="459">
        <v>3</v>
      </c>
      <c r="E5777" s="81"/>
    </row>
    <row r="5778" spans="1:5" x14ac:dyDescent="0.25">
      <c r="A5778" s="458">
        <v>44182</v>
      </c>
      <c r="B5778" s="81" t="s">
        <v>12</v>
      </c>
      <c r="C5778" s="81" t="s">
        <v>12</v>
      </c>
      <c r="D5778" s="459">
        <v>2</v>
      </c>
      <c r="E5778" s="81"/>
    </row>
    <row r="5779" spans="1:5" x14ac:dyDescent="0.25">
      <c r="A5779" s="458">
        <v>44182</v>
      </c>
      <c r="B5779" s="81" t="s">
        <v>8</v>
      </c>
      <c r="C5779" s="81" t="s">
        <v>72</v>
      </c>
      <c r="D5779" s="459">
        <v>1</v>
      </c>
      <c r="E5779" s="81"/>
    </row>
    <row r="5780" spans="1:5" x14ac:dyDescent="0.25">
      <c r="A5780" s="458">
        <v>44182</v>
      </c>
      <c r="B5780" s="81" t="s">
        <v>8</v>
      </c>
      <c r="C5780" s="81" t="s">
        <v>58</v>
      </c>
      <c r="D5780" s="459">
        <v>3</v>
      </c>
      <c r="E5780" s="81"/>
    </row>
    <row r="5781" spans="1:5" x14ac:dyDescent="0.25">
      <c r="A5781" s="458">
        <v>44182</v>
      </c>
      <c r="B5781" s="81" t="s">
        <v>8</v>
      </c>
      <c r="C5781" s="81" t="s">
        <v>232</v>
      </c>
      <c r="D5781" s="459">
        <v>1</v>
      </c>
      <c r="E5781" s="81"/>
    </row>
    <row r="5782" spans="1:5" x14ac:dyDescent="0.25">
      <c r="A5782" s="458">
        <v>44182</v>
      </c>
      <c r="B5782" s="81" t="s">
        <v>8</v>
      </c>
      <c r="C5782" s="81" t="s">
        <v>203</v>
      </c>
      <c r="D5782" s="459">
        <v>4</v>
      </c>
      <c r="E5782" s="81"/>
    </row>
    <row r="5783" spans="1:5" x14ac:dyDescent="0.25">
      <c r="A5783" s="458">
        <v>44182</v>
      </c>
      <c r="B5783" s="81" t="s">
        <v>8</v>
      </c>
      <c r="C5783" s="81" t="s">
        <v>40</v>
      </c>
      <c r="D5783" s="459">
        <v>3</v>
      </c>
      <c r="E5783" s="81"/>
    </row>
    <row r="5784" spans="1:5" x14ac:dyDescent="0.25">
      <c r="A5784" s="458">
        <v>44182</v>
      </c>
      <c r="B5784" s="81" t="s">
        <v>8</v>
      </c>
      <c r="C5784" s="81" t="s">
        <v>8</v>
      </c>
      <c r="D5784" s="459">
        <v>28</v>
      </c>
      <c r="E5784" s="81"/>
    </row>
    <row r="5785" spans="1:5" x14ac:dyDescent="0.25">
      <c r="A5785" s="458">
        <v>44182</v>
      </c>
      <c r="B5785" s="81" t="s">
        <v>8</v>
      </c>
      <c r="C5785" s="81" t="s">
        <v>79</v>
      </c>
      <c r="D5785" s="459">
        <v>3</v>
      </c>
      <c r="E5785" s="81"/>
    </row>
    <row r="5786" spans="1:5" x14ac:dyDescent="0.25">
      <c r="A5786" s="458">
        <v>44182</v>
      </c>
      <c r="B5786" s="81" t="s">
        <v>49</v>
      </c>
      <c r="C5786" s="81" t="s">
        <v>49</v>
      </c>
      <c r="D5786" s="459">
        <v>0</v>
      </c>
      <c r="E5786" s="81"/>
    </row>
    <row r="5787" spans="1:5" x14ac:dyDescent="0.25">
      <c r="A5787" s="458">
        <v>44182</v>
      </c>
      <c r="B5787" s="81" t="s">
        <v>50</v>
      </c>
      <c r="C5787" s="81" t="s">
        <v>365</v>
      </c>
      <c r="D5787" s="459">
        <v>1</v>
      </c>
      <c r="E5787" s="81"/>
    </row>
    <row r="5788" spans="1:5" x14ac:dyDescent="0.25">
      <c r="A5788" s="458">
        <v>44182</v>
      </c>
      <c r="B5788" s="81" t="s">
        <v>27</v>
      </c>
      <c r="C5788" s="81" t="s">
        <v>139</v>
      </c>
      <c r="D5788" s="459">
        <v>8</v>
      </c>
      <c r="E5788" s="81"/>
    </row>
    <row r="5789" spans="1:5" x14ac:dyDescent="0.25">
      <c r="A5789" s="458">
        <v>44182</v>
      </c>
      <c r="B5789" s="81" t="s">
        <v>27</v>
      </c>
      <c r="C5789" s="81" t="s">
        <v>43</v>
      </c>
      <c r="D5789" s="459">
        <v>57</v>
      </c>
      <c r="E5789" s="81"/>
    </row>
    <row r="5790" spans="1:5" x14ac:dyDescent="0.25">
      <c r="A5790" s="458">
        <v>44182</v>
      </c>
      <c r="B5790" s="81" t="s">
        <v>27</v>
      </c>
      <c r="C5790" s="460" t="s">
        <v>1257</v>
      </c>
      <c r="D5790" s="459">
        <v>1</v>
      </c>
      <c r="E5790" s="81"/>
    </row>
    <row r="5791" spans="1:5" x14ac:dyDescent="0.25">
      <c r="A5791" s="458">
        <v>44182</v>
      </c>
      <c r="B5791" s="81" t="s">
        <v>27</v>
      </c>
      <c r="C5791" s="460" t="s">
        <v>1258</v>
      </c>
      <c r="D5791" s="459">
        <v>1</v>
      </c>
      <c r="E5791" s="81"/>
    </row>
    <row r="5792" spans="1:5" x14ac:dyDescent="0.25">
      <c r="A5792" s="458">
        <v>44182</v>
      </c>
      <c r="B5792" s="81" t="s">
        <v>51</v>
      </c>
      <c r="C5792" s="81" t="s">
        <v>51</v>
      </c>
      <c r="D5792" s="459">
        <v>7</v>
      </c>
      <c r="E5792" s="81"/>
    </row>
    <row r="5793" spans="1:5" x14ac:dyDescent="0.25">
      <c r="A5793" s="458">
        <v>44182</v>
      </c>
      <c r="B5793" s="81" t="s">
        <v>10</v>
      </c>
      <c r="C5793" s="81" t="s">
        <v>10</v>
      </c>
      <c r="D5793" s="459">
        <v>4</v>
      </c>
      <c r="E5793" s="81"/>
    </row>
    <row r="5794" spans="1:5" x14ac:dyDescent="0.25">
      <c r="A5794" s="458">
        <v>44183</v>
      </c>
      <c r="B5794" s="81" t="s">
        <v>14</v>
      </c>
      <c r="C5794" s="81" t="s">
        <v>14</v>
      </c>
      <c r="D5794" s="459">
        <v>5</v>
      </c>
      <c r="E5794" s="81"/>
    </row>
    <row r="5795" spans="1:5" x14ac:dyDescent="0.25">
      <c r="A5795" s="458">
        <v>44183</v>
      </c>
      <c r="B5795" s="81" t="s">
        <v>14</v>
      </c>
      <c r="C5795" s="81" t="s">
        <v>16</v>
      </c>
      <c r="D5795" s="459">
        <v>4</v>
      </c>
      <c r="E5795" s="81"/>
    </row>
    <row r="5796" spans="1:5" x14ac:dyDescent="0.25">
      <c r="A5796" s="458">
        <v>44183</v>
      </c>
      <c r="B5796" s="81" t="s">
        <v>14</v>
      </c>
      <c r="C5796" s="81" t="s">
        <v>794</v>
      </c>
      <c r="D5796" s="459">
        <v>2</v>
      </c>
      <c r="E5796" s="81"/>
    </row>
    <row r="5797" spans="1:5" x14ac:dyDescent="0.25">
      <c r="A5797" s="458">
        <v>44183</v>
      </c>
      <c r="B5797" s="81" t="s">
        <v>20</v>
      </c>
      <c r="C5797" s="460" t="s">
        <v>1151</v>
      </c>
      <c r="D5797" s="459">
        <v>1</v>
      </c>
      <c r="E5797" s="81"/>
    </row>
    <row r="5798" spans="1:5" x14ac:dyDescent="0.25">
      <c r="A5798" s="458">
        <v>44183</v>
      </c>
      <c r="B5798" s="81" t="s">
        <v>20</v>
      </c>
      <c r="C5798" s="81" t="s">
        <v>20</v>
      </c>
      <c r="D5798" s="459">
        <v>57</v>
      </c>
      <c r="E5798" s="81"/>
    </row>
    <row r="5799" spans="1:5" x14ac:dyDescent="0.25">
      <c r="A5799" s="458">
        <v>44183</v>
      </c>
      <c r="B5799" s="81" t="s">
        <v>20</v>
      </c>
      <c r="C5799" s="81" t="s">
        <v>648</v>
      </c>
      <c r="D5799" s="459">
        <v>1</v>
      </c>
      <c r="E5799" s="81"/>
    </row>
    <row r="5800" spans="1:5" x14ac:dyDescent="0.25">
      <c r="A5800" s="458">
        <v>44183</v>
      </c>
      <c r="B5800" s="81" t="s">
        <v>13</v>
      </c>
      <c r="C5800" s="81" t="s">
        <v>13</v>
      </c>
      <c r="D5800" s="459">
        <v>1</v>
      </c>
      <c r="E5800" s="81"/>
    </row>
    <row r="5801" spans="1:5" x14ac:dyDescent="0.25">
      <c r="A5801" s="458">
        <v>44183</v>
      </c>
      <c r="B5801" s="81" t="s">
        <v>13</v>
      </c>
      <c r="C5801" s="460" t="s">
        <v>1165</v>
      </c>
      <c r="D5801" s="459">
        <v>2</v>
      </c>
      <c r="E5801" s="81"/>
    </row>
    <row r="5802" spans="1:5" x14ac:dyDescent="0.25">
      <c r="A5802" s="458">
        <v>44183</v>
      </c>
      <c r="B5802" s="81" t="s">
        <v>24</v>
      </c>
      <c r="C5802" s="81" t="s">
        <v>23</v>
      </c>
      <c r="D5802" s="459">
        <v>8</v>
      </c>
      <c r="E5802" s="81"/>
    </row>
    <row r="5803" spans="1:5" x14ac:dyDescent="0.25">
      <c r="A5803" s="458">
        <v>44183</v>
      </c>
      <c r="B5803" s="81" t="s">
        <v>24</v>
      </c>
      <c r="C5803" s="81" t="s">
        <v>24</v>
      </c>
      <c r="D5803" s="459">
        <v>17</v>
      </c>
      <c r="E5803" s="81"/>
    </row>
    <row r="5804" spans="1:5" x14ac:dyDescent="0.25">
      <c r="A5804" s="458">
        <v>44183</v>
      </c>
      <c r="B5804" s="81" t="s">
        <v>47</v>
      </c>
      <c r="C5804" s="81" t="s">
        <v>47</v>
      </c>
      <c r="D5804" s="459">
        <v>0</v>
      </c>
      <c r="E5804" s="81"/>
    </row>
    <row r="5805" spans="1:5" x14ac:dyDescent="0.25">
      <c r="A5805" s="458">
        <v>44183</v>
      </c>
      <c r="B5805" s="81" t="s">
        <v>48</v>
      </c>
      <c r="C5805" s="460" t="s">
        <v>1380</v>
      </c>
      <c r="D5805" s="459">
        <v>11</v>
      </c>
      <c r="E5805" s="81"/>
    </row>
    <row r="5806" spans="1:5" x14ac:dyDescent="0.25">
      <c r="A5806" s="458">
        <v>44183</v>
      </c>
      <c r="B5806" s="81" t="s">
        <v>7</v>
      </c>
      <c r="C5806" s="81" t="s">
        <v>7</v>
      </c>
      <c r="D5806" s="459">
        <v>7</v>
      </c>
      <c r="E5806" s="81"/>
    </row>
    <row r="5807" spans="1:5" x14ac:dyDescent="0.25">
      <c r="A5807" s="458">
        <v>44183</v>
      </c>
      <c r="B5807" s="81" t="s">
        <v>9</v>
      </c>
      <c r="C5807" s="460" t="s">
        <v>1192</v>
      </c>
      <c r="D5807" s="459">
        <v>4</v>
      </c>
      <c r="E5807" s="81"/>
    </row>
    <row r="5808" spans="1:5" x14ac:dyDescent="0.25">
      <c r="A5808" s="458">
        <v>44183</v>
      </c>
      <c r="B5808" s="81" t="s">
        <v>9</v>
      </c>
      <c r="C5808" s="81" t="s">
        <v>362</v>
      </c>
      <c r="D5808" s="459">
        <v>2</v>
      </c>
      <c r="E5808" s="81"/>
    </row>
    <row r="5809" spans="1:5" x14ac:dyDescent="0.25">
      <c r="A5809" s="458">
        <v>44183</v>
      </c>
      <c r="B5809" s="81" t="s">
        <v>9</v>
      </c>
      <c r="C5809" s="81" t="s">
        <v>9</v>
      </c>
      <c r="D5809" s="459">
        <v>18</v>
      </c>
      <c r="E5809" s="81"/>
    </row>
    <row r="5810" spans="1:5" x14ac:dyDescent="0.25">
      <c r="A5810" s="458">
        <v>44183</v>
      </c>
      <c r="B5810" s="81" t="s">
        <v>9</v>
      </c>
      <c r="C5810" s="81" t="s">
        <v>17</v>
      </c>
      <c r="D5810" s="459">
        <v>1</v>
      </c>
      <c r="E5810" s="81"/>
    </row>
    <row r="5811" spans="1:5" x14ac:dyDescent="0.25">
      <c r="A5811" s="458">
        <v>44183</v>
      </c>
      <c r="B5811" s="81" t="s">
        <v>9</v>
      </c>
      <c r="C5811" s="460" t="s">
        <v>933</v>
      </c>
      <c r="D5811" s="459">
        <v>1</v>
      </c>
      <c r="E5811" s="81"/>
    </row>
    <row r="5812" spans="1:5" x14ac:dyDescent="0.25">
      <c r="A5812" s="458">
        <v>44183</v>
      </c>
      <c r="B5812" s="81" t="s">
        <v>9</v>
      </c>
      <c r="C5812" s="81" t="s">
        <v>143</v>
      </c>
      <c r="D5812" s="459">
        <v>2</v>
      </c>
      <c r="E5812" s="81"/>
    </row>
    <row r="5813" spans="1:5" x14ac:dyDescent="0.25">
      <c r="A5813" s="458">
        <v>44183</v>
      </c>
      <c r="B5813" s="81" t="s">
        <v>15</v>
      </c>
      <c r="C5813" s="81" t="s">
        <v>1139</v>
      </c>
      <c r="D5813" s="459">
        <v>0</v>
      </c>
      <c r="E5813" s="81"/>
    </row>
    <row r="5814" spans="1:5" x14ac:dyDescent="0.25">
      <c r="A5814" s="458">
        <v>44183</v>
      </c>
      <c r="B5814" s="81" t="s">
        <v>11</v>
      </c>
      <c r="C5814" s="81" t="s">
        <v>64</v>
      </c>
      <c r="D5814" s="459">
        <v>4</v>
      </c>
      <c r="E5814" s="81"/>
    </row>
    <row r="5815" spans="1:5" x14ac:dyDescent="0.25">
      <c r="A5815" s="458">
        <v>44183</v>
      </c>
      <c r="B5815" s="81" t="s">
        <v>11</v>
      </c>
      <c r="C5815" s="81" t="s">
        <v>333</v>
      </c>
      <c r="D5815" s="459">
        <v>3</v>
      </c>
      <c r="E5815" s="81"/>
    </row>
    <row r="5816" spans="1:5" x14ac:dyDescent="0.25">
      <c r="A5816" s="458">
        <v>44183</v>
      </c>
      <c r="B5816" s="81" t="s">
        <v>11</v>
      </c>
      <c r="C5816" s="81" t="s">
        <v>11</v>
      </c>
      <c r="D5816" s="459">
        <v>2</v>
      </c>
      <c r="E5816" s="81"/>
    </row>
    <row r="5817" spans="1:5" x14ac:dyDescent="0.25">
      <c r="A5817" s="458">
        <v>44183</v>
      </c>
      <c r="B5817" s="81" t="s">
        <v>11</v>
      </c>
      <c r="C5817" s="81" t="s">
        <v>133</v>
      </c>
      <c r="D5817" s="459">
        <v>4</v>
      </c>
      <c r="E5817" s="81"/>
    </row>
    <row r="5818" spans="1:5" x14ac:dyDescent="0.25">
      <c r="A5818" s="458">
        <v>44183</v>
      </c>
      <c r="B5818" s="81" t="s">
        <v>12</v>
      </c>
      <c r="C5818" s="460" t="s">
        <v>1224</v>
      </c>
      <c r="D5818" s="459">
        <v>1</v>
      </c>
      <c r="E5818" s="81"/>
    </row>
    <row r="5819" spans="1:5" x14ac:dyDescent="0.25">
      <c r="A5819" s="458">
        <v>44183</v>
      </c>
      <c r="B5819" s="81" t="s">
        <v>12</v>
      </c>
      <c r="C5819" s="81" t="s">
        <v>12</v>
      </c>
      <c r="D5819" s="459">
        <v>11</v>
      </c>
      <c r="E5819" s="81"/>
    </row>
    <row r="5820" spans="1:5" x14ac:dyDescent="0.25">
      <c r="A5820" s="458">
        <v>44183</v>
      </c>
      <c r="B5820" s="81" t="s">
        <v>8</v>
      </c>
      <c r="C5820" s="460" t="s">
        <v>1232</v>
      </c>
      <c r="D5820" s="459">
        <v>1</v>
      </c>
      <c r="E5820" s="81"/>
    </row>
    <row r="5821" spans="1:5" x14ac:dyDescent="0.25">
      <c r="A5821" s="458">
        <v>44183</v>
      </c>
      <c r="B5821" s="81" t="s">
        <v>8</v>
      </c>
      <c r="C5821" s="81" t="s">
        <v>132</v>
      </c>
      <c r="D5821" s="459">
        <v>3</v>
      </c>
      <c r="E5821" s="81"/>
    </row>
    <row r="5822" spans="1:5" x14ac:dyDescent="0.25">
      <c r="A5822" s="458">
        <v>44183</v>
      </c>
      <c r="B5822" s="81" t="s">
        <v>8</v>
      </c>
      <c r="C5822" s="81" t="s">
        <v>203</v>
      </c>
      <c r="D5822" s="459">
        <v>2</v>
      </c>
      <c r="E5822" s="81"/>
    </row>
    <row r="5823" spans="1:5" x14ac:dyDescent="0.25">
      <c r="A5823" s="458">
        <v>44183</v>
      </c>
      <c r="B5823" s="81" t="s">
        <v>8</v>
      </c>
      <c r="C5823" s="81" t="s">
        <v>8</v>
      </c>
      <c r="D5823" s="459">
        <v>28</v>
      </c>
      <c r="E5823" s="81"/>
    </row>
    <row r="5824" spans="1:5" x14ac:dyDescent="0.25">
      <c r="A5824" s="458">
        <v>44183</v>
      </c>
      <c r="B5824" s="81" t="s">
        <v>8</v>
      </c>
      <c r="C5824" s="81" t="s">
        <v>31</v>
      </c>
      <c r="D5824" s="459">
        <v>3</v>
      </c>
      <c r="E5824" s="81"/>
    </row>
    <row r="5825" spans="1:5" x14ac:dyDescent="0.25">
      <c r="A5825" s="458">
        <v>44183</v>
      </c>
      <c r="B5825" s="81" t="s">
        <v>8</v>
      </c>
      <c r="C5825" s="81" t="s">
        <v>110</v>
      </c>
      <c r="D5825" s="459">
        <v>1</v>
      </c>
      <c r="E5825" s="81"/>
    </row>
    <row r="5826" spans="1:5" x14ac:dyDescent="0.25">
      <c r="A5826" s="458">
        <v>44183</v>
      </c>
      <c r="B5826" s="81" t="s">
        <v>49</v>
      </c>
      <c r="C5826" s="81" t="s">
        <v>49</v>
      </c>
      <c r="D5826" s="459">
        <v>0</v>
      </c>
      <c r="E5826" s="81"/>
    </row>
    <row r="5827" spans="1:5" x14ac:dyDescent="0.25">
      <c r="A5827" s="458">
        <v>44183</v>
      </c>
      <c r="B5827" s="81" t="s">
        <v>50</v>
      </c>
      <c r="C5827" s="116" t="s">
        <v>1140</v>
      </c>
      <c r="D5827" s="459">
        <v>2</v>
      </c>
      <c r="E5827" s="81"/>
    </row>
    <row r="5828" spans="1:5" x14ac:dyDescent="0.25">
      <c r="A5828" s="458">
        <v>44183</v>
      </c>
      <c r="B5828" s="81" t="s">
        <v>50</v>
      </c>
      <c r="C5828" s="81" t="s">
        <v>365</v>
      </c>
      <c r="D5828" s="459">
        <v>1</v>
      </c>
      <c r="E5828" s="81"/>
    </row>
    <row r="5829" spans="1:5" x14ac:dyDescent="0.25">
      <c r="A5829" s="458">
        <v>44183</v>
      </c>
      <c r="B5829" s="81" t="s">
        <v>27</v>
      </c>
      <c r="C5829" s="81" t="s">
        <v>139</v>
      </c>
      <c r="D5829" s="459">
        <v>5</v>
      </c>
      <c r="E5829" s="81"/>
    </row>
    <row r="5830" spans="1:5" x14ac:dyDescent="0.25">
      <c r="A5830" s="458">
        <v>44183</v>
      </c>
      <c r="B5830" s="81" t="s">
        <v>27</v>
      </c>
      <c r="C5830" s="460" t="s">
        <v>1254</v>
      </c>
      <c r="D5830" s="459">
        <v>1</v>
      </c>
      <c r="E5830" s="81"/>
    </row>
    <row r="5831" spans="1:5" x14ac:dyDescent="0.25">
      <c r="A5831" s="458">
        <v>44183</v>
      </c>
      <c r="B5831" s="81" t="s">
        <v>27</v>
      </c>
      <c r="C5831" s="81" t="s">
        <v>43</v>
      </c>
      <c r="D5831" s="459">
        <v>48</v>
      </c>
      <c r="E5831" s="81"/>
    </row>
    <row r="5832" spans="1:5" x14ac:dyDescent="0.25">
      <c r="A5832" s="458">
        <v>44183</v>
      </c>
      <c r="B5832" s="81" t="s">
        <v>27</v>
      </c>
      <c r="C5832" s="460" t="s">
        <v>1257</v>
      </c>
      <c r="D5832" s="459">
        <v>2</v>
      </c>
      <c r="E5832" s="81"/>
    </row>
    <row r="5833" spans="1:5" x14ac:dyDescent="0.25">
      <c r="A5833" s="458">
        <v>44183</v>
      </c>
      <c r="B5833" s="81" t="s">
        <v>51</v>
      </c>
      <c r="C5833" s="81" t="s">
        <v>51</v>
      </c>
      <c r="D5833" s="459">
        <v>11</v>
      </c>
      <c r="E5833" s="81"/>
    </row>
    <row r="5834" spans="1:5" x14ac:dyDescent="0.25">
      <c r="A5834" s="458">
        <v>44183</v>
      </c>
      <c r="B5834" s="81" t="s">
        <v>10</v>
      </c>
      <c r="C5834" s="81" t="s">
        <v>10</v>
      </c>
      <c r="D5834" s="459">
        <v>3</v>
      </c>
      <c r="E5834" s="81"/>
    </row>
    <row r="5835" spans="1:5" x14ac:dyDescent="0.25">
      <c r="A5835" s="458">
        <v>44184</v>
      </c>
      <c r="B5835" s="81" t="s">
        <v>14</v>
      </c>
      <c r="C5835" s="81" t="s">
        <v>14</v>
      </c>
      <c r="D5835" s="459">
        <v>6</v>
      </c>
      <c r="E5835" s="81"/>
    </row>
    <row r="5836" spans="1:5" x14ac:dyDescent="0.25">
      <c r="A5836" s="458">
        <v>44184</v>
      </c>
      <c r="B5836" s="81" t="s">
        <v>14</v>
      </c>
      <c r="C5836" s="81" t="s">
        <v>16</v>
      </c>
      <c r="D5836" s="459">
        <v>2</v>
      </c>
      <c r="E5836" s="81"/>
    </row>
    <row r="5837" spans="1:5" x14ac:dyDescent="0.25">
      <c r="A5837" s="458">
        <v>44184</v>
      </c>
      <c r="B5837" s="81" t="s">
        <v>20</v>
      </c>
      <c r="C5837" s="460" t="s">
        <v>1151</v>
      </c>
      <c r="D5837" s="459">
        <v>5</v>
      </c>
      <c r="E5837" s="81"/>
    </row>
    <row r="5838" spans="1:5" x14ac:dyDescent="0.25">
      <c r="A5838" s="458">
        <v>44184</v>
      </c>
      <c r="B5838" s="81" t="s">
        <v>20</v>
      </c>
      <c r="C5838" s="116" t="s">
        <v>1152</v>
      </c>
      <c r="D5838" s="459">
        <v>1</v>
      </c>
      <c r="E5838" s="81"/>
    </row>
    <row r="5839" spans="1:5" x14ac:dyDescent="0.25">
      <c r="A5839" s="458">
        <v>44184</v>
      </c>
      <c r="B5839" s="81" t="s">
        <v>20</v>
      </c>
      <c r="C5839" s="81" t="s">
        <v>20</v>
      </c>
      <c r="D5839" s="459">
        <v>80</v>
      </c>
      <c r="E5839" s="81"/>
    </row>
    <row r="5840" spans="1:5" x14ac:dyDescent="0.25">
      <c r="A5840" s="458">
        <v>44184</v>
      </c>
      <c r="B5840" s="81" t="s">
        <v>20</v>
      </c>
      <c r="C5840" s="81" t="s">
        <v>363</v>
      </c>
      <c r="D5840" s="459">
        <v>1</v>
      </c>
      <c r="E5840" s="81"/>
    </row>
    <row r="5841" spans="1:5" x14ac:dyDescent="0.25">
      <c r="A5841" s="458">
        <v>44184</v>
      </c>
      <c r="B5841" s="81" t="s">
        <v>20</v>
      </c>
      <c r="C5841" s="81" t="s">
        <v>648</v>
      </c>
      <c r="D5841" s="459">
        <v>1</v>
      </c>
      <c r="E5841" s="81"/>
    </row>
    <row r="5842" spans="1:5" x14ac:dyDescent="0.25">
      <c r="A5842" s="458">
        <v>44184</v>
      </c>
      <c r="B5842" s="81" t="s">
        <v>13</v>
      </c>
      <c r="C5842" s="460" t="s">
        <v>93</v>
      </c>
      <c r="D5842" s="459">
        <v>1</v>
      </c>
      <c r="E5842" s="81"/>
    </row>
    <row r="5843" spans="1:5" x14ac:dyDescent="0.25">
      <c r="A5843" s="458">
        <v>44184</v>
      </c>
      <c r="B5843" s="81" t="s">
        <v>13</v>
      </c>
      <c r="C5843" s="460" t="s">
        <v>1165</v>
      </c>
      <c r="D5843" s="459">
        <v>2</v>
      </c>
      <c r="E5843" s="81"/>
    </row>
    <row r="5844" spans="1:5" x14ac:dyDescent="0.25">
      <c r="A5844" s="458">
        <v>44184</v>
      </c>
      <c r="B5844" s="81" t="s">
        <v>13</v>
      </c>
      <c r="C5844" s="460" t="s">
        <v>1167</v>
      </c>
      <c r="D5844" s="459">
        <v>1</v>
      </c>
      <c r="E5844" s="81"/>
    </row>
    <row r="5845" spans="1:5" x14ac:dyDescent="0.25">
      <c r="A5845" s="458">
        <v>44184</v>
      </c>
      <c r="B5845" s="81" t="s">
        <v>24</v>
      </c>
      <c r="C5845" s="81" t="s">
        <v>23</v>
      </c>
      <c r="D5845" s="459">
        <v>11</v>
      </c>
      <c r="E5845" s="81"/>
    </row>
    <row r="5846" spans="1:5" x14ac:dyDescent="0.25">
      <c r="A5846" s="458">
        <v>44184</v>
      </c>
      <c r="B5846" s="81" t="s">
        <v>24</v>
      </c>
      <c r="C5846" s="81" t="s">
        <v>24</v>
      </c>
      <c r="D5846" s="459">
        <v>11</v>
      </c>
      <c r="E5846" s="81"/>
    </row>
    <row r="5847" spans="1:5" x14ac:dyDescent="0.25">
      <c r="A5847" s="458">
        <v>44184</v>
      </c>
      <c r="B5847" s="81" t="s">
        <v>24</v>
      </c>
      <c r="C5847" s="81" t="s">
        <v>653</v>
      </c>
      <c r="D5847" s="459">
        <v>1</v>
      </c>
      <c r="E5847" s="81"/>
    </row>
    <row r="5848" spans="1:5" x14ac:dyDescent="0.25">
      <c r="A5848" s="458">
        <v>44184</v>
      </c>
      <c r="B5848" s="81" t="s">
        <v>47</v>
      </c>
      <c r="C5848" s="81" t="s">
        <v>47</v>
      </c>
      <c r="D5848" s="459">
        <v>0</v>
      </c>
      <c r="E5848" s="81"/>
    </row>
    <row r="5849" spans="1:5" x14ac:dyDescent="0.25">
      <c r="A5849" s="458">
        <v>44184</v>
      </c>
      <c r="B5849" s="81" t="s">
        <v>48</v>
      </c>
      <c r="C5849" s="460" t="s">
        <v>1380</v>
      </c>
      <c r="D5849" s="459">
        <v>1</v>
      </c>
      <c r="E5849" s="81"/>
    </row>
    <row r="5850" spans="1:5" x14ac:dyDescent="0.25">
      <c r="A5850" s="458">
        <v>44184</v>
      </c>
      <c r="B5850" s="81" t="s">
        <v>7</v>
      </c>
      <c r="C5850" s="81" t="s">
        <v>7</v>
      </c>
      <c r="D5850" s="459">
        <v>6</v>
      </c>
      <c r="E5850" s="81"/>
    </row>
    <row r="5851" spans="1:5" x14ac:dyDescent="0.25">
      <c r="A5851" s="458">
        <v>44184</v>
      </c>
      <c r="B5851" s="81" t="s">
        <v>9</v>
      </c>
      <c r="C5851" s="81" t="s">
        <v>362</v>
      </c>
      <c r="D5851" s="459">
        <v>1</v>
      </c>
      <c r="E5851" s="81"/>
    </row>
    <row r="5852" spans="1:5" x14ac:dyDescent="0.25">
      <c r="A5852" s="458">
        <v>44184</v>
      </c>
      <c r="B5852" s="81" t="s">
        <v>9</v>
      </c>
      <c r="C5852" s="81" t="s">
        <v>9</v>
      </c>
      <c r="D5852" s="459">
        <v>30</v>
      </c>
      <c r="E5852" s="81"/>
    </row>
    <row r="5853" spans="1:5" x14ac:dyDescent="0.25">
      <c r="A5853" s="458">
        <v>44184</v>
      </c>
      <c r="B5853" s="81" t="s">
        <v>9</v>
      </c>
      <c r="C5853" s="460" t="s">
        <v>1202</v>
      </c>
      <c r="D5853" s="459">
        <v>1</v>
      </c>
      <c r="E5853" s="81"/>
    </row>
    <row r="5854" spans="1:5" x14ac:dyDescent="0.25">
      <c r="A5854" s="458">
        <v>44184</v>
      </c>
      <c r="B5854" s="81" t="s">
        <v>15</v>
      </c>
      <c r="C5854" s="81" t="s">
        <v>1139</v>
      </c>
      <c r="D5854" s="459">
        <v>0</v>
      </c>
      <c r="E5854" s="81"/>
    </row>
    <row r="5855" spans="1:5" x14ac:dyDescent="0.25">
      <c r="A5855" s="458">
        <v>44184</v>
      </c>
      <c r="B5855" s="81" t="s">
        <v>11</v>
      </c>
      <c r="C5855" s="81" t="s">
        <v>133</v>
      </c>
      <c r="D5855" s="459">
        <v>1</v>
      </c>
      <c r="E5855" s="81"/>
    </row>
    <row r="5856" spans="1:5" x14ac:dyDescent="0.25">
      <c r="A5856" s="458">
        <v>44184</v>
      </c>
      <c r="B5856" s="81" t="s">
        <v>12</v>
      </c>
      <c r="C5856" s="460" t="s">
        <v>1224</v>
      </c>
      <c r="D5856" s="459">
        <v>2</v>
      </c>
      <c r="E5856" s="81"/>
    </row>
    <row r="5857" spans="1:5" x14ac:dyDescent="0.25">
      <c r="A5857" s="458">
        <v>44184</v>
      </c>
      <c r="B5857" s="81" t="s">
        <v>12</v>
      </c>
      <c r="C5857" s="81" t="s">
        <v>12</v>
      </c>
      <c r="D5857" s="459">
        <v>1</v>
      </c>
      <c r="E5857" s="81"/>
    </row>
    <row r="5858" spans="1:5" x14ac:dyDescent="0.25">
      <c r="A5858" s="458">
        <v>44184</v>
      </c>
      <c r="B5858" s="81" t="s">
        <v>8</v>
      </c>
      <c r="C5858" s="460" t="s">
        <v>1226</v>
      </c>
      <c r="D5858" s="459">
        <v>0</v>
      </c>
      <c r="E5858" s="81"/>
    </row>
    <row r="5859" spans="1:5" x14ac:dyDescent="0.25">
      <c r="A5859" s="458">
        <v>44184</v>
      </c>
      <c r="B5859" s="81" t="s">
        <v>8</v>
      </c>
      <c r="C5859" s="460" t="s">
        <v>1232</v>
      </c>
      <c r="D5859" s="459">
        <v>1</v>
      </c>
      <c r="E5859" s="81"/>
    </row>
    <row r="5860" spans="1:5" x14ac:dyDescent="0.25">
      <c r="A5860" s="458">
        <v>44184</v>
      </c>
      <c r="B5860" s="81" t="s">
        <v>8</v>
      </c>
      <c r="C5860" s="81" t="s">
        <v>132</v>
      </c>
      <c r="D5860" s="459">
        <v>3</v>
      </c>
      <c r="E5860" s="81"/>
    </row>
    <row r="5861" spans="1:5" x14ac:dyDescent="0.25">
      <c r="A5861" s="458">
        <v>44184</v>
      </c>
      <c r="B5861" s="81" t="s">
        <v>8</v>
      </c>
      <c r="C5861" s="81" t="s">
        <v>40</v>
      </c>
      <c r="D5861" s="459">
        <v>1</v>
      </c>
      <c r="E5861" s="81"/>
    </row>
    <row r="5862" spans="1:5" x14ac:dyDescent="0.25">
      <c r="A5862" s="458">
        <v>44184</v>
      </c>
      <c r="B5862" s="81" t="s">
        <v>8</v>
      </c>
      <c r="C5862" s="81" t="s">
        <v>8</v>
      </c>
      <c r="D5862" s="459">
        <v>22</v>
      </c>
      <c r="E5862" s="81"/>
    </row>
    <row r="5863" spans="1:5" x14ac:dyDescent="0.25">
      <c r="A5863" s="458">
        <v>44184</v>
      </c>
      <c r="B5863" s="81" t="s">
        <v>8</v>
      </c>
      <c r="C5863" s="81" t="s">
        <v>185</v>
      </c>
      <c r="D5863" s="459">
        <v>0</v>
      </c>
      <c r="E5863" s="81"/>
    </row>
    <row r="5864" spans="1:5" x14ac:dyDescent="0.25">
      <c r="A5864" s="458">
        <v>44184</v>
      </c>
      <c r="B5864" s="81" t="s">
        <v>8</v>
      </c>
      <c r="C5864" s="81" t="s">
        <v>31</v>
      </c>
      <c r="D5864" s="459">
        <v>2</v>
      </c>
      <c r="E5864" s="81"/>
    </row>
    <row r="5865" spans="1:5" x14ac:dyDescent="0.25">
      <c r="A5865" s="458">
        <v>44184</v>
      </c>
      <c r="B5865" s="81" t="s">
        <v>8</v>
      </c>
      <c r="C5865" s="81" t="s">
        <v>110</v>
      </c>
      <c r="D5865" s="459">
        <v>1</v>
      </c>
      <c r="E5865" s="81"/>
    </row>
    <row r="5866" spans="1:5" x14ac:dyDescent="0.25">
      <c r="A5866" s="458">
        <v>44184</v>
      </c>
      <c r="B5866" s="81" t="s">
        <v>8</v>
      </c>
      <c r="C5866" s="81" t="s">
        <v>345</v>
      </c>
      <c r="D5866" s="459">
        <v>2</v>
      </c>
      <c r="E5866" s="81"/>
    </row>
    <row r="5867" spans="1:5" x14ac:dyDescent="0.25">
      <c r="A5867" s="458">
        <v>44184</v>
      </c>
      <c r="B5867" s="81" t="s">
        <v>49</v>
      </c>
      <c r="C5867" s="460" t="s">
        <v>1246</v>
      </c>
      <c r="D5867" s="459">
        <v>2</v>
      </c>
      <c r="E5867" s="81"/>
    </row>
    <row r="5868" spans="1:5" x14ac:dyDescent="0.25">
      <c r="A5868" s="458">
        <v>44184</v>
      </c>
      <c r="B5868" s="81" t="s">
        <v>50</v>
      </c>
      <c r="C5868" s="81" t="s">
        <v>365</v>
      </c>
      <c r="D5868" s="459">
        <v>3</v>
      </c>
      <c r="E5868" s="81"/>
    </row>
    <row r="5869" spans="1:5" x14ac:dyDescent="0.25">
      <c r="A5869" s="458">
        <v>44184</v>
      </c>
      <c r="B5869" s="81" t="s">
        <v>27</v>
      </c>
      <c r="C5869" s="81" t="s">
        <v>139</v>
      </c>
      <c r="D5869" s="459">
        <v>2</v>
      </c>
      <c r="E5869" s="81"/>
    </row>
    <row r="5870" spans="1:5" x14ac:dyDescent="0.25">
      <c r="A5870" s="458">
        <v>44184</v>
      </c>
      <c r="B5870" s="81" t="s">
        <v>27</v>
      </c>
      <c r="C5870" s="460" t="s">
        <v>1254</v>
      </c>
      <c r="D5870" s="459">
        <v>3</v>
      </c>
      <c r="E5870" s="81"/>
    </row>
    <row r="5871" spans="1:5" x14ac:dyDescent="0.25">
      <c r="A5871" s="458">
        <v>44184</v>
      </c>
      <c r="B5871" s="81" t="s">
        <v>27</v>
      </c>
      <c r="C5871" s="460" t="s">
        <v>1255</v>
      </c>
      <c r="D5871" s="459">
        <v>1</v>
      </c>
      <c r="E5871" s="81"/>
    </row>
    <row r="5872" spans="1:5" x14ac:dyDescent="0.25">
      <c r="A5872" s="458">
        <v>44184</v>
      </c>
      <c r="B5872" s="81" t="s">
        <v>27</v>
      </c>
      <c r="C5872" s="81" t="s">
        <v>43</v>
      </c>
      <c r="D5872" s="459">
        <v>78</v>
      </c>
      <c r="E5872" s="81"/>
    </row>
    <row r="5873" spans="1:5" x14ac:dyDescent="0.25">
      <c r="A5873" s="458">
        <v>44184</v>
      </c>
      <c r="B5873" s="81" t="s">
        <v>27</v>
      </c>
      <c r="C5873" s="81" t="s">
        <v>921</v>
      </c>
      <c r="D5873" s="459">
        <v>1</v>
      </c>
      <c r="E5873" s="81"/>
    </row>
    <row r="5874" spans="1:5" x14ac:dyDescent="0.25">
      <c r="A5874" s="458">
        <v>44184</v>
      </c>
      <c r="B5874" s="81" t="s">
        <v>51</v>
      </c>
      <c r="C5874" s="81" t="s">
        <v>51</v>
      </c>
      <c r="D5874" s="459">
        <v>8</v>
      </c>
      <c r="E5874" s="81"/>
    </row>
    <row r="5875" spans="1:5" x14ac:dyDescent="0.25">
      <c r="A5875" s="458">
        <v>44184</v>
      </c>
      <c r="B5875" s="81" t="s">
        <v>10</v>
      </c>
      <c r="C5875" s="460" t="s">
        <v>1259</v>
      </c>
      <c r="D5875" s="459">
        <v>2</v>
      </c>
      <c r="E5875" s="81"/>
    </row>
    <row r="5876" spans="1:5" x14ac:dyDescent="0.25">
      <c r="A5876" s="458">
        <v>44184</v>
      </c>
      <c r="B5876" s="81" t="s">
        <v>10</v>
      </c>
      <c r="C5876" s="81" t="s">
        <v>10</v>
      </c>
      <c r="D5876" s="459">
        <v>2</v>
      </c>
      <c r="E5876" s="81"/>
    </row>
    <row r="5877" spans="1:5" x14ac:dyDescent="0.25">
      <c r="A5877" s="458">
        <v>44185</v>
      </c>
      <c r="B5877" s="81" t="s">
        <v>14</v>
      </c>
      <c r="C5877" s="81" t="s">
        <v>14</v>
      </c>
      <c r="D5877" s="459">
        <v>0</v>
      </c>
      <c r="E5877" s="81"/>
    </row>
    <row r="5878" spans="1:5" x14ac:dyDescent="0.25">
      <c r="A5878" s="458">
        <v>44185</v>
      </c>
      <c r="B5878" s="81" t="s">
        <v>20</v>
      </c>
      <c r="C5878" s="81" t="s">
        <v>20</v>
      </c>
      <c r="D5878" s="459">
        <v>0</v>
      </c>
      <c r="E5878" s="81"/>
    </row>
    <row r="5879" spans="1:5" x14ac:dyDescent="0.25">
      <c r="A5879" s="458">
        <v>44185</v>
      </c>
      <c r="B5879" s="81" t="s">
        <v>13</v>
      </c>
      <c r="C5879" s="81" t="s">
        <v>13</v>
      </c>
      <c r="D5879" s="459">
        <v>0</v>
      </c>
      <c r="E5879" s="81"/>
    </row>
    <row r="5880" spans="1:5" x14ac:dyDescent="0.25">
      <c r="A5880" s="458">
        <v>44185</v>
      </c>
      <c r="B5880" s="81" t="s">
        <v>24</v>
      </c>
      <c r="C5880" s="81" t="s">
        <v>24</v>
      </c>
      <c r="D5880" s="459">
        <v>0</v>
      </c>
      <c r="E5880" s="81"/>
    </row>
    <row r="5881" spans="1:5" x14ac:dyDescent="0.25">
      <c r="A5881" s="458">
        <v>44185</v>
      </c>
      <c r="B5881" s="81" t="s">
        <v>47</v>
      </c>
      <c r="C5881" s="81" t="s">
        <v>47</v>
      </c>
      <c r="D5881" s="459">
        <v>0</v>
      </c>
      <c r="E5881" s="81"/>
    </row>
    <row r="5882" spans="1:5" x14ac:dyDescent="0.25">
      <c r="A5882" s="458">
        <v>44185</v>
      </c>
      <c r="B5882" s="81" t="s">
        <v>48</v>
      </c>
      <c r="C5882" s="460" t="s">
        <v>1380</v>
      </c>
      <c r="D5882" s="459">
        <v>0</v>
      </c>
      <c r="E5882" s="81"/>
    </row>
    <row r="5883" spans="1:5" x14ac:dyDescent="0.25">
      <c r="A5883" s="458">
        <v>44185</v>
      </c>
      <c r="B5883" s="81" t="s">
        <v>7</v>
      </c>
      <c r="C5883" s="81" t="s">
        <v>7</v>
      </c>
      <c r="D5883" s="459">
        <v>0</v>
      </c>
      <c r="E5883" s="81"/>
    </row>
    <row r="5884" spans="1:5" x14ac:dyDescent="0.25">
      <c r="A5884" s="458">
        <v>44185</v>
      </c>
      <c r="B5884" s="81" t="s">
        <v>9</v>
      </c>
      <c r="C5884" s="81" t="s">
        <v>9</v>
      </c>
      <c r="D5884" s="459">
        <v>0</v>
      </c>
      <c r="E5884" s="81"/>
    </row>
    <row r="5885" spans="1:5" x14ac:dyDescent="0.25">
      <c r="A5885" s="458">
        <v>44185</v>
      </c>
      <c r="B5885" s="81" t="s">
        <v>15</v>
      </c>
      <c r="C5885" s="81" t="s">
        <v>1139</v>
      </c>
      <c r="D5885" s="459">
        <v>0</v>
      </c>
      <c r="E5885" s="81"/>
    </row>
    <row r="5886" spans="1:5" x14ac:dyDescent="0.25">
      <c r="A5886" s="458">
        <v>44185</v>
      </c>
      <c r="B5886" s="81" t="s">
        <v>11</v>
      </c>
      <c r="C5886" s="81" t="s">
        <v>11</v>
      </c>
      <c r="D5886" s="459">
        <v>0</v>
      </c>
      <c r="E5886" s="81"/>
    </row>
    <row r="5887" spans="1:5" x14ac:dyDescent="0.25">
      <c r="A5887" s="458">
        <v>44185</v>
      </c>
      <c r="B5887" s="81" t="s">
        <v>12</v>
      </c>
      <c r="C5887" s="81" t="s">
        <v>12</v>
      </c>
      <c r="D5887" s="459">
        <v>0</v>
      </c>
      <c r="E5887" s="81"/>
    </row>
    <row r="5888" spans="1:5" x14ac:dyDescent="0.25">
      <c r="A5888" s="458">
        <v>44185</v>
      </c>
      <c r="B5888" s="81" t="s">
        <v>8</v>
      </c>
      <c r="C5888" s="81" t="s">
        <v>8</v>
      </c>
      <c r="D5888" s="459">
        <v>0</v>
      </c>
      <c r="E5888" s="81"/>
    </row>
    <row r="5889" spans="1:5" x14ac:dyDescent="0.25">
      <c r="A5889" s="458">
        <v>44185</v>
      </c>
      <c r="B5889" s="81" t="s">
        <v>49</v>
      </c>
      <c r="C5889" s="81" t="s">
        <v>49</v>
      </c>
      <c r="D5889" s="459">
        <v>0</v>
      </c>
      <c r="E5889" s="81"/>
    </row>
    <row r="5890" spans="1:5" x14ac:dyDescent="0.25">
      <c r="A5890" s="458">
        <v>44185</v>
      </c>
      <c r="B5890" s="81" t="s">
        <v>50</v>
      </c>
      <c r="C5890" s="81" t="s">
        <v>365</v>
      </c>
      <c r="D5890" s="459">
        <v>0</v>
      </c>
      <c r="E5890" s="81"/>
    </row>
    <row r="5891" spans="1:5" x14ac:dyDescent="0.25">
      <c r="A5891" s="458">
        <v>44185</v>
      </c>
      <c r="B5891" s="81" t="s">
        <v>27</v>
      </c>
      <c r="C5891" s="81" t="s">
        <v>43</v>
      </c>
      <c r="D5891" s="459">
        <v>0</v>
      </c>
      <c r="E5891" s="81"/>
    </row>
    <row r="5892" spans="1:5" x14ac:dyDescent="0.25">
      <c r="A5892" s="458">
        <v>44185</v>
      </c>
      <c r="B5892" s="81" t="s">
        <v>51</v>
      </c>
      <c r="C5892" s="81" t="s">
        <v>51</v>
      </c>
      <c r="D5892" s="459">
        <v>0</v>
      </c>
      <c r="E5892" s="81"/>
    </row>
    <row r="5893" spans="1:5" x14ac:dyDescent="0.25">
      <c r="A5893" s="458">
        <v>44185</v>
      </c>
      <c r="B5893" s="81" t="s">
        <v>10</v>
      </c>
      <c r="C5893" s="81" t="s">
        <v>10</v>
      </c>
      <c r="D5893" s="459">
        <v>0</v>
      </c>
      <c r="E5893" s="81"/>
    </row>
    <row r="5894" spans="1:5" x14ac:dyDescent="0.25">
      <c r="A5894" s="458">
        <v>44186</v>
      </c>
      <c r="B5894" s="81" t="s">
        <v>14</v>
      </c>
      <c r="C5894" s="81" t="s">
        <v>936</v>
      </c>
      <c r="D5894" s="459">
        <v>3</v>
      </c>
      <c r="E5894" s="81"/>
    </row>
    <row r="5895" spans="1:5" x14ac:dyDescent="0.25">
      <c r="A5895" s="458">
        <v>44186</v>
      </c>
      <c r="B5895" s="81" t="s">
        <v>14</v>
      </c>
      <c r="C5895" s="81" t="s">
        <v>14</v>
      </c>
      <c r="D5895" s="459">
        <v>15</v>
      </c>
      <c r="E5895" s="81"/>
    </row>
    <row r="5896" spans="1:5" x14ac:dyDescent="0.25">
      <c r="A5896" s="458">
        <v>44186</v>
      </c>
      <c r="B5896" s="81" t="s">
        <v>14</v>
      </c>
      <c r="C5896" s="81" t="s">
        <v>16</v>
      </c>
      <c r="D5896" s="459">
        <v>4</v>
      </c>
      <c r="E5896" s="81"/>
    </row>
    <row r="5897" spans="1:5" x14ac:dyDescent="0.25">
      <c r="A5897" s="458">
        <v>44186</v>
      </c>
      <c r="B5897" s="81" t="s">
        <v>20</v>
      </c>
      <c r="C5897" s="460" t="s">
        <v>1151</v>
      </c>
      <c r="D5897" s="459">
        <v>3</v>
      </c>
      <c r="E5897" s="81"/>
    </row>
    <row r="5898" spans="1:5" x14ac:dyDescent="0.25">
      <c r="A5898" s="458">
        <v>44186</v>
      </c>
      <c r="B5898" s="81" t="s">
        <v>20</v>
      </c>
      <c r="C5898" s="81" t="s">
        <v>20</v>
      </c>
      <c r="D5898" s="459">
        <v>78</v>
      </c>
      <c r="E5898" s="81"/>
    </row>
    <row r="5899" spans="1:5" x14ac:dyDescent="0.25">
      <c r="A5899" s="458">
        <v>44186</v>
      </c>
      <c r="B5899" s="81" t="s">
        <v>20</v>
      </c>
      <c r="C5899" s="81" t="s">
        <v>363</v>
      </c>
      <c r="D5899" s="459">
        <v>2</v>
      </c>
      <c r="E5899" s="81"/>
    </row>
    <row r="5900" spans="1:5" x14ac:dyDescent="0.25">
      <c r="A5900" s="458">
        <v>44186</v>
      </c>
      <c r="B5900" s="81" t="s">
        <v>20</v>
      </c>
      <c r="C5900" s="81" t="s">
        <v>648</v>
      </c>
      <c r="D5900" s="459">
        <v>1</v>
      </c>
      <c r="E5900" s="81"/>
    </row>
    <row r="5901" spans="1:5" x14ac:dyDescent="0.25">
      <c r="A5901" s="458">
        <v>44186</v>
      </c>
      <c r="B5901" s="81" t="s">
        <v>13</v>
      </c>
      <c r="C5901" s="460" t="s">
        <v>1165</v>
      </c>
      <c r="D5901" s="459">
        <v>4</v>
      </c>
      <c r="E5901" s="81"/>
    </row>
    <row r="5902" spans="1:5" x14ac:dyDescent="0.25">
      <c r="A5902" s="458">
        <v>44186</v>
      </c>
      <c r="B5902" s="81" t="s">
        <v>24</v>
      </c>
      <c r="C5902" s="81" t="s">
        <v>23</v>
      </c>
      <c r="D5902" s="459">
        <v>10</v>
      </c>
      <c r="E5902" s="81"/>
    </row>
    <row r="5903" spans="1:5" x14ac:dyDescent="0.25">
      <c r="A5903" s="458">
        <v>44186</v>
      </c>
      <c r="B5903" s="81" t="s">
        <v>24</v>
      </c>
      <c r="C5903" s="81" t="s">
        <v>24</v>
      </c>
      <c r="D5903" s="459">
        <v>14</v>
      </c>
      <c r="E5903" s="81"/>
    </row>
    <row r="5904" spans="1:5" x14ac:dyDescent="0.25">
      <c r="A5904" s="458">
        <v>44186</v>
      </c>
      <c r="B5904" s="81" t="s">
        <v>47</v>
      </c>
      <c r="C5904" s="81" t="s">
        <v>47</v>
      </c>
      <c r="D5904" s="459">
        <v>2</v>
      </c>
      <c r="E5904" s="81"/>
    </row>
    <row r="5905" spans="1:5" x14ac:dyDescent="0.25">
      <c r="A5905" s="458">
        <v>44186</v>
      </c>
      <c r="B5905" s="81" t="s">
        <v>48</v>
      </c>
      <c r="C5905" s="460" t="s">
        <v>1380</v>
      </c>
      <c r="D5905" s="459">
        <v>1</v>
      </c>
      <c r="E5905" s="81"/>
    </row>
    <row r="5906" spans="1:5" x14ac:dyDescent="0.25">
      <c r="A5906" s="458">
        <v>44186</v>
      </c>
      <c r="B5906" s="81" t="s">
        <v>7</v>
      </c>
      <c r="C5906" s="81" t="s">
        <v>7</v>
      </c>
      <c r="D5906" s="459">
        <v>5</v>
      </c>
      <c r="E5906" s="81"/>
    </row>
    <row r="5907" spans="1:5" x14ac:dyDescent="0.25">
      <c r="A5907" s="458">
        <v>44186</v>
      </c>
      <c r="B5907" s="81" t="s">
        <v>9</v>
      </c>
      <c r="C5907" s="81" t="s">
        <v>9</v>
      </c>
      <c r="D5907" s="459">
        <v>36</v>
      </c>
      <c r="E5907" s="81"/>
    </row>
    <row r="5908" spans="1:5" x14ac:dyDescent="0.25">
      <c r="A5908" s="458">
        <v>44186</v>
      </c>
      <c r="B5908" s="81" t="s">
        <v>9</v>
      </c>
      <c r="C5908" s="81" t="s">
        <v>17</v>
      </c>
      <c r="D5908" s="459">
        <v>1</v>
      </c>
      <c r="E5908" s="81"/>
    </row>
    <row r="5909" spans="1:5" x14ac:dyDescent="0.25">
      <c r="A5909" s="458">
        <v>44186</v>
      </c>
      <c r="B5909" s="81" t="s">
        <v>9</v>
      </c>
      <c r="C5909" s="460" t="s">
        <v>1202</v>
      </c>
      <c r="D5909" s="459">
        <v>1</v>
      </c>
      <c r="E5909" s="81"/>
    </row>
    <row r="5910" spans="1:5" x14ac:dyDescent="0.25">
      <c r="A5910" s="458">
        <v>44186</v>
      </c>
      <c r="B5910" s="81" t="s">
        <v>15</v>
      </c>
      <c r="C5910" s="81" t="s">
        <v>1139</v>
      </c>
      <c r="D5910" s="459">
        <v>2</v>
      </c>
      <c r="E5910" s="81"/>
    </row>
    <row r="5911" spans="1:5" x14ac:dyDescent="0.25">
      <c r="A5911" s="458">
        <v>44186</v>
      </c>
      <c r="B5911" s="81" t="s">
        <v>11</v>
      </c>
      <c r="C5911" s="81" t="s">
        <v>11</v>
      </c>
      <c r="D5911" s="459">
        <v>2</v>
      </c>
      <c r="E5911" s="81"/>
    </row>
    <row r="5912" spans="1:5" x14ac:dyDescent="0.25">
      <c r="A5912" s="458">
        <v>44186</v>
      </c>
      <c r="B5912" s="81" t="s">
        <v>12</v>
      </c>
      <c r="C5912" s="81" t="s">
        <v>73</v>
      </c>
      <c r="D5912" s="459">
        <v>1</v>
      </c>
      <c r="E5912" s="81"/>
    </row>
    <row r="5913" spans="1:5" x14ac:dyDescent="0.25">
      <c r="A5913" s="458">
        <v>44186</v>
      </c>
      <c r="B5913" s="81" t="s">
        <v>12</v>
      </c>
      <c r="C5913" s="81" t="s">
        <v>937</v>
      </c>
      <c r="D5913" s="459">
        <v>1</v>
      </c>
      <c r="E5913" s="81"/>
    </row>
    <row r="5914" spans="1:5" x14ac:dyDescent="0.25">
      <c r="A5914" s="458">
        <v>44186</v>
      </c>
      <c r="B5914" s="81" t="s">
        <v>12</v>
      </c>
      <c r="C5914" s="460" t="s">
        <v>1224</v>
      </c>
      <c r="D5914" s="459">
        <v>16</v>
      </c>
      <c r="E5914" s="81"/>
    </row>
    <row r="5915" spans="1:5" x14ac:dyDescent="0.25">
      <c r="A5915" s="458">
        <v>44186</v>
      </c>
      <c r="B5915" s="81" t="s">
        <v>12</v>
      </c>
      <c r="C5915" s="81" t="s">
        <v>12</v>
      </c>
      <c r="D5915" s="459">
        <v>8</v>
      </c>
      <c r="E5915" s="81"/>
    </row>
    <row r="5916" spans="1:5" x14ac:dyDescent="0.25">
      <c r="A5916" s="458">
        <v>44186</v>
      </c>
      <c r="B5916" s="81" t="s">
        <v>8</v>
      </c>
      <c r="C5916" s="81" t="s">
        <v>132</v>
      </c>
      <c r="D5916" s="459">
        <v>2</v>
      </c>
      <c r="E5916" s="81"/>
    </row>
    <row r="5917" spans="1:5" x14ac:dyDescent="0.25">
      <c r="A5917" s="458">
        <v>44186</v>
      </c>
      <c r="B5917" s="81" t="s">
        <v>8</v>
      </c>
      <c r="C5917" s="81" t="s">
        <v>203</v>
      </c>
      <c r="D5917" s="459">
        <v>3</v>
      </c>
      <c r="E5917" s="81"/>
    </row>
    <row r="5918" spans="1:5" x14ac:dyDescent="0.25">
      <c r="A5918" s="458">
        <v>44186</v>
      </c>
      <c r="B5918" s="81" t="s">
        <v>8</v>
      </c>
      <c r="C5918" s="81" t="s">
        <v>40</v>
      </c>
      <c r="D5918" s="459">
        <v>1</v>
      </c>
      <c r="E5918" s="81"/>
    </row>
    <row r="5919" spans="1:5" x14ac:dyDescent="0.25">
      <c r="A5919" s="458">
        <v>44186</v>
      </c>
      <c r="B5919" s="81" t="s">
        <v>8</v>
      </c>
      <c r="C5919" s="81" t="s">
        <v>8</v>
      </c>
      <c r="D5919" s="459">
        <v>24</v>
      </c>
      <c r="E5919" s="81"/>
    </row>
    <row r="5920" spans="1:5" x14ac:dyDescent="0.25">
      <c r="A5920" s="458">
        <v>44186</v>
      </c>
      <c r="B5920" s="81" t="s">
        <v>8</v>
      </c>
      <c r="C5920" s="81" t="s">
        <v>31</v>
      </c>
      <c r="D5920" s="459">
        <v>2</v>
      </c>
      <c r="E5920" s="81"/>
    </row>
    <row r="5921" spans="1:5" x14ac:dyDescent="0.25">
      <c r="A5921" s="458">
        <v>44186</v>
      </c>
      <c r="B5921" s="81" t="s">
        <v>8</v>
      </c>
      <c r="C5921" s="81" t="s">
        <v>79</v>
      </c>
      <c r="D5921" s="459">
        <v>2</v>
      </c>
      <c r="E5921" s="81"/>
    </row>
    <row r="5922" spans="1:5" x14ac:dyDescent="0.25">
      <c r="A5922" s="458">
        <v>44186</v>
      </c>
      <c r="B5922" s="81" t="s">
        <v>8</v>
      </c>
      <c r="C5922" s="81" t="s">
        <v>110</v>
      </c>
      <c r="D5922" s="459">
        <v>7</v>
      </c>
      <c r="E5922" s="81"/>
    </row>
    <row r="5923" spans="1:5" x14ac:dyDescent="0.25">
      <c r="A5923" s="458">
        <v>44186</v>
      </c>
      <c r="B5923" s="81" t="s">
        <v>49</v>
      </c>
      <c r="C5923" s="460" t="s">
        <v>1246</v>
      </c>
      <c r="D5923" s="459">
        <v>1</v>
      </c>
      <c r="E5923" s="81"/>
    </row>
    <row r="5924" spans="1:5" x14ac:dyDescent="0.25">
      <c r="A5924" s="458">
        <v>44186</v>
      </c>
      <c r="B5924" s="81" t="s">
        <v>49</v>
      </c>
      <c r="C5924" s="81" t="s">
        <v>49</v>
      </c>
      <c r="D5924" s="459">
        <v>1</v>
      </c>
      <c r="E5924" s="81"/>
    </row>
    <row r="5925" spans="1:5" x14ac:dyDescent="0.25">
      <c r="A5925" s="458">
        <v>44186</v>
      </c>
      <c r="B5925" s="81" t="s">
        <v>50</v>
      </c>
      <c r="C5925" s="116" t="s">
        <v>1140</v>
      </c>
      <c r="D5925" s="459">
        <v>1</v>
      </c>
      <c r="E5925" s="81"/>
    </row>
    <row r="5926" spans="1:5" x14ac:dyDescent="0.25">
      <c r="A5926" s="458">
        <v>44186</v>
      </c>
      <c r="B5926" s="81" t="s">
        <v>27</v>
      </c>
      <c r="C5926" s="81" t="s">
        <v>139</v>
      </c>
      <c r="D5926" s="459">
        <v>1</v>
      </c>
      <c r="E5926" s="81"/>
    </row>
    <row r="5927" spans="1:5" x14ac:dyDescent="0.25">
      <c r="A5927" s="458">
        <v>44186</v>
      </c>
      <c r="B5927" s="81" t="s">
        <v>27</v>
      </c>
      <c r="C5927" s="81" t="s">
        <v>43</v>
      </c>
      <c r="D5927" s="459">
        <v>39</v>
      </c>
      <c r="E5927" s="81"/>
    </row>
    <row r="5928" spans="1:5" x14ac:dyDescent="0.25">
      <c r="A5928" s="458">
        <v>44186</v>
      </c>
      <c r="B5928" s="81" t="s">
        <v>27</v>
      </c>
      <c r="C5928" s="460" t="s">
        <v>1257</v>
      </c>
      <c r="D5928" s="459">
        <v>1</v>
      </c>
      <c r="E5928" s="81"/>
    </row>
    <row r="5929" spans="1:5" x14ac:dyDescent="0.25">
      <c r="A5929" s="458">
        <v>44186</v>
      </c>
      <c r="B5929" s="81" t="s">
        <v>51</v>
      </c>
      <c r="C5929" s="81" t="s">
        <v>51</v>
      </c>
      <c r="D5929" s="459">
        <v>8</v>
      </c>
      <c r="E5929" s="81"/>
    </row>
    <row r="5930" spans="1:5" x14ac:dyDescent="0.25">
      <c r="A5930" s="458">
        <v>44186</v>
      </c>
      <c r="B5930" s="81" t="s">
        <v>10</v>
      </c>
      <c r="C5930" s="81" t="s">
        <v>10</v>
      </c>
      <c r="D5930" s="459">
        <v>4</v>
      </c>
      <c r="E5930" s="81"/>
    </row>
    <row r="5931" spans="1:5" x14ac:dyDescent="0.25">
      <c r="A5931" s="458">
        <v>44187</v>
      </c>
      <c r="B5931" s="81" t="s">
        <v>14</v>
      </c>
      <c r="C5931" s="81" t="s">
        <v>14</v>
      </c>
      <c r="D5931" s="459">
        <v>2</v>
      </c>
      <c r="E5931" s="81"/>
    </row>
    <row r="5932" spans="1:5" x14ac:dyDescent="0.25">
      <c r="A5932" s="458">
        <v>44187</v>
      </c>
      <c r="B5932" s="81" t="s">
        <v>20</v>
      </c>
      <c r="C5932" s="460" t="s">
        <v>1151</v>
      </c>
      <c r="D5932" s="459">
        <v>1</v>
      </c>
      <c r="E5932" s="81"/>
    </row>
    <row r="5933" spans="1:5" x14ac:dyDescent="0.25">
      <c r="A5933" s="458">
        <v>44187</v>
      </c>
      <c r="B5933" s="81" t="s">
        <v>20</v>
      </c>
      <c r="C5933" s="81" t="s">
        <v>20</v>
      </c>
      <c r="D5933" s="459">
        <v>51</v>
      </c>
      <c r="E5933" s="81"/>
    </row>
    <row r="5934" spans="1:5" x14ac:dyDescent="0.25">
      <c r="A5934" s="458">
        <v>44187</v>
      </c>
      <c r="B5934" s="81" t="s">
        <v>20</v>
      </c>
      <c r="C5934" s="81" t="s">
        <v>648</v>
      </c>
      <c r="D5934" s="459">
        <v>2</v>
      </c>
      <c r="E5934" s="81"/>
    </row>
    <row r="5935" spans="1:5" x14ac:dyDescent="0.25">
      <c r="A5935" s="458">
        <v>44187</v>
      </c>
      <c r="B5935" s="81" t="s">
        <v>13</v>
      </c>
      <c r="C5935" s="460" t="s">
        <v>1165</v>
      </c>
      <c r="D5935" s="459">
        <v>1</v>
      </c>
      <c r="E5935" s="81"/>
    </row>
    <row r="5936" spans="1:5" x14ac:dyDescent="0.25">
      <c r="A5936" s="458">
        <v>44187</v>
      </c>
      <c r="B5936" s="81" t="s">
        <v>13</v>
      </c>
      <c r="C5936" s="460" t="s">
        <v>1167</v>
      </c>
      <c r="D5936" s="459">
        <v>2</v>
      </c>
      <c r="E5936" s="81"/>
    </row>
    <row r="5937" spans="1:5" x14ac:dyDescent="0.25">
      <c r="A5937" s="458">
        <v>44187</v>
      </c>
      <c r="B5937" s="81" t="s">
        <v>24</v>
      </c>
      <c r="C5937" s="81" t="s">
        <v>23</v>
      </c>
      <c r="D5937" s="459">
        <v>32</v>
      </c>
      <c r="E5937" s="81"/>
    </row>
    <row r="5938" spans="1:5" x14ac:dyDescent="0.25">
      <c r="A5938" s="458">
        <v>44187</v>
      </c>
      <c r="B5938" s="81" t="s">
        <v>24</v>
      </c>
      <c r="C5938" s="81" t="s">
        <v>24</v>
      </c>
      <c r="D5938" s="459">
        <v>4</v>
      </c>
      <c r="E5938" s="81"/>
    </row>
    <row r="5939" spans="1:5" x14ac:dyDescent="0.25">
      <c r="A5939" s="458">
        <v>44187</v>
      </c>
      <c r="B5939" s="81" t="s">
        <v>24</v>
      </c>
      <c r="C5939" s="81" t="s">
        <v>37</v>
      </c>
      <c r="D5939" s="459">
        <v>1</v>
      </c>
      <c r="E5939" s="81"/>
    </row>
    <row r="5940" spans="1:5" x14ac:dyDescent="0.25">
      <c r="A5940" s="458">
        <v>44187</v>
      </c>
      <c r="B5940" s="81" t="s">
        <v>24</v>
      </c>
      <c r="C5940" s="81" t="s">
        <v>36</v>
      </c>
      <c r="D5940" s="459">
        <v>1</v>
      </c>
      <c r="E5940" s="81"/>
    </row>
    <row r="5941" spans="1:5" x14ac:dyDescent="0.25">
      <c r="A5941" s="458">
        <v>44187</v>
      </c>
      <c r="B5941" s="81" t="s">
        <v>47</v>
      </c>
      <c r="C5941" s="460" t="s">
        <v>1183</v>
      </c>
      <c r="D5941" s="459">
        <v>1</v>
      </c>
      <c r="E5941" s="81"/>
    </row>
    <row r="5942" spans="1:5" x14ac:dyDescent="0.25">
      <c r="A5942" s="458">
        <v>44187</v>
      </c>
      <c r="B5942" s="81" t="s">
        <v>47</v>
      </c>
      <c r="C5942" s="81" t="s">
        <v>47</v>
      </c>
      <c r="D5942" s="459">
        <v>2</v>
      </c>
      <c r="E5942" s="81"/>
    </row>
    <row r="5943" spans="1:5" x14ac:dyDescent="0.25">
      <c r="A5943" s="458">
        <v>44187</v>
      </c>
      <c r="B5943" s="81" t="s">
        <v>48</v>
      </c>
      <c r="C5943" s="460" t="s">
        <v>1380</v>
      </c>
      <c r="D5943" s="459">
        <v>3</v>
      </c>
      <c r="E5943" s="81"/>
    </row>
    <row r="5944" spans="1:5" x14ac:dyDescent="0.25">
      <c r="A5944" s="458">
        <v>44187</v>
      </c>
      <c r="B5944" s="81" t="s">
        <v>7</v>
      </c>
      <c r="C5944" s="81" t="s">
        <v>7</v>
      </c>
      <c r="D5944" s="459">
        <v>0</v>
      </c>
      <c r="E5944" s="81"/>
    </row>
    <row r="5945" spans="1:5" x14ac:dyDescent="0.25">
      <c r="A5945" s="458">
        <v>44187</v>
      </c>
      <c r="B5945" s="81" t="s">
        <v>9</v>
      </c>
      <c r="C5945" s="460" t="s">
        <v>1192</v>
      </c>
      <c r="D5945" s="459">
        <v>5</v>
      </c>
      <c r="E5945" s="81"/>
    </row>
    <row r="5946" spans="1:5" x14ac:dyDescent="0.25">
      <c r="A5946" s="458">
        <v>44187</v>
      </c>
      <c r="B5946" s="81" t="s">
        <v>9</v>
      </c>
      <c r="C5946" s="81" t="s">
        <v>9</v>
      </c>
      <c r="D5946" s="459">
        <v>16</v>
      </c>
      <c r="E5946" s="81"/>
    </row>
    <row r="5947" spans="1:5" x14ac:dyDescent="0.25">
      <c r="A5947" s="458">
        <v>44187</v>
      </c>
      <c r="B5947" s="81" t="s">
        <v>15</v>
      </c>
      <c r="C5947" s="81" t="s">
        <v>1139</v>
      </c>
      <c r="D5947" s="459">
        <v>2</v>
      </c>
      <c r="E5947" s="81"/>
    </row>
    <row r="5948" spans="1:5" x14ac:dyDescent="0.25">
      <c r="A5948" s="458">
        <v>44187</v>
      </c>
      <c r="B5948" s="81" t="s">
        <v>11</v>
      </c>
      <c r="C5948" s="81" t="s">
        <v>64</v>
      </c>
      <c r="D5948" s="459">
        <v>2</v>
      </c>
      <c r="E5948" s="81"/>
    </row>
    <row r="5949" spans="1:5" x14ac:dyDescent="0.25">
      <c r="A5949" s="458">
        <v>44187</v>
      </c>
      <c r="B5949" s="81" t="s">
        <v>11</v>
      </c>
      <c r="C5949" s="81" t="s">
        <v>11</v>
      </c>
      <c r="D5949" s="459">
        <v>6</v>
      </c>
      <c r="E5949" s="81"/>
    </row>
    <row r="5950" spans="1:5" x14ac:dyDescent="0.25">
      <c r="A5950" s="458">
        <v>44187</v>
      </c>
      <c r="B5950" s="81" t="s">
        <v>12</v>
      </c>
      <c r="C5950" s="460" t="s">
        <v>1224</v>
      </c>
      <c r="D5950" s="459">
        <v>7</v>
      </c>
      <c r="E5950" s="81"/>
    </row>
    <row r="5951" spans="1:5" x14ac:dyDescent="0.25">
      <c r="A5951" s="458">
        <v>44187</v>
      </c>
      <c r="B5951" s="81" t="s">
        <v>8</v>
      </c>
      <c r="C5951" s="81" t="s">
        <v>718</v>
      </c>
      <c r="D5951" s="459">
        <v>1</v>
      </c>
      <c r="E5951" s="81"/>
    </row>
    <row r="5952" spans="1:5" x14ac:dyDescent="0.25">
      <c r="A5952" s="458">
        <v>44187</v>
      </c>
      <c r="B5952" s="81" t="s">
        <v>8</v>
      </c>
      <c r="C5952" s="81" t="s">
        <v>132</v>
      </c>
      <c r="D5952" s="459">
        <v>1</v>
      </c>
      <c r="E5952" s="81"/>
    </row>
    <row r="5953" spans="1:5" x14ac:dyDescent="0.25">
      <c r="A5953" s="458">
        <v>44187</v>
      </c>
      <c r="B5953" s="81" t="s">
        <v>8</v>
      </c>
      <c r="C5953" s="81" t="s">
        <v>40</v>
      </c>
      <c r="D5953" s="459">
        <v>3</v>
      </c>
      <c r="E5953" s="81"/>
    </row>
    <row r="5954" spans="1:5" x14ac:dyDescent="0.25">
      <c r="A5954" s="458">
        <v>44187</v>
      </c>
      <c r="B5954" s="81" t="s">
        <v>8</v>
      </c>
      <c r="C5954" s="81" t="s">
        <v>8</v>
      </c>
      <c r="D5954" s="459">
        <v>35</v>
      </c>
      <c r="E5954" s="81"/>
    </row>
    <row r="5955" spans="1:5" x14ac:dyDescent="0.25">
      <c r="A5955" s="458">
        <v>44187</v>
      </c>
      <c r="B5955" s="81" t="s">
        <v>49</v>
      </c>
      <c r="C5955" s="81" t="s">
        <v>49</v>
      </c>
      <c r="D5955" s="459">
        <v>0</v>
      </c>
      <c r="E5955" s="81"/>
    </row>
    <row r="5956" spans="1:5" x14ac:dyDescent="0.25">
      <c r="A5956" s="458">
        <v>44187</v>
      </c>
      <c r="B5956" s="81" t="s">
        <v>50</v>
      </c>
      <c r="C5956" s="81" t="s">
        <v>805</v>
      </c>
      <c r="D5956" s="459">
        <v>1</v>
      </c>
      <c r="E5956" s="81"/>
    </row>
    <row r="5957" spans="1:5" x14ac:dyDescent="0.25">
      <c r="A5957" s="458">
        <v>44187</v>
      </c>
      <c r="B5957" s="81" t="s">
        <v>50</v>
      </c>
      <c r="C5957" s="116" t="s">
        <v>1140</v>
      </c>
      <c r="D5957" s="459">
        <v>1</v>
      </c>
      <c r="E5957" s="81"/>
    </row>
    <row r="5958" spans="1:5" x14ac:dyDescent="0.25">
      <c r="A5958" s="458">
        <v>44187</v>
      </c>
      <c r="B5958" s="81" t="s">
        <v>50</v>
      </c>
      <c r="C5958" s="81" t="s">
        <v>365</v>
      </c>
      <c r="D5958" s="459">
        <v>4</v>
      </c>
      <c r="E5958" s="81"/>
    </row>
    <row r="5959" spans="1:5" x14ac:dyDescent="0.25">
      <c r="A5959" s="458">
        <v>44187</v>
      </c>
      <c r="B5959" s="81" t="s">
        <v>27</v>
      </c>
      <c r="C5959" s="81" t="s">
        <v>139</v>
      </c>
      <c r="D5959" s="459">
        <v>5</v>
      </c>
      <c r="E5959" s="81"/>
    </row>
    <row r="5960" spans="1:5" x14ac:dyDescent="0.25">
      <c r="A5960" s="458">
        <v>44187</v>
      </c>
      <c r="B5960" s="81" t="s">
        <v>27</v>
      </c>
      <c r="C5960" s="81" t="s">
        <v>43</v>
      </c>
      <c r="D5960" s="459">
        <v>43</v>
      </c>
      <c r="E5960" s="81"/>
    </row>
    <row r="5961" spans="1:5" x14ac:dyDescent="0.25">
      <c r="A5961" s="458">
        <v>44187</v>
      </c>
      <c r="B5961" s="81" t="s">
        <v>27</v>
      </c>
      <c r="C5961" s="81" t="s">
        <v>851</v>
      </c>
      <c r="D5961" s="459">
        <v>1</v>
      </c>
      <c r="E5961" s="81"/>
    </row>
    <row r="5962" spans="1:5" x14ac:dyDescent="0.25">
      <c r="A5962" s="458">
        <v>44187</v>
      </c>
      <c r="B5962" s="81" t="s">
        <v>51</v>
      </c>
      <c r="C5962" s="81" t="s">
        <v>51</v>
      </c>
      <c r="D5962" s="459">
        <v>2</v>
      </c>
      <c r="E5962" s="81"/>
    </row>
    <row r="5963" spans="1:5" x14ac:dyDescent="0.25">
      <c r="A5963" s="458">
        <v>44187</v>
      </c>
      <c r="B5963" s="81" t="s">
        <v>10</v>
      </c>
      <c r="C5963" s="81" t="s">
        <v>10</v>
      </c>
      <c r="D5963" s="459">
        <v>2</v>
      </c>
      <c r="E5963" s="81"/>
    </row>
    <row r="5964" spans="1:5" x14ac:dyDescent="0.25">
      <c r="A5964" s="458">
        <v>44188</v>
      </c>
      <c r="B5964" s="81" t="s">
        <v>14</v>
      </c>
      <c r="C5964" s="81" t="s">
        <v>14</v>
      </c>
      <c r="D5964" s="459">
        <v>5</v>
      </c>
      <c r="E5964" s="81"/>
    </row>
    <row r="5965" spans="1:5" x14ac:dyDescent="0.25">
      <c r="A5965" s="458">
        <v>44188</v>
      </c>
      <c r="B5965" s="81" t="s">
        <v>14</v>
      </c>
      <c r="C5965" s="81" t="s">
        <v>16</v>
      </c>
      <c r="D5965" s="459">
        <v>2</v>
      </c>
      <c r="E5965" s="81"/>
    </row>
    <row r="5966" spans="1:5" x14ac:dyDescent="0.25">
      <c r="A5966" s="458">
        <v>44188</v>
      </c>
      <c r="B5966" s="81" t="s">
        <v>20</v>
      </c>
      <c r="C5966" s="460" t="s">
        <v>1151</v>
      </c>
      <c r="D5966" s="459">
        <v>1</v>
      </c>
      <c r="E5966" s="81"/>
    </row>
    <row r="5967" spans="1:5" x14ac:dyDescent="0.25">
      <c r="A5967" s="458">
        <v>44188</v>
      </c>
      <c r="B5967" s="81" t="s">
        <v>20</v>
      </c>
      <c r="C5967" s="81" t="s">
        <v>20</v>
      </c>
      <c r="D5967" s="459">
        <v>72</v>
      </c>
      <c r="E5967" s="81"/>
    </row>
    <row r="5968" spans="1:5" x14ac:dyDescent="0.25">
      <c r="A5968" s="458">
        <v>44188</v>
      </c>
      <c r="B5968" s="81" t="s">
        <v>13</v>
      </c>
      <c r="C5968" s="81" t="s">
        <v>13</v>
      </c>
      <c r="D5968" s="459">
        <v>1</v>
      </c>
      <c r="E5968" s="81"/>
    </row>
    <row r="5969" spans="1:5" x14ac:dyDescent="0.25">
      <c r="A5969" s="458">
        <v>44188</v>
      </c>
      <c r="B5969" s="81" t="s">
        <v>13</v>
      </c>
      <c r="C5969" s="460" t="s">
        <v>1165</v>
      </c>
      <c r="D5969" s="459">
        <v>2</v>
      </c>
      <c r="E5969" s="81"/>
    </row>
    <row r="5970" spans="1:5" x14ac:dyDescent="0.25">
      <c r="A5970" s="458">
        <v>44188</v>
      </c>
      <c r="B5970" s="81" t="s">
        <v>13</v>
      </c>
      <c r="C5970" s="460" t="s">
        <v>1167</v>
      </c>
      <c r="D5970" s="459">
        <v>1</v>
      </c>
      <c r="E5970" s="81"/>
    </row>
    <row r="5971" spans="1:5" x14ac:dyDescent="0.25">
      <c r="A5971" s="458">
        <v>44188</v>
      </c>
      <c r="B5971" s="81" t="s">
        <v>24</v>
      </c>
      <c r="C5971" s="81" t="s">
        <v>23</v>
      </c>
      <c r="D5971" s="459">
        <v>20</v>
      </c>
      <c r="E5971" s="81"/>
    </row>
    <row r="5972" spans="1:5" x14ac:dyDescent="0.25">
      <c r="A5972" s="458">
        <v>44188</v>
      </c>
      <c r="B5972" s="81" t="s">
        <v>24</v>
      </c>
      <c r="C5972" s="460" t="s">
        <v>1180</v>
      </c>
      <c r="D5972" s="459">
        <v>2</v>
      </c>
      <c r="E5972" s="81"/>
    </row>
    <row r="5973" spans="1:5" x14ac:dyDescent="0.25">
      <c r="A5973" s="458">
        <v>44188</v>
      </c>
      <c r="B5973" s="81" t="s">
        <v>24</v>
      </c>
      <c r="C5973" s="81" t="s">
        <v>24</v>
      </c>
      <c r="D5973" s="459">
        <v>20</v>
      </c>
      <c r="E5973" s="81"/>
    </row>
    <row r="5974" spans="1:5" x14ac:dyDescent="0.25">
      <c r="A5974" s="458">
        <v>44188</v>
      </c>
      <c r="B5974" s="81" t="s">
        <v>47</v>
      </c>
      <c r="C5974" s="81" t="s">
        <v>47</v>
      </c>
      <c r="D5974" s="459">
        <v>1</v>
      </c>
      <c r="E5974" s="81"/>
    </row>
    <row r="5975" spans="1:5" x14ac:dyDescent="0.25">
      <c r="A5975" s="458">
        <v>44188</v>
      </c>
      <c r="B5975" s="81" t="s">
        <v>48</v>
      </c>
      <c r="C5975" s="460" t="s">
        <v>1380</v>
      </c>
      <c r="D5975" s="459">
        <v>0</v>
      </c>
      <c r="E5975" s="81"/>
    </row>
    <row r="5976" spans="1:5" x14ac:dyDescent="0.25">
      <c r="A5976" s="458">
        <v>44188</v>
      </c>
      <c r="B5976" s="81" t="s">
        <v>7</v>
      </c>
      <c r="C5976" s="81" t="s">
        <v>7</v>
      </c>
      <c r="D5976" s="459">
        <v>6</v>
      </c>
      <c r="E5976" s="81"/>
    </row>
    <row r="5977" spans="1:5" x14ac:dyDescent="0.25">
      <c r="A5977" s="458">
        <v>44188</v>
      </c>
      <c r="B5977" s="81" t="s">
        <v>9</v>
      </c>
      <c r="C5977" s="81" t="s">
        <v>9</v>
      </c>
      <c r="D5977" s="459">
        <v>27</v>
      </c>
      <c r="E5977" s="81"/>
    </row>
    <row r="5978" spans="1:5" x14ac:dyDescent="0.25">
      <c r="A5978" s="458">
        <v>44188</v>
      </c>
      <c r="B5978" s="81" t="s">
        <v>9</v>
      </c>
      <c r="C5978" s="81" t="s">
        <v>143</v>
      </c>
      <c r="D5978" s="459">
        <v>1</v>
      </c>
      <c r="E5978" s="81"/>
    </row>
    <row r="5979" spans="1:5" x14ac:dyDescent="0.25">
      <c r="A5979" s="458">
        <v>44188</v>
      </c>
      <c r="B5979" s="81" t="s">
        <v>15</v>
      </c>
      <c r="C5979" s="81" t="s">
        <v>1139</v>
      </c>
      <c r="D5979" s="459">
        <v>0</v>
      </c>
      <c r="E5979" s="81"/>
    </row>
    <row r="5980" spans="1:5" x14ac:dyDescent="0.25">
      <c r="A5980" s="458">
        <v>44188</v>
      </c>
      <c r="B5980" s="81" t="s">
        <v>11</v>
      </c>
      <c r="C5980" s="81" t="s">
        <v>333</v>
      </c>
      <c r="D5980" s="459">
        <v>1</v>
      </c>
      <c r="E5980" s="81"/>
    </row>
    <row r="5981" spans="1:5" x14ac:dyDescent="0.25">
      <c r="A5981" s="458">
        <v>44188</v>
      </c>
      <c r="B5981" s="81" t="s">
        <v>11</v>
      </c>
      <c r="C5981" s="81" t="s">
        <v>11</v>
      </c>
      <c r="D5981" s="459">
        <v>6</v>
      </c>
      <c r="E5981" s="81"/>
    </row>
    <row r="5982" spans="1:5" x14ac:dyDescent="0.25">
      <c r="A5982" s="458">
        <v>44188</v>
      </c>
      <c r="B5982" s="81" t="s">
        <v>12</v>
      </c>
      <c r="C5982" s="460" t="s">
        <v>1224</v>
      </c>
      <c r="D5982" s="459">
        <v>1</v>
      </c>
      <c r="E5982" s="81"/>
    </row>
    <row r="5983" spans="1:5" x14ac:dyDescent="0.25">
      <c r="A5983" s="458">
        <v>44188</v>
      </c>
      <c r="B5983" s="81" t="s">
        <v>12</v>
      </c>
      <c r="C5983" s="81" t="s">
        <v>12</v>
      </c>
      <c r="D5983" s="459">
        <v>1</v>
      </c>
      <c r="E5983" s="81"/>
    </row>
    <row r="5984" spans="1:5" x14ac:dyDescent="0.25">
      <c r="A5984" s="458">
        <v>44188</v>
      </c>
      <c r="B5984" s="81" t="s">
        <v>8</v>
      </c>
      <c r="C5984" s="460" t="s">
        <v>1232</v>
      </c>
      <c r="D5984" s="459">
        <v>2</v>
      </c>
      <c r="E5984" s="81"/>
    </row>
    <row r="5985" spans="1:5" x14ac:dyDescent="0.25">
      <c r="A5985" s="458">
        <v>44188</v>
      </c>
      <c r="B5985" s="81" t="s">
        <v>8</v>
      </c>
      <c r="C5985" s="81" t="s">
        <v>58</v>
      </c>
      <c r="D5985" s="459">
        <v>2</v>
      </c>
      <c r="E5985" s="81"/>
    </row>
    <row r="5986" spans="1:5" x14ac:dyDescent="0.25">
      <c r="A5986" s="458">
        <v>44188</v>
      </c>
      <c r="B5986" s="81" t="s">
        <v>8</v>
      </c>
      <c r="C5986" s="81" t="s">
        <v>113</v>
      </c>
      <c r="D5986" s="459">
        <v>1</v>
      </c>
      <c r="E5986" s="81"/>
    </row>
    <row r="5987" spans="1:5" x14ac:dyDescent="0.25">
      <c r="A5987" s="458">
        <v>44188</v>
      </c>
      <c r="B5987" s="81" t="s">
        <v>8</v>
      </c>
      <c r="C5987" s="81" t="s">
        <v>140</v>
      </c>
      <c r="D5987" s="459">
        <v>1</v>
      </c>
      <c r="E5987" s="81"/>
    </row>
    <row r="5988" spans="1:5" x14ac:dyDescent="0.25">
      <c r="A5988" s="458">
        <v>44188</v>
      </c>
      <c r="B5988" s="81" t="s">
        <v>8</v>
      </c>
      <c r="C5988" s="81" t="s">
        <v>132</v>
      </c>
      <c r="D5988" s="459">
        <v>3</v>
      </c>
      <c r="E5988" s="81"/>
    </row>
    <row r="5989" spans="1:5" x14ac:dyDescent="0.25">
      <c r="A5989" s="458">
        <v>44188</v>
      </c>
      <c r="B5989" s="81" t="s">
        <v>8</v>
      </c>
      <c r="C5989" s="81" t="s">
        <v>203</v>
      </c>
      <c r="D5989" s="459">
        <v>2</v>
      </c>
      <c r="E5989" s="81"/>
    </row>
    <row r="5990" spans="1:5" x14ac:dyDescent="0.25">
      <c r="A5990" s="458">
        <v>44188</v>
      </c>
      <c r="B5990" s="81" t="s">
        <v>8</v>
      </c>
      <c r="C5990" s="81" t="s">
        <v>8</v>
      </c>
      <c r="D5990" s="459">
        <v>32</v>
      </c>
      <c r="E5990" s="81"/>
    </row>
    <row r="5991" spans="1:5" x14ac:dyDescent="0.25">
      <c r="A5991" s="458">
        <v>44188</v>
      </c>
      <c r="B5991" s="81" t="s">
        <v>8</v>
      </c>
      <c r="C5991" s="81" t="s">
        <v>31</v>
      </c>
      <c r="D5991" s="459">
        <v>1</v>
      </c>
      <c r="E5991" s="81"/>
    </row>
    <row r="5992" spans="1:5" x14ac:dyDescent="0.25">
      <c r="A5992" s="458">
        <v>44188</v>
      </c>
      <c r="B5992" s="81" t="s">
        <v>8</v>
      </c>
      <c r="C5992" s="81" t="s">
        <v>592</v>
      </c>
      <c r="D5992" s="459">
        <v>1</v>
      </c>
      <c r="E5992" s="81"/>
    </row>
    <row r="5993" spans="1:5" x14ac:dyDescent="0.25">
      <c r="A5993" s="458">
        <v>44188</v>
      </c>
      <c r="B5993" s="81" t="s">
        <v>8</v>
      </c>
      <c r="C5993" s="81" t="s">
        <v>110</v>
      </c>
      <c r="D5993" s="459">
        <v>2</v>
      </c>
      <c r="E5993" s="81"/>
    </row>
    <row r="5994" spans="1:5" x14ac:dyDescent="0.25">
      <c r="A5994" s="458">
        <v>44188</v>
      </c>
      <c r="B5994" s="81" t="s">
        <v>49</v>
      </c>
      <c r="C5994" s="81" t="s">
        <v>49</v>
      </c>
      <c r="D5994" s="459">
        <v>0</v>
      </c>
      <c r="E5994" s="81"/>
    </row>
    <row r="5995" spans="1:5" x14ac:dyDescent="0.25">
      <c r="A5995" s="458">
        <v>44188</v>
      </c>
      <c r="B5995" s="81" t="s">
        <v>50</v>
      </c>
      <c r="C5995" s="81" t="s">
        <v>365</v>
      </c>
      <c r="D5995" s="459">
        <v>2</v>
      </c>
      <c r="E5995" s="81"/>
    </row>
    <row r="5996" spans="1:5" x14ac:dyDescent="0.25">
      <c r="A5996" s="458">
        <v>44188</v>
      </c>
      <c r="B5996" s="81" t="s">
        <v>27</v>
      </c>
      <c r="C5996" s="81" t="s">
        <v>139</v>
      </c>
      <c r="D5996" s="459">
        <v>11</v>
      </c>
      <c r="E5996" s="81"/>
    </row>
    <row r="5997" spans="1:5" x14ac:dyDescent="0.25">
      <c r="A5997" s="458">
        <v>44188</v>
      </c>
      <c r="B5997" s="81" t="s">
        <v>27</v>
      </c>
      <c r="C5997" s="81" t="s">
        <v>43</v>
      </c>
      <c r="D5997" s="459">
        <v>42</v>
      </c>
      <c r="E5997" s="81"/>
    </row>
    <row r="5998" spans="1:5" x14ac:dyDescent="0.25">
      <c r="A5998" s="458">
        <v>44188</v>
      </c>
      <c r="B5998" s="81" t="s">
        <v>51</v>
      </c>
      <c r="C5998" s="81" t="s">
        <v>51</v>
      </c>
      <c r="D5998" s="459">
        <v>15</v>
      </c>
      <c r="E5998" s="81"/>
    </row>
    <row r="5999" spans="1:5" x14ac:dyDescent="0.25">
      <c r="A5999" s="458">
        <v>44188</v>
      </c>
      <c r="B5999" s="81" t="s">
        <v>10</v>
      </c>
      <c r="C5999" s="460" t="s">
        <v>1262</v>
      </c>
      <c r="D5999" s="459">
        <v>1</v>
      </c>
      <c r="E5999" s="81"/>
    </row>
    <row r="6000" spans="1:5" x14ac:dyDescent="0.25">
      <c r="A6000" s="458">
        <v>44188</v>
      </c>
      <c r="B6000" s="81" t="s">
        <v>10</v>
      </c>
      <c r="C6000" s="81" t="s">
        <v>10</v>
      </c>
      <c r="D6000" s="459">
        <v>11</v>
      </c>
      <c r="E6000" s="81"/>
    </row>
    <row r="6001" spans="1:5" x14ac:dyDescent="0.25">
      <c r="A6001" s="458">
        <v>44189</v>
      </c>
      <c r="B6001" s="81" t="s">
        <v>14</v>
      </c>
      <c r="C6001" s="81" t="s">
        <v>14</v>
      </c>
      <c r="D6001" s="459">
        <v>6</v>
      </c>
      <c r="E6001" s="81"/>
    </row>
    <row r="6002" spans="1:5" x14ac:dyDescent="0.25">
      <c r="A6002" s="458">
        <v>44189</v>
      </c>
      <c r="B6002" s="81" t="s">
        <v>14</v>
      </c>
      <c r="C6002" s="81" t="s">
        <v>16</v>
      </c>
      <c r="D6002" s="459">
        <v>1</v>
      </c>
      <c r="E6002" s="81"/>
    </row>
    <row r="6003" spans="1:5" x14ac:dyDescent="0.25">
      <c r="A6003" s="458">
        <v>44189</v>
      </c>
      <c r="B6003" s="81" t="s">
        <v>20</v>
      </c>
      <c r="C6003" s="460" t="s">
        <v>1151</v>
      </c>
      <c r="D6003" s="459">
        <v>1</v>
      </c>
      <c r="E6003" s="81"/>
    </row>
    <row r="6004" spans="1:5" x14ac:dyDescent="0.25">
      <c r="A6004" s="458">
        <v>44189</v>
      </c>
      <c r="B6004" s="81" t="s">
        <v>20</v>
      </c>
      <c r="C6004" s="81" t="s">
        <v>20</v>
      </c>
      <c r="D6004" s="459">
        <v>70</v>
      </c>
      <c r="E6004" s="81"/>
    </row>
    <row r="6005" spans="1:5" x14ac:dyDescent="0.25">
      <c r="A6005" s="458">
        <v>44189</v>
      </c>
      <c r="B6005" s="81" t="s">
        <v>20</v>
      </c>
      <c r="C6005" s="81" t="s">
        <v>648</v>
      </c>
      <c r="D6005" s="459">
        <v>3</v>
      </c>
      <c r="E6005" s="81"/>
    </row>
    <row r="6006" spans="1:5" x14ac:dyDescent="0.25">
      <c r="A6006" s="458">
        <v>44189</v>
      </c>
      <c r="B6006" s="81" t="s">
        <v>20</v>
      </c>
      <c r="C6006" s="81" t="s">
        <v>709</v>
      </c>
      <c r="D6006" s="459">
        <v>1</v>
      </c>
      <c r="E6006" s="81"/>
    </row>
    <row r="6007" spans="1:5" x14ac:dyDescent="0.25">
      <c r="A6007" s="458">
        <v>44189</v>
      </c>
      <c r="B6007" s="81" t="s">
        <v>13</v>
      </c>
      <c r="C6007" s="81" t="s">
        <v>13</v>
      </c>
      <c r="D6007" s="459">
        <v>2</v>
      </c>
      <c r="E6007" s="81"/>
    </row>
    <row r="6008" spans="1:5" x14ac:dyDescent="0.25">
      <c r="A6008" s="458">
        <v>44189</v>
      </c>
      <c r="B6008" s="81" t="s">
        <v>13</v>
      </c>
      <c r="C6008" s="460" t="s">
        <v>1165</v>
      </c>
      <c r="D6008" s="459">
        <v>2</v>
      </c>
      <c r="E6008" s="81"/>
    </row>
    <row r="6009" spans="1:5" x14ac:dyDescent="0.25">
      <c r="A6009" s="458">
        <v>44189</v>
      </c>
      <c r="B6009" s="81" t="s">
        <v>13</v>
      </c>
      <c r="C6009" s="460" t="s">
        <v>1167</v>
      </c>
      <c r="D6009" s="459">
        <v>4</v>
      </c>
      <c r="E6009" s="81"/>
    </row>
    <row r="6010" spans="1:5" x14ac:dyDescent="0.25">
      <c r="A6010" s="458">
        <v>44189</v>
      </c>
      <c r="B6010" s="81" t="s">
        <v>24</v>
      </c>
      <c r="C6010" s="81" t="s">
        <v>23</v>
      </c>
      <c r="D6010" s="459">
        <v>18</v>
      </c>
      <c r="E6010" s="81"/>
    </row>
    <row r="6011" spans="1:5" x14ac:dyDescent="0.25">
      <c r="A6011" s="458">
        <v>44189</v>
      </c>
      <c r="B6011" s="81" t="s">
        <v>24</v>
      </c>
      <c r="C6011" s="460" t="s">
        <v>1177</v>
      </c>
      <c r="D6011" s="459">
        <v>1</v>
      </c>
      <c r="E6011" s="81"/>
    </row>
    <row r="6012" spans="1:5" x14ac:dyDescent="0.25">
      <c r="A6012" s="458">
        <v>44189</v>
      </c>
      <c r="B6012" s="81" t="s">
        <v>24</v>
      </c>
      <c r="C6012" s="81" t="s">
        <v>24</v>
      </c>
      <c r="D6012" s="459">
        <v>2</v>
      </c>
      <c r="E6012" s="81"/>
    </row>
    <row r="6013" spans="1:5" x14ac:dyDescent="0.25">
      <c r="A6013" s="458">
        <v>44189</v>
      </c>
      <c r="B6013" s="81" t="s">
        <v>47</v>
      </c>
      <c r="C6013" s="81" t="s">
        <v>47</v>
      </c>
      <c r="D6013" s="459">
        <v>1</v>
      </c>
      <c r="E6013" s="81"/>
    </row>
    <row r="6014" spans="1:5" x14ac:dyDescent="0.25">
      <c r="A6014" s="458">
        <v>44189</v>
      </c>
      <c r="B6014" s="81" t="s">
        <v>48</v>
      </c>
      <c r="C6014" s="460" t="s">
        <v>1380</v>
      </c>
      <c r="D6014" s="459">
        <v>0</v>
      </c>
      <c r="E6014" s="81"/>
    </row>
    <row r="6015" spans="1:5" x14ac:dyDescent="0.25">
      <c r="A6015" s="458">
        <v>44189</v>
      </c>
      <c r="B6015" s="81" t="s">
        <v>7</v>
      </c>
      <c r="C6015" s="81" t="s">
        <v>7</v>
      </c>
      <c r="D6015" s="459">
        <v>2</v>
      </c>
      <c r="E6015" s="81"/>
    </row>
    <row r="6016" spans="1:5" x14ac:dyDescent="0.25">
      <c r="A6016" s="458">
        <v>44189</v>
      </c>
      <c r="B6016" s="81" t="s">
        <v>9</v>
      </c>
      <c r="C6016" s="460" t="s">
        <v>1192</v>
      </c>
      <c r="D6016" s="459">
        <v>2</v>
      </c>
      <c r="E6016" s="81"/>
    </row>
    <row r="6017" spans="1:5" x14ac:dyDescent="0.25">
      <c r="A6017" s="458">
        <v>44189</v>
      </c>
      <c r="B6017" s="81" t="s">
        <v>9</v>
      </c>
      <c r="C6017" s="81" t="s">
        <v>9</v>
      </c>
      <c r="D6017" s="459">
        <v>43</v>
      </c>
      <c r="E6017" s="81"/>
    </row>
    <row r="6018" spans="1:5" x14ac:dyDescent="0.25">
      <c r="A6018" s="458">
        <v>44189</v>
      </c>
      <c r="B6018" s="81" t="s">
        <v>9</v>
      </c>
      <c r="C6018" s="460" t="s">
        <v>1202</v>
      </c>
      <c r="D6018" s="459">
        <v>1</v>
      </c>
      <c r="E6018" s="81"/>
    </row>
    <row r="6019" spans="1:5" x14ac:dyDescent="0.25">
      <c r="A6019" s="458">
        <v>44189</v>
      </c>
      <c r="B6019" s="81" t="s">
        <v>15</v>
      </c>
      <c r="C6019" s="81" t="s">
        <v>107</v>
      </c>
      <c r="D6019" s="459">
        <v>1</v>
      </c>
      <c r="E6019" s="81"/>
    </row>
    <row r="6020" spans="1:5" x14ac:dyDescent="0.25">
      <c r="A6020" s="458">
        <v>44189</v>
      </c>
      <c r="B6020" s="81" t="s">
        <v>15</v>
      </c>
      <c r="C6020" s="81" t="s">
        <v>620</v>
      </c>
      <c r="D6020" s="459">
        <v>1</v>
      </c>
      <c r="E6020" s="81"/>
    </row>
    <row r="6021" spans="1:5" x14ac:dyDescent="0.25">
      <c r="A6021" s="458">
        <v>44189</v>
      </c>
      <c r="B6021" s="81" t="s">
        <v>11</v>
      </c>
      <c r="C6021" s="81" t="s">
        <v>141</v>
      </c>
      <c r="D6021" s="459">
        <v>1</v>
      </c>
      <c r="E6021" s="81"/>
    </row>
    <row r="6022" spans="1:5" x14ac:dyDescent="0.25">
      <c r="A6022" s="458">
        <v>44189</v>
      </c>
      <c r="B6022" s="81" t="s">
        <v>11</v>
      </c>
      <c r="C6022" s="81" t="s">
        <v>133</v>
      </c>
      <c r="D6022" s="459">
        <v>1</v>
      </c>
      <c r="E6022" s="81"/>
    </row>
    <row r="6023" spans="1:5" x14ac:dyDescent="0.25">
      <c r="A6023" s="458">
        <v>44189</v>
      </c>
      <c r="B6023" s="81" t="s">
        <v>12</v>
      </c>
      <c r="C6023" s="460" t="s">
        <v>1224</v>
      </c>
      <c r="D6023" s="459">
        <v>1</v>
      </c>
      <c r="E6023" s="81"/>
    </row>
    <row r="6024" spans="1:5" x14ac:dyDescent="0.25">
      <c r="A6024" s="458">
        <v>44189</v>
      </c>
      <c r="B6024" s="81" t="s">
        <v>12</v>
      </c>
      <c r="C6024" s="81" t="s">
        <v>12</v>
      </c>
      <c r="D6024" s="459">
        <v>4</v>
      </c>
      <c r="E6024" s="81"/>
    </row>
    <row r="6025" spans="1:5" x14ac:dyDescent="0.25">
      <c r="A6025" s="458">
        <v>44189</v>
      </c>
      <c r="B6025" s="81" t="s">
        <v>8</v>
      </c>
      <c r="C6025" s="81" t="s">
        <v>58</v>
      </c>
      <c r="D6025" s="459">
        <v>1</v>
      </c>
      <c r="E6025" s="81"/>
    </row>
    <row r="6026" spans="1:5" x14ac:dyDescent="0.25">
      <c r="A6026" s="458">
        <v>44189</v>
      </c>
      <c r="B6026" s="81" t="s">
        <v>8</v>
      </c>
      <c r="C6026" s="81" t="s">
        <v>113</v>
      </c>
      <c r="D6026" s="459">
        <v>1</v>
      </c>
      <c r="E6026" s="81"/>
    </row>
    <row r="6027" spans="1:5" x14ac:dyDescent="0.25">
      <c r="A6027" s="458">
        <v>44189</v>
      </c>
      <c r="B6027" s="81" t="s">
        <v>8</v>
      </c>
      <c r="C6027" s="81" t="s">
        <v>132</v>
      </c>
      <c r="D6027" s="459">
        <v>4</v>
      </c>
      <c r="E6027" s="81"/>
    </row>
    <row r="6028" spans="1:5" x14ac:dyDescent="0.25">
      <c r="A6028" s="458">
        <v>44189</v>
      </c>
      <c r="B6028" s="81" t="s">
        <v>8</v>
      </c>
      <c r="C6028" s="81" t="s">
        <v>40</v>
      </c>
      <c r="D6028" s="459">
        <v>1</v>
      </c>
      <c r="E6028" s="81"/>
    </row>
    <row r="6029" spans="1:5" x14ac:dyDescent="0.25">
      <c r="A6029" s="458">
        <v>44189</v>
      </c>
      <c r="B6029" s="81" t="s">
        <v>8</v>
      </c>
      <c r="C6029" s="81" t="s">
        <v>8</v>
      </c>
      <c r="D6029" s="459">
        <v>19</v>
      </c>
      <c r="E6029" s="81"/>
    </row>
    <row r="6030" spans="1:5" x14ac:dyDescent="0.25">
      <c r="A6030" s="458">
        <v>44189</v>
      </c>
      <c r="B6030" s="81" t="s">
        <v>8</v>
      </c>
      <c r="C6030" s="81" t="s">
        <v>31</v>
      </c>
      <c r="D6030" s="459">
        <v>1</v>
      </c>
      <c r="E6030" s="81"/>
    </row>
    <row r="6031" spans="1:5" x14ac:dyDescent="0.25">
      <c r="A6031" s="458">
        <v>44189</v>
      </c>
      <c r="B6031" s="81" t="s">
        <v>49</v>
      </c>
      <c r="C6031" s="460" t="s">
        <v>1246</v>
      </c>
      <c r="D6031" s="459">
        <v>3</v>
      </c>
      <c r="E6031" s="81"/>
    </row>
    <row r="6032" spans="1:5" x14ac:dyDescent="0.25">
      <c r="A6032" s="458">
        <v>44189</v>
      </c>
      <c r="B6032" s="81" t="s">
        <v>50</v>
      </c>
      <c r="C6032" s="81" t="s">
        <v>365</v>
      </c>
      <c r="D6032" s="459">
        <v>1</v>
      </c>
      <c r="E6032" s="81"/>
    </row>
    <row r="6033" spans="1:5" x14ac:dyDescent="0.25">
      <c r="A6033" s="458">
        <v>44189</v>
      </c>
      <c r="B6033" s="81" t="s">
        <v>27</v>
      </c>
      <c r="C6033" s="81" t="s">
        <v>139</v>
      </c>
      <c r="D6033" s="459">
        <v>6</v>
      </c>
      <c r="E6033" s="81"/>
    </row>
    <row r="6034" spans="1:5" x14ac:dyDescent="0.25">
      <c r="A6034" s="458">
        <v>44189</v>
      </c>
      <c r="B6034" s="81" t="s">
        <v>27</v>
      </c>
      <c r="C6034" s="81" t="s">
        <v>43</v>
      </c>
      <c r="D6034" s="459">
        <v>34</v>
      </c>
      <c r="E6034" s="81"/>
    </row>
    <row r="6035" spans="1:5" x14ac:dyDescent="0.25">
      <c r="A6035" s="458">
        <v>44189</v>
      </c>
      <c r="B6035" s="81" t="s">
        <v>27</v>
      </c>
      <c r="C6035" s="460" t="s">
        <v>1257</v>
      </c>
      <c r="D6035" s="459">
        <v>4</v>
      </c>
      <c r="E6035" s="81"/>
    </row>
    <row r="6036" spans="1:5" x14ac:dyDescent="0.25">
      <c r="A6036" s="458">
        <v>44189</v>
      </c>
      <c r="B6036" s="81" t="s">
        <v>51</v>
      </c>
      <c r="C6036" s="81" t="s">
        <v>51</v>
      </c>
      <c r="D6036" s="459">
        <v>9</v>
      </c>
      <c r="E6036" s="81"/>
    </row>
    <row r="6037" spans="1:5" x14ac:dyDescent="0.25">
      <c r="A6037" s="458">
        <v>44189</v>
      </c>
      <c r="B6037" s="81" t="s">
        <v>10</v>
      </c>
      <c r="C6037" s="81" t="s">
        <v>10</v>
      </c>
      <c r="D6037" s="459">
        <v>0</v>
      </c>
      <c r="E6037" s="81"/>
    </row>
    <row r="6038" spans="1:5" x14ac:dyDescent="0.25">
      <c r="A6038" s="458">
        <v>44190</v>
      </c>
      <c r="B6038" s="81" t="s">
        <v>14</v>
      </c>
      <c r="C6038" s="81" t="s">
        <v>14</v>
      </c>
      <c r="D6038" s="459">
        <v>0</v>
      </c>
      <c r="E6038" s="81"/>
    </row>
    <row r="6039" spans="1:5" x14ac:dyDescent="0.25">
      <c r="A6039" s="458">
        <v>44190</v>
      </c>
      <c r="B6039" s="81" t="s">
        <v>20</v>
      </c>
      <c r="C6039" s="81" t="s">
        <v>20</v>
      </c>
      <c r="D6039" s="459">
        <v>0</v>
      </c>
      <c r="E6039" s="81"/>
    </row>
    <row r="6040" spans="1:5" x14ac:dyDescent="0.25">
      <c r="A6040" s="458">
        <v>44190</v>
      </c>
      <c r="B6040" s="81" t="s">
        <v>13</v>
      </c>
      <c r="C6040" s="81" t="s">
        <v>13</v>
      </c>
      <c r="D6040" s="459">
        <v>0</v>
      </c>
      <c r="E6040" s="81"/>
    </row>
    <row r="6041" spans="1:5" x14ac:dyDescent="0.25">
      <c r="A6041" s="458">
        <v>44190</v>
      </c>
      <c r="B6041" s="81" t="s">
        <v>24</v>
      </c>
      <c r="C6041" s="81" t="s">
        <v>24</v>
      </c>
      <c r="D6041" s="459">
        <v>0</v>
      </c>
      <c r="E6041" s="81"/>
    </row>
    <row r="6042" spans="1:5" x14ac:dyDescent="0.25">
      <c r="A6042" s="458">
        <v>44190</v>
      </c>
      <c r="B6042" s="81" t="s">
        <v>47</v>
      </c>
      <c r="C6042" s="81" t="s">
        <v>47</v>
      </c>
      <c r="D6042" s="459">
        <v>0</v>
      </c>
      <c r="E6042" s="81"/>
    </row>
    <row r="6043" spans="1:5" x14ac:dyDescent="0.25">
      <c r="A6043" s="458">
        <v>44190</v>
      </c>
      <c r="B6043" s="81" t="s">
        <v>48</v>
      </c>
      <c r="C6043" s="460" t="s">
        <v>1380</v>
      </c>
      <c r="D6043" s="459">
        <v>0</v>
      </c>
      <c r="E6043" s="81"/>
    </row>
    <row r="6044" spans="1:5" x14ac:dyDescent="0.25">
      <c r="A6044" s="458">
        <v>44190</v>
      </c>
      <c r="B6044" s="81" t="s">
        <v>7</v>
      </c>
      <c r="C6044" s="81" t="s">
        <v>7</v>
      </c>
      <c r="D6044" s="459">
        <v>0</v>
      </c>
      <c r="E6044" s="81"/>
    </row>
    <row r="6045" spans="1:5" x14ac:dyDescent="0.25">
      <c r="A6045" s="458">
        <v>44190</v>
      </c>
      <c r="B6045" s="81" t="s">
        <v>9</v>
      </c>
      <c r="C6045" s="81" t="s">
        <v>9</v>
      </c>
      <c r="D6045" s="459">
        <v>0</v>
      </c>
      <c r="E6045" s="81"/>
    </row>
    <row r="6046" spans="1:5" x14ac:dyDescent="0.25">
      <c r="A6046" s="458">
        <v>44190</v>
      </c>
      <c r="B6046" s="81" t="s">
        <v>15</v>
      </c>
      <c r="C6046" s="81" t="s">
        <v>1139</v>
      </c>
      <c r="D6046" s="459">
        <v>0</v>
      </c>
      <c r="E6046" s="81"/>
    </row>
    <row r="6047" spans="1:5" x14ac:dyDescent="0.25">
      <c r="A6047" s="458">
        <v>44190</v>
      </c>
      <c r="B6047" s="81" t="s">
        <v>11</v>
      </c>
      <c r="C6047" s="81" t="s">
        <v>11</v>
      </c>
      <c r="D6047" s="459">
        <v>0</v>
      </c>
      <c r="E6047" s="81"/>
    </row>
    <row r="6048" spans="1:5" x14ac:dyDescent="0.25">
      <c r="A6048" s="458">
        <v>44190</v>
      </c>
      <c r="B6048" s="81" t="s">
        <v>12</v>
      </c>
      <c r="C6048" s="81" t="s">
        <v>12</v>
      </c>
      <c r="D6048" s="459">
        <v>0</v>
      </c>
      <c r="E6048" s="81"/>
    </row>
    <row r="6049" spans="1:5" x14ac:dyDescent="0.25">
      <c r="A6049" s="458">
        <v>44190</v>
      </c>
      <c r="B6049" s="81" t="s">
        <v>8</v>
      </c>
      <c r="C6049" s="81" t="s">
        <v>8</v>
      </c>
      <c r="D6049" s="459">
        <v>0</v>
      </c>
      <c r="E6049" s="81"/>
    </row>
    <row r="6050" spans="1:5" x14ac:dyDescent="0.25">
      <c r="A6050" s="458">
        <v>44190</v>
      </c>
      <c r="B6050" s="81" t="s">
        <v>49</v>
      </c>
      <c r="C6050" s="81" t="s">
        <v>49</v>
      </c>
      <c r="D6050" s="459">
        <v>0</v>
      </c>
      <c r="E6050" s="81"/>
    </row>
    <row r="6051" spans="1:5" x14ac:dyDescent="0.25">
      <c r="A6051" s="458">
        <v>44190</v>
      </c>
      <c r="B6051" s="81" t="s">
        <v>50</v>
      </c>
      <c r="C6051" s="81" t="s">
        <v>365</v>
      </c>
      <c r="D6051" s="459">
        <v>0</v>
      </c>
      <c r="E6051" s="81"/>
    </row>
    <row r="6052" spans="1:5" x14ac:dyDescent="0.25">
      <c r="A6052" s="458">
        <v>44190</v>
      </c>
      <c r="B6052" s="81" t="s">
        <v>27</v>
      </c>
      <c r="C6052" s="81" t="s">
        <v>43</v>
      </c>
      <c r="D6052" s="459">
        <v>0</v>
      </c>
      <c r="E6052" s="81"/>
    </row>
    <row r="6053" spans="1:5" x14ac:dyDescent="0.25">
      <c r="A6053" s="458">
        <v>44190</v>
      </c>
      <c r="B6053" s="81" t="s">
        <v>51</v>
      </c>
      <c r="C6053" s="81" t="s">
        <v>51</v>
      </c>
      <c r="D6053" s="459">
        <v>0</v>
      </c>
      <c r="E6053" s="81"/>
    </row>
    <row r="6054" spans="1:5" x14ac:dyDescent="0.25">
      <c r="A6054" s="458">
        <v>44190</v>
      </c>
      <c r="B6054" s="81" t="s">
        <v>10</v>
      </c>
      <c r="C6054" s="81" t="s">
        <v>10</v>
      </c>
      <c r="D6054" s="459">
        <v>0</v>
      </c>
      <c r="E6054" s="81"/>
    </row>
    <row r="6055" spans="1:5" x14ac:dyDescent="0.25">
      <c r="A6055" s="458">
        <v>44191</v>
      </c>
      <c r="B6055" s="81" t="s">
        <v>14</v>
      </c>
      <c r="C6055" s="81" t="s">
        <v>14</v>
      </c>
      <c r="D6055" s="459">
        <v>7</v>
      </c>
      <c r="E6055" s="81"/>
    </row>
    <row r="6056" spans="1:5" x14ac:dyDescent="0.25">
      <c r="A6056" s="458">
        <v>44191</v>
      </c>
      <c r="B6056" s="81" t="s">
        <v>14</v>
      </c>
      <c r="C6056" s="460" t="s">
        <v>1148</v>
      </c>
      <c r="D6056" s="459">
        <v>1</v>
      </c>
      <c r="E6056" s="81"/>
    </row>
    <row r="6057" spans="1:5" x14ac:dyDescent="0.25">
      <c r="A6057" s="458">
        <v>44191</v>
      </c>
      <c r="B6057" s="81" t="s">
        <v>14</v>
      </c>
      <c r="C6057" s="81" t="s">
        <v>16</v>
      </c>
      <c r="D6057" s="459">
        <v>7</v>
      </c>
      <c r="E6057" s="81"/>
    </row>
    <row r="6058" spans="1:5" x14ac:dyDescent="0.25">
      <c r="A6058" s="458">
        <v>44191</v>
      </c>
      <c r="B6058" s="81" t="s">
        <v>14</v>
      </c>
      <c r="C6058" s="81" t="s">
        <v>84</v>
      </c>
      <c r="D6058" s="459">
        <v>1</v>
      </c>
      <c r="E6058" s="81"/>
    </row>
    <row r="6059" spans="1:5" x14ac:dyDescent="0.25">
      <c r="A6059" s="458">
        <v>44191</v>
      </c>
      <c r="B6059" s="81" t="s">
        <v>20</v>
      </c>
      <c r="C6059" s="81" t="s">
        <v>20</v>
      </c>
      <c r="D6059" s="459">
        <v>107</v>
      </c>
      <c r="E6059" s="81"/>
    </row>
    <row r="6060" spans="1:5" x14ac:dyDescent="0.25">
      <c r="A6060" s="458">
        <v>44191</v>
      </c>
      <c r="B6060" s="81" t="s">
        <v>20</v>
      </c>
      <c r="C6060" s="81" t="s">
        <v>363</v>
      </c>
      <c r="D6060" s="459">
        <v>2</v>
      </c>
      <c r="E6060" s="81"/>
    </row>
    <row r="6061" spans="1:5" x14ac:dyDescent="0.25">
      <c r="A6061" s="458">
        <v>44191</v>
      </c>
      <c r="B6061" s="81" t="s">
        <v>20</v>
      </c>
      <c r="C6061" s="81" t="s">
        <v>648</v>
      </c>
      <c r="D6061" s="459">
        <v>1</v>
      </c>
      <c r="E6061" s="81"/>
    </row>
    <row r="6062" spans="1:5" x14ac:dyDescent="0.25">
      <c r="A6062" s="458">
        <v>44191</v>
      </c>
      <c r="B6062" s="81" t="s">
        <v>13</v>
      </c>
      <c r="C6062" s="81" t="s">
        <v>13</v>
      </c>
      <c r="D6062" s="459">
        <v>2</v>
      </c>
      <c r="E6062" s="81"/>
    </row>
    <row r="6063" spans="1:5" x14ac:dyDescent="0.25">
      <c r="A6063" s="458">
        <v>44191</v>
      </c>
      <c r="B6063" s="81" t="s">
        <v>13</v>
      </c>
      <c r="C6063" s="460" t="s">
        <v>1165</v>
      </c>
      <c r="D6063" s="459">
        <v>2</v>
      </c>
      <c r="E6063" s="81"/>
    </row>
    <row r="6064" spans="1:5" x14ac:dyDescent="0.25">
      <c r="A6064" s="458">
        <v>44191</v>
      </c>
      <c r="B6064" s="81" t="s">
        <v>24</v>
      </c>
      <c r="C6064" s="81" t="s">
        <v>23</v>
      </c>
      <c r="D6064" s="459">
        <v>9</v>
      </c>
      <c r="E6064" s="81"/>
    </row>
    <row r="6065" spans="1:5" x14ac:dyDescent="0.25">
      <c r="A6065" s="458">
        <v>44191</v>
      </c>
      <c r="B6065" s="81" t="s">
        <v>24</v>
      </c>
      <c r="C6065" s="81" t="s">
        <v>24</v>
      </c>
      <c r="D6065" s="459">
        <v>4</v>
      </c>
      <c r="E6065" s="81"/>
    </row>
    <row r="6066" spans="1:5" x14ac:dyDescent="0.25">
      <c r="A6066" s="458">
        <v>44191</v>
      </c>
      <c r="B6066" s="81" t="s">
        <v>24</v>
      </c>
      <c r="C6066" s="81" t="s">
        <v>36</v>
      </c>
      <c r="D6066" s="459">
        <v>1</v>
      </c>
      <c r="E6066" s="81"/>
    </row>
    <row r="6067" spans="1:5" x14ac:dyDescent="0.25">
      <c r="A6067" s="458">
        <v>44191</v>
      </c>
      <c r="B6067" s="81" t="s">
        <v>47</v>
      </c>
      <c r="C6067" s="81" t="s">
        <v>47</v>
      </c>
      <c r="D6067" s="459">
        <v>2</v>
      </c>
      <c r="E6067" s="81"/>
    </row>
    <row r="6068" spans="1:5" x14ac:dyDescent="0.25">
      <c r="A6068" s="458">
        <v>44191</v>
      </c>
      <c r="B6068" s="81" t="s">
        <v>48</v>
      </c>
      <c r="C6068" s="460" t="s">
        <v>1380</v>
      </c>
      <c r="D6068" s="459">
        <v>0</v>
      </c>
      <c r="E6068" s="81"/>
    </row>
    <row r="6069" spans="1:5" x14ac:dyDescent="0.25">
      <c r="A6069" s="458">
        <v>44191</v>
      </c>
      <c r="B6069" s="81" t="s">
        <v>7</v>
      </c>
      <c r="C6069" s="460" t="s">
        <v>1191</v>
      </c>
      <c r="D6069" s="459">
        <v>2</v>
      </c>
      <c r="E6069" s="81"/>
    </row>
    <row r="6070" spans="1:5" x14ac:dyDescent="0.25">
      <c r="A6070" s="458">
        <v>44191</v>
      </c>
      <c r="B6070" s="81" t="s">
        <v>7</v>
      </c>
      <c r="C6070" s="81" t="s">
        <v>7</v>
      </c>
      <c r="D6070" s="459">
        <v>5</v>
      </c>
      <c r="E6070" s="81"/>
    </row>
    <row r="6071" spans="1:5" x14ac:dyDescent="0.25">
      <c r="A6071" s="458">
        <v>44191</v>
      </c>
      <c r="B6071" s="81" t="s">
        <v>9</v>
      </c>
      <c r="C6071" s="460" t="s">
        <v>1192</v>
      </c>
      <c r="D6071" s="459">
        <v>1</v>
      </c>
      <c r="E6071" s="81"/>
    </row>
    <row r="6072" spans="1:5" x14ac:dyDescent="0.25">
      <c r="A6072" s="458">
        <v>44191</v>
      </c>
      <c r="B6072" s="81" t="s">
        <v>9</v>
      </c>
      <c r="C6072" s="81" t="s">
        <v>9</v>
      </c>
      <c r="D6072" s="459">
        <v>43</v>
      </c>
      <c r="E6072" s="81"/>
    </row>
    <row r="6073" spans="1:5" x14ac:dyDescent="0.25">
      <c r="A6073" s="458">
        <v>44191</v>
      </c>
      <c r="B6073" s="81" t="s">
        <v>9</v>
      </c>
      <c r="C6073" s="81" t="s">
        <v>17</v>
      </c>
      <c r="D6073" s="459">
        <v>1</v>
      </c>
      <c r="E6073" s="81"/>
    </row>
    <row r="6074" spans="1:5" x14ac:dyDescent="0.25">
      <c r="A6074" s="458">
        <v>44191</v>
      </c>
      <c r="B6074" s="81" t="s">
        <v>9</v>
      </c>
      <c r="C6074" s="81" t="s">
        <v>143</v>
      </c>
      <c r="D6074" s="459">
        <v>2</v>
      </c>
      <c r="E6074" s="81"/>
    </row>
    <row r="6075" spans="1:5" x14ac:dyDescent="0.25">
      <c r="A6075" s="458">
        <v>44191</v>
      </c>
      <c r="B6075" s="81" t="s">
        <v>15</v>
      </c>
      <c r="C6075" s="460" t="s">
        <v>941</v>
      </c>
      <c r="D6075" s="459">
        <v>1</v>
      </c>
      <c r="E6075" s="81"/>
    </row>
    <row r="6076" spans="1:5" x14ac:dyDescent="0.25">
      <c r="A6076" s="458">
        <v>44191</v>
      </c>
      <c r="B6076" s="81" t="s">
        <v>15</v>
      </c>
      <c r="C6076" s="81" t="s">
        <v>1139</v>
      </c>
      <c r="D6076" s="459">
        <v>3</v>
      </c>
      <c r="E6076" s="81"/>
    </row>
    <row r="6077" spans="1:5" x14ac:dyDescent="0.25">
      <c r="A6077" s="458">
        <v>44191</v>
      </c>
      <c r="B6077" s="81" t="s">
        <v>11</v>
      </c>
      <c r="C6077" s="81" t="s">
        <v>11</v>
      </c>
      <c r="D6077" s="459">
        <v>3</v>
      </c>
      <c r="E6077" s="81"/>
    </row>
    <row r="6078" spans="1:5" x14ac:dyDescent="0.25">
      <c r="A6078" s="458">
        <v>44191</v>
      </c>
      <c r="B6078" s="81" t="s">
        <v>11</v>
      </c>
      <c r="C6078" s="81" t="s">
        <v>133</v>
      </c>
      <c r="D6078" s="459">
        <v>3</v>
      </c>
      <c r="E6078" s="81"/>
    </row>
    <row r="6079" spans="1:5" x14ac:dyDescent="0.25">
      <c r="A6079" s="458">
        <v>44191</v>
      </c>
      <c r="B6079" s="81" t="s">
        <v>12</v>
      </c>
      <c r="C6079" s="460" t="s">
        <v>1224</v>
      </c>
      <c r="D6079" s="459">
        <v>1</v>
      </c>
      <c r="E6079" s="81"/>
    </row>
    <row r="6080" spans="1:5" x14ac:dyDescent="0.25">
      <c r="A6080" s="458">
        <v>44191</v>
      </c>
      <c r="B6080" s="81" t="s">
        <v>12</v>
      </c>
      <c r="C6080" s="81" t="s">
        <v>12</v>
      </c>
      <c r="D6080" s="459">
        <v>2</v>
      </c>
      <c r="E6080" s="81"/>
    </row>
    <row r="6081" spans="1:5" x14ac:dyDescent="0.25">
      <c r="A6081" s="458">
        <v>44191</v>
      </c>
      <c r="B6081" s="81" t="s">
        <v>8</v>
      </c>
      <c r="C6081" s="81" t="s">
        <v>132</v>
      </c>
      <c r="D6081" s="459">
        <v>2</v>
      </c>
      <c r="E6081" s="81"/>
    </row>
    <row r="6082" spans="1:5" x14ac:dyDescent="0.25">
      <c r="A6082" s="458">
        <v>44191</v>
      </c>
      <c r="B6082" s="81" t="s">
        <v>8</v>
      </c>
      <c r="C6082" s="81" t="s">
        <v>203</v>
      </c>
      <c r="D6082" s="459">
        <v>2</v>
      </c>
      <c r="E6082" s="81"/>
    </row>
    <row r="6083" spans="1:5" x14ac:dyDescent="0.25">
      <c r="A6083" s="458">
        <v>44191</v>
      </c>
      <c r="B6083" s="81" t="s">
        <v>8</v>
      </c>
      <c r="C6083" s="81" t="s">
        <v>8</v>
      </c>
      <c r="D6083" s="459">
        <v>26</v>
      </c>
      <c r="E6083" s="81"/>
    </row>
    <row r="6084" spans="1:5" x14ac:dyDescent="0.25">
      <c r="A6084" s="458">
        <v>44191</v>
      </c>
      <c r="B6084" s="81" t="s">
        <v>8</v>
      </c>
      <c r="C6084" s="81" t="s">
        <v>31</v>
      </c>
      <c r="D6084" s="459">
        <v>2</v>
      </c>
      <c r="E6084" s="81"/>
    </row>
    <row r="6085" spans="1:5" x14ac:dyDescent="0.25">
      <c r="A6085" s="458">
        <v>44191</v>
      </c>
      <c r="B6085" s="81" t="s">
        <v>8</v>
      </c>
      <c r="C6085" s="81" t="s">
        <v>110</v>
      </c>
      <c r="D6085" s="459">
        <v>1</v>
      </c>
      <c r="E6085" s="81"/>
    </row>
    <row r="6086" spans="1:5" x14ac:dyDescent="0.25">
      <c r="A6086" s="458">
        <v>44191</v>
      </c>
      <c r="B6086" s="81" t="s">
        <v>49</v>
      </c>
      <c r="C6086" s="81" t="s">
        <v>49</v>
      </c>
      <c r="D6086" s="459">
        <v>1</v>
      </c>
      <c r="E6086" s="81"/>
    </row>
    <row r="6087" spans="1:5" x14ac:dyDescent="0.25">
      <c r="A6087" s="458">
        <v>44191</v>
      </c>
      <c r="B6087" s="81" t="s">
        <v>50</v>
      </c>
      <c r="C6087" s="81" t="s">
        <v>365</v>
      </c>
      <c r="D6087" s="459">
        <v>2</v>
      </c>
      <c r="E6087" s="81"/>
    </row>
    <row r="6088" spans="1:5" x14ac:dyDescent="0.25">
      <c r="A6088" s="458">
        <v>44191</v>
      </c>
      <c r="B6088" s="81" t="s">
        <v>27</v>
      </c>
      <c r="C6088" s="81" t="s">
        <v>139</v>
      </c>
      <c r="D6088" s="459">
        <v>6</v>
      </c>
      <c r="E6088" s="81"/>
    </row>
    <row r="6089" spans="1:5" x14ac:dyDescent="0.25">
      <c r="A6089" s="458">
        <v>44191</v>
      </c>
      <c r="B6089" s="81" t="s">
        <v>27</v>
      </c>
      <c r="C6089" s="81" t="s">
        <v>43</v>
      </c>
      <c r="D6089" s="459">
        <v>30</v>
      </c>
      <c r="E6089" s="81"/>
    </row>
    <row r="6090" spans="1:5" x14ac:dyDescent="0.25">
      <c r="A6090" s="458">
        <v>44191</v>
      </c>
      <c r="B6090" s="81" t="s">
        <v>51</v>
      </c>
      <c r="C6090" s="81" t="s">
        <v>51</v>
      </c>
      <c r="D6090" s="459">
        <v>15</v>
      </c>
      <c r="E6090" s="81"/>
    </row>
    <row r="6091" spans="1:5" x14ac:dyDescent="0.25">
      <c r="A6091" s="458">
        <v>44191</v>
      </c>
      <c r="B6091" s="81" t="s">
        <v>10</v>
      </c>
      <c r="C6091" s="81" t="s">
        <v>10</v>
      </c>
      <c r="D6091" s="459">
        <v>9</v>
      </c>
      <c r="E6091" s="81"/>
    </row>
    <row r="6092" spans="1:5" x14ac:dyDescent="0.25">
      <c r="A6092" s="458">
        <v>44192</v>
      </c>
      <c r="B6092" s="81" t="s">
        <v>14</v>
      </c>
      <c r="C6092" s="81" t="s">
        <v>14</v>
      </c>
      <c r="D6092" s="459">
        <v>0</v>
      </c>
      <c r="E6092" s="81"/>
    </row>
    <row r="6093" spans="1:5" x14ac:dyDescent="0.25">
      <c r="A6093" s="458">
        <v>44192</v>
      </c>
      <c r="B6093" s="81" t="s">
        <v>20</v>
      </c>
      <c r="C6093" s="81" t="s">
        <v>20</v>
      </c>
      <c r="D6093" s="459">
        <v>0</v>
      </c>
      <c r="E6093" s="81"/>
    </row>
    <row r="6094" spans="1:5" x14ac:dyDescent="0.25">
      <c r="A6094" s="458">
        <v>44192</v>
      </c>
      <c r="B6094" s="81" t="s">
        <v>13</v>
      </c>
      <c r="C6094" s="81" t="s">
        <v>13</v>
      </c>
      <c r="D6094" s="459">
        <v>0</v>
      </c>
      <c r="E6094" s="81"/>
    </row>
    <row r="6095" spans="1:5" x14ac:dyDescent="0.25">
      <c r="A6095" s="458">
        <v>44192</v>
      </c>
      <c r="B6095" s="81" t="s">
        <v>24</v>
      </c>
      <c r="C6095" s="81" t="s">
        <v>24</v>
      </c>
      <c r="D6095" s="459">
        <v>0</v>
      </c>
      <c r="E6095" s="81"/>
    </row>
    <row r="6096" spans="1:5" x14ac:dyDescent="0.25">
      <c r="A6096" s="458">
        <v>44192</v>
      </c>
      <c r="B6096" s="81" t="s">
        <v>47</v>
      </c>
      <c r="C6096" s="81" t="s">
        <v>47</v>
      </c>
      <c r="D6096" s="459">
        <v>0</v>
      </c>
      <c r="E6096" s="81"/>
    </row>
    <row r="6097" spans="1:5" x14ac:dyDescent="0.25">
      <c r="A6097" s="458">
        <v>44192</v>
      </c>
      <c r="B6097" s="81" t="s">
        <v>48</v>
      </c>
      <c r="C6097" s="460" t="s">
        <v>1380</v>
      </c>
      <c r="D6097" s="459">
        <v>0</v>
      </c>
      <c r="E6097" s="81"/>
    </row>
    <row r="6098" spans="1:5" x14ac:dyDescent="0.25">
      <c r="A6098" s="458">
        <v>44192</v>
      </c>
      <c r="B6098" s="81" t="s">
        <v>7</v>
      </c>
      <c r="C6098" s="81" t="s">
        <v>7</v>
      </c>
      <c r="D6098" s="459">
        <v>0</v>
      </c>
      <c r="E6098" s="81"/>
    </row>
    <row r="6099" spans="1:5" x14ac:dyDescent="0.25">
      <c r="A6099" s="458">
        <v>44192</v>
      </c>
      <c r="B6099" s="81" t="s">
        <v>9</v>
      </c>
      <c r="C6099" s="81" t="s">
        <v>9</v>
      </c>
      <c r="D6099" s="459">
        <v>0</v>
      </c>
      <c r="E6099" s="81"/>
    </row>
    <row r="6100" spans="1:5" x14ac:dyDescent="0.25">
      <c r="A6100" s="458">
        <v>44192</v>
      </c>
      <c r="B6100" s="81" t="s">
        <v>15</v>
      </c>
      <c r="C6100" s="81" t="s">
        <v>1139</v>
      </c>
      <c r="D6100" s="459">
        <v>0</v>
      </c>
      <c r="E6100" s="81"/>
    </row>
    <row r="6101" spans="1:5" x14ac:dyDescent="0.25">
      <c r="A6101" s="458">
        <v>44192</v>
      </c>
      <c r="B6101" s="81" t="s">
        <v>11</v>
      </c>
      <c r="C6101" s="81" t="s">
        <v>11</v>
      </c>
      <c r="D6101" s="459">
        <v>0</v>
      </c>
      <c r="E6101" s="81"/>
    </row>
    <row r="6102" spans="1:5" x14ac:dyDescent="0.25">
      <c r="A6102" s="458">
        <v>44192</v>
      </c>
      <c r="B6102" s="81" t="s">
        <v>12</v>
      </c>
      <c r="C6102" s="81" t="s">
        <v>12</v>
      </c>
      <c r="D6102" s="459">
        <v>0</v>
      </c>
      <c r="E6102" s="81"/>
    </row>
    <row r="6103" spans="1:5" x14ac:dyDescent="0.25">
      <c r="A6103" s="458">
        <v>44192</v>
      </c>
      <c r="B6103" s="81" t="s">
        <v>8</v>
      </c>
      <c r="C6103" s="81" t="s">
        <v>8</v>
      </c>
      <c r="D6103" s="459">
        <v>0</v>
      </c>
      <c r="E6103" s="81"/>
    </row>
    <row r="6104" spans="1:5" x14ac:dyDescent="0.25">
      <c r="A6104" s="458">
        <v>44192</v>
      </c>
      <c r="B6104" s="81" t="s">
        <v>49</v>
      </c>
      <c r="C6104" s="81" t="s">
        <v>49</v>
      </c>
      <c r="D6104" s="459">
        <v>0</v>
      </c>
      <c r="E6104" s="81"/>
    </row>
    <row r="6105" spans="1:5" x14ac:dyDescent="0.25">
      <c r="A6105" s="458">
        <v>44192</v>
      </c>
      <c r="B6105" s="81" t="s">
        <v>50</v>
      </c>
      <c r="C6105" s="81" t="s">
        <v>365</v>
      </c>
      <c r="D6105" s="459">
        <v>0</v>
      </c>
      <c r="E6105" s="81"/>
    </row>
    <row r="6106" spans="1:5" x14ac:dyDescent="0.25">
      <c r="A6106" s="458">
        <v>44192</v>
      </c>
      <c r="B6106" s="81" t="s">
        <v>27</v>
      </c>
      <c r="C6106" s="81" t="s">
        <v>43</v>
      </c>
      <c r="D6106" s="459">
        <v>0</v>
      </c>
      <c r="E6106" s="81"/>
    </row>
    <row r="6107" spans="1:5" x14ac:dyDescent="0.25">
      <c r="A6107" s="458">
        <v>44192</v>
      </c>
      <c r="B6107" s="81" t="s">
        <v>51</v>
      </c>
      <c r="C6107" s="81" t="s">
        <v>51</v>
      </c>
      <c r="D6107" s="459">
        <v>0</v>
      </c>
      <c r="E6107" s="81"/>
    </row>
    <row r="6108" spans="1:5" x14ac:dyDescent="0.25">
      <c r="A6108" s="458">
        <v>44192</v>
      </c>
      <c r="B6108" s="81" t="s">
        <v>10</v>
      </c>
      <c r="C6108" s="81" t="s">
        <v>10</v>
      </c>
      <c r="D6108" s="459">
        <v>0</v>
      </c>
      <c r="E6108" s="81"/>
    </row>
    <row r="6109" spans="1:5" x14ac:dyDescent="0.25">
      <c r="A6109" s="458">
        <v>44193</v>
      </c>
      <c r="B6109" s="81" t="s">
        <v>14</v>
      </c>
      <c r="C6109" s="81" t="s">
        <v>14</v>
      </c>
      <c r="D6109" s="459">
        <v>7</v>
      </c>
      <c r="E6109" s="81"/>
    </row>
    <row r="6110" spans="1:5" x14ac:dyDescent="0.25">
      <c r="A6110" s="458">
        <v>44193</v>
      </c>
      <c r="B6110" s="81" t="s">
        <v>14</v>
      </c>
      <c r="C6110" s="81" t="s">
        <v>16</v>
      </c>
      <c r="D6110" s="459">
        <v>3</v>
      </c>
      <c r="E6110" s="81"/>
    </row>
    <row r="6111" spans="1:5" x14ac:dyDescent="0.25">
      <c r="A6111" s="458">
        <v>44193</v>
      </c>
      <c r="B6111" s="81" t="s">
        <v>14</v>
      </c>
      <c r="C6111" s="81" t="s">
        <v>794</v>
      </c>
      <c r="D6111" s="459">
        <v>1</v>
      </c>
      <c r="E6111" s="81"/>
    </row>
    <row r="6112" spans="1:5" x14ac:dyDescent="0.25">
      <c r="A6112" s="458">
        <v>44193</v>
      </c>
      <c r="B6112" s="81" t="s">
        <v>20</v>
      </c>
      <c r="C6112" s="81" t="s">
        <v>20</v>
      </c>
      <c r="D6112" s="459">
        <v>73</v>
      </c>
      <c r="E6112" s="81"/>
    </row>
    <row r="6113" spans="1:5" x14ac:dyDescent="0.25">
      <c r="A6113" s="458">
        <v>44193</v>
      </c>
      <c r="B6113" s="81" t="s">
        <v>13</v>
      </c>
      <c r="C6113" s="460" t="s">
        <v>1165</v>
      </c>
      <c r="D6113" s="459">
        <v>1</v>
      </c>
      <c r="E6113" s="81"/>
    </row>
    <row r="6114" spans="1:5" x14ac:dyDescent="0.25">
      <c r="A6114" s="458">
        <v>44193</v>
      </c>
      <c r="B6114" s="81" t="s">
        <v>24</v>
      </c>
      <c r="C6114" s="81" t="s">
        <v>23</v>
      </c>
      <c r="D6114" s="459">
        <v>17</v>
      </c>
      <c r="E6114" s="81"/>
    </row>
    <row r="6115" spans="1:5" x14ac:dyDescent="0.25">
      <c r="A6115" s="458">
        <v>44193</v>
      </c>
      <c r="B6115" s="81" t="s">
        <v>24</v>
      </c>
      <c r="C6115" s="81" t="s">
        <v>24</v>
      </c>
      <c r="D6115" s="459">
        <v>6</v>
      </c>
      <c r="E6115" s="81"/>
    </row>
    <row r="6116" spans="1:5" x14ac:dyDescent="0.25">
      <c r="A6116" s="458">
        <v>44193</v>
      </c>
      <c r="B6116" s="81" t="s">
        <v>24</v>
      </c>
      <c r="C6116" s="460" t="s">
        <v>703</v>
      </c>
      <c r="D6116" s="459">
        <v>1</v>
      </c>
      <c r="E6116" s="81"/>
    </row>
    <row r="6117" spans="1:5" x14ac:dyDescent="0.25">
      <c r="A6117" s="458">
        <v>44193</v>
      </c>
      <c r="B6117" s="81" t="s">
        <v>47</v>
      </c>
      <c r="C6117" s="81" t="s">
        <v>47</v>
      </c>
      <c r="D6117" s="459">
        <v>4</v>
      </c>
      <c r="E6117" s="81"/>
    </row>
    <row r="6118" spans="1:5" x14ac:dyDescent="0.25">
      <c r="A6118" s="458">
        <v>44193</v>
      </c>
      <c r="B6118" s="81" t="s">
        <v>48</v>
      </c>
      <c r="C6118" s="460" t="s">
        <v>1380</v>
      </c>
      <c r="D6118" s="459">
        <v>0</v>
      </c>
      <c r="E6118" s="81"/>
    </row>
    <row r="6119" spans="1:5" x14ac:dyDescent="0.25">
      <c r="A6119" s="458">
        <v>44193</v>
      </c>
      <c r="B6119" s="81" t="s">
        <v>7</v>
      </c>
      <c r="C6119" s="81" t="s">
        <v>7</v>
      </c>
      <c r="D6119" s="459">
        <v>4</v>
      </c>
      <c r="E6119" s="81"/>
    </row>
    <row r="6120" spans="1:5" x14ac:dyDescent="0.25">
      <c r="A6120" s="458">
        <v>44193</v>
      </c>
      <c r="B6120" s="81" t="s">
        <v>9</v>
      </c>
      <c r="C6120" s="460" t="s">
        <v>1192</v>
      </c>
      <c r="D6120" s="459">
        <v>5</v>
      </c>
      <c r="E6120" s="81"/>
    </row>
    <row r="6121" spans="1:5" x14ac:dyDescent="0.25">
      <c r="A6121" s="458">
        <v>44193</v>
      </c>
      <c r="B6121" s="81" t="s">
        <v>9</v>
      </c>
      <c r="C6121" s="81" t="s">
        <v>9</v>
      </c>
      <c r="D6121" s="459">
        <v>47</v>
      </c>
      <c r="E6121" s="81"/>
    </row>
    <row r="6122" spans="1:5" x14ac:dyDescent="0.25">
      <c r="A6122" s="458">
        <v>44193</v>
      </c>
      <c r="B6122" s="81" t="s">
        <v>9</v>
      </c>
      <c r="C6122" s="81" t="s">
        <v>706</v>
      </c>
      <c r="D6122" s="459">
        <v>1</v>
      </c>
      <c r="E6122" s="81"/>
    </row>
    <row r="6123" spans="1:5" x14ac:dyDescent="0.25">
      <c r="A6123" s="458">
        <v>44193</v>
      </c>
      <c r="B6123" s="81" t="s">
        <v>9</v>
      </c>
      <c r="C6123" s="81" t="s">
        <v>17</v>
      </c>
      <c r="D6123" s="459">
        <v>1</v>
      </c>
      <c r="E6123" s="81"/>
    </row>
    <row r="6124" spans="1:5" x14ac:dyDescent="0.25">
      <c r="A6124" s="458">
        <v>44193</v>
      </c>
      <c r="B6124" s="81" t="s">
        <v>15</v>
      </c>
      <c r="C6124" s="81" t="s">
        <v>1139</v>
      </c>
      <c r="D6124" s="459">
        <v>4</v>
      </c>
      <c r="E6124" s="81"/>
    </row>
    <row r="6125" spans="1:5" x14ac:dyDescent="0.25">
      <c r="A6125" s="458">
        <v>44193</v>
      </c>
      <c r="B6125" s="81" t="s">
        <v>11</v>
      </c>
      <c r="C6125" s="81" t="s">
        <v>64</v>
      </c>
      <c r="D6125" s="459">
        <v>5</v>
      </c>
      <c r="E6125" s="81"/>
    </row>
    <row r="6126" spans="1:5" x14ac:dyDescent="0.25">
      <c r="A6126" s="458">
        <v>44193</v>
      </c>
      <c r="B6126" s="81" t="s">
        <v>11</v>
      </c>
      <c r="C6126" s="81" t="s">
        <v>333</v>
      </c>
      <c r="D6126" s="459">
        <v>1</v>
      </c>
      <c r="E6126" s="81"/>
    </row>
    <row r="6127" spans="1:5" x14ac:dyDescent="0.25">
      <c r="A6127" s="458">
        <v>44193</v>
      </c>
      <c r="B6127" s="81" t="s">
        <v>11</v>
      </c>
      <c r="C6127" s="81" t="s">
        <v>133</v>
      </c>
      <c r="D6127" s="459">
        <v>1</v>
      </c>
      <c r="E6127" s="81"/>
    </row>
    <row r="6128" spans="1:5" x14ac:dyDescent="0.25">
      <c r="A6128" s="458">
        <v>44193</v>
      </c>
      <c r="B6128" s="81" t="s">
        <v>12</v>
      </c>
      <c r="C6128" s="460" t="s">
        <v>1224</v>
      </c>
      <c r="D6128" s="459">
        <v>2</v>
      </c>
      <c r="E6128" s="81"/>
    </row>
    <row r="6129" spans="1:5" x14ac:dyDescent="0.25">
      <c r="A6129" s="458">
        <v>44193</v>
      </c>
      <c r="B6129" s="81" t="s">
        <v>12</v>
      </c>
      <c r="C6129" s="81" t="s">
        <v>12</v>
      </c>
      <c r="D6129" s="459">
        <v>3</v>
      </c>
      <c r="E6129" s="81"/>
    </row>
    <row r="6130" spans="1:5" x14ac:dyDescent="0.25">
      <c r="A6130" s="458">
        <v>44193</v>
      </c>
      <c r="B6130" s="81" t="s">
        <v>8</v>
      </c>
      <c r="C6130" s="81" t="s">
        <v>113</v>
      </c>
      <c r="D6130" s="459">
        <v>1</v>
      </c>
      <c r="E6130" s="81"/>
    </row>
    <row r="6131" spans="1:5" x14ac:dyDescent="0.25">
      <c r="A6131" s="458">
        <v>44193</v>
      </c>
      <c r="B6131" s="81" t="s">
        <v>8</v>
      </c>
      <c r="C6131" s="81" t="s">
        <v>132</v>
      </c>
      <c r="D6131" s="459">
        <v>3</v>
      </c>
      <c r="E6131" s="81"/>
    </row>
    <row r="6132" spans="1:5" x14ac:dyDescent="0.25">
      <c r="A6132" s="458">
        <v>44193</v>
      </c>
      <c r="B6132" s="81" t="s">
        <v>8</v>
      </c>
      <c r="C6132" s="81" t="s">
        <v>8</v>
      </c>
      <c r="D6132" s="459">
        <v>42</v>
      </c>
      <c r="E6132" s="81"/>
    </row>
    <row r="6133" spans="1:5" x14ac:dyDescent="0.25">
      <c r="A6133" s="458">
        <v>44193</v>
      </c>
      <c r="B6133" s="81" t="s">
        <v>8</v>
      </c>
      <c r="C6133" s="81" t="s">
        <v>31</v>
      </c>
      <c r="D6133" s="459">
        <v>1</v>
      </c>
      <c r="E6133" s="81"/>
    </row>
    <row r="6134" spans="1:5" x14ac:dyDescent="0.25">
      <c r="A6134" s="458">
        <v>44193</v>
      </c>
      <c r="B6134" s="81" t="s">
        <v>8</v>
      </c>
      <c r="C6134" s="81" t="s">
        <v>110</v>
      </c>
      <c r="D6134" s="459">
        <v>1</v>
      </c>
      <c r="E6134" s="81"/>
    </row>
    <row r="6135" spans="1:5" x14ac:dyDescent="0.25">
      <c r="A6135" s="458">
        <v>44193</v>
      </c>
      <c r="B6135" s="81" t="s">
        <v>49</v>
      </c>
      <c r="C6135" s="460" t="s">
        <v>1246</v>
      </c>
      <c r="D6135" s="459">
        <v>1</v>
      </c>
      <c r="E6135" s="81"/>
    </row>
    <row r="6136" spans="1:5" x14ac:dyDescent="0.25">
      <c r="A6136" s="458">
        <v>44193</v>
      </c>
      <c r="B6136" s="81" t="s">
        <v>50</v>
      </c>
      <c r="C6136" s="81" t="s">
        <v>804</v>
      </c>
      <c r="D6136" s="459">
        <v>1</v>
      </c>
      <c r="E6136" s="81"/>
    </row>
    <row r="6137" spans="1:5" x14ac:dyDescent="0.25">
      <c r="A6137" s="458">
        <v>44193</v>
      </c>
      <c r="B6137" s="81" t="s">
        <v>50</v>
      </c>
      <c r="C6137" s="116" t="s">
        <v>1140</v>
      </c>
      <c r="D6137" s="459">
        <v>1</v>
      </c>
      <c r="E6137" s="81"/>
    </row>
    <row r="6138" spans="1:5" x14ac:dyDescent="0.25">
      <c r="A6138" s="458">
        <v>44193</v>
      </c>
      <c r="B6138" s="81" t="s">
        <v>50</v>
      </c>
      <c r="C6138" s="81" t="s">
        <v>365</v>
      </c>
      <c r="D6138" s="459">
        <v>1</v>
      </c>
      <c r="E6138" s="81"/>
    </row>
    <row r="6139" spans="1:5" x14ac:dyDescent="0.25">
      <c r="A6139" s="458">
        <v>44193</v>
      </c>
      <c r="B6139" s="81" t="s">
        <v>27</v>
      </c>
      <c r="C6139" s="81" t="s">
        <v>43</v>
      </c>
      <c r="D6139" s="459">
        <v>40</v>
      </c>
      <c r="E6139" s="81"/>
    </row>
    <row r="6140" spans="1:5" x14ac:dyDescent="0.25">
      <c r="A6140" s="458">
        <v>44193</v>
      </c>
      <c r="B6140" s="81" t="s">
        <v>51</v>
      </c>
      <c r="C6140" s="81" t="s">
        <v>51</v>
      </c>
      <c r="D6140" s="459">
        <v>6</v>
      </c>
      <c r="E6140" s="81"/>
    </row>
    <row r="6141" spans="1:5" x14ac:dyDescent="0.25">
      <c r="A6141" s="458">
        <v>44193</v>
      </c>
      <c r="B6141" s="81" t="s">
        <v>10</v>
      </c>
      <c r="C6141" s="81" t="s">
        <v>10</v>
      </c>
      <c r="D6141" s="459">
        <v>6</v>
      </c>
      <c r="E6141" s="81"/>
    </row>
    <row r="6142" spans="1:5" x14ac:dyDescent="0.25">
      <c r="A6142" s="458">
        <v>44194</v>
      </c>
      <c r="B6142" s="81" t="s">
        <v>14</v>
      </c>
      <c r="C6142" s="81" t="s">
        <v>14</v>
      </c>
      <c r="D6142" s="459">
        <v>16</v>
      </c>
      <c r="E6142" s="81"/>
    </row>
    <row r="6143" spans="1:5" x14ac:dyDescent="0.25">
      <c r="A6143" s="458">
        <v>44194</v>
      </c>
      <c r="B6143" s="81" t="s">
        <v>14</v>
      </c>
      <c r="C6143" s="81" t="s">
        <v>16</v>
      </c>
      <c r="D6143" s="459">
        <v>6</v>
      </c>
      <c r="E6143" s="81"/>
    </row>
    <row r="6144" spans="1:5" x14ac:dyDescent="0.25">
      <c r="A6144" s="458">
        <v>44194</v>
      </c>
      <c r="B6144" s="81" t="s">
        <v>20</v>
      </c>
      <c r="C6144" s="460" t="s">
        <v>1151</v>
      </c>
      <c r="D6144" s="459">
        <v>1</v>
      </c>
      <c r="E6144" s="81"/>
    </row>
    <row r="6145" spans="1:5" x14ac:dyDescent="0.25">
      <c r="A6145" s="458">
        <v>44194</v>
      </c>
      <c r="B6145" s="81" t="s">
        <v>20</v>
      </c>
      <c r="C6145" s="81" t="s">
        <v>20</v>
      </c>
      <c r="D6145" s="459">
        <v>72</v>
      </c>
      <c r="E6145" s="81"/>
    </row>
    <row r="6146" spans="1:5" x14ac:dyDescent="0.25">
      <c r="A6146" s="458">
        <v>44194</v>
      </c>
      <c r="B6146" s="81" t="s">
        <v>20</v>
      </c>
      <c r="C6146" s="81" t="s">
        <v>363</v>
      </c>
      <c r="D6146" s="459">
        <v>1</v>
      </c>
      <c r="E6146" s="81"/>
    </row>
    <row r="6147" spans="1:5" x14ac:dyDescent="0.25">
      <c r="A6147" s="458">
        <v>44194</v>
      </c>
      <c r="B6147" s="81" t="s">
        <v>13</v>
      </c>
      <c r="C6147" s="81" t="s">
        <v>13</v>
      </c>
      <c r="D6147" s="459">
        <v>2</v>
      </c>
      <c r="E6147" s="81"/>
    </row>
    <row r="6148" spans="1:5" x14ac:dyDescent="0.25">
      <c r="A6148" s="458">
        <v>44194</v>
      </c>
      <c r="B6148" s="81" t="s">
        <v>13</v>
      </c>
      <c r="C6148" s="460" t="s">
        <v>1165</v>
      </c>
      <c r="D6148" s="459">
        <v>1</v>
      </c>
      <c r="E6148" s="81"/>
    </row>
    <row r="6149" spans="1:5" x14ac:dyDescent="0.25">
      <c r="A6149" s="458">
        <v>44194</v>
      </c>
      <c r="B6149" s="81" t="s">
        <v>24</v>
      </c>
      <c r="C6149" s="81" t="s">
        <v>23</v>
      </c>
      <c r="D6149" s="459">
        <v>8</v>
      </c>
      <c r="E6149" s="81"/>
    </row>
    <row r="6150" spans="1:5" x14ac:dyDescent="0.25">
      <c r="A6150" s="458">
        <v>44194</v>
      </c>
      <c r="B6150" s="81" t="s">
        <v>24</v>
      </c>
      <c r="C6150" s="81" t="s">
        <v>36</v>
      </c>
      <c r="D6150" s="459">
        <v>2</v>
      </c>
      <c r="E6150" s="81"/>
    </row>
    <row r="6151" spans="1:5" x14ac:dyDescent="0.25">
      <c r="A6151" s="458">
        <v>44194</v>
      </c>
      <c r="B6151" s="81" t="s">
        <v>47</v>
      </c>
      <c r="C6151" s="81" t="s">
        <v>47</v>
      </c>
      <c r="D6151" s="459">
        <v>3</v>
      </c>
      <c r="E6151" s="81"/>
    </row>
    <row r="6152" spans="1:5" x14ac:dyDescent="0.25">
      <c r="A6152" s="458">
        <v>44194</v>
      </c>
      <c r="B6152" s="81" t="s">
        <v>48</v>
      </c>
      <c r="C6152" s="460" t="s">
        <v>1380</v>
      </c>
      <c r="D6152" s="459">
        <v>0</v>
      </c>
      <c r="E6152" s="81"/>
    </row>
    <row r="6153" spans="1:5" x14ac:dyDescent="0.25">
      <c r="A6153" s="458">
        <v>44194</v>
      </c>
      <c r="B6153" s="81" t="s">
        <v>7</v>
      </c>
      <c r="C6153" s="81" t="s">
        <v>7</v>
      </c>
      <c r="D6153" s="459">
        <v>9</v>
      </c>
      <c r="E6153" s="81"/>
    </row>
    <row r="6154" spans="1:5" x14ac:dyDescent="0.25">
      <c r="A6154" s="458">
        <v>44194</v>
      </c>
      <c r="B6154" s="81" t="s">
        <v>9</v>
      </c>
      <c r="C6154" s="460" t="s">
        <v>1192</v>
      </c>
      <c r="D6154" s="459">
        <v>1</v>
      </c>
      <c r="E6154" s="81"/>
    </row>
    <row r="6155" spans="1:5" x14ac:dyDescent="0.25">
      <c r="A6155" s="458">
        <v>44194</v>
      </c>
      <c r="B6155" s="81" t="s">
        <v>9</v>
      </c>
      <c r="C6155" s="81" t="s">
        <v>9</v>
      </c>
      <c r="D6155" s="459">
        <v>58</v>
      </c>
      <c r="E6155" s="81"/>
    </row>
    <row r="6156" spans="1:5" x14ac:dyDescent="0.25">
      <c r="A6156" s="458">
        <v>44194</v>
      </c>
      <c r="B6156" s="81" t="s">
        <v>9</v>
      </c>
      <c r="C6156" s="81" t="s">
        <v>17</v>
      </c>
      <c r="D6156" s="459">
        <v>1</v>
      </c>
      <c r="E6156" s="81"/>
    </row>
    <row r="6157" spans="1:5" x14ac:dyDescent="0.25">
      <c r="A6157" s="458">
        <v>44194</v>
      </c>
      <c r="B6157" s="81" t="s">
        <v>9</v>
      </c>
      <c r="C6157" s="460" t="s">
        <v>1202</v>
      </c>
      <c r="D6157" s="459">
        <v>3</v>
      </c>
      <c r="E6157" s="81"/>
    </row>
    <row r="6158" spans="1:5" x14ac:dyDescent="0.25">
      <c r="A6158" s="458">
        <v>44194</v>
      </c>
      <c r="B6158" s="81" t="s">
        <v>9</v>
      </c>
      <c r="C6158" s="460" t="s">
        <v>996</v>
      </c>
      <c r="D6158" s="459">
        <v>1</v>
      </c>
      <c r="E6158" s="81"/>
    </row>
    <row r="6159" spans="1:5" x14ac:dyDescent="0.25">
      <c r="A6159" s="458">
        <v>44194</v>
      </c>
      <c r="B6159" s="81" t="s">
        <v>9</v>
      </c>
      <c r="C6159" s="460" t="s">
        <v>997</v>
      </c>
      <c r="D6159" s="459">
        <v>2</v>
      </c>
      <c r="E6159" s="81"/>
    </row>
    <row r="6160" spans="1:5" x14ac:dyDescent="0.25">
      <c r="A6160" s="458">
        <v>44194</v>
      </c>
      <c r="B6160" s="81" t="s">
        <v>15</v>
      </c>
      <c r="C6160" s="81" t="s">
        <v>1139</v>
      </c>
      <c r="D6160" s="459">
        <v>1</v>
      </c>
      <c r="E6160" s="81"/>
    </row>
    <row r="6161" spans="1:5" x14ac:dyDescent="0.25">
      <c r="A6161" s="458">
        <v>44194</v>
      </c>
      <c r="B6161" s="81" t="s">
        <v>11</v>
      </c>
      <c r="C6161" s="81" t="s">
        <v>64</v>
      </c>
      <c r="D6161" s="459">
        <v>8</v>
      </c>
      <c r="E6161" s="81"/>
    </row>
    <row r="6162" spans="1:5" x14ac:dyDescent="0.25">
      <c r="A6162" s="458">
        <v>44194</v>
      </c>
      <c r="B6162" s="81" t="s">
        <v>11</v>
      </c>
      <c r="C6162" s="81" t="s">
        <v>11</v>
      </c>
      <c r="D6162" s="459">
        <v>7</v>
      </c>
      <c r="E6162" s="81"/>
    </row>
    <row r="6163" spans="1:5" x14ac:dyDescent="0.25">
      <c r="A6163" s="458">
        <v>44194</v>
      </c>
      <c r="B6163" s="81" t="s">
        <v>11</v>
      </c>
      <c r="C6163" s="81" t="s">
        <v>133</v>
      </c>
      <c r="D6163" s="459">
        <v>1</v>
      </c>
      <c r="E6163" s="81"/>
    </row>
    <row r="6164" spans="1:5" x14ac:dyDescent="0.25">
      <c r="A6164" s="458">
        <v>44194</v>
      </c>
      <c r="B6164" s="81" t="s">
        <v>12</v>
      </c>
      <c r="C6164" s="460" t="s">
        <v>1224</v>
      </c>
      <c r="D6164" s="459">
        <v>5</v>
      </c>
      <c r="E6164" s="81"/>
    </row>
    <row r="6165" spans="1:5" x14ac:dyDescent="0.25">
      <c r="A6165" s="458">
        <v>44194</v>
      </c>
      <c r="B6165" s="81" t="s">
        <v>12</v>
      </c>
      <c r="C6165" s="81" t="s">
        <v>12</v>
      </c>
      <c r="D6165" s="459">
        <v>2</v>
      </c>
      <c r="E6165" s="81"/>
    </row>
    <row r="6166" spans="1:5" x14ac:dyDescent="0.25">
      <c r="A6166" s="458">
        <v>44194</v>
      </c>
      <c r="B6166" s="81" t="s">
        <v>8</v>
      </c>
      <c r="C6166" s="460" t="s">
        <v>1232</v>
      </c>
      <c r="D6166" s="459">
        <v>1</v>
      </c>
      <c r="E6166" s="81"/>
    </row>
    <row r="6167" spans="1:5" x14ac:dyDescent="0.25">
      <c r="A6167" s="458">
        <v>44194</v>
      </c>
      <c r="B6167" s="81" t="s">
        <v>8</v>
      </c>
      <c r="C6167" s="81" t="s">
        <v>58</v>
      </c>
      <c r="D6167" s="459">
        <v>2</v>
      </c>
      <c r="E6167" s="81"/>
    </row>
    <row r="6168" spans="1:5" x14ac:dyDescent="0.25">
      <c r="A6168" s="458">
        <v>44194</v>
      </c>
      <c r="B6168" s="81" t="s">
        <v>8</v>
      </c>
      <c r="C6168" s="81" t="s">
        <v>718</v>
      </c>
      <c r="D6168" s="459">
        <v>1</v>
      </c>
      <c r="E6168" s="81"/>
    </row>
    <row r="6169" spans="1:5" x14ac:dyDescent="0.25">
      <c r="A6169" s="458">
        <v>44194</v>
      </c>
      <c r="B6169" s="81" t="s">
        <v>8</v>
      </c>
      <c r="C6169" s="81" t="s">
        <v>132</v>
      </c>
      <c r="D6169" s="459">
        <v>2</v>
      </c>
      <c r="E6169" s="81"/>
    </row>
    <row r="6170" spans="1:5" x14ac:dyDescent="0.25">
      <c r="A6170" s="458">
        <v>44194</v>
      </c>
      <c r="B6170" s="81" t="s">
        <v>8</v>
      </c>
      <c r="C6170" s="81" t="s">
        <v>203</v>
      </c>
      <c r="D6170" s="459">
        <v>2</v>
      </c>
      <c r="E6170" s="81"/>
    </row>
    <row r="6171" spans="1:5" x14ac:dyDescent="0.25">
      <c r="A6171" s="458">
        <v>44194</v>
      </c>
      <c r="B6171" s="81" t="s">
        <v>8</v>
      </c>
      <c r="C6171" s="81" t="s">
        <v>40</v>
      </c>
      <c r="D6171" s="459">
        <v>1</v>
      </c>
      <c r="E6171" s="81"/>
    </row>
    <row r="6172" spans="1:5" x14ac:dyDescent="0.25">
      <c r="A6172" s="458">
        <v>44194</v>
      </c>
      <c r="B6172" s="81" t="s">
        <v>8</v>
      </c>
      <c r="C6172" s="81" t="s">
        <v>8</v>
      </c>
      <c r="D6172" s="459">
        <v>46</v>
      </c>
      <c r="E6172" s="81"/>
    </row>
    <row r="6173" spans="1:5" x14ac:dyDescent="0.25">
      <c r="A6173" s="458">
        <v>44194</v>
      </c>
      <c r="B6173" s="81" t="s">
        <v>8</v>
      </c>
      <c r="C6173" s="81" t="s">
        <v>129</v>
      </c>
      <c r="D6173" s="459">
        <v>1</v>
      </c>
      <c r="E6173" s="81"/>
    </row>
    <row r="6174" spans="1:5" x14ac:dyDescent="0.25">
      <c r="A6174" s="458">
        <v>44194</v>
      </c>
      <c r="B6174" s="81" t="s">
        <v>49</v>
      </c>
      <c r="C6174" s="81" t="s">
        <v>49</v>
      </c>
      <c r="D6174" s="459">
        <v>0</v>
      </c>
      <c r="E6174" s="81"/>
    </row>
    <row r="6175" spans="1:5" x14ac:dyDescent="0.25">
      <c r="A6175" s="458">
        <v>44194</v>
      </c>
      <c r="B6175" s="81" t="s">
        <v>50</v>
      </c>
      <c r="C6175" s="81" t="s">
        <v>365</v>
      </c>
      <c r="D6175" s="459">
        <v>3</v>
      </c>
      <c r="E6175" s="81"/>
    </row>
    <row r="6176" spans="1:5" x14ac:dyDescent="0.25">
      <c r="A6176" s="458">
        <v>44194</v>
      </c>
      <c r="B6176" s="81" t="s">
        <v>27</v>
      </c>
      <c r="C6176" s="81" t="s">
        <v>139</v>
      </c>
      <c r="D6176" s="459">
        <v>14</v>
      </c>
      <c r="E6176" s="81"/>
    </row>
    <row r="6177" spans="1:5" x14ac:dyDescent="0.25">
      <c r="A6177" s="458">
        <v>44194</v>
      </c>
      <c r="B6177" s="81" t="s">
        <v>27</v>
      </c>
      <c r="C6177" s="81" t="s">
        <v>43</v>
      </c>
      <c r="D6177" s="459">
        <v>49</v>
      </c>
      <c r="E6177" s="81"/>
    </row>
    <row r="6178" spans="1:5" x14ac:dyDescent="0.25">
      <c r="A6178" s="458">
        <v>44194</v>
      </c>
      <c r="B6178" s="81" t="s">
        <v>27</v>
      </c>
      <c r="C6178" s="81" t="s">
        <v>921</v>
      </c>
      <c r="D6178" s="459">
        <v>1</v>
      </c>
      <c r="E6178" s="81"/>
    </row>
    <row r="6179" spans="1:5" x14ac:dyDescent="0.25">
      <c r="A6179" s="458">
        <v>44194</v>
      </c>
      <c r="B6179" s="81" t="s">
        <v>51</v>
      </c>
      <c r="C6179" s="81" t="s">
        <v>998</v>
      </c>
      <c r="D6179" s="459">
        <v>1</v>
      </c>
      <c r="E6179" s="81"/>
    </row>
    <row r="6180" spans="1:5" x14ac:dyDescent="0.25">
      <c r="A6180" s="458">
        <v>44194</v>
      </c>
      <c r="B6180" s="81" t="s">
        <v>51</v>
      </c>
      <c r="C6180" s="81" t="s">
        <v>51</v>
      </c>
      <c r="D6180" s="459">
        <v>4</v>
      </c>
      <c r="E6180" s="81"/>
    </row>
    <row r="6181" spans="1:5" x14ac:dyDescent="0.25">
      <c r="A6181" s="458">
        <v>44194</v>
      </c>
      <c r="B6181" s="81" t="s">
        <v>10</v>
      </c>
      <c r="C6181" s="81" t="s">
        <v>10</v>
      </c>
      <c r="D6181" s="459">
        <v>0</v>
      </c>
      <c r="E6181" s="81"/>
    </row>
    <row r="6182" spans="1:5" x14ac:dyDescent="0.25">
      <c r="A6182" s="458">
        <v>44195</v>
      </c>
      <c r="B6182" s="81" t="s">
        <v>14</v>
      </c>
      <c r="C6182" s="81" t="s">
        <v>14</v>
      </c>
      <c r="D6182" s="459">
        <v>6</v>
      </c>
      <c r="E6182" s="81"/>
    </row>
    <row r="6183" spans="1:5" x14ac:dyDescent="0.25">
      <c r="A6183" s="458">
        <v>44195</v>
      </c>
      <c r="B6183" s="81" t="s">
        <v>14</v>
      </c>
      <c r="C6183" s="81" t="s">
        <v>16</v>
      </c>
      <c r="D6183" s="459">
        <v>10</v>
      </c>
      <c r="E6183" s="81"/>
    </row>
    <row r="6184" spans="1:5" x14ac:dyDescent="0.25">
      <c r="A6184" s="458">
        <v>44195</v>
      </c>
      <c r="B6184" s="81" t="s">
        <v>20</v>
      </c>
      <c r="C6184" s="460" t="s">
        <v>1151</v>
      </c>
      <c r="D6184" s="459">
        <v>1</v>
      </c>
      <c r="E6184" s="81"/>
    </row>
    <row r="6185" spans="1:5" x14ac:dyDescent="0.25">
      <c r="A6185" s="458">
        <v>44195</v>
      </c>
      <c r="B6185" s="81" t="s">
        <v>20</v>
      </c>
      <c r="C6185" s="81" t="s">
        <v>20</v>
      </c>
      <c r="D6185" s="459">
        <v>68</v>
      </c>
      <c r="E6185" s="81"/>
    </row>
    <row r="6186" spans="1:5" x14ac:dyDescent="0.25">
      <c r="A6186" s="458">
        <v>44195</v>
      </c>
      <c r="B6186" s="81" t="s">
        <v>20</v>
      </c>
      <c r="C6186" s="460" t="s">
        <v>909</v>
      </c>
      <c r="D6186" s="459">
        <v>1</v>
      </c>
      <c r="E6186" s="81"/>
    </row>
    <row r="6187" spans="1:5" x14ac:dyDescent="0.25">
      <c r="A6187" s="458">
        <v>44195</v>
      </c>
      <c r="B6187" s="81" t="s">
        <v>13</v>
      </c>
      <c r="C6187" s="81" t="s">
        <v>13</v>
      </c>
      <c r="D6187" s="459">
        <v>2</v>
      </c>
      <c r="E6187" s="81"/>
    </row>
    <row r="6188" spans="1:5" x14ac:dyDescent="0.25">
      <c r="A6188" s="458">
        <v>44195</v>
      </c>
      <c r="B6188" s="81" t="s">
        <v>13</v>
      </c>
      <c r="C6188" s="460" t="s">
        <v>1165</v>
      </c>
      <c r="D6188" s="459">
        <v>3</v>
      </c>
      <c r="E6188" s="81"/>
    </row>
    <row r="6189" spans="1:5" x14ac:dyDescent="0.25">
      <c r="A6189" s="458">
        <v>44195</v>
      </c>
      <c r="B6189" s="81" t="s">
        <v>24</v>
      </c>
      <c r="C6189" s="81" t="s">
        <v>23</v>
      </c>
      <c r="D6189" s="459">
        <v>21</v>
      </c>
      <c r="E6189" s="81"/>
    </row>
    <row r="6190" spans="1:5" x14ac:dyDescent="0.25">
      <c r="A6190" s="458">
        <v>44195</v>
      </c>
      <c r="B6190" s="81" t="s">
        <v>24</v>
      </c>
      <c r="C6190" s="81" t="s">
        <v>24</v>
      </c>
      <c r="D6190" s="459">
        <v>10</v>
      </c>
      <c r="E6190" s="81"/>
    </row>
    <row r="6191" spans="1:5" x14ac:dyDescent="0.25">
      <c r="A6191" s="458">
        <v>44195</v>
      </c>
      <c r="B6191" s="81" t="s">
        <v>24</v>
      </c>
      <c r="C6191" s="81" t="s">
        <v>37</v>
      </c>
      <c r="D6191" s="459">
        <v>1</v>
      </c>
      <c r="E6191" s="81"/>
    </row>
    <row r="6192" spans="1:5" x14ac:dyDescent="0.25">
      <c r="A6192" s="458">
        <v>44195</v>
      </c>
      <c r="B6192" s="81" t="s">
        <v>24</v>
      </c>
      <c r="C6192" s="81" t="s">
        <v>36</v>
      </c>
      <c r="D6192" s="459">
        <v>4</v>
      </c>
      <c r="E6192" s="81"/>
    </row>
    <row r="6193" spans="1:5" x14ac:dyDescent="0.25">
      <c r="A6193" s="458">
        <v>44195</v>
      </c>
      <c r="B6193" s="81" t="s">
        <v>47</v>
      </c>
      <c r="C6193" s="81" t="s">
        <v>47</v>
      </c>
      <c r="D6193" s="459">
        <v>3</v>
      </c>
      <c r="E6193" s="81"/>
    </row>
    <row r="6194" spans="1:5" x14ac:dyDescent="0.25">
      <c r="A6194" s="458">
        <v>44195</v>
      </c>
      <c r="B6194" s="81" t="s">
        <v>48</v>
      </c>
      <c r="C6194" s="460" t="s">
        <v>1380</v>
      </c>
      <c r="D6194" s="459">
        <v>0</v>
      </c>
      <c r="E6194" s="81"/>
    </row>
    <row r="6195" spans="1:5" x14ac:dyDescent="0.25">
      <c r="A6195" s="458">
        <v>44195</v>
      </c>
      <c r="B6195" s="81" t="s">
        <v>7</v>
      </c>
      <c r="C6195" s="81" t="s">
        <v>7</v>
      </c>
      <c r="D6195" s="459">
        <v>8</v>
      </c>
      <c r="E6195" s="81"/>
    </row>
    <row r="6196" spans="1:5" x14ac:dyDescent="0.25">
      <c r="A6196" s="458">
        <v>44195</v>
      </c>
      <c r="B6196" s="81" t="s">
        <v>9</v>
      </c>
      <c r="C6196" s="460" t="s">
        <v>1192</v>
      </c>
      <c r="D6196" s="459">
        <v>6</v>
      </c>
      <c r="E6196" s="81"/>
    </row>
    <row r="6197" spans="1:5" x14ac:dyDescent="0.25">
      <c r="A6197" s="458">
        <v>44195</v>
      </c>
      <c r="B6197" s="81" t="s">
        <v>9</v>
      </c>
      <c r="C6197" s="81" t="s">
        <v>9</v>
      </c>
      <c r="D6197" s="459">
        <v>39</v>
      </c>
      <c r="E6197" s="81"/>
    </row>
    <row r="6198" spans="1:5" x14ac:dyDescent="0.25">
      <c r="A6198" s="458">
        <v>44195</v>
      </c>
      <c r="B6198" s="81" t="s">
        <v>9</v>
      </c>
      <c r="C6198" s="81" t="s">
        <v>17</v>
      </c>
      <c r="D6198" s="459">
        <v>1</v>
      </c>
      <c r="E6198" s="81"/>
    </row>
    <row r="6199" spans="1:5" x14ac:dyDescent="0.25">
      <c r="A6199" s="458">
        <v>44195</v>
      </c>
      <c r="B6199" s="81" t="s">
        <v>9</v>
      </c>
      <c r="C6199" s="460" t="s">
        <v>1000</v>
      </c>
      <c r="D6199" s="459">
        <v>1</v>
      </c>
      <c r="E6199" s="81"/>
    </row>
    <row r="6200" spans="1:5" x14ac:dyDescent="0.25">
      <c r="A6200" s="458">
        <v>44195</v>
      </c>
      <c r="B6200" s="81" t="s">
        <v>9</v>
      </c>
      <c r="C6200" s="460" t="s">
        <v>1202</v>
      </c>
      <c r="D6200" s="459">
        <v>3</v>
      </c>
      <c r="E6200" s="81"/>
    </row>
    <row r="6201" spans="1:5" x14ac:dyDescent="0.25">
      <c r="A6201" s="458">
        <v>44195</v>
      </c>
      <c r="B6201" s="81" t="s">
        <v>9</v>
      </c>
      <c r="C6201" s="81" t="s">
        <v>143</v>
      </c>
      <c r="D6201" s="459">
        <v>1</v>
      </c>
      <c r="E6201" s="81"/>
    </row>
    <row r="6202" spans="1:5" x14ac:dyDescent="0.25">
      <c r="A6202" s="458">
        <v>44195</v>
      </c>
      <c r="B6202" s="81" t="s">
        <v>15</v>
      </c>
      <c r="C6202" s="81" t="s">
        <v>1139</v>
      </c>
      <c r="D6202" s="459">
        <v>0</v>
      </c>
      <c r="E6202" s="81"/>
    </row>
    <row r="6203" spans="1:5" x14ac:dyDescent="0.25">
      <c r="A6203" s="458">
        <v>44195</v>
      </c>
      <c r="B6203" s="81" t="s">
        <v>11</v>
      </c>
      <c r="C6203" s="81" t="s">
        <v>11</v>
      </c>
      <c r="D6203" s="459">
        <v>5</v>
      </c>
      <c r="E6203" s="81"/>
    </row>
    <row r="6204" spans="1:5" x14ac:dyDescent="0.25">
      <c r="A6204" s="458">
        <v>44195</v>
      </c>
      <c r="B6204" s="81" t="s">
        <v>11</v>
      </c>
      <c r="C6204" s="81" t="s">
        <v>840</v>
      </c>
      <c r="D6204" s="459">
        <v>1</v>
      </c>
      <c r="E6204" s="81"/>
    </row>
    <row r="6205" spans="1:5" x14ac:dyDescent="0.25">
      <c r="A6205" s="458">
        <v>44195</v>
      </c>
      <c r="B6205" s="81" t="s">
        <v>11</v>
      </c>
      <c r="C6205" s="81" t="s">
        <v>133</v>
      </c>
      <c r="D6205" s="459">
        <v>2</v>
      </c>
      <c r="E6205" s="81"/>
    </row>
    <row r="6206" spans="1:5" x14ac:dyDescent="0.25">
      <c r="A6206" s="458">
        <v>44195</v>
      </c>
      <c r="B6206" s="81" t="s">
        <v>12</v>
      </c>
      <c r="C6206" s="81" t="s">
        <v>12</v>
      </c>
      <c r="D6206" s="459">
        <v>4</v>
      </c>
      <c r="E6206" s="81"/>
    </row>
    <row r="6207" spans="1:5" x14ac:dyDescent="0.25">
      <c r="A6207" s="458">
        <v>44195</v>
      </c>
      <c r="B6207" s="81" t="s">
        <v>8</v>
      </c>
      <c r="C6207" s="81" t="s">
        <v>72</v>
      </c>
      <c r="D6207" s="459">
        <v>1</v>
      </c>
      <c r="E6207" s="81"/>
    </row>
    <row r="6208" spans="1:5" x14ac:dyDescent="0.25">
      <c r="A6208" s="458">
        <v>44195</v>
      </c>
      <c r="B6208" s="81" t="s">
        <v>8</v>
      </c>
      <c r="C6208" s="460" t="s">
        <v>1232</v>
      </c>
      <c r="D6208" s="459">
        <v>2</v>
      </c>
      <c r="E6208" s="81"/>
    </row>
    <row r="6209" spans="1:5" x14ac:dyDescent="0.25">
      <c r="A6209" s="458">
        <v>44195</v>
      </c>
      <c r="B6209" s="81" t="s">
        <v>8</v>
      </c>
      <c r="C6209" s="81" t="s">
        <v>58</v>
      </c>
      <c r="D6209" s="459">
        <v>1</v>
      </c>
      <c r="E6209" s="81"/>
    </row>
    <row r="6210" spans="1:5" x14ac:dyDescent="0.25">
      <c r="A6210" s="458">
        <v>44195</v>
      </c>
      <c r="B6210" s="81" t="s">
        <v>8</v>
      </c>
      <c r="C6210" s="81" t="s">
        <v>132</v>
      </c>
      <c r="D6210" s="459">
        <v>2</v>
      </c>
      <c r="E6210" s="81"/>
    </row>
    <row r="6211" spans="1:5" x14ac:dyDescent="0.25">
      <c r="A6211" s="458">
        <v>44195</v>
      </c>
      <c r="B6211" s="81" t="s">
        <v>8</v>
      </c>
      <c r="C6211" s="81" t="s">
        <v>232</v>
      </c>
      <c r="D6211" s="459">
        <v>1</v>
      </c>
      <c r="E6211" s="81"/>
    </row>
    <row r="6212" spans="1:5" x14ac:dyDescent="0.25">
      <c r="A6212" s="458">
        <v>44195</v>
      </c>
      <c r="B6212" s="81" t="s">
        <v>8</v>
      </c>
      <c r="C6212" s="81" t="s">
        <v>40</v>
      </c>
      <c r="D6212" s="459">
        <v>1</v>
      </c>
      <c r="E6212" s="81"/>
    </row>
    <row r="6213" spans="1:5" x14ac:dyDescent="0.25">
      <c r="A6213" s="458">
        <v>44195</v>
      </c>
      <c r="B6213" s="81" t="s">
        <v>8</v>
      </c>
      <c r="C6213" s="81" t="s">
        <v>8</v>
      </c>
      <c r="D6213" s="459">
        <v>60</v>
      </c>
      <c r="E6213" s="81"/>
    </row>
    <row r="6214" spans="1:5" x14ac:dyDescent="0.25">
      <c r="A6214" s="458">
        <v>44195</v>
      </c>
      <c r="B6214" s="81" t="s">
        <v>8</v>
      </c>
      <c r="C6214" s="81" t="s">
        <v>31</v>
      </c>
      <c r="D6214" s="459">
        <v>4</v>
      </c>
      <c r="E6214" s="81"/>
    </row>
    <row r="6215" spans="1:5" x14ac:dyDescent="0.25">
      <c r="A6215" s="458">
        <v>44195</v>
      </c>
      <c r="B6215" s="81" t="s">
        <v>8</v>
      </c>
      <c r="C6215" s="81" t="s">
        <v>110</v>
      </c>
      <c r="D6215" s="459">
        <v>6</v>
      </c>
      <c r="E6215" s="81"/>
    </row>
    <row r="6216" spans="1:5" x14ac:dyDescent="0.25">
      <c r="A6216" s="458">
        <v>44195</v>
      </c>
      <c r="B6216" s="81" t="s">
        <v>49</v>
      </c>
      <c r="C6216" s="81" t="s">
        <v>49</v>
      </c>
      <c r="D6216" s="459">
        <v>5</v>
      </c>
      <c r="E6216" s="81"/>
    </row>
    <row r="6217" spans="1:5" x14ac:dyDescent="0.25">
      <c r="A6217" s="458">
        <v>44195</v>
      </c>
      <c r="B6217" s="81" t="s">
        <v>50</v>
      </c>
      <c r="C6217" s="81" t="s">
        <v>365</v>
      </c>
      <c r="D6217" s="459">
        <v>4</v>
      </c>
      <c r="E6217" s="81"/>
    </row>
    <row r="6218" spans="1:5" x14ac:dyDescent="0.25">
      <c r="A6218" s="458">
        <v>44195</v>
      </c>
      <c r="B6218" s="81" t="s">
        <v>27</v>
      </c>
      <c r="C6218" s="81" t="s">
        <v>139</v>
      </c>
      <c r="D6218" s="459">
        <v>5</v>
      </c>
      <c r="E6218" s="81"/>
    </row>
    <row r="6219" spans="1:5" x14ac:dyDescent="0.25">
      <c r="A6219" s="458">
        <v>44195</v>
      </c>
      <c r="B6219" s="81" t="s">
        <v>27</v>
      </c>
      <c r="C6219" s="81" t="s">
        <v>233</v>
      </c>
      <c r="D6219" s="459">
        <v>1</v>
      </c>
      <c r="E6219" s="81"/>
    </row>
    <row r="6220" spans="1:5" x14ac:dyDescent="0.25">
      <c r="A6220" s="458">
        <v>44195</v>
      </c>
      <c r="B6220" s="81" t="s">
        <v>27</v>
      </c>
      <c r="C6220" s="81" t="s">
        <v>43</v>
      </c>
      <c r="D6220" s="459">
        <v>26</v>
      </c>
      <c r="E6220" s="81"/>
    </row>
    <row r="6221" spans="1:5" x14ac:dyDescent="0.25">
      <c r="A6221" s="458">
        <v>44195</v>
      </c>
      <c r="B6221" s="81" t="s">
        <v>27</v>
      </c>
      <c r="C6221" s="81" t="s">
        <v>707</v>
      </c>
      <c r="D6221" s="459">
        <v>1</v>
      </c>
      <c r="E6221" s="81"/>
    </row>
    <row r="6222" spans="1:5" x14ac:dyDescent="0.25">
      <c r="A6222" s="458">
        <v>44195</v>
      </c>
      <c r="B6222" s="81" t="s">
        <v>51</v>
      </c>
      <c r="C6222" s="81" t="s">
        <v>51</v>
      </c>
      <c r="D6222" s="459">
        <v>17</v>
      </c>
      <c r="E6222" s="81"/>
    </row>
    <row r="6223" spans="1:5" x14ac:dyDescent="0.25">
      <c r="A6223" s="458">
        <v>44195</v>
      </c>
      <c r="B6223" s="81" t="s">
        <v>10</v>
      </c>
      <c r="C6223" s="81" t="s">
        <v>10</v>
      </c>
      <c r="D6223" s="459">
        <v>10</v>
      </c>
      <c r="E6223" s="81"/>
    </row>
    <row r="6224" spans="1:5" x14ac:dyDescent="0.25">
      <c r="A6224" s="458">
        <v>44196</v>
      </c>
      <c r="B6224" s="81" t="s">
        <v>14</v>
      </c>
      <c r="C6224" s="81" t="s">
        <v>14</v>
      </c>
      <c r="D6224" s="459">
        <v>11</v>
      </c>
      <c r="E6224" s="81"/>
    </row>
    <row r="6225" spans="1:5" x14ac:dyDescent="0.25">
      <c r="A6225" s="458">
        <v>44196</v>
      </c>
      <c r="B6225" s="81" t="s">
        <v>14</v>
      </c>
      <c r="C6225" s="81" t="s">
        <v>14</v>
      </c>
      <c r="D6225" s="459">
        <v>-4</v>
      </c>
      <c r="E6225" s="81"/>
    </row>
    <row r="6226" spans="1:5" x14ac:dyDescent="0.25">
      <c r="A6226" s="458">
        <v>44196</v>
      </c>
      <c r="B6226" s="81" t="s">
        <v>14</v>
      </c>
      <c r="C6226" s="81" t="s">
        <v>16</v>
      </c>
      <c r="D6226" s="459">
        <v>4</v>
      </c>
      <c r="E6226" s="81"/>
    </row>
    <row r="6227" spans="1:5" x14ac:dyDescent="0.25">
      <c r="A6227" s="458">
        <v>44196</v>
      </c>
      <c r="B6227" s="81" t="s">
        <v>20</v>
      </c>
      <c r="C6227" s="460" t="s">
        <v>1151</v>
      </c>
      <c r="D6227" s="459">
        <v>3</v>
      </c>
      <c r="E6227" s="81"/>
    </row>
    <row r="6228" spans="1:5" x14ac:dyDescent="0.25">
      <c r="A6228" s="458">
        <v>44196</v>
      </c>
      <c r="B6228" s="81" t="s">
        <v>20</v>
      </c>
      <c r="C6228" s="116" t="s">
        <v>1152</v>
      </c>
      <c r="D6228" s="459">
        <v>1</v>
      </c>
      <c r="E6228" s="81"/>
    </row>
    <row r="6229" spans="1:5" x14ac:dyDescent="0.25">
      <c r="A6229" s="458">
        <v>44196</v>
      </c>
      <c r="B6229" s="81" t="s">
        <v>20</v>
      </c>
      <c r="C6229" s="81" t="s">
        <v>20</v>
      </c>
      <c r="D6229" s="459">
        <v>91</v>
      </c>
      <c r="E6229" s="81"/>
    </row>
    <row r="6230" spans="1:5" x14ac:dyDescent="0.25">
      <c r="A6230" s="458">
        <v>44196</v>
      </c>
      <c r="B6230" s="81" t="s">
        <v>20</v>
      </c>
      <c r="C6230" s="81" t="s">
        <v>20</v>
      </c>
      <c r="D6230" s="459">
        <v>-3</v>
      </c>
      <c r="E6230" s="81"/>
    </row>
    <row r="6231" spans="1:5" x14ac:dyDescent="0.25">
      <c r="A6231" s="458">
        <v>44196</v>
      </c>
      <c r="B6231" s="81" t="s">
        <v>20</v>
      </c>
      <c r="C6231" s="81" t="s">
        <v>363</v>
      </c>
      <c r="D6231" s="459">
        <v>2</v>
      </c>
      <c r="E6231" s="81"/>
    </row>
    <row r="6232" spans="1:5" x14ac:dyDescent="0.25">
      <c r="A6232" s="458">
        <v>44196</v>
      </c>
      <c r="B6232" s="81" t="s">
        <v>20</v>
      </c>
      <c r="C6232" s="81" t="s">
        <v>648</v>
      </c>
      <c r="D6232" s="459">
        <v>1</v>
      </c>
      <c r="E6232" s="81"/>
    </row>
    <row r="6233" spans="1:5" x14ac:dyDescent="0.25">
      <c r="A6233" s="458">
        <v>44196</v>
      </c>
      <c r="B6233" s="81" t="s">
        <v>13</v>
      </c>
      <c r="C6233" s="81" t="s">
        <v>13</v>
      </c>
      <c r="D6233" s="459">
        <v>1</v>
      </c>
      <c r="E6233" s="81"/>
    </row>
    <row r="6234" spans="1:5" x14ac:dyDescent="0.25">
      <c r="A6234" s="458">
        <v>44196</v>
      </c>
      <c r="B6234" s="81" t="s">
        <v>13</v>
      </c>
      <c r="C6234" s="81" t="s">
        <v>13</v>
      </c>
      <c r="D6234" s="459">
        <v>-1</v>
      </c>
      <c r="E6234" s="81"/>
    </row>
    <row r="6235" spans="1:5" x14ac:dyDescent="0.25">
      <c r="A6235" s="458">
        <v>44196</v>
      </c>
      <c r="B6235" s="81" t="s">
        <v>24</v>
      </c>
      <c r="C6235" s="81" t="s">
        <v>23</v>
      </c>
      <c r="D6235" s="459">
        <v>11</v>
      </c>
      <c r="E6235" s="81"/>
    </row>
    <row r="6236" spans="1:5" x14ac:dyDescent="0.25">
      <c r="A6236" s="458">
        <v>44196</v>
      </c>
      <c r="B6236" s="81" t="s">
        <v>24</v>
      </c>
      <c r="C6236" s="81" t="s">
        <v>24</v>
      </c>
      <c r="D6236" s="459">
        <v>20</v>
      </c>
      <c r="E6236" s="81"/>
    </row>
    <row r="6237" spans="1:5" x14ac:dyDescent="0.25">
      <c r="A6237" s="458">
        <v>44196</v>
      </c>
      <c r="B6237" s="81" t="s">
        <v>24</v>
      </c>
      <c r="C6237" s="81" t="s">
        <v>24</v>
      </c>
      <c r="D6237" s="459">
        <v>0</v>
      </c>
      <c r="E6237" s="81"/>
    </row>
    <row r="6238" spans="1:5" x14ac:dyDescent="0.25">
      <c r="A6238" s="458">
        <v>44196</v>
      </c>
      <c r="B6238" s="81" t="s">
        <v>24</v>
      </c>
      <c r="C6238" s="81" t="s">
        <v>36</v>
      </c>
      <c r="D6238" s="459">
        <v>2</v>
      </c>
      <c r="E6238" s="81"/>
    </row>
    <row r="6239" spans="1:5" x14ac:dyDescent="0.25">
      <c r="A6239" s="458">
        <v>44196</v>
      </c>
      <c r="B6239" s="81" t="s">
        <v>47</v>
      </c>
      <c r="C6239" s="81" t="s">
        <v>47</v>
      </c>
      <c r="D6239" s="459">
        <v>0</v>
      </c>
      <c r="E6239" s="81"/>
    </row>
    <row r="6240" spans="1:5" x14ac:dyDescent="0.25">
      <c r="A6240" s="458">
        <v>44196</v>
      </c>
      <c r="B6240" s="81" t="s">
        <v>47</v>
      </c>
      <c r="C6240" s="81" t="s">
        <v>47</v>
      </c>
      <c r="D6240" s="459">
        <v>-1</v>
      </c>
      <c r="E6240" s="81"/>
    </row>
    <row r="6241" spans="1:5" x14ac:dyDescent="0.25">
      <c r="A6241" s="458">
        <v>44196</v>
      </c>
      <c r="B6241" s="81" t="s">
        <v>48</v>
      </c>
      <c r="C6241" s="460" t="s">
        <v>1380</v>
      </c>
      <c r="D6241" s="459">
        <v>0</v>
      </c>
      <c r="E6241" s="81"/>
    </row>
    <row r="6242" spans="1:5" x14ac:dyDescent="0.25">
      <c r="A6242" s="458">
        <v>44196</v>
      </c>
      <c r="B6242" s="81" t="s">
        <v>48</v>
      </c>
      <c r="C6242" s="460" t="s">
        <v>1380</v>
      </c>
      <c r="D6242" s="459">
        <v>0</v>
      </c>
      <c r="E6242" s="81"/>
    </row>
    <row r="6243" spans="1:5" x14ac:dyDescent="0.25">
      <c r="A6243" s="458">
        <v>44196</v>
      </c>
      <c r="B6243" s="81" t="s">
        <v>7</v>
      </c>
      <c r="C6243" s="81" t="s">
        <v>7</v>
      </c>
      <c r="D6243" s="459">
        <v>10</v>
      </c>
      <c r="E6243" s="81"/>
    </row>
    <row r="6244" spans="1:5" x14ac:dyDescent="0.25">
      <c r="A6244" s="458">
        <v>44196</v>
      </c>
      <c r="B6244" s="81" t="s">
        <v>7</v>
      </c>
      <c r="C6244" s="81" t="s">
        <v>7</v>
      </c>
      <c r="D6244" s="459">
        <v>-1</v>
      </c>
      <c r="E6244" s="81"/>
    </row>
    <row r="6245" spans="1:5" x14ac:dyDescent="0.25">
      <c r="A6245" s="458">
        <v>44196</v>
      </c>
      <c r="B6245" s="81" t="s">
        <v>9</v>
      </c>
      <c r="C6245" s="81" t="s">
        <v>9</v>
      </c>
      <c r="D6245" s="459">
        <v>50</v>
      </c>
      <c r="E6245" s="81"/>
    </row>
    <row r="6246" spans="1:5" x14ac:dyDescent="0.25">
      <c r="A6246" s="458">
        <v>44196</v>
      </c>
      <c r="B6246" s="81" t="s">
        <v>9</v>
      </c>
      <c r="C6246" s="81" t="s">
        <v>9</v>
      </c>
      <c r="D6246" s="459">
        <v>-1</v>
      </c>
      <c r="E6246" s="81"/>
    </row>
    <row r="6247" spans="1:5" x14ac:dyDescent="0.25">
      <c r="A6247" s="458">
        <v>44196</v>
      </c>
      <c r="B6247" s="81" t="s">
        <v>9</v>
      </c>
      <c r="C6247" s="81" t="s">
        <v>17</v>
      </c>
      <c r="D6247" s="459">
        <v>1</v>
      </c>
      <c r="E6247" s="81"/>
    </row>
    <row r="6248" spans="1:5" x14ac:dyDescent="0.25">
      <c r="A6248" s="458">
        <v>44196</v>
      </c>
      <c r="B6248" s="81" t="s">
        <v>9</v>
      </c>
      <c r="C6248" s="460" t="s">
        <v>1198</v>
      </c>
      <c r="D6248" s="459">
        <v>1</v>
      </c>
      <c r="E6248" s="81"/>
    </row>
    <row r="6249" spans="1:5" x14ac:dyDescent="0.25">
      <c r="A6249" s="458">
        <v>44196</v>
      </c>
      <c r="B6249" s="81" t="s">
        <v>9</v>
      </c>
      <c r="C6249" s="460" t="s">
        <v>1202</v>
      </c>
      <c r="D6249" s="459">
        <v>1</v>
      </c>
      <c r="E6249" s="81"/>
    </row>
    <row r="6250" spans="1:5" x14ac:dyDescent="0.25">
      <c r="A6250" s="458">
        <v>44196</v>
      </c>
      <c r="B6250" s="81" t="s">
        <v>15</v>
      </c>
      <c r="C6250" s="81" t="s">
        <v>1139</v>
      </c>
      <c r="D6250" s="459">
        <v>0</v>
      </c>
      <c r="E6250" s="81"/>
    </row>
    <row r="6251" spans="1:5" x14ac:dyDescent="0.25">
      <c r="A6251" s="458">
        <v>44196</v>
      </c>
      <c r="B6251" s="81" t="s">
        <v>15</v>
      </c>
      <c r="C6251" s="81" t="s">
        <v>1139</v>
      </c>
      <c r="D6251" s="459">
        <v>-1</v>
      </c>
      <c r="E6251" s="81"/>
    </row>
    <row r="6252" spans="1:5" x14ac:dyDescent="0.25">
      <c r="A6252" s="458">
        <v>44196</v>
      </c>
      <c r="B6252" s="81" t="s">
        <v>11</v>
      </c>
      <c r="C6252" s="81" t="s">
        <v>11</v>
      </c>
      <c r="D6252" s="459">
        <v>8</v>
      </c>
      <c r="E6252" s="81"/>
    </row>
    <row r="6253" spans="1:5" x14ac:dyDescent="0.25">
      <c r="A6253" s="458">
        <v>44196</v>
      </c>
      <c r="B6253" s="81" t="s">
        <v>11</v>
      </c>
      <c r="C6253" s="81" t="s">
        <v>11</v>
      </c>
      <c r="D6253" s="459">
        <v>-2</v>
      </c>
      <c r="E6253" s="81"/>
    </row>
    <row r="6254" spans="1:5" x14ac:dyDescent="0.25">
      <c r="A6254" s="458">
        <v>44196</v>
      </c>
      <c r="B6254" s="81" t="s">
        <v>11</v>
      </c>
      <c r="C6254" s="81" t="s">
        <v>840</v>
      </c>
      <c r="D6254" s="459">
        <v>2</v>
      </c>
      <c r="E6254" s="81"/>
    </row>
    <row r="6255" spans="1:5" x14ac:dyDescent="0.25">
      <c r="A6255" s="458">
        <v>44196</v>
      </c>
      <c r="B6255" s="81" t="s">
        <v>11</v>
      </c>
      <c r="C6255" s="81" t="s">
        <v>133</v>
      </c>
      <c r="D6255" s="459">
        <v>6</v>
      </c>
      <c r="E6255" s="81"/>
    </row>
    <row r="6256" spans="1:5" x14ac:dyDescent="0.25">
      <c r="A6256" s="458">
        <v>44196</v>
      </c>
      <c r="B6256" s="81" t="s">
        <v>12</v>
      </c>
      <c r="C6256" s="460" t="s">
        <v>1224</v>
      </c>
      <c r="D6256" s="459">
        <v>1</v>
      </c>
      <c r="E6256" s="81"/>
    </row>
    <row r="6257" spans="1:5" x14ac:dyDescent="0.25">
      <c r="A6257" s="458">
        <v>44196</v>
      </c>
      <c r="B6257" s="81" t="s">
        <v>12</v>
      </c>
      <c r="C6257" s="81" t="s">
        <v>12</v>
      </c>
      <c r="D6257" s="459">
        <v>1</v>
      </c>
      <c r="E6257" s="81"/>
    </row>
    <row r="6258" spans="1:5" x14ac:dyDescent="0.25">
      <c r="A6258" s="458">
        <v>44196</v>
      </c>
      <c r="B6258" s="81" t="s">
        <v>12</v>
      </c>
      <c r="C6258" s="81" t="s">
        <v>12</v>
      </c>
      <c r="D6258" s="459">
        <v>-1</v>
      </c>
      <c r="E6258" s="81"/>
    </row>
    <row r="6259" spans="1:5" x14ac:dyDescent="0.25">
      <c r="A6259" s="458">
        <v>44196</v>
      </c>
      <c r="B6259" s="81" t="s">
        <v>8</v>
      </c>
      <c r="C6259" s="81" t="s">
        <v>72</v>
      </c>
      <c r="D6259" s="459">
        <v>5</v>
      </c>
      <c r="E6259" s="81"/>
    </row>
    <row r="6260" spans="1:5" x14ac:dyDescent="0.25">
      <c r="A6260" s="458">
        <v>44196</v>
      </c>
      <c r="B6260" s="81" t="s">
        <v>8</v>
      </c>
      <c r="C6260" s="81" t="s">
        <v>58</v>
      </c>
      <c r="D6260" s="459">
        <v>6</v>
      </c>
      <c r="E6260" s="81"/>
    </row>
    <row r="6261" spans="1:5" x14ac:dyDescent="0.25">
      <c r="A6261" s="458">
        <v>44196</v>
      </c>
      <c r="B6261" s="81" t="s">
        <v>8</v>
      </c>
      <c r="C6261" s="81" t="s">
        <v>140</v>
      </c>
      <c r="D6261" s="459">
        <v>2</v>
      </c>
      <c r="E6261" s="81"/>
    </row>
    <row r="6262" spans="1:5" x14ac:dyDescent="0.25">
      <c r="A6262" s="458">
        <v>44196</v>
      </c>
      <c r="B6262" s="81" t="s">
        <v>8</v>
      </c>
      <c r="C6262" s="81" t="s">
        <v>132</v>
      </c>
      <c r="D6262" s="459">
        <v>7</v>
      </c>
      <c r="E6262" s="81"/>
    </row>
    <row r="6263" spans="1:5" x14ac:dyDescent="0.25">
      <c r="A6263" s="458">
        <v>44196</v>
      </c>
      <c r="B6263" s="81" t="s">
        <v>8</v>
      </c>
      <c r="C6263" s="81" t="s">
        <v>203</v>
      </c>
      <c r="D6263" s="459">
        <v>5</v>
      </c>
      <c r="E6263" s="81"/>
    </row>
    <row r="6264" spans="1:5" x14ac:dyDescent="0.25">
      <c r="A6264" s="458">
        <v>44196</v>
      </c>
      <c r="B6264" s="81" t="s">
        <v>8</v>
      </c>
      <c r="C6264" s="81" t="s">
        <v>8</v>
      </c>
      <c r="D6264" s="459">
        <v>43</v>
      </c>
      <c r="E6264" s="81"/>
    </row>
    <row r="6265" spans="1:5" x14ac:dyDescent="0.25">
      <c r="A6265" s="458">
        <v>44196</v>
      </c>
      <c r="B6265" s="81" t="s">
        <v>8</v>
      </c>
      <c r="C6265" s="81" t="s">
        <v>8</v>
      </c>
      <c r="D6265" s="459">
        <v>-10</v>
      </c>
      <c r="E6265" s="81"/>
    </row>
    <row r="6266" spans="1:5" x14ac:dyDescent="0.25">
      <c r="A6266" s="458">
        <v>44196</v>
      </c>
      <c r="B6266" s="81" t="s">
        <v>8</v>
      </c>
      <c r="C6266" s="81" t="s">
        <v>31</v>
      </c>
      <c r="D6266" s="459">
        <v>2</v>
      </c>
      <c r="E6266" s="81"/>
    </row>
    <row r="6267" spans="1:5" x14ac:dyDescent="0.25">
      <c r="A6267" s="458">
        <v>44196</v>
      </c>
      <c r="B6267" s="81" t="s">
        <v>8</v>
      </c>
      <c r="C6267" s="81" t="s">
        <v>129</v>
      </c>
      <c r="D6267" s="459">
        <v>0</v>
      </c>
      <c r="E6267" s="81"/>
    </row>
    <row r="6268" spans="1:5" x14ac:dyDescent="0.25">
      <c r="A6268" s="458">
        <v>44196</v>
      </c>
      <c r="B6268" s="81" t="s">
        <v>8</v>
      </c>
      <c r="C6268" s="81" t="s">
        <v>110</v>
      </c>
      <c r="D6268" s="459">
        <v>7</v>
      </c>
      <c r="E6268" s="81"/>
    </row>
    <row r="6269" spans="1:5" x14ac:dyDescent="0.25">
      <c r="A6269" s="458">
        <v>44196</v>
      </c>
      <c r="B6269" s="81" t="s">
        <v>8</v>
      </c>
      <c r="C6269" s="81" t="s">
        <v>345</v>
      </c>
      <c r="D6269" s="459">
        <v>1</v>
      </c>
      <c r="E6269" s="81"/>
    </row>
    <row r="6270" spans="1:5" x14ac:dyDescent="0.25">
      <c r="A6270" s="458">
        <v>44196</v>
      </c>
      <c r="B6270" s="81" t="s">
        <v>49</v>
      </c>
      <c r="C6270" s="460" t="s">
        <v>1246</v>
      </c>
      <c r="D6270" s="459">
        <v>4</v>
      </c>
      <c r="E6270" s="81"/>
    </row>
    <row r="6271" spans="1:5" x14ac:dyDescent="0.25">
      <c r="A6271" s="458">
        <v>44196</v>
      </c>
      <c r="B6271" s="81" t="s">
        <v>49</v>
      </c>
      <c r="C6271" s="81" t="s">
        <v>49</v>
      </c>
      <c r="D6271" s="459">
        <v>1</v>
      </c>
      <c r="E6271" s="81"/>
    </row>
    <row r="6272" spans="1:5" x14ac:dyDescent="0.25">
      <c r="A6272" s="458">
        <v>44196</v>
      </c>
      <c r="B6272" s="81" t="s">
        <v>49</v>
      </c>
      <c r="C6272" s="81" t="s">
        <v>49</v>
      </c>
      <c r="D6272" s="459">
        <v>-1</v>
      </c>
      <c r="E6272" s="81"/>
    </row>
    <row r="6273" spans="1:5" x14ac:dyDescent="0.25">
      <c r="A6273" s="458">
        <v>44196</v>
      </c>
      <c r="B6273" s="81" t="s">
        <v>50</v>
      </c>
      <c r="C6273" s="116" t="s">
        <v>1140</v>
      </c>
      <c r="D6273" s="459">
        <v>5</v>
      </c>
      <c r="E6273" s="81"/>
    </row>
    <row r="6274" spans="1:5" x14ac:dyDescent="0.25">
      <c r="A6274" s="458">
        <v>44196</v>
      </c>
      <c r="B6274" s="81" t="s">
        <v>50</v>
      </c>
      <c r="C6274" s="81" t="s">
        <v>365</v>
      </c>
      <c r="D6274" s="459">
        <v>1</v>
      </c>
      <c r="E6274" s="81"/>
    </row>
    <row r="6275" spans="1:5" x14ac:dyDescent="0.25">
      <c r="A6275" s="458">
        <v>44196</v>
      </c>
      <c r="B6275" s="81" t="s">
        <v>50</v>
      </c>
      <c r="C6275" s="81" t="s">
        <v>365</v>
      </c>
      <c r="D6275" s="459">
        <v>0</v>
      </c>
      <c r="E6275" s="81"/>
    </row>
    <row r="6276" spans="1:5" x14ac:dyDescent="0.25">
      <c r="A6276" s="458">
        <v>44196</v>
      </c>
      <c r="B6276" s="81" t="s">
        <v>27</v>
      </c>
      <c r="C6276" s="81" t="s">
        <v>139</v>
      </c>
      <c r="D6276" s="459">
        <v>7</v>
      </c>
      <c r="E6276" s="81"/>
    </row>
    <row r="6277" spans="1:5" x14ac:dyDescent="0.25">
      <c r="A6277" s="458">
        <v>44196</v>
      </c>
      <c r="B6277" s="81" t="s">
        <v>27</v>
      </c>
      <c r="C6277" s="81" t="s">
        <v>43</v>
      </c>
      <c r="D6277" s="459">
        <v>36</v>
      </c>
      <c r="E6277" s="81"/>
    </row>
    <row r="6278" spans="1:5" x14ac:dyDescent="0.25">
      <c r="A6278" s="458">
        <v>44196</v>
      </c>
      <c r="B6278" s="81" t="s">
        <v>27</v>
      </c>
      <c r="C6278" s="460" t="s">
        <v>43</v>
      </c>
      <c r="D6278" s="459">
        <v>-3</v>
      </c>
      <c r="E6278" s="81"/>
    </row>
    <row r="6279" spans="1:5" x14ac:dyDescent="0.25">
      <c r="A6279" s="458">
        <v>44196</v>
      </c>
      <c r="B6279" s="81" t="s">
        <v>27</v>
      </c>
      <c r="C6279" s="81" t="s">
        <v>921</v>
      </c>
      <c r="D6279" s="459">
        <v>3</v>
      </c>
      <c r="E6279" s="81"/>
    </row>
    <row r="6280" spans="1:5" x14ac:dyDescent="0.25">
      <c r="A6280" s="458">
        <v>44196</v>
      </c>
      <c r="B6280" s="81" t="s">
        <v>27</v>
      </c>
      <c r="C6280" s="460" t="s">
        <v>1002</v>
      </c>
      <c r="D6280" s="459">
        <v>1</v>
      </c>
      <c r="E6280" s="81"/>
    </row>
    <row r="6281" spans="1:5" x14ac:dyDescent="0.25">
      <c r="A6281" s="458">
        <v>44196</v>
      </c>
      <c r="B6281" s="81" t="s">
        <v>27</v>
      </c>
      <c r="C6281" s="81" t="s">
        <v>619</v>
      </c>
      <c r="D6281" s="459">
        <v>2</v>
      </c>
      <c r="E6281" s="81"/>
    </row>
    <row r="6282" spans="1:5" x14ac:dyDescent="0.25">
      <c r="A6282" s="458">
        <v>44196</v>
      </c>
      <c r="B6282" s="81" t="s">
        <v>27</v>
      </c>
      <c r="C6282" s="460" t="s">
        <v>1257</v>
      </c>
      <c r="D6282" s="459">
        <v>2</v>
      </c>
      <c r="E6282" s="81"/>
    </row>
    <row r="6283" spans="1:5" x14ac:dyDescent="0.25">
      <c r="A6283" s="458">
        <v>44196</v>
      </c>
      <c r="B6283" s="81" t="s">
        <v>51</v>
      </c>
      <c r="C6283" s="81" t="s">
        <v>51</v>
      </c>
      <c r="D6283" s="459">
        <v>19</v>
      </c>
      <c r="E6283" s="81"/>
    </row>
    <row r="6284" spans="1:5" x14ac:dyDescent="0.25">
      <c r="A6284" s="458">
        <v>44196</v>
      </c>
      <c r="B6284" s="81" t="s">
        <v>51</v>
      </c>
      <c r="C6284" s="81" t="s">
        <v>51</v>
      </c>
      <c r="D6284" s="459">
        <v>-2</v>
      </c>
      <c r="E6284" s="81"/>
    </row>
    <row r="6285" spans="1:5" x14ac:dyDescent="0.25">
      <c r="A6285" s="458">
        <v>44196</v>
      </c>
      <c r="B6285" s="81" t="s">
        <v>10</v>
      </c>
      <c r="C6285" s="81" t="s">
        <v>340</v>
      </c>
      <c r="D6285" s="459">
        <v>2</v>
      </c>
      <c r="E6285" s="81"/>
    </row>
    <row r="6286" spans="1:5" x14ac:dyDescent="0.25">
      <c r="A6286" s="458">
        <v>44196</v>
      </c>
      <c r="B6286" s="81" t="s">
        <v>10</v>
      </c>
      <c r="C6286" s="81" t="s">
        <v>10</v>
      </c>
      <c r="D6286" s="459">
        <v>0</v>
      </c>
      <c r="E6286" s="81"/>
    </row>
    <row r="6287" spans="1:5" x14ac:dyDescent="0.25">
      <c r="A6287" s="458">
        <v>44196</v>
      </c>
      <c r="B6287" s="81" t="s">
        <v>10</v>
      </c>
      <c r="C6287" s="81" t="s">
        <v>10</v>
      </c>
      <c r="D6287" s="459">
        <v>-2</v>
      </c>
      <c r="E6287" s="81"/>
    </row>
    <row r="6288" spans="1:5" x14ac:dyDescent="0.25">
      <c r="A6288" s="458">
        <v>44197</v>
      </c>
      <c r="B6288" s="81" t="s">
        <v>14</v>
      </c>
      <c r="C6288" s="81" t="s">
        <v>14</v>
      </c>
      <c r="D6288" s="459">
        <v>0</v>
      </c>
      <c r="E6288" s="81"/>
    </row>
    <row r="6289" spans="1:5" x14ac:dyDescent="0.25">
      <c r="A6289" s="458">
        <v>44197</v>
      </c>
      <c r="B6289" s="81" t="s">
        <v>20</v>
      </c>
      <c r="C6289" s="81" t="s">
        <v>20</v>
      </c>
      <c r="D6289" s="459">
        <v>0</v>
      </c>
      <c r="E6289" s="81"/>
    </row>
    <row r="6290" spans="1:5" x14ac:dyDescent="0.25">
      <c r="A6290" s="458">
        <v>44197</v>
      </c>
      <c r="B6290" s="81" t="s">
        <v>13</v>
      </c>
      <c r="C6290" s="81" t="s">
        <v>13</v>
      </c>
      <c r="D6290" s="459">
        <v>0</v>
      </c>
      <c r="E6290" s="81"/>
    </row>
    <row r="6291" spans="1:5" x14ac:dyDescent="0.25">
      <c r="A6291" s="458">
        <v>44197</v>
      </c>
      <c r="B6291" s="81" t="s">
        <v>24</v>
      </c>
      <c r="C6291" s="81" t="s">
        <v>24</v>
      </c>
      <c r="D6291" s="459">
        <v>0</v>
      </c>
      <c r="E6291" s="81"/>
    </row>
    <row r="6292" spans="1:5" x14ac:dyDescent="0.25">
      <c r="A6292" s="458">
        <v>44197</v>
      </c>
      <c r="B6292" s="81" t="s">
        <v>47</v>
      </c>
      <c r="C6292" s="81" t="s">
        <v>47</v>
      </c>
      <c r="D6292" s="459">
        <v>0</v>
      </c>
      <c r="E6292" s="81"/>
    </row>
    <row r="6293" spans="1:5" x14ac:dyDescent="0.25">
      <c r="A6293" s="458">
        <v>44197</v>
      </c>
      <c r="B6293" s="81" t="s">
        <v>48</v>
      </c>
      <c r="C6293" s="460" t="s">
        <v>1380</v>
      </c>
      <c r="D6293" s="459">
        <v>0</v>
      </c>
      <c r="E6293" s="81"/>
    </row>
    <row r="6294" spans="1:5" x14ac:dyDescent="0.25">
      <c r="A6294" s="458">
        <v>44197</v>
      </c>
      <c r="B6294" s="81" t="s">
        <v>7</v>
      </c>
      <c r="C6294" s="81" t="s">
        <v>7</v>
      </c>
      <c r="D6294" s="459">
        <v>0</v>
      </c>
      <c r="E6294" s="81"/>
    </row>
    <row r="6295" spans="1:5" x14ac:dyDescent="0.25">
      <c r="A6295" s="458">
        <v>44197</v>
      </c>
      <c r="B6295" s="81" t="s">
        <v>9</v>
      </c>
      <c r="C6295" s="81" t="s">
        <v>9</v>
      </c>
      <c r="D6295" s="459">
        <v>0</v>
      </c>
      <c r="E6295" s="81"/>
    </row>
    <row r="6296" spans="1:5" x14ac:dyDescent="0.25">
      <c r="A6296" s="458">
        <v>44197</v>
      </c>
      <c r="B6296" s="81" t="s">
        <v>15</v>
      </c>
      <c r="C6296" s="81" t="s">
        <v>1139</v>
      </c>
      <c r="D6296" s="459">
        <v>0</v>
      </c>
      <c r="E6296" s="81"/>
    </row>
    <row r="6297" spans="1:5" x14ac:dyDescent="0.25">
      <c r="A6297" s="458">
        <v>44197</v>
      </c>
      <c r="B6297" s="81" t="s">
        <v>11</v>
      </c>
      <c r="C6297" s="81" t="s">
        <v>11</v>
      </c>
      <c r="D6297" s="459">
        <v>0</v>
      </c>
      <c r="E6297" s="81"/>
    </row>
    <row r="6298" spans="1:5" x14ac:dyDescent="0.25">
      <c r="A6298" s="458">
        <v>44197</v>
      </c>
      <c r="B6298" s="81" t="s">
        <v>12</v>
      </c>
      <c r="C6298" s="81" t="s">
        <v>12</v>
      </c>
      <c r="D6298" s="459">
        <v>0</v>
      </c>
      <c r="E6298" s="81"/>
    </row>
    <row r="6299" spans="1:5" x14ac:dyDescent="0.25">
      <c r="A6299" s="458">
        <v>44197</v>
      </c>
      <c r="B6299" s="81" t="s">
        <v>8</v>
      </c>
      <c r="C6299" s="81" t="s">
        <v>8</v>
      </c>
      <c r="D6299" s="459">
        <v>0</v>
      </c>
      <c r="E6299" s="81"/>
    </row>
    <row r="6300" spans="1:5" x14ac:dyDescent="0.25">
      <c r="A6300" s="458">
        <v>44197</v>
      </c>
      <c r="B6300" s="81" t="s">
        <v>49</v>
      </c>
      <c r="C6300" s="81" t="s">
        <v>49</v>
      </c>
      <c r="D6300" s="459">
        <v>0</v>
      </c>
      <c r="E6300" s="81"/>
    </row>
    <row r="6301" spans="1:5" x14ac:dyDescent="0.25">
      <c r="A6301" s="458">
        <v>44197</v>
      </c>
      <c r="B6301" s="81" t="s">
        <v>50</v>
      </c>
      <c r="C6301" s="81" t="s">
        <v>365</v>
      </c>
      <c r="D6301" s="459">
        <v>0</v>
      </c>
      <c r="E6301" s="81"/>
    </row>
    <row r="6302" spans="1:5" x14ac:dyDescent="0.25">
      <c r="A6302" s="458">
        <v>44197</v>
      </c>
      <c r="B6302" s="81" t="s">
        <v>27</v>
      </c>
      <c r="C6302" s="460" t="s">
        <v>43</v>
      </c>
      <c r="D6302" s="459">
        <v>0</v>
      </c>
      <c r="E6302" s="81"/>
    </row>
    <row r="6303" spans="1:5" x14ac:dyDescent="0.25">
      <c r="A6303" s="458">
        <v>44197</v>
      </c>
      <c r="B6303" s="81" t="s">
        <v>51</v>
      </c>
      <c r="C6303" s="81" t="s">
        <v>51</v>
      </c>
      <c r="D6303" s="459">
        <v>0</v>
      </c>
      <c r="E6303" s="81"/>
    </row>
    <row r="6304" spans="1:5" x14ac:dyDescent="0.25">
      <c r="A6304" s="458">
        <v>44197</v>
      </c>
      <c r="B6304" s="81" t="s">
        <v>10</v>
      </c>
      <c r="C6304" s="81" t="s">
        <v>10</v>
      </c>
      <c r="D6304" s="459">
        <v>0</v>
      </c>
      <c r="E6304" s="81"/>
    </row>
    <row r="6305" spans="1:5" x14ac:dyDescent="0.25">
      <c r="A6305" s="458">
        <v>44198</v>
      </c>
      <c r="B6305" s="81" t="s">
        <v>14</v>
      </c>
      <c r="C6305" s="81" t="s">
        <v>14</v>
      </c>
      <c r="D6305" s="459">
        <v>17</v>
      </c>
      <c r="E6305" s="81"/>
    </row>
    <row r="6306" spans="1:5" x14ac:dyDescent="0.25">
      <c r="A6306" s="458">
        <v>44198</v>
      </c>
      <c r="B6306" s="81" t="s">
        <v>14</v>
      </c>
      <c r="C6306" s="81" t="s">
        <v>16</v>
      </c>
      <c r="D6306" s="459">
        <v>17</v>
      </c>
      <c r="E6306" s="81"/>
    </row>
    <row r="6307" spans="1:5" x14ac:dyDescent="0.25">
      <c r="A6307" s="458">
        <v>44198</v>
      </c>
      <c r="B6307" s="81" t="s">
        <v>14</v>
      </c>
      <c r="C6307" s="81" t="s">
        <v>794</v>
      </c>
      <c r="D6307" s="459">
        <v>1</v>
      </c>
      <c r="E6307" s="81"/>
    </row>
    <row r="6308" spans="1:5" x14ac:dyDescent="0.25">
      <c r="A6308" s="458">
        <v>44198</v>
      </c>
      <c r="B6308" s="81" t="s">
        <v>20</v>
      </c>
      <c r="C6308" s="460" t="s">
        <v>1151</v>
      </c>
      <c r="D6308" s="459">
        <v>1</v>
      </c>
      <c r="E6308" s="81"/>
    </row>
    <row r="6309" spans="1:5" x14ac:dyDescent="0.25">
      <c r="A6309" s="458">
        <v>44198</v>
      </c>
      <c r="B6309" s="81" t="s">
        <v>20</v>
      </c>
      <c r="C6309" s="81" t="s">
        <v>20</v>
      </c>
      <c r="D6309" s="459">
        <v>165</v>
      </c>
      <c r="E6309" s="81"/>
    </row>
    <row r="6310" spans="1:5" x14ac:dyDescent="0.25">
      <c r="A6310" s="458">
        <v>44198</v>
      </c>
      <c r="B6310" s="81" t="s">
        <v>20</v>
      </c>
      <c r="C6310" s="81" t="s">
        <v>363</v>
      </c>
      <c r="D6310" s="459">
        <v>1</v>
      </c>
      <c r="E6310" s="81"/>
    </row>
    <row r="6311" spans="1:5" x14ac:dyDescent="0.25">
      <c r="A6311" s="458">
        <v>44198</v>
      </c>
      <c r="B6311" s="81" t="s">
        <v>20</v>
      </c>
      <c r="C6311" s="81" t="s">
        <v>861</v>
      </c>
      <c r="D6311" s="459">
        <v>1</v>
      </c>
      <c r="E6311" s="81"/>
    </row>
    <row r="6312" spans="1:5" x14ac:dyDescent="0.25">
      <c r="A6312" s="458">
        <v>44198</v>
      </c>
      <c r="B6312" s="81" t="s">
        <v>13</v>
      </c>
      <c r="C6312" s="81" t="s">
        <v>13</v>
      </c>
      <c r="D6312" s="459">
        <v>1</v>
      </c>
      <c r="E6312" s="81"/>
    </row>
    <row r="6313" spans="1:5" x14ac:dyDescent="0.25">
      <c r="A6313" s="458">
        <v>44198</v>
      </c>
      <c r="B6313" s="81" t="s">
        <v>13</v>
      </c>
      <c r="C6313" s="460" t="s">
        <v>1166</v>
      </c>
      <c r="D6313" s="459">
        <v>1</v>
      </c>
      <c r="E6313" s="81"/>
    </row>
    <row r="6314" spans="1:5" x14ac:dyDescent="0.25">
      <c r="A6314" s="458">
        <v>44198</v>
      </c>
      <c r="B6314" s="81" t="s">
        <v>13</v>
      </c>
      <c r="C6314" s="460" t="s">
        <v>1165</v>
      </c>
      <c r="D6314" s="459">
        <v>1</v>
      </c>
      <c r="E6314" s="81"/>
    </row>
    <row r="6315" spans="1:5" x14ac:dyDescent="0.25">
      <c r="A6315" s="458">
        <v>44198</v>
      </c>
      <c r="B6315" s="81" t="s">
        <v>24</v>
      </c>
      <c r="C6315" s="81" t="s">
        <v>23</v>
      </c>
      <c r="D6315" s="459">
        <v>41</v>
      </c>
      <c r="E6315" s="81"/>
    </row>
    <row r="6316" spans="1:5" x14ac:dyDescent="0.25">
      <c r="A6316" s="458">
        <v>44198</v>
      </c>
      <c r="B6316" s="81" t="s">
        <v>24</v>
      </c>
      <c r="C6316" s="460" t="s">
        <v>1180</v>
      </c>
      <c r="D6316" s="459">
        <v>1</v>
      </c>
      <c r="E6316" s="81"/>
    </row>
    <row r="6317" spans="1:5" x14ac:dyDescent="0.25">
      <c r="A6317" s="458">
        <v>44198</v>
      </c>
      <c r="B6317" s="81" t="s">
        <v>24</v>
      </c>
      <c r="C6317" s="81" t="s">
        <v>24</v>
      </c>
      <c r="D6317" s="459">
        <v>8</v>
      </c>
      <c r="E6317" s="81"/>
    </row>
    <row r="6318" spans="1:5" x14ac:dyDescent="0.25">
      <c r="A6318" s="458">
        <v>44198</v>
      </c>
      <c r="B6318" s="81" t="s">
        <v>24</v>
      </c>
      <c r="C6318" s="460" t="s">
        <v>703</v>
      </c>
      <c r="D6318" s="459">
        <v>1</v>
      </c>
      <c r="E6318" s="81"/>
    </row>
    <row r="6319" spans="1:5" x14ac:dyDescent="0.25">
      <c r="A6319" s="458">
        <v>44198</v>
      </c>
      <c r="B6319" s="81" t="s">
        <v>24</v>
      </c>
      <c r="C6319" s="81" t="s">
        <v>36</v>
      </c>
      <c r="D6319" s="459">
        <v>4</v>
      </c>
      <c r="E6319" s="81"/>
    </row>
    <row r="6320" spans="1:5" x14ac:dyDescent="0.25">
      <c r="A6320" s="458">
        <v>44198</v>
      </c>
      <c r="B6320" s="81" t="s">
        <v>47</v>
      </c>
      <c r="C6320" s="81" t="s">
        <v>47</v>
      </c>
      <c r="D6320" s="459">
        <v>3</v>
      </c>
      <c r="E6320" s="81"/>
    </row>
    <row r="6321" spans="1:5" x14ac:dyDescent="0.25">
      <c r="A6321" s="458">
        <v>44198</v>
      </c>
      <c r="B6321" s="81" t="s">
        <v>48</v>
      </c>
      <c r="C6321" s="460" t="s">
        <v>1380</v>
      </c>
      <c r="D6321" s="459">
        <v>7</v>
      </c>
      <c r="E6321" s="81"/>
    </row>
    <row r="6322" spans="1:5" x14ac:dyDescent="0.25">
      <c r="A6322" s="458">
        <v>44198</v>
      </c>
      <c r="B6322" s="81" t="s">
        <v>7</v>
      </c>
      <c r="C6322" s="81" t="s">
        <v>7</v>
      </c>
      <c r="D6322" s="459">
        <v>11</v>
      </c>
      <c r="E6322" s="81"/>
    </row>
    <row r="6323" spans="1:5" x14ac:dyDescent="0.25">
      <c r="A6323" s="458">
        <v>44198</v>
      </c>
      <c r="B6323" s="81" t="s">
        <v>9</v>
      </c>
      <c r="C6323" s="81" t="s">
        <v>9</v>
      </c>
      <c r="D6323" s="459">
        <v>59</v>
      </c>
      <c r="E6323" s="81"/>
    </row>
    <row r="6324" spans="1:5" x14ac:dyDescent="0.25">
      <c r="A6324" s="458">
        <v>44198</v>
      </c>
      <c r="B6324" s="81" t="s">
        <v>9</v>
      </c>
      <c r="C6324" s="81" t="s">
        <v>17</v>
      </c>
      <c r="D6324" s="459">
        <v>1</v>
      </c>
      <c r="E6324" s="81"/>
    </row>
    <row r="6325" spans="1:5" x14ac:dyDescent="0.25">
      <c r="A6325" s="458">
        <v>44198</v>
      </c>
      <c r="B6325" s="81" t="s">
        <v>9</v>
      </c>
      <c r="C6325" s="460" t="s">
        <v>1202</v>
      </c>
      <c r="D6325" s="459">
        <v>3</v>
      </c>
      <c r="E6325" s="81"/>
    </row>
    <row r="6326" spans="1:5" x14ac:dyDescent="0.25">
      <c r="A6326" s="458">
        <v>44198</v>
      </c>
      <c r="B6326" s="81" t="s">
        <v>15</v>
      </c>
      <c r="C6326" s="81" t="s">
        <v>107</v>
      </c>
      <c r="D6326" s="459">
        <v>1</v>
      </c>
      <c r="E6326" s="81"/>
    </row>
    <row r="6327" spans="1:5" x14ac:dyDescent="0.25">
      <c r="A6327" s="458">
        <v>44198</v>
      </c>
      <c r="B6327" s="81" t="s">
        <v>15</v>
      </c>
      <c r="C6327" s="81" t="s">
        <v>1139</v>
      </c>
      <c r="D6327" s="459">
        <v>2</v>
      </c>
      <c r="E6327" s="81"/>
    </row>
    <row r="6328" spans="1:5" x14ac:dyDescent="0.25">
      <c r="A6328" s="458">
        <v>44198</v>
      </c>
      <c r="B6328" s="81" t="s">
        <v>11</v>
      </c>
      <c r="C6328" s="81" t="s">
        <v>11</v>
      </c>
      <c r="D6328" s="459">
        <v>11</v>
      </c>
      <c r="E6328" s="81"/>
    </row>
    <row r="6329" spans="1:5" x14ac:dyDescent="0.25">
      <c r="A6329" s="458">
        <v>44198</v>
      </c>
      <c r="B6329" s="81" t="s">
        <v>11</v>
      </c>
      <c r="C6329" s="81" t="s">
        <v>840</v>
      </c>
      <c r="D6329" s="459">
        <v>1</v>
      </c>
      <c r="E6329" s="81"/>
    </row>
    <row r="6330" spans="1:5" x14ac:dyDescent="0.25">
      <c r="A6330" s="458">
        <v>44198</v>
      </c>
      <c r="B6330" s="81" t="s">
        <v>11</v>
      </c>
      <c r="C6330" s="81" t="s">
        <v>133</v>
      </c>
      <c r="D6330" s="459">
        <v>1</v>
      </c>
      <c r="E6330" s="81"/>
    </row>
    <row r="6331" spans="1:5" x14ac:dyDescent="0.25">
      <c r="A6331" s="458">
        <v>44198</v>
      </c>
      <c r="B6331" s="81" t="s">
        <v>12</v>
      </c>
      <c r="C6331" s="81" t="s">
        <v>12</v>
      </c>
      <c r="D6331" s="459">
        <v>1</v>
      </c>
      <c r="E6331" s="81"/>
    </row>
    <row r="6332" spans="1:5" x14ac:dyDescent="0.25">
      <c r="A6332" s="458">
        <v>44198</v>
      </c>
      <c r="B6332" s="81" t="s">
        <v>8</v>
      </c>
      <c r="C6332" s="81" t="s">
        <v>72</v>
      </c>
      <c r="D6332" s="459">
        <v>3</v>
      </c>
      <c r="E6332" s="81"/>
    </row>
    <row r="6333" spans="1:5" x14ac:dyDescent="0.25">
      <c r="A6333" s="458">
        <v>44198</v>
      </c>
      <c r="B6333" s="81" t="s">
        <v>8</v>
      </c>
      <c r="C6333" s="460" t="s">
        <v>1232</v>
      </c>
      <c r="D6333" s="459">
        <v>2</v>
      </c>
      <c r="E6333" s="81"/>
    </row>
    <row r="6334" spans="1:5" x14ac:dyDescent="0.25">
      <c r="A6334" s="458">
        <v>44198</v>
      </c>
      <c r="B6334" s="81" t="s">
        <v>8</v>
      </c>
      <c r="C6334" s="81" t="s">
        <v>58</v>
      </c>
      <c r="D6334" s="459">
        <v>11</v>
      </c>
      <c r="E6334" s="81"/>
    </row>
    <row r="6335" spans="1:5" x14ac:dyDescent="0.25">
      <c r="A6335" s="458">
        <v>44198</v>
      </c>
      <c r="B6335" s="81" t="s">
        <v>8</v>
      </c>
      <c r="C6335" s="81" t="s">
        <v>132</v>
      </c>
      <c r="D6335" s="459">
        <v>1</v>
      </c>
      <c r="E6335" s="81"/>
    </row>
    <row r="6336" spans="1:5" x14ac:dyDescent="0.25">
      <c r="A6336" s="458">
        <v>44198</v>
      </c>
      <c r="B6336" s="81" t="s">
        <v>8</v>
      </c>
      <c r="C6336" s="81" t="s">
        <v>232</v>
      </c>
      <c r="D6336" s="459">
        <v>2</v>
      </c>
      <c r="E6336" s="81"/>
    </row>
    <row r="6337" spans="1:5" x14ac:dyDescent="0.25">
      <c r="A6337" s="458">
        <v>44198</v>
      </c>
      <c r="B6337" s="81" t="s">
        <v>8</v>
      </c>
      <c r="C6337" s="81" t="s">
        <v>203</v>
      </c>
      <c r="D6337" s="459">
        <v>3</v>
      </c>
      <c r="E6337" s="81"/>
    </row>
    <row r="6338" spans="1:5" x14ac:dyDescent="0.25">
      <c r="A6338" s="458">
        <v>44198</v>
      </c>
      <c r="B6338" s="81" t="s">
        <v>8</v>
      </c>
      <c r="C6338" s="81" t="s">
        <v>40</v>
      </c>
      <c r="D6338" s="459">
        <v>1</v>
      </c>
      <c r="E6338" s="81"/>
    </row>
    <row r="6339" spans="1:5" x14ac:dyDescent="0.25">
      <c r="A6339" s="458">
        <v>44198</v>
      </c>
      <c r="B6339" s="81" t="s">
        <v>8</v>
      </c>
      <c r="C6339" s="81" t="s">
        <v>8</v>
      </c>
      <c r="D6339" s="459">
        <v>65</v>
      </c>
      <c r="E6339" s="81"/>
    </row>
    <row r="6340" spans="1:5" x14ac:dyDescent="0.25">
      <c r="A6340" s="458">
        <v>44198</v>
      </c>
      <c r="B6340" s="81" t="s">
        <v>8</v>
      </c>
      <c r="C6340" s="81" t="s">
        <v>129</v>
      </c>
      <c r="D6340" s="459">
        <v>2</v>
      </c>
      <c r="E6340" s="81"/>
    </row>
    <row r="6341" spans="1:5" x14ac:dyDescent="0.25">
      <c r="A6341" s="458">
        <v>44198</v>
      </c>
      <c r="B6341" s="81" t="s">
        <v>8</v>
      </c>
      <c r="C6341" s="81" t="s">
        <v>592</v>
      </c>
      <c r="D6341" s="459">
        <v>1</v>
      </c>
      <c r="E6341" s="81"/>
    </row>
    <row r="6342" spans="1:5" x14ac:dyDescent="0.25">
      <c r="A6342" s="458">
        <v>44198</v>
      </c>
      <c r="B6342" s="81" t="s">
        <v>49</v>
      </c>
      <c r="C6342" s="81" t="s">
        <v>49</v>
      </c>
      <c r="D6342" s="459">
        <v>0</v>
      </c>
      <c r="E6342" s="81"/>
    </row>
    <row r="6343" spans="1:5" x14ac:dyDescent="0.25">
      <c r="A6343" s="458">
        <v>44198</v>
      </c>
      <c r="B6343" s="81" t="s">
        <v>50</v>
      </c>
      <c r="C6343" s="81" t="s">
        <v>365</v>
      </c>
      <c r="D6343" s="459">
        <v>3</v>
      </c>
      <c r="E6343" s="81"/>
    </row>
    <row r="6344" spans="1:5" x14ac:dyDescent="0.25">
      <c r="A6344" s="458">
        <v>44198</v>
      </c>
      <c r="B6344" s="81" t="s">
        <v>27</v>
      </c>
      <c r="C6344" s="81" t="s">
        <v>139</v>
      </c>
      <c r="D6344" s="459">
        <v>11</v>
      </c>
      <c r="E6344" s="81"/>
    </row>
    <row r="6345" spans="1:5" x14ac:dyDescent="0.25">
      <c r="A6345" s="458">
        <v>44198</v>
      </c>
      <c r="B6345" s="81" t="s">
        <v>27</v>
      </c>
      <c r="C6345" s="81" t="s">
        <v>233</v>
      </c>
      <c r="D6345" s="459">
        <v>3</v>
      </c>
      <c r="E6345" s="81"/>
    </row>
    <row r="6346" spans="1:5" x14ac:dyDescent="0.25">
      <c r="A6346" s="458">
        <v>44198</v>
      </c>
      <c r="B6346" s="81" t="s">
        <v>27</v>
      </c>
      <c r="C6346" s="81" t="s">
        <v>43</v>
      </c>
      <c r="D6346" s="459">
        <v>48</v>
      </c>
      <c r="E6346" s="81"/>
    </row>
    <row r="6347" spans="1:5" x14ac:dyDescent="0.25">
      <c r="A6347" s="458">
        <v>44198</v>
      </c>
      <c r="B6347" s="81" t="s">
        <v>27</v>
      </c>
      <c r="C6347" s="81" t="s">
        <v>707</v>
      </c>
      <c r="D6347" s="459">
        <v>1</v>
      </c>
      <c r="E6347" s="81"/>
    </row>
    <row r="6348" spans="1:5" x14ac:dyDescent="0.25">
      <c r="A6348" s="458">
        <v>44198</v>
      </c>
      <c r="B6348" s="81" t="s">
        <v>51</v>
      </c>
      <c r="C6348" s="81" t="s">
        <v>51</v>
      </c>
      <c r="D6348" s="459">
        <v>42</v>
      </c>
      <c r="E6348" s="81"/>
    </row>
    <row r="6349" spans="1:5" x14ac:dyDescent="0.25">
      <c r="A6349" s="458">
        <v>44198</v>
      </c>
      <c r="B6349" s="81" t="s">
        <v>10</v>
      </c>
      <c r="C6349" s="81" t="s">
        <v>10</v>
      </c>
      <c r="D6349" s="459">
        <v>17</v>
      </c>
      <c r="E6349" s="81"/>
    </row>
    <row r="6350" spans="1:5" x14ac:dyDescent="0.25">
      <c r="A6350" s="458">
        <v>44199</v>
      </c>
      <c r="B6350" s="81" t="s">
        <v>14</v>
      </c>
      <c r="C6350" s="81" t="s">
        <v>14</v>
      </c>
      <c r="D6350" s="459">
        <v>0</v>
      </c>
      <c r="E6350" s="81"/>
    </row>
    <row r="6351" spans="1:5" x14ac:dyDescent="0.25">
      <c r="A6351" s="458">
        <v>44199</v>
      </c>
      <c r="B6351" s="81" t="s">
        <v>20</v>
      </c>
      <c r="C6351" s="81" t="s">
        <v>20</v>
      </c>
      <c r="D6351" s="459">
        <v>0</v>
      </c>
      <c r="E6351" s="81"/>
    </row>
    <row r="6352" spans="1:5" x14ac:dyDescent="0.25">
      <c r="A6352" s="458">
        <v>44199</v>
      </c>
      <c r="B6352" s="81" t="s">
        <v>13</v>
      </c>
      <c r="C6352" s="81" t="s">
        <v>13</v>
      </c>
      <c r="D6352" s="459">
        <v>0</v>
      </c>
      <c r="E6352" s="81"/>
    </row>
    <row r="6353" spans="1:5" x14ac:dyDescent="0.25">
      <c r="A6353" s="458">
        <v>44199</v>
      </c>
      <c r="B6353" s="81" t="s">
        <v>24</v>
      </c>
      <c r="C6353" s="81" t="s">
        <v>24</v>
      </c>
      <c r="D6353" s="459">
        <v>0</v>
      </c>
      <c r="E6353" s="81"/>
    </row>
    <row r="6354" spans="1:5" x14ac:dyDescent="0.25">
      <c r="A6354" s="458">
        <v>44199</v>
      </c>
      <c r="B6354" s="81" t="s">
        <v>47</v>
      </c>
      <c r="C6354" s="81" t="s">
        <v>47</v>
      </c>
      <c r="D6354" s="459">
        <v>0</v>
      </c>
      <c r="E6354" s="81"/>
    </row>
    <row r="6355" spans="1:5" x14ac:dyDescent="0.25">
      <c r="A6355" s="458">
        <v>44199</v>
      </c>
      <c r="B6355" s="81" t="s">
        <v>48</v>
      </c>
      <c r="C6355" s="460" t="s">
        <v>1380</v>
      </c>
      <c r="D6355" s="459">
        <v>0</v>
      </c>
      <c r="E6355" s="81"/>
    </row>
    <row r="6356" spans="1:5" x14ac:dyDescent="0.25">
      <c r="A6356" s="458">
        <v>44199</v>
      </c>
      <c r="B6356" s="81" t="s">
        <v>7</v>
      </c>
      <c r="C6356" s="81" t="s">
        <v>7</v>
      </c>
      <c r="D6356" s="459">
        <v>0</v>
      </c>
      <c r="E6356" s="81"/>
    </row>
    <row r="6357" spans="1:5" x14ac:dyDescent="0.25">
      <c r="A6357" s="458">
        <v>44199</v>
      </c>
      <c r="B6357" s="81" t="s">
        <v>9</v>
      </c>
      <c r="C6357" s="81" t="s">
        <v>9</v>
      </c>
      <c r="D6357" s="459">
        <v>0</v>
      </c>
      <c r="E6357" s="81"/>
    </row>
    <row r="6358" spans="1:5" x14ac:dyDescent="0.25">
      <c r="A6358" s="458">
        <v>44199</v>
      </c>
      <c r="B6358" s="81" t="s">
        <v>15</v>
      </c>
      <c r="C6358" s="81" t="s">
        <v>1139</v>
      </c>
      <c r="D6358" s="459">
        <v>0</v>
      </c>
      <c r="E6358" s="81"/>
    </row>
    <row r="6359" spans="1:5" x14ac:dyDescent="0.25">
      <c r="A6359" s="458">
        <v>44199</v>
      </c>
      <c r="B6359" s="81" t="s">
        <v>11</v>
      </c>
      <c r="C6359" s="81" t="s">
        <v>11</v>
      </c>
      <c r="D6359" s="459">
        <v>0</v>
      </c>
      <c r="E6359" s="81"/>
    </row>
    <row r="6360" spans="1:5" x14ac:dyDescent="0.25">
      <c r="A6360" s="458">
        <v>44199</v>
      </c>
      <c r="B6360" s="81" t="s">
        <v>12</v>
      </c>
      <c r="C6360" s="81" t="s">
        <v>12</v>
      </c>
      <c r="D6360" s="459">
        <v>0</v>
      </c>
      <c r="E6360" s="81"/>
    </row>
    <row r="6361" spans="1:5" x14ac:dyDescent="0.25">
      <c r="A6361" s="458">
        <v>44199</v>
      </c>
      <c r="B6361" s="81" t="s">
        <v>8</v>
      </c>
      <c r="C6361" s="81" t="s">
        <v>8</v>
      </c>
      <c r="D6361" s="459">
        <v>0</v>
      </c>
      <c r="E6361" s="81"/>
    </row>
    <row r="6362" spans="1:5" x14ac:dyDescent="0.25">
      <c r="A6362" s="458">
        <v>44199</v>
      </c>
      <c r="B6362" s="81" t="s">
        <v>49</v>
      </c>
      <c r="C6362" s="81" t="s">
        <v>49</v>
      </c>
      <c r="D6362" s="459">
        <v>0</v>
      </c>
      <c r="E6362" s="81"/>
    </row>
    <row r="6363" spans="1:5" x14ac:dyDescent="0.25">
      <c r="A6363" s="458">
        <v>44199</v>
      </c>
      <c r="B6363" s="81" t="s">
        <v>50</v>
      </c>
      <c r="C6363" s="81" t="s">
        <v>365</v>
      </c>
      <c r="D6363" s="459">
        <v>0</v>
      </c>
      <c r="E6363" s="81"/>
    </row>
    <row r="6364" spans="1:5" x14ac:dyDescent="0.25">
      <c r="A6364" s="458">
        <v>44199</v>
      </c>
      <c r="B6364" s="81" t="s">
        <v>27</v>
      </c>
      <c r="C6364" s="460" t="s">
        <v>43</v>
      </c>
      <c r="D6364" s="459">
        <v>0</v>
      </c>
      <c r="E6364" s="81"/>
    </row>
    <row r="6365" spans="1:5" x14ac:dyDescent="0.25">
      <c r="A6365" s="458">
        <v>44199</v>
      </c>
      <c r="B6365" s="81" t="s">
        <v>51</v>
      </c>
      <c r="C6365" s="81" t="s">
        <v>51</v>
      </c>
      <c r="D6365" s="459">
        <v>0</v>
      </c>
      <c r="E6365" s="81"/>
    </row>
    <row r="6366" spans="1:5" x14ac:dyDescent="0.25">
      <c r="A6366" s="458">
        <v>44199</v>
      </c>
      <c r="B6366" s="81" t="s">
        <v>10</v>
      </c>
      <c r="C6366" s="81" t="s">
        <v>10</v>
      </c>
      <c r="D6366" s="459">
        <v>0</v>
      </c>
      <c r="E6366" s="81"/>
    </row>
    <row r="6367" spans="1:5" x14ac:dyDescent="0.25">
      <c r="A6367" s="458">
        <v>44200</v>
      </c>
      <c r="B6367" s="81" t="s">
        <v>14</v>
      </c>
      <c r="C6367" s="81" t="s">
        <v>14</v>
      </c>
      <c r="D6367" s="459">
        <v>50</v>
      </c>
      <c r="E6367" s="81"/>
    </row>
    <row r="6368" spans="1:5" x14ac:dyDescent="0.25">
      <c r="A6368" s="458">
        <v>44200</v>
      </c>
      <c r="B6368" s="81" t="s">
        <v>14</v>
      </c>
      <c r="C6368" s="81" t="s">
        <v>16</v>
      </c>
      <c r="D6368" s="459">
        <v>30</v>
      </c>
      <c r="E6368" s="81"/>
    </row>
    <row r="6369" spans="1:5" x14ac:dyDescent="0.25">
      <c r="A6369" s="458">
        <v>44200</v>
      </c>
      <c r="B6369" s="81" t="s">
        <v>14</v>
      </c>
      <c r="C6369" s="81" t="s">
        <v>84</v>
      </c>
      <c r="D6369" s="459">
        <v>1</v>
      </c>
      <c r="E6369" s="81"/>
    </row>
    <row r="6370" spans="1:5" x14ac:dyDescent="0.25">
      <c r="A6370" s="458">
        <v>44200</v>
      </c>
      <c r="B6370" s="81" t="s">
        <v>20</v>
      </c>
      <c r="C6370" s="81" t="s">
        <v>20</v>
      </c>
      <c r="D6370" s="459">
        <v>147</v>
      </c>
      <c r="E6370" s="81"/>
    </row>
    <row r="6371" spans="1:5" x14ac:dyDescent="0.25">
      <c r="A6371" s="458">
        <v>44200</v>
      </c>
      <c r="B6371" s="81" t="s">
        <v>20</v>
      </c>
      <c r="C6371" s="460" t="s">
        <v>909</v>
      </c>
      <c r="D6371" s="459">
        <v>1</v>
      </c>
      <c r="E6371" s="81"/>
    </row>
    <row r="6372" spans="1:5" x14ac:dyDescent="0.25">
      <c r="A6372" s="458">
        <v>44200</v>
      </c>
      <c r="B6372" s="81" t="s">
        <v>13</v>
      </c>
      <c r="C6372" s="81" t="s">
        <v>13</v>
      </c>
      <c r="D6372" s="459">
        <v>1</v>
      </c>
      <c r="E6372" s="81"/>
    </row>
    <row r="6373" spans="1:5" x14ac:dyDescent="0.25">
      <c r="A6373" s="458">
        <v>44200</v>
      </c>
      <c r="B6373" s="81" t="s">
        <v>13</v>
      </c>
      <c r="C6373" s="460" t="s">
        <v>1165</v>
      </c>
      <c r="D6373" s="459">
        <v>5</v>
      </c>
      <c r="E6373" s="81"/>
    </row>
    <row r="6374" spans="1:5" x14ac:dyDescent="0.25">
      <c r="A6374" s="458">
        <v>44200</v>
      </c>
      <c r="B6374" s="81" t="s">
        <v>24</v>
      </c>
      <c r="C6374" s="81" t="s">
        <v>23</v>
      </c>
      <c r="D6374" s="459">
        <v>17</v>
      </c>
      <c r="E6374" s="81"/>
    </row>
    <row r="6375" spans="1:5" x14ac:dyDescent="0.25">
      <c r="A6375" s="458">
        <v>44200</v>
      </c>
      <c r="B6375" s="81" t="s">
        <v>24</v>
      </c>
      <c r="C6375" s="81" t="s">
        <v>24</v>
      </c>
      <c r="D6375" s="459">
        <v>2</v>
      </c>
      <c r="E6375" s="81"/>
    </row>
    <row r="6376" spans="1:5" x14ac:dyDescent="0.25">
      <c r="A6376" s="458">
        <v>44200</v>
      </c>
      <c r="B6376" s="81" t="s">
        <v>24</v>
      </c>
      <c r="C6376" s="81" t="s">
        <v>37</v>
      </c>
      <c r="D6376" s="459">
        <v>1</v>
      </c>
      <c r="E6376" s="81"/>
    </row>
    <row r="6377" spans="1:5" x14ac:dyDescent="0.25">
      <c r="A6377" s="458">
        <v>44200</v>
      </c>
      <c r="B6377" s="81" t="s">
        <v>24</v>
      </c>
      <c r="C6377" s="81" t="s">
        <v>36</v>
      </c>
      <c r="D6377" s="459">
        <v>1</v>
      </c>
      <c r="E6377" s="81"/>
    </row>
    <row r="6378" spans="1:5" x14ac:dyDescent="0.25">
      <c r="A6378" s="458">
        <v>44200</v>
      </c>
      <c r="B6378" s="81" t="s">
        <v>47</v>
      </c>
      <c r="C6378" s="81" t="s">
        <v>47</v>
      </c>
      <c r="D6378" s="459">
        <v>3</v>
      </c>
      <c r="E6378" s="81"/>
    </row>
    <row r="6379" spans="1:5" x14ac:dyDescent="0.25">
      <c r="A6379" s="458">
        <v>44200</v>
      </c>
      <c r="B6379" s="81" t="s">
        <v>48</v>
      </c>
      <c r="C6379" s="460" t="s">
        <v>1380</v>
      </c>
      <c r="D6379" s="459">
        <v>6</v>
      </c>
      <c r="E6379" s="81"/>
    </row>
    <row r="6380" spans="1:5" x14ac:dyDescent="0.25">
      <c r="A6380" s="458">
        <v>44200</v>
      </c>
      <c r="B6380" s="81" t="s">
        <v>7</v>
      </c>
      <c r="C6380" s="81" t="s">
        <v>7</v>
      </c>
      <c r="D6380" s="459">
        <v>7</v>
      </c>
      <c r="E6380" s="81"/>
    </row>
    <row r="6381" spans="1:5" x14ac:dyDescent="0.25">
      <c r="A6381" s="458">
        <v>44200</v>
      </c>
      <c r="B6381" s="81" t="s">
        <v>9</v>
      </c>
      <c r="C6381" s="460" t="s">
        <v>1192</v>
      </c>
      <c r="D6381" s="459">
        <v>4</v>
      </c>
      <c r="E6381" s="81"/>
    </row>
    <row r="6382" spans="1:5" x14ac:dyDescent="0.25">
      <c r="A6382" s="458">
        <v>44200</v>
      </c>
      <c r="B6382" s="81" t="s">
        <v>9</v>
      </c>
      <c r="C6382" s="81" t="s">
        <v>9</v>
      </c>
      <c r="D6382" s="459">
        <v>82</v>
      </c>
      <c r="E6382" s="81"/>
    </row>
    <row r="6383" spans="1:5" x14ac:dyDescent="0.25">
      <c r="A6383" s="458">
        <v>44200</v>
      </c>
      <c r="B6383" s="81" t="s">
        <v>9</v>
      </c>
      <c r="C6383" s="81" t="s">
        <v>706</v>
      </c>
      <c r="D6383" s="459">
        <v>1</v>
      </c>
      <c r="E6383" s="81"/>
    </row>
    <row r="6384" spans="1:5" x14ac:dyDescent="0.25">
      <c r="A6384" s="458">
        <v>44200</v>
      </c>
      <c r="B6384" s="81" t="s">
        <v>9</v>
      </c>
      <c r="C6384" s="81" t="s">
        <v>17</v>
      </c>
      <c r="D6384" s="459">
        <v>3</v>
      </c>
      <c r="E6384" s="81"/>
    </row>
    <row r="6385" spans="1:5" x14ac:dyDescent="0.25">
      <c r="A6385" s="458">
        <v>44200</v>
      </c>
      <c r="B6385" s="81" t="s">
        <v>9</v>
      </c>
      <c r="C6385" s="460" t="s">
        <v>1202</v>
      </c>
      <c r="D6385" s="459">
        <v>1</v>
      </c>
      <c r="E6385" s="81"/>
    </row>
    <row r="6386" spans="1:5" x14ac:dyDescent="0.25">
      <c r="A6386" s="458">
        <v>44200</v>
      </c>
      <c r="B6386" s="81" t="s">
        <v>9</v>
      </c>
      <c r="C6386" s="81" t="s">
        <v>143</v>
      </c>
      <c r="D6386" s="459">
        <v>1</v>
      </c>
      <c r="E6386" s="81"/>
    </row>
    <row r="6387" spans="1:5" x14ac:dyDescent="0.25">
      <c r="A6387" s="458">
        <v>44200</v>
      </c>
      <c r="B6387" s="81" t="s">
        <v>15</v>
      </c>
      <c r="C6387" s="81" t="s">
        <v>283</v>
      </c>
      <c r="D6387" s="459">
        <v>1</v>
      </c>
      <c r="E6387" s="81"/>
    </row>
    <row r="6388" spans="1:5" x14ac:dyDescent="0.25">
      <c r="A6388" s="458">
        <v>44200</v>
      </c>
      <c r="B6388" s="81" t="s">
        <v>11</v>
      </c>
      <c r="C6388" s="81" t="s">
        <v>333</v>
      </c>
      <c r="D6388" s="459">
        <v>5</v>
      </c>
      <c r="E6388" s="81"/>
    </row>
    <row r="6389" spans="1:5" x14ac:dyDescent="0.25">
      <c r="A6389" s="458">
        <v>44200</v>
      </c>
      <c r="B6389" s="81" t="s">
        <v>11</v>
      </c>
      <c r="C6389" s="81" t="s">
        <v>11</v>
      </c>
      <c r="D6389" s="459">
        <v>18</v>
      </c>
      <c r="E6389" s="81"/>
    </row>
    <row r="6390" spans="1:5" x14ac:dyDescent="0.25">
      <c r="A6390" s="458">
        <v>44200</v>
      </c>
      <c r="B6390" s="81" t="s">
        <v>11</v>
      </c>
      <c r="C6390" s="81" t="s">
        <v>752</v>
      </c>
      <c r="D6390" s="459">
        <v>1</v>
      </c>
      <c r="E6390" s="81"/>
    </row>
    <row r="6391" spans="1:5" x14ac:dyDescent="0.25">
      <c r="A6391" s="458">
        <v>44200</v>
      </c>
      <c r="B6391" s="81" t="s">
        <v>12</v>
      </c>
      <c r="C6391" s="460" t="s">
        <v>1217</v>
      </c>
      <c r="D6391" s="459">
        <v>1</v>
      </c>
      <c r="E6391" s="81"/>
    </row>
    <row r="6392" spans="1:5" x14ac:dyDescent="0.25">
      <c r="A6392" s="458">
        <v>44200</v>
      </c>
      <c r="B6392" s="81" t="s">
        <v>12</v>
      </c>
      <c r="C6392" s="460" t="s">
        <v>1224</v>
      </c>
      <c r="D6392" s="459">
        <v>5</v>
      </c>
      <c r="E6392" s="81"/>
    </row>
    <row r="6393" spans="1:5" x14ac:dyDescent="0.25">
      <c r="A6393" s="458">
        <v>44200</v>
      </c>
      <c r="B6393" s="81" t="s">
        <v>12</v>
      </c>
      <c r="C6393" s="81" t="s">
        <v>12</v>
      </c>
      <c r="D6393" s="459">
        <v>2</v>
      </c>
      <c r="E6393" s="81"/>
    </row>
    <row r="6394" spans="1:5" x14ac:dyDescent="0.25">
      <c r="A6394" s="458">
        <v>44200</v>
      </c>
      <c r="B6394" s="81" t="s">
        <v>8</v>
      </c>
      <c r="C6394" s="81" t="s">
        <v>58</v>
      </c>
      <c r="D6394" s="459">
        <v>4</v>
      </c>
      <c r="E6394" s="81"/>
    </row>
    <row r="6395" spans="1:5" x14ac:dyDescent="0.25">
      <c r="A6395" s="458">
        <v>44200</v>
      </c>
      <c r="B6395" s="81" t="s">
        <v>8</v>
      </c>
      <c r="C6395" s="81" t="s">
        <v>132</v>
      </c>
      <c r="D6395" s="459">
        <v>1</v>
      </c>
      <c r="E6395" s="81"/>
    </row>
    <row r="6396" spans="1:5" x14ac:dyDescent="0.25">
      <c r="A6396" s="458">
        <v>44200</v>
      </c>
      <c r="B6396" s="81" t="s">
        <v>8</v>
      </c>
      <c r="C6396" s="81" t="s">
        <v>40</v>
      </c>
      <c r="D6396" s="459">
        <v>1</v>
      </c>
      <c r="E6396" s="81"/>
    </row>
    <row r="6397" spans="1:5" x14ac:dyDescent="0.25">
      <c r="A6397" s="458">
        <v>44200</v>
      </c>
      <c r="B6397" s="81" t="s">
        <v>8</v>
      </c>
      <c r="C6397" s="81" t="s">
        <v>8</v>
      </c>
      <c r="D6397" s="459">
        <v>34</v>
      </c>
      <c r="E6397" s="81"/>
    </row>
    <row r="6398" spans="1:5" x14ac:dyDescent="0.25">
      <c r="A6398" s="458">
        <v>44200</v>
      </c>
      <c r="B6398" s="81" t="s">
        <v>8</v>
      </c>
      <c r="C6398" s="81" t="s">
        <v>31</v>
      </c>
      <c r="D6398" s="459">
        <v>1</v>
      </c>
      <c r="E6398" s="81"/>
    </row>
    <row r="6399" spans="1:5" x14ac:dyDescent="0.25">
      <c r="A6399" s="458">
        <v>44200</v>
      </c>
      <c r="B6399" s="81" t="s">
        <v>8</v>
      </c>
      <c r="C6399" s="81" t="s">
        <v>110</v>
      </c>
      <c r="D6399" s="459">
        <v>6</v>
      </c>
      <c r="E6399" s="81"/>
    </row>
    <row r="6400" spans="1:5" x14ac:dyDescent="0.25">
      <c r="A6400" s="458">
        <v>44200</v>
      </c>
      <c r="B6400" s="81" t="s">
        <v>49</v>
      </c>
      <c r="C6400" s="81" t="s">
        <v>49</v>
      </c>
      <c r="D6400" s="459">
        <v>8</v>
      </c>
      <c r="E6400" s="81"/>
    </row>
    <row r="6401" spans="1:5" x14ac:dyDescent="0.25">
      <c r="A6401" s="458">
        <v>44200</v>
      </c>
      <c r="B6401" s="81" t="s">
        <v>50</v>
      </c>
      <c r="C6401" s="81" t="s">
        <v>365</v>
      </c>
      <c r="D6401" s="459">
        <v>2</v>
      </c>
      <c r="E6401" s="81"/>
    </row>
    <row r="6402" spans="1:5" x14ac:dyDescent="0.25">
      <c r="A6402" s="458">
        <v>44200</v>
      </c>
      <c r="B6402" s="81" t="s">
        <v>27</v>
      </c>
      <c r="C6402" s="81" t="s">
        <v>139</v>
      </c>
      <c r="D6402" s="459">
        <v>8</v>
      </c>
      <c r="E6402" s="81"/>
    </row>
    <row r="6403" spans="1:5" x14ac:dyDescent="0.25">
      <c r="A6403" s="458">
        <v>44200</v>
      </c>
      <c r="B6403" s="81" t="s">
        <v>27</v>
      </c>
      <c r="C6403" s="81" t="s">
        <v>233</v>
      </c>
      <c r="D6403" s="459">
        <v>1</v>
      </c>
      <c r="E6403" s="81"/>
    </row>
    <row r="6404" spans="1:5" x14ac:dyDescent="0.25">
      <c r="A6404" s="458">
        <v>44200</v>
      </c>
      <c r="B6404" s="81" t="s">
        <v>27</v>
      </c>
      <c r="C6404" s="81" t="s">
        <v>43</v>
      </c>
      <c r="D6404" s="459">
        <v>28</v>
      </c>
      <c r="E6404" s="81"/>
    </row>
    <row r="6405" spans="1:5" x14ac:dyDescent="0.25">
      <c r="A6405" s="458">
        <v>44200</v>
      </c>
      <c r="B6405" s="81" t="s">
        <v>27</v>
      </c>
      <c r="C6405" s="460" t="s">
        <v>1257</v>
      </c>
      <c r="D6405" s="459">
        <v>1</v>
      </c>
      <c r="E6405" s="81"/>
    </row>
    <row r="6406" spans="1:5" x14ac:dyDescent="0.25">
      <c r="A6406" s="458">
        <v>44200</v>
      </c>
      <c r="B6406" s="81" t="s">
        <v>51</v>
      </c>
      <c r="C6406" s="81" t="s">
        <v>51</v>
      </c>
      <c r="D6406" s="459">
        <v>13</v>
      </c>
      <c r="E6406" s="81"/>
    </row>
    <row r="6407" spans="1:5" x14ac:dyDescent="0.25">
      <c r="A6407" s="458">
        <v>44200</v>
      </c>
      <c r="B6407" s="81" t="s">
        <v>10</v>
      </c>
      <c r="C6407" s="81" t="s">
        <v>10</v>
      </c>
      <c r="D6407" s="459">
        <v>14</v>
      </c>
      <c r="E6407" s="81"/>
    </row>
    <row r="6408" spans="1:5" x14ac:dyDescent="0.25">
      <c r="A6408" s="458">
        <v>44201</v>
      </c>
      <c r="B6408" s="81" t="s">
        <v>14</v>
      </c>
      <c r="C6408" s="81" t="s">
        <v>14</v>
      </c>
      <c r="D6408" s="459">
        <v>9</v>
      </c>
      <c r="E6408" s="81"/>
    </row>
    <row r="6409" spans="1:5" x14ac:dyDescent="0.25">
      <c r="A6409" s="458">
        <v>44201</v>
      </c>
      <c r="B6409" s="81" t="s">
        <v>14</v>
      </c>
      <c r="C6409" s="81" t="s">
        <v>16</v>
      </c>
      <c r="D6409" s="459">
        <v>8</v>
      </c>
      <c r="E6409" s="81"/>
    </row>
    <row r="6410" spans="1:5" x14ac:dyDescent="0.25">
      <c r="A6410" s="458">
        <v>44201</v>
      </c>
      <c r="B6410" s="81" t="s">
        <v>14</v>
      </c>
      <c r="C6410" s="81" t="s">
        <v>794</v>
      </c>
      <c r="D6410" s="459">
        <v>2</v>
      </c>
      <c r="E6410" s="81"/>
    </row>
    <row r="6411" spans="1:5" x14ac:dyDescent="0.25">
      <c r="A6411" s="458">
        <v>44201</v>
      </c>
      <c r="B6411" s="81" t="s">
        <v>14</v>
      </c>
      <c r="C6411" s="81" t="s">
        <v>84</v>
      </c>
      <c r="D6411" s="459">
        <v>1</v>
      </c>
      <c r="E6411" s="81"/>
    </row>
    <row r="6412" spans="1:5" x14ac:dyDescent="0.25">
      <c r="A6412" s="458">
        <v>44201</v>
      </c>
      <c r="B6412" s="81" t="s">
        <v>20</v>
      </c>
      <c r="C6412" s="81" t="s">
        <v>1004</v>
      </c>
      <c r="D6412" s="459">
        <v>1</v>
      </c>
      <c r="E6412" s="81"/>
    </row>
    <row r="6413" spans="1:5" x14ac:dyDescent="0.25">
      <c r="A6413" s="458">
        <v>44201</v>
      </c>
      <c r="B6413" s="81" t="s">
        <v>20</v>
      </c>
      <c r="C6413" s="460" t="s">
        <v>1151</v>
      </c>
      <c r="D6413" s="459">
        <v>1</v>
      </c>
      <c r="E6413" s="81"/>
    </row>
    <row r="6414" spans="1:5" x14ac:dyDescent="0.25">
      <c r="A6414" s="458">
        <v>44201</v>
      </c>
      <c r="B6414" s="81" t="s">
        <v>20</v>
      </c>
      <c r="C6414" s="81" t="s">
        <v>20</v>
      </c>
      <c r="D6414" s="459">
        <v>65</v>
      </c>
      <c r="E6414" s="81"/>
    </row>
    <row r="6415" spans="1:5" x14ac:dyDescent="0.25">
      <c r="A6415" s="458">
        <v>44201</v>
      </c>
      <c r="B6415" s="81" t="s">
        <v>20</v>
      </c>
      <c r="C6415" s="81" t="s">
        <v>363</v>
      </c>
      <c r="D6415" s="459">
        <v>1</v>
      </c>
      <c r="E6415" s="81"/>
    </row>
    <row r="6416" spans="1:5" x14ac:dyDescent="0.25">
      <c r="A6416" s="458">
        <v>44201</v>
      </c>
      <c r="B6416" s="81" t="s">
        <v>20</v>
      </c>
      <c r="C6416" s="81" t="s">
        <v>648</v>
      </c>
      <c r="D6416" s="459">
        <v>1</v>
      </c>
      <c r="E6416" s="81"/>
    </row>
    <row r="6417" spans="1:5" x14ac:dyDescent="0.25">
      <c r="A6417" s="458">
        <v>44201</v>
      </c>
      <c r="B6417" s="81" t="s">
        <v>13</v>
      </c>
      <c r="C6417" s="460" t="s">
        <v>1165</v>
      </c>
      <c r="D6417" s="459">
        <v>1</v>
      </c>
      <c r="E6417" s="81"/>
    </row>
    <row r="6418" spans="1:5" x14ac:dyDescent="0.25">
      <c r="A6418" s="458">
        <v>44201</v>
      </c>
      <c r="B6418" s="81" t="s">
        <v>24</v>
      </c>
      <c r="C6418" s="81" t="s">
        <v>23</v>
      </c>
      <c r="D6418" s="459">
        <v>16</v>
      </c>
      <c r="E6418" s="81"/>
    </row>
    <row r="6419" spans="1:5" x14ac:dyDescent="0.25">
      <c r="A6419" s="458">
        <v>44201</v>
      </c>
      <c r="B6419" s="81" t="s">
        <v>24</v>
      </c>
      <c r="C6419" s="81" t="s">
        <v>36</v>
      </c>
      <c r="D6419" s="459">
        <v>1</v>
      </c>
      <c r="E6419" s="81"/>
    </row>
    <row r="6420" spans="1:5" x14ac:dyDescent="0.25">
      <c r="A6420" s="458">
        <v>44201</v>
      </c>
      <c r="B6420" s="81" t="s">
        <v>47</v>
      </c>
      <c r="C6420" s="81" t="s">
        <v>47</v>
      </c>
      <c r="D6420" s="459">
        <v>3</v>
      </c>
      <c r="E6420" s="81"/>
    </row>
    <row r="6421" spans="1:5" x14ac:dyDescent="0.25">
      <c r="A6421" s="458">
        <v>44201</v>
      </c>
      <c r="B6421" s="81" t="s">
        <v>48</v>
      </c>
      <c r="C6421" s="460" t="s">
        <v>1380</v>
      </c>
      <c r="D6421" s="459">
        <v>1</v>
      </c>
      <c r="E6421" s="81"/>
    </row>
    <row r="6422" spans="1:5" x14ac:dyDescent="0.25">
      <c r="A6422" s="458">
        <v>44201</v>
      </c>
      <c r="B6422" s="81" t="s">
        <v>7</v>
      </c>
      <c r="C6422" s="81" t="s">
        <v>7</v>
      </c>
      <c r="D6422" s="459">
        <v>0</v>
      </c>
      <c r="E6422" s="81"/>
    </row>
    <row r="6423" spans="1:5" x14ac:dyDescent="0.25">
      <c r="A6423" s="458">
        <v>44201</v>
      </c>
      <c r="B6423" s="81" t="s">
        <v>9</v>
      </c>
      <c r="C6423" s="460" t="s">
        <v>1192</v>
      </c>
      <c r="D6423" s="459">
        <v>1</v>
      </c>
      <c r="E6423" s="81"/>
    </row>
    <row r="6424" spans="1:5" x14ac:dyDescent="0.25">
      <c r="A6424" s="458">
        <v>44201</v>
      </c>
      <c r="B6424" s="81" t="s">
        <v>9</v>
      </c>
      <c r="C6424" s="81" t="s">
        <v>9</v>
      </c>
      <c r="D6424" s="459">
        <v>51</v>
      </c>
      <c r="E6424" s="81"/>
    </row>
    <row r="6425" spans="1:5" x14ac:dyDescent="0.25">
      <c r="A6425" s="458">
        <v>44201</v>
      </c>
      <c r="B6425" s="81" t="s">
        <v>9</v>
      </c>
      <c r="C6425" s="460" t="s">
        <v>1198</v>
      </c>
      <c r="D6425" s="459">
        <v>2</v>
      </c>
      <c r="E6425" s="81"/>
    </row>
    <row r="6426" spans="1:5" x14ac:dyDescent="0.25">
      <c r="A6426" s="458">
        <v>44201</v>
      </c>
      <c r="B6426" s="81" t="s">
        <v>9</v>
      </c>
      <c r="C6426" s="460" t="s">
        <v>1202</v>
      </c>
      <c r="D6426" s="459">
        <v>2</v>
      </c>
      <c r="E6426" s="81"/>
    </row>
    <row r="6427" spans="1:5" x14ac:dyDescent="0.25">
      <c r="A6427" s="458">
        <v>44201</v>
      </c>
      <c r="B6427" s="81" t="s">
        <v>15</v>
      </c>
      <c r="C6427" s="81" t="s">
        <v>283</v>
      </c>
      <c r="D6427" s="459">
        <v>1</v>
      </c>
      <c r="E6427" s="81"/>
    </row>
    <row r="6428" spans="1:5" x14ac:dyDescent="0.25">
      <c r="A6428" s="458">
        <v>44201</v>
      </c>
      <c r="B6428" s="81" t="s">
        <v>11</v>
      </c>
      <c r="C6428" s="81" t="s">
        <v>64</v>
      </c>
      <c r="D6428" s="459">
        <v>3</v>
      </c>
      <c r="E6428" s="81"/>
    </row>
    <row r="6429" spans="1:5" x14ac:dyDescent="0.25">
      <c r="A6429" s="458">
        <v>44201</v>
      </c>
      <c r="B6429" s="81" t="s">
        <v>11</v>
      </c>
      <c r="C6429" s="81" t="s">
        <v>333</v>
      </c>
      <c r="D6429" s="459">
        <v>5</v>
      </c>
      <c r="E6429" s="81"/>
    </row>
    <row r="6430" spans="1:5" x14ac:dyDescent="0.25">
      <c r="A6430" s="458">
        <v>44201</v>
      </c>
      <c r="B6430" s="81" t="s">
        <v>11</v>
      </c>
      <c r="C6430" s="81" t="s">
        <v>11</v>
      </c>
      <c r="D6430" s="459">
        <v>18</v>
      </c>
      <c r="E6430" s="81"/>
    </row>
    <row r="6431" spans="1:5" x14ac:dyDescent="0.25">
      <c r="A6431" s="458">
        <v>44201</v>
      </c>
      <c r="B6431" s="81" t="s">
        <v>11</v>
      </c>
      <c r="C6431" s="81" t="s">
        <v>133</v>
      </c>
      <c r="D6431" s="459">
        <v>1</v>
      </c>
      <c r="E6431" s="81"/>
    </row>
    <row r="6432" spans="1:5" x14ac:dyDescent="0.25">
      <c r="A6432" s="458">
        <v>44201</v>
      </c>
      <c r="B6432" s="81" t="s">
        <v>12</v>
      </c>
      <c r="C6432" s="460" t="s">
        <v>1224</v>
      </c>
      <c r="D6432" s="459">
        <v>6</v>
      </c>
      <c r="E6432" s="81"/>
    </row>
    <row r="6433" spans="1:5" x14ac:dyDescent="0.25">
      <c r="A6433" s="458">
        <v>44201</v>
      </c>
      <c r="B6433" s="81" t="s">
        <v>12</v>
      </c>
      <c r="C6433" s="81" t="s">
        <v>12</v>
      </c>
      <c r="D6433" s="459">
        <v>3</v>
      </c>
      <c r="E6433" s="81"/>
    </row>
    <row r="6434" spans="1:5" x14ac:dyDescent="0.25">
      <c r="A6434" s="458">
        <v>44201</v>
      </c>
      <c r="B6434" s="81" t="s">
        <v>8</v>
      </c>
      <c r="C6434" s="81" t="s">
        <v>72</v>
      </c>
      <c r="D6434" s="459">
        <v>6</v>
      </c>
      <c r="E6434" s="81"/>
    </row>
    <row r="6435" spans="1:5" x14ac:dyDescent="0.25">
      <c r="A6435" s="458">
        <v>44201</v>
      </c>
      <c r="B6435" s="81" t="s">
        <v>8</v>
      </c>
      <c r="C6435" s="460" t="s">
        <v>1232</v>
      </c>
      <c r="D6435" s="459">
        <v>4</v>
      </c>
      <c r="E6435" s="81"/>
    </row>
    <row r="6436" spans="1:5" x14ac:dyDescent="0.25">
      <c r="A6436" s="458">
        <v>44201</v>
      </c>
      <c r="B6436" s="81" t="s">
        <v>8</v>
      </c>
      <c r="C6436" s="118" t="s">
        <v>2973</v>
      </c>
      <c r="D6436" s="459">
        <v>1</v>
      </c>
      <c r="E6436" s="81"/>
    </row>
    <row r="6437" spans="1:5" x14ac:dyDescent="0.25">
      <c r="A6437" s="458">
        <v>44201</v>
      </c>
      <c r="B6437" s="81" t="s">
        <v>8</v>
      </c>
      <c r="C6437" s="81" t="s">
        <v>58</v>
      </c>
      <c r="D6437" s="459">
        <v>9</v>
      </c>
      <c r="E6437" s="81"/>
    </row>
    <row r="6438" spans="1:5" x14ac:dyDescent="0.25">
      <c r="A6438" s="458">
        <v>44201</v>
      </c>
      <c r="B6438" s="81" t="s">
        <v>8</v>
      </c>
      <c r="C6438" s="81" t="s">
        <v>140</v>
      </c>
      <c r="D6438" s="459">
        <v>2</v>
      </c>
      <c r="E6438" s="81"/>
    </row>
    <row r="6439" spans="1:5" x14ac:dyDescent="0.25">
      <c r="A6439" s="458">
        <v>44201</v>
      </c>
      <c r="B6439" s="81" t="s">
        <v>8</v>
      </c>
      <c r="C6439" s="81" t="s">
        <v>132</v>
      </c>
      <c r="D6439" s="459">
        <v>1</v>
      </c>
      <c r="E6439" s="81"/>
    </row>
    <row r="6440" spans="1:5" x14ac:dyDescent="0.25">
      <c r="A6440" s="458">
        <v>44201</v>
      </c>
      <c r="B6440" s="81" t="s">
        <v>8</v>
      </c>
      <c r="C6440" s="81" t="s">
        <v>203</v>
      </c>
      <c r="D6440" s="459">
        <v>7</v>
      </c>
      <c r="E6440" s="81"/>
    </row>
    <row r="6441" spans="1:5" x14ac:dyDescent="0.25">
      <c r="A6441" s="458">
        <v>44201</v>
      </c>
      <c r="B6441" s="81" t="s">
        <v>8</v>
      </c>
      <c r="C6441" s="81" t="s">
        <v>40</v>
      </c>
      <c r="D6441" s="459">
        <v>5</v>
      </c>
      <c r="E6441" s="81"/>
    </row>
    <row r="6442" spans="1:5" x14ac:dyDescent="0.25">
      <c r="A6442" s="458">
        <v>44201</v>
      </c>
      <c r="B6442" s="81" t="s">
        <v>8</v>
      </c>
      <c r="C6442" s="81" t="s">
        <v>8</v>
      </c>
      <c r="D6442" s="459">
        <v>67</v>
      </c>
      <c r="E6442" s="81"/>
    </row>
    <row r="6443" spans="1:5" x14ac:dyDescent="0.25">
      <c r="A6443" s="458">
        <v>44201</v>
      </c>
      <c r="B6443" s="81" t="s">
        <v>8</v>
      </c>
      <c r="C6443" s="81" t="s">
        <v>31</v>
      </c>
      <c r="D6443" s="459">
        <v>4</v>
      </c>
      <c r="E6443" s="81"/>
    </row>
    <row r="6444" spans="1:5" x14ac:dyDescent="0.25">
      <c r="A6444" s="458">
        <v>44201</v>
      </c>
      <c r="B6444" s="81" t="s">
        <v>8</v>
      </c>
      <c r="C6444" s="81" t="s">
        <v>129</v>
      </c>
      <c r="D6444" s="459">
        <v>1</v>
      </c>
      <c r="E6444" s="81"/>
    </row>
    <row r="6445" spans="1:5" x14ac:dyDescent="0.25">
      <c r="A6445" s="458">
        <v>44201</v>
      </c>
      <c r="B6445" s="81" t="s">
        <v>49</v>
      </c>
      <c r="C6445" s="460" t="s">
        <v>1246</v>
      </c>
      <c r="D6445" s="459">
        <v>1</v>
      </c>
      <c r="E6445" s="81"/>
    </row>
    <row r="6446" spans="1:5" x14ac:dyDescent="0.25">
      <c r="A6446" s="458">
        <v>44201</v>
      </c>
      <c r="B6446" s="81" t="s">
        <v>49</v>
      </c>
      <c r="C6446" s="81" t="s">
        <v>49</v>
      </c>
      <c r="D6446" s="459">
        <v>6</v>
      </c>
      <c r="E6446" s="81"/>
    </row>
    <row r="6447" spans="1:5" x14ac:dyDescent="0.25">
      <c r="A6447" s="458">
        <v>44201</v>
      </c>
      <c r="B6447" s="81" t="s">
        <v>50</v>
      </c>
      <c r="C6447" s="116" t="s">
        <v>1140</v>
      </c>
      <c r="D6447" s="459">
        <v>1</v>
      </c>
      <c r="E6447" s="81"/>
    </row>
    <row r="6448" spans="1:5" x14ac:dyDescent="0.25">
      <c r="A6448" s="458">
        <v>44201</v>
      </c>
      <c r="B6448" s="81" t="s">
        <v>50</v>
      </c>
      <c r="C6448" s="81" t="s">
        <v>365</v>
      </c>
      <c r="D6448" s="459">
        <v>6</v>
      </c>
      <c r="E6448" s="81"/>
    </row>
    <row r="6449" spans="1:5" x14ac:dyDescent="0.25">
      <c r="A6449" s="458">
        <v>44201</v>
      </c>
      <c r="B6449" s="81" t="s">
        <v>27</v>
      </c>
      <c r="C6449" s="81" t="s">
        <v>139</v>
      </c>
      <c r="D6449" s="459">
        <v>1</v>
      </c>
      <c r="E6449" s="81"/>
    </row>
    <row r="6450" spans="1:5" x14ac:dyDescent="0.25">
      <c r="A6450" s="458">
        <v>44201</v>
      </c>
      <c r="B6450" s="81" t="s">
        <v>27</v>
      </c>
      <c r="C6450" s="81" t="s">
        <v>43</v>
      </c>
      <c r="D6450" s="459">
        <v>41</v>
      </c>
      <c r="E6450" s="81"/>
    </row>
    <row r="6451" spans="1:5" x14ac:dyDescent="0.25">
      <c r="A6451" s="458">
        <v>44201</v>
      </c>
      <c r="B6451" s="81" t="s">
        <v>27</v>
      </c>
      <c r="C6451" s="81" t="s">
        <v>921</v>
      </c>
      <c r="D6451" s="459">
        <v>1</v>
      </c>
      <c r="E6451" s="81"/>
    </row>
    <row r="6452" spans="1:5" x14ac:dyDescent="0.25">
      <c r="A6452" s="458">
        <v>44201</v>
      </c>
      <c r="B6452" s="81" t="s">
        <v>27</v>
      </c>
      <c r="C6452" s="81" t="s">
        <v>928</v>
      </c>
      <c r="D6452" s="459">
        <v>1</v>
      </c>
      <c r="E6452" s="81"/>
    </row>
    <row r="6453" spans="1:5" x14ac:dyDescent="0.25">
      <c r="A6453" s="458">
        <v>44201</v>
      </c>
      <c r="B6453" s="81" t="s">
        <v>51</v>
      </c>
      <c r="C6453" s="81" t="s">
        <v>51</v>
      </c>
      <c r="D6453" s="459">
        <v>4</v>
      </c>
      <c r="E6453" s="81"/>
    </row>
    <row r="6454" spans="1:5" x14ac:dyDescent="0.25">
      <c r="A6454" s="458">
        <v>44201</v>
      </c>
      <c r="B6454" s="81" t="s">
        <v>10</v>
      </c>
      <c r="C6454" s="81" t="s">
        <v>10</v>
      </c>
      <c r="D6454" s="459">
        <v>13</v>
      </c>
      <c r="E6454" s="81"/>
    </row>
    <row r="6455" spans="1:5" x14ac:dyDescent="0.25">
      <c r="A6455" s="458">
        <v>44202</v>
      </c>
      <c r="B6455" s="81" t="s">
        <v>14</v>
      </c>
      <c r="C6455" s="81" t="s">
        <v>14</v>
      </c>
      <c r="D6455" s="459">
        <v>19</v>
      </c>
      <c r="E6455" s="81"/>
    </row>
    <row r="6456" spans="1:5" x14ac:dyDescent="0.25">
      <c r="A6456" s="458">
        <v>44202</v>
      </c>
      <c r="B6456" s="81" t="s">
        <v>14</v>
      </c>
      <c r="C6456" s="460" t="s">
        <v>1145</v>
      </c>
      <c r="D6456" s="459">
        <v>2</v>
      </c>
      <c r="E6456" s="81"/>
    </row>
    <row r="6457" spans="1:5" x14ac:dyDescent="0.25">
      <c r="A6457" s="458">
        <v>44202</v>
      </c>
      <c r="B6457" s="81" t="s">
        <v>14</v>
      </c>
      <c r="C6457" s="81" t="s">
        <v>16</v>
      </c>
      <c r="D6457" s="459">
        <v>15</v>
      </c>
      <c r="E6457" s="81"/>
    </row>
    <row r="6458" spans="1:5" x14ac:dyDescent="0.25">
      <c r="A6458" s="458">
        <v>44202</v>
      </c>
      <c r="B6458" s="81" t="s">
        <v>14</v>
      </c>
      <c r="C6458" s="81" t="s">
        <v>84</v>
      </c>
      <c r="D6458" s="459">
        <v>7</v>
      </c>
      <c r="E6458" s="81"/>
    </row>
    <row r="6459" spans="1:5" x14ac:dyDescent="0.25">
      <c r="A6459" s="458">
        <v>44202</v>
      </c>
      <c r="B6459" s="81" t="s">
        <v>20</v>
      </c>
      <c r="C6459" s="460" t="s">
        <v>1151</v>
      </c>
      <c r="D6459" s="459">
        <v>1</v>
      </c>
      <c r="E6459" s="81"/>
    </row>
    <row r="6460" spans="1:5" x14ac:dyDescent="0.25">
      <c r="A6460" s="458">
        <v>44202</v>
      </c>
      <c r="B6460" s="81" t="s">
        <v>20</v>
      </c>
      <c r="C6460" s="81" t="s">
        <v>20</v>
      </c>
      <c r="D6460" s="459">
        <v>156</v>
      </c>
      <c r="E6460" s="81"/>
    </row>
    <row r="6461" spans="1:5" x14ac:dyDescent="0.25">
      <c r="A6461" s="458">
        <v>44202</v>
      </c>
      <c r="B6461" s="81" t="s">
        <v>20</v>
      </c>
      <c r="C6461" s="460" t="s">
        <v>909</v>
      </c>
      <c r="D6461" s="459">
        <v>3</v>
      </c>
      <c r="E6461" s="81"/>
    </row>
    <row r="6462" spans="1:5" x14ac:dyDescent="0.25">
      <c r="A6462" s="458">
        <v>44202</v>
      </c>
      <c r="B6462" s="81" t="s">
        <v>20</v>
      </c>
      <c r="C6462" s="81" t="s">
        <v>363</v>
      </c>
      <c r="D6462" s="459">
        <v>2</v>
      </c>
      <c r="E6462" s="81"/>
    </row>
    <row r="6463" spans="1:5" x14ac:dyDescent="0.25">
      <c r="A6463" s="458">
        <v>44202</v>
      </c>
      <c r="B6463" s="81" t="s">
        <v>20</v>
      </c>
      <c r="C6463" s="81" t="s">
        <v>709</v>
      </c>
      <c r="D6463" s="459">
        <v>1</v>
      </c>
      <c r="E6463" s="81"/>
    </row>
    <row r="6464" spans="1:5" x14ac:dyDescent="0.25">
      <c r="A6464" s="458">
        <v>44202</v>
      </c>
      <c r="B6464" s="81" t="s">
        <v>13</v>
      </c>
      <c r="C6464" s="460" t="s">
        <v>1162</v>
      </c>
      <c r="D6464" s="459">
        <v>1</v>
      </c>
      <c r="E6464" s="81"/>
    </row>
    <row r="6465" spans="1:5" x14ac:dyDescent="0.25">
      <c r="A6465" s="458">
        <v>44202</v>
      </c>
      <c r="B6465" s="81" t="s">
        <v>13</v>
      </c>
      <c r="C6465" s="81" t="s">
        <v>13</v>
      </c>
      <c r="D6465" s="459">
        <v>1</v>
      </c>
      <c r="E6465" s="81"/>
    </row>
    <row r="6466" spans="1:5" x14ac:dyDescent="0.25">
      <c r="A6466" s="458">
        <v>44202</v>
      </c>
      <c r="B6466" s="81" t="s">
        <v>13</v>
      </c>
      <c r="C6466" s="460" t="s">
        <v>1165</v>
      </c>
      <c r="D6466" s="459">
        <v>4</v>
      </c>
      <c r="E6466" s="81"/>
    </row>
    <row r="6467" spans="1:5" x14ac:dyDescent="0.25">
      <c r="A6467" s="458">
        <v>44202</v>
      </c>
      <c r="B6467" s="81" t="s">
        <v>13</v>
      </c>
      <c r="C6467" s="460" t="s">
        <v>1167</v>
      </c>
      <c r="D6467" s="459">
        <v>2</v>
      </c>
      <c r="E6467" s="81"/>
    </row>
    <row r="6468" spans="1:5" x14ac:dyDescent="0.25">
      <c r="A6468" s="458">
        <v>44202</v>
      </c>
      <c r="B6468" s="81" t="s">
        <v>24</v>
      </c>
      <c r="C6468" s="81" t="s">
        <v>23</v>
      </c>
      <c r="D6468" s="459">
        <v>34</v>
      </c>
      <c r="E6468" s="81"/>
    </row>
    <row r="6469" spans="1:5" x14ac:dyDescent="0.25">
      <c r="A6469" s="458">
        <v>44202</v>
      </c>
      <c r="B6469" s="81" t="s">
        <v>24</v>
      </c>
      <c r="C6469" s="81" t="s">
        <v>24</v>
      </c>
      <c r="D6469" s="459">
        <v>6</v>
      </c>
      <c r="E6469" s="81"/>
    </row>
    <row r="6470" spans="1:5" x14ac:dyDescent="0.25">
      <c r="A6470" s="458">
        <v>44202</v>
      </c>
      <c r="B6470" s="81" t="s">
        <v>24</v>
      </c>
      <c r="C6470" s="460" t="s">
        <v>1182</v>
      </c>
      <c r="D6470" s="459">
        <v>2</v>
      </c>
      <c r="E6470" s="81"/>
    </row>
    <row r="6471" spans="1:5" x14ac:dyDescent="0.25">
      <c r="A6471" s="458">
        <v>44202</v>
      </c>
      <c r="B6471" s="81" t="s">
        <v>24</v>
      </c>
      <c r="C6471" s="81" t="s">
        <v>37</v>
      </c>
      <c r="D6471" s="459">
        <v>1</v>
      </c>
      <c r="E6471" s="81"/>
    </row>
    <row r="6472" spans="1:5" x14ac:dyDescent="0.25">
      <c r="A6472" s="458">
        <v>44202</v>
      </c>
      <c r="B6472" s="81" t="s">
        <v>24</v>
      </c>
      <c r="C6472" s="81" t="s">
        <v>36</v>
      </c>
      <c r="D6472" s="459">
        <v>1</v>
      </c>
      <c r="E6472" s="81"/>
    </row>
    <row r="6473" spans="1:5" x14ac:dyDescent="0.25">
      <c r="A6473" s="458">
        <v>44202</v>
      </c>
      <c r="B6473" s="81" t="s">
        <v>47</v>
      </c>
      <c r="C6473" s="81" t="s">
        <v>47</v>
      </c>
      <c r="D6473" s="459">
        <v>1</v>
      </c>
      <c r="E6473" s="81"/>
    </row>
    <row r="6474" spans="1:5" x14ac:dyDescent="0.25">
      <c r="A6474" s="458">
        <v>44202</v>
      </c>
      <c r="B6474" s="81" t="s">
        <v>47</v>
      </c>
      <c r="C6474" s="81" t="s">
        <v>906</v>
      </c>
      <c r="D6474" s="459">
        <v>1</v>
      </c>
      <c r="E6474" s="81"/>
    </row>
    <row r="6475" spans="1:5" x14ac:dyDescent="0.25">
      <c r="A6475" s="458">
        <v>44202</v>
      </c>
      <c r="B6475" s="81" t="s">
        <v>48</v>
      </c>
      <c r="C6475" s="460" t="s">
        <v>1380</v>
      </c>
      <c r="D6475" s="459">
        <v>12</v>
      </c>
      <c r="E6475" s="81"/>
    </row>
    <row r="6476" spans="1:5" x14ac:dyDescent="0.25">
      <c r="A6476" s="458">
        <v>44202</v>
      </c>
      <c r="B6476" s="81" t="s">
        <v>7</v>
      </c>
      <c r="C6476" s="460" t="s">
        <v>1191</v>
      </c>
      <c r="D6476" s="459">
        <v>2</v>
      </c>
      <c r="E6476" s="81"/>
    </row>
    <row r="6477" spans="1:5" x14ac:dyDescent="0.25">
      <c r="A6477" s="458">
        <v>44202</v>
      </c>
      <c r="B6477" s="81" t="s">
        <v>7</v>
      </c>
      <c r="C6477" s="81" t="s">
        <v>7</v>
      </c>
      <c r="D6477" s="459">
        <v>20</v>
      </c>
      <c r="E6477" s="81"/>
    </row>
    <row r="6478" spans="1:5" x14ac:dyDescent="0.25">
      <c r="A6478" s="458">
        <v>44202</v>
      </c>
      <c r="B6478" s="81" t="s">
        <v>9</v>
      </c>
      <c r="C6478" s="460" t="s">
        <v>1192</v>
      </c>
      <c r="D6478" s="459">
        <v>1</v>
      </c>
      <c r="E6478" s="81"/>
    </row>
    <row r="6479" spans="1:5" x14ac:dyDescent="0.25">
      <c r="A6479" s="458">
        <v>44202</v>
      </c>
      <c r="B6479" s="81" t="s">
        <v>9</v>
      </c>
      <c r="C6479" s="81" t="s">
        <v>362</v>
      </c>
      <c r="D6479" s="459">
        <v>2</v>
      </c>
      <c r="E6479" s="81"/>
    </row>
    <row r="6480" spans="1:5" x14ac:dyDescent="0.25">
      <c r="A6480" s="458">
        <v>44202</v>
      </c>
      <c r="B6480" s="81" t="s">
        <v>9</v>
      </c>
      <c r="C6480" s="81" t="s">
        <v>9</v>
      </c>
      <c r="D6480" s="459">
        <v>38</v>
      </c>
      <c r="E6480" s="81"/>
    </row>
    <row r="6481" spans="1:5" x14ac:dyDescent="0.25">
      <c r="A6481" s="458">
        <v>44202</v>
      </c>
      <c r="B6481" s="81" t="s">
        <v>9</v>
      </c>
      <c r="C6481" s="81" t="s">
        <v>17</v>
      </c>
      <c r="D6481" s="459">
        <v>6</v>
      </c>
      <c r="E6481" s="81"/>
    </row>
    <row r="6482" spans="1:5" x14ac:dyDescent="0.25">
      <c r="A6482" s="458">
        <v>44202</v>
      </c>
      <c r="B6482" s="81" t="s">
        <v>9</v>
      </c>
      <c r="C6482" s="460" t="s">
        <v>1202</v>
      </c>
      <c r="D6482" s="459">
        <v>1</v>
      </c>
      <c r="E6482" s="81"/>
    </row>
    <row r="6483" spans="1:5" x14ac:dyDescent="0.25">
      <c r="A6483" s="458">
        <v>44202</v>
      </c>
      <c r="B6483" s="81" t="s">
        <v>15</v>
      </c>
      <c r="C6483" s="81" t="s">
        <v>1139</v>
      </c>
      <c r="D6483" s="459">
        <v>1</v>
      </c>
      <c r="E6483" s="81"/>
    </row>
    <row r="6484" spans="1:5" x14ac:dyDescent="0.25">
      <c r="A6484" s="458">
        <v>44202</v>
      </c>
      <c r="B6484" s="81" t="s">
        <v>15</v>
      </c>
      <c r="C6484" s="81" t="s">
        <v>620</v>
      </c>
      <c r="D6484" s="459">
        <v>2</v>
      </c>
      <c r="E6484" s="81"/>
    </row>
    <row r="6485" spans="1:5" x14ac:dyDescent="0.25">
      <c r="A6485" s="458">
        <v>44202</v>
      </c>
      <c r="B6485" s="81" t="s">
        <v>15</v>
      </c>
      <c r="C6485" s="81" t="s">
        <v>283</v>
      </c>
      <c r="D6485" s="459">
        <v>1</v>
      </c>
      <c r="E6485" s="81"/>
    </row>
    <row r="6486" spans="1:5" x14ac:dyDescent="0.25">
      <c r="A6486" s="458">
        <v>44202</v>
      </c>
      <c r="B6486" s="81" t="s">
        <v>11</v>
      </c>
      <c r="C6486" s="81" t="s">
        <v>333</v>
      </c>
      <c r="D6486" s="459">
        <v>6</v>
      </c>
      <c r="E6486" s="81"/>
    </row>
    <row r="6487" spans="1:5" x14ac:dyDescent="0.25">
      <c r="A6487" s="458">
        <v>44202</v>
      </c>
      <c r="B6487" s="81" t="s">
        <v>11</v>
      </c>
      <c r="C6487" s="81" t="s">
        <v>11</v>
      </c>
      <c r="D6487" s="459">
        <v>20</v>
      </c>
      <c r="E6487" s="81"/>
    </row>
    <row r="6488" spans="1:5" x14ac:dyDescent="0.25">
      <c r="A6488" s="458">
        <v>44202</v>
      </c>
      <c r="B6488" s="81" t="s">
        <v>11</v>
      </c>
      <c r="C6488" s="81" t="s">
        <v>840</v>
      </c>
      <c r="D6488" s="459">
        <v>1</v>
      </c>
      <c r="E6488" s="81"/>
    </row>
    <row r="6489" spans="1:5" x14ac:dyDescent="0.25">
      <c r="A6489" s="458">
        <v>44202</v>
      </c>
      <c r="B6489" s="81" t="s">
        <v>11</v>
      </c>
      <c r="C6489" s="81" t="s">
        <v>752</v>
      </c>
      <c r="D6489" s="459">
        <v>1</v>
      </c>
      <c r="E6489" s="81"/>
    </row>
    <row r="6490" spans="1:5" x14ac:dyDescent="0.25">
      <c r="A6490" s="458">
        <v>44202</v>
      </c>
      <c r="B6490" s="81" t="s">
        <v>11</v>
      </c>
      <c r="C6490" s="81" t="s">
        <v>133</v>
      </c>
      <c r="D6490" s="459">
        <v>7</v>
      </c>
      <c r="E6490" s="81"/>
    </row>
    <row r="6491" spans="1:5" x14ac:dyDescent="0.25">
      <c r="A6491" s="458">
        <v>44202</v>
      </c>
      <c r="B6491" s="81" t="s">
        <v>12</v>
      </c>
      <c r="C6491" s="460" t="s">
        <v>1224</v>
      </c>
      <c r="D6491" s="459">
        <v>3</v>
      </c>
      <c r="E6491" s="81"/>
    </row>
    <row r="6492" spans="1:5" x14ac:dyDescent="0.25">
      <c r="A6492" s="458">
        <v>44202</v>
      </c>
      <c r="B6492" s="81" t="s">
        <v>12</v>
      </c>
      <c r="C6492" s="81" t="s">
        <v>12</v>
      </c>
      <c r="D6492" s="459">
        <v>10</v>
      </c>
      <c r="E6492" s="81"/>
    </row>
    <row r="6493" spans="1:5" x14ac:dyDescent="0.25">
      <c r="A6493" s="458">
        <v>44202</v>
      </c>
      <c r="B6493" s="81" t="s">
        <v>8</v>
      </c>
      <c r="C6493" s="81" t="s">
        <v>72</v>
      </c>
      <c r="D6493" s="459">
        <v>4</v>
      </c>
      <c r="E6493" s="81"/>
    </row>
    <row r="6494" spans="1:5" x14ac:dyDescent="0.25">
      <c r="A6494" s="458">
        <v>44202</v>
      </c>
      <c r="B6494" s="81" t="s">
        <v>8</v>
      </c>
      <c r="C6494" s="460" t="s">
        <v>1232</v>
      </c>
      <c r="D6494" s="459">
        <v>3</v>
      </c>
      <c r="E6494" s="81"/>
    </row>
    <row r="6495" spans="1:5" x14ac:dyDescent="0.25">
      <c r="A6495" s="458">
        <v>44202</v>
      </c>
      <c r="B6495" s="81" t="s">
        <v>8</v>
      </c>
      <c r="C6495" s="81" t="s">
        <v>58</v>
      </c>
      <c r="D6495" s="459">
        <v>11</v>
      </c>
      <c r="E6495" s="81"/>
    </row>
    <row r="6496" spans="1:5" x14ac:dyDescent="0.25">
      <c r="A6496" s="458">
        <v>44202</v>
      </c>
      <c r="B6496" s="81" t="s">
        <v>8</v>
      </c>
      <c r="C6496" s="81" t="s">
        <v>140</v>
      </c>
      <c r="D6496" s="459">
        <v>5</v>
      </c>
      <c r="E6496" s="81"/>
    </row>
    <row r="6497" spans="1:5" x14ac:dyDescent="0.25">
      <c r="A6497" s="458">
        <v>44202</v>
      </c>
      <c r="B6497" s="81" t="s">
        <v>8</v>
      </c>
      <c r="C6497" s="81" t="s">
        <v>132</v>
      </c>
      <c r="D6497" s="459">
        <v>3</v>
      </c>
      <c r="E6497" s="81"/>
    </row>
    <row r="6498" spans="1:5" x14ac:dyDescent="0.25">
      <c r="A6498" s="458">
        <v>44202</v>
      </c>
      <c r="B6498" s="81" t="s">
        <v>8</v>
      </c>
      <c r="C6498" s="81" t="s">
        <v>232</v>
      </c>
      <c r="D6498" s="459">
        <v>1</v>
      </c>
      <c r="E6498" s="81"/>
    </row>
    <row r="6499" spans="1:5" x14ac:dyDescent="0.25">
      <c r="A6499" s="458">
        <v>44202</v>
      </c>
      <c r="B6499" s="81" t="s">
        <v>8</v>
      </c>
      <c r="C6499" s="81" t="s">
        <v>203</v>
      </c>
      <c r="D6499" s="459">
        <v>2</v>
      </c>
      <c r="E6499" s="81"/>
    </row>
    <row r="6500" spans="1:5" x14ac:dyDescent="0.25">
      <c r="A6500" s="458">
        <v>44202</v>
      </c>
      <c r="B6500" s="81" t="s">
        <v>8</v>
      </c>
      <c r="C6500" s="81" t="s">
        <v>40</v>
      </c>
      <c r="D6500" s="459">
        <v>1</v>
      </c>
      <c r="E6500" s="81"/>
    </row>
    <row r="6501" spans="1:5" x14ac:dyDescent="0.25">
      <c r="A6501" s="458">
        <v>44202</v>
      </c>
      <c r="B6501" s="81" t="s">
        <v>8</v>
      </c>
      <c r="C6501" s="81" t="s">
        <v>8</v>
      </c>
      <c r="D6501" s="459">
        <v>84</v>
      </c>
      <c r="E6501" s="81"/>
    </row>
    <row r="6502" spans="1:5" x14ac:dyDescent="0.25">
      <c r="A6502" s="458">
        <v>44202</v>
      </c>
      <c r="B6502" s="81" t="s">
        <v>8</v>
      </c>
      <c r="C6502" s="81" t="s">
        <v>185</v>
      </c>
      <c r="D6502" s="459">
        <v>2</v>
      </c>
      <c r="E6502" s="81"/>
    </row>
    <row r="6503" spans="1:5" x14ac:dyDescent="0.25">
      <c r="A6503" s="458">
        <v>44202</v>
      </c>
      <c r="B6503" s="81" t="s">
        <v>8</v>
      </c>
      <c r="C6503" s="81" t="s">
        <v>31</v>
      </c>
      <c r="D6503" s="459">
        <v>2</v>
      </c>
      <c r="E6503" s="81"/>
    </row>
    <row r="6504" spans="1:5" x14ac:dyDescent="0.25">
      <c r="A6504" s="458">
        <v>44202</v>
      </c>
      <c r="B6504" s="81" t="s">
        <v>8</v>
      </c>
      <c r="C6504" s="81" t="s">
        <v>129</v>
      </c>
      <c r="D6504" s="459">
        <v>0</v>
      </c>
      <c r="E6504" s="81"/>
    </row>
    <row r="6505" spans="1:5" x14ac:dyDescent="0.25">
      <c r="A6505" s="458">
        <v>44202</v>
      </c>
      <c r="B6505" s="81" t="s">
        <v>8</v>
      </c>
      <c r="C6505" s="81" t="s">
        <v>79</v>
      </c>
      <c r="D6505" s="459">
        <v>1</v>
      </c>
      <c r="E6505" s="81"/>
    </row>
    <row r="6506" spans="1:5" x14ac:dyDescent="0.25">
      <c r="A6506" s="458">
        <v>44202</v>
      </c>
      <c r="B6506" s="81" t="s">
        <v>8</v>
      </c>
      <c r="C6506" s="460" t="s">
        <v>1135</v>
      </c>
      <c r="D6506" s="459">
        <v>1</v>
      </c>
      <c r="E6506" s="81"/>
    </row>
    <row r="6507" spans="1:5" x14ac:dyDescent="0.25">
      <c r="A6507" s="458">
        <v>44202</v>
      </c>
      <c r="B6507" s="81" t="s">
        <v>8</v>
      </c>
      <c r="C6507" s="81" t="s">
        <v>110</v>
      </c>
      <c r="D6507" s="459">
        <v>9</v>
      </c>
      <c r="E6507" s="81"/>
    </row>
    <row r="6508" spans="1:5" x14ac:dyDescent="0.25">
      <c r="A6508" s="458">
        <v>44202</v>
      </c>
      <c r="B6508" s="81" t="s">
        <v>8</v>
      </c>
      <c r="C6508" s="81" t="s">
        <v>345</v>
      </c>
      <c r="D6508" s="459">
        <v>1</v>
      </c>
      <c r="E6508" s="81"/>
    </row>
    <row r="6509" spans="1:5" x14ac:dyDescent="0.25">
      <c r="A6509" s="458">
        <v>44202</v>
      </c>
      <c r="B6509" s="81" t="s">
        <v>49</v>
      </c>
      <c r="C6509" s="81" t="s">
        <v>49</v>
      </c>
      <c r="D6509" s="459">
        <v>1</v>
      </c>
      <c r="E6509" s="81"/>
    </row>
    <row r="6510" spans="1:5" x14ac:dyDescent="0.25">
      <c r="A6510" s="458">
        <v>44202</v>
      </c>
      <c r="B6510" s="81" t="s">
        <v>50</v>
      </c>
      <c r="C6510" s="116" t="s">
        <v>1140</v>
      </c>
      <c r="D6510" s="459">
        <v>2</v>
      </c>
      <c r="E6510" s="81"/>
    </row>
    <row r="6511" spans="1:5" x14ac:dyDescent="0.25">
      <c r="A6511" s="458">
        <v>44202</v>
      </c>
      <c r="B6511" s="81" t="s">
        <v>50</v>
      </c>
      <c r="C6511" s="81" t="s">
        <v>365</v>
      </c>
      <c r="D6511" s="459">
        <v>5</v>
      </c>
      <c r="E6511" s="81"/>
    </row>
    <row r="6512" spans="1:5" x14ac:dyDescent="0.25">
      <c r="A6512" s="458">
        <v>44202</v>
      </c>
      <c r="B6512" s="81" t="s">
        <v>27</v>
      </c>
      <c r="C6512" s="81" t="s">
        <v>139</v>
      </c>
      <c r="D6512" s="459">
        <v>14</v>
      </c>
      <c r="E6512" s="81"/>
    </row>
    <row r="6513" spans="1:5" x14ac:dyDescent="0.25">
      <c r="A6513" s="458">
        <v>44202</v>
      </c>
      <c r="B6513" s="81" t="s">
        <v>27</v>
      </c>
      <c r="C6513" s="81" t="s">
        <v>43</v>
      </c>
      <c r="D6513" s="459">
        <v>43</v>
      </c>
      <c r="E6513" s="81"/>
    </row>
    <row r="6514" spans="1:5" x14ac:dyDescent="0.25">
      <c r="A6514" s="458">
        <v>44202</v>
      </c>
      <c r="B6514" s="81" t="s">
        <v>27</v>
      </c>
      <c r="C6514" s="81" t="s">
        <v>921</v>
      </c>
      <c r="D6514" s="459">
        <v>1</v>
      </c>
      <c r="E6514" s="81"/>
    </row>
    <row r="6515" spans="1:5" x14ac:dyDescent="0.25">
      <c r="A6515" s="458">
        <v>44202</v>
      </c>
      <c r="B6515" s="81" t="s">
        <v>27</v>
      </c>
      <c r="C6515" s="81" t="s">
        <v>619</v>
      </c>
      <c r="D6515" s="459">
        <v>1</v>
      </c>
      <c r="E6515" s="81"/>
    </row>
    <row r="6516" spans="1:5" x14ac:dyDescent="0.25">
      <c r="A6516" s="458">
        <v>44202</v>
      </c>
      <c r="B6516" s="81" t="s">
        <v>27</v>
      </c>
      <c r="C6516" s="460" t="s">
        <v>1257</v>
      </c>
      <c r="D6516" s="459">
        <v>1</v>
      </c>
      <c r="E6516" s="81"/>
    </row>
    <row r="6517" spans="1:5" x14ac:dyDescent="0.25">
      <c r="A6517" s="458">
        <v>44202</v>
      </c>
      <c r="B6517" s="81" t="s">
        <v>51</v>
      </c>
      <c r="C6517" s="81" t="s">
        <v>747</v>
      </c>
      <c r="D6517" s="459">
        <v>1</v>
      </c>
      <c r="E6517" s="81"/>
    </row>
    <row r="6518" spans="1:5" x14ac:dyDescent="0.25">
      <c r="A6518" s="458">
        <v>44202</v>
      </c>
      <c r="B6518" s="81" t="s">
        <v>51</v>
      </c>
      <c r="C6518" s="81" t="s">
        <v>51</v>
      </c>
      <c r="D6518" s="459">
        <v>27</v>
      </c>
      <c r="E6518" s="81"/>
    </row>
    <row r="6519" spans="1:5" x14ac:dyDescent="0.25">
      <c r="A6519" s="458">
        <v>44202</v>
      </c>
      <c r="B6519" s="81" t="s">
        <v>10</v>
      </c>
      <c r="C6519" s="81" t="s">
        <v>10</v>
      </c>
      <c r="D6519" s="459">
        <v>12</v>
      </c>
      <c r="E6519" s="81"/>
    </row>
    <row r="6520" spans="1:5" x14ac:dyDescent="0.25">
      <c r="A6520" s="458">
        <v>44203</v>
      </c>
      <c r="B6520" s="81" t="s">
        <v>14</v>
      </c>
      <c r="C6520" s="81" t="s">
        <v>14</v>
      </c>
      <c r="D6520" s="459">
        <v>16</v>
      </c>
      <c r="E6520" s="81"/>
    </row>
    <row r="6521" spans="1:5" x14ac:dyDescent="0.25">
      <c r="A6521" s="458">
        <v>44203</v>
      </c>
      <c r="B6521" s="81" t="s">
        <v>14</v>
      </c>
      <c r="C6521" s="81" t="s">
        <v>16</v>
      </c>
      <c r="D6521" s="459">
        <v>13</v>
      </c>
      <c r="E6521" s="81"/>
    </row>
    <row r="6522" spans="1:5" x14ac:dyDescent="0.25">
      <c r="A6522" s="458">
        <v>44203</v>
      </c>
      <c r="B6522" s="81" t="s">
        <v>20</v>
      </c>
      <c r="C6522" s="116" t="s">
        <v>1152</v>
      </c>
      <c r="D6522" s="459">
        <v>1</v>
      </c>
      <c r="E6522" s="81"/>
    </row>
    <row r="6523" spans="1:5" x14ac:dyDescent="0.25">
      <c r="A6523" s="458">
        <v>44203</v>
      </c>
      <c r="B6523" s="81" t="s">
        <v>20</v>
      </c>
      <c r="C6523" s="81" t="s">
        <v>20</v>
      </c>
      <c r="D6523" s="459">
        <v>139</v>
      </c>
      <c r="E6523" s="81"/>
    </row>
    <row r="6524" spans="1:5" x14ac:dyDescent="0.25">
      <c r="A6524" s="458">
        <v>44203</v>
      </c>
      <c r="B6524" s="81" t="s">
        <v>20</v>
      </c>
      <c r="C6524" s="81" t="s">
        <v>648</v>
      </c>
      <c r="D6524" s="459">
        <v>2</v>
      </c>
      <c r="E6524" s="81"/>
    </row>
    <row r="6525" spans="1:5" x14ac:dyDescent="0.25">
      <c r="A6525" s="458">
        <v>44203</v>
      </c>
      <c r="B6525" s="81" t="s">
        <v>13</v>
      </c>
      <c r="C6525" s="81" t="s">
        <v>13</v>
      </c>
      <c r="D6525" s="459">
        <v>2</v>
      </c>
      <c r="E6525" s="81"/>
    </row>
    <row r="6526" spans="1:5" x14ac:dyDescent="0.25">
      <c r="A6526" s="458">
        <v>44203</v>
      </c>
      <c r="B6526" s="81" t="s">
        <v>13</v>
      </c>
      <c r="C6526" s="460" t="s">
        <v>1165</v>
      </c>
      <c r="D6526" s="459">
        <v>1</v>
      </c>
      <c r="E6526" s="81"/>
    </row>
    <row r="6527" spans="1:5" x14ac:dyDescent="0.25">
      <c r="A6527" s="458">
        <v>44203</v>
      </c>
      <c r="B6527" s="81" t="s">
        <v>13</v>
      </c>
      <c r="C6527" s="460" t="s">
        <v>1167</v>
      </c>
      <c r="D6527" s="459">
        <v>3</v>
      </c>
      <c r="E6527" s="81"/>
    </row>
    <row r="6528" spans="1:5" x14ac:dyDescent="0.25">
      <c r="A6528" s="458">
        <v>44203</v>
      </c>
      <c r="B6528" s="81" t="s">
        <v>24</v>
      </c>
      <c r="C6528" s="81" t="s">
        <v>23</v>
      </c>
      <c r="D6528" s="459">
        <v>23</v>
      </c>
      <c r="E6528" s="81"/>
    </row>
    <row r="6529" spans="1:5" x14ac:dyDescent="0.25">
      <c r="A6529" s="458">
        <v>44203</v>
      </c>
      <c r="B6529" s="81" t="s">
        <v>24</v>
      </c>
      <c r="C6529" s="81" t="s">
        <v>24</v>
      </c>
      <c r="D6529" s="459">
        <v>11</v>
      </c>
      <c r="E6529" s="81"/>
    </row>
    <row r="6530" spans="1:5" x14ac:dyDescent="0.25">
      <c r="A6530" s="458">
        <v>44203</v>
      </c>
      <c r="B6530" s="81" t="s">
        <v>24</v>
      </c>
      <c r="C6530" s="81" t="s">
        <v>36</v>
      </c>
      <c r="D6530" s="459">
        <v>2</v>
      </c>
      <c r="E6530" s="81"/>
    </row>
    <row r="6531" spans="1:5" x14ac:dyDescent="0.25">
      <c r="A6531" s="458">
        <v>44203</v>
      </c>
      <c r="B6531" s="81" t="s">
        <v>47</v>
      </c>
      <c r="C6531" s="460" t="s">
        <v>1183</v>
      </c>
      <c r="D6531" s="459">
        <v>1</v>
      </c>
      <c r="E6531" s="81"/>
    </row>
    <row r="6532" spans="1:5" x14ac:dyDescent="0.25">
      <c r="A6532" s="458">
        <v>44203</v>
      </c>
      <c r="B6532" s="81" t="s">
        <v>47</v>
      </c>
      <c r="C6532" s="460" t="s">
        <v>1184</v>
      </c>
      <c r="D6532" s="459">
        <v>1</v>
      </c>
      <c r="E6532" s="81"/>
    </row>
    <row r="6533" spans="1:5" x14ac:dyDescent="0.25">
      <c r="A6533" s="458">
        <v>44203</v>
      </c>
      <c r="B6533" s="81" t="s">
        <v>47</v>
      </c>
      <c r="C6533" s="81" t="s">
        <v>47</v>
      </c>
      <c r="D6533" s="459">
        <v>11</v>
      </c>
      <c r="E6533" s="81"/>
    </row>
    <row r="6534" spans="1:5" x14ac:dyDescent="0.25">
      <c r="A6534" s="458">
        <v>44203</v>
      </c>
      <c r="B6534" s="81" t="s">
        <v>48</v>
      </c>
      <c r="C6534" s="460" t="s">
        <v>1380</v>
      </c>
      <c r="D6534" s="459">
        <v>9</v>
      </c>
      <c r="E6534" s="81"/>
    </row>
    <row r="6535" spans="1:5" x14ac:dyDescent="0.25">
      <c r="A6535" s="458">
        <v>44203</v>
      </c>
      <c r="B6535" s="81" t="s">
        <v>7</v>
      </c>
      <c r="C6535" s="81" t="s">
        <v>7</v>
      </c>
      <c r="D6535" s="459">
        <v>9</v>
      </c>
      <c r="E6535" s="81"/>
    </row>
    <row r="6536" spans="1:5" x14ac:dyDescent="0.25">
      <c r="A6536" s="458">
        <v>44203</v>
      </c>
      <c r="B6536" s="81" t="s">
        <v>9</v>
      </c>
      <c r="C6536" s="460" t="s">
        <v>1192</v>
      </c>
      <c r="D6536" s="459">
        <v>9</v>
      </c>
      <c r="E6536" s="81"/>
    </row>
    <row r="6537" spans="1:5" x14ac:dyDescent="0.25">
      <c r="A6537" s="458">
        <v>44203</v>
      </c>
      <c r="B6537" s="81" t="s">
        <v>9</v>
      </c>
      <c r="C6537" s="81" t="s">
        <v>9</v>
      </c>
      <c r="D6537" s="459">
        <v>78</v>
      </c>
      <c r="E6537" s="81"/>
    </row>
    <row r="6538" spans="1:5" x14ac:dyDescent="0.25">
      <c r="A6538" s="458">
        <v>44203</v>
      </c>
      <c r="B6538" s="81" t="s">
        <v>9</v>
      </c>
      <c r="C6538" s="81" t="s">
        <v>17</v>
      </c>
      <c r="D6538" s="459">
        <v>1</v>
      </c>
      <c r="E6538" s="81"/>
    </row>
    <row r="6539" spans="1:5" x14ac:dyDescent="0.25">
      <c r="A6539" s="458">
        <v>44203</v>
      </c>
      <c r="B6539" s="81" t="s">
        <v>9</v>
      </c>
      <c r="C6539" s="460" t="s">
        <v>1202</v>
      </c>
      <c r="D6539" s="459">
        <v>1</v>
      </c>
      <c r="E6539" s="81"/>
    </row>
    <row r="6540" spans="1:5" x14ac:dyDescent="0.25">
      <c r="A6540" s="458">
        <v>44203</v>
      </c>
      <c r="B6540" s="81" t="s">
        <v>9</v>
      </c>
      <c r="C6540" s="460" t="s">
        <v>996</v>
      </c>
      <c r="D6540" s="459">
        <v>1</v>
      </c>
      <c r="E6540" s="81"/>
    </row>
    <row r="6541" spans="1:5" x14ac:dyDescent="0.25">
      <c r="A6541" s="458">
        <v>44203</v>
      </c>
      <c r="B6541" s="81" t="s">
        <v>15</v>
      </c>
      <c r="C6541" s="81" t="s">
        <v>1139</v>
      </c>
      <c r="D6541" s="459">
        <v>11</v>
      </c>
      <c r="E6541" s="81"/>
    </row>
    <row r="6542" spans="1:5" x14ac:dyDescent="0.25">
      <c r="A6542" s="458">
        <v>44203</v>
      </c>
      <c r="B6542" s="81" t="s">
        <v>11</v>
      </c>
      <c r="C6542" s="81" t="s">
        <v>333</v>
      </c>
      <c r="D6542" s="459">
        <v>2</v>
      </c>
      <c r="E6542" s="81"/>
    </row>
    <row r="6543" spans="1:5" x14ac:dyDescent="0.25">
      <c r="A6543" s="458">
        <v>44203</v>
      </c>
      <c r="B6543" s="81" t="s">
        <v>11</v>
      </c>
      <c r="C6543" s="81" t="s">
        <v>11</v>
      </c>
      <c r="D6543" s="459">
        <v>19</v>
      </c>
      <c r="E6543" s="81"/>
    </row>
    <row r="6544" spans="1:5" x14ac:dyDescent="0.25">
      <c r="A6544" s="458">
        <v>44203</v>
      </c>
      <c r="B6544" s="81" t="s">
        <v>11</v>
      </c>
      <c r="C6544" s="81" t="s">
        <v>133</v>
      </c>
      <c r="D6544" s="459">
        <v>1</v>
      </c>
      <c r="E6544" s="81"/>
    </row>
    <row r="6545" spans="1:5" x14ac:dyDescent="0.25">
      <c r="A6545" s="458">
        <v>44203</v>
      </c>
      <c r="B6545" s="81" t="s">
        <v>12</v>
      </c>
      <c r="C6545" s="460" t="s">
        <v>1224</v>
      </c>
      <c r="D6545" s="459">
        <v>4</v>
      </c>
      <c r="E6545" s="81"/>
    </row>
    <row r="6546" spans="1:5" x14ac:dyDescent="0.25">
      <c r="A6546" s="458">
        <v>44203</v>
      </c>
      <c r="B6546" s="81" t="s">
        <v>8</v>
      </c>
      <c r="C6546" s="460" t="s">
        <v>1226</v>
      </c>
      <c r="D6546" s="459">
        <v>1</v>
      </c>
      <c r="E6546" s="81"/>
    </row>
    <row r="6547" spans="1:5" x14ac:dyDescent="0.25">
      <c r="A6547" s="458">
        <v>44203</v>
      </c>
      <c r="B6547" s="81" t="s">
        <v>8</v>
      </c>
      <c r="C6547" s="460" t="s">
        <v>1232</v>
      </c>
      <c r="D6547" s="459">
        <v>2</v>
      </c>
      <c r="E6547" s="81"/>
    </row>
    <row r="6548" spans="1:5" x14ac:dyDescent="0.25">
      <c r="A6548" s="458">
        <v>44203</v>
      </c>
      <c r="B6548" s="81" t="s">
        <v>8</v>
      </c>
      <c r="C6548" s="81" t="s">
        <v>58</v>
      </c>
      <c r="D6548" s="459">
        <v>22</v>
      </c>
      <c r="E6548" s="81"/>
    </row>
    <row r="6549" spans="1:5" x14ac:dyDescent="0.25">
      <c r="A6549" s="458">
        <v>44203</v>
      </c>
      <c r="B6549" s="81" t="s">
        <v>8</v>
      </c>
      <c r="C6549" s="81" t="s">
        <v>140</v>
      </c>
      <c r="D6549" s="459">
        <v>1</v>
      </c>
      <c r="E6549" s="81"/>
    </row>
    <row r="6550" spans="1:5" x14ac:dyDescent="0.25">
      <c r="A6550" s="458">
        <v>44203</v>
      </c>
      <c r="B6550" s="81" t="s">
        <v>8</v>
      </c>
      <c r="C6550" s="81" t="s">
        <v>203</v>
      </c>
      <c r="D6550" s="459">
        <v>6</v>
      </c>
      <c r="E6550" s="81"/>
    </row>
    <row r="6551" spans="1:5" x14ac:dyDescent="0.25">
      <c r="A6551" s="458">
        <v>44203</v>
      </c>
      <c r="B6551" s="81" t="s">
        <v>8</v>
      </c>
      <c r="C6551" s="81" t="s">
        <v>40</v>
      </c>
      <c r="D6551" s="459">
        <v>3</v>
      </c>
      <c r="E6551" s="81"/>
    </row>
    <row r="6552" spans="1:5" x14ac:dyDescent="0.25">
      <c r="A6552" s="458">
        <v>44203</v>
      </c>
      <c r="B6552" s="81" t="s">
        <v>8</v>
      </c>
      <c r="C6552" s="81" t="s">
        <v>8</v>
      </c>
      <c r="D6552" s="459">
        <v>53</v>
      </c>
      <c r="E6552" s="81"/>
    </row>
    <row r="6553" spans="1:5" x14ac:dyDescent="0.25">
      <c r="A6553" s="458">
        <v>44203</v>
      </c>
      <c r="B6553" s="81" t="s">
        <v>8</v>
      </c>
      <c r="C6553" s="81" t="s">
        <v>185</v>
      </c>
      <c r="D6553" s="459">
        <v>1</v>
      </c>
      <c r="E6553" s="81"/>
    </row>
    <row r="6554" spans="1:5" x14ac:dyDescent="0.25">
      <c r="A6554" s="458">
        <v>44203</v>
      </c>
      <c r="B6554" s="81" t="s">
        <v>8</v>
      </c>
      <c r="C6554" s="81" t="s">
        <v>31</v>
      </c>
      <c r="D6554" s="459">
        <v>5</v>
      </c>
      <c r="E6554" s="81"/>
    </row>
    <row r="6555" spans="1:5" x14ac:dyDescent="0.25">
      <c r="A6555" s="458">
        <v>44203</v>
      </c>
      <c r="B6555" s="81" t="s">
        <v>8</v>
      </c>
      <c r="C6555" s="81" t="s">
        <v>702</v>
      </c>
      <c r="D6555" s="459">
        <v>1</v>
      </c>
      <c r="E6555" s="81"/>
    </row>
    <row r="6556" spans="1:5" x14ac:dyDescent="0.25">
      <c r="A6556" s="458">
        <v>44203</v>
      </c>
      <c r="B6556" s="81" t="s">
        <v>8</v>
      </c>
      <c r="C6556" s="81" t="s">
        <v>79</v>
      </c>
      <c r="D6556" s="459">
        <v>1</v>
      </c>
      <c r="E6556" s="81"/>
    </row>
    <row r="6557" spans="1:5" x14ac:dyDescent="0.25">
      <c r="A6557" s="458">
        <v>44203</v>
      </c>
      <c r="B6557" s="81" t="s">
        <v>8</v>
      </c>
      <c r="C6557" s="81" t="s">
        <v>110</v>
      </c>
      <c r="D6557" s="459">
        <v>3</v>
      </c>
      <c r="E6557" s="81"/>
    </row>
    <row r="6558" spans="1:5" x14ac:dyDescent="0.25">
      <c r="A6558" s="458">
        <v>44203</v>
      </c>
      <c r="B6558" s="81" t="s">
        <v>49</v>
      </c>
      <c r="C6558" s="81" t="s">
        <v>49</v>
      </c>
      <c r="D6558" s="459">
        <v>7</v>
      </c>
      <c r="E6558" s="81"/>
    </row>
    <row r="6559" spans="1:5" x14ac:dyDescent="0.25">
      <c r="A6559" s="458">
        <v>44203</v>
      </c>
      <c r="B6559" s="81" t="s">
        <v>50</v>
      </c>
      <c r="C6559" s="81" t="s">
        <v>365</v>
      </c>
      <c r="D6559" s="459">
        <v>2</v>
      </c>
      <c r="E6559" s="81"/>
    </row>
    <row r="6560" spans="1:5" x14ac:dyDescent="0.25">
      <c r="A6560" s="458">
        <v>44203</v>
      </c>
      <c r="B6560" s="81" t="s">
        <v>27</v>
      </c>
      <c r="C6560" s="460" t="s">
        <v>1252</v>
      </c>
      <c r="D6560" s="459">
        <v>3</v>
      </c>
      <c r="E6560" s="81"/>
    </row>
    <row r="6561" spans="1:5" x14ac:dyDescent="0.25">
      <c r="A6561" s="458">
        <v>44203</v>
      </c>
      <c r="B6561" s="81" t="s">
        <v>27</v>
      </c>
      <c r="C6561" s="81" t="s">
        <v>139</v>
      </c>
      <c r="D6561" s="459">
        <v>12</v>
      </c>
      <c r="E6561" s="81"/>
    </row>
    <row r="6562" spans="1:5" x14ac:dyDescent="0.25">
      <c r="A6562" s="458">
        <v>44203</v>
      </c>
      <c r="B6562" s="81" t="s">
        <v>27</v>
      </c>
      <c r="C6562" s="81" t="s">
        <v>43</v>
      </c>
      <c r="D6562" s="459">
        <v>18</v>
      </c>
      <c r="E6562" s="81"/>
    </row>
    <row r="6563" spans="1:5" x14ac:dyDescent="0.25">
      <c r="A6563" s="458">
        <v>44203</v>
      </c>
      <c r="B6563" s="81" t="s">
        <v>27</v>
      </c>
      <c r="C6563" s="81" t="s">
        <v>921</v>
      </c>
      <c r="D6563" s="459">
        <v>1</v>
      </c>
      <c r="E6563" s="81"/>
    </row>
    <row r="6564" spans="1:5" x14ac:dyDescent="0.25">
      <c r="A6564" s="458">
        <v>44203</v>
      </c>
      <c r="B6564" s="81" t="s">
        <v>27</v>
      </c>
      <c r="C6564" s="81" t="s">
        <v>851</v>
      </c>
      <c r="D6564" s="459">
        <v>1</v>
      </c>
      <c r="E6564" s="81"/>
    </row>
    <row r="6565" spans="1:5" x14ac:dyDescent="0.25">
      <c r="A6565" s="458">
        <v>44203</v>
      </c>
      <c r="B6565" s="81" t="s">
        <v>27</v>
      </c>
      <c r="C6565" s="81" t="s">
        <v>707</v>
      </c>
      <c r="D6565" s="459">
        <v>2</v>
      </c>
      <c r="E6565" s="81"/>
    </row>
    <row r="6566" spans="1:5" x14ac:dyDescent="0.25">
      <c r="A6566" s="458">
        <v>44203</v>
      </c>
      <c r="B6566" s="81" t="s">
        <v>51</v>
      </c>
      <c r="C6566" s="81" t="s">
        <v>51</v>
      </c>
      <c r="D6566" s="459">
        <v>10</v>
      </c>
      <c r="E6566" s="81"/>
    </row>
    <row r="6567" spans="1:5" x14ac:dyDescent="0.25">
      <c r="A6567" s="458">
        <v>44203</v>
      </c>
      <c r="B6567" s="81" t="s">
        <v>10</v>
      </c>
      <c r="C6567" s="460" t="s">
        <v>1259</v>
      </c>
      <c r="D6567" s="459">
        <v>1</v>
      </c>
      <c r="E6567" s="81"/>
    </row>
    <row r="6568" spans="1:5" x14ac:dyDescent="0.25">
      <c r="A6568" s="458">
        <v>44203</v>
      </c>
      <c r="B6568" s="81" t="s">
        <v>10</v>
      </c>
      <c r="C6568" s="81" t="s">
        <v>10</v>
      </c>
      <c r="D6568" s="459">
        <v>12</v>
      </c>
      <c r="E6568" s="81"/>
    </row>
    <row r="6569" spans="1:5" x14ac:dyDescent="0.25">
      <c r="A6569" s="458">
        <v>44204</v>
      </c>
      <c r="B6569" s="81" t="s">
        <v>14</v>
      </c>
      <c r="C6569" s="81" t="s">
        <v>936</v>
      </c>
      <c r="D6569" s="459">
        <v>2</v>
      </c>
      <c r="E6569" s="81"/>
    </row>
    <row r="6570" spans="1:5" x14ac:dyDescent="0.25">
      <c r="A6570" s="458">
        <v>44204</v>
      </c>
      <c r="B6570" s="81" t="s">
        <v>14</v>
      </c>
      <c r="C6570" s="81" t="s">
        <v>14</v>
      </c>
      <c r="D6570" s="459">
        <v>19</v>
      </c>
      <c r="E6570" s="81"/>
    </row>
    <row r="6571" spans="1:5" x14ac:dyDescent="0.25">
      <c r="A6571" s="458">
        <v>44204</v>
      </c>
      <c r="B6571" s="81" t="s">
        <v>14</v>
      </c>
      <c r="C6571" s="81" t="s">
        <v>16</v>
      </c>
      <c r="D6571" s="459">
        <v>11</v>
      </c>
      <c r="E6571" s="81"/>
    </row>
    <row r="6572" spans="1:5" x14ac:dyDescent="0.25">
      <c r="A6572" s="458">
        <v>44204</v>
      </c>
      <c r="B6572" s="81" t="s">
        <v>14</v>
      </c>
      <c r="C6572" s="81" t="s">
        <v>794</v>
      </c>
      <c r="D6572" s="459">
        <v>4</v>
      </c>
      <c r="E6572" s="81"/>
    </row>
    <row r="6573" spans="1:5" x14ac:dyDescent="0.25">
      <c r="A6573" s="458">
        <v>44204</v>
      </c>
      <c r="B6573" s="81" t="s">
        <v>14</v>
      </c>
      <c r="C6573" s="81" t="s">
        <v>84</v>
      </c>
      <c r="D6573" s="459">
        <v>9</v>
      </c>
      <c r="E6573" s="81"/>
    </row>
    <row r="6574" spans="1:5" x14ac:dyDescent="0.25">
      <c r="A6574" s="458">
        <v>44204</v>
      </c>
      <c r="B6574" s="81" t="s">
        <v>20</v>
      </c>
      <c r="C6574" s="81" t="s">
        <v>20</v>
      </c>
      <c r="D6574" s="459">
        <v>135</v>
      </c>
      <c r="E6574" s="81"/>
    </row>
    <row r="6575" spans="1:5" x14ac:dyDescent="0.25">
      <c r="A6575" s="458">
        <v>44204</v>
      </c>
      <c r="B6575" s="81" t="s">
        <v>20</v>
      </c>
      <c r="C6575" s="81" t="s">
        <v>363</v>
      </c>
      <c r="D6575" s="459">
        <v>2</v>
      </c>
      <c r="E6575" s="81"/>
    </row>
    <row r="6576" spans="1:5" x14ac:dyDescent="0.25">
      <c r="A6576" s="458">
        <v>44204</v>
      </c>
      <c r="B6576" s="81" t="s">
        <v>20</v>
      </c>
      <c r="C6576" s="81" t="s">
        <v>648</v>
      </c>
      <c r="D6576" s="459">
        <v>1</v>
      </c>
      <c r="E6576" s="81"/>
    </row>
    <row r="6577" spans="1:5" x14ac:dyDescent="0.25">
      <c r="A6577" s="458">
        <v>44204</v>
      </c>
      <c r="B6577" s="81" t="s">
        <v>13</v>
      </c>
      <c r="C6577" s="460" t="s">
        <v>93</v>
      </c>
      <c r="D6577" s="459">
        <v>1</v>
      </c>
      <c r="E6577" s="81"/>
    </row>
    <row r="6578" spans="1:5" x14ac:dyDescent="0.25">
      <c r="A6578" s="458">
        <v>44204</v>
      </c>
      <c r="B6578" s="81" t="s">
        <v>13</v>
      </c>
      <c r="C6578" s="81" t="s">
        <v>13</v>
      </c>
      <c r="D6578" s="459">
        <v>3</v>
      </c>
      <c r="E6578" s="81"/>
    </row>
    <row r="6579" spans="1:5" x14ac:dyDescent="0.25">
      <c r="A6579" s="458">
        <v>44204</v>
      </c>
      <c r="B6579" s="81" t="s">
        <v>13</v>
      </c>
      <c r="C6579" s="460" t="s">
        <v>1166</v>
      </c>
      <c r="D6579" s="459">
        <v>1</v>
      </c>
      <c r="E6579" s="81"/>
    </row>
    <row r="6580" spans="1:5" x14ac:dyDescent="0.25">
      <c r="A6580" s="458">
        <v>44204</v>
      </c>
      <c r="B6580" s="81" t="s">
        <v>13</v>
      </c>
      <c r="C6580" s="460" t="s">
        <v>1165</v>
      </c>
      <c r="D6580" s="459">
        <v>2</v>
      </c>
      <c r="E6580" s="81"/>
    </row>
    <row r="6581" spans="1:5" x14ac:dyDescent="0.25">
      <c r="A6581" s="458">
        <v>44204</v>
      </c>
      <c r="B6581" s="81" t="s">
        <v>13</v>
      </c>
      <c r="C6581" s="460" t="s">
        <v>1167</v>
      </c>
      <c r="D6581" s="459">
        <v>1</v>
      </c>
      <c r="E6581" s="81"/>
    </row>
    <row r="6582" spans="1:5" x14ac:dyDescent="0.25">
      <c r="A6582" s="458">
        <v>44204</v>
      </c>
      <c r="B6582" s="81" t="s">
        <v>24</v>
      </c>
      <c r="C6582" s="81" t="s">
        <v>23</v>
      </c>
      <c r="D6582" s="459">
        <v>34</v>
      </c>
      <c r="E6582" s="81"/>
    </row>
    <row r="6583" spans="1:5" x14ac:dyDescent="0.25">
      <c r="A6583" s="458">
        <v>44204</v>
      </c>
      <c r="B6583" s="81" t="s">
        <v>24</v>
      </c>
      <c r="C6583" s="81" t="s">
        <v>24</v>
      </c>
      <c r="D6583" s="459">
        <v>7</v>
      </c>
      <c r="E6583" s="81"/>
    </row>
    <row r="6584" spans="1:5" x14ac:dyDescent="0.25">
      <c r="A6584" s="458">
        <v>44204</v>
      </c>
      <c r="B6584" s="81" t="s">
        <v>24</v>
      </c>
      <c r="C6584" s="81" t="s">
        <v>37</v>
      </c>
      <c r="D6584" s="459">
        <v>1</v>
      </c>
      <c r="E6584" s="81"/>
    </row>
    <row r="6585" spans="1:5" x14ac:dyDescent="0.25">
      <c r="A6585" s="458">
        <v>44204</v>
      </c>
      <c r="B6585" s="81" t="s">
        <v>24</v>
      </c>
      <c r="C6585" s="81" t="s">
        <v>36</v>
      </c>
      <c r="D6585" s="459">
        <v>2</v>
      </c>
      <c r="E6585" s="81"/>
    </row>
    <row r="6586" spans="1:5" x14ac:dyDescent="0.25">
      <c r="A6586" s="458">
        <v>44204</v>
      </c>
      <c r="B6586" s="81" t="s">
        <v>47</v>
      </c>
      <c r="C6586" s="81" t="s">
        <v>47</v>
      </c>
      <c r="D6586" s="459">
        <v>4</v>
      </c>
      <c r="E6586" s="81"/>
    </row>
    <row r="6587" spans="1:5" x14ac:dyDescent="0.25">
      <c r="A6587" s="458">
        <v>44204</v>
      </c>
      <c r="B6587" s="81" t="s">
        <v>48</v>
      </c>
      <c r="C6587" s="460" t="s">
        <v>1380</v>
      </c>
      <c r="D6587" s="459">
        <v>0</v>
      </c>
      <c r="E6587" s="81"/>
    </row>
    <row r="6588" spans="1:5" x14ac:dyDescent="0.25">
      <c r="A6588" s="458">
        <v>44204</v>
      </c>
      <c r="B6588" s="81" t="s">
        <v>7</v>
      </c>
      <c r="C6588" s="81" t="s">
        <v>7</v>
      </c>
      <c r="D6588" s="459">
        <v>20</v>
      </c>
      <c r="E6588" s="81"/>
    </row>
    <row r="6589" spans="1:5" x14ac:dyDescent="0.25">
      <c r="A6589" s="458">
        <v>44204</v>
      </c>
      <c r="B6589" s="81" t="s">
        <v>9</v>
      </c>
      <c r="C6589" s="81" t="s">
        <v>9</v>
      </c>
      <c r="D6589" s="459">
        <v>79</v>
      </c>
      <c r="E6589" s="81"/>
    </row>
    <row r="6590" spans="1:5" x14ac:dyDescent="0.25">
      <c r="A6590" s="458">
        <v>44204</v>
      </c>
      <c r="B6590" s="81" t="s">
        <v>9</v>
      </c>
      <c r="C6590" s="81" t="s">
        <v>706</v>
      </c>
      <c r="D6590" s="459">
        <v>1</v>
      </c>
      <c r="E6590" s="81"/>
    </row>
    <row r="6591" spans="1:5" x14ac:dyDescent="0.25">
      <c r="A6591" s="458">
        <v>44204</v>
      </c>
      <c r="B6591" s="81" t="s">
        <v>9</v>
      </c>
      <c r="C6591" s="81" t="s">
        <v>17</v>
      </c>
      <c r="D6591" s="459">
        <v>2</v>
      </c>
      <c r="E6591" s="81"/>
    </row>
    <row r="6592" spans="1:5" x14ac:dyDescent="0.25">
      <c r="A6592" s="458">
        <v>44204</v>
      </c>
      <c r="B6592" s="81" t="s">
        <v>9</v>
      </c>
      <c r="C6592" s="460" t="s">
        <v>1202</v>
      </c>
      <c r="D6592" s="459">
        <v>9</v>
      </c>
      <c r="E6592" s="81"/>
    </row>
    <row r="6593" spans="1:5" x14ac:dyDescent="0.25">
      <c r="A6593" s="458">
        <v>44204</v>
      </c>
      <c r="B6593" s="81" t="s">
        <v>9</v>
      </c>
      <c r="C6593" s="81" t="s">
        <v>143</v>
      </c>
      <c r="D6593" s="459">
        <v>8</v>
      </c>
      <c r="E6593" s="81"/>
    </row>
    <row r="6594" spans="1:5" x14ac:dyDescent="0.25">
      <c r="A6594" s="458">
        <v>44204</v>
      </c>
      <c r="B6594" s="81" t="s">
        <v>15</v>
      </c>
      <c r="C6594" s="81" t="s">
        <v>1139</v>
      </c>
      <c r="D6594" s="459">
        <v>1</v>
      </c>
      <c r="E6594" s="81"/>
    </row>
    <row r="6595" spans="1:5" x14ac:dyDescent="0.25">
      <c r="A6595" s="458">
        <v>44204</v>
      </c>
      <c r="B6595" s="81" t="s">
        <v>15</v>
      </c>
      <c r="C6595" s="460" t="s">
        <v>1008</v>
      </c>
      <c r="D6595" s="459">
        <v>1</v>
      </c>
      <c r="E6595" s="81"/>
    </row>
    <row r="6596" spans="1:5" x14ac:dyDescent="0.25">
      <c r="A6596" s="458">
        <v>44204</v>
      </c>
      <c r="B6596" s="81" t="s">
        <v>11</v>
      </c>
      <c r="C6596" s="81" t="s">
        <v>64</v>
      </c>
      <c r="D6596" s="459">
        <v>1</v>
      </c>
      <c r="E6596" s="81"/>
    </row>
    <row r="6597" spans="1:5" x14ac:dyDescent="0.25">
      <c r="A6597" s="458">
        <v>44204</v>
      </c>
      <c r="B6597" s="81" t="s">
        <v>11</v>
      </c>
      <c r="C6597" s="81" t="s">
        <v>11</v>
      </c>
      <c r="D6597" s="459">
        <v>15</v>
      </c>
      <c r="E6597" s="81"/>
    </row>
    <row r="6598" spans="1:5" x14ac:dyDescent="0.25">
      <c r="A6598" s="458">
        <v>44204</v>
      </c>
      <c r="B6598" s="81" t="s">
        <v>11</v>
      </c>
      <c r="C6598" s="81" t="s">
        <v>133</v>
      </c>
      <c r="D6598" s="459">
        <v>3</v>
      </c>
      <c r="E6598" s="81"/>
    </row>
    <row r="6599" spans="1:5" x14ac:dyDescent="0.25">
      <c r="A6599" s="458">
        <v>44204</v>
      </c>
      <c r="B6599" s="81" t="s">
        <v>12</v>
      </c>
      <c r="C6599" s="81" t="s">
        <v>12</v>
      </c>
      <c r="D6599" s="459">
        <v>13</v>
      </c>
      <c r="E6599" s="81"/>
    </row>
    <row r="6600" spans="1:5" x14ac:dyDescent="0.25">
      <c r="A6600" s="458">
        <v>44204</v>
      </c>
      <c r="B6600" s="81" t="s">
        <v>8</v>
      </c>
      <c r="C6600" s="460" t="s">
        <v>1226</v>
      </c>
      <c r="D6600" s="459">
        <v>1</v>
      </c>
      <c r="E6600" s="81"/>
    </row>
    <row r="6601" spans="1:5" x14ac:dyDescent="0.25">
      <c r="A6601" s="458">
        <v>44204</v>
      </c>
      <c r="B6601" s="81" t="s">
        <v>8</v>
      </c>
      <c r="C6601" s="81" t="s">
        <v>72</v>
      </c>
      <c r="D6601" s="459">
        <v>1</v>
      </c>
      <c r="E6601" s="81"/>
    </row>
    <row r="6602" spans="1:5" x14ac:dyDescent="0.25">
      <c r="A6602" s="458">
        <v>44204</v>
      </c>
      <c r="B6602" s="81" t="s">
        <v>8</v>
      </c>
      <c r="C6602" s="460" t="s">
        <v>1232</v>
      </c>
      <c r="D6602" s="459">
        <v>3</v>
      </c>
      <c r="E6602" s="81"/>
    </row>
    <row r="6603" spans="1:5" x14ac:dyDescent="0.25">
      <c r="A6603" s="458">
        <v>44204</v>
      </c>
      <c r="B6603" s="81" t="s">
        <v>8</v>
      </c>
      <c r="C6603" s="81" t="s">
        <v>58</v>
      </c>
      <c r="D6603" s="459">
        <v>13</v>
      </c>
      <c r="E6603" s="81"/>
    </row>
    <row r="6604" spans="1:5" x14ac:dyDescent="0.25">
      <c r="A6604" s="458">
        <v>44204</v>
      </c>
      <c r="B6604" s="81" t="s">
        <v>8</v>
      </c>
      <c r="C6604" s="81" t="s">
        <v>140</v>
      </c>
      <c r="D6604" s="459">
        <v>1</v>
      </c>
      <c r="E6604" s="81"/>
    </row>
    <row r="6605" spans="1:5" x14ac:dyDescent="0.25">
      <c r="A6605" s="458">
        <v>44204</v>
      </c>
      <c r="B6605" s="81" t="s">
        <v>8</v>
      </c>
      <c r="C6605" s="81" t="s">
        <v>132</v>
      </c>
      <c r="D6605" s="459">
        <v>5</v>
      </c>
      <c r="E6605" s="81"/>
    </row>
    <row r="6606" spans="1:5" x14ac:dyDescent="0.25">
      <c r="A6606" s="458">
        <v>44204</v>
      </c>
      <c r="B6606" s="81" t="s">
        <v>8</v>
      </c>
      <c r="C6606" s="81" t="s">
        <v>203</v>
      </c>
      <c r="D6606" s="459">
        <v>6</v>
      </c>
      <c r="E6606" s="81"/>
    </row>
    <row r="6607" spans="1:5" x14ac:dyDescent="0.25">
      <c r="A6607" s="458">
        <v>44204</v>
      </c>
      <c r="B6607" s="81" t="s">
        <v>8</v>
      </c>
      <c r="C6607" s="81" t="s">
        <v>40</v>
      </c>
      <c r="D6607" s="459">
        <v>3</v>
      </c>
      <c r="E6607" s="81"/>
    </row>
    <row r="6608" spans="1:5" x14ac:dyDescent="0.25">
      <c r="A6608" s="458">
        <v>44204</v>
      </c>
      <c r="B6608" s="81" t="s">
        <v>8</v>
      </c>
      <c r="C6608" s="81" t="s">
        <v>8</v>
      </c>
      <c r="D6608" s="459">
        <v>80</v>
      </c>
      <c r="E6608" s="81"/>
    </row>
    <row r="6609" spans="1:5" x14ac:dyDescent="0.25">
      <c r="A6609" s="458">
        <v>44204</v>
      </c>
      <c r="B6609" s="81" t="s">
        <v>8</v>
      </c>
      <c r="C6609" s="81" t="s">
        <v>185</v>
      </c>
      <c r="D6609" s="459">
        <v>1</v>
      </c>
      <c r="E6609" s="81"/>
    </row>
    <row r="6610" spans="1:5" x14ac:dyDescent="0.25">
      <c r="A6610" s="458">
        <v>44204</v>
      </c>
      <c r="B6610" s="81" t="s">
        <v>8</v>
      </c>
      <c r="C6610" s="81" t="s">
        <v>31</v>
      </c>
      <c r="D6610" s="459">
        <v>4</v>
      </c>
      <c r="E6610" s="81"/>
    </row>
    <row r="6611" spans="1:5" x14ac:dyDescent="0.25">
      <c r="A6611" s="458">
        <v>44204</v>
      </c>
      <c r="B6611" s="81" t="s">
        <v>8</v>
      </c>
      <c r="C6611" s="81" t="s">
        <v>79</v>
      </c>
      <c r="D6611" s="459">
        <v>2</v>
      </c>
      <c r="E6611" s="81"/>
    </row>
    <row r="6612" spans="1:5" x14ac:dyDescent="0.25">
      <c r="A6612" s="458">
        <v>44204</v>
      </c>
      <c r="B6612" s="81" t="s">
        <v>8</v>
      </c>
      <c r="C6612" s="81" t="s">
        <v>592</v>
      </c>
      <c r="D6612" s="459">
        <v>1</v>
      </c>
      <c r="E6612" s="81"/>
    </row>
    <row r="6613" spans="1:5" x14ac:dyDescent="0.25">
      <c r="A6613" s="458">
        <v>44204</v>
      </c>
      <c r="B6613" s="81" t="s">
        <v>8</v>
      </c>
      <c r="C6613" s="81" t="s">
        <v>110</v>
      </c>
      <c r="D6613" s="459">
        <v>12</v>
      </c>
      <c r="E6613" s="81"/>
    </row>
    <row r="6614" spans="1:5" x14ac:dyDescent="0.25">
      <c r="A6614" s="458">
        <v>44204</v>
      </c>
      <c r="B6614" s="81" t="s">
        <v>49</v>
      </c>
      <c r="C6614" s="460" t="s">
        <v>1246</v>
      </c>
      <c r="D6614" s="459">
        <v>3</v>
      </c>
      <c r="E6614" s="81"/>
    </row>
    <row r="6615" spans="1:5" x14ac:dyDescent="0.25">
      <c r="A6615" s="458">
        <v>44204</v>
      </c>
      <c r="B6615" s="81" t="s">
        <v>49</v>
      </c>
      <c r="C6615" s="81" t="s">
        <v>49</v>
      </c>
      <c r="D6615" s="459">
        <v>5</v>
      </c>
      <c r="E6615" s="81"/>
    </row>
    <row r="6616" spans="1:5" x14ac:dyDescent="0.25">
      <c r="A6616" s="458">
        <v>44204</v>
      </c>
      <c r="B6616" s="81" t="s">
        <v>50</v>
      </c>
      <c r="C6616" s="81" t="s">
        <v>365</v>
      </c>
      <c r="D6616" s="459">
        <v>10</v>
      </c>
      <c r="E6616" s="81"/>
    </row>
    <row r="6617" spans="1:5" x14ac:dyDescent="0.25">
      <c r="A6617" s="458">
        <v>44204</v>
      </c>
      <c r="B6617" s="81" t="s">
        <v>27</v>
      </c>
      <c r="C6617" s="460" t="s">
        <v>1252</v>
      </c>
      <c r="D6617" s="459">
        <v>1</v>
      </c>
      <c r="E6617" s="81"/>
    </row>
    <row r="6618" spans="1:5" x14ac:dyDescent="0.25">
      <c r="A6618" s="458">
        <v>44204</v>
      </c>
      <c r="B6618" s="81" t="s">
        <v>27</v>
      </c>
      <c r="C6618" s="81" t="s">
        <v>139</v>
      </c>
      <c r="D6618" s="459">
        <v>3</v>
      </c>
      <c r="E6618" s="81"/>
    </row>
    <row r="6619" spans="1:5" x14ac:dyDescent="0.25">
      <c r="A6619" s="458">
        <v>44204</v>
      </c>
      <c r="B6619" s="81" t="s">
        <v>27</v>
      </c>
      <c r="C6619" s="81" t="s">
        <v>43</v>
      </c>
      <c r="D6619" s="459">
        <v>23</v>
      </c>
      <c r="E6619" s="81"/>
    </row>
    <row r="6620" spans="1:5" x14ac:dyDescent="0.25">
      <c r="A6620" s="458">
        <v>44204</v>
      </c>
      <c r="B6620" s="81" t="s">
        <v>27</v>
      </c>
      <c r="C6620" s="81" t="s">
        <v>707</v>
      </c>
      <c r="D6620" s="459">
        <v>2</v>
      </c>
      <c r="E6620" s="81"/>
    </row>
    <row r="6621" spans="1:5" x14ac:dyDescent="0.25">
      <c r="A6621" s="458">
        <v>44204</v>
      </c>
      <c r="B6621" s="81" t="s">
        <v>51</v>
      </c>
      <c r="C6621" s="81" t="s">
        <v>51</v>
      </c>
      <c r="D6621" s="459">
        <v>17</v>
      </c>
      <c r="E6621" s="81"/>
    </row>
    <row r="6622" spans="1:5" x14ac:dyDescent="0.25">
      <c r="A6622" s="458">
        <v>44204</v>
      </c>
      <c r="B6622" s="81" t="s">
        <v>10</v>
      </c>
      <c r="C6622" s="81" t="s">
        <v>10</v>
      </c>
      <c r="D6622" s="459">
        <v>0</v>
      </c>
      <c r="E6622" s="81"/>
    </row>
    <row r="6623" spans="1:5" x14ac:dyDescent="0.25">
      <c r="A6623" s="458">
        <v>44205</v>
      </c>
      <c r="B6623" s="81" t="s">
        <v>14</v>
      </c>
      <c r="C6623" s="81" t="s">
        <v>14</v>
      </c>
      <c r="D6623" s="459">
        <v>12</v>
      </c>
      <c r="E6623" s="81"/>
    </row>
    <row r="6624" spans="1:5" x14ac:dyDescent="0.25">
      <c r="A6624" s="458">
        <v>44205</v>
      </c>
      <c r="B6624" s="81" t="s">
        <v>14</v>
      </c>
      <c r="C6624" s="81" t="s">
        <v>16</v>
      </c>
      <c r="D6624" s="459">
        <v>8</v>
      </c>
      <c r="E6624" s="81"/>
    </row>
    <row r="6625" spans="1:5" x14ac:dyDescent="0.25">
      <c r="A6625" s="458">
        <v>44205</v>
      </c>
      <c r="B6625" s="81" t="s">
        <v>14</v>
      </c>
      <c r="C6625" s="81" t="s">
        <v>794</v>
      </c>
      <c r="D6625" s="459">
        <v>1</v>
      </c>
      <c r="E6625" s="81"/>
    </row>
    <row r="6626" spans="1:5" x14ac:dyDescent="0.25">
      <c r="A6626" s="458">
        <v>44205</v>
      </c>
      <c r="B6626" s="81" t="s">
        <v>14</v>
      </c>
      <c r="C6626" s="81" t="s">
        <v>84</v>
      </c>
      <c r="D6626" s="459">
        <v>4</v>
      </c>
      <c r="E6626" s="81"/>
    </row>
    <row r="6627" spans="1:5" x14ac:dyDescent="0.25">
      <c r="A6627" s="458">
        <v>44205</v>
      </c>
      <c r="B6627" s="81" t="s">
        <v>20</v>
      </c>
      <c r="C6627" s="81" t="s">
        <v>20</v>
      </c>
      <c r="D6627" s="459">
        <v>189</v>
      </c>
      <c r="E6627" s="81"/>
    </row>
    <row r="6628" spans="1:5" x14ac:dyDescent="0.25">
      <c r="A6628" s="458">
        <v>44205</v>
      </c>
      <c r="B6628" s="81" t="s">
        <v>20</v>
      </c>
      <c r="C6628" s="81" t="s">
        <v>363</v>
      </c>
      <c r="D6628" s="459">
        <v>1</v>
      </c>
      <c r="E6628" s="81"/>
    </row>
    <row r="6629" spans="1:5" x14ac:dyDescent="0.25">
      <c r="A6629" s="458">
        <v>44205</v>
      </c>
      <c r="B6629" s="81" t="s">
        <v>20</v>
      </c>
      <c r="C6629" s="81" t="s">
        <v>648</v>
      </c>
      <c r="D6629" s="459">
        <v>1</v>
      </c>
      <c r="E6629" s="81"/>
    </row>
    <row r="6630" spans="1:5" x14ac:dyDescent="0.25">
      <c r="A6630" s="458">
        <v>44205</v>
      </c>
      <c r="B6630" s="81" t="s">
        <v>20</v>
      </c>
      <c r="C6630" s="81" t="s">
        <v>709</v>
      </c>
      <c r="D6630" s="459">
        <v>1</v>
      </c>
      <c r="E6630" s="81"/>
    </row>
    <row r="6631" spans="1:5" x14ac:dyDescent="0.25">
      <c r="A6631" s="458">
        <v>44205</v>
      </c>
      <c r="B6631" s="81" t="s">
        <v>13</v>
      </c>
      <c r="C6631" s="81" t="s">
        <v>13</v>
      </c>
      <c r="D6631" s="459">
        <v>4</v>
      </c>
      <c r="E6631" s="81"/>
    </row>
    <row r="6632" spans="1:5" x14ac:dyDescent="0.25">
      <c r="A6632" s="458">
        <v>44205</v>
      </c>
      <c r="B6632" s="81" t="s">
        <v>13</v>
      </c>
      <c r="C6632" s="460" t="s">
        <v>1165</v>
      </c>
      <c r="D6632" s="459">
        <v>1</v>
      </c>
      <c r="E6632" s="81"/>
    </row>
    <row r="6633" spans="1:5" x14ac:dyDescent="0.25">
      <c r="A6633" s="458">
        <v>44205</v>
      </c>
      <c r="B6633" s="81" t="s">
        <v>13</v>
      </c>
      <c r="C6633" s="460" t="s">
        <v>1167</v>
      </c>
      <c r="D6633" s="459">
        <v>2</v>
      </c>
      <c r="E6633" s="81"/>
    </row>
    <row r="6634" spans="1:5" x14ac:dyDescent="0.25">
      <c r="A6634" s="458">
        <v>44205</v>
      </c>
      <c r="B6634" s="81" t="s">
        <v>24</v>
      </c>
      <c r="C6634" s="81" t="s">
        <v>23</v>
      </c>
      <c r="D6634" s="459">
        <v>32</v>
      </c>
      <c r="E6634" s="81"/>
    </row>
    <row r="6635" spans="1:5" x14ac:dyDescent="0.25">
      <c r="A6635" s="458">
        <v>44205</v>
      </c>
      <c r="B6635" s="81" t="s">
        <v>24</v>
      </c>
      <c r="C6635" s="460" t="s">
        <v>1168</v>
      </c>
      <c r="D6635" s="459">
        <v>1</v>
      </c>
      <c r="E6635" s="81"/>
    </row>
    <row r="6636" spans="1:5" x14ac:dyDescent="0.25">
      <c r="A6636" s="458">
        <v>44205</v>
      </c>
      <c r="B6636" s="81" t="s">
        <v>24</v>
      </c>
      <c r="C6636" s="81" t="s">
        <v>24</v>
      </c>
      <c r="D6636" s="459">
        <v>13</v>
      </c>
      <c r="E6636" s="81"/>
    </row>
    <row r="6637" spans="1:5" x14ac:dyDescent="0.25">
      <c r="A6637" s="458">
        <v>44205</v>
      </c>
      <c r="B6637" s="81" t="s">
        <v>24</v>
      </c>
      <c r="C6637" s="460" t="s">
        <v>703</v>
      </c>
      <c r="D6637" s="459">
        <v>1</v>
      </c>
      <c r="E6637" s="81"/>
    </row>
    <row r="6638" spans="1:5" x14ac:dyDescent="0.25">
      <c r="A6638" s="458">
        <v>44205</v>
      </c>
      <c r="B6638" s="81" t="s">
        <v>24</v>
      </c>
      <c r="C6638" s="460" t="s">
        <v>1182</v>
      </c>
      <c r="D6638" s="459">
        <v>1</v>
      </c>
      <c r="E6638" s="81"/>
    </row>
    <row r="6639" spans="1:5" x14ac:dyDescent="0.25">
      <c r="A6639" s="458">
        <v>44205</v>
      </c>
      <c r="B6639" s="81" t="s">
        <v>24</v>
      </c>
      <c r="C6639" s="81" t="s">
        <v>192</v>
      </c>
      <c r="D6639" s="459">
        <v>2</v>
      </c>
      <c r="E6639" s="81"/>
    </row>
    <row r="6640" spans="1:5" x14ac:dyDescent="0.25">
      <c r="A6640" s="458">
        <v>44205</v>
      </c>
      <c r="B6640" s="81" t="s">
        <v>47</v>
      </c>
      <c r="C6640" s="81" t="s">
        <v>47</v>
      </c>
      <c r="D6640" s="459">
        <v>7</v>
      </c>
      <c r="E6640" s="81"/>
    </row>
    <row r="6641" spans="1:5" x14ac:dyDescent="0.25">
      <c r="A6641" s="458">
        <v>44205</v>
      </c>
      <c r="B6641" s="81" t="s">
        <v>48</v>
      </c>
      <c r="C6641" s="460" t="s">
        <v>1380</v>
      </c>
      <c r="D6641" s="459">
        <v>14</v>
      </c>
      <c r="E6641" s="81"/>
    </row>
    <row r="6642" spans="1:5" ht="21" customHeight="1" x14ac:dyDescent="0.25">
      <c r="A6642" s="458">
        <v>44205</v>
      </c>
      <c r="B6642" s="81" t="s">
        <v>7</v>
      </c>
      <c r="C6642" s="460" t="s">
        <v>1191</v>
      </c>
      <c r="D6642" s="459">
        <v>5</v>
      </c>
      <c r="E6642" s="81"/>
    </row>
    <row r="6643" spans="1:5" x14ac:dyDescent="0.25">
      <c r="A6643" s="458">
        <v>44205</v>
      </c>
      <c r="B6643" s="81" t="s">
        <v>7</v>
      </c>
      <c r="C6643" s="81" t="s">
        <v>7</v>
      </c>
      <c r="D6643" s="459">
        <v>10</v>
      </c>
      <c r="E6643" s="81"/>
    </row>
    <row r="6644" spans="1:5" x14ac:dyDescent="0.25">
      <c r="A6644" s="458">
        <v>44205</v>
      </c>
      <c r="B6644" s="81" t="s">
        <v>9</v>
      </c>
      <c r="C6644" s="81" t="s">
        <v>9</v>
      </c>
      <c r="D6644" s="459">
        <v>70</v>
      </c>
      <c r="E6644" s="81"/>
    </row>
    <row r="6645" spans="1:5" x14ac:dyDescent="0.25">
      <c r="A6645" s="458">
        <v>44205</v>
      </c>
      <c r="B6645" s="81" t="s">
        <v>9</v>
      </c>
      <c r="C6645" s="460" t="s">
        <v>1202</v>
      </c>
      <c r="D6645" s="459">
        <v>1</v>
      </c>
      <c r="E6645" s="81"/>
    </row>
    <row r="6646" spans="1:5" x14ac:dyDescent="0.25">
      <c r="A6646" s="458">
        <v>44205</v>
      </c>
      <c r="B6646" s="81" t="s">
        <v>9</v>
      </c>
      <c r="C6646" s="81" t="s">
        <v>143</v>
      </c>
      <c r="D6646" s="459">
        <v>1</v>
      </c>
      <c r="E6646" s="81"/>
    </row>
    <row r="6647" spans="1:5" x14ac:dyDescent="0.25">
      <c r="A6647" s="458">
        <v>44205</v>
      </c>
      <c r="B6647" s="81" t="s">
        <v>15</v>
      </c>
      <c r="C6647" s="81" t="s">
        <v>107</v>
      </c>
      <c r="D6647" s="459">
        <v>1</v>
      </c>
      <c r="E6647" s="81"/>
    </row>
    <row r="6648" spans="1:5" x14ac:dyDescent="0.25">
      <c r="A6648" s="458">
        <v>44205</v>
      </c>
      <c r="B6648" s="81" t="s">
        <v>15</v>
      </c>
      <c r="C6648" s="81" t="s">
        <v>1139</v>
      </c>
      <c r="D6648" s="459">
        <v>1</v>
      </c>
      <c r="E6648" s="81"/>
    </row>
    <row r="6649" spans="1:5" x14ac:dyDescent="0.25">
      <c r="A6649" s="458">
        <v>44205</v>
      </c>
      <c r="B6649" s="81" t="s">
        <v>15</v>
      </c>
      <c r="C6649" s="81" t="s">
        <v>620</v>
      </c>
      <c r="D6649" s="459">
        <v>1</v>
      </c>
      <c r="E6649" s="81"/>
    </row>
    <row r="6650" spans="1:5" x14ac:dyDescent="0.25">
      <c r="A6650" s="458">
        <v>44205</v>
      </c>
      <c r="B6650" s="81" t="s">
        <v>15</v>
      </c>
      <c r="C6650" s="81" t="s">
        <v>283</v>
      </c>
      <c r="D6650" s="459">
        <v>1</v>
      </c>
      <c r="E6650" s="81"/>
    </row>
    <row r="6651" spans="1:5" x14ac:dyDescent="0.25">
      <c r="A6651" s="458">
        <v>44205</v>
      </c>
      <c r="B6651" s="81" t="s">
        <v>11</v>
      </c>
      <c r="C6651" s="81" t="s">
        <v>64</v>
      </c>
      <c r="D6651" s="459">
        <v>8</v>
      </c>
      <c r="E6651" s="81"/>
    </row>
    <row r="6652" spans="1:5" x14ac:dyDescent="0.25">
      <c r="A6652" s="458">
        <v>44205</v>
      </c>
      <c r="B6652" s="81" t="s">
        <v>11</v>
      </c>
      <c r="C6652" s="81" t="s">
        <v>11</v>
      </c>
      <c r="D6652" s="459">
        <v>30</v>
      </c>
      <c r="E6652" s="81"/>
    </row>
    <row r="6653" spans="1:5" x14ac:dyDescent="0.25">
      <c r="A6653" s="458">
        <v>44205</v>
      </c>
      <c r="B6653" s="81" t="s">
        <v>12</v>
      </c>
      <c r="C6653" s="460" t="s">
        <v>1224</v>
      </c>
      <c r="D6653" s="459">
        <v>5</v>
      </c>
      <c r="E6653" s="81"/>
    </row>
    <row r="6654" spans="1:5" x14ac:dyDescent="0.25">
      <c r="A6654" s="458">
        <v>44205</v>
      </c>
      <c r="B6654" s="81" t="s">
        <v>12</v>
      </c>
      <c r="C6654" s="81" t="s">
        <v>12</v>
      </c>
      <c r="D6654" s="459">
        <v>6</v>
      </c>
      <c r="E6654" s="81"/>
    </row>
    <row r="6655" spans="1:5" x14ac:dyDescent="0.25">
      <c r="A6655" s="458">
        <v>44205</v>
      </c>
      <c r="B6655" s="81" t="s">
        <v>8</v>
      </c>
      <c r="C6655" s="81" t="s">
        <v>72</v>
      </c>
      <c r="D6655" s="459">
        <v>2</v>
      </c>
      <c r="E6655" s="81"/>
    </row>
    <row r="6656" spans="1:5" x14ac:dyDescent="0.25">
      <c r="A6656" s="458">
        <v>44205</v>
      </c>
      <c r="B6656" s="81" t="s">
        <v>8</v>
      </c>
      <c r="C6656" s="460" t="s">
        <v>1232</v>
      </c>
      <c r="D6656" s="459">
        <v>1</v>
      </c>
      <c r="E6656" s="81"/>
    </row>
    <row r="6657" spans="1:5" x14ac:dyDescent="0.25">
      <c r="A6657" s="458">
        <v>44205</v>
      </c>
      <c r="B6657" s="81" t="s">
        <v>8</v>
      </c>
      <c r="C6657" s="118" t="s">
        <v>2973</v>
      </c>
      <c r="D6657" s="459">
        <v>1</v>
      </c>
      <c r="E6657" s="81"/>
    </row>
    <row r="6658" spans="1:5" x14ac:dyDescent="0.25">
      <c r="A6658" s="458">
        <v>44205</v>
      </c>
      <c r="B6658" s="81" t="s">
        <v>8</v>
      </c>
      <c r="C6658" s="81" t="s">
        <v>58</v>
      </c>
      <c r="D6658" s="459">
        <v>12</v>
      </c>
      <c r="E6658" s="81"/>
    </row>
    <row r="6659" spans="1:5" x14ac:dyDescent="0.25">
      <c r="A6659" s="458">
        <v>44205</v>
      </c>
      <c r="B6659" s="81" t="s">
        <v>8</v>
      </c>
      <c r="C6659" s="81" t="s">
        <v>140</v>
      </c>
      <c r="D6659" s="459">
        <v>2</v>
      </c>
      <c r="E6659" s="81"/>
    </row>
    <row r="6660" spans="1:5" x14ac:dyDescent="0.25">
      <c r="A6660" s="458">
        <v>44205</v>
      </c>
      <c r="B6660" s="81" t="s">
        <v>8</v>
      </c>
      <c r="C6660" s="81" t="s">
        <v>132</v>
      </c>
      <c r="D6660" s="459">
        <v>4</v>
      </c>
      <c r="E6660" s="81"/>
    </row>
    <row r="6661" spans="1:5" x14ac:dyDescent="0.25">
      <c r="A6661" s="458">
        <v>44205</v>
      </c>
      <c r="B6661" s="81" t="s">
        <v>8</v>
      </c>
      <c r="C6661" s="81" t="s">
        <v>203</v>
      </c>
      <c r="D6661" s="459">
        <v>10</v>
      </c>
      <c r="E6661" s="81"/>
    </row>
    <row r="6662" spans="1:5" x14ac:dyDescent="0.25">
      <c r="A6662" s="458">
        <v>44205</v>
      </c>
      <c r="B6662" s="81" t="s">
        <v>8</v>
      </c>
      <c r="C6662" s="81" t="s">
        <v>40</v>
      </c>
      <c r="D6662" s="459">
        <v>1</v>
      </c>
      <c r="E6662" s="81"/>
    </row>
    <row r="6663" spans="1:5" x14ac:dyDescent="0.25">
      <c r="A6663" s="458">
        <v>44205</v>
      </c>
      <c r="B6663" s="81" t="s">
        <v>8</v>
      </c>
      <c r="C6663" s="81" t="s">
        <v>8</v>
      </c>
      <c r="D6663" s="459">
        <v>85</v>
      </c>
      <c r="E6663" s="81"/>
    </row>
    <row r="6664" spans="1:5" x14ac:dyDescent="0.25">
      <c r="A6664" s="458">
        <v>44205</v>
      </c>
      <c r="B6664" s="81" t="s">
        <v>8</v>
      </c>
      <c r="C6664" s="81" t="s">
        <v>31</v>
      </c>
      <c r="D6664" s="459">
        <v>1</v>
      </c>
      <c r="E6664" s="81"/>
    </row>
    <row r="6665" spans="1:5" x14ac:dyDescent="0.25">
      <c r="A6665" s="458">
        <v>44205</v>
      </c>
      <c r="B6665" s="81" t="s">
        <v>8</v>
      </c>
      <c r="C6665" s="81" t="s">
        <v>79</v>
      </c>
      <c r="D6665" s="459">
        <v>2</v>
      </c>
      <c r="E6665" s="81"/>
    </row>
    <row r="6666" spans="1:5" x14ac:dyDescent="0.25">
      <c r="A6666" s="458">
        <v>44205</v>
      </c>
      <c r="B6666" s="81" t="s">
        <v>8</v>
      </c>
      <c r="C6666" s="81" t="s">
        <v>110</v>
      </c>
      <c r="D6666" s="459">
        <v>2</v>
      </c>
      <c r="E6666" s="81"/>
    </row>
    <row r="6667" spans="1:5" x14ac:dyDescent="0.25">
      <c r="A6667" s="458">
        <v>44205</v>
      </c>
      <c r="B6667" s="81" t="s">
        <v>49</v>
      </c>
      <c r="C6667" s="460" t="s">
        <v>1246</v>
      </c>
      <c r="D6667" s="459">
        <v>1</v>
      </c>
      <c r="E6667" s="81"/>
    </row>
    <row r="6668" spans="1:5" x14ac:dyDescent="0.25">
      <c r="A6668" s="458">
        <v>44205</v>
      </c>
      <c r="B6668" s="81" t="s">
        <v>49</v>
      </c>
      <c r="C6668" s="81" t="s">
        <v>49</v>
      </c>
      <c r="D6668" s="459">
        <v>18</v>
      </c>
      <c r="E6668" s="81"/>
    </row>
    <row r="6669" spans="1:5" x14ac:dyDescent="0.25">
      <c r="A6669" s="458">
        <v>44205</v>
      </c>
      <c r="B6669" s="81" t="s">
        <v>50</v>
      </c>
      <c r="C6669" s="81" t="s">
        <v>365</v>
      </c>
      <c r="D6669" s="459">
        <v>10</v>
      </c>
      <c r="E6669" s="81"/>
    </row>
    <row r="6670" spans="1:5" x14ac:dyDescent="0.25">
      <c r="A6670" s="458">
        <v>44205</v>
      </c>
      <c r="B6670" s="81" t="s">
        <v>27</v>
      </c>
      <c r="C6670" s="81" t="s">
        <v>139</v>
      </c>
      <c r="D6670" s="459">
        <v>12</v>
      </c>
      <c r="E6670" s="81"/>
    </row>
    <row r="6671" spans="1:5" x14ac:dyDescent="0.25">
      <c r="A6671" s="458">
        <v>44205</v>
      </c>
      <c r="B6671" s="81" t="s">
        <v>27</v>
      </c>
      <c r="C6671" s="81" t="s">
        <v>43</v>
      </c>
      <c r="D6671" s="459">
        <v>61</v>
      </c>
      <c r="E6671" s="81"/>
    </row>
    <row r="6672" spans="1:5" x14ac:dyDescent="0.25">
      <c r="A6672" s="458">
        <v>44205</v>
      </c>
      <c r="B6672" s="81" t="s">
        <v>27</v>
      </c>
      <c r="C6672" s="81" t="s">
        <v>707</v>
      </c>
      <c r="D6672" s="459">
        <v>4</v>
      </c>
      <c r="E6672" s="81"/>
    </row>
    <row r="6673" spans="1:5" x14ac:dyDescent="0.25">
      <c r="A6673" s="458">
        <v>44205</v>
      </c>
      <c r="B6673" s="81" t="s">
        <v>27</v>
      </c>
      <c r="C6673" s="460" t="s">
        <v>1257</v>
      </c>
      <c r="D6673" s="459">
        <v>1</v>
      </c>
      <c r="E6673" s="81"/>
    </row>
    <row r="6674" spans="1:5" x14ac:dyDescent="0.25">
      <c r="A6674" s="458">
        <v>44205</v>
      </c>
      <c r="B6674" s="81" t="s">
        <v>51</v>
      </c>
      <c r="C6674" s="81" t="s">
        <v>51</v>
      </c>
      <c r="D6674" s="459">
        <v>18</v>
      </c>
      <c r="E6674" s="81"/>
    </row>
    <row r="6675" spans="1:5" x14ac:dyDescent="0.25">
      <c r="A6675" s="458">
        <v>44205</v>
      </c>
      <c r="B6675" s="81" t="s">
        <v>10</v>
      </c>
      <c r="C6675" s="81" t="s">
        <v>10</v>
      </c>
      <c r="D6675" s="459">
        <v>23</v>
      </c>
      <c r="E6675" s="81"/>
    </row>
    <row r="6676" spans="1:5" x14ac:dyDescent="0.25">
      <c r="A6676" s="458">
        <v>44206</v>
      </c>
      <c r="B6676" s="81" t="s">
        <v>14</v>
      </c>
      <c r="C6676" s="81" t="s">
        <v>14</v>
      </c>
      <c r="D6676" s="459">
        <v>0</v>
      </c>
      <c r="E6676" s="81"/>
    </row>
    <row r="6677" spans="1:5" x14ac:dyDescent="0.25">
      <c r="A6677" s="458">
        <v>44206</v>
      </c>
      <c r="B6677" s="81" t="s">
        <v>20</v>
      </c>
      <c r="C6677" s="81" t="s">
        <v>20</v>
      </c>
      <c r="D6677" s="459">
        <v>0</v>
      </c>
      <c r="E6677" s="81"/>
    </row>
    <row r="6678" spans="1:5" x14ac:dyDescent="0.25">
      <c r="A6678" s="458">
        <v>44206</v>
      </c>
      <c r="B6678" s="81" t="s">
        <v>13</v>
      </c>
      <c r="C6678" s="81" t="s">
        <v>13</v>
      </c>
      <c r="D6678" s="459">
        <v>0</v>
      </c>
      <c r="E6678" s="81"/>
    </row>
    <row r="6679" spans="1:5" x14ac:dyDescent="0.25">
      <c r="A6679" s="458">
        <v>44206</v>
      </c>
      <c r="B6679" s="81" t="s">
        <v>24</v>
      </c>
      <c r="C6679" s="81" t="s">
        <v>24</v>
      </c>
      <c r="D6679" s="459">
        <v>0</v>
      </c>
      <c r="E6679" s="81"/>
    </row>
    <row r="6680" spans="1:5" x14ac:dyDescent="0.25">
      <c r="A6680" s="458">
        <v>44206</v>
      </c>
      <c r="B6680" s="81" t="s">
        <v>47</v>
      </c>
      <c r="C6680" s="81" t="s">
        <v>47</v>
      </c>
      <c r="D6680" s="459">
        <v>0</v>
      </c>
      <c r="E6680" s="81"/>
    </row>
    <row r="6681" spans="1:5" x14ac:dyDescent="0.25">
      <c r="A6681" s="458">
        <v>44206</v>
      </c>
      <c r="B6681" s="81" t="s">
        <v>48</v>
      </c>
      <c r="C6681" s="460" t="s">
        <v>1380</v>
      </c>
      <c r="D6681" s="459">
        <v>0</v>
      </c>
      <c r="E6681" s="81"/>
    </row>
    <row r="6682" spans="1:5" x14ac:dyDescent="0.25">
      <c r="A6682" s="458">
        <v>44206</v>
      </c>
      <c r="B6682" s="81" t="s">
        <v>7</v>
      </c>
      <c r="C6682" s="81" t="s">
        <v>7</v>
      </c>
      <c r="D6682" s="459">
        <v>0</v>
      </c>
      <c r="E6682" s="81"/>
    </row>
    <row r="6683" spans="1:5" x14ac:dyDescent="0.25">
      <c r="A6683" s="458">
        <v>44206</v>
      </c>
      <c r="B6683" s="81" t="s">
        <v>9</v>
      </c>
      <c r="C6683" s="81" t="s">
        <v>9</v>
      </c>
      <c r="D6683" s="459">
        <v>0</v>
      </c>
      <c r="E6683" s="81"/>
    </row>
    <row r="6684" spans="1:5" x14ac:dyDescent="0.25">
      <c r="A6684" s="458">
        <v>44206</v>
      </c>
      <c r="B6684" s="81" t="s">
        <v>15</v>
      </c>
      <c r="C6684" s="81" t="s">
        <v>1139</v>
      </c>
      <c r="D6684" s="459">
        <v>0</v>
      </c>
      <c r="E6684" s="81"/>
    </row>
    <row r="6685" spans="1:5" x14ac:dyDescent="0.25">
      <c r="A6685" s="458">
        <v>44206</v>
      </c>
      <c r="B6685" s="81" t="s">
        <v>11</v>
      </c>
      <c r="C6685" s="81" t="s">
        <v>11</v>
      </c>
      <c r="D6685" s="459">
        <v>0</v>
      </c>
      <c r="E6685" s="81"/>
    </row>
    <row r="6686" spans="1:5" x14ac:dyDescent="0.25">
      <c r="A6686" s="458">
        <v>44206</v>
      </c>
      <c r="B6686" s="81" t="s">
        <v>12</v>
      </c>
      <c r="C6686" s="81" t="s">
        <v>12</v>
      </c>
      <c r="D6686" s="459">
        <v>0</v>
      </c>
      <c r="E6686" s="81"/>
    </row>
    <row r="6687" spans="1:5" x14ac:dyDescent="0.25">
      <c r="A6687" s="458">
        <v>44206</v>
      </c>
      <c r="B6687" s="81" t="s">
        <v>1015</v>
      </c>
      <c r="C6687" s="81" t="s">
        <v>1015</v>
      </c>
      <c r="D6687" s="459">
        <v>0</v>
      </c>
      <c r="E6687" s="81"/>
    </row>
    <row r="6688" spans="1:5" x14ac:dyDescent="0.25">
      <c r="A6688" s="458">
        <v>44206</v>
      </c>
      <c r="B6688" s="81" t="s">
        <v>8</v>
      </c>
      <c r="C6688" s="81" t="s">
        <v>8</v>
      </c>
      <c r="D6688" s="459">
        <v>0</v>
      </c>
      <c r="E6688" s="81"/>
    </row>
    <row r="6689" spans="1:5" x14ac:dyDescent="0.25">
      <c r="A6689" s="458">
        <v>44206</v>
      </c>
      <c r="B6689" s="81" t="s">
        <v>49</v>
      </c>
      <c r="C6689" s="81" t="s">
        <v>49</v>
      </c>
      <c r="D6689" s="459">
        <v>0</v>
      </c>
      <c r="E6689" s="81"/>
    </row>
    <row r="6690" spans="1:5" x14ac:dyDescent="0.25">
      <c r="A6690" s="458">
        <v>44206</v>
      </c>
      <c r="B6690" s="81" t="s">
        <v>50</v>
      </c>
      <c r="C6690" s="81" t="s">
        <v>365</v>
      </c>
      <c r="D6690" s="459">
        <v>0</v>
      </c>
      <c r="E6690" s="81"/>
    </row>
    <row r="6691" spans="1:5" x14ac:dyDescent="0.25">
      <c r="A6691" s="458">
        <v>44206</v>
      </c>
      <c r="B6691" s="81" t="s">
        <v>27</v>
      </c>
      <c r="C6691" s="460" t="s">
        <v>43</v>
      </c>
      <c r="D6691" s="459">
        <v>0</v>
      </c>
      <c r="E6691" s="81"/>
    </row>
    <row r="6692" spans="1:5" x14ac:dyDescent="0.25">
      <c r="A6692" s="458">
        <v>44206</v>
      </c>
      <c r="B6692" s="81" t="s">
        <v>51</v>
      </c>
      <c r="C6692" s="81" t="s">
        <v>51</v>
      </c>
      <c r="D6692" s="459">
        <v>0</v>
      </c>
      <c r="E6692" s="81"/>
    </row>
    <row r="6693" spans="1:5" x14ac:dyDescent="0.25">
      <c r="A6693" s="458">
        <v>44206</v>
      </c>
      <c r="B6693" s="81" t="s">
        <v>10</v>
      </c>
      <c r="C6693" s="81" t="s">
        <v>10</v>
      </c>
      <c r="D6693" s="459">
        <v>0</v>
      </c>
      <c r="E6693" s="81"/>
    </row>
    <row r="6694" spans="1:5" x14ac:dyDescent="0.25">
      <c r="A6694" s="458">
        <v>44207</v>
      </c>
      <c r="B6694" s="81" t="s">
        <v>14</v>
      </c>
      <c r="C6694" s="81" t="s">
        <v>14</v>
      </c>
      <c r="D6694" s="459">
        <v>42</v>
      </c>
      <c r="E6694" s="81"/>
    </row>
    <row r="6695" spans="1:5" x14ac:dyDescent="0.25">
      <c r="A6695" s="458">
        <v>44207</v>
      </c>
      <c r="B6695" s="81" t="s">
        <v>14</v>
      </c>
      <c r="C6695" s="460" t="s">
        <v>1150</v>
      </c>
      <c r="D6695" s="459">
        <v>1</v>
      </c>
      <c r="E6695" s="81"/>
    </row>
    <row r="6696" spans="1:5" x14ac:dyDescent="0.25">
      <c r="A6696" s="458">
        <v>44207</v>
      </c>
      <c r="B6696" s="81" t="s">
        <v>14</v>
      </c>
      <c r="C6696" s="81" t="s">
        <v>16</v>
      </c>
      <c r="D6696" s="459">
        <v>17</v>
      </c>
      <c r="E6696" s="81"/>
    </row>
    <row r="6697" spans="1:5" x14ac:dyDescent="0.25">
      <c r="A6697" s="458">
        <v>44207</v>
      </c>
      <c r="B6697" s="81" t="s">
        <v>14</v>
      </c>
      <c r="C6697" s="81" t="s">
        <v>794</v>
      </c>
      <c r="D6697" s="459">
        <v>1</v>
      </c>
      <c r="E6697" s="81"/>
    </row>
    <row r="6698" spans="1:5" x14ac:dyDescent="0.25">
      <c r="A6698" s="458">
        <v>44207</v>
      </c>
      <c r="B6698" s="81" t="s">
        <v>14</v>
      </c>
      <c r="C6698" s="81" t="s">
        <v>84</v>
      </c>
      <c r="D6698" s="459">
        <v>7</v>
      </c>
      <c r="E6698" s="81"/>
    </row>
    <row r="6699" spans="1:5" x14ac:dyDescent="0.25">
      <c r="A6699" s="458">
        <v>44207</v>
      </c>
      <c r="B6699" s="81" t="s">
        <v>20</v>
      </c>
      <c r="C6699" s="81" t="s">
        <v>20</v>
      </c>
      <c r="D6699" s="459">
        <v>180</v>
      </c>
      <c r="E6699" s="81"/>
    </row>
    <row r="6700" spans="1:5" x14ac:dyDescent="0.25">
      <c r="A6700" s="458">
        <v>44207</v>
      </c>
      <c r="B6700" s="81" t="s">
        <v>20</v>
      </c>
      <c r="C6700" s="81" t="s">
        <v>363</v>
      </c>
      <c r="D6700" s="459">
        <v>1</v>
      </c>
      <c r="E6700" s="81"/>
    </row>
    <row r="6701" spans="1:5" x14ac:dyDescent="0.25">
      <c r="A6701" s="458">
        <v>44207</v>
      </c>
      <c r="B6701" s="81" t="s">
        <v>20</v>
      </c>
      <c r="C6701" s="81" t="s">
        <v>648</v>
      </c>
      <c r="D6701" s="459">
        <v>1</v>
      </c>
      <c r="E6701" s="81"/>
    </row>
    <row r="6702" spans="1:5" x14ac:dyDescent="0.25">
      <c r="A6702" s="458">
        <v>44207</v>
      </c>
      <c r="B6702" s="81" t="s">
        <v>20</v>
      </c>
      <c r="C6702" s="81" t="s">
        <v>1013</v>
      </c>
      <c r="D6702" s="459">
        <v>1</v>
      </c>
      <c r="E6702" s="81"/>
    </row>
    <row r="6703" spans="1:5" x14ac:dyDescent="0.25">
      <c r="A6703" s="458">
        <v>44207</v>
      </c>
      <c r="B6703" s="81" t="s">
        <v>13</v>
      </c>
      <c r="C6703" s="460" t="s">
        <v>1159</v>
      </c>
      <c r="D6703" s="459">
        <v>1</v>
      </c>
      <c r="E6703" s="81"/>
    </row>
    <row r="6704" spans="1:5" x14ac:dyDescent="0.25">
      <c r="A6704" s="458">
        <v>44207</v>
      </c>
      <c r="B6704" s="81" t="s">
        <v>13</v>
      </c>
      <c r="C6704" s="81" t="s">
        <v>13</v>
      </c>
      <c r="D6704" s="459">
        <v>3</v>
      </c>
      <c r="E6704" s="81"/>
    </row>
    <row r="6705" spans="1:5" x14ac:dyDescent="0.25">
      <c r="A6705" s="458">
        <v>44207</v>
      </c>
      <c r="B6705" s="81" t="s">
        <v>13</v>
      </c>
      <c r="C6705" s="460" t="s">
        <v>1165</v>
      </c>
      <c r="D6705" s="459">
        <v>2</v>
      </c>
      <c r="E6705" s="81"/>
    </row>
    <row r="6706" spans="1:5" x14ac:dyDescent="0.25">
      <c r="A6706" s="458">
        <v>44207</v>
      </c>
      <c r="B6706" s="81" t="s">
        <v>24</v>
      </c>
      <c r="C6706" s="81" t="s">
        <v>23</v>
      </c>
      <c r="D6706" s="459">
        <v>42</v>
      </c>
      <c r="E6706" s="81"/>
    </row>
    <row r="6707" spans="1:5" x14ac:dyDescent="0.25">
      <c r="A6707" s="458">
        <v>44207</v>
      </c>
      <c r="B6707" s="81" t="s">
        <v>24</v>
      </c>
      <c r="C6707" s="81" t="s">
        <v>24</v>
      </c>
      <c r="D6707" s="459">
        <v>2</v>
      </c>
      <c r="E6707" s="81"/>
    </row>
    <row r="6708" spans="1:5" x14ac:dyDescent="0.25">
      <c r="A6708" s="458">
        <v>44207</v>
      </c>
      <c r="B6708" s="81" t="s">
        <v>24</v>
      </c>
      <c r="C6708" s="460" t="s">
        <v>1182</v>
      </c>
      <c r="D6708" s="459">
        <v>1</v>
      </c>
      <c r="E6708" s="81"/>
    </row>
    <row r="6709" spans="1:5" x14ac:dyDescent="0.25">
      <c r="A6709" s="458">
        <v>44207</v>
      </c>
      <c r="B6709" s="81" t="s">
        <v>24</v>
      </c>
      <c r="C6709" s="81" t="s">
        <v>36</v>
      </c>
      <c r="D6709" s="459">
        <v>4</v>
      </c>
      <c r="E6709" s="81"/>
    </row>
    <row r="6710" spans="1:5" x14ac:dyDescent="0.25">
      <c r="A6710" s="458">
        <v>44207</v>
      </c>
      <c r="B6710" s="81" t="s">
        <v>47</v>
      </c>
      <c r="C6710" s="81" t="s">
        <v>47</v>
      </c>
      <c r="D6710" s="459">
        <v>5</v>
      </c>
      <c r="E6710" s="81"/>
    </row>
    <row r="6711" spans="1:5" x14ac:dyDescent="0.25">
      <c r="A6711" s="458">
        <v>44207</v>
      </c>
      <c r="B6711" s="81" t="s">
        <v>48</v>
      </c>
      <c r="C6711" s="460" t="s">
        <v>1380</v>
      </c>
      <c r="D6711" s="459">
        <v>3</v>
      </c>
      <c r="E6711" s="81"/>
    </row>
    <row r="6712" spans="1:5" x14ac:dyDescent="0.25">
      <c r="A6712" s="458">
        <v>44207</v>
      </c>
      <c r="B6712" s="81" t="s">
        <v>7</v>
      </c>
      <c r="C6712" s="460" t="s">
        <v>1191</v>
      </c>
      <c r="D6712" s="459">
        <v>2</v>
      </c>
      <c r="E6712" s="81"/>
    </row>
    <row r="6713" spans="1:5" x14ac:dyDescent="0.25">
      <c r="A6713" s="458">
        <v>44207</v>
      </c>
      <c r="B6713" s="81" t="s">
        <v>7</v>
      </c>
      <c r="C6713" s="81" t="s">
        <v>7</v>
      </c>
      <c r="D6713" s="459">
        <v>6</v>
      </c>
      <c r="E6713" s="81"/>
    </row>
    <row r="6714" spans="1:5" x14ac:dyDescent="0.25">
      <c r="A6714" s="458">
        <v>44207</v>
      </c>
      <c r="B6714" s="81" t="s">
        <v>9</v>
      </c>
      <c r="C6714" s="460" t="s">
        <v>1195</v>
      </c>
      <c r="D6714" s="459">
        <v>1</v>
      </c>
      <c r="E6714" s="81"/>
    </row>
    <row r="6715" spans="1:5" x14ac:dyDescent="0.25">
      <c r="A6715" s="458">
        <v>44207</v>
      </c>
      <c r="B6715" s="81" t="s">
        <v>9</v>
      </c>
      <c r="C6715" s="81" t="s">
        <v>9</v>
      </c>
      <c r="D6715" s="459">
        <v>96</v>
      </c>
      <c r="E6715" s="81"/>
    </row>
    <row r="6716" spans="1:5" x14ac:dyDescent="0.25">
      <c r="A6716" s="458">
        <v>44207</v>
      </c>
      <c r="B6716" s="81" t="s">
        <v>9</v>
      </c>
      <c r="C6716" s="81" t="s">
        <v>706</v>
      </c>
      <c r="D6716" s="459">
        <v>1</v>
      </c>
      <c r="E6716" s="81"/>
    </row>
    <row r="6717" spans="1:5" x14ac:dyDescent="0.25">
      <c r="A6717" s="458">
        <v>44207</v>
      </c>
      <c r="B6717" s="81" t="s">
        <v>9</v>
      </c>
      <c r="C6717" s="81" t="s">
        <v>17</v>
      </c>
      <c r="D6717" s="459">
        <v>2</v>
      </c>
      <c r="E6717" s="81"/>
    </row>
    <row r="6718" spans="1:5" x14ac:dyDescent="0.25">
      <c r="A6718" s="458">
        <v>44207</v>
      </c>
      <c r="B6718" s="81" t="s">
        <v>9</v>
      </c>
      <c r="C6718" s="460" t="s">
        <v>1202</v>
      </c>
      <c r="D6718" s="459">
        <v>2</v>
      </c>
      <c r="E6718" s="81"/>
    </row>
    <row r="6719" spans="1:5" x14ac:dyDescent="0.25">
      <c r="A6719" s="458">
        <v>44207</v>
      </c>
      <c r="B6719" s="81" t="s">
        <v>9</v>
      </c>
      <c r="C6719" s="81" t="s">
        <v>143</v>
      </c>
      <c r="D6719" s="459">
        <v>3</v>
      </c>
      <c r="E6719" s="81"/>
    </row>
    <row r="6720" spans="1:5" x14ac:dyDescent="0.25">
      <c r="A6720" s="458">
        <v>44207</v>
      </c>
      <c r="B6720" s="81" t="s">
        <v>15</v>
      </c>
      <c r="C6720" s="81" t="s">
        <v>107</v>
      </c>
      <c r="D6720" s="459">
        <v>2</v>
      </c>
      <c r="E6720" s="81"/>
    </row>
    <row r="6721" spans="1:5" x14ac:dyDescent="0.25">
      <c r="A6721" s="458">
        <v>44207</v>
      </c>
      <c r="B6721" s="81" t="s">
        <v>15</v>
      </c>
      <c r="C6721" s="81" t="s">
        <v>1139</v>
      </c>
      <c r="D6721" s="459">
        <v>8</v>
      </c>
      <c r="E6721" s="81"/>
    </row>
    <row r="6722" spans="1:5" x14ac:dyDescent="0.25">
      <c r="A6722" s="458">
        <v>44207</v>
      </c>
      <c r="B6722" s="81" t="s">
        <v>11</v>
      </c>
      <c r="C6722" s="81" t="s">
        <v>11</v>
      </c>
      <c r="D6722" s="459">
        <v>20</v>
      </c>
      <c r="E6722" s="81"/>
    </row>
    <row r="6723" spans="1:5" x14ac:dyDescent="0.25">
      <c r="A6723" s="458">
        <v>44207</v>
      </c>
      <c r="B6723" s="81" t="s">
        <v>11</v>
      </c>
      <c r="C6723" s="81" t="s">
        <v>840</v>
      </c>
      <c r="D6723" s="459">
        <v>1</v>
      </c>
      <c r="E6723" s="81"/>
    </row>
    <row r="6724" spans="1:5" x14ac:dyDescent="0.25">
      <c r="A6724" s="458">
        <v>44207</v>
      </c>
      <c r="B6724" s="81" t="s">
        <v>12</v>
      </c>
      <c r="C6724" s="81" t="s">
        <v>73</v>
      </c>
      <c r="D6724" s="459">
        <v>1</v>
      </c>
      <c r="E6724" s="81"/>
    </row>
    <row r="6725" spans="1:5" x14ac:dyDescent="0.25">
      <c r="A6725" s="458">
        <v>44207</v>
      </c>
      <c r="B6725" s="81" t="s">
        <v>12</v>
      </c>
      <c r="C6725" s="460" t="s">
        <v>1224</v>
      </c>
      <c r="D6725" s="459">
        <v>6</v>
      </c>
      <c r="E6725" s="81"/>
    </row>
    <row r="6726" spans="1:5" x14ac:dyDescent="0.25">
      <c r="A6726" s="458">
        <v>44207</v>
      </c>
      <c r="B6726" s="81" t="s">
        <v>12</v>
      </c>
      <c r="C6726" s="81" t="s">
        <v>12</v>
      </c>
      <c r="D6726" s="459">
        <v>3</v>
      </c>
      <c r="E6726" s="81"/>
    </row>
    <row r="6727" spans="1:5" x14ac:dyDescent="0.25">
      <c r="A6727" s="458">
        <v>44207</v>
      </c>
      <c r="B6727" s="81" t="s">
        <v>1015</v>
      </c>
      <c r="C6727" s="81" t="s">
        <v>1015</v>
      </c>
      <c r="D6727" s="459">
        <v>15</v>
      </c>
      <c r="E6727" s="81"/>
    </row>
    <row r="6728" spans="1:5" x14ac:dyDescent="0.25">
      <c r="A6728" s="458">
        <v>44207</v>
      </c>
      <c r="B6728" s="81" t="s">
        <v>1015</v>
      </c>
      <c r="C6728" s="81" t="s">
        <v>1015</v>
      </c>
      <c r="D6728" s="459">
        <v>0</v>
      </c>
      <c r="E6728" s="81"/>
    </row>
    <row r="6729" spans="1:5" x14ac:dyDescent="0.25">
      <c r="A6729" s="458">
        <v>44207</v>
      </c>
      <c r="B6729" s="81" t="s">
        <v>8</v>
      </c>
      <c r="C6729" s="460" t="s">
        <v>1226</v>
      </c>
      <c r="D6729" s="459">
        <v>1</v>
      </c>
      <c r="E6729" s="81"/>
    </row>
    <row r="6730" spans="1:5" x14ac:dyDescent="0.25">
      <c r="A6730" s="458">
        <v>44207</v>
      </c>
      <c r="B6730" s="81" t="s">
        <v>8</v>
      </c>
      <c r="C6730" s="460" t="s">
        <v>1232</v>
      </c>
      <c r="D6730" s="459">
        <v>2</v>
      </c>
      <c r="E6730" s="81"/>
    </row>
    <row r="6731" spans="1:5" x14ac:dyDescent="0.25">
      <c r="A6731" s="458">
        <v>44207</v>
      </c>
      <c r="B6731" s="81" t="s">
        <v>8</v>
      </c>
      <c r="C6731" s="81" t="s">
        <v>58</v>
      </c>
      <c r="D6731" s="459">
        <v>12</v>
      </c>
      <c r="E6731" s="81"/>
    </row>
    <row r="6732" spans="1:5" x14ac:dyDescent="0.25">
      <c r="A6732" s="458">
        <v>44207</v>
      </c>
      <c r="B6732" s="81" t="s">
        <v>8</v>
      </c>
      <c r="C6732" s="81" t="s">
        <v>140</v>
      </c>
      <c r="D6732" s="459">
        <v>5</v>
      </c>
      <c r="E6732" s="81"/>
    </row>
    <row r="6733" spans="1:5" x14ac:dyDescent="0.25">
      <c r="A6733" s="458">
        <v>44207</v>
      </c>
      <c r="B6733" s="81" t="s">
        <v>8</v>
      </c>
      <c r="C6733" s="81" t="s">
        <v>203</v>
      </c>
      <c r="D6733" s="459">
        <v>11</v>
      </c>
      <c r="E6733" s="81"/>
    </row>
    <row r="6734" spans="1:5" x14ac:dyDescent="0.25">
      <c r="A6734" s="458">
        <v>44207</v>
      </c>
      <c r="B6734" s="81" t="s">
        <v>8</v>
      </c>
      <c r="C6734" s="81" t="s">
        <v>40</v>
      </c>
      <c r="D6734" s="459">
        <v>1</v>
      </c>
      <c r="E6734" s="81"/>
    </row>
    <row r="6735" spans="1:5" x14ac:dyDescent="0.25">
      <c r="A6735" s="458">
        <v>44207</v>
      </c>
      <c r="B6735" s="81" t="s">
        <v>8</v>
      </c>
      <c r="C6735" s="81" t="s">
        <v>8</v>
      </c>
      <c r="D6735" s="459">
        <v>63</v>
      </c>
      <c r="E6735" s="81"/>
    </row>
    <row r="6736" spans="1:5" x14ac:dyDescent="0.25">
      <c r="A6736" s="458">
        <v>44207</v>
      </c>
      <c r="B6736" s="81" t="s">
        <v>8</v>
      </c>
      <c r="C6736" s="460" t="s">
        <v>1014</v>
      </c>
      <c r="D6736" s="459">
        <v>1</v>
      </c>
      <c r="E6736" s="81"/>
    </row>
    <row r="6737" spans="1:5" x14ac:dyDescent="0.25">
      <c r="A6737" s="458">
        <v>44207</v>
      </c>
      <c r="B6737" s="81" t="s">
        <v>8</v>
      </c>
      <c r="C6737" s="81" t="s">
        <v>79</v>
      </c>
      <c r="D6737" s="459">
        <v>1</v>
      </c>
      <c r="E6737" s="81"/>
    </row>
    <row r="6738" spans="1:5" x14ac:dyDescent="0.25">
      <c r="A6738" s="458">
        <v>44207</v>
      </c>
      <c r="B6738" s="81" t="s">
        <v>8</v>
      </c>
      <c r="C6738" s="81" t="s">
        <v>592</v>
      </c>
      <c r="D6738" s="459">
        <v>1</v>
      </c>
      <c r="E6738" s="81"/>
    </row>
    <row r="6739" spans="1:5" x14ac:dyDescent="0.25">
      <c r="A6739" s="458">
        <v>44207</v>
      </c>
      <c r="B6739" s="81" t="s">
        <v>8</v>
      </c>
      <c r="C6739" s="81" t="s">
        <v>110</v>
      </c>
      <c r="D6739" s="459">
        <v>4</v>
      </c>
      <c r="E6739" s="81"/>
    </row>
    <row r="6740" spans="1:5" x14ac:dyDescent="0.25">
      <c r="A6740" s="458">
        <v>44207</v>
      </c>
      <c r="B6740" s="81" t="s">
        <v>49</v>
      </c>
      <c r="C6740" s="81" t="s">
        <v>49</v>
      </c>
      <c r="D6740" s="459">
        <v>8</v>
      </c>
      <c r="E6740" s="81"/>
    </row>
    <row r="6741" spans="1:5" x14ac:dyDescent="0.25">
      <c r="A6741" s="458">
        <v>44207</v>
      </c>
      <c r="B6741" s="81" t="s">
        <v>50</v>
      </c>
      <c r="C6741" s="116" t="s">
        <v>1140</v>
      </c>
      <c r="D6741" s="459">
        <v>3</v>
      </c>
      <c r="E6741" s="81"/>
    </row>
    <row r="6742" spans="1:5" x14ac:dyDescent="0.25">
      <c r="A6742" s="458">
        <v>44207</v>
      </c>
      <c r="B6742" s="81" t="s">
        <v>50</v>
      </c>
      <c r="C6742" s="81" t="s">
        <v>365</v>
      </c>
      <c r="D6742" s="459">
        <v>9</v>
      </c>
      <c r="E6742" s="81"/>
    </row>
    <row r="6743" spans="1:5" x14ac:dyDescent="0.25">
      <c r="A6743" s="458">
        <v>44207</v>
      </c>
      <c r="B6743" s="81" t="s">
        <v>27</v>
      </c>
      <c r="C6743" s="460" t="s">
        <v>1252</v>
      </c>
      <c r="D6743" s="459">
        <v>1</v>
      </c>
      <c r="E6743" s="81"/>
    </row>
    <row r="6744" spans="1:5" x14ac:dyDescent="0.25">
      <c r="A6744" s="458">
        <v>44207</v>
      </c>
      <c r="B6744" s="81" t="s">
        <v>27</v>
      </c>
      <c r="C6744" s="81" t="s">
        <v>139</v>
      </c>
      <c r="D6744" s="459">
        <v>5</v>
      </c>
      <c r="E6744" s="81"/>
    </row>
    <row r="6745" spans="1:5" x14ac:dyDescent="0.25">
      <c r="A6745" s="458">
        <v>44207</v>
      </c>
      <c r="B6745" s="81" t="s">
        <v>27</v>
      </c>
      <c r="C6745" s="81" t="s">
        <v>43</v>
      </c>
      <c r="D6745" s="459">
        <v>19</v>
      </c>
      <c r="E6745" s="81"/>
    </row>
    <row r="6746" spans="1:5" x14ac:dyDescent="0.25">
      <c r="A6746" s="458">
        <v>44207</v>
      </c>
      <c r="B6746" s="81" t="s">
        <v>27</v>
      </c>
      <c r="C6746" s="81" t="s">
        <v>928</v>
      </c>
      <c r="D6746" s="459">
        <v>3</v>
      </c>
      <c r="E6746" s="81"/>
    </row>
    <row r="6747" spans="1:5" x14ac:dyDescent="0.25">
      <c r="A6747" s="458">
        <v>44207</v>
      </c>
      <c r="B6747" s="81" t="s">
        <v>27</v>
      </c>
      <c r="C6747" s="81" t="s">
        <v>707</v>
      </c>
      <c r="D6747" s="459">
        <v>1</v>
      </c>
      <c r="E6747" s="81"/>
    </row>
    <row r="6748" spans="1:5" x14ac:dyDescent="0.25">
      <c r="A6748" s="458">
        <v>44207</v>
      </c>
      <c r="B6748" s="81" t="s">
        <v>51</v>
      </c>
      <c r="C6748" s="460" t="s">
        <v>697</v>
      </c>
      <c r="D6748" s="459">
        <v>1</v>
      </c>
      <c r="E6748" s="81"/>
    </row>
    <row r="6749" spans="1:5" x14ac:dyDescent="0.25">
      <c r="A6749" s="458">
        <v>44207</v>
      </c>
      <c r="B6749" s="81" t="s">
        <v>51</v>
      </c>
      <c r="C6749" s="81" t="s">
        <v>51</v>
      </c>
      <c r="D6749" s="459">
        <v>16</v>
      </c>
      <c r="E6749" s="81"/>
    </row>
    <row r="6750" spans="1:5" x14ac:dyDescent="0.25">
      <c r="A6750" s="458">
        <v>44207</v>
      </c>
      <c r="B6750" s="81" t="s">
        <v>10</v>
      </c>
      <c r="C6750" s="81" t="s">
        <v>340</v>
      </c>
      <c r="D6750" s="459">
        <v>1</v>
      </c>
      <c r="E6750" s="81"/>
    </row>
    <row r="6751" spans="1:5" x14ac:dyDescent="0.25">
      <c r="A6751" s="458">
        <v>44207</v>
      </c>
      <c r="B6751" s="81" t="s">
        <v>10</v>
      </c>
      <c r="C6751" s="81" t="s">
        <v>10</v>
      </c>
      <c r="D6751" s="459">
        <v>5</v>
      </c>
      <c r="E6751" s="81"/>
    </row>
    <row r="6752" spans="1:5" x14ac:dyDescent="0.25">
      <c r="A6752" s="458">
        <v>44208</v>
      </c>
      <c r="B6752" s="81" t="s">
        <v>14</v>
      </c>
      <c r="C6752" s="81" t="s">
        <v>14</v>
      </c>
      <c r="D6752" s="459">
        <v>16</v>
      </c>
      <c r="E6752" s="81"/>
    </row>
    <row r="6753" spans="1:5" x14ac:dyDescent="0.25">
      <c r="A6753" s="458">
        <v>44208</v>
      </c>
      <c r="B6753" s="81" t="s">
        <v>14</v>
      </c>
      <c r="C6753" s="81" t="s">
        <v>16</v>
      </c>
      <c r="D6753" s="459">
        <v>8</v>
      </c>
      <c r="E6753" s="81"/>
    </row>
    <row r="6754" spans="1:5" x14ac:dyDescent="0.25">
      <c r="A6754" s="458">
        <v>44208</v>
      </c>
      <c r="B6754" s="81" t="s">
        <v>14</v>
      </c>
      <c r="C6754" s="81" t="s">
        <v>84</v>
      </c>
      <c r="D6754" s="459">
        <v>4</v>
      </c>
      <c r="E6754" s="81"/>
    </row>
    <row r="6755" spans="1:5" x14ac:dyDescent="0.25">
      <c r="A6755" s="458">
        <v>44208</v>
      </c>
      <c r="B6755" s="81" t="s">
        <v>20</v>
      </c>
      <c r="C6755" s="460" t="s">
        <v>1151</v>
      </c>
      <c r="D6755" s="459">
        <v>1</v>
      </c>
      <c r="E6755" s="81"/>
    </row>
    <row r="6756" spans="1:5" x14ac:dyDescent="0.25">
      <c r="A6756" s="458">
        <v>44208</v>
      </c>
      <c r="B6756" s="81" t="s">
        <v>20</v>
      </c>
      <c r="C6756" s="81" t="s">
        <v>20</v>
      </c>
      <c r="D6756" s="459">
        <v>110</v>
      </c>
      <c r="E6756" s="81"/>
    </row>
    <row r="6757" spans="1:5" x14ac:dyDescent="0.25">
      <c r="A6757" s="458">
        <v>44208</v>
      </c>
      <c r="B6757" s="81" t="s">
        <v>20</v>
      </c>
      <c r="C6757" s="81" t="s">
        <v>363</v>
      </c>
      <c r="D6757" s="459">
        <v>1</v>
      </c>
      <c r="E6757" s="81"/>
    </row>
    <row r="6758" spans="1:5" x14ac:dyDescent="0.25">
      <c r="A6758" s="458">
        <v>44208</v>
      </c>
      <c r="B6758" s="81" t="s">
        <v>20</v>
      </c>
      <c r="C6758" s="81" t="s">
        <v>648</v>
      </c>
      <c r="D6758" s="459">
        <v>1</v>
      </c>
      <c r="E6758" s="81"/>
    </row>
    <row r="6759" spans="1:5" x14ac:dyDescent="0.25">
      <c r="A6759" s="458">
        <v>44208</v>
      </c>
      <c r="B6759" s="81" t="s">
        <v>20</v>
      </c>
      <c r="C6759" s="81" t="s">
        <v>709</v>
      </c>
      <c r="D6759" s="459">
        <v>1</v>
      </c>
      <c r="E6759" s="81"/>
    </row>
    <row r="6760" spans="1:5" x14ac:dyDescent="0.25">
      <c r="A6760" s="458">
        <v>44208</v>
      </c>
      <c r="B6760" s="81" t="s">
        <v>13</v>
      </c>
      <c r="C6760" s="81" t="s">
        <v>13</v>
      </c>
      <c r="D6760" s="459">
        <v>0</v>
      </c>
      <c r="E6760" s="81"/>
    </row>
    <row r="6761" spans="1:5" x14ac:dyDescent="0.25">
      <c r="A6761" s="458">
        <v>44208</v>
      </c>
      <c r="B6761" s="81" t="s">
        <v>24</v>
      </c>
      <c r="C6761" s="81" t="s">
        <v>23</v>
      </c>
      <c r="D6761" s="459">
        <v>16</v>
      </c>
      <c r="E6761" s="81"/>
    </row>
    <row r="6762" spans="1:5" x14ac:dyDescent="0.25">
      <c r="A6762" s="458">
        <v>44208</v>
      </c>
      <c r="B6762" s="81" t="s">
        <v>24</v>
      </c>
      <c r="C6762" s="81" t="s">
        <v>24</v>
      </c>
      <c r="D6762" s="459">
        <v>1</v>
      </c>
      <c r="E6762" s="81"/>
    </row>
    <row r="6763" spans="1:5" x14ac:dyDescent="0.25">
      <c r="A6763" s="458">
        <v>44208</v>
      </c>
      <c r="B6763" s="81" t="s">
        <v>47</v>
      </c>
      <c r="C6763" s="81" t="s">
        <v>47</v>
      </c>
      <c r="D6763" s="459">
        <v>0</v>
      </c>
      <c r="E6763" s="81"/>
    </row>
    <row r="6764" spans="1:5" x14ac:dyDescent="0.25">
      <c r="A6764" s="458">
        <v>44208</v>
      </c>
      <c r="B6764" s="81" t="s">
        <v>48</v>
      </c>
      <c r="C6764" s="460" t="s">
        <v>1380</v>
      </c>
      <c r="D6764" s="459">
        <v>7</v>
      </c>
      <c r="E6764" s="81"/>
    </row>
    <row r="6765" spans="1:5" x14ac:dyDescent="0.25">
      <c r="A6765" s="458">
        <v>44208</v>
      </c>
      <c r="B6765" s="81" t="s">
        <v>7</v>
      </c>
      <c r="C6765" s="81" t="s">
        <v>7</v>
      </c>
      <c r="D6765" s="459">
        <v>0</v>
      </c>
      <c r="E6765" s="81"/>
    </row>
    <row r="6766" spans="1:5" x14ac:dyDescent="0.25">
      <c r="A6766" s="458">
        <v>44208</v>
      </c>
      <c r="B6766" s="81" t="s">
        <v>9</v>
      </c>
      <c r="C6766" s="81" t="s">
        <v>9</v>
      </c>
      <c r="D6766" s="459">
        <v>41</v>
      </c>
      <c r="E6766" s="81"/>
    </row>
    <row r="6767" spans="1:5" x14ac:dyDescent="0.25">
      <c r="A6767" s="458">
        <v>44208</v>
      </c>
      <c r="B6767" s="81" t="s">
        <v>9</v>
      </c>
      <c r="C6767" s="81" t="s">
        <v>143</v>
      </c>
      <c r="D6767" s="459">
        <v>1</v>
      </c>
      <c r="E6767" s="81"/>
    </row>
    <row r="6768" spans="1:5" x14ac:dyDescent="0.25">
      <c r="A6768" s="458">
        <v>44208</v>
      </c>
      <c r="B6768" s="81" t="s">
        <v>15</v>
      </c>
      <c r="C6768" s="81" t="s">
        <v>1139</v>
      </c>
      <c r="D6768" s="459">
        <v>22</v>
      </c>
      <c r="E6768" s="81"/>
    </row>
    <row r="6769" spans="1:5" x14ac:dyDescent="0.25">
      <c r="A6769" s="458">
        <v>44208</v>
      </c>
      <c r="B6769" s="81" t="s">
        <v>15</v>
      </c>
      <c r="C6769" s="81" t="s">
        <v>620</v>
      </c>
      <c r="D6769" s="459">
        <v>1</v>
      </c>
      <c r="E6769" s="81"/>
    </row>
    <row r="6770" spans="1:5" x14ac:dyDescent="0.25">
      <c r="A6770" s="458">
        <v>44208</v>
      </c>
      <c r="B6770" s="81" t="s">
        <v>15</v>
      </c>
      <c r="C6770" s="81" t="s">
        <v>283</v>
      </c>
      <c r="D6770" s="459">
        <v>8</v>
      </c>
      <c r="E6770" s="81"/>
    </row>
    <row r="6771" spans="1:5" x14ac:dyDescent="0.25">
      <c r="A6771" s="458">
        <v>44208</v>
      </c>
      <c r="B6771" s="81" t="s">
        <v>11</v>
      </c>
      <c r="C6771" s="81" t="s">
        <v>333</v>
      </c>
      <c r="D6771" s="459">
        <v>1</v>
      </c>
      <c r="E6771" s="81"/>
    </row>
    <row r="6772" spans="1:5" x14ac:dyDescent="0.25">
      <c r="A6772" s="458">
        <v>44208</v>
      </c>
      <c r="B6772" s="81" t="s">
        <v>11</v>
      </c>
      <c r="C6772" s="81" t="s">
        <v>11</v>
      </c>
      <c r="D6772" s="459">
        <v>1</v>
      </c>
      <c r="E6772" s="81"/>
    </row>
    <row r="6773" spans="1:5" x14ac:dyDescent="0.25">
      <c r="A6773" s="458">
        <v>44208</v>
      </c>
      <c r="B6773" s="81" t="s">
        <v>12</v>
      </c>
      <c r="C6773" s="81" t="s">
        <v>12</v>
      </c>
      <c r="D6773" s="459">
        <v>1</v>
      </c>
      <c r="E6773" s="81"/>
    </row>
    <row r="6774" spans="1:5" x14ac:dyDescent="0.25">
      <c r="A6774" s="458">
        <v>44208</v>
      </c>
      <c r="B6774" s="81" t="s">
        <v>1015</v>
      </c>
      <c r="C6774" s="81" t="s">
        <v>1015</v>
      </c>
      <c r="D6774" s="459">
        <v>9</v>
      </c>
      <c r="E6774" s="81"/>
    </row>
    <row r="6775" spans="1:5" x14ac:dyDescent="0.25">
      <c r="A6775" s="458">
        <v>44208</v>
      </c>
      <c r="B6775" s="81" t="s">
        <v>8</v>
      </c>
      <c r="C6775" s="460" t="s">
        <v>1232</v>
      </c>
      <c r="D6775" s="459">
        <v>2</v>
      </c>
      <c r="E6775" s="81"/>
    </row>
    <row r="6776" spans="1:5" x14ac:dyDescent="0.25">
      <c r="A6776" s="458">
        <v>44208</v>
      </c>
      <c r="B6776" s="81" t="s">
        <v>8</v>
      </c>
      <c r="C6776" s="81" t="s">
        <v>58</v>
      </c>
      <c r="D6776" s="459">
        <v>1</v>
      </c>
      <c r="E6776" s="81"/>
    </row>
    <row r="6777" spans="1:5" x14ac:dyDescent="0.25">
      <c r="A6777" s="458">
        <v>44208</v>
      </c>
      <c r="B6777" s="81" t="s">
        <v>8</v>
      </c>
      <c r="C6777" s="81" t="s">
        <v>140</v>
      </c>
      <c r="D6777" s="459">
        <v>1</v>
      </c>
      <c r="E6777" s="81"/>
    </row>
    <row r="6778" spans="1:5" x14ac:dyDescent="0.25">
      <c r="A6778" s="458">
        <v>44208</v>
      </c>
      <c r="B6778" s="81" t="s">
        <v>8</v>
      </c>
      <c r="C6778" s="81" t="s">
        <v>132</v>
      </c>
      <c r="D6778" s="459">
        <v>3</v>
      </c>
      <c r="E6778" s="81"/>
    </row>
    <row r="6779" spans="1:5" x14ac:dyDescent="0.25">
      <c r="A6779" s="458">
        <v>44208</v>
      </c>
      <c r="B6779" s="81" t="s">
        <v>8</v>
      </c>
      <c r="C6779" s="81" t="s">
        <v>203</v>
      </c>
      <c r="D6779" s="459">
        <v>3</v>
      </c>
      <c r="E6779" s="81"/>
    </row>
    <row r="6780" spans="1:5" x14ac:dyDescent="0.25">
      <c r="A6780" s="458">
        <v>44208</v>
      </c>
      <c r="B6780" s="81" t="s">
        <v>8</v>
      </c>
      <c r="C6780" s="81" t="s">
        <v>8</v>
      </c>
      <c r="D6780" s="459">
        <v>94</v>
      </c>
      <c r="E6780" s="81"/>
    </row>
    <row r="6781" spans="1:5" x14ac:dyDescent="0.25">
      <c r="A6781" s="458">
        <v>44208</v>
      </c>
      <c r="B6781" s="81" t="s">
        <v>49</v>
      </c>
      <c r="C6781" s="81" t="s">
        <v>49</v>
      </c>
      <c r="D6781" s="459">
        <v>10</v>
      </c>
      <c r="E6781" s="81"/>
    </row>
    <row r="6782" spans="1:5" x14ac:dyDescent="0.25">
      <c r="A6782" s="458">
        <v>44208</v>
      </c>
      <c r="B6782" s="81" t="s">
        <v>50</v>
      </c>
      <c r="C6782" s="81" t="s">
        <v>365</v>
      </c>
      <c r="D6782" s="459">
        <v>5</v>
      </c>
      <c r="E6782" s="81"/>
    </row>
    <row r="6783" spans="1:5" x14ac:dyDescent="0.25">
      <c r="A6783" s="458">
        <v>44208</v>
      </c>
      <c r="B6783" s="81" t="s">
        <v>27</v>
      </c>
      <c r="C6783" s="81" t="s">
        <v>139</v>
      </c>
      <c r="D6783" s="459">
        <v>1</v>
      </c>
      <c r="E6783" s="81"/>
    </row>
    <row r="6784" spans="1:5" x14ac:dyDescent="0.25">
      <c r="A6784" s="458">
        <v>44208</v>
      </c>
      <c r="B6784" s="81" t="s">
        <v>27</v>
      </c>
      <c r="C6784" s="81" t="s">
        <v>43</v>
      </c>
      <c r="D6784" s="459">
        <v>27</v>
      </c>
      <c r="E6784" s="81"/>
    </row>
    <row r="6785" spans="1:5" x14ac:dyDescent="0.25">
      <c r="A6785" s="458">
        <v>44208</v>
      </c>
      <c r="B6785" s="81" t="s">
        <v>27</v>
      </c>
      <c r="C6785" s="81" t="s">
        <v>928</v>
      </c>
      <c r="D6785" s="459">
        <v>1</v>
      </c>
      <c r="E6785" s="81"/>
    </row>
    <row r="6786" spans="1:5" x14ac:dyDescent="0.25">
      <c r="A6786" s="458">
        <v>44208</v>
      </c>
      <c r="B6786" s="81" t="s">
        <v>27</v>
      </c>
      <c r="C6786" s="460" t="s">
        <v>1257</v>
      </c>
      <c r="D6786" s="459">
        <v>1</v>
      </c>
      <c r="E6786" s="81"/>
    </row>
    <row r="6787" spans="1:5" x14ac:dyDescent="0.25">
      <c r="A6787" s="458">
        <v>44208</v>
      </c>
      <c r="B6787" s="81" t="s">
        <v>51</v>
      </c>
      <c r="C6787" s="81" t="s">
        <v>51</v>
      </c>
      <c r="D6787" s="459">
        <v>3</v>
      </c>
      <c r="E6787" s="81"/>
    </row>
    <row r="6788" spans="1:5" x14ac:dyDescent="0.25">
      <c r="A6788" s="458">
        <v>44208</v>
      </c>
      <c r="B6788" s="81" t="s">
        <v>10</v>
      </c>
      <c r="C6788" s="81" t="s">
        <v>340</v>
      </c>
      <c r="D6788" s="459">
        <v>1</v>
      </c>
      <c r="E6788" s="81"/>
    </row>
    <row r="6789" spans="1:5" x14ac:dyDescent="0.25">
      <c r="A6789" s="458">
        <v>44208</v>
      </c>
      <c r="B6789" s="81" t="s">
        <v>10</v>
      </c>
      <c r="C6789" s="81" t="s">
        <v>10</v>
      </c>
      <c r="D6789" s="459">
        <v>3</v>
      </c>
      <c r="E6789" s="81"/>
    </row>
    <row r="6790" spans="1:5" x14ac:dyDescent="0.25">
      <c r="A6790" s="458">
        <v>44209</v>
      </c>
      <c r="B6790" s="81" t="s">
        <v>14</v>
      </c>
      <c r="C6790" s="81" t="s">
        <v>14</v>
      </c>
      <c r="D6790" s="459">
        <v>17</v>
      </c>
      <c r="E6790" s="81"/>
    </row>
    <row r="6791" spans="1:5" x14ac:dyDescent="0.25">
      <c r="A6791" s="458">
        <v>44209</v>
      </c>
      <c r="B6791" s="81" t="s">
        <v>14</v>
      </c>
      <c r="C6791" s="81" t="s">
        <v>16</v>
      </c>
      <c r="D6791" s="459">
        <v>14</v>
      </c>
      <c r="E6791" s="81"/>
    </row>
    <row r="6792" spans="1:5" x14ac:dyDescent="0.25">
      <c r="A6792" s="458">
        <v>44209</v>
      </c>
      <c r="B6792" s="81" t="s">
        <v>14</v>
      </c>
      <c r="C6792" s="81" t="s">
        <v>84</v>
      </c>
      <c r="D6792" s="459">
        <v>1</v>
      </c>
      <c r="E6792" s="81"/>
    </row>
    <row r="6793" spans="1:5" x14ac:dyDescent="0.25">
      <c r="A6793" s="458">
        <v>44209</v>
      </c>
      <c r="B6793" s="81" t="s">
        <v>20</v>
      </c>
      <c r="C6793" s="81" t="s">
        <v>20</v>
      </c>
      <c r="D6793" s="459">
        <v>121</v>
      </c>
      <c r="E6793" s="81"/>
    </row>
    <row r="6794" spans="1:5" x14ac:dyDescent="0.25">
      <c r="A6794" s="458">
        <v>44209</v>
      </c>
      <c r="B6794" s="81" t="s">
        <v>13</v>
      </c>
      <c r="C6794" s="81" t="s">
        <v>13</v>
      </c>
      <c r="D6794" s="459">
        <v>1</v>
      </c>
      <c r="E6794" s="81"/>
    </row>
    <row r="6795" spans="1:5" x14ac:dyDescent="0.25">
      <c r="A6795" s="458">
        <v>44209</v>
      </c>
      <c r="B6795" s="81" t="s">
        <v>13</v>
      </c>
      <c r="C6795" s="460" t="s">
        <v>1165</v>
      </c>
      <c r="D6795" s="459">
        <v>1</v>
      </c>
      <c r="E6795" s="81"/>
    </row>
    <row r="6796" spans="1:5" x14ac:dyDescent="0.25">
      <c r="A6796" s="458">
        <v>44209</v>
      </c>
      <c r="B6796" s="81" t="s">
        <v>13</v>
      </c>
      <c r="C6796" s="460" t="s">
        <v>1167</v>
      </c>
      <c r="D6796" s="459">
        <v>2</v>
      </c>
      <c r="E6796" s="81"/>
    </row>
    <row r="6797" spans="1:5" x14ac:dyDescent="0.25">
      <c r="A6797" s="458">
        <v>44209</v>
      </c>
      <c r="B6797" s="81" t="s">
        <v>24</v>
      </c>
      <c r="C6797" s="81" t="s">
        <v>23</v>
      </c>
      <c r="D6797" s="459">
        <v>28</v>
      </c>
      <c r="E6797" s="81"/>
    </row>
    <row r="6798" spans="1:5" x14ac:dyDescent="0.25">
      <c r="A6798" s="458">
        <v>44209</v>
      </c>
      <c r="B6798" s="81" t="s">
        <v>24</v>
      </c>
      <c r="C6798" s="460" t="s">
        <v>1168</v>
      </c>
      <c r="D6798" s="459">
        <v>1</v>
      </c>
      <c r="E6798" s="81"/>
    </row>
    <row r="6799" spans="1:5" x14ac:dyDescent="0.25">
      <c r="A6799" s="458">
        <v>44209</v>
      </c>
      <c r="B6799" s="81" t="s">
        <v>24</v>
      </c>
      <c r="C6799" s="81" t="s">
        <v>24</v>
      </c>
      <c r="D6799" s="459">
        <v>4</v>
      </c>
      <c r="E6799" s="81"/>
    </row>
    <row r="6800" spans="1:5" x14ac:dyDescent="0.25">
      <c r="A6800" s="458">
        <v>44209</v>
      </c>
      <c r="B6800" s="81" t="s">
        <v>24</v>
      </c>
      <c r="C6800" s="460" t="s">
        <v>1017</v>
      </c>
      <c r="D6800" s="459">
        <v>1</v>
      </c>
      <c r="E6800" s="81"/>
    </row>
    <row r="6801" spans="1:5" x14ac:dyDescent="0.25">
      <c r="A6801" s="458">
        <v>44209</v>
      </c>
      <c r="B6801" s="81" t="s">
        <v>24</v>
      </c>
      <c r="C6801" s="81" t="s">
        <v>653</v>
      </c>
      <c r="D6801" s="459">
        <v>1</v>
      </c>
      <c r="E6801" s="81"/>
    </row>
    <row r="6802" spans="1:5" x14ac:dyDescent="0.25">
      <c r="A6802" s="458">
        <v>44209</v>
      </c>
      <c r="B6802" s="81" t="s">
        <v>24</v>
      </c>
      <c r="C6802" s="81" t="s">
        <v>37</v>
      </c>
      <c r="D6802" s="459">
        <v>1</v>
      </c>
      <c r="E6802" s="81"/>
    </row>
    <row r="6803" spans="1:5" x14ac:dyDescent="0.25">
      <c r="A6803" s="458">
        <v>44209</v>
      </c>
      <c r="B6803" s="81" t="s">
        <v>24</v>
      </c>
      <c r="C6803" s="81" t="s">
        <v>36</v>
      </c>
      <c r="D6803" s="459">
        <v>1</v>
      </c>
      <c r="E6803" s="81"/>
    </row>
    <row r="6804" spans="1:5" x14ac:dyDescent="0.25">
      <c r="A6804" s="458">
        <v>44209</v>
      </c>
      <c r="B6804" s="81" t="s">
        <v>47</v>
      </c>
      <c r="C6804" s="81" t="s">
        <v>47</v>
      </c>
      <c r="D6804" s="459">
        <v>8</v>
      </c>
      <c r="E6804" s="81"/>
    </row>
    <row r="6805" spans="1:5" x14ac:dyDescent="0.25">
      <c r="A6805" s="458">
        <v>44209</v>
      </c>
      <c r="B6805" s="81" t="s">
        <v>47</v>
      </c>
      <c r="C6805" s="81" t="s">
        <v>906</v>
      </c>
      <c r="D6805" s="459">
        <v>1</v>
      </c>
      <c r="E6805" s="81"/>
    </row>
    <row r="6806" spans="1:5" x14ac:dyDescent="0.25">
      <c r="A6806" s="458">
        <v>44209</v>
      </c>
      <c r="B6806" s="81" t="s">
        <v>48</v>
      </c>
      <c r="C6806" s="460" t="s">
        <v>1380</v>
      </c>
      <c r="D6806" s="459">
        <v>1</v>
      </c>
      <c r="E6806" s="81"/>
    </row>
    <row r="6807" spans="1:5" x14ac:dyDescent="0.25">
      <c r="A6807" s="458">
        <v>44209</v>
      </c>
      <c r="B6807" s="81" t="s">
        <v>7</v>
      </c>
      <c r="C6807" s="81" t="s">
        <v>7</v>
      </c>
      <c r="D6807" s="459">
        <v>8</v>
      </c>
      <c r="E6807" s="81"/>
    </row>
    <row r="6808" spans="1:5" x14ac:dyDescent="0.25">
      <c r="A6808" s="458">
        <v>44209</v>
      </c>
      <c r="B6808" s="81" t="s">
        <v>9</v>
      </c>
      <c r="C6808" s="81" t="s">
        <v>362</v>
      </c>
      <c r="D6808" s="459">
        <v>1</v>
      </c>
      <c r="E6808" s="81"/>
    </row>
    <row r="6809" spans="1:5" x14ac:dyDescent="0.25">
      <c r="A6809" s="458">
        <v>44209</v>
      </c>
      <c r="B6809" s="81" t="s">
        <v>9</v>
      </c>
      <c r="C6809" s="81" t="s">
        <v>9</v>
      </c>
      <c r="D6809" s="459">
        <v>55</v>
      </c>
      <c r="E6809" s="81"/>
    </row>
    <row r="6810" spans="1:5" x14ac:dyDescent="0.25">
      <c r="A6810" s="458">
        <v>44209</v>
      </c>
      <c r="B6810" s="81" t="s">
        <v>9</v>
      </c>
      <c r="C6810" s="81" t="s">
        <v>17</v>
      </c>
      <c r="D6810" s="459">
        <v>1</v>
      </c>
      <c r="E6810" s="81"/>
    </row>
    <row r="6811" spans="1:5" x14ac:dyDescent="0.25">
      <c r="A6811" s="458">
        <v>44209</v>
      </c>
      <c r="B6811" s="81" t="s">
        <v>9</v>
      </c>
      <c r="C6811" s="460" t="s">
        <v>1202</v>
      </c>
      <c r="D6811" s="459">
        <v>4</v>
      </c>
      <c r="E6811" s="81"/>
    </row>
    <row r="6812" spans="1:5" x14ac:dyDescent="0.25">
      <c r="A6812" s="458">
        <v>44209</v>
      </c>
      <c r="B6812" s="81" t="s">
        <v>15</v>
      </c>
      <c r="C6812" s="81" t="s">
        <v>1139</v>
      </c>
      <c r="D6812" s="459">
        <v>17</v>
      </c>
      <c r="E6812" s="81"/>
    </row>
    <row r="6813" spans="1:5" x14ac:dyDescent="0.25">
      <c r="A6813" s="458">
        <v>44209</v>
      </c>
      <c r="B6813" s="81" t="s">
        <v>15</v>
      </c>
      <c r="C6813" s="81" t="s">
        <v>620</v>
      </c>
      <c r="D6813" s="459">
        <v>1</v>
      </c>
      <c r="E6813" s="81"/>
    </row>
    <row r="6814" spans="1:5" x14ac:dyDescent="0.25">
      <c r="A6814" s="458">
        <v>44209</v>
      </c>
      <c r="B6814" s="81" t="s">
        <v>15</v>
      </c>
      <c r="C6814" s="81" t="s">
        <v>283</v>
      </c>
      <c r="D6814" s="459">
        <v>6</v>
      </c>
      <c r="E6814" s="81"/>
    </row>
    <row r="6815" spans="1:5" x14ac:dyDescent="0.25">
      <c r="A6815" s="458">
        <v>44209</v>
      </c>
      <c r="B6815" s="81" t="s">
        <v>11</v>
      </c>
      <c r="C6815" s="81" t="s">
        <v>64</v>
      </c>
      <c r="D6815" s="459">
        <v>6</v>
      </c>
      <c r="E6815" s="81"/>
    </row>
    <row r="6816" spans="1:5" x14ac:dyDescent="0.25">
      <c r="A6816" s="458">
        <v>44209</v>
      </c>
      <c r="B6816" s="81" t="s">
        <v>11</v>
      </c>
      <c r="C6816" s="81" t="s">
        <v>11</v>
      </c>
      <c r="D6816" s="459">
        <v>32</v>
      </c>
      <c r="E6816" s="81"/>
    </row>
    <row r="6817" spans="1:5" x14ac:dyDescent="0.25">
      <c r="A6817" s="458">
        <v>44209</v>
      </c>
      <c r="B6817" s="81" t="s">
        <v>11</v>
      </c>
      <c r="C6817" s="81" t="s">
        <v>133</v>
      </c>
      <c r="D6817" s="459">
        <v>3</v>
      </c>
      <c r="E6817" s="81"/>
    </row>
    <row r="6818" spans="1:5" x14ac:dyDescent="0.25">
      <c r="A6818" s="458">
        <v>44209</v>
      </c>
      <c r="B6818" s="81" t="s">
        <v>12</v>
      </c>
      <c r="C6818" s="460" t="s">
        <v>1224</v>
      </c>
      <c r="D6818" s="459">
        <v>7</v>
      </c>
      <c r="E6818" s="81"/>
    </row>
    <row r="6819" spans="1:5" x14ac:dyDescent="0.25">
      <c r="A6819" s="458">
        <v>44209</v>
      </c>
      <c r="B6819" s="81" t="s">
        <v>12</v>
      </c>
      <c r="C6819" s="81" t="s">
        <v>12</v>
      </c>
      <c r="D6819" s="459">
        <v>7</v>
      </c>
      <c r="E6819" s="81"/>
    </row>
    <row r="6820" spans="1:5" x14ac:dyDescent="0.25">
      <c r="A6820" s="458">
        <v>44209</v>
      </c>
      <c r="B6820" s="81" t="s">
        <v>1015</v>
      </c>
      <c r="C6820" s="81" t="s">
        <v>1015</v>
      </c>
      <c r="D6820" s="459">
        <v>9</v>
      </c>
      <c r="E6820" s="81"/>
    </row>
    <row r="6821" spans="1:5" x14ac:dyDescent="0.25">
      <c r="A6821" s="458">
        <v>44209</v>
      </c>
      <c r="B6821" s="118" t="s">
        <v>8</v>
      </c>
      <c r="C6821" s="460" t="s">
        <v>1192</v>
      </c>
      <c r="D6821" s="459">
        <v>1</v>
      </c>
      <c r="E6821" s="81"/>
    </row>
    <row r="6822" spans="1:5" x14ac:dyDescent="0.25">
      <c r="A6822" s="458">
        <v>44209</v>
      </c>
      <c r="B6822" s="81" t="s">
        <v>8</v>
      </c>
      <c r="C6822" s="81" t="s">
        <v>72</v>
      </c>
      <c r="D6822" s="459">
        <v>2</v>
      </c>
      <c r="E6822" s="81"/>
    </row>
    <row r="6823" spans="1:5" x14ac:dyDescent="0.25">
      <c r="A6823" s="458">
        <v>44209</v>
      </c>
      <c r="B6823" s="81" t="s">
        <v>8</v>
      </c>
      <c r="C6823" s="460" t="s">
        <v>1232</v>
      </c>
      <c r="D6823" s="459">
        <v>3</v>
      </c>
      <c r="E6823" s="81"/>
    </row>
    <row r="6824" spans="1:5" x14ac:dyDescent="0.25">
      <c r="A6824" s="458">
        <v>44209</v>
      </c>
      <c r="B6824" s="81" t="s">
        <v>8</v>
      </c>
      <c r="C6824" s="81" t="s">
        <v>140</v>
      </c>
      <c r="D6824" s="459">
        <v>12</v>
      </c>
      <c r="E6824" s="81"/>
    </row>
    <row r="6825" spans="1:5" x14ac:dyDescent="0.25">
      <c r="A6825" s="458">
        <v>44209</v>
      </c>
      <c r="B6825" s="81" t="s">
        <v>8</v>
      </c>
      <c r="C6825" s="81" t="s">
        <v>132</v>
      </c>
      <c r="D6825" s="459">
        <v>3</v>
      </c>
      <c r="E6825" s="81"/>
    </row>
    <row r="6826" spans="1:5" x14ac:dyDescent="0.25">
      <c r="A6826" s="458">
        <v>44209</v>
      </c>
      <c r="B6826" s="81" t="s">
        <v>8</v>
      </c>
      <c r="C6826" s="81" t="s">
        <v>203</v>
      </c>
      <c r="D6826" s="459">
        <v>4</v>
      </c>
      <c r="E6826" s="81"/>
    </row>
    <row r="6827" spans="1:5" x14ac:dyDescent="0.25">
      <c r="A6827" s="458">
        <v>44209</v>
      </c>
      <c r="B6827" s="81" t="s">
        <v>8</v>
      </c>
      <c r="C6827" s="81" t="s">
        <v>40</v>
      </c>
      <c r="D6827" s="459">
        <v>2</v>
      </c>
      <c r="E6827" s="81"/>
    </row>
    <row r="6828" spans="1:5" x14ac:dyDescent="0.25">
      <c r="A6828" s="458">
        <v>44209</v>
      </c>
      <c r="B6828" s="81" t="s">
        <v>8</v>
      </c>
      <c r="C6828" s="81" t="s">
        <v>8</v>
      </c>
      <c r="D6828" s="459">
        <v>56</v>
      </c>
      <c r="E6828" s="81"/>
    </row>
    <row r="6829" spans="1:5" x14ac:dyDescent="0.25">
      <c r="A6829" s="458">
        <v>44209</v>
      </c>
      <c r="B6829" s="81" t="s">
        <v>8</v>
      </c>
      <c r="C6829" s="81" t="s">
        <v>185</v>
      </c>
      <c r="D6829" s="459">
        <v>1</v>
      </c>
      <c r="E6829" s="81"/>
    </row>
    <row r="6830" spans="1:5" x14ac:dyDescent="0.25">
      <c r="A6830" s="458">
        <v>44209</v>
      </c>
      <c r="B6830" s="81" t="s">
        <v>8</v>
      </c>
      <c r="C6830" s="460" t="s">
        <v>1014</v>
      </c>
      <c r="D6830" s="459">
        <v>1</v>
      </c>
      <c r="E6830" s="81"/>
    </row>
    <row r="6831" spans="1:5" x14ac:dyDescent="0.25">
      <c r="A6831" s="458">
        <v>44209</v>
      </c>
      <c r="B6831" s="81" t="s">
        <v>8</v>
      </c>
      <c r="C6831" s="81" t="s">
        <v>31</v>
      </c>
      <c r="D6831" s="459">
        <v>3</v>
      </c>
      <c r="E6831" s="81"/>
    </row>
    <row r="6832" spans="1:5" x14ac:dyDescent="0.25">
      <c r="A6832" s="458">
        <v>44209</v>
      </c>
      <c r="B6832" s="81" t="s">
        <v>8</v>
      </c>
      <c r="C6832" s="81" t="s">
        <v>592</v>
      </c>
      <c r="D6832" s="459">
        <v>3</v>
      </c>
      <c r="E6832" s="81"/>
    </row>
    <row r="6833" spans="1:5" x14ac:dyDescent="0.25">
      <c r="A6833" s="458">
        <v>44209</v>
      </c>
      <c r="B6833" s="81" t="s">
        <v>8</v>
      </c>
      <c r="C6833" s="81" t="s">
        <v>110</v>
      </c>
      <c r="D6833" s="459">
        <v>15</v>
      </c>
      <c r="E6833" s="81"/>
    </row>
    <row r="6834" spans="1:5" x14ac:dyDescent="0.25">
      <c r="A6834" s="458">
        <v>44209</v>
      </c>
      <c r="B6834" s="81" t="s">
        <v>8</v>
      </c>
      <c r="C6834" s="81" t="s">
        <v>345</v>
      </c>
      <c r="D6834" s="459">
        <v>1</v>
      </c>
      <c r="E6834" s="81"/>
    </row>
    <row r="6835" spans="1:5" x14ac:dyDescent="0.25">
      <c r="A6835" s="458">
        <v>44209</v>
      </c>
      <c r="B6835" s="81" t="s">
        <v>49</v>
      </c>
      <c r="C6835" s="81" t="s">
        <v>49</v>
      </c>
      <c r="D6835" s="459">
        <v>5</v>
      </c>
      <c r="E6835" s="81"/>
    </row>
    <row r="6836" spans="1:5" x14ac:dyDescent="0.25">
      <c r="A6836" s="458">
        <v>44209</v>
      </c>
      <c r="B6836" s="81" t="s">
        <v>50</v>
      </c>
      <c r="C6836" s="81" t="s">
        <v>365</v>
      </c>
      <c r="D6836" s="459">
        <v>1</v>
      </c>
      <c r="E6836" s="81"/>
    </row>
    <row r="6837" spans="1:5" x14ac:dyDescent="0.25">
      <c r="A6837" s="458">
        <v>44209</v>
      </c>
      <c r="B6837" s="81" t="s">
        <v>27</v>
      </c>
      <c r="C6837" s="81" t="s">
        <v>139</v>
      </c>
      <c r="D6837" s="459">
        <v>4</v>
      </c>
      <c r="E6837" s="81"/>
    </row>
    <row r="6838" spans="1:5" x14ac:dyDescent="0.25">
      <c r="A6838" s="458">
        <v>44209</v>
      </c>
      <c r="B6838" s="81" t="s">
        <v>27</v>
      </c>
      <c r="C6838" s="460" t="s">
        <v>1254</v>
      </c>
      <c r="D6838" s="459">
        <v>1</v>
      </c>
      <c r="E6838" s="81"/>
    </row>
    <row r="6839" spans="1:5" x14ac:dyDescent="0.25">
      <c r="A6839" s="458">
        <v>44209</v>
      </c>
      <c r="B6839" s="81" t="s">
        <v>27</v>
      </c>
      <c r="C6839" s="81" t="s">
        <v>43</v>
      </c>
      <c r="D6839" s="459">
        <v>4</v>
      </c>
      <c r="E6839" s="81"/>
    </row>
    <row r="6840" spans="1:5" x14ac:dyDescent="0.25">
      <c r="A6840" s="458">
        <v>44209</v>
      </c>
      <c r="B6840" s="81" t="s">
        <v>51</v>
      </c>
      <c r="C6840" s="460" t="s">
        <v>677</v>
      </c>
      <c r="D6840" s="459">
        <v>1</v>
      </c>
      <c r="E6840" s="81"/>
    </row>
    <row r="6841" spans="1:5" x14ac:dyDescent="0.25">
      <c r="A6841" s="458">
        <v>44209</v>
      </c>
      <c r="B6841" s="81" t="s">
        <v>51</v>
      </c>
      <c r="C6841" s="81" t="s">
        <v>51</v>
      </c>
      <c r="D6841" s="459">
        <v>10</v>
      </c>
      <c r="E6841" s="81"/>
    </row>
    <row r="6842" spans="1:5" x14ac:dyDescent="0.25">
      <c r="A6842" s="458">
        <v>44209</v>
      </c>
      <c r="B6842" s="81" t="s">
        <v>10</v>
      </c>
      <c r="C6842" s="81" t="s">
        <v>10</v>
      </c>
      <c r="D6842" s="459">
        <v>2</v>
      </c>
      <c r="E6842" s="81"/>
    </row>
    <row r="6843" spans="1:5" x14ac:dyDescent="0.25">
      <c r="A6843" s="458">
        <v>44210</v>
      </c>
      <c r="B6843" s="81" t="s">
        <v>14</v>
      </c>
      <c r="C6843" s="81" t="s">
        <v>14</v>
      </c>
      <c r="D6843" s="459">
        <v>33</v>
      </c>
      <c r="E6843" s="81"/>
    </row>
    <row r="6844" spans="1:5" x14ac:dyDescent="0.25">
      <c r="A6844" s="458">
        <v>44210</v>
      </c>
      <c r="B6844" s="81" t="s">
        <v>14</v>
      </c>
      <c r="C6844" s="81" t="s">
        <v>16</v>
      </c>
      <c r="D6844" s="459">
        <v>23</v>
      </c>
      <c r="E6844" s="81"/>
    </row>
    <row r="6845" spans="1:5" x14ac:dyDescent="0.25">
      <c r="A6845" s="458">
        <v>44210</v>
      </c>
      <c r="B6845" s="81" t="s">
        <v>14</v>
      </c>
      <c r="C6845" s="81" t="s">
        <v>84</v>
      </c>
      <c r="D6845" s="459">
        <v>19</v>
      </c>
      <c r="E6845" s="81"/>
    </row>
    <row r="6846" spans="1:5" x14ac:dyDescent="0.25">
      <c r="A6846" s="458">
        <v>44210</v>
      </c>
      <c r="B6846" s="81" t="s">
        <v>20</v>
      </c>
      <c r="C6846" s="81" t="s">
        <v>20</v>
      </c>
      <c r="D6846" s="459">
        <v>110</v>
      </c>
      <c r="E6846" s="81"/>
    </row>
    <row r="6847" spans="1:5" x14ac:dyDescent="0.25">
      <c r="A6847" s="458">
        <v>44210</v>
      </c>
      <c r="B6847" s="81" t="s">
        <v>20</v>
      </c>
      <c r="C6847" s="460" t="s">
        <v>1155</v>
      </c>
      <c r="D6847" s="459">
        <v>1</v>
      </c>
      <c r="E6847" s="81"/>
    </row>
    <row r="6848" spans="1:5" x14ac:dyDescent="0.25">
      <c r="A6848" s="458">
        <v>44210</v>
      </c>
      <c r="B6848" s="81" t="s">
        <v>20</v>
      </c>
      <c r="C6848" s="460" t="s">
        <v>909</v>
      </c>
      <c r="D6848" s="459">
        <v>2</v>
      </c>
      <c r="E6848" s="81"/>
    </row>
    <row r="6849" spans="1:5" x14ac:dyDescent="0.25">
      <c r="A6849" s="458">
        <v>44210</v>
      </c>
      <c r="B6849" s="81" t="s">
        <v>20</v>
      </c>
      <c r="C6849" s="81" t="s">
        <v>648</v>
      </c>
      <c r="D6849" s="459">
        <v>1</v>
      </c>
      <c r="E6849" s="81"/>
    </row>
    <row r="6850" spans="1:5" x14ac:dyDescent="0.25">
      <c r="A6850" s="458">
        <v>44210</v>
      </c>
      <c r="B6850" s="81" t="s">
        <v>20</v>
      </c>
      <c r="C6850" s="81" t="s">
        <v>861</v>
      </c>
      <c r="D6850" s="459">
        <v>1</v>
      </c>
      <c r="E6850" s="81"/>
    </row>
    <row r="6851" spans="1:5" x14ac:dyDescent="0.25">
      <c r="A6851" s="458">
        <v>44210</v>
      </c>
      <c r="B6851" s="81" t="s">
        <v>20</v>
      </c>
      <c r="C6851" s="81" t="s">
        <v>709</v>
      </c>
      <c r="D6851" s="459">
        <v>2</v>
      </c>
      <c r="E6851" s="81"/>
    </row>
    <row r="6852" spans="1:5" x14ac:dyDescent="0.25">
      <c r="A6852" s="458">
        <v>44210</v>
      </c>
      <c r="B6852" s="81" t="s">
        <v>13</v>
      </c>
      <c r="C6852" s="81" t="s">
        <v>13</v>
      </c>
      <c r="D6852" s="459">
        <v>5</v>
      </c>
      <c r="E6852" s="81"/>
    </row>
    <row r="6853" spans="1:5" x14ac:dyDescent="0.25">
      <c r="A6853" s="458">
        <v>44210</v>
      </c>
      <c r="B6853" s="81" t="s">
        <v>13</v>
      </c>
      <c r="C6853" s="460" t="s">
        <v>1165</v>
      </c>
      <c r="D6853" s="459">
        <v>1</v>
      </c>
      <c r="E6853" s="81"/>
    </row>
    <row r="6854" spans="1:5" x14ac:dyDescent="0.25">
      <c r="A6854" s="458">
        <v>44210</v>
      </c>
      <c r="B6854" s="81" t="s">
        <v>24</v>
      </c>
      <c r="C6854" s="81" t="s">
        <v>23</v>
      </c>
      <c r="D6854" s="459">
        <v>20</v>
      </c>
      <c r="E6854" s="81"/>
    </row>
    <row r="6855" spans="1:5" x14ac:dyDescent="0.25">
      <c r="A6855" s="458">
        <v>44210</v>
      </c>
      <c r="B6855" s="81" t="s">
        <v>24</v>
      </c>
      <c r="C6855" s="81" t="s">
        <v>24</v>
      </c>
      <c r="D6855" s="459">
        <v>6</v>
      </c>
      <c r="E6855" s="81"/>
    </row>
    <row r="6856" spans="1:5" x14ac:dyDescent="0.25">
      <c r="A6856" s="458">
        <v>44210</v>
      </c>
      <c r="B6856" s="81" t="s">
        <v>24</v>
      </c>
      <c r="C6856" s="81" t="s">
        <v>36</v>
      </c>
      <c r="D6856" s="459">
        <v>2</v>
      </c>
      <c r="E6856" s="81"/>
    </row>
    <row r="6857" spans="1:5" x14ac:dyDescent="0.25">
      <c r="A6857" s="458">
        <v>44210</v>
      </c>
      <c r="B6857" s="81" t="s">
        <v>47</v>
      </c>
      <c r="C6857" s="81" t="s">
        <v>47</v>
      </c>
      <c r="D6857" s="459">
        <v>5</v>
      </c>
      <c r="E6857" s="81"/>
    </row>
    <row r="6858" spans="1:5" x14ac:dyDescent="0.25">
      <c r="A6858" s="458">
        <v>44210</v>
      </c>
      <c r="B6858" s="81" t="s">
        <v>48</v>
      </c>
      <c r="C6858" s="460" t="s">
        <v>1380</v>
      </c>
      <c r="D6858" s="459">
        <v>1</v>
      </c>
      <c r="E6858" s="81"/>
    </row>
    <row r="6859" spans="1:5" x14ac:dyDescent="0.25">
      <c r="A6859" s="458">
        <v>44210</v>
      </c>
      <c r="B6859" s="81" t="s">
        <v>7</v>
      </c>
      <c r="C6859" s="460" t="s">
        <v>1191</v>
      </c>
      <c r="D6859" s="459">
        <v>4</v>
      </c>
      <c r="E6859" s="81"/>
    </row>
    <row r="6860" spans="1:5" x14ac:dyDescent="0.25">
      <c r="A6860" s="458">
        <v>44210</v>
      </c>
      <c r="B6860" s="81" t="s">
        <v>7</v>
      </c>
      <c r="C6860" s="81" t="s">
        <v>7</v>
      </c>
      <c r="D6860" s="459">
        <v>10</v>
      </c>
      <c r="E6860" s="81"/>
    </row>
    <row r="6861" spans="1:5" x14ac:dyDescent="0.25">
      <c r="A6861" s="458">
        <v>44210</v>
      </c>
      <c r="B6861" s="81" t="s">
        <v>9</v>
      </c>
      <c r="C6861" s="81" t="s">
        <v>9</v>
      </c>
      <c r="D6861" s="459">
        <v>68</v>
      </c>
      <c r="E6861" s="81"/>
    </row>
    <row r="6862" spans="1:5" x14ac:dyDescent="0.25">
      <c r="A6862" s="458">
        <v>44210</v>
      </c>
      <c r="B6862" s="81" t="s">
        <v>9</v>
      </c>
      <c r="C6862" s="81" t="s">
        <v>17</v>
      </c>
      <c r="D6862" s="459">
        <v>7</v>
      </c>
      <c r="E6862" s="81"/>
    </row>
    <row r="6863" spans="1:5" x14ac:dyDescent="0.25">
      <c r="A6863" s="458">
        <v>44210</v>
      </c>
      <c r="B6863" s="81" t="s">
        <v>9</v>
      </c>
      <c r="C6863" s="460" t="s">
        <v>997</v>
      </c>
      <c r="D6863" s="459">
        <v>1</v>
      </c>
      <c r="E6863" s="81"/>
    </row>
    <row r="6864" spans="1:5" x14ac:dyDescent="0.25">
      <c r="A6864" s="458">
        <v>44210</v>
      </c>
      <c r="B6864" s="81" t="s">
        <v>9</v>
      </c>
      <c r="C6864" s="81" t="s">
        <v>143</v>
      </c>
      <c r="D6864" s="459">
        <v>1</v>
      </c>
      <c r="E6864" s="81"/>
    </row>
    <row r="6865" spans="1:5" x14ac:dyDescent="0.25">
      <c r="A6865" s="458">
        <v>44210</v>
      </c>
      <c r="B6865" s="81" t="s">
        <v>15</v>
      </c>
      <c r="C6865" s="81" t="s">
        <v>1139</v>
      </c>
      <c r="D6865" s="459">
        <v>0</v>
      </c>
      <c r="E6865" s="81"/>
    </row>
    <row r="6866" spans="1:5" x14ac:dyDescent="0.25">
      <c r="A6866" s="458">
        <v>44210</v>
      </c>
      <c r="B6866" s="81" t="s">
        <v>11</v>
      </c>
      <c r="C6866" s="81" t="s">
        <v>11</v>
      </c>
      <c r="D6866" s="459">
        <v>17</v>
      </c>
      <c r="E6866" s="81"/>
    </row>
    <row r="6867" spans="1:5" x14ac:dyDescent="0.25">
      <c r="A6867" s="458">
        <v>44210</v>
      </c>
      <c r="B6867" s="81" t="s">
        <v>11</v>
      </c>
      <c r="C6867" s="81" t="s">
        <v>133</v>
      </c>
      <c r="D6867" s="459">
        <v>5</v>
      </c>
      <c r="E6867" s="81"/>
    </row>
    <row r="6868" spans="1:5" x14ac:dyDescent="0.25">
      <c r="A6868" s="458">
        <v>44210</v>
      </c>
      <c r="B6868" s="81" t="s">
        <v>12</v>
      </c>
      <c r="C6868" s="460" t="s">
        <v>1224</v>
      </c>
      <c r="D6868" s="459">
        <v>4</v>
      </c>
      <c r="E6868" s="81"/>
    </row>
    <row r="6869" spans="1:5" x14ac:dyDescent="0.25">
      <c r="A6869" s="458">
        <v>44210</v>
      </c>
      <c r="B6869" s="81" t="s">
        <v>12</v>
      </c>
      <c r="C6869" s="81" t="s">
        <v>12</v>
      </c>
      <c r="D6869" s="459">
        <v>17</v>
      </c>
      <c r="E6869" s="81"/>
    </row>
    <row r="6870" spans="1:5" x14ac:dyDescent="0.25">
      <c r="A6870" s="458">
        <v>44210</v>
      </c>
      <c r="B6870" s="81" t="s">
        <v>1015</v>
      </c>
      <c r="C6870" s="81" t="s">
        <v>1015</v>
      </c>
      <c r="D6870" s="459">
        <v>8</v>
      </c>
      <c r="E6870" s="81"/>
    </row>
    <row r="6871" spans="1:5" x14ac:dyDescent="0.25">
      <c r="A6871" s="458">
        <v>44210</v>
      </c>
      <c r="B6871" s="81" t="s">
        <v>8</v>
      </c>
      <c r="C6871" s="81" t="s">
        <v>72</v>
      </c>
      <c r="D6871" s="459">
        <v>2</v>
      </c>
      <c r="E6871" s="81"/>
    </row>
    <row r="6872" spans="1:5" x14ac:dyDescent="0.25">
      <c r="A6872" s="458">
        <v>44210</v>
      </c>
      <c r="B6872" s="81" t="s">
        <v>8</v>
      </c>
      <c r="C6872" s="118" t="s">
        <v>2973</v>
      </c>
      <c r="D6872" s="459">
        <v>1</v>
      </c>
      <c r="E6872" s="81"/>
    </row>
    <row r="6873" spans="1:5" x14ac:dyDescent="0.25">
      <c r="A6873" s="458">
        <v>44210</v>
      </c>
      <c r="B6873" s="81" t="s">
        <v>8</v>
      </c>
      <c r="C6873" s="81" t="s">
        <v>58</v>
      </c>
      <c r="D6873" s="459">
        <v>8</v>
      </c>
      <c r="E6873" s="81"/>
    </row>
    <row r="6874" spans="1:5" x14ac:dyDescent="0.25">
      <c r="A6874" s="458">
        <v>44210</v>
      </c>
      <c r="B6874" s="81" t="s">
        <v>8</v>
      </c>
      <c r="C6874" s="81" t="s">
        <v>140</v>
      </c>
      <c r="D6874" s="459">
        <v>4</v>
      </c>
      <c r="E6874" s="81"/>
    </row>
    <row r="6875" spans="1:5" x14ac:dyDescent="0.25">
      <c r="A6875" s="458">
        <v>44210</v>
      </c>
      <c r="B6875" s="81" t="s">
        <v>8</v>
      </c>
      <c r="C6875" s="81" t="s">
        <v>203</v>
      </c>
      <c r="D6875" s="459">
        <v>15</v>
      </c>
      <c r="E6875" s="81"/>
    </row>
    <row r="6876" spans="1:5" x14ac:dyDescent="0.25">
      <c r="A6876" s="458">
        <v>44210</v>
      </c>
      <c r="B6876" s="81" t="s">
        <v>8</v>
      </c>
      <c r="C6876" s="81" t="s">
        <v>40</v>
      </c>
      <c r="D6876" s="459">
        <v>2</v>
      </c>
      <c r="E6876" s="81"/>
    </row>
    <row r="6877" spans="1:5" x14ac:dyDescent="0.25">
      <c r="A6877" s="458">
        <v>44210</v>
      </c>
      <c r="B6877" s="81" t="s">
        <v>8</v>
      </c>
      <c r="C6877" s="81" t="s">
        <v>8</v>
      </c>
      <c r="D6877" s="459">
        <v>96</v>
      </c>
      <c r="E6877" s="81"/>
    </row>
    <row r="6878" spans="1:5" x14ac:dyDescent="0.25">
      <c r="A6878" s="458">
        <v>44210</v>
      </c>
      <c r="B6878" s="81" t="s">
        <v>8</v>
      </c>
      <c r="C6878" s="81" t="s">
        <v>185</v>
      </c>
      <c r="D6878" s="459">
        <v>1</v>
      </c>
      <c r="E6878" s="81"/>
    </row>
    <row r="6879" spans="1:5" x14ac:dyDescent="0.25">
      <c r="A6879" s="458">
        <v>44210</v>
      </c>
      <c r="B6879" s="81" t="s">
        <v>8</v>
      </c>
      <c r="C6879" s="81" t="s">
        <v>31</v>
      </c>
      <c r="D6879" s="459">
        <v>1</v>
      </c>
      <c r="E6879" s="81"/>
    </row>
    <row r="6880" spans="1:5" x14ac:dyDescent="0.25">
      <c r="A6880" s="458">
        <v>44210</v>
      </c>
      <c r="B6880" s="81" t="s">
        <v>8</v>
      </c>
      <c r="C6880" s="81" t="s">
        <v>110</v>
      </c>
      <c r="D6880" s="459">
        <v>3</v>
      </c>
      <c r="E6880" s="81"/>
    </row>
    <row r="6881" spans="1:5" x14ac:dyDescent="0.25">
      <c r="A6881" s="458">
        <v>44210</v>
      </c>
      <c r="B6881" s="81" t="s">
        <v>8</v>
      </c>
      <c r="C6881" s="81" t="s">
        <v>345</v>
      </c>
      <c r="D6881" s="459">
        <v>1</v>
      </c>
      <c r="E6881" s="81"/>
    </row>
    <row r="6882" spans="1:5" x14ac:dyDescent="0.25">
      <c r="A6882" s="458">
        <v>44210</v>
      </c>
      <c r="B6882" s="81" t="s">
        <v>49</v>
      </c>
      <c r="C6882" s="81" t="s">
        <v>49</v>
      </c>
      <c r="D6882" s="459">
        <v>0</v>
      </c>
      <c r="E6882" s="81"/>
    </row>
    <row r="6883" spans="1:5" x14ac:dyDescent="0.25">
      <c r="A6883" s="458">
        <v>44210</v>
      </c>
      <c r="B6883" s="81" t="s">
        <v>50</v>
      </c>
      <c r="C6883" s="116" t="s">
        <v>1140</v>
      </c>
      <c r="D6883" s="459">
        <v>4</v>
      </c>
      <c r="E6883" s="81"/>
    </row>
    <row r="6884" spans="1:5" x14ac:dyDescent="0.25">
      <c r="A6884" s="458">
        <v>44210</v>
      </c>
      <c r="B6884" s="81" t="s">
        <v>50</v>
      </c>
      <c r="C6884" s="81" t="s">
        <v>365</v>
      </c>
      <c r="D6884" s="459">
        <v>6</v>
      </c>
      <c r="E6884" s="81"/>
    </row>
    <row r="6885" spans="1:5" x14ac:dyDescent="0.25">
      <c r="A6885" s="458">
        <v>44210</v>
      </c>
      <c r="B6885" s="81" t="s">
        <v>27</v>
      </c>
      <c r="C6885" s="460" t="s">
        <v>1252</v>
      </c>
      <c r="D6885" s="459">
        <v>6</v>
      </c>
      <c r="E6885" s="81"/>
    </row>
    <row r="6886" spans="1:5" x14ac:dyDescent="0.25">
      <c r="A6886" s="458">
        <v>44210</v>
      </c>
      <c r="B6886" s="81" t="s">
        <v>27</v>
      </c>
      <c r="C6886" s="81" t="s">
        <v>139</v>
      </c>
      <c r="D6886" s="459">
        <v>8</v>
      </c>
      <c r="E6886" s="81"/>
    </row>
    <row r="6887" spans="1:5" x14ac:dyDescent="0.25">
      <c r="A6887" s="458">
        <v>44210</v>
      </c>
      <c r="B6887" s="81" t="s">
        <v>27</v>
      </c>
      <c r="C6887" s="81" t="s">
        <v>43</v>
      </c>
      <c r="D6887" s="459">
        <v>36</v>
      </c>
      <c r="E6887" s="81"/>
    </row>
    <row r="6888" spans="1:5" x14ac:dyDescent="0.25">
      <c r="A6888" s="458">
        <v>44210</v>
      </c>
      <c r="B6888" s="81" t="s">
        <v>27</v>
      </c>
      <c r="C6888" s="81" t="s">
        <v>707</v>
      </c>
      <c r="D6888" s="459">
        <v>1</v>
      </c>
      <c r="E6888" s="81"/>
    </row>
    <row r="6889" spans="1:5" x14ac:dyDescent="0.25">
      <c r="A6889" s="458">
        <v>44210</v>
      </c>
      <c r="B6889" s="81" t="s">
        <v>51</v>
      </c>
      <c r="C6889" s="81" t="s">
        <v>51</v>
      </c>
      <c r="D6889" s="459">
        <v>6</v>
      </c>
      <c r="E6889" s="81"/>
    </row>
    <row r="6890" spans="1:5" x14ac:dyDescent="0.25">
      <c r="A6890" s="458">
        <v>44210</v>
      </c>
      <c r="B6890" s="81" t="s">
        <v>10</v>
      </c>
      <c r="C6890" s="460" t="s">
        <v>1259</v>
      </c>
      <c r="D6890" s="459">
        <v>1</v>
      </c>
      <c r="E6890" s="81"/>
    </row>
    <row r="6891" spans="1:5" x14ac:dyDescent="0.25">
      <c r="A6891" s="458">
        <v>44210</v>
      </c>
      <c r="B6891" s="81" t="s">
        <v>10</v>
      </c>
      <c r="C6891" s="81" t="s">
        <v>10</v>
      </c>
      <c r="D6891" s="459">
        <v>10</v>
      </c>
      <c r="E6891" s="81"/>
    </row>
    <row r="6892" spans="1:5" x14ac:dyDescent="0.25">
      <c r="A6892" s="458">
        <v>44211</v>
      </c>
      <c r="B6892" s="81" t="s">
        <v>14</v>
      </c>
      <c r="C6892" s="81" t="s">
        <v>14</v>
      </c>
      <c r="D6892" s="459">
        <v>12</v>
      </c>
      <c r="E6892" s="81"/>
    </row>
    <row r="6893" spans="1:5" x14ac:dyDescent="0.25">
      <c r="A6893" s="458">
        <v>44211</v>
      </c>
      <c r="B6893" s="81" t="s">
        <v>14</v>
      </c>
      <c r="C6893" s="81" t="s">
        <v>16</v>
      </c>
      <c r="D6893" s="459">
        <v>19</v>
      </c>
      <c r="E6893" s="81"/>
    </row>
    <row r="6894" spans="1:5" x14ac:dyDescent="0.25">
      <c r="A6894" s="458">
        <v>44211</v>
      </c>
      <c r="B6894" s="81" t="s">
        <v>14</v>
      </c>
      <c r="C6894" s="81" t="s">
        <v>84</v>
      </c>
      <c r="D6894" s="459">
        <v>3</v>
      </c>
      <c r="E6894" s="81"/>
    </row>
    <row r="6895" spans="1:5" x14ac:dyDescent="0.25">
      <c r="A6895" s="458">
        <v>44211</v>
      </c>
      <c r="B6895" s="81" t="s">
        <v>20</v>
      </c>
      <c r="C6895" s="81" t="s">
        <v>20</v>
      </c>
      <c r="D6895" s="459">
        <v>100</v>
      </c>
      <c r="E6895" s="81"/>
    </row>
    <row r="6896" spans="1:5" x14ac:dyDescent="0.25">
      <c r="A6896" s="458">
        <v>44211</v>
      </c>
      <c r="B6896" s="81" t="s">
        <v>20</v>
      </c>
      <c r="C6896" s="460" t="s">
        <v>909</v>
      </c>
      <c r="D6896" s="459">
        <v>1</v>
      </c>
      <c r="E6896" s="81"/>
    </row>
    <row r="6897" spans="1:5" x14ac:dyDescent="0.25">
      <c r="A6897" s="458">
        <v>44211</v>
      </c>
      <c r="B6897" s="81" t="s">
        <v>20</v>
      </c>
      <c r="C6897" s="81" t="s">
        <v>363</v>
      </c>
      <c r="D6897" s="459">
        <v>1</v>
      </c>
      <c r="E6897" s="81"/>
    </row>
    <row r="6898" spans="1:5" x14ac:dyDescent="0.25">
      <c r="A6898" s="458">
        <v>44211</v>
      </c>
      <c r="B6898" s="81" t="s">
        <v>20</v>
      </c>
      <c r="C6898" s="81" t="s">
        <v>648</v>
      </c>
      <c r="D6898" s="459">
        <v>1</v>
      </c>
      <c r="E6898" s="81"/>
    </row>
    <row r="6899" spans="1:5" x14ac:dyDescent="0.25">
      <c r="A6899" s="458">
        <v>44211</v>
      </c>
      <c r="B6899" s="81" t="s">
        <v>20</v>
      </c>
      <c r="C6899" s="81" t="s">
        <v>709</v>
      </c>
      <c r="D6899" s="459">
        <v>1</v>
      </c>
      <c r="E6899" s="81"/>
    </row>
    <row r="6900" spans="1:5" x14ac:dyDescent="0.25">
      <c r="A6900" s="458">
        <v>44211</v>
      </c>
      <c r="B6900" s="81" t="s">
        <v>13</v>
      </c>
      <c r="C6900" s="460" t="s">
        <v>1162</v>
      </c>
      <c r="D6900" s="459">
        <v>1</v>
      </c>
      <c r="E6900" s="81"/>
    </row>
    <row r="6901" spans="1:5" x14ac:dyDescent="0.25">
      <c r="A6901" s="458">
        <v>44211</v>
      </c>
      <c r="B6901" s="81" t="s">
        <v>13</v>
      </c>
      <c r="C6901" s="81" t="s">
        <v>13</v>
      </c>
      <c r="D6901" s="459">
        <v>1</v>
      </c>
      <c r="E6901" s="81"/>
    </row>
    <row r="6902" spans="1:5" x14ac:dyDescent="0.25">
      <c r="A6902" s="458">
        <v>44211</v>
      </c>
      <c r="B6902" s="81" t="s">
        <v>13</v>
      </c>
      <c r="C6902" s="460" t="s">
        <v>1165</v>
      </c>
      <c r="D6902" s="459">
        <v>1</v>
      </c>
      <c r="E6902" s="81"/>
    </row>
    <row r="6903" spans="1:5" x14ac:dyDescent="0.25">
      <c r="A6903" s="458">
        <v>44211</v>
      </c>
      <c r="B6903" s="81" t="s">
        <v>13</v>
      </c>
      <c r="C6903" s="460" t="s">
        <v>1167</v>
      </c>
      <c r="D6903" s="459">
        <v>5</v>
      </c>
      <c r="E6903" s="81"/>
    </row>
    <row r="6904" spans="1:5" x14ac:dyDescent="0.25">
      <c r="A6904" s="458">
        <v>44211</v>
      </c>
      <c r="B6904" s="81" t="s">
        <v>24</v>
      </c>
      <c r="C6904" s="81" t="s">
        <v>23</v>
      </c>
      <c r="D6904" s="459">
        <v>22</v>
      </c>
      <c r="E6904" s="81"/>
    </row>
    <row r="6905" spans="1:5" x14ac:dyDescent="0.25">
      <c r="A6905" s="458">
        <v>44211</v>
      </c>
      <c r="B6905" s="81" t="s">
        <v>24</v>
      </c>
      <c r="C6905" s="460" t="s">
        <v>1168</v>
      </c>
      <c r="D6905" s="459">
        <v>1</v>
      </c>
      <c r="E6905" s="81"/>
    </row>
    <row r="6906" spans="1:5" x14ac:dyDescent="0.25">
      <c r="A6906" s="458">
        <v>44211</v>
      </c>
      <c r="B6906" s="81" t="s">
        <v>24</v>
      </c>
      <c r="C6906" s="460" t="s">
        <v>1170</v>
      </c>
      <c r="D6906" s="459">
        <v>1</v>
      </c>
      <c r="E6906" s="81"/>
    </row>
    <row r="6907" spans="1:5" x14ac:dyDescent="0.25">
      <c r="A6907" s="458">
        <v>44211</v>
      </c>
      <c r="B6907" s="81" t="s">
        <v>24</v>
      </c>
      <c r="C6907" s="81" t="s">
        <v>24</v>
      </c>
      <c r="D6907" s="459">
        <v>8</v>
      </c>
      <c r="E6907" s="81"/>
    </row>
    <row r="6908" spans="1:5" x14ac:dyDescent="0.25">
      <c r="A6908" s="458">
        <v>44211</v>
      </c>
      <c r="B6908" s="81" t="s">
        <v>24</v>
      </c>
      <c r="C6908" s="460" t="s">
        <v>1182</v>
      </c>
      <c r="D6908" s="459">
        <v>3</v>
      </c>
      <c r="E6908" s="81"/>
    </row>
    <row r="6909" spans="1:5" x14ac:dyDescent="0.25">
      <c r="A6909" s="458">
        <v>44211</v>
      </c>
      <c r="B6909" s="81" t="s">
        <v>24</v>
      </c>
      <c r="C6909" s="81" t="s">
        <v>36</v>
      </c>
      <c r="D6909" s="459">
        <v>2</v>
      </c>
      <c r="E6909" s="81"/>
    </row>
    <row r="6910" spans="1:5" x14ac:dyDescent="0.25">
      <c r="A6910" s="458">
        <v>44211</v>
      </c>
      <c r="B6910" s="81" t="s">
        <v>47</v>
      </c>
      <c r="C6910" s="460" t="s">
        <v>1185</v>
      </c>
      <c r="D6910" s="459">
        <v>1</v>
      </c>
      <c r="E6910" s="81"/>
    </row>
    <row r="6911" spans="1:5" x14ac:dyDescent="0.25">
      <c r="A6911" s="458">
        <v>44211</v>
      </c>
      <c r="B6911" s="81" t="s">
        <v>47</v>
      </c>
      <c r="C6911" s="81" t="s">
        <v>47</v>
      </c>
      <c r="D6911" s="459">
        <v>15</v>
      </c>
      <c r="E6911" s="81"/>
    </row>
    <row r="6912" spans="1:5" x14ac:dyDescent="0.25">
      <c r="A6912" s="458">
        <v>44211</v>
      </c>
      <c r="B6912" s="81" t="s">
        <v>48</v>
      </c>
      <c r="C6912" s="460" t="s">
        <v>1380</v>
      </c>
      <c r="D6912" s="459">
        <v>0</v>
      </c>
      <c r="E6912" s="81"/>
    </row>
    <row r="6913" spans="1:5" x14ac:dyDescent="0.25">
      <c r="A6913" s="458">
        <v>44211</v>
      </c>
      <c r="B6913" s="81" t="s">
        <v>7</v>
      </c>
      <c r="C6913" s="460" t="s">
        <v>1191</v>
      </c>
      <c r="D6913" s="459">
        <v>3</v>
      </c>
      <c r="E6913" s="81"/>
    </row>
    <row r="6914" spans="1:5" x14ac:dyDescent="0.25">
      <c r="A6914" s="458">
        <v>44211</v>
      </c>
      <c r="B6914" s="81" t="s">
        <v>7</v>
      </c>
      <c r="C6914" s="81" t="s">
        <v>7</v>
      </c>
      <c r="D6914" s="459">
        <v>13</v>
      </c>
      <c r="E6914" s="81"/>
    </row>
    <row r="6915" spans="1:5" x14ac:dyDescent="0.25">
      <c r="A6915" s="458">
        <v>44211</v>
      </c>
      <c r="B6915" s="81" t="s">
        <v>9</v>
      </c>
      <c r="C6915" s="460" t="s">
        <v>1192</v>
      </c>
      <c r="D6915" s="459">
        <v>1</v>
      </c>
      <c r="E6915" s="81"/>
    </row>
    <row r="6916" spans="1:5" x14ac:dyDescent="0.25">
      <c r="A6916" s="458">
        <v>44211</v>
      </c>
      <c r="B6916" s="81" t="s">
        <v>9</v>
      </c>
      <c r="C6916" s="81" t="s">
        <v>9</v>
      </c>
      <c r="D6916" s="459">
        <v>91</v>
      </c>
      <c r="E6916" s="81"/>
    </row>
    <row r="6917" spans="1:5" x14ac:dyDescent="0.25">
      <c r="A6917" s="458">
        <v>44211</v>
      </c>
      <c r="B6917" s="81" t="s">
        <v>9</v>
      </c>
      <c r="C6917" s="81" t="s">
        <v>17</v>
      </c>
      <c r="D6917" s="459">
        <v>4</v>
      </c>
      <c r="E6917" s="81"/>
    </row>
    <row r="6918" spans="1:5" x14ac:dyDescent="0.25">
      <c r="A6918" s="458">
        <v>44211</v>
      </c>
      <c r="B6918" s="81" t="s">
        <v>9</v>
      </c>
      <c r="C6918" s="460" t="s">
        <v>1202</v>
      </c>
      <c r="D6918" s="459">
        <v>5</v>
      </c>
      <c r="E6918" s="81"/>
    </row>
    <row r="6919" spans="1:5" x14ac:dyDescent="0.25">
      <c r="A6919" s="458">
        <v>44211</v>
      </c>
      <c r="B6919" s="81" t="s">
        <v>9</v>
      </c>
      <c r="C6919" s="81" t="s">
        <v>143</v>
      </c>
      <c r="D6919" s="459">
        <v>15</v>
      </c>
      <c r="E6919" s="81"/>
    </row>
    <row r="6920" spans="1:5" x14ac:dyDescent="0.25">
      <c r="A6920" s="458">
        <v>44211</v>
      </c>
      <c r="B6920" s="81" t="s">
        <v>15</v>
      </c>
      <c r="C6920" s="81" t="s">
        <v>107</v>
      </c>
      <c r="D6920" s="459">
        <v>1</v>
      </c>
      <c r="E6920" s="81"/>
    </row>
    <row r="6921" spans="1:5" x14ac:dyDescent="0.25">
      <c r="A6921" s="458">
        <v>44211</v>
      </c>
      <c r="B6921" s="81" t="s">
        <v>15</v>
      </c>
      <c r="C6921" s="81" t="s">
        <v>1139</v>
      </c>
      <c r="D6921" s="459">
        <v>1</v>
      </c>
      <c r="E6921" s="81"/>
    </row>
    <row r="6922" spans="1:5" x14ac:dyDescent="0.25">
      <c r="A6922" s="458">
        <v>44211</v>
      </c>
      <c r="B6922" s="81" t="s">
        <v>15</v>
      </c>
      <c r="C6922" s="81" t="s">
        <v>620</v>
      </c>
      <c r="D6922" s="459">
        <v>1</v>
      </c>
      <c r="E6922" s="81"/>
    </row>
    <row r="6923" spans="1:5" x14ac:dyDescent="0.25">
      <c r="A6923" s="458">
        <v>44211</v>
      </c>
      <c r="B6923" s="81" t="s">
        <v>15</v>
      </c>
      <c r="C6923" s="81" t="s">
        <v>283</v>
      </c>
      <c r="D6923" s="459">
        <v>3</v>
      </c>
      <c r="E6923" s="81"/>
    </row>
    <row r="6924" spans="1:5" x14ac:dyDescent="0.25">
      <c r="A6924" s="458">
        <v>44211</v>
      </c>
      <c r="B6924" s="81" t="s">
        <v>11</v>
      </c>
      <c r="C6924" s="81" t="s">
        <v>64</v>
      </c>
      <c r="D6924" s="459">
        <v>1</v>
      </c>
      <c r="E6924" s="81"/>
    </row>
    <row r="6925" spans="1:5" x14ac:dyDescent="0.25">
      <c r="A6925" s="458">
        <v>44211</v>
      </c>
      <c r="B6925" s="81" t="s">
        <v>11</v>
      </c>
      <c r="C6925" s="81" t="s">
        <v>333</v>
      </c>
      <c r="D6925" s="459">
        <v>5</v>
      </c>
      <c r="E6925" s="81"/>
    </row>
    <row r="6926" spans="1:5" x14ac:dyDescent="0.25">
      <c r="A6926" s="458">
        <v>44211</v>
      </c>
      <c r="B6926" s="81" t="s">
        <v>11</v>
      </c>
      <c r="C6926" s="81" t="s">
        <v>11</v>
      </c>
      <c r="D6926" s="459">
        <v>24</v>
      </c>
      <c r="E6926" s="81"/>
    </row>
    <row r="6927" spans="1:5" x14ac:dyDescent="0.25">
      <c r="A6927" s="458">
        <v>44211</v>
      </c>
      <c r="B6927" s="81" t="s">
        <v>11</v>
      </c>
      <c r="C6927" s="81" t="s">
        <v>752</v>
      </c>
      <c r="D6927" s="459">
        <v>1</v>
      </c>
      <c r="E6927" s="81"/>
    </row>
    <row r="6928" spans="1:5" x14ac:dyDescent="0.25">
      <c r="A6928" s="458">
        <v>44211</v>
      </c>
      <c r="B6928" s="81" t="s">
        <v>12</v>
      </c>
      <c r="C6928" s="460" t="s">
        <v>1224</v>
      </c>
      <c r="D6928" s="459">
        <v>6</v>
      </c>
      <c r="E6928" s="81"/>
    </row>
    <row r="6929" spans="1:5" x14ac:dyDescent="0.25">
      <c r="A6929" s="458">
        <v>44211</v>
      </c>
      <c r="B6929" s="81" t="s">
        <v>12</v>
      </c>
      <c r="C6929" s="81" t="s">
        <v>12</v>
      </c>
      <c r="D6929" s="459">
        <v>5</v>
      </c>
      <c r="E6929" s="81"/>
    </row>
    <row r="6930" spans="1:5" x14ac:dyDescent="0.25">
      <c r="A6930" s="458">
        <v>44211</v>
      </c>
      <c r="B6930" s="81" t="s">
        <v>1015</v>
      </c>
      <c r="C6930" s="81" t="s">
        <v>1015</v>
      </c>
      <c r="D6930" s="459">
        <v>6</v>
      </c>
      <c r="E6930" s="81"/>
    </row>
    <row r="6931" spans="1:5" x14ac:dyDescent="0.25">
      <c r="A6931" s="458">
        <v>44211</v>
      </c>
      <c r="B6931" s="81" t="s">
        <v>8</v>
      </c>
      <c r="C6931" s="460" t="s">
        <v>1226</v>
      </c>
      <c r="D6931" s="459">
        <v>1</v>
      </c>
      <c r="E6931" s="81"/>
    </row>
    <row r="6932" spans="1:5" x14ac:dyDescent="0.25">
      <c r="A6932" s="458">
        <v>44211</v>
      </c>
      <c r="B6932" s="81" t="s">
        <v>8</v>
      </c>
      <c r="C6932" s="81" t="s">
        <v>58</v>
      </c>
      <c r="D6932" s="459">
        <v>1</v>
      </c>
      <c r="E6932" s="81"/>
    </row>
    <row r="6933" spans="1:5" x14ac:dyDescent="0.25">
      <c r="A6933" s="458">
        <v>44211</v>
      </c>
      <c r="B6933" s="81" t="s">
        <v>8</v>
      </c>
      <c r="C6933" s="81" t="s">
        <v>140</v>
      </c>
      <c r="D6933" s="459">
        <v>12</v>
      </c>
      <c r="E6933" s="81"/>
    </row>
    <row r="6934" spans="1:5" x14ac:dyDescent="0.25">
      <c r="A6934" s="458">
        <v>44211</v>
      </c>
      <c r="B6934" s="81" t="s">
        <v>8</v>
      </c>
      <c r="C6934" s="81" t="s">
        <v>132</v>
      </c>
      <c r="D6934" s="459">
        <v>1</v>
      </c>
      <c r="E6934" s="81"/>
    </row>
    <row r="6935" spans="1:5" x14ac:dyDescent="0.25">
      <c r="A6935" s="458">
        <v>44211</v>
      </c>
      <c r="B6935" s="81" t="s">
        <v>8</v>
      </c>
      <c r="C6935" s="81" t="s">
        <v>40</v>
      </c>
      <c r="D6935" s="459">
        <v>4</v>
      </c>
      <c r="E6935" s="81"/>
    </row>
    <row r="6936" spans="1:5" x14ac:dyDescent="0.25">
      <c r="A6936" s="458">
        <v>44211</v>
      </c>
      <c r="B6936" s="81" t="s">
        <v>8</v>
      </c>
      <c r="C6936" s="81" t="s">
        <v>8</v>
      </c>
      <c r="D6936" s="459">
        <v>73</v>
      </c>
      <c r="E6936" s="81"/>
    </row>
    <row r="6937" spans="1:5" x14ac:dyDescent="0.25">
      <c r="A6937" s="458">
        <v>44211</v>
      </c>
      <c r="B6937" s="81" t="s">
        <v>8</v>
      </c>
      <c r="C6937" s="81" t="s">
        <v>31</v>
      </c>
      <c r="D6937" s="459">
        <v>4</v>
      </c>
      <c r="E6937" s="81"/>
    </row>
    <row r="6938" spans="1:5" x14ac:dyDescent="0.25">
      <c r="A6938" s="458">
        <v>44211</v>
      </c>
      <c r="B6938" s="81" t="s">
        <v>8</v>
      </c>
      <c r="C6938" s="81" t="s">
        <v>592</v>
      </c>
      <c r="D6938" s="459">
        <v>2</v>
      </c>
      <c r="E6938" s="81"/>
    </row>
    <row r="6939" spans="1:5" x14ac:dyDescent="0.25">
      <c r="A6939" s="458">
        <v>44211</v>
      </c>
      <c r="B6939" s="81" t="s">
        <v>8</v>
      </c>
      <c r="C6939" s="81" t="s">
        <v>110</v>
      </c>
      <c r="D6939" s="459">
        <v>4</v>
      </c>
      <c r="E6939" s="81"/>
    </row>
    <row r="6940" spans="1:5" x14ac:dyDescent="0.25">
      <c r="A6940" s="458">
        <v>44211</v>
      </c>
      <c r="B6940" s="81" t="s">
        <v>49</v>
      </c>
      <c r="C6940" s="81" t="s">
        <v>49</v>
      </c>
      <c r="D6940" s="459">
        <v>5</v>
      </c>
      <c r="E6940" s="81"/>
    </row>
    <row r="6941" spans="1:5" x14ac:dyDescent="0.25">
      <c r="A6941" s="458">
        <v>44211</v>
      </c>
      <c r="B6941" s="81" t="s">
        <v>50</v>
      </c>
      <c r="C6941" s="81" t="s">
        <v>365</v>
      </c>
      <c r="D6941" s="459">
        <v>12</v>
      </c>
      <c r="E6941" s="81"/>
    </row>
    <row r="6942" spans="1:5" x14ac:dyDescent="0.25">
      <c r="A6942" s="458">
        <v>44211</v>
      </c>
      <c r="B6942" s="81" t="s">
        <v>27</v>
      </c>
      <c r="C6942" s="81" t="s">
        <v>139</v>
      </c>
      <c r="D6942" s="459">
        <v>18</v>
      </c>
      <c r="E6942" s="81"/>
    </row>
    <row r="6943" spans="1:5" x14ac:dyDescent="0.25">
      <c r="A6943" s="458">
        <v>44211</v>
      </c>
      <c r="B6943" s="81" t="s">
        <v>27</v>
      </c>
      <c r="C6943" s="81" t="s">
        <v>43</v>
      </c>
      <c r="D6943" s="459">
        <v>34</v>
      </c>
      <c r="E6943" s="81"/>
    </row>
    <row r="6944" spans="1:5" x14ac:dyDescent="0.25">
      <c r="A6944" s="458">
        <v>44211</v>
      </c>
      <c r="B6944" s="81" t="s">
        <v>27</v>
      </c>
      <c r="C6944" s="81" t="s">
        <v>928</v>
      </c>
      <c r="D6944" s="459">
        <v>1</v>
      </c>
      <c r="E6944" s="81"/>
    </row>
    <row r="6945" spans="1:5" x14ac:dyDescent="0.25">
      <c r="A6945" s="458">
        <v>44211</v>
      </c>
      <c r="B6945" s="81" t="s">
        <v>27</v>
      </c>
      <c r="C6945" s="81" t="s">
        <v>707</v>
      </c>
      <c r="D6945" s="459">
        <v>2</v>
      </c>
      <c r="E6945" s="81"/>
    </row>
    <row r="6946" spans="1:5" x14ac:dyDescent="0.25">
      <c r="A6946" s="458">
        <v>44211</v>
      </c>
      <c r="B6946" s="81" t="s">
        <v>27</v>
      </c>
      <c r="C6946" s="460" t="s">
        <v>1257</v>
      </c>
      <c r="D6946" s="459">
        <v>1</v>
      </c>
      <c r="E6946" s="81"/>
    </row>
    <row r="6947" spans="1:5" x14ac:dyDescent="0.25">
      <c r="A6947" s="458">
        <v>44211</v>
      </c>
      <c r="B6947" s="81" t="s">
        <v>51</v>
      </c>
      <c r="C6947" s="81" t="s">
        <v>51</v>
      </c>
      <c r="D6947" s="459">
        <v>9</v>
      </c>
      <c r="E6947" s="81"/>
    </row>
    <row r="6948" spans="1:5" x14ac:dyDescent="0.25">
      <c r="A6948" s="458">
        <v>44211</v>
      </c>
      <c r="B6948" s="81" t="s">
        <v>10</v>
      </c>
      <c r="C6948" s="81" t="s">
        <v>10</v>
      </c>
      <c r="D6948" s="459">
        <v>15</v>
      </c>
      <c r="E6948" s="81"/>
    </row>
    <row r="6949" spans="1:5" x14ac:dyDescent="0.25">
      <c r="A6949" s="458">
        <v>44212</v>
      </c>
      <c r="B6949" s="81" t="s">
        <v>14</v>
      </c>
      <c r="C6949" s="81" t="s">
        <v>936</v>
      </c>
      <c r="D6949" s="459">
        <v>1</v>
      </c>
      <c r="E6949" s="81"/>
    </row>
    <row r="6950" spans="1:5" x14ac:dyDescent="0.25">
      <c r="A6950" s="458">
        <v>44212</v>
      </c>
      <c r="B6950" s="81" t="s">
        <v>14</v>
      </c>
      <c r="C6950" s="81" t="s">
        <v>14</v>
      </c>
      <c r="D6950" s="459">
        <v>60</v>
      </c>
      <c r="E6950" s="81"/>
    </row>
    <row r="6951" spans="1:5" x14ac:dyDescent="0.25">
      <c r="A6951" s="458">
        <v>44212</v>
      </c>
      <c r="B6951" s="81" t="s">
        <v>14</v>
      </c>
      <c r="C6951" s="81" t="s">
        <v>16</v>
      </c>
      <c r="D6951" s="459">
        <v>7</v>
      </c>
      <c r="E6951" s="81"/>
    </row>
    <row r="6952" spans="1:5" x14ac:dyDescent="0.25">
      <c r="A6952" s="458">
        <v>44212</v>
      </c>
      <c r="B6952" s="81" t="s">
        <v>14</v>
      </c>
      <c r="C6952" s="81" t="s">
        <v>794</v>
      </c>
      <c r="D6952" s="459">
        <v>3</v>
      </c>
      <c r="E6952" s="81"/>
    </row>
    <row r="6953" spans="1:5" x14ac:dyDescent="0.25">
      <c r="A6953" s="458">
        <v>44212</v>
      </c>
      <c r="B6953" s="81" t="s">
        <v>14</v>
      </c>
      <c r="C6953" s="81" t="s">
        <v>84</v>
      </c>
      <c r="D6953" s="459">
        <v>7</v>
      </c>
      <c r="E6953" s="81"/>
    </row>
    <row r="6954" spans="1:5" x14ac:dyDescent="0.25">
      <c r="A6954" s="458">
        <v>44212</v>
      </c>
      <c r="B6954" s="81" t="s">
        <v>20</v>
      </c>
      <c r="C6954" s="460" t="s">
        <v>1151</v>
      </c>
      <c r="D6954" s="459">
        <v>1</v>
      </c>
      <c r="E6954" s="81"/>
    </row>
    <row r="6955" spans="1:5" x14ac:dyDescent="0.25">
      <c r="A6955" s="458">
        <v>44212</v>
      </c>
      <c r="B6955" s="81" t="s">
        <v>20</v>
      </c>
      <c r="C6955" s="81" t="s">
        <v>20</v>
      </c>
      <c r="D6955" s="459">
        <v>102</v>
      </c>
      <c r="E6955" s="81"/>
    </row>
    <row r="6956" spans="1:5" x14ac:dyDescent="0.25">
      <c r="A6956" s="458">
        <v>44212</v>
      </c>
      <c r="B6956" s="81" t="s">
        <v>20</v>
      </c>
      <c r="C6956" s="460" t="s">
        <v>909</v>
      </c>
      <c r="D6956" s="459">
        <v>1</v>
      </c>
      <c r="E6956" s="81"/>
    </row>
    <row r="6957" spans="1:5" x14ac:dyDescent="0.25">
      <c r="A6957" s="458">
        <v>44212</v>
      </c>
      <c r="B6957" s="81" t="s">
        <v>20</v>
      </c>
      <c r="C6957" s="81" t="s">
        <v>709</v>
      </c>
      <c r="D6957" s="459">
        <v>1</v>
      </c>
      <c r="E6957" s="81"/>
    </row>
    <row r="6958" spans="1:5" x14ac:dyDescent="0.25">
      <c r="A6958" s="458">
        <v>44212</v>
      </c>
      <c r="B6958" s="81" t="s">
        <v>13</v>
      </c>
      <c r="C6958" s="460" t="s">
        <v>1161</v>
      </c>
      <c r="D6958" s="459">
        <v>1</v>
      </c>
      <c r="E6958" s="81"/>
    </row>
    <row r="6959" spans="1:5" x14ac:dyDescent="0.25">
      <c r="A6959" s="458">
        <v>44212</v>
      </c>
      <c r="B6959" s="81" t="s">
        <v>13</v>
      </c>
      <c r="C6959" s="460" t="s">
        <v>803</v>
      </c>
      <c r="D6959" s="459">
        <v>2</v>
      </c>
      <c r="E6959" s="81"/>
    </row>
    <row r="6960" spans="1:5" x14ac:dyDescent="0.25">
      <c r="A6960" s="458">
        <v>44212</v>
      </c>
      <c r="B6960" s="81" t="s">
        <v>13</v>
      </c>
      <c r="C6960" s="81" t="s">
        <v>13</v>
      </c>
      <c r="D6960" s="459">
        <v>2</v>
      </c>
      <c r="E6960" s="81"/>
    </row>
    <row r="6961" spans="1:5" x14ac:dyDescent="0.25">
      <c r="A6961" s="458">
        <v>44212</v>
      </c>
      <c r="B6961" s="81" t="s">
        <v>13</v>
      </c>
      <c r="C6961" s="460" t="s">
        <v>1167</v>
      </c>
      <c r="D6961" s="459">
        <v>2</v>
      </c>
      <c r="E6961" s="81"/>
    </row>
    <row r="6962" spans="1:5" x14ac:dyDescent="0.25">
      <c r="A6962" s="458">
        <v>44212</v>
      </c>
      <c r="B6962" s="81" t="s">
        <v>24</v>
      </c>
      <c r="C6962" s="81" t="s">
        <v>23</v>
      </c>
      <c r="D6962" s="459">
        <v>13</v>
      </c>
      <c r="E6962" s="81"/>
    </row>
    <row r="6963" spans="1:5" x14ac:dyDescent="0.25">
      <c r="A6963" s="458">
        <v>44212</v>
      </c>
      <c r="B6963" s="81" t="s">
        <v>24</v>
      </c>
      <c r="C6963" s="118" t="s">
        <v>2972</v>
      </c>
      <c r="D6963" s="459">
        <v>2</v>
      </c>
      <c r="E6963" s="81"/>
    </row>
    <row r="6964" spans="1:5" x14ac:dyDescent="0.25">
      <c r="A6964" s="458">
        <v>44212</v>
      </c>
      <c r="B6964" s="81" t="s">
        <v>24</v>
      </c>
      <c r="C6964" s="81" t="s">
        <v>24</v>
      </c>
      <c r="D6964" s="459">
        <v>8</v>
      </c>
      <c r="E6964" s="81"/>
    </row>
    <row r="6965" spans="1:5" x14ac:dyDescent="0.25">
      <c r="A6965" s="458">
        <v>44212</v>
      </c>
      <c r="B6965" s="81" t="s">
        <v>24</v>
      </c>
      <c r="C6965" s="81" t="s">
        <v>653</v>
      </c>
      <c r="D6965" s="459">
        <v>1</v>
      </c>
      <c r="E6965" s="81"/>
    </row>
    <row r="6966" spans="1:5" x14ac:dyDescent="0.25">
      <c r="A6966" s="458">
        <v>44212</v>
      </c>
      <c r="B6966" s="81" t="s">
        <v>47</v>
      </c>
      <c r="C6966" s="81" t="s">
        <v>47</v>
      </c>
      <c r="D6966" s="459">
        <v>1</v>
      </c>
      <c r="E6966" s="81"/>
    </row>
    <row r="6967" spans="1:5" x14ac:dyDescent="0.25">
      <c r="A6967" s="458">
        <v>44212</v>
      </c>
      <c r="B6967" s="81" t="s">
        <v>48</v>
      </c>
      <c r="C6967" s="460" t="s">
        <v>1380</v>
      </c>
      <c r="D6967" s="459">
        <v>4</v>
      </c>
      <c r="E6967" s="81"/>
    </row>
    <row r="6968" spans="1:5" x14ac:dyDescent="0.25">
      <c r="A6968" s="458">
        <v>44212</v>
      </c>
      <c r="B6968" s="81" t="s">
        <v>7</v>
      </c>
      <c r="C6968" s="460" t="s">
        <v>1191</v>
      </c>
      <c r="D6968" s="459">
        <v>4</v>
      </c>
      <c r="E6968" s="81"/>
    </row>
    <row r="6969" spans="1:5" x14ac:dyDescent="0.25">
      <c r="A6969" s="458">
        <v>44212</v>
      </c>
      <c r="B6969" s="81" t="s">
        <v>7</v>
      </c>
      <c r="C6969" s="81" t="s">
        <v>7</v>
      </c>
      <c r="D6969" s="459">
        <v>14</v>
      </c>
      <c r="E6969" s="81"/>
    </row>
    <row r="6970" spans="1:5" x14ac:dyDescent="0.25">
      <c r="A6970" s="458">
        <v>44212</v>
      </c>
      <c r="B6970" s="81" t="s">
        <v>9</v>
      </c>
      <c r="C6970" s="81" t="s">
        <v>9</v>
      </c>
      <c r="D6970" s="459">
        <v>83</v>
      </c>
      <c r="E6970" s="81"/>
    </row>
    <row r="6971" spans="1:5" x14ac:dyDescent="0.25">
      <c r="A6971" s="458">
        <v>44212</v>
      </c>
      <c r="B6971" s="81" t="s">
        <v>9</v>
      </c>
      <c r="C6971" s="81" t="s">
        <v>17</v>
      </c>
      <c r="D6971" s="459">
        <v>1</v>
      </c>
      <c r="E6971" s="81"/>
    </row>
    <row r="6972" spans="1:5" x14ac:dyDescent="0.25">
      <c r="A6972" s="458">
        <v>44212</v>
      </c>
      <c r="B6972" s="81" t="s">
        <v>9</v>
      </c>
      <c r="C6972" s="460" t="s">
        <v>1202</v>
      </c>
      <c r="D6972" s="459">
        <v>5</v>
      </c>
      <c r="E6972" s="81"/>
    </row>
    <row r="6973" spans="1:5" x14ac:dyDescent="0.25">
      <c r="A6973" s="458">
        <v>44212</v>
      </c>
      <c r="B6973" s="81" t="s">
        <v>9</v>
      </c>
      <c r="C6973" s="81" t="s">
        <v>143</v>
      </c>
      <c r="D6973" s="459">
        <v>7</v>
      </c>
      <c r="E6973" s="81"/>
    </row>
    <row r="6974" spans="1:5" x14ac:dyDescent="0.25">
      <c r="A6974" s="458">
        <v>44212</v>
      </c>
      <c r="B6974" s="81" t="s">
        <v>15</v>
      </c>
      <c r="C6974" s="81" t="s">
        <v>107</v>
      </c>
      <c r="D6974" s="459">
        <v>13</v>
      </c>
      <c r="E6974" s="81"/>
    </row>
    <row r="6975" spans="1:5" x14ac:dyDescent="0.25">
      <c r="A6975" s="458">
        <v>44212</v>
      </c>
      <c r="B6975" s="81" t="s">
        <v>15</v>
      </c>
      <c r="C6975" s="81" t="s">
        <v>1139</v>
      </c>
      <c r="D6975" s="459">
        <v>3</v>
      </c>
      <c r="E6975" s="81"/>
    </row>
    <row r="6976" spans="1:5" x14ac:dyDescent="0.25">
      <c r="A6976" s="458">
        <v>44212</v>
      </c>
      <c r="B6976" s="81" t="s">
        <v>15</v>
      </c>
      <c r="C6976" s="460" t="s">
        <v>1018</v>
      </c>
      <c r="D6976" s="459">
        <v>1</v>
      </c>
      <c r="E6976" s="81"/>
    </row>
    <row r="6977" spans="1:5" x14ac:dyDescent="0.25">
      <c r="A6977" s="458">
        <v>44212</v>
      </c>
      <c r="B6977" s="81" t="s">
        <v>11</v>
      </c>
      <c r="C6977" s="81" t="s">
        <v>64</v>
      </c>
      <c r="D6977" s="459">
        <v>2</v>
      </c>
      <c r="E6977" s="81"/>
    </row>
    <row r="6978" spans="1:5" x14ac:dyDescent="0.25">
      <c r="A6978" s="458">
        <v>44212</v>
      </c>
      <c r="B6978" s="81" t="s">
        <v>11</v>
      </c>
      <c r="C6978" s="81" t="s">
        <v>11</v>
      </c>
      <c r="D6978" s="459">
        <v>17</v>
      </c>
      <c r="E6978" s="81"/>
    </row>
    <row r="6979" spans="1:5" x14ac:dyDescent="0.25">
      <c r="A6979" s="458">
        <v>44212</v>
      </c>
      <c r="B6979" s="81" t="s">
        <v>11</v>
      </c>
      <c r="C6979" s="81" t="s">
        <v>840</v>
      </c>
      <c r="D6979" s="459">
        <v>1</v>
      </c>
      <c r="E6979" s="81"/>
    </row>
    <row r="6980" spans="1:5" x14ac:dyDescent="0.25">
      <c r="A6980" s="458">
        <v>44212</v>
      </c>
      <c r="B6980" s="81" t="s">
        <v>11</v>
      </c>
      <c r="C6980" s="81" t="s">
        <v>752</v>
      </c>
      <c r="D6980" s="459">
        <v>1</v>
      </c>
      <c r="E6980" s="81"/>
    </row>
    <row r="6981" spans="1:5" x14ac:dyDescent="0.25">
      <c r="A6981" s="458">
        <v>44212</v>
      </c>
      <c r="B6981" s="81" t="s">
        <v>12</v>
      </c>
      <c r="C6981" s="460" t="s">
        <v>1224</v>
      </c>
      <c r="D6981" s="459">
        <v>2</v>
      </c>
      <c r="E6981" s="81"/>
    </row>
    <row r="6982" spans="1:5" x14ac:dyDescent="0.25">
      <c r="A6982" s="458">
        <v>44212</v>
      </c>
      <c r="B6982" s="81" t="s">
        <v>12</v>
      </c>
      <c r="C6982" s="81" t="s">
        <v>12</v>
      </c>
      <c r="D6982" s="459">
        <v>11</v>
      </c>
      <c r="E6982" s="81"/>
    </row>
    <row r="6983" spans="1:5" x14ac:dyDescent="0.25">
      <c r="A6983" s="458">
        <v>44212</v>
      </c>
      <c r="B6983" s="81" t="s">
        <v>1015</v>
      </c>
      <c r="C6983" s="81" t="s">
        <v>1015</v>
      </c>
      <c r="D6983" s="459">
        <v>10</v>
      </c>
      <c r="E6983" s="81"/>
    </row>
    <row r="6984" spans="1:5" x14ac:dyDescent="0.25">
      <c r="A6984" s="458">
        <v>44212</v>
      </c>
      <c r="B6984" s="81" t="s">
        <v>8</v>
      </c>
      <c r="C6984" s="81" t="s">
        <v>72</v>
      </c>
      <c r="D6984" s="459">
        <v>2</v>
      </c>
      <c r="E6984" s="81"/>
    </row>
    <row r="6985" spans="1:5" x14ac:dyDescent="0.25">
      <c r="A6985" s="458">
        <v>44212</v>
      </c>
      <c r="B6985" s="81" t="s">
        <v>8</v>
      </c>
      <c r="C6985" s="81" t="s">
        <v>58</v>
      </c>
      <c r="D6985" s="459">
        <v>12</v>
      </c>
      <c r="E6985" s="81"/>
    </row>
    <row r="6986" spans="1:5" x14ac:dyDescent="0.25">
      <c r="A6986" s="458">
        <v>44212</v>
      </c>
      <c r="B6986" s="81" t="s">
        <v>8</v>
      </c>
      <c r="C6986" s="81" t="s">
        <v>718</v>
      </c>
      <c r="D6986" s="459">
        <v>1</v>
      </c>
      <c r="E6986" s="81"/>
    </row>
    <row r="6987" spans="1:5" x14ac:dyDescent="0.25">
      <c r="A6987" s="458">
        <v>44212</v>
      </c>
      <c r="B6987" s="81" t="s">
        <v>8</v>
      </c>
      <c r="C6987" s="81" t="s">
        <v>140</v>
      </c>
      <c r="D6987" s="459">
        <v>19</v>
      </c>
      <c r="E6987" s="81"/>
    </row>
    <row r="6988" spans="1:5" x14ac:dyDescent="0.25">
      <c r="A6988" s="458">
        <v>44212</v>
      </c>
      <c r="B6988" s="81" t="s">
        <v>8</v>
      </c>
      <c r="C6988" s="81" t="s">
        <v>132</v>
      </c>
      <c r="D6988" s="459">
        <v>2</v>
      </c>
      <c r="E6988" s="81"/>
    </row>
    <row r="6989" spans="1:5" x14ac:dyDescent="0.25">
      <c r="A6989" s="458">
        <v>44212</v>
      </c>
      <c r="B6989" s="81" t="s">
        <v>8</v>
      </c>
      <c r="C6989" s="81" t="s">
        <v>203</v>
      </c>
      <c r="D6989" s="459">
        <v>27</v>
      </c>
      <c r="E6989" s="81"/>
    </row>
    <row r="6990" spans="1:5" x14ac:dyDescent="0.25">
      <c r="A6990" s="458">
        <v>44212</v>
      </c>
      <c r="B6990" s="81" t="s">
        <v>8</v>
      </c>
      <c r="C6990" s="81" t="s">
        <v>8</v>
      </c>
      <c r="D6990" s="459">
        <v>70</v>
      </c>
      <c r="E6990" s="81"/>
    </row>
    <row r="6991" spans="1:5" x14ac:dyDescent="0.25">
      <c r="A6991" s="458">
        <v>44212</v>
      </c>
      <c r="B6991" s="81" t="s">
        <v>8</v>
      </c>
      <c r="C6991" s="81" t="s">
        <v>31</v>
      </c>
      <c r="D6991" s="459">
        <v>2</v>
      </c>
      <c r="E6991" s="81"/>
    </row>
    <row r="6992" spans="1:5" x14ac:dyDescent="0.25">
      <c r="A6992" s="458">
        <v>44212</v>
      </c>
      <c r="B6992" s="81" t="s">
        <v>8</v>
      </c>
      <c r="C6992" s="81" t="s">
        <v>702</v>
      </c>
      <c r="D6992" s="459">
        <v>1</v>
      </c>
      <c r="E6992" s="81"/>
    </row>
    <row r="6993" spans="1:5" x14ac:dyDescent="0.25">
      <c r="A6993" s="458">
        <v>44212</v>
      </c>
      <c r="B6993" s="81" t="s">
        <v>8</v>
      </c>
      <c r="C6993" s="81" t="s">
        <v>592</v>
      </c>
      <c r="D6993" s="459">
        <v>3</v>
      </c>
      <c r="E6993" s="81"/>
    </row>
    <row r="6994" spans="1:5" x14ac:dyDescent="0.25">
      <c r="A6994" s="458">
        <v>44212</v>
      </c>
      <c r="B6994" s="81" t="s">
        <v>8</v>
      </c>
      <c r="C6994" s="81" t="s">
        <v>110</v>
      </c>
      <c r="D6994" s="459">
        <v>4</v>
      </c>
      <c r="E6994" s="81"/>
    </row>
    <row r="6995" spans="1:5" x14ac:dyDescent="0.25">
      <c r="A6995" s="458">
        <v>44212</v>
      </c>
      <c r="B6995" s="81" t="s">
        <v>49</v>
      </c>
      <c r="C6995" s="460" t="s">
        <v>1246</v>
      </c>
      <c r="D6995" s="459">
        <v>2</v>
      </c>
      <c r="E6995" s="81"/>
    </row>
    <row r="6996" spans="1:5" x14ac:dyDescent="0.25">
      <c r="A6996" s="458">
        <v>44212</v>
      </c>
      <c r="B6996" s="81" t="s">
        <v>49</v>
      </c>
      <c r="C6996" s="81" t="s">
        <v>49</v>
      </c>
      <c r="D6996" s="459">
        <v>2</v>
      </c>
      <c r="E6996" s="81"/>
    </row>
    <row r="6997" spans="1:5" x14ac:dyDescent="0.25">
      <c r="A6997" s="458">
        <v>44212</v>
      </c>
      <c r="B6997" s="81" t="s">
        <v>50</v>
      </c>
      <c r="C6997" s="116" t="s">
        <v>1140</v>
      </c>
      <c r="D6997" s="459">
        <v>2</v>
      </c>
      <c r="E6997" s="81"/>
    </row>
    <row r="6998" spans="1:5" x14ac:dyDescent="0.25">
      <c r="A6998" s="458">
        <v>44212</v>
      </c>
      <c r="B6998" s="81" t="s">
        <v>50</v>
      </c>
      <c r="C6998" s="81" t="s">
        <v>365</v>
      </c>
      <c r="D6998" s="459">
        <v>18</v>
      </c>
      <c r="E6998" s="81"/>
    </row>
    <row r="6999" spans="1:5" x14ac:dyDescent="0.25">
      <c r="A6999" s="458">
        <v>44212</v>
      </c>
      <c r="B6999" s="81" t="s">
        <v>27</v>
      </c>
      <c r="C6999" s="460" t="s">
        <v>1252</v>
      </c>
      <c r="D6999" s="459">
        <v>1</v>
      </c>
      <c r="E6999" s="81"/>
    </row>
    <row r="7000" spans="1:5" x14ac:dyDescent="0.25">
      <c r="A7000" s="458">
        <v>44212</v>
      </c>
      <c r="B7000" s="81" t="s">
        <v>27</v>
      </c>
      <c r="C7000" s="81" t="s">
        <v>139</v>
      </c>
      <c r="D7000" s="459">
        <v>2</v>
      </c>
      <c r="E7000" s="81"/>
    </row>
    <row r="7001" spans="1:5" x14ac:dyDescent="0.25">
      <c r="A7001" s="458">
        <v>44212</v>
      </c>
      <c r="B7001" s="81" t="s">
        <v>27</v>
      </c>
      <c r="C7001" s="81" t="s">
        <v>233</v>
      </c>
      <c r="D7001" s="459">
        <v>1</v>
      </c>
      <c r="E7001" s="81"/>
    </row>
    <row r="7002" spans="1:5" x14ac:dyDescent="0.25">
      <c r="A7002" s="458">
        <v>44212</v>
      </c>
      <c r="B7002" s="81" t="s">
        <v>27</v>
      </c>
      <c r="C7002" s="81" t="s">
        <v>43</v>
      </c>
      <c r="D7002" s="459">
        <v>19</v>
      </c>
      <c r="E7002" s="81"/>
    </row>
    <row r="7003" spans="1:5" x14ac:dyDescent="0.25">
      <c r="A7003" s="458">
        <v>44212</v>
      </c>
      <c r="B7003" s="81" t="s">
        <v>51</v>
      </c>
      <c r="C7003" s="460" t="s">
        <v>697</v>
      </c>
      <c r="D7003" s="459">
        <v>1</v>
      </c>
      <c r="E7003" s="81"/>
    </row>
    <row r="7004" spans="1:5" x14ac:dyDescent="0.25">
      <c r="A7004" s="458">
        <v>44212</v>
      </c>
      <c r="B7004" s="81" t="s">
        <v>51</v>
      </c>
      <c r="C7004" s="460" t="s">
        <v>677</v>
      </c>
      <c r="D7004" s="459">
        <v>1</v>
      </c>
      <c r="E7004" s="81"/>
    </row>
    <row r="7005" spans="1:5" x14ac:dyDescent="0.25">
      <c r="A7005" s="458">
        <v>44212</v>
      </c>
      <c r="B7005" s="81" t="s">
        <v>51</v>
      </c>
      <c r="C7005" s="81" t="s">
        <v>51</v>
      </c>
      <c r="D7005" s="459">
        <v>6</v>
      </c>
      <c r="E7005" s="81"/>
    </row>
    <row r="7006" spans="1:5" x14ac:dyDescent="0.25">
      <c r="A7006" s="458">
        <v>44212</v>
      </c>
      <c r="B7006" s="81" t="s">
        <v>10</v>
      </c>
      <c r="C7006" s="81" t="s">
        <v>10</v>
      </c>
      <c r="D7006" s="459">
        <v>11</v>
      </c>
      <c r="E7006" s="81"/>
    </row>
    <row r="7007" spans="1:5" x14ac:dyDescent="0.25">
      <c r="A7007" s="458">
        <v>44213</v>
      </c>
      <c r="B7007" s="81" t="s">
        <v>14</v>
      </c>
      <c r="C7007" s="81" t="s">
        <v>14</v>
      </c>
      <c r="D7007" s="459">
        <v>0</v>
      </c>
      <c r="E7007" s="81"/>
    </row>
    <row r="7008" spans="1:5" x14ac:dyDescent="0.25">
      <c r="A7008" s="458">
        <v>44213</v>
      </c>
      <c r="B7008" s="81" t="s">
        <v>20</v>
      </c>
      <c r="C7008" s="81" t="s">
        <v>20</v>
      </c>
      <c r="D7008" s="459">
        <v>0</v>
      </c>
      <c r="E7008" s="81"/>
    </row>
    <row r="7009" spans="1:5" x14ac:dyDescent="0.25">
      <c r="A7009" s="458">
        <v>44213</v>
      </c>
      <c r="B7009" s="81" t="s">
        <v>13</v>
      </c>
      <c r="C7009" s="81" t="s">
        <v>13</v>
      </c>
      <c r="D7009" s="459">
        <v>0</v>
      </c>
      <c r="E7009" s="81"/>
    </row>
    <row r="7010" spans="1:5" x14ac:dyDescent="0.25">
      <c r="A7010" s="458">
        <v>44213</v>
      </c>
      <c r="B7010" s="81" t="s">
        <v>24</v>
      </c>
      <c r="C7010" s="81" t="s">
        <v>24</v>
      </c>
      <c r="D7010" s="459">
        <v>0</v>
      </c>
      <c r="E7010" s="81"/>
    </row>
    <row r="7011" spans="1:5" x14ac:dyDescent="0.25">
      <c r="A7011" s="458">
        <v>44213</v>
      </c>
      <c r="B7011" s="81" t="s">
        <v>47</v>
      </c>
      <c r="C7011" s="81" t="s">
        <v>47</v>
      </c>
      <c r="D7011" s="459">
        <v>0</v>
      </c>
      <c r="E7011" s="81"/>
    </row>
    <row r="7012" spans="1:5" x14ac:dyDescent="0.25">
      <c r="A7012" s="458">
        <v>44213</v>
      </c>
      <c r="B7012" s="81" t="s">
        <v>48</v>
      </c>
      <c r="C7012" s="460" t="s">
        <v>1380</v>
      </c>
      <c r="D7012" s="459">
        <v>0</v>
      </c>
      <c r="E7012" s="81"/>
    </row>
    <row r="7013" spans="1:5" x14ac:dyDescent="0.25">
      <c r="A7013" s="458">
        <v>44213</v>
      </c>
      <c r="B7013" s="81" t="s">
        <v>7</v>
      </c>
      <c r="C7013" s="81" t="s">
        <v>7</v>
      </c>
      <c r="D7013" s="459">
        <v>0</v>
      </c>
      <c r="E7013" s="81"/>
    </row>
    <row r="7014" spans="1:5" x14ac:dyDescent="0.25">
      <c r="A7014" s="458">
        <v>44213</v>
      </c>
      <c r="B7014" s="81" t="s">
        <v>9</v>
      </c>
      <c r="C7014" s="81" t="s">
        <v>9</v>
      </c>
      <c r="D7014" s="459">
        <v>0</v>
      </c>
      <c r="E7014" s="81"/>
    </row>
    <row r="7015" spans="1:5" x14ac:dyDescent="0.25">
      <c r="A7015" s="458">
        <v>44213</v>
      </c>
      <c r="B7015" s="81" t="s">
        <v>15</v>
      </c>
      <c r="C7015" s="81" t="s">
        <v>1139</v>
      </c>
      <c r="D7015" s="459">
        <v>0</v>
      </c>
      <c r="E7015" s="81"/>
    </row>
    <row r="7016" spans="1:5" x14ac:dyDescent="0.25">
      <c r="A7016" s="458">
        <v>44213</v>
      </c>
      <c r="B7016" s="81" t="s">
        <v>11</v>
      </c>
      <c r="C7016" s="81" t="s">
        <v>11</v>
      </c>
      <c r="D7016" s="459">
        <v>0</v>
      </c>
      <c r="E7016" s="81"/>
    </row>
    <row r="7017" spans="1:5" x14ac:dyDescent="0.25">
      <c r="A7017" s="458">
        <v>44213</v>
      </c>
      <c r="B7017" s="81" t="s">
        <v>12</v>
      </c>
      <c r="C7017" s="81" t="s">
        <v>12</v>
      </c>
      <c r="D7017" s="459">
        <v>0</v>
      </c>
      <c r="E7017" s="81"/>
    </row>
    <row r="7018" spans="1:5" x14ac:dyDescent="0.25">
      <c r="A7018" s="458">
        <v>44213</v>
      </c>
      <c r="B7018" s="81" t="s">
        <v>1015</v>
      </c>
      <c r="C7018" s="81" t="s">
        <v>1015</v>
      </c>
      <c r="D7018" s="459">
        <v>0</v>
      </c>
      <c r="E7018" s="81"/>
    </row>
    <row r="7019" spans="1:5" x14ac:dyDescent="0.25">
      <c r="A7019" s="458">
        <v>44213</v>
      </c>
      <c r="B7019" s="81" t="s">
        <v>8</v>
      </c>
      <c r="C7019" s="81" t="s">
        <v>8</v>
      </c>
      <c r="D7019" s="459">
        <v>0</v>
      </c>
      <c r="E7019" s="81"/>
    </row>
    <row r="7020" spans="1:5" x14ac:dyDescent="0.25">
      <c r="A7020" s="458">
        <v>44213</v>
      </c>
      <c r="B7020" s="81" t="s">
        <v>49</v>
      </c>
      <c r="C7020" s="81" t="s">
        <v>49</v>
      </c>
      <c r="D7020" s="459">
        <v>0</v>
      </c>
      <c r="E7020" s="81"/>
    </row>
    <row r="7021" spans="1:5" x14ac:dyDescent="0.25">
      <c r="A7021" s="458">
        <v>44213</v>
      </c>
      <c r="B7021" s="81" t="s">
        <v>50</v>
      </c>
      <c r="C7021" s="81" t="s">
        <v>365</v>
      </c>
      <c r="D7021" s="459">
        <v>0</v>
      </c>
      <c r="E7021" s="81"/>
    </row>
    <row r="7022" spans="1:5" x14ac:dyDescent="0.25">
      <c r="A7022" s="458">
        <v>44213</v>
      </c>
      <c r="B7022" s="81" t="s">
        <v>27</v>
      </c>
      <c r="C7022" s="460" t="s">
        <v>43</v>
      </c>
      <c r="D7022" s="459">
        <v>0</v>
      </c>
      <c r="E7022" s="81"/>
    </row>
    <row r="7023" spans="1:5" x14ac:dyDescent="0.25">
      <c r="A7023" s="458">
        <v>44213</v>
      </c>
      <c r="B7023" s="81" t="s">
        <v>51</v>
      </c>
      <c r="C7023" s="81" t="s">
        <v>51</v>
      </c>
      <c r="D7023" s="459">
        <v>0</v>
      </c>
      <c r="E7023" s="81"/>
    </row>
    <row r="7024" spans="1:5" x14ac:dyDescent="0.25">
      <c r="A7024" s="458">
        <v>44213</v>
      </c>
      <c r="B7024" s="81" t="s">
        <v>10</v>
      </c>
      <c r="C7024" s="81" t="s">
        <v>10</v>
      </c>
      <c r="D7024" s="459">
        <v>0</v>
      </c>
      <c r="E7024" s="81"/>
    </row>
    <row r="7025" spans="1:5" x14ac:dyDescent="0.25">
      <c r="A7025" s="458">
        <v>44214</v>
      </c>
      <c r="B7025" s="81" t="s">
        <v>14</v>
      </c>
      <c r="C7025" s="81" t="s">
        <v>14</v>
      </c>
      <c r="D7025" s="459">
        <v>28</v>
      </c>
      <c r="E7025" s="81"/>
    </row>
    <row r="7026" spans="1:5" x14ac:dyDescent="0.25">
      <c r="A7026" s="458">
        <v>44214</v>
      </c>
      <c r="B7026" s="81" t="s">
        <v>14</v>
      </c>
      <c r="C7026" s="81" t="s">
        <v>16</v>
      </c>
      <c r="D7026" s="459">
        <v>27</v>
      </c>
      <c r="E7026" s="81"/>
    </row>
    <row r="7027" spans="1:5" x14ac:dyDescent="0.25">
      <c r="A7027" s="458">
        <v>44214</v>
      </c>
      <c r="B7027" s="81" t="s">
        <v>14</v>
      </c>
      <c r="C7027" s="81" t="s">
        <v>84</v>
      </c>
      <c r="D7027" s="459">
        <v>17</v>
      </c>
      <c r="E7027" s="81"/>
    </row>
    <row r="7028" spans="1:5" x14ac:dyDescent="0.25">
      <c r="A7028" s="458">
        <v>44214</v>
      </c>
      <c r="B7028" s="81" t="s">
        <v>20</v>
      </c>
      <c r="C7028" s="81" t="s">
        <v>20</v>
      </c>
      <c r="D7028" s="459">
        <v>96</v>
      </c>
      <c r="E7028" s="81"/>
    </row>
    <row r="7029" spans="1:5" x14ac:dyDescent="0.25">
      <c r="A7029" s="458">
        <v>44214</v>
      </c>
      <c r="B7029" s="81" t="s">
        <v>20</v>
      </c>
      <c r="C7029" s="81" t="s">
        <v>648</v>
      </c>
      <c r="D7029" s="459">
        <v>1</v>
      </c>
      <c r="E7029" s="81"/>
    </row>
    <row r="7030" spans="1:5" x14ac:dyDescent="0.25">
      <c r="A7030" s="458">
        <v>44214</v>
      </c>
      <c r="B7030" s="81" t="s">
        <v>20</v>
      </c>
      <c r="C7030" s="81" t="s">
        <v>709</v>
      </c>
      <c r="D7030" s="459">
        <v>1</v>
      </c>
      <c r="E7030" s="81"/>
    </row>
    <row r="7031" spans="1:5" x14ac:dyDescent="0.25">
      <c r="A7031" s="458">
        <v>44214</v>
      </c>
      <c r="B7031" s="81" t="s">
        <v>13</v>
      </c>
      <c r="C7031" s="81" t="s">
        <v>13</v>
      </c>
      <c r="D7031" s="459">
        <v>3</v>
      </c>
      <c r="E7031" s="81"/>
    </row>
    <row r="7032" spans="1:5" x14ac:dyDescent="0.25">
      <c r="A7032" s="458">
        <v>44214</v>
      </c>
      <c r="B7032" s="81" t="s">
        <v>13</v>
      </c>
      <c r="C7032" s="460" t="s">
        <v>1165</v>
      </c>
      <c r="D7032" s="459">
        <v>2</v>
      </c>
      <c r="E7032" s="81"/>
    </row>
    <row r="7033" spans="1:5" x14ac:dyDescent="0.25">
      <c r="A7033" s="458">
        <v>44214</v>
      </c>
      <c r="B7033" s="81" t="s">
        <v>13</v>
      </c>
      <c r="C7033" s="460" t="s">
        <v>1167</v>
      </c>
      <c r="D7033" s="459">
        <v>6</v>
      </c>
      <c r="E7033" s="81"/>
    </row>
    <row r="7034" spans="1:5" x14ac:dyDescent="0.25">
      <c r="A7034" s="458">
        <v>44214</v>
      </c>
      <c r="B7034" s="81" t="s">
        <v>24</v>
      </c>
      <c r="C7034" s="81" t="s">
        <v>23</v>
      </c>
      <c r="D7034" s="459">
        <v>10</v>
      </c>
      <c r="E7034" s="81"/>
    </row>
    <row r="7035" spans="1:5" x14ac:dyDescent="0.25">
      <c r="A7035" s="458">
        <v>44214</v>
      </c>
      <c r="B7035" s="81" t="s">
        <v>24</v>
      </c>
      <c r="C7035" s="81" t="s">
        <v>24</v>
      </c>
      <c r="D7035" s="459">
        <v>1</v>
      </c>
      <c r="E7035" s="81"/>
    </row>
    <row r="7036" spans="1:5" x14ac:dyDescent="0.25">
      <c r="A7036" s="458">
        <v>44214</v>
      </c>
      <c r="B7036" s="81" t="s">
        <v>24</v>
      </c>
      <c r="C7036" s="81" t="s">
        <v>36</v>
      </c>
      <c r="D7036" s="459">
        <v>3</v>
      </c>
      <c r="E7036" s="81"/>
    </row>
    <row r="7037" spans="1:5" x14ac:dyDescent="0.25">
      <c r="A7037" s="458">
        <v>44214</v>
      </c>
      <c r="B7037" s="81" t="s">
        <v>47</v>
      </c>
      <c r="C7037" s="81" t="s">
        <v>47</v>
      </c>
      <c r="D7037" s="459">
        <v>4</v>
      </c>
      <c r="E7037" s="81"/>
    </row>
    <row r="7038" spans="1:5" x14ac:dyDescent="0.25">
      <c r="A7038" s="458">
        <v>44214</v>
      </c>
      <c r="B7038" s="81" t="s">
        <v>48</v>
      </c>
      <c r="C7038" s="460" t="s">
        <v>1380</v>
      </c>
      <c r="D7038" s="459">
        <v>0</v>
      </c>
      <c r="E7038" s="81"/>
    </row>
    <row r="7039" spans="1:5" x14ac:dyDescent="0.25">
      <c r="A7039" s="458">
        <v>44214</v>
      </c>
      <c r="B7039" s="81" t="s">
        <v>7</v>
      </c>
      <c r="C7039" s="460" t="s">
        <v>1191</v>
      </c>
      <c r="D7039" s="459">
        <v>1</v>
      </c>
      <c r="E7039" s="81"/>
    </row>
    <row r="7040" spans="1:5" x14ac:dyDescent="0.25">
      <c r="A7040" s="458">
        <v>44214</v>
      </c>
      <c r="B7040" s="81" t="s">
        <v>7</v>
      </c>
      <c r="C7040" s="81" t="s">
        <v>7</v>
      </c>
      <c r="D7040" s="459">
        <v>13</v>
      </c>
      <c r="E7040" s="81"/>
    </row>
    <row r="7041" spans="1:5" x14ac:dyDescent="0.25">
      <c r="A7041" s="458">
        <v>44214</v>
      </c>
      <c r="B7041" s="81" t="s">
        <v>9</v>
      </c>
      <c r="C7041" s="460" t="s">
        <v>1192</v>
      </c>
      <c r="D7041" s="459">
        <v>7</v>
      </c>
      <c r="E7041" s="81"/>
    </row>
    <row r="7042" spans="1:5" x14ac:dyDescent="0.25">
      <c r="A7042" s="458">
        <v>44214</v>
      </c>
      <c r="B7042" s="81" t="s">
        <v>9</v>
      </c>
      <c r="C7042" s="81" t="s">
        <v>9</v>
      </c>
      <c r="D7042" s="459">
        <v>76</v>
      </c>
      <c r="E7042" s="81"/>
    </row>
    <row r="7043" spans="1:5" x14ac:dyDescent="0.25">
      <c r="A7043" s="458">
        <v>44214</v>
      </c>
      <c r="B7043" s="81" t="s">
        <v>9</v>
      </c>
      <c r="C7043" s="81" t="s">
        <v>17</v>
      </c>
      <c r="D7043" s="459">
        <v>8</v>
      </c>
      <c r="E7043" s="81"/>
    </row>
    <row r="7044" spans="1:5" x14ac:dyDescent="0.25">
      <c r="A7044" s="458">
        <v>44214</v>
      </c>
      <c r="B7044" s="81" t="s">
        <v>9</v>
      </c>
      <c r="C7044" s="81" t="s">
        <v>143</v>
      </c>
      <c r="D7044" s="459">
        <v>9</v>
      </c>
      <c r="E7044" s="81"/>
    </row>
    <row r="7045" spans="1:5" x14ac:dyDescent="0.25">
      <c r="A7045" s="458">
        <v>44214</v>
      </c>
      <c r="B7045" s="81" t="s">
        <v>15</v>
      </c>
      <c r="C7045" s="81" t="s">
        <v>107</v>
      </c>
      <c r="D7045" s="459">
        <v>3</v>
      </c>
      <c r="E7045" s="81"/>
    </row>
    <row r="7046" spans="1:5" x14ac:dyDescent="0.25">
      <c r="A7046" s="458">
        <v>44214</v>
      </c>
      <c r="B7046" s="81" t="s">
        <v>11</v>
      </c>
      <c r="C7046" s="460" t="s">
        <v>1211</v>
      </c>
      <c r="D7046" s="459">
        <v>1</v>
      </c>
      <c r="E7046" s="81"/>
    </row>
    <row r="7047" spans="1:5" x14ac:dyDescent="0.25">
      <c r="A7047" s="458">
        <v>44214</v>
      </c>
      <c r="B7047" s="81" t="s">
        <v>11</v>
      </c>
      <c r="C7047" s="81" t="s">
        <v>11</v>
      </c>
      <c r="D7047" s="459">
        <v>21</v>
      </c>
      <c r="E7047" s="81"/>
    </row>
    <row r="7048" spans="1:5" x14ac:dyDescent="0.25">
      <c r="A7048" s="458">
        <v>44214</v>
      </c>
      <c r="B7048" s="81" t="s">
        <v>11</v>
      </c>
      <c r="C7048" s="81" t="s">
        <v>133</v>
      </c>
      <c r="D7048" s="459">
        <v>2</v>
      </c>
      <c r="E7048" s="81"/>
    </row>
    <row r="7049" spans="1:5" x14ac:dyDescent="0.25">
      <c r="A7049" s="458">
        <v>44214</v>
      </c>
      <c r="B7049" s="81" t="s">
        <v>12</v>
      </c>
      <c r="C7049" s="460" t="s">
        <v>1222</v>
      </c>
      <c r="D7049" s="459">
        <v>1</v>
      </c>
      <c r="E7049" s="81"/>
    </row>
    <row r="7050" spans="1:5" x14ac:dyDescent="0.25">
      <c r="A7050" s="458">
        <v>44214</v>
      </c>
      <c r="B7050" s="81" t="s">
        <v>12</v>
      </c>
      <c r="C7050" s="460" t="s">
        <v>1224</v>
      </c>
      <c r="D7050" s="459">
        <v>1</v>
      </c>
      <c r="E7050" s="81"/>
    </row>
    <row r="7051" spans="1:5" x14ac:dyDescent="0.25">
      <c r="A7051" s="458">
        <v>44214</v>
      </c>
      <c r="B7051" s="81" t="s">
        <v>12</v>
      </c>
      <c r="C7051" s="81" t="s">
        <v>12</v>
      </c>
      <c r="D7051" s="459">
        <v>8</v>
      </c>
      <c r="E7051" s="81"/>
    </row>
    <row r="7052" spans="1:5" x14ac:dyDescent="0.25">
      <c r="A7052" s="458">
        <v>44214</v>
      </c>
      <c r="B7052" s="81" t="s">
        <v>1015</v>
      </c>
      <c r="C7052" s="81" t="s">
        <v>1015</v>
      </c>
      <c r="D7052" s="459">
        <v>12</v>
      </c>
      <c r="E7052" s="81"/>
    </row>
    <row r="7053" spans="1:5" x14ac:dyDescent="0.25">
      <c r="A7053" s="458">
        <v>44214</v>
      </c>
      <c r="B7053" s="81" t="s">
        <v>8</v>
      </c>
      <c r="C7053" s="460" t="s">
        <v>1226</v>
      </c>
      <c r="D7053" s="459">
        <v>1</v>
      </c>
      <c r="E7053" s="81"/>
    </row>
    <row r="7054" spans="1:5" x14ac:dyDescent="0.25">
      <c r="A7054" s="458">
        <v>44214</v>
      </c>
      <c r="B7054" s="81" t="s">
        <v>8</v>
      </c>
      <c r="C7054" s="81" t="s">
        <v>72</v>
      </c>
      <c r="D7054" s="459">
        <v>2</v>
      </c>
      <c r="E7054" s="81"/>
    </row>
    <row r="7055" spans="1:5" x14ac:dyDescent="0.25">
      <c r="A7055" s="458">
        <v>44214</v>
      </c>
      <c r="B7055" s="81" t="s">
        <v>8</v>
      </c>
      <c r="C7055" s="460" t="s">
        <v>1232</v>
      </c>
      <c r="D7055" s="459">
        <v>3</v>
      </c>
      <c r="E7055" s="81"/>
    </row>
    <row r="7056" spans="1:5" x14ac:dyDescent="0.25">
      <c r="A7056" s="458">
        <v>44214</v>
      </c>
      <c r="B7056" s="81" t="s">
        <v>8</v>
      </c>
      <c r="C7056" s="81" t="s">
        <v>58</v>
      </c>
      <c r="D7056" s="459">
        <v>5</v>
      </c>
      <c r="E7056" s="81"/>
    </row>
    <row r="7057" spans="1:5" x14ac:dyDescent="0.25">
      <c r="A7057" s="458">
        <v>44214</v>
      </c>
      <c r="B7057" s="81" t="s">
        <v>8</v>
      </c>
      <c r="C7057" s="81" t="s">
        <v>113</v>
      </c>
      <c r="D7057" s="459">
        <v>1</v>
      </c>
      <c r="E7057" s="81"/>
    </row>
    <row r="7058" spans="1:5" x14ac:dyDescent="0.25">
      <c r="A7058" s="458">
        <v>44214</v>
      </c>
      <c r="B7058" s="81" t="s">
        <v>8</v>
      </c>
      <c r="C7058" s="81" t="s">
        <v>140</v>
      </c>
      <c r="D7058" s="459">
        <v>3</v>
      </c>
      <c r="E7058" s="81"/>
    </row>
    <row r="7059" spans="1:5" x14ac:dyDescent="0.25">
      <c r="A7059" s="458">
        <v>44214</v>
      </c>
      <c r="B7059" s="81" t="s">
        <v>8</v>
      </c>
      <c r="C7059" s="81" t="s">
        <v>132</v>
      </c>
      <c r="D7059" s="459">
        <v>2</v>
      </c>
      <c r="E7059" s="81"/>
    </row>
    <row r="7060" spans="1:5" x14ac:dyDescent="0.25">
      <c r="A7060" s="458">
        <v>44214</v>
      </c>
      <c r="B7060" s="81" t="s">
        <v>8</v>
      </c>
      <c r="C7060" s="81" t="s">
        <v>203</v>
      </c>
      <c r="D7060" s="459">
        <v>7</v>
      </c>
      <c r="E7060" s="81"/>
    </row>
    <row r="7061" spans="1:5" x14ac:dyDescent="0.25">
      <c r="A7061" s="458">
        <v>44214</v>
      </c>
      <c r="B7061" s="81" t="s">
        <v>8</v>
      </c>
      <c r="C7061" s="81" t="s">
        <v>40</v>
      </c>
      <c r="D7061" s="459">
        <v>1</v>
      </c>
      <c r="E7061" s="81"/>
    </row>
    <row r="7062" spans="1:5" x14ac:dyDescent="0.25">
      <c r="A7062" s="458">
        <v>44214</v>
      </c>
      <c r="B7062" s="81" t="s">
        <v>8</v>
      </c>
      <c r="C7062" s="81" t="s">
        <v>8</v>
      </c>
      <c r="D7062" s="459">
        <v>42</v>
      </c>
      <c r="E7062" s="81"/>
    </row>
    <row r="7063" spans="1:5" x14ac:dyDescent="0.25">
      <c r="A7063" s="458">
        <v>44214</v>
      </c>
      <c r="B7063" s="81" t="s">
        <v>8</v>
      </c>
      <c r="C7063" s="81" t="s">
        <v>31</v>
      </c>
      <c r="D7063" s="459">
        <v>1</v>
      </c>
      <c r="E7063" s="81"/>
    </row>
    <row r="7064" spans="1:5" x14ac:dyDescent="0.25">
      <c r="A7064" s="458">
        <v>44214</v>
      </c>
      <c r="B7064" s="81" t="s">
        <v>8</v>
      </c>
      <c r="C7064" s="81" t="s">
        <v>110</v>
      </c>
      <c r="D7064" s="459">
        <v>3</v>
      </c>
      <c r="E7064" s="81"/>
    </row>
    <row r="7065" spans="1:5" x14ac:dyDescent="0.25">
      <c r="A7065" s="458">
        <v>44214</v>
      </c>
      <c r="B7065" s="81" t="s">
        <v>49</v>
      </c>
      <c r="C7065" s="460" t="s">
        <v>1246</v>
      </c>
      <c r="D7065" s="459">
        <v>2</v>
      </c>
      <c r="E7065" s="81"/>
    </row>
    <row r="7066" spans="1:5" x14ac:dyDescent="0.25">
      <c r="A7066" s="458">
        <v>44214</v>
      </c>
      <c r="B7066" s="81" t="s">
        <v>49</v>
      </c>
      <c r="C7066" s="81" t="s">
        <v>49</v>
      </c>
      <c r="D7066" s="459">
        <v>15</v>
      </c>
      <c r="E7066" s="81"/>
    </row>
    <row r="7067" spans="1:5" x14ac:dyDescent="0.25">
      <c r="A7067" s="458">
        <v>44214</v>
      </c>
      <c r="B7067" s="81" t="s">
        <v>50</v>
      </c>
      <c r="C7067" s="460" t="s">
        <v>1250</v>
      </c>
      <c r="D7067" s="459">
        <v>1</v>
      </c>
      <c r="E7067" s="81"/>
    </row>
    <row r="7068" spans="1:5" x14ac:dyDescent="0.25">
      <c r="A7068" s="458">
        <v>44214</v>
      </c>
      <c r="B7068" s="81" t="s">
        <v>50</v>
      </c>
      <c r="C7068" s="116" t="s">
        <v>1140</v>
      </c>
      <c r="D7068" s="459">
        <v>18</v>
      </c>
      <c r="E7068" s="81"/>
    </row>
    <row r="7069" spans="1:5" x14ac:dyDescent="0.25">
      <c r="A7069" s="458">
        <v>44214</v>
      </c>
      <c r="B7069" s="81" t="s">
        <v>50</v>
      </c>
      <c r="C7069" s="81" t="s">
        <v>365</v>
      </c>
      <c r="D7069" s="459">
        <v>6</v>
      </c>
      <c r="E7069" s="81"/>
    </row>
    <row r="7070" spans="1:5" x14ac:dyDescent="0.25">
      <c r="A7070" s="458">
        <v>44214</v>
      </c>
      <c r="B7070" s="81" t="s">
        <v>27</v>
      </c>
      <c r="C7070" s="460" t="s">
        <v>1252</v>
      </c>
      <c r="D7070" s="459">
        <v>1</v>
      </c>
      <c r="E7070" s="81"/>
    </row>
    <row r="7071" spans="1:5" x14ac:dyDescent="0.25">
      <c r="A7071" s="458">
        <v>44214</v>
      </c>
      <c r="B7071" s="81" t="s">
        <v>27</v>
      </c>
      <c r="C7071" s="81" t="s">
        <v>139</v>
      </c>
      <c r="D7071" s="459">
        <v>7</v>
      </c>
      <c r="E7071" s="81"/>
    </row>
    <row r="7072" spans="1:5" x14ac:dyDescent="0.25">
      <c r="A7072" s="458">
        <v>44214</v>
      </c>
      <c r="B7072" s="81" t="s">
        <v>27</v>
      </c>
      <c r="C7072" s="81" t="s">
        <v>233</v>
      </c>
      <c r="D7072" s="459">
        <v>3</v>
      </c>
      <c r="E7072" s="81"/>
    </row>
    <row r="7073" spans="1:5" x14ac:dyDescent="0.25">
      <c r="A7073" s="458">
        <v>44214</v>
      </c>
      <c r="B7073" s="81" t="s">
        <v>27</v>
      </c>
      <c r="C7073" s="81" t="s">
        <v>43</v>
      </c>
      <c r="D7073" s="459">
        <v>22</v>
      </c>
      <c r="E7073" s="81"/>
    </row>
    <row r="7074" spans="1:5" x14ac:dyDescent="0.25">
      <c r="A7074" s="458">
        <v>44214</v>
      </c>
      <c r="B7074" s="81" t="s">
        <v>27</v>
      </c>
      <c r="C7074" s="81" t="s">
        <v>928</v>
      </c>
      <c r="D7074" s="459">
        <v>2</v>
      </c>
      <c r="E7074" s="81"/>
    </row>
    <row r="7075" spans="1:5" x14ac:dyDescent="0.25">
      <c r="A7075" s="458">
        <v>44214</v>
      </c>
      <c r="B7075" s="81" t="s">
        <v>27</v>
      </c>
      <c r="C7075" s="81" t="s">
        <v>619</v>
      </c>
      <c r="D7075" s="459">
        <v>2</v>
      </c>
      <c r="E7075" s="81"/>
    </row>
    <row r="7076" spans="1:5" x14ac:dyDescent="0.25">
      <c r="A7076" s="458">
        <v>44214</v>
      </c>
      <c r="B7076" s="81" t="s">
        <v>27</v>
      </c>
      <c r="C7076" s="460" t="s">
        <v>1257</v>
      </c>
      <c r="D7076" s="459">
        <v>1</v>
      </c>
      <c r="E7076" s="81"/>
    </row>
    <row r="7077" spans="1:5" x14ac:dyDescent="0.25">
      <c r="A7077" s="458">
        <v>44214</v>
      </c>
      <c r="B7077" s="81" t="s">
        <v>51</v>
      </c>
      <c r="C7077" s="81" t="s">
        <v>51</v>
      </c>
      <c r="D7077" s="459">
        <v>18</v>
      </c>
      <c r="E7077" s="81"/>
    </row>
    <row r="7078" spans="1:5" x14ac:dyDescent="0.25">
      <c r="A7078" s="458">
        <v>44214</v>
      </c>
      <c r="B7078" s="81" t="s">
        <v>10</v>
      </c>
      <c r="C7078" s="460" t="s">
        <v>1259</v>
      </c>
      <c r="D7078" s="459">
        <v>1</v>
      </c>
      <c r="E7078" s="81"/>
    </row>
    <row r="7079" spans="1:5" x14ac:dyDescent="0.25">
      <c r="A7079" s="458">
        <v>44214</v>
      </c>
      <c r="B7079" s="81" t="s">
        <v>10</v>
      </c>
      <c r="C7079" s="81" t="s">
        <v>10</v>
      </c>
      <c r="D7079" s="459">
        <v>16</v>
      </c>
      <c r="E7079" s="81"/>
    </row>
    <row r="7080" spans="1:5" x14ac:dyDescent="0.25">
      <c r="A7080" s="458">
        <v>44215</v>
      </c>
      <c r="B7080" s="81" t="s">
        <v>14</v>
      </c>
      <c r="C7080" s="81" t="s">
        <v>14</v>
      </c>
      <c r="D7080" s="459">
        <v>40</v>
      </c>
      <c r="E7080" s="81"/>
    </row>
    <row r="7081" spans="1:5" x14ac:dyDescent="0.25">
      <c r="A7081" s="458">
        <v>44215</v>
      </c>
      <c r="B7081" s="81" t="s">
        <v>14</v>
      </c>
      <c r="C7081" s="81" t="s">
        <v>16</v>
      </c>
      <c r="D7081" s="459">
        <v>8</v>
      </c>
      <c r="E7081" s="81"/>
    </row>
    <row r="7082" spans="1:5" x14ac:dyDescent="0.25">
      <c r="A7082" s="458">
        <v>44215</v>
      </c>
      <c r="B7082" s="81" t="s">
        <v>14</v>
      </c>
      <c r="C7082" s="81" t="s">
        <v>84</v>
      </c>
      <c r="D7082" s="459">
        <v>1</v>
      </c>
      <c r="E7082" s="81"/>
    </row>
    <row r="7083" spans="1:5" x14ac:dyDescent="0.25">
      <c r="A7083" s="458">
        <v>44215</v>
      </c>
      <c r="B7083" s="81" t="s">
        <v>20</v>
      </c>
      <c r="C7083" s="81" t="s">
        <v>20</v>
      </c>
      <c r="D7083" s="459">
        <v>70</v>
      </c>
      <c r="E7083" s="81"/>
    </row>
    <row r="7084" spans="1:5" x14ac:dyDescent="0.25">
      <c r="A7084" s="458">
        <v>44215</v>
      </c>
      <c r="B7084" s="81" t="s">
        <v>20</v>
      </c>
      <c r="C7084" s="460" t="s">
        <v>909</v>
      </c>
      <c r="D7084" s="459">
        <v>1</v>
      </c>
      <c r="E7084" s="81"/>
    </row>
    <row r="7085" spans="1:5" x14ac:dyDescent="0.25">
      <c r="A7085" s="458">
        <v>44215</v>
      </c>
      <c r="B7085" s="81" t="s">
        <v>13</v>
      </c>
      <c r="C7085" s="460" t="s">
        <v>1162</v>
      </c>
      <c r="D7085" s="459">
        <v>1</v>
      </c>
      <c r="E7085" s="81"/>
    </row>
    <row r="7086" spans="1:5" x14ac:dyDescent="0.25">
      <c r="A7086" s="458">
        <v>44215</v>
      </c>
      <c r="B7086" s="81" t="s">
        <v>13</v>
      </c>
      <c r="C7086" s="81" t="s">
        <v>13</v>
      </c>
      <c r="D7086" s="459">
        <v>2</v>
      </c>
      <c r="E7086" s="81"/>
    </row>
    <row r="7087" spans="1:5" x14ac:dyDescent="0.25">
      <c r="A7087" s="458">
        <v>44215</v>
      </c>
      <c r="B7087" s="81" t="s">
        <v>13</v>
      </c>
      <c r="C7087" s="460" t="s">
        <v>1165</v>
      </c>
      <c r="D7087" s="459">
        <v>2</v>
      </c>
      <c r="E7087" s="81"/>
    </row>
    <row r="7088" spans="1:5" x14ac:dyDescent="0.25">
      <c r="A7088" s="458">
        <v>44215</v>
      </c>
      <c r="B7088" s="81" t="s">
        <v>24</v>
      </c>
      <c r="C7088" s="81" t="s">
        <v>23</v>
      </c>
      <c r="D7088" s="459">
        <v>30</v>
      </c>
      <c r="E7088" s="81"/>
    </row>
    <row r="7089" spans="1:5" x14ac:dyDescent="0.25">
      <c r="A7089" s="458">
        <v>44215</v>
      </c>
      <c r="B7089" s="81" t="s">
        <v>24</v>
      </c>
      <c r="C7089" s="118" t="s">
        <v>2972</v>
      </c>
      <c r="D7089" s="459">
        <v>3</v>
      </c>
      <c r="E7089" s="81"/>
    </row>
    <row r="7090" spans="1:5" x14ac:dyDescent="0.25">
      <c r="A7090" s="458">
        <v>44215</v>
      </c>
      <c r="B7090" s="81" t="s">
        <v>24</v>
      </c>
      <c r="C7090" s="81" t="s">
        <v>24</v>
      </c>
      <c r="D7090" s="459">
        <v>3</v>
      </c>
      <c r="E7090" s="81"/>
    </row>
    <row r="7091" spans="1:5" x14ac:dyDescent="0.25">
      <c r="A7091" s="458">
        <v>44215</v>
      </c>
      <c r="B7091" s="81" t="s">
        <v>24</v>
      </c>
      <c r="C7091" s="81" t="s">
        <v>192</v>
      </c>
      <c r="D7091" s="459">
        <v>1</v>
      </c>
      <c r="E7091" s="81"/>
    </row>
    <row r="7092" spans="1:5" x14ac:dyDescent="0.25">
      <c r="A7092" s="458">
        <v>44215</v>
      </c>
      <c r="B7092" s="81" t="s">
        <v>24</v>
      </c>
      <c r="C7092" s="81" t="s">
        <v>37</v>
      </c>
      <c r="D7092" s="459">
        <v>1</v>
      </c>
      <c r="E7092" s="81"/>
    </row>
    <row r="7093" spans="1:5" x14ac:dyDescent="0.25">
      <c r="A7093" s="458">
        <v>44215</v>
      </c>
      <c r="B7093" s="81" t="s">
        <v>47</v>
      </c>
      <c r="C7093" s="81" t="s">
        <v>47</v>
      </c>
      <c r="D7093" s="459">
        <v>12</v>
      </c>
      <c r="E7093" s="81"/>
    </row>
    <row r="7094" spans="1:5" x14ac:dyDescent="0.25">
      <c r="A7094" s="458">
        <v>44215</v>
      </c>
      <c r="B7094" s="81" t="s">
        <v>48</v>
      </c>
      <c r="C7094" s="460" t="s">
        <v>1380</v>
      </c>
      <c r="D7094" s="459">
        <v>4</v>
      </c>
      <c r="E7094" s="81"/>
    </row>
    <row r="7095" spans="1:5" x14ac:dyDescent="0.25">
      <c r="A7095" s="458">
        <v>44215</v>
      </c>
      <c r="B7095" s="81" t="s">
        <v>7</v>
      </c>
      <c r="C7095" s="460" t="s">
        <v>1191</v>
      </c>
      <c r="D7095" s="459">
        <v>2</v>
      </c>
      <c r="E7095" s="81"/>
    </row>
    <row r="7096" spans="1:5" x14ac:dyDescent="0.25">
      <c r="A7096" s="458">
        <v>44215</v>
      </c>
      <c r="B7096" s="81" t="s">
        <v>7</v>
      </c>
      <c r="C7096" s="81" t="s">
        <v>7</v>
      </c>
      <c r="D7096" s="459">
        <v>4</v>
      </c>
      <c r="E7096" s="81"/>
    </row>
    <row r="7097" spans="1:5" x14ac:dyDescent="0.25">
      <c r="A7097" s="458">
        <v>44215</v>
      </c>
      <c r="B7097" s="81" t="s">
        <v>9</v>
      </c>
      <c r="C7097" s="460" t="s">
        <v>1192</v>
      </c>
      <c r="D7097" s="459">
        <v>2</v>
      </c>
      <c r="E7097" s="81"/>
    </row>
    <row r="7098" spans="1:5" x14ac:dyDescent="0.25">
      <c r="A7098" s="458">
        <v>44215</v>
      </c>
      <c r="B7098" s="81" t="s">
        <v>9</v>
      </c>
      <c r="C7098" s="460" t="s">
        <v>1197</v>
      </c>
      <c r="D7098" s="459">
        <v>1</v>
      </c>
      <c r="E7098" s="81"/>
    </row>
    <row r="7099" spans="1:5" x14ac:dyDescent="0.25">
      <c r="A7099" s="458">
        <v>44215</v>
      </c>
      <c r="B7099" s="81" t="s">
        <v>9</v>
      </c>
      <c r="C7099" s="81" t="s">
        <v>9</v>
      </c>
      <c r="D7099" s="459">
        <v>74</v>
      </c>
      <c r="E7099" s="81"/>
    </row>
    <row r="7100" spans="1:5" x14ac:dyDescent="0.25">
      <c r="A7100" s="458">
        <v>44215</v>
      </c>
      <c r="B7100" s="81" t="s">
        <v>9</v>
      </c>
      <c r="C7100" s="460" t="s">
        <v>1202</v>
      </c>
      <c r="D7100" s="459">
        <v>2</v>
      </c>
      <c r="E7100" s="81"/>
    </row>
    <row r="7101" spans="1:5" x14ac:dyDescent="0.25">
      <c r="A7101" s="458">
        <v>44215</v>
      </c>
      <c r="B7101" s="81" t="s">
        <v>9</v>
      </c>
      <c r="C7101" s="81" t="s">
        <v>143</v>
      </c>
      <c r="D7101" s="459">
        <v>2</v>
      </c>
      <c r="E7101" s="81"/>
    </row>
    <row r="7102" spans="1:5" x14ac:dyDescent="0.25">
      <c r="A7102" s="458">
        <v>44215</v>
      </c>
      <c r="B7102" s="81" t="s">
        <v>15</v>
      </c>
      <c r="C7102" s="81" t="s">
        <v>283</v>
      </c>
      <c r="D7102" s="459">
        <v>2</v>
      </c>
      <c r="E7102" s="81"/>
    </row>
    <row r="7103" spans="1:5" x14ac:dyDescent="0.25">
      <c r="A7103" s="458">
        <v>44215</v>
      </c>
      <c r="B7103" s="81" t="s">
        <v>11</v>
      </c>
      <c r="C7103" s="81" t="s">
        <v>333</v>
      </c>
      <c r="D7103" s="459">
        <v>1</v>
      </c>
      <c r="E7103" s="81"/>
    </row>
    <row r="7104" spans="1:5" x14ac:dyDescent="0.25">
      <c r="A7104" s="458">
        <v>44215</v>
      </c>
      <c r="B7104" s="81" t="s">
        <v>11</v>
      </c>
      <c r="C7104" s="81" t="s">
        <v>11</v>
      </c>
      <c r="D7104" s="459">
        <v>14</v>
      </c>
      <c r="E7104" s="81"/>
    </row>
    <row r="7105" spans="1:5" x14ac:dyDescent="0.25">
      <c r="A7105" s="458">
        <v>44215</v>
      </c>
      <c r="B7105" s="81" t="s">
        <v>11</v>
      </c>
      <c r="C7105" s="81" t="s">
        <v>133</v>
      </c>
      <c r="D7105" s="459">
        <v>1</v>
      </c>
      <c r="E7105" s="81"/>
    </row>
    <row r="7106" spans="1:5" x14ac:dyDescent="0.25">
      <c r="A7106" s="458">
        <v>44215</v>
      </c>
      <c r="B7106" s="81" t="s">
        <v>12</v>
      </c>
      <c r="C7106" s="460" t="s">
        <v>1224</v>
      </c>
      <c r="D7106" s="459">
        <v>4</v>
      </c>
      <c r="E7106" s="81"/>
    </row>
    <row r="7107" spans="1:5" x14ac:dyDescent="0.25">
      <c r="A7107" s="458">
        <v>44215</v>
      </c>
      <c r="B7107" s="81" t="s">
        <v>12</v>
      </c>
      <c r="C7107" s="81" t="s">
        <v>12</v>
      </c>
      <c r="D7107" s="459">
        <v>3</v>
      </c>
      <c r="E7107" s="81"/>
    </row>
    <row r="7108" spans="1:5" x14ac:dyDescent="0.25">
      <c r="A7108" s="458">
        <v>44215</v>
      </c>
      <c r="B7108" s="81" t="s">
        <v>1015</v>
      </c>
      <c r="C7108" s="81" t="s">
        <v>1015</v>
      </c>
      <c r="D7108" s="459">
        <v>6</v>
      </c>
      <c r="E7108" s="81"/>
    </row>
    <row r="7109" spans="1:5" x14ac:dyDescent="0.25">
      <c r="A7109" s="458">
        <v>44215</v>
      </c>
      <c r="B7109" s="81" t="s">
        <v>8</v>
      </c>
      <c r="C7109" s="81" t="s">
        <v>72</v>
      </c>
      <c r="D7109" s="459">
        <v>1</v>
      </c>
      <c r="E7109" s="81"/>
    </row>
    <row r="7110" spans="1:5" x14ac:dyDescent="0.25">
      <c r="A7110" s="458">
        <v>44215</v>
      </c>
      <c r="B7110" s="81" t="s">
        <v>8</v>
      </c>
      <c r="C7110" s="460" t="s">
        <v>1232</v>
      </c>
      <c r="D7110" s="459">
        <v>2</v>
      </c>
      <c r="E7110" s="81"/>
    </row>
    <row r="7111" spans="1:5" x14ac:dyDescent="0.25">
      <c r="A7111" s="458">
        <v>44215</v>
      </c>
      <c r="B7111" s="81" t="s">
        <v>8</v>
      </c>
      <c r="C7111" s="81" t="s">
        <v>58</v>
      </c>
      <c r="D7111" s="459">
        <v>5</v>
      </c>
      <c r="E7111" s="81"/>
    </row>
    <row r="7112" spans="1:5" x14ac:dyDescent="0.25">
      <c r="A7112" s="458">
        <v>44215</v>
      </c>
      <c r="B7112" s="81" t="s">
        <v>8</v>
      </c>
      <c r="C7112" s="81" t="s">
        <v>140</v>
      </c>
      <c r="D7112" s="459">
        <v>2</v>
      </c>
      <c r="E7112" s="81"/>
    </row>
    <row r="7113" spans="1:5" x14ac:dyDescent="0.25">
      <c r="A7113" s="458">
        <v>44215</v>
      </c>
      <c r="B7113" s="81" t="s">
        <v>8</v>
      </c>
      <c r="C7113" s="81" t="s">
        <v>132</v>
      </c>
      <c r="D7113" s="459">
        <v>4</v>
      </c>
      <c r="E7113" s="81"/>
    </row>
    <row r="7114" spans="1:5" x14ac:dyDescent="0.25">
      <c r="A7114" s="458">
        <v>44215</v>
      </c>
      <c r="B7114" s="81" t="s">
        <v>8</v>
      </c>
      <c r="C7114" s="81" t="s">
        <v>203</v>
      </c>
      <c r="D7114" s="459">
        <v>2</v>
      </c>
      <c r="E7114" s="81"/>
    </row>
    <row r="7115" spans="1:5" x14ac:dyDescent="0.25">
      <c r="A7115" s="458">
        <v>44215</v>
      </c>
      <c r="B7115" s="81" t="s">
        <v>8</v>
      </c>
      <c r="C7115" s="81" t="s">
        <v>8</v>
      </c>
      <c r="D7115" s="459">
        <v>63</v>
      </c>
      <c r="E7115" s="81"/>
    </row>
    <row r="7116" spans="1:5" x14ac:dyDescent="0.25">
      <c r="A7116" s="458">
        <v>44215</v>
      </c>
      <c r="B7116" s="81" t="s">
        <v>8</v>
      </c>
      <c r="C7116" s="81" t="s">
        <v>31</v>
      </c>
      <c r="D7116" s="459">
        <v>1</v>
      </c>
      <c r="E7116" s="81"/>
    </row>
    <row r="7117" spans="1:5" x14ac:dyDescent="0.25">
      <c r="A7117" s="458">
        <v>44215</v>
      </c>
      <c r="B7117" s="81" t="s">
        <v>8</v>
      </c>
      <c r="C7117" s="81" t="s">
        <v>110</v>
      </c>
      <c r="D7117" s="459">
        <v>2</v>
      </c>
      <c r="E7117" s="81"/>
    </row>
    <row r="7118" spans="1:5" x14ac:dyDescent="0.25">
      <c r="A7118" s="458">
        <v>44215</v>
      </c>
      <c r="B7118" s="81" t="s">
        <v>49</v>
      </c>
      <c r="C7118" s="460" t="s">
        <v>1246</v>
      </c>
      <c r="D7118" s="459">
        <v>1</v>
      </c>
      <c r="E7118" s="81"/>
    </row>
    <row r="7119" spans="1:5" x14ac:dyDescent="0.25">
      <c r="A7119" s="458">
        <v>44215</v>
      </c>
      <c r="B7119" s="81" t="s">
        <v>49</v>
      </c>
      <c r="C7119" s="81" t="s">
        <v>49</v>
      </c>
      <c r="D7119" s="459">
        <v>2</v>
      </c>
      <c r="E7119" s="81"/>
    </row>
    <row r="7120" spans="1:5" x14ac:dyDescent="0.25">
      <c r="A7120" s="458">
        <v>44215</v>
      </c>
      <c r="B7120" s="81" t="s">
        <v>50</v>
      </c>
      <c r="C7120" s="81" t="s">
        <v>365</v>
      </c>
      <c r="D7120" s="459">
        <v>3</v>
      </c>
      <c r="E7120" s="81"/>
    </row>
    <row r="7121" spans="1:5" x14ac:dyDescent="0.25">
      <c r="A7121" s="458">
        <v>44215</v>
      </c>
      <c r="B7121" s="81" t="s">
        <v>27</v>
      </c>
      <c r="C7121" s="460" t="s">
        <v>1252</v>
      </c>
      <c r="D7121" s="459">
        <v>2</v>
      </c>
      <c r="E7121" s="81"/>
    </row>
    <row r="7122" spans="1:5" x14ac:dyDescent="0.25">
      <c r="A7122" s="458">
        <v>44215</v>
      </c>
      <c r="B7122" s="81" t="s">
        <v>27</v>
      </c>
      <c r="C7122" s="81" t="s">
        <v>139</v>
      </c>
      <c r="D7122" s="459">
        <v>1</v>
      </c>
      <c r="E7122" s="81"/>
    </row>
    <row r="7123" spans="1:5" x14ac:dyDescent="0.25">
      <c r="A7123" s="458">
        <v>44215</v>
      </c>
      <c r="B7123" s="81" t="s">
        <v>27</v>
      </c>
      <c r="C7123" s="81" t="s">
        <v>233</v>
      </c>
      <c r="D7123" s="459">
        <v>4</v>
      </c>
      <c r="E7123" s="81"/>
    </row>
    <row r="7124" spans="1:5" x14ac:dyDescent="0.25">
      <c r="A7124" s="458">
        <v>44215</v>
      </c>
      <c r="B7124" s="81" t="s">
        <v>27</v>
      </c>
      <c r="C7124" s="460" t="s">
        <v>1254</v>
      </c>
      <c r="D7124" s="459">
        <v>1</v>
      </c>
      <c r="E7124" s="81"/>
    </row>
    <row r="7125" spans="1:5" x14ac:dyDescent="0.25">
      <c r="A7125" s="458">
        <v>44215</v>
      </c>
      <c r="B7125" s="81" t="s">
        <v>27</v>
      </c>
      <c r="C7125" s="81" t="s">
        <v>43</v>
      </c>
      <c r="D7125" s="459">
        <v>31</v>
      </c>
      <c r="E7125" s="81"/>
    </row>
    <row r="7126" spans="1:5" x14ac:dyDescent="0.25">
      <c r="A7126" s="458">
        <v>44215</v>
      </c>
      <c r="B7126" s="81" t="s">
        <v>27</v>
      </c>
      <c r="C7126" s="81" t="s">
        <v>928</v>
      </c>
      <c r="D7126" s="459">
        <v>2</v>
      </c>
      <c r="E7126" s="81"/>
    </row>
    <row r="7127" spans="1:5" x14ac:dyDescent="0.25">
      <c r="A7127" s="458">
        <v>44215</v>
      </c>
      <c r="B7127" s="81" t="s">
        <v>27</v>
      </c>
      <c r="C7127" s="81" t="s">
        <v>707</v>
      </c>
      <c r="D7127" s="459">
        <v>2</v>
      </c>
      <c r="E7127" s="81"/>
    </row>
    <row r="7128" spans="1:5" x14ac:dyDescent="0.25">
      <c r="A7128" s="458">
        <v>44215</v>
      </c>
      <c r="B7128" s="81" t="s">
        <v>51</v>
      </c>
      <c r="C7128" s="81" t="s">
        <v>51</v>
      </c>
      <c r="D7128" s="459">
        <v>16</v>
      </c>
      <c r="E7128" s="81"/>
    </row>
    <row r="7129" spans="1:5" x14ac:dyDescent="0.25">
      <c r="A7129" s="458">
        <v>44215</v>
      </c>
      <c r="B7129" s="81" t="s">
        <v>10</v>
      </c>
      <c r="C7129" s="460" t="s">
        <v>1259</v>
      </c>
      <c r="D7129" s="459">
        <v>1</v>
      </c>
      <c r="E7129" s="81"/>
    </row>
    <row r="7130" spans="1:5" x14ac:dyDescent="0.25">
      <c r="A7130" s="458">
        <v>44215</v>
      </c>
      <c r="B7130" s="81" t="s">
        <v>10</v>
      </c>
      <c r="C7130" s="81" t="s">
        <v>10</v>
      </c>
      <c r="D7130" s="459">
        <v>26</v>
      </c>
      <c r="E7130" s="81"/>
    </row>
    <row r="7131" spans="1:5" x14ac:dyDescent="0.25">
      <c r="A7131" s="458">
        <v>44216</v>
      </c>
      <c r="B7131" s="81" t="s">
        <v>14</v>
      </c>
      <c r="C7131" s="81" t="s">
        <v>14</v>
      </c>
      <c r="D7131" s="459">
        <v>37</v>
      </c>
      <c r="E7131" s="81"/>
    </row>
    <row r="7132" spans="1:5" x14ac:dyDescent="0.25">
      <c r="A7132" s="458">
        <v>44216</v>
      </c>
      <c r="B7132" s="81" t="s">
        <v>14</v>
      </c>
      <c r="C7132" s="81" t="s">
        <v>1020</v>
      </c>
      <c r="D7132" s="459">
        <v>1</v>
      </c>
      <c r="E7132" s="81"/>
    </row>
    <row r="7133" spans="1:5" x14ac:dyDescent="0.25">
      <c r="A7133" s="458">
        <v>44216</v>
      </c>
      <c r="B7133" s="81" t="s">
        <v>14</v>
      </c>
      <c r="C7133" s="81" t="s">
        <v>16</v>
      </c>
      <c r="D7133" s="459">
        <v>23</v>
      </c>
      <c r="E7133" s="81"/>
    </row>
    <row r="7134" spans="1:5" x14ac:dyDescent="0.25">
      <c r="A7134" s="458">
        <v>44216</v>
      </c>
      <c r="B7134" s="81" t="s">
        <v>14</v>
      </c>
      <c r="C7134" s="81" t="s">
        <v>794</v>
      </c>
      <c r="D7134" s="459">
        <v>1</v>
      </c>
      <c r="E7134" s="81"/>
    </row>
    <row r="7135" spans="1:5" x14ac:dyDescent="0.25">
      <c r="A7135" s="458">
        <v>44216</v>
      </c>
      <c r="B7135" s="81" t="s">
        <v>14</v>
      </c>
      <c r="C7135" s="81" t="s">
        <v>84</v>
      </c>
      <c r="D7135" s="459">
        <v>10</v>
      </c>
      <c r="E7135" s="81"/>
    </row>
    <row r="7136" spans="1:5" x14ac:dyDescent="0.25">
      <c r="A7136" s="458">
        <v>44216</v>
      </c>
      <c r="B7136" s="81" t="s">
        <v>20</v>
      </c>
      <c r="C7136" s="460" t="s">
        <v>1151</v>
      </c>
      <c r="D7136" s="459">
        <v>1</v>
      </c>
      <c r="E7136" s="81"/>
    </row>
    <row r="7137" spans="1:5" x14ac:dyDescent="0.25">
      <c r="A7137" s="458">
        <v>44216</v>
      </c>
      <c r="B7137" s="81" t="s">
        <v>20</v>
      </c>
      <c r="C7137" s="81" t="s">
        <v>20</v>
      </c>
      <c r="D7137" s="459">
        <v>91</v>
      </c>
      <c r="E7137" s="81"/>
    </row>
    <row r="7138" spans="1:5" x14ac:dyDescent="0.25">
      <c r="A7138" s="458">
        <v>44216</v>
      </c>
      <c r="B7138" s="81" t="s">
        <v>20</v>
      </c>
      <c r="C7138" s="460" t="s">
        <v>909</v>
      </c>
      <c r="D7138" s="459">
        <v>1</v>
      </c>
      <c r="E7138" s="81"/>
    </row>
    <row r="7139" spans="1:5" x14ac:dyDescent="0.25">
      <c r="A7139" s="458">
        <v>44216</v>
      </c>
      <c r="B7139" s="81" t="s">
        <v>20</v>
      </c>
      <c r="C7139" s="81" t="s">
        <v>363</v>
      </c>
      <c r="D7139" s="459">
        <v>1</v>
      </c>
      <c r="E7139" s="81"/>
    </row>
    <row r="7140" spans="1:5" x14ac:dyDescent="0.25">
      <c r="A7140" s="458">
        <v>44216</v>
      </c>
      <c r="B7140" s="81" t="s">
        <v>13</v>
      </c>
      <c r="C7140" s="81" t="s">
        <v>13</v>
      </c>
      <c r="D7140" s="459">
        <v>1</v>
      </c>
      <c r="E7140" s="81"/>
    </row>
    <row r="7141" spans="1:5" x14ac:dyDescent="0.25">
      <c r="A7141" s="458">
        <v>44216</v>
      </c>
      <c r="B7141" s="81" t="s">
        <v>13</v>
      </c>
      <c r="C7141" s="460" t="s">
        <v>1165</v>
      </c>
      <c r="D7141" s="459">
        <v>3</v>
      </c>
      <c r="E7141" s="81"/>
    </row>
    <row r="7142" spans="1:5" x14ac:dyDescent="0.25">
      <c r="A7142" s="458">
        <v>44216</v>
      </c>
      <c r="B7142" s="81" t="s">
        <v>13</v>
      </c>
      <c r="C7142" s="460" t="s">
        <v>137</v>
      </c>
      <c r="D7142" s="459">
        <v>1</v>
      </c>
      <c r="E7142" s="81"/>
    </row>
    <row r="7143" spans="1:5" x14ac:dyDescent="0.25">
      <c r="A7143" s="458">
        <v>44216</v>
      </c>
      <c r="B7143" s="81" t="s">
        <v>13</v>
      </c>
      <c r="C7143" s="460" t="s">
        <v>1167</v>
      </c>
      <c r="D7143" s="459">
        <v>1</v>
      </c>
      <c r="E7143" s="81"/>
    </row>
    <row r="7144" spans="1:5" x14ac:dyDescent="0.25">
      <c r="A7144" s="458">
        <v>44216</v>
      </c>
      <c r="B7144" s="81" t="s">
        <v>24</v>
      </c>
      <c r="C7144" s="81" t="s">
        <v>23</v>
      </c>
      <c r="D7144" s="459">
        <v>14</v>
      </c>
      <c r="E7144" s="81"/>
    </row>
    <row r="7145" spans="1:5" x14ac:dyDescent="0.25">
      <c r="A7145" s="458">
        <v>44216</v>
      </c>
      <c r="B7145" s="81" t="s">
        <v>24</v>
      </c>
      <c r="C7145" s="460" t="s">
        <v>1175</v>
      </c>
      <c r="D7145" s="459">
        <v>1</v>
      </c>
      <c r="E7145" s="81"/>
    </row>
    <row r="7146" spans="1:5" x14ac:dyDescent="0.25">
      <c r="A7146" s="458">
        <v>44216</v>
      </c>
      <c r="B7146" s="81" t="s">
        <v>24</v>
      </c>
      <c r="C7146" s="81" t="s">
        <v>24</v>
      </c>
      <c r="D7146" s="459">
        <v>19</v>
      </c>
      <c r="E7146" s="81"/>
    </row>
    <row r="7147" spans="1:5" x14ac:dyDescent="0.25">
      <c r="A7147" s="458">
        <v>44216</v>
      </c>
      <c r="B7147" s="81" t="s">
        <v>24</v>
      </c>
      <c r="C7147" s="460" t="s">
        <v>703</v>
      </c>
      <c r="D7147" s="459">
        <v>1</v>
      </c>
      <c r="E7147" s="81"/>
    </row>
    <row r="7148" spans="1:5" x14ac:dyDescent="0.25">
      <c r="A7148" s="458">
        <v>44216</v>
      </c>
      <c r="B7148" s="81" t="s">
        <v>24</v>
      </c>
      <c r="C7148" s="81" t="s">
        <v>37</v>
      </c>
      <c r="D7148" s="459">
        <v>1</v>
      </c>
      <c r="E7148" s="81"/>
    </row>
    <row r="7149" spans="1:5" x14ac:dyDescent="0.25">
      <c r="A7149" s="458">
        <v>44216</v>
      </c>
      <c r="B7149" s="81" t="s">
        <v>24</v>
      </c>
      <c r="C7149" s="81" t="s">
        <v>36</v>
      </c>
      <c r="D7149" s="459">
        <v>2</v>
      </c>
      <c r="E7149" s="81"/>
    </row>
    <row r="7150" spans="1:5" x14ac:dyDescent="0.25">
      <c r="A7150" s="458">
        <v>44216</v>
      </c>
      <c r="B7150" s="81" t="s">
        <v>47</v>
      </c>
      <c r="C7150" s="81" t="s">
        <v>47</v>
      </c>
      <c r="D7150" s="459">
        <v>1</v>
      </c>
      <c r="E7150" s="81"/>
    </row>
    <row r="7151" spans="1:5" x14ac:dyDescent="0.25">
      <c r="A7151" s="458">
        <v>44216</v>
      </c>
      <c r="B7151" s="81" t="s">
        <v>48</v>
      </c>
      <c r="C7151" s="460" t="s">
        <v>1380</v>
      </c>
      <c r="D7151" s="459">
        <v>1</v>
      </c>
      <c r="E7151" s="81"/>
    </row>
    <row r="7152" spans="1:5" x14ac:dyDescent="0.25">
      <c r="A7152" s="458">
        <v>44216</v>
      </c>
      <c r="B7152" s="81" t="s">
        <v>7</v>
      </c>
      <c r="C7152" s="460" t="s">
        <v>1191</v>
      </c>
      <c r="D7152" s="459">
        <v>2</v>
      </c>
      <c r="E7152" s="81"/>
    </row>
    <row r="7153" spans="1:5" x14ac:dyDescent="0.25">
      <c r="A7153" s="458">
        <v>44216</v>
      </c>
      <c r="B7153" s="81" t="s">
        <v>7</v>
      </c>
      <c r="C7153" s="81" t="s">
        <v>7</v>
      </c>
      <c r="D7153" s="459">
        <v>7</v>
      </c>
      <c r="E7153" s="81"/>
    </row>
    <row r="7154" spans="1:5" x14ac:dyDescent="0.25">
      <c r="A7154" s="458">
        <v>44216</v>
      </c>
      <c r="B7154" s="81" t="s">
        <v>9</v>
      </c>
      <c r="C7154" s="81" t="s">
        <v>9</v>
      </c>
      <c r="D7154" s="459">
        <v>66</v>
      </c>
      <c r="E7154" s="81"/>
    </row>
    <row r="7155" spans="1:5" x14ac:dyDescent="0.25">
      <c r="A7155" s="458">
        <v>44216</v>
      </c>
      <c r="B7155" s="81" t="s">
        <v>9</v>
      </c>
      <c r="C7155" s="81" t="s">
        <v>17</v>
      </c>
      <c r="D7155" s="459">
        <v>2</v>
      </c>
      <c r="E7155" s="81"/>
    </row>
    <row r="7156" spans="1:5" x14ac:dyDescent="0.25">
      <c r="A7156" s="458">
        <v>44216</v>
      </c>
      <c r="B7156" s="81" t="s">
        <v>15</v>
      </c>
      <c r="C7156" s="81" t="s">
        <v>107</v>
      </c>
      <c r="D7156" s="459">
        <v>3</v>
      </c>
      <c r="E7156" s="81"/>
    </row>
    <row r="7157" spans="1:5" x14ac:dyDescent="0.25">
      <c r="A7157" s="458">
        <v>44216</v>
      </c>
      <c r="B7157" s="81" t="s">
        <v>11</v>
      </c>
      <c r="C7157" s="81" t="s">
        <v>333</v>
      </c>
      <c r="D7157" s="459">
        <v>7</v>
      </c>
      <c r="E7157" s="81"/>
    </row>
    <row r="7158" spans="1:5" x14ac:dyDescent="0.25">
      <c r="A7158" s="458">
        <v>44216</v>
      </c>
      <c r="B7158" s="81" t="s">
        <v>11</v>
      </c>
      <c r="C7158" s="81" t="s">
        <v>11</v>
      </c>
      <c r="D7158" s="459">
        <v>24</v>
      </c>
      <c r="E7158" s="81"/>
    </row>
    <row r="7159" spans="1:5" x14ac:dyDescent="0.25">
      <c r="A7159" s="458">
        <v>44216</v>
      </c>
      <c r="B7159" s="81" t="s">
        <v>12</v>
      </c>
      <c r="C7159" s="81" t="s">
        <v>12</v>
      </c>
      <c r="D7159" s="459">
        <v>1</v>
      </c>
      <c r="E7159" s="81"/>
    </row>
    <row r="7160" spans="1:5" x14ac:dyDescent="0.25">
      <c r="A7160" s="458">
        <v>44216</v>
      </c>
      <c r="B7160" s="81" t="s">
        <v>1015</v>
      </c>
      <c r="C7160" s="81" t="s">
        <v>1015</v>
      </c>
      <c r="D7160" s="459">
        <v>9</v>
      </c>
      <c r="E7160" s="81"/>
    </row>
    <row r="7161" spans="1:5" x14ac:dyDescent="0.25">
      <c r="A7161" s="458">
        <v>44216</v>
      </c>
      <c r="B7161" s="81" t="s">
        <v>8</v>
      </c>
      <c r="C7161" s="460" t="s">
        <v>1232</v>
      </c>
      <c r="D7161" s="459">
        <v>3</v>
      </c>
      <c r="E7161" s="81"/>
    </row>
    <row r="7162" spans="1:5" x14ac:dyDescent="0.25">
      <c r="A7162" s="458">
        <v>44216</v>
      </c>
      <c r="B7162" s="81" t="s">
        <v>8</v>
      </c>
      <c r="C7162" s="81" t="s">
        <v>58</v>
      </c>
      <c r="D7162" s="459">
        <v>6</v>
      </c>
      <c r="E7162" s="81"/>
    </row>
    <row r="7163" spans="1:5" x14ac:dyDescent="0.25">
      <c r="A7163" s="458">
        <v>44216</v>
      </c>
      <c r="B7163" s="81" t="s">
        <v>8</v>
      </c>
      <c r="C7163" s="81" t="s">
        <v>113</v>
      </c>
      <c r="D7163" s="459">
        <v>1</v>
      </c>
      <c r="E7163" s="81"/>
    </row>
    <row r="7164" spans="1:5" x14ac:dyDescent="0.25">
      <c r="A7164" s="458">
        <v>44216</v>
      </c>
      <c r="B7164" s="81" t="s">
        <v>8</v>
      </c>
      <c r="C7164" s="81" t="s">
        <v>140</v>
      </c>
      <c r="D7164" s="459">
        <v>6</v>
      </c>
      <c r="E7164" s="81"/>
    </row>
    <row r="7165" spans="1:5" x14ac:dyDescent="0.25">
      <c r="A7165" s="458">
        <v>44216</v>
      </c>
      <c r="B7165" s="81" t="s">
        <v>8</v>
      </c>
      <c r="C7165" s="81" t="s">
        <v>132</v>
      </c>
      <c r="D7165" s="459">
        <v>1</v>
      </c>
      <c r="E7165" s="81"/>
    </row>
    <row r="7166" spans="1:5" x14ac:dyDescent="0.25">
      <c r="A7166" s="458">
        <v>44216</v>
      </c>
      <c r="B7166" s="81" t="s">
        <v>8</v>
      </c>
      <c r="C7166" s="81" t="s">
        <v>8</v>
      </c>
      <c r="D7166" s="459">
        <v>57</v>
      </c>
      <c r="E7166" s="81"/>
    </row>
    <row r="7167" spans="1:5" x14ac:dyDescent="0.25">
      <c r="A7167" s="458">
        <v>44216</v>
      </c>
      <c r="B7167" s="81" t="s">
        <v>8</v>
      </c>
      <c r="C7167" s="81" t="s">
        <v>31</v>
      </c>
      <c r="D7167" s="459">
        <v>1</v>
      </c>
      <c r="E7167" s="81"/>
    </row>
    <row r="7168" spans="1:5" x14ac:dyDescent="0.25">
      <c r="A7168" s="458">
        <v>44216</v>
      </c>
      <c r="B7168" s="81" t="s">
        <v>8</v>
      </c>
      <c r="C7168" s="81" t="s">
        <v>79</v>
      </c>
      <c r="D7168" s="459">
        <v>1</v>
      </c>
      <c r="E7168" s="81"/>
    </row>
    <row r="7169" spans="1:5" x14ac:dyDescent="0.25">
      <c r="A7169" s="458">
        <v>44216</v>
      </c>
      <c r="B7169" s="81" t="s">
        <v>8</v>
      </c>
      <c r="C7169" s="81" t="s">
        <v>110</v>
      </c>
      <c r="D7169" s="459">
        <v>1</v>
      </c>
      <c r="E7169" s="81"/>
    </row>
    <row r="7170" spans="1:5" x14ac:dyDescent="0.25">
      <c r="A7170" s="458">
        <v>44216</v>
      </c>
      <c r="B7170" s="81" t="s">
        <v>49</v>
      </c>
      <c r="C7170" s="460" t="s">
        <v>1246</v>
      </c>
      <c r="D7170" s="459">
        <v>1</v>
      </c>
      <c r="E7170" s="81"/>
    </row>
    <row r="7171" spans="1:5" x14ac:dyDescent="0.25">
      <c r="A7171" s="458">
        <v>44216</v>
      </c>
      <c r="B7171" s="81" t="s">
        <v>49</v>
      </c>
      <c r="C7171" s="81" t="s">
        <v>49</v>
      </c>
      <c r="D7171" s="459">
        <v>8</v>
      </c>
      <c r="E7171" s="81"/>
    </row>
    <row r="7172" spans="1:5" x14ac:dyDescent="0.25">
      <c r="A7172" s="458">
        <v>44216</v>
      </c>
      <c r="B7172" s="81" t="s">
        <v>50</v>
      </c>
      <c r="C7172" s="116" t="s">
        <v>1140</v>
      </c>
      <c r="D7172" s="459">
        <v>5</v>
      </c>
      <c r="E7172" s="81"/>
    </row>
    <row r="7173" spans="1:5" x14ac:dyDescent="0.25">
      <c r="A7173" s="458">
        <v>44216</v>
      </c>
      <c r="B7173" s="81" t="s">
        <v>50</v>
      </c>
      <c r="C7173" s="81" t="s">
        <v>365</v>
      </c>
      <c r="D7173" s="459">
        <v>2</v>
      </c>
      <c r="E7173" s="81"/>
    </row>
    <row r="7174" spans="1:5" x14ac:dyDescent="0.25">
      <c r="A7174" s="458">
        <v>44216</v>
      </c>
      <c r="B7174" s="81" t="s">
        <v>27</v>
      </c>
      <c r="C7174" s="81" t="s">
        <v>43</v>
      </c>
      <c r="D7174" s="459">
        <v>31</v>
      </c>
      <c r="E7174" s="81"/>
    </row>
    <row r="7175" spans="1:5" x14ac:dyDescent="0.25">
      <c r="A7175" s="458">
        <v>44216</v>
      </c>
      <c r="B7175" s="81" t="s">
        <v>27</v>
      </c>
      <c r="C7175" s="460" t="s">
        <v>1002</v>
      </c>
      <c r="D7175" s="459">
        <v>1</v>
      </c>
      <c r="E7175" s="81"/>
    </row>
    <row r="7176" spans="1:5" x14ac:dyDescent="0.25">
      <c r="A7176" s="458">
        <v>44216</v>
      </c>
      <c r="B7176" s="81" t="s">
        <v>27</v>
      </c>
      <c r="C7176" s="81" t="s">
        <v>619</v>
      </c>
      <c r="D7176" s="459">
        <v>1</v>
      </c>
      <c r="E7176" s="81"/>
    </row>
    <row r="7177" spans="1:5" x14ac:dyDescent="0.25">
      <c r="A7177" s="458">
        <v>44216</v>
      </c>
      <c r="B7177" s="81" t="s">
        <v>51</v>
      </c>
      <c r="C7177" s="81" t="s">
        <v>51</v>
      </c>
      <c r="D7177" s="459">
        <v>1</v>
      </c>
      <c r="E7177" s="81"/>
    </row>
    <row r="7178" spans="1:5" x14ac:dyDescent="0.25">
      <c r="A7178" s="458">
        <v>44216</v>
      </c>
      <c r="B7178" s="81" t="s">
        <v>10</v>
      </c>
      <c r="C7178" s="460" t="s">
        <v>1021</v>
      </c>
      <c r="D7178" s="459">
        <v>1</v>
      </c>
      <c r="E7178" s="81"/>
    </row>
    <row r="7179" spans="1:5" x14ac:dyDescent="0.25">
      <c r="A7179" s="458">
        <v>44216</v>
      </c>
      <c r="B7179" s="81" t="s">
        <v>10</v>
      </c>
      <c r="C7179" s="81" t="s">
        <v>10</v>
      </c>
      <c r="D7179" s="459">
        <v>17</v>
      </c>
      <c r="E7179" s="81"/>
    </row>
    <row r="7180" spans="1:5" x14ac:dyDescent="0.25">
      <c r="A7180" s="458">
        <v>44217</v>
      </c>
      <c r="B7180" s="81" t="s">
        <v>14</v>
      </c>
      <c r="C7180" s="81" t="s">
        <v>936</v>
      </c>
      <c r="D7180" s="459">
        <v>4</v>
      </c>
      <c r="E7180" s="81"/>
    </row>
    <row r="7181" spans="1:5" x14ac:dyDescent="0.25">
      <c r="A7181" s="458">
        <v>44217</v>
      </c>
      <c r="B7181" s="81" t="s">
        <v>14</v>
      </c>
      <c r="C7181" s="81" t="s">
        <v>14</v>
      </c>
      <c r="D7181" s="459">
        <v>25</v>
      </c>
      <c r="E7181" s="81"/>
    </row>
    <row r="7182" spans="1:5" x14ac:dyDescent="0.25">
      <c r="A7182" s="458">
        <v>44217</v>
      </c>
      <c r="B7182" s="81" t="s">
        <v>14</v>
      </c>
      <c r="C7182" s="81" t="s">
        <v>16</v>
      </c>
      <c r="D7182" s="459">
        <v>17</v>
      </c>
      <c r="E7182" s="81"/>
    </row>
    <row r="7183" spans="1:5" x14ac:dyDescent="0.25">
      <c r="A7183" s="458">
        <v>44217</v>
      </c>
      <c r="B7183" s="81" t="s">
        <v>14</v>
      </c>
      <c r="C7183" s="81" t="s">
        <v>84</v>
      </c>
      <c r="D7183" s="459">
        <v>12</v>
      </c>
      <c r="E7183" s="81"/>
    </row>
    <row r="7184" spans="1:5" x14ac:dyDescent="0.25">
      <c r="A7184" s="458">
        <v>44217</v>
      </c>
      <c r="B7184" s="81" t="s">
        <v>20</v>
      </c>
      <c r="C7184" s="460" t="s">
        <v>1151</v>
      </c>
      <c r="D7184" s="459">
        <v>2</v>
      </c>
      <c r="E7184" s="81"/>
    </row>
    <row r="7185" spans="1:5" x14ac:dyDescent="0.25">
      <c r="A7185" s="458">
        <v>44217</v>
      </c>
      <c r="B7185" s="81" t="s">
        <v>20</v>
      </c>
      <c r="C7185" s="81" t="s">
        <v>20</v>
      </c>
      <c r="D7185" s="459">
        <v>85</v>
      </c>
      <c r="E7185" s="81"/>
    </row>
    <row r="7186" spans="1:5" x14ac:dyDescent="0.25">
      <c r="A7186" s="458">
        <v>44217</v>
      </c>
      <c r="B7186" s="81" t="s">
        <v>13</v>
      </c>
      <c r="C7186" s="81" t="s">
        <v>13</v>
      </c>
      <c r="D7186" s="459">
        <v>9</v>
      </c>
      <c r="E7186" s="81"/>
    </row>
    <row r="7187" spans="1:5" x14ac:dyDescent="0.25">
      <c r="A7187" s="458">
        <v>44217</v>
      </c>
      <c r="B7187" s="81" t="s">
        <v>13</v>
      </c>
      <c r="C7187" s="460" t="s">
        <v>1165</v>
      </c>
      <c r="D7187" s="459">
        <v>2</v>
      </c>
      <c r="E7187" s="81"/>
    </row>
    <row r="7188" spans="1:5" x14ac:dyDescent="0.25">
      <c r="A7188" s="458">
        <v>44217</v>
      </c>
      <c r="B7188" s="81" t="s">
        <v>13</v>
      </c>
      <c r="C7188" s="460" t="s">
        <v>137</v>
      </c>
      <c r="D7188" s="459">
        <v>1</v>
      </c>
      <c r="E7188" s="81"/>
    </row>
    <row r="7189" spans="1:5" x14ac:dyDescent="0.25">
      <c r="A7189" s="458">
        <v>44217</v>
      </c>
      <c r="B7189" s="81" t="s">
        <v>13</v>
      </c>
      <c r="C7189" s="460" t="s">
        <v>1167</v>
      </c>
      <c r="D7189" s="459">
        <v>1</v>
      </c>
      <c r="E7189" s="81"/>
    </row>
    <row r="7190" spans="1:5" x14ac:dyDescent="0.25">
      <c r="A7190" s="458">
        <v>44217</v>
      </c>
      <c r="B7190" s="81" t="s">
        <v>24</v>
      </c>
      <c r="C7190" s="81" t="s">
        <v>23</v>
      </c>
      <c r="D7190" s="459">
        <v>44</v>
      </c>
      <c r="E7190" s="81"/>
    </row>
    <row r="7191" spans="1:5" x14ac:dyDescent="0.25">
      <c r="A7191" s="458">
        <v>44217</v>
      </c>
      <c r="B7191" s="81" t="s">
        <v>24</v>
      </c>
      <c r="C7191" s="460" t="s">
        <v>1179</v>
      </c>
      <c r="D7191" s="459">
        <v>1</v>
      </c>
      <c r="E7191" s="81"/>
    </row>
    <row r="7192" spans="1:5" x14ac:dyDescent="0.25">
      <c r="A7192" s="458">
        <v>44217</v>
      </c>
      <c r="B7192" s="81" t="s">
        <v>24</v>
      </c>
      <c r="C7192" s="460" t="s">
        <v>1180</v>
      </c>
      <c r="D7192" s="459">
        <v>1</v>
      </c>
      <c r="E7192" s="81"/>
    </row>
    <row r="7193" spans="1:5" x14ac:dyDescent="0.25">
      <c r="A7193" s="458">
        <v>44217</v>
      </c>
      <c r="B7193" s="81" t="s">
        <v>24</v>
      </c>
      <c r="C7193" s="81" t="s">
        <v>24</v>
      </c>
      <c r="D7193" s="459">
        <v>1</v>
      </c>
      <c r="E7193" s="81"/>
    </row>
    <row r="7194" spans="1:5" x14ac:dyDescent="0.25">
      <c r="A7194" s="458">
        <v>44217</v>
      </c>
      <c r="B7194" s="81" t="s">
        <v>24</v>
      </c>
      <c r="C7194" s="81" t="s">
        <v>924</v>
      </c>
      <c r="D7194" s="459">
        <v>1</v>
      </c>
      <c r="E7194" s="81"/>
    </row>
    <row r="7195" spans="1:5" x14ac:dyDescent="0.25">
      <c r="A7195" s="458">
        <v>44217</v>
      </c>
      <c r="B7195" s="81" t="s">
        <v>47</v>
      </c>
      <c r="C7195" s="460" t="s">
        <v>1183</v>
      </c>
      <c r="D7195" s="459">
        <v>1</v>
      </c>
      <c r="E7195" s="81"/>
    </row>
    <row r="7196" spans="1:5" x14ac:dyDescent="0.25">
      <c r="A7196" s="458">
        <v>44217</v>
      </c>
      <c r="B7196" s="81" t="s">
        <v>47</v>
      </c>
      <c r="C7196" s="81" t="s">
        <v>47</v>
      </c>
      <c r="D7196" s="459">
        <v>12</v>
      </c>
      <c r="E7196" s="81"/>
    </row>
    <row r="7197" spans="1:5" x14ac:dyDescent="0.25">
      <c r="A7197" s="458">
        <v>44217</v>
      </c>
      <c r="B7197" s="81" t="s">
        <v>48</v>
      </c>
      <c r="C7197" s="460" t="s">
        <v>1380</v>
      </c>
      <c r="D7197" s="459">
        <v>5</v>
      </c>
      <c r="E7197" s="81"/>
    </row>
    <row r="7198" spans="1:5" x14ac:dyDescent="0.25">
      <c r="A7198" s="458">
        <v>44217</v>
      </c>
      <c r="B7198" s="81" t="s">
        <v>7</v>
      </c>
      <c r="C7198" s="460" t="s">
        <v>1191</v>
      </c>
      <c r="D7198" s="459">
        <v>3</v>
      </c>
      <c r="E7198" s="81"/>
    </row>
    <row r="7199" spans="1:5" x14ac:dyDescent="0.25">
      <c r="A7199" s="458">
        <v>44217</v>
      </c>
      <c r="B7199" s="81" t="s">
        <v>7</v>
      </c>
      <c r="C7199" s="81" t="s">
        <v>7</v>
      </c>
      <c r="D7199" s="459">
        <v>9</v>
      </c>
      <c r="E7199" s="81"/>
    </row>
    <row r="7200" spans="1:5" x14ac:dyDescent="0.25">
      <c r="A7200" s="458">
        <v>44217</v>
      </c>
      <c r="B7200" s="81" t="s">
        <v>9</v>
      </c>
      <c r="C7200" s="81" t="s">
        <v>9</v>
      </c>
      <c r="D7200" s="459">
        <v>54</v>
      </c>
      <c r="E7200" s="81"/>
    </row>
    <row r="7201" spans="1:5" x14ac:dyDescent="0.25">
      <c r="A7201" s="458">
        <v>44217</v>
      </c>
      <c r="B7201" s="81" t="s">
        <v>9</v>
      </c>
      <c r="C7201" s="81" t="s">
        <v>17</v>
      </c>
      <c r="D7201" s="459">
        <v>1</v>
      </c>
      <c r="E7201" s="81"/>
    </row>
    <row r="7202" spans="1:5" x14ac:dyDescent="0.25">
      <c r="A7202" s="458">
        <v>44217</v>
      </c>
      <c r="B7202" s="81" t="s">
        <v>9</v>
      </c>
      <c r="C7202" s="460" t="s">
        <v>1202</v>
      </c>
      <c r="D7202" s="459">
        <v>1</v>
      </c>
      <c r="E7202" s="81"/>
    </row>
    <row r="7203" spans="1:5" x14ac:dyDescent="0.25">
      <c r="A7203" s="458">
        <v>44217</v>
      </c>
      <c r="B7203" s="81" t="s">
        <v>9</v>
      </c>
      <c r="C7203" s="81" t="s">
        <v>143</v>
      </c>
      <c r="D7203" s="459">
        <v>5</v>
      </c>
      <c r="E7203" s="81"/>
    </row>
    <row r="7204" spans="1:5" x14ac:dyDescent="0.25">
      <c r="A7204" s="458">
        <v>44217</v>
      </c>
      <c r="B7204" s="81" t="s">
        <v>15</v>
      </c>
      <c r="C7204" s="81" t="s">
        <v>107</v>
      </c>
      <c r="D7204" s="459">
        <v>3</v>
      </c>
      <c r="E7204" s="81"/>
    </row>
    <row r="7205" spans="1:5" x14ac:dyDescent="0.25">
      <c r="A7205" s="458">
        <v>44217</v>
      </c>
      <c r="B7205" s="81" t="s">
        <v>15</v>
      </c>
      <c r="C7205" s="81" t="s">
        <v>283</v>
      </c>
      <c r="D7205" s="459">
        <v>1</v>
      </c>
      <c r="E7205" s="81"/>
    </row>
    <row r="7206" spans="1:5" x14ac:dyDescent="0.25">
      <c r="A7206" s="458">
        <v>44217</v>
      </c>
      <c r="B7206" s="81" t="s">
        <v>11</v>
      </c>
      <c r="C7206" s="81" t="s">
        <v>64</v>
      </c>
      <c r="D7206" s="459">
        <v>2</v>
      </c>
      <c r="E7206" s="81"/>
    </row>
    <row r="7207" spans="1:5" x14ac:dyDescent="0.25">
      <c r="A7207" s="458">
        <v>44217</v>
      </c>
      <c r="B7207" s="81" t="s">
        <v>11</v>
      </c>
      <c r="C7207" s="81" t="s">
        <v>11</v>
      </c>
      <c r="D7207" s="459">
        <v>30</v>
      </c>
      <c r="E7207" s="81"/>
    </row>
    <row r="7208" spans="1:5" x14ac:dyDescent="0.25">
      <c r="A7208" s="458">
        <v>44217</v>
      </c>
      <c r="B7208" s="81" t="s">
        <v>11</v>
      </c>
      <c r="C7208" s="118" t="s">
        <v>1022</v>
      </c>
      <c r="D7208" s="459">
        <v>1</v>
      </c>
      <c r="E7208" s="81"/>
    </row>
    <row r="7209" spans="1:5" x14ac:dyDescent="0.25">
      <c r="A7209" s="458">
        <v>44217</v>
      </c>
      <c r="B7209" s="81" t="s">
        <v>11</v>
      </c>
      <c r="C7209" s="81" t="s">
        <v>133</v>
      </c>
      <c r="D7209" s="459">
        <v>4</v>
      </c>
      <c r="E7209" s="81"/>
    </row>
    <row r="7210" spans="1:5" x14ac:dyDescent="0.25">
      <c r="A7210" s="458">
        <v>44217</v>
      </c>
      <c r="B7210" s="81" t="s">
        <v>12</v>
      </c>
      <c r="C7210" s="460" t="s">
        <v>1219</v>
      </c>
      <c r="D7210" s="459">
        <v>2</v>
      </c>
      <c r="E7210" s="81"/>
    </row>
    <row r="7211" spans="1:5" x14ac:dyDescent="0.25">
      <c r="A7211" s="458">
        <v>44217</v>
      </c>
      <c r="B7211" s="81" t="s">
        <v>12</v>
      </c>
      <c r="C7211" s="460" t="s">
        <v>1224</v>
      </c>
      <c r="D7211" s="459">
        <v>3</v>
      </c>
      <c r="E7211" s="81"/>
    </row>
    <row r="7212" spans="1:5" x14ac:dyDescent="0.25">
      <c r="A7212" s="458">
        <v>44217</v>
      </c>
      <c r="B7212" s="81" t="s">
        <v>12</v>
      </c>
      <c r="C7212" s="81" t="s">
        <v>12</v>
      </c>
      <c r="D7212" s="459">
        <v>7</v>
      </c>
      <c r="E7212" s="81"/>
    </row>
    <row r="7213" spans="1:5" x14ac:dyDescent="0.25">
      <c r="A7213" s="458">
        <v>44217</v>
      </c>
      <c r="B7213" s="81" t="s">
        <v>1015</v>
      </c>
      <c r="C7213" s="81" t="s">
        <v>1015</v>
      </c>
      <c r="D7213" s="459">
        <v>8</v>
      </c>
      <c r="E7213" s="81"/>
    </row>
    <row r="7214" spans="1:5" x14ac:dyDescent="0.25">
      <c r="A7214" s="458">
        <v>44217</v>
      </c>
      <c r="B7214" s="81" t="s">
        <v>8</v>
      </c>
      <c r="C7214" s="81" t="s">
        <v>72</v>
      </c>
      <c r="D7214" s="459">
        <v>1</v>
      </c>
      <c r="E7214" s="81"/>
    </row>
    <row r="7215" spans="1:5" x14ac:dyDescent="0.25">
      <c r="A7215" s="458">
        <v>44217</v>
      </c>
      <c r="B7215" s="81" t="s">
        <v>8</v>
      </c>
      <c r="C7215" s="460" t="s">
        <v>1235</v>
      </c>
      <c r="D7215" s="459">
        <v>2</v>
      </c>
      <c r="E7215" s="81"/>
    </row>
    <row r="7216" spans="1:5" x14ac:dyDescent="0.25">
      <c r="A7216" s="458">
        <v>44217</v>
      </c>
      <c r="B7216" s="81" t="s">
        <v>8</v>
      </c>
      <c r="C7216" s="81" t="s">
        <v>58</v>
      </c>
      <c r="D7216" s="459">
        <v>4</v>
      </c>
      <c r="E7216" s="81"/>
    </row>
    <row r="7217" spans="1:5" x14ac:dyDescent="0.25">
      <c r="A7217" s="458">
        <v>44217</v>
      </c>
      <c r="B7217" s="81" t="s">
        <v>8</v>
      </c>
      <c r="C7217" s="81" t="s">
        <v>140</v>
      </c>
      <c r="D7217" s="459">
        <v>3</v>
      </c>
      <c r="E7217" s="81"/>
    </row>
    <row r="7218" spans="1:5" x14ac:dyDescent="0.25">
      <c r="A7218" s="458">
        <v>44217</v>
      </c>
      <c r="B7218" s="81" t="s">
        <v>8</v>
      </c>
      <c r="C7218" s="81" t="s">
        <v>132</v>
      </c>
      <c r="D7218" s="459">
        <v>2</v>
      </c>
      <c r="E7218" s="81"/>
    </row>
    <row r="7219" spans="1:5" x14ac:dyDescent="0.25">
      <c r="A7219" s="458">
        <v>44217</v>
      </c>
      <c r="B7219" s="81" t="s">
        <v>8</v>
      </c>
      <c r="C7219" s="81" t="s">
        <v>203</v>
      </c>
      <c r="D7219" s="459">
        <v>13</v>
      </c>
      <c r="E7219" s="81"/>
    </row>
    <row r="7220" spans="1:5" x14ac:dyDescent="0.25">
      <c r="A7220" s="458">
        <v>44217</v>
      </c>
      <c r="B7220" s="81" t="s">
        <v>8</v>
      </c>
      <c r="C7220" s="81" t="s">
        <v>40</v>
      </c>
      <c r="D7220" s="459">
        <v>1</v>
      </c>
      <c r="E7220" s="81"/>
    </row>
    <row r="7221" spans="1:5" x14ac:dyDescent="0.25">
      <c r="A7221" s="458">
        <v>44217</v>
      </c>
      <c r="B7221" s="81" t="s">
        <v>8</v>
      </c>
      <c r="C7221" s="81" t="s">
        <v>8</v>
      </c>
      <c r="D7221" s="459">
        <v>82</v>
      </c>
      <c r="E7221" s="81"/>
    </row>
    <row r="7222" spans="1:5" x14ac:dyDescent="0.25">
      <c r="A7222" s="458">
        <v>44217</v>
      </c>
      <c r="B7222" s="81" t="s">
        <v>8</v>
      </c>
      <c r="C7222" s="81" t="s">
        <v>31</v>
      </c>
      <c r="D7222" s="459">
        <v>6</v>
      </c>
      <c r="E7222" s="81"/>
    </row>
    <row r="7223" spans="1:5" x14ac:dyDescent="0.25">
      <c r="A7223" s="458">
        <v>44217</v>
      </c>
      <c r="B7223" s="81" t="s">
        <v>8</v>
      </c>
      <c r="C7223" s="81" t="s">
        <v>79</v>
      </c>
      <c r="D7223" s="459">
        <v>1</v>
      </c>
      <c r="E7223" s="81"/>
    </row>
    <row r="7224" spans="1:5" x14ac:dyDescent="0.25">
      <c r="A7224" s="458">
        <v>44217</v>
      </c>
      <c r="B7224" s="81" t="s">
        <v>8</v>
      </c>
      <c r="C7224" s="81" t="s">
        <v>592</v>
      </c>
      <c r="D7224" s="459">
        <v>1</v>
      </c>
      <c r="E7224" s="81"/>
    </row>
    <row r="7225" spans="1:5" x14ac:dyDescent="0.25">
      <c r="A7225" s="458">
        <v>44217</v>
      </c>
      <c r="B7225" s="81" t="s">
        <v>8</v>
      </c>
      <c r="C7225" s="81" t="s">
        <v>110</v>
      </c>
      <c r="D7225" s="459">
        <v>5</v>
      </c>
      <c r="E7225" s="81"/>
    </row>
    <row r="7226" spans="1:5" x14ac:dyDescent="0.25">
      <c r="A7226" s="458">
        <v>44217</v>
      </c>
      <c r="B7226" s="81" t="s">
        <v>49</v>
      </c>
      <c r="C7226" s="460" t="s">
        <v>1246</v>
      </c>
      <c r="D7226" s="459">
        <v>1</v>
      </c>
      <c r="E7226" s="81"/>
    </row>
    <row r="7227" spans="1:5" x14ac:dyDescent="0.25">
      <c r="A7227" s="458">
        <v>44217</v>
      </c>
      <c r="B7227" s="81" t="s">
        <v>49</v>
      </c>
      <c r="C7227" s="81" t="s">
        <v>49</v>
      </c>
      <c r="D7227" s="459">
        <v>6</v>
      </c>
      <c r="E7227" s="81"/>
    </row>
    <row r="7228" spans="1:5" x14ac:dyDescent="0.25">
      <c r="A7228" s="458">
        <v>44217</v>
      </c>
      <c r="B7228" s="81" t="s">
        <v>50</v>
      </c>
      <c r="C7228" s="116" t="s">
        <v>1140</v>
      </c>
      <c r="D7228" s="459">
        <v>7</v>
      </c>
      <c r="E7228" s="81"/>
    </row>
    <row r="7229" spans="1:5" x14ac:dyDescent="0.25">
      <c r="A7229" s="458">
        <v>44217</v>
      </c>
      <c r="B7229" s="81" t="s">
        <v>50</v>
      </c>
      <c r="C7229" s="81" t="s">
        <v>365</v>
      </c>
      <c r="D7229" s="459">
        <v>7</v>
      </c>
      <c r="E7229" s="81"/>
    </row>
    <row r="7230" spans="1:5" x14ac:dyDescent="0.25">
      <c r="A7230" s="458">
        <v>44217</v>
      </c>
      <c r="B7230" s="81" t="s">
        <v>27</v>
      </c>
      <c r="C7230" s="81" t="s">
        <v>139</v>
      </c>
      <c r="D7230" s="459">
        <v>13</v>
      </c>
      <c r="E7230" s="81"/>
    </row>
    <row r="7231" spans="1:5" x14ac:dyDescent="0.25">
      <c r="A7231" s="458">
        <v>44217</v>
      </c>
      <c r="B7231" s="81" t="s">
        <v>27</v>
      </c>
      <c r="C7231" s="81" t="s">
        <v>233</v>
      </c>
      <c r="D7231" s="459">
        <v>1</v>
      </c>
      <c r="E7231" s="81"/>
    </row>
    <row r="7232" spans="1:5" x14ac:dyDescent="0.25">
      <c r="A7232" s="458">
        <v>44217</v>
      </c>
      <c r="B7232" s="81" t="s">
        <v>27</v>
      </c>
      <c r="C7232" s="81" t="s">
        <v>43</v>
      </c>
      <c r="D7232" s="459">
        <v>29</v>
      </c>
      <c r="E7232" s="81"/>
    </row>
    <row r="7233" spans="1:5" x14ac:dyDescent="0.25">
      <c r="A7233" s="458">
        <v>44217</v>
      </c>
      <c r="B7233" s="81" t="s">
        <v>27</v>
      </c>
      <c r="C7233" s="81" t="s">
        <v>1023</v>
      </c>
      <c r="D7233" s="459">
        <v>1</v>
      </c>
      <c r="E7233" s="81"/>
    </row>
    <row r="7234" spans="1:5" x14ac:dyDescent="0.25">
      <c r="A7234" s="458">
        <v>44217</v>
      </c>
      <c r="B7234" s="81" t="s">
        <v>27</v>
      </c>
      <c r="C7234" s="81" t="s">
        <v>928</v>
      </c>
      <c r="D7234" s="459">
        <v>2</v>
      </c>
      <c r="E7234" s="81"/>
    </row>
    <row r="7235" spans="1:5" x14ac:dyDescent="0.25">
      <c r="A7235" s="458">
        <v>44217</v>
      </c>
      <c r="B7235" s="81" t="s">
        <v>27</v>
      </c>
      <c r="C7235" s="81" t="s">
        <v>619</v>
      </c>
      <c r="D7235" s="459">
        <v>4</v>
      </c>
      <c r="E7235" s="81"/>
    </row>
    <row r="7236" spans="1:5" x14ac:dyDescent="0.25">
      <c r="A7236" s="458">
        <v>44217</v>
      </c>
      <c r="B7236" s="81" t="s">
        <v>27</v>
      </c>
      <c r="C7236" s="81" t="s">
        <v>707</v>
      </c>
      <c r="D7236" s="459">
        <v>1</v>
      </c>
      <c r="E7236" s="81"/>
    </row>
    <row r="7237" spans="1:5" x14ac:dyDescent="0.25">
      <c r="A7237" s="458">
        <v>44217</v>
      </c>
      <c r="B7237" s="81" t="s">
        <v>27</v>
      </c>
      <c r="C7237" s="460" t="s">
        <v>1257</v>
      </c>
      <c r="D7237" s="459">
        <v>1</v>
      </c>
      <c r="E7237" s="81"/>
    </row>
    <row r="7238" spans="1:5" x14ac:dyDescent="0.25">
      <c r="A7238" s="458">
        <v>44217</v>
      </c>
      <c r="B7238" s="81" t="s">
        <v>51</v>
      </c>
      <c r="C7238" s="81" t="s">
        <v>51</v>
      </c>
      <c r="D7238" s="459">
        <v>15</v>
      </c>
      <c r="E7238" s="81"/>
    </row>
    <row r="7239" spans="1:5" x14ac:dyDescent="0.25">
      <c r="A7239" s="458">
        <v>44217</v>
      </c>
      <c r="B7239" s="81" t="s">
        <v>10</v>
      </c>
      <c r="C7239" s="81" t="s">
        <v>10</v>
      </c>
      <c r="D7239" s="459">
        <v>10</v>
      </c>
      <c r="E7239" s="81"/>
    </row>
    <row r="7240" spans="1:5" x14ac:dyDescent="0.25">
      <c r="A7240" s="458">
        <v>44218</v>
      </c>
      <c r="B7240" s="81" t="s">
        <v>14</v>
      </c>
      <c r="C7240" s="81" t="s">
        <v>14</v>
      </c>
      <c r="D7240" s="459">
        <v>31</v>
      </c>
      <c r="E7240" s="81"/>
    </row>
    <row r="7241" spans="1:5" x14ac:dyDescent="0.25">
      <c r="A7241" s="458">
        <v>44218</v>
      </c>
      <c r="B7241" s="81" t="s">
        <v>14</v>
      </c>
      <c r="C7241" s="460" t="s">
        <v>1150</v>
      </c>
      <c r="D7241" s="459">
        <v>1</v>
      </c>
      <c r="E7241" s="81"/>
    </row>
    <row r="7242" spans="1:5" x14ac:dyDescent="0.25">
      <c r="A7242" s="458">
        <v>44218</v>
      </c>
      <c r="B7242" s="81" t="s">
        <v>14</v>
      </c>
      <c r="C7242" s="81" t="s">
        <v>16</v>
      </c>
      <c r="D7242" s="459">
        <v>18</v>
      </c>
      <c r="E7242" s="81"/>
    </row>
    <row r="7243" spans="1:5" x14ac:dyDescent="0.25">
      <c r="A7243" s="458">
        <v>44218</v>
      </c>
      <c r="B7243" s="81" t="s">
        <v>14</v>
      </c>
      <c r="C7243" s="81" t="s">
        <v>84</v>
      </c>
      <c r="D7243" s="459">
        <v>12</v>
      </c>
      <c r="E7243" s="81"/>
    </row>
    <row r="7244" spans="1:5" x14ac:dyDescent="0.25">
      <c r="A7244" s="458">
        <v>44218</v>
      </c>
      <c r="B7244" s="81" t="s">
        <v>20</v>
      </c>
      <c r="C7244" s="81" t="s">
        <v>20</v>
      </c>
      <c r="D7244" s="459">
        <v>90</v>
      </c>
      <c r="E7244" s="81"/>
    </row>
    <row r="7245" spans="1:5" x14ac:dyDescent="0.25">
      <c r="A7245" s="458">
        <v>44218</v>
      </c>
      <c r="B7245" s="81" t="s">
        <v>20</v>
      </c>
      <c r="C7245" s="81" t="s">
        <v>648</v>
      </c>
      <c r="D7245" s="459">
        <v>1</v>
      </c>
      <c r="E7245" s="81"/>
    </row>
    <row r="7246" spans="1:5" x14ac:dyDescent="0.25">
      <c r="A7246" s="458">
        <v>44218</v>
      </c>
      <c r="B7246" s="81" t="s">
        <v>13</v>
      </c>
      <c r="C7246" s="460" t="s">
        <v>93</v>
      </c>
      <c r="D7246" s="459">
        <v>1</v>
      </c>
      <c r="E7246" s="81"/>
    </row>
    <row r="7247" spans="1:5" x14ac:dyDescent="0.25">
      <c r="A7247" s="458">
        <v>44218</v>
      </c>
      <c r="B7247" s="81" t="s">
        <v>13</v>
      </c>
      <c r="C7247" s="460" t="s">
        <v>1162</v>
      </c>
      <c r="D7247" s="459">
        <v>3</v>
      </c>
      <c r="E7247" s="81"/>
    </row>
    <row r="7248" spans="1:5" x14ac:dyDescent="0.25">
      <c r="A7248" s="458">
        <v>44218</v>
      </c>
      <c r="B7248" s="81" t="s">
        <v>13</v>
      </c>
      <c r="C7248" s="81" t="s">
        <v>13</v>
      </c>
      <c r="D7248" s="459">
        <v>2</v>
      </c>
      <c r="E7248" s="81"/>
    </row>
    <row r="7249" spans="1:5" x14ac:dyDescent="0.25">
      <c r="A7249" s="458">
        <v>44218</v>
      </c>
      <c r="B7249" s="81" t="s">
        <v>13</v>
      </c>
      <c r="C7249" s="460" t="s">
        <v>1166</v>
      </c>
      <c r="D7249" s="459">
        <v>1</v>
      </c>
      <c r="E7249" s="81"/>
    </row>
    <row r="7250" spans="1:5" x14ac:dyDescent="0.25">
      <c r="A7250" s="458">
        <v>44218</v>
      </c>
      <c r="B7250" s="81" t="s">
        <v>13</v>
      </c>
      <c r="C7250" s="460" t="s">
        <v>1167</v>
      </c>
      <c r="D7250" s="459">
        <v>2</v>
      </c>
      <c r="E7250" s="81"/>
    </row>
    <row r="7251" spans="1:5" x14ac:dyDescent="0.25">
      <c r="A7251" s="458">
        <v>44218</v>
      </c>
      <c r="B7251" s="81" t="s">
        <v>24</v>
      </c>
      <c r="C7251" s="81" t="s">
        <v>23</v>
      </c>
      <c r="D7251" s="459">
        <v>17</v>
      </c>
      <c r="E7251" s="81"/>
    </row>
    <row r="7252" spans="1:5" x14ac:dyDescent="0.25">
      <c r="A7252" s="458">
        <v>44218</v>
      </c>
      <c r="B7252" s="81" t="s">
        <v>24</v>
      </c>
      <c r="C7252" s="81" t="s">
        <v>24</v>
      </c>
      <c r="D7252" s="459">
        <v>2</v>
      </c>
      <c r="E7252" s="81"/>
    </row>
    <row r="7253" spans="1:5" x14ac:dyDescent="0.25">
      <c r="A7253" s="458">
        <v>44218</v>
      </c>
      <c r="B7253" s="81" t="s">
        <v>24</v>
      </c>
      <c r="C7253" s="460" t="s">
        <v>1182</v>
      </c>
      <c r="D7253" s="459">
        <v>1</v>
      </c>
      <c r="E7253" s="81"/>
    </row>
    <row r="7254" spans="1:5" x14ac:dyDescent="0.25">
      <c r="A7254" s="458">
        <v>44218</v>
      </c>
      <c r="B7254" s="81" t="s">
        <v>24</v>
      </c>
      <c r="C7254" s="81" t="s">
        <v>36</v>
      </c>
      <c r="D7254" s="459">
        <v>1</v>
      </c>
      <c r="E7254" s="81"/>
    </row>
    <row r="7255" spans="1:5" x14ac:dyDescent="0.25">
      <c r="A7255" s="458">
        <v>44218</v>
      </c>
      <c r="B7255" s="81" t="s">
        <v>47</v>
      </c>
      <c r="C7255" s="81" t="s">
        <v>47</v>
      </c>
      <c r="D7255" s="459">
        <v>8</v>
      </c>
      <c r="E7255" s="81"/>
    </row>
    <row r="7256" spans="1:5" x14ac:dyDescent="0.25">
      <c r="A7256" s="458">
        <v>44218</v>
      </c>
      <c r="B7256" s="81" t="s">
        <v>48</v>
      </c>
      <c r="C7256" s="460" t="s">
        <v>1380</v>
      </c>
      <c r="D7256" s="459">
        <v>2</v>
      </c>
      <c r="E7256" s="81"/>
    </row>
    <row r="7257" spans="1:5" x14ac:dyDescent="0.25">
      <c r="A7257" s="458">
        <v>44218</v>
      </c>
      <c r="B7257" s="81" t="s">
        <v>7</v>
      </c>
      <c r="C7257" s="460" t="s">
        <v>1191</v>
      </c>
      <c r="D7257" s="459">
        <v>3</v>
      </c>
      <c r="E7257" s="81"/>
    </row>
    <row r="7258" spans="1:5" x14ac:dyDescent="0.25">
      <c r="A7258" s="458">
        <v>44218</v>
      </c>
      <c r="B7258" s="81" t="s">
        <v>7</v>
      </c>
      <c r="C7258" s="81" t="s">
        <v>7</v>
      </c>
      <c r="D7258" s="459">
        <v>12</v>
      </c>
      <c r="E7258" s="81"/>
    </row>
    <row r="7259" spans="1:5" x14ac:dyDescent="0.25">
      <c r="A7259" s="458">
        <v>44218</v>
      </c>
      <c r="B7259" s="81" t="s">
        <v>9</v>
      </c>
      <c r="C7259" s="460" t="s">
        <v>1192</v>
      </c>
      <c r="D7259" s="459">
        <v>6</v>
      </c>
      <c r="E7259" s="81"/>
    </row>
    <row r="7260" spans="1:5" x14ac:dyDescent="0.25">
      <c r="A7260" s="458">
        <v>44218</v>
      </c>
      <c r="B7260" s="81" t="s">
        <v>9</v>
      </c>
      <c r="C7260" s="81" t="s">
        <v>362</v>
      </c>
      <c r="D7260" s="459">
        <v>1</v>
      </c>
      <c r="E7260" s="81"/>
    </row>
    <row r="7261" spans="1:5" x14ac:dyDescent="0.25">
      <c r="A7261" s="458">
        <v>44218</v>
      </c>
      <c r="B7261" s="81" t="s">
        <v>9</v>
      </c>
      <c r="C7261" s="81" t="s">
        <v>9</v>
      </c>
      <c r="D7261" s="459">
        <v>49</v>
      </c>
      <c r="E7261" s="81"/>
    </row>
    <row r="7262" spans="1:5" x14ac:dyDescent="0.25">
      <c r="A7262" s="458">
        <v>44218</v>
      </c>
      <c r="B7262" s="81" t="s">
        <v>9</v>
      </c>
      <c r="C7262" s="81" t="s">
        <v>17</v>
      </c>
      <c r="D7262" s="459">
        <v>5</v>
      </c>
      <c r="E7262" s="81"/>
    </row>
    <row r="7263" spans="1:5" x14ac:dyDescent="0.25">
      <c r="A7263" s="458">
        <v>44218</v>
      </c>
      <c r="B7263" s="81" t="s">
        <v>9</v>
      </c>
      <c r="C7263" s="460" t="s">
        <v>1202</v>
      </c>
      <c r="D7263" s="459">
        <v>3</v>
      </c>
      <c r="E7263" s="81"/>
    </row>
    <row r="7264" spans="1:5" x14ac:dyDescent="0.25">
      <c r="A7264" s="458">
        <v>44218</v>
      </c>
      <c r="B7264" s="81" t="s">
        <v>9</v>
      </c>
      <c r="C7264" s="81" t="s">
        <v>143</v>
      </c>
      <c r="D7264" s="459">
        <v>5</v>
      </c>
      <c r="E7264" s="81"/>
    </row>
    <row r="7265" spans="1:5" x14ac:dyDescent="0.25">
      <c r="A7265" s="458">
        <v>44218</v>
      </c>
      <c r="B7265" s="81" t="s">
        <v>15</v>
      </c>
      <c r="C7265" s="81" t="s">
        <v>1139</v>
      </c>
      <c r="D7265" s="459">
        <v>9</v>
      </c>
      <c r="E7265" s="81"/>
    </row>
    <row r="7266" spans="1:5" x14ac:dyDescent="0.25">
      <c r="A7266" s="458">
        <v>44218</v>
      </c>
      <c r="B7266" s="81" t="s">
        <v>15</v>
      </c>
      <c r="C7266" s="81" t="s">
        <v>283</v>
      </c>
      <c r="D7266" s="459">
        <v>2</v>
      </c>
      <c r="E7266" s="81"/>
    </row>
    <row r="7267" spans="1:5" x14ac:dyDescent="0.25">
      <c r="A7267" s="458">
        <v>44218</v>
      </c>
      <c r="B7267" s="81" t="s">
        <v>11</v>
      </c>
      <c r="C7267" s="81" t="s">
        <v>333</v>
      </c>
      <c r="D7267" s="459">
        <v>6</v>
      </c>
      <c r="E7267" s="81"/>
    </row>
    <row r="7268" spans="1:5" x14ac:dyDescent="0.25">
      <c r="A7268" s="458">
        <v>44218</v>
      </c>
      <c r="B7268" s="81" t="s">
        <v>11</v>
      </c>
      <c r="C7268" s="81" t="s">
        <v>11</v>
      </c>
      <c r="D7268" s="459">
        <v>11</v>
      </c>
      <c r="E7268" s="81"/>
    </row>
    <row r="7269" spans="1:5" x14ac:dyDescent="0.25">
      <c r="A7269" s="458">
        <v>44218</v>
      </c>
      <c r="B7269" s="81" t="s">
        <v>11</v>
      </c>
      <c r="C7269" s="81" t="s">
        <v>1024</v>
      </c>
      <c r="D7269" s="459">
        <v>1</v>
      </c>
      <c r="E7269" s="81"/>
    </row>
    <row r="7270" spans="1:5" x14ac:dyDescent="0.25">
      <c r="A7270" s="458">
        <v>44218</v>
      </c>
      <c r="B7270" s="81" t="s">
        <v>12</v>
      </c>
      <c r="C7270" s="81" t="s">
        <v>12</v>
      </c>
      <c r="D7270" s="459">
        <v>1</v>
      </c>
      <c r="E7270" s="81"/>
    </row>
    <row r="7271" spans="1:5" x14ac:dyDescent="0.25">
      <c r="A7271" s="458">
        <v>44218</v>
      </c>
      <c r="B7271" s="81" t="s">
        <v>1015</v>
      </c>
      <c r="C7271" s="81" t="s">
        <v>1015</v>
      </c>
      <c r="D7271" s="459">
        <v>6</v>
      </c>
      <c r="E7271" s="81"/>
    </row>
    <row r="7272" spans="1:5" x14ac:dyDescent="0.25">
      <c r="A7272" s="458">
        <v>44218</v>
      </c>
      <c r="B7272" s="81" t="s">
        <v>8</v>
      </c>
      <c r="C7272" s="460" t="s">
        <v>1226</v>
      </c>
      <c r="D7272" s="459">
        <v>1</v>
      </c>
      <c r="E7272" s="81"/>
    </row>
    <row r="7273" spans="1:5" x14ac:dyDescent="0.25">
      <c r="A7273" s="458">
        <v>44218</v>
      </c>
      <c r="B7273" s="81" t="s">
        <v>8</v>
      </c>
      <c r="C7273" s="81" t="s">
        <v>72</v>
      </c>
      <c r="D7273" s="459">
        <v>3</v>
      </c>
      <c r="E7273" s="81"/>
    </row>
    <row r="7274" spans="1:5" x14ac:dyDescent="0.25">
      <c r="A7274" s="458">
        <v>44218</v>
      </c>
      <c r="B7274" s="81" t="s">
        <v>8</v>
      </c>
      <c r="C7274" s="460" t="s">
        <v>1232</v>
      </c>
      <c r="D7274" s="459">
        <v>3</v>
      </c>
      <c r="E7274" s="81"/>
    </row>
    <row r="7275" spans="1:5" x14ac:dyDescent="0.25">
      <c r="A7275" s="458">
        <v>44218</v>
      </c>
      <c r="B7275" s="81" t="s">
        <v>8</v>
      </c>
      <c r="C7275" s="81" t="s">
        <v>58</v>
      </c>
      <c r="D7275" s="459">
        <v>7</v>
      </c>
      <c r="E7275" s="81"/>
    </row>
    <row r="7276" spans="1:5" x14ac:dyDescent="0.25">
      <c r="A7276" s="458">
        <v>44218</v>
      </c>
      <c r="B7276" s="81" t="s">
        <v>8</v>
      </c>
      <c r="C7276" s="81" t="s">
        <v>140</v>
      </c>
      <c r="D7276" s="459">
        <v>12</v>
      </c>
      <c r="E7276" s="81"/>
    </row>
    <row r="7277" spans="1:5" x14ac:dyDescent="0.25">
      <c r="A7277" s="458">
        <v>44218</v>
      </c>
      <c r="B7277" s="81" t="s">
        <v>8</v>
      </c>
      <c r="C7277" s="81" t="s">
        <v>132</v>
      </c>
      <c r="D7277" s="459">
        <v>2</v>
      </c>
      <c r="E7277" s="81"/>
    </row>
    <row r="7278" spans="1:5" x14ac:dyDescent="0.25">
      <c r="A7278" s="458">
        <v>44218</v>
      </c>
      <c r="B7278" s="81" t="s">
        <v>8</v>
      </c>
      <c r="C7278" s="81" t="s">
        <v>203</v>
      </c>
      <c r="D7278" s="459">
        <v>4</v>
      </c>
      <c r="E7278" s="81"/>
    </row>
    <row r="7279" spans="1:5" x14ac:dyDescent="0.25">
      <c r="A7279" s="458">
        <v>44218</v>
      </c>
      <c r="B7279" s="81" t="s">
        <v>8</v>
      </c>
      <c r="C7279" s="81" t="s">
        <v>40</v>
      </c>
      <c r="D7279" s="459">
        <v>1</v>
      </c>
      <c r="E7279" s="81"/>
    </row>
    <row r="7280" spans="1:5" x14ac:dyDescent="0.25">
      <c r="A7280" s="458">
        <v>44218</v>
      </c>
      <c r="B7280" s="81" t="s">
        <v>8</v>
      </c>
      <c r="C7280" s="81" t="s">
        <v>8</v>
      </c>
      <c r="D7280" s="459">
        <v>62</v>
      </c>
      <c r="E7280" s="81"/>
    </row>
    <row r="7281" spans="1:5" x14ac:dyDescent="0.25">
      <c r="A7281" s="458">
        <v>44218</v>
      </c>
      <c r="B7281" s="81" t="s">
        <v>8</v>
      </c>
      <c r="C7281" s="81" t="s">
        <v>1025</v>
      </c>
      <c r="D7281" s="459">
        <v>1</v>
      </c>
      <c r="E7281" s="81"/>
    </row>
    <row r="7282" spans="1:5" x14ac:dyDescent="0.25">
      <c r="A7282" s="458">
        <v>44218</v>
      </c>
      <c r="B7282" s="81" t="s">
        <v>8</v>
      </c>
      <c r="C7282" s="81" t="s">
        <v>31</v>
      </c>
      <c r="D7282" s="459">
        <v>4</v>
      </c>
      <c r="E7282" s="81"/>
    </row>
    <row r="7283" spans="1:5" x14ac:dyDescent="0.25">
      <c r="A7283" s="458">
        <v>44218</v>
      </c>
      <c r="B7283" s="81" t="s">
        <v>8</v>
      </c>
      <c r="C7283" s="81" t="s">
        <v>110</v>
      </c>
      <c r="D7283" s="459">
        <v>1</v>
      </c>
      <c r="E7283" s="81"/>
    </row>
    <row r="7284" spans="1:5" x14ac:dyDescent="0.25">
      <c r="A7284" s="458">
        <v>44218</v>
      </c>
      <c r="B7284" s="81" t="s">
        <v>49</v>
      </c>
      <c r="C7284" s="460" t="s">
        <v>1246</v>
      </c>
      <c r="D7284" s="459">
        <v>1</v>
      </c>
      <c r="E7284" s="81"/>
    </row>
    <row r="7285" spans="1:5" x14ac:dyDescent="0.25">
      <c r="A7285" s="458">
        <v>44218</v>
      </c>
      <c r="B7285" s="81" t="s">
        <v>49</v>
      </c>
      <c r="C7285" s="81" t="s">
        <v>49</v>
      </c>
      <c r="D7285" s="459">
        <v>2</v>
      </c>
      <c r="E7285" s="81"/>
    </row>
    <row r="7286" spans="1:5" x14ac:dyDescent="0.25">
      <c r="A7286" s="458">
        <v>44218</v>
      </c>
      <c r="B7286" s="81" t="s">
        <v>50</v>
      </c>
      <c r="C7286" s="116" t="s">
        <v>1140</v>
      </c>
      <c r="D7286" s="459">
        <v>1</v>
      </c>
      <c r="E7286" s="81"/>
    </row>
    <row r="7287" spans="1:5" x14ac:dyDescent="0.25">
      <c r="A7287" s="458">
        <v>44218</v>
      </c>
      <c r="B7287" s="81" t="s">
        <v>50</v>
      </c>
      <c r="C7287" s="81" t="s">
        <v>365</v>
      </c>
      <c r="D7287" s="459">
        <v>6</v>
      </c>
      <c r="E7287" s="81"/>
    </row>
    <row r="7288" spans="1:5" x14ac:dyDescent="0.25">
      <c r="A7288" s="458">
        <v>44218</v>
      </c>
      <c r="B7288" s="81" t="s">
        <v>27</v>
      </c>
      <c r="C7288" s="460" t="s">
        <v>1252</v>
      </c>
      <c r="D7288" s="459">
        <v>1</v>
      </c>
      <c r="E7288" s="81"/>
    </row>
    <row r="7289" spans="1:5" x14ac:dyDescent="0.25">
      <c r="A7289" s="458">
        <v>44218</v>
      </c>
      <c r="B7289" s="81" t="s">
        <v>27</v>
      </c>
      <c r="C7289" s="81" t="s">
        <v>139</v>
      </c>
      <c r="D7289" s="459">
        <v>4</v>
      </c>
      <c r="E7289" s="81"/>
    </row>
    <row r="7290" spans="1:5" x14ac:dyDescent="0.25">
      <c r="A7290" s="458">
        <v>44218</v>
      </c>
      <c r="B7290" s="81" t="s">
        <v>27</v>
      </c>
      <c r="C7290" s="460" t="s">
        <v>1254</v>
      </c>
      <c r="D7290" s="459">
        <v>1</v>
      </c>
      <c r="E7290" s="81"/>
    </row>
    <row r="7291" spans="1:5" x14ac:dyDescent="0.25">
      <c r="A7291" s="458">
        <v>44218</v>
      </c>
      <c r="B7291" s="81" t="s">
        <v>27</v>
      </c>
      <c r="C7291" s="81" t="s">
        <v>43</v>
      </c>
      <c r="D7291" s="459">
        <v>37</v>
      </c>
      <c r="E7291" s="81"/>
    </row>
    <row r="7292" spans="1:5" x14ac:dyDescent="0.25">
      <c r="A7292" s="458">
        <v>44218</v>
      </c>
      <c r="B7292" s="81" t="s">
        <v>27</v>
      </c>
      <c r="C7292" s="81" t="s">
        <v>928</v>
      </c>
      <c r="D7292" s="459">
        <v>7</v>
      </c>
      <c r="E7292" s="81"/>
    </row>
    <row r="7293" spans="1:5" x14ac:dyDescent="0.25">
      <c r="A7293" s="458">
        <v>44218</v>
      </c>
      <c r="B7293" s="81" t="s">
        <v>27</v>
      </c>
      <c r="C7293" s="81" t="s">
        <v>851</v>
      </c>
      <c r="D7293" s="459">
        <v>1</v>
      </c>
      <c r="E7293" s="81"/>
    </row>
    <row r="7294" spans="1:5" x14ac:dyDescent="0.25">
      <c r="A7294" s="458">
        <v>44218</v>
      </c>
      <c r="B7294" s="81" t="s">
        <v>27</v>
      </c>
      <c r="C7294" s="460" t="s">
        <v>1002</v>
      </c>
      <c r="D7294" s="459">
        <v>1</v>
      </c>
      <c r="E7294" s="81"/>
    </row>
    <row r="7295" spans="1:5" x14ac:dyDescent="0.25">
      <c r="A7295" s="458">
        <v>44218</v>
      </c>
      <c r="B7295" s="81" t="s">
        <v>27</v>
      </c>
      <c r="C7295" s="81" t="s">
        <v>619</v>
      </c>
      <c r="D7295" s="459">
        <v>1</v>
      </c>
      <c r="E7295" s="81"/>
    </row>
    <row r="7296" spans="1:5" x14ac:dyDescent="0.25">
      <c r="A7296" s="458">
        <v>44218</v>
      </c>
      <c r="B7296" s="81" t="s">
        <v>27</v>
      </c>
      <c r="C7296" s="81" t="s">
        <v>707</v>
      </c>
      <c r="D7296" s="459">
        <v>5</v>
      </c>
      <c r="E7296" s="81"/>
    </row>
    <row r="7297" spans="1:5" x14ac:dyDescent="0.25">
      <c r="A7297" s="458">
        <v>44218</v>
      </c>
      <c r="B7297" s="81" t="s">
        <v>51</v>
      </c>
      <c r="C7297" s="81" t="s">
        <v>51</v>
      </c>
      <c r="D7297" s="459">
        <v>8</v>
      </c>
      <c r="E7297" s="81"/>
    </row>
    <row r="7298" spans="1:5" x14ac:dyDescent="0.25">
      <c r="A7298" s="458">
        <v>44218</v>
      </c>
      <c r="B7298" s="81" t="s">
        <v>10</v>
      </c>
      <c r="C7298" s="81" t="s">
        <v>10</v>
      </c>
      <c r="D7298" s="459">
        <v>6</v>
      </c>
      <c r="E7298" s="81"/>
    </row>
    <row r="7299" spans="1:5" x14ac:dyDescent="0.25">
      <c r="A7299" s="458">
        <v>44219</v>
      </c>
      <c r="B7299" s="81" t="s">
        <v>14</v>
      </c>
      <c r="C7299" s="81" t="s">
        <v>14</v>
      </c>
      <c r="D7299" s="459">
        <v>16</v>
      </c>
      <c r="E7299" s="81"/>
    </row>
    <row r="7300" spans="1:5" x14ac:dyDescent="0.25">
      <c r="A7300" s="458">
        <v>44219</v>
      </c>
      <c r="B7300" s="81" t="s">
        <v>14</v>
      </c>
      <c r="C7300" s="81" t="s">
        <v>16</v>
      </c>
      <c r="D7300" s="459">
        <v>14</v>
      </c>
      <c r="E7300" s="81"/>
    </row>
    <row r="7301" spans="1:5" x14ac:dyDescent="0.25">
      <c r="A7301" s="458">
        <v>44219</v>
      </c>
      <c r="B7301" s="81" t="s">
        <v>14</v>
      </c>
      <c r="C7301" s="81" t="s">
        <v>794</v>
      </c>
      <c r="D7301" s="459">
        <v>1</v>
      </c>
      <c r="E7301" s="81"/>
    </row>
    <row r="7302" spans="1:5" x14ac:dyDescent="0.25">
      <c r="A7302" s="458">
        <v>44219</v>
      </c>
      <c r="B7302" s="81" t="s">
        <v>14</v>
      </c>
      <c r="C7302" s="81" t="s">
        <v>84</v>
      </c>
      <c r="D7302" s="459">
        <v>1</v>
      </c>
      <c r="E7302" s="81"/>
    </row>
    <row r="7303" spans="1:5" x14ac:dyDescent="0.25">
      <c r="A7303" s="458">
        <v>44219</v>
      </c>
      <c r="B7303" s="81" t="s">
        <v>20</v>
      </c>
      <c r="C7303" s="81" t="s">
        <v>20</v>
      </c>
      <c r="D7303" s="459">
        <v>80</v>
      </c>
      <c r="E7303" s="81"/>
    </row>
    <row r="7304" spans="1:5" x14ac:dyDescent="0.25">
      <c r="A7304" s="458">
        <v>44219</v>
      </c>
      <c r="B7304" s="81" t="s">
        <v>20</v>
      </c>
      <c r="C7304" s="81" t="s">
        <v>363</v>
      </c>
      <c r="D7304" s="459">
        <v>2</v>
      </c>
      <c r="E7304" s="81"/>
    </row>
    <row r="7305" spans="1:5" x14ac:dyDescent="0.25">
      <c r="A7305" s="458">
        <v>44219</v>
      </c>
      <c r="B7305" s="81" t="s">
        <v>20</v>
      </c>
      <c r="C7305" s="81" t="s">
        <v>648</v>
      </c>
      <c r="D7305" s="459">
        <v>1</v>
      </c>
      <c r="E7305" s="81"/>
    </row>
    <row r="7306" spans="1:5" x14ac:dyDescent="0.25">
      <c r="A7306" s="458">
        <v>44219</v>
      </c>
      <c r="B7306" s="81" t="s">
        <v>13</v>
      </c>
      <c r="C7306" s="81" t="s">
        <v>13</v>
      </c>
      <c r="D7306" s="459">
        <v>2</v>
      </c>
      <c r="E7306" s="81"/>
    </row>
    <row r="7307" spans="1:5" x14ac:dyDescent="0.25">
      <c r="A7307" s="458">
        <v>44219</v>
      </c>
      <c r="B7307" s="81" t="s">
        <v>13</v>
      </c>
      <c r="C7307" s="460" t="s">
        <v>1167</v>
      </c>
      <c r="D7307" s="459">
        <v>2</v>
      </c>
      <c r="E7307" s="81"/>
    </row>
    <row r="7308" spans="1:5" x14ac:dyDescent="0.25">
      <c r="A7308" s="458">
        <v>44219</v>
      </c>
      <c r="B7308" s="81" t="s">
        <v>24</v>
      </c>
      <c r="C7308" s="81" t="s">
        <v>23</v>
      </c>
      <c r="D7308" s="459">
        <v>27</v>
      </c>
      <c r="E7308" s="81"/>
    </row>
    <row r="7309" spans="1:5" x14ac:dyDescent="0.25">
      <c r="A7309" s="458">
        <v>44219</v>
      </c>
      <c r="B7309" s="81" t="s">
        <v>24</v>
      </c>
      <c r="C7309" s="81" t="s">
        <v>24</v>
      </c>
      <c r="D7309" s="459">
        <v>6</v>
      </c>
      <c r="E7309" s="81"/>
    </row>
    <row r="7310" spans="1:5" x14ac:dyDescent="0.25">
      <c r="A7310" s="458">
        <v>44219</v>
      </c>
      <c r="B7310" s="81" t="s">
        <v>24</v>
      </c>
      <c r="C7310" s="81" t="s">
        <v>924</v>
      </c>
      <c r="D7310" s="459">
        <v>1</v>
      </c>
      <c r="E7310" s="81"/>
    </row>
    <row r="7311" spans="1:5" x14ac:dyDescent="0.25">
      <c r="A7311" s="458">
        <v>44219</v>
      </c>
      <c r="B7311" s="81" t="s">
        <v>24</v>
      </c>
      <c r="C7311" s="81" t="s">
        <v>653</v>
      </c>
      <c r="D7311" s="459">
        <v>1</v>
      </c>
      <c r="E7311" s="81"/>
    </row>
    <row r="7312" spans="1:5" x14ac:dyDescent="0.25">
      <c r="A7312" s="458">
        <v>44219</v>
      </c>
      <c r="B7312" s="81" t="s">
        <v>24</v>
      </c>
      <c r="C7312" s="81" t="s">
        <v>36</v>
      </c>
      <c r="D7312" s="459">
        <v>4</v>
      </c>
      <c r="E7312" s="81"/>
    </row>
    <row r="7313" spans="1:5" x14ac:dyDescent="0.25">
      <c r="A7313" s="458">
        <v>44219</v>
      </c>
      <c r="B7313" s="81" t="s">
        <v>47</v>
      </c>
      <c r="C7313" s="81" t="s">
        <v>47</v>
      </c>
      <c r="D7313" s="459">
        <v>7</v>
      </c>
      <c r="E7313" s="81"/>
    </row>
    <row r="7314" spans="1:5" x14ac:dyDescent="0.25">
      <c r="A7314" s="458">
        <v>44219</v>
      </c>
      <c r="B7314" s="81" t="s">
        <v>48</v>
      </c>
      <c r="C7314" s="460" t="s">
        <v>1380</v>
      </c>
      <c r="D7314" s="459">
        <v>2</v>
      </c>
      <c r="E7314" s="81"/>
    </row>
    <row r="7315" spans="1:5" x14ac:dyDescent="0.25">
      <c r="A7315" s="458">
        <v>44219</v>
      </c>
      <c r="B7315" s="81" t="s">
        <v>7</v>
      </c>
      <c r="C7315" s="460" t="s">
        <v>1191</v>
      </c>
      <c r="D7315" s="459">
        <v>1</v>
      </c>
      <c r="E7315" s="81"/>
    </row>
    <row r="7316" spans="1:5" x14ac:dyDescent="0.25">
      <c r="A7316" s="458">
        <v>44219</v>
      </c>
      <c r="B7316" s="81" t="s">
        <v>7</v>
      </c>
      <c r="C7316" s="81" t="s">
        <v>7</v>
      </c>
      <c r="D7316" s="459">
        <v>10</v>
      </c>
      <c r="E7316" s="81"/>
    </row>
    <row r="7317" spans="1:5" x14ac:dyDescent="0.25">
      <c r="A7317" s="458">
        <v>44219</v>
      </c>
      <c r="B7317" s="81" t="s">
        <v>9</v>
      </c>
      <c r="C7317" s="81" t="s">
        <v>9</v>
      </c>
      <c r="D7317" s="459">
        <v>51</v>
      </c>
      <c r="E7317" s="81"/>
    </row>
    <row r="7318" spans="1:5" x14ac:dyDescent="0.25">
      <c r="A7318" s="458">
        <v>44219</v>
      </c>
      <c r="B7318" s="81" t="s">
        <v>9</v>
      </c>
      <c r="C7318" s="81" t="s">
        <v>17</v>
      </c>
      <c r="D7318" s="459">
        <v>3</v>
      </c>
      <c r="E7318" s="81"/>
    </row>
    <row r="7319" spans="1:5" x14ac:dyDescent="0.25">
      <c r="A7319" s="458">
        <v>44219</v>
      </c>
      <c r="B7319" s="81" t="s">
        <v>9</v>
      </c>
      <c r="C7319" s="460" t="s">
        <v>1202</v>
      </c>
      <c r="D7319" s="459">
        <v>1</v>
      </c>
      <c r="E7319" s="81"/>
    </row>
    <row r="7320" spans="1:5" x14ac:dyDescent="0.25">
      <c r="A7320" s="458">
        <v>44219</v>
      </c>
      <c r="B7320" s="81" t="s">
        <v>9</v>
      </c>
      <c r="C7320" s="81" t="s">
        <v>143</v>
      </c>
      <c r="D7320" s="459">
        <v>3</v>
      </c>
      <c r="E7320" s="81"/>
    </row>
    <row r="7321" spans="1:5" x14ac:dyDescent="0.25">
      <c r="A7321" s="458">
        <v>44219</v>
      </c>
      <c r="B7321" s="81" t="s">
        <v>15</v>
      </c>
      <c r="C7321" s="81" t="s">
        <v>1139</v>
      </c>
      <c r="D7321" s="459">
        <v>3</v>
      </c>
      <c r="E7321" s="81"/>
    </row>
    <row r="7322" spans="1:5" x14ac:dyDescent="0.25">
      <c r="A7322" s="458">
        <v>44219</v>
      </c>
      <c r="B7322" s="81" t="s">
        <v>11</v>
      </c>
      <c r="C7322" s="81" t="s">
        <v>11</v>
      </c>
      <c r="D7322" s="459">
        <v>9</v>
      </c>
      <c r="E7322" s="81"/>
    </row>
    <row r="7323" spans="1:5" x14ac:dyDescent="0.25">
      <c r="A7323" s="458">
        <v>44219</v>
      </c>
      <c r="B7323" s="81" t="s">
        <v>11</v>
      </c>
      <c r="C7323" s="81" t="s">
        <v>840</v>
      </c>
      <c r="D7323" s="459">
        <v>2</v>
      </c>
      <c r="E7323" s="81"/>
    </row>
    <row r="7324" spans="1:5" x14ac:dyDescent="0.25">
      <c r="A7324" s="458">
        <v>44219</v>
      </c>
      <c r="B7324" s="81" t="s">
        <v>12</v>
      </c>
      <c r="C7324" s="460" t="s">
        <v>1224</v>
      </c>
      <c r="D7324" s="459">
        <v>2</v>
      </c>
      <c r="E7324" s="81"/>
    </row>
    <row r="7325" spans="1:5" x14ac:dyDescent="0.25">
      <c r="A7325" s="458">
        <v>44219</v>
      </c>
      <c r="B7325" s="81" t="s">
        <v>12</v>
      </c>
      <c r="C7325" s="81" t="s">
        <v>12</v>
      </c>
      <c r="D7325" s="459">
        <v>12</v>
      </c>
      <c r="E7325" s="81"/>
    </row>
    <row r="7326" spans="1:5" x14ac:dyDescent="0.25">
      <c r="A7326" s="458">
        <v>44219</v>
      </c>
      <c r="B7326" s="81" t="s">
        <v>1015</v>
      </c>
      <c r="C7326" s="81" t="s">
        <v>1015</v>
      </c>
      <c r="D7326" s="459">
        <v>9</v>
      </c>
      <c r="E7326" s="81"/>
    </row>
    <row r="7327" spans="1:5" x14ac:dyDescent="0.25">
      <c r="A7327" s="458">
        <v>44219</v>
      </c>
      <c r="B7327" s="81" t="s">
        <v>8</v>
      </c>
      <c r="C7327" s="81" t="s">
        <v>58</v>
      </c>
      <c r="D7327" s="459">
        <v>4</v>
      </c>
      <c r="E7327" s="81"/>
    </row>
    <row r="7328" spans="1:5" x14ac:dyDescent="0.25">
      <c r="A7328" s="458">
        <v>44219</v>
      </c>
      <c r="B7328" s="81" t="s">
        <v>8</v>
      </c>
      <c r="C7328" s="81" t="s">
        <v>140</v>
      </c>
      <c r="D7328" s="459">
        <v>6</v>
      </c>
      <c r="E7328" s="81"/>
    </row>
    <row r="7329" spans="1:5" x14ac:dyDescent="0.25">
      <c r="A7329" s="458">
        <v>44219</v>
      </c>
      <c r="B7329" s="81" t="s">
        <v>8</v>
      </c>
      <c r="C7329" s="81" t="s">
        <v>132</v>
      </c>
      <c r="D7329" s="459">
        <v>1</v>
      </c>
      <c r="E7329" s="81"/>
    </row>
    <row r="7330" spans="1:5" x14ac:dyDescent="0.25">
      <c r="A7330" s="458">
        <v>44219</v>
      </c>
      <c r="B7330" s="81" t="s">
        <v>8</v>
      </c>
      <c r="C7330" s="81" t="s">
        <v>203</v>
      </c>
      <c r="D7330" s="459">
        <v>1</v>
      </c>
      <c r="E7330" s="81"/>
    </row>
    <row r="7331" spans="1:5" x14ac:dyDescent="0.25">
      <c r="A7331" s="458">
        <v>44219</v>
      </c>
      <c r="B7331" s="81" t="s">
        <v>8</v>
      </c>
      <c r="C7331" s="81" t="s">
        <v>8</v>
      </c>
      <c r="D7331" s="459">
        <v>52</v>
      </c>
      <c r="E7331" s="81"/>
    </row>
    <row r="7332" spans="1:5" x14ac:dyDescent="0.25">
      <c r="A7332" s="458">
        <v>44219</v>
      </c>
      <c r="B7332" s="81" t="s">
        <v>8</v>
      </c>
      <c r="C7332" s="81" t="s">
        <v>185</v>
      </c>
      <c r="D7332" s="459">
        <v>1</v>
      </c>
      <c r="E7332" s="81"/>
    </row>
    <row r="7333" spans="1:5" x14ac:dyDescent="0.25">
      <c r="A7333" s="458">
        <v>44219</v>
      </c>
      <c r="B7333" s="81" t="s">
        <v>8</v>
      </c>
      <c r="C7333" s="81" t="s">
        <v>110</v>
      </c>
      <c r="D7333" s="459">
        <v>3</v>
      </c>
      <c r="E7333" s="81"/>
    </row>
    <row r="7334" spans="1:5" x14ac:dyDescent="0.25">
      <c r="A7334" s="458">
        <v>44219</v>
      </c>
      <c r="B7334" s="81" t="s">
        <v>49</v>
      </c>
      <c r="C7334" s="460" t="s">
        <v>1246</v>
      </c>
      <c r="D7334" s="459">
        <v>5</v>
      </c>
      <c r="E7334" s="81"/>
    </row>
    <row r="7335" spans="1:5" x14ac:dyDescent="0.25">
      <c r="A7335" s="458">
        <v>44219</v>
      </c>
      <c r="B7335" s="81" t="s">
        <v>49</v>
      </c>
      <c r="C7335" s="81" t="s">
        <v>49</v>
      </c>
      <c r="D7335" s="459">
        <v>5</v>
      </c>
      <c r="E7335" s="81"/>
    </row>
    <row r="7336" spans="1:5" x14ac:dyDescent="0.25">
      <c r="A7336" s="458">
        <v>44219</v>
      </c>
      <c r="B7336" s="81" t="s">
        <v>50</v>
      </c>
      <c r="C7336" s="460" t="s">
        <v>1250</v>
      </c>
      <c r="D7336" s="459">
        <v>2</v>
      </c>
      <c r="E7336" s="81"/>
    </row>
    <row r="7337" spans="1:5" x14ac:dyDescent="0.25">
      <c r="A7337" s="458">
        <v>44219</v>
      </c>
      <c r="B7337" s="81" t="s">
        <v>50</v>
      </c>
      <c r="C7337" s="116" t="s">
        <v>1140</v>
      </c>
      <c r="D7337" s="459">
        <v>4</v>
      </c>
      <c r="E7337" s="81"/>
    </row>
    <row r="7338" spans="1:5" x14ac:dyDescent="0.25">
      <c r="A7338" s="458">
        <v>44219</v>
      </c>
      <c r="B7338" s="81" t="s">
        <v>50</v>
      </c>
      <c r="C7338" s="81" t="s">
        <v>365</v>
      </c>
      <c r="D7338" s="459">
        <v>3</v>
      </c>
      <c r="E7338" s="81"/>
    </row>
    <row r="7339" spans="1:5" x14ac:dyDescent="0.25">
      <c r="A7339" s="458">
        <v>44219</v>
      </c>
      <c r="B7339" s="81" t="s">
        <v>27</v>
      </c>
      <c r="C7339" s="81" t="s">
        <v>139</v>
      </c>
      <c r="D7339" s="459">
        <v>5</v>
      </c>
      <c r="E7339" s="81"/>
    </row>
    <row r="7340" spans="1:5" x14ac:dyDescent="0.25">
      <c r="A7340" s="458">
        <v>44219</v>
      </c>
      <c r="B7340" s="81" t="s">
        <v>27</v>
      </c>
      <c r="C7340" s="81" t="s">
        <v>233</v>
      </c>
      <c r="D7340" s="459">
        <v>1</v>
      </c>
      <c r="E7340" s="81"/>
    </row>
    <row r="7341" spans="1:5" x14ac:dyDescent="0.25">
      <c r="A7341" s="458">
        <v>44219</v>
      </c>
      <c r="B7341" s="81" t="s">
        <v>27</v>
      </c>
      <c r="C7341" s="81" t="s">
        <v>43</v>
      </c>
      <c r="D7341" s="459">
        <v>37</v>
      </c>
      <c r="E7341" s="81"/>
    </row>
    <row r="7342" spans="1:5" x14ac:dyDescent="0.25">
      <c r="A7342" s="458">
        <v>44219</v>
      </c>
      <c r="B7342" s="81" t="s">
        <v>27</v>
      </c>
      <c r="C7342" s="81" t="s">
        <v>350</v>
      </c>
      <c r="D7342" s="459">
        <v>1</v>
      </c>
      <c r="E7342" s="81"/>
    </row>
    <row r="7343" spans="1:5" x14ac:dyDescent="0.25">
      <c r="A7343" s="458">
        <v>44219</v>
      </c>
      <c r="B7343" s="81" t="s">
        <v>27</v>
      </c>
      <c r="C7343" s="81" t="s">
        <v>928</v>
      </c>
      <c r="D7343" s="459">
        <v>1</v>
      </c>
      <c r="E7343" s="81"/>
    </row>
    <row r="7344" spans="1:5" x14ac:dyDescent="0.25">
      <c r="A7344" s="458">
        <v>44219</v>
      </c>
      <c r="B7344" s="81" t="s">
        <v>27</v>
      </c>
      <c r="C7344" s="81" t="s">
        <v>619</v>
      </c>
      <c r="D7344" s="459">
        <v>1</v>
      </c>
      <c r="E7344" s="81"/>
    </row>
    <row r="7345" spans="1:5" x14ac:dyDescent="0.25">
      <c r="A7345" s="458">
        <v>44219</v>
      </c>
      <c r="B7345" s="81" t="s">
        <v>27</v>
      </c>
      <c r="C7345" s="81" t="s">
        <v>707</v>
      </c>
      <c r="D7345" s="459">
        <v>1</v>
      </c>
      <c r="E7345" s="81"/>
    </row>
    <row r="7346" spans="1:5" x14ac:dyDescent="0.25">
      <c r="A7346" s="458">
        <v>44219</v>
      </c>
      <c r="B7346" s="81" t="s">
        <v>27</v>
      </c>
      <c r="C7346" s="460" t="s">
        <v>1257</v>
      </c>
      <c r="D7346" s="459">
        <v>2</v>
      </c>
      <c r="E7346" s="81"/>
    </row>
    <row r="7347" spans="1:5" x14ac:dyDescent="0.25">
      <c r="A7347" s="458">
        <v>44219</v>
      </c>
      <c r="B7347" s="81" t="s">
        <v>51</v>
      </c>
      <c r="C7347" s="81" t="s">
        <v>51</v>
      </c>
      <c r="D7347" s="459">
        <v>4</v>
      </c>
      <c r="E7347" s="81"/>
    </row>
    <row r="7348" spans="1:5" x14ac:dyDescent="0.25">
      <c r="A7348" s="458">
        <v>44219</v>
      </c>
      <c r="B7348" s="81" t="s">
        <v>10</v>
      </c>
      <c r="C7348" s="81" t="s">
        <v>10</v>
      </c>
      <c r="D7348" s="459">
        <v>10</v>
      </c>
      <c r="E7348" s="81"/>
    </row>
    <row r="7349" spans="1:5" x14ac:dyDescent="0.25">
      <c r="A7349" s="458">
        <v>44220</v>
      </c>
      <c r="B7349" s="81" t="s">
        <v>14</v>
      </c>
      <c r="C7349" s="81" t="s">
        <v>14</v>
      </c>
      <c r="D7349" s="459">
        <v>0</v>
      </c>
      <c r="E7349" s="81"/>
    </row>
    <row r="7350" spans="1:5" x14ac:dyDescent="0.25">
      <c r="A7350" s="458">
        <v>44220</v>
      </c>
      <c r="B7350" s="81" t="s">
        <v>20</v>
      </c>
      <c r="C7350" s="81" t="s">
        <v>20</v>
      </c>
      <c r="D7350" s="459">
        <v>0</v>
      </c>
      <c r="E7350" s="81"/>
    </row>
    <row r="7351" spans="1:5" x14ac:dyDescent="0.25">
      <c r="A7351" s="458">
        <v>44220</v>
      </c>
      <c r="B7351" s="81" t="s">
        <v>13</v>
      </c>
      <c r="C7351" s="81" t="s">
        <v>13</v>
      </c>
      <c r="D7351" s="459">
        <v>0</v>
      </c>
      <c r="E7351" s="81"/>
    </row>
    <row r="7352" spans="1:5" x14ac:dyDescent="0.25">
      <c r="A7352" s="458">
        <v>44220</v>
      </c>
      <c r="B7352" s="81" t="s">
        <v>24</v>
      </c>
      <c r="C7352" s="81" t="s">
        <v>24</v>
      </c>
      <c r="D7352" s="459">
        <v>0</v>
      </c>
      <c r="E7352" s="81"/>
    </row>
    <row r="7353" spans="1:5" x14ac:dyDescent="0.25">
      <c r="A7353" s="458">
        <v>44220</v>
      </c>
      <c r="B7353" s="81" t="s">
        <v>47</v>
      </c>
      <c r="C7353" s="81" t="s">
        <v>47</v>
      </c>
      <c r="D7353" s="459">
        <v>0</v>
      </c>
      <c r="E7353" s="81"/>
    </row>
    <row r="7354" spans="1:5" x14ac:dyDescent="0.25">
      <c r="A7354" s="458">
        <v>44220</v>
      </c>
      <c r="B7354" s="81" t="s">
        <v>48</v>
      </c>
      <c r="C7354" s="460" t="s">
        <v>1380</v>
      </c>
      <c r="D7354" s="459">
        <v>0</v>
      </c>
      <c r="E7354" s="81"/>
    </row>
    <row r="7355" spans="1:5" x14ac:dyDescent="0.25">
      <c r="A7355" s="458">
        <v>44220</v>
      </c>
      <c r="B7355" s="81" t="s">
        <v>7</v>
      </c>
      <c r="C7355" s="81" t="s">
        <v>7</v>
      </c>
      <c r="D7355" s="459">
        <v>0</v>
      </c>
      <c r="E7355" s="81"/>
    </row>
    <row r="7356" spans="1:5" x14ac:dyDescent="0.25">
      <c r="A7356" s="458">
        <v>44220</v>
      </c>
      <c r="B7356" s="81" t="s">
        <v>9</v>
      </c>
      <c r="C7356" s="81" t="s">
        <v>9</v>
      </c>
      <c r="D7356" s="459">
        <v>0</v>
      </c>
      <c r="E7356" s="81"/>
    </row>
    <row r="7357" spans="1:5" x14ac:dyDescent="0.25">
      <c r="A7357" s="458">
        <v>44220</v>
      </c>
      <c r="B7357" s="81" t="s">
        <v>15</v>
      </c>
      <c r="C7357" s="81" t="s">
        <v>1139</v>
      </c>
      <c r="D7357" s="459">
        <v>0</v>
      </c>
      <c r="E7357" s="81"/>
    </row>
    <row r="7358" spans="1:5" x14ac:dyDescent="0.25">
      <c r="A7358" s="458">
        <v>44220</v>
      </c>
      <c r="B7358" s="81" t="s">
        <v>11</v>
      </c>
      <c r="C7358" s="81" t="s">
        <v>11</v>
      </c>
      <c r="D7358" s="459">
        <v>0</v>
      </c>
      <c r="E7358" s="81"/>
    </row>
    <row r="7359" spans="1:5" x14ac:dyDescent="0.25">
      <c r="A7359" s="458">
        <v>44220</v>
      </c>
      <c r="B7359" s="81" t="s">
        <v>12</v>
      </c>
      <c r="C7359" s="81" t="s">
        <v>12</v>
      </c>
      <c r="D7359" s="459">
        <v>0</v>
      </c>
      <c r="E7359" s="81"/>
    </row>
    <row r="7360" spans="1:5" x14ac:dyDescent="0.25">
      <c r="A7360" s="458">
        <v>44220</v>
      </c>
      <c r="B7360" s="81" t="s">
        <v>1015</v>
      </c>
      <c r="C7360" s="81" t="s">
        <v>1015</v>
      </c>
      <c r="D7360" s="459">
        <v>0</v>
      </c>
      <c r="E7360" s="81"/>
    </row>
    <row r="7361" spans="1:5" x14ac:dyDescent="0.25">
      <c r="A7361" s="458">
        <v>44220</v>
      </c>
      <c r="B7361" s="81" t="s">
        <v>8</v>
      </c>
      <c r="C7361" s="81" t="s">
        <v>8</v>
      </c>
      <c r="D7361" s="459">
        <v>0</v>
      </c>
      <c r="E7361" s="81"/>
    </row>
    <row r="7362" spans="1:5" x14ac:dyDescent="0.25">
      <c r="A7362" s="458">
        <v>44220</v>
      </c>
      <c r="B7362" s="81" t="s">
        <v>49</v>
      </c>
      <c r="C7362" s="81" t="s">
        <v>49</v>
      </c>
      <c r="D7362" s="459">
        <v>0</v>
      </c>
      <c r="E7362" s="81"/>
    </row>
    <row r="7363" spans="1:5" x14ac:dyDescent="0.25">
      <c r="A7363" s="458">
        <v>44220</v>
      </c>
      <c r="B7363" s="81" t="s">
        <v>50</v>
      </c>
      <c r="C7363" s="81" t="s">
        <v>365</v>
      </c>
      <c r="D7363" s="459">
        <v>0</v>
      </c>
      <c r="E7363" s="81"/>
    </row>
    <row r="7364" spans="1:5" x14ac:dyDescent="0.25">
      <c r="A7364" s="458">
        <v>44220</v>
      </c>
      <c r="B7364" s="81" t="s">
        <v>27</v>
      </c>
      <c r="C7364" s="460" t="s">
        <v>43</v>
      </c>
      <c r="D7364" s="459">
        <v>0</v>
      </c>
      <c r="E7364" s="81"/>
    </row>
    <row r="7365" spans="1:5" x14ac:dyDescent="0.25">
      <c r="A7365" s="458">
        <v>44220</v>
      </c>
      <c r="B7365" s="81" t="s">
        <v>51</v>
      </c>
      <c r="C7365" s="81" t="s">
        <v>51</v>
      </c>
      <c r="D7365" s="459">
        <v>0</v>
      </c>
      <c r="E7365" s="81"/>
    </row>
    <row r="7366" spans="1:5" x14ac:dyDescent="0.25">
      <c r="A7366" s="458">
        <v>44220</v>
      </c>
      <c r="B7366" s="81" t="s">
        <v>10</v>
      </c>
      <c r="C7366" s="81" t="s">
        <v>10</v>
      </c>
      <c r="D7366" s="459">
        <v>0</v>
      </c>
      <c r="E7366" s="81"/>
    </row>
    <row r="7367" spans="1:5" x14ac:dyDescent="0.25">
      <c r="A7367" s="458">
        <v>44221</v>
      </c>
      <c r="B7367" s="81" t="s">
        <v>14</v>
      </c>
      <c r="C7367" s="81" t="s">
        <v>14</v>
      </c>
      <c r="D7367" s="459">
        <v>46</v>
      </c>
      <c r="E7367" s="81"/>
    </row>
    <row r="7368" spans="1:5" x14ac:dyDescent="0.25">
      <c r="A7368" s="458">
        <v>44221</v>
      </c>
      <c r="B7368" s="81" t="s">
        <v>14</v>
      </c>
      <c r="C7368" s="81" t="s">
        <v>16</v>
      </c>
      <c r="D7368" s="459">
        <v>21</v>
      </c>
      <c r="E7368" s="81"/>
    </row>
    <row r="7369" spans="1:5" x14ac:dyDescent="0.25">
      <c r="A7369" s="458">
        <v>44221</v>
      </c>
      <c r="B7369" s="81" t="s">
        <v>14</v>
      </c>
      <c r="C7369" s="81" t="s">
        <v>794</v>
      </c>
      <c r="D7369" s="459">
        <v>1</v>
      </c>
      <c r="E7369" s="81"/>
    </row>
    <row r="7370" spans="1:5" x14ac:dyDescent="0.25">
      <c r="A7370" s="458">
        <v>44221</v>
      </c>
      <c r="B7370" s="81" t="s">
        <v>14</v>
      </c>
      <c r="C7370" s="81" t="s">
        <v>84</v>
      </c>
      <c r="D7370" s="459">
        <v>5</v>
      </c>
      <c r="E7370" s="81"/>
    </row>
    <row r="7371" spans="1:5" x14ac:dyDescent="0.25">
      <c r="A7371" s="458">
        <v>44221</v>
      </c>
      <c r="B7371" s="81" t="s">
        <v>20</v>
      </c>
      <c r="C7371" s="460" t="s">
        <v>1151</v>
      </c>
      <c r="D7371" s="459">
        <v>2</v>
      </c>
      <c r="E7371" s="81"/>
    </row>
    <row r="7372" spans="1:5" x14ac:dyDescent="0.25">
      <c r="A7372" s="458">
        <v>44221</v>
      </c>
      <c r="B7372" s="81" t="s">
        <v>20</v>
      </c>
      <c r="C7372" s="81" t="s">
        <v>20</v>
      </c>
      <c r="D7372" s="459">
        <v>74</v>
      </c>
      <c r="E7372" s="81"/>
    </row>
    <row r="7373" spans="1:5" x14ac:dyDescent="0.25">
      <c r="A7373" s="458">
        <v>44221</v>
      </c>
      <c r="B7373" s="81" t="s">
        <v>20</v>
      </c>
      <c r="C7373" s="81" t="s">
        <v>363</v>
      </c>
      <c r="D7373" s="459">
        <v>1</v>
      </c>
      <c r="E7373" s="81"/>
    </row>
    <row r="7374" spans="1:5" x14ac:dyDescent="0.25">
      <c r="A7374" s="458">
        <v>44221</v>
      </c>
      <c r="B7374" s="81" t="s">
        <v>20</v>
      </c>
      <c r="C7374" s="81" t="s">
        <v>648</v>
      </c>
      <c r="D7374" s="459">
        <v>1</v>
      </c>
      <c r="E7374" s="81"/>
    </row>
    <row r="7375" spans="1:5" x14ac:dyDescent="0.25">
      <c r="A7375" s="458">
        <v>44221</v>
      </c>
      <c r="B7375" s="81" t="s">
        <v>20</v>
      </c>
      <c r="C7375" s="81" t="s">
        <v>709</v>
      </c>
      <c r="D7375" s="459">
        <v>1</v>
      </c>
      <c r="E7375" s="81"/>
    </row>
    <row r="7376" spans="1:5" x14ac:dyDescent="0.25">
      <c r="A7376" s="458">
        <v>44221</v>
      </c>
      <c r="B7376" s="81" t="s">
        <v>13</v>
      </c>
      <c r="C7376" s="81" t="s">
        <v>13</v>
      </c>
      <c r="D7376" s="459">
        <v>4</v>
      </c>
      <c r="E7376" s="81"/>
    </row>
    <row r="7377" spans="1:5" x14ac:dyDescent="0.25">
      <c r="A7377" s="458">
        <v>44221</v>
      </c>
      <c r="B7377" s="81" t="s">
        <v>24</v>
      </c>
      <c r="C7377" s="81" t="s">
        <v>23</v>
      </c>
      <c r="D7377" s="459">
        <v>24</v>
      </c>
      <c r="E7377" s="81"/>
    </row>
    <row r="7378" spans="1:5" x14ac:dyDescent="0.25">
      <c r="A7378" s="458">
        <v>44221</v>
      </c>
      <c r="B7378" s="81" t="s">
        <v>24</v>
      </c>
      <c r="C7378" s="81" t="s">
        <v>924</v>
      </c>
      <c r="D7378" s="459">
        <v>2</v>
      </c>
      <c r="E7378" s="81"/>
    </row>
    <row r="7379" spans="1:5" x14ac:dyDescent="0.25">
      <c r="A7379" s="458">
        <v>44221</v>
      </c>
      <c r="B7379" s="81" t="s">
        <v>24</v>
      </c>
      <c r="C7379" s="81" t="s">
        <v>653</v>
      </c>
      <c r="D7379" s="459">
        <v>2</v>
      </c>
      <c r="E7379" s="81"/>
    </row>
    <row r="7380" spans="1:5" x14ac:dyDescent="0.25">
      <c r="A7380" s="458">
        <v>44221</v>
      </c>
      <c r="B7380" s="81" t="s">
        <v>24</v>
      </c>
      <c r="C7380" s="81" t="s">
        <v>36</v>
      </c>
      <c r="D7380" s="459">
        <v>2</v>
      </c>
      <c r="E7380" s="81"/>
    </row>
    <row r="7381" spans="1:5" x14ac:dyDescent="0.25">
      <c r="A7381" s="458">
        <v>44221</v>
      </c>
      <c r="B7381" s="81" t="s">
        <v>47</v>
      </c>
      <c r="C7381" s="81" t="s">
        <v>47</v>
      </c>
      <c r="D7381" s="459">
        <v>1</v>
      </c>
      <c r="E7381" s="81"/>
    </row>
    <row r="7382" spans="1:5" x14ac:dyDescent="0.25">
      <c r="A7382" s="458">
        <v>44221</v>
      </c>
      <c r="B7382" s="81" t="s">
        <v>48</v>
      </c>
      <c r="C7382" s="460" t="s">
        <v>1380</v>
      </c>
      <c r="D7382" s="459">
        <v>0</v>
      </c>
      <c r="E7382" s="81"/>
    </row>
    <row r="7383" spans="1:5" x14ac:dyDescent="0.25">
      <c r="A7383" s="458">
        <v>44221</v>
      </c>
      <c r="B7383" s="81" t="s">
        <v>7</v>
      </c>
      <c r="C7383" s="460" t="s">
        <v>1191</v>
      </c>
      <c r="D7383" s="459">
        <v>1</v>
      </c>
      <c r="E7383" s="81"/>
    </row>
    <row r="7384" spans="1:5" x14ac:dyDescent="0.25">
      <c r="A7384" s="458">
        <v>44221</v>
      </c>
      <c r="B7384" s="81" t="s">
        <v>7</v>
      </c>
      <c r="C7384" s="81" t="s">
        <v>7</v>
      </c>
      <c r="D7384" s="459">
        <v>10</v>
      </c>
      <c r="E7384" s="81"/>
    </row>
    <row r="7385" spans="1:5" x14ac:dyDescent="0.25">
      <c r="A7385" s="458">
        <v>44221</v>
      </c>
      <c r="B7385" s="81" t="s">
        <v>9</v>
      </c>
      <c r="C7385" s="460" t="s">
        <v>1192</v>
      </c>
      <c r="D7385" s="459">
        <v>2</v>
      </c>
      <c r="E7385" s="81"/>
    </row>
    <row r="7386" spans="1:5" x14ac:dyDescent="0.25">
      <c r="A7386" s="458">
        <v>44221</v>
      </c>
      <c r="B7386" s="81" t="s">
        <v>9</v>
      </c>
      <c r="C7386" s="81" t="s">
        <v>9</v>
      </c>
      <c r="D7386" s="459">
        <v>60</v>
      </c>
      <c r="E7386" s="81"/>
    </row>
    <row r="7387" spans="1:5" x14ac:dyDescent="0.25">
      <c r="A7387" s="458">
        <v>44221</v>
      </c>
      <c r="B7387" s="81" t="s">
        <v>9</v>
      </c>
      <c r="C7387" s="460" t="s">
        <v>1202</v>
      </c>
      <c r="D7387" s="459">
        <v>1</v>
      </c>
      <c r="E7387" s="81"/>
    </row>
    <row r="7388" spans="1:5" x14ac:dyDescent="0.25">
      <c r="A7388" s="458">
        <v>44221</v>
      </c>
      <c r="B7388" s="81" t="s">
        <v>9</v>
      </c>
      <c r="C7388" s="81" t="s">
        <v>143</v>
      </c>
      <c r="D7388" s="459">
        <v>5</v>
      </c>
      <c r="E7388" s="81"/>
    </row>
    <row r="7389" spans="1:5" x14ac:dyDescent="0.25">
      <c r="A7389" s="458">
        <v>44221</v>
      </c>
      <c r="B7389" s="81" t="s">
        <v>15</v>
      </c>
      <c r="C7389" s="81" t="s">
        <v>1139</v>
      </c>
      <c r="D7389" s="459">
        <v>1</v>
      </c>
      <c r="E7389" s="81"/>
    </row>
    <row r="7390" spans="1:5" x14ac:dyDescent="0.25">
      <c r="A7390" s="458">
        <v>44221</v>
      </c>
      <c r="B7390" s="81" t="s">
        <v>11</v>
      </c>
      <c r="C7390" s="81" t="s">
        <v>333</v>
      </c>
      <c r="D7390" s="459">
        <v>3</v>
      </c>
      <c r="E7390" s="81"/>
    </row>
    <row r="7391" spans="1:5" x14ac:dyDescent="0.25">
      <c r="A7391" s="458">
        <v>44221</v>
      </c>
      <c r="B7391" s="81" t="s">
        <v>11</v>
      </c>
      <c r="C7391" s="81" t="s">
        <v>11</v>
      </c>
      <c r="D7391" s="459">
        <v>10</v>
      </c>
      <c r="E7391" s="81"/>
    </row>
    <row r="7392" spans="1:5" x14ac:dyDescent="0.25">
      <c r="A7392" s="458">
        <v>44221</v>
      </c>
      <c r="B7392" s="81" t="s">
        <v>11</v>
      </c>
      <c r="C7392" s="81" t="s">
        <v>133</v>
      </c>
      <c r="D7392" s="459">
        <v>7</v>
      </c>
      <c r="E7392" s="81"/>
    </row>
    <row r="7393" spans="1:5" x14ac:dyDescent="0.25">
      <c r="A7393" s="458">
        <v>44221</v>
      </c>
      <c r="B7393" s="81" t="s">
        <v>12</v>
      </c>
      <c r="C7393" s="81" t="s">
        <v>73</v>
      </c>
      <c r="D7393" s="459">
        <v>1</v>
      </c>
      <c r="E7393" s="81"/>
    </row>
    <row r="7394" spans="1:5" x14ac:dyDescent="0.25">
      <c r="A7394" s="458">
        <v>44221</v>
      </c>
      <c r="B7394" s="81" t="s">
        <v>12</v>
      </c>
      <c r="C7394" s="81" t="s">
        <v>12</v>
      </c>
      <c r="D7394" s="459">
        <v>1</v>
      </c>
      <c r="E7394" s="81"/>
    </row>
    <row r="7395" spans="1:5" x14ac:dyDescent="0.25">
      <c r="A7395" s="458">
        <v>44221</v>
      </c>
      <c r="B7395" s="81" t="s">
        <v>1015</v>
      </c>
      <c r="C7395" s="81" t="s">
        <v>1015</v>
      </c>
      <c r="D7395" s="459">
        <v>6</v>
      </c>
      <c r="E7395" s="81"/>
    </row>
    <row r="7396" spans="1:5" x14ac:dyDescent="0.25">
      <c r="A7396" s="458">
        <v>44221</v>
      </c>
      <c r="B7396" s="81" t="s">
        <v>8</v>
      </c>
      <c r="C7396" s="460" t="s">
        <v>1226</v>
      </c>
      <c r="D7396" s="459">
        <v>1</v>
      </c>
      <c r="E7396" s="81"/>
    </row>
    <row r="7397" spans="1:5" x14ac:dyDescent="0.25">
      <c r="A7397" s="458">
        <v>44221</v>
      </c>
      <c r="B7397" s="81" t="s">
        <v>8</v>
      </c>
      <c r="C7397" s="81" t="s">
        <v>58</v>
      </c>
      <c r="D7397" s="459">
        <v>4</v>
      </c>
      <c r="E7397" s="81"/>
    </row>
    <row r="7398" spans="1:5" x14ac:dyDescent="0.25">
      <c r="A7398" s="458">
        <v>44221</v>
      </c>
      <c r="B7398" s="81" t="s">
        <v>8</v>
      </c>
      <c r="C7398" s="81" t="s">
        <v>113</v>
      </c>
      <c r="D7398" s="459">
        <v>1</v>
      </c>
      <c r="E7398" s="81"/>
    </row>
    <row r="7399" spans="1:5" x14ac:dyDescent="0.25">
      <c r="A7399" s="458">
        <v>44221</v>
      </c>
      <c r="B7399" s="81" t="s">
        <v>8</v>
      </c>
      <c r="C7399" s="81" t="s">
        <v>140</v>
      </c>
      <c r="D7399" s="459">
        <v>2</v>
      </c>
      <c r="E7399" s="81"/>
    </row>
    <row r="7400" spans="1:5" x14ac:dyDescent="0.25">
      <c r="A7400" s="458">
        <v>44221</v>
      </c>
      <c r="B7400" s="81" t="s">
        <v>8</v>
      </c>
      <c r="C7400" s="81" t="s">
        <v>132</v>
      </c>
      <c r="D7400" s="459">
        <v>3</v>
      </c>
      <c r="E7400" s="81"/>
    </row>
    <row r="7401" spans="1:5" x14ac:dyDescent="0.25">
      <c r="A7401" s="458">
        <v>44221</v>
      </c>
      <c r="B7401" s="81" t="s">
        <v>8</v>
      </c>
      <c r="C7401" s="81" t="s">
        <v>203</v>
      </c>
      <c r="D7401" s="459">
        <v>2</v>
      </c>
      <c r="E7401" s="81"/>
    </row>
    <row r="7402" spans="1:5" x14ac:dyDescent="0.25">
      <c r="A7402" s="458">
        <v>44221</v>
      </c>
      <c r="B7402" s="81" t="s">
        <v>8</v>
      </c>
      <c r="C7402" s="81" t="s">
        <v>40</v>
      </c>
      <c r="D7402" s="459">
        <v>2</v>
      </c>
      <c r="E7402" s="81"/>
    </row>
    <row r="7403" spans="1:5" x14ac:dyDescent="0.25">
      <c r="A7403" s="458">
        <v>44221</v>
      </c>
      <c r="B7403" s="81" t="s">
        <v>8</v>
      </c>
      <c r="C7403" s="81" t="s">
        <v>8</v>
      </c>
      <c r="D7403" s="459">
        <v>56</v>
      </c>
      <c r="E7403" s="81"/>
    </row>
    <row r="7404" spans="1:5" x14ac:dyDescent="0.25">
      <c r="A7404" s="458">
        <v>44221</v>
      </c>
      <c r="B7404" s="81" t="s">
        <v>8</v>
      </c>
      <c r="C7404" s="81" t="s">
        <v>31</v>
      </c>
      <c r="D7404" s="459">
        <v>3</v>
      </c>
      <c r="E7404" s="81"/>
    </row>
    <row r="7405" spans="1:5" x14ac:dyDescent="0.25">
      <c r="A7405" s="458">
        <v>44221</v>
      </c>
      <c r="B7405" s="81" t="s">
        <v>8</v>
      </c>
      <c r="C7405" s="81" t="s">
        <v>110</v>
      </c>
      <c r="D7405" s="459">
        <v>9</v>
      </c>
      <c r="E7405" s="81"/>
    </row>
    <row r="7406" spans="1:5" x14ac:dyDescent="0.25">
      <c r="A7406" s="458">
        <v>44221</v>
      </c>
      <c r="B7406" s="81" t="s">
        <v>49</v>
      </c>
      <c r="C7406" s="460" t="s">
        <v>1246</v>
      </c>
      <c r="D7406" s="459">
        <v>4</v>
      </c>
      <c r="E7406" s="81"/>
    </row>
    <row r="7407" spans="1:5" x14ac:dyDescent="0.25">
      <c r="A7407" s="458">
        <v>44221</v>
      </c>
      <c r="B7407" s="81" t="s">
        <v>49</v>
      </c>
      <c r="C7407" s="81" t="s">
        <v>49</v>
      </c>
      <c r="D7407" s="459">
        <v>6</v>
      </c>
      <c r="E7407" s="81"/>
    </row>
    <row r="7408" spans="1:5" x14ac:dyDescent="0.25">
      <c r="A7408" s="458">
        <v>44221</v>
      </c>
      <c r="B7408" s="81" t="s">
        <v>50</v>
      </c>
      <c r="C7408" s="81" t="s">
        <v>365</v>
      </c>
      <c r="D7408" s="459">
        <v>4</v>
      </c>
      <c r="E7408" s="81"/>
    </row>
    <row r="7409" spans="1:5" x14ac:dyDescent="0.25">
      <c r="A7409" s="458">
        <v>44221</v>
      </c>
      <c r="B7409" s="81" t="s">
        <v>27</v>
      </c>
      <c r="C7409" s="81" t="s">
        <v>139</v>
      </c>
      <c r="D7409" s="459">
        <v>10</v>
      </c>
      <c r="E7409" s="81"/>
    </row>
    <row r="7410" spans="1:5" x14ac:dyDescent="0.25">
      <c r="A7410" s="458">
        <v>44221</v>
      </c>
      <c r="B7410" s="81" t="s">
        <v>27</v>
      </c>
      <c r="C7410" s="81" t="s">
        <v>43</v>
      </c>
      <c r="D7410" s="459">
        <v>12</v>
      </c>
      <c r="E7410" s="81"/>
    </row>
    <row r="7411" spans="1:5" x14ac:dyDescent="0.25">
      <c r="A7411" s="458">
        <v>44221</v>
      </c>
      <c r="B7411" s="81" t="s">
        <v>51</v>
      </c>
      <c r="C7411" s="81" t="s">
        <v>51</v>
      </c>
      <c r="D7411" s="459">
        <v>7</v>
      </c>
      <c r="E7411" s="81"/>
    </row>
    <row r="7412" spans="1:5" x14ac:dyDescent="0.25">
      <c r="A7412" s="458">
        <v>44221</v>
      </c>
      <c r="B7412" s="81" t="s">
        <v>10</v>
      </c>
      <c r="C7412" s="81" t="s">
        <v>10</v>
      </c>
      <c r="D7412" s="459">
        <v>0</v>
      </c>
      <c r="E7412" s="81"/>
    </row>
    <row r="7413" spans="1:5" x14ac:dyDescent="0.25">
      <c r="A7413" s="458">
        <v>44222</v>
      </c>
      <c r="B7413" s="81" t="s">
        <v>14</v>
      </c>
      <c r="C7413" s="81" t="s">
        <v>14</v>
      </c>
      <c r="D7413" s="459">
        <v>26</v>
      </c>
      <c r="E7413" s="81"/>
    </row>
    <row r="7414" spans="1:5" x14ac:dyDescent="0.25">
      <c r="A7414" s="458">
        <v>44222</v>
      </c>
      <c r="B7414" s="81" t="s">
        <v>14</v>
      </c>
      <c r="C7414" s="81" t="s">
        <v>16</v>
      </c>
      <c r="D7414" s="459">
        <v>16</v>
      </c>
      <c r="E7414" s="81"/>
    </row>
    <row r="7415" spans="1:5" x14ac:dyDescent="0.25">
      <c r="A7415" s="458">
        <v>44222</v>
      </c>
      <c r="B7415" s="81" t="s">
        <v>14</v>
      </c>
      <c r="C7415" s="81" t="s">
        <v>84</v>
      </c>
      <c r="D7415" s="459">
        <v>4</v>
      </c>
      <c r="E7415" s="81"/>
    </row>
    <row r="7416" spans="1:5" x14ac:dyDescent="0.25">
      <c r="A7416" s="458">
        <v>44222</v>
      </c>
      <c r="B7416" s="81" t="s">
        <v>20</v>
      </c>
      <c r="C7416" s="81" t="s">
        <v>20</v>
      </c>
      <c r="D7416" s="459">
        <v>66</v>
      </c>
      <c r="E7416" s="81"/>
    </row>
    <row r="7417" spans="1:5" x14ac:dyDescent="0.25">
      <c r="A7417" s="458">
        <v>44222</v>
      </c>
      <c r="B7417" s="81" t="s">
        <v>20</v>
      </c>
      <c r="C7417" s="460" t="s">
        <v>909</v>
      </c>
      <c r="D7417" s="459">
        <v>3</v>
      </c>
      <c r="E7417" s="81"/>
    </row>
    <row r="7418" spans="1:5" x14ac:dyDescent="0.25">
      <c r="A7418" s="458">
        <v>44222</v>
      </c>
      <c r="B7418" s="81" t="s">
        <v>20</v>
      </c>
      <c r="C7418" s="81" t="s">
        <v>648</v>
      </c>
      <c r="D7418" s="459">
        <v>2</v>
      </c>
      <c r="E7418" s="81"/>
    </row>
    <row r="7419" spans="1:5" x14ac:dyDescent="0.25">
      <c r="A7419" s="458">
        <v>44222</v>
      </c>
      <c r="B7419" s="81" t="s">
        <v>13</v>
      </c>
      <c r="C7419" s="460" t="s">
        <v>1162</v>
      </c>
      <c r="D7419" s="459">
        <v>1</v>
      </c>
      <c r="E7419" s="81"/>
    </row>
    <row r="7420" spans="1:5" x14ac:dyDescent="0.25">
      <c r="A7420" s="458">
        <v>44222</v>
      </c>
      <c r="B7420" s="81" t="s">
        <v>13</v>
      </c>
      <c r="C7420" s="81" t="s">
        <v>13</v>
      </c>
      <c r="D7420" s="459">
        <v>1</v>
      </c>
      <c r="E7420" s="81"/>
    </row>
    <row r="7421" spans="1:5" x14ac:dyDescent="0.25">
      <c r="A7421" s="458">
        <v>44222</v>
      </c>
      <c r="B7421" s="81" t="s">
        <v>13</v>
      </c>
      <c r="C7421" s="460" t="s">
        <v>137</v>
      </c>
      <c r="D7421" s="459">
        <v>1</v>
      </c>
      <c r="E7421" s="81"/>
    </row>
    <row r="7422" spans="1:5" x14ac:dyDescent="0.25">
      <c r="A7422" s="458">
        <v>44222</v>
      </c>
      <c r="B7422" s="81" t="s">
        <v>13</v>
      </c>
      <c r="C7422" s="460" t="s">
        <v>1167</v>
      </c>
      <c r="D7422" s="459">
        <v>1</v>
      </c>
      <c r="E7422" s="81"/>
    </row>
    <row r="7423" spans="1:5" x14ac:dyDescent="0.25">
      <c r="A7423" s="458">
        <v>44222</v>
      </c>
      <c r="B7423" s="81" t="s">
        <v>24</v>
      </c>
      <c r="C7423" s="81" t="s">
        <v>23</v>
      </c>
      <c r="D7423" s="459">
        <v>23</v>
      </c>
      <c r="E7423" s="81"/>
    </row>
    <row r="7424" spans="1:5" x14ac:dyDescent="0.25">
      <c r="A7424" s="458">
        <v>44222</v>
      </c>
      <c r="B7424" s="81" t="s">
        <v>24</v>
      </c>
      <c r="C7424" s="81" t="s">
        <v>924</v>
      </c>
      <c r="D7424" s="459">
        <v>1</v>
      </c>
      <c r="E7424" s="81"/>
    </row>
    <row r="7425" spans="1:5" x14ac:dyDescent="0.25">
      <c r="A7425" s="458">
        <v>44222</v>
      </c>
      <c r="B7425" s="81" t="s">
        <v>24</v>
      </c>
      <c r="C7425" s="460" t="s">
        <v>1182</v>
      </c>
      <c r="D7425" s="459">
        <v>10</v>
      </c>
      <c r="E7425" s="81"/>
    </row>
    <row r="7426" spans="1:5" x14ac:dyDescent="0.25">
      <c r="A7426" s="458">
        <v>44222</v>
      </c>
      <c r="B7426" s="81" t="s">
        <v>24</v>
      </c>
      <c r="C7426" s="81" t="s">
        <v>36</v>
      </c>
      <c r="D7426" s="459">
        <v>1</v>
      </c>
      <c r="E7426" s="81"/>
    </row>
    <row r="7427" spans="1:5" x14ac:dyDescent="0.25">
      <c r="A7427" s="458">
        <v>44222</v>
      </c>
      <c r="B7427" s="81" t="s">
        <v>47</v>
      </c>
      <c r="C7427" s="81" t="s">
        <v>47</v>
      </c>
      <c r="D7427" s="459">
        <v>4</v>
      </c>
      <c r="E7427" s="81"/>
    </row>
    <row r="7428" spans="1:5" x14ac:dyDescent="0.25">
      <c r="A7428" s="458">
        <v>44222</v>
      </c>
      <c r="B7428" s="81" t="s">
        <v>48</v>
      </c>
      <c r="C7428" s="460" t="s">
        <v>1380</v>
      </c>
      <c r="D7428" s="459">
        <v>8</v>
      </c>
      <c r="E7428" s="81"/>
    </row>
    <row r="7429" spans="1:5" x14ac:dyDescent="0.25">
      <c r="A7429" s="458">
        <v>44222</v>
      </c>
      <c r="B7429" s="81" t="s">
        <v>7</v>
      </c>
      <c r="C7429" s="81" t="s">
        <v>7</v>
      </c>
      <c r="D7429" s="459">
        <v>3</v>
      </c>
      <c r="E7429" s="81"/>
    </row>
    <row r="7430" spans="1:5" x14ac:dyDescent="0.25">
      <c r="A7430" s="458">
        <v>44222</v>
      </c>
      <c r="B7430" s="81" t="s">
        <v>9</v>
      </c>
      <c r="C7430" s="460" t="s">
        <v>1192</v>
      </c>
      <c r="D7430" s="459">
        <v>1</v>
      </c>
      <c r="E7430" s="81"/>
    </row>
    <row r="7431" spans="1:5" x14ac:dyDescent="0.25">
      <c r="A7431" s="458">
        <v>44222</v>
      </c>
      <c r="B7431" s="81" t="s">
        <v>9</v>
      </c>
      <c r="C7431" s="81" t="s">
        <v>9</v>
      </c>
      <c r="D7431" s="459">
        <v>98</v>
      </c>
      <c r="E7431" s="81"/>
    </row>
    <row r="7432" spans="1:5" x14ac:dyDescent="0.25">
      <c r="A7432" s="458">
        <v>44222</v>
      </c>
      <c r="B7432" s="81" t="s">
        <v>9</v>
      </c>
      <c r="C7432" s="81" t="s">
        <v>17</v>
      </c>
      <c r="D7432" s="459">
        <v>1</v>
      </c>
      <c r="E7432" s="81"/>
    </row>
    <row r="7433" spans="1:5" x14ac:dyDescent="0.25">
      <c r="A7433" s="458">
        <v>44222</v>
      </c>
      <c r="B7433" s="81" t="s">
        <v>9</v>
      </c>
      <c r="C7433" s="460" t="s">
        <v>1202</v>
      </c>
      <c r="D7433" s="459">
        <v>5</v>
      </c>
      <c r="E7433" s="81"/>
    </row>
    <row r="7434" spans="1:5" x14ac:dyDescent="0.25">
      <c r="A7434" s="458">
        <v>44222</v>
      </c>
      <c r="B7434" s="81" t="s">
        <v>9</v>
      </c>
      <c r="C7434" s="81" t="s">
        <v>143</v>
      </c>
      <c r="D7434" s="459">
        <v>1</v>
      </c>
      <c r="E7434" s="81"/>
    </row>
    <row r="7435" spans="1:5" x14ac:dyDescent="0.25">
      <c r="A7435" s="458">
        <v>44222</v>
      </c>
      <c r="B7435" s="81" t="s">
        <v>15</v>
      </c>
      <c r="C7435" s="81" t="s">
        <v>1139</v>
      </c>
      <c r="D7435" s="459">
        <v>1</v>
      </c>
      <c r="E7435" s="81"/>
    </row>
    <row r="7436" spans="1:5" x14ac:dyDescent="0.25">
      <c r="A7436" s="458">
        <v>44222</v>
      </c>
      <c r="B7436" s="81" t="s">
        <v>11</v>
      </c>
      <c r="C7436" s="81" t="s">
        <v>11</v>
      </c>
      <c r="D7436" s="459">
        <v>23</v>
      </c>
      <c r="E7436" s="81"/>
    </row>
    <row r="7437" spans="1:5" x14ac:dyDescent="0.25">
      <c r="A7437" s="458">
        <v>44222</v>
      </c>
      <c r="B7437" s="81" t="s">
        <v>12</v>
      </c>
      <c r="C7437" s="81" t="s">
        <v>12</v>
      </c>
      <c r="D7437" s="459">
        <v>5</v>
      </c>
      <c r="E7437" s="81"/>
    </row>
    <row r="7438" spans="1:5" x14ac:dyDescent="0.25">
      <c r="A7438" s="458">
        <v>44222</v>
      </c>
      <c r="B7438" s="81" t="s">
        <v>1015</v>
      </c>
      <c r="C7438" s="81" t="s">
        <v>1015</v>
      </c>
      <c r="D7438" s="459">
        <v>15</v>
      </c>
      <c r="E7438" s="81"/>
    </row>
    <row r="7439" spans="1:5" x14ac:dyDescent="0.25">
      <c r="A7439" s="458">
        <v>44222</v>
      </c>
      <c r="B7439" s="81" t="s">
        <v>8</v>
      </c>
      <c r="C7439" s="460" t="s">
        <v>1226</v>
      </c>
      <c r="D7439" s="459">
        <v>1</v>
      </c>
      <c r="E7439" s="81"/>
    </row>
    <row r="7440" spans="1:5" x14ac:dyDescent="0.25">
      <c r="A7440" s="458">
        <v>44222</v>
      </c>
      <c r="B7440" s="81" t="s">
        <v>8</v>
      </c>
      <c r="C7440" s="460" t="s">
        <v>1227</v>
      </c>
      <c r="D7440" s="459">
        <v>1</v>
      </c>
      <c r="E7440" s="81"/>
    </row>
    <row r="7441" spans="1:5" x14ac:dyDescent="0.25">
      <c r="A7441" s="458">
        <v>44222</v>
      </c>
      <c r="B7441" s="81" t="s">
        <v>8</v>
      </c>
      <c r="C7441" s="81" t="s">
        <v>58</v>
      </c>
      <c r="D7441" s="459">
        <v>2</v>
      </c>
      <c r="E7441" s="81"/>
    </row>
    <row r="7442" spans="1:5" x14ac:dyDescent="0.25">
      <c r="A7442" s="458">
        <v>44222</v>
      </c>
      <c r="B7442" s="81" t="s">
        <v>8</v>
      </c>
      <c r="C7442" s="81" t="s">
        <v>203</v>
      </c>
      <c r="D7442" s="459">
        <v>2</v>
      </c>
      <c r="E7442" s="81"/>
    </row>
    <row r="7443" spans="1:5" x14ac:dyDescent="0.25">
      <c r="A7443" s="458">
        <v>44222</v>
      </c>
      <c r="B7443" s="81" t="s">
        <v>8</v>
      </c>
      <c r="C7443" s="81" t="s">
        <v>8</v>
      </c>
      <c r="D7443" s="459">
        <v>40</v>
      </c>
      <c r="E7443" s="81"/>
    </row>
    <row r="7444" spans="1:5" x14ac:dyDescent="0.25">
      <c r="A7444" s="458">
        <v>44222</v>
      </c>
      <c r="B7444" s="81" t="s">
        <v>8</v>
      </c>
      <c r="C7444" s="81" t="s">
        <v>31</v>
      </c>
      <c r="D7444" s="459">
        <v>2</v>
      </c>
      <c r="E7444" s="81"/>
    </row>
    <row r="7445" spans="1:5" x14ac:dyDescent="0.25">
      <c r="A7445" s="458">
        <v>44222</v>
      </c>
      <c r="B7445" s="81" t="s">
        <v>8</v>
      </c>
      <c r="C7445" s="81" t="s">
        <v>110</v>
      </c>
      <c r="D7445" s="459">
        <v>1</v>
      </c>
      <c r="E7445" s="81"/>
    </row>
    <row r="7446" spans="1:5" x14ac:dyDescent="0.25">
      <c r="A7446" s="458">
        <v>44222</v>
      </c>
      <c r="B7446" s="81" t="s">
        <v>8</v>
      </c>
      <c r="C7446" s="118" t="s">
        <v>1026</v>
      </c>
      <c r="D7446" s="459">
        <v>1</v>
      </c>
      <c r="E7446" s="81"/>
    </row>
    <row r="7447" spans="1:5" x14ac:dyDescent="0.25">
      <c r="A7447" s="458">
        <v>44222</v>
      </c>
      <c r="B7447" s="81" t="s">
        <v>49</v>
      </c>
      <c r="C7447" s="460" t="s">
        <v>1246</v>
      </c>
      <c r="D7447" s="459">
        <v>5</v>
      </c>
      <c r="E7447" s="81"/>
    </row>
    <row r="7448" spans="1:5" x14ac:dyDescent="0.25">
      <c r="A7448" s="458">
        <v>44222</v>
      </c>
      <c r="B7448" s="81" t="s">
        <v>49</v>
      </c>
      <c r="C7448" s="81" t="s">
        <v>49</v>
      </c>
      <c r="D7448" s="459">
        <v>31</v>
      </c>
      <c r="E7448" s="81"/>
    </row>
    <row r="7449" spans="1:5" x14ac:dyDescent="0.25">
      <c r="A7449" s="458">
        <v>44222</v>
      </c>
      <c r="B7449" s="81" t="s">
        <v>50</v>
      </c>
      <c r="C7449" s="460" t="s">
        <v>1248</v>
      </c>
      <c r="D7449" s="459">
        <v>1</v>
      </c>
      <c r="E7449" s="81"/>
    </row>
    <row r="7450" spans="1:5" x14ac:dyDescent="0.25">
      <c r="A7450" s="458">
        <v>44222</v>
      </c>
      <c r="B7450" s="81" t="s">
        <v>50</v>
      </c>
      <c r="C7450" s="116" t="s">
        <v>1140</v>
      </c>
      <c r="D7450" s="459">
        <v>3</v>
      </c>
      <c r="E7450" s="81"/>
    </row>
    <row r="7451" spans="1:5" x14ac:dyDescent="0.25">
      <c r="A7451" s="458">
        <v>44222</v>
      </c>
      <c r="B7451" s="81" t="s">
        <v>50</v>
      </c>
      <c r="C7451" s="81" t="s">
        <v>365</v>
      </c>
      <c r="D7451" s="459">
        <v>4</v>
      </c>
      <c r="E7451" s="81"/>
    </row>
    <row r="7452" spans="1:5" x14ac:dyDescent="0.25">
      <c r="A7452" s="458">
        <v>44222</v>
      </c>
      <c r="B7452" s="81" t="s">
        <v>27</v>
      </c>
      <c r="C7452" s="81" t="s">
        <v>139</v>
      </c>
      <c r="D7452" s="459">
        <v>7</v>
      </c>
      <c r="E7452" s="81"/>
    </row>
    <row r="7453" spans="1:5" x14ac:dyDescent="0.25">
      <c r="A7453" s="458">
        <v>44222</v>
      </c>
      <c r="B7453" s="81" t="s">
        <v>27</v>
      </c>
      <c r="C7453" s="81" t="s">
        <v>43</v>
      </c>
      <c r="D7453" s="459">
        <v>26</v>
      </c>
      <c r="E7453" s="81"/>
    </row>
    <row r="7454" spans="1:5" x14ac:dyDescent="0.25">
      <c r="A7454" s="458">
        <v>44222</v>
      </c>
      <c r="B7454" s="81" t="s">
        <v>27</v>
      </c>
      <c r="C7454" s="81" t="s">
        <v>619</v>
      </c>
      <c r="D7454" s="459">
        <v>1</v>
      </c>
      <c r="E7454" s="81"/>
    </row>
    <row r="7455" spans="1:5" x14ac:dyDescent="0.25">
      <c r="A7455" s="458">
        <v>44222</v>
      </c>
      <c r="B7455" s="81" t="s">
        <v>27</v>
      </c>
      <c r="C7455" s="81" t="s">
        <v>707</v>
      </c>
      <c r="D7455" s="459">
        <v>1</v>
      </c>
      <c r="E7455" s="81"/>
    </row>
    <row r="7456" spans="1:5" x14ac:dyDescent="0.25">
      <c r="A7456" s="458">
        <v>44222</v>
      </c>
      <c r="B7456" s="81" t="s">
        <v>51</v>
      </c>
      <c r="C7456" s="81" t="s">
        <v>51</v>
      </c>
      <c r="D7456" s="459">
        <v>3</v>
      </c>
      <c r="E7456" s="81"/>
    </row>
    <row r="7457" spans="1:5" x14ac:dyDescent="0.25">
      <c r="A7457" s="458">
        <v>44222</v>
      </c>
      <c r="B7457" s="81" t="s">
        <v>10</v>
      </c>
      <c r="C7457" s="81" t="s">
        <v>1027</v>
      </c>
      <c r="D7457" s="459">
        <v>1</v>
      </c>
      <c r="E7457" s="81"/>
    </row>
    <row r="7458" spans="1:5" x14ac:dyDescent="0.25">
      <c r="A7458" s="458">
        <v>44222</v>
      </c>
      <c r="B7458" s="81" t="s">
        <v>10</v>
      </c>
      <c r="C7458" s="460" t="s">
        <v>1028</v>
      </c>
      <c r="D7458" s="459">
        <v>1</v>
      </c>
      <c r="E7458" s="81"/>
    </row>
    <row r="7459" spans="1:5" x14ac:dyDescent="0.25">
      <c r="A7459" s="458">
        <v>44222</v>
      </c>
      <c r="B7459" s="81" t="s">
        <v>10</v>
      </c>
      <c r="C7459" s="81" t="s">
        <v>10</v>
      </c>
      <c r="D7459" s="459">
        <v>15</v>
      </c>
      <c r="E7459" s="81"/>
    </row>
    <row r="7460" spans="1:5" x14ac:dyDescent="0.25">
      <c r="A7460" s="458">
        <v>44223</v>
      </c>
      <c r="B7460" s="81" t="s">
        <v>14</v>
      </c>
      <c r="C7460" s="81" t="s">
        <v>14</v>
      </c>
      <c r="D7460" s="459">
        <v>17</v>
      </c>
      <c r="E7460" s="81"/>
    </row>
    <row r="7461" spans="1:5" x14ac:dyDescent="0.25">
      <c r="A7461" s="458">
        <v>44223</v>
      </c>
      <c r="B7461" s="81" t="s">
        <v>14</v>
      </c>
      <c r="C7461" s="81" t="s">
        <v>16</v>
      </c>
      <c r="D7461" s="459">
        <v>15</v>
      </c>
      <c r="E7461" s="81"/>
    </row>
    <row r="7462" spans="1:5" x14ac:dyDescent="0.25">
      <c r="A7462" s="458">
        <v>44223</v>
      </c>
      <c r="B7462" s="81" t="s">
        <v>14</v>
      </c>
      <c r="C7462" s="81" t="s">
        <v>84</v>
      </c>
      <c r="D7462" s="459">
        <v>9</v>
      </c>
      <c r="E7462" s="81"/>
    </row>
    <row r="7463" spans="1:5" x14ac:dyDescent="0.25">
      <c r="A7463" s="458">
        <v>44223</v>
      </c>
      <c r="B7463" s="81" t="s">
        <v>20</v>
      </c>
      <c r="C7463" s="81" t="s">
        <v>20</v>
      </c>
      <c r="D7463" s="459">
        <v>52</v>
      </c>
      <c r="E7463" s="81"/>
    </row>
    <row r="7464" spans="1:5" x14ac:dyDescent="0.25">
      <c r="A7464" s="458">
        <v>44223</v>
      </c>
      <c r="B7464" s="81" t="s">
        <v>20</v>
      </c>
      <c r="C7464" s="81" t="s">
        <v>363</v>
      </c>
      <c r="D7464" s="459">
        <v>2</v>
      </c>
      <c r="E7464" s="81"/>
    </row>
    <row r="7465" spans="1:5" x14ac:dyDescent="0.25">
      <c r="A7465" s="458">
        <v>44223</v>
      </c>
      <c r="B7465" s="81" t="s">
        <v>20</v>
      </c>
      <c r="C7465" s="81" t="s">
        <v>648</v>
      </c>
      <c r="D7465" s="459">
        <v>4</v>
      </c>
      <c r="E7465" s="81"/>
    </row>
    <row r="7466" spans="1:5" x14ac:dyDescent="0.25">
      <c r="A7466" s="458">
        <v>44223</v>
      </c>
      <c r="B7466" s="81" t="s">
        <v>13</v>
      </c>
      <c r="C7466" s="460" t="s">
        <v>1160</v>
      </c>
      <c r="D7466" s="459">
        <v>4</v>
      </c>
      <c r="E7466" s="81"/>
    </row>
    <row r="7467" spans="1:5" x14ac:dyDescent="0.25">
      <c r="A7467" s="458">
        <v>44223</v>
      </c>
      <c r="B7467" s="81" t="s">
        <v>13</v>
      </c>
      <c r="C7467" s="81" t="s">
        <v>13</v>
      </c>
      <c r="D7467" s="459">
        <v>5</v>
      </c>
      <c r="E7467" s="81"/>
    </row>
    <row r="7468" spans="1:5" x14ac:dyDescent="0.25">
      <c r="A7468" s="458">
        <v>44223</v>
      </c>
      <c r="B7468" s="81" t="s">
        <v>13</v>
      </c>
      <c r="C7468" s="460" t="s">
        <v>1167</v>
      </c>
      <c r="D7468" s="459">
        <v>2</v>
      </c>
      <c r="E7468" s="81"/>
    </row>
    <row r="7469" spans="1:5" x14ac:dyDescent="0.25">
      <c r="A7469" s="458">
        <v>44223</v>
      </c>
      <c r="B7469" s="81" t="s">
        <v>24</v>
      </c>
      <c r="C7469" s="81" t="s">
        <v>23</v>
      </c>
      <c r="D7469" s="459">
        <v>8</v>
      </c>
      <c r="E7469" s="81"/>
    </row>
    <row r="7470" spans="1:5" x14ac:dyDescent="0.25">
      <c r="A7470" s="458">
        <v>44223</v>
      </c>
      <c r="B7470" s="81" t="s">
        <v>24</v>
      </c>
      <c r="C7470" s="81" t="s">
        <v>24</v>
      </c>
      <c r="D7470" s="459">
        <v>3</v>
      </c>
      <c r="E7470" s="81"/>
    </row>
    <row r="7471" spans="1:5" x14ac:dyDescent="0.25">
      <c r="A7471" s="458">
        <v>44223</v>
      </c>
      <c r="B7471" s="81" t="s">
        <v>24</v>
      </c>
      <c r="C7471" s="460" t="s">
        <v>1182</v>
      </c>
      <c r="D7471" s="459">
        <v>1</v>
      </c>
      <c r="E7471" s="81"/>
    </row>
    <row r="7472" spans="1:5" x14ac:dyDescent="0.25">
      <c r="A7472" s="458">
        <v>44223</v>
      </c>
      <c r="B7472" s="81" t="s">
        <v>47</v>
      </c>
      <c r="C7472" s="81" t="s">
        <v>47</v>
      </c>
      <c r="D7472" s="459">
        <v>10</v>
      </c>
      <c r="E7472" s="81"/>
    </row>
    <row r="7473" spans="1:5" x14ac:dyDescent="0.25">
      <c r="A7473" s="458">
        <v>44223</v>
      </c>
      <c r="B7473" s="81" t="s">
        <v>47</v>
      </c>
      <c r="C7473" s="81" t="s">
        <v>906</v>
      </c>
      <c r="D7473" s="459">
        <v>1</v>
      </c>
      <c r="E7473" s="81"/>
    </row>
    <row r="7474" spans="1:5" x14ac:dyDescent="0.25">
      <c r="A7474" s="458">
        <v>44223</v>
      </c>
      <c r="B7474" s="81" t="s">
        <v>48</v>
      </c>
      <c r="C7474" s="460" t="s">
        <v>1380</v>
      </c>
      <c r="D7474" s="459">
        <v>1</v>
      </c>
      <c r="E7474" s="81"/>
    </row>
    <row r="7475" spans="1:5" x14ac:dyDescent="0.25">
      <c r="A7475" s="458">
        <v>44223</v>
      </c>
      <c r="B7475" s="81" t="s">
        <v>48</v>
      </c>
      <c r="C7475" s="460" t="s">
        <v>1380</v>
      </c>
      <c r="D7475" s="459">
        <v>1</v>
      </c>
      <c r="E7475" s="81"/>
    </row>
    <row r="7476" spans="1:5" x14ac:dyDescent="0.25">
      <c r="A7476" s="458">
        <v>44223</v>
      </c>
      <c r="B7476" s="81" t="s">
        <v>48</v>
      </c>
      <c r="C7476" s="460" t="s">
        <v>1380</v>
      </c>
      <c r="D7476" s="459">
        <v>1</v>
      </c>
      <c r="E7476" s="81"/>
    </row>
    <row r="7477" spans="1:5" x14ac:dyDescent="0.25">
      <c r="A7477" s="458">
        <v>44223</v>
      </c>
      <c r="B7477" s="81" t="s">
        <v>7</v>
      </c>
      <c r="C7477" s="460" t="s">
        <v>1191</v>
      </c>
      <c r="D7477" s="459">
        <v>3</v>
      </c>
      <c r="E7477" s="81"/>
    </row>
    <row r="7478" spans="1:5" x14ac:dyDescent="0.25">
      <c r="A7478" s="458">
        <v>44223</v>
      </c>
      <c r="B7478" s="81" t="s">
        <v>7</v>
      </c>
      <c r="C7478" s="81" t="s">
        <v>7</v>
      </c>
      <c r="D7478" s="459">
        <v>2</v>
      </c>
      <c r="E7478" s="81"/>
    </row>
    <row r="7479" spans="1:5" x14ac:dyDescent="0.25">
      <c r="A7479" s="458">
        <v>44223</v>
      </c>
      <c r="B7479" s="81" t="s">
        <v>9</v>
      </c>
      <c r="C7479" s="460" t="s">
        <v>1192</v>
      </c>
      <c r="D7479" s="459">
        <v>1</v>
      </c>
      <c r="E7479" s="81"/>
    </row>
    <row r="7480" spans="1:5" x14ac:dyDescent="0.25">
      <c r="A7480" s="458">
        <v>44223</v>
      </c>
      <c r="B7480" s="81" t="s">
        <v>9</v>
      </c>
      <c r="C7480" s="81" t="s">
        <v>9</v>
      </c>
      <c r="D7480" s="459">
        <v>57</v>
      </c>
      <c r="E7480" s="81"/>
    </row>
    <row r="7481" spans="1:5" x14ac:dyDescent="0.25">
      <c r="A7481" s="458">
        <v>44223</v>
      </c>
      <c r="B7481" s="81" t="s">
        <v>9</v>
      </c>
      <c r="C7481" s="81" t="s">
        <v>17</v>
      </c>
      <c r="D7481" s="459">
        <v>2</v>
      </c>
      <c r="E7481" s="81"/>
    </row>
    <row r="7482" spans="1:5" x14ac:dyDescent="0.25">
      <c r="A7482" s="458">
        <v>44223</v>
      </c>
      <c r="B7482" s="81" t="s">
        <v>9</v>
      </c>
      <c r="C7482" s="460" t="s">
        <v>1198</v>
      </c>
      <c r="D7482" s="459">
        <v>1</v>
      </c>
      <c r="E7482" s="81"/>
    </row>
    <row r="7483" spans="1:5" x14ac:dyDescent="0.25">
      <c r="A7483" s="458">
        <v>44223</v>
      </c>
      <c r="B7483" s="81" t="s">
        <v>9</v>
      </c>
      <c r="C7483" s="81" t="s">
        <v>143</v>
      </c>
      <c r="D7483" s="459">
        <v>1</v>
      </c>
      <c r="E7483" s="81"/>
    </row>
    <row r="7484" spans="1:5" x14ac:dyDescent="0.25">
      <c r="A7484" s="458">
        <v>44223</v>
      </c>
      <c r="B7484" s="81" t="s">
        <v>15</v>
      </c>
      <c r="C7484" s="81" t="s">
        <v>107</v>
      </c>
      <c r="D7484" s="459">
        <v>1</v>
      </c>
      <c r="E7484" s="81"/>
    </row>
    <row r="7485" spans="1:5" x14ac:dyDescent="0.25">
      <c r="A7485" s="458">
        <v>44223</v>
      </c>
      <c r="B7485" s="81" t="s">
        <v>15</v>
      </c>
      <c r="C7485" s="81" t="s">
        <v>283</v>
      </c>
      <c r="D7485" s="459">
        <v>1</v>
      </c>
      <c r="E7485" s="81"/>
    </row>
    <row r="7486" spans="1:5" x14ac:dyDescent="0.25">
      <c r="A7486" s="458">
        <v>44223</v>
      </c>
      <c r="B7486" s="81" t="s">
        <v>11</v>
      </c>
      <c r="C7486" s="81" t="s">
        <v>333</v>
      </c>
      <c r="D7486" s="459">
        <v>2</v>
      </c>
      <c r="E7486" s="81"/>
    </row>
    <row r="7487" spans="1:5" x14ac:dyDescent="0.25">
      <c r="A7487" s="458">
        <v>44223</v>
      </c>
      <c r="B7487" s="81" t="s">
        <v>11</v>
      </c>
      <c r="C7487" s="81" t="s">
        <v>11</v>
      </c>
      <c r="D7487" s="459">
        <v>4</v>
      </c>
      <c r="E7487" s="81"/>
    </row>
    <row r="7488" spans="1:5" x14ac:dyDescent="0.25">
      <c r="A7488" s="458">
        <v>44223</v>
      </c>
      <c r="B7488" s="81" t="s">
        <v>11</v>
      </c>
      <c r="C7488" s="81" t="s">
        <v>840</v>
      </c>
      <c r="D7488" s="459">
        <v>2</v>
      </c>
      <c r="E7488" s="81"/>
    </row>
    <row r="7489" spans="1:5" x14ac:dyDescent="0.25">
      <c r="A7489" s="458">
        <v>44223</v>
      </c>
      <c r="B7489" s="81" t="s">
        <v>11</v>
      </c>
      <c r="C7489" s="81" t="s">
        <v>752</v>
      </c>
      <c r="D7489" s="459">
        <v>1</v>
      </c>
      <c r="E7489" s="81"/>
    </row>
    <row r="7490" spans="1:5" x14ac:dyDescent="0.25">
      <c r="A7490" s="458">
        <v>44223</v>
      </c>
      <c r="B7490" s="81" t="s">
        <v>12</v>
      </c>
      <c r="C7490" s="460" t="s">
        <v>1224</v>
      </c>
      <c r="D7490" s="459">
        <v>2</v>
      </c>
      <c r="E7490" s="81"/>
    </row>
    <row r="7491" spans="1:5" x14ac:dyDescent="0.25">
      <c r="A7491" s="458">
        <v>44223</v>
      </c>
      <c r="B7491" s="81" t="s">
        <v>12</v>
      </c>
      <c r="C7491" s="81" t="s">
        <v>12</v>
      </c>
      <c r="D7491" s="459">
        <v>4</v>
      </c>
      <c r="E7491" s="81"/>
    </row>
    <row r="7492" spans="1:5" x14ac:dyDescent="0.25">
      <c r="A7492" s="458">
        <v>44223</v>
      </c>
      <c r="B7492" s="81" t="s">
        <v>1015</v>
      </c>
      <c r="C7492" s="81" t="s">
        <v>1015</v>
      </c>
      <c r="D7492" s="459">
        <v>0</v>
      </c>
      <c r="E7492" s="81"/>
    </row>
    <row r="7493" spans="1:5" x14ac:dyDescent="0.25">
      <c r="A7493" s="458">
        <v>44223</v>
      </c>
      <c r="B7493" s="81" t="s">
        <v>8</v>
      </c>
      <c r="C7493" s="81" t="s">
        <v>72</v>
      </c>
      <c r="D7493" s="459">
        <v>2</v>
      </c>
      <c r="E7493" s="81"/>
    </row>
    <row r="7494" spans="1:5" x14ac:dyDescent="0.25">
      <c r="A7494" s="458">
        <v>44223</v>
      </c>
      <c r="B7494" s="81" t="s">
        <v>8</v>
      </c>
      <c r="C7494" s="460" t="s">
        <v>1237</v>
      </c>
      <c r="D7494" s="459">
        <v>1</v>
      </c>
      <c r="E7494" s="81"/>
    </row>
    <row r="7495" spans="1:5" x14ac:dyDescent="0.25">
      <c r="A7495" s="458">
        <v>44223</v>
      </c>
      <c r="B7495" s="81" t="s">
        <v>8</v>
      </c>
      <c r="C7495" s="81" t="s">
        <v>58</v>
      </c>
      <c r="D7495" s="459">
        <v>6</v>
      </c>
      <c r="E7495" s="81"/>
    </row>
    <row r="7496" spans="1:5" x14ac:dyDescent="0.25">
      <c r="A7496" s="458">
        <v>44223</v>
      </c>
      <c r="B7496" s="81" t="s">
        <v>8</v>
      </c>
      <c r="C7496" s="81" t="s">
        <v>718</v>
      </c>
      <c r="D7496" s="459">
        <v>1</v>
      </c>
      <c r="E7496" s="81"/>
    </row>
    <row r="7497" spans="1:5" x14ac:dyDescent="0.25">
      <c r="A7497" s="458">
        <v>44223</v>
      </c>
      <c r="B7497" s="81" t="s">
        <v>8</v>
      </c>
      <c r="C7497" s="81" t="s">
        <v>140</v>
      </c>
      <c r="D7497" s="459">
        <v>1</v>
      </c>
      <c r="E7497" s="81"/>
    </row>
    <row r="7498" spans="1:5" x14ac:dyDescent="0.25">
      <c r="A7498" s="458">
        <v>44223</v>
      </c>
      <c r="B7498" s="81" t="s">
        <v>8</v>
      </c>
      <c r="C7498" s="81" t="s">
        <v>8</v>
      </c>
      <c r="D7498" s="459">
        <v>32</v>
      </c>
      <c r="E7498" s="81"/>
    </row>
    <row r="7499" spans="1:5" x14ac:dyDescent="0.25">
      <c r="A7499" s="458">
        <v>44223</v>
      </c>
      <c r="B7499" s="81" t="s">
        <v>8</v>
      </c>
      <c r="C7499" s="81" t="s">
        <v>31</v>
      </c>
      <c r="D7499" s="459">
        <v>2</v>
      </c>
      <c r="E7499" s="81"/>
    </row>
    <row r="7500" spans="1:5" x14ac:dyDescent="0.25">
      <c r="A7500" s="458">
        <v>44223</v>
      </c>
      <c r="B7500" s="81" t="s">
        <v>8</v>
      </c>
      <c r="C7500" s="81" t="s">
        <v>110</v>
      </c>
      <c r="D7500" s="459">
        <v>5</v>
      </c>
      <c r="E7500" s="81"/>
    </row>
    <row r="7501" spans="1:5" x14ac:dyDescent="0.25">
      <c r="A7501" s="458">
        <v>44223</v>
      </c>
      <c r="B7501" s="81" t="s">
        <v>8</v>
      </c>
      <c r="C7501" s="81" t="s">
        <v>345</v>
      </c>
      <c r="D7501" s="459">
        <v>1</v>
      </c>
      <c r="E7501" s="81"/>
    </row>
    <row r="7502" spans="1:5" x14ac:dyDescent="0.25">
      <c r="A7502" s="458">
        <v>44223</v>
      </c>
      <c r="B7502" s="81" t="s">
        <v>49</v>
      </c>
      <c r="C7502" s="460" t="s">
        <v>1246</v>
      </c>
      <c r="D7502" s="459">
        <v>6</v>
      </c>
      <c r="E7502" s="81"/>
    </row>
    <row r="7503" spans="1:5" x14ac:dyDescent="0.25">
      <c r="A7503" s="458">
        <v>44223</v>
      </c>
      <c r="B7503" s="81" t="s">
        <v>49</v>
      </c>
      <c r="C7503" s="81" t="s">
        <v>49</v>
      </c>
      <c r="D7503" s="459">
        <v>13</v>
      </c>
      <c r="E7503" s="81"/>
    </row>
    <row r="7504" spans="1:5" x14ac:dyDescent="0.25">
      <c r="A7504" s="458">
        <v>44223</v>
      </c>
      <c r="B7504" s="81" t="s">
        <v>50</v>
      </c>
      <c r="C7504" s="81" t="s">
        <v>365</v>
      </c>
      <c r="D7504" s="459">
        <v>1</v>
      </c>
      <c r="E7504" s="81"/>
    </row>
    <row r="7505" spans="1:5" x14ac:dyDescent="0.25">
      <c r="A7505" s="458">
        <v>44223</v>
      </c>
      <c r="B7505" s="81" t="s">
        <v>27</v>
      </c>
      <c r="C7505" s="81" t="s">
        <v>233</v>
      </c>
      <c r="D7505" s="459">
        <v>1</v>
      </c>
      <c r="E7505" s="81"/>
    </row>
    <row r="7506" spans="1:5" x14ac:dyDescent="0.25">
      <c r="A7506" s="458">
        <v>44223</v>
      </c>
      <c r="B7506" s="81" t="s">
        <v>27</v>
      </c>
      <c r="C7506" s="81" t="s">
        <v>43</v>
      </c>
      <c r="D7506" s="459">
        <v>29</v>
      </c>
      <c r="E7506" s="81"/>
    </row>
    <row r="7507" spans="1:5" x14ac:dyDescent="0.25">
      <c r="A7507" s="458">
        <v>44223</v>
      </c>
      <c r="B7507" s="81" t="s">
        <v>27</v>
      </c>
      <c r="C7507" s="460" t="s">
        <v>1251</v>
      </c>
      <c r="D7507" s="459">
        <v>1</v>
      </c>
      <c r="E7507" s="81"/>
    </row>
    <row r="7508" spans="1:5" x14ac:dyDescent="0.25">
      <c r="A7508" s="458">
        <v>44223</v>
      </c>
      <c r="B7508" s="81" t="s">
        <v>51</v>
      </c>
      <c r="C7508" s="81" t="s">
        <v>51</v>
      </c>
      <c r="D7508" s="459">
        <v>3</v>
      </c>
      <c r="E7508" s="81"/>
    </row>
    <row r="7509" spans="1:5" x14ac:dyDescent="0.25">
      <c r="A7509" s="458">
        <v>44223</v>
      </c>
      <c r="B7509" s="81" t="s">
        <v>10</v>
      </c>
      <c r="C7509" s="81" t="s">
        <v>10</v>
      </c>
      <c r="D7509" s="459">
        <v>8</v>
      </c>
      <c r="E7509" s="81"/>
    </row>
    <row r="7510" spans="1:5" x14ac:dyDescent="0.25">
      <c r="A7510" s="458">
        <v>44224</v>
      </c>
      <c r="B7510" s="81" t="s">
        <v>14</v>
      </c>
      <c r="C7510" s="81" t="s">
        <v>14</v>
      </c>
      <c r="D7510" s="459">
        <v>4</v>
      </c>
      <c r="E7510" s="81"/>
    </row>
    <row r="7511" spans="1:5" x14ac:dyDescent="0.25">
      <c r="A7511" s="458">
        <v>44224</v>
      </c>
      <c r="B7511" s="81" t="s">
        <v>14</v>
      </c>
      <c r="C7511" s="81" t="s">
        <v>16</v>
      </c>
      <c r="D7511" s="459">
        <v>1</v>
      </c>
      <c r="E7511" s="81"/>
    </row>
    <row r="7512" spans="1:5" x14ac:dyDescent="0.25">
      <c r="A7512" s="458">
        <v>44224</v>
      </c>
      <c r="B7512" s="81" t="s">
        <v>14</v>
      </c>
      <c r="C7512" s="81" t="s">
        <v>84</v>
      </c>
      <c r="D7512" s="459">
        <v>12</v>
      </c>
      <c r="E7512" s="81"/>
    </row>
    <row r="7513" spans="1:5" x14ac:dyDescent="0.25">
      <c r="A7513" s="458">
        <v>44224</v>
      </c>
      <c r="B7513" s="81" t="s">
        <v>20</v>
      </c>
      <c r="C7513" s="460" t="s">
        <v>1151</v>
      </c>
      <c r="D7513" s="459">
        <v>1</v>
      </c>
      <c r="E7513" s="81"/>
    </row>
    <row r="7514" spans="1:5" x14ac:dyDescent="0.25">
      <c r="A7514" s="458">
        <v>44224</v>
      </c>
      <c r="B7514" s="81" t="s">
        <v>20</v>
      </c>
      <c r="C7514" s="81" t="s">
        <v>20</v>
      </c>
      <c r="D7514" s="459">
        <v>58</v>
      </c>
      <c r="E7514" s="81"/>
    </row>
    <row r="7515" spans="1:5" x14ac:dyDescent="0.25">
      <c r="A7515" s="458">
        <v>44224</v>
      </c>
      <c r="B7515" s="81" t="s">
        <v>20</v>
      </c>
      <c r="C7515" s="81" t="s">
        <v>709</v>
      </c>
      <c r="D7515" s="459">
        <v>2</v>
      </c>
      <c r="E7515" s="81"/>
    </row>
    <row r="7516" spans="1:5" x14ac:dyDescent="0.25">
      <c r="A7516" s="458">
        <v>44224</v>
      </c>
      <c r="B7516" s="81" t="s">
        <v>13</v>
      </c>
      <c r="C7516" s="81" t="s">
        <v>13</v>
      </c>
      <c r="D7516" s="459">
        <v>3</v>
      </c>
      <c r="E7516" s="81"/>
    </row>
    <row r="7517" spans="1:5" x14ac:dyDescent="0.25">
      <c r="A7517" s="458">
        <v>44224</v>
      </c>
      <c r="B7517" s="81" t="s">
        <v>24</v>
      </c>
      <c r="C7517" s="81" t="s">
        <v>23</v>
      </c>
      <c r="D7517" s="459">
        <v>11</v>
      </c>
      <c r="E7517" s="81"/>
    </row>
    <row r="7518" spans="1:5" x14ac:dyDescent="0.25">
      <c r="A7518" s="458">
        <v>44224</v>
      </c>
      <c r="B7518" s="81" t="s">
        <v>24</v>
      </c>
      <c r="C7518" s="460" t="s">
        <v>1171</v>
      </c>
      <c r="D7518" s="459">
        <v>1</v>
      </c>
      <c r="E7518" s="81"/>
    </row>
    <row r="7519" spans="1:5" x14ac:dyDescent="0.25">
      <c r="A7519" s="458">
        <v>44224</v>
      </c>
      <c r="B7519" s="81" t="s">
        <v>24</v>
      </c>
      <c r="C7519" s="81" t="s">
        <v>24</v>
      </c>
      <c r="D7519" s="459">
        <v>2</v>
      </c>
      <c r="E7519" s="81"/>
    </row>
    <row r="7520" spans="1:5" x14ac:dyDescent="0.25">
      <c r="A7520" s="458">
        <v>44224</v>
      </c>
      <c r="B7520" s="81" t="s">
        <v>24</v>
      </c>
      <c r="C7520" s="81" t="s">
        <v>924</v>
      </c>
      <c r="D7520" s="459">
        <v>1</v>
      </c>
      <c r="E7520" s="81"/>
    </row>
    <row r="7521" spans="1:5" x14ac:dyDescent="0.25">
      <c r="A7521" s="458">
        <v>44224</v>
      </c>
      <c r="B7521" s="81" t="s">
        <v>24</v>
      </c>
      <c r="C7521" s="81" t="s">
        <v>37</v>
      </c>
      <c r="D7521" s="459">
        <v>1</v>
      </c>
      <c r="E7521" s="81"/>
    </row>
    <row r="7522" spans="1:5" x14ac:dyDescent="0.25">
      <c r="A7522" s="458">
        <v>44224</v>
      </c>
      <c r="B7522" s="81" t="s">
        <v>47</v>
      </c>
      <c r="C7522" s="81" t="s">
        <v>47</v>
      </c>
      <c r="D7522" s="459">
        <v>3</v>
      </c>
      <c r="E7522" s="81"/>
    </row>
    <row r="7523" spans="1:5" x14ac:dyDescent="0.25">
      <c r="A7523" s="458">
        <v>44224</v>
      </c>
      <c r="B7523" s="81" t="s">
        <v>48</v>
      </c>
      <c r="C7523" s="460" t="s">
        <v>1380</v>
      </c>
      <c r="D7523" s="459">
        <v>3</v>
      </c>
      <c r="E7523" s="81"/>
    </row>
    <row r="7524" spans="1:5" x14ac:dyDescent="0.25">
      <c r="A7524" s="458">
        <v>44224</v>
      </c>
      <c r="B7524" s="81" t="s">
        <v>7</v>
      </c>
      <c r="C7524" s="81" t="s">
        <v>7</v>
      </c>
      <c r="D7524" s="459">
        <v>13</v>
      </c>
      <c r="E7524" s="81"/>
    </row>
    <row r="7525" spans="1:5" x14ac:dyDescent="0.25">
      <c r="A7525" s="458">
        <v>44224</v>
      </c>
      <c r="B7525" s="81" t="s">
        <v>9</v>
      </c>
      <c r="C7525" s="460" t="s">
        <v>1197</v>
      </c>
      <c r="D7525" s="459">
        <v>1</v>
      </c>
      <c r="E7525" s="81"/>
    </row>
    <row r="7526" spans="1:5" x14ac:dyDescent="0.25">
      <c r="A7526" s="458">
        <v>44224</v>
      </c>
      <c r="B7526" s="81" t="s">
        <v>9</v>
      </c>
      <c r="C7526" s="81" t="s">
        <v>9</v>
      </c>
      <c r="D7526" s="459">
        <v>44</v>
      </c>
      <c r="E7526" s="81"/>
    </row>
    <row r="7527" spans="1:5" x14ac:dyDescent="0.25">
      <c r="A7527" s="458">
        <v>44224</v>
      </c>
      <c r="B7527" s="81" t="s">
        <v>9</v>
      </c>
      <c r="C7527" s="81" t="s">
        <v>17</v>
      </c>
      <c r="D7527" s="459">
        <v>2</v>
      </c>
      <c r="E7527" s="81"/>
    </row>
    <row r="7528" spans="1:5" x14ac:dyDescent="0.25">
      <c r="A7528" s="458">
        <v>44224</v>
      </c>
      <c r="B7528" s="81" t="s">
        <v>9</v>
      </c>
      <c r="C7528" s="81" t="s">
        <v>143</v>
      </c>
      <c r="D7528" s="459">
        <v>6</v>
      </c>
      <c r="E7528" s="81"/>
    </row>
    <row r="7529" spans="1:5" x14ac:dyDescent="0.25">
      <c r="A7529" s="458">
        <v>44224</v>
      </c>
      <c r="B7529" s="81" t="s">
        <v>15</v>
      </c>
      <c r="C7529" s="81" t="s">
        <v>107</v>
      </c>
      <c r="D7529" s="459">
        <v>1</v>
      </c>
      <c r="E7529" s="81"/>
    </row>
    <row r="7530" spans="1:5" x14ac:dyDescent="0.25">
      <c r="A7530" s="458">
        <v>44224</v>
      </c>
      <c r="B7530" s="81" t="s">
        <v>11</v>
      </c>
      <c r="C7530" s="81" t="s">
        <v>11</v>
      </c>
      <c r="D7530" s="459">
        <v>10</v>
      </c>
      <c r="E7530" s="81"/>
    </row>
    <row r="7531" spans="1:5" x14ac:dyDescent="0.25">
      <c r="A7531" s="458">
        <v>44224</v>
      </c>
      <c r="B7531" s="81" t="s">
        <v>11</v>
      </c>
      <c r="C7531" s="81" t="s">
        <v>840</v>
      </c>
      <c r="D7531" s="459">
        <v>3</v>
      </c>
      <c r="E7531" s="81"/>
    </row>
    <row r="7532" spans="1:5" x14ac:dyDescent="0.25">
      <c r="A7532" s="458">
        <v>44224</v>
      </c>
      <c r="B7532" s="81" t="s">
        <v>12</v>
      </c>
      <c r="C7532" s="460" t="s">
        <v>1224</v>
      </c>
      <c r="D7532" s="459">
        <v>1</v>
      </c>
      <c r="E7532" s="81"/>
    </row>
    <row r="7533" spans="1:5" x14ac:dyDescent="0.25">
      <c r="A7533" s="458">
        <v>44224</v>
      </c>
      <c r="B7533" s="81" t="s">
        <v>12</v>
      </c>
      <c r="C7533" s="81" t="s">
        <v>12</v>
      </c>
      <c r="D7533" s="459">
        <v>7</v>
      </c>
      <c r="E7533" s="81"/>
    </row>
    <row r="7534" spans="1:5" x14ac:dyDescent="0.25">
      <c r="A7534" s="458">
        <v>44224</v>
      </c>
      <c r="B7534" s="81" t="s">
        <v>8</v>
      </c>
      <c r="C7534" s="81" t="s">
        <v>72</v>
      </c>
      <c r="D7534" s="459">
        <v>1</v>
      </c>
      <c r="E7534" s="81"/>
    </row>
    <row r="7535" spans="1:5" x14ac:dyDescent="0.25">
      <c r="A7535" s="458">
        <v>44224</v>
      </c>
      <c r="B7535" s="81" t="s">
        <v>8</v>
      </c>
      <c r="C7535" s="81" t="s">
        <v>58</v>
      </c>
      <c r="D7535" s="459">
        <v>2</v>
      </c>
      <c r="E7535" s="81"/>
    </row>
    <row r="7536" spans="1:5" x14ac:dyDescent="0.25">
      <c r="A7536" s="458">
        <v>44224</v>
      </c>
      <c r="B7536" s="81" t="s">
        <v>8</v>
      </c>
      <c r="C7536" s="81" t="s">
        <v>140</v>
      </c>
      <c r="D7536" s="459">
        <v>1</v>
      </c>
      <c r="E7536" s="81"/>
    </row>
    <row r="7537" spans="1:5" x14ac:dyDescent="0.25">
      <c r="A7537" s="458">
        <v>44224</v>
      </c>
      <c r="B7537" s="81" t="s">
        <v>8</v>
      </c>
      <c r="C7537" s="81" t="s">
        <v>40</v>
      </c>
      <c r="D7537" s="459">
        <v>2</v>
      </c>
      <c r="E7537" s="81"/>
    </row>
    <row r="7538" spans="1:5" x14ac:dyDescent="0.25">
      <c r="A7538" s="458">
        <v>44224</v>
      </c>
      <c r="B7538" s="81" t="s">
        <v>8</v>
      </c>
      <c r="C7538" s="81" t="s">
        <v>8</v>
      </c>
      <c r="D7538" s="459">
        <v>30</v>
      </c>
      <c r="E7538" s="81"/>
    </row>
    <row r="7539" spans="1:5" x14ac:dyDescent="0.25">
      <c r="A7539" s="458">
        <v>44224</v>
      </c>
      <c r="B7539" s="81" t="s">
        <v>8</v>
      </c>
      <c r="C7539" s="81" t="s">
        <v>31</v>
      </c>
      <c r="D7539" s="459">
        <v>1</v>
      </c>
      <c r="E7539" s="81"/>
    </row>
    <row r="7540" spans="1:5" x14ac:dyDescent="0.25">
      <c r="A7540" s="458">
        <v>44224</v>
      </c>
      <c r="B7540" s="81" t="s">
        <v>8</v>
      </c>
      <c r="C7540" s="81" t="s">
        <v>110</v>
      </c>
      <c r="D7540" s="459">
        <v>4</v>
      </c>
      <c r="E7540" s="81"/>
    </row>
    <row r="7541" spans="1:5" x14ac:dyDescent="0.25">
      <c r="A7541" s="458">
        <v>44224</v>
      </c>
      <c r="B7541" s="81" t="s">
        <v>49</v>
      </c>
      <c r="C7541" s="460" t="s">
        <v>1246</v>
      </c>
      <c r="D7541" s="459">
        <v>1</v>
      </c>
      <c r="E7541" s="81"/>
    </row>
    <row r="7542" spans="1:5" x14ac:dyDescent="0.25">
      <c r="A7542" s="458">
        <v>44224</v>
      </c>
      <c r="B7542" s="81" t="s">
        <v>49</v>
      </c>
      <c r="C7542" s="81" t="s">
        <v>49</v>
      </c>
      <c r="D7542" s="459">
        <v>4</v>
      </c>
      <c r="E7542" s="81"/>
    </row>
    <row r="7543" spans="1:5" x14ac:dyDescent="0.25">
      <c r="A7543" s="458">
        <v>44224</v>
      </c>
      <c r="B7543" s="81" t="s">
        <v>50</v>
      </c>
      <c r="C7543" s="81" t="s">
        <v>365</v>
      </c>
      <c r="D7543" s="459">
        <v>3</v>
      </c>
      <c r="E7543" s="81"/>
    </row>
    <row r="7544" spans="1:5" x14ac:dyDescent="0.25">
      <c r="A7544" s="458">
        <v>44224</v>
      </c>
      <c r="B7544" s="81" t="s">
        <v>27</v>
      </c>
      <c r="C7544" s="81" t="s">
        <v>139</v>
      </c>
      <c r="D7544" s="459">
        <v>2</v>
      </c>
      <c r="E7544" s="81"/>
    </row>
    <row r="7545" spans="1:5" x14ac:dyDescent="0.25">
      <c r="A7545" s="458">
        <v>44224</v>
      </c>
      <c r="B7545" s="81" t="s">
        <v>27</v>
      </c>
      <c r="C7545" s="81" t="s">
        <v>43</v>
      </c>
      <c r="D7545" s="459">
        <v>20</v>
      </c>
      <c r="E7545" s="81"/>
    </row>
    <row r="7546" spans="1:5" x14ac:dyDescent="0.25">
      <c r="A7546" s="458">
        <v>44224</v>
      </c>
      <c r="B7546" s="81" t="s">
        <v>27</v>
      </c>
      <c r="C7546" s="81" t="s">
        <v>350</v>
      </c>
      <c r="D7546" s="459">
        <v>1</v>
      </c>
      <c r="E7546" s="81"/>
    </row>
    <row r="7547" spans="1:5" x14ac:dyDescent="0.25">
      <c r="A7547" s="458">
        <v>44224</v>
      </c>
      <c r="B7547" s="81" t="s">
        <v>27</v>
      </c>
      <c r="C7547" s="81" t="s">
        <v>851</v>
      </c>
      <c r="D7547" s="459">
        <v>1</v>
      </c>
      <c r="E7547" s="81"/>
    </row>
    <row r="7548" spans="1:5" x14ac:dyDescent="0.25">
      <c r="A7548" s="458">
        <v>44224</v>
      </c>
      <c r="B7548" s="81" t="s">
        <v>27</v>
      </c>
      <c r="C7548" s="81" t="s">
        <v>619</v>
      </c>
      <c r="D7548" s="459">
        <v>2</v>
      </c>
      <c r="E7548" s="81"/>
    </row>
    <row r="7549" spans="1:5" x14ac:dyDescent="0.25">
      <c r="A7549" s="458">
        <v>44224</v>
      </c>
      <c r="B7549" s="81" t="s">
        <v>27</v>
      </c>
      <c r="C7549" s="81" t="s">
        <v>707</v>
      </c>
      <c r="D7549" s="459">
        <v>1</v>
      </c>
      <c r="E7549" s="81"/>
    </row>
    <row r="7550" spans="1:5" x14ac:dyDescent="0.25">
      <c r="A7550" s="458">
        <v>44224</v>
      </c>
      <c r="B7550" s="81" t="s">
        <v>51</v>
      </c>
      <c r="C7550" s="81" t="s">
        <v>51</v>
      </c>
      <c r="D7550" s="459">
        <v>7</v>
      </c>
      <c r="E7550" s="81"/>
    </row>
    <row r="7551" spans="1:5" x14ac:dyDescent="0.25">
      <c r="A7551" s="458">
        <v>44224</v>
      </c>
      <c r="B7551" s="81" t="s">
        <v>10</v>
      </c>
      <c r="C7551" s="81" t="s">
        <v>10</v>
      </c>
      <c r="D7551" s="459">
        <v>5</v>
      </c>
      <c r="E7551" s="81"/>
    </row>
    <row r="7552" spans="1:5" x14ac:dyDescent="0.25">
      <c r="A7552" s="458">
        <v>44225</v>
      </c>
      <c r="B7552" s="81" t="s">
        <v>14</v>
      </c>
      <c r="C7552" s="81" t="s">
        <v>14</v>
      </c>
      <c r="D7552" s="459">
        <v>27</v>
      </c>
      <c r="E7552" s="81"/>
    </row>
    <row r="7553" spans="1:5" x14ac:dyDescent="0.25">
      <c r="A7553" s="458">
        <v>44225</v>
      </c>
      <c r="B7553" s="81" t="s">
        <v>14</v>
      </c>
      <c r="C7553" s="460" t="s">
        <v>1150</v>
      </c>
      <c r="D7553" s="459">
        <v>2</v>
      </c>
      <c r="E7553" s="81"/>
    </row>
    <row r="7554" spans="1:5" x14ac:dyDescent="0.25">
      <c r="A7554" s="458">
        <v>44225</v>
      </c>
      <c r="B7554" s="81" t="s">
        <v>14</v>
      </c>
      <c r="C7554" s="81" t="s">
        <v>16</v>
      </c>
      <c r="D7554" s="459">
        <v>2</v>
      </c>
      <c r="E7554" s="81"/>
    </row>
    <row r="7555" spans="1:5" x14ac:dyDescent="0.25">
      <c r="A7555" s="458">
        <v>44225</v>
      </c>
      <c r="B7555" s="81" t="s">
        <v>14</v>
      </c>
      <c r="C7555" s="81" t="s">
        <v>84</v>
      </c>
      <c r="D7555" s="459">
        <v>2</v>
      </c>
      <c r="E7555" s="81"/>
    </row>
    <row r="7556" spans="1:5" x14ac:dyDescent="0.25">
      <c r="A7556" s="458">
        <v>44225</v>
      </c>
      <c r="B7556" s="81" t="s">
        <v>20</v>
      </c>
      <c r="C7556" s="81" t="s">
        <v>20</v>
      </c>
      <c r="D7556" s="459">
        <v>35</v>
      </c>
      <c r="E7556" s="81"/>
    </row>
    <row r="7557" spans="1:5" x14ac:dyDescent="0.25">
      <c r="A7557" s="458">
        <v>44225</v>
      </c>
      <c r="B7557" s="81" t="s">
        <v>13</v>
      </c>
      <c r="C7557" s="81" t="s">
        <v>13</v>
      </c>
      <c r="D7557" s="459">
        <v>2</v>
      </c>
      <c r="E7557" s="81"/>
    </row>
    <row r="7558" spans="1:5" x14ac:dyDescent="0.25">
      <c r="A7558" s="458">
        <v>44225</v>
      </c>
      <c r="B7558" s="81" t="s">
        <v>13</v>
      </c>
      <c r="C7558" s="460" t="s">
        <v>1167</v>
      </c>
      <c r="D7558" s="459">
        <v>1</v>
      </c>
      <c r="E7558" s="81"/>
    </row>
    <row r="7559" spans="1:5" x14ac:dyDescent="0.25">
      <c r="A7559" s="458">
        <v>44225</v>
      </c>
      <c r="B7559" s="81" t="s">
        <v>24</v>
      </c>
      <c r="C7559" s="81" t="s">
        <v>23</v>
      </c>
      <c r="D7559" s="459">
        <v>13</v>
      </c>
      <c r="E7559" s="81"/>
    </row>
    <row r="7560" spans="1:5" x14ac:dyDescent="0.25">
      <c r="A7560" s="458">
        <v>44225</v>
      </c>
      <c r="B7560" s="81" t="s">
        <v>24</v>
      </c>
      <c r="C7560" s="81" t="s">
        <v>24</v>
      </c>
      <c r="D7560" s="459">
        <v>2</v>
      </c>
      <c r="E7560" s="81"/>
    </row>
    <row r="7561" spans="1:5" x14ac:dyDescent="0.25">
      <c r="A7561" s="458">
        <v>44225</v>
      </c>
      <c r="B7561" s="81" t="s">
        <v>24</v>
      </c>
      <c r="C7561" s="81" t="s">
        <v>37</v>
      </c>
      <c r="D7561" s="459">
        <v>1</v>
      </c>
      <c r="E7561" s="81"/>
    </row>
    <row r="7562" spans="1:5" x14ac:dyDescent="0.25">
      <c r="A7562" s="458">
        <v>44225</v>
      </c>
      <c r="B7562" s="81" t="s">
        <v>47</v>
      </c>
      <c r="C7562" s="81" t="s">
        <v>47</v>
      </c>
      <c r="D7562" s="459">
        <v>2</v>
      </c>
      <c r="E7562" s="81"/>
    </row>
    <row r="7563" spans="1:5" x14ac:dyDescent="0.25">
      <c r="A7563" s="458">
        <v>44225</v>
      </c>
      <c r="B7563" s="81" t="s">
        <v>48</v>
      </c>
      <c r="C7563" s="460" t="s">
        <v>1380</v>
      </c>
      <c r="D7563" s="459">
        <v>0</v>
      </c>
      <c r="E7563" s="81"/>
    </row>
    <row r="7564" spans="1:5" x14ac:dyDescent="0.25">
      <c r="A7564" s="458">
        <v>44225</v>
      </c>
      <c r="B7564" s="81" t="s">
        <v>7</v>
      </c>
      <c r="C7564" s="81" t="s">
        <v>7</v>
      </c>
      <c r="D7564" s="459">
        <v>3</v>
      </c>
      <c r="E7564" s="81"/>
    </row>
    <row r="7565" spans="1:5" x14ac:dyDescent="0.25">
      <c r="A7565" s="458">
        <v>44225</v>
      </c>
      <c r="B7565" s="81" t="s">
        <v>9</v>
      </c>
      <c r="C7565" s="460" t="s">
        <v>1192</v>
      </c>
      <c r="D7565" s="459">
        <v>1</v>
      </c>
      <c r="E7565" s="81"/>
    </row>
    <row r="7566" spans="1:5" x14ac:dyDescent="0.25">
      <c r="A7566" s="458">
        <v>44225</v>
      </c>
      <c r="B7566" s="81" t="s">
        <v>9</v>
      </c>
      <c r="C7566" s="81" t="s">
        <v>9</v>
      </c>
      <c r="D7566" s="459">
        <v>36</v>
      </c>
      <c r="E7566" s="81"/>
    </row>
    <row r="7567" spans="1:5" x14ac:dyDescent="0.25">
      <c r="A7567" s="458">
        <v>44225</v>
      </c>
      <c r="B7567" s="81" t="s">
        <v>9</v>
      </c>
      <c r="C7567" s="81" t="s">
        <v>143</v>
      </c>
      <c r="D7567" s="459">
        <v>1</v>
      </c>
      <c r="E7567" s="81"/>
    </row>
    <row r="7568" spans="1:5" x14ac:dyDescent="0.25">
      <c r="A7568" s="458">
        <v>44225</v>
      </c>
      <c r="B7568" s="81" t="s">
        <v>15</v>
      </c>
      <c r="C7568" s="81" t="s">
        <v>1139</v>
      </c>
      <c r="D7568" s="459">
        <v>0</v>
      </c>
      <c r="E7568" s="81"/>
    </row>
    <row r="7569" spans="1:5" x14ac:dyDescent="0.25">
      <c r="A7569" s="458">
        <v>44225</v>
      </c>
      <c r="B7569" s="81" t="s">
        <v>11</v>
      </c>
      <c r="C7569" s="81" t="s">
        <v>64</v>
      </c>
      <c r="D7569" s="459">
        <v>1</v>
      </c>
      <c r="E7569" s="81"/>
    </row>
    <row r="7570" spans="1:5" x14ac:dyDescent="0.25">
      <c r="A7570" s="458">
        <v>44225</v>
      </c>
      <c r="B7570" s="81" t="s">
        <v>11</v>
      </c>
      <c r="C7570" s="81" t="s">
        <v>333</v>
      </c>
      <c r="D7570" s="459">
        <v>5</v>
      </c>
      <c r="E7570" s="81"/>
    </row>
    <row r="7571" spans="1:5" x14ac:dyDescent="0.25">
      <c r="A7571" s="458">
        <v>44225</v>
      </c>
      <c r="B7571" s="81" t="s">
        <v>11</v>
      </c>
      <c r="C7571" s="81" t="s">
        <v>11</v>
      </c>
      <c r="D7571" s="459">
        <v>4</v>
      </c>
      <c r="E7571" s="81"/>
    </row>
    <row r="7572" spans="1:5" x14ac:dyDescent="0.25">
      <c r="A7572" s="458">
        <v>44225</v>
      </c>
      <c r="B7572" s="81" t="s">
        <v>11</v>
      </c>
      <c r="C7572" s="81" t="s">
        <v>840</v>
      </c>
      <c r="D7572" s="459">
        <v>2</v>
      </c>
      <c r="E7572" s="81"/>
    </row>
    <row r="7573" spans="1:5" x14ac:dyDescent="0.25">
      <c r="A7573" s="458">
        <v>44225</v>
      </c>
      <c r="B7573" s="81" t="s">
        <v>12</v>
      </c>
      <c r="C7573" s="460" t="s">
        <v>1224</v>
      </c>
      <c r="D7573" s="459">
        <v>1</v>
      </c>
      <c r="E7573" s="81"/>
    </row>
    <row r="7574" spans="1:5" x14ac:dyDescent="0.25">
      <c r="A7574" s="458">
        <v>44225</v>
      </c>
      <c r="B7574" s="81" t="s">
        <v>12</v>
      </c>
      <c r="C7574" s="81" t="s">
        <v>12</v>
      </c>
      <c r="D7574" s="459">
        <v>1</v>
      </c>
      <c r="E7574" s="81"/>
    </row>
    <row r="7575" spans="1:5" x14ac:dyDescent="0.25">
      <c r="A7575" s="458">
        <v>44225</v>
      </c>
      <c r="B7575" s="81" t="s">
        <v>8</v>
      </c>
      <c r="C7575" s="460" t="s">
        <v>1232</v>
      </c>
      <c r="D7575" s="459">
        <v>1</v>
      </c>
      <c r="E7575" s="81"/>
    </row>
    <row r="7576" spans="1:5" x14ac:dyDescent="0.25">
      <c r="A7576" s="458">
        <v>44225</v>
      </c>
      <c r="B7576" s="81" t="s">
        <v>8</v>
      </c>
      <c r="C7576" s="81" t="s">
        <v>58</v>
      </c>
      <c r="D7576" s="459">
        <v>4</v>
      </c>
      <c r="E7576" s="81"/>
    </row>
    <row r="7577" spans="1:5" x14ac:dyDescent="0.25">
      <c r="A7577" s="458">
        <v>44225</v>
      </c>
      <c r="B7577" s="81" t="s">
        <v>8</v>
      </c>
      <c r="C7577" s="81" t="s">
        <v>140</v>
      </c>
      <c r="D7577" s="459">
        <v>2</v>
      </c>
      <c r="E7577" s="81"/>
    </row>
    <row r="7578" spans="1:5" x14ac:dyDescent="0.25">
      <c r="A7578" s="458">
        <v>44225</v>
      </c>
      <c r="B7578" s="81" t="s">
        <v>8</v>
      </c>
      <c r="C7578" s="81" t="s">
        <v>132</v>
      </c>
      <c r="D7578" s="459">
        <v>2</v>
      </c>
      <c r="E7578" s="81"/>
    </row>
    <row r="7579" spans="1:5" x14ac:dyDescent="0.25">
      <c r="A7579" s="458">
        <v>44225</v>
      </c>
      <c r="B7579" s="81" t="s">
        <v>8</v>
      </c>
      <c r="C7579" s="81" t="s">
        <v>8</v>
      </c>
      <c r="D7579" s="459">
        <v>60</v>
      </c>
      <c r="E7579" s="81"/>
    </row>
    <row r="7580" spans="1:5" x14ac:dyDescent="0.25">
      <c r="A7580" s="458">
        <v>44225</v>
      </c>
      <c r="B7580" s="81" t="s">
        <v>8</v>
      </c>
      <c r="C7580" s="81" t="s">
        <v>129</v>
      </c>
      <c r="D7580" s="459">
        <v>2</v>
      </c>
      <c r="E7580" s="81"/>
    </row>
    <row r="7581" spans="1:5" x14ac:dyDescent="0.25">
      <c r="A7581" s="458">
        <v>44225</v>
      </c>
      <c r="B7581" s="81" t="s">
        <v>8</v>
      </c>
      <c r="C7581" s="81" t="s">
        <v>110</v>
      </c>
      <c r="D7581" s="459">
        <v>5</v>
      </c>
      <c r="E7581" s="81"/>
    </row>
    <row r="7582" spans="1:5" x14ac:dyDescent="0.25">
      <c r="A7582" s="458">
        <v>44225</v>
      </c>
      <c r="B7582" s="81" t="s">
        <v>49</v>
      </c>
      <c r="C7582" s="460" t="s">
        <v>1246</v>
      </c>
      <c r="D7582" s="459">
        <v>1</v>
      </c>
      <c r="E7582" s="81"/>
    </row>
    <row r="7583" spans="1:5" x14ac:dyDescent="0.25">
      <c r="A7583" s="458">
        <v>44225</v>
      </c>
      <c r="B7583" s="81" t="s">
        <v>49</v>
      </c>
      <c r="C7583" s="81" t="s">
        <v>49</v>
      </c>
      <c r="D7583" s="459">
        <v>6</v>
      </c>
      <c r="E7583" s="81"/>
    </row>
    <row r="7584" spans="1:5" x14ac:dyDescent="0.25">
      <c r="A7584" s="458">
        <v>44225</v>
      </c>
      <c r="B7584" s="81" t="s">
        <v>50</v>
      </c>
      <c r="C7584" s="116" t="s">
        <v>1140</v>
      </c>
      <c r="D7584" s="459">
        <v>8</v>
      </c>
      <c r="E7584" s="81"/>
    </row>
    <row r="7585" spans="1:5" x14ac:dyDescent="0.25">
      <c r="A7585" s="458">
        <v>44225</v>
      </c>
      <c r="B7585" s="81" t="s">
        <v>50</v>
      </c>
      <c r="C7585" s="81" t="s">
        <v>365</v>
      </c>
      <c r="D7585" s="459">
        <v>3</v>
      </c>
      <c r="E7585" s="81"/>
    </row>
    <row r="7586" spans="1:5" x14ac:dyDescent="0.25">
      <c r="A7586" s="458">
        <v>44225</v>
      </c>
      <c r="B7586" s="81" t="s">
        <v>27</v>
      </c>
      <c r="C7586" s="81" t="s">
        <v>139</v>
      </c>
      <c r="D7586" s="459">
        <v>1</v>
      </c>
      <c r="E7586" s="81"/>
    </row>
    <row r="7587" spans="1:5" x14ac:dyDescent="0.25">
      <c r="A7587" s="458">
        <v>44225</v>
      </c>
      <c r="B7587" s="81" t="s">
        <v>27</v>
      </c>
      <c r="C7587" s="81" t="s">
        <v>43</v>
      </c>
      <c r="D7587" s="459">
        <v>15</v>
      </c>
      <c r="E7587" s="81"/>
    </row>
    <row r="7588" spans="1:5" x14ac:dyDescent="0.25">
      <c r="A7588" s="458">
        <v>44225</v>
      </c>
      <c r="B7588" s="81" t="s">
        <v>27</v>
      </c>
      <c r="C7588" s="81" t="s">
        <v>921</v>
      </c>
      <c r="D7588" s="459">
        <v>1</v>
      </c>
      <c r="E7588" s="81"/>
    </row>
    <row r="7589" spans="1:5" x14ac:dyDescent="0.25">
      <c r="A7589" s="458">
        <v>44225</v>
      </c>
      <c r="B7589" s="81" t="s">
        <v>27</v>
      </c>
      <c r="C7589" s="81" t="s">
        <v>928</v>
      </c>
      <c r="D7589" s="459">
        <v>1</v>
      </c>
      <c r="E7589" s="81"/>
    </row>
    <row r="7590" spans="1:5" x14ac:dyDescent="0.25">
      <c r="A7590" s="458">
        <v>44225</v>
      </c>
      <c r="B7590" s="81" t="s">
        <v>27</v>
      </c>
      <c r="C7590" s="81" t="s">
        <v>851</v>
      </c>
      <c r="D7590" s="459">
        <v>1</v>
      </c>
      <c r="E7590" s="81"/>
    </row>
    <row r="7591" spans="1:5" x14ac:dyDescent="0.25">
      <c r="A7591" s="458">
        <v>44225</v>
      </c>
      <c r="B7591" s="81" t="s">
        <v>51</v>
      </c>
      <c r="C7591" s="81" t="s">
        <v>51</v>
      </c>
      <c r="D7591" s="459">
        <v>10</v>
      </c>
      <c r="E7591" s="81"/>
    </row>
    <row r="7592" spans="1:5" x14ac:dyDescent="0.25">
      <c r="A7592" s="458">
        <v>44225</v>
      </c>
      <c r="B7592" s="81" t="s">
        <v>10</v>
      </c>
      <c r="C7592" s="81" t="s">
        <v>10</v>
      </c>
      <c r="D7592" s="459">
        <v>8</v>
      </c>
      <c r="E7592" s="81"/>
    </row>
    <row r="7593" spans="1:5" x14ac:dyDescent="0.25">
      <c r="A7593" s="458">
        <v>44226</v>
      </c>
      <c r="B7593" s="81" t="s">
        <v>14</v>
      </c>
      <c r="C7593" s="81" t="s">
        <v>14</v>
      </c>
      <c r="D7593" s="459">
        <v>13</v>
      </c>
      <c r="E7593" s="81"/>
    </row>
    <row r="7594" spans="1:5" x14ac:dyDescent="0.25">
      <c r="A7594" s="458">
        <v>44226</v>
      </c>
      <c r="B7594" s="81" t="s">
        <v>14</v>
      </c>
      <c r="C7594" s="81" t="s">
        <v>16</v>
      </c>
      <c r="D7594" s="459">
        <v>13</v>
      </c>
      <c r="E7594" s="81"/>
    </row>
    <row r="7595" spans="1:5" x14ac:dyDescent="0.25">
      <c r="A7595" s="458">
        <v>44226</v>
      </c>
      <c r="B7595" s="81" t="s">
        <v>14</v>
      </c>
      <c r="C7595" s="81" t="s">
        <v>84</v>
      </c>
      <c r="D7595" s="459">
        <v>2</v>
      </c>
      <c r="E7595" s="81"/>
    </row>
    <row r="7596" spans="1:5" x14ac:dyDescent="0.25">
      <c r="A7596" s="458">
        <v>44226</v>
      </c>
      <c r="B7596" s="81" t="s">
        <v>20</v>
      </c>
      <c r="C7596" s="81" t="s">
        <v>20</v>
      </c>
      <c r="D7596" s="459">
        <v>50</v>
      </c>
      <c r="E7596" s="81"/>
    </row>
    <row r="7597" spans="1:5" x14ac:dyDescent="0.25">
      <c r="A7597" s="458">
        <v>44226</v>
      </c>
      <c r="B7597" s="81" t="s">
        <v>13</v>
      </c>
      <c r="C7597" s="81" t="s">
        <v>13</v>
      </c>
      <c r="D7597" s="459">
        <v>4</v>
      </c>
      <c r="E7597" s="81"/>
    </row>
    <row r="7598" spans="1:5" x14ac:dyDescent="0.25">
      <c r="A7598" s="458">
        <v>44226</v>
      </c>
      <c r="B7598" s="81" t="s">
        <v>13</v>
      </c>
      <c r="C7598" s="460" t="s">
        <v>1165</v>
      </c>
      <c r="D7598" s="459">
        <v>1</v>
      </c>
      <c r="E7598" s="81"/>
    </row>
    <row r="7599" spans="1:5" x14ac:dyDescent="0.25">
      <c r="A7599" s="458">
        <v>44226</v>
      </c>
      <c r="B7599" s="81" t="s">
        <v>13</v>
      </c>
      <c r="C7599" s="460" t="s">
        <v>1167</v>
      </c>
      <c r="D7599" s="459">
        <v>1</v>
      </c>
      <c r="E7599" s="81"/>
    </row>
    <row r="7600" spans="1:5" x14ac:dyDescent="0.25">
      <c r="A7600" s="458">
        <v>44226</v>
      </c>
      <c r="B7600" s="81" t="s">
        <v>24</v>
      </c>
      <c r="C7600" s="81" t="s">
        <v>23</v>
      </c>
      <c r="D7600" s="459">
        <v>8</v>
      </c>
      <c r="E7600" s="81"/>
    </row>
    <row r="7601" spans="1:5" x14ac:dyDescent="0.25">
      <c r="A7601" s="458">
        <v>44226</v>
      </c>
      <c r="B7601" s="81" t="s">
        <v>24</v>
      </c>
      <c r="C7601" s="81" t="s">
        <v>24</v>
      </c>
      <c r="D7601" s="459">
        <v>3</v>
      </c>
      <c r="E7601" s="81"/>
    </row>
    <row r="7602" spans="1:5" x14ac:dyDescent="0.25">
      <c r="A7602" s="458">
        <v>44226</v>
      </c>
      <c r="B7602" s="81" t="s">
        <v>24</v>
      </c>
      <c r="C7602" s="81" t="s">
        <v>924</v>
      </c>
      <c r="D7602" s="459">
        <v>2</v>
      </c>
      <c r="E7602" s="81"/>
    </row>
    <row r="7603" spans="1:5" x14ac:dyDescent="0.25">
      <c r="A7603" s="458">
        <v>44226</v>
      </c>
      <c r="B7603" s="81" t="s">
        <v>24</v>
      </c>
      <c r="C7603" s="460" t="s">
        <v>1182</v>
      </c>
      <c r="D7603" s="459">
        <v>1</v>
      </c>
      <c r="E7603" s="81"/>
    </row>
    <row r="7604" spans="1:5" x14ac:dyDescent="0.25">
      <c r="A7604" s="458">
        <v>44226</v>
      </c>
      <c r="B7604" s="81" t="s">
        <v>47</v>
      </c>
      <c r="C7604" s="81" t="s">
        <v>47</v>
      </c>
      <c r="D7604" s="459">
        <v>5</v>
      </c>
      <c r="E7604" s="81"/>
    </row>
    <row r="7605" spans="1:5" x14ac:dyDescent="0.25">
      <c r="A7605" s="458">
        <v>44226</v>
      </c>
      <c r="B7605" s="81" t="s">
        <v>47</v>
      </c>
      <c r="C7605" s="81" t="s">
        <v>906</v>
      </c>
      <c r="D7605" s="459">
        <v>1</v>
      </c>
      <c r="E7605" s="81"/>
    </row>
    <row r="7606" spans="1:5" x14ac:dyDescent="0.25">
      <c r="A7606" s="458">
        <v>44226</v>
      </c>
      <c r="B7606" s="81" t="s">
        <v>48</v>
      </c>
      <c r="C7606" s="460" t="s">
        <v>1380</v>
      </c>
      <c r="D7606" s="459">
        <v>4</v>
      </c>
      <c r="E7606" s="81"/>
    </row>
    <row r="7607" spans="1:5" x14ac:dyDescent="0.25">
      <c r="A7607" s="458">
        <v>44226</v>
      </c>
      <c r="B7607" s="81" t="s">
        <v>7</v>
      </c>
      <c r="C7607" s="81" t="s">
        <v>7</v>
      </c>
      <c r="D7607" s="459">
        <v>7</v>
      </c>
      <c r="E7607" s="81"/>
    </row>
    <row r="7608" spans="1:5" x14ac:dyDescent="0.25">
      <c r="A7608" s="458">
        <v>44226</v>
      </c>
      <c r="B7608" s="81" t="s">
        <v>9</v>
      </c>
      <c r="C7608" s="81" t="s">
        <v>9</v>
      </c>
      <c r="D7608" s="459">
        <v>27</v>
      </c>
      <c r="E7608" s="81"/>
    </row>
    <row r="7609" spans="1:5" x14ac:dyDescent="0.25">
      <c r="A7609" s="458">
        <v>44226</v>
      </c>
      <c r="B7609" s="81" t="s">
        <v>9</v>
      </c>
      <c r="C7609" s="81" t="s">
        <v>17</v>
      </c>
      <c r="D7609" s="459">
        <v>2</v>
      </c>
      <c r="E7609" s="81"/>
    </row>
    <row r="7610" spans="1:5" x14ac:dyDescent="0.25">
      <c r="A7610" s="458">
        <v>44226</v>
      </c>
      <c r="B7610" s="81" t="s">
        <v>9</v>
      </c>
      <c r="C7610" s="81" t="s">
        <v>143</v>
      </c>
      <c r="D7610" s="459">
        <v>6</v>
      </c>
      <c r="E7610" s="81"/>
    </row>
    <row r="7611" spans="1:5" x14ac:dyDescent="0.25">
      <c r="A7611" s="458">
        <v>44226</v>
      </c>
      <c r="B7611" s="81" t="s">
        <v>15</v>
      </c>
      <c r="C7611" s="81" t="s">
        <v>1139</v>
      </c>
      <c r="D7611" s="459">
        <v>4</v>
      </c>
      <c r="E7611" s="81"/>
    </row>
    <row r="7612" spans="1:5" x14ac:dyDescent="0.25">
      <c r="A7612" s="458">
        <v>44226</v>
      </c>
      <c r="B7612" s="81" t="s">
        <v>11</v>
      </c>
      <c r="C7612" s="81" t="s">
        <v>11</v>
      </c>
      <c r="D7612" s="459">
        <v>5</v>
      </c>
      <c r="E7612" s="81"/>
    </row>
    <row r="7613" spans="1:5" x14ac:dyDescent="0.25">
      <c r="A7613" s="458">
        <v>44226</v>
      </c>
      <c r="B7613" s="81" t="s">
        <v>11</v>
      </c>
      <c r="C7613" s="81" t="s">
        <v>752</v>
      </c>
      <c r="D7613" s="459">
        <v>1</v>
      </c>
      <c r="E7613" s="81"/>
    </row>
    <row r="7614" spans="1:5" x14ac:dyDescent="0.25">
      <c r="A7614" s="458">
        <v>44226</v>
      </c>
      <c r="B7614" s="81" t="s">
        <v>11</v>
      </c>
      <c r="C7614" s="81" t="s">
        <v>133</v>
      </c>
      <c r="D7614" s="459">
        <v>3</v>
      </c>
      <c r="E7614" s="81"/>
    </row>
    <row r="7615" spans="1:5" x14ac:dyDescent="0.25">
      <c r="A7615" s="458">
        <v>44226</v>
      </c>
      <c r="B7615" s="81" t="s">
        <v>11</v>
      </c>
      <c r="C7615" s="460" t="s">
        <v>1210</v>
      </c>
      <c r="D7615" s="459">
        <v>1</v>
      </c>
      <c r="E7615" s="81"/>
    </row>
    <row r="7616" spans="1:5" x14ac:dyDescent="0.25">
      <c r="A7616" s="458">
        <v>44226</v>
      </c>
      <c r="B7616" s="81" t="s">
        <v>12</v>
      </c>
      <c r="C7616" s="81" t="s">
        <v>73</v>
      </c>
      <c r="D7616" s="459">
        <v>1</v>
      </c>
      <c r="E7616" s="81"/>
    </row>
    <row r="7617" spans="1:5" x14ac:dyDescent="0.25">
      <c r="A7617" s="458">
        <v>44226</v>
      </c>
      <c r="B7617" s="81" t="s">
        <v>12</v>
      </c>
      <c r="C7617" s="460" t="s">
        <v>1224</v>
      </c>
      <c r="D7617" s="459">
        <v>2</v>
      </c>
      <c r="E7617" s="81"/>
    </row>
    <row r="7618" spans="1:5" x14ac:dyDescent="0.25">
      <c r="A7618" s="458">
        <v>44226</v>
      </c>
      <c r="B7618" s="81" t="s">
        <v>12</v>
      </c>
      <c r="C7618" s="81" t="s">
        <v>12</v>
      </c>
      <c r="D7618" s="459">
        <v>7</v>
      </c>
      <c r="E7618" s="81"/>
    </row>
    <row r="7619" spans="1:5" x14ac:dyDescent="0.25">
      <c r="A7619" s="458">
        <v>44226</v>
      </c>
      <c r="B7619" s="81" t="s">
        <v>8</v>
      </c>
      <c r="C7619" s="81" t="s">
        <v>58</v>
      </c>
      <c r="D7619" s="459">
        <v>6</v>
      </c>
      <c r="E7619" s="81"/>
    </row>
    <row r="7620" spans="1:5" x14ac:dyDescent="0.25">
      <c r="A7620" s="458">
        <v>44226</v>
      </c>
      <c r="B7620" s="81" t="s">
        <v>8</v>
      </c>
      <c r="C7620" s="81" t="s">
        <v>140</v>
      </c>
      <c r="D7620" s="459">
        <v>1</v>
      </c>
      <c r="E7620" s="81"/>
    </row>
    <row r="7621" spans="1:5" x14ac:dyDescent="0.25">
      <c r="A7621" s="458">
        <v>44226</v>
      </c>
      <c r="B7621" s="81" t="s">
        <v>8</v>
      </c>
      <c r="C7621" s="81" t="s">
        <v>203</v>
      </c>
      <c r="D7621" s="459">
        <v>1</v>
      </c>
      <c r="E7621" s="81"/>
    </row>
    <row r="7622" spans="1:5" x14ac:dyDescent="0.25">
      <c r="A7622" s="458">
        <v>44226</v>
      </c>
      <c r="B7622" s="81" t="s">
        <v>8</v>
      </c>
      <c r="C7622" s="81" t="s">
        <v>40</v>
      </c>
      <c r="D7622" s="459">
        <v>2</v>
      </c>
      <c r="E7622" s="81"/>
    </row>
    <row r="7623" spans="1:5" x14ac:dyDescent="0.25">
      <c r="A7623" s="458">
        <v>44226</v>
      </c>
      <c r="B7623" s="81" t="s">
        <v>8</v>
      </c>
      <c r="C7623" s="81" t="s">
        <v>8</v>
      </c>
      <c r="D7623" s="459">
        <v>39</v>
      </c>
      <c r="E7623" s="81"/>
    </row>
    <row r="7624" spans="1:5" x14ac:dyDescent="0.25">
      <c r="A7624" s="458">
        <v>44226</v>
      </c>
      <c r="B7624" s="81" t="s">
        <v>8</v>
      </c>
      <c r="C7624" s="81" t="s">
        <v>31</v>
      </c>
      <c r="D7624" s="459">
        <v>3</v>
      </c>
      <c r="E7624" s="81"/>
    </row>
    <row r="7625" spans="1:5" x14ac:dyDescent="0.25">
      <c r="A7625" s="458">
        <v>44226</v>
      </c>
      <c r="B7625" s="81" t="s">
        <v>8</v>
      </c>
      <c r="C7625" s="81" t="s">
        <v>110</v>
      </c>
      <c r="D7625" s="459">
        <v>2</v>
      </c>
      <c r="E7625" s="81"/>
    </row>
    <row r="7626" spans="1:5" x14ac:dyDescent="0.25">
      <c r="A7626" s="458">
        <v>44226</v>
      </c>
      <c r="B7626" s="81" t="s">
        <v>49</v>
      </c>
      <c r="C7626" s="460" t="s">
        <v>1246</v>
      </c>
      <c r="D7626" s="459">
        <v>1</v>
      </c>
      <c r="E7626" s="81"/>
    </row>
    <row r="7627" spans="1:5" x14ac:dyDescent="0.25">
      <c r="A7627" s="458">
        <v>44226</v>
      </c>
      <c r="B7627" s="81" t="s">
        <v>50</v>
      </c>
      <c r="C7627" s="116" t="s">
        <v>1140</v>
      </c>
      <c r="D7627" s="459">
        <v>2</v>
      </c>
      <c r="E7627" s="81"/>
    </row>
    <row r="7628" spans="1:5" x14ac:dyDescent="0.25">
      <c r="A7628" s="458">
        <v>44226</v>
      </c>
      <c r="B7628" s="81" t="s">
        <v>50</v>
      </c>
      <c r="C7628" s="81" t="s">
        <v>365</v>
      </c>
      <c r="D7628" s="459">
        <v>1</v>
      </c>
      <c r="E7628" s="81"/>
    </row>
    <row r="7629" spans="1:5" x14ac:dyDescent="0.25">
      <c r="A7629" s="458">
        <v>44226</v>
      </c>
      <c r="B7629" s="81" t="s">
        <v>27</v>
      </c>
      <c r="C7629" s="460" t="s">
        <v>1252</v>
      </c>
      <c r="D7629" s="459">
        <v>1</v>
      </c>
      <c r="E7629" s="81"/>
    </row>
    <row r="7630" spans="1:5" x14ac:dyDescent="0.25">
      <c r="A7630" s="458">
        <v>44226</v>
      </c>
      <c r="B7630" s="81" t="s">
        <v>27</v>
      </c>
      <c r="C7630" s="81" t="s">
        <v>139</v>
      </c>
      <c r="D7630" s="459">
        <v>7</v>
      </c>
      <c r="E7630" s="81"/>
    </row>
    <row r="7631" spans="1:5" x14ac:dyDescent="0.25">
      <c r="A7631" s="458">
        <v>44226</v>
      </c>
      <c r="B7631" s="81" t="s">
        <v>27</v>
      </c>
      <c r="C7631" s="460" t="s">
        <v>1254</v>
      </c>
      <c r="D7631" s="459">
        <v>1</v>
      </c>
      <c r="E7631" s="81"/>
    </row>
    <row r="7632" spans="1:5" x14ac:dyDescent="0.25">
      <c r="A7632" s="458">
        <v>44226</v>
      </c>
      <c r="B7632" s="81" t="s">
        <v>27</v>
      </c>
      <c r="C7632" s="81" t="s">
        <v>43</v>
      </c>
      <c r="D7632" s="459">
        <v>36</v>
      </c>
      <c r="E7632" s="81"/>
    </row>
    <row r="7633" spans="1:5" x14ac:dyDescent="0.25">
      <c r="A7633" s="458">
        <v>44226</v>
      </c>
      <c r="B7633" s="81" t="s">
        <v>27</v>
      </c>
      <c r="C7633" s="81" t="s">
        <v>921</v>
      </c>
      <c r="D7633" s="459">
        <v>1</v>
      </c>
      <c r="E7633" s="81"/>
    </row>
    <row r="7634" spans="1:5" x14ac:dyDescent="0.25">
      <c r="A7634" s="458">
        <v>44226</v>
      </c>
      <c r="B7634" s="81" t="s">
        <v>27</v>
      </c>
      <c r="C7634" s="460" t="s">
        <v>1257</v>
      </c>
      <c r="D7634" s="459">
        <v>2</v>
      </c>
      <c r="E7634" s="81"/>
    </row>
    <row r="7635" spans="1:5" x14ac:dyDescent="0.25">
      <c r="A7635" s="458">
        <v>44226</v>
      </c>
      <c r="B7635" s="81" t="s">
        <v>51</v>
      </c>
      <c r="C7635" s="460" t="s">
        <v>677</v>
      </c>
      <c r="D7635" s="459">
        <v>2</v>
      </c>
      <c r="E7635" s="81"/>
    </row>
    <row r="7636" spans="1:5" x14ac:dyDescent="0.25">
      <c r="A7636" s="458">
        <v>44226</v>
      </c>
      <c r="B7636" s="81" t="s">
        <v>51</v>
      </c>
      <c r="C7636" s="81" t="s">
        <v>51</v>
      </c>
      <c r="D7636" s="459">
        <v>3</v>
      </c>
      <c r="E7636" s="81"/>
    </row>
    <row r="7637" spans="1:5" x14ac:dyDescent="0.25">
      <c r="A7637" s="458">
        <v>44226</v>
      </c>
      <c r="B7637" s="81" t="s">
        <v>10</v>
      </c>
      <c r="C7637" s="81" t="s">
        <v>10</v>
      </c>
      <c r="D7637" s="459">
        <v>2</v>
      </c>
      <c r="E7637" s="81"/>
    </row>
    <row r="7638" spans="1:5" x14ac:dyDescent="0.25">
      <c r="A7638" s="458">
        <v>44227</v>
      </c>
      <c r="B7638" s="81" t="s">
        <v>14</v>
      </c>
      <c r="C7638" s="81" t="s">
        <v>14</v>
      </c>
      <c r="D7638" s="459">
        <v>0</v>
      </c>
      <c r="E7638" s="81"/>
    </row>
    <row r="7639" spans="1:5" x14ac:dyDescent="0.25">
      <c r="A7639" s="458">
        <v>44227</v>
      </c>
      <c r="B7639" s="81" t="s">
        <v>20</v>
      </c>
      <c r="C7639" s="81" t="s">
        <v>20</v>
      </c>
      <c r="D7639" s="459">
        <v>0</v>
      </c>
      <c r="E7639" s="81"/>
    </row>
    <row r="7640" spans="1:5" x14ac:dyDescent="0.25">
      <c r="A7640" s="458">
        <v>44227</v>
      </c>
      <c r="B7640" s="81" t="s">
        <v>13</v>
      </c>
      <c r="C7640" s="81" t="s">
        <v>13</v>
      </c>
      <c r="D7640" s="459">
        <v>0</v>
      </c>
      <c r="E7640" s="81"/>
    </row>
    <row r="7641" spans="1:5" x14ac:dyDescent="0.25">
      <c r="A7641" s="458">
        <v>44227</v>
      </c>
      <c r="B7641" s="81" t="s">
        <v>24</v>
      </c>
      <c r="C7641" s="81" t="s">
        <v>24</v>
      </c>
      <c r="D7641" s="459">
        <v>0</v>
      </c>
      <c r="E7641" s="81"/>
    </row>
    <row r="7642" spans="1:5" x14ac:dyDescent="0.25">
      <c r="A7642" s="458">
        <v>44227</v>
      </c>
      <c r="B7642" s="81" t="s">
        <v>47</v>
      </c>
      <c r="C7642" s="81" t="s">
        <v>47</v>
      </c>
      <c r="D7642" s="459">
        <v>0</v>
      </c>
      <c r="E7642" s="81"/>
    </row>
    <row r="7643" spans="1:5" x14ac:dyDescent="0.25">
      <c r="A7643" s="458">
        <v>44227</v>
      </c>
      <c r="B7643" s="81" t="s">
        <v>48</v>
      </c>
      <c r="C7643" s="460" t="s">
        <v>1380</v>
      </c>
      <c r="D7643" s="459">
        <v>0</v>
      </c>
      <c r="E7643" s="81"/>
    </row>
    <row r="7644" spans="1:5" x14ac:dyDescent="0.25">
      <c r="A7644" s="458">
        <v>44227</v>
      </c>
      <c r="B7644" s="81" t="s">
        <v>7</v>
      </c>
      <c r="C7644" s="81" t="s">
        <v>7</v>
      </c>
      <c r="D7644" s="459">
        <v>0</v>
      </c>
      <c r="E7644" s="81"/>
    </row>
    <row r="7645" spans="1:5" x14ac:dyDescent="0.25">
      <c r="A7645" s="458">
        <v>44227</v>
      </c>
      <c r="B7645" s="81" t="s">
        <v>9</v>
      </c>
      <c r="C7645" s="81" t="s">
        <v>9</v>
      </c>
      <c r="D7645" s="459">
        <v>0</v>
      </c>
      <c r="E7645" s="81"/>
    </row>
    <row r="7646" spans="1:5" x14ac:dyDescent="0.25">
      <c r="A7646" s="458">
        <v>44227</v>
      </c>
      <c r="B7646" s="81" t="s">
        <v>15</v>
      </c>
      <c r="C7646" s="81" t="s">
        <v>1139</v>
      </c>
      <c r="D7646" s="459">
        <v>0</v>
      </c>
      <c r="E7646" s="81"/>
    </row>
    <row r="7647" spans="1:5" x14ac:dyDescent="0.25">
      <c r="A7647" s="458">
        <v>44227</v>
      </c>
      <c r="B7647" s="81" t="s">
        <v>11</v>
      </c>
      <c r="C7647" s="81" t="s">
        <v>11</v>
      </c>
      <c r="D7647" s="459">
        <v>0</v>
      </c>
      <c r="E7647" s="81"/>
    </row>
    <row r="7648" spans="1:5" x14ac:dyDescent="0.25">
      <c r="A7648" s="458">
        <v>44227</v>
      </c>
      <c r="B7648" s="81" t="s">
        <v>12</v>
      </c>
      <c r="C7648" s="81" t="s">
        <v>12</v>
      </c>
      <c r="D7648" s="459">
        <v>0</v>
      </c>
      <c r="E7648" s="81"/>
    </row>
    <row r="7649" spans="1:5" x14ac:dyDescent="0.25">
      <c r="A7649" s="458">
        <v>44227</v>
      </c>
      <c r="B7649" s="81" t="s">
        <v>8</v>
      </c>
      <c r="C7649" s="81" t="s">
        <v>8</v>
      </c>
      <c r="D7649" s="459">
        <v>0</v>
      </c>
      <c r="E7649" s="81"/>
    </row>
    <row r="7650" spans="1:5" x14ac:dyDescent="0.25">
      <c r="A7650" s="458">
        <v>44227</v>
      </c>
      <c r="B7650" s="81" t="s">
        <v>49</v>
      </c>
      <c r="C7650" s="81" t="s">
        <v>49</v>
      </c>
      <c r="D7650" s="459">
        <v>0</v>
      </c>
      <c r="E7650" s="81"/>
    </row>
    <row r="7651" spans="1:5" x14ac:dyDescent="0.25">
      <c r="A7651" s="458">
        <v>44227</v>
      </c>
      <c r="B7651" s="81" t="s">
        <v>50</v>
      </c>
      <c r="C7651" s="81" t="s">
        <v>365</v>
      </c>
      <c r="D7651" s="459">
        <v>0</v>
      </c>
      <c r="E7651" s="81"/>
    </row>
    <row r="7652" spans="1:5" x14ac:dyDescent="0.25">
      <c r="A7652" s="458">
        <v>44227</v>
      </c>
      <c r="B7652" s="81" t="s">
        <v>27</v>
      </c>
      <c r="C7652" s="460" t="s">
        <v>43</v>
      </c>
      <c r="D7652" s="459">
        <v>0</v>
      </c>
      <c r="E7652" s="81"/>
    </row>
    <row r="7653" spans="1:5" x14ac:dyDescent="0.25">
      <c r="A7653" s="458">
        <v>44227</v>
      </c>
      <c r="B7653" s="81" t="s">
        <v>51</v>
      </c>
      <c r="C7653" s="81" t="s">
        <v>51</v>
      </c>
      <c r="D7653" s="459">
        <v>0</v>
      </c>
      <c r="E7653" s="81"/>
    </row>
    <row r="7654" spans="1:5" x14ac:dyDescent="0.25">
      <c r="A7654" s="458">
        <v>44227</v>
      </c>
      <c r="B7654" s="81" t="s">
        <v>10</v>
      </c>
      <c r="C7654" s="81" t="s">
        <v>10</v>
      </c>
      <c r="D7654" s="459">
        <v>0</v>
      </c>
      <c r="E7654" s="81"/>
    </row>
    <row r="7655" spans="1:5" x14ac:dyDescent="0.25">
      <c r="A7655" s="458">
        <v>44228</v>
      </c>
      <c r="B7655" s="81" t="s">
        <v>14</v>
      </c>
      <c r="C7655" s="81" t="s">
        <v>14</v>
      </c>
      <c r="D7655" s="459">
        <v>12</v>
      </c>
      <c r="E7655" s="81"/>
    </row>
    <row r="7656" spans="1:5" x14ac:dyDescent="0.25">
      <c r="A7656" s="458">
        <v>44228</v>
      </c>
      <c r="B7656" s="81" t="s">
        <v>14</v>
      </c>
      <c r="C7656" s="81" t="s">
        <v>16</v>
      </c>
      <c r="D7656" s="459">
        <v>9</v>
      </c>
      <c r="E7656" s="81"/>
    </row>
    <row r="7657" spans="1:5" x14ac:dyDescent="0.25">
      <c r="A7657" s="458">
        <v>44228</v>
      </c>
      <c r="B7657" s="81" t="s">
        <v>20</v>
      </c>
      <c r="C7657" s="81" t="s">
        <v>20</v>
      </c>
      <c r="D7657" s="459">
        <v>14</v>
      </c>
      <c r="E7657" s="81"/>
    </row>
    <row r="7658" spans="1:5" x14ac:dyDescent="0.25">
      <c r="A7658" s="458">
        <v>44228</v>
      </c>
      <c r="B7658" s="81" t="s">
        <v>13</v>
      </c>
      <c r="C7658" s="81" t="s">
        <v>13</v>
      </c>
      <c r="D7658" s="459">
        <v>1</v>
      </c>
      <c r="E7658" s="81"/>
    </row>
    <row r="7659" spans="1:5" x14ac:dyDescent="0.25">
      <c r="A7659" s="458">
        <v>44228</v>
      </c>
      <c r="B7659" s="81" t="s">
        <v>13</v>
      </c>
      <c r="C7659" s="460" t="s">
        <v>1167</v>
      </c>
      <c r="D7659" s="459">
        <v>3</v>
      </c>
      <c r="E7659" s="81"/>
    </row>
    <row r="7660" spans="1:5" x14ac:dyDescent="0.25">
      <c r="A7660" s="458">
        <v>44228</v>
      </c>
      <c r="B7660" s="81" t="s">
        <v>24</v>
      </c>
      <c r="C7660" s="81" t="s">
        <v>23</v>
      </c>
      <c r="D7660" s="459">
        <v>5</v>
      </c>
      <c r="E7660" s="81"/>
    </row>
    <row r="7661" spans="1:5" x14ac:dyDescent="0.25">
      <c r="A7661" s="458">
        <v>44228</v>
      </c>
      <c r="B7661" s="81" t="s">
        <v>47</v>
      </c>
      <c r="C7661" s="81" t="s">
        <v>47</v>
      </c>
      <c r="D7661" s="459">
        <v>0</v>
      </c>
      <c r="E7661" s="81"/>
    </row>
    <row r="7662" spans="1:5" x14ac:dyDescent="0.25">
      <c r="A7662" s="458">
        <v>44228</v>
      </c>
      <c r="B7662" s="81" t="s">
        <v>48</v>
      </c>
      <c r="C7662" s="460" t="s">
        <v>1380</v>
      </c>
      <c r="D7662" s="459">
        <v>0</v>
      </c>
      <c r="E7662" s="81"/>
    </row>
    <row r="7663" spans="1:5" x14ac:dyDescent="0.25">
      <c r="A7663" s="458">
        <v>44228</v>
      </c>
      <c r="B7663" s="81" t="s">
        <v>7</v>
      </c>
      <c r="C7663" s="81" t="s">
        <v>7</v>
      </c>
      <c r="D7663" s="459">
        <v>3</v>
      </c>
      <c r="E7663" s="81"/>
    </row>
    <row r="7664" spans="1:5" x14ac:dyDescent="0.25">
      <c r="A7664" s="458">
        <v>44228</v>
      </c>
      <c r="B7664" s="81" t="s">
        <v>9</v>
      </c>
      <c r="C7664" s="460" t="s">
        <v>1192</v>
      </c>
      <c r="D7664" s="459">
        <v>1</v>
      </c>
      <c r="E7664" s="81"/>
    </row>
    <row r="7665" spans="1:5" x14ac:dyDescent="0.25">
      <c r="A7665" s="458">
        <v>44228</v>
      </c>
      <c r="B7665" s="81" t="s">
        <v>9</v>
      </c>
      <c r="C7665" s="81" t="s">
        <v>9</v>
      </c>
      <c r="D7665" s="459">
        <v>16</v>
      </c>
      <c r="E7665" s="81"/>
    </row>
    <row r="7666" spans="1:5" x14ac:dyDescent="0.25">
      <c r="A7666" s="458">
        <v>44228</v>
      </c>
      <c r="B7666" s="81" t="s">
        <v>9</v>
      </c>
      <c r="C7666" s="81" t="s">
        <v>17</v>
      </c>
      <c r="D7666" s="459">
        <v>2</v>
      </c>
      <c r="E7666" s="81"/>
    </row>
    <row r="7667" spans="1:5" x14ac:dyDescent="0.25">
      <c r="A7667" s="458">
        <v>44228</v>
      </c>
      <c r="B7667" s="81" t="s">
        <v>9</v>
      </c>
      <c r="C7667" s="460" t="s">
        <v>1202</v>
      </c>
      <c r="D7667" s="459">
        <v>1</v>
      </c>
      <c r="E7667" s="81"/>
    </row>
    <row r="7668" spans="1:5" x14ac:dyDescent="0.25">
      <c r="A7668" s="458">
        <v>44228</v>
      </c>
      <c r="B7668" s="81" t="s">
        <v>15</v>
      </c>
      <c r="C7668" s="81" t="s">
        <v>107</v>
      </c>
      <c r="D7668" s="459">
        <v>1</v>
      </c>
      <c r="E7668" s="81"/>
    </row>
    <row r="7669" spans="1:5" x14ac:dyDescent="0.25">
      <c r="A7669" s="458">
        <v>44228</v>
      </c>
      <c r="B7669" s="81" t="s">
        <v>15</v>
      </c>
      <c r="C7669" s="81" t="s">
        <v>1139</v>
      </c>
      <c r="D7669" s="459">
        <v>1</v>
      </c>
      <c r="E7669" s="81"/>
    </row>
    <row r="7670" spans="1:5" x14ac:dyDescent="0.25">
      <c r="A7670" s="458">
        <v>44228</v>
      </c>
      <c r="B7670" s="81" t="s">
        <v>11</v>
      </c>
      <c r="C7670" s="81" t="s">
        <v>11</v>
      </c>
      <c r="D7670" s="459">
        <v>1</v>
      </c>
      <c r="E7670" s="81"/>
    </row>
    <row r="7671" spans="1:5" x14ac:dyDescent="0.25">
      <c r="A7671" s="458">
        <v>44228</v>
      </c>
      <c r="B7671" s="81" t="s">
        <v>11</v>
      </c>
      <c r="C7671" s="81" t="s">
        <v>840</v>
      </c>
      <c r="D7671" s="459">
        <v>2</v>
      </c>
      <c r="E7671" s="81"/>
    </row>
    <row r="7672" spans="1:5" x14ac:dyDescent="0.25">
      <c r="A7672" s="458">
        <v>44228</v>
      </c>
      <c r="B7672" s="81" t="s">
        <v>12</v>
      </c>
      <c r="C7672" s="460" t="s">
        <v>1224</v>
      </c>
      <c r="D7672" s="459">
        <v>1</v>
      </c>
      <c r="E7672" s="81"/>
    </row>
    <row r="7673" spans="1:5" x14ac:dyDescent="0.25">
      <c r="A7673" s="458">
        <v>44228</v>
      </c>
      <c r="B7673" s="81" t="s">
        <v>12</v>
      </c>
      <c r="C7673" s="81" t="s">
        <v>12</v>
      </c>
      <c r="D7673" s="459">
        <v>5</v>
      </c>
      <c r="E7673" s="81"/>
    </row>
    <row r="7674" spans="1:5" x14ac:dyDescent="0.25">
      <c r="A7674" s="458">
        <v>44228</v>
      </c>
      <c r="B7674" s="81" t="s">
        <v>8</v>
      </c>
      <c r="C7674" s="460" t="s">
        <v>1232</v>
      </c>
      <c r="D7674" s="459">
        <v>1</v>
      </c>
      <c r="E7674" s="81"/>
    </row>
    <row r="7675" spans="1:5" x14ac:dyDescent="0.25">
      <c r="A7675" s="458">
        <v>44228</v>
      </c>
      <c r="B7675" s="81" t="s">
        <v>8</v>
      </c>
      <c r="C7675" s="81" t="s">
        <v>58</v>
      </c>
      <c r="D7675" s="459">
        <v>1</v>
      </c>
      <c r="E7675" s="81"/>
    </row>
    <row r="7676" spans="1:5" x14ac:dyDescent="0.25">
      <c r="A7676" s="458">
        <v>44228</v>
      </c>
      <c r="B7676" s="81" t="s">
        <v>8</v>
      </c>
      <c r="C7676" s="81" t="s">
        <v>140</v>
      </c>
      <c r="D7676" s="459">
        <v>1</v>
      </c>
      <c r="E7676" s="81"/>
    </row>
    <row r="7677" spans="1:5" x14ac:dyDescent="0.25">
      <c r="A7677" s="458">
        <v>44228</v>
      </c>
      <c r="B7677" s="81" t="s">
        <v>8</v>
      </c>
      <c r="C7677" s="81" t="s">
        <v>1030</v>
      </c>
      <c r="D7677" s="459">
        <v>1</v>
      </c>
      <c r="E7677" s="81"/>
    </row>
    <row r="7678" spans="1:5" x14ac:dyDescent="0.25">
      <c r="A7678" s="458">
        <v>44228</v>
      </c>
      <c r="B7678" s="81" t="s">
        <v>8</v>
      </c>
      <c r="C7678" s="81" t="s">
        <v>40</v>
      </c>
      <c r="D7678" s="459">
        <v>1</v>
      </c>
      <c r="E7678" s="81"/>
    </row>
    <row r="7679" spans="1:5" x14ac:dyDescent="0.25">
      <c r="A7679" s="458">
        <v>44228</v>
      </c>
      <c r="B7679" s="81" t="s">
        <v>8</v>
      </c>
      <c r="C7679" s="81" t="s">
        <v>8</v>
      </c>
      <c r="D7679" s="459">
        <v>17</v>
      </c>
      <c r="E7679" s="81"/>
    </row>
    <row r="7680" spans="1:5" x14ac:dyDescent="0.25">
      <c r="A7680" s="458">
        <v>44228</v>
      </c>
      <c r="B7680" s="81" t="s">
        <v>8</v>
      </c>
      <c r="C7680" s="81" t="s">
        <v>31</v>
      </c>
      <c r="D7680" s="459">
        <v>1</v>
      </c>
      <c r="E7680" s="81"/>
    </row>
    <row r="7681" spans="1:5" x14ac:dyDescent="0.25">
      <c r="A7681" s="458">
        <v>44228</v>
      </c>
      <c r="B7681" s="81" t="s">
        <v>8</v>
      </c>
      <c r="C7681" s="81" t="s">
        <v>110</v>
      </c>
      <c r="D7681" s="459">
        <v>1</v>
      </c>
      <c r="E7681" s="81"/>
    </row>
    <row r="7682" spans="1:5" x14ac:dyDescent="0.25">
      <c r="A7682" s="458">
        <v>44228</v>
      </c>
      <c r="B7682" s="81" t="s">
        <v>49</v>
      </c>
      <c r="C7682" s="460" t="s">
        <v>1246</v>
      </c>
      <c r="D7682" s="459">
        <v>1</v>
      </c>
      <c r="E7682" s="81"/>
    </row>
    <row r="7683" spans="1:5" x14ac:dyDescent="0.25">
      <c r="A7683" s="458">
        <v>44228</v>
      </c>
      <c r="B7683" s="81" t="s">
        <v>49</v>
      </c>
      <c r="C7683" s="81" t="s">
        <v>49</v>
      </c>
      <c r="D7683" s="459">
        <v>2</v>
      </c>
      <c r="E7683" s="81"/>
    </row>
    <row r="7684" spans="1:5" x14ac:dyDescent="0.25">
      <c r="A7684" s="458">
        <v>44228</v>
      </c>
      <c r="B7684" s="81" t="s">
        <v>50</v>
      </c>
      <c r="C7684" s="116" t="s">
        <v>1140</v>
      </c>
      <c r="D7684" s="459">
        <v>4</v>
      </c>
      <c r="E7684" s="81"/>
    </row>
    <row r="7685" spans="1:5" x14ac:dyDescent="0.25">
      <c r="A7685" s="458">
        <v>44228</v>
      </c>
      <c r="B7685" s="81" t="s">
        <v>50</v>
      </c>
      <c r="C7685" s="81" t="s">
        <v>365</v>
      </c>
      <c r="D7685" s="459">
        <v>3</v>
      </c>
      <c r="E7685" s="81"/>
    </row>
    <row r="7686" spans="1:5" x14ac:dyDescent="0.25">
      <c r="A7686" s="458">
        <v>44228</v>
      </c>
      <c r="B7686" s="81" t="s">
        <v>27</v>
      </c>
      <c r="C7686" s="81" t="s">
        <v>139</v>
      </c>
      <c r="D7686" s="459">
        <v>1</v>
      </c>
      <c r="E7686" s="81"/>
    </row>
    <row r="7687" spans="1:5" x14ac:dyDescent="0.25">
      <c r="A7687" s="458">
        <v>44228</v>
      </c>
      <c r="B7687" s="81" t="s">
        <v>27</v>
      </c>
      <c r="C7687" s="81" t="s">
        <v>43</v>
      </c>
      <c r="D7687" s="459">
        <v>2</v>
      </c>
      <c r="E7687" s="81"/>
    </row>
    <row r="7688" spans="1:5" x14ac:dyDescent="0.25">
      <c r="A7688" s="458">
        <v>44228</v>
      </c>
      <c r="B7688" s="81" t="s">
        <v>27</v>
      </c>
      <c r="C7688" s="81" t="s">
        <v>619</v>
      </c>
      <c r="D7688" s="459">
        <v>1</v>
      </c>
      <c r="E7688" s="81"/>
    </row>
    <row r="7689" spans="1:5" x14ac:dyDescent="0.25">
      <c r="A7689" s="458">
        <v>44228</v>
      </c>
      <c r="B7689" s="81" t="s">
        <v>27</v>
      </c>
      <c r="C7689" s="81" t="s">
        <v>707</v>
      </c>
      <c r="D7689" s="459">
        <v>1</v>
      </c>
      <c r="E7689" s="81"/>
    </row>
    <row r="7690" spans="1:5" x14ac:dyDescent="0.25">
      <c r="A7690" s="458">
        <v>44228</v>
      </c>
      <c r="B7690" s="81" t="s">
        <v>51</v>
      </c>
      <c r="C7690" s="81" t="s">
        <v>51</v>
      </c>
      <c r="D7690" s="459">
        <v>3</v>
      </c>
      <c r="E7690" s="81"/>
    </row>
    <row r="7691" spans="1:5" x14ac:dyDescent="0.25">
      <c r="A7691" s="458">
        <v>44228</v>
      </c>
      <c r="B7691" s="81" t="s">
        <v>10</v>
      </c>
      <c r="C7691" s="81" t="s">
        <v>10</v>
      </c>
      <c r="D7691" s="459">
        <v>7</v>
      </c>
      <c r="E7691" s="81"/>
    </row>
    <row r="7692" spans="1:5" x14ac:dyDescent="0.25">
      <c r="A7692" s="458">
        <v>44229</v>
      </c>
      <c r="B7692" s="81" t="s">
        <v>14</v>
      </c>
      <c r="C7692" s="81" t="s">
        <v>14</v>
      </c>
      <c r="D7692" s="459">
        <v>6</v>
      </c>
      <c r="E7692" s="81"/>
    </row>
    <row r="7693" spans="1:5" x14ac:dyDescent="0.25">
      <c r="A7693" s="458">
        <v>44229</v>
      </c>
      <c r="B7693" s="81" t="s">
        <v>14</v>
      </c>
      <c r="C7693" s="81" t="s">
        <v>16</v>
      </c>
      <c r="D7693" s="459">
        <v>4</v>
      </c>
      <c r="E7693" s="81"/>
    </row>
    <row r="7694" spans="1:5" x14ac:dyDescent="0.25">
      <c r="A7694" s="458">
        <v>44229</v>
      </c>
      <c r="B7694" s="81" t="s">
        <v>14</v>
      </c>
      <c r="C7694" s="81" t="s">
        <v>84</v>
      </c>
      <c r="D7694" s="459">
        <v>1</v>
      </c>
      <c r="E7694" s="81"/>
    </row>
    <row r="7695" spans="1:5" x14ac:dyDescent="0.25">
      <c r="A7695" s="458">
        <v>44229</v>
      </c>
      <c r="B7695" s="81" t="s">
        <v>20</v>
      </c>
      <c r="C7695" s="81" t="s">
        <v>20</v>
      </c>
      <c r="D7695" s="459">
        <v>27</v>
      </c>
      <c r="E7695" s="81"/>
    </row>
    <row r="7696" spans="1:5" x14ac:dyDescent="0.25">
      <c r="A7696" s="458">
        <v>44229</v>
      </c>
      <c r="B7696" s="81" t="s">
        <v>13</v>
      </c>
      <c r="C7696" s="81" t="s">
        <v>13</v>
      </c>
      <c r="D7696" s="459">
        <v>2</v>
      </c>
      <c r="E7696" s="81"/>
    </row>
    <row r="7697" spans="1:5" x14ac:dyDescent="0.25">
      <c r="A7697" s="458">
        <v>44229</v>
      </c>
      <c r="B7697" s="81" t="s">
        <v>13</v>
      </c>
      <c r="C7697" s="460" t="s">
        <v>1165</v>
      </c>
      <c r="D7697" s="459">
        <v>1</v>
      </c>
      <c r="E7697" s="81"/>
    </row>
    <row r="7698" spans="1:5" x14ac:dyDescent="0.25">
      <c r="A7698" s="458">
        <v>44229</v>
      </c>
      <c r="B7698" s="81" t="s">
        <v>24</v>
      </c>
      <c r="C7698" s="81" t="s">
        <v>23</v>
      </c>
      <c r="D7698" s="459">
        <v>6</v>
      </c>
      <c r="E7698" s="81"/>
    </row>
    <row r="7699" spans="1:5" x14ac:dyDescent="0.25">
      <c r="A7699" s="458">
        <v>44229</v>
      </c>
      <c r="B7699" s="81" t="s">
        <v>24</v>
      </c>
      <c r="C7699" s="81" t="s">
        <v>24</v>
      </c>
      <c r="D7699" s="459">
        <v>1</v>
      </c>
      <c r="E7699" s="81"/>
    </row>
    <row r="7700" spans="1:5" x14ac:dyDescent="0.25">
      <c r="A7700" s="458">
        <v>44229</v>
      </c>
      <c r="B7700" s="81" t="s">
        <v>24</v>
      </c>
      <c r="C7700" s="81" t="s">
        <v>37</v>
      </c>
      <c r="D7700" s="459">
        <v>1</v>
      </c>
      <c r="E7700" s="81"/>
    </row>
    <row r="7701" spans="1:5" x14ac:dyDescent="0.25">
      <c r="A7701" s="458">
        <v>44229</v>
      </c>
      <c r="B7701" s="81" t="s">
        <v>47</v>
      </c>
      <c r="C7701" s="81" t="s">
        <v>47</v>
      </c>
      <c r="D7701" s="459">
        <v>4</v>
      </c>
      <c r="E7701" s="81"/>
    </row>
    <row r="7702" spans="1:5" x14ac:dyDescent="0.25">
      <c r="A7702" s="458">
        <v>44229</v>
      </c>
      <c r="B7702" s="81" t="s">
        <v>47</v>
      </c>
      <c r="C7702" s="81" t="s">
        <v>906</v>
      </c>
      <c r="D7702" s="459">
        <v>1</v>
      </c>
      <c r="E7702" s="81"/>
    </row>
    <row r="7703" spans="1:5" x14ac:dyDescent="0.25">
      <c r="A7703" s="458">
        <v>44229</v>
      </c>
      <c r="B7703" s="81" t="s">
        <v>48</v>
      </c>
      <c r="C7703" s="460" t="s">
        <v>1380</v>
      </c>
      <c r="D7703" s="459">
        <v>1</v>
      </c>
      <c r="E7703" s="81"/>
    </row>
    <row r="7704" spans="1:5" x14ac:dyDescent="0.25">
      <c r="A7704" s="458">
        <v>44229</v>
      </c>
      <c r="B7704" s="81" t="s">
        <v>7</v>
      </c>
      <c r="C7704" s="81" t="s">
        <v>7</v>
      </c>
      <c r="D7704" s="459">
        <v>1</v>
      </c>
      <c r="E7704" s="81"/>
    </row>
    <row r="7705" spans="1:5" x14ac:dyDescent="0.25">
      <c r="A7705" s="458">
        <v>44229</v>
      </c>
      <c r="B7705" s="81" t="s">
        <v>9</v>
      </c>
      <c r="C7705" s="460" t="s">
        <v>1192</v>
      </c>
      <c r="D7705" s="459">
        <v>1</v>
      </c>
      <c r="E7705" s="81"/>
    </row>
    <row r="7706" spans="1:5" x14ac:dyDescent="0.25">
      <c r="A7706" s="458">
        <v>44229</v>
      </c>
      <c r="B7706" s="81" t="s">
        <v>9</v>
      </c>
      <c r="C7706" s="81" t="s">
        <v>9</v>
      </c>
      <c r="D7706" s="459">
        <v>50</v>
      </c>
      <c r="E7706" s="81"/>
    </row>
    <row r="7707" spans="1:5" x14ac:dyDescent="0.25">
      <c r="A7707" s="458">
        <v>44229</v>
      </c>
      <c r="B7707" s="81" t="s">
        <v>9</v>
      </c>
      <c r="C7707" s="460" t="s">
        <v>1202</v>
      </c>
      <c r="D7707" s="459">
        <v>1</v>
      </c>
      <c r="E7707" s="81"/>
    </row>
    <row r="7708" spans="1:5" x14ac:dyDescent="0.25">
      <c r="A7708" s="458">
        <v>44229</v>
      </c>
      <c r="B7708" s="81" t="s">
        <v>9</v>
      </c>
      <c r="C7708" s="81" t="s">
        <v>143</v>
      </c>
      <c r="D7708" s="459">
        <v>1</v>
      </c>
      <c r="E7708" s="81"/>
    </row>
    <row r="7709" spans="1:5" x14ac:dyDescent="0.25">
      <c r="A7709" s="458">
        <v>44229</v>
      </c>
      <c r="B7709" s="81" t="s">
        <v>15</v>
      </c>
      <c r="C7709" s="81" t="s">
        <v>1139</v>
      </c>
      <c r="D7709" s="459">
        <v>1</v>
      </c>
      <c r="E7709" s="81"/>
    </row>
    <row r="7710" spans="1:5" x14ac:dyDescent="0.25">
      <c r="A7710" s="458">
        <v>44229</v>
      </c>
      <c r="B7710" s="81" t="s">
        <v>11</v>
      </c>
      <c r="C7710" s="81" t="s">
        <v>11</v>
      </c>
      <c r="D7710" s="459">
        <v>7</v>
      </c>
      <c r="E7710" s="81"/>
    </row>
    <row r="7711" spans="1:5" x14ac:dyDescent="0.25">
      <c r="A7711" s="458">
        <v>44229</v>
      </c>
      <c r="B7711" s="81" t="s">
        <v>11</v>
      </c>
      <c r="C7711" s="81" t="s">
        <v>840</v>
      </c>
      <c r="D7711" s="459">
        <v>1</v>
      </c>
      <c r="E7711" s="81"/>
    </row>
    <row r="7712" spans="1:5" x14ac:dyDescent="0.25">
      <c r="A7712" s="458">
        <v>44229</v>
      </c>
      <c r="B7712" s="81" t="s">
        <v>12</v>
      </c>
      <c r="C7712" s="460" t="s">
        <v>1224</v>
      </c>
      <c r="D7712" s="459">
        <v>1</v>
      </c>
      <c r="E7712" s="81"/>
    </row>
    <row r="7713" spans="1:5" x14ac:dyDescent="0.25">
      <c r="A7713" s="458">
        <v>44229</v>
      </c>
      <c r="B7713" s="81" t="s">
        <v>12</v>
      </c>
      <c r="C7713" s="81" t="s">
        <v>12</v>
      </c>
      <c r="D7713" s="459">
        <v>4</v>
      </c>
      <c r="E7713" s="81"/>
    </row>
    <row r="7714" spans="1:5" x14ac:dyDescent="0.25">
      <c r="A7714" s="458">
        <v>44229</v>
      </c>
      <c r="B7714" s="81" t="s">
        <v>8</v>
      </c>
      <c r="C7714" s="81" t="s">
        <v>140</v>
      </c>
      <c r="D7714" s="459">
        <v>2</v>
      </c>
      <c r="E7714" s="81"/>
    </row>
    <row r="7715" spans="1:5" x14ac:dyDescent="0.25">
      <c r="A7715" s="458">
        <v>44229</v>
      </c>
      <c r="B7715" s="81" t="s">
        <v>8</v>
      </c>
      <c r="C7715" s="81" t="s">
        <v>203</v>
      </c>
      <c r="D7715" s="459">
        <v>1</v>
      </c>
      <c r="E7715" s="81"/>
    </row>
    <row r="7716" spans="1:5" x14ac:dyDescent="0.25">
      <c r="A7716" s="458">
        <v>44229</v>
      </c>
      <c r="B7716" s="81" t="s">
        <v>8</v>
      </c>
      <c r="C7716" s="81" t="s">
        <v>40</v>
      </c>
      <c r="D7716" s="459">
        <v>1</v>
      </c>
      <c r="E7716" s="81"/>
    </row>
    <row r="7717" spans="1:5" x14ac:dyDescent="0.25">
      <c r="A7717" s="458">
        <v>44229</v>
      </c>
      <c r="B7717" s="81" t="s">
        <v>8</v>
      </c>
      <c r="C7717" s="81" t="s">
        <v>8</v>
      </c>
      <c r="D7717" s="459">
        <v>29</v>
      </c>
      <c r="E7717" s="81"/>
    </row>
    <row r="7718" spans="1:5" x14ac:dyDescent="0.25">
      <c r="A7718" s="458">
        <v>44229</v>
      </c>
      <c r="B7718" s="81" t="s">
        <v>8</v>
      </c>
      <c r="C7718" s="81" t="s">
        <v>31</v>
      </c>
      <c r="D7718" s="459">
        <v>1</v>
      </c>
      <c r="E7718" s="81"/>
    </row>
    <row r="7719" spans="1:5" x14ac:dyDescent="0.25">
      <c r="A7719" s="458">
        <v>44229</v>
      </c>
      <c r="B7719" s="81" t="s">
        <v>8</v>
      </c>
      <c r="C7719" s="81" t="s">
        <v>110</v>
      </c>
      <c r="D7719" s="459">
        <v>1</v>
      </c>
      <c r="E7719" s="81"/>
    </row>
    <row r="7720" spans="1:5" x14ac:dyDescent="0.25">
      <c r="A7720" s="458">
        <v>44229</v>
      </c>
      <c r="B7720" s="81" t="s">
        <v>49</v>
      </c>
      <c r="C7720" s="81" t="s">
        <v>49</v>
      </c>
      <c r="D7720" s="459">
        <v>4</v>
      </c>
      <c r="E7720" s="81"/>
    </row>
    <row r="7721" spans="1:5" x14ac:dyDescent="0.25">
      <c r="A7721" s="458">
        <v>44229</v>
      </c>
      <c r="B7721" s="81" t="s">
        <v>50</v>
      </c>
      <c r="C7721" s="116" t="s">
        <v>1140</v>
      </c>
      <c r="D7721" s="459">
        <v>1</v>
      </c>
      <c r="E7721" s="81"/>
    </row>
    <row r="7722" spans="1:5" x14ac:dyDescent="0.25">
      <c r="A7722" s="458">
        <v>44229</v>
      </c>
      <c r="B7722" s="81" t="s">
        <v>50</v>
      </c>
      <c r="C7722" s="81" t="s">
        <v>365</v>
      </c>
      <c r="D7722" s="459">
        <v>4</v>
      </c>
      <c r="E7722" s="81"/>
    </row>
    <row r="7723" spans="1:5" x14ac:dyDescent="0.25">
      <c r="A7723" s="458">
        <v>44229</v>
      </c>
      <c r="B7723" s="81" t="s">
        <v>27</v>
      </c>
      <c r="C7723" s="81" t="s">
        <v>139</v>
      </c>
      <c r="D7723" s="459">
        <v>1</v>
      </c>
      <c r="E7723" s="81"/>
    </row>
    <row r="7724" spans="1:5" x14ac:dyDescent="0.25">
      <c r="A7724" s="458">
        <v>44229</v>
      </c>
      <c r="B7724" s="81" t="s">
        <v>27</v>
      </c>
      <c r="C7724" s="81" t="s">
        <v>233</v>
      </c>
      <c r="D7724" s="459">
        <v>1</v>
      </c>
      <c r="E7724" s="81"/>
    </row>
    <row r="7725" spans="1:5" x14ac:dyDescent="0.25">
      <c r="A7725" s="458">
        <v>44229</v>
      </c>
      <c r="B7725" s="81" t="s">
        <v>27</v>
      </c>
      <c r="C7725" s="81" t="s">
        <v>43</v>
      </c>
      <c r="D7725" s="459">
        <v>5</v>
      </c>
      <c r="E7725" s="81"/>
    </row>
    <row r="7726" spans="1:5" x14ac:dyDescent="0.25">
      <c r="A7726" s="458">
        <v>44229</v>
      </c>
      <c r="B7726" s="81" t="s">
        <v>27</v>
      </c>
      <c r="C7726" s="81" t="s">
        <v>619</v>
      </c>
      <c r="D7726" s="459">
        <v>2</v>
      </c>
      <c r="E7726" s="81"/>
    </row>
    <row r="7727" spans="1:5" x14ac:dyDescent="0.25">
      <c r="A7727" s="458">
        <v>44229</v>
      </c>
      <c r="B7727" s="81" t="s">
        <v>51</v>
      </c>
      <c r="C7727" s="81" t="s">
        <v>51</v>
      </c>
      <c r="D7727" s="459">
        <v>3</v>
      </c>
      <c r="E7727" s="81"/>
    </row>
    <row r="7728" spans="1:5" x14ac:dyDescent="0.25">
      <c r="A7728" s="458">
        <v>44229</v>
      </c>
      <c r="B7728" s="81" t="s">
        <v>10</v>
      </c>
      <c r="C7728" s="81" t="s">
        <v>10</v>
      </c>
      <c r="D7728" s="459">
        <v>0</v>
      </c>
      <c r="E7728" s="81"/>
    </row>
    <row r="7729" spans="1:5" x14ac:dyDescent="0.25">
      <c r="A7729" s="458">
        <v>44230</v>
      </c>
      <c r="B7729" s="81" t="s">
        <v>14</v>
      </c>
      <c r="C7729" s="81" t="s">
        <v>14</v>
      </c>
      <c r="D7729" s="459">
        <v>20</v>
      </c>
      <c r="E7729" s="81"/>
    </row>
    <row r="7730" spans="1:5" x14ac:dyDescent="0.25">
      <c r="A7730" s="458">
        <v>44230</v>
      </c>
      <c r="B7730" s="81" t="s">
        <v>14</v>
      </c>
      <c r="C7730" s="81" t="s">
        <v>16</v>
      </c>
      <c r="D7730" s="459">
        <v>6</v>
      </c>
      <c r="E7730" s="81"/>
    </row>
    <row r="7731" spans="1:5" x14ac:dyDescent="0.25">
      <c r="A7731" s="458">
        <v>44230</v>
      </c>
      <c r="B7731" s="81" t="s">
        <v>14</v>
      </c>
      <c r="C7731" s="81" t="s">
        <v>794</v>
      </c>
      <c r="D7731" s="459">
        <v>1</v>
      </c>
      <c r="E7731" s="81"/>
    </row>
    <row r="7732" spans="1:5" x14ac:dyDescent="0.25">
      <c r="A7732" s="458">
        <v>44230</v>
      </c>
      <c r="B7732" s="81" t="s">
        <v>14</v>
      </c>
      <c r="C7732" s="81" t="s">
        <v>84</v>
      </c>
      <c r="D7732" s="459">
        <v>7</v>
      </c>
      <c r="E7732" s="81"/>
    </row>
    <row r="7733" spans="1:5" x14ac:dyDescent="0.25">
      <c r="A7733" s="458">
        <v>44230</v>
      </c>
      <c r="B7733" s="81" t="s">
        <v>20</v>
      </c>
      <c r="C7733" s="81" t="s">
        <v>1031</v>
      </c>
      <c r="D7733" s="459">
        <v>1</v>
      </c>
      <c r="E7733" s="81"/>
    </row>
    <row r="7734" spans="1:5" x14ac:dyDescent="0.25">
      <c r="A7734" s="458">
        <v>44230</v>
      </c>
      <c r="B7734" s="81" t="s">
        <v>20</v>
      </c>
      <c r="C7734" s="116" t="s">
        <v>1152</v>
      </c>
      <c r="D7734" s="459">
        <v>1</v>
      </c>
      <c r="E7734" s="81"/>
    </row>
    <row r="7735" spans="1:5" x14ac:dyDescent="0.25">
      <c r="A7735" s="458">
        <v>44230</v>
      </c>
      <c r="B7735" s="81" t="s">
        <v>20</v>
      </c>
      <c r="C7735" s="81" t="s">
        <v>20</v>
      </c>
      <c r="D7735" s="459">
        <v>54</v>
      </c>
      <c r="E7735" s="81"/>
    </row>
    <row r="7736" spans="1:5" x14ac:dyDescent="0.25">
      <c r="A7736" s="458">
        <v>44230</v>
      </c>
      <c r="B7736" s="81" t="s">
        <v>20</v>
      </c>
      <c r="C7736" s="81" t="s">
        <v>709</v>
      </c>
      <c r="D7736" s="459">
        <v>1</v>
      </c>
      <c r="E7736" s="81"/>
    </row>
    <row r="7737" spans="1:5" x14ac:dyDescent="0.25">
      <c r="A7737" s="458">
        <v>44230</v>
      </c>
      <c r="B7737" s="81" t="s">
        <v>13</v>
      </c>
      <c r="C7737" s="81" t="s">
        <v>13</v>
      </c>
      <c r="D7737" s="459">
        <v>1</v>
      </c>
      <c r="E7737" s="81"/>
    </row>
    <row r="7738" spans="1:5" x14ac:dyDescent="0.25">
      <c r="A7738" s="458">
        <v>44230</v>
      </c>
      <c r="B7738" s="81" t="s">
        <v>13</v>
      </c>
      <c r="C7738" s="460" t="s">
        <v>1166</v>
      </c>
      <c r="D7738" s="459">
        <v>1</v>
      </c>
      <c r="E7738" s="81"/>
    </row>
    <row r="7739" spans="1:5" x14ac:dyDescent="0.25">
      <c r="A7739" s="458">
        <v>44230</v>
      </c>
      <c r="B7739" s="81" t="s">
        <v>13</v>
      </c>
      <c r="C7739" s="460" t="s">
        <v>1165</v>
      </c>
      <c r="D7739" s="459">
        <v>1</v>
      </c>
      <c r="E7739" s="81"/>
    </row>
    <row r="7740" spans="1:5" x14ac:dyDescent="0.25">
      <c r="A7740" s="458">
        <v>44230</v>
      </c>
      <c r="B7740" s="81" t="s">
        <v>24</v>
      </c>
      <c r="C7740" s="81" t="s">
        <v>23</v>
      </c>
      <c r="D7740" s="459">
        <v>7</v>
      </c>
      <c r="E7740" s="81"/>
    </row>
    <row r="7741" spans="1:5" x14ac:dyDescent="0.25">
      <c r="A7741" s="458">
        <v>44230</v>
      </c>
      <c r="B7741" s="81" t="s">
        <v>24</v>
      </c>
      <c r="C7741" s="81" t="s">
        <v>24</v>
      </c>
      <c r="D7741" s="459">
        <v>1</v>
      </c>
      <c r="E7741" s="81"/>
    </row>
    <row r="7742" spans="1:5" x14ac:dyDescent="0.25">
      <c r="A7742" s="458">
        <v>44230</v>
      </c>
      <c r="B7742" s="81" t="s">
        <v>47</v>
      </c>
      <c r="C7742" s="81" t="s">
        <v>47</v>
      </c>
      <c r="D7742" s="459">
        <v>9</v>
      </c>
      <c r="E7742" s="81"/>
    </row>
    <row r="7743" spans="1:5" x14ac:dyDescent="0.25">
      <c r="A7743" s="458">
        <v>44230</v>
      </c>
      <c r="B7743" s="81" t="s">
        <v>47</v>
      </c>
      <c r="C7743" s="81" t="s">
        <v>906</v>
      </c>
      <c r="D7743" s="459">
        <v>1</v>
      </c>
      <c r="E7743" s="81"/>
    </row>
    <row r="7744" spans="1:5" x14ac:dyDescent="0.25">
      <c r="A7744" s="458">
        <v>44230</v>
      </c>
      <c r="B7744" s="81" t="s">
        <v>48</v>
      </c>
      <c r="C7744" s="460" t="s">
        <v>1380</v>
      </c>
      <c r="D7744" s="459">
        <v>7</v>
      </c>
      <c r="E7744" s="81"/>
    </row>
    <row r="7745" spans="1:5" x14ac:dyDescent="0.25">
      <c r="A7745" s="458">
        <v>44230</v>
      </c>
      <c r="B7745" s="81" t="s">
        <v>7</v>
      </c>
      <c r="C7745" s="81" t="s">
        <v>7</v>
      </c>
      <c r="D7745" s="459">
        <v>3</v>
      </c>
      <c r="E7745" s="81"/>
    </row>
    <row r="7746" spans="1:5" x14ac:dyDescent="0.25">
      <c r="A7746" s="458">
        <v>44230</v>
      </c>
      <c r="B7746" s="81" t="s">
        <v>9</v>
      </c>
      <c r="C7746" s="460" t="s">
        <v>1192</v>
      </c>
      <c r="D7746" s="459">
        <v>2</v>
      </c>
      <c r="E7746" s="81"/>
    </row>
    <row r="7747" spans="1:5" x14ac:dyDescent="0.25">
      <c r="A7747" s="458">
        <v>44230</v>
      </c>
      <c r="B7747" s="81" t="s">
        <v>9</v>
      </c>
      <c r="C7747" s="81" t="s">
        <v>9</v>
      </c>
      <c r="D7747" s="459">
        <v>23</v>
      </c>
      <c r="E7747" s="81"/>
    </row>
    <row r="7748" spans="1:5" x14ac:dyDescent="0.25">
      <c r="A7748" s="458">
        <v>44230</v>
      </c>
      <c r="B7748" s="81" t="s">
        <v>9</v>
      </c>
      <c r="C7748" s="81" t="s">
        <v>17</v>
      </c>
      <c r="D7748" s="459">
        <v>1</v>
      </c>
      <c r="E7748" s="81"/>
    </row>
    <row r="7749" spans="1:5" x14ac:dyDescent="0.25">
      <c r="A7749" s="458">
        <v>44230</v>
      </c>
      <c r="B7749" s="81" t="s">
        <v>9</v>
      </c>
      <c r="C7749" s="460" t="s">
        <v>1202</v>
      </c>
      <c r="D7749" s="459">
        <v>2</v>
      </c>
      <c r="E7749" s="81"/>
    </row>
    <row r="7750" spans="1:5" x14ac:dyDescent="0.25">
      <c r="A7750" s="458">
        <v>44230</v>
      </c>
      <c r="B7750" s="81" t="s">
        <v>15</v>
      </c>
      <c r="C7750" s="81" t="s">
        <v>107</v>
      </c>
      <c r="D7750" s="459">
        <v>1</v>
      </c>
      <c r="E7750" s="81"/>
    </row>
    <row r="7751" spans="1:5" x14ac:dyDescent="0.25">
      <c r="A7751" s="458">
        <v>44230</v>
      </c>
      <c r="B7751" s="81" t="s">
        <v>15</v>
      </c>
      <c r="C7751" s="81" t="s">
        <v>1139</v>
      </c>
      <c r="D7751" s="459">
        <v>2</v>
      </c>
      <c r="E7751" s="81"/>
    </row>
    <row r="7752" spans="1:5" x14ac:dyDescent="0.25">
      <c r="A7752" s="458">
        <v>44230</v>
      </c>
      <c r="B7752" s="81" t="s">
        <v>11</v>
      </c>
      <c r="C7752" s="81" t="s">
        <v>333</v>
      </c>
      <c r="D7752" s="459">
        <v>8</v>
      </c>
      <c r="E7752" s="81"/>
    </row>
    <row r="7753" spans="1:5" x14ac:dyDescent="0.25">
      <c r="A7753" s="458">
        <v>44230</v>
      </c>
      <c r="B7753" s="81" t="s">
        <v>11</v>
      </c>
      <c r="C7753" s="81" t="s">
        <v>11</v>
      </c>
      <c r="D7753" s="459">
        <v>9</v>
      </c>
      <c r="E7753" s="81"/>
    </row>
    <row r="7754" spans="1:5" x14ac:dyDescent="0.25">
      <c r="A7754" s="458">
        <v>44230</v>
      </c>
      <c r="B7754" s="81" t="s">
        <v>11</v>
      </c>
      <c r="C7754" s="81" t="s">
        <v>840</v>
      </c>
      <c r="D7754" s="459">
        <v>2</v>
      </c>
      <c r="E7754" s="81"/>
    </row>
    <row r="7755" spans="1:5" x14ac:dyDescent="0.25">
      <c r="A7755" s="458">
        <v>44230</v>
      </c>
      <c r="B7755" s="81" t="s">
        <v>11</v>
      </c>
      <c r="C7755" s="81" t="s">
        <v>752</v>
      </c>
      <c r="D7755" s="459">
        <v>2</v>
      </c>
      <c r="E7755" s="81"/>
    </row>
    <row r="7756" spans="1:5" x14ac:dyDescent="0.25">
      <c r="A7756" s="458">
        <v>44230</v>
      </c>
      <c r="B7756" s="81" t="s">
        <v>12</v>
      </c>
      <c r="C7756" s="460" t="s">
        <v>1224</v>
      </c>
      <c r="D7756" s="459">
        <v>3</v>
      </c>
      <c r="E7756" s="81"/>
    </row>
    <row r="7757" spans="1:5" x14ac:dyDescent="0.25">
      <c r="A7757" s="458">
        <v>44230</v>
      </c>
      <c r="B7757" s="81" t="s">
        <v>12</v>
      </c>
      <c r="C7757" s="81" t="s">
        <v>12</v>
      </c>
      <c r="D7757" s="459">
        <v>1</v>
      </c>
      <c r="E7757" s="81"/>
    </row>
    <row r="7758" spans="1:5" x14ac:dyDescent="0.25">
      <c r="A7758" s="458">
        <v>44230</v>
      </c>
      <c r="B7758" s="81" t="s">
        <v>8</v>
      </c>
      <c r="C7758" s="460" t="s">
        <v>1232</v>
      </c>
      <c r="D7758" s="459">
        <v>1</v>
      </c>
      <c r="E7758" s="81"/>
    </row>
    <row r="7759" spans="1:5" x14ac:dyDescent="0.25">
      <c r="A7759" s="458">
        <v>44230</v>
      </c>
      <c r="B7759" s="81" t="s">
        <v>8</v>
      </c>
      <c r="C7759" s="81" t="s">
        <v>58</v>
      </c>
      <c r="D7759" s="459">
        <v>3</v>
      </c>
      <c r="E7759" s="81"/>
    </row>
    <row r="7760" spans="1:5" x14ac:dyDescent="0.25">
      <c r="A7760" s="458">
        <v>44230</v>
      </c>
      <c r="B7760" s="81" t="s">
        <v>8</v>
      </c>
      <c r="C7760" s="81" t="s">
        <v>140</v>
      </c>
      <c r="D7760" s="459">
        <v>1</v>
      </c>
      <c r="E7760" s="81"/>
    </row>
    <row r="7761" spans="1:5" x14ac:dyDescent="0.25">
      <c r="A7761" s="458">
        <v>44230</v>
      </c>
      <c r="B7761" s="81" t="s">
        <v>8</v>
      </c>
      <c r="C7761" s="81" t="s">
        <v>40</v>
      </c>
      <c r="D7761" s="459">
        <v>2</v>
      </c>
      <c r="E7761" s="81"/>
    </row>
    <row r="7762" spans="1:5" x14ac:dyDescent="0.25">
      <c r="A7762" s="458">
        <v>44230</v>
      </c>
      <c r="B7762" s="81" t="s">
        <v>8</v>
      </c>
      <c r="C7762" s="81" t="s">
        <v>8</v>
      </c>
      <c r="D7762" s="459">
        <v>47</v>
      </c>
      <c r="E7762" s="81"/>
    </row>
    <row r="7763" spans="1:5" x14ac:dyDescent="0.25">
      <c r="A7763" s="458">
        <v>44230</v>
      </c>
      <c r="B7763" s="81" t="s">
        <v>8</v>
      </c>
      <c r="C7763" s="81" t="s">
        <v>31</v>
      </c>
      <c r="D7763" s="459">
        <v>4</v>
      </c>
      <c r="E7763" s="81"/>
    </row>
    <row r="7764" spans="1:5" x14ac:dyDescent="0.25">
      <c r="A7764" s="458">
        <v>44230</v>
      </c>
      <c r="B7764" s="81" t="s">
        <v>8</v>
      </c>
      <c r="C7764" s="81" t="s">
        <v>129</v>
      </c>
      <c r="D7764" s="459">
        <v>2</v>
      </c>
      <c r="E7764" s="81"/>
    </row>
    <row r="7765" spans="1:5" x14ac:dyDescent="0.25">
      <c r="A7765" s="458">
        <v>44230</v>
      </c>
      <c r="B7765" s="81" t="s">
        <v>8</v>
      </c>
      <c r="C7765" s="81" t="s">
        <v>110</v>
      </c>
      <c r="D7765" s="459">
        <v>1</v>
      </c>
      <c r="E7765" s="81"/>
    </row>
    <row r="7766" spans="1:5" x14ac:dyDescent="0.25">
      <c r="A7766" s="458">
        <v>44230</v>
      </c>
      <c r="B7766" s="81" t="s">
        <v>49</v>
      </c>
      <c r="C7766" s="460" t="s">
        <v>1246</v>
      </c>
      <c r="D7766" s="459">
        <v>1</v>
      </c>
      <c r="E7766" s="81"/>
    </row>
    <row r="7767" spans="1:5" x14ac:dyDescent="0.25">
      <c r="A7767" s="458">
        <v>44230</v>
      </c>
      <c r="B7767" s="81" t="s">
        <v>49</v>
      </c>
      <c r="C7767" s="81" t="s">
        <v>49</v>
      </c>
      <c r="D7767" s="459">
        <v>2</v>
      </c>
      <c r="E7767" s="81"/>
    </row>
    <row r="7768" spans="1:5" x14ac:dyDescent="0.25">
      <c r="A7768" s="458">
        <v>44230</v>
      </c>
      <c r="B7768" s="81" t="s">
        <v>50</v>
      </c>
      <c r="C7768" s="81" t="s">
        <v>365</v>
      </c>
      <c r="D7768" s="459">
        <v>0</v>
      </c>
      <c r="E7768" s="81"/>
    </row>
    <row r="7769" spans="1:5" x14ac:dyDescent="0.25">
      <c r="A7769" s="458">
        <v>44230</v>
      </c>
      <c r="B7769" s="81" t="s">
        <v>27</v>
      </c>
      <c r="C7769" s="460" t="s">
        <v>1252</v>
      </c>
      <c r="D7769" s="459">
        <v>2</v>
      </c>
      <c r="E7769" s="81"/>
    </row>
    <row r="7770" spans="1:5" x14ac:dyDescent="0.25">
      <c r="A7770" s="458">
        <v>44230</v>
      </c>
      <c r="B7770" s="81" t="s">
        <v>27</v>
      </c>
      <c r="C7770" s="81" t="s">
        <v>43</v>
      </c>
      <c r="D7770" s="459">
        <v>33</v>
      </c>
      <c r="E7770" s="81"/>
    </row>
    <row r="7771" spans="1:5" x14ac:dyDescent="0.25">
      <c r="A7771" s="458">
        <v>44230</v>
      </c>
      <c r="B7771" s="81" t="s">
        <v>27</v>
      </c>
      <c r="C7771" s="81" t="s">
        <v>921</v>
      </c>
      <c r="D7771" s="459">
        <v>1</v>
      </c>
      <c r="E7771" s="81"/>
    </row>
    <row r="7772" spans="1:5" x14ac:dyDescent="0.25">
      <c r="A7772" s="458">
        <v>44230</v>
      </c>
      <c r="B7772" s="81" t="s">
        <v>27</v>
      </c>
      <c r="C7772" s="81" t="s">
        <v>928</v>
      </c>
      <c r="D7772" s="459">
        <v>1</v>
      </c>
      <c r="E7772" s="81"/>
    </row>
    <row r="7773" spans="1:5" x14ac:dyDescent="0.25">
      <c r="A7773" s="458">
        <v>44230</v>
      </c>
      <c r="B7773" s="81" t="s">
        <v>51</v>
      </c>
      <c r="C7773" s="81" t="s">
        <v>51</v>
      </c>
      <c r="D7773" s="459">
        <v>1</v>
      </c>
      <c r="E7773" s="81"/>
    </row>
    <row r="7774" spans="1:5" x14ac:dyDescent="0.25">
      <c r="A7774" s="458">
        <v>44230</v>
      </c>
      <c r="B7774" s="81" t="s">
        <v>10</v>
      </c>
      <c r="C7774" s="81" t="s">
        <v>10</v>
      </c>
      <c r="D7774" s="459">
        <v>4</v>
      </c>
      <c r="E7774" s="81"/>
    </row>
    <row r="7775" spans="1:5" x14ac:dyDescent="0.25">
      <c r="A7775" s="458">
        <v>44231</v>
      </c>
      <c r="B7775" s="81" t="s">
        <v>14</v>
      </c>
      <c r="C7775" s="81" t="s">
        <v>14</v>
      </c>
      <c r="D7775" s="459">
        <v>18</v>
      </c>
      <c r="E7775" s="81"/>
    </row>
    <row r="7776" spans="1:5" x14ac:dyDescent="0.25">
      <c r="A7776" s="458">
        <v>44231</v>
      </c>
      <c r="B7776" s="81" t="s">
        <v>14</v>
      </c>
      <c r="C7776" s="81" t="s">
        <v>16</v>
      </c>
      <c r="D7776" s="459">
        <v>8</v>
      </c>
      <c r="E7776" s="81"/>
    </row>
    <row r="7777" spans="1:5" x14ac:dyDescent="0.25">
      <c r="A7777" s="458">
        <v>44231</v>
      </c>
      <c r="B7777" s="81" t="s">
        <v>14</v>
      </c>
      <c r="C7777" s="81" t="s">
        <v>84</v>
      </c>
      <c r="D7777" s="459">
        <v>5</v>
      </c>
      <c r="E7777" s="81"/>
    </row>
    <row r="7778" spans="1:5" x14ac:dyDescent="0.25">
      <c r="A7778" s="458">
        <v>44231</v>
      </c>
      <c r="B7778" s="81" t="s">
        <v>20</v>
      </c>
      <c r="C7778" s="81" t="s">
        <v>20</v>
      </c>
      <c r="D7778" s="459">
        <v>44</v>
      </c>
      <c r="E7778" s="81"/>
    </row>
    <row r="7779" spans="1:5" x14ac:dyDescent="0.25">
      <c r="A7779" s="458">
        <v>44231</v>
      </c>
      <c r="B7779" s="81" t="s">
        <v>13</v>
      </c>
      <c r="C7779" s="81" t="s">
        <v>13</v>
      </c>
      <c r="D7779" s="459">
        <v>5</v>
      </c>
      <c r="E7779" s="81"/>
    </row>
    <row r="7780" spans="1:5" x14ac:dyDescent="0.25">
      <c r="A7780" s="458">
        <v>44231</v>
      </c>
      <c r="B7780" s="81" t="s">
        <v>24</v>
      </c>
      <c r="C7780" s="81" t="s">
        <v>23</v>
      </c>
      <c r="D7780" s="459">
        <v>12</v>
      </c>
      <c r="E7780" s="81"/>
    </row>
    <row r="7781" spans="1:5" x14ac:dyDescent="0.25">
      <c r="A7781" s="458">
        <v>44231</v>
      </c>
      <c r="B7781" s="81" t="s">
        <v>24</v>
      </c>
      <c r="C7781" s="81" t="s">
        <v>24</v>
      </c>
      <c r="D7781" s="459">
        <v>4</v>
      </c>
      <c r="E7781" s="81"/>
    </row>
    <row r="7782" spans="1:5" x14ac:dyDescent="0.25">
      <c r="A7782" s="458">
        <v>44231</v>
      </c>
      <c r="B7782" s="81" t="s">
        <v>24</v>
      </c>
      <c r="C7782" s="81" t="s">
        <v>36</v>
      </c>
      <c r="D7782" s="459">
        <v>3</v>
      </c>
      <c r="E7782" s="81"/>
    </row>
    <row r="7783" spans="1:5" x14ac:dyDescent="0.25">
      <c r="A7783" s="458">
        <v>44231</v>
      </c>
      <c r="B7783" s="81" t="s">
        <v>47</v>
      </c>
      <c r="C7783" s="81" t="s">
        <v>47</v>
      </c>
      <c r="D7783" s="459">
        <v>6</v>
      </c>
      <c r="E7783" s="81"/>
    </row>
    <row r="7784" spans="1:5" x14ac:dyDescent="0.25">
      <c r="A7784" s="458">
        <v>44231</v>
      </c>
      <c r="B7784" s="81" t="s">
        <v>47</v>
      </c>
      <c r="C7784" s="81" t="s">
        <v>906</v>
      </c>
      <c r="D7784" s="459">
        <v>1</v>
      </c>
      <c r="E7784" s="81"/>
    </row>
    <row r="7785" spans="1:5" x14ac:dyDescent="0.25">
      <c r="A7785" s="458">
        <v>44231</v>
      </c>
      <c r="B7785" s="81" t="s">
        <v>48</v>
      </c>
      <c r="C7785" s="460" t="s">
        <v>1380</v>
      </c>
      <c r="D7785" s="459">
        <v>2</v>
      </c>
      <c r="E7785" s="81"/>
    </row>
    <row r="7786" spans="1:5" x14ac:dyDescent="0.25">
      <c r="A7786" s="458">
        <v>44231</v>
      </c>
      <c r="B7786" s="81" t="s">
        <v>7</v>
      </c>
      <c r="C7786" s="81" t="s">
        <v>7</v>
      </c>
      <c r="D7786" s="459">
        <v>11</v>
      </c>
      <c r="E7786" s="81"/>
    </row>
    <row r="7787" spans="1:5" x14ac:dyDescent="0.25">
      <c r="A7787" s="458">
        <v>44231</v>
      </c>
      <c r="B7787" s="81" t="s">
        <v>9</v>
      </c>
      <c r="C7787" s="460" t="s">
        <v>1192</v>
      </c>
      <c r="D7787" s="459">
        <v>5</v>
      </c>
      <c r="E7787" s="81"/>
    </row>
    <row r="7788" spans="1:5" x14ac:dyDescent="0.25">
      <c r="A7788" s="458">
        <v>44231</v>
      </c>
      <c r="B7788" s="81" t="s">
        <v>9</v>
      </c>
      <c r="C7788" s="81" t="s">
        <v>9</v>
      </c>
      <c r="D7788" s="459">
        <v>12</v>
      </c>
      <c r="E7788" s="81"/>
    </row>
    <row r="7789" spans="1:5" x14ac:dyDescent="0.25">
      <c r="A7789" s="458">
        <v>44231</v>
      </c>
      <c r="B7789" s="81" t="s">
        <v>9</v>
      </c>
      <c r="C7789" s="81" t="s">
        <v>17</v>
      </c>
      <c r="D7789" s="459">
        <v>1</v>
      </c>
      <c r="E7789" s="81"/>
    </row>
    <row r="7790" spans="1:5" x14ac:dyDescent="0.25">
      <c r="A7790" s="458">
        <v>44231</v>
      </c>
      <c r="B7790" s="81" t="s">
        <v>9</v>
      </c>
      <c r="C7790" s="81" t="s">
        <v>143</v>
      </c>
      <c r="D7790" s="459">
        <v>2</v>
      </c>
      <c r="E7790" s="81"/>
    </row>
    <row r="7791" spans="1:5" x14ac:dyDescent="0.25">
      <c r="A7791" s="458">
        <v>44231</v>
      </c>
      <c r="B7791" s="81" t="s">
        <v>15</v>
      </c>
      <c r="C7791" s="81" t="s">
        <v>1139</v>
      </c>
      <c r="D7791" s="459">
        <v>0</v>
      </c>
      <c r="E7791" s="81"/>
    </row>
    <row r="7792" spans="1:5" x14ac:dyDescent="0.25">
      <c r="A7792" s="458">
        <v>44231</v>
      </c>
      <c r="B7792" s="81" t="s">
        <v>11</v>
      </c>
      <c r="C7792" s="81" t="s">
        <v>333</v>
      </c>
      <c r="D7792" s="459">
        <v>5</v>
      </c>
      <c r="E7792" s="81"/>
    </row>
    <row r="7793" spans="1:5" x14ac:dyDescent="0.25">
      <c r="A7793" s="458">
        <v>44231</v>
      </c>
      <c r="B7793" s="81" t="s">
        <v>11</v>
      </c>
      <c r="C7793" s="81" t="s">
        <v>11</v>
      </c>
      <c r="D7793" s="459">
        <v>4</v>
      </c>
      <c r="E7793" s="81"/>
    </row>
    <row r="7794" spans="1:5" x14ac:dyDescent="0.25">
      <c r="A7794" s="458">
        <v>44231</v>
      </c>
      <c r="B7794" s="81" t="s">
        <v>11</v>
      </c>
      <c r="C7794" s="81" t="s">
        <v>133</v>
      </c>
      <c r="D7794" s="459">
        <v>4</v>
      </c>
      <c r="E7794" s="81"/>
    </row>
    <row r="7795" spans="1:5" x14ac:dyDescent="0.25">
      <c r="A7795" s="458">
        <v>44231</v>
      </c>
      <c r="B7795" s="81" t="s">
        <v>12</v>
      </c>
      <c r="C7795" s="460" t="s">
        <v>1221</v>
      </c>
      <c r="D7795" s="459">
        <v>1</v>
      </c>
      <c r="E7795" s="81"/>
    </row>
    <row r="7796" spans="1:5" x14ac:dyDescent="0.25">
      <c r="A7796" s="458">
        <v>44231</v>
      </c>
      <c r="B7796" s="81" t="s">
        <v>12</v>
      </c>
      <c r="C7796" s="460" t="s">
        <v>1224</v>
      </c>
      <c r="D7796" s="459">
        <v>1</v>
      </c>
      <c r="E7796" s="81"/>
    </row>
    <row r="7797" spans="1:5" x14ac:dyDescent="0.25">
      <c r="A7797" s="458">
        <v>44231</v>
      </c>
      <c r="B7797" s="81" t="s">
        <v>12</v>
      </c>
      <c r="C7797" s="81" t="s">
        <v>12</v>
      </c>
      <c r="D7797" s="459">
        <v>2</v>
      </c>
      <c r="E7797" s="81"/>
    </row>
    <row r="7798" spans="1:5" x14ac:dyDescent="0.25">
      <c r="A7798" s="458">
        <v>44231</v>
      </c>
      <c r="B7798" s="81" t="s">
        <v>8</v>
      </c>
      <c r="C7798" s="81" t="s">
        <v>72</v>
      </c>
      <c r="D7798" s="459">
        <v>1</v>
      </c>
      <c r="E7798" s="81"/>
    </row>
    <row r="7799" spans="1:5" x14ac:dyDescent="0.25">
      <c r="A7799" s="458">
        <v>44231</v>
      </c>
      <c r="B7799" s="81" t="s">
        <v>8</v>
      </c>
      <c r="C7799" s="460" t="s">
        <v>1232</v>
      </c>
      <c r="D7799" s="459">
        <v>1</v>
      </c>
      <c r="E7799" s="81"/>
    </row>
    <row r="7800" spans="1:5" x14ac:dyDescent="0.25">
      <c r="A7800" s="458">
        <v>44231</v>
      </c>
      <c r="B7800" s="81" t="s">
        <v>8</v>
      </c>
      <c r="C7800" s="81" t="s">
        <v>58</v>
      </c>
      <c r="D7800" s="459">
        <v>4</v>
      </c>
      <c r="E7800" s="81"/>
    </row>
    <row r="7801" spans="1:5" x14ac:dyDescent="0.25">
      <c r="A7801" s="458">
        <v>44231</v>
      </c>
      <c r="B7801" s="81" t="s">
        <v>8</v>
      </c>
      <c r="C7801" s="81" t="s">
        <v>140</v>
      </c>
      <c r="D7801" s="459">
        <v>3</v>
      </c>
      <c r="E7801" s="81"/>
    </row>
    <row r="7802" spans="1:5" x14ac:dyDescent="0.25">
      <c r="A7802" s="458">
        <v>44231</v>
      </c>
      <c r="B7802" s="81" t="s">
        <v>8</v>
      </c>
      <c r="C7802" s="81" t="s">
        <v>132</v>
      </c>
      <c r="D7802" s="459">
        <v>1</v>
      </c>
      <c r="E7802" s="81"/>
    </row>
    <row r="7803" spans="1:5" x14ac:dyDescent="0.25">
      <c r="A7803" s="458">
        <v>44231</v>
      </c>
      <c r="B7803" s="81" t="s">
        <v>8</v>
      </c>
      <c r="C7803" s="81" t="s">
        <v>40</v>
      </c>
      <c r="D7803" s="459">
        <v>3</v>
      </c>
      <c r="E7803" s="81"/>
    </row>
    <row r="7804" spans="1:5" x14ac:dyDescent="0.25">
      <c r="A7804" s="458">
        <v>44231</v>
      </c>
      <c r="B7804" s="81" t="s">
        <v>8</v>
      </c>
      <c r="C7804" s="81" t="s">
        <v>8</v>
      </c>
      <c r="D7804" s="459">
        <v>52</v>
      </c>
      <c r="E7804" s="81"/>
    </row>
    <row r="7805" spans="1:5" x14ac:dyDescent="0.25">
      <c r="A7805" s="458">
        <v>44231</v>
      </c>
      <c r="B7805" s="81" t="s">
        <v>8</v>
      </c>
      <c r="C7805" s="81" t="s">
        <v>31</v>
      </c>
      <c r="D7805" s="459">
        <v>1</v>
      </c>
      <c r="E7805" s="81"/>
    </row>
    <row r="7806" spans="1:5" x14ac:dyDescent="0.25">
      <c r="A7806" s="458">
        <v>44231</v>
      </c>
      <c r="B7806" s="81" t="s">
        <v>8</v>
      </c>
      <c r="C7806" s="81" t="s">
        <v>592</v>
      </c>
      <c r="D7806" s="459">
        <v>4</v>
      </c>
      <c r="E7806" s="81"/>
    </row>
    <row r="7807" spans="1:5" x14ac:dyDescent="0.25">
      <c r="A7807" s="458">
        <v>44231</v>
      </c>
      <c r="B7807" s="81" t="s">
        <v>8</v>
      </c>
      <c r="C7807" s="81" t="s">
        <v>110</v>
      </c>
      <c r="D7807" s="459">
        <v>3</v>
      </c>
      <c r="E7807" s="81"/>
    </row>
    <row r="7808" spans="1:5" x14ac:dyDescent="0.25">
      <c r="A7808" s="458">
        <v>44231</v>
      </c>
      <c r="B7808" s="81" t="s">
        <v>49</v>
      </c>
      <c r="C7808" s="460" t="s">
        <v>1246</v>
      </c>
      <c r="D7808" s="459">
        <v>1</v>
      </c>
      <c r="E7808" s="81"/>
    </row>
    <row r="7809" spans="1:5" x14ac:dyDescent="0.25">
      <c r="A7809" s="458">
        <v>44231</v>
      </c>
      <c r="B7809" s="81" t="s">
        <v>50</v>
      </c>
      <c r="C7809" s="116" t="s">
        <v>1140</v>
      </c>
      <c r="D7809" s="459">
        <v>2</v>
      </c>
      <c r="E7809" s="81"/>
    </row>
    <row r="7810" spans="1:5" x14ac:dyDescent="0.25">
      <c r="A7810" s="458">
        <v>44231</v>
      </c>
      <c r="B7810" s="81" t="s">
        <v>50</v>
      </c>
      <c r="C7810" s="81" t="s">
        <v>365</v>
      </c>
      <c r="D7810" s="459">
        <v>1</v>
      </c>
      <c r="E7810" s="81"/>
    </row>
    <row r="7811" spans="1:5" x14ac:dyDescent="0.25">
      <c r="A7811" s="458">
        <v>44231</v>
      </c>
      <c r="B7811" s="81" t="s">
        <v>27</v>
      </c>
      <c r="C7811" s="81" t="s">
        <v>139</v>
      </c>
      <c r="D7811" s="459">
        <v>1</v>
      </c>
      <c r="E7811" s="81"/>
    </row>
    <row r="7812" spans="1:5" x14ac:dyDescent="0.25">
      <c r="A7812" s="458">
        <v>44231</v>
      </c>
      <c r="B7812" s="81" t="s">
        <v>27</v>
      </c>
      <c r="C7812" s="81" t="s">
        <v>43</v>
      </c>
      <c r="D7812" s="459">
        <v>11</v>
      </c>
      <c r="E7812" s="81"/>
    </row>
    <row r="7813" spans="1:5" x14ac:dyDescent="0.25">
      <c r="A7813" s="458">
        <v>44231</v>
      </c>
      <c r="B7813" s="81" t="s">
        <v>27</v>
      </c>
      <c r="C7813" s="81" t="s">
        <v>921</v>
      </c>
      <c r="D7813" s="459">
        <v>1</v>
      </c>
      <c r="E7813" s="81"/>
    </row>
    <row r="7814" spans="1:5" x14ac:dyDescent="0.25">
      <c r="A7814" s="458">
        <v>44231</v>
      </c>
      <c r="B7814" s="81" t="s">
        <v>51</v>
      </c>
      <c r="C7814" s="81" t="s">
        <v>51</v>
      </c>
      <c r="D7814" s="459">
        <v>12</v>
      </c>
      <c r="E7814" s="81"/>
    </row>
    <row r="7815" spans="1:5" x14ac:dyDescent="0.25">
      <c r="A7815" s="458">
        <v>44231</v>
      </c>
      <c r="B7815" s="81" t="s">
        <v>10</v>
      </c>
      <c r="C7815" s="81" t="s">
        <v>1027</v>
      </c>
      <c r="D7815" s="459">
        <v>1</v>
      </c>
      <c r="E7815" s="81"/>
    </row>
    <row r="7816" spans="1:5" x14ac:dyDescent="0.25">
      <c r="A7816" s="458">
        <v>44231</v>
      </c>
      <c r="B7816" s="81" t="s">
        <v>10</v>
      </c>
      <c r="C7816" s="81" t="s">
        <v>10</v>
      </c>
      <c r="D7816" s="459">
        <v>6</v>
      </c>
      <c r="E7816" s="81"/>
    </row>
    <row r="7817" spans="1:5" x14ac:dyDescent="0.25">
      <c r="A7817" s="458">
        <v>44232</v>
      </c>
      <c r="B7817" s="81" t="s">
        <v>14</v>
      </c>
      <c r="C7817" s="81" t="s">
        <v>14</v>
      </c>
      <c r="D7817" s="459">
        <v>10</v>
      </c>
      <c r="E7817" s="81"/>
    </row>
    <row r="7818" spans="1:5" x14ac:dyDescent="0.25">
      <c r="A7818" s="458">
        <v>44232</v>
      </c>
      <c r="B7818" s="81" t="s">
        <v>14</v>
      </c>
      <c r="C7818" s="81" t="s">
        <v>16</v>
      </c>
      <c r="D7818" s="459">
        <v>5</v>
      </c>
      <c r="E7818" s="81"/>
    </row>
    <row r="7819" spans="1:5" x14ac:dyDescent="0.25">
      <c r="A7819" s="458">
        <v>44232</v>
      </c>
      <c r="B7819" s="81" t="s">
        <v>14</v>
      </c>
      <c r="C7819" s="81" t="s">
        <v>84</v>
      </c>
      <c r="D7819" s="459">
        <v>2</v>
      </c>
      <c r="E7819" s="81"/>
    </row>
    <row r="7820" spans="1:5" x14ac:dyDescent="0.25">
      <c r="A7820" s="458">
        <v>44232</v>
      </c>
      <c r="B7820" s="81" t="s">
        <v>20</v>
      </c>
      <c r="C7820" s="81" t="s">
        <v>20</v>
      </c>
      <c r="D7820" s="459">
        <v>45</v>
      </c>
      <c r="E7820" s="81"/>
    </row>
    <row r="7821" spans="1:5" x14ac:dyDescent="0.25">
      <c r="A7821" s="458">
        <v>44232</v>
      </c>
      <c r="B7821" s="81" t="s">
        <v>13</v>
      </c>
      <c r="C7821" s="460" t="s">
        <v>93</v>
      </c>
      <c r="D7821" s="459">
        <v>1</v>
      </c>
      <c r="E7821" s="81"/>
    </row>
    <row r="7822" spans="1:5" x14ac:dyDescent="0.25">
      <c r="A7822" s="458">
        <v>44232</v>
      </c>
      <c r="B7822" s="81" t="s">
        <v>13</v>
      </c>
      <c r="C7822" s="81" t="s">
        <v>13</v>
      </c>
      <c r="D7822" s="459">
        <v>4</v>
      </c>
      <c r="E7822" s="81"/>
    </row>
    <row r="7823" spans="1:5" x14ac:dyDescent="0.25">
      <c r="A7823" s="458">
        <v>44232</v>
      </c>
      <c r="B7823" s="81" t="s">
        <v>13</v>
      </c>
      <c r="C7823" s="460" t="s">
        <v>1165</v>
      </c>
      <c r="D7823" s="459">
        <v>2</v>
      </c>
      <c r="E7823" s="81"/>
    </row>
    <row r="7824" spans="1:5" x14ac:dyDescent="0.25">
      <c r="A7824" s="458">
        <v>44232</v>
      </c>
      <c r="B7824" s="81" t="s">
        <v>13</v>
      </c>
      <c r="C7824" s="460" t="s">
        <v>1167</v>
      </c>
      <c r="D7824" s="459">
        <v>1</v>
      </c>
      <c r="E7824" s="81"/>
    </row>
    <row r="7825" spans="1:5" x14ac:dyDescent="0.25">
      <c r="A7825" s="458">
        <v>44232</v>
      </c>
      <c r="B7825" s="81" t="s">
        <v>24</v>
      </c>
      <c r="C7825" s="81" t="s">
        <v>23</v>
      </c>
      <c r="D7825" s="459">
        <v>7</v>
      </c>
      <c r="E7825" s="81"/>
    </row>
    <row r="7826" spans="1:5" x14ac:dyDescent="0.25">
      <c r="A7826" s="458">
        <v>44232</v>
      </c>
      <c r="B7826" s="81" t="s">
        <v>24</v>
      </c>
      <c r="C7826" s="81" t="s">
        <v>24</v>
      </c>
      <c r="D7826" s="459">
        <v>16</v>
      </c>
      <c r="E7826" s="81"/>
    </row>
    <row r="7827" spans="1:5" x14ac:dyDescent="0.25">
      <c r="A7827" s="458">
        <v>44232</v>
      </c>
      <c r="B7827" s="81" t="s">
        <v>24</v>
      </c>
      <c r="C7827" s="460" t="s">
        <v>1182</v>
      </c>
      <c r="D7827" s="459">
        <v>1</v>
      </c>
      <c r="E7827" s="81"/>
    </row>
    <row r="7828" spans="1:5" x14ac:dyDescent="0.25">
      <c r="A7828" s="458">
        <v>44232</v>
      </c>
      <c r="B7828" s="81" t="s">
        <v>47</v>
      </c>
      <c r="C7828" s="81" t="s">
        <v>47</v>
      </c>
      <c r="D7828" s="459">
        <v>1</v>
      </c>
      <c r="E7828" s="81"/>
    </row>
    <row r="7829" spans="1:5" x14ac:dyDescent="0.25">
      <c r="A7829" s="458">
        <v>44232</v>
      </c>
      <c r="B7829" s="81" t="s">
        <v>48</v>
      </c>
      <c r="C7829" s="460" t="s">
        <v>1380</v>
      </c>
      <c r="D7829" s="459">
        <v>0</v>
      </c>
      <c r="E7829" s="81"/>
    </row>
    <row r="7830" spans="1:5" x14ac:dyDescent="0.25">
      <c r="A7830" s="458">
        <v>44232</v>
      </c>
      <c r="B7830" s="81" t="s">
        <v>7</v>
      </c>
      <c r="C7830" s="460" t="s">
        <v>1191</v>
      </c>
      <c r="D7830" s="459">
        <v>1</v>
      </c>
      <c r="E7830" s="81"/>
    </row>
    <row r="7831" spans="1:5" x14ac:dyDescent="0.25">
      <c r="A7831" s="458">
        <v>44232</v>
      </c>
      <c r="B7831" s="81" t="s">
        <v>7</v>
      </c>
      <c r="C7831" s="81" t="s">
        <v>7</v>
      </c>
      <c r="D7831" s="459">
        <v>6</v>
      </c>
      <c r="E7831" s="81"/>
    </row>
    <row r="7832" spans="1:5" x14ac:dyDescent="0.25">
      <c r="A7832" s="458">
        <v>44232</v>
      </c>
      <c r="B7832" s="81" t="s">
        <v>9</v>
      </c>
      <c r="C7832" s="81" t="s">
        <v>9</v>
      </c>
      <c r="D7832" s="459">
        <v>18</v>
      </c>
      <c r="E7832" s="81"/>
    </row>
    <row r="7833" spans="1:5" x14ac:dyDescent="0.25">
      <c r="A7833" s="458">
        <v>44232</v>
      </c>
      <c r="B7833" s="81" t="s">
        <v>9</v>
      </c>
      <c r="C7833" s="81" t="s">
        <v>143</v>
      </c>
      <c r="D7833" s="459">
        <v>1</v>
      </c>
      <c r="E7833" s="81"/>
    </row>
    <row r="7834" spans="1:5" x14ac:dyDescent="0.25">
      <c r="A7834" s="458">
        <v>44232</v>
      </c>
      <c r="B7834" s="81" t="s">
        <v>15</v>
      </c>
      <c r="C7834" s="81" t="s">
        <v>283</v>
      </c>
      <c r="D7834" s="459">
        <v>1</v>
      </c>
      <c r="E7834" s="81"/>
    </row>
    <row r="7835" spans="1:5" x14ac:dyDescent="0.25">
      <c r="A7835" s="458">
        <v>44232</v>
      </c>
      <c r="B7835" s="81" t="s">
        <v>11</v>
      </c>
      <c r="C7835" s="81" t="s">
        <v>333</v>
      </c>
      <c r="D7835" s="459">
        <v>1</v>
      </c>
      <c r="E7835" s="81"/>
    </row>
    <row r="7836" spans="1:5" x14ac:dyDescent="0.25">
      <c r="A7836" s="458">
        <v>44232</v>
      </c>
      <c r="B7836" s="81" t="s">
        <v>11</v>
      </c>
      <c r="C7836" s="460" t="s">
        <v>1207</v>
      </c>
      <c r="D7836" s="459">
        <v>1</v>
      </c>
      <c r="E7836" s="81"/>
    </row>
    <row r="7837" spans="1:5" x14ac:dyDescent="0.25">
      <c r="A7837" s="458">
        <v>44232</v>
      </c>
      <c r="B7837" s="81" t="s">
        <v>11</v>
      </c>
      <c r="C7837" s="81" t="s">
        <v>11</v>
      </c>
      <c r="D7837" s="459">
        <v>16</v>
      </c>
      <c r="E7837" s="81"/>
    </row>
    <row r="7838" spans="1:5" x14ac:dyDescent="0.25">
      <c r="A7838" s="458">
        <v>44232</v>
      </c>
      <c r="B7838" s="81" t="s">
        <v>11</v>
      </c>
      <c r="C7838" s="81" t="s">
        <v>840</v>
      </c>
      <c r="D7838" s="459">
        <v>1</v>
      </c>
      <c r="E7838" s="81"/>
    </row>
    <row r="7839" spans="1:5" x14ac:dyDescent="0.25">
      <c r="A7839" s="458">
        <v>44232</v>
      </c>
      <c r="B7839" s="81" t="s">
        <v>11</v>
      </c>
      <c r="C7839" s="81" t="s">
        <v>133</v>
      </c>
      <c r="D7839" s="459">
        <v>1</v>
      </c>
      <c r="E7839" s="81"/>
    </row>
    <row r="7840" spans="1:5" x14ac:dyDescent="0.25">
      <c r="A7840" s="458">
        <v>44232</v>
      </c>
      <c r="B7840" s="81" t="s">
        <v>12</v>
      </c>
      <c r="C7840" s="81" t="s">
        <v>73</v>
      </c>
      <c r="D7840" s="459">
        <v>1</v>
      </c>
      <c r="E7840" s="81"/>
    </row>
    <row r="7841" spans="1:5" x14ac:dyDescent="0.25">
      <c r="A7841" s="458">
        <v>44232</v>
      </c>
      <c r="B7841" s="81" t="s">
        <v>12</v>
      </c>
      <c r="C7841" s="460" t="s">
        <v>1221</v>
      </c>
      <c r="D7841" s="459">
        <v>1</v>
      </c>
      <c r="E7841" s="81"/>
    </row>
    <row r="7842" spans="1:5" x14ac:dyDescent="0.25">
      <c r="A7842" s="458">
        <v>44232</v>
      </c>
      <c r="B7842" s="81" t="s">
        <v>8</v>
      </c>
      <c r="C7842" s="460" t="s">
        <v>1226</v>
      </c>
      <c r="D7842" s="459">
        <v>1</v>
      </c>
      <c r="E7842" s="81"/>
    </row>
    <row r="7843" spans="1:5" x14ac:dyDescent="0.25">
      <c r="A7843" s="458">
        <v>44232</v>
      </c>
      <c r="B7843" s="81" t="s">
        <v>8</v>
      </c>
      <c r="C7843" s="81" t="s">
        <v>72</v>
      </c>
      <c r="D7843" s="459">
        <v>1</v>
      </c>
      <c r="E7843" s="81"/>
    </row>
    <row r="7844" spans="1:5" x14ac:dyDescent="0.25">
      <c r="A7844" s="458">
        <v>44232</v>
      </c>
      <c r="B7844" s="81" t="s">
        <v>8</v>
      </c>
      <c r="C7844" s="460" t="s">
        <v>1232</v>
      </c>
      <c r="D7844" s="459">
        <v>4</v>
      </c>
      <c r="E7844" s="81"/>
    </row>
    <row r="7845" spans="1:5" x14ac:dyDescent="0.25">
      <c r="A7845" s="458">
        <v>44232</v>
      </c>
      <c r="B7845" s="81" t="s">
        <v>8</v>
      </c>
      <c r="C7845" s="81" t="s">
        <v>58</v>
      </c>
      <c r="D7845" s="459">
        <v>1</v>
      </c>
      <c r="E7845" s="81"/>
    </row>
    <row r="7846" spans="1:5" x14ac:dyDescent="0.25">
      <c r="A7846" s="458">
        <v>44232</v>
      </c>
      <c r="B7846" s="81" t="s">
        <v>8</v>
      </c>
      <c r="C7846" s="81" t="s">
        <v>718</v>
      </c>
      <c r="D7846" s="459">
        <v>1</v>
      </c>
      <c r="E7846" s="81"/>
    </row>
    <row r="7847" spans="1:5" x14ac:dyDescent="0.25">
      <c r="A7847" s="458">
        <v>44232</v>
      </c>
      <c r="B7847" s="81" t="s">
        <v>8</v>
      </c>
      <c r="C7847" s="81" t="s">
        <v>140</v>
      </c>
      <c r="D7847" s="459">
        <v>1</v>
      </c>
      <c r="E7847" s="81"/>
    </row>
    <row r="7848" spans="1:5" x14ac:dyDescent="0.25">
      <c r="A7848" s="458">
        <v>44232</v>
      </c>
      <c r="B7848" s="81" t="s">
        <v>8</v>
      </c>
      <c r="C7848" s="81" t="s">
        <v>203</v>
      </c>
      <c r="D7848" s="459">
        <v>1</v>
      </c>
      <c r="E7848" s="81"/>
    </row>
    <row r="7849" spans="1:5" x14ac:dyDescent="0.25">
      <c r="A7849" s="458">
        <v>44232</v>
      </c>
      <c r="B7849" s="81" t="s">
        <v>8</v>
      </c>
      <c r="C7849" s="81" t="s">
        <v>40</v>
      </c>
      <c r="D7849" s="459">
        <v>6</v>
      </c>
      <c r="E7849" s="81"/>
    </row>
    <row r="7850" spans="1:5" x14ac:dyDescent="0.25">
      <c r="A7850" s="458">
        <v>44232</v>
      </c>
      <c r="B7850" s="81" t="s">
        <v>8</v>
      </c>
      <c r="C7850" s="81" t="s">
        <v>8</v>
      </c>
      <c r="D7850" s="459">
        <v>40</v>
      </c>
      <c r="E7850" s="81"/>
    </row>
    <row r="7851" spans="1:5" x14ac:dyDescent="0.25">
      <c r="A7851" s="458">
        <v>44232</v>
      </c>
      <c r="B7851" s="81" t="s">
        <v>8</v>
      </c>
      <c r="C7851" s="81" t="s">
        <v>129</v>
      </c>
      <c r="D7851" s="459">
        <v>1</v>
      </c>
      <c r="E7851" s="81"/>
    </row>
    <row r="7852" spans="1:5" x14ac:dyDescent="0.25">
      <c r="A7852" s="458">
        <v>44232</v>
      </c>
      <c r="B7852" s="81" t="s">
        <v>8</v>
      </c>
      <c r="C7852" s="460" t="s">
        <v>1135</v>
      </c>
      <c r="D7852" s="459">
        <v>1</v>
      </c>
      <c r="E7852" s="81"/>
    </row>
    <row r="7853" spans="1:5" x14ac:dyDescent="0.25">
      <c r="A7853" s="458">
        <v>44232</v>
      </c>
      <c r="B7853" s="81" t="s">
        <v>49</v>
      </c>
      <c r="C7853" s="81" t="s">
        <v>49</v>
      </c>
      <c r="D7853" s="459">
        <v>0</v>
      </c>
      <c r="E7853" s="81"/>
    </row>
    <row r="7854" spans="1:5" x14ac:dyDescent="0.25">
      <c r="A7854" s="458">
        <v>44232</v>
      </c>
      <c r="B7854" s="81" t="s">
        <v>50</v>
      </c>
      <c r="C7854" s="81" t="s">
        <v>365</v>
      </c>
      <c r="D7854" s="459">
        <v>0</v>
      </c>
      <c r="E7854" s="81"/>
    </row>
    <row r="7855" spans="1:5" x14ac:dyDescent="0.25">
      <c r="A7855" s="458">
        <v>44232</v>
      </c>
      <c r="B7855" s="81" t="s">
        <v>27</v>
      </c>
      <c r="C7855" s="81" t="s">
        <v>43</v>
      </c>
      <c r="D7855" s="459">
        <v>8</v>
      </c>
      <c r="E7855" s="81"/>
    </row>
    <row r="7856" spans="1:5" x14ac:dyDescent="0.25">
      <c r="A7856" s="458">
        <v>44232</v>
      </c>
      <c r="B7856" s="81" t="s">
        <v>51</v>
      </c>
      <c r="C7856" s="81" t="s">
        <v>51</v>
      </c>
      <c r="D7856" s="459">
        <v>7</v>
      </c>
      <c r="E7856" s="81"/>
    </row>
    <row r="7857" spans="1:5" x14ac:dyDescent="0.25">
      <c r="A7857" s="458">
        <v>44232</v>
      </c>
      <c r="B7857" s="81" t="s">
        <v>10</v>
      </c>
      <c r="C7857" s="81" t="s">
        <v>10</v>
      </c>
      <c r="D7857" s="459">
        <v>1</v>
      </c>
      <c r="E7857" s="81"/>
    </row>
    <row r="7858" spans="1:5" x14ac:dyDescent="0.25">
      <c r="A7858" s="458">
        <v>44233</v>
      </c>
      <c r="B7858" s="81" t="s">
        <v>14</v>
      </c>
      <c r="C7858" s="81" t="s">
        <v>14</v>
      </c>
      <c r="D7858" s="459">
        <v>19</v>
      </c>
      <c r="E7858" s="81"/>
    </row>
    <row r="7859" spans="1:5" x14ac:dyDescent="0.25">
      <c r="A7859" s="458">
        <v>44233</v>
      </c>
      <c r="B7859" s="81" t="s">
        <v>14</v>
      </c>
      <c r="C7859" s="81" t="s">
        <v>16</v>
      </c>
      <c r="D7859" s="459">
        <v>11</v>
      </c>
      <c r="E7859" s="81"/>
    </row>
    <row r="7860" spans="1:5" x14ac:dyDescent="0.25">
      <c r="A7860" s="458">
        <v>44233</v>
      </c>
      <c r="B7860" s="81" t="s">
        <v>14</v>
      </c>
      <c r="C7860" s="81" t="s">
        <v>84</v>
      </c>
      <c r="D7860" s="459">
        <v>9</v>
      </c>
      <c r="E7860" s="81"/>
    </row>
    <row r="7861" spans="1:5" x14ac:dyDescent="0.25">
      <c r="A7861" s="458">
        <v>44233</v>
      </c>
      <c r="B7861" s="81" t="s">
        <v>20</v>
      </c>
      <c r="C7861" s="81" t="s">
        <v>20</v>
      </c>
      <c r="D7861" s="459">
        <v>42</v>
      </c>
      <c r="E7861" s="81"/>
    </row>
    <row r="7862" spans="1:5" x14ac:dyDescent="0.25">
      <c r="A7862" s="458">
        <v>44233</v>
      </c>
      <c r="B7862" s="81" t="s">
        <v>20</v>
      </c>
      <c r="C7862" s="460" t="s">
        <v>909</v>
      </c>
      <c r="D7862" s="459">
        <v>1</v>
      </c>
      <c r="E7862" s="81"/>
    </row>
    <row r="7863" spans="1:5" x14ac:dyDescent="0.25">
      <c r="A7863" s="458">
        <v>44233</v>
      </c>
      <c r="B7863" s="81" t="s">
        <v>20</v>
      </c>
      <c r="C7863" s="81" t="s">
        <v>363</v>
      </c>
      <c r="D7863" s="459">
        <v>1</v>
      </c>
      <c r="E7863" s="81"/>
    </row>
    <row r="7864" spans="1:5" x14ac:dyDescent="0.25">
      <c r="A7864" s="458">
        <v>44233</v>
      </c>
      <c r="B7864" s="81" t="s">
        <v>20</v>
      </c>
      <c r="C7864" s="81" t="s">
        <v>861</v>
      </c>
      <c r="D7864" s="459">
        <v>1</v>
      </c>
      <c r="E7864" s="81"/>
    </row>
    <row r="7865" spans="1:5" x14ac:dyDescent="0.25">
      <c r="A7865" s="458">
        <v>44233</v>
      </c>
      <c r="B7865" s="81" t="s">
        <v>13</v>
      </c>
      <c r="C7865" s="81" t="s">
        <v>13</v>
      </c>
      <c r="D7865" s="459">
        <v>2</v>
      </c>
      <c r="E7865" s="81"/>
    </row>
    <row r="7866" spans="1:5" x14ac:dyDescent="0.25">
      <c r="A7866" s="458">
        <v>44233</v>
      </c>
      <c r="B7866" s="81" t="s">
        <v>13</v>
      </c>
      <c r="C7866" s="460" t="s">
        <v>1167</v>
      </c>
      <c r="D7866" s="459">
        <v>1</v>
      </c>
      <c r="E7866" s="81"/>
    </row>
    <row r="7867" spans="1:5" x14ac:dyDescent="0.25">
      <c r="A7867" s="458">
        <v>44233</v>
      </c>
      <c r="B7867" s="81" t="s">
        <v>24</v>
      </c>
      <c r="C7867" s="81" t="s">
        <v>23</v>
      </c>
      <c r="D7867" s="459">
        <v>10</v>
      </c>
      <c r="E7867" s="81"/>
    </row>
    <row r="7868" spans="1:5" x14ac:dyDescent="0.25">
      <c r="A7868" s="458">
        <v>44233</v>
      </c>
      <c r="B7868" s="81" t="s">
        <v>24</v>
      </c>
      <c r="C7868" s="118" t="s">
        <v>2972</v>
      </c>
      <c r="D7868" s="459">
        <v>2</v>
      </c>
      <c r="E7868" s="81"/>
    </row>
    <row r="7869" spans="1:5" x14ac:dyDescent="0.25">
      <c r="A7869" s="458">
        <v>44233</v>
      </c>
      <c r="B7869" s="81" t="s">
        <v>24</v>
      </c>
      <c r="C7869" s="81" t="s">
        <v>24</v>
      </c>
      <c r="D7869" s="459">
        <v>1</v>
      </c>
      <c r="E7869" s="81"/>
    </row>
    <row r="7870" spans="1:5" x14ac:dyDescent="0.25">
      <c r="A7870" s="458">
        <v>44233</v>
      </c>
      <c r="B7870" s="81" t="s">
        <v>24</v>
      </c>
      <c r="C7870" s="81" t="s">
        <v>37</v>
      </c>
      <c r="D7870" s="459">
        <v>1</v>
      </c>
      <c r="E7870" s="81"/>
    </row>
    <row r="7871" spans="1:5" x14ac:dyDescent="0.25">
      <c r="A7871" s="458">
        <v>44233</v>
      </c>
      <c r="B7871" s="81" t="s">
        <v>47</v>
      </c>
      <c r="C7871" s="81" t="s">
        <v>1033</v>
      </c>
      <c r="D7871" s="459">
        <v>1</v>
      </c>
      <c r="E7871" s="81"/>
    </row>
    <row r="7872" spans="1:5" x14ac:dyDescent="0.25">
      <c r="A7872" s="458">
        <v>44233</v>
      </c>
      <c r="B7872" s="81" t="s">
        <v>47</v>
      </c>
      <c r="C7872" s="81" t="s">
        <v>47</v>
      </c>
      <c r="D7872" s="459">
        <v>7</v>
      </c>
      <c r="E7872" s="81"/>
    </row>
    <row r="7873" spans="1:5" x14ac:dyDescent="0.25">
      <c r="A7873" s="458">
        <v>44233</v>
      </c>
      <c r="B7873" s="81" t="s">
        <v>47</v>
      </c>
      <c r="C7873" s="81" t="s">
        <v>906</v>
      </c>
      <c r="D7873" s="459">
        <v>1</v>
      </c>
      <c r="E7873" s="81"/>
    </row>
    <row r="7874" spans="1:5" x14ac:dyDescent="0.25">
      <c r="A7874" s="458">
        <v>44233</v>
      </c>
      <c r="B7874" s="81" t="s">
        <v>48</v>
      </c>
      <c r="C7874" s="460" t="s">
        <v>1380</v>
      </c>
      <c r="D7874" s="459">
        <v>3</v>
      </c>
      <c r="E7874" s="81"/>
    </row>
    <row r="7875" spans="1:5" x14ac:dyDescent="0.25">
      <c r="A7875" s="458">
        <v>44233</v>
      </c>
      <c r="B7875" s="81" t="s">
        <v>7</v>
      </c>
      <c r="C7875" s="81" t="s">
        <v>7</v>
      </c>
      <c r="D7875" s="459">
        <v>1</v>
      </c>
      <c r="E7875" s="81"/>
    </row>
    <row r="7876" spans="1:5" x14ac:dyDescent="0.25">
      <c r="A7876" s="458">
        <v>44233</v>
      </c>
      <c r="B7876" s="81" t="s">
        <v>9</v>
      </c>
      <c r="C7876" s="460" t="s">
        <v>1192</v>
      </c>
      <c r="D7876" s="459">
        <v>3</v>
      </c>
      <c r="E7876" s="81"/>
    </row>
    <row r="7877" spans="1:5" x14ac:dyDescent="0.25">
      <c r="A7877" s="458">
        <v>44233</v>
      </c>
      <c r="B7877" s="81" t="s">
        <v>9</v>
      </c>
      <c r="C7877" s="81" t="s">
        <v>9</v>
      </c>
      <c r="D7877" s="459">
        <v>24</v>
      </c>
      <c r="E7877" s="81"/>
    </row>
    <row r="7878" spans="1:5" x14ac:dyDescent="0.25">
      <c r="A7878" s="458">
        <v>44233</v>
      </c>
      <c r="B7878" s="81" t="s">
        <v>15</v>
      </c>
      <c r="C7878" s="81" t="s">
        <v>1139</v>
      </c>
      <c r="D7878" s="459">
        <v>0</v>
      </c>
      <c r="E7878" s="81"/>
    </row>
    <row r="7879" spans="1:5" x14ac:dyDescent="0.25">
      <c r="A7879" s="458">
        <v>44233</v>
      </c>
      <c r="B7879" s="81" t="s">
        <v>11</v>
      </c>
      <c r="C7879" s="81" t="s">
        <v>333</v>
      </c>
      <c r="D7879" s="459">
        <v>6</v>
      </c>
      <c r="E7879" s="81"/>
    </row>
    <row r="7880" spans="1:5" x14ac:dyDescent="0.25">
      <c r="A7880" s="458">
        <v>44233</v>
      </c>
      <c r="B7880" s="81" t="s">
        <v>11</v>
      </c>
      <c r="C7880" s="81" t="s">
        <v>11</v>
      </c>
      <c r="D7880" s="459">
        <v>9</v>
      </c>
      <c r="E7880" s="81"/>
    </row>
    <row r="7881" spans="1:5" x14ac:dyDescent="0.25">
      <c r="A7881" s="458">
        <v>44233</v>
      </c>
      <c r="B7881" s="81" t="s">
        <v>11</v>
      </c>
      <c r="C7881" s="81" t="s">
        <v>840</v>
      </c>
      <c r="D7881" s="459">
        <v>1</v>
      </c>
      <c r="E7881" s="81"/>
    </row>
    <row r="7882" spans="1:5" x14ac:dyDescent="0.25">
      <c r="A7882" s="458">
        <v>44233</v>
      </c>
      <c r="B7882" s="81" t="s">
        <v>11</v>
      </c>
      <c r="C7882" s="81" t="s">
        <v>752</v>
      </c>
      <c r="D7882" s="459">
        <v>1</v>
      </c>
      <c r="E7882" s="81"/>
    </row>
    <row r="7883" spans="1:5" x14ac:dyDescent="0.25">
      <c r="A7883" s="458">
        <v>44233</v>
      </c>
      <c r="B7883" s="81" t="s">
        <v>12</v>
      </c>
      <c r="C7883" s="81" t="s">
        <v>12</v>
      </c>
      <c r="D7883" s="459">
        <v>7</v>
      </c>
      <c r="E7883" s="81"/>
    </row>
    <row r="7884" spans="1:5" x14ac:dyDescent="0.25">
      <c r="A7884" s="458">
        <v>44233</v>
      </c>
      <c r="B7884" s="81" t="s">
        <v>8</v>
      </c>
      <c r="C7884" s="81" t="s">
        <v>72</v>
      </c>
      <c r="D7884" s="459">
        <v>1</v>
      </c>
      <c r="E7884" s="81"/>
    </row>
    <row r="7885" spans="1:5" x14ac:dyDescent="0.25">
      <c r="A7885" s="458">
        <v>44233</v>
      </c>
      <c r="B7885" s="81" t="s">
        <v>8</v>
      </c>
      <c r="C7885" s="81" t="s">
        <v>58</v>
      </c>
      <c r="D7885" s="459">
        <v>1</v>
      </c>
      <c r="E7885" s="81"/>
    </row>
    <row r="7886" spans="1:5" x14ac:dyDescent="0.25">
      <c r="A7886" s="458">
        <v>44233</v>
      </c>
      <c r="B7886" s="81" t="s">
        <v>8</v>
      </c>
      <c r="C7886" s="81" t="s">
        <v>140</v>
      </c>
      <c r="D7886" s="459">
        <v>1</v>
      </c>
      <c r="E7886" s="81"/>
    </row>
    <row r="7887" spans="1:5" x14ac:dyDescent="0.25">
      <c r="A7887" s="458">
        <v>44233</v>
      </c>
      <c r="B7887" s="81" t="s">
        <v>8</v>
      </c>
      <c r="C7887" s="81" t="s">
        <v>132</v>
      </c>
      <c r="D7887" s="459">
        <v>2</v>
      </c>
      <c r="E7887" s="81"/>
    </row>
    <row r="7888" spans="1:5" x14ac:dyDescent="0.25">
      <c r="A7888" s="458">
        <v>44233</v>
      </c>
      <c r="B7888" s="81" t="s">
        <v>8</v>
      </c>
      <c r="C7888" s="81" t="s">
        <v>40</v>
      </c>
      <c r="D7888" s="459">
        <v>1</v>
      </c>
      <c r="E7888" s="81"/>
    </row>
    <row r="7889" spans="1:5" x14ac:dyDescent="0.25">
      <c r="A7889" s="458">
        <v>44233</v>
      </c>
      <c r="B7889" s="81" t="s">
        <v>8</v>
      </c>
      <c r="C7889" s="81" t="s">
        <v>8</v>
      </c>
      <c r="D7889" s="459">
        <v>37</v>
      </c>
      <c r="E7889" s="81"/>
    </row>
    <row r="7890" spans="1:5" x14ac:dyDescent="0.25">
      <c r="A7890" s="458">
        <v>44233</v>
      </c>
      <c r="B7890" s="81" t="s">
        <v>8</v>
      </c>
      <c r="C7890" s="81" t="s">
        <v>31</v>
      </c>
      <c r="D7890" s="459">
        <v>4</v>
      </c>
      <c r="E7890" s="81"/>
    </row>
    <row r="7891" spans="1:5" x14ac:dyDescent="0.25">
      <c r="A7891" s="458">
        <v>44233</v>
      </c>
      <c r="B7891" s="81" t="s">
        <v>8</v>
      </c>
      <c r="C7891" s="81" t="s">
        <v>592</v>
      </c>
      <c r="D7891" s="459">
        <v>1</v>
      </c>
      <c r="E7891" s="81"/>
    </row>
    <row r="7892" spans="1:5" x14ac:dyDescent="0.25">
      <c r="A7892" s="458">
        <v>44233</v>
      </c>
      <c r="B7892" s="81" t="s">
        <v>8</v>
      </c>
      <c r="C7892" s="81" t="s">
        <v>110</v>
      </c>
      <c r="D7892" s="459">
        <v>1</v>
      </c>
      <c r="E7892" s="81"/>
    </row>
    <row r="7893" spans="1:5" x14ac:dyDescent="0.25">
      <c r="A7893" s="458">
        <v>44233</v>
      </c>
      <c r="B7893" s="81" t="s">
        <v>49</v>
      </c>
      <c r="C7893" s="81" t="s">
        <v>49</v>
      </c>
      <c r="D7893" s="459">
        <v>0</v>
      </c>
      <c r="E7893" s="81"/>
    </row>
    <row r="7894" spans="1:5" x14ac:dyDescent="0.25">
      <c r="A7894" s="458">
        <v>44233</v>
      </c>
      <c r="B7894" s="81" t="s">
        <v>50</v>
      </c>
      <c r="C7894" s="81" t="s">
        <v>365</v>
      </c>
      <c r="D7894" s="459">
        <v>4</v>
      </c>
      <c r="E7894" s="81"/>
    </row>
    <row r="7895" spans="1:5" x14ac:dyDescent="0.25">
      <c r="A7895" s="458">
        <v>44233</v>
      </c>
      <c r="B7895" s="81" t="s">
        <v>27</v>
      </c>
      <c r="C7895" s="81" t="s">
        <v>43</v>
      </c>
      <c r="D7895" s="459">
        <v>24</v>
      </c>
      <c r="E7895" s="81"/>
    </row>
    <row r="7896" spans="1:5" x14ac:dyDescent="0.25">
      <c r="A7896" s="458">
        <v>44233</v>
      </c>
      <c r="B7896" s="81" t="s">
        <v>27</v>
      </c>
      <c r="C7896" s="81" t="s">
        <v>707</v>
      </c>
      <c r="D7896" s="459">
        <v>2</v>
      </c>
      <c r="E7896" s="81"/>
    </row>
    <row r="7897" spans="1:5" x14ac:dyDescent="0.25">
      <c r="A7897" s="458">
        <v>44233</v>
      </c>
      <c r="B7897" s="81" t="s">
        <v>51</v>
      </c>
      <c r="C7897" s="81" t="s">
        <v>51</v>
      </c>
      <c r="D7897" s="459">
        <v>1</v>
      </c>
      <c r="E7897" s="81"/>
    </row>
    <row r="7898" spans="1:5" x14ac:dyDescent="0.25">
      <c r="A7898" s="458">
        <v>44233</v>
      </c>
      <c r="B7898" s="81" t="s">
        <v>10</v>
      </c>
      <c r="C7898" s="81" t="s">
        <v>10</v>
      </c>
      <c r="D7898" s="459">
        <v>9</v>
      </c>
      <c r="E7898" s="81"/>
    </row>
    <row r="7899" spans="1:5" x14ac:dyDescent="0.25">
      <c r="A7899" s="458">
        <v>44234</v>
      </c>
      <c r="B7899" s="81" t="s">
        <v>14</v>
      </c>
      <c r="C7899" s="81" t="s">
        <v>14</v>
      </c>
      <c r="D7899" s="459">
        <v>0</v>
      </c>
      <c r="E7899" s="81"/>
    </row>
    <row r="7900" spans="1:5" x14ac:dyDescent="0.25">
      <c r="A7900" s="458">
        <v>44234</v>
      </c>
      <c r="B7900" s="81" t="s">
        <v>20</v>
      </c>
      <c r="C7900" s="81" t="s">
        <v>20</v>
      </c>
      <c r="D7900" s="459">
        <v>0</v>
      </c>
      <c r="E7900" s="81"/>
    </row>
    <row r="7901" spans="1:5" x14ac:dyDescent="0.25">
      <c r="A7901" s="458">
        <v>44234</v>
      </c>
      <c r="B7901" s="81" t="s">
        <v>13</v>
      </c>
      <c r="C7901" s="81" t="s">
        <v>13</v>
      </c>
      <c r="D7901" s="459">
        <v>0</v>
      </c>
      <c r="E7901" s="81"/>
    </row>
    <row r="7902" spans="1:5" x14ac:dyDescent="0.25">
      <c r="A7902" s="458">
        <v>44234</v>
      </c>
      <c r="B7902" s="81" t="s">
        <v>24</v>
      </c>
      <c r="C7902" s="81" t="s">
        <v>24</v>
      </c>
      <c r="D7902" s="459">
        <v>0</v>
      </c>
      <c r="E7902" s="81"/>
    </row>
    <row r="7903" spans="1:5" x14ac:dyDescent="0.25">
      <c r="A7903" s="458">
        <v>44234</v>
      </c>
      <c r="B7903" s="81" t="s">
        <v>47</v>
      </c>
      <c r="C7903" s="81" t="s">
        <v>47</v>
      </c>
      <c r="D7903" s="459">
        <v>0</v>
      </c>
      <c r="E7903" s="81"/>
    </row>
    <row r="7904" spans="1:5" x14ac:dyDescent="0.25">
      <c r="A7904" s="458">
        <v>44234</v>
      </c>
      <c r="B7904" s="81" t="s">
        <v>48</v>
      </c>
      <c r="C7904" s="460" t="s">
        <v>1380</v>
      </c>
      <c r="D7904" s="459">
        <v>0</v>
      </c>
      <c r="E7904" s="81"/>
    </row>
    <row r="7905" spans="1:5" x14ac:dyDescent="0.25">
      <c r="A7905" s="458">
        <v>44234</v>
      </c>
      <c r="B7905" s="81" t="s">
        <v>7</v>
      </c>
      <c r="C7905" s="81" t="s">
        <v>7</v>
      </c>
      <c r="D7905" s="459">
        <v>0</v>
      </c>
      <c r="E7905" s="81"/>
    </row>
    <row r="7906" spans="1:5" x14ac:dyDescent="0.25">
      <c r="A7906" s="458">
        <v>44234</v>
      </c>
      <c r="B7906" s="81" t="s">
        <v>9</v>
      </c>
      <c r="C7906" s="81" t="s">
        <v>9</v>
      </c>
      <c r="D7906" s="459">
        <v>0</v>
      </c>
      <c r="E7906" s="81"/>
    </row>
    <row r="7907" spans="1:5" x14ac:dyDescent="0.25">
      <c r="A7907" s="458">
        <v>44234</v>
      </c>
      <c r="B7907" s="81" t="s">
        <v>15</v>
      </c>
      <c r="C7907" s="81" t="s">
        <v>1139</v>
      </c>
      <c r="D7907" s="459">
        <v>0</v>
      </c>
      <c r="E7907" s="81"/>
    </row>
    <row r="7908" spans="1:5" x14ac:dyDescent="0.25">
      <c r="A7908" s="458">
        <v>44234</v>
      </c>
      <c r="B7908" s="81" t="s">
        <v>11</v>
      </c>
      <c r="C7908" s="81" t="s">
        <v>11</v>
      </c>
      <c r="D7908" s="459">
        <v>0</v>
      </c>
      <c r="E7908" s="81"/>
    </row>
    <row r="7909" spans="1:5" x14ac:dyDescent="0.25">
      <c r="A7909" s="458">
        <v>44234</v>
      </c>
      <c r="B7909" s="81" t="s">
        <v>12</v>
      </c>
      <c r="C7909" s="81" t="s">
        <v>12</v>
      </c>
      <c r="D7909" s="459">
        <v>0</v>
      </c>
      <c r="E7909" s="81"/>
    </row>
    <row r="7910" spans="1:5" x14ac:dyDescent="0.25">
      <c r="A7910" s="458">
        <v>44234</v>
      </c>
      <c r="B7910" s="81" t="s">
        <v>8</v>
      </c>
      <c r="C7910" s="81" t="s">
        <v>8</v>
      </c>
      <c r="D7910" s="459">
        <v>0</v>
      </c>
      <c r="E7910" s="81"/>
    </row>
    <row r="7911" spans="1:5" x14ac:dyDescent="0.25">
      <c r="A7911" s="458">
        <v>44234</v>
      </c>
      <c r="B7911" s="81" t="s">
        <v>49</v>
      </c>
      <c r="C7911" s="81" t="s">
        <v>49</v>
      </c>
      <c r="D7911" s="459">
        <v>0</v>
      </c>
      <c r="E7911" s="81"/>
    </row>
    <row r="7912" spans="1:5" x14ac:dyDescent="0.25">
      <c r="A7912" s="458">
        <v>44234</v>
      </c>
      <c r="B7912" s="81" t="s">
        <v>50</v>
      </c>
      <c r="C7912" s="81" t="s">
        <v>365</v>
      </c>
      <c r="D7912" s="459">
        <v>0</v>
      </c>
      <c r="E7912" s="81"/>
    </row>
    <row r="7913" spans="1:5" x14ac:dyDescent="0.25">
      <c r="A7913" s="458">
        <v>44234</v>
      </c>
      <c r="B7913" s="81" t="s">
        <v>27</v>
      </c>
      <c r="C7913" s="460" t="s">
        <v>43</v>
      </c>
      <c r="D7913" s="459">
        <v>0</v>
      </c>
      <c r="E7913" s="81"/>
    </row>
    <row r="7914" spans="1:5" x14ac:dyDescent="0.25">
      <c r="A7914" s="458">
        <v>44234</v>
      </c>
      <c r="B7914" s="81" t="s">
        <v>51</v>
      </c>
      <c r="C7914" s="81" t="s">
        <v>51</v>
      </c>
      <c r="D7914" s="459">
        <v>0</v>
      </c>
      <c r="E7914" s="81"/>
    </row>
    <row r="7915" spans="1:5" x14ac:dyDescent="0.25">
      <c r="A7915" s="458">
        <v>44234</v>
      </c>
      <c r="B7915" s="81" t="s">
        <v>10</v>
      </c>
      <c r="C7915" s="81" t="s">
        <v>10</v>
      </c>
      <c r="D7915" s="459">
        <v>0</v>
      </c>
      <c r="E7915" s="81"/>
    </row>
    <row r="7916" spans="1:5" x14ac:dyDescent="0.25">
      <c r="A7916" s="458">
        <v>44235</v>
      </c>
      <c r="B7916" s="81" t="s">
        <v>14</v>
      </c>
      <c r="C7916" s="81" t="s">
        <v>14</v>
      </c>
      <c r="D7916" s="459">
        <v>15</v>
      </c>
      <c r="E7916" s="81"/>
    </row>
    <row r="7917" spans="1:5" x14ac:dyDescent="0.25">
      <c r="A7917" s="458">
        <v>44235</v>
      </c>
      <c r="B7917" s="81" t="s">
        <v>14</v>
      </c>
      <c r="C7917" s="81" t="s">
        <v>16</v>
      </c>
      <c r="D7917" s="459">
        <v>6</v>
      </c>
      <c r="E7917" s="81"/>
    </row>
    <row r="7918" spans="1:5" x14ac:dyDescent="0.25">
      <c r="A7918" s="458">
        <v>44235</v>
      </c>
      <c r="B7918" s="81" t="s">
        <v>14</v>
      </c>
      <c r="C7918" s="81" t="s">
        <v>794</v>
      </c>
      <c r="D7918" s="459">
        <v>1</v>
      </c>
      <c r="E7918" s="81"/>
    </row>
    <row r="7919" spans="1:5" x14ac:dyDescent="0.25">
      <c r="A7919" s="458">
        <v>44235</v>
      </c>
      <c r="B7919" s="81" t="s">
        <v>20</v>
      </c>
      <c r="C7919" s="81" t="s">
        <v>20</v>
      </c>
      <c r="D7919" s="459">
        <v>4</v>
      </c>
      <c r="E7919" s="81"/>
    </row>
    <row r="7920" spans="1:5" x14ac:dyDescent="0.25">
      <c r="A7920" s="458">
        <v>44235</v>
      </c>
      <c r="B7920" s="81" t="s">
        <v>13</v>
      </c>
      <c r="C7920" s="81" t="s">
        <v>13</v>
      </c>
      <c r="D7920" s="459">
        <v>2</v>
      </c>
      <c r="E7920" s="81"/>
    </row>
    <row r="7921" spans="1:5" x14ac:dyDescent="0.25">
      <c r="A7921" s="458">
        <v>44235</v>
      </c>
      <c r="B7921" s="81" t="s">
        <v>13</v>
      </c>
      <c r="C7921" s="460" t="s">
        <v>1167</v>
      </c>
      <c r="D7921" s="459">
        <v>1</v>
      </c>
      <c r="E7921" s="81"/>
    </row>
    <row r="7922" spans="1:5" x14ac:dyDescent="0.25">
      <c r="A7922" s="458">
        <v>44235</v>
      </c>
      <c r="B7922" s="81" t="s">
        <v>24</v>
      </c>
      <c r="C7922" s="81" t="s">
        <v>23</v>
      </c>
      <c r="D7922" s="459">
        <v>1</v>
      </c>
      <c r="E7922" s="81"/>
    </row>
    <row r="7923" spans="1:5" x14ac:dyDescent="0.25">
      <c r="A7923" s="458">
        <v>44235</v>
      </c>
      <c r="B7923" s="81" t="s">
        <v>47</v>
      </c>
      <c r="C7923" s="81" t="s">
        <v>47</v>
      </c>
      <c r="D7923" s="459">
        <v>0</v>
      </c>
      <c r="E7923" s="81"/>
    </row>
    <row r="7924" spans="1:5" x14ac:dyDescent="0.25">
      <c r="A7924" s="458">
        <v>44235</v>
      </c>
      <c r="B7924" s="81" t="s">
        <v>48</v>
      </c>
      <c r="C7924" s="460" t="s">
        <v>1380</v>
      </c>
      <c r="D7924" s="459">
        <v>0</v>
      </c>
      <c r="E7924" s="81"/>
    </row>
    <row r="7925" spans="1:5" x14ac:dyDescent="0.25">
      <c r="A7925" s="458">
        <v>44235</v>
      </c>
      <c r="B7925" s="81" t="s">
        <v>7</v>
      </c>
      <c r="C7925" s="81" t="s">
        <v>7</v>
      </c>
      <c r="D7925" s="459">
        <v>4</v>
      </c>
      <c r="E7925" s="81"/>
    </row>
    <row r="7926" spans="1:5" x14ac:dyDescent="0.25">
      <c r="A7926" s="458">
        <v>44235</v>
      </c>
      <c r="B7926" s="81" t="s">
        <v>9</v>
      </c>
      <c r="C7926" s="460" t="s">
        <v>1192</v>
      </c>
      <c r="D7926" s="459">
        <v>1</v>
      </c>
      <c r="E7926" s="81"/>
    </row>
    <row r="7927" spans="1:5" x14ac:dyDescent="0.25">
      <c r="A7927" s="458">
        <v>44235</v>
      </c>
      <c r="B7927" s="81" t="s">
        <v>9</v>
      </c>
      <c r="C7927" s="81" t="s">
        <v>9</v>
      </c>
      <c r="D7927" s="459">
        <v>15</v>
      </c>
      <c r="E7927" s="81"/>
    </row>
    <row r="7928" spans="1:5" x14ac:dyDescent="0.25">
      <c r="A7928" s="458">
        <v>44235</v>
      </c>
      <c r="B7928" s="81" t="s">
        <v>9</v>
      </c>
      <c r="C7928" s="81" t="s">
        <v>143</v>
      </c>
      <c r="D7928" s="459">
        <v>1</v>
      </c>
      <c r="E7928" s="81"/>
    </row>
    <row r="7929" spans="1:5" x14ac:dyDescent="0.25">
      <c r="A7929" s="458">
        <v>44235</v>
      </c>
      <c r="B7929" s="81" t="s">
        <v>15</v>
      </c>
      <c r="C7929" s="81" t="s">
        <v>1139</v>
      </c>
      <c r="D7929" s="459">
        <v>0</v>
      </c>
      <c r="E7929" s="81"/>
    </row>
    <row r="7930" spans="1:5" x14ac:dyDescent="0.25">
      <c r="A7930" s="458">
        <v>44235</v>
      </c>
      <c r="B7930" s="81" t="s">
        <v>11</v>
      </c>
      <c r="C7930" s="81" t="s">
        <v>333</v>
      </c>
      <c r="D7930" s="459">
        <v>3</v>
      </c>
      <c r="E7930" s="81"/>
    </row>
    <row r="7931" spans="1:5" x14ac:dyDescent="0.25">
      <c r="A7931" s="458">
        <v>44235</v>
      </c>
      <c r="B7931" s="81" t="s">
        <v>11</v>
      </c>
      <c r="C7931" s="81" t="s">
        <v>11</v>
      </c>
      <c r="D7931" s="459">
        <v>5</v>
      </c>
      <c r="E7931" s="81"/>
    </row>
    <row r="7932" spans="1:5" x14ac:dyDescent="0.25">
      <c r="A7932" s="458">
        <v>44235</v>
      </c>
      <c r="B7932" s="81" t="s">
        <v>11</v>
      </c>
      <c r="C7932" s="81" t="s">
        <v>840</v>
      </c>
      <c r="D7932" s="459">
        <v>2</v>
      </c>
      <c r="E7932" s="81"/>
    </row>
    <row r="7933" spans="1:5" x14ac:dyDescent="0.25">
      <c r="A7933" s="458">
        <v>44235</v>
      </c>
      <c r="B7933" s="81" t="s">
        <v>12</v>
      </c>
      <c r="C7933" s="116" t="s">
        <v>1223</v>
      </c>
      <c r="D7933" s="459">
        <v>2</v>
      </c>
      <c r="E7933" s="81"/>
    </row>
    <row r="7934" spans="1:5" x14ac:dyDescent="0.25">
      <c r="A7934" s="458">
        <v>44235</v>
      </c>
      <c r="B7934" s="81" t="s">
        <v>12</v>
      </c>
      <c r="C7934" s="81" t="s">
        <v>12</v>
      </c>
      <c r="D7934" s="459">
        <v>2</v>
      </c>
      <c r="E7934" s="81"/>
    </row>
    <row r="7935" spans="1:5" x14ac:dyDescent="0.25">
      <c r="A7935" s="458">
        <v>44235</v>
      </c>
      <c r="B7935" s="81" t="s">
        <v>8</v>
      </c>
      <c r="C7935" s="81" t="s">
        <v>58</v>
      </c>
      <c r="D7935" s="459">
        <v>1</v>
      </c>
      <c r="E7935" s="81"/>
    </row>
    <row r="7936" spans="1:5" x14ac:dyDescent="0.25">
      <c r="A7936" s="458">
        <v>44235</v>
      </c>
      <c r="B7936" s="81" t="s">
        <v>8</v>
      </c>
      <c r="C7936" s="81" t="s">
        <v>8</v>
      </c>
      <c r="D7936" s="459">
        <v>25</v>
      </c>
      <c r="E7936" s="81"/>
    </row>
    <row r="7937" spans="1:5" x14ac:dyDescent="0.25">
      <c r="A7937" s="458">
        <v>44235</v>
      </c>
      <c r="B7937" s="81" t="s">
        <v>8</v>
      </c>
      <c r="C7937" s="81" t="s">
        <v>31</v>
      </c>
      <c r="D7937" s="459">
        <v>2</v>
      </c>
      <c r="E7937" s="81"/>
    </row>
    <row r="7938" spans="1:5" x14ac:dyDescent="0.25">
      <c r="A7938" s="458">
        <v>44235</v>
      </c>
      <c r="B7938" s="81" t="s">
        <v>8</v>
      </c>
      <c r="C7938" s="81" t="s">
        <v>110</v>
      </c>
      <c r="D7938" s="459">
        <v>2</v>
      </c>
      <c r="E7938" s="81"/>
    </row>
    <row r="7939" spans="1:5" x14ac:dyDescent="0.25">
      <c r="A7939" s="458">
        <v>44235</v>
      </c>
      <c r="B7939" s="81" t="s">
        <v>49</v>
      </c>
      <c r="C7939" s="81" t="s">
        <v>49</v>
      </c>
      <c r="D7939" s="459">
        <v>1</v>
      </c>
      <c r="E7939" s="81"/>
    </row>
    <row r="7940" spans="1:5" x14ac:dyDescent="0.25">
      <c r="A7940" s="458">
        <v>44235</v>
      </c>
      <c r="B7940" s="81" t="s">
        <v>50</v>
      </c>
      <c r="C7940" s="116" t="s">
        <v>1140</v>
      </c>
      <c r="D7940" s="459">
        <v>2</v>
      </c>
      <c r="E7940" s="81"/>
    </row>
    <row r="7941" spans="1:5" x14ac:dyDescent="0.25">
      <c r="A7941" s="458">
        <v>44235</v>
      </c>
      <c r="B7941" s="81" t="s">
        <v>27</v>
      </c>
      <c r="C7941" s="460" t="s">
        <v>1252</v>
      </c>
      <c r="D7941" s="459">
        <v>1</v>
      </c>
      <c r="E7941" s="81"/>
    </row>
    <row r="7942" spans="1:5" x14ac:dyDescent="0.25">
      <c r="A7942" s="458">
        <v>44235</v>
      </c>
      <c r="B7942" s="81" t="s">
        <v>27</v>
      </c>
      <c r="C7942" s="81" t="s">
        <v>43</v>
      </c>
      <c r="D7942" s="459">
        <v>4</v>
      </c>
      <c r="E7942" s="81"/>
    </row>
    <row r="7943" spans="1:5" x14ac:dyDescent="0.25">
      <c r="A7943" s="458">
        <v>44235</v>
      </c>
      <c r="B7943" s="81" t="s">
        <v>51</v>
      </c>
      <c r="C7943" s="81" t="s">
        <v>51</v>
      </c>
      <c r="D7943" s="459">
        <v>2</v>
      </c>
      <c r="E7943" s="81"/>
    </row>
    <row r="7944" spans="1:5" x14ac:dyDescent="0.25">
      <c r="A7944" s="458">
        <v>44235</v>
      </c>
      <c r="B7944" s="81" t="s">
        <v>10</v>
      </c>
      <c r="C7944" s="81" t="s">
        <v>10</v>
      </c>
      <c r="D7944" s="459">
        <v>0</v>
      </c>
      <c r="E7944" s="81"/>
    </row>
    <row r="7945" spans="1:5" x14ac:dyDescent="0.25">
      <c r="A7945" s="458">
        <v>44236</v>
      </c>
      <c r="B7945" s="81" t="s">
        <v>14</v>
      </c>
      <c r="C7945" s="81" t="s">
        <v>14</v>
      </c>
      <c r="D7945" s="459">
        <v>13</v>
      </c>
      <c r="E7945" s="81"/>
    </row>
    <row r="7946" spans="1:5" x14ac:dyDescent="0.25">
      <c r="A7946" s="458">
        <v>44236</v>
      </c>
      <c r="B7946" s="81" t="s">
        <v>14</v>
      </c>
      <c r="C7946" s="81" t="s">
        <v>16</v>
      </c>
      <c r="D7946" s="459">
        <v>7</v>
      </c>
      <c r="E7946" s="81"/>
    </row>
    <row r="7947" spans="1:5" x14ac:dyDescent="0.25">
      <c r="A7947" s="458">
        <v>44236</v>
      </c>
      <c r="B7947" s="81" t="s">
        <v>14</v>
      </c>
      <c r="C7947" s="81" t="s">
        <v>84</v>
      </c>
      <c r="D7947" s="459">
        <v>2</v>
      </c>
      <c r="E7947" s="81"/>
    </row>
    <row r="7948" spans="1:5" x14ac:dyDescent="0.25">
      <c r="A7948" s="458">
        <v>44236</v>
      </c>
      <c r="B7948" s="81" t="s">
        <v>20</v>
      </c>
      <c r="C7948" s="81" t="s">
        <v>20</v>
      </c>
      <c r="D7948" s="459">
        <v>42</v>
      </c>
      <c r="E7948" s="81"/>
    </row>
    <row r="7949" spans="1:5" x14ac:dyDescent="0.25">
      <c r="A7949" s="458">
        <v>44236</v>
      </c>
      <c r="B7949" s="81" t="s">
        <v>20</v>
      </c>
      <c r="C7949" s="81" t="s">
        <v>648</v>
      </c>
      <c r="D7949" s="459">
        <v>1</v>
      </c>
      <c r="E7949" s="81"/>
    </row>
    <row r="7950" spans="1:5" x14ac:dyDescent="0.25">
      <c r="A7950" s="458">
        <v>44236</v>
      </c>
      <c r="B7950" s="81" t="s">
        <v>13</v>
      </c>
      <c r="C7950" s="460" t="s">
        <v>1162</v>
      </c>
      <c r="D7950" s="459">
        <v>1</v>
      </c>
      <c r="E7950" s="81"/>
    </row>
    <row r="7951" spans="1:5" x14ac:dyDescent="0.25">
      <c r="A7951" s="458">
        <v>44236</v>
      </c>
      <c r="B7951" s="81" t="s">
        <v>13</v>
      </c>
      <c r="C7951" s="81" t="s">
        <v>13</v>
      </c>
      <c r="D7951" s="459">
        <v>2</v>
      </c>
      <c r="E7951" s="81"/>
    </row>
    <row r="7952" spans="1:5" x14ac:dyDescent="0.25">
      <c r="A7952" s="458">
        <v>44236</v>
      </c>
      <c r="B7952" s="81" t="s">
        <v>24</v>
      </c>
      <c r="C7952" s="81" t="s">
        <v>23</v>
      </c>
      <c r="D7952" s="459">
        <v>5</v>
      </c>
      <c r="E7952" s="81"/>
    </row>
    <row r="7953" spans="1:5" x14ac:dyDescent="0.25">
      <c r="A7953" s="458">
        <v>44236</v>
      </c>
      <c r="B7953" s="81" t="s">
        <v>24</v>
      </c>
      <c r="C7953" s="81" t="s">
        <v>24</v>
      </c>
      <c r="D7953" s="459">
        <v>2</v>
      </c>
      <c r="E7953" s="81"/>
    </row>
    <row r="7954" spans="1:5" x14ac:dyDescent="0.25">
      <c r="A7954" s="458">
        <v>44236</v>
      </c>
      <c r="B7954" s="81" t="s">
        <v>47</v>
      </c>
      <c r="C7954" s="81" t="s">
        <v>47</v>
      </c>
      <c r="D7954" s="459">
        <v>2</v>
      </c>
      <c r="E7954" s="81"/>
    </row>
    <row r="7955" spans="1:5" x14ac:dyDescent="0.25">
      <c r="A7955" s="458">
        <v>44236</v>
      </c>
      <c r="B7955" s="81" t="s">
        <v>48</v>
      </c>
      <c r="C7955" s="460" t="s">
        <v>1380</v>
      </c>
      <c r="D7955" s="459">
        <v>0</v>
      </c>
      <c r="E7955" s="81"/>
    </row>
    <row r="7956" spans="1:5" x14ac:dyDescent="0.25">
      <c r="A7956" s="458">
        <v>44236</v>
      </c>
      <c r="B7956" s="81" t="s">
        <v>7</v>
      </c>
      <c r="C7956" s="81" t="s">
        <v>7</v>
      </c>
      <c r="D7956" s="459">
        <v>4</v>
      </c>
      <c r="E7956" s="81"/>
    </row>
    <row r="7957" spans="1:5" x14ac:dyDescent="0.25">
      <c r="A7957" s="458">
        <v>44236</v>
      </c>
      <c r="B7957" s="81" t="s">
        <v>9</v>
      </c>
      <c r="C7957" s="460" t="s">
        <v>1192</v>
      </c>
      <c r="D7957" s="459">
        <v>2</v>
      </c>
      <c r="E7957" s="81"/>
    </row>
    <row r="7958" spans="1:5" x14ac:dyDescent="0.25">
      <c r="A7958" s="458">
        <v>44236</v>
      </c>
      <c r="B7958" s="81" t="s">
        <v>9</v>
      </c>
      <c r="C7958" s="81" t="s">
        <v>9</v>
      </c>
      <c r="D7958" s="459">
        <v>20</v>
      </c>
      <c r="E7958" s="81"/>
    </row>
    <row r="7959" spans="1:5" x14ac:dyDescent="0.25">
      <c r="A7959" s="458">
        <v>44236</v>
      </c>
      <c r="B7959" s="81" t="s">
        <v>9</v>
      </c>
      <c r="C7959" s="81" t="s">
        <v>143</v>
      </c>
      <c r="D7959" s="459">
        <v>1</v>
      </c>
      <c r="E7959" s="81"/>
    </row>
    <row r="7960" spans="1:5" x14ac:dyDescent="0.25">
      <c r="A7960" s="458">
        <v>44236</v>
      </c>
      <c r="B7960" s="81" t="s">
        <v>15</v>
      </c>
      <c r="C7960" s="81" t="s">
        <v>1139</v>
      </c>
      <c r="D7960" s="459">
        <v>2</v>
      </c>
      <c r="E7960" s="81"/>
    </row>
    <row r="7961" spans="1:5" x14ac:dyDescent="0.25">
      <c r="A7961" s="458">
        <v>44236</v>
      </c>
      <c r="B7961" s="81" t="s">
        <v>11</v>
      </c>
      <c r="C7961" s="81" t="s">
        <v>333</v>
      </c>
      <c r="D7961" s="459">
        <v>2</v>
      </c>
      <c r="E7961" s="81"/>
    </row>
    <row r="7962" spans="1:5" x14ac:dyDescent="0.25">
      <c r="A7962" s="458">
        <v>44236</v>
      </c>
      <c r="B7962" s="81" t="s">
        <v>11</v>
      </c>
      <c r="C7962" s="81" t="s">
        <v>840</v>
      </c>
      <c r="D7962" s="459">
        <v>2</v>
      </c>
      <c r="E7962" s="81"/>
    </row>
    <row r="7963" spans="1:5" x14ac:dyDescent="0.25">
      <c r="A7963" s="458">
        <v>44236</v>
      </c>
      <c r="B7963" s="81" t="s">
        <v>11</v>
      </c>
      <c r="C7963" s="81" t="s">
        <v>752</v>
      </c>
      <c r="D7963" s="459">
        <v>1</v>
      </c>
      <c r="E7963" s="81"/>
    </row>
    <row r="7964" spans="1:5" x14ac:dyDescent="0.25">
      <c r="A7964" s="458">
        <v>44236</v>
      </c>
      <c r="B7964" s="81" t="s">
        <v>11</v>
      </c>
      <c r="C7964" s="81" t="s">
        <v>133</v>
      </c>
      <c r="D7964" s="459">
        <v>1</v>
      </c>
      <c r="E7964" s="81"/>
    </row>
    <row r="7965" spans="1:5" x14ac:dyDescent="0.25">
      <c r="A7965" s="458">
        <v>44236</v>
      </c>
      <c r="B7965" s="81" t="s">
        <v>12</v>
      </c>
      <c r="C7965" s="460" t="s">
        <v>1224</v>
      </c>
      <c r="D7965" s="459">
        <v>1</v>
      </c>
      <c r="E7965" s="81"/>
    </row>
    <row r="7966" spans="1:5" x14ac:dyDescent="0.25">
      <c r="A7966" s="458">
        <v>44236</v>
      </c>
      <c r="B7966" s="81" t="s">
        <v>8</v>
      </c>
      <c r="C7966" s="81" t="s">
        <v>72</v>
      </c>
      <c r="D7966" s="459">
        <v>1</v>
      </c>
      <c r="E7966" s="81"/>
    </row>
    <row r="7967" spans="1:5" x14ac:dyDescent="0.25">
      <c r="A7967" s="458">
        <v>44236</v>
      </c>
      <c r="B7967" s="81" t="s">
        <v>8</v>
      </c>
      <c r="C7967" s="460" t="s">
        <v>1232</v>
      </c>
      <c r="D7967" s="459">
        <v>2</v>
      </c>
      <c r="E7967" s="81"/>
    </row>
    <row r="7968" spans="1:5" x14ac:dyDescent="0.25">
      <c r="A7968" s="458">
        <v>44236</v>
      </c>
      <c r="B7968" s="81" t="s">
        <v>8</v>
      </c>
      <c r="C7968" s="81" t="s">
        <v>58</v>
      </c>
      <c r="D7968" s="459">
        <v>1</v>
      </c>
      <c r="E7968" s="81"/>
    </row>
    <row r="7969" spans="1:5" x14ac:dyDescent="0.25">
      <c r="A7969" s="458">
        <v>44236</v>
      </c>
      <c r="B7969" s="81" t="s">
        <v>8</v>
      </c>
      <c r="C7969" s="81" t="s">
        <v>132</v>
      </c>
      <c r="D7969" s="459">
        <v>1</v>
      </c>
      <c r="E7969" s="81"/>
    </row>
    <row r="7970" spans="1:5" x14ac:dyDescent="0.25">
      <c r="A7970" s="458">
        <v>44236</v>
      </c>
      <c r="B7970" s="81" t="s">
        <v>8</v>
      </c>
      <c r="C7970" s="81" t="s">
        <v>203</v>
      </c>
      <c r="D7970" s="459">
        <v>4</v>
      </c>
      <c r="E7970" s="81"/>
    </row>
    <row r="7971" spans="1:5" x14ac:dyDescent="0.25">
      <c r="A7971" s="458">
        <v>44236</v>
      </c>
      <c r="B7971" s="81" t="s">
        <v>8</v>
      </c>
      <c r="C7971" s="81" t="s">
        <v>40</v>
      </c>
      <c r="D7971" s="459">
        <v>2</v>
      </c>
      <c r="E7971" s="81"/>
    </row>
    <row r="7972" spans="1:5" x14ac:dyDescent="0.25">
      <c r="A7972" s="458">
        <v>44236</v>
      </c>
      <c r="B7972" s="81" t="s">
        <v>8</v>
      </c>
      <c r="C7972" s="81" t="s">
        <v>8</v>
      </c>
      <c r="D7972" s="459">
        <v>25</v>
      </c>
      <c r="E7972" s="81"/>
    </row>
    <row r="7973" spans="1:5" x14ac:dyDescent="0.25">
      <c r="A7973" s="458">
        <v>44236</v>
      </c>
      <c r="B7973" s="81" t="s">
        <v>8</v>
      </c>
      <c r="C7973" s="81" t="s">
        <v>31</v>
      </c>
      <c r="D7973" s="459">
        <v>1</v>
      </c>
      <c r="E7973" s="81"/>
    </row>
    <row r="7974" spans="1:5" x14ac:dyDescent="0.25">
      <c r="A7974" s="458">
        <v>44236</v>
      </c>
      <c r="B7974" s="81" t="s">
        <v>49</v>
      </c>
      <c r="C7974" s="81" t="s">
        <v>49</v>
      </c>
      <c r="D7974" s="459">
        <v>2</v>
      </c>
      <c r="E7974" s="81"/>
    </row>
    <row r="7975" spans="1:5" x14ac:dyDescent="0.25">
      <c r="A7975" s="458">
        <v>44236</v>
      </c>
      <c r="B7975" s="81" t="s">
        <v>50</v>
      </c>
      <c r="C7975" s="81" t="s">
        <v>365</v>
      </c>
      <c r="D7975" s="459">
        <v>2</v>
      </c>
      <c r="E7975" s="81"/>
    </row>
    <row r="7976" spans="1:5" x14ac:dyDescent="0.25">
      <c r="A7976" s="458">
        <v>44236</v>
      </c>
      <c r="B7976" s="81" t="s">
        <v>27</v>
      </c>
      <c r="C7976" s="81" t="s">
        <v>139</v>
      </c>
      <c r="D7976" s="459">
        <v>2</v>
      </c>
      <c r="E7976" s="81"/>
    </row>
    <row r="7977" spans="1:5" x14ac:dyDescent="0.25">
      <c r="A7977" s="458">
        <v>44236</v>
      </c>
      <c r="B7977" s="81" t="s">
        <v>27</v>
      </c>
      <c r="C7977" s="81" t="s">
        <v>233</v>
      </c>
      <c r="D7977" s="459">
        <v>1</v>
      </c>
      <c r="E7977" s="81"/>
    </row>
    <row r="7978" spans="1:5" x14ac:dyDescent="0.25">
      <c r="A7978" s="458">
        <v>44236</v>
      </c>
      <c r="B7978" s="81" t="s">
        <v>27</v>
      </c>
      <c r="C7978" s="81" t="s">
        <v>43</v>
      </c>
      <c r="D7978" s="459">
        <v>19</v>
      </c>
      <c r="E7978" s="81"/>
    </row>
    <row r="7979" spans="1:5" x14ac:dyDescent="0.25">
      <c r="A7979" s="458">
        <v>44236</v>
      </c>
      <c r="B7979" s="81" t="s">
        <v>27</v>
      </c>
      <c r="C7979" s="81" t="s">
        <v>928</v>
      </c>
      <c r="D7979" s="459">
        <v>1</v>
      </c>
      <c r="E7979" s="81"/>
    </row>
    <row r="7980" spans="1:5" x14ac:dyDescent="0.25">
      <c r="A7980" s="458">
        <v>44236</v>
      </c>
      <c r="B7980" s="81" t="s">
        <v>27</v>
      </c>
      <c r="C7980" s="81" t="s">
        <v>707</v>
      </c>
      <c r="D7980" s="459">
        <v>1</v>
      </c>
      <c r="E7980" s="81"/>
    </row>
    <row r="7981" spans="1:5" x14ac:dyDescent="0.25">
      <c r="A7981" s="458">
        <v>44236</v>
      </c>
      <c r="B7981" s="81" t="s">
        <v>51</v>
      </c>
      <c r="C7981" s="81" t="s">
        <v>51</v>
      </c>
      <c r="D7981" s="459">
        <v>0</v>
      </c>
      <c r="E7981" s="81"/>
    </row>
    <row r="7982" spans="1:5" x14ac:dyDescent="0.25">
      <c r="A7982" s="458">
        <v>44236</v>
      </c>
      <c r="B7982" s="81" t="s">
        <v>10</v>
      </c>
      <c r="C7982" s="81" t="s">
        <v>10</v>
      </c>
      <c r="D7982" s="459">
        <v>1</v>
      </c>
      <c r="E7982" s="81"/>
    </row>
    <row r="7983" spans="1:5" x14ac:dyDescent="0.25">
      <c r="A7983" s="458">
        <v>44237</v>
      </c>
      <c r="B7983" s="81" t="s">
        <v>14</v>
      </c>
      <c r="C7983" s="81" t="s">
        <v>14</v>
      </c>
      <c r="D7983" s="459">
        <v>27</v>
      </c>
      <c r="E7983" s="81"/>
    </row>
    <row r="7984" spans="1:5" x14ac:dyDescent="0.25">
      <c r="A7984" s="458">
        <v>44237</v>
      </c>
      <c r="B7984" s="81" t="s">
        <v>14</v>
      </c>
      <c r="C7984" s="81" t="s">
        <v>16</v>
      </c>
      <c r="D7984" s="459">
        <v>10</v>
      </c>
      <c r="E7984" s="81"/>
    </row>
    <row r="7985" spans="1:5" x14ac:dyDescent="0.25">
      <c r="A7985" s="458">
        <v>44237</v>
      </c>
      <c r="B7985" s="81" t="s">
        <v>14</v>
      </c>
      <c r="C7985" s="81" t="s">
        <v>84</v>
      </c>
      <c r="D7985" s="459">
        <v>4</v>
      </c>
      <c r="E7985" s="81"/>
    </row>
    <row r="7986" spans="1:5" x14ac:dyDescent="0.25">
      <c r="A7986" s="458">
        <v>44237</v>
      </c>
      <c r="B7986" s="81" t="s">
        <v>20</v>
      </c>
      <c r="C7986" s="116" t="s">
        <v>1152</v>
      </c>
      <c r="D7986" s="459">
        <v>1</v>
      </c>
      <c r="E7986" s="81"/>
    </row>
    <row r="7987" spans="1:5" x14ac:dyDescent="0.25">
      <c r="A7987" s="458">
        <v>44237</v>
      </c>
      <c r="B7987" s="81" t="s">
        <v>20</v>
      </c>
      <c r="C7987" s="81" t="s">
        <v>20</v>
      </c>
      <c r="D7987" s="459">
        <v>42</v>
      </c>
      <c r="E7987" s="81"/>
    </row>
    <row r="7988" spans="1:5" x14ac:dyDescent="0.25">
      <c r="A7988" s="458">
        <v>44237</v>
      </c>
      <c r="B7988" s="81" t="s">
        <v>20</v>
      </c>
      <c r="C7988" s="81" t="s">
        <v>363</v>
      </c>
      <c r="D7988" s="459">
        <v>1</v>
      </c>
      <c r="E7988" s="81"/>
    </row>
    <row r="7989" spans="1:5" x14ac:dyDescent="0.25">
      <c r="A7989" s="458">
        <v>44237</v>
      </c>
      <c r="B7989" s="81" t="s">
        <v>20</v>
      </c>
      <c r="C7989" s="81" t="s">
        <v>709</v>
      </c>
      <c r="D7989" s="459">
        <v>1</v>
      </c>
      <c r="E7989" s="81"/>
    </row>
    <row r="7990" spans="1:5" x14ac:dyDescent="0.25">
      <c r="A7990" s="458">
        <v>44237</v>
      </c>
      <c r="B7990" s="81" t="s">
        <v>13</v>
      </c>
      <c r="C7990" s="460" t="s">
        <v>93</v>
      </c>
      <c r="D7990" s="459">
        <v>1</v>
      </c>
      <c r="E7990" s="81"/>
    </row>
    <row r="7991" spans="1:5" x14ac:dyDescent="0.25">
      <c r="A7991" s="458">
        <v>44237</v>
      </c>
      <c r="B7991" s="81" t="s">
        <v>13</v>
      </c>
      <c r="C7991" s="460" t="s">
        <v>1160</v>
      </c>
      <c r="D7991" s="459">
        <v>1</v>
      </c>
      <c r="E7991" s="81"/>
    </row>
    <row r="7992" spans="1:5" x14ac:dyDescent="0.25">
      <c r="A7992" s="458">
        <v>44237</v>
      </c>
      <c r="B7992" s="81" t="s">
        <v>13</v>
      </c>
      <c r="C7992" s="460" t="s">
        <v>1165</v>
      </c>
      <c r="D7992" s="459">
        <v>4</v>
      </c>
      <c r="E7992" s="81"/>
    </row>
    <row r="7993" spans="1:5" x14ac:dyDescent="0.25">
      <c r="A7993" s="458">
        <v>44237</v>
      </c>
      <c r="B7993" s="81" t="s">
        <v>13</v>
      </c>
      <c r="C7993" s="460" t="s">
        <v>1167</v>
      </c>
      <c r="D7993" s="459">
        <v>1</v>
      </c>
      <c r="E7993" s="81"/>
    </row>
    <row r="7994" spans="1:5" x14ac:dyDescent="0.25">
      <c r="A7994" s="458">
        <v>44237</v>
      </c>
      <c r="B7994" s="81" t="s">
        <v>24</v>
      </c>
      <c r="C7994" s="81" t="s">
        <v>23</v>
      </c>
      <c r="D7994" s="459">
        <v>3</v>
      </c>
      <c r="E7994" s="81"/>
    </row>
    <row r="7995" spans="1:5" x14ac:dyDescent="0.25">
      <c r="A7995" s="458">
        <v>44237</v>
      </c>
      <c r="B7995" s="81" t="s">
        <v>24</v>
      </c>
      <c r="C7995" s="460" t="s">
        <v>1170</v>
      </c>
      <c r="D7995" s="459">
        <v>2</v>
      </c>
      <c r="E7995" s="81"/>
    </row>
    <row r="7996" spans="1:5" x14ac:dyDescent="0.25">
      <c r="A7996" s="458">
        <v>44237</v>
      </c>
      <c r="B7996" s="81" t="s">
        <v>24</v>
      </c>
      <c r="C7996" s="81" t="s">
        <v>24</v>
      </c>
      <c r="D7996" s="459">
        <v>1</v>
      </c>
      <c r="E7996" s="81"/>
    </row>
    <row r="7997" spans="1:5" x14ac:dyDescent="0.25">
      <c r="A7997" s="458">
        <v>44237</v>
      </c>
      <c r="B7997" s="81" t="s">
        <v>24</v>
      </c>
      <c r="C7997" s="460" t="s">
        <v>1182</v>
      </c>
      <c r="D7997" s="459">
        <v>2</v>
      </c>
      <c r="E7997" s="81"/>
    </row>
    <row r="7998" spans="1:5" x14ac:dyDescent="0.25">
      <c r="A7998" s="458">
        <v>44237</v>
      </c>
      <c r="B7998" s="81" t="s">
        <v>24</v>
      </c>
      <c r="C7998" s="81" t="s">
        <v>36</v>
      </c>
      <c r="D7998" s="459">
        <v>1</v>
      </c>
      <c r="E7998" s="81"/>
    </row>
    <row r="7999" spans="1:5" x14ac:dyDescent="0.25">
      <c r="A7999" s="458">
        <v>44237</v>
      </c>
      <c r="B7999" s="81" t="s">
        <v>47</v>
      </c>
      <c r="C7999" s="81" t="s">
        <v>47</v>
      </c>
      <c r="D7999" s="459">
        <v>0</v>
      </c>
      <c r="E7999" s="81"/>
    </row>
    <row r="8000" spans="1:5" x14ac:dyDescent="0.25">
      <c r="A8000" s="458">
        <v>44237</v>
      </c>
      <c r="B8000" s="81" t="s">
        <v>48</v>
      </c>
      <c r="C8000" s="460" t="s">
        <v>1380</v>
      </c>
      <c r="D8000" s="459">
        <v>1</v>
      </c>
      <c r="E8000" s="81"/>
    </row>
    <row r="8001" spans="1:5" x14ac:dyDescent="0.25">
      <c r="A8001" s="458">
        <v>44237</v>
      </c>
      <c r="B8001" s="81" t="s">
        <v>7</v>
      </c>
      <c r="C8001" s="81" t="s">
        <v>7</v>
      </c>
      <c r="D8001" s="459">
        <v>0</v>
      </c>
      <c r="E8001" s="81"/>
    </row>
    <row r="8002" spans="1:5" x14ac:dyDescent="0.25">
      <c r="A8002" s="458">
        <v>44237</v>
      </c>
      <c r="B8002" s="81" t="s">
        <v>9</v>
      </c>
      <c r="C8002" s="81" t="s">
        <v>9</v>
      </c>
      <c r="D8002" s="459">
        <v>12</v>
      </c>
      <c r="E8002" s="81"/>
    </row>
    <row r="8003" spans="1:5" x14ac:dyDescent="0.25">
      <c r="A8003" s="458">
        <v>44237</v>
      </c>
      <c r="B8003" s="81" t="s">
        <v>15</v>
      </c>
      <c r="C8003" s="81" t="s">
        <v>1139</v>
      </c>
      <c r="D8003" s="459">
        <v>1</v>
      </c>
      <c r="E8003" s="81"/>
    </row>
    <row r="8004" spans="1:5" x14ac:dyDescent="0.25">
      <c r="A8004" s="458">
        <v>44237</v>
      </c>
      <c r="B8004" s="81" t="s">
        <v>11</v>
      </c>
      <c r="C8004" s="81" t="s">
        <v>333</v>
      </c>
      <c r="D8004" s="459">
        <v>1</v>
      </c>
      <c r="E8004" s="81"/>
    </row>
    <row r="8005" spans="1:5" x14ac:dyDescent="0.25">
      <c r="A8005" s="458">
        <v>44237</v>
      </c>
      <c r="B8005" s="81" t="s">
        <v>11</v>
      </c>
      <c r="C8005" s="81" t="s">
        <v>11</v>
      </c>
      <c r="D8005" s="459">
        <v>2</v>
      </c>
      <c r="E8005" s="81"/>
    </row>
    <row r="8006" spans="1:5" x14ac:dyDescent="0.25">
      <c r="A8006" s="458">
        <v>44237</v>
      </c>
      <c r="B8006" s="81" t="s">
        <v>11</v>
      </c>
      <c r="C8006" s="81" t="s">
        <v>840</v>
      </c>
      <c r="D8006" s="459">
        <v>1</v>
      </c>
      <c r="E8006" s="81"/>
    </row>
    <row r="8007" spans="1:5" x14ac:dyDescent="0.25">
      <c r="A8007" s="458">
        <v>44237</v>
      </c>
      <c r="B8007" s="81" t="s">
        <v>12</v>
      </c>
      <c r="C8007" s="81" t="s">
        <v>12</v>
      </c>
      <c r="D8007" s="459">
        <v>1</v>
      </c>
      <c r="E8007" s="81"/>
    </row>
    <row r="8008" spans="1:5" x14ac:dyDescent="0.25">
      <c r="A8008" s="458">
        <v>44237</v>
      </c>
      <c r="B8008" s="81" t="s">
        <v>8</v>
      </c>
      <c r="C8008" s="81" t="s">
        <v>72</v>
      </c>
      <c r="D8008" s="459">
        <v>2</v>
      </c>
      <c r="E8008" s="81"/>
    </row>
    <row r="8009" spans="1:5" x14ac:dyDescent="0.25">
      <c r="A8009" s="458">
        <v>44237</v>
      </c>
      <c r="B8009" s="81" t="s">
        <v>8</v>
      </c>
      <c r="C8009" s="460" t="s">
        <v>1232</v>
      </c>
      <c r="D8009" s="459">
        <v>1</v>
      </c>
      <c r="E8009" s="81"/>
    </row>
    <row r="8010" spans="1:5" x14ac:dyDescent="0.25">
      <c r="A8010" s="458">
        <v>44237</v>
      </c>
      <c r="B8010" s="81" t="s">
        <v>8</v>
      </c>
      <c r="C8010" s="81" t="s">
        <v>58</v>
      </c>
      <c r="D8010" s="459">
        <v>2</v>
      </c>
      <c r="E8010" s="81"/>
    </row>
    <row r="8011" spans="1:5" x14ac:dyDescent="0.25">
      <c r="A8011" s="458">
        <v>44237</v>
      </c>
      <c r="B8011" s="81" t="s">
        <v>8</v>
      </c>
      <c r="C8011" s="81" t="s">
        <v>140</v>
      </c>
      <c r="D8011" s="459">
        <v>1</v>
      </c>
      <c r="E8011" s="81"/>
    </row>
    <row r="8012" spans="1:5" x14ac:dyDescent="0.25">
      <c r="A8012" s="458">
        <v>44237</v>
      </c>
      <c r="B8012" s="81" t="s">
        <v>8</v>
      </c>
      <c r="C8012" s="81" t="s">
        <v>203</v>
      </c>
      <c r="D8012" s="459">
        <v>3</v>
      </c>
      <c r="E8012" s="81"/>
    </row>
    <row r="8013" spans="1:5" x14ac:dyDescent="0.25">
      <c r="A8013" s="458">
        <v>44237</v>
      </c>
      <c r="B8013" s="81" t="s">
        <v>8</v>
      </c>
      <c r="C8013" s="81" t="s">
        <v>8</v>
      </c>
      <c r="D8013" s="459">
        <v>42</v>
      </c>
      <c r="E8013" s="81"/>
    </row>
    <row r="8014" spans="1:5" x14ac:dyDescent="0.25">
      <c r="A8014" s="458">
        <v>44237</v>
      </c>
      <c r="B8014" s="81" t="s">
        <v>8</v>
      </c>
      <c r="C8014" s="81" t="s">
        <v>31</v>
      </c>
      <c r="D8014" s="459">
        <v>2</v>
      </c>
      <c r="E8014" s="81"/>
    </row>
    <row r="8015" spans="1:5" x14ac:dyDescent="0.25">
      <c r="A8015" s="458">
        <v>44237</v>
      </c>
      <c r="B8015" s="81" t="s">
        <v>8</v>
      </c>
      <c r="C8015" s="81" t="s">
        <v>110</v>
      </c>
      <c r="D8015" s="459">
        <v>3</v>
      </c>
      <c r="E8015" s="81"/>
    </row>
    <row r="8016" spans="1:5" x14ac:dyDescent="0.25">
      <c r="A8016" s="458">
        <v>44237</v>
      </c>
      <c r="B8016" s="81" t="s">
        <v>49</v>
      </c>
      <c r="C8016" s="81" t="s">
        <v>49</v>
      </c>
      <c r="D8016" s="459">
        <v>1</v>
      </c>
      <c r="E8016" s="81"/>
    </row>
    <row r="8017" spans="1:5" x14ac:dyDescent="0.25">
      <c r="A8017" s="458">
        <v>44237</v>
      </c>
      <c r="B8017" s="81" t="s">
        <v>50</v>
      </c>
      <c r="C8017" s="81" t="s">
        <v>365</v>
      </c>
      <c r="D8017" s="459">
        <v>1</v>
      </c>
      <c r="E8017" s="81"/>
    </row>
    <row r="8018" spans="1:5" x14ac:dyDescent="0.25">
      <c r="A8018" s="458">
        <v>44237</v>
      </c>
      <c r="B8018" s="81" t="s">
        <v>27</v>
      </c>
      <c r="C8018" s="460" t="s">
        <v>1252</v>
      </c>
      <c r="D8018" s="459">
        <v>1</v>
      </c>
      <c r="E8018" s="81"/>
    </row>
    <row r="8019" spans="1:5" x14ac:dyDescent="0.25">
      <c r="A8019" s="458">
        <v>44237</v>
      </c>
      <c r="B8019" s="81" t="s">
        <v>27</v>
      </c>
      <c r="C8019" s="81" t="s">
        <v>139</v>
      </c>
      <c r="D8019" s="459">
        <v>3</v>
      </c>
      <c r="E8019" s="81"/>
    </row>
    <row r="8020" spans="1:5" x14ac:dyDescent="0.25">
      <c r="A8020" s="458">
        <v>44237</v>
      </c>
      <c r="B8020" s="81" t="s">
        <v>27</v>
      </c>
      <c r="C8020" s="81" t="s">
        <v>43</v>
      </c>
      <c r="D8020" s="459">
        <v>12</v>
      </c>
      <c r="E8020" s="81"/>
    </row>
    <row r="8021" spans="1:5" x14ac:dyDescent="0.25">
      <c r="A8021" s="458">
        <v>44237</v>
      </c>
      <c r="B8021" s="81" t="s">
        <v>27</v>
      </c>
      <c r="C8021" s="81" t="s">
        <v>928</v>
      </c>
      <c r="D8021" s="459">
        <v>1</v>
      </c>
      <c r="E8021" s="81"/>
    </row>
    <row r="8022" spans="1:5" x14ac:dyDescent="0.25">
      <c r="A8022" s="458">
        <v>44237</v>
      </c>
      <c r="B8022" s="81" t="s">
        <v>27</v>
      </c>
      <c r="C8022" s="460" t="s">
        <v>1257</v>
      </c>
      <c r="D8022" s="459">
        <v>1</v>
      </c>
      <c r="E8022" s="81"/>
    </row>
    <row r="8023" spans="1:5" x14ac:dyDescent="0.25">
      <c r="A8023" s="458">
        <v>44237</v>
      </c>
      <c r="B8023" s="81" t="s">
        <v>51</v>
      </c>
      <c r="C8023" s="81" t="s">
        <v>51</v>
      </c>
      <c r="D8023" s="459">
        <v>1</v>
      </c>
      <c r="E8023" s="81"/>
    </row>
    <row r="8024" spans="1:5" x14ac:dyDescent="0.25">
      <c r="A8024" s="458">
        <v>44237</v>
      </c>
      <c r="B8024" s="81" t="s">
        <v>10</v>
      </c>
      <c r="C8024" s="81" t="s">
        <v>10</v>
      </c>
      <c r="D8024" s="459">
        <v>2</v>
      </c>
      <c r="E8024" s="81"/>
    </row>
    <row r="8025" spans="1:5" x14ac:dyDescent="0.25">
      <c r="A8025" s="458">
        <v>44238</v>
      </c>
      <c r="B8025" s="81" t="s">
        <v>14</v>
      </c>
      <c r="C8025" s="81" t="s">
        <v>936</v>
      </c>
      <c r="D8025" s="459">
        <v>1</v>
      </c>
      <c r="E8025" s="81"/>
    </row>
    <row r="8026" spans="1:5" x14ac:dyDescent="0.25">
      <c r="A8026" s="458">
        <v>44238</v>
      </c>
      <c r="B8026" s="81" t="s">
        <v>14</v>
      </c>
      <c r="C8026" s="81" t="s">
        <v>14</v>
      </c>
      <c r="D8026" s="459">
        <v>5</v>
      </c>
      <c r="E8026" s="81"/>
    </row>
    <row r="8027" spans="1:5" x14ac:dyDescent="0.25">
      <c r="A8027" s="458">
        <v>44238</v>
      </c>
      <c r="B8027" s="81" t="s">
        <v>14</v>
      </c>
      <c r="C8027" s="81" t="s">
        <v>16</v>
      </c>
      <c r="D8027" s="459">
        <v>4</v>
      </c>
      <c r="E8027" s="81"/>
    </row>
    <row r="8028" spans="1:5" x14ac:dyDescent="0.25">
      <c r="A8028" s="458">
        <v>44238</v>
      </c>
      <c r="B8028" s="81" t="s">
        <v>14</v>
      </c>
      <c r="C8028" s="81" t="s">
        <v>84</v>
      </c>
      <c r="D8028" s="459">
        <v>2</v>
      </c>
      <c r="E8028" s="81"/>
    </row>
    <row r="8029" spans="1:5" x14ac:dyDescent="0.25">
      <c r="A8029" s="458">
        <v>44238</v>
      </c>
      <c r="B8029" s="81" t="s">
        <v>20</v>
      </c>
      <c r="C8029" s="81" t="s">
        <v>20</v>
      </c>
      <c r="D8029" s="459">
        <v>26</v>
      </c>
      <c r="E8029" s="81"/>
    </row>
    <row r="8030" spans="1:5" x14ac:dyDescent="0.25">
      <c r="A8030" s="458">
        <v>44238</v>
      </c>
      <c r="B8030" s="81" t="s">
        <v>13</v>
      </c>
      <c r="C8030" s="81" t="s">
        <v>13</v>
      </c>
      <c r="D8030" s="459">
        <v>5</v>
      </c>
      <c r="E8030" s="81"/>
    </row>
    <row r="8031" spans="1:5" x14ac:dyDescent="0.25">
      <c r="A8031" s="458">
        <v>44238</v>
      </c>
      <c r="B8031" s="81" t="s">
        <v>13</v>
      </c>
      <c r="C8031" s="460" t="s">
        <v>1165</v>
      </c>
      <c r="D8031" s="459">
        <v>2</v>
      </c>
      <c r="E8031" s="81"/>
    </row>
    <row r="8032" spans="1:5" x14ac:dyDescent="0.25">
      <c r="A8032" s="458">
        <v>44238</v>
      </c>
      <c r="B8032" s="81" t="s">
        <v>24</v>
      </c>
      <c r="C8032" s="81" t="s">
        <v>23</v>
      </c>
      <c r="D8032" s="459">
        <v>9</v>
      </c>
      <c r="E8032" s="81"/>
    </row>
    <row r="8033" spans="1:5" x14ac:dyDescent="0.25">
      <c r="A8033" s="458">
        <v>44238</v>
      </c>
      <c r="B8033" s="81" t="s">
        <v>24</v>
      </c>
      <c r="C8033" s="460" t="s">
        <v>1180</v>
      </c>
      <c r="D8033" s="459">
        <v>1</v>
      </c>
      <c r="E8033" s="81"/>
    </row>
    <row r="8034" spans="1:5" x14ac:dyDescent="0.25">
      <c r="A8034" s="458">
        <v>44238</v>
      </c>
      <c r="B8034" s="81" t="s">
        <v>24</v>
      </c>
      <c r="C8034" s="81" t="s">
        <v>24</v>
      </c>
      <c r="D8034" s="459">
        <v>2</v>
      </c>
      <c r="E8034" s="81"/>
    </row>
    <row r="8035" spans="1:5" x14ac:dyDescent="0.25">
      <c r="A8035" s="458">
        <v>44238</v>
      </c>
      <c r="B8035" s="81" t="s">
        <v>47</v>
      </c>
      <c r="C8035" s="81" t="s">
        <v>47</v>
      </c>
      <c r="D8035" s="459">
        <v>12</v>
      </c>
      <c r="E8035" s="81"/>
    </row>
    <row r="8036" spans="1:5" x14ac:dyDescent="0.25">
      <c r="A8036" s="458">
        <v>44238</v>
      </c>
      <c r="B8036" s="81" t="s">
        <v>48</v>
      </c>
      <c r="C8036" s="460" t="s">
        <v>1380</v>
      </c>
      <c r="D8036" s="459">
        <v>0</v>
      </c>
      <c r="E8036" s="81"/>
    </row>
    <row r="8037" spans="1:5" x14ac:dyDescent="0.25">
      <c r="A8037" s="458">
        <v>44238</v>
      </c>
      <c r="B8037" s="81" t="s">
        <v>7</v>
      </c>
      <c r="C8037" s="81" t="s">
        <v>7</v>
      </c>
      <c r="D8037" s="459">
        <v>7</v>
      </c>
      <c r="E8037" s="81"/>
    </row>
    <row r="8038" spans="1:5" x14ac:dyDescent="0.25">
      <c r="A8038" s="458">
        <v>44238</v>
      </c>
      <c r="B8038" s="81" t="s">
        <v>9</v>
      </c>
      <c r="C8038" s="81" t="s">
        <v>9</v>
      </c>
      <c r="D8038" s="459">
        <v>17</v>
      </c>
      <c r="E8038" s="81"/>
    </row>
    <row r="8039" spans="1:5" x14ac:dyDescent="0.25">
      <c r="A8039" s="458">
        <v>44238</v>
      </c>
      <c r="B8039" s="81" t="s">
        <v>9</v>
      </c>
      <c r="C8039" s="81" t="s">
        <v>143</v>
      </c>
      <c r="D8039" s="459">
        <v>4</v>
      </c>
      <c r="E8039" s="81"/>
    </row>
    <row r="8040" spans="1:5" x14ac:dyDescent="0.25">
      <c r="A8040" s="458">
        <v>44238</v>
      </c>
      <c r="B8040" s="81" t="s">
        <v>15</v>
      </c>
      <c r="C8040" s="81" t="s">
        <v>1139</v>
      </c>
      <c r="D8040" s="459">
        <v>1</v>
      </c>
      <c r="E8040" s="81"/>
    </row>
    <row r="8041" spans="1:5" x14ac:dyDescent="0.25">
      <c r="A8041" s="458">
        <v>44238</v>
      </c>
      <c r="B8041" s="81" t="s">
        <v>11</v>
      </c>
      <c r="C8041" s="81" t="s">
        <v>333</v>
      </c>
      <c r="D8041" s="459">
        <v>3</v>
      </c>
      <c r="E8041" s="81"/>
    </row>
    <row r="8042" spans="1:5" x14ac:dyDescent="0.25">
      <c r="A8042" s="458">
        <v>44238</v>
      </c>
      <c r="B8042" s="81" t="s">
        <v>11</v>
      </c>
      <c r="C8042" s="81" t="s">
        <v>11</v>
      </c>
      <c r="D8042" s="459">
        <v>6</v>
      </c>
      <c r="E8042" s="81"/>
    </row>
    <row r="8043" spans="1:5" x14ac:dyDescent="0.25">
      <c r="A8043" s="458">
        <v>44238</v>
      </c>
      <c r="B8043" s="81" t="s">
        <v>11</v>
      </c>
      <c r="C8043" s="81" t="s">
        <v>840</v>
      </c>
      <c r="D8043" s="459">
        <v>1</v>
      </c>
      <c r="E8043" s="81"/>
    </row>
    <row r="8044" spans="1:5" x14ac:dyDescent="0.25">
      <c r="A8044" s="458">
        <v>44238</v>
      </c>
      <c r="B8044" s="81" t="s">
        <v>11</v>
      </c>
      <c r="C8044" s="81" t="s">
        <v>133</v>
      </c>
      <c r="D8044" s="459">
        <v>1</v>
      </c>
      <c r="E8044" s="81"/>
    </row>
    <row r="8045" spans="1:5" x14ac:dyDescent="0.25">
      <c r="A8045" s="458">
        <v>44238</v>
      </c>
      <c r="B8045" s="81" t="s">
        <v>12</v>
      </c>
      <c r="C8045" s="116" t="s">
        <v>1223</v>
      </c>
      <c r="D8045" s="459">
        <v>1</v>
      </c>
      <c r="E8045" s="81"/>
    </row>
    <row r="8046" spans="1:5" x14ac:dyDescent="0.25">
      <c r="A8046" s="458">
        <v>44238</v>
      </c>
      <c r="B8046" s="81" t="s">
        <v>12</v>
      </c>
      <c r="C8046" s="460" t="s">
        <v>1224</v>
      </c>
      <c r="D8046" s="459">
        <v>1</v>
      </c>
      <c r="E8046" s="81"/>
    </row>
    <row r="8047" spans="1:5" x14ac:dyDescent="0.25">
      <c r="A8047" s="458">
        <v>44238</v>
      </c>
      <c r="B8047" s="81" t="s">
        <v>12</v>
      </c>
      <c r="C8047" s="81" t="s">
        <v>12</v>
      </c>
      <c r="D8047" s="459">
        <v>2</v>
      </c>
      <c r="E8047" s="81"/>
    </row>
    <row r="8048" spans="1:5" x14ac:dyDescent="0.25">
      <c r="A8048" s="458">
        <v>44238</v>
      </c>
      <c r="B8048" s="81" t="s">
        <v>8</v>
      </c>
      <c r="C8048" s="460" t="s">
        <v>1232</v>
      </c>
      <c r="D8048" s="459">
        <v>1</v>
      </c>
      <c r="E8048" s="81"/>
    </row>
    <row r="8049" spans="1:5" x14ac:dyDescent="0.25">
      <c r="A8049" s="458">
        <v>44238</v>
      </c>
      <c r="B8049" s="81" t="s">
        <v>8</v>
      </c>
      <c r="C8049" s="81" t="s">
        <v>58</v>
      </c>
      <c r="D8049" s="459">
        <v>1</v>
      </c>
      <c r="E8049" s="81"/>
    </row>
    <row r="8050" spans="1:5" x14ac:dyDescent="0.25">
      <c r="A8050" s="458">
        <v>44238</v>
      </c>
      <c r="B8050" s="81" t="s">
        <v>8</v>
      </c>
      <c r="C8050" s="81" t="s">
        <v>203</v>
      </c>
      <c r="D8050" s="459">
        <v>5</v>
      </c>
      <c r="E8050" s="81"/>
    </row>
    <row r="8051" spans="1:5" x14ac:dyDescent="0.25">
      <c r="A8051" s="458">
        <v>44238</v>
      </c>
      <c r="B8051" s="81" t="s">
        <v>8</v>
      </c>
      <c r="C8051" s="81" t="s">
        <v>8</v>
      </c>
      <c r="D8051" s="459">
        <v>31</v>
      </c>
      <c r="E8051" s="81"/>
    </row>
    <row r="8052" spans="1:5" x14ac:dyDescent="0.25">
      <c r="A8052" s="458">
        <v>44238</v>
      </c>
      <c r="B8052" s="81" t="s">
        <v>8</v>
      </c>
      <c r="C8052" s="81" t="s">
        <v>31</v>
      </c>
      <c r="D8052" s="459">
        <v>2</v>
      </c>
      <c r="E8052" s="81"/>
    </row>
    <row r="8053" spans="1:5" x14ac:dyDescent="0.25">
      <c r="A8053" s="458">
        <v>44238</v>
      </c>
      <c r="B8053" s="81" t="s">
        <v>8</v>
      </c>
      <c r="C8053" s="81" t="s">
        <v>110</v>
      </c>
      <c r="D8053" s="459">
        <v>2</v>
      </c>
      <c r="E8053" s="81"/>
    </row>
    <row r="8054" spans="1:5" x14ac:dyDescent="0.25">
      <c r="A8054" s="458">
        <v>44238</v>
      </c>
      <c r="B8054" s="81" t="s">
        <v>49</v>
      </c>
      <c r="C8054" s="460" t="s">
        <v>1246</v>
      </c>
      <c r="D8054" s="459">
        <v>2</v>
      </c>
      <c r="E8054" s="81"/>
    </row>
    <row r="8055" spans="1:5" x14ac:dyDescent="0.25">
      <c r="A8055" s="458">
        <v>44238</v>
      </c>
      <c r="B8055" s="81" t="s">
        <v>49</v>
      </c>
      <c r="C8055" s="81" t="s">
        <v>49</v>
      </c>
      <c r="D8055" s="459">
        <v>2</v>
      </c>
      <c r="E8055" s="81"/>
    </row>
    <row r="8056" spans="1:5" x14ac:dyDescent="0.25">
      <c r="A8056" s="458">
        <v>44238</v>
      </c>
      <c r="B8056" s="81" t="s">
        <v>50</v>
      </c>
      <c r="C8056" s="81" t="s">
        <v>365</v>
      </c>
      <c r="D8056" s="459">
        <v>7</v>
      </c>
      <c r="E8056" s="81"/>
    </row>
    <row r="8057" spans="1:5" x14ac:dyDescent="0.25">
      <c r="A8057" s="458">
        <v>44238</v>
      </c>
      <c r="B8057" s="81" t="s">
        <v>27</v>
      </c>
      <c r="C8057" s="81" t="s">
        <v>43</v>
      </c>
      <c r="D8057" s="459">
        <v>14</v>
      </c>
      <c r="E8057" s="81"/>
    </row>
    <row r="8058" spans="1:5" x14ac:dyDescent="0.25">
      <c r="A8058" s="458">
        <v>44238</v>
      </c>
      <c r="B8058" s="81" t="s">
        <v>51</v>
      </c>
      <c r="C8058" s="81" t="s">
        <v>51</v>
      </c>
      <c r="D8058" s="459">
        <v>6</v>
      </c>
      <c r="E8058" s="81"/>
    </row>
    <row r="8059" spans="1:5" x14ac:dyDescent="0.25">
      <c r="A8059" s="458">
        <v>44238</v>
      </c>
      <c r="B8059" s="81" t="s">
        <v>10</v>
      </c>
      <c r="C8059" s="81" t="s">
        <v>340</v>
      </c>
      <c r="D8059" s="459">
        <v>2</v>
      </c>
      <c r="E8059" s="81"/>
    </row>
    <row r="8060" spans="1:5" x14ac:dyDescent="0.25">
      <c r="A8060" s="458">
        <v>44238</v>
      </c>
      <c r="B8060" s="81" t="s">
        <v>10</v>
      </c>
      <c r="C8060" s="81" t="s">
        <v>10</v>
      </c>
      <c r="D8060" s="459">
        <v>8</v>
      </c>
      <c r="E8060" s="81"/>
    </row>
    <row r="8061" spans="1:5" x14ac:dyDescent="0.25">
      <c r="A8061" s="458">
        <v>44239</v>
      </c>
      <c r="B8061" s="81" t="s">
        <v>14</v>
      </c>
      <c r="C8061" s="81" t="s">
        <v>14</v>
      </c>
      <c r="D8061" s="459">
        <v>3</v>
      </c>
      <c r="E8061" s="81"/>
    </row>
    <row r="8062" spans="1:5" x14ac:dyDescent="0.25">
      <c r="A8062" s="458">
        <v>44239</v>
      </c>
      <c r="B8062" s="81" t="s">
        <v>14</v>
      </c>
      <c r="C8062" s="81" t="s">
        <v>16</v>
      </c>
      <c r="D8062" s="459">
        <v>6</v>
      </c>
      <c r="E8062" s="81"/>
    </row>
    <row r="8063" spans="1:5" x14ac:dyDescent="0.25">
      <c r="A8063" s="458">
        <v>44239</v>
      </c>
      <c r="B8063" s="81" t="s">
        <v>14</v>
      </c>
      <c r="C8063" s="81" t="s">
        <v>84</v>
      </c>
      <c r="D8063" s="459">
        <v>3</v>
      </c>
      <c r="E8063" s="81"/>
    </row>
    <row r="8064" spans="1:5" x14ac:dyDescent="0.25">
      <c r="A8064" s="458">
        <v>44239</v>
      </c>
      <c r="B8064" s="81" t="s">
        <v>20</v>
      </c>
      <c r="C8064" s="81" t="s">
        <v>20</v>
      </c>
      <c r="D8064" s="459">
        <v>23</v>
      </c>
      <c r="E8064" s="81"/>
    </row>
    <row r="8065" spans="1:5" x14ac:dyDescent="0.25">
      <c r="A8065" s="458">
        <v>44239</v>
      </c>
      <c r="B8065" s="81" t="s">
        <v>20</v>
      </c>
      <c r="C8065" s="81" t="s">
        <v>648</v>
      </c>
      <c r="D8065" s="459">
        <v>1</v>
      </c>
      <c r="E8065" s="81"/>
    </row>
    <row r="8066" spans="1:5" x14ac:dyDescent="0.25">
      <c r="A8066" s="458">
        <v>44239</v>
      </c>
      <c r="B8066" s="81" t="s">
        <v>20</v>
      </c>
      <c r="C8066" s="81" t="s">
        <v>709</v>
      </c>
      <c r="D8066" s="459">
        <v>1</v>
      </c>
      <c r="E8066" s="81"/>
    </row>
    <row r="8067" spans="1:5" x14ac:dyDescent="0.25">
      <c r="A8067" s="458">
        <v>44239</v>
      </c>
      <c r="B8067" s="81" t="s">
        <v>13</v>
      </c>
      <c r="C8067" s="81" t="s">
        <v>13</v>
      </c>
      <c r="D8067" s="459">
        <v>1</v>
      </c>
      <c r="E8067" s="81"/>
    </row>
    <row r="8068" spans="1:5" x14ac:dyDescent="0.25">
      <c r="A8068" s="458">
        <v>44239</v>
      </c>
      <c r="B8068" s="81" t="s">
        <v>13</v>
      </c>
      <c r="C8068" s="460" t="s">
        <v>1164</v>
      </c>
      <c r="D8068" s="459">
        <v>1</v>
      </c>
      <c r="E8068" s="81"/>
    </row>
    <row r="8069" spans="1:5" x14ac:dyDescent="0.25">
      <c r="A8069" s="458">
        <v>44239</v>
      </c>
      <c r="B8069" s="81" t="s">
        <v>24</v>
      </c>
      <c r="C8069" s="81" t="s">
        <v>23</v>
      </c>
      <c r="D8069" s="459">
        <v>5</v>
      </c>
      <c r="E8069" s="81"/>
    </row>
    <row r="8070" spans="1:5" x14ac:dyDescent="0.25">
      <c r="A8070" s="458">
        <v>44239</v>
      </c>
      <c r="B8070" s="81" t="s">
        <v>24</v>
      </c>
      <c r="C8070" s="81" t="s">
        <v>24</v>
      </c>
      <c r="D8070" s="459">
        <v>1</v>
      </c>
      <c r="E8070" s="81"/>
    </row>
    <row r="8071" spans="1:5" x14ac:dyDescent="0.25">
      <c r="A8071" s="458">
        <v>44239</v>
      </c>
      <c r="B8071" s="81" t="s">
        <v>47</v>
      </c>
      <c r="C8071" s="81" t="s">
        <v>47</v>
      </c>
      <c r="D8071" s="459">
        <v>3</v>
      </c>
      <c r="E8071" s="81"/>
    </row>
    <row r="8072" spans="1:5" x14ac:dyDescent="0.25">
      <c r="A8072" s="458">
        <v>44239</v>
      </c>
      <c r="B8072" s="81" t="s">
        <v>48</v>
      </c>
      <c r="C8072" s="460" t="s">
        <v>1380</v>
      </c>
      <c r="D8072" s="459">
        <v>8</v>
      </c>
      <c r="E8072" s="81"/>
    </row>
    <row r="8073" spans="1:5" x14ac:dyDescent="0.25">
      <c r="A8073" s="458">
        <v>44239</v>
      </c>
      <c r="B8073" s="81" t="s">
        <v>7</v>
      </c>
      <c r="C8073" s="81" t="s">
        <v>7</v>
      </c>
      <c r="D8073" s="459">
        <v>2</v>
      </c>
      <c r="E8073" s="81"/>
    </row>
    <row r="8074" spans="1:5" x14ac:dyDescent="0.25">
      <c r="A8074" s="458">
        <v>44239</v>
      </c>
      <c r="B8074" s="81" t="s">
        <v>9</v>
      </c>
      <c r="C8074" s="460" t="s">
        <v>1195</v>
      </c>
      <c r="D8074" s="459">
        <v>1</v>
      </c>
      <c r="E8074" s="81"/>
    </row>
    <row r="8075" spans="1:5" x14ac:dyDescent="0.25">
      <c r="A8075" s="458">
        <v>44239</v>
      </c>
      <c r="B8075" s="81" t="s">
        <v>9</v>
      </c>
      <c r="C8075" s="81" t="s">
        <v>9</v>
      </c>
      <c r="D8075" s="459">
        <v>14</v>
      </c>
      <c r="E8075" s="81"/>
    </row>
    <row r="8076" spans="1:5" x14ac:dyDescent="0.25">
      <c r="A8076" s="458">
        <v>44239</v>
      </c>
      <c r="B8076" s="81" t="s">
        <v>9</v>
      </c>
      <c r="C8076" s="81" t="s">
        <v>143</v>
      </c>
      <c r="D8076" s="459">
        <v>2</v>
      </c>
      <c r="E8076" s="81"/>
    </row>
    <row r="8077" spans="1:5" x14ac:dyDescent="0.25">
      <c r="A8077" s="458">
        <v>44239</v>
      </c>
      <c r="B8077" s="81" t="s">
        <v>15</v>
      </c>
      <c r="C8077" s="81" t="s">
        <v>1139</v>
      </c>
      <c r="D8077" s="459">
        <v>2</v>
      </c>
      <c r="E8077" s="81"/>
    </row>
    <row r="8078" spans="1:5" x14ac:dyDescent="0.25">
      <c r="A8078" s="458">
        <v>44239</v>
      </c>
      <c r="B8078" s="81" t="s">
        <v>11</v>
      </c>
      <c r="C8078" s="81" t="s">
        <v>333</v>
      </c>
      <c r="D8078" s="459">
        <v>3</v>
      </c>
      <c r="E8078" s="81"/>
    </row>
    <row r="8079" spans="1:5" x14ac:dyDescent="0.25">
      <c r="A8079" s="458">
        <v>44239</v>
      </c>
      <c r="B8079" s="81" t="s">
        <v>11</v>
      </c>
      <c r="C8079" s="81" t="s">
        <v>11</v>
      </c>
      <c r="D8079" s="459">
        <v>1</v>
      </c>
      <c r="E8079" s="81"/>
    </row>
    <row r="8080" spans="1:5" x14ac:dyDescent="0.25">
      <c r="A8080" s="458">
        <v>44239</v>
      </c>
      <c r="B8080" s="81" t="s">
        <v>11</v>
      </c>
      <c r="C8080" s="81" t="s">
        <v>840</v>
      </c>
      <c r="D8080" s="459">
        <v>1</v>
      </c>
      <c r="E8080" s="81"/>
    </row>
    <row r="8081" spans="1:5" x14ac:dyDescent="0.25">
      <c r="A8081" s="458">
        <v>44239</v>
      </c>
      <c r="B8081" s="81" t="s">
        <v>12</v>
      </c>
      <c r="C8081" s="81" t="s">
        <v>12</v>
      </c>
      <c r="D8081" s="459">
        <v>0</v>
      </c>
      <c r="E8081" s="81"/>
    </row>
    <row r="8082" spans="1:5" x14ac:dyDescent="0.25">
      <c r="A8082" s="458">
        <v>44239</v>
      </c>
      <c r="B8082" s="81" t="s">
        <v>8</v>
      </c>
      <c r="C8082" s="81" t="s">
        <v>72</v>
      </c>
      <c r="D8082" s="459">
        <v>3</v>
      </c>
      <c r="E8082" s="81"/>
    </row>
    <row r="8083" spans="1:5" x14ac:dyDescent="0.25">
      <c r="A8083" s="458">
        <v>44239</v>
      </c>
      <c r="B8083" s="81" t="s">
        <v>8</v>
      </c>
      <c r="C8083" s="81" t="s">
        <v>58</v>
      </c>
      <c r="D8083" s="459">
        <v>1</v>
      </c>
      <c r="E8083" s="81"/>
    </row>
    <row r="8084" spans="1:5" x14ac:dyDescent="0.25">
      <c r="A8084" s="458">
        <v>44239</v>
      </c>
      <c r="B8084" s="81" t="s">
        <v>8</v>
      </c>
      <c r="C8084" s="81" t="s">
        <v>140</v>
      </c>
      <c r="D8084" s="459">
        <v>3</v>
      </c>
      <c r="E8084" s="81"/>
    </row>
    <row r="8085" spans="1:5" x14ac:dyDescent="0.25">
      <c r="A8085" s="458">
        <v>44239</v>
      </c>
      <c r="B8085" s="81" t="s">
        <v>8</v>
      </c>
      <c r="C8085" s="81" t="s">
        <v>203</v>
      </c>
      <c r="D8085" s="459">
        <v>1</v>
      </c>
      <c r="E8085" s="81"/>
    </row>
    <row r="8086" spans="1:5" x14ac:dyDescent="0.25">
      <c r="A8086" s="458">
        <v>44239</v>
      </c>
      <c r="B8086" s="81" t="s">
        <v>8</v>
      </c>
      <c r="C8086" s="81" t="s">
        <v>40</v>
      </c>
      <c r="D8086" s="459">
        <v>5</v>
      </c>
      <c r="E8086" s="81"/>
    </row>
    <row r="8087" spans="1:5" x14ac:dyDescent="0.25">
      <c r="A8087" s="458">
        <v>44239</v>
      </c>
      <c r="B8087" s="81" t="s">
        <v>8</v>
      </c>
      <c r="C8087" s="81" t="s">
        <v>8</v>
      </c>
      <c r="D8087" s="459">
        <v>35</v>
      </c>
      <c r="E8087" s="81"/>
    </row>
    <row r="8088" spans="1:5" x14ac:dyDescent="0.25">
      <c r="A8088" s="458">
        <v>44239</v>
      </c>
      <c r="B8088" s="81" t="s">
        <v>8</v>
      </c>
      <c r="C8088" s="81" t="s">
        <v>31</v>
      </c>
      <c r="D8088" s="459">
        <v>1</v>
      </c>
      <c r="E8088" s="81"/>
    </row>
    <row r="8089" spans="1:5" x14ac:dyDescent="0.25">
      <c r="A8089" s="458">
        <v>44239</v>
      </c>
      <c r="B8089" s="81" t="s">
        <v>49</v>
      </c>
      <c r="C8089" s="81" t="s">
        <v>49</v>
      </c>
      <c r="D8089" s="459">
        <v>0</v>
      </c>
      <c r="E8089" s="81"/>
    </row>
    <row r="8090" spans="1:5" x14ac:dyDescent="0.25">
      <c r="A8090" s="458">
        <v>44239</v>
      </c>
      <c r="B8090" s="81" t="s">
        <v>50</v>
      </c>
      <c r="C8090" s="81" t="s">
        <v>1034</v>
      </c>
      <c r="D8090" s="459">
        <v>1</v>
      </c>
      <c r="E8090" s="81"/>
    </row>
    <row r="8091" spans="1:5" x14ac:dyDescent="0.25">
      <c r="A8091" s="458">
        <v>44239</v>
      </c>
      <c r="B8091" s="81" t="s">
        <v>50</v>
      </c>
      <c r="C8091" s="81" t="s">
        <v>365</v>
      </c>
      <c r="D8091" s="459">
        <v>7</v>
      </c>
      <c r="E8091" s="81"/>
    </row>
    <row r="8092" spans="1:5" x14ac:dyDescent="0.25">
      <c r="A8092" s="458">
        <v>44239</v>
      </c>
      <c r="B8092" s="81" t="s">
        <v>27</v>
      </c>
      <c r="C8092" s="460" t="s">
        <v>1252</v>
      </c>
      <c r="D8092" s="459">
        <v>1</v>
      </c>
      <c r="E8092" s="81"/>
    </row>
    <row r="8093" spans="1:5" x14ac:dyDescent="0.25">
      <c r="A8093" s="458">
        <v>44239</v>
      </c>
      <c r="B8093" s="81" t="s">
        <v>27</v>
      </c>
      <c r="C8093" s="81" t="s">
        <v>139</v>
      </c>
      <c r="D8093" s="459">
        <v>1</v>
      </c>
      <c r="E8093" s="81"/>
    </row>
    <row r="8094" spans="1:5" x14ac:dyDescent="0.25">
      <c r="A8094" s="458">
        <v>44239</v>
      </c>
      <c r="B8094" s="81" t="s">
        <v>27</v>
      </c>
      <c r="C8094" s="81" t="s">
        <v>43</v>
      </c>
      <c r="D8094" s="459">
        <v>17</v>
      </c>
      <c r="E8094" s="81"/>
    </row>
    <row r="8095" spans="1:5" x14ac:dyDescent="0.25">
      <c r="A8095" s="458">
        <v>44239</v>
      </c>
      <c r="B8095" s="81" t="s">
        <v>51</v>
      </c>
      <c r="C8095" s="81" t="s">
        <v>51</v>
      </c>
      <c r="D8095" s="459">
        <v>3</v>
      </c>
      <c r="E8095" s="81"/>
    </row>
    <row r="8096" spans="1:5" x14ac:dyDescent="0.25">
      <c r="A8096" s="458">
        <v>44239</v>
      </c>
      <c r="B8096" s="81" t="s">
        <v>10</v>
      </c>
      <c r="C8096" s="81" t="s">
        <v>10</v>
      </c>
      <c r="D8096" s="459">
        <v>4</v>
      </c>
      <c r="E8096" s="81"/>
    </row>
    <row r="8097" spans="1:5" x14ac:dyDescent="0.25">
      <c r="A8097" s="458">
        <v>44240</v>
      </c>
      <c r="B8097" s="81" t="s">
        <v>14</v>
      </c>
      <c r="C8097" s="81" t="s">
        <v>14</v>
      </c>
      <c r="D8097" s="459">
        <v>9</v>
      </c>
      <c r="E8097" s="81"/>
    </row>
    <row r="8098" spans="1:5" x14ac:dyDescent="0.25">
      <c r="A8098" s="458">
        <v>44240</v>
      </c>
      <c r="B8098" s="81" t="s">
        <v>14</v>
      </c>
      <c r="C8098" s="81" t="s">
        <v>16</v>
      </c>
      <c r="D8098" s="459">
        <v>10</v>
      </c>
      <c r="E8098" s="81"/>
    </row>
    <row r="8099" spans="1:5" x14ac:dyDescent="0.25">
      <c r="A8099" s="458">
        <v>44240</v>
      </c>
      <c r="B8099" s="81" t="s">
        <v>20</v>
      </c>
      <c r="C8099" s="81" t="s">
        <v>20</v>
      </c>
      <c r="D8099" s="459">
        <v>22</v>
      </c>
      <c r="E8099" s="81"/>
    </row>
    <row r="8100" spans="1:5" x14ac:dyDescent="0.25">
      <c r="A8100" s="458">
        <v>44240</v>
      </c>
      <c r="B8100" s="81" t="s">
        <v>13</v>
      </c>
      <c r="C8100" s="81" t="s">
        <v>13</v>
      </c>
      <c r="D8100" s="459">
        <v>9</v>
      </c>
      <c r="E8100" s="81"/>
    </row>
    <row r="8101" spans="1:5" x14ac:dyDescent="0.25">
      <c r="A8101" s="458">
        <v>44240</v>
      </c>
      <c r="B8101" s="81" t="s">
        <v>24</v>
      </c>
      <c r="C8101" s="81" t="s">
        <v>23</v>
      </c>
      <c r="D8101" s="459">
        <v>1</v>
      </c>
      <c r="E8101" s="81"/>
    </row>
    <row r="8102" spans="1:5" x14ac:dyDescent="0.25">
      <c r="A8102" s="458">
        <v>44240</v>
      </c>
      <c r="B8102" s="81" t="s">
        <v>24</v>
      </c>
      <c r="C8102" s="81" t="s">
        <v>24</v>
      </c>
      <c r="D8102" s="459">
        <v>4</v>
      </c>
      <c r="E8102" s="81"/>
    </row>
    <row r="8103" spans="1:5" x14ac:dyDescent="0.25">
      <c r="A8103" s="458">
        <v>44240</v>
      </c>
      <c r="B8103" s="81" t="s">
        <v>47</v>
      </c>
      <c r="C8103" s="460" t="s">
        <v>1035</v>
      </c>
      <c r="D8103" s="459">
        <v>1</v>
      </c>
      <c r="E8103" s="81"/>
    </row>
    <row r="8104" spans="1:5" x14ac:dyDescent="0.25">
      <c r="A8104" s="458">
        <v>44240</v>
      </c>
      <c r="B8104" s="81" t="s">
        <v>47</v>
      </c>
      <c r="C8104" s="81" t="s">
        <v>47</v>
      </c>
      <c r="D8104" s="459">
        <v>6</v>
      </c>
      <c r="E8104" s="81"/>
    </row>
    <row r="8105" spans="1:5" x14ac:dyDescent="0.25">
      <c r="A8105" s="458">
        <v>44240</v>
      </c>
      <c r="B8105" s="81" t="s">
        <v>47</v>
      </c>
      <c r="C8105" s="81" t="s">
        <v>906</v>
      </c>
      <c r="D8105" s="459">
        <v>1</v>
      </c>
      <c r="E8105" s="81"/>
    </row>
    <row r="8106" spans="1:5" x14ac:dyDescent="0.25">
      <c r="A8106" s="458">
        <v>44240</v>
      </c>
      <c r="B8106" s="81" t="s">
        <v>48</v>
      </c>
      <c r="C8106" s="460" t="s">
        <v>1380</v>
      </c>
      <c r="D8106" s="459">
        <v>1</v>
      </c>
      <c r="E8106" s="81"/>
    </row>
    <row r="8107" spans="1:5" x14ac:dyDescent="0.25">
      <c r="A8107" s="458">
        <v>44240</v>
      </c>
      <c r="B8107" s="81" t="s">
        <v>7</v>
      </c>
      <c r="C8107" s="81" t="s">
        <v>7</v>
      </c>
      <c r="D8107" s="459">
        <v>3</v>
      </c>
      <c r="E8107" s="81"/>
    </row>
    <row r="8108" spans="1:5" x14ac:dyDescent="0.25">
      <c r="A8108" s="458">
        <v>44240</v>
      </c>
      <c r="B8108" s="81" t="s">
        <v>9</v>
      </c>
      <c r="C8108" s="81" t="s">
        <v>9</v>
      </c>
      <c r="D8108" s="459">
        <v>13</v>
      </c>
      <c r="E8108" s="81"/>
    </row>
    <row r="8109" spans="1:5" x14ac:dyDescent="0.25">
      <c r="A8109" s="458">
        <v>44240</v>
      </c>
      <c r="B8109" s="81" t="s">
        <v>9</v>
      </c>
      <c r="C8109" s="81" t="s">
        <v>17</v>
      </c>
      <c r="D8109" s="459">
        <v>1</v>
      </c>
      <c r="E8109" s="81"/>
    </row>
    <row r="8110" spans="1:5" x14ac:dyDescent="0.25">
      <c r="A8110" s="458">
        <v>44240</v>
      </c>
      <c r="B8110" s="81" t="s">
        <v>15</v>
      </c>
      <c r="C8110" s="81" t="s">
        <v>1139</v>
      </c>
      <c r="D8110" s="459">
        <v>0</v>
      </c>
      <c r="E8110" s="81"/>
    </row>
    <row r="8111" spans="1:5" x14ac:dyDescent="0.25">
      <c r="A8111" s="458">
        <v>44240</v>
      </c>
      <c r="B8111" s="81" t="s">
        <v>11</v>
      </c>
      <c r="C8111" s="81" t="s">
        <v>333</v>
      </c>
      <c r="D8111" s="459">
        <v>2</v>
      </c>
      <c r="E8111" s="81"/>
    </row>
    <row r="8112" spans="1:5" x14ac:dyDescent="0.25">
      <c r="A8112" s="458">
        <v>44240</v>
      </c>
      <c r="B8112" s="81" t="s">
        <v>11</v>
      </c>
      <c r="C8112" s="81" t="s">
        <v>11</v>
      </c>
      <c r="D8112" s="459">
        <v>2</v>
      </c>
      <c r="E8112" s="81"/>
    </row>
    <row r="8113" spans="1:5" x14ac:dyDescent="0.25">
      <c r="A8113" s="458">
        <v>44240</v>
      </c>
      <c r="B8113" s="81" t="s">
        <v>12</v>
      </c>
      <c r="C8113" s="460" t="s">
        <v>1224</v>
      </c>
      <c r="D8113" s="459">
        <v>1</v>
      </c>
      <c r="E8113" s="81"/>
    </row>
    <row r="8114" spans="1:5" x14ac:dyDescent="0.25">
      <c r="A8114" s="458">
        <v>44240</v>
      </c>
      <c r="B8114" s="81" t="s">
        <v>12</v>
      </c>
      <c r="C8114" s="81" t="s">
        <v>12</v>
      </c>
      <c r="D8114" s="459">
        <v>1</v>
      </c>
      <c r="E8114" s="81"/>
    </row>
    <row r="8115" spans="1:5" x14ac:dyDescent="0.25">
      <c r="A8115" s="458">
        <v>44240</v>
      </c>
      <c r="B8115" s="81" t="s">
        <v>8</v>
      </c>
      <c r="C8115" s="81" t="s">
        <v>72</v>
      </c>
      <c r="D8115" s="459">
        <v>4</v>
      </c>
      <c r="E8115" s="81"/>
    </row>
    <row r="8116" spans="1:5" x14ac:dyDescent="0.25">
      <c r="A8116" s="458">
        <v>44240</v>
      </c>
      <c r="B8116" s="81" t="s">
        <v>8</v>
      </c>
      <c r="C8116" s="460" t="s">
        <v>1232</v>
      </c>
      <c r="D8116" s="459">
        <v>3</v>
      </c>
      <c r="E8116" s="81"/>
    </row>
    <row r="8117" spans="1:5" x14ac:dyDescent="0.25">
      <c r="A8117" s="458">
        <v>44240</v>
      </c>
      <c r="B8117" s="81" t="s">
        <v>8</v>
      </c>
      <c r="C8117" s="81" t="s">
        <v>58</v>
      </c>
      <c r="D8117" s="459">
        <v>1</v>
      </c>
      <c r="E8117" s="81"/>
    </row>
    <row r="8118" spans="1:5" x14ac:dyDescent="0.25">
      <c r="A8118" s="458">
        <v>44240</v>
      </c>
      <c r="B8118" s="81" t="s">
        <v>8</v>
      </c>
      <c r="C8118" s="81" t="s">
        <v>8</v>
      </c>
      <c r="D8118" s="459">
        <v>40</v>
      </c>
      <c r="E8118" s="81"/>
    </row>
    <row r="8119" spans="1:5" x14ac:dyDescent="0.25">
      <c r="A8119" s="458">
        <v>44240</v>
      </c>
      <c r="B8119" s="81" t="s">
        <v>8</v>
      </c>
      <c r="C8119" s="81" t="s">
        <v>31</v>
      </c>
      <c r="D8119" s="459">
        <v>2</v>
      </c>
      <c r="E8119" s="81"/>
    </row>
    <row r="8120" spans="1:5" x14ac:dyDescent="0.25">
      <c r="A8120" s="458">
        <v>44240</v>
      </c>
      <c r="B8120" s="81" t="s">
        <v>8</v>
      </c>
      <c r="C8120" s="81" t="s">
        <v>129</v>
      </c>
      <c r="D8120" s="459">
        <v>1</v>
      </c>
      <c r="E8120" s="81"/>
    </row>
    <row r="8121" spans="1:5" x14ac:dyDescent="0.25">
      <c r="A8121" s="458">
        <v>44240</v>
      </c>
      <c r="B8121" s="81" t="s">
        <v>8</v>
      </c>
      <c r="C8121" s="81" t="s">
        <v>110</v>
      </c>
      <c r="D8121" s="459">
        <v>3</v>
      </c>
      <c r="E8121" s="81"/>
    </row>
    <row r="8122" spans="1:5" x14ac:dyDescent="0.25">
      <c r="A8122" s="458">
        <v>44240</v>
      </c>
      <c r="B8122" s="81" t="s">
        <v>49</v>
      </c>
      <c r="C8122" s="81" t="s">
        <v>49</v>
      </c>
      <c r="D8122" s="459">
        <v>3</v>
      </c>
      <c r="E8122" s="81"/>
    </row>
    <row r="8123" spans="1:5" x14ac:dyDescent="0.25">
      <c r="A8123" s="458">
        <v>44240</v>
      </c>
      <c r="B8123" s="81" t="s">
        <v>50</v>
      </c>
      <c r="C8123" s="81" t="s">
        <v>365</v>
      </c>
      <c r="D8123" s="459">
        <v>4</v>
      </c>
      <c r="E8123" s="81"/>
    </row>
    <row r="8124" spans="1:5" x14ac:dyDescent="0.25">
      <c r="A8124" s="458">
        <v>44240</v>
      </c>
      <c r="B8124" s="81" t="s">
        <v>27</v>
      </c>
      <c r="C8124" s="81" t="s">
        <v>43</v>
      </c>
      <c r="D8124" s="459">
        <v>7</v>
      </c>
      <c r="E8124" s="81"/>
    </row>
    <row r="8125" spans="1:5" x14ac:dyDescent="0.25">
      <c r="A8125" s="458">
        <v>44240</v>
      </c>
      <c r="B8125" s="81" t="s">
        <v>51</v>
      </c>
      <c r="C8125" s="81" t="s">
        <v>51</v>
      </c>
      <c r="D8125" s="459">
        <v>7</v>
      </c>
      <c r="E8125" s="81"/>
    </row>
    <row r="8126" spans="1:5" x14ac:dyDescent="0.25">
      <c r="A8126" s="458">
        <v>44240</v>
      </c>
      <c r="B8126" s="81" t="s">
        <v>10</v>
      </c>
      <c r="C8126" s="81" t="s">
        <v>10</v>
      </c>
      <c r="D8126" s="459">
        <v>5</v>
      </c>
      <c r="E8126" s="81"/>
    </row>
    <row r="8127" spans="1:5" x14ac:dyDescent="0.25">
      <c r="A8127" s="458">
        <v>44241</v>
      </c>
      <c r="B8127" s="81" t="s">
        <v>14</v>
      </c>
      <c r="C8127" s="81" t="s">
        <v>14</v>
      </c>
      <c r="D8127" s="459">
        <v>0</v>
      </c>
      <c r="E8127" s="81"/>
    </row>
    <row r="8128" spans="1:5" x14ac:dyDescent="0.25">
      <c r="A8128" s="458">
        <v>44241</v>
      </c>
      <c r="B8128" s="81" t="s">
        <v>20</v>
      </c>
      <c r="C8128" s="81" t="s">
        <v>20</v>
      </c>
      <c r="D8128" s="459">
        <v>0</v>
      </c>
      <c r="E8128" s="81"/>
    </row>
    <row r="8129" spans="1:5" x14ac:dyDescent="0.25">
      <c r="A8129" s="458">
        <v>44241</v>
      </c>
      <c r="B8129" s="81" t="s">
        <v>13</v>
      </c>
      <c r="C8129" s="81" t="s">
        <v>13</v>
      </c>
      <c r="D8129" s="459">
        <v>0</v>
      </c>
      <c r="E8129" s="81"/>
    </row>
    <row r="8130" spans="1:5" x14ac:dyDescent="0.25">
      <c r="A8130" s="458">
        <v>44241</v>
      </c>
      <c r="B8130" s="81" t="s">
        <v>24</v>
      </c>
      <c r="C8130" s="81" t="s">
        <v>24</v>
      </c>
      <c r="D8130" s="459">
        <v>0</v>
      </c>
      <c r="E8130" s="81"/>
    </row>
    <row r="8131" spans="1:5" x14ac:dyDescent="0.25">
      <c r="A8131" s="458">
        <v>44241</v>
      </c>
      <c r="B8131" s="81" t="s">
        <v>47</v>
      </c>
      <c r="C8131" s="81" t="s">
        <v>47</v>
      </c>
      <c r="D8131" s="459">
        <v>0</v>
      </c>
      <c r="E8131" s="81"/>
    </row>
    <row r="8132" spans="1:5" x14ac:dyDescent="0.25">
      <c r="A8132" s="458">
        <v>44241</v>
      </c>
      <c r="B8132" s="81" t="s">
        <v>48</v>
      </c>
      <c r="C8132" s="460" t="s">
        <v>1380</v>
      </c>
      <c r="D8132" s="459">
        <v>0</v>
      </c>
      <c r="E8132" s="81"/>
    </row>
    <row r="8133" spans="1:5" x14ac:dyDescent="0.25">
      <c r="A8133" s="458">
        <v>44241</v>
      </c>
      <c r="B8133" s="81" t="s">
        <v>7</v>
      </c>
      <c r="C8133" s="81" t="s">
        <v>7</v>
      </c>
      <c r="D8133" s="459">
        <v>0</v>
      </c>
      <c r="E8133" s="81"/>
    </row>
    <row r="8134" spans="1:5" x14ac:dyDescent="0.25">
      <c r="A8134" s="458">
        <v>44241</v>
      </c>
      <c r="B8134" s="81" t="s">
        <v>9</v>
      </c>
      <c r="C8134" s="81" t="s">
        <v>9</v>
      </c>
      <c r="D8134" s="459">
        <v>0</v>
      </c>
      <c r="E8134" s="81"/>
    </row>
    <row r="8135" spans="1:5" x14ac:dyDescent="0.25">
      <c r="A8135" s="458">
        <v>44241</v>
      </c>
      <c r="B8135" s="81" t="s">
        <v>15</v>
      </c>
      <c r="C8135" s="81" t="s">
        <v>1139</v>
      </c>
      <c r="D8135" s="459">
        <v>0</v>
      </c>
      <c r="E8135" s="81"/>
    </row>
    <row r="8136" spans="1:5" x14ac:dyDescent="0.25">
      <c r="A8136" s="458">
        <v>44241</v>
      </c>
      <c r="B8136" s="81" t="s">
        <v>11</v>
      </c>
      <c r="C8136" s="81" t="s">
        <v>11</v>
      </c>
      <c r="D8136" s="459">
        <v>0</v>
      </c>
      <c r="E8136" s="81"/>
    </row>
    <row r="8137" spans="1:5" x14ac:dyDescent="0.25">
      <c r="A8137" s="458">
        <v>44241</v>
      </c>
      <c r="B8137" s="81" t="s">
        <v>12</v>
      </c>
      <c r="C8137" s="81" t="s">
        <v>12</v>
      </c>
      <c r="D8137" s="459">
        <v>0</v>
      </c>
      <c r="E8137" s="81"/>
    </row>
    <row r="8138" spans="1:5" x14ac:dyDescent="0.25">
      <c r="A8138" s="458">
        <v>44241</v>
      </c>
      <c r="B8138" s="81" t="s">
        <v>8</v>
      </c>
      <c r="C8138" s="81" t="s">
        <v>8</v>
      </c>
      <c r="D8138" s="459">
        <v>0</v>
      </c>
      <c r="E8138" s="81"/>
    </row>
    <row r="8139" spans="1:5" x14ac:dyDescent="0.25">
      <c r="A8139" s="458">
        <v>44241</v>
      </c>
      <c r="B8139" s="81" t="s">
        <v>49</v>
      </c>
      <c r="C8139" s="81" t="s">
        <v>49</v>
      </c>
      <c r="D8139" s="459">
        <v>0</v>
      </c>
      <c r="E8139" s="81"/>
    </row>
    <row r="8140" spans="1:5" x14ac:dyDescent="0.25">
      <c r="A8140" s="458">
        <v>44241</v>
      </c>
      <c r="B8140" s="81" t="s">
        <v>50</v>
      </c>
      <c r="C8140" s="81" t="s">
        <v>365</v>
      </c>
      <c r="D8140" s="459">
        <v>0</v>
      </c>
      <c r="E8140" s="81"/>
    </row>
    <row r="8141" spans="1:5" x14ac:dyDescent="0.25">
      <c r="A8141" s="458">
        <v>44241</v>
      </c>
      <c r="B8141" s="81" t="s">
        <v>27</v>
      </c>
      <c r="C8141" s="460" t="s">
        <v>43</v>
      </c>
      <c r="D8141" s="459">
        <v>0</v>
      </c>
      <c r="E8141" s="81"/>
    </row>
    <row r="8142" spans="1:5" x14ac:dyDescent="0.25">
      <c r="A8142" s="458">
        <v>44241</v>
      </c>
      <c r="B8142" s="81" t="s">
        <v>51</v>
      </c>
      <c r="C8142" s="81" t="s">
        <v>51</v>
      </c>
      <c r="D8142" s="459">
        <v>0</v>
      </c>
      <c r="E8142" s="81"/>
    </row>
    <row r="8143" spans="1:5" x14ac:dyDescent="0.25">
      <c r="A8143" s="458">
        <v>44241</v>
      </c>
      <c r="B8143" s="81" t="s">
        <v>10</v>
      </c>
      <c r="C8143" s="81" t="s">
        <v>10</v>
      </c>
      <c r="D8143" s="459">
        <v>0</v>
      </c>
      <c r="E8143" s="81"/>
    </row>
    <row r="8144" spans="1:5" x14ac:dyDescent="0.25">
      <c r="A8144" s="458">
        <v>44242</v>
      </c>
      <c r="B8144" s="81" t="s">
        <v>14</v>
      </c>
      <c r="C8144" s="81" t="s">
        <v>14</v>
      </c>
      <c r="D8144" s="459">
        <v>3</v>
      </c>
      <c r="E8144" s="81"/>
    </row>
    <row r="8145" spans="1:5" x14ac:dyDescent="0.25">
      <c r="A8145" s="458">
        <v>44242</v>
      </c>
      <c r="B8145" s="81" t="s">
        <v>14</v>
      </c>
      <c r="C8145" s="460" t="s">
        <v>1150</v>
      </c>
      <c r="D8145" s="459">
        <v>1</v>
      </c>
      <c r="E8145" s="81"/>
    </row>
    <row r="8146" spans="1:5" x14ac:dyDescent="0.25">
      <c r="A8146" s="458">
        <v>44242</v>
      </c>
      <c r="B8146" s="81" t="s">
        <v>14</v>
      </c>
      <c r="C8146" s="81" t="s">
        <v>16</v>
      </c>
      <c r="D8146" s="459">
        <v>4</v>
      </c>
      <c r="E8146" s="81"/>
    </row>
    <row r="8147" spans="1:5" x14ac:dyDescent="0.25">
      <c r="A8147" s="458">
        <v>44242</v>
      </c>
      <c r="B8147" s="81" t="s">
        <v>14</v>
      </c>
      <c r="C8147" s="81" t="s">
        <v>84</v>
      </c>
      <c r="D8147" s="459">
        <v>2</v>
      </c>
      <c r="E8147" s="81"/>
    </row>
    <row r="8148" spans="1:5" x14ac:dyDescent="0.25">
      <c r="A8148" s="458">
        <v>44242</v>
      </c>
      <c r="B8148" s="81" t="s">
        <v>20</v>
      </c>
      <c r="C8148" s="81" t="s">
        <v>20</v>
      </c>
      <c r="D8148" s="459">
        <v>17</v>
      </c>
      <c r="E8148" s="81"/>
    </row>
    <row r="8149" spans="1:5" x14ac:dyDescent="0.25">
      <c r="A8149" s="458">
        <v>44242</v>
      </c>
      <c r="B8149" s="81" t="s">
        <v>13</v>
      </c>
      <c r="C8149" s="81" t="s">
        <v>13</v>
      </c>
      <c r="D8149" s="459">
        <v>5</v>
      </c>
      <c r="E8149" s="81"/>
    </row>
    <row r="8150" spans="1:5" x14ac:dyDescent="0.25">
      <c r="A8150" s="458">
        <v>44242</v>
      </c>
      <c r="B8150" s="81" t="s">
        <v>24</v>
      </c>
      <c r="C8150" s="81" t="s">
        <v>23</v>
      </c>
      <c r="D8150" s="459">
        <v>2</v>
      </c>
      <c r="E8150" s="81"/>
    </row>
    <row r="8151" spans="1:5" x14ac:dyDescent="0.25">
      <c r="A8151" s="458">
        <v>44242</v>
      </c>
      <c r="B8151" s="81" t="s">
        <v>47</v>
      </c>
      <c r="C8151" s="81" t="s">
        <v>47</v>
      </c>
      <c r="D8151" s="459">
        <v>5</v>
      </c>
      <c r="E8151" s="81"/>
    </row>
    <row r="8152" spans="1:5" x14ac:dyDescent="0.25">
      <c r="A8152" s="458">
        <v>44242</v>
      </c>
      <c r="B8152" s="81" t="s">
        <v>48</v>
      </c>
      <c r="C8152" s="460" t="s">
        <v>1380</v>
      </c>
      <c r="D8152" s="459">
        <v>3</v>
      </c>
      <c r="E8152" s="81"/>
    </row>
    <row r="8153" spans="1:5" x14ac:dyDescent="0.25">
      <c r="A8153" s="458">
        <v>44242</v>
      </c>
      <c r="B8153" s="81" t="s">
        <v>7</v>
      </c>
      <c r="C8153" s="81" t="s">
        <v>7</v>
      </c>
      <c r="D8153" s="459">
        <v>2</v>
      </c>
      <c r="E8153" s="81"/>
    </row>
    <row r="8154" spans="1:5" x14ac:dyDescent="0.25">
      <c r="A8154" s="458">
        <v>44242</v>
      </c>
      <c r="B8154" s="81" t="s">
        <v>9</v>
      </c>
      <c r="C8154" s="81" t="s">
        <v>9</v>
      </c>
      <c r="D8154" s="459">
        <v>8</v>
      </c>
      <c r="E8154" s="81"/>
    </row>
    <row r="8155" spans="1:5" x14ac:dyDescent="0.25">
      <c r="A8155" s="458">
        <v>44242</v>
      </c>
      <c r="B8155" s="81" t="s">
        <v>9</v>
      </c>
      <c r="C8155" s="81" t="s">
        <v>143</v>
      </c>
      <c r="D8155" s="459">
        <v>2</v>
      </c>
      <c r="E8155" s="81"/>
    </row>
    <row r="8156" spans="1:5" x14ac:dyDescent="0.25">
      <c r="A8156" s="458">
        <v>44242</v>
      </c>
      <c r="B8156" s="81" t="s">
        <v>15</v>
      </c>
      <c r="C8156" s="81" t="s">
        <v>1139</v>
      </c>
      <c r="D8156" s="459">
        <v>0</v>
      </c>
      <c r="E8156" s="81"/>
    </row>
    <row r="8157" spans="1:5" x14ac:dyDescent="0.25">
      <c r="A8157" s="458">
        <v>44242</v>
      </c>
      <c r="B8157" s="81" t="s">
        <v>11</v>
      </c>
      <c r="C8157" s="81" t="s">
        <v>11</v>
      </c>
      <c r="D8157" s="459">
        <v>3</v>
      </c>
      <c r="E8157" s="81"/>
    </row>
    <row r="8158" spans="1:5" x14ac:dyDescent="0.25">
      <c r="A8158" s="458">
        <v>44242</v>
      </c>
      <c r="B8158" s="81" t="s">
        <v>12</v>
      </c>
      <c r="C8158" s="81" t="s">
        <v>12</v>
      </c>
      <c r="D8158" s="459">
        <v>1</v>
      </c>
      <c r="E8158" s="81"/>
    </row>
    <row r="8159" spans="1:5" x14ac:dyDescent="0.25">
      <c r="A8159" s="458">
        <v>44242</v>
      </c>
      <c r="B8159" s="81" t="s">
        <v>8</v>
      </c>
      <c r="C8159" s="460" t="s">
        <v>1232</v>
      </c>
      <c r="D8159" s="459">
        <v>1</v>
      </c>
      <c r="E8159" s="81"/>
    </row>
    <row r="8160" spans="1:5" x14ac:dyDescent="0.25">
      <c r="A8160" s="458">
        <v>44242</v>
      </c>
      <c r="B8160" s="81" t="s">
        <v>8</v>
      </c>
      <c r="C8160" s="81" t="s">
        <v>140</v>
      </c>
      <c r="D8160" s="459">
        <v>1</v>
      </c>
      <c r="E8160" s="81"/>
    </row>
    <row r="8161" spans="1:5" x14ac:dyDescent="0.25">
      <c r="A8161" s="458">
        <v>44242</v>
      </c>
      <c r="B8161" s="81" t="s">
        <v>8</v>
      </c>
      <c r="C8161" s="81" t="s">
        <v>203</v>
      </c>
      <c r="D8161" s="459">
        <v>1</v>
      </c>
      <c r="E8161" s="81"/>
    </row>
    <row r="8162" spans="1:5" x14ac:dyDescent="0.25">
      <c r="A8162" s="458">
        <v>44242</v>
      </c>
      <c r="B8162" s="81" t="s">
        <v>8</v>
      </c>
      <c r="C8162" s="81" t="s">
        <v>40</v>
      </c>
      <c r="D8162" s="459">
        <v>1</v>
      </c>
      <c r="E8162" s="81"/>
    </row>
    <row r="8163" spans="1:5" x14ac:dyDescent="0.25">
      <c r="A8163" s="458">
        <v>44242</v>
      </c>
      <c r="B8163" s="81" t="s">
        <v>8</v>
      </c>
      <c r="C8163" s="81" t="s">
        <v>8</v>
      </c>
      <c r="D8163" s="459">
        <v>16</v>
      </c>
      <c r="E8163" s="81"/>
    </row>
    <row r="8164" spans="1:5" x14ac:dyDescent="0.25">
      <c r="A8164" s="458">
        <v>44242</v>
      </c>
      <c r="B8164" s="81" t="s">
        <v>8</v>
      </c>
      <c r="C8164" s="81" t="s">
        <v>31</v>
      </c>
      <c r="D8164" s="459">
        <v>1</v>
      </c>
      <c r="E8164" s="81"/>
    </row>
    <row r="8165" spans="1:5" x14ac:dyDescent="0.25">
      <c r="A8165" s="458">
        <v>44242</v>
      </c>
      <c r="B8165" s="81" t="s">
        <v>49</v>
      </c>
      <c r="C8165" s="81" t="s">
        <v>49</v>
      </c>
      <c r="D8165" s="459">
        <v>1</v>
      </c>
      <c r="E8165" s="81"/>
    </row>
    <row r="8166" spans="1:5" x14ac:dyDescent="0.25">
      <c r="A8166" s="458">
        <v>44242</v>
      </c>
      <c r="B8166" s="81" t="s">
        <v>50</v>
      </c>
      <c r="C8166" s="116" t="s">
        <v>1140</v>
      </c>
      <c r="D8166" s="459">
        <v>2</v>
      </c>
      <c r="E8166" s="81"/>
    </row>
    <row r="8167" spans="1:5" x14ac:dyDescent="0.25">
      <c r="A8167" s="458">
        <v>44242</v>
      </c>
      <c r="B8167" s="81" t="s">
        <v>50</v>
      </c>
      <c r="C8167" s="81" t="s">
        <v>365</v>
      </c>
      <c r="D8167" s="459">
        <v>5</v>
      </c>
      <c r="E8167" s="81"/>
    </row>
    <row r="8168" spans="1:5" x14ac:dyDescent="0.25">
      <c r="A8168" s="458">
        <v>44242</v>
      </c>
      <c r="B8168" s="81" t="s">
        <v>27</v>
      </c>
      <c r="C8168" s="81" t="s">
        <v>139</v>
      </c>
      <c r="D8168" s="459">
        <v>2</v>
      </c>
      <c r="E8168" s="81"/>
    </row>
    <row r="8169" spans="1:5" x14ac:dyDescent="0.25">
      <c r="A8169" s="458">
        <v>44242</v>
      </c>
      <c r="B8169" s="81" t="s">
        <v>27</v>
      </c>
      <c r="C8169" s="81" t="s">
        <v>43</v>
      </c>
      <c r="D8169" s="459">
        <v>7</v>
      </c>
      <c r="E8169" s="81"/>
    </row>
    <row r="8170" spans="1:5" x14ac:dyDescent="0.25">
      <c r="A8170" s="458">
        <v>44242</v>
      </c>
      <c r="B8170" s="81" t="s">
        <v>27</v>
      </c>
      <c r="C8170" s="81" t="s">
        <v>619</v>
      </c>
      <c r="D8170" s="459">
        <v>1</v>
      </c>
      <c r="E8170" s="81"/>
    </row>
    <row r="8171" spans="1:5" x14ac:dyDescent="0.25">
      <c r="A8171" s="458">
        <v>44242</v>
      </c>
      <c r="B8171" s="81" t="s">
        <v>51</v>
      </c>
      <c r="C8171" s="81" t="s">
        <v>51</v>
      </c>
      <c r="D8171" s="459">
        <v>5</v>
      </c>
      <c r="E8171" s="81"/>
    </row>
    <row r="8172" spans="1:5" x14ac:dyDescent="0.25">
      <c r="A8172" s="458">
        <v>44242</v>
      </c>
      <c r="B8172" s="81" t="s">
        <v>10</v>
      </c>
      <c r="C8172" s="460" t="s">
        <v>1259</v>
      </c>
      <c r="D8172" s="459">
        <v>1</v>
      </c>
      <c r="E8172" s="81"/>
    </row>
    <row r="8173" spans="1:5" x14ac:dyDescent="0.25">
      <c r="A8173" s="458">
        <v>44242</v>
      </c>
      <c r="B8173" s="81" t="s">
        <v>10</v>
      </c>
      <c r="C8173" s="81" t="s">
        <v>10</v>
      </c>
      <c r="D8173" s="459">
        <v>12</v>
      </c>
      <c r="E8173" s="81"/>
    </row>
    <row r="8174" spans="1:5" x14ac:dyDescent="0.25">
      <c r="A8174" s="458">
        <v>44243</v>
      </c>
      <c r="B8174" s="81" t="s">
        <v>14</v>
      </c>
      <c r="C8174" s="81" t="s">
        <v>14</v>
      </c>
      <c r="D8174" s="459">
        <v>0</v>
      </c>
      <c r="E8174" s="81"/>
    </row>
    <row r="8175" spans="1:5" x14ac:dyDescent="0.25">
      <c r="A8175" s="458">
        <v>44243</v>
      </c>
      <c r="B8175" s="81" t="s">
        <v>20</v>
      </c>
      <c r="C8175" s="81" t="s">
        <v>20</v>
      </c>
      <c r="D8175" s="459">
        <v>0</v>
      </c>
      <c r="E8175" s="81"/>
    </row>
    <row r="8176" spans="1:5" x14ac:dyDescent="0.25">
      <c r="A8176" s="458">
        <v>44243</v>
      </c>
      <c r="B8176" s="81" t="s">
        <v>13</v>
      </c>
      <c r="C8176" s="81" t="s">
        <v>13</v>
      </c>
      <c r="D8176" s="459">
        <v>0</v>
      </c>
      <c r="E8176" s="81"/>
    </row>
    <row r="8177" spans="1:5" x14ac:dyDescent="0.25">
      <c r="A8177" s="458">
        <v>44243</v>
      </c>
      <c r="B8177" s="81" t="s">
        <v>24</v>
      </c>
      <c r="C8177" s="81" t="s">
        <v>24</v>
      </c>
      <c r="D8177" s="459">
        <v>0</v>
      </c>
      <c r="E8177" s="81"/>
    </row>
    <row r="8178" spans="1:5" x14ac:dyDescent="0.25">
      <c r="A8178" s="458">
        <v>44243</v>
      </c>
      <c r="B8178" s="81" t="s">
        <v>47</v>
      </c>
      <c r="C8178" s="81" t="s">
        <v>47</v>
      </c>
      <c r="D8178" s="459">
        <v>0</v>
      </c>
      <c r="E8178" s="81"/>
    </row>
    <row r="8179" spans="1:5" x14ac:dyDescent="0.25">
      <c r="A8179" s="458">
        <v>44243</v>
      </c>
      <c r="B8179" s="81" t="s">
        <v>48</v>
      </c>
      <c r="C8179" s="460" t="s">
        <v>1380</v>
      </c>
      <c r="D8179" s="459">
        <v>0</v>
      </c>
      <c r="E8179" s="81"/>
    </row>
    <row r="8180" spans="1:5" x14ac:dyDescent="0.25">
      <c r="A8180" s="458">
        <v>44243</v>
      </c>
      <c r="B8180" s="81" t="s">
        <v>7</v>
      </c>
      <c r="C8180" s="81" t="s">
        <v>7</v>
      </c>
      <c r="D8180" s="459">
        <v>0</v>
      </c>
      <c r="E8180" s="81"/>
    </row>
    <row r="8181" spans="1:5" x14ac:dyDescent="0.25">
      <c r="A8181" s="458">
        <v>44243</v>
      </c>
      <c r="B8181" s="81" t="s">
        <v>9</v>
      </c>
      <c r="C8181" s="81" t="s">
        <v>9</v>
      </c>
      <c r="D8181" s="459">
        <v>0</v>
      </c>
      <c r="E8181" s="81"/>
    </row>
    <row r="8182" spans="1:5" x14ac:dyDescent="0.25">
      <c r="A8182" s="458">
        <v>44243</v>
      </c>
      <c r="B8182" s="81" t="s">
        <v>15</v>
      </c>
      <c r="C8182" s="81" t="s">
        <v>1139</v>
      </c>
      <c r="D8182" s="459">
        <v>0</v>
      </c>
      <c r="E8182" s="81"/>
    </row>
    <row r="8183" spans="1:5" x14ac:dyDescent="0.25">
      <c r="A8183" s="458">
        <v>44243</v>
      </c>
      <c r="B8183" s="81" t="s">
        <v>11</v>
      </c>
      <c r="C8183" s="81" t="s">
        <v>11</v>
      </c>
      <c r="D8183" s="459">
        <v>0</v>
      </c>
      <c r="E8183" s="81"/>
    </row>
    <row r="8184" spans="1:5" x14ac:dyDescent="0.25">
      <c r="A8184" s="458">
        <v>44243</v>
      </c>
      <c r="B8184" s="81" t="s">
        <v>12</v>
      </c>
      <c r="C8184" s="81" t="s">
        <v>12</v>
      </c>
      <c r="D8184" s="459">
        <v>0</v>
      </c>
      <c r="E8184" s="81"/>
    </row>
    <row r="8185" spans="1:5" x14ac:dyDescent="0.25">
      <c r="A8185" s="458">
        <v>44243</v>
      </c>
      <c r="B8185" s="81" t="s">
        <v>8</v>
      </c>
      <c r="C8185" s="81" t="s">
        <v>8</v>
      </c>
      <c r="D8185" s="459">
        <v>0</v>
      </c>
      <c r="E8185" s="81"/>
    </row>
    <row r="8186" spans="1:5" x14ac:dyDescent="0.25">
      <c r="A8186" s="458">
        <v>44243</v>
      </c>
      <c r="B8186" s="81" t="s">
        <v>49</v>
      </c>
      <c r="C8186" s="81" t="s">
        <v>49</v>
      </c>
      <c r="D8186" s="459">
        <v>0</v>
      </c>
      <c r="E8186" s="81"/>
    </row>
    <row r="8187" spans="1:5" x14ac:dyDescent="0.25">
      <c r="A8187" s="458">
        <v>44243</v>
      </c>
      <c r="B8187" s="81" t="s">
        <v>50</v>
      </c>
      <c r="C8187" s="81" t="s">
        <v>365</v>
      </c>
      <c r="D8187" s="459">
        <v>0</v>
      </c>
      <c r="E8187" s="81"/>
    </row>
    <row r="8188" spans="1:5" x14ac:dyDescent="0.25">
      <c r="A8188" s="458">
        <v>44243</v>
      </c>
      <c r="B8188" s="81" t="s">
        <v>27</v>
      </c>
      <c r="C8188" s="460" t="s">
        <v>43</v>
      </c>
      <c r="D8188" s="459">
        <v>0</v>
      </c>
      <c r="E8188" s="81"/>
    </row>
    <row r="8189" spans="1:5" x14ac:dyDescent="0.25">
      <c r="A8189" s="458">
        <v>44243</v>
      </c>
      <c r="B8189" s="81" t="s">
        <v>51</v>
      </c>
      <c r="C8189" s="81" t="s">
        <v>51</v>
      </c>
      <c r="D8189" s="459">
        <v>0</v>
      </c>
      <c r="E8189" s="81"/>
    </row>
    <row r="8190" spans="1:5" x14ac:dyDescent="0.25">
      <c r="A8190" s="458">
        <v>44243</v>
      </c>
      <c r="B8190" s="81" t="s">
        <v>10</v>
      </c>
      <c r="C8190" s="81" t="s">
        <v>10</v>
      </c>
      <c r="D8190" s="459">
        <v>0</v>
      </c>
      <c r="E8190" s="81"/>
    </row>
    <row r="8191" spans="1:5" x14ac:dyDescent="0.25">
      <c r="A8191" s="458">
        <v>44244</v>
      </c>
      <c r="B8191" s="81" t="s">
        <v>14</v>
      </c>
      <c r="C8191" s="81" t="s">
        <v>14</v>
      </c>
      <c r="D8191" s="459">
        <v>25</v>
      </c>
      <c r="E8191" s="81"/>
    </row>
    <row r="8192" spans="1:5" x14ac:dyDescent="0.25">
      <c r="A8192" s="458">
        <v>44244</v>
      </c>
      <c r="B8192" s="81" t="s">
        <v>14</v>
      </c>
      <c r="C8192" s="81" t="s">
        <v>16</v>
      </c>
      <c r="D8192" s="459">
        <v>1</v>
      </c>
      <c r="E8192" s="81"/>
    </row>
    <row r="8193" spans="1:5" x14ac:dyDescent="0.25">
      <c r="A8193" s="458">
        <v>44244</v>
      </c>
      <c r="B8193" s="81" t="s">
        <v>14</v>
      </c>
      <c r="C8193" s="81" t="s">
        <v>84</v>
      </c>
      <c r="D8193" s="459">
        <v>1</v>
      </c>
      <c r="E8193" s="81"/>
    </row>
    <row r="8194" spans="1:5" x14ac:dyDescent="0.25">
      <c r="A8194" s="458">
        <v>44244</v>
      </c>
      <c r="B8194" s="81" t="s">
        <v>20</v>
      </c>
      <c r="C8194" s="81" t="s">
        <v>20</v>
      </c>
      <c r="D8194" s="459">
        <v>20</v>
      </c>
      <c r="E8194" s="81"/>
    </row>
    <row r="8195" spans="1:5" x14ac:dyDescent="0.25">
      <c r="A8195" s="458">
        <v>44244</v>
      </c>
      <c r="B8195" s="81" t="s">
        <v>13</v>
      </c>
      <c r="C8195" s="460" t="s">
        <v>1160</v>
      </c>
      <c r="D8195" s="459">
        <v>1</v>
      </c>
      <c r="E8195" s="81"/>
    </row>
    <row r="8196" spans="1:5" x14ac:dyDescent="0.25">
      <c r="A8196" s="458">
        <v>44244</v>
      </c>
      <c r="B8196" s="81" t="s">
        <v>13</v>
      </c>
      <c r="C8196" s="81" t="s">
        <v>13</v>
      </c>
      <c r="D8196" s="459">
        <v>1</v>
      </c>
      <c r="E8196" s="81"/>
    </row>
    <row r="8197" spans="1:5" x14ac:dyDescent="0.25">
      <c r="A8197" s="458">
        <v>44244</v>
      </c>
      <c r="B8197" s="81" t="s">
        <v>24</v>
      </c>
      <c r="C8197" s="81" t="s">
        <v>23</v>
      </c>
      <c r="D8197" s="459">
        <v>29</v>
      </c>
      <c r="E8197" s="81"/>
    </row>
    <row r="8198" spans="1:5" x14ac:dyDescent="0.25">
      <c r="A8198" s="458">
        <v>44244</v>
      </c>
      <c r="B8198" s="81" t="s">
        <v>24</v>
      </c>
      <c r="C8198" s="460" t="s">
        <v>1177</v>
      </c>
      <c r="D8198" s="459">
        <v>1</v>
      </c>
      <c r="E8198" s="81"/>
    </row>
    <row r="8199" spans="1:5" x14ac:dyDescent="0.25">
      <c r="A8199" s="458">
        <v>44244</v>
      </c>
      <c r="B8199" s="81" t="s">
        <v>24</v>
      </c>
      <c r="C8199" s="81" t="s">
        <v>36</v>
      </c>
      <c r="D8199" s="459">
        <v>1</v>
      </c>
      <c r="E8199" s="81"/>
    </row>
    <row r="8200" spans="1:5" x14ac:dyDescent="0.25">
      <c r="A8200" s="458">
        <v>44244</v>
      </c>
      <c r="B8200" s="81" t="s">
        <v>47</v>
      </c>
      <c r="C8200" s="81" t="s">
        <v>47</v>
      </c>
      <c r="D8200" s="459">
        <v>2</v>
      </c>
      <c r="E8200" s="81"/>
    </row>
    <row r="8201" spans="1:5" x14ac:dyDescent="0.25">
      <c r="A8201" s="458">
        <v>44244</v>
      </c>
      <c r="B8201" s="81" t="s">
        <v>48</v>
      </c>
      <c r="C8201" s="460" t="s">
        <v>1380</v>
      </c>
      <c r="D8201" s="459">
        <v>0</v>
      </c>
      <c r="E8201" s="81"/>
    </row>
    <row r="8202" spans="1:5" x14ac:dyDescent="0.25">
      <c r="A8202" s="458">
        <v>44244</v>
      </c>
      <c r="B8202" s="81" t="s">
        <v>7</v>
      </c>
      <c r="C8202" s="81" t="s">
        <v>7</v>
      </c>
      <c r="D8202" s="459">
        <v>1</v>
      </c>
      <c r="E8202" s="81"/>
    </row>
    <row r="8203" spans="1:5" x14ac:dyDescent="0.25">
      <c r="A8203" s="458">
        <v>44244</v>
      </c>
      <c r="B8203" s="81" t="s">
        <v>9</v>
      </c>
      <c r="C8203" s="81" t="s">
        <v>9</v>
      </c>
      <c r="D8203" s="459">
        <v>12</v>
      </c>
      <c r="E8203" s="81"/>
    </row>
    <row r="8204" spans="1:5" x14ac:dyDescent="0.25">
      <c r="A8204" s="458">
        <v>44244</v>
      </c>
      <c r="B8204" s="81" t="s">
        <v>15</v>
      </c>
      <c r="C8204" s="81" t="s">
        <v>1139</v>
      </c>
      <c r="D8204" s="459">
        <v>0</v>
      </c>
      <c r="E8204" s="81"/>
    </row>
    <row r="8205" spans="1:5" x14ac:dyDescent="0.25">
      <c r="A8205" s="458">
        <v>44244</v>
      </c>
      <c r="B8205" s="81" t="s">
        <v>11</v>
      </c>
      <c r="C8205" s="81" t="s">
        <v>333</v>
      </c>
      <c r="D8205" s="459">
        <v>1</v>
      </c>
      <c r="E8205" s="81"/>
    </row>
    <row r="8206" spans="1:5" x14ac:dyDescent="0.25">
      <c r="A8206" s="458">
        <v>44244</v>
      </c>
      <c r="B8206" s="81" t="s">
        <v>11</v>
      </c>
      <c r="C8206" s="81" t="s">
        <v>11</v>
      </c>
      <c r="D8206" s="459">
        <v>1</v>
      </c>
      <c r="E8206" s="81"/>
    </row>
    <row r="8207" spans="1:5" x14ac:dyDescent="0.25">
      <c r="A8207" s="458">
        <v>44244</v>
      </c>
      <c r="B8207" s="81" t="s">
        <v>12</v>
      </c>
      <c r="C8207" s="81" t="s">
        <v>12</v>
      </c>
      <c r="D8207" s="459">
        <v>0</v>
      </c>
      <c r="E8207" s="81"/>
    </row>
    <row r="8208" spans="1:5" x14ac:dyDescent="0.25">
      <c r="A8208" s="458">
        <v>44244</v>
      </c>
      <c r="B8208" s="81" t="s">
        <v>8</v>
      </c>
      <c r="C8208" s="81" t="s">
        <v>58</v>
      </c>
      <c r="D8208" s="459">
        <v>1</v>
      </c>
      <c r="E8208" s="81"/>
    </row>
    <row r="8209" spans="1:5" x14ac:dyDescent="0.25">
      <c r="A8209" s="458">
        <v>44244</v>
      </c>
      <c r="B8209" s="81" t="s">
        <v>8</v>
      </c>
      <c r="C8209" s="81" t="s">
        <v>140</v>
      </c>
      <c r="D8209" s="459">
        <v>1</v>
      </c>
      <c r="E8209" s="81"/>
    </row>
    <row r="8210" spans="1:5" x14ac:dyDescent="0.25">
      <c r="A8210" s="458">
        <v>44244</v>
      </c>
      <c r="B8210" s="81" t="s">
        <v>8</v>
      </c>
      <c r="C8210" s="81" t="s">
        <v>203</v>
      </c>
      <c r="D8210" s="459">
        <v>3</v>
      </c>
      <c r="E8210" s="81"/>
    </row>
    <row r="8211" spans="1:5" x14ac:dyDescent="0.25">
      <c r="A8211" s="458">
        <v>44244</v>
      </c>
      <c r="B8211" s="81" t="s">
        <v>8</v>
      </c>
      <c r="C8211" s="81" t="s">
        <v>40</v>
      </c>
      <c r="D8211" s="459">
        <v>1</v>
      </c>
      <c r="E8211" s="81"/>
    </row>
    <row r="8212" spans="1:5" x14ac:dyDescent="0.25">
      <c r="A8212" s="458">
        <v>44244</v>
      </c>
      <c r="B8212" s="81" t="s">
        <v>8</v>
      </c>
      <c r="C8212" s="81" t="s">
        <v>8</v>
      </c>
      <c r="D8212" s="459">
        <v>25</v>
      </c>
      <c r="E8212" s="81"/>
    </row>
    <row r="8213" spans="1:5" x14ac:dyDescent="0.25">
      <c r="A8213" s="458">
        <v>44244</v>
      </c>
      <c r="B8213" s="81" t="s">
        <v>8</v>
      </c>
      <c r="C8213" s="81" t="s">
        <v>31</v>
      </c>
      <c r="D8213" s="459">
        <v>2</v>
      </c>
      <c r="E8213" s="81"/>
    </row>
    <row r="8214" spans="1:5" x14ac:dyDescent="0.25">
      <c r="A8214" s="458">
        <v>44244</v>
      </c>
      <c r="B8214" s="81" t="s">
        <v>49</v>
      </c>
      <c r="C8214" s="81" t="s">
        <v>49</v>
      </c>
      <c r="D8214" s="459">
        <v>1</v>
      </c>
      <c r="E8214" s="81"/>
    </row>
    <row r="8215" spans="1:5" x14ac:dyDescent="0.25">
      <c r="A8215" s="458">
        <v>44244</v>
      </c>
      <c r="B8215" s="81" t="s">
        <v>50</v>
      </c>
      <c r="C8215" s="81" t="s">
        <v>365</v>
      </c>
      <c r="D8215" s="459">
        <v>1</v>
      </c>
      <c r="E8215" s="81"/>
    </row>
    <row r="8216" spans="1:5" x14ac:dyDescent="0.25">
      <c r="A8216" s="458">
        <v>44244</v>
      </c>
      <c r="B8216" s="81" t="s">
        <v>27</v>
      </c>
      <c r="C8216" s="81" t="s">
        <v>43</v>
      </c>
      <c r="D8216" s="459">
        <v>1</v>
      </c>
      <c r="E8216" s="81"/>
    </row>
    <row r="8217" spans="1:5" x14ac:dyDescent="0.25">
      <c r="A8217" s="458">
        <v>44244</v>
      </c>
      <c r="B8217" s="81" t="s">
        <v>51</v>
      </c>
      <c r="C8217" s="81" t="s">
        <v>51</v>
      </c>
      <c r="D8217" s="459">
        <v>2</v>
      </c>
      <c r="E8217" s="81"/>
    </row>
    <row r="8218" spans="1:5" x14ac:dyDescent="0.25">
      <c r="A8218" s="458">
        <v>44244</v>
      </c>
      <c r="B8218" s="81" t="s">
        <v>10</v>
      </c>
      <c r="C8218" s="81" t="s">
        <v>10</v>
      </c>
      <c r="D8218" s="459">
        <v>1</v>
      </c>
      <c r="E8218" s="81"/>
    </row>
    <row r="8219" spans="1:5" x14ac:dyDescent="0.25">
      <c r="A8219" s="458">
        <v>44245</v>
      </c>
      <c r="B8219" s="81" t="s">
        <v>14</v>
      </c>
      <c r="C8219" s="81" t="s">
        <v>14</v>
      </c>
      <c r="D8219" s="459">
        <v>4</v>
      </c>
      <c r="E8219" s="81"/>
    </row>
    <row r="8220" spans="1:5" x14ac:dyDescent="0.25">
      <c r="A8220" s="458">
        <v>44245</v>
      </c>
      <c r="B8220" s="81" t="s">
        <v>14</v>
      </c>
      <c r="C8220" s="81" t="s">
        <v>16</v>
      </c>
      <c r="D8220" s="459">
        <v>4</v>
      </c>
      <c r="E8220" s="81"/>
    </row>
    <row r="8221" spans="1:5" x14ac:dyDescent="0.25">
      <c r="A8221" s="458">
        <v>44245</v>
      </c>
      <c r="B8221" s="81" t="s">
        <v>14</v>
      </c>
      <c r="C8221" s="81" t="s">
        <v>84</v>
      </c>
      <c r="D8221" s="459">
        <v>5</v>
      </c>
      <c r="E8221" s="81"/>
    </row>
    <row r="8222" spans="1:5" x14ac:dyDescent="0.25">
      <c r="A8222" s="458">
        <v>44245</v>
      </c>
      <c r="B8222" s="81" t="s">
        <v>20</v>
      </c>
      <c r="C8222" s="81" t="s">
        <v>20</v>
      </c>
      <c r="D8222" s="459">
        <v>19</v>
      </c>
      <c r="E8222" s="81"/>
    </row>
    <row r="8223" spans="1:5" x14ac:dyDescent="0.25">
      <c r="A8223" s="458">
        <v>44245</v>
      </c>
      <c r="B8223" s="81" t="s">
        <v>13</v>
      </c>
      <c r="C8223" s="81" t="s">
        <v>13</v>
      </c>
      <c r="D8223" s="459">
        <v>1</v>
      </c>
      <c r="E8223" s="81"/>
    </row>
    <row r="8224" spans="1:5" x14ac:dyDescent="0.25">
      <c r="A8224" s="458">
        <v>44245</v>
      </c>
      <c r="B8224" s="81" t="s">
        <v>13</v>
      </c>
      <c r="C8224" s="460" t="s">
        <v>1165</v>
      </c>
      <c r="D8224" s="459">
        <v>1</v>
      </c>
      <c r="E8224" s="81"/>
    </row>
    <row r="8225" spans="1:5" x14ac:dyDescent="0.25">
      <c r="A8225" s="458">
        <v>44245</v>
      </c>
      <c r="B8225" s="81" t="s">
        <v>24</v>
      </c>
      <c r="C8225" s="81" t="s">
        <v>23</v>
      </c>
      <c r="D8225" s="459">
        <v>1</v>
      </c>
      <c r="E8225" s="81"/>
    </row>
    <row r="8226" spans="1:5" x14ac:dyDescent="0.25">
      <c r="A8226" s="458">
        <v>44245</v>
      </c>
      <c r="B8226" s="81" t="s">
        <v>24</v>
      </c>
      <c r="C8226" s="81" t="s">
        <v>24</v>
      </c>
      <c r="D8226" s="459">
        <v>4</v>
      </c>
      <c r="E8226" s="81"/>
    </row>
    <row r="8227" spans="1:5" x14ac:dyDescent="0.25">
      <c r="A8227" s="458">
        <v>44245</v>
      </c>
      <c r="B8227" s="81" t="s">
        <v>47</v>
      </c>
      <c r="C8227" s="81" t="s">
        <v>47</v>
      </c>
      <c r="D8227" s="459">
        <v>3</v>
      </c>
      <c r="E8227" s="81"/>
    </row>
    <row r="8228" spans="1:5" x14ac:dyDescent="0.25">
      <c r="A8228" s="458">
        <v>44245</v>
      </c>
      <c r="B8228" s="81" t="s">
        <v>47</v>
      </c>
      <c r="C8228" s="81" t="s">
        <v>906</v>
      </c>
      <c r="D8228" s="459">
        <v>1</v>
      </c>
      <c r="E8228" s="81"/>
    </row>
    <row r="8229" spans="1:5" x14ac:dyDescent="0.25">
      <c r="A8229" s="458">
        <v>44245</v>
      </c>
      <c r="B8229" s="81" t="s">
        <v>48</v>
      </c>
      <c r="C8229" s="460" t="s">
        <v>1380</v>
      </c>
      <c r="D8229" s="459">
        <v>1</v>
      </c>
      <c r="E8229" s="81"/>
    </row>
    <row r="8230" spans="1:5" x14ac:dyDescent="0.25">
      <c r="A8230" s="458">
        <v>44245</v>
      </c>
      <c r="B8230" s="81" t="s">
        <v>7</v>
      </c>
      <c r="C8230" s="81" t="s">
        <v>7</v>
      </c>
      <c r="D8230" s="459">
        <v>0</v>
      </c>
      <c r="E8230" s="81"/>
    </row>
    <row r="8231" spans="1:5" x14ac:dyDescent="0.25">
      <c r="A8231" s="458">
        <v>44245</v>
      </c>
      <c r="B8231" s="81" t="s">
        <v>9</v>
      </c>
      <c r="C8231" s="81" t="s">
        <v>9</v>
      </c>
      <c r="D8231" s="459">
        <v>6</v>
      </c>
      <c r="E8231" s="81"/>
    </row>
    <row r="8232" spans="1:5" x14ac:dyDescent="0.25">
      <c r="A8232" s="458">
        <v>44245</v>
      </c>
      <c r="B8232" s="81" t="s">
        <v>15</v>
      </c>
      <c r="C8232" s="81" t="s">
        <v>1139</v>
      </c>
      <c r="D8232" s="459">
        <v>1</v>
      </c>
      <c r="E8232" s="81"/>
    </row>
    <row r="8233" spans="1:5" x14ac:dyDescent="0.25">
      <c r="A8233" s="458">
        <v>44245</v>
      </c>
      <c r="B8233" s="81" t="s">
        <v>15</v>
      </c>
      <c r="C8233" s="81" t="s">
        <v>283</v>
      </c>
      <c r="D8233" s="459">
        <v>1</v>
      </c>
      <c r="E8233" s="81"/>
    </row>
    <row r="8234" spans="1:5" x14ac:dyDescent="0.25">
      <c r="A8234" s="458">
        <v>44245</v>
      </c>
      <c r="B8234" s="81" t="s">
        <v>11</v>
      </c>
      <c r="C8234" s="81" t="s">
        <v>11</v>
      </c>
      <c r="D8234" s="459">
        <v>4</v>
      </c>
      <c r="E8234" s="81"/>
    </row>
    <row r="8235" spans="1:5" x14ac:dyDescent="0.25">
      <c r="A8235" s="458">
        <v>44245</v>
      </c>
      <c r="B8235" s="81" t="s">
        <v>12</v>
      </c>
      <c r="C8235" s="81" t="s">
        <v>73</v>
      </c>
      <c r="D8235" s="459">
        <v>1</v>
      </c>
      <c r="E8235" s="81"/>
    </row>
    <row r="8236" spans="1:5" x14ac:dyDescent="0.25">
      <c r="A8236" s="458">
        <v>44245</v>
      </c>
      <c r="B8236" s="81" t="s">
        <v>8</v>
      </c>
      <c r="C8236" s="81" t="s">
        <v>72</v>
      </c>
      <c r="D8236" s="459">
        <v>1</v>
      </c>
      <c r="E8236" s="81"/>
    </row>
    <row r="8237" spans="1:5" x14ac:dyDescent="0.25">
      <c r="A8237" s="458">
        <v>44245</v>
      </c>
      <c r="B8237" s="81" t="s">
        <v>8</v>
      </c>
      <c r="C8237" s="460" t="s">
        <v>1232</v>
      </c>
      <c r="D8237" s="459">
        <v>2</v>
      </c>
      <c r="E8237" s="81"/>
    </row>
    <row r="8238" spans="1:5" x14ac:dyDescent="0.25">
      <c r="A8238" s="458">
        <v>44245</v>
      </c>
      <c r="B8238" s="81" t="s">
        <v>8</v>
      </c>
      <c r="C8238" s="81" t="s">
        <v>140</v>
      </c>
      <c r="D8238" s="459">
        <v>1</v>
      </c>
      <c r="E8238" s="81"/>
    </row>
    <row r="8239" spans="1:5" x14ac:dyDescent="0.25">
      <c r="A8239" s="458">
        <v>44245</v>
      </c>
      <c r="B8239" s="81" t="s">
        <v>8</v>
      </c>
      <c r="C8239" s="81" t="s">
        <v>132</v>
      </c>
      <c r="D8239" s="459">
        <v>1</v>
      </c>
      <c r="E8239" s="81"/>
    </row>
    <row r="8240" spans="1:5" x14ac:dyDescent="0.25">
      <c r="A8240" s="458">
        <v>44245</v>
      </c>
      <c r="B8240" s="81" t="s">
        <v>8</v>
      </c>
      <c r="C8240" s="81" t="s">
        <v>40</v>
      </c>
      <c r="D8240" s="459">
        <v>6</v>
      </c>
      <c r="E8240" s="81"/>
    </row>
    <row r="8241" spans="1:5" x14ac:dyDescent="0.25">
      <c r="A8241" s="458">
        <v>44245</v>
      </c>
      <c r="B8241" s="81" t="s">
        <v>8</v>
      </c>
      <c r="C8241" s="81" t="s">
        <v>8</v>
      </c>
      <c r="D8241" s="459">
        <v>10</v>
      </c>
      <c r="E8241" s="81"/>
    </row>
    <row r="8242" spans="1:5" x14ac:dyDescent="0.25">
      <c r="A8242" s="458">
        <v>44245</v>
      </c>
      <c r="B8242" s="81" t="s">
        <v>49</v>
      </c>
      <c r="C8242" s="81" t="s">
        <v>49</v>
      </c>
      <c r="D8242" s="459">
        <v>0</v>
      </c>
      <c r="E8242" s="81"/>
    </row>
    <row r="8243" spans="1:5" x14ac:dyDescent="0.25">
      <c r="A8243" s="458">
        <v>44245</v>
      </c>
      <c r="B8243" s="81" t="s">
        <v>50</v>
      </c>
      <c r="C8243" s="81" t="s">
        <v>365</v>
      </c>
      <c r="D8243" s="459">
        <v>0</v>
      </c>
      <c r="E8243" s="81"/>
    </row>
    <row r="8244" spans="1:5" x14ac:dyDescent="0.25">
      <c r="A8244" s="458">
        <v>44245</v>
      </c>
      <c r="B8244" s="81" t="s">
        <v>27</v>
      </c>
      <c r="C8244" s="81" t="s">
        <v>43</v>
      </c>
      <c r="D8244" s="459">
        <v>4</v>
      </c>
      <c r="E8244" s="81"/>
    </row>
    <row r="8245" spans="1:5" x14ac:dyDescent="0.25">
      <c r="A8245" s="458">
        <v>44245</v>
      </c>
      <c r="B8245" s="81" t="s">
        <v>51</v>
      </c>
      <c r="C8245" s="81" t="s">
        <v>51</v>
      </c>
      <c r="D8245" s="459">
        <v>1</v>
      </c>
      <c r="E8245" s="81"/>
    </row>
    <row r="8246" spans="1:5" x14ac:dyDescent="0.25">
      <c r="A8246" s="458">
        <v>44245</v>
      </c>
      <c r="B8246" s="81" t="s">
        <v>10</v>
      </c>
      <c r="C8246" s="81" t="s">
        <v>10</v>
      </c>
      <c r="D8246" s="459">
        <v>2</v>
      </c>
      <c r="E8246" s="81"/>
    </row>
    <row r="8247" spans="1:5" x14ac:dyDescent="0.25">
      <c r="A8247" s="458">
        <v>44246</v>
      </c>
      <c r="B8247" s="81" t="s">
        <v>14</v>
      </c>
      <c r="C8247" s="81" t="s">
        <v>14</v>
      </c>
      <c r="D8247" s="459">
        <v>7</v>
      </c>
      <c r="E8247" s="81"/>
    </row>
    <row r="8248" spans="1:5" x14ac:dyDescent="0.25">
      <c r="A8248" s="458">
        <v>44246</v>
      </c>
      <c r="B8248" s="81" t="s">
        <v>14</v>
      </c>
      <c r="C8248" s="460" t="s">
        <v>1149</v>
      </c>
      <c r="D8248" s="459">
        <v>4</v>
      </c>
      <c r="E8248" s="81"/>
    </row>
    <row r="8249" spans="1:5" x14ac:dyDescent="0.25">
      <c r="A8249" s="458">
        <v>44246</v>
      </c>
      <c r="B8249" s="81" t="s">
        <v>14</v>
      </c>
      <c r="C8249" s="81" t="s">
        <v>16</v>
      </c>
      <c r="D8249" s="459">
        <v>16</v>
      </c>
      <c r="E8249" s="81"/>
    </row>
    <row r="8250" spans="1:5" x14ac:dyDescent="0.25">
      <c r="A8250" s="458">
        <v>44246</v>
      </c>
      <c r="B8250" s="81" t="s">
        <v>14</v>
      </c>
      <c r="C8250" s="81" t="s">
        <v>84</v>
      </c>
      <c r="D8250" s="459">
        <v>2</v>
      </c>
      <c r="E8250" s="81"/>
    </row>
    <row r="8251" spans="1:5" x14ac:dyDescent="0.25">
      <c r="A8251" s="458">
        <v>44246</v>
      </c>
      <c r="B8251" s="81" t="s">
        <v>20</v>
      </c>
      <c r="C8251" s="81" t="s">
        <v>20</v>
      </c>
      <c r="D8251" s="459">
        <v>33</v>
      </c>
      <c r="E8251" s="81"/>
    </row>
    <row r="8252" spans="1:5" x14ac:dyDescent="0.25">
      <c r="A8252" s="458">
        <v>44246</v>
      </c>
      <c r="B8252" s="81" t="s">
        <v>20</v>
      </c>
      <c r="C8252" s="81" t="s">
        <v>648</v>
      </c>
      <c r="D8252" s="459">
        <v>2</v>
      </c>
      <c r="E8252" s="81"/>
    </row>
    <row r="8253" spans="1:5" x14ac:dyDescent="0.25">
      <c r="A8253" s="458">
        <v>44246</v>
      </c>
      <c r="B8253" s="81" t="s">
        <v>13</v>
      </c>
      <c r="C8253" s="81" t="s">
        <v>13</v>
      </c>
      <c r="D8253" s="459">
        <v>1</v>
      </c>
      <c r="E8253" s="81"/>
    </row>
    <row r="8254" spans="1:5" x14ac:dyDescent="0.25">
      <c r="A8254" s="458">
        <v>44246</v>
      </c>
      <c r="B8254" s="81" t="s">
        <v>24</v>
      </c>
      <c r="C8254" s="81" t="s">
        <v>23</v>
      </c>
      <c r="D8254" s="459">
        <v>2</v>
      </c>
      <c r="E8254" s="81"/>
    </row>
    <row r="8255" spans="1:5" x14ac:dyDescent="0.25">
      <c r="A8255" s="458">
        <v>44246</v>
      </c>
      <c r="B8255" s="81" t="s">
        <v>24</v>
      </c>
      <c r="C8255" s="460" t="s">
        <v>1172</v>
      </c>
      <c r="D8255" s="459">
        <v>1</v>
      </c>
      <c r="E8255" s="81"/>
    </row>
    <row r="8256" spans="1:5" x14ac:dyDescent="0.25">
      <c r="A8256" s="458">
        <v>44246</v>
      </c>
      <c r="B8256" s="81" t="s">
        <v>24</v>
      </c>
      <c r="C8256" s="81" t="s">
        <v>924</v>
      </c>
      <c r="D8256" s="459">
        <v>1</v>
      </c>
      <c r="E8256" s="81"/>
    </row>
    <row r="8257" spans="1:5" x14ac:dyDescent="0.25">
      <c r="A8257" s="458">
        <v>44246</v>
      </c>
      <c r="B8257" s="81" t="s">
        <v>47</v>
      </c>
      <c r="C8257" s="81" t="s">
        <v>47</v>
      </c>
      <c r="D8257" s="459">
        <v>3</v>
      </c>
      <c r="E8257" s="81"/>
    </row>
    <row r="8258" spans="1:5" x14ac:dyDescent="0.25">
      <c r="A8258" s="458">
        <v>44246</v>
      </c>
      <c r="B8258" s="81" t="s">
        <v>48</v>
      </c>
      <c r="C8258" s="460" t="s">
        <v>1380</v>
      </c>
      <c r="D8258" s="459">
        <v>0</v>
      </c>
      <c r="E8258" s="81"/>
    </row>
    <row r="8259" spans="1:5" x14ac:dyDescent="0.25">
      <c r="A8259" s="458">
        <v>44246</v>
      </c>
      <c r="B8259" s="81" t="s">
        <v>7</v>
      </c>
      <c r="C8259" s="81" t="s">
        <v>7</v>
      </c>
      <c r="D8259" s="459">
        <v>1</v>
      </c>
      <c r="E8259" s="81"/>
    </row>
    <row r="8260" spans="1:5" x14ac:dyDescent="0.25">
      <c r="A8260" s="458">
        <v>44246</v>
      </c>
      <c r="B8260" s="81" t="s">
        <v>9</v>
      </c>
      <c r="C8260" s="81" t="s">
        <v>9</v>
      </c>
      <c r="D8260" s="459">
        <v>19</v>
      </c>
      <c r="E8260" s="81"/>
    </row>
    <row r="8261" spans="1:5" x14ac:dyDescent="0.25">
      <c r="A8261" s="458">
        <v>44246</v>
      </c>
      <c r="B8261" s="81" t="s">
        <v>9</v>
      </c>
      <c r="C8261" s="460" t="s">
        <v>1202</v>
      </c>
      <c r="D8261" s="459">
        <v>1</v>
      </c>
      <c r="E8261" s="81"/>
    </row>
    <row r="8262" spans="1:5" x14ac:dyDescent="0.25">
      <c r="A8262" s="458">
        <v>44246</v>
      </c>
      <c r="B8262" s="81" t="s">
        <v>9</v>
      </c>
      <c r="C8262" s="81" t="s">
        <v>143</v>
      </c>
      <c r="D8262" s="459">
        <v>1</v>
      </c>
      <c r="E8262" s="81"/>
    </row>
    <row r="8263" spans="1:5" x14ac:dyDescent="0.25">
      <c r="A8263" s="458">
        <v>44246</v>
      </c>
      <c r="B8263" s="81" t="s">
        <v>15</v>
      </c>
      <c r="C8263" s="81" t="s">
        <v>1139</v>
      </c>
      <c r="D8263" s="459">
        <v>0</v>
      </c>
      <c r="E8263" s="81"/>
    </row>
    <row r="8264" spans="1:5" x14ac:dyDescent="0.25">
      <c r="A8264" s="458">
        <v>44246</v>
      </c>
      <c r="B8264" s="81" t="s">
        <v>11</v>
      </c>
      <c r="C8264" s="81" t="s">
        <v>333</v>
      </c>
      <c r="D8264" s="459">
        <v>3</v>
      </c>
      <c r="E8264" s="81"/>
    </row>
    <row r="8265" spans="1:5" x14ac:dyDescent="0.25">
      <c r="A8265" s="458">
        <v>44246</v>
      </c>
      <c r="B8265" s="81" t="s">
        <v>11</v>
      </c>
      <c r="C8265" s="81" t="s">
        <v>11</v>
      </c>
      <c r="D8265" s="459">
        <v>2</v>
      </c>
      <c r="E8265" s="81"/>
    </row>
    <row r="8266" spans="1:5" x14ac:dyDescent="0.25">
      <c r="A8266" s="458">
        <v>44246</v>
      </c>
      <c r="B8266" s="81" t="s">
        <v>11</v>
      </c>
      <c r="C8266" s="81" t="s">
        <v>840</v>
      </c>
      <c r="D8266" s="459">
        <v>1</v>
      </c>
      <c r="E8266" s="81"/>
    </row>
    <row r="8267" spans="1:5" x14ac:dyDescent="0.25">
      <c r="A8267" s="458">
        <v>44246</v>
      </c>
      <c r="B8267" s="81" t="s">
        <v>11</v>
      </c>
      <c r="C8267" s="81" t="s">
        <v>133</v>
      </c>
      <c r="D8267" s="459">
        <v>1</v>
      </c>
      <c r="E8267" s="81"/>
    </row>
    <row r="8268" spans="1:5" x14ac:dyDescent="0.25">
      <c r="A8268" s="458">
        <v>44246</v>
      </c>
      <c r="B8268" s="81" t="s">
        <v>12</v>
      </c>
      <c r="C8268" s="81" t="s">
        <v>12</v>
      </c>
      <c r="D8268" s="459">
        <v>2</v>
      </c>
      <c r="E8268" s="81"/>
    </row>
    <row r="8269" spans="1:5" x14ac:dyDescent="0.25">
      <c r="A8269" s="458">
        <v>44246</v>
      </c>
      <c r="B8269" s="81" t="s">
        <v>8</v>
      </c>
      <c r="C8269" s="460" t="s">
        <v>1232</v>
      </c>
      <c r="D8269" s="459">
        <v>1</v>
      </c>
      <c r="E8269" s="81"/>
    </row>
    <row r="8270" spans="1:5" x14ac:dyDescent="0.25">
      <c r="A8270" s="458">
        <v>44246</v>
      </c>
      <c r="B8270" s="81" t="s">
        <v>8</v>
      </c>
      <c r="C8270" s="81" t="s">
        <v>58</v>
      </c>
      <c r="D8270" s="459">
        <v>1</v>
      </c>
      <c r="E8270" s="81"/>
    </row>
    <row r="8271" spans="1:5" x14ac:dyDescent="0.25">
      <c r="A8271" s="458">
        <v>44246</v>
      </c>
      <c r="B8271" s="81" t="s">
        <v>8</v>
      </c>
      <c r="C8271" s="81" t="s">
        <v>40</v>
      </c>
      <c r="D8271" s="459">
        <v>1</v>
      </c>
      <c r="E8271" s="81"/>
    </row>
    <row r="8272" spans="1:5" x14ac:dyDescent="0.25">
      <c r="A8272" s="458">
        <v>44246</v>
      </c>
      <c r="B8272" s="81" t="s">
        <v>8</v>
      </c>
      <c r="C8272" s="81" t="s">
        <v>8</v>
      </c>
      <c r="D8272" s="459">
        <v>41</v>
      </c>
      <c r="E8272" s="81"/>
    </row>
    <row r="8273" spans="1:5" x14ac:dyDescent="0.25">
      <c r="A8273" s="458">
        <v>44246</v>
      </c>
      <c r="B8273" s="81" t="s">
        <v>8</v>
      </c>
      <c r="C8273" s="81" t="s">
        <v>31</v>
      </c>
      <c r="D8273" s="459">
        <v>2</v>
      </c>
      <c r="E8273" s="81"/>
    </row>
    <row r="8274" spans="1:5" x14ac:dyDescent="0.25">
      <c r="A8274" s="458">
        <v>44246</v>
      </c>
      <c r="B8274" s="81" t="s">
        <v>8</v>
      </c>
      <c r="C8274" s="81" t="s">
        <v>79</v>
      </c>
      <c r="D8274" s="459">
        <v>1</v>
      </c>
      <c r="E8274" s="81"/>
    </row>
    <row r="8275" spans="1:5" x14ac:dyDescent="0.25">
      <c r="A8275" s="458">
        <v>44246</v>
      </c>
      <c r="B8275" s="81" t="s">
        <v>49</v>
      </c>
      <c r="C8275" s="81" t="s">
        <v>49</v>
      </c>
      <c r="D8275" s="459">
        <v>0</v>
      </c>
      <c r="E8275" s="81"/>
    </row>
    <row r="8276" spans="1:5" x14ac:dyDescent="0.25">
      <c r="A8276" s="458">
        <v>44246</v>
      </c>
      <c r="B8276" s="81" t="s">
        <v>50</v>
      </c>
      <c r="C8276" s="116" t="s">
        <v>1140</v>
      </c>
      <c r="D8276" s="459">
        <v>2</v>
      </c>
      <c r="E8276" s="81"/>
    </row>
    <row r="8277" spans="1:5" x14ac:dyDescent="0.25">
      <c r="A8277" s="458">
        <v>44246</v>
      </c>
      <c r="B8277" s="81" t="s">
        <v>50</v>
      </c>
      <c r="C8277" s="81" t="s">
        <v>365</v>
      </c>
      <c r="D8277" s="459">
        <v>3</v>
      </c>
      <c r="E8277" s="81"/>
    </row>
    <row r="8278" spans="1:5" x14ac:dyDescent="0.25">
      <c r="A8278" s="458">
        <v>44246</v>
      </c>
      <c r="B8278" s="81" t="s">
        <v>27</v>
      </c>
      <c r="C8278" s="81" t="s">
        <v>139</v>
      </c>
      <c r="D8278" s="459">
        <v>1</v>
      </c>
      <c r="E8278" s="81"/>
    </row>
    <row r="8279" spans="1:5" x14ac:dyDescent="0.25">
      <c r="A8279" s="458">
        <v>44246</v>
      </c>
      <c r="B8279" s="81" t="s">
        <v>27</v>
      </c>
      <c r="C8279" s="81" t="s">
        <v>43</v>
      </c>
      <c r="D8279" s="459">
        <v>29</v>
      </c>
      <c r="E8279" s="81"/>
    </row>
    <row r="8280" spans="1:5" x14ac:dyDescent="0.25">
      <c r="A8280" s="458">
        <v>44246</v>
      </c>
      <c r="B8280" s="81" t="s">
        <v>27</v>
      </c>
      <c r="C8280" s="81" t="s">
        <v>707</v>
      </c>
      <c r="D8280" s="459">
        <v>1</v>
      </c>
      <c r="E8280" s="81"/>
    </row>
    <row r="8281" spans="1:5" x14ac:dyDescent="0.25">
      <c r="A8281" s="458">
        <v>44246</v>
      </c>
      <c r="B8281" s="81" t="s">
        <v>51</v>
      </c>
      <c r="C8281" s="81" t="s">
        <v>747</v>
      </c>
      <c r="D8281" s="459">
        <v>1</v>
      </c>
      <c r="E8281" s="81"/>
    </row>
    <row r="8282" spans="1:5" x14ac:dyDescent="0.25">
      <c r="A8282" s="458">
        <v>44246</v>
      </c>
      <c r="B8282" s="81" t="s">
        <v>51</v>
      </c>
      <c r="C8282" s="81" t="s">
        <v>51</v>
      </c>
      <c r="D8282" s="459">
        <v>3</v>
      </c>
      <c r="E8282" s="81"/>
    </row>
    <row r="8283" spans="1:5" x14ac:dyDescent="0.25">
      <c r="A8283" s="458">
        <v>44246</v>
      </c>
      <c r="B8283" s="81" t="s">
        <v>10</v>
      </c>
      <c r="C8283" s="81" t="s">
        <v>10</v>
      </c>
      <c r="D8283" s="459">
        <v>3</v>
      </c>
      <c r="E8283" s="81"/>
    </row>
    <row r="8284" spans="1:5" x14ac:dyDescent="0.25">
      <c r="A8284" s="458">
        <v>44247</v>
      </c>
      <c r="B8284" s="81" t="s">
        <v>14</v>
      </c>
      <c r="C8284" s="81" t="s">
        <v>14</v>
      </c>
      <c r="D8284" s="459">
        <v>22</v>
      </c>
      <c r="E8284" s="81"/>
    </row>
    <row r="8285" spans="1:5" x14ac:dyDescent="0.25">
      <c r="A8285" s="458">
        <v>44247</v>
      </c>
      <c r="B8285" s="81" t="s">
        <v>14</v>
      </c>
      <c r="C8285" s="81" t="s">
        <v>16</v>
      </c>
      <c r="D8285" s="459">
        <v>5</v>
      </c>
      <c r="E8285" s="81"/>
    </row>
    <row r="8286" spans="1:5" x14ac:dyDescent="0.25">
      <c r="A8286" s="458">
        <v>44247</v>
      </c>
      <c r="B8286" s="81" t="s">
        <v>14</v>
      </c>
      <c r="C8286" s="81" t="s">
        <v>84</v>
      </c>
      <c r="D8286" s="459">
        <v>2</v>
      </c>
      <c r="E8286" s="81"/>
    </row>
    <row r="8287" spans="1:5" x14ac:dyDescent="0.25">
      <c r="A8287" s="458">
        <v>44247</v>
      </c>
      <c r="B8287" s="81" t="s">
        <v>20</v>
      </c>
      <c r="C8287" s="81" t="s">
        <v>20</v>
      </c>
      <c r="D8287" s="459">
        <v>32</v>
      </c>
      <c r="E8287" s="81"/>
    </row>
    <row r="8288" spans="1:5" x14ac:dyDescent="0.25">
      <c r="A8288" s="458">
        <v>44247</v>
      </c>
      <c r="B8288" s="81" t="s">
        <v>20</v>
      </c>
      <c r="C8288" s="81" t="s">
        <v>363</v>
      </c>
      <c r="D8288" s="459">
        <v>1</v>
      </c>
      <c r="E8288" s="81"/>
    </row>
    <row r="8289" spans="1:5" x14ac:dyDescent="0.25">
      <c r="A8289" s="458">
        <v>44247</v>
      </c>
      <c r="B8289" s="81" t="s">
        <v>20</v>
      </c>
      <c r="C8289" s="81" t="s">
        <v>648</v>
      </c>
      <c r="D8289" s="459">
        <v>2</v>
      </c>
      <c r="E8289" s="81"/>
    </row>
    <row r="8290" spans="1:5" x14ac:dyDescent="0.25">
      <c r="A8290" s="458">
        <v>44247</v>
      </c>
      <c r="B8290" s="81" t="s">
        <v>13</v>
      </c>
      <c r="C8290" s="81" t="s">
        <v>13</v>
      </c>
      <c r="D8290" s="459">
        <v>2</v>
      </c>
      <c r="E8290" s="81"/>
    </row>
    <row r="8291" spans="1:5" x14ac:dyDescent="0.25">
      <c r="A8291" s="458">
        <v>44247</v>
      </c>
      <c r="B8291" s="81" t="s">
        <v>24</v>
      </c>
      <c r="C8291" s="81" t="s">
        <v>23</v>
      </c>
      <c r="D8291" s="459">
        <v>6</v>
      </c>
      <c r="E8291" s="81"/>
    </row>
    <row r="8292" spans="1:5" x14ac:dyDescent="0.25">
      <c r="A8292" s="458">
        <v>44247</v>
      </c>
      <c r="B8292" s="81" t="s">
        <v>24</v>
      </c>
      <c r="C8292" s="81" t="s">
        <v>36</v>
      </c>
      <c r="D8292" s="459">
        <v>1</v>
      </c>
      <c r="E8292" s="81"/>
    </row>
    <row r="8293" spans="1:5" x14ac:dyDescent="0.25">
      <c r="A8293" s="458">
        <v>44247</v>
      </c>
      <c r="B8293" s="81" t="s">
        <v>47</v>
      </c>
      <c r="C8293" s="81" t="s">
        <v>47</v>
      </c>
      <c r="D8293" s="459">
        <v>10</v>
      </c>
      <c r="E8293" s="81"/>
    </row>
    <row r="8294" spans="1:5" x14ac:dyDescent="0.25">
      <c r="A8294" s="458">
        <v>44247</v>
      </c>
      <c r="B8294" s="81" t="s">
        <v>47</v>
      </c>
      <c r="C8294" s="81" t="s">
        <v>906</v>
      </c>
      <c r="D8294" s="459">
        <v>2</v>
      </c>
      <c r="E8294" s="81"/>
    </row>
    <row r="8295" spans="1:5" x14ac:dyDescent="0.25">
      <c r="A8295" s="458">
        <v>44247</v>
      </c>
      <c r="B8295" s="81" t="s">
        <v>48</v>
      </c>
      <c r="C8295" s="460" t="s">
        <v>1380</v>
      </c>
      <c r="D8295" s="459">
        <v>1</v>
      </c>
      <c r="E8295" s="81"/>
    </row>
    <row r="8296" spans="1:5" x14ac:dyDescent="0.25">
      <c r="A8296" s="458">
        <v>44247</v>
      </c>
      <c r="B8296" s="81" t="s">
        <v>7</v>
      </c>
      <c r="C8296" s="81" t="s">
        <v>7</v>
      </c>
      <c r="D8296" s="459">
        <v>6</v>
      </c>
      <c r="E8296" s="81"/>
    </row>
    <row r="8297" spans="1:5" x14ac:dyDescent="0.25">
      <c r="A8297" s="458">
        <v>44247</v>
      </c>
      <c r="B8297" s="81" t="s">
        <v>9</v>
      </c>
      <c r="C8297" s="81" t="s">
        <v>9</v>
      </c>
      <c r="D8297" s="459">
        <v>12</v>
      </c>
      <c r="E8297" s="81"/>
    </row>
    <row r="8298" spans="1:5" x14ac:dyDescent="0.25">
      <c r="A8298" s="458">
        <v>44247</v>
      </c>
      <c r="B8298" s="81" t="s">
        <v>15</v>
      </c>
      <c r="C8298" s="81" t="s">
        <v>1139</v>
      </c>
      <c r="D8298" s="459">
        <v>1</v>
      </c>
      <c r="E8298" s="81"/>
    </row>
    <row r="8299" spans="1:5" x14ac:dyDescent="0.25">
      <c r="A8299" s="458">
        <v>44247</v>
      </c>
      <c r="B8299" s="81" t="s">
        <v>11</v>
      </c>
      <c r="C8299" s="81" t="s">
        <v>64</v>
      </c>
      <c r="D8299" s="459">
        <v>2</v>
      </c>
      <c r="E8299" s="81"/>
    </row>
    <row r="8300" spans="1:5" x14ac:dyDescent="0.25">
      <c r="A8300" s="458">
        <v>44247</v>
      </c>
      <c r="B8300" s="81" t="s">
        <v>11</v>
      </c>
      <c r="C8300" s="81" t="s">
        <v>333</v>
      </c>
      <c r="D8300" s="459">
        <v>4</v>
      </c>
      <c r="E8300" s="81"/>
    </row>
    <row r="8301" spans="1:5" x14ac:dyDescent="0.25">
      <c r="A8301" s="458">
        <v>44247</v>
      </c>
      <c r="B8301" s="81" t="s">
        <v>11</v>
      </c>
      <c r="C8301" s="460" t="s">
        <v>1206</v>
      </c>
      <c r="D8301" s="459">
        <v>1</v>
      </c>
      <c r="E8301" s="81"/>
    </row>
    <row r="8302" spans="1:5" x14ac:dyDescent="0.25">
      <c r="A8302" s="458">
        <v>44247</v>
      </c>
      <c r="B8302" s="81" t="s">
        <v>11</v>
      </c>
      <c r="C8302" s="81" t="s">
        <v>11</v>
      </c>
      <c r="D8302" s="459">
        <v>2</v>
      </c>
      <c r="E8302" s="81"/>
    </row>
    <row r="8303" spans="1:5" x14ac:dyDescent="0.25">
      <c r="A8303" s="458">
        <v>44247</v>
      </c>
      <c r="B8303" s="81" t="s">
        <v>11</v>
      </c>
      <c r="C8303" s="81" t="s">
        <v>840</v>
      </c>
      <c r="D8303" s="459">
        <v>1</v>
      </c>
      <c r="E8303" s="81"/>
    </row>
    <row r="8304" spans="1:5" x14ac:dyDescent="0.25">
      <c r="A8304" s="458">
        <v>44247</v>
      </c>
      <c r="B8304" s="81" t="s">
        <v>12</v>
      </c>
      <c r="C8304" s="81" t="s">
        <v>12</v>
      </c>
      <c r="D8304" s="459">
        <v>1</v>
      </c>
      <c r="E8304" s="81"/>
    </row>
    <row r="8305" spans="1:5" x14ac:dyDescent="0.25">
      <c r="A8305" s="458">
        <v>44247</v>
      </c>
      <c r="B8305" s="81" t="s">
        <v>8</v>
      </c>
      <c r="C8305" s="81" t="s">
        <v>72</v>
      </c>
      <c r="D8305" s="459">
        <v>1</v>
      </c>
      <c r="E8305" s="81"/>
    </row>
    <row r="8306" spans="1:5" x14ac:dyDescent="0.25">
      <c r="A8306" s="458">
        <v>44247</v>
      </c>
      <c r="B8306" s="81" t="s">
        <v>8</v>
      </c>
      <c r="C8306" s="81" t="s">
        <v>58</v>
      </c>
      <c r="D8306" s="459">
        <v>1</v>
      </c>
      <c r="E8306" s="81"/>
    </row>
    <row r="8307" spans="1:5" x14ac:dyDescent="0.25">
      <c r="A8307" s="458">
        <v>44247</v>
      </c>
      <c r="B8307" s="81" t="s">
        <v>8</v>
      </c>
      <c r="C8307" s="81" t="s">
        <v>132</v>
      </c>
      <c r="D8307" s="459">
        <v>2</v>
      </c>
      <c r="E8307" s="81"/>
    </row>
    <row r="8308" spans="1:5" x14ac:dyDescent="0.25">
      <c r="A8308" s="458">
        <v>44247</v>
      </c>
      <c r="B8308" s="81" t="s">
        <v>8</v>
      </c>
      <c r="C8308" s="81" t="s">
        <v>8</v>
      </c>
      <c r="D8308" s="459">
        <v>14</v>
      </c>
      <c r="E8308" s="81"/>
    </row>
    <row r="8309" spans="1:5" x14ac:dyDescent="0.25">
      <c r="A8309" s="458">
        <v>44247</v>
      </c>
      <c r="B8309" s="81" t="s">
        <v>8</v>
      </c>
      <c r="C8309" s="81" t="s">
        <v>31</v>
      </c>
      <c r="D8309" s="459">
        <v>1</v>
      </c>
      <c r="E8309" s="81"/>
    </row>
    <row r="8310" spans="1:5" x14ac:dyDescent="0.25">
      <c r="A8310" s="458">
        <v>44247</v>
      </c>
      <c r="B8310" s="81" t="s">
        <v>8</v>
      </c>
      <c r="C8310" s="81" t="s">
        <v>110</v>
      </c>
      <c r="D8310" s="459">
        <v>1</v>
      </c>
      <c r="E8310" s="81"/>
    </row>
    <row r="8311" spans="1:5" x14ac:dyDescent="0.25">
      <c r="A8311" s="458">
        <v>44247</v>
      </c>
      <c r="B8311" s="81" t="s">
        <v>49</v>
      </c>
      <c r="C8311" s="460" t="s">
        <v>1246</v>
      </c>
      <c r="D8311" s="459">
        <v>1</v>
      </c>
      <c r="E8311" s="81"/>
    </row>
    <row r="8312" spans="1:5" x14ac:dyDescent="0.25">
      <c r="A8312" s="458">
        <v>44247</v>
      </c>
      <c r="B8312" s="81" t="s">
        <v>49</v>
      </c>
      <c r="C8312" s="81" t="s">
        <v>49</v>
      </c>
      <c r="D8312" s="459">
        <v>1</v>
      </c>
      <c r="E8312" s="81"/>
    </row>
    <row r="8313" spans="1:5" x14ac:dyDescent="0.25">
      <c r="A8313" s="458">
        <v>44247</v>
      </c>
      <c r="B8313" s="81" t="s">
        <v>50</v>
      </c>
      <c r="C8313" s="460" t="s">
        <v>1250</v>
      </c>
      <c r="D8313" s="459">
        <v>3</v>
      </c>
      <c r="E8313" s="81"/>
    </row>
    <row r="8314" spans="1:5" x14ac:dyDescent="0.25">
      <c r="A8314" s="458">
        <v>44247</v>
      </c>
      <c r="B8314" s="81" t="s">
        <v>27</v>
      </c>
      <c r="C8314" s="81" t="s">
        <v>43</v>
      </c>
      <c r="D8314" s="459">
        <v>6</v>
      </c>
      <c r="E8314" s="81"/>
    </row>
    <row r="8315" spans="1:5" x14ac:dyDescent="0.25">
      <c r="A8315" s="458">
        <v>44247</v>
      </c>
      <c r="B8315" s="81" t="s">
        <v>27</v>
      </c>
      <c r="C8315" s="460" t="s">
        <v>1002</v>
      </c>
      <c r="D8315" s="459">
        <v>1</v>
      </c>
      <c r="E8315" s="81"/>
    </row>
    <row r="8316" spans="1:5" x14ac:dyDescent="0.25">
      <c r="A8316" s="458">
        <v>44247</v>
      </c>
      <c r="B8316" s="81" t="s">
        <v>27</v>
      </c>
      <c r="C8316" s="81" t="s">
        <v>619</v>
      </c>
      <c r="D8316" s="459">
        <v>1</v>
      </c>
      <c r="E8316" s="81"/>
    </row>
    <row r="8317" spans="1:5" x14ac:dyDescent="0.25">
      <c r="A8317" s="458">
        <v>44247</v>
      </c>
      <c r="B8317" s="81" t="s">
        <v>51</v>
      </c>
      <c r="C8317" s="81" t="s">
        <v>51</v>
      </c>
      <c r="D8317" s="459">
        <v>1</v>
      </c>
      <c r="E8317" s="81"/>
    </row>
    <row r="8318" spans="1:5" x14ac:dyDescent="0.25">
      <c r="A8318" s="458">
        <v>44247</v>
      </c>
      <c r="B8318" s="81" t="s">
        <v>10</v>
      </c>
      <c r="C8318" s="81" t="s">
        <v>10</v>
      </c>
      <c r="D8318" s="459">
        <v>5</v>
      </c>
      <c r="E8318" s="81"/>
    </row>
    <row r="8319" spans="1:5" x14ac:dyDescent="0.25">
      <c r="A8319" s="458">
        <v>44248</v>
      </c>
      <c r="B8319" s="81" t="s">
        <v>14</v>
      </c>
      <c r="C8319" s="81" t="s">
        <v>14</v>
      </c>
      <c r="D8319" s="459">
        <v>0</v>
      </c>
      <c r="E8319" s="81"/>
    </row>
    <row r="8320" spans="1:5" x14ac:dyDescent="0.25">
      <c r="A8320" s="458">
        <v>44248</v>
      </c>
      <c r="B8320" s="81" t="s">
        <v>20</v>
      </c>
      <c r="C8320" s="81" t="s">
        <v>20</v>
      </c>
      <c r="D8320" s="459">
        <v>0</v>
      </c>
      <c r="E8320" s="81"/>
    </row>
    <row r="8321" spans="1:5" x14ac:dyDescent="0.25">
      <c r="A8321" s="458">
        <v>44248</v>
      </c>
      <c r="B8321" s="81" t="s">
        <v>13</v>
      </c>
      <c r="C8321" s="81" t="s">
        <v>13</v>
      </c>
      <c r="D8321" s="459">
        <v>0</v>
      </c>
      <c r="E8321" s="81"/>
    </row>
    <row r="8322" spans="1:5" x14ac:dyDescent="0.25">
      <c r="A8322" s="458">
        <v>44248</v>
      </c>
      <c r="B8322" s="81" t="s">
        <v>24</v>
      </c>
      <c r="C8322" s="81" t="s">
        <v>24</v>
      </c>
      <c r="D8322" s="459">
        <v>0</v>
      </c>
      <c r="E8322" s="81"/>
    </row>
    <row r="8323" spans="1:5" x14ac:dyDescent="0.25">
      <c r="A8323" s="458">
        <v>44248</v>
      </c>
      <c r="B8323" s="81" t="s">
        <v>47</v>
      </c>
      <c r="C8323" s="81" t="s">
        <v>47</v>
      </c>
      <c r="D8323" s="459">
        <v>0</v>
      </c>
      <c r="E8323" s="81"/>
    </row>
    <row r="8324" spans="1:5" x14ac:dyDescent="0.25">
      <c r="A8324" s="458">
        <v>44248</v>
      </c>
      <c r="B8324" s="81" t="s">
        <v>48</v>
      </c>
      <c r="C8324" s="460" t="s">
        <v>1380</v>
      </c>
      <c r="D8324" s="459">
        <v>0</v>
      </c>
      <c r="E8324" s="81"/>
    </row>
    <row r="8325" spans="1:5" x14ac:dyDescent="0.25">
      <c r="A8325" s="458">
        <v>44248</v>
      </c>
      <c r="B8325" s="81" t="s">
        <v>7</v>
      </c>
      <c r="C8325" s="81" t="s">
        <v>7</v>
      </c>
      <c r="D8325" s="459">
        <v>0</v>
      </c>
      <c r="E8325" s="81"/>
    </row>
    <row r="8326" spans="1:5" x14ac:dyDescent="0.25">
      <c r="A8326" s="458">
        <v>44248</v>
      </c>
      <c r="B8326" s="81" t="s">
        <v>9</v>
      </c>
      <c r="C8326" s="81" t="s">
        <v>9</v>
      </c>
      <c r="D8326" s="459">
        <v>0</v>
      </c>
      <c r="E8326" s="81"/>
    </row>
    <row r="8327" spans="1:5" x14ac:dyDescent="0.25">
      <c r="A8327" s="458">
        <v>44248</v>
      </c>
      <c r="B8327" s="81" t="s">
        <v>15</v>
      </c>
      <c r="C8327" s="81" t="s">
        <v>1139</v>
      </c>
      <c r="D8327" s="459">
        <v>0</v>
      </c>
      <c r="E8327" s="81"/>
    </row>
    <row r="8328" spans="1:5" x14ac:dyDescent="0.25">
      <c r="A8328" s="458">
        <v>44248</v>
      </c>
      <c r="B8328" s="81" t="s">
        <v>11</v>
      </c>
      <c r="C8328" s="81" t="s">
        <v>11</v>
      </c>
      <c r="D8328" s="459">
        <v>0</v>
      </c>
      <c r="E8328" s="81"/>
    </row>
    <row r="8329" spans="1:5" x14ac:dyDescent="0.25">
      <c r="A8329" s="458">
        <v>44248</v>
      </c>
      <c r="B8329" s="81" t="s">
        <v>12</v>
      </c>
      <c r="C8329" s="81" t="s">
        <v>12</v>
      </c>
      <c r="D8329" s="459">
        <v>0</v>
      </c>
      <c r="E8329" s="81"/>
    </row>
    <row r="8330" spans="1:5" x14ac:dyDescent="0.25">
      <c r="A8330" s="458">
        <v>44248</v>
      </c>
      <c r="B8330" s="81" t="s">
        <v>8</v>
      </c>
      <c r="C8330" s="81" t="s">
        <v>8</v>
      </c>
      <c r="D8330" s="459">
        <v>0</v>
      </c>
      <c r="E8330" s="81"/>
    </row>
    <row r="8331" spans="1:5" x14ac:dyDescent="0.25">
      <c r="A8331" s="458">
        <v>44248</v>
      </c>
      <c r="B8331" s="81" t="s">
        <v>49</v>
      </c>
      <c r="C8331" s="81" t="s">
        <v>49</v>
      </c>
      <c r="D8331" s="459">
        <v>0</v>
      </c>
      <c r="E8331" s="81"/>
    </row>
    <row r="8332" spans="1:5" x14ac:dyDescent="0.25">
      <c r="A8332" s="458">
        <v>44248</v>
      </c>
      <c r="B8332" s="81" t="s">
        <v>50</v>
      </c>
      <c r="C8332" s="81" t="s">
        <v>365</v>
      </c>
      <c r="D8332" s="459">
        <v>0</v>
      </c>
      <c r="E8332" s="81"/>
    </row>
    <row r="8333" spans="1:5" x14ac:dyDescent="0.25">
      <c r="A8333" s="458">
        <v>44248</v>
      </c>
      <c r="B8333" s="81" t="s">
        <v>27</v>
      </c>
      <c r="C8333" s="460" t="s">
        <v>43</v>
      </c>
      <c r="D8333" s="459">
        <v>0</v>
      </c>
      <c r="E8333" s="81"/>
    </row>
    <row r="8334" spans="1:5" x14ac:dyDescent="0.25">
      <c r="A8334" s="458">
        <v>44248</v>
      </c>
      <c r="B8334" s="81" t="s">
        <v>51</v>
      </c>
      <c r="C8334" s="81" t="s">
        <v>51</v>
      </c>
      <c r="D8334" s="459">
        <v>0</v>
      </c>
      <c r="E8334" s="81"/>
    </row>
    <row r="8335" spans="1:5" x14ac:dyDescent="0.25">
      <c r="A8335" s="458">
        <v>44248</v>
      </c>
      <c r="B8335" s="81" t="s">
        <v>10</v>
      </c>
      <c r="C8335" s="81" t="s">
        <v>10</v>
      </c>
      <c r="D8335" s="459">
        <v>0</v>
      </c>
      <c r="E8335" s="81"/>
    </row>
    <row r="8336" spans="1:5" x14ac:dyDescent="0.25">
      <c r="A8336" s="458">
        <v>44249</v>
      </c>
      <c r="B8336" s="81" t="s">
        <v>14</v>
      </c>
      <c r="C8336" s="81" t="s">
        <v>14</v>
      </c>
      <c r="D8336" s="459">
        <v>27</v>
      </c>
      <c r="E8336" s="81"/>
    </row>
    <row r="8337" spans="1:5" x14ac:dyDescent="0.25">
      <c r="A8337" s="458">
        <v>44249</v>
      </c>
      <c r="B8337" s="81" t="s">
        <v>14</v>
      </c>
      <c r="C8337" s="460" t="s">
        <v>1148</v>
      </c>
      <c r="D8337" s="459">
        <v>1</v>
      </c>
      <c r="E8337" s="81"/>
    </row>
    <row r="8338" spans="1:5" x14ac:dyDescent="0.25">
      <c r="A8338" s="458">
        <v>44249</v>
      </c>
      <c r="B8338" s="81" t="s">
        <v>14</v>
      </c>
      <c r="C8338" s="460" t="s">
        <v>1150</v>
      </c>
      <c r="D8338" s="459">
        <v>1</v>
      </c>
      <c r="E8338" s="81"/>
    </row>
    <row r="8339" spans="1:5" x14ac:dyDescent="0.25">
      <c r="A8339" s="458">
        <v>44249</v>
      </c>
      <c r="B8339" s="81" t="s">
        <v>14</v>
      </c>
      <c r="C8339" s="81" t="s">
        <v>16</v>
      </c>
      <c r="D8339" s="459">
        <v>11</v>
      </c>
      <c r="E8339" s="81"/>
    </row>
    <row r="8340" spans="1:5" x14ac:dyDescent="0.25">
      <c r="A8340" s="458">
        <v>44249</v>
      </c>
      <c r="B8340" s="81" t="s">
        <v>14</v>
      </c>
      <c r="C8340" s="81" t="s">
        <v>84</v>
      </c>
      <c r="D8340" s="459">
        <v>2</v>
      </c>
      <c r="E8340" s="81"/>
    </row>
    <row r="8341" spans="1:5" x14ac:dyDescent="0.25">
      <c r="A8341" s="458">
        <v>44249</v>
      </c>
      <c r="B8341" s="81" t="s">
        <v>20</v>
      </c>
      <c r="C8341" s="81" t="s">
        <v>20</v>
      </c>
      <c r="D8341" s="459">
        <v>22</v>
      </c>
      <c r="E8341" s="81"/>
    </row>
    <row r="8342" spans="1:5" x14ac:dyDescent="0.25">
      <c r="A8342" s="458">
        <v>44249</v>
      </c>
      <c r="B8342" s="81" t="s">
        <v>20</v>
      </c>
      <c r="C8342" s="81" t="s">
        <v>363</v>
      </c>
      <c r="D8342" s="459">
        <v>1</v>
      </c>
      <c r="E8342" s="81"/>
    </row>
    <row r="8343" spans="1:5" x14ac:dyDescent="0.25">
      <c r="A8343" s="458">
        <v>44249</v>
      </c>
      <c r="B8343" s="81" t="s">
        <v>20</v>
      </c>
      <c r="C8343" s="81" t="s">
        <v>648</v>
      </c>
      <c r="D8343" s="459">
        <v>1</v>
      </c>
      <c r="E8343" s="81"/>
    </row>
    <row r="8344" spans="1:5" x14ac:dyDescent="0.25">
      <c r="A8344" s="458">
        <v>44249</v>
      </c>
      <c r="B8344" s="81" t="s">
        <v>13</v>
      </c>
      <c r="C8344" s="460" t="s">
        <v>1161</v>
      </c>
      <c r="D8344" s="459">
        <v>1</v>
      </c>
      <c r="E8344" s="81"/>
    </row>
    <row r="8345" spans="1:5" x14ac:dyDescent="0.25">
      <c r="A8345" s="458">
        <v>44249</v>
      </c>
      <c r="B8345" s="81" t="s">
        <v>13</v>
      </c>
      <c r="C8345" s="81" t="s">
        <v>13</v>
      </c>
      <c r="D8345" s="459">
        <v>1</v>
      </c>
      <c r="E8345" s="81"/>
    </row>
    <row r="8346" spans="1:5" x14ac:dyDescent="0.25">
      <c r="A8346" s="458">
        <v>44249</v>
      </c>
      <c r="B8346" s="81" t="s">
        <v>13</v>
      </c>
      <c r="C8346" s="460" t="s">
        <v>1167</v>
      </c>
      <c r="D8346" s="459">
        <v>1</v>
      </c>
      <c r="E8346" s="81"/>
    </row>
    <row r="8347" spans="1:5" x14ac:dyDescent="0.25">
      <c r="A8347" s="458">
        <v>44249</v>
      </c>
      <c r="B8347" s="81" t="s">
        <v>24</v>
      </c>
      <c r="C8347" s="81" t="s">
        <v>23</v>
      </c>
      <c r="D8347" s="459">
        <v>4</v>
      </c>
      <c r="E8347" s="81"/>
    </row>
    <row r="8348" spans="1:5" x14ac:dyDescent="0.25">
      <c r="A8348" s="458">
        <v>44249</v>
      </c>
      <c r="B8348" s="81" t="s">
        <v>24</v>
      </c>
      <c r="C8348" s="81" t="s">
        <v>24</v>
      </c>
      <c r="D8348" s="459">
        <v>1</v>
      </c>
      <c r="E8348" s="81"/>
    </row>
    <row r="8349" spans="1:5" x14ac:dyDescent="0.25">
      <c r="A8349" s="458">
        <v>44249</v>
      </c>
      <c r="B8349" s="81" t="s">
        <v>47</v>
      </c>
      <c r="C8349" s="81" t="s">
        <v>47</v>
      </c>
      <c r="D8349" s="459">
        <v>1</v>
      </c>
      <c r="E8349" s="81"/>
    </row>
    <row r="8350" spans="1:5" x14ac:dyDescent="0.25">
      <c r="A8350" s="458">
        <v>44249</v>
      </c>
      <c r="B8350" s="81" t="s">
        <v>48</v>
      </c>
      <c r="C8350" s="460" t="s">
        <v>1380</v>
      </c>
      <c r="D8350" s="459">
        <v>2</v>
      </c>
      <c r="E8350" s="81"/>
    </row>
    <row r="8351" spans="1:5" x14ac:dyDescent="0.25">
      <c r="A8351" s="458">
        <v>44249</v>
      </c>
      <c r="B8351" s="81" t="s">
        <v>7</v>
      </c>
      <c r="C8351" s="460" t="s">
        <v>1191</v>
      </c>
      <c r="D8351" s="459">
        <v>2</v>
      </c>
      <c r="E8351" s="81"/>
    </row>
    <row r="8352" spans="1:5" x14ac:dyDescent="0.25">
      <c r="A8352" s="458">
        <v>44249</v>
      </c>
      <c r="B8352" s="81" t="s">
        <v>7</v>
      </c>
      <c r="C8352" s="81" t="s">
        <v>7</v>
      </c>
      <c r="D8352" s="459">
        <v>7</v>
      </c>
      <c r="E8352" s="81"/>
    </row>
    <row r="8353" spans="1:5" x14ac:dyDescent="0.25">
      <c r="A8353" s="458">
        <v>44249</v>
      </c>
      <c r="B8353" s="81" t="s">
        <v>9</v>
      </c>
      <c r="C8353" s="81" t="s">
        <v>9</v>
      </c>
      <c r="D8353" s="459">
        <v>15</v>
      </c>
      <c r="E8353" s="81"/>
    </row>
    <row r="8354" spans="1:5" x14ac:dyDescent="0.25">
      <c r="A8354" s="458">
        <v>44249</v>
      </c>
      <c r="B8354" s="81" t="s">
        <v>15</v>
      </c>
      <c r="C8354" s="81" t="s">
        <v>1139</v>
      </c>
      <c r="D8354" s="459">
        <v>1</v>
      </c>
      <c r="E8354" s="81"/>
    </row>
    <row r="8355" spans="1:5" x14ac:dyDescent="0.25">
      <c r="A8355" s="458">
        <v>44249</v>
      </c>
      <c r="B8355" s="81" t="s">
        <v>11</v>
      </c>
      <c r="C8355" s="81" t="s">
        <v>11</v>
      </c>
      <c r="D8355" s="459">
        <v>1</v>
      </c>
      <c r="E8355" s="81"/>
    </row>
    <row r="8356" spans="1:5" x14ac:dyDescent="0.25">
      <c r="A8356" s="458">
        <v>44249</v>
      </c>
      <c r="B8356" s="81" t="s">
        <v>11</v>
      </c>
      <c r="C8356" s="81" t="s">
        <v>133</v>
      </c>
      <c r="D8356" s="459">
        <v>1</v>
      </c>
      <c r="E8356" s="81"/>
    </row>
    <row r="8357" spans="1:5" x14ac:dyDescent="0.25">
      <c r="A8357" s="458">
        <v>44249</v>
      </c>
      <c r="B8357" s="81" t="s">
        <v>12</v>
      </c>
      <c r="C8357" s="460" t="s">
        <v>1222</v>
      </c>
      <c r="D8357" s="459">
        <v>1</v>
      </c>
      <c r="E8357" s="81"/>
    </row>
    <row r="8358" spans="1:5" x14ac:dyDescent="0.25">
      <c r="A8358" s="458">
        <v>44249</v>
      </c>
      <c r="B8358" s="81" t="s">
        <v>12</v>
      </c>
      <c r="C8358" s="116" t="s">
        <v>1223</v>
      </c>
      <c r="D8358" s="459">
        <v>1</v>
      </c>
      <c r="E8358" s="81"/>
    </row>
    <row r="8359" spans="1:5" x14ac:dyDescent="0.25">
      <c r="A8359" s="458">
        <v>44249</v>
      </c>
      <c r="B8359" s="81" t="s">
        <v>12</v>
      </c>
      <c r="C8359" s="81" t="s">
        <v>12</v>
      </c>
      <c r="D8359" s="459">
        <v>1</v>
      </c>
      <c r="E8359" s="81"/>
    </row>
    <row r="8360" spans="1:5" x14ac:dyDescent="0.25">
      <c r="A8360" s="458">
        <v>44249</v>
      </c>
      <c r="B8360" s="81" t="s">
        <v>8</v>
      </c>
      <c r="C8360" s="460" t="s">
        <v>1225</v>
      </c>
      <c r="D8360" s="459">
        <v>1</v>
      </c>
      <c r="E8360" s="81"/>
    </row>
    <row r="8361" spans="1:5" x14ac:dyDescent="0.25">
      <c r="A8361" s="458">
        <v>44249</v>
      </c>
      <c r="B8361" s="81" t="s">
        <v>8</v>
      </c>
      <c r="C8361" s="460" t="s">
        <v>1232</v>
      </c>
      <c r="D8361" s="459">
        <v>4</v>
      </c>
      <c r="E8361" s="81"/>
    </row>
    <row r="8362" spans="1:5" x14ac:dyDescent="0.25">
      <c r="A8362" s="458">
        <v>44249</v>
      </c>
      <c r="B8362" s="81" t="s">
        <v>8</v>
      </c>
      <c r="C8362" s="81" t="s">
        <v>58</v>
      </c>
      <c r="D8362" s="459">
        <v>1</v>
      </c>
      <c r="E8362" s="81"/>
    </row>
    <row r="8363" spans="1:5" x14ac:dyDescent="0.25">
      <c r="A8363" s="458">
        <v>44249</v>
      </c>
      <c r="B8363" s="81" t="s">
        <v>8</v>
      </c>
      <c r="C8363" s="81" t="s">
        <v>132</v>
      </c>
      <c r="D8363" s="459">
        <v>1</v>
      </c>
      <c r="E8363" s="81"/>
    </row>
    <row r="8364" spans="1:5" x14ac:dyDescent="0.25">
      <c r="A8364" s="458">
        <v>44249</v>
      </c>
      <c r="B8364" s="81" t="s">
        <v>8</v>
      </c>
      <c r="C8364" s="81" t="s">
        <v>8</v>
      </c>
      <c r="D8364" s="459">
        <v>39</v>
      </c>
      <c r="E8364" s="81"/>
    </row>
    <row r="8365" spans="1:5" x14ac:dyDescent="0.25">
      <c r="A8365" s="458">
        <v>44249</v>
      </c>
      <c r="B8365" s="81" t="s">
        <v>8</v>
      </c>
      <c r="C8365" s="81" t="s">
        <v>31</v>
      </c>
      <c r="D8365" s="459">
        <v>1</v>
      </c>
      <c r="E8365" s="81"/>
    </row>
    <row r="8366" spans="1:5" x14ac:dyDescent="0.25">
      <c r="A8366" s="458">
        <v>44249</v>
      </c>
      <c r="B8366" s="81" t="s">
        <v>8</v>
      </c>
      <c r="C8366" s="81" t="s">
        <v>110</v>
      </c>
      <c r="D8366" s="459">
        <v>2</v>
      </c>
      <c r="E8366" s="81"/>
    </row>
    <row r="8367" spans="1:5" x14ac:dyDescent="0.25">
      <c r="A8367" s="458">
        <v>44249</v>
      </c>
      <c r="B8367" s="81" t="s">
        <v>49</v>
      </c>
      <c r="C8367" s="81" t="s">
        <v>49</v>
      </c>
      <c r="D8367" s="459">
        <v>0</v>
      </c>
      <c r="E8367" s="81"/>
    </row>
    <row r="8368" spans="1:5" x14ac:dyDescent="0.25">
      <c r="A8368" s="458">
        <v>44249</v>
      </c>
      <c r="B8368" s="81" t="s">
        <v>50</v>
      </c>
      <c r="C8368" s="81" t="s">
        <v>1036</v>
      </c>
      <c r="D8368" s="459">
        <v>1</v>
      </c>
      <c r="E8368" s="81"/>
    </row>
    <row r="8369" spans="1:5" x14ac:dyDescent="0.25">
      <c r="A8369" s="458">
        <v>44249</v>
      </c>
      <c r="B8369" s="81" t="s">
        <v>50</v>
      </c>
      <c r="C8369" s="460" t="s">
        <v>1250</v>
      </c>
      <c r="D8369" s="459">
        <v>4</v>
      </c>
      <c r="E8369" s="81"/>
    </row>
    <row r="8370" spans="1:5" x14ac:dyDescent="0.25">
      <c r="A8370" s="458">
        <v>44249</v>
      </c>
      <c r="B8370" s="81" t="s">
        <v>50</v>
      </c>
      <c r="C8370" s="116" t="s">
        <v>1140</v>
      </c>
      <c r="D8370" s="459">
        <v>6</v>
      </c>
      <c r="E8370" s="81"/>
    </row>
    <row r="8371" spans="1:5" x14ac:dyDescent="0.25">
      <c r="A8371" s="458">
        <v>44249</v>
      </c>
      <c r="B8371" s="81" t="s">
        <v>50</v>
      </c>
      <c r="C8371" s="81" t="s">
        <v>365</v>
      </c>
      <c r="D8371" s="459">
        <v>2</v>
      </c>
      <c r="E8371" s="81"/>
    </row>
    <row r="8372" spans="1:5" x14ac:dyDescent="0.25">
      <c r="A8372" s="458">
        <v>44249</v>
      </c>
      <c r="B8372" s="81" t="s">
        <v>27</v>
      </c>
      <c r="C8372" s="81" t="s">
        <v>139</v>
      </c>
      <c r="D8372" s="459">
        <v>3</v>
      </c>
      <c r="E8372" s="81"/>
    </row>
    <row r="8373" spans="1:5" x14ac:dyDescent="0.25">
      <c r="A8373" s="458">
        <v>44249</v>
      </c>
      <c r="B8373" s="81" t="s">
        <v>27</v>
      </c>
      <c r="C8373" s="81" t="s">
        <v>233</v>
      </c>
      <c r="D8373" s="459">
        <v>2</v>
      </c>
      <c r="E8373" s="81"/>
    </row>
    <row r="8374" spans="1:5" x14ac:dyDescent="0.25">
      <c r="A8374" s="458">
        <v>44249</v>
      </c>
      <c r="B8374" s="81" t="s">
        <v>27</v>
      </c>
      <c r="C8374" s="81" t="s">
        <v>43</v>
      </c>
      <c r="D8374" s="459">
        <v>20</v>
      </c>
      <c r="E8374" s="81"/>
    </row>
    <row r="8375" spans="1:5" x14ac:dyDescent="0.25">
      <c r="A8375" s="458">
        <v>44249</v>
      </c>
      <c r="B8375" s="81" t="s">
        <v>27</v>
      </c>
      <c r="C8375" s="81" t="s">
        <v>619</v>
      </c>
      <c r="D8375" s="459">
        <v>1</v>
      </c>
      <c r="E8375" s="81"/>
    </row>
    <row r="8376" spans="1:5" x14ac:dyDescent="0.25">
      <c r="A8376" s="458">
        <v>44249</v>
      </c>
      <c r="B8376" s="81" t="s">
        <v>27</v>
      </c>
      <c r="C8376" s="81" t="s">
        <v>707</v>
      </c>
      <c r="D8376" s="459">
        <v>3</v>
      </c>
      <c r="E8376" s="81"/>
    </row>
    <row r="8377" spans="1:5" x14ac:dyDescent="0.25">
      <c r="A8377" s="458">
        <v>44249</v>
      </c>
      <c r="B8377" s="81" t="s">
        <v>27</v>
      </c>
      <c r="C8377" s="460" t="s">
        <v>1257</v>
      </c>
      <c r="D8377" s="459">
        <v>1</v>
      </c>
      <c r="E8377" s="81"/>
    </row>
    <row r="8378" spans="1:5" x14ac:dyDescent="0.25">
      <c r="A8378" s="458">
        <v>44249</v>
      </c>
      <c r="B8378" s="81" t="s">
        <v>51</v>
      </c>
      <c r="C8378" s="81" t="s">
        <v>51</v>
      </c>
      <c r="D8378" s="459">
        <v>3</v>
      </c>
      <c r="E8378" s="81"/>
    </row>
    <row r="8379" spans="1:5" x14ac:dyDescent="0.25">
      <c r="A8379" s="458">
        <v>44249</v>
      </c>
      <c r="B8379" s="81" t="s">
        <v>10</v>
      </c>
      <c r="C8379" s="81" t="s">
        <v>10</v>
      </c>
      <c r="D8379" s="459">
        <v>1</v>
      </c>
      <c r="E8379" s="81"/>
    </row>
    <row r="8380" spans="1:5" x14ac:dyDescent="0.25">
      <c r="A8380" s="458">
        <v>44250</v>
      </c>
      <c r="B8380" s="81" t="s">
        <v>14</v>
      </c>
      <c r="C8380" s="81" t="s">
        <v>14</v>
      </c>
      <c r="D8380" s="459">
        <v>10</v>
      </c>
      <c r="E8380" s="81"/>
    </row>
    <row r="8381" spans="1:5" x14ac:dyDescent="0.25">
      <c r="A8381" s="458">
        <v>44250</v>
      </c>
      <c r="B8381" s="81" t="s">
        <v>14</v>
      </c>
      <c r="C8381" s="81" t="s">
        <v>16</v>
      </c>
      <c r="D8381" s="459">
        <v>2</v>
      </c>
      <c r="E8381" s="81"/>
    </row>
    <row r="8382" spans="1:5" x14ac:dyDescent="0.25">
      <c r="A8382" s="458">
        <v>44250</v>
      </c>
      <c r="B8382" s="81" t="s">
        <v>14</v>
      </c>
      <c r="C8382" s="81" t="s">
        <v>84</v>
      </c>
      <c r="D8382" s="459">
        <v>1</v>
      </c>
      <c r="E8382" s="81"/>
    </row>
    <row r="8383" spans="1:5" x14ac:dyDescent="0.25">
      <c r="A8383" s="458">
        <v>44250</v>
      </c>
      <c r="B8383" s="81" t="s">
        <v>20</v>
      </c>
      <c r="C8383" s="81" t="s">
        <v>20</v>
      </c>
      <c r="D8383" s="459">
        <v>5</v>
      </c>
      <c r="E8383" s="81"/>
    </row>
    <row r="8384" spans="1:5" x14ac:dyDescent="0.25">
      <c r="A8384" s="458">
        <v>44250</v>
      </c>
      <c r="B8384" s="81" t="s">
        <v>13</v>
      </c>
      <c r="C8384" s="81" t="s">
        <v>13</v>
      </c>
      <c r="D8384" s="459">
        <v>4</v>
      </c>
      <c r="E8384" s="81"/>
    </row>
    <row r="8385" spans="1:5" x14ac:dyDescent="0.25">
      <c r="A8385" s="458">
        <v>44250</v>
      </c>
      <c r="B8385" s="81" t="s">
        <v>13</v>
      </c>
      <c r="C8385" s="460" t="s">
        <v>1164</v>
      </c>
      <c r="D8385" s="459">
        <v>1</v>
      </c>
      <c r="E8385" s="81"/>
    </row>
    <row r="8386" spans="1:5" x14ac:dyDescent="0.25">
      <c r="A8386" s="458">
        <v>44250</v>
      </c>
      <c r="B8386" s="81" t="s">
        <v>13</v>
      </c>
      <c r="C8386" s="460" t="s">
        <v>1165</v>
      </c>
      <c r="D8386" s="459">
        <v>2</v>
      </c>
      <c r="E8386" s="81"/>
    </row>
    <row r="8387" spans="1:5" x14ac:dyDescent="0.25">
      <c r="A8387" s="458">
        <v>44250</v>
      </c>
      <c r="B8387" s="81" t="s">
        <v>24</v>
      </c>
      <c r="C8387" s="81" t="s">
        <v>23</v>
      </c>
      <c r="D8387" s="459">
        <v>12</v>
      </c>
      <c r="E8387" s="81"/>
    </row>
    <row r="8388" spans="1:5" x14ac:dyDescent="0.25">
      <c r="A8388" s="458">
        <v>44250</v>
      </c>
      <c r="B8388" s="81" t="s">
        <v>24</v>
      </c>
      <c r="C8388" s="81" t="s">
        <v>24</v>
      </c>
      <c r="D8388" s="459">
        <v>1</v>
      </c>
      <c r="E8388" s="81"/>
    </row>
    <row r="8389" spans="1:5" x14ac:dyDescent="0.25">
      <c r="A8389" s="458">
        <v>44250</v>
      </c>
      <c r="B8389" s="81" t="s">
        <v>47</v>
      </c>
      <c r="C8389" s="81" t="s">
        <v>47</v>
      </c>
      <c r="D8389" s="459">
        <v>5</v>
      </c>
      <c r="E8389" s="81"/>
    </row>
    <row r="8390" spans="1:5" x14ac:dyDescent="0.25">
      <c r="A8390" s="458">
        <v>44250</v>
      </c>
      <c r="B8390" s="81" t="s">
        <v>48</v>
      </c>
      <c r="C8390" s="460" t="s">
        <v>1380</v>
      </c>
      <c r="D8390" s="459">
        <v>1</v>
      </c>
      <c r="E8390" s="81"/>
    </row>
    <row r="8391" spans="1:5" x14ac:dyDescent="0.25">
      <c r="A8391" s="458">
        <v>44250</v>
      </c>
      <c r="B8391" s="81" t="s">
        <v>7</v>
      </c>
      <c r="C8391" s="81" t="s">
        <v>7</v>
      </c>
      <c r="D8391" s="459">
        <v>0</v>
      </c>
      <c r="E8391" s="81"/>
    </row>
    <row r="8392" spans="1:5" x14ac:dyDescent="0.25">
      <c r="A8392" s="458">
        <v>44250</v>
      </c>
      <c r="B8392" s="81" t="s">
        <v>9</v>
      </c>
      <c r="C8392" s="81" t="s">
        <v>9</v>
      </c>
      <c r="D8392" s="459">
        <v>15</v>
      </c>
      <c r="E8392" s="81"/>
    </row>
    <row r="8393" spans="1:5" x14ac:dyDescent="0.25">
      <c r="A8393" s="458">
        <v>44250</v>
      </c>
      <c r="B8393" s="81" t="s">
        <v>9</v>
      </c>
      <c r="C8393" s="460" t="s">
        <v>1201</v>
      </c>
      <c r="D8393" s="459">
        <v>1</v>
      </c>
      <c r="E8393" s="81"/>
    </row>
    <row r="8394" spans="1:5" x14ac:dyDescent="0.25">
      <c r="A8394" s="458">
        <v>44250</v>
      </c>
      <c r="B8394" s="81" t="s">
        <v>15</v>
      </c>
      <c r="C8394" s="81" t="s">
        <v>1139</v>
      </c>
      <c r="D8394" s="459">
        <v>0</v>
      </c>
      <c r="E8394" s="81"/>
    </row>
    <row r="8395" spans="1:5" x14ac:dyDescent="0.25">
      <c r="A8395" s="458">
        <v>44250</v>
      </c>
      <c r="B8395" s="81" t="s">
        <v>11</v>
      </c>
      <c r="C8395" s="81" t="s">
        <v>840</v>
      </c>
      <c r="D8395" s="459">
        <v>3</v>
      </c>
      <c r="E8395" s="81"/>
    </row>
    <row r="8396" spans="1:5" x14ac:dyDescent="0.25">
      <c r="A8396" s="458">
        <v>44250</v>
      </c>
      <c r="B8396" s="81" t="s">
        <v>12</v>
      </c>
      <c r="C8396" s="81" t="s">
        <v>12</v>
      </c>
      <c r="D8396" s="459">
        <v>0</v>
      </c>
      <c r="E8396" s="81"/>
    </row>
    <row r="8397" spans="1:5" x14ac:dyDescent="0.25">
      <c r="A8397" s="458">
        <v>44250</v>
      </c>
      <c r="B8397" s="81" t="s">
        <v>8</v>
      </c>
      <c r="C8397" s="460" t="s">
        <v>1232</v>
      </c>
      <c r="D8397" s="459">
        <v>1</v>
      </c>
      <c r="E8397" s="81"/>
    </row>
    <row r="8398" spans="1:5" x14ac:dyDescent="0.25">
      <c r="A8398" s="458">
        <v>44250</v>
      </c>
      <c r="B8398" s="81" t="s">
        <v>8</v>
      </c>
      <c r="C8398" s="81" t="s">
        <v>58</v>
      </c>
      <c r="D8398" s="459">
        <v>1</v>
      </c>
      <c r="E8398" s="81"/>
    </row>
    <row r="8399" spans="1:5" x14ac:dyDescent="0.25">
      <c r="A8399" s="458">
        <v>44250</v>
      </c>
      <c r="B8399" s="81" t="s">
        <v>8</v>
      </c>
      <c r="C8399" s="81" t="s">
        <v>203</v>
      </c>
      <c r="D8399" s="459">
        <v>3</v>
      </c>
      <c r="E8399" s="81"/>
    </row>
    <row r="8400" spans="1:5" x14ac:dyDescent="0.25">
      <c r="A8400" s="458">
        <v>44250</v>
      </c>
      <c r="B8400" s="81" t="s">
        <v>8</v>
      </c>
      <c r="C8400" s="81" t="s">
        <v>40</v>
      </c>
      <c r="D8400" s="459">
        <v>2</v>
      </c>
      <c r="E8400" s="81"/>
    </row>
    <row r="8401" spans="1:5" x14ac:dyDescent="0.25">
      <c r="A8401" s="458">
        <v>44250</v>
      </c>
      <c r="B8401" s="81" t="s">
        <v>8</v>
      </c>
      <c r="C8401" s="81" t="s">
        <v>8</v>
      </c>
      <c r="D8401" s="459">
        <v>17</v>
      </c>
      <c r="E8401" s="81"/>
    </row>
    <row r="8402" spans="1:5" x14ac:dyDescent="0.25">
      <c r="A8402" s="458">
        <v>44250</v>
      </c>
      <c r="B8402" s="81" t="s">
        <v>49</v>
      </c>
      <c r="C8402" s="460" t="s">
        <v>1246</v>
      </c>
      <c r="D8402" s="459">
        <v>1</v>
      </c>
      <c r="E8402" s="81"/>
    </row>
    <row r="8403" spans="1:5" x14ac:dyDescent="0.25">
      <c r="A8403" s="458">
        <v>44250</v>
      </c>
      <c r="B8403" s="81" t="s">
        <v>49</v>
      </c>
      <c r="C8403" s="81" t="s">
        <v>49</v>
      </c>
      <c r="D8403" s="459">
        <v>2</v>
      </c>
      <c r="E8403" s="81"/>
    </row>
    <row r="8404" spans="1:5" x14ac:dyDescent="0.25">
      <c r="A8404" s="458">
        <v>44250</v>
      </c>
      <c r="B8404" s="81" t="s">
        <v>50</v>
      </c>
      <c r="C8404" s="460" t="s">
        <v>1250</v>
      </c>
      <c r="D8404" s="459">
        <v>1</v>
      </c>
      <c r="E8404" s="81"/>
    </row>
    <row r="8405" spans="1:5" x14ac:dyDescent="0.25">
      <c r="A8405" s="458">
        <v>44250</v>
      </c>
      <c r="B8405" s="81" t="s">
        <v>50</v>
      </c>
      <c r="C8405" s="81" t="s">
        <v>365</v>
      </c>
      <c r="D8405" s="459">
        <v>1</v>
      </c>
      <c r="E8405" s="81"/>
    </row>
    <row r="8406" spans="1:5" x14ac:dyDescent="0.25">
      <c r="A8406" s="458">
        <v>44250</v>
      </c>
      <c r="B8406" s="81" t="s">
        <v>27</v>
      </c>
      <c r="C8406" s="81" t="s">
        <v>139</v>
      </c>
      <c r="D8406" s="459">
        <v>1</v>
      </c>
      <c r="E8406" s="81"/>
    </row>
    <row r="8407" spans="1:5" x14ac:dyDescent="0.25">
      <c r="A8407" s="458">
        <v>44250</v>
      </c>
      <c r="B8407" s="81" t="s">
        <v>27</v>
      </c>
      <c r="C8407" s="81" t="s">
        <v>43</v>
      </c>
      <c r="D8407" s="459">
        <v>12</v>
      </c>
      <c r="E8407" s="81"/>
    </row>
    <row r="8408" spans="1:5" x14ac:dyDescent="0.25">
      <c r="A8408" s="458">
        <v>44250</v>
      </c>
      <c r="B8408" s="81" t="s">
        <v>27</v>
      </c>
      <c r="C8408" s="81" t="s">
        <v>928</v>
      </c>
      <c r="D8408" s="459">
        <v>1</v>
      </c>
      <c r="E8408" s="81"/>
    </row>
    <row r="8409" spans="1:5" x14ac:dyDescent="0.25">
      <c r="A8409" s="458">
        <v>44250</v>
      </c>
      <c r="B8409" s="81" t="s">
        <v>51</v>
      </c>
      <c r="C8409" s="81" t="s">
        <v>51</v>
      </c>
      <c r="D8409" s="459">
        <v>0</v>
      </c>
      <c r="E8409" s="81"/>
    </row>
    <row r="8410" spans="1:5" x14ac:dyDescent="0.25">
      <c r="A8410" s="458">
        <v>44250</v>
      </c>
      <c r="B8410" s="81" t="s">
        <v>10</v>
      </c>
      <c r="C8410" s="81" t="s">
        <v>10</v>
      </c>
      <c r="D8410" s="459">
        <v>4</v>
      </c>
      <c r="E8410" s="81"/>
    </row>
    <row r="8411" spans="1:5" x14ac:dyDescent="0.25">
      <c r="A8411" s="458">
        <v>44251</v>
      </c>
      <c r="B8411" s="81" t="s">
        <v>14</v>
      </c>
      <c r="C8411" s="81" t="s">
        <v>14</v>
      </c>
      <c r="D8411" s="459">
        <v>11</v>
      </c>
      <c r="E8411" s="81"/>
    </row>
    <row r="8412" spans="1:5" x14ac:dyDescent="0.25">
      <c r="A8412" s="458">
        <v>44251</v>
      </c>
      <c r="B8412" s="81" t="s">
        <v>14</v>
      </c>
      <c r="C8412" s="81" t="s">
        <v>16</v>
      </c>
      <c r="D8412" s="459">
        <v>2</v>
      </c>
      <c r="E8412" s="81"/>
    </row>
    <row r="8413" spans="1:5" x14ac:dyDescent="0.25">
      <c r="A8413" s="458">
        <v>44251</v>
      </c>
      <c r="B8413" s="81" t="s">
        <v>20</v>
      </c>
      <c r="C8413" s="81" t="s">
        <v>20</v>
      </c>
      <c r="D8413" s="459">
        <v>51</v>
      </c>
      <c r="E8413" s="81"/>
    </row>
    <row r="8414" spans="1:5" x14ac:dyDescent="0.25">
      <c r="A8414" s="458">
        <v>44251</v>
      </c>
      <c r="B8414" s="81" t="s">
        <v>20</v>
      </c>
      <c r="C8414" s="81" t="s">
        <v>363</v>
      </c>
      <c r="D8414" s="459">
        <v>1</v>
      </c>
      <c r="E8414" s="81"/>
    </row>
    <row r="8415" spans="1:5" x14ac:dyDescent="0.25">
      <c r="A8415" s="458">
        <v>44251</v>
      </c>
      <c r="B8415" s="81" t="s">
        <v>13</v>
      </c>
      <c r="C8415" s="81" t="s">
        <v>13</v>
      </c>
      <c r="D8415" s="459">
        <v>3</v>
      </c>
      <c r="E8415" s="81"/>
    </row>
    <row r="8416" spans="1:5" x14ac:dyDescent="0.25">
      <c r="A8416" s="458">
        <v>44251</v>
      </c>
      <c r="B8416" s="81" t="s">
        <v>24</v>
      </c>
      <c r="C8416" s="81" t="s">
        <v>23</v>
      </c>
      <c r="D8416" s="459">
        <v>6</v>
      </c>
      <c r="E8416" s="81"/>
    </row>
    <row r="8417" spans="1:5" x14ac:dyDescent="0.25">
      <c r="A8417" s="458">
        <v>44251</v>
      </c>
      <c r="B8417" s="81" t="s">
        <v>24</v>
      </c>
      <c r="C8417" s="118" t="s">
        <v>2972</v>
      </c>
      <c r="D8417" s="459">
        <v>1</v>
      </c>
      <c r="E8417" s="81"/>
    </row>
    <row r="8418" spans="1:5" x14ac:dyDescent="0.25">
      <c r="A8418" s="458">
        <v>44251</v>
      </c>
      <c r="B8418" s="81" t="s">
        <v>24</v>
      </c>
      <c r="C8418" s="81" t="s">
        <v>24</v>
      </c>
      <c r="D8418" s="459">
        <v>2</v>
      </c>
      <c r="E8418" s="81"/>
    </row>
    <row r="8419" spans="1:5" x14ac:dyDescent="0.25">
      <c r="A8419" s="458">
        <v>44251</v>
      </c>
      <c r="B8419" s="81" t="s">
        <v>24</v>
      </c>
      <c r="C8419" s="81" t="s">
        <v>924</v>
      </c>
      <c r="D8419" s="459">
        <v>1</v>
      </c>
      <c r="E8419" s="81"/>
    </row>
    <row r="8420" spans="1:5" x14ac:dyDescent="0.25">
      <c r="A8420" s="458">
        <v>44251</v>
      </c>
      <c r="B8420" s="81" t="s">
        <v>47</v>
      </c>
      <c r="C8420" s="81" t="s">
        <v>47</v>
      </c>
      <c r="D8420" s="459">
        <v>0</v>
      </c>
      <c r="E8420" s="81"/>
    </row>
    <row r="8421" spans="1:5" x14ac:dyDescent="0.25">
      <c r="A8421" s="458">
        <v>44251</v>
      </c>
      <c r="B8421" s="81" t="s">
        <v>48</v>
      </c>
      <c r="C8421" s="460" t="s">
        <v>1380</v>
      </c>
      <c r="D8421" s="459">
        <v>2</v>
      </c>
      <c r="E8421" s="81"/>
    </row>
    <row r="8422" spans="1:5" x14ac:dyDescent="0.25">
      <c r="A8422" s="458">
        <v>44251</v>
      </c>
      <c r="B8422" s="81" t="s">
        <v>7</v>
      </c>
      <c r="C8422" s="460" t="s">
        <v>1191</v>
      </c>
      <c r="D8422" s="459">
        <v>3</v>
      </c>
      <c r="E8422" s="81"/>
    </row>
    <row r="8423" spans="1:5" x14ac:dyDescent="0.25">
      <c r="A8423" s="458">
        <v>44251</v>
      </c>
      <c r="B8423" s="81" t="s">
        <v>7</v>
      </c>
      <c r="C8423" s="81" t="s">
        <v>7</v>
      </c>
      <c r="D8423" s="459">
        <v>2</v>
      </c>
      <c r="E8423" s="81"/>
    </row>
    <row r="8424" spans="1:5" x14ac:dyDescent="0.25">
      <c r="A8424" s="458">
        <v>44251</v>
      </c>
      <c r="B8424" s="81" t="s">
        <v>9</v>
      </c>
      <c r="C8424" s="81" t="s">
        <v>9</v>
      </c>
      <c r="D8424" s="459">
        <v>7</v>
      </c>
      <c r="E8424" s="81"/>
    </row>
    <row r="8425" spans="1:5" x14ac:dyDescent="0.25">
      <c r="A8425" s="458">
        <v>44251</v>
      </c>
      <c r="B8425" s="81" t="s">
        <v>15</v>
      </c>
      <c r="C8425" s="81" t="s">
        <v>1139</v>
      </c>
      <c r="D8425" s="459">
        <v>0</v>
      </c>
      <c r="E8425" s="81"/>
    </row>
    <row r="8426" spans="1:5" x14ac:dyDescent="0.25">
      <c r="A8426" s="458">
        <v>44251</v>
      </c>
      <c r="B8426" s="81" t="s">
        <v>11</v>
      </c>
      <c r="C8426" s="81" t="s">
        <v>133</v>
      </c>
      <c r="D8426" s="459">
        <v>1</v>
      </c>
      <c r="E8426" s="81"/>
    </row>
    <row r="8427" spans="1:5" x14ac:dyDescent="0.25">
      <c r="A8427" s="458">
        <v>44251</v>
      </c>
      <c r="B8427" s="81" t="s">
        <v>12</v>
      </c>
      <c r="C8427" s="81" t="s">
        <v>12</v>
      </c>
      <c r="D8427" s="459">
        <v>0</v>
      </c>
      <c r="E8427" s="81"/>
    </row>
    <row r="8428" spans="1:5" x14ac:dyDescent="0.25">
      <c r="A8428" s="458">
        <v>44251</v>
      </c>
      <c r="B8428" s="81" t="s">
        <v>8</v>
      </c>
      <c r="C8428" s="460" t="s">
        <v>1232</v>
      </c>
      <c r="D8428" s="459">
        <v>3</v>
      </c>
      <c r="E8428" s="81"/>
    </row>
    <row r="8429" spans="1:5" x14ac:dyDescent="0.25">
      <c r="A8429" s="458">
        <v>44251</v>
      </c>
      <c r="B8429" s="81" t="s">
        <v>8</v>
      </c>
      <c r="C8429" s="81" t="s">
        <v>58</v>
      </c>
      <c r="D8429" s="459">
        <v>2</v>
      </c>
      <c r="E8429" s="81"/>
    </row>
    <row r="8430" spans="1:5" x14ac:dyDescent="0.25">
      <c r="A8430" s="458">
        <v>44251</v>
      </c>
      <c r="B8430" s="81" t="s">
        <v>8</v>
      </c>
      <c r="C8430" s="81" t="s">
        <v>8</v>
      </c>
      <c r="D8430" s="459">
        <v>35</v>
      </c>
      <c r="E8430" s="81"/>
    </row>
    <row r="8431" spans="1:5" x14ac:dyDescent="0.25">
      <c r="A8431" s="458">
        <v>44251</v>
      </c>
      <c r="B8431" s="81" t="s">
        <v>8</v>
      </c>
      <c r="C8431" s="81" t="s">
        <v>185</v>
      </c>
      <c r="D8431" s="459">
        <v>1</v>
      </c>
      <c r="E8431" s="81"/>
    </row>
    <row r="8432" spans="1:5" x14ac:dyDescent="0.25">
      <c r="A8432" s="458">
        <v>44251</v>
      </c>
      <c r="B8432" s="81" t="s">
        <v>8</v>
      </c>
      <c r="C8432" s="81" t="s">
        <v>110</v>
      </c>
      <c r="D8432" s="459">
        <v>1</v>
      </c>
      <c r="E8432" s="81"/>
    </row>
    <row r="8433" spans="1:5" x14ac:dyDescent="0.25">
      <c r="A8433" s="458">
        <v>44251</v>
      </c>
      <c r="B8433" s="81" t="s">
        <v>49</v>
      </c>
      <c r="C8433" s="81" t="s">
        <v>49</v>
      </c>
      <c r="D8433" s="459">
        <v>0</v>
      </c>
      <c r="E8433" s="81"/>
    </row>
    <row r="8434" spans="1:5" x14ac:dyDescent="0.25">
      <c r="A8434" s="458">
        <v>44251</v>
      </c>
      <c r="B8434" s="81" t="s">
        <v>50</v>
      </c>
      <c r="C8434" s="460" t="s">
        <v>1250</v>
      </c>
      <c r="D8434" s="459">
        <v>2</v>
      </c>
      <c r="E8434" s="81"/>
    </row>
    <row r="8435" spans="1:5" x14ac:dyDescent="0.25">
      <c r="A8435" s="458">
        <v>44251</v>
      </c>
      <c r="B8435" s="81" t="s">
        <v>27</v>
      </c>
      <c r="C8435" s="81" t="s">
        <v>43</v>
      </c>
      <c r="D8435" s="459">
        <v>6</v>
      </c>
      <c r="E8435" s="81"/>
    </row>
    <row r="8436" spans="1:5" x14ac:dyDescent="0.25">
      <c r="A8436" s="458">
        <v>44251</v>
      </c>
      <c r="B8436" s="81" t="s">
        <v>51</v>
      </c>
      <c r="C8436" s="81" t="s">
        <v>51</v>
      </c>
      <c r="D8436" s="459">
        <v>1</v>
      </c>
      <c r="E8436" s="81"/>
    </row>
    <row r="8437" spans="1:5" x14ac:dyDescent="0.25">
      <c r="A8437" s="458">
        <v>44251</v>
      </c>
      <c r="B8437" s="81" t="s">
        <v>10</v>
      </c>
      <c r="C8437" s="81" t="s">
        <v>10</v>
      </c>
      <c r="D8437" s="459">
        <v>0</v>
      </c>
      <c r="E8437" s="81"/>
    </row>
    <row r="8438" spans="1:5" x14ac:dyDescent="0.25">
      <c r="A8438" s="458">
        <v>44252</v>
      </c>
      <c r="B8438" s="81" t="s">
        <v>14</v>
      </c>
      <c r="C8438" s="81" t="s">
        <v>14</v>
      </c>
      <c r="D8438" s="459">
        <v>13</v>
      </c>
      <c r="E8438" s="81"/>
    </row>
    <row r="8439" spans="1:5" x14ac:dyDescent="0.25">
      <c r="A8439" s="458">
        <v>44252</v>
      </c>
      <c r="B8439" s="81" t="s">
        <v>14</v>
      </c>
      <c r="C8439" s="460" t="s">
        <v>1038</v>
      </c>
      <c r="D8439" s="459">
        <v>1</v>
      </c>
      <c r="E8439" s="81"/>
    </row>
    <row r="8440" spans="1:5" x14ac:dyDescent="0.25">
      <c r="A8440" s="458">
        <v>44252</v>
      </c>
      <c r="B8440" s="81" t="s">
        <v>14</v>
      </c>
      <c r="C8440" s="81" t="s">
        <v>16</v>
      </c>
      <c r="D8440" s="459">
        <v>7</v>
      </c>
      <c r="E8440" s="81"/>
    </row>
    <row r="8441" spans="1:5" x14ac:dyDescent="0.25">
      <c r="A8441" s="458">
        <v>44252</v>
      </c>
      <c r="B8441" s="81" t="s">
        <v>14</v>
      </c>
      <c r="C8441" s="81" t="s">
        <v>84</v>
      </c>
      <c r="D8441" s="459">
        <v>9</v>
      </c>
      <c r="E8441" s="81"/>
    </row>
    <row r="8442" spans="1:5" x14ac:dyDescent="0.25">
      <c r="A8442" s="458">
        <v>44252</v>
      </c>
      <c r="B8442" s="81" t="s">
        <v>20</v>
      </c>
      <c r="C8442" s="81" t="s">
        <v>20</v>
      </c>
      <c r="D8442" s="459">
        <v>15</v>
      </c>
      <c r="E8442" s="81"/>
    </row>
    <row r="8443" spans="1:5" x14ac:dyDescent="0.25">
      <c r="A8443" s="458">
        <v>44252</v>
      </c>
      <c r="B8443" s="81" t="s">
        <v>20</v>
      </c>
      <c r="C8443" s="81" t="s">
        <v>363</v>
      </c>
      <c r="D8443" s="459">
        <v>1</v>
      </c>
      <c r="E8443" s="81"/>
    </row>
    <row r="8444" spans="1:5" x14ac:dyDescent="0.25">
      <c r="A8444" s="458">
        <v>44252</v>
      </c>
      <c r="B8444" s="81" t="s">
        <v>13</v>
      </c>
      <c r="C8444" s="460" t="s">
        <v>803</v>
      </c>
      <c r="D8444" s="459">
        <v>1</v>
      </c>
      <c r="E8444" s="81"/>
    </row>
    <row r="8445" spans="1:5" x14ac:dyDescent="0.25">
      <c r="A8445" s="458">
        <v>44252</v>
      </c>
      <c r="B8445" s="81" t="s">
        <v>13</v>
      </c>
      <c r="C8445" s="81" t="s">
        <v>13</v>
      </c>
      <c r="D8445" s="459">
        <v>2</v>
      </c>
      <c r="E8445" s="81"/>
    </row>
    <row r="8446" spans="1:5" x14ac:dyDescent="0.25">
      <c r="A8446" s="458">
        <v>44252</v>
      </c>
      <c r="B8446" s="81" t="s">
        <v>13</v>
      </c>
      <c r="C8446" s="460" t="s">
        <v>1165</v>
      </c>
      <c r="D8446" s="459">
        <v>2</v>
      </c>
      <c r="E8446" s="81"/>
    </row>
    <row r="8447" spans="1:5" x14ac:dyDescent="0.25">
      <c r="A8447" s="458">
        <v>44252</v>
      </c>
      <c r="B8447" s="81" t="s">
        <v>13</v>
      </c>
      <c r="C8447" s="460" t="s">
        <v>1167</v>
      </c>
      <c r="D8447" s="459">
        <v>2</v>
      </c>
      <c r="E8447" s="81"/>
    </row>
    <row r="8448" spans="1:5" x14ac:dyDescent="0.25">
      <c r="A8448" s="458">
        <v>44252</v>
      </c>
      <c r="B8448" s="81" t="s">
        <v>24</v>
      </c>
      <c r="C8448" s="81" t="s">
        <v>23</v>
      </c>
      <c r="D8448" s="459">
        <v>5</v>
      </c>
      <c r="E8448" s="81"/>
    </row>
    <row r="8449" spans="1:5" x14ac:dyDescent="0.25">
      <c r="A8449" s="458">
        <v>44252</v>
      </c>
      <c r="B8449" s="81" t="s">
        <v>24</v>
      </c>
      <c r="C8449" s="81" t="s">
        <v>24</v>
      </c>
      <c r="D8449" s="459">
        <v>4</v>
      </c>
      <c r="E8449" s="81"/>
    </row>
    <row r="8450" spans="1:5" x14ac:dyDescent="0.25">
      <c r="A8450" s="458">
        <v>44252</v>
      </c>
      <c r="B8450" s="81" t="s">
        <v>47</v>
      </c>
      <c r="C8450" s="81" t="s">
        <v>47</v>
      </c>
      <c r="D8450" s="459">
        <v>6</v>
      </c>
      <c r="E8450" s="81"/>
    </row>
    <row r="8451" spans="1:5" x14ac:dyDescent="0.25">
      <c r="A8451" s="458">
        <v>44252</v>
      </c>
      <c r="B8451" s="81" t="s">
        <v>47</v>
      </c>
      <c r="C8451" s="81" t="s">
        <v>906</v>
      </c>
      <c r="D8451" s="459">
        <v>1</v>
      </c>
      <c r="E8451" s="81"/>
    </row>
    <row r="8452" spans="1:5" x14ac:dyDescent="0.25">
      <c r="A8452" s="458">
        <v>44252</v>
      </c>
      <c r="B8452" s="81" t="s">
        <v>48</v>
      </c>
      <c r="C8452" s="460" t="s">
        <v>1380</v>
      </c>
      <c r="D8452" s="459">
        <v>3</v>
      </c>
      <c r="E8452" s="81"/>
    </row>
    <row r="8453" spans="1:5" x14ac:dyDescent="0.25">
      <c r="A8453" s="458">
        <v>44252</v>
      </c>
      <c r="B8453" s="81" t="s">
        <v>7</v>
      </c>
      <c r="C8453" s="460" t="s">
        <v>1191</v>
      </c>
      <c r="D8453" s="459">
        <v>2</v>
      </c>
      <c r="E8453" s="81"/>
    </row>
    <row r="8454" spans="1:5" x14ac:dyDescent="0.25">
      <c r="A8454" s="458">
        <v>44252</v>
      </c>
      <c r="B8454" s="81" t="s">
        <v>7</v>
      </c>
      <c r="C8454" s="81" t="s">
        <v>7</v>
      </c>
      <c r="D8454" s="459">
        <v>6</v>
      </c>
      <c r="E8454" s="81"/>
    </row>
    <row r="8455" spans="1:5" x14ac:dyDescent="0.25">
      <c r="A8455" s="458">
        <v>44252</v>
      </c>
      <c r="B8455" s="81" t="s">
        <v>9</v>
      </c>
      <c r="C8455" s="81" t="s">
        <v>9</v>
      </c>
      <c r="D8455" s="459">
        <v>14</v>
      </c>
      <c r="E8455" s="81"/>
    </row>
    <row r="8456" spans="1:5" x14ac:dyDescent="0.25">
      <c r="A8456" s="458">
        <v>44252</v>
      </c>
      <c r="B8456" s="81" t="s">
        <v>15</v>
      </c>
      <c r="C8456" s="81" t="s">
        <v>1139</v>
      </c>
      <c r="D8456" s="459">
        <v>0</v>
      </c>
      <c r="E8456" s="81"/>
    </row>
    <row r="8457" spans="1:5" x14ac:dyDescent="0.25">
      <c r="A8457" s="458">
        <v>44252</v>
      </c>
      <c r="B8457" s="81" t="s">
        <v>11</v>
      </c>
      <c r="C8457" s="81" t="s">
        <v>333</v>
      </c>
      <c r="D8457" s="459">
        <v>6</v>
      </c>
      <c r="E8457" s="81"/>
    </row>
    <row r="8458" spans="1:5" x14ac:dyDescent="0.25">
      <c r="A8458" s="458">
        <v>44252</v>
      </c>
      <c r="B8458" s="81" t="s">
        <v>11</v>
      </c>
      <c r="C8458" s="81" t="s">
        <v>11</v>
      </c>
      <c r="D8458" s="459">
        <v>3</v>
      </c>
      <c r="E8458" s="81"/>
    </row>
    <row r="8459" spans="1:5" x14ac:dyDescent="0.25">
      <c r="A8459" s="458">
        <v>44252</v>
      </c>
      <c r="B8459" s="81" t="s">
        <v>11</v>
      </c>
      <c r="C8459" s="81" t="s">
        <v>840</v>
      </c>
      <c r="D8459" s="459">
        <v>3</v>
      </c>
      <c r="E8459" s="81"/>
    </row>
    <row r="8460" spans="1:5" x14ac:dyDescent="0.25">
      <c r="A8460" s="458">
        <v>44252</v>
      </c>
      <c r="B8460" s="81" t="s">
        <v>11</v>
      </c>
      <c r="C8460" s="81" t="s">
        <v>133</v>
      </c>
      <c r="D8460" s="459">
        <v>4</v>
      </c>
      <c r="E8460" s="81"/>
    </row>
    <row r="8461" spans="1:5" x14ac:dyDescent="0.25">
      <c r="A8461" s="458">
        <v>44252</v>
      </c>
      <c r="B8461" s="81" t="s">
        <v>12</v>
      </c>
      <c r="C8461" s="81" t="s">
        <v>12</v>
      </c>
      <c r="D8461" s="459">
        <v>0</v>
      </c>
      <c r="E8461" s="81"/>
    </row>
    <row r="8462" spans="1:5" x14ac:dyDescent="0.25">
      <c r="A8462" s="458">
        <v>44252</v>
      </c>
      <c r="B8462" s="81" t="s">
        <v>8</v>
      </c>
      <c r="C8462" s="460" t="s">
        <v>1232</v>
      </c>
      <c r="D8462" s="459">
        <v>1</v>
      </c>
      <c r="E8462" s="81"/>
    </row>
    <row r="8463" spans="1:5" x14ac:dyDescent="0.25">
      <c r="A8463" s="458">
        <v>44252</v>
      </c>
      <c r="B8463" s="81" t="s">
        <v>8</v>
      </c>
      <c r="C8463" s="81" t="s">
        <v>140</v>
      </c>
      <c r="D8463" s="459">
        <v>1</v>
      </c>
      <c r="E8463" s="81"/>
    </row>
    <row r="8464" spans="1:5" x14ac:dyDescent="0.25">
      <c r="A8464" s="458">
        <v>44252</v>
      </c>
      <c r="B8464" s="81" t="s">
        <v>8</v>
      </c>
      <c r="C8464" s="81" t="s">
        <v>132</v>
      </c>
      <c r="D8464" s="459">
        <v>3</v>
      </c>
      <c r="E8464" s="81"/>
    </row>
    <row r="8465" spans="1:5" x14ac:dyDescent="0.25">
      <c r="A8465" s="458">
        <v>44252</v>
      </c>
      <c r="B8465" s="81" t="s">
        <v>8</v>
      </c>
      <c r="C8465" s="81" t="s">
        <v>8</v>
      </c>
      <c r="D8465" s="459">
        <v>30</v>
      </c>
      <c r="E8465" s="81"/>
    </row>
    <row r="8466" spans="1:5" x14ac:dyDescent="0.25">
      <c r="A8466" s="458">
        <v>44252</v>
      </c>
      <c r="B8466" s="81" t="s">
        <v>8</v>
      </c>
      <c r="C8466" s="81" t="s">
        <v>185</v>
      </c>
      <c r="D8466" s="459">
        <v>1</v>
      </c>
      <c r="E8466" s="81"/>
    </row>
    <row r="8467" spans="1:5" x14ac:dyDescent="0.25">
      <c r="A8467" s="458">
        <v>44252</v>
      </c>
      <c r="B8467" s="81" t="s">
        <v>8</v>
      </c>
      <c r="C8467" s="81" t="s">
        <v>31</v>
      </c>
      <c r="D8467" s="459">
        <v>2</v>
      </c>
      <c r="E8467" s="81"/>
    </row>
    <row r="8468" spans="1:5" x14ac:dyDescent="0.25">
      <c r="A8468" s="458">
        <v>44252</v>
      </c>
      <c r="B8468" s="81" t="s">
        <v>8</v>
      </c>
      <c r="C8468" s="81" t="s">
        <v>110</v>
      </c>
      <c r="D8468" s="459">
        <v>2</v>
      </c>
      <c r="E8468" s="81"/>
    </row>
    <row r="8469" spans="1:5" x14ac:dyDescent="0.25">
      <c r="A8469" s="458">
        <v>44252</v>
      </c>
      <c r="B8469" s="81" t="s">
        <v>49</v>
      </c>
      <c r="C8469" s="81" t="s">
        <v>49</v>
      </c>
      <c r="D8469" s="459">
        <v>0</v>
      </c>
      <c r="E8469" s="81"/>
    </row>
    <row r="8470" spans="1:5" x14ac:dyDescent="0.25">
      <c r="A8470" s="458">
        <v>44252</v>
      </c>
      <c r="B8470" s="81" t="s">
        <v>50</v>
      </c>
      <c r="C8470" s="460" t="s">
        <v>1250</v>
      </c>
      <c r="D8470" s="459">
        <v>3</v>
      </c>
      <c r="E8470" s="81"/>
    </row>
    <row r="8471" spans="1:5" x14ac:dyDescent="0.25">
      <c r="A8471" s="458">
        <v>44252</v>
      </c>
      <c r="B8471" s="81" t="s">
        <v>50</v>
      </c>
      <c r="C8471" s="116" t="s">
        <v>1140</v>
      </c>
      <c r="D8471" s="459">
        <v>6</v>
      </c>
      <c r="E8471" s="81"/>
    </row>
    <row r="8472" spans="1:5" x14ac:dyDescent="0.25">
      <c r="A8472" s="458">
        <v>44252</v>
      </c>
      <c r="B8472" s="81" t="s">
        <v>50</v>
      </c>
      <c r="C8472" s="81" t="s">
        <v>365</v>
      </c>
      <c r="D8472" s="459">
        <v>3</v>
      </c>
      <c r="E8472" s="81"/>
    </row>
    <row r="8473" spans="1:5" x14ac:dyDescent="0.25">
      <c r="A8473" s="458">
        <v>44252</v>
      </c>
      <c r="B8473" s="81" t="s">
        <v>27</v>
      </c>
      <c r="C8473" s="81" t="s">
        <v>43</v>
      </c>
      <c r="D8473" s="459">
        <v>8</v>
      </c>
      <c r="E8473" s="81"/>
    </row>
    <row r="8474" spans="1:5" x14ac:dyDescent="0.25">
      <c r="A8474" s="458">
        <v>44252</v>
      </c>
      <c r="B8474" s="81" t="s">
        <v>27</v>
      </c>
      <c r="C8474" s="81" t="s">
        <v>707</v>
      </c>
      <c r="D8474" s="459">
        <v>1</v>
      </c>
      <c r="E8474" s="81"/>
    </row>
    <row r="8475" spans="1:5" x14ac:dyDescent="0.25">
      <c r="A8475" s="458">
        <v>44252</v>
      </c>
      <c r="B8475" s="81" t="s">
        <v>51</v>
      </c>
      <c r="C8475" s="81" t="s">
        <v>51</v>
      </c>
      <c r="D8475" s="459">
        <v>3</v>
      </c>
      <c r="E8475" s="81"/>
    </row>
    <row r="8476" spans="1:5" x14ac:dyDescent="0.25">
      <c r="A8476" s="458">
        <v>44252</v>
      </c>
      <c r="B8476" s="81" t="s">
        <v>10</v>
      </c>
      <c r="C8476" s="81" t="s">
        <v>10</v>
      </c>
      <c r="D8476" s="459">
        <v>5</v>
      </c>
      <c r="E8476" s="81"/>
    </row>
    <row r="8477" spans="1:5" x14ac:dyDescent="0.25">
      <c r="A8477" s="458">
        <v>44253</v>
      </c>
      <c r="B8477" s="81" t="s">
        <v>14</v>
      </c>
      <c r="C8477" s="81" t="s">
        <v>14</v>
      </c>
      <c r="D8477" s="459">
        <v>6</v>
      </c>
      <c r="E8477" s="81"/>
    </row>
    <row r="8478" spans="1:5" x14ac:dyDescent="0.25">
      <c r="A8478" s="458">
        <v>44253</v>
      </c>
      <c r="B8478" s="81" t="s">
        <v>14</v>
      </c>
      <c r="C8478" s="81" t="s">
        <v>16</v>
      </c>
      <c r="D8478" s="459">
        <v>7</v>
      </c>
      <c r="E8478" s="81"/>
    </row>
    <row r="8479" spans="1:5" x14ac:dyDescent="0.25">
      <c r="A8479" s="458">
        <v>44253</v>
      </c>
      <c r="B8479" s="81" t="s">
        <v>14</v>
      </c>
      <c r="C8479" s="81" t="s">
        <v>84</v>
      </c>
      <c r="D8479" s="459">
        <v>4</v>
      </c>
      <c r="E8479" s="81"/>
    </row>
    <row r="8480" spans="1:5" x14ac:dyDescent="0.25">
      <c r="A8480" s="458">
        <v>44253</v>
      </c>
      <c r="B8480" s="81" t="s">
        <v>20</v>
      </c>
      <c r="C8480" s="81" t="s">
        <v>20</v>
      </c>
      <c r="D8480" s="459">
        <v>21</v>
      </c>
      <c r="E8480" s="81"/>
    </row>
    <row r="8481" spans="1:5" x14ac:dyDescent="0.25">
      <c r="A8481" s="458">
        <v>44253</v>
      </c>
      <c r="B8481" s="81" t="s">
        <v>13</v>
      </c>
      <c r="C8481" s="81" t="s">
        <v>13</v>
      </c>
      <c r="D8481" s="459">
        <v>0</v>
      </c>
      <c r="E8481" s="81"/>
    </row>
    <row r="8482" spans="1:5" x14ac:dyDescent="0.25">
      <c r="A8482" s="458">
        <v>44253</v>
      </c>
      <c r="B8482" s="81" t="s">
        <v>24</v>
      </c>
      <c r="C8482" s="81" t="s">
        <v>23</v>
      </c>
      <c r="D8482" s="459">
        <v>17</v>
      </c>
      <c r="E8482" s="81"/>
    </row>
    <row r="8483" spans="1:5" x14ac:dyDescent="0.25">
      <c r="A8483" s="458">
        <v>44253</v>
      </c>
      <c r="B8483" s="81" t="s">
        <v>24</v>
      </c>
      <c r="C8483" s="81" t="s">
        <v>37</v>
      </c>
      <c r="D8483" s="459">
        <v>1</v>
      </c>
      <c r="E8483" s="81"/>
    </row>
    <row r="8484" spans="1:5" x14ac:dyDescent="0.25">
      <c r="A8484" s="458">
        <v>44253</v>
      </c>
      <c r="B8484" s="81" t="s">
        <v>47</v>
      </c>
      <c r="C8484" s="81" t="s">
        <v>47</v>
      </c>
      <c r="D8484" s="459">
        <v>4</v>
      </c>
      <c r="E8484" s="81"/>
    </row>
    <row r="8485" spans="1:5" x14ac:dyDescent="0.25">
      <c r="A8485" s="458">
        <v>44253</v>
      </c>
      <c r="B8485" s="81" t="s">
        <v>47</v>
      </c>
      <c r="C8485" s="81" t="s">
        <v>906</v>
      </c>
      <c r="D8485" s="459">
        <v>1</v>
      </c>
      <c r="E8485" s="81"/>
    </row>
    <row r="8486" spans="1:5" x14ac:dyDescent="0.25">
      <c r="A8486" s="458">
        <v>44253</v>
      </c>
      <c r="B8486" s="81" t="s">
        <v>48</v>
      </c>
      <c r="C8486" s="460" t="s">
        <v>1380</v>
      </c>
      <c r="D8486" s="459">
        <v>0</v>
      </c>
      <c r="E8486" s="81"/>
    </row>
    <row r="8487" spans="1:5" x14ac:dyDescent="0.25">
      <c r="A8487" s="458">
        <v>44253</v>
      </c>
      <c r="B8487" s="81" t="s">
        <v>7</v>
      </c>
      <c r="C8487" s="460" t="s">
        <v>1191</v>
      </c>
      <c r="D8487" s="459">
        <v>1</v>
      </c>
      <c r="E8487" s="81"/>
    </row>
    <row r="8488" spans="1:5" x14ac:dyDescent="0.25">
      <c r="A8488" s="458">
        <v>44253</v>
      </c>
      <c r="B8488" s="81" t="s">
        <v>7</v>
      </c>
      <c r="C8488" s="81" t="s">
        <v>7</v>
      </c>
      <c r="D8488" s="459">
        <v>7</v>
      </c>
      <c r="E8488" s="81"/>
    </row>
    <row r="8489" spans="1:5" x14ac:dyDescent="0.25">
      <c r="A8489" s="458">
        <v>44253</v>
      </c>
      <c r="B8489" s="81" t="s">
        <v>9</v>
      </c>
      <c r="C8489" s="81" t="s">
        <v>9</v>
      </c>
      <c r="D8489" s="459">
        <v>12</v>
      </c>
      <c r="E8489" s="81"/>
    </row>
    <row r="8490" spans="1:5" x14ac:dyDescent="0.25">
      <c r="A8490" s="458">
        <v>44253</v>
      </c>
      <c r="B8490" s="81" t="s">
        <v>9</v>
      </c>
      <c r="C8490" s="81" t="s">
        <v>706</v>
      </c>
      <c r="D8490" s="459">
        <v>2</v>
      </c>
      <c r="E8490" s="81"/>
    </row>
    <row r="8491" spans="1:5" x14ac:dyDescent="0.25">
      <c r="A8491" s="458">
        <v>44253</v>
      </c>
      <c r="B8491" s="81" t="s">
        <v>15</v>
      </c>
      <c r="C8491" s="81" t="s">
        <v>1139</v>
      </c>
      <c r="D8491" s="459">
        <v>0</v>
      </c>
      <c r="E8491" s="81"/>
    </row>
    <row r="8492" spans="1:5" x14ac:dyDescent="0.25">
      <c r="A8492" s="458">
        <v>44253</v>
      </c>
      <c r="B8492" s="81" t="s">
        <v>11</v>
      </c>
      <c r="C8492" s="81" t="s">
        <v>840</v>
      </c>
      <c r="D8492" s="459">
        <v>1</v>
      </c>
      <c r="E8492" s="81"/>
    </row>
    <row r="8493" spans="1:5" x14ac:dyDescent="0.25">
      <c r="A8493" s="458">
        <v>44253</v>
      </c>
      <c r="B8493" s="81" t="s">
        <v>12</v>
      </c>
      <c r="C8493" s="81" t="s">
        <v>12</v>
      </c>
      <c r="D8493" s="459">
        <v>2</v>
      </c>
      <c r="E8493" s="81"/>
    </row>
    <row r="8494" spans="1:5" x14ac:dyDescent="0.25">
      <c r="A8494" s="458">
        <v>44253</v>
      </c>
      <c r="B8494" s="118" t="s">
        <v>8</v>
      </c>
      <c r="C8494" s="460" t="s">
        <v>1192</v>
      </c>
      <c r="D8494" s="459">
        <v>1</v>
      </c>
      <c r="E8494" s="81"/>
    </row>
    <row r="8495" spans="1:5" x14ac:dyDescent="0.25">
      <c r="A8495" s="458">
        <v>44253</v>
      </c>
      <c r="B8495" s="81" t="s">
        <v>8</v>
      </c>
      <c r="C8495" s="460" t="s">
        <v>1232</v>
      </c>
      <c r="D8495" s="459">
        <v>5</v>
      </c>
      <c r="E8495" s="81"/>
    </row>
    <row r="8496" spans="1:5" x14ac:dyDescent="0.25">
      <c r="A8496" s="458">
        <v>44253</v>
      </c>
      <c r="B8496" s="81" t="s">
        <v>8</v>
      </c>
      <c r="C8496" s="81" t="s">
        <v>58</v>
      </c>
      <c r="D8496" s="459">
        <v>1</v>
      </c>
      <c r="E8496" s="81"/>
    </row>
    <row r="8497" spans="1:5" x14ac:dyDescent="0.25">
      <c r="A8497" s="458">
        <v>44253</v>
      </c>
      <c r="B8497" s="81" t="s">
        <v>8</v>
      </c>
      <c r="C8497" s="81" t="s">
        <v>40</v>
      </c>
      <c r="D8497" s="459">
        <v>2</v>
      </c>
      <c r="E8497" s="81"/>
    </row>
    <row r="8498" spans="1:5" x14ac:dyDescent="0.25">
      <c r="A8498" s="458">
        <v>44253</v>
      </c>
      <c r="B8498" s="81" t="s">
        <v>8</v>
      </c>
      <c r="C8498" s="81" t="s">
        <v>8</v>
      </c>
      <c r="D8498" s="459">
        <v>14</v>
      </c>
      <c r="E8498" s="81"/>
    </row>
    <row r="8499" spans="1:5" x14ac:dyDescent="0.25">
      <c r="A8499" s="458">
        <v>44253</v>
      </c>
      <c r="B8499" s="81" t="s">
        <v>8</v>
      </c>
      <c r="C8499" s="81" t="s">
        <v>31</v>
      </c>
      <c r="D8499" s="459">
        <v>1</v>
      </c>
      <c r="E8499" s="81"/>
    </row>
    <row r="8500" spans="1:5" x14ac:dyDescent="0.25">
      <c r="A8500" s="458">
        <v>44253</v>
      </c>
      <c r="B8500" s="81" t="s">
        <v>49</v>
      </c>
      <c r="C8500" s="460" t="s">
        <v>1246</v>
      </c>
      <c r="D8500" s="459">
        <v>1</v>
      </c>
      <c r="E8500" s="81"/>
    </row>
    <row r="8501" spans="1:5" x14ac:dyDescent="0.25">
      <c r="A8501" s="458">
        <v>44253</v>
      </c>
      <c r="B8501" s="81" t="s">
        <v>49</v>
      </c>
      <c r="C8501" s="81" t="s">
        <v>49</v>
      </c>
      <c r="D8501" s="459">
        <v>1</v>
      </c>
      <c r="E8501" s="81"/>
    </row>
    <row r="8502" spans="1:5" x14ac:dyDescent="0.25">
      <c r="A8502" s="458">
        <v>44253</v>
      </c>
      <c r="B8502" s="81" t="s">
        <v>50</v>
      </c>
      <c r="C8502" s="460" t="s">
        <v>1250</v>
      </c>
      <c r="D8502" s="459">
        <v>11</v>
      </c>
      <c r="E8502" s="81"/>
    </row>
    <row r="8503" spans="1:5" x14ac:dyDescent="0.25">
      <c r="A8503" s="458">
        <v>44253</v>
      </c>
      <c r="B8503" s="81" t="s">
        <v>50</v>
      </c>
      <c r="C8503" s="81" t="s">
        <v>365</v>
      </c>
      <c r="D8503" s="459">
        <v>1</v>
      </c>
      <c r="E8503" s="81"/>
    </row>
    <row r="8504" spans="1:5" x14ac:dyDescent="0.25">
      <c r="A8504" s="458">
        <v>44253</v>
      </c>
      <c r="B8504" s="81" t="s">
        <v>27</v>
      </c>
      <c r="C8504" s="81" t="s">
        <v>43</v>
      </c>
      <c r="D8504" s="459">
        <v>25</v>
      </c>
      <c r="E8504" s="81"/>
    </row>
    <row r="8505" spans="1:5" x14ac:dyDescent="0.25">
      <c r="A8505" s="458">
        <v>44253</v>
      </c>
      <c r="B8505" s="81" t="s">
        <v>27</v>
      </c>
      <c r="C8505" s="81" t="s">
        <v>928</v>
      </c>
      <c r="D8505" s="459">
        <v>1</v>
      </c>
      <c r="E8505" s="81"/>
    </row>
    <row r="8506" spans="1:5" x14ac:dyDescent="0.25">
      <c r="A8506" s="458">
        <v>44253</v>
      </c>
      <c r="B8506" s="81" t="s">
        <v>27</v>
      </c>
      <c r="C8506" s="81" t="s">
        <v>619</v>
      </c>
      <c r="D8506" s="459">
        <v>1</v>
      </c>
      <c r="E8506" s="81"/>
    </row>
    <row r="8507" spans="1:5" x14ac:dyDescent="0.25">
      <c r="A8507" s="458">
        <v>44253</v>
      </c>
      <c r="B8507" s="81" t="s">
        <v>27</v>
      </c>
      <c r="C8507" s="81" t="s">
        <v>707</v>
      </c>
      <c r="D8507" s="459">
        <v>1</v>
      </c>
      <c r="E8507" s="81"/>
    </row>
    <row r="8508" spans="1:5" x14ac:dyDescent="0.25">
      <c r="A8508" s="458">
        <v>44253</v>
      </c>
      <c r="B8508" s="81" t="s">
        <v>51</v>
      </c>
      <c r="C8508" s="81" t="s">
        <v>51</v>
      </c>
      <c r="D8508" s="459">
        <v>2</v>
      </c>
      <c r="E8508" s="81"/>
    </row>
    <row r="8509" spans="1:5" x14ac:dyDescent="0.25">
      <c r="A8509" s="458">
        <v>44253</v>
      </c>
      <c r="B8509" s="81" t="s">
        <v>10</v>
      </c>
      <c r="C8509" s="81" t="s">
        <v>10</v>
      </c>
      <c r="D8509" s="459">
        <v>6</v>
      </c>
      <c r="E8509" s="81"/>
    </row>
    <row r="8510" spans="1:5" x14ac:dyDescent="0.25">
      <c r="A8510" s="458">
        <v>44254</v>
      </c>
      <c r="B8510" s="81" t="s">
        <v>14</v>
      </c>
      <c r="C8510" s="81" t="s">
        <v>14</v>
      </c>
      <c r="D8510" s="459">
        <v>8</v>
      </c>
      <c r="E8510" s="81"/>
    </row>
    <row r="8511" spans="1:5" x14ac:dyDescent="0.25">
      <c r="A8511" s="458">
        <v>44254</v>
      </c>
      <c r="B8511" s="81" t="s">
        <v>14</v>
      </c>
      <c r="C8511" s="81" t="s">
        <v>84</v>
      </c>
      <c r="D8511" s="459">
        <v>2</v>
      </c>
      <c r="E8511" s="81"/>
    </row>
    <row r="8512" spans="1:5" x14ac:dyDescent="0.25">
      <c r="A8512" s="458">
        <v>44254</v>
      </c>
      <c r="B8512" s="81" t="s">
        <v>20</v>
      </c>
      <c r="C8512" s="81" t="s">
        <v>20</v>
      </c>
      <c r="D8512" s="459">
        <v>9</v>
      </c>
      <c r="E8512" s="81"/>
    </row>
    <row r="8513" spans="1:5" x14ac:dyDescent="0.25">
      <c r="A8513" s="458">
        <v>44254</v>
      </c>
      <c r="B8513" s="81" t="s">
        <v>13</v>
      </c>
      <c r="C8513" s="460" t="s">
        <v>1165</v>
      </c>
      <c r="D8513" s="459">
        <v>2</v>
      </c>
      <c r="E8513" s="81"/>
    </row>
    <row r="8514" spans="1:5" x14ac:dyDescent="0.25">
      <c r="A8514" s="458">
        <v>44254</v>
      </c>
      <c r="B8514" s="81" t="s">
        <v>13</v>
      </c>
      <c r="C8514" s="460" t="s">
        <v>1167</v>
      </c>
      <c r="D8514" s="459">
        <v>3</v>
      </c>
      <c r="E8514" s="81"/>
    </row>
    <row r="8515" spans="1:5" x14ac:dyDescent="0.25">
      <c r="A8515" s="458">
        <v>44254</v>
      </c>
      <c r="B8515" s="81" t="s">
        <v>24</v>
      </c>
      <c r="C8515" s="81" t="s">
        <v>24</v>
      </c>
      <c r="D8515" s="459">
        <v>1</v>
      </c>
      <c r="E8515" s="81"/>
    </row>
    <row r="8516" spans="1:5" x14ac:dyDescent="0.25">
      <c r="A8516" s="458">
        <v>44254</v>
      </c>
      <c r="B8516" s="81" t="s">
        <v>47</v>
      </c>
      <c r="C8516" s="81" t="s">
        <v>47</v>
      </c>
      <c r="D8516" s="459">
        <v>3</v>
      </c>
      <c r="E8516" s="81"/>
    </row>
    <row r="8517" spans="1:5" x14ac:dyDescent="0.25">
      <c r="A8517" s="458">
        <v>44254</v>
      </c>
      <c r="B8517" s="81" t="s">
        <v>48</v>
      </c>
      <c r="C8517" s="460" t="s">
        <v>1380</v>
      </c>
      <c r="D8517" s="459">
        <v>0</v>
      </c>
      <c r="E8517" s="81"/>
    </row>
    <row r="8518" spans="1:5" x14ac:dyDescent="0.25">
      <c r="A8518" s="458">
        <v>44254</v>
      </c>
      <c r="B8518" s="81" t="s">
        <v>7</v>
      </c>
      <c r="C8518" s="460" t="s">
        <v>1191</v>
      </c>
      <c r="D8518" s="459">
        <v>3</v>
      </c>
      <c r="E8518" s="81"/>
    </row>
    <row r="8519" spans="1:5" x14ac:dyDescent="0.25">
      <c r="A8519" s="458">
        <v>44254</v>
      </c>
      <c r="B8519" s="81" t="s">
        <v>7</v>
      </c>
      <c r="C8519" s="81" t="s">
        <v>7</v>
      </c>
      <c r="D8519" s="459">
        <v>7</v>
      </c>
      <c r="E8519" s="81"/>
    </row>
    <row r="8520" spans="1:5" x14ac:dyDescent="0.25">
      <c r="A8520" s="458">
        <v>44254</v>
      </c>
      <c r="B8520" s="81" t="s">
        <v>9</v>
      </c>
      <c r="C8520" s="81" t="s">
        <v>9</v>
      </c>
      <c r="D8520" s="459">
        <v>6</v>
      </c>
      <c r="E8520" s="81"/>
    </row>
    <row r="8521" spans="1:5" x14ac:dyDescent="0.25">
      <c r="A8521" s="458">
        <v>44254</v>
      </c>
      <c r="B8521" s="81" t="s">
        <v>9</v>
      </c>
      <c r="C8521" s="81" t="s">
        <v>143</v>
      </c>
      <c r="D8521" s="459">
        <v>5</v>
      </c>
      <c r="E8521" s="81"/>
    </row>
    <row r="8522" spans="1:5" x14ac:dyDescent="0.25">
      <c r="A8522" s="458">
        <v>44254</v>
      </c>
      <c r="B8522" s="81" t="s">
        <v>15</v>
      </c>
      <c r="C8522" s="81" t="s">
        <v>1139</v>
      </c>
      <c r="D8522" s="459">
        <v>0</v>
      </c>
      <c r="E8522" s="81"/>
    </row>
    <row r="8523" spans="1:5" x14ac:dyDescent="0.25">
      <c r="A8523" s="458">
        <v>44254</v>
      </c>
      <c r="B8523" s="81" t="s">
        <v>11</v>
      </c>
      <c r="C8523" s="81" t="s">
        <v>11</v>
      </c>
      <c r="D8523" s="459">
        <v>1</v>
      </c>
      <c r="E8523" s="81"/>
    </row>
    <row r="8524" spans="1:5" x14ac:dyDescent="0.25">
      <c r="A8524" s="458">
        <v>44254</v>
      </c>
      <c r="B8524" s="81" t="s">
        <v>11</v>
      </c>
      <c r="C8524" s="81" t="s">
        <v>133</v>
      </c>
      <c r="D8524" s="459">
        <v>1</v>
      </c>
      <c r="E8524" s="81"/>
    </row>
    <row r="8525" spans="1:5" x14ac:dyDescent="0.25">
      <c r="A8525" s="458">
        <v>44254</v>
      </c>
      <c r="B8525" s="81" t="s">
        <v>12</v>
      </c>
      <c r="C8525" s="81" t="s">
        <v>73</v>
      </c>
      <c r="D8525" s="459">
        <v>1</v>
      </c>
      <c r="E8525" s="81"/>
    </row>
    <row r="8526" spans="1:5" x14ac:dyDescent="0.25">
      <c r="A8526" s="458">
        <v>44254</v>
      </c>
      <c r="B8526" s="81" t="s">
        <v>12</v>
      </c>
      <c r="C8526" s="81" t="s">
        <v>12</v>
      </c>
      <c r="D8526" s="459">
        <v>1</v>
      </c>
      <c r="E8526" s="81"/>
    </row>
    <row r="8527" spans="1:5" x14ac:dyDescent="0.25">
      <c r="A8527" s="458">
        <v>44254</v>
      </c>
      <c r="B8527" s="81" t="s">
        <v>8</v>
      </c>
      <c r="C8527" s="81" t="s">
        <v>72</v>
      </c>
      <c r="D8527" s="459">
        <v>1</v>
      </c>
      <c r="E8527" s="81"/>
    </row>
    <row r="8528" spans="1:5" x14ac:dyDescent="0.25">
      <c r="A8528" s="458">
        <v>44254</v>
      </c>
      <c r="B8528" s="81" t="s">
        <v>8</v>
      </c>
      <c r="C8528" s="460" t="s">
        <v>1232</v>
      </c>
      <c r="D8528" s="459">
        <v>1</v>
      </c>
      <c r="E8528" s="81"/>
    </row>
    <row r="8529" spans="1:5" x14ac:dyDescent="0.25">
      <c r="A8529" s="458">
        <v>44254</v>
      </c>
      <c r="B8529" s="81" t="s">
        <v>8</v>
      </c>
      <c r="C8529" s="81" t="s">
        <v>58</v>
      </c>
      <c r="D8529" s="459">
        <v>1</v>
      </c>
      <c r="E8529" s="81"/>
    </row>
    <row r="8530" spans="1:5" x14ac:dyDescent="0.25">
      <c r="A8530" s="458">
        <v>44254</v>
      </c>
      <c r="B8530" s="81" t="s">
        <v>8</v>
      </c>
      <c r="C8530" s="81" t="s">
        <v>40</v>
      </c>
      <c r="D8530" s="459">
        <v>1</v>
      </c>
      <c r="E8530" s="81"/>
    </row>
    <row r="8531" spans="1:5" x14ac:dyDescent="0.25">
      <c r="A8531" s="458">
        <v>44254</v>
      </c>
      <c r="B8531" s="81" t="s">
        <v>8</v>
      </c>
      <c r="C8531" s="81" t="s">
        <v>8</v>
      </c>
      <c r="D8531" s="459">
        <v>23</v>
      </c>
      <c r="E8531" s="81"/>
    </row>
    <row r="8532" spans="1:5" x14ac:dyDescent="0.25">
      <c r="A8532" s="458">
        <v>44254</v>
      </c>
      <c r="B8532" s="81" t="s">
        <v>49</v>
      </c>
      <c r="C8532" s="460" t="s">
        <v>1246</v>
      </c>
      <c r="D8532" s="459">
        <v>1</v>
      </c>
      <c r="E8532" s="81"/>
    </row>
    <row r="8533" spans="1:5" x14ac:dyDescent="0.25">
      <c r="A8533" s="458">
        <v>44254</v>
      </c>
      <c r="B8533" s="81" t="s">
        <v>50</v>
      </c>
      <c r="C8533" s="81" t="s">
        <v>365</v>
      </c>
      <c r="D8533" s="459">
        <v>0</v>
      </c>
      <c r="E8533" s="81"/>
    </row>
    <row r="8534" spans="1:5" x14ac:dyDescent="0.25">
      <c r="A8534" s="458">
        <v>44254</v>
      </c>
      <c r="B8534" s="81" t="s">
        <v>27</v>
      </c>
      <c r="C8534" s="81" t="s">
        <v>233</v>
      </c>
      <c r="D8534" s="459">
        <v>1</v>
      </c>
      <c r="E8534" s="81"/>
    </row>
    <row r="8535" spans="1:5" x14ac:dyDescent="0.25">
      <c r="A8535" s="458">
        <v>44254</v>
      </c>
      <c r="B8535" s="81" t="s">
        <v>27</v>
      </c>
      <c r="C8535" s="81" t="s">
        <v>43</v>
      </c>
      <c r="D8535" s="459">
        <v>6</v>
      </c>
      <c r="E8535" s="81"/>
    </row>
    <row r="8536" spans="1:5" x14ac:dyDescent="0.25">
      <c r="A8536" s="458">
        <v>44254</v>
      </c>
      <c r="B8536" s="81" t="s">
        <v>51</v>
      </c>
      <c r="C8536" s="81" t="s">
        <v>51</v>
      </c>
      <c r="D8536" s="459">
        <v>3</v>
      </c>
      <c r="E8536" s="81"/>
    </row>
    <row r="8537" spans="1:5" x14ac:dyDescent="0.25">
      <c r="A8537" s="458">
        <v>44254</v>
      </c>
      <c r="B8537" s="81" t="s">
        <v>10</v>
      </c>
      <c r="C8537" s="81" t="s">
        <v>10</v>
      </c>
      <c r="D8537" s="459">
        <v>1</v>
      </c>
      <c r="E8537" s="81"/>
    </row>
    <row r="8538" spans="1:5" x14ac:dyDescent="0.25">
      <c r="A8538" s="458">
        <v>44255</v>
      </c>
      <c r="B8538" s="81" t="s">
        <v>14</v>
      </c>
      <c r="C8538" s="81" t="s">
        <v>14</v>
      </c>
      <c r="D8538" s="459">
        <v>0</v>
      </c>
      <c r="E8538" s="81"/>
    </row>
    <row r="8539" spans="1:5" x14ac:dyDescent="0.25">
      <c r="A8539" s="458">
        <v>44255</v>
      </c>
      <c r="B8539" s="81" t="s">
        <v>20</v>
      </c>
      <c r="C8539" s="81" t="s">
        <v>20</v>
      </c>
      <c r="D8539" s="459">
        <v>0</v>
      </c>
      <c r="E8539" s="81"/>
    </row>
    <row r="8540" spans="1:5" x14ac:dyDescent="0.25">
      <c r="A8540" s="458">
        <v>44255</v>
      </c>
      <c r="B8540" s="81" t="s">
        <v>13</v>
      </c>
      <c r="C8540" s="81" t="s">
        <v>13</v>
      </c>
      <c r="D8540" s="459">
        <v>0</v>
      </c>
      <c r="E8540" s="81"/>
    </row>
    <row r="8541" spans="1:5" x14ac:dyDescent="0.25">
      <c r="A8541" s="458">
        <v>44255</v>
      </c>
      <c r="B8541" s="81" t="s">
        <v>24</v>
      </c>
      <c r="C8541" s="81" t="s">
        <v>24</v>
      </c>
      <c r="D8541" s="459">
        <v>0</v>
      </c>
      <c r="E8541" s="81"/>
    </row>
    <row r="8542" spans="1:5" x14ac:dyDescent="0.25">
      <c r="A8542" s="458">
        <v>44255</v>
      </c>
      <c r="B8542" s="81" t="s">
        <v>47</v>
      </c>
      <c r="C8542" s="81" t="s">
        <v>47</v>
      </c>
      <c r="D8542" s="459">
        <v>0</v>
      </c>
      <c r="E8542" s="81"/>
    </row>
    <row r="8543" spans="1:5" x14ac:dyDescent="0.25">
      <c r="A8543" s="458">
        <v>44255</v>
      </c>
      <c r="B8543" s="81" t="s">
        <v>48</v>
      </c>
      <c r="C8543" s="460" t="s">
        <v>1380</v>
      </c>
      <c r="D8543" s="459">
        <v>0</v>
      </c>
      <c r="E8543" s="81"/>
    </row>
    <row r="8544" spans="1:5" x14ac:dyDescent="0.25">
      <c r="A8544" s="458">
        <v>44255</v>
      </c>
      <c r="B8544" s="81" t="s">
        <v>7</v>
      </c>
      <c r="C8544" s="81" t="s">
        <v>7</v>
      </c>
      <c r="D8544" s="459">
        <v>0</v>
      </c>
      <c r="E8544" s="81"/>
    </row>
    <row r="8545" spans="1:5" x14ac:dyDescent="0.25">
      <c r="A8545" s="458">
        <v>44255</v>
      </c>
      <c r="B8545" s="81" t="s">
        <v>9</v>
      </c>
      <c r="C8545" s="81" t="s">
        <v>9</v>
      </c>
      <c r="D8545" s="459">
        <v>0</v>
      </c>
      <c r="E8545" s="81"/>
    </row>
    <row r="8546" spans="1:5" x14ac:dyDescent="0.25">
      <c r="A8546" s="458">
        <v>44255</v>
      </c>
      <c r="B8546" s="81" t="s">
        <v>15</v>
      </c>
      <c r="C8546" s="81" t="s">
        <v>1139</v>
      </c>
      <c r="D8546" s="459">
        <v>0</v>
      </c>
      <c r="E8546" s="81"/>
    </row>
    <row r="8547" spans="1:5" x14ac:dyDescent="0.25">
      <c r="A8547" s="458">
        <v>44255</v>
      </c>
      <c r="B8547" s="81" t="s">
        <v>11</v>
      </c>
      <c r="C8547" s="81" t="s">
        <v>11</v>
      </c>
      <c r="D8547" s="459">
        <v>0</v>
      </c>
      <c r="E8547" s="81"/>
    </row>
    <row r="8548" spans="1:5" x14ac:dyDescent="0.25">
      <c r="A8548" s="458">
        <v>44255</v>
      </c>
      <c r="B8548" s="81" t="s">
        <v>12</v>
      </c>
      <c r="C8548" s="81" t="s">
        <v>12</v>
      </c>
      <c r="D8548" s="459">
        <v>0</v>
      </c>
      <c r="E8548" s="81"/>
    </row>
    <row r="8549" spans="1:5" x14ac:dyDescent="0.25">
      <c r="A8549" s="458">
        <v>44255</v>
      </c>
      <c r="B8549" s="81" t="s">
        <v>8</v>
      </c>
      <c r="C8549" s="81" t="s">
        <v>8</v>
      </c>
      <c r="D8549" s="459">
        <v>0</v>
      </c>
      <c r="E8549" s="81"/>
    </row>
    <row r="8550" spans="1:5" x14ac:dyDescent="0.25">
      <c r="A8550" s="458">
        <v>44255</v>
      </c>
      <c r="B8550" s="81" t="s">
        <v>49</v>
      </c>
      <c r="C8550" s="81" t="s">
        <v>49</v>
      </c>
      <c r="D8550" s="459">
        <v>0</v>
      </c>
      <c r="E8550" s="81"/>
    </row>
    <row r="8551" spans="1:5" x14ac:dyDescent="0.25">
      <c r="A8551" s="458">
        <v>44255</v>
      </c>
      <c r="B8551" s="81" t="s">
        <v>50</v>
      </c>
      <c r="C8551" s="81" t="s">
        <v>365</v>
      </c>
      <c r="D8551" s="459">
        <v>0</v>
      </c>
      <c r="E8551" s="81"/>
    </row>
    <row r="8552" spans="1:5" x14ac:dyDescent="0.25">
      <c r="A8552" s="458">
        <v>44255</v>
      </c>
      <c r="B8552" s="81" t="s">
        <v>27</v>
      </c>
      <c r="C8552" s="460" t="s">
        <v>43</v>
      </c>
      <c r="D8552" s="459">
        <v>0</v>
      </c>
      <c r="E8552" s="81"/>
    </row>
    <row r="8553" spans="1:5" x14ac:dyDescent="0.25">
      <c r="A8553" s="458">
        <v>44255</v>
      </c>
      <c r="B8553" s="81" t="s">
        <v>51</v>
      </c>
      <c r="C8553" s="81" t="s">
        <v>51</v>
      </c>
      <c r="D8553" s="459">
        <v>0</v>
      </c>
      <c r="E8553" s="81"/>
    </row>
    <row r="8554" spans="1:5" x14ac:dyDescent="0.25">
      <c r="A8554" s="458">
        <v>44255</v>
      </c>
      <c r="B8554" s="81" t="s">
        <v>10</v>
      </c>
      <c r="C8554" s="81" t="s">
        <v>10</v>
      </c>
      <c r="D8554" s="459">
        <v>0</v>
      </c>
      <c r="E8554" s="81"/>
    </row>
    <row r="8555" spans="1:5" x14ac:dyDescent="0.25">
      <c r="A8555" s="458">
        <v>44256</v>
      </c>
      <c r="B8555" s="81" t="s">
        <v>14</v>
      </c>
      <c r="C8555" s="81" t="s">
        <v>14</v>
      </c>
      <c r="D8555" s="459">
        <v>7</v>
      </c>
      <c r="E8555" s="81"/>
    </row>
    <row r="8556" spans="1:5" x14ac:dyDescent="0.25">
      <c r="A8556" s="458">
        <v>44256</v>
      </c>
      <c r="B8556" s="81" t="s">
        <v>14</v>
      </c>
      <c r="C8556" s="460" t="s">
        <v>1145</v>
      </c>
      <c r="D8556" s="459">
        <v>1</v>
      </c>
      <c r="E8556" s="81"/>
    </row>
    <row r="8557" spans="1:5" x14ac:dyDescent="0.25">
      <c r="A8557" s="458">
        <v>44256</v>
      </c>
      <c r="B8557" s="81" t="s">
        <v>14</v>
      </c>
      <c r="C8557" s="81" t="s">
        <v>16</v>
      </c>
      <c r="D8557" s="459">
        <v>9</v>
      </c>
      <c r="E8557" s="81"/>
    </row>
    <row r="8558" spans="1:5" x14ac:dyDescent="0.25">
      <c r="A8558" s="458">
        <v>44256</v>
      </c>
      <c r="B8558" s="81" t="s">
        <v>14</v>
      </c>
      <c r="C8558" s="81" t="s">
        <v>84</v>
      </c>
      <c r="D8558" s="459">
        <v>5</v>
      </c>
      <c r="E8558" s="81"/>
    </row>
    <row r="8559" spans="1:5" x14ac:dyDescent="0.25">
      <c r="A8559" s="458">
        <v>44256</v>
      </c>
      <c r="B8559" s="81" t="s">
        <v>20</v>
      </c>
      <c r="C8559" s="81" t="s">
        <v>20</v>
      </c>
      <c r="D8559" s="459">
        <v>29</v>
      </c>
      <c r="E8559" s="81"/>
    </row>
    <row r="8560" spans="1:5" x14ac:dyDescent="0.25">
      <c r="A8560" s="458">
        <v>44256</v>
      </c>
      <c r="B8560" s="81" t="s">
        <v>20</v>
      </c>
      <c r="C8560" s="81" t="s">
        <v>363</v>
      </c>
      <c r="D8560" s="459">
        <v>1</v>
      </c>
      <c r="E8560" s="81"/>
    </row>
    <row r="8561" spans="1:5" x14ac:dyDescent="0.25">
      <c r="A8561" s="458">
        <v>44256</v>
      </c>
      <c r="B8561" s="81" t="s">
        <v>13</v>
      </c>
      <c r="C8561" s="81" t="s">
        <v>13</v>
      </c>
      <c r="D8561" s="459">
        <v>3</v>
      </c>
      <c r="E8561" s="81"/>
    </row>
    <row r="8562" spans="1:5" x14ac:dyDescent="0.25">
      <c r="A8562" s="458">
        <v>44256</v>
      </c>
      <c r="B8562" s="81" t="s">
        <v>13</v>
      </c>
      <c r="C8562" s="460" t="s">
        <v>1166</v>
      </c>
      <c r="D8562" s="459">
        <v>1</v>
      </c>
      <c r="E8562" s="81"/>
    </row>
    <row r="8563" spans="1:5" x14ac:dyDescent="0.25">
      <c r="A8563" s="458">
        <v>44256</v>
      </c>
      <c r="B8563" s="81" t="s">
        <v>13</v>
      </c>
      <c r="C8563" s="460" t="s">
        <v>1165</v>
      </c>
      <c r="D8563" s="459">
        <v>1</v>
      </c>
      <c r="E8563" s="81"/>
    </row>
    <row r="8564" spans="1:5" x14ac:dyDescent="0.25">
      <c r="A8564" s="458">
        <v>44256</v>
      </c>
      <c r="B8564" s="81" t="s">
        <v>13</v>
      </c>
      <c r="C8564" s="460" t="s">
        <v>1167</v>
      </c>
      <c r="D8564" s="459">
        <v>1</v>
      </c>
      <c r="E8564" s="81"/>
    </row>
    <row r="8565" spans="1:5" x14ac:dyDescent="0.25">
      <c r="A8565" s="458">
        <v>44256</v>
      </c>
      <c r="B8565" s="81" t="s">
        <v>24</v>
      </c>
      <c r="C8565" s="81" t="s">
        <v>23</v>
      </c>
      <c r="D8565" s="459">
        <v>6</v>
      </c>
      <c r="E8565" s="81"/>
    </row>
    <row r="8566" spans="1:5" x14ac:dyDescent="0.25">
      <c r="A8566" s="458">
        <v>44256</v>
      </c>
      <c r="B8566" s="81" t="s">
        <v>24</v>
      </c>
      <c r="C8566" s="460" t="s">
        <v>1182</v>
      </c>
      <c r="D8566" s="459">
        <v>1</v>
      </c>
      <c r="E8566" s="81"/>
    </row>
    <row r="8567" spans="1:5" x14ac:dyDescent="0.25">
      <c r="A8567" s="458">
        <v>44256</v>
      </c>
      <c r="B8567" s="81" t="s">
        <v>24</v>
      </c>
      <c r="C8567" s="81" t="s">
        <v>36</v>
      </c>
      <c r="D8567" s="459">
        <v>1</v>
      </c>
      <c r="E8567" s="81"/>
    </row>
    <row r="8568" spans="1:5" x14ac:dyDescent="0.25">
      <c r="A8568" s="458">
        <v>44256</v>
      </c>
      <c r="B8568" s="81" t="s">
        <v>47</v>
      </c>
      <c r="C8568" s="81" t="s">
        <v>47</v>
      </c>
      <c r="D8568" s="459">
        <v>1</v>
      </c>
      <c r="E8568" s="81"/>
    </row>
    <row r="8569" spans="1:5" x14ac:dyDescent="0.25">
      <c r="A8569" s="458">
        <v>44256</v>
      </c>
      <c r="B8569" s="81" t="s">
        <v>48</v>
      </c>
      <c r="C8569" s="460" t="s">
        <v>1380</v>
      </c>
      <c r="D8569" s="459">
        <v>0</v>
      </c>
      <c r="E8569" s="81"/>
    </row>
    <row r="8570" spans="1:5" x14ac:dyDescent="0.25">
      <c r="A8570" s="458">
        <v>44256</v>
      </c>
      <c r="B8570" s="81" t="s">
        <v>7</v>
      </c>
      <c r="C8570" s="460" t="s">
        <v>1191</v>
      </c>
      <c r="D8570" s="459">
        <v>3</v>
      </c>
      <c r="E8570" s="81"/>
    </row>
    <row r="8571" spans="1:5" x14ac:dyDescent="0.25">
      <c r="A8571" s="458">
        <v>44256</v>
      </c>
      <c r="B8571" s="81" t="s">
        <v>7</v>
      </c>
      <c r="C8571" s="81" t="s">
        <v>7</v>
      </c>
      <c r="D8571" s="459">
        <v>7</v>
      </c>
      <c r="E8571" s="81"/>
    </row>
    <row r="8572" spans="1:5" x14ac:dyDescent="0.25">
      <c r="A8572" s="458">
        <v>44256</v>
      </c>
      <c r="B8572" s="81" t="s">
        <v>9</v>
      </c>
      <c r="C8572" s="81" t="s">
        <v>9</v>
      </c>
      <c r="D8572" s="459">
        <v>20</v>
      </c>
      <c r="E8572" s="81"/>
    </row>
    <row r="8573" spans="1:5" x14ac:dyDescent="0.25">
      <c r="A8573" s="458">
        <v>44256</v>
      </c>
      <c r="B8573" s="81" t="s">
        <v>9</v>
      </c>
      <c r="C8573" s="81" t="s">
        <v>706</v>
      </c>
      <c r="D8573" s="459">
        <v>2</v>
      </c>
      <c r="E8573" s="81"/>
    </row>
    <row r="8574" spans="1:5" x14ac:dyDescent="0.25">
      <c r="A8574" s="458">
        <v>44256</v>
      </c>
      <c r="B8574" s="81" t="s">
        <v>9</v>
      </c>
      <c r="C8574" s="81" t="s">
        <v>143</v>
      </c>
      <c r="D8574" s="459">
        <v>1</v>
      </c>
      <c r="E8574" s="81"/>
    </row>
    <row r="8575" spans="1:5" x14ac:dyDescent="0.25">
      <c r="A8575" s="458">
        <v>44256</v>
      </c>
      <c r="B8575" s="81" t="s">
        <v>15</v>
      </c>
      <c r="C8575" s="81" t="s">
        <v>1139</v>
      </c>
      <c r="D8575" s="459">
        <v>0</v>
      </c>
      <c r="E8575" s="81"/>
    </row>
    <row r="8576" spans="1:5" x14ac:dyDescent="0.25">
      <c r="A8576" s="458">
        <v>44256</v>
      </c>
      <c r="B8576" s="81" t="s">
        <v>11</v>
      </c>
      <c r="C8576" s="81" t="s">
        <v>333</v>
      </c>
      <c r="D8576" s="459">
        <v>1</v>
      </c>
      <c r="E8576" s="81"/>
    </row>
    <row r="8577" spans="1:5" x14ac:dyDescent="0.25">
      <c r="A8577" s="458">
        <v>44256</v>
      </c>
      <c r="B8577" s="81" t="s">
        <v>11</v>
      </c>
      <c r="C8577" s="81" t="s">
        <v>11</v>
      </c>
      <c r="D8577" s="459">
        <v>1</v>
      </c>
      <c r="E8577" s="81"/>
    </row>
    <row r="8578" spans="1:5" x14ac:dyDescent="0.25">
      <c r="A8578" s="458">
        <v>44256</v>
      </c>
      <c r="B8578" s="81" t="s">
        <v>11</v>
      </c>
      <c r="C8578" s="81" t="s">
        <v>840</v>
      </c>
      <c r="D8578" s="459">
        <v>2</v>
      </c>
      <c r="E8578" s="81"/>
    </row>
    <row r="8579" spans="1:5" x14ac:dyDescent="0.25">
      <c r="A8579" s="458">
        <v>44256</v>
      </c>
      <c r="B8579" s="81" t="s">
        <v>11</v>
      </c>
      <c r="C8579" s="81" t="s">
        <v>133</v>
      </c>
      <c r="D8579" s="459">
        <v>1</v>
      </c>
      <c r="E8579" s="81"/>
    </row>
    <row r="8580" spans="1:5" x14ac:dyDescent="0.25">
      <c r="A8580" s="458">
        <v>44256</v>
      </c>
      <c r="B8580" s="81" t="s">
        <v>12</v>
      </c>
      <c r="C8580" s="81" t="s">
        <v>12</v>
      </c>
      <c r="D8580" s="459">
        <v>1</v>
      </c>
      <c r="E8580" s="81"/>
    </row>
    <row r="8581" spans="1:5" x14ac:dyDescent="0.25">
      <c r="A8581" s="458">
        <v>44256</v>
      </c>
      <c r="B8581" s="81" t="s">
        <v>8</v>
      </c>
      <c r="C8581" s="81" t="s">
        <v>72</v>
      </c>
      <c r="D8581" s="459">
        <v>1</v>
      </c>
      <c r="E8581" s="81"/>
    </row>
    <row r="8582" spans="1:5" x14ac:dyDescent="0.25">
      <c r="A8582" s="458">
        <v>44256</v>
      </c>
      <c r="B8582" s="81" t="s">
        <v>8</v>
      </c>
      <c r="C8582" s="460" t="s">
        <v>1232</v>
      </c>
      <c r="D8582" s="459">
        <v>1</v>
      </c>
      <c r="E8582" s="81"/>
    </row>
    <row r="8583" spans="1:5" x14ac:dyDescent="0.25">
      <c r="A8583" s="458">
        <v>44256</v>
      </c>
      <c r="B8583" s="81" t="s">
        <v>8</v>
      </c>
      <c r="C8583" s="81" t="s">
        <v>58</v>
      </c>
      <c r="D8583" s="459">
        <v>2</v>
      </c>
      <c r="E8583" s="81"/>
    </row>
    <row r="8584" spans="1:5" x14ac:dyDescent="0.25">
      <c r="A8584" s="458">
        <v>44256</v>
      </c>
      <c r="B8584" s="81" t="s">
        <v>8</v>
      </c>
      <c r="C8584" s="81" t="s">
        <v>132</v>
      </c>
      <c r="D8584" s="459">
        <v>2</v>
      </c>
      <c r="E8584" s="81"/>
    </row>
    <row r="8585" spans="1:5" x14ac:dyDescent="0.25">
      <c r="A8585" s="458">
        <v>44256</v>
      </c>
      <c r="B8585" s="81" t="s">
        <v>8</v>
      </c>
      <c r="C8585" s="81" t="s">
        <v>232</v>
      </c>
      <c r="D8585" s="459">
        <v>1</v>
      </c>
      <c r="E8585" s="81"/>
    </row>
    <row r="8586" spans="1:5" x14ac:dyDescent="0.25">
      <c r="A8586" s="458">
        <v>44256</v>
      </c>
      <c r="B8586" s="81" t="s">
        <v>8</v>
      </c>
      <c r="C8586" s="81" t="s">
        <v>40</v>
      </c>
      <c r="D8586" s="459">
        <v>2</v>
      </c>
      <c r="E8586" s="81"/>
    </row>
    <row r="8587" spans="1:5" x14ac:dyDescent="0.25">
      <c r="A8587" s="458">
        <v>44256</v>
      </c>
      <c r="B8587" s="81" t="s">
        <v>8</v>
      </c>
      <c r="C8587" s="81" t="s">
        <v>8</v>
      </c>
      <c r="D8587" s="459">
        <v>25</v>
      </c>
      <c r="E8587" s="81"/>
    </row>
    <row r="8588" spans="1:5" x14ac:dyDescent="0.25">
      <c r="A8588" s="458">
        <v>44256</v>
      </c>
      <c r="B8588" s="81" t="s">
        <v>8</v>
      </c>
      <c r="C8588" s="81" t="s">
        <v>31</v>
      </c>
      <c r="D8588" s="459">
        <v>1</v>
      </c>
      <c r="E8588" s="81"/>
    </row>
    <row r="8589" spans="1:5" x14ac:dyDescent="0.25">
      <c r="A8589" s="458">
        <v>44256</v>
      </c>
      <c r="B8589" s="81" t="s">
        <v>8</v>
      </c>
      <c r="C8589" s="81" t="s">
        <v>110</v>
      </c>
      <c r="D8589" s="459">
        <v>1</v>
      </c>
      <c r="E8589" s="81"/>
    </row>
    <row r="8590" spans="1:5" x14ac:dyDescent="0.25">
      <c r="A8590" s="458">
        <v>44256</v>
      </c>
      <c r="B8590" s="81" t="s">
        <v>49</v>
      </c>
      <c r="C8590" s="81" t="s">
        <v>49</v>
      </c>
      <c r="D8590" s="459">
        <v>0</v>
      </c>
      <c r="E8590" s="81"/>
    </row>
    <row r="8591" spans="1:5" x14ac:dyDescent="0.25">
      <c r="A8591" s="458">
        <v>44256</v>
      </c>
      <c r="B8591" s="81" t="s">
        <v>50</v>
      </c>
      <c r="C8591" s="460" t="s">
        <v>1250</v>
      </c>
      <c r="D8591" s="459">
        <v>2</v>
      </c>
      <c r="E8591" s="81"/>
    </row>
    <row r="8592" spans="1:5" x14ac:dyDescent="0.25">
      <c r="A8592" s="458">
        <v>44256</v>
      </c>
      <c r="B8592" s="81" t="s">
        <v>50</v>
      </c>
      <c r="C8592" s="116" t="s">
        <v>1140</v>
      </c>
      <c r="D8592" s="459">
        <v>2</v>
      </c>
      <c r="E8592" s="81"/>
    </row>
    <row r="8593" spans="1:5" x14ac:dyDescent="0.25">
      <c r="A8593" s="458">
        <v>44256</v>
      </c>
      <c r="B8593" s="81" t="s">
        <v>50</v>
      </c>
      <c r="C8593" s="81" t="s">
        <v>365</v>
      </c>
      <c r="D8593" s="459">
        <v>1</v>
      </c>
      <c r="E8593" s="81"/>
    </row>
    <row r="8594" spans="1:5" x14ac:dyDescent="0.25">
      <c r="A8594" s="458">
        <v>44256</v>
      </c>
      <c r="B8594" s="81" t="s">
        <v>27</v>
      </c>
      <c r="C8594" s="81" t="s">
        <v>139</v>
      </c>
      <c r="D8594" s="459">
        <v>2</v>
      </c>
      <c r="E8594" s="81"/>
    </row>
    <row r="8595" spans="1:5" x14ac:dyDescent="0.25">
      <c r="A8595" s="458">
        <v>44256</v>
      </c>
      <c r="B8595" s="81" t="s">
        <v>27</v>
      </c>
      <c r="C8595" s="81" t="s">
        <v>43</v>
      </c>
      <c r="D8595" s="459">
        <v>9</v>
      </c>
      <c r="E8595" s="81"/>
    </row>
    <row r="8596" spans="1:5" x14ac:dyDescent="0.25">
      <c r="A8596" s="458">
        <v>44256</v>
      </c>
      <c r="B8596" s="81" t="s">
        <v>27</v>
      </c>
      <c r="C8596" s="81" t="s">
        <v>350</v>
      </c>
      <c r="D8596" s="459">
        <v>0</v>
      </c>
      <c r="E8596" s="81"/>
    </row>
    <row r="8597" spans="1:5" x14ac:dyDescent="0.25">
      <c r="A8597" s="458">
        <v>44256</v>
      </c>
      <c r="B8597" s="81" t="s">
        <v>27</v>
      </c>
      <c r="C8597" s="81" t="s">
        <v>707</v>
      </c>
      <c r="D8597" s="459">
        <v>1</v>
      </c>
      <c r="E8597" s="81"/>
    </row>
    <row r="8598" spans="1:5" x14ac:dyDescent="0.25">
      <c r="A8598" s="458">
        <v>44256</v>
      </c>
      <c r="B8598" s="81" t="s">
        <v>27</v>
      </c>
      <c r="C8598" s="460" t="s">
        <v>1257</v>
      </c>
      <c r="D8598" s="459">
        <v>1</v>
      </c>
      <c r="E8598" s="81"/>
    </row>
    <row r="8599" spans="1:5" x14ac:dyDescent="0.25">
      <c r="A8599" s="458">
        <v>44256</v>
      </c>
      <c r="B8599" s="81" t="s">
        <v>51</v>
      </c>
      <c r="C8599" s="81" t="s">
        <v>51</v>
      </c>
      <c r="D8599" s="459">
        <v>2</v>
      </c>
      <c r="E8599" s="81"/>
    </row>
    <row r="8600" spans="1:5" x14ac:dyDescent="0.25">
      <c r="A8600" s="458">
        <v>44256</v>
      </c>
      <c r="B8600" s="81" t="s">
        <v>10</v>
      </c>
      <c r="C8600" s="81" t="s">
        <v>10</v>
      </c>
      <c r="D8600" s="459">
        <v>1</v>
      </c>
      <c r="E8600" s="81"/>
    </row>
    <row r="8601" spans="1:5" x14ac:dyDescent="0.25">
      <c r="A8601" s="458">
        <v>44257</v>
      </c>
      <c r="B8601" s="81" t="s">
        <v>14</v>
      </c>
      <c r="C8601" s="81" t="s">
        <v>16</v>
      </c>
      <c r="D8601" s="459">
        <v>1</v>
      </c>
      <c r="E8601" s="81"/>
    </row>
    <row r="8602" spans="1:5" x14ac:dyDescent="0.25">
      <c r="A8602" s="458">
        <v>44257</v>
      </c>
      <c r="B8602" s="81" t="s">
        <v>20</v>
      </c>
      <c r="C8602" s="81" t="s">
        <v>20</v>
      </c>
      <c r="D8602" s="459">
        <v>24</v>
      </c>
      <c r="E8602" s="81"/>
    </row>
    <row r="8603" spans="1:5" x14ac:dyDescent="0.25">
      <c r="A8603" s="458">
        <v>44257</v>
      </c>
      <c r="B8603" s="81" t="s">
        <v>13</v>
      </c>
      <c r="C8603" s="81" t="s">
        <v>13</v>
      </c>
      <c r="D8603" s="459">
        <v>1</v>
      </c>
      <c r="E8603" s="81"/>
    </row>
    <row r="8604" spans="1:5" x14ac:dyDescent="0.25">
      <c r="A8604" s="458">
        <v>44257</v>
      </c>
      <c r="B8604" s="81" t="s">
        <v>24</v>
      </c>
      <c r="C8604" s="81" t="s">
        <v>23</v>
      </c>
      <c r="D8604" s="459">
        <v>4</v>
      </c>
      <c r="E8604" s="81"/>
    </row>
    <row r="8605" spans="1:5" x14ac:dyDescent="0.25">
      <c r="A8605" s="458">
        <v>44257</v>
      </c>
      <c r="B8605" s="81" t="s">
        <v>24</v>
      </c>
      <c r="C8605" s="81" t="s">
        <v>37</v>
      </c>
      <c r="D8605" s="459">
        <v>1</v>
      </c>
      <c r="E8605" s="81"/>
    </row>
    <row r="8606" spans="1:5" x14ac:dyDescent="0.25">
      <c r="A8606" s="458">
        <v>44257</v>
      </c>
      <c r="B8606" s="81" t="s">
        <v>47</v>
      </c>
      <c r="C8606" s="81" t="s">
        <v>47</v>
      </c>
      <c r="D8606" s="459">
        <v>3</v>
      </c>
      <c r="E8606" s="81"/>
    </row>
    <row r="8607" spans="1:5" x14ac:dyDescent="0.25">
      <c r="A8607" s="458">
        <v>44257</v>
      </c>
      <c r="B8607" s="81" t="s">
        <v>48</v>
      </c>
      <c r="C8607" s="460" t="s">
        <v>1380</v>
      </c>
      <c r="D8607" s="459">
        <v>1</v>
      </c>
      <c r="E8607" s="81"/>
    </row>
    <row r="8608" spans="1:5" x14ac:dyDescent="0.25">
      <c r="A8608" s="458">
        <v>44257</v>
      </c>
      <c r="B8608" s="81" t="s">
        <v>7</v>
      </c>
      <c r="C8608" s="81" t="s">
        <v>7</v>
      </c>
      <c r="D8608" s="459">
        <v>0</v>
      </c>
      <c r="E8608" s="81"/>
    </row>
    <row r="8609" spans="1:5" x14ac:dyDescent="0.25">
      <c r="A8609" s="458">
        <v>44257</v>
      </c>
      <c r="B8609" s="81" t="s">
        <v>9</v>
      </c>
      <c r="C8609" s="81" t="s">
        <v>9</v>
      </c>
      <c r="D8609" s="459">
        <v>4</v>
      </c>
      <c r="E8609" s="81"/>
    </row>
    <row r="8610" spans="1:5" x14ac:dyDescent="0.25">
      <c r="A8610" s="458">
        <v>44257</v>
      </c>
      <c r="B8610" s="81" t="s">
        <v>15</v>
      </c>
      <c r="C8610" s="81" t="s">
        <v>1139</v>
      </c>
      <c r="D8610" s="459">
        <v>0</v>
      </c>
      <c r="E8610" s="81"/>
    </row>
    <row r="8611" spans="1:5" x14ac:dyDescent="0.25">
      <c r="A8611" s="458">
        <v>44257</v>
      </c>
      <c r="B8611" s="81" t="s">
        <v>11</v>
      </c>
      <c r="C8611" s="81" t="s">
        <v>11</v>
      </c>
      <c r="D8611" s="459">
        <v>0</v>
      </c>
      <c r="E8611" s="81"/>
    </row>
    <row r="8612" spans="1:5" x14ac:dyDescent="0.25">
      <c r="A8612" s="458">
        <v>44257</v>
      </c>
      <c r="B8612" s="81" t="s">
        <v>12</v>
      </c>
      <c r="C8612" s="81" t="s">
        <v>12</v>
      </c>
      <c r="D8612" s="459">
        <v>0</v>
      </c>
      <c r="E8612" s="81"/>
    </row>
    <row r="8613" spans="1:5" x14ac:dyDescent="0.25">
      <c r="A8613" s="458">
        <v>44257</v>
      </c>
      <c r="B8613" s="81" t="s">
        <v>8</v>
      </c>
      <c r="C8613" s="460" t="s">
        <v>1232</v>
      </c>
      <c r="D8613" s="459">
        <v>1</v>
      </c>
      <c r="E8613" s="81"/>
    </row>
    <row r="8614" spans="1:5" x14ac:dyDescent="0.25">
      <c r="A8614" s="458">
        <v>44257</v>
      </c>
      <c r="B8614" s="81" t="s">
        <v>8</v>
      </c>
      <c r="C8614" s="81" t="s">
        <v>58</v>
      </c>
      <c r="D8614" s="459">
        <v>4</v>
      </c>
      <c r="E8614" s="81"/>
    </row>
    <row r="8615" spans="1:5" x14ac:dyDescent="0.25">
      <c r="A8615" s="458">
        <v>44257</v>
      </c>
      <c r="B8615" s="81" t="s">
        <v>8</v>
      </c>
      <c r="C8615" s="81" t="s">
        <v>140</v>
      </c>
      <c r="D8615" s="459">
        <v>3</v>
      </c>
      <c r="E8615" s="81"/>
    </row>
    <row r="8616" spans="1:5" x14ac:dyDescent="0.25">
      <c r="A8616" s="458">
        <v>44257</v>
      </c>
      <c r="B8616" s="81" t="s">
        <v>8</v>
      </c>
      <c r="C8616" s="81" t="s">
        <v>132</v>
      </c>
      <c r="D8616" s="459">
        <v>2</v>
      </c>
      <c r="E8616" s="81"/>
    </row>
    <row r="8617" spans="1:5" x14ac:dyDescent="0.25">
      <c r="A8617" s="458">
        <v>44257</v>
      </c>
      <c r="B8617" s="81" t="s">
        <v>8</v>
      </c>
      <c r="C8617" s="81" t="s">
        <v>8</v>
      </c>
      <c r="D8617" s="459">
        <v>32</v>
      </c>
      <c r="E8617" s="81"/>
    </row>
    <row r="8618" spans="1:5" x14ac:dyDescent="0.25">
      <c r="A8618" s="458">
        <v>44257</v>
      </c>
      <c r="B8618" s="81" t="s">
        <v>49</v>
      </c>
      <c r="C8618" s="81" t="s">
        <v>49</v>
      </c>
      <c r="D8618" s="459">
        <v>0</v>
      </c>
      <c r="E8618" s="81"/>
    </row>
    <row r="8619" spans="1:5" x14ac:dyDescent="0.25">
      <c r="A8619" s="458">
        <v>44257</v>
      </c>
      <c r="B8619" s="81" t="s">
        <v>50</v>
      </c>
      <c r="C8619" s="460" t="s">
        <v>1250</v>
      </c>
      <c r="D8619" s="459">
        <v>1</v>
      </c>
      <c r="E8619" s="81"/>
    </row>
    <row r="8620" spans="1:5" x14ac:dyDescent="0.25">
      <c r="A8620" s="458">
        <v>44257</v>
      </c>
      <c r="B8620" s="81" t="s">
        <v>50</v>
      </c>
      <c r="C8620" s="81" t="s">
        <v>365</v>
      </c>
      <c r="D8620" s="459">
        <v>2</v>
      </c>
      <c r="E8620" s="81"/>
    </row>
    <row r="8621" spans="1:5" x14ac:dyDescent="0.25">
      <c r="A8621" s="458">
        <v>44257</v>
      </c>
      <c r="B8621" s="81" t="s">
        <v>27</v>
      </c>
      <c r="C8621" s="81" t="s">
        <v>139</v>
      </c>
      <c r="D8621" s="459">
        <v>1</v>
      </c>
      <c r="E8621" s="81"/>
    </row>
    <row r="8622" spans="1:5" x14ac:dyDescent="0.25">
      <c r="A8622" s="458">
        <v>44257</v>
      </c>
      <c r="B8622" s="81" t="s">
        <v>27</v>
      </c>
      <c r="C8622" s="81" t="s">
        <v>619</v>
      </c>
      <c r="D8622" s="459">
        <v>1</v>
      </c>
      <c r="E8622" s="81"/>
    </row>
    <row r="8623" spans="1:5" x14ac:dyDescent="0.25">
      <c r="A8623" s="458">
        <v>44257</v>
      </c>
      <c r="B8623" s="81" t="s">
        <v>27</v>
      </c>
      <c r="C8623" s="81" t="s">
        <v>707</v>
      </c>
      <c r="D8623" s="459">
        <v>4</v>
      </c>
      <c r="E8623" s="81"/>
    </row>
    <row r="8624" spans="1:5" x14ac:dyDescent="0.25">
      <c r="A8624" s="458">
        <v>44257</v>
      </c>
      <c r="B8624" s="81" t="s">
        <v>51</v>
      </c>
      <c r="C8624" s="81" t="s">
        <v>51</v>
      </c>
      <c r="D8624" s="459">
        <v>0</v>
      </c>
      <c r="E8624" s="81"/>
    </row>
    <row r="8625" spans="1:5" x14ac:dyDescent="0.25">
      <c r="A8625" s="458">
        <v>44257</v>
      </c>
      <c r="B8625" s="81" t="s">
        <v>10</v>
      </c>
      <c r="C8625" s="81" t="s">
        <v>10</v>
      </c>
      <c r="D8625" s="459">
        <v>2</v>
      </c>
      <c r="E8625" s="81"/>
    </row>
    <row r="8626" spans="1:5" x14ac:dyDescent="0.25">
      <c r="A8626" s="458">
        <v>44258</v>
      </c>
      <c r="B8626" s="81" t="s">
        <v>14</v>
      </c>
      <c r="C8626" s="81" t="s">
        <v>14</v>
      </c>
      <c r="D8626" s="459">
        <v>11</v>
      </c>
      <c r="E8626" s="81"/>
    </row>
    <row r="8627" spans="1:5" x14ac:dyDescent="0.25">
      <c r="A8627" s="458">
        <v>44258</v>
      </c>
      <c r="B8627" s="81" t="s">
        <v>14</v>
      </c>
      <c r="C8627" s="81" t="s">
        <v>16</v>
      </c>
      <c r="D8627" s="459">
        <v>4</v>
      </c>
      <c r="E8627" s="81"/>
    </row>
    <row r="8628" spans="1:5" x14ac:dyDescent="0.25">
      <c r="A8628" s="458">
        <v>44258</v>
      </c>
      <c r="B8628" s="81" t="s">
        <v>14</v>
      </c>
      <c r="C8628" s="81" t="s">
        <v>84</v>
      </c>
      <c r="D8628" s="459">
        <v>5</v>
      </c>
      <c r="E8628" s="81"/>
    </row>
    <row r="8629" spans="1:5" x14ac:dyDescent="0.25">
      <c r="A8629" s="458">
        <v>44258</v>
      </c>
      <c r="B8629" s="81" t="s">
        <v>20</v>
      </c>
      <c r="C8629" s="81" t="s">
        <v>20</v>
      </c>
      <c r="D8629" s="459">
        <v>12</v>
      </c>
      <c r="E8629" s="81"/>
    </row>
    <row r="8630" spans="1:5" x14ac:dyDescent="0.25">
      <c r="A8630" s="458">
        <v>44258</v>
      </c>
      <c r="B8630" s="81" t="s">
        <v>13</v>
      </c>
      <c r="C8630" s="81" t="s">
        <v>13</v>
      </c>
      <c r="D8630" s="459">
        <v>1</v>
      </c>
      <c r="E8630" s="81"/>
    </row>
    <row r="8631" spans="1:5" x14ac:dyDescent="0.25">
      <c r="A8631" s="458">
        <v>44258</v>
      </c>
      <c r="B8631" s="81" t="s">
        <v>13</v>
      </c>
      <c r="C8631" s="460" t="s">
        <v>1165</v>
      </c>
      <c r="D8631" s="459">
        <v>1</v>
      </c>
      <c r="E8631" s="81"/>
    </row>
    <row r="8632" spans="1:5" x14ac:dyDescent="0.25">
      <c r="A8632" s="458">
        <v>44258</v>
      </c>
      <c r="B8632" s="81" t="s">
        <v>13</v>
      </c>
      <c r="C8632" s="460" t="s">
        <v>1167</v>
      </c>
      <c r="D8632" s="459">
        <v>6</v>
      </c>
      <c r="E8632" s="81"/>
    </row>
    <row r="8633" spans="1:5" x14ac:dyDescent="0.25">
      <c r="A8633" s="458">
        <v>44258</v>
      </c>
      <c r="B8633" s="81" t="s">
        <v>24</v>
      </c>
      <c r="C8633" s="81" t="s">
        <v>23</v>
      </c>
      <c r="D8633" s="459">
        <v>5</v>
      </c>
      <c r="E8633" s="81"/>
    </row>
    <row r="8634" spans="1:5" x14ac:dyDescent="0.25">
      <c r="A8634" s="458">
        <v>44258</v>
      </c>
      <c r="B8634" s="81" t="s">
        <v>24</v>
      </c>
      <c r="C8634" s="81" t="s">
        <v>24</v>
      </c>
      <c r="D8634" s="459">
        <v>1</v>
      </c>
      <c r="E8634" s="81"/>
    </row>
    <row r="8635" spans="1:5" x14ac:dyDescent="0.25">
      <c r="A8635" s="458">
        <v>44258</v>
      </c>
      <c r="B8635" s="81" t="s">
        <v>47</v>
      </c>
      <c r="C8635" s="81" t="s">
        <v>47</v>
      </c>
      <c r="D8635" s="459">
        <v>0</v>
      </c>
      <c r="E8635" s="81"/>
    </row>
    <row r="8636" spans="1:5" x14ac:dyDescent="0.25">
      <c r="A8636" s="458">
        <v>44258</v>
      </c>
      <c r="B8636" s="81" t="s">
        <v>48</v>
      </c>
      <c r="C8636" s="460" t="s">
        <v>1380</v>
      </c>
      <c r="D8636" s="459">
        <v>0</v>
      </c>
      <c r="E8636" s="81"/>
    </row>
    <row r="8637" spans="1:5" x14ac:dyDescent="0.25">
      <c r="A8637" s="458">
        <v>44258</v>
      </c>
      <c r="B8637" s="81" t="s">
        <v>7</v>
      </c>
      <c r="C8637" s="81" t="s">
        <v>7</v>
      </c>
      <c r="D8637" s="459">
        <v>0</v>
      </c>
      <c r="E8637" s="81"/>
    </row>
    <row r="8638" spans="1:5" x14ac:dyDescent="0.25">
      <c r="A8638" s="458">
        <v>44258</v>
      </c>
      <c r="B8638" s="81" t="s">
        <v>9</v>
      </c>
      <c r="C8638" s="81" t="s">
        <v>9</v>
      </c>
      <c r="D8638" s="459">
        <v>8</v>
      </c>
      <c r="E8638" s="81"/>
    </row>
    <row r="8639" spans="1:5" x14ac:dyDescent="0.25">
      <c r="A8639" s="458">
        <v>44258</v>
      </c>
      <c r="B8639" s="81" t="s">
        <v>15</v>
      </c>
      <c r="C8639" s="81" t="s">
        <v>107</v>
      </c>
      <c r="D8639" s="459">
        <v>1</v>
      </c>
      <c r="E8639" s="81"/>
    </row>
    <row r="8640" spans="1:5" x14ac:dyDescent="0.25">
      <c r="A8640" s="458">
        <v>44258</v>
      </c>
      <c r="B8640" s="81" t="s">
        <v>11</v>
      </c>
      <c r="C8640" s="81" t="s">
        <v>333</v>
      </c>
      <c r="D8640" s="459">
        <v>1</v>
      </c>
      <c r="E8640" s="81"/>
    </row>
    <row r="8641" spans="1:5" x14ac:dyDescent="0.25">
      <c r="A8641" s="458">
        <v>44258</v>
      </c>
      <c r="B8641" s="81" t="s">
        <v>11</v>
      </c>
      <c r="C8641" s="81" t="s">
        <v>11</v>
      </c>
      <c r="D8641" s="459">
        <v>2</v>
      </c>
      <c r="E8641" s="81"/>
    </row>
    <row r="8642" spans="1:5" x14ac:dyDescent="0.25">
      <c r="A8642" s="458">
        <v>44258</v>
      </c>
      <c r="B8642" s="81" t="s">
        <v>11</v>
      </c>
      <c r="C8642" s="81" t="s">
        <v>133</v>
      </c>
      <c r="D8642" s="459">
        <v>1</v>
      </c>
      <c r="E8642" s="81"/>
    </row>
    <row r="8643" spans="1:5" x14ac:dyDescent="0.25">
      <c r="A8643" s="458">
        <v>44258</v>
      </c>
      <c r="B8643" s="81" t="s">
        <v>12</v>
      </c>
      <c r="C8643" s="116" t="s">
        <v>1223</v>
      </c>
      <c r="D8643" s="459">
        <v>2</v>
      </c>
      <c r="E8643" s="81"/>
    </row>
    <row r="8644" spans="1:5" x14ac:dyDescent="0.25">
      <c r="A8644" s="458">
        <v>44258</v>
      </c>
      <c r="B8644" s="81" t="s">
        <v>8</v>
      </c>
      <c r="C8644" s="81" t="s">
        <v>72</v>
      </c>
      <c r="D8644" s="459">
        <v>2</v>
      </c>
      <c r="E8644" s="81"/>
    </row>
    <row r="8645" spans="1:5" x14ac:dyDescent="0.25">
      <c r="A8645" s="458">
        <v>44258</v>
      </c>
      <c r="B8645" s="81" t="s">
        <v>8</v>
      </c>
      <c r="C8645" s="81" t="s">
        <v>58</v>
      </c>
      <c r="D8645" s="459">
        <v>2</v>
      </c>
      <c r="E8645" s="81"/>
    </row>
    <row r="8646" spans="1:5" x14ac:dyDescent="0.25">
      <c r="A8646" s="458">
        <v>44258</v>
      </c>
      <c r="B8646" s="81" t="s">
        <v>8</v>
      </c>
      <c r="C8646" s="81" t="s">
        <v>132</v>
      </c>
      <c r="D8646" s="459">
        <v>2</v>
      </c>
      <c r="E8646" s="81"/>
    </row>
    <row r="8647" spans="1:5" x14ac:dyDescent="0.25">
      <c r="A8647" s="458">
        <v>44258</v>
      </c>
      <c r="B8647" s="81" t="s">
        <v>8</v>
      </c>
      <c r="C8647" s="81" t="s">
        <v>40</v>
      </c>
      <c r="D8647" s="459">
        <v>1</v>
      </c>
      <c r="E8647" s="81"/>
    </row>
    <row r="8648" spans="1:5" x14ac:dyDescent="0.25">
      <c r="A8648" s="458">
        <v>44258</v>
      </c>
      <c r="B8648" s="81" t="s">
        <v>8</v>
      </c>
      <c r="C8648" s="81" t="s">
        <v>8</v>
      </c>
      <c r="D8648" s="459">
        <v>15</v>
      </c>
      <c r="E8648" s="81"/>
    </row>
    <row r="8649" spans="1:5" x14ac:dyDescent="0.25">
      <c r="A8649" s="458">
        <v>44258</v>
      </c>
      <c r="B8649" s="81" t="s">
        <v>8</v>
      </c>
      <c r="C8649" s="460" t="s">
        <v>1528</v>
      </c>
      <c r="D8649" s="459">
        <v>1</v>
      </c>
      <c r="E8649" s="81"/>
    </row>
    <row r="8650" spans="1:5" x14ac:dyDescent="0.25">
      <c r="A8650" s="458">
        <v>44258</v>
      </c>
      <c r="B8650" s="81" t="s">
        <v>8</v>
      </c>
      <c r="C8650" s="81" t="s">
        <v>185</v>
      </c>
      <c r="D8650" s="459">
        <v>1</v>
      </c>
      <c r="E8650" s="81"/>
    </row>
    <row r="8651" spans="1:5" x14ac:dyDescent="0.25">
      <c r="A8651" s="458">
        <v>44258</v>
      </c>
      <c r="B8651" s="81" t="s">
        <v>8</v>
      </c>
      <c r="C8651" s="81" t="s">
        <v>129</v>
      </c>
      <c r="D8651" s="459">
        <v>2</v>
      </c>
      <c r="E8651" s="81"/>
    </row>
    <row r="8652" spans="1:5" x14ac:dyDescent="0.25">
      <c r="A8652" s="458">
        <v>44258</v>
      </c>
      <c r="B8652" s="81" t="s">
        <v>8</v>
      </c>
      <c r="C8652" s="81" t="s">
        <v>79</v>
      </c>
      <c r="D8652" s="459">
        <v>1</v>
      </c>
      <c r="E8652" s="81"/>
    </row>
    <row r="8653" spans="1:5" x14ac:dyDescent="0.25">
      <c r="A8653" s="458">
        <v>44258</v>
      </c>
      <c r="B8653" s="81" t="s">
        <v>8</v>
      </c>
      <c r="C8653" s="81" t="s">
        <v>110</v>
      </c>
      <c r="D8653" s="459">
        <v>1</v>
      </c>
      <c r="E8653" s="81"/>
    </row>
    <row r="8654" spans="1:5" x14ac:dyDescent="0.25">
      <c r="A8654" s="458">
        <v>44258</v>
      </c>
      <c r="B8654" s="81" t="s">
        <v>49</v>
      </c>
      <c r="C8654" s="81" t="s">
        <v>49</v>
      </c>
      <c r="D8654" s="459">
        <v>0</v>
      </c>
      <c r="E8654" s="81"/>
    </row>
    <row r="8655" spans="1:5" x14ac:dyDescent="0.25">
      <c r="A8655" s="458">
        <v>44258</v>
      </c>
      <c r="B8655" s="81" t="s">
        <v>50</v>
      </c>
      <c r="C8655" s="81" t="s">
        <v>365</v>
      </c>
      <c r="D8655" s="459">
        <v>1</v>
      </c>
      <c r="E8655" s="81"/>
    </row>
    <row r="8656" spans="1:5" x14ac:dyDescent="0.25">
      <c r="A8656" s="458">
        <v>44258</v>
      </c>
      <c r="B8656" s="81" t="s">
        <v>27</v>
      </c>
      <c r="C8656" s="81" t="s">
        <v>43</v>
      </c>
      <c r="D8656" s="459">
        <v>8</v>
      </c>
      <c r="E8656" s="81"/>
    </row>
    <row r="8657" spans="1:5" x14ac:dyDescent="0.25">
      <c r="A8657" s="458">
        <v>44258</v>
      </c>
      <c r="B8657" s="81" t="s">
        <v>51</v>
      </c>
      <c r="C8657" s="81" t="s">
        <v>51</v>
      </c>
      <c r="D8657" s="459">
        <v>1</v>
      </c>
      <c r="E8657" s="81"/>
    </row>
    <row r="8658" spans="1:5" x14ac:dyDescent="0.25">
      <c r="A8658" s="458">
        <v>44258</v>
      </c>
      <c r="B8658" s="81" t="s">
        <v>10</v>
      </c>
      <c r="C8658" s="81" t="s">
        <v>10</v>
      </c>
      <c r="D8658" s="459">
        <v>0</v>
      </c>
      <c r="E8658" s="81"/>
    </row>
    <row r="8659" spans="1:5" x14ac:dyDescent="0.25">
      <c r="A8659" s="458">
        <v>44259</v>
      </c>
      <c r="B8659" s="81" t="s">
        <v>14</v>
      </c>
      <c r="C8659" s="81" t="s">
        <v>14</v>
      </c>
      <c r="D8659" s="459">
        <v>7</v>
      </c>
      <c r="E8659" s="81"/>
    </row>
    <row r="8660" spans="1:5" x14ac:dyDescent="0.25">
      <c r="A8660" s="458">
        <v>44259</v>
      </c>
      <c r="B8660" s="81" t="s">
        <v>14</v>
      </c>
      <c r="C8660" s="81" t="s">
        <v>16</v>
      </c>
      <c r="D8660" s="459">
        <v>3</v>
      </c>
      <c r="E8660" s="81"/>
    </row>
    <row r="8661" spans="1:5" x14ac:dyDescent="0.25">
      <c r="A8661" s="458">
        <v>44259</v>
      </c>
      <c r="B8661" s="81" t="s">
        <v>14</v>
      </c>
      <c r="C8661" s="81" t="s">
        <v>84</v>
      </c>
      <c r="D8661" s="459">
        <v>3</v>
      </c>
      <c r="E8661" s="81"/>
    </row>
    <row r="8662" spans="1:5" x14ac:dyDescent="0.25">
      <c r="A8662" s="458">
        <v>44259</v>
      </c>
      <c r="B8662" s="81" t="s">
        <v>20</v>
      </c>
      <c r="C8662" s="81" t="s">
        <v>20</v>
      </c>
      <c r="D8662" s="459">
        <v>18</v>
      </c>
      <c r="E8662" s="81"/>
    </row>
    <row r="8663" spans="1:5" x14ac:dyDescent="0.25">
      <c r="A8663" s="458">
        <v>44259</v>
      </c>
      <c r="B8663" s="81" t="s">
        <v>13</v>
      </c>
      <c r="C8663" s="81" t="s">
        <v>13</v>
      </c>
      <c r="D8663" s="459">
        <v>2</v>
      </c>
      <c r="E8663" s="81"/>
    </row>
    <row r="8664" spans="1:5" x14ac:dyDescent="0.25">
      <c r="A8664" s="458">
        <v>44259</v>
      </c>
      <c r="B8664" s="81" t="s">
        <v>13</v>
      </c>
      <c r="C8664" s="460" t="s">
        <v>1165</v>
      </c>
      <c r="D8664" s="459">
        <v>2</v>
      </c>
      <c r="E8664" s="81"/>
    </row>
    <row r="8665" spans="1:5" x14ac:dyDescent="0.25">
      <c r="A8665" s="458">
        <v>44259</v>
      </c>
      <c r="B8665" s="81" t="s">
        <v>13</v>
      </c>
      <c r="C8665" s="460" t="s">
        <v>324</v>
      </c>
      <c r="D8665" s="459">
        <v>1</v>
      </c>
      <c r="E8665" s="81"/>
    </row>
    <row r="8666" spans="1:5" x14ac:dyDescent="0.25">
      <c r="A8666" s="458">
        <v>44259</v>
      </c>
      <c r="B8666" s="81" t="s">
        <v>13</v>
      </c>
      <c r="C8666" s="460" t="s">
        <v>1167</v>
      </c>
      <c r="D8666" s="459">
        <v>3</v>
      </c>
      <c r="E8666" s="81"/>
    </row>
    <row r="8667" spans="1:5" x14ac:dyDescent="0.25">
      <c r="A8667" s="458">
        <v>44259</v>
      </c>
      <c r="B8667" s="81" t="s">
        <v>24</v>
      </c>
      <c r="C8667" s="81" t="s">
        <v>23</v>
      </c>
      <c r="D8667" s="459">
        <v>6</v>
      </c>
      <c r="E8667" s="81"/>
    </row>
    <row r="8668" spans="1:5" x14ac:dyDescent="0.25">
      <c r="A8668" s="458">
        <v>44259</v>
      </c>
      <c r="B8668" s="81" t="s">
        <v>24</v>
      </c>
      <c r="C8668" s="81" t="s">
        <v>24</v>
      </c>
      <c r="D8668" s="459">
        <v>2</v>
      </c>
      <c r="E8668" s="81"/>
    </row>
    <row r="8669" spans="1:5" x14ac:dyDescent="0.25">
      <c r="A8669" s="458">
        <v>44259</v>
      </c>
      <c r="B8669" s="81" t="s">
        <v>24</v>
      </c>
      <c r="C8669" s="81" t="s">
        <v>924</v>
      </c>
      <c r="D8669" s="459">
        <v>1</v>
      </c>
      <c r="E8669" s="81"/>
    </row>
    <row r="8670" spans="1:5" x14ac:dyDescent="0.25">
      <c r="A8670" s="458">
        <v>44259</v>
      </c>
      <c r="B8670" s="81" t="s">
        <v>47</v>
      </c>
      <c r="C8670" s="81" t="s">
        <v>47</v>
      </c>
      <c r="D8670" s="459">
        <v>10</v>
      </c>
      <c r="E8670" s="81"/>
    </row>
    <row r="8671" spans="1:5" x14ac:dyDescent="0.25">
      <c r="A8671" s="458">
        <v>44259</v>
      </c>
      <c r="B8671" s="81" t="s">
        <v>48</v>
      </c>
      <c r="C8671" s="460" t="s">
        <v>1380</v>
      </c>
      <c r="D8671" s="459">
        <v>0</v>
      </c>
      <c r="E8671" s="81"/>
    </row>
    <row r="8672" spans="1:5" x14ac:dyDescent="0.25">
      <c r="A8672" s="458">
        <v>44259</v>
      </c>
      <c r="B8672" s="81" t="s">
        <v>7</v>
      </c>
      <c r="C8672" s="81" t="s">
        <v>7</v>
      </c>
      <c r="D8672" s="459">
        <v>6</v>
      </c>
      <c r="E8672" s="81"/>
    </row>
    <row r="8673" spans="1:5" x14ac:dyDescent="0.25">
      <c r="A8673" s="458">
        <v>44259</v>
      </c>
      <c r="B8673" s="81" t="s">
        <v>9</v>
      </c>
      <c r="C8673" s="81" t="s">
        <v>9</v>
      </c>
      <c r="D8673" s="459">
        <v>7</v>
      </c>
      <c r="E8673" s="81"/>
    </row>
    <row r="8674" spans="1:5" x14ac:dyDescent="0.25">
      <c r="A8674" s="458">
        <v>44259</v>
      </c>
      <c r="B8674" s="81" t="s">
        <v>9</v>
      </c>
      <c r="C8674" s="81" t="s">
        <v>706</v>
      </c>
      <c r="D8674" s="459">
        <v>3</v>
      </c>
      <c r="E8674" s="81"/>
    </row>
    <row r="8675" spans="1:5" x14ac:dyDescent="0.25">
      <c r="A8675" s="458">
        <v>44259</v>
      </c>
      <c r="B8675" s="81" t="s">
        <v>9</v>
      </c>
      <c r="C8675" s="81" t="s">
        <v>17</v>
      </c>
      <c r="D8675" s="459">
        <v>2</v>
      </c>
      <c r="E8675" s="81"/>
    </row>
    <row r="8676" spans="1:5" x14ac:dyDescent="0.25">
      <c r="A8676" s="458">
        <v>44259</v>
      </c>
      <c r="B8676" s="81" t="s">
        <v>9</v>
      </c>
      <c r="C8676" s="81" t="s">
        <v>143</v>
      </c>
      <c r="D8676" s="459">
        <v>2</v>
      </c>
      <c r="E8676" s="81"/>
    </row>
    <row r="8677" spans="1:5" x14ac:dyDescent="0.25">
      <c r="A8677" s="458">
        <v>44259</v>
      </c>
      <c r="B8677" s="81" t="s">
        <v>15</v>
      </c>
      <c r="C8677" s="81" t="s">
        <v>283</v>
      </c>
      <c r="D8677" s="459">
        <v>1</v>
      </c>
      <c r="E8677" s="81"/>
    </row>
    <row r="8678" spans="1:5" x14ac:dyDescent="0.25">
      <c r="A8678" s="458">
        <v>44259</v>
      </c>
      <c r="B8678" s="81" t="s">
        <v>11</v>
      </c>
      <c r="C8678" s="81" t="s">
        <v>11</v>
      </c>
      <c r="D8678" s="459">
        <v>1</v>
      </c>
      <c r="E8678" s="81"/>
    </row>
    <row r="8679" spans="1:5" x14ac:dyDescent="0.25">
      <c r="A8679" s="458">
        <v>44259</v>
      </c>
      <c r="B8679" s="81" t="s">
        <v>11</v>
      </c>
      <c r="C8679" s="81" t="s">
        <v>840</v>
      </c>
      <c r="D8679" s="459">
        <v>2</v>
      </c>
      <c r="E8679" s="81"/>
    </row>
    <row r="8680" spans="1:5" x14ac:dyDescent="0.25">
      <c r="A8680" s="458">
        <v>44259</v>
      </c>
      <c r="B8680" s="81" t="s">
        <v>11</v>
      </c>
      <c r="C8680" s="81" t="s">
        <v>133</v>
      </c>
      <c r="D8680" s="459">
        <v>1</v>
      </c>
      <c r="E8680" s="81"/>
    </row>
    <row r="8681" spans="1:5" x14ac:dyDescent="0.25">
      <c r="A8681" s="458">
        <v>44259</v>
      </c>
      <c r="B8681" s="81" t="s">
        <v>12</v>
      </c>
      <c r="C8681" s="81" t="s">
        <v>73</v>
      </c>
      <c r="D8681" s="459">
        <v>1</v>
      </c>
      <c r="E8681" s="81"/>
    </row>
    <row r="8682" spans="1:5" x14ac:dyDescent="0.25">
      <c r="A8682" s="458">
        <v>44259</v>
      </c>
      <c r="B8682" s="81" t="s">
        <v>12</v>
      </c>
      <c r="C8682" s="116" t="s">
        <v>1223</v>
      </c>
      <c r="D8682" s="459">
        <v>1</v>
      </c>
      <c r="E8682" s="81"/>
    </row>
    <row r="8683" spans="1:5" x14ac:dyDescent="0.25">
      <c r="A8683" s="458">
        <v>44259</v>
      </c>
      <c r="B8683" s="81" t="s">
        <v>8</v>
      </c>
      <c r="C8683" s="81" t="s">
        <v>72</v>
      </c>
      <c r="D8683" s="459">
        <v>1</v>
      </c>
      <c r="E8683" s="81"/>
    </row>
    <row r="8684" spans="1:5" x14ac:dyDescent="0.25">
      <c r="A8684" s="458">
        <v>44259</v>
      </c>
      <c r="B8684" s="81" t="s">
        <v>8</v>
      </c>
      <c r="C8684" s="81" t="s">
        <v>58</v>
      </c>
      <c r="D8684" s="459">
        <v>5</v>
      </c>
      <c r="E8684" s="81"/>
    </row>
    <row r="8685" spans="1:5" x14ac:dyDescent="0.25">
      <c r="A8685" s="458">
        <v>44259</v>
      </c>
      <c r="B8685" s="81" t="s">
        <v>8</v>
      </c>
      <c r="C8685" s="81" t="s">
        <v>132</v>
      </c>
      <c r="D8685" s="459">
        <v>3</v>
      </c>
      <c r="E8685" s="81"/>
    </row>
    <row r="8686" spans="1:5" x14ac:dyDescent="0.25">
      <c r="A8686" s="458">
        <v>44259</v>
      </c>
      <c r="B8686" s="81" t="s">
        <v>8</v>
      </c>
      <c r="C8686" s="81" t="s">
        <v>203</v>
      </c>
      <c r="D8686" s="459">
        <v>1</v>
      </c>
      <c r="E8686" s="81"/>
    </row>
    <row r="8687" spans="1:5" x14ac:dyDescent="0.25">
      <c r="A8687" s="458">
        <v>44259</v>
      </c>
      <c r="B8687" s="81" t="s">
        <v>8</v>
      </c>
      <c r="C8687" s="81" t="s">
        <v>8</v>
      </c>
      <c r="D8687" s="459">
        <v>34</v>
      </c>
      <c r="E8687" s="81"/>
    </row>
    <row r="8688" spans="1:5" x14ac:dyDescent="0.25">
      <c r="A8688" s="458">
        <v>44259</v>
      </c>
      <c r="B8688" s="81" t="s">
        <v>8</v>
      </c>
      <c r="C8688" s="81" t="s">
        <v>110</v>
      </c>
      <c r="D8688" s="459">
        <v>1</v>
      </c>
      <c r="E8688" s="81"/>
    </row>
    <row r="8689" spans="1:5" x14ac:dyDescent="0.25">
      <c r="A8689" s="458">
        <v>44259</v>
      </c>
      <c r="B8689" s="81" t="s">
        <v>49</v>
      </c>
      <c r="C8689" s="460" t="s">
        <v>1246</v>
      </c>
      <c r="D8689" s="459">
        <v>1</v>
      </c>
      <c r="E8689" s="81"/>
    </row>
    <row r="8690" spans="1:5" x14ac:dyDescent="0.25">
      <c r="A8690" s="458">
        <v>44259</v>
      </c>
      <c r="B8690" s="81" t="s">
        <v>49</v>
      </c>
      <c r="C8690" s="81" t="s">
        <v>49</v>
      </c>
      <c r="D8690" s="459">
        <v>1</v>
      </c>
      <c r="E8690" s="81"/>
    </row>
    <row r="8691" spans="1:5" x14ac:dyDescent="0.25">
      <c r="A8691" s="458">
        <v>44259</v>
      </c>
      <c r="B8691" s="81" t="s">
        <v>50</v>
      </c>
      <c r="C8691" s="460" t="s">
        <v>1250</v>
      </c>
      <c r="D8691" s="459">
        <v>8</v>
      </c>
      <c r="E8691" s="81"/>
    </row>
    <row r="8692" spans="1:5" x14ac:dyDescent="0.25">
      <c r="A8692" s="458">
        <v>44259</v>
      </c>
      <c r="B8692" s="81" t="s">
        <v>50</v>
      </c>
      <c r="C8692" s="116" t="s">
        <v>1140</v>
      </c>
      <c r="D8692" s="459">
        <v>4</v>
      </c>
      <c r="E8692" s="81"/>
    </row>
    <row r="8693" spans="1:5" x14ac:dyDescent="0.25">
      <c r="A8693" s="458">
        <v>44259</v>
      </c>
      <c r="B8693" s="81" t="s">
        <v>50</v>
      </c>
      <c r="C8693" s="81" t="s">
        <v>365</v>
      </c>
      <c r="D8693" s="459">
        <v>3</v>
      </c>
      <c r="E8693" s="81"/>
    </row>
    <row r="8694" spans="1:5" x14ac:dyDescent="0.25">
      <c r="A8694" s="458">
        <v>44259</v>
      </c>
      <c r="B8694" s="81" t="s">
        <v>27</v>
      </c>
      <c r="C8694" s="81" t="s">
        <v>139</v>
      </c>
      <c r="D8694" s="459">
        <v>4</v>
      </c>
      <c r="E8694" s="81"/>
    </row>
    <row r="8695" spans="1:5" x14ac:dyDescent="0.25">
      <c r="A8695" s="458">
        <v>44259</v>
      </c>
      <c r="B8695" s="81" t="s">
        <v>27</v>
      </c>
      <c r="C8695" s="81" t="s">
        <v>43</v>
      </c>
      <c r="D8695" s="459">
        <v>6</v>
      </c>
      <c r="E8695" s="81"/>
    </row>
    <row r="8696" spans="1:5" x14ac:dyDescent="0.25">
      <c r="A8696" s="458">
        <v>44259</v>
      </c>
      <c r="B8696" s="81" t="s">
        <v>51</v>
      </c>
      <c r="C8696" s="81" t="s">
        <v>51</v>
      </c>
      <c r="D8696" s="459">
        <v>0</v>
      </c>
      <c r="E8696" s="81"/>
    </row>
    <row r="8697" spans="1:5" x14ac:dyDescent="0.25">
      <c r="A8697" s="458">
        <v>44259</v>
      </c>
      <c r="B8697" s="81" t="s">
        <v>10</v>
      </c>
      <c r="C8697" s="81" t="s">
        <v>10</v>
      </c>
      <c r="D8697" s="459">
        <v>4</v>
      </c>
      <c r="E8697" s="81"/>
    </row>
    <row r="8698" spans="1:5" x14ac:dyDescent="0.25">
      <c r="A8698" s="458">
        <v>44260</v>
      </c>
      <c r="B8698" s="81" t="s">
        <v>14</v>
      </c>
      <c r="C8698" s="81" t="s">
        <v>14</v>
      </c>
      <c r="D8698" s="459">
        <v>8</v>
      </c>
      <c r="E8698" s="81"/>
    </row>
    <row r="8699" spans="1:5" x14ac:dyDescent="0.25">
      <c r="A8699" s="458">
        <v>44260</v>
      </c>
      <c r="B8699" s="81" t="s">
        <v>14</v>
      </c>
      <c r="C8699" s="81" t="s">
        <v>16</v>
      </c>
      <c r="D8699" s="459">
        <v>6</v>
      </c>
      <c r="E8699" s="81"/>
    </row>
    <row r="8700" spans="1:5" x14ac:dyDescent="0.25">
      <c r="A8700" s="458">
        <v>44260</v>
      </c>
      <c r="B8700" s="81" t="s">
        <v>14</v>
      </c>
      <c r="C8700" s="81" t="s">
        <v>84</v>
      </c>
      <c r="D8700" s="459">
        <v>2</v>
      </c>
      <c r="E8700" s="81"/>
    </row>
    <row r="8701" spans="1:5" x14ac:dyDescent="0.25">
      <c r="A8701" s="458">
        <v>44260</v>
      </c>
      <c r="B8701" s="81" t="s">
        <v>20</v>
      </c>
      <c r="C8701" s="81" t="s">
        <v>20</v>
      </c>
      <c r="D8701" s="459">
        <v>18</v>
      </c>
      <c r="E8701" s="81"/>
    </row>
    <row r="8702" spans="1:5" x14ac:dyDescent="0.25">
      <c r="A8702" s="458">
        <v>44260</v>
      </c>
      <c r="B8702" s="81" t="s">
        <v>20</v>
      </c>
      <c r="C8702" s="81" t="s">
        <v>363</v>
      </c>
      <c r="D8702" s="459">
        <v>2</v>
      </c>
      <c r="E8702" s="81"/>
    </row>
    <row r="8703" spans="1:5" x14ac:dyDescent="0.25">
      <c r="A8703" s="458">
        <v>44260</v>
      </c>
      <c r="B8703" s="81" t="s">
        <v>13</v>
      </c>
      <c r="C8703" s="460" t="s">
        <v>93</v>
      </c>
      <c r="D8703" s="459">
        <v>1</v>
      </c>
      <c r="E8703" s="81"/>
    </row>
    <row r="8704" spans="1:5" x14ac:dyDescent="0.25">
      <c r="A8704" s="458">
        <v>44260</v>
      </c>
      <c r="B8704" s="81" t="s">
        <v>13</v>
      </c>
      <c r="C8704" s="81" t="s">
        <v>13</v>
      </c>
      <c r="D8704" s="459">
        <v>1</v>
      </c>
      <c r="E8704" s="81"/>
    </row>
    <row r="8705" spans="1:5" x14ac:dyDescent="0.25">
      <c r="A8705" s="458">
        <v>44260</v>
      </c>
      <c r="B8705" s="81" t="s">
        <v>13</v>
      </c>
      <c r="C8705" s="460" t="s">
        <v>1165</v>
      </c>
      <c r="D8705" s="459">
        <v>3</v>
      </c>
      <c r="E8705" s="81"/>
    </row>
    <row r="8706" spans="1:5" x14ac:dyDescent="0.25">
      <c r="A8706" s="458">
        <v>44260</v>
      </c>
      <c r="B8706" s="81" t="s">
        <v>13</v>
      </c>
      <c r="C8706" s="460" t="s">
        <v>1167</v>
      </c>
      <c r="D8706" s="459">
        <v>2</v>
      </c>
      <c r="E8706" s="81"/>
    </row>
    <row r="8707" spans="1:5" x14ac:dyDescent="0.25">
      <c r="A8707" s="458">
        <v>44260</v>
      </c>
      <c r="B8707" s="81" t="s">
        <v>24</v>
      </c>
      <c r="C8707" s="81" t="s">
        <v>23</v>
      </c>
      <c r="D8707" s="459">
        <v>13</v>
      </c>
      <c r="E8707" s="81"/>
    </row>
    <row r="8708" spans="1:5" x14ac:dyDescent="0.25">
      <c r="A8708" s="458">
        <v>44260</v>
      </c>
      <c r="B8708" s="81" t="s">
        <v>24</v>
      </c>
      <c r="C8708" s="460" t="s">
        <v>1180</v>
      </c>
      <c r="D8708" s="459">
        <v>2</v>
      </c>
      <c r="E8708" s="81"/>
    </row>
    <row r="8709" spans="1:5" x14ac:dyDescent="0.25">
      <c r="A8709" s="458">
        <v>44260</v>
      </c>
      <c r="B8709" s="81" t="s">
        <v>24</v>
      </c>
      <c r="C8709" s="81" t="s">
        <v>24</v>
      </c>
      <c r="D8709" s="459">
        <v>2</v>
      </c>
      <c r="E8709" s="81"/>
    </row>
    <row r="8710" spans="1:5" x14ac:dyDescent="0.25">
      <c r="A8710" s="458">
        <v>44260</v>
      </c>
      <c r="B8710" s="81" t="s">
        <v>47</v>
      </c>
      <c r="C8710" s="81" t="s">
        <v>47</v>
      </c>
      <c r="D8710" s="459">
        <v>4</v>
      </c>
      <c r="E8710" s="81"/>
    </row>
    <row r="8711" spans="1:5" x14ac:dyDescent="0.25">
      <c r="A8711" s="458">
        <v>44260</v>
      </c>
      <c r="B8711" s="81" t="s">
        <v>48</v>
      </c>
      <c r="C8711" s="460" t="s">
        <v>1380</v>
      </c>
      <c r="D8711" s="459">
        <v>3</v>
      </c>
      <c r="E8711" s="81"/>
    </row>
    <row r="8712" spans="1:5" x14ac:dyDescent="0.25">
      <c r="A8712" s="458">
        <v>44260</v>
      </c>
      <c r="B8712" s="81" t="s">
        <v>7</v>
      </c>
      <c r="C8712" s="460" t="s">
        <v>1191</v>
      </c>
      <c r="D8712" s="459">
        <v>4</v>
      </c>
      <c r="E8712" s="81"/>
    </row>
    <row r="8713" spans="1:5" x14ac:dyDescent="0.25">
      <c r="A8713" s="458">
        <v>44260</v>
      </c>
      <c r="B8713" s="81" t="s">
        <v>7</v>
      </c>
      <c r="C8713" s="81" t="s">
        <v>7</v>
      </c>
      <c r="D8713" s="459">
        <v>4</v>
      </c>
      <c r="E8713" s="81"/>
    </row>
    <row r="8714" spans="1:5" x14ac:dyDescent="0.25">
      <c r="A8714" s="458">
        <v>44260</v>
      </c>
      <c r="B8714" s="81" t="s">
        <v>9</v>
      </c>
      <c r="C8714" s="81" t="s">
        <v>9</v>
      </c>
      <c r="D8714" s="459">
        <v>6</v>
      </c>
      <c r="E8714" s="81"/>
    </row>
    <row r="8715" spans="1:5" x14ac:dyDescent="0.25">
      <c r="A8715" s="458">
        <v>44260</v>
      </c>
      <c r="B8715" s="81" t="s">
        <v>9</v>
      </c>
      <c r="C8715" s="81" t="s">
        <v>706</v>
      </c>
      <c r="D8715" s="459">
        <v>1</v>
      </c>
      <c r="E8715" s="81"/>
    </row>
    <row r="8716" spans="1:5" x14ac:dyDescent="0.25">
      <c r="A8716" s="458">
        <v>44260</v>
      </c>
      <c r="B8716" s="81" t="s">
        <v>9</v>
      </c>
      <c r="C8716" s="460" t="s">
        <v>1202</v>
      </c>
      <c r="D8716" s="459">
        <v>2</v>
      </c>
      <c r="E8716" s="81"/>
    </row>
    <row r="8717" spans="1:5" x14ac:dyDescent="0.25">
      <c r="A8717" s="458">
        <v>44260</v>
      </c>
      <c r="B8717" s="81" t="s">
        <v>9</v>
      </c>
      <c r="C8717" s="81" t="s">
        <v>143</v>
      </c>
      <c r="D8717" s="459">
        <v>2</v>
      </c>
      <c r="E8717" s="81"/>
    </row>
    <row r="8718" spans="1:5" x14ac:dyDescent="0.25">
      <c r="A8718" s="458">
        <v>44260</v>
      </c>
      <c r="B8718" s="81" t="s">
        <v>15</v>
      </c>
      <c r="C8718" s="81" t="s">
        <v>1139</v>
      </c>
      <c r="D8718" s="459">
        <v>0</v>
      </c>
      <c r="E8718" s="81"/>
    </row>
    <row r="8719" spans="1:5" x14ac:dyDescent="0.25">
      <c r="A8719" s="458">
        <v>44260</v>
      </c>
      <c r="B8719" s="81" t="s">
        <v>11</v>
      </c>
      <c r="C8719" s="460" t="s">
        <v>1212</v>
      </c>
      <c r="D8719" s="459">
        <v>1</v>
      </c>
      <c r="E8719" s="81"/>
    </row>
    <row r="8720" spans="1:5" x14ac:dyDescent="0.25">
      <c r="A8720" s="458">
        <v>44260</v>
      </c>
      <c r="B8720" s="81" t="s">
        <v>11</v>
      </c>
      <c r="C8720" s="81" t="s">
        <v>840</v>
      </c>
      <c r="D8720" s="459">
        <v>1</v>
      </c>
      <c r="E8720" s="81"/>
    </row>
    <row r="8721" spans="1:5" x14ac:dyDescent="0.25">
      <c r="A8721" s="458">
        <v>44260</v>
      </c>
      <c r="B8721" s="81" t="s">
        <v>11</v>
      </c>
      <c r="C8721" s="81" t="s">
        <v>133</v>
      </c>
      <c r="D8721" s="459">
        <v>1</v>
      </c>
      <c r="E8721" s="81"/>
    </row>
    <row r="8722" spans="1:5" x14ac:dyDescent="0.25">
      <c r="A8722" s="458">
        <v>44260</v>
      </c>
      <c r="B8722" s="81" t="s">
        <v>12</v>
      </c>
      <c r="C8722" s="81" t="s">
        <v>73</v>
      </c>
      <c r="D8722" s="459">
        <v>1</v>
      </c>
      <c r="E8722" s="81"/>
    </row>
    <row r="8723" spans="1:5" x14ac:dyDescent="0.25">
      <c r="A8723" s="458">
        <v>44260</v>
      </c>
      <c r="B8723" s="81" t="s">
        <v>8</v>
      </c>
      <c r="C8723" s="81" t="s">
        <v>72</v>
      </c>
      <c r="D8723" s="459">
        <v>1</v>
      </c>
      <c r="E8723" s="81"/>
    </row>
    <row r="8724" spans="1:5" x14ac:dyDescent="0.25">
      <c r="A8724" s="458">
        <v>44260</v>
      </c>
      <c r="B8724" s="81" t="s">
        <v>8</v>
      </c>
      <c r="C8724" s="81" t="s">
        <v>58</v>
      </c>
      <c r="D8724" s="459">
        <v>4</v>
      </c>
      <c r="E8724" s="81"/>
    </row>
    <row r="8725" spans="1:5" x14ac:dyDescent="0.25">
      <c r="A8725" s="458">
        <v>44260</v>
      </c>
      <c r="B8725" s="81" t="s">
        <v>8</v>
      </c>
      <c r="C8725" s="81" t="s">
        <v>140</v>
      </c>
      <c r="D8725" s="459">
        <v>1</v>
      </c>
      <c r="E8725" s="81"/>
    </row>
    <row r="8726" spans="1:5" x14ac:dyDescent="0.25">
      <c r="A8726" s="458">
        <v>44260</v>
      </c>
      <c r="B8726" s="81" t="s">
        <v>8</v>
      </c>
      <c r="C8726" s="81" t="s">
        <v>132</v>
      </c>
      <c r="D8726" s="459">
        <v>2</v>
      </c>
      <c r="E8726" s="81"/>
    </row>
    <row r="8727" spans="1:5" x14ac:dyDescent="0.25">
      <c r="A8727" s="458">
        <v>44260</v>
      </c>
      <c r="B8727" s="81" t="s">
        <v>8</v>
      </c>
      <c r="C8727" s="81" t="s">
        <v>40</v>
      </c>
      <c r="D8727" s="459">
        <v>3</v>
      </c>
      <c r="E8727" s="81"/>
    </row>
    <row r="8728" spans="1:5" x14ac:dyDescent="0.25">
      <c r="A8728" s="458">
        <v>44260</v>
      </c>
      <c r="B8728" s="81" t="s">
        <v>8</v>
      </c>
      <c r="C8728" s="81" t="s">
        <v>8</v>
      </c>
      <c r="D8728" s="459">
        <v>22</v>
      </c>
      <c r="E8728" s="81"/>
    </row>
    <row r="8729" spans="1:5" x14ac:dyDescent="0.25">
      <c r="A8729" s="458">
        <v>44260</v>
      </c>
      <c r="B8729" s="81" t="s">
        <v>49</v>
      </c>
      <c r="C8729" s="81" t="s">
        <v>49</v>
      </c>
      <c r="D8729" s="459">
        <v>0</v>
      </c>
      <c r="E8729" s="81"/>
    </row>
    <row r="8730" spans="1:5" x14ac:dyDescent="0.25">
      <c r="A8730" s="458">
        <v>44260</v>
      </c>
      <c r="B8730" s="81" t="s">
        <v>50</v>
      </c>
      <c r="C8730" s="81" t="s">
        <v>365</v>
      </c>
      <c r="D8730" s="459">
        <v>3</v>
      </c>
      <c r="E8730" s="81"/>
    </row>
    <row r="8731" spans="1:5" x14ac:dyDescent="0.25">
      <c r="A8731" s="458">
        <v>44260</v>
      </c>
      <c r="B8731" s="81" t="s">
        <v>27</v>
      </c>
      <c r="C8731" s="81" t="s">
        <v>43</v>
      </c>
      <c r="D8731" s="459">
        <v>15</v>
      </c>
      <c r="E8731" s="81"/>
    </row>
    <row r="8732" spans="1:5" x14ac:dyDescent="0.25">
      <c r="A8732" s="458">
        <v>44260</v>
      </c>
      <c r="B8732" s="81" t="s">
        <v>51</v>
      </c>
      <c r="C8732" s="81" t="s">
        <v>51</v>
      </c>
      <c r="D8732" s="459">
        <v>1</v>
      </c>
      <c r="E8732" s="81"/>
    </row>
    <row r="8733" spans="1:5" x14ac:dyDescent="0.25">
      <c r="A8733" s="458">
        <v>44260</v>
      </c>
      <c r="B8733" s="81" t="s">
        <v>10</v>
      </c>
      <c r="C8733" s="81" t="s">
        <v>10</v>
      </c>
      <c r="D8733" s="459">
        <v>2</v>
      </c>
      <c r="E8733" s="81"/>
    </row>
    <row r="8734" spans="1:5" x14ac:dyDescent="0.25">
      <c r="A8734" s="458">
        <v>44261</v>
      </c>
      <c r="B8734" s="81" t="s">
        <v>14</v>
      </c>
      <c r="C8734" s="81" t="s">
        <v>14</v>
      </c>
      <c r="D8734" s="459">
        <v>7</v>
      </c>
      <c r="E8734" s="81"/>
    </row>
    <row r="8735" spans="1:5" x14ac:dyDescent="0.25">
      <c r="A8735" s="458">
        <v>44261</v>
      </c>
      <c r="B8735" s="81" t="s">
        <v>14</v>
      </c>
      <c r="C8735" s="81" t="s">
        <v>16</v>
      </c>
      <c r="D8735" s="459">
        <v>5</v>
      </c>
      <c r="E8735" s="81"/>
    </row>
    <row r="8736" spans="1:5" x14ac:dyDescent="0.25">
      <c r="A8736" s="458">
        <v>44261</v>
      </c>
      <c r="B8736" s="81" t="s">
        <v>14</v>
      </c>
      <c r="C8736" s="81" t="s">
        <v>84</v>
      </c>
      <c r="D8736" s="459">
        <v>5</v>
      </c>
      <c r="E8736" s="81"/>
    </row>
    <row r="8737" spans="1:5" x14ac:dyDescent="0.25">
      <c r="A8737" s="458">
        <v>44261</v>
      </c>
      <c r="B8737" s="81" t="s">
        <v>20</v>
      </c>
      <c r="C8737" s="81" t="s">
        <v>20</v>
      </c>
      <c r="D8737" s="459">
        <v>18</v>
      </c>
      <c r="E8737" s="81"/>
    </row>
    <row r="8738" spans="1:5" x14ac:dyDescent="0.25">
      <c r="A8738" s="458">
        <v>44261</v>
      </c>
      <c r="B8738" s="81" t="s">
        <v>13</v>
      </c>
      <c r="C8738" s="81" t="s">
        <v>13</v>
      </c>
      <c r="D8738" s="459">
        <v>2</v>
      </c>
      <c r="E8738" s="81"/>
    </row>
    <row r="8739" spans="1:5" x14ac:dyDescent="0.25">
      <c r="A8739" s="458">
        <v>44261</v>
      </c>
      <c r="B8739" s="81" t="s">
        <v>13</v>
      </c>
      <c r="C8739" s="460" t="s">
        <v>1165</v>
      </c>
      <c r="D8739" s="459">
        <v>1</v>
      </c>
      <c r="E8739" s="81"/>
    </row>
    <row r="8740" spans="1:5" x14ac:dyDescent="0.25">
      <c r="A8740" s="458">
        <v>44261</v>
      </c>
      <c r="B8740" s="81" t="s">
        <v>13</v>
      </c>
      <c r="C8740" s="460" t="s">
        <v>1167</v>
      </c>
      <c r="D8740" s="459">
        <v>2</v>
      </c>
      <c r="E8740" s="81"/>
    </row>
    <row r="8741" spans="1:5" x14ac:dyDescent="0.25">
      <c r="A8741" s="458">
        <v>44261</v>
      </c>
      <c r="B8741" s="81" t="s">
        <v>24</v>
      </c>
      <c r="C8741" s="81" t="s">
        <v>23</v>
      </c>
      <c r="D8741" s="459">
        <v>2</v>
      </c>
      <c r="E8741" s="81"/>
    </row>
    <row r="8742" spans="1:5" x14ac:dyDescent="0.25">
      <c r="A8742" s="458">
        <v>44261</v>
      </c>
      <c r="B8742" s="81" t="s">
        <v>24</v>
      </c>
      <c r="C8742" s="118" t="s">
        <v>2972</v>
      </c>
      <c r="D8742" s="459">
        <v>1</v>
      </c>
      <c r="E8742" s="81"/>
    </row>
    <row r="8743" spans="1:5" x14ac:dyDescent="0.25">
      <c r="A8743" s="458">
        <v>44261</v>
      </c>
      <c r="B8743" s="81" t="s">
        <v>47</v>
      </c>
      <c r="C8743" s="81" t="s">
        <v>47</v>
      </c>
      <c r="D8743" s="459">
        <v>4</v>
      </c>
      <c r="E8743" s="81"/>
    </row>
    <row r="8744" spans="1:5" x14ac:dyDescent="0.25">
      <c r="A8744" s="458">
        <v>44261</v>
      </c>
      <c r="B8744" s="81" t="s">
        <v>48</v>
      </c>
      <c r="C8744" s="460" t="s">
        <v>1380</v>
      </c>
      <c r="D8744" s="459">
        <v>0</v>
      </c>
      <c r="E8744" s="81"/>
    </row>
    <row r="8745" spans="1:5" x14ac:dyDescent="0.25">
      <c r="A8745" s="458">
        <v>44261</v>
      </c>
      <c r="B8745" s="81" t="s">
        <v>7</v>
      </c>
      <c r="C8745" s="460" t="s">
        <v>1191</v>
      </c>
      <c r="D8745" s="459">
        <v>1</v>
      </c>
      <c r="E8745" s="81"/>
    </row>
    <row r="8746" spans="1:5" x14ac:dyDescent="0.25">
      <c r="A8746" s="458">
        <v>44261</v>
      </c>
      <c r="B8746" s="81" t="s">
        <v>7</v>
      </c>
      <c r="C8746" s="81" t="s">
        <v>7</v>
      </c>
      <c r="D8746" s="459">
        <v>3</v>
      </c>
      <c r="E8746" s="81"/>
    </row>
    <row r="8747" spans="1:5" x14ac:dyDescent="0.25">
      <c r="A8747" s="458">
        <v>44261</v>
      </c>
      <c r="B8747" s="81" t="s">
        <v>9</v>
      </c>
      <c r="C8747" s="81" t="s">
        <v>362</v>
      </c>
      <c r="D8747" s="459">
        <v>1</v>
      </c>
      <c r="E8747" s="81"/>
    </row>
    <row r="8748" spans="1:5" x14ac:dyDescent="0.25">
      <c r="A8748" s="458">
        <v>44261</v>
      </c>
      <c r="B8748" s="81" t="s">
        <v>9</v>
      </c>
      <c r="C8748" s="81" t="s">
        <v>9</v>
      </c>
      <c r="D8748" s="459">
        <v>4</v>
      </c>
      <c r="E8748" s="81"/>
    </row>
    <row r="8749" spans="1:5" x14ac:dyDescent="0.25">
      <c r="A8749" s="458">
        <v>44261</v>
      </c>
      <c r="B8749" s="81" t="s">
        <v>9</v>
      </c>
      <c r="C8749" s="81" t="s">
        <v>17</v>
      </c>
      <c r="D8749" s="459">
        <v>2</v>
      </c>
      <c r="E8749" s="81"/>
    </row>
    <row r="8750" spans="1:5" x14ac:dyDescent="0.25">
      <c r="A8750" s="458">
        <v>44261</v>
      </c>
      <c r="B8750" s="81" t="s">
        <v>9</v>
      </c>
      <c r="C8750" s="81" t="s">
        <v>143</v>
      </c>
      <c r="D8750" s="459">
        <v>1</v>
      </c>
      <c r="E8750" s="81"/>
    </row>
    <row r="8751" spans="1:5" x14ac:dyDescent="0.25">
      <c r="A8751" s="458">
        <v>44261</v>
      </c>
      <c r="B8751" s="81" t="s">
        <v>15</v>
      </c>
      <c r="C8751" s="81" t="s">
        <v>283</v>
      </c>
      <c r="D8751" s="459">
        <v>2</v>
      </c>
      <c r="E8751" s="81"/>
    </row>
    <row r="8752" spans="1:5" x14ac:dyDescent="0.25">
      <c r="A8752" s="458">
        <v>44261</v>
      </c>
      <c r="B8752" s="81" t="s">
        <v>11</v>
      </c>
      <c r="C8752" s="81" t="s">
        <v>333</v>
      </c>
      <c r="D8752" s="459">
        <v>1</v>
      </c>
      <c r="E8752" s="81"/>
    </row>
    <row r="8753" spans="1:5" x14ac:dyDescent="0.25">
      <c r="A8753" s="458">
        <v>44261</v>
      </c>
      <c r="B8753" s="81" t="s">
        <v>11</v>
      </c>
      <c r="C8753" s="81" t="s">
        <v>11</v>
      </c>
      <c r="D8753" s="459">
        <v>2</v>
      </c>
      <c r="E8753" s="81"/>
    </row>
    <row r="8754" spans="1:5" x14ac:dyDescent="0.25">
      <c r="A8754" s="458">
        <v>44261</v>
      </c>
      <c r="B8754" s="81" t="s">
        <v>12</v>
      </c>
      <c r="C8754" s="81" t="s">
        <v>12</v>
      </c>
      <c r="D8754" s="459">
        <v>0</v>
      </c>
      <c r="E8754" s="81"/>
    </row>
    <row r="8755" spans="1:5" x14ac:dyDescent="0.25">
      <c r="A8755" s="458">
        <v>44261</v>
      </c>
      <c r="B8755" s="81" t="s">
        <v>8</v>
      </c>
      <c r="C8755" s="460" t="s">
        <v>1229</v>
      </c>
      <c r="D8755" s="459">
        <v>1</v>
      </c>
      <c r="E8755" s="81"/>
    </row>
    <row r="8756" spans="1:5" x14ac:dyDescent="0.25">
      <c r="A8756" s="458">
        <v>44261</v>
      </c>
      <c r="B8756" s="81" t="s">
        <v>8</v>
      </c>
      <c r="C8756" s="81" t="s">
        <v>58</v>
      </c>
      <c r="D8756" s="459">
        <v>3</v>
      </c>
      <c r="E8756" s="81"/>
    </row>
    <row r="8757" spans="1:5" x14ac:dyDescent="0.25">
      <c r="A8757" s="458">
        <v>44261</v>
      </c>
      <c r="B8757" s="81" t="s">
        <v>8</v>
      </c>
      <c r="C8757" s="81" t="s">
        <v>8</v>
      </c>
      <c r="D8757" s="459">
        <v>25</v>
      </c>
      <c r="E8757" s="81"/>
    </row>
    <row r="8758" spans="1:5" x14ac:dyDescent="0.25">
      <c r="A8758" s="458">
        <v>44261</v>
      </c>
      <c r="B8758" s="81" t="s">
        <v>8</v>
      </c>
      <c r="C8758" s="81" t="s">
        <v>79</v>
      </c>
      <c r="D8758" s="459">
        <v>1</v>
      </c>
      <c r="E8758" s="81"/>
    </row>
    <row r="8759" spans="1:5" x14ac:dyDescent="0.25">
      <c r="A8759" s="458">
        <v>44261</v>
      </c>
      <c r="B8759" s="81" t="s">
        <v>49</v>
      </c>
      <c r="C8759" s="81" t="s">
        <v>49</v>
      </c>
      <c r="D8759" s="459">
        <v>0</v>
      </c>
      <c r="E8759" s="81"/>
    </row>
    <row r="8760" spans="1:5" x14ac:dyDescent="0.25">
      <c r="A8760" s="458">
        <v>44261</v>
      </c>
      <c r="B8760" s="81" t="s">
        <v>50</v>
      </c>
      <c r="C8760" s="460" t="s">
        <v>1250</v>
      </c>
      <c r="D8760" s="459">
        <v>5</v>
      </c>
      <c r="E8760" s="81"/>
    </row>
    <row r="8761" spans="1:5" x14ac:dyDescent="0.25">
      <c r="A8761" s="458">
        <v>44261</v>
      </c>
      <c r="B8761" s="81" t="s">
        <v>50</v>
      </c>
      <c r="C8761" s="116" t="s">
        <v>1140</v>
      </c>
      <c r="D8761" s="459">
        <v>4</v>
      </c>
      <c r="E8761" s="81"/>
    </row>
    <row r="8762" spans="1:5" x14ac:dyDescent="0.25">
      <c r="A8762" s="458">
        <v>44261</v>
      </c>
      <c r="B8762" s="81" t="s">
        <v>50</v>
      </c>
      <c r="C8762" s="81" t="s">
        <v>365</v>
      </c>
      <c r="D8762" s="459">
        <v>5</v>
      </c>
      <c r="E8762" s="81"/>
    </row>
    <row r="8763" spans="1:5" x14ac:dyDescent="0.25">
      <c r="A8763" s="458">
        <v>44261</v>
      </c>
      <c r="B8763" s="81" t="s">
        <v>27</v>
      </c>
      <c r="C8763" s="81" t="s">
        <v>139</v>
      </c>
      <c r="D8763" s="459">
        <v>1</v>
      </c>
      <c r="E8763" s="81"/>
    </row>
    <row r="8764" spans="1:5" x14ac:dyDescent="0.25">
      <c r="A8764" s="458">
        <v>44261</v>
      </c>
      <c r="B8764" s="81" t="s">
        <v>27</v>
      </c>
      <c r="C8764" s="81" t="s">
        <v>43</v>
      </c>
      <c r="D8764" s="459">
        <v>9</v>
      </c>
      <c r="E8764" s="81"/>
    </row>
    <row r="8765" spans="1:5" x14ac:dyDescent="0.25">
      <c r="A8765" s="458">
        <v>44261</v>
      </c>
      <c r="B8765" s="81" t="s">
        <v>27</v>
      </c>
      <c r="C8765" s="81" t="s">
        <v>619</v>
      </c>
      <c r="D8765" s="459">
        <v>1</v>
      </c>
      <c r="E8765" s="81"/>
    </row>
    <row r="8766" spans="1:5" x14ac:dyDescent="0.25">
      <c r="A8766" s="458">
        <v>44261</v>
      </c>
      <c r="B8766" s="81" t="s">
        <v>51</v>
      </c>
      <c r="C8766" s="81" t="s">
        <v>51</v>
      </c>
      <c r="D8766" s="459">
        <v>1</v>
      </c>
      <c r="E8766" s="81"/>
    </row>
    <row r="8767" spans="1:5" x14ac:dyDescent="0.25">
      <c r="A8767" s="458">
        <v>44261</v>
      </c>
      <c r="B8767" s="81" t="s">
        <v>10</v>
      </c>
      <c r="C8767" s="81" t="s">
        <v>10</v>
      </c>
      <c r="D8767" s="459">
        <v>0</v>
      </c>
      <c r="E8767" s="81"/>
    </row>
    <row r="8768" spans="1:5" x14ac:dyDescent="0.25">
      <c r="A8768" s="458">
        <v>44262</v>
      </c>
      <c r="B8768" s="81" t="s">
        <v>14</v>
      </c>
      <c r="C8768" s="81" t="s">
        <v>14</v>
      </c>
      <c r="D8768" s="459">
        <v>0</v>
      </c>
      <c r="E8768" s="81"/>
    </row>
    <row r="8769" spans="1:5" x14ac:dyDescent="0.25">
      <c r="A8769" s="458">
        <v>44262</v>
      </c>
      <c r="B8769" s="81" t="s">
        <v>20</v>
      </c>
      <c r="C8769" s="81" t="s">
        <v>20</v>
      </c>
      <c r="D8769" s="459">
        <v>0</v>
      </c>
      <c r="E8769" s="81"/>
    </row>
    <row r="8770" spans="1:5" x14ac:dyDescent="0.25">
      <c r="A8770" s="458">
        <v>44262</v>
      </c>
      <c r="B8770" s="81" t="s">
        <v>13</v>
      </c>
      <c r="C8770" s="81" t="s">
        <v>13</v>
      </c>
      <c r="D8770" s="459">
        <v>0</v>
      </c>
      <c r="E8770" s="81"/>
    </row>
    <row r="8771" spans="1:5" x14ac:dyDescent="0.25">
      <c r="A8771" s="458">
        <v>44262</v>
      </c>
      <c r="B8771" s="81" t="s">
        <v>24</v>
      </c>
      <c r="C8771" s="81" t="s">
        <v>24</v>
      </c>
      <c r="D8771" s="459">
        <v>0</v>
      </c>
      <c r="E8771" s="81"/>
    </row>
    <row r="8772" spans="1:5" x14ac:dyDescent="0.25">
      <c r="A8772" s="458">
        <v>44262</v>
      </c>
      <c r="B8772" s="81" t="s">
        <v>47</v>
      </c>
      <c r="C8772" s="81" t="s">
        <v>47</v>
      </c>
      <c r="D8772" s="459">
        <v>0</v>
      </c>
      <c r="E8772" s="81"/>
    </row>
    <row r="8773" spans="1:5" x14ac:dyDescent="0.25">
      <c r="A8773" s="458">
        <v>44262</v>
      </c>
      <c r="B8773" s="81" t="s">
        <v>48</v>
      </c>
      <c r="C8773" s="460" t="s">
        <v>1380</v>
      </c>
      <c r="D8773" s="459">
        <v>0</v>
      </c>
      <c r="E8773" s="81"/>
    </row>
    <row r="8774" spans="1:5" x14ac:dyDescent="0.25">
      <c r="A8774" s="458">
        <v>44262</v>
      </c>
      <c r="B8774" s="81" t="s">
        <v>7</v>
      </c>
      <c r="C8774" s="81" t="s">
        <v>7</v>
      </c>
      <c r="D8774" s="459">
        <v>0</v>
      </c>
      <c r="E8774" s="81"/>
    </row>
    <row r="8775" spans="1:5" x14ac:dyDescent="0.25">
      <c r="A8775" s="458">
        <v>44262</v>
      </c>
      <c r="B8775" s="81" t="s">
        <v>9</v>
      </c>
      <c r="C8775" s="81" t="s">
        <v>9</v>
      </c>
      <c r="D8775" s="459">
        <v>0</v>
      </c>
      <c r="E8775" s="81"/>
    </row>
    <row r="8776" spans="1:5" x14ac:dyDescent="0.25">
      <c r="A8776" s="458">
        <v>44262</v>
      </c>
      <c r="B8776" s="81" t="s">
        <v>15</v>
      </c>
      <c r="C8776" s="81" t="s">
        <v>1139</v>
      </c>
      <c r="D8776" s="459">
        <v>0</v>
      </c>
      <c r="E8776" s="81"/>
    </row>
    <row r="8777" spans="1:5" x14ac:dyDescent="0.25">
      <c r="A8777" s="458">
        <v>44262</v>
      </c>
      <c r="B8777" s="81" t="s">
        <v>11</v>
      </c>
      <c r="C8777" s="81" t="s">
        <v>11</v>
      </c>
      <c r="D8777" s="459">
        <v>0</v>
      </c>
      <c r="E8777" s="81"/>
    </row>
    <row r="8778" spans="1:5" x14ac:dyDescent="0.25">
      <c r="A8778" s="458">
        <v>44262</v>
      </c>
      <c r="B8778" s="81" t="s">
        <v>12</v>
      </c>
      <c r="C8778" s="81" t="s">
        <v>12</v>
      </c>
      <c r="D8778" s="459">
        <v>0</v>
      </c>
      <c r="E8778" s="81"/>
    </row>
    <row r="8779" spans="1:5" x14ac:dyDescent="0.25">
      <c r="A8779" s="458">
        <v>44262</v>
      </c>
      <c r="B8779" s="81" t="s">
        <v>8</v>
      </c>
      <c r="C8779" s="81" t="s">
        <v>8</v>
      </c>
      <c r="D8779" s="459">
        <v>0</v>
      </c>
      <c r="E8779" s="81"/>
    </row>
    <row r="8780" spans="1:5" x14ac:dyDescent="0.25">
      <c r="A8780" s="458">
        <v>44262</v>
      </c>
      <c r="B8780" s="81" t="s">
        <v>49</v>
      </c>
      <c r="C8780" s="81" t="s">
        <v>49</v>
      </c>
      <c r="D8780" s="459">
        <v>0</v>
      </c>
      <c r="E8780" s="81"/>
    </row>
    <row r="8781" spans="1:5" x14ac:dyDescent="0.25">
      <c r="A8781" s="458">
        <v>44262</v>
      </c>
      <c r="B8781" s="81" t="s">
        <v>50</v>
      </c>
      <c r="C8781" s="81" t="s">
        <v>365</v>
      </c>
      <c r="D8781" s="459">
        <v>0</v>
      </c>
      <c r="E8781" s="81"/>
    </row>
    <row r="8782" spans="1:5" x14ac:dyDescent="0.25">
      <c r="A8782" s="458">
        <v>44262</v>
      </c>
      <c r="B8782" s="81" t="s">
        <v>27</v>
      </c>
      <c r="C8782" s="460" t="s">
        <v>43</v>
      </c>
      <c r="D8782" s="459">
        <v>0</v>
      </c>
      <c r="E8782" s="81"/>
    </row>
    <row r="8783" spans="1:5" x14ac:dyDescent="0.25">
      <c r="A8783" s="458">
        <v>44262</v>
      </c>
      <c r="B8783" s="81" t="s">
        <v>51</v>
      </c>
      <c r="C8783" s="81" t="s">
        <v>51</v>
      </c>
      <c r="D8783" s="459">
        <v>0</v>
      </c>
      <c r="E8783" s="81"/>
    </row>
    <row r="8784" spans="1:5" x14ac:dyDescent="0.25">
      <c r="A8784" s="458">
        <v>44262</v>
      </c>
      <c r="B8784" s="81" t="s">
        <v>10</v>
      </c>
      <c r="C8784" s="81" t="s">
        <v>10</v>
      </c>
      <c r="D8784" s="459">
        <v>0</v>
      </c>
      <c r="E8784" s="81"/>
    </row>
    <row r="8785" spans="1:5" x14ac:dyDescent="0.25">
      <c r="A8785" s="458">
        <v>44263</v>
      </c>
      <c r="B8785" s="81" t="s">
        <v>14</v>
      </c>
      <c r="C8785" s="81" t="s">
        <v>14</v>
      </c>
      <c r="D8785" s="459">
        <v>27</v>
      </c>
      <c r="E8785" s="81"/>
    </row>
    <row r="8786" spans="1:5" x14ac:dyDescent="0.25">
      <c r="A8786" s="458">
        <v>44263</v>
      </c>
      <c r="B8786" s="81" t="s">
        <v>14</v>
      </c>
      <c r="C8786" s="81" t="s">
        <v>16</v>
      </c>
      <c r="D8786" s="459">
        <v>4</v>
      </c>
      <c r="E8786" s="81"/>
    </row>
    <row r="8787" spans="1:5" x14ac:dyDescent="0.25">
      <c r="A8787" s="458">
        <v>44263</v>
      </c>
      <c r="B8787" s="81" t="s">
        <v>14</v>
      </c>
      <c r="C8787" s="81" t="s">
        <v>84</v>
      </c>
      <c r="D8787" s="459">
        <v>1</v>
      </c>
      <c r="E8787" s="81"/>
    </row>
    <row r="8788" spans="1:5" x14ac:dyDescent="0.25">
      <c r="A8788" s="458">
        <v>44263</v>
      </c>
      <c r="B8788" s="81" t="s">
        <v>20</v>
      </c>
      <c r="C8788" s="81" t="s">
        <v>20</v>
      </c>
      <c r="D8788" s="459">
        <v>15</v>
      </c>
      <c r="E8788" s="81"/>
    </row>
    <row r="8789" spans="1:5" x14ac:dyDescent="0.25">
      <c r="A8789" s="458">
        <v>44263</v>
      </c>
      <c r="B8789" s="81" t="s">
        <v>13</v>
      </c>
      <c r="C8789" s="460" t="s">
        <v>1161</v>
      </c>
      <c r="D8789" s="459">
        <v>1</v>
      </c>
      <c r="E8789" s="81"/>
    </row>
    <row r="8790" spans="1:5" x14ac:dyDescent="0.25">
      <c r="A8790" s="458">
        <v>44263</v>
      </c>
      <c r="B8790" s="81" t="s">
        <v>13</v>
      </c>
      <c r="C8790" s="81" t="s">
        <v>13</v>
      </c>
      <c r="D8790" s="459">
        <v>1</v>
      </c>
      <c r="E8790" s="81"/>
    </row>
    <row r="8791" spans="1:5" x14ac:dyDescent="0.25">
      <c r="A8791" s="458">
        <v>44263</v>
      </c>
      <c r="B8791" s="81" t="s">
        <v>13</v>
      </c>
      <c r="C8791" s="460" t="s">
        <v>1165</v>
      </c>
      <c r="D8791" s="459">
        <v>1</v>
      </c>
      <c r="E8791" s="81"/>
    </row>
    <row r="8792" spans="1:5" x14ac:dyDescent="0.25">
      <c r="A8792" s="458">
        <v>44263</v>
      </c>
      <c r="B8792" s="81" t="s">
        <v>13</v>
      </c>
      <c r="C8792" s="460" t="s">
        <v>1167</v>
      </c>
      <c r="D8792" s="459">
        <v>4</v>
      </c>
      <c r="E8792" s="81"/>
    </row>
    <row r="8793" spans="1:5" x14ac:dyDescent="0.25">
      <c r="A8793" s="458">
        <v>44263</v>
      </c>
      <c r="B8793" s="81" t="s">
        <v>24</v>
      </c>
      <c r="C8793" s="81" t="s">
        <v>23</v>
      </c>
      <c r="D8793" s="459">
        <v>4</v>
      </c>
      <c r="E8793" s="81"/>
    </row>
    <row r="8794" spans="1:5" x14ac:dyDescent="0.25">
      <c r="A8794" s="458">
        <v>44263</v>
      </c>
      <c r="B8794" s="81" t="s">
        <v>47</v>
      </c>
      <c r="C8794" s="81" t="s">
        <v>47</v>
      </c>
      <c r="D8794" s="459">
        <v>1</v>
      </c>
      <c r="E8794" s="81"/>
    </row>
    <row r="8795" spans="1:5" x14ac:dyDescent="0.25">
      <c r="A8795" s="458">
        <v>44263</v>
      </c>
      <c r="B8795" s="81" t="s">
        <v>48</v>
      </c>
      <c r="C8795" s="460" t="s">
        <v>1380</v>
      </c>
      <c r="D8795" s="459">
        <v>0</v>
      </c>
      <c r="E8795" s="81"/>
    </row>
    <row r="8796" spans="1:5" x14ac:dyDescent="0.25">
      <c r="A8796" s="458">
        <v>44263</v>
      </c>
      <c r="B8796" s="81" t="s">
        <v>7</v>
      </c>
      <c r="C8796" s="81" t="s">
        <v>7</v>
      </c>
      <c r="D8796" s="459">
        <v>4</v>
      </c>
      <c r="E8796" s="81"/>
    </row>
    <row r="8797" spans="1:5" x14ac:dyDescent="0.25">
      <c r="A8797" s="458">
        <v>44263</v>
      </c>
      <c r="B8797" s="81" t="s">
        <v>9</v>
      </c>
      <c r="C8797" s="81" t="s">
        <v>9</v>
      </c>
      <c r="D8797" s="459">
        <v>6</v>
      </c>
      <c r="E8797" s="81"/>
    </row>
    <row r="8798" spans="1:5" x14ac:dyDescent="0.25">
      <c r="A8798" s="458">
        <v>44263</v>
      </c>
      <c r="B8798" s="81" t="s">
        <v>9</v>
      </c>
      <c r="C8798" s="81" t="s">
        <v>17</v>
      </c>
      <c r="D8798" s="459">
        <v>4</v>
      </c>
      <c r="E8798" s="81"/>
    </row>
    <row r="8799" spans="1:5" x14ac:dyDescent="0.25">
      <c r="A8799" s="458">
        <v>44263</v>
      </c>
      <c r="B8799" s="81" t="s">
        <v>15</v>
      </c>
      <c r="C8799" s="81" t="s">
        <v>1139</v>
      </c>
      <c r="D8799" s="459">
        <v>1</v>
      </c>
      <c r="E8799" s="81"/>
    </row>
    <row r="8800" spans="1:5" x14ac:dyDescent="0.25">
      <c r="A8800" s="458">
        <v>44263</v>
      </c>
      <c r="B8800" s="81" t="s">
        <v>15</v>
      </c>
      <c r="C8800" s="81" t="s">
        <v>620</v>
      </c>
      <c r="D8800" s="459">
        <v>1</v>
      </c>
      <c r="E8800" s="81"/>
    </row>
    <row r="8801" spans="1:5" x14ac:dyDescent="0.25">
      <c r="A8801" s="458">
        <v>44263</v>
      </c>
      <c r="B8801" s="81" t="s">
        <v>11</v>
      </c>
      <c r="C8801" s="81" t="s">
        <v>11</v>
      </c>
      <c r="D8801" s="459">
        <v>1</v>
      </c>
      <c r="E8801" s="81"/>
    </row>
    <row r="8802" spans="1:5" x14ac:dyDescent="0.25">
      <c r="A8802" s="458">
        <v>44263</v>
      </c>
      <c r="B8802" s="81" t="s">
        <v>11</v>
      </c>
      <c r="C8802" s="81" t="s">
        <v>840</v>
      </c>
      <c r="D8802" s="459">
        <v>3</v>
      </c>
      <c r="E8802" s="81"/>
    </row>
    <row r="8803" spans="1:5" x14ac:dyDescent="0.25">
      <c r="A8803" s="458">
        <v>44263</v>
      </c>
      <c r="B8803" s="81" t="s">
        <v>11</v>
      </c>
      <c r="C8803" s="81" t="s">
        <v>133</v>
      </c>
      <c r="D8803" s="459">
        <v>3</v>
      </c>
      <c r="E8803" s="81"/>
    </row>
    <row r="8804" spans="1:5" x14ac:dyDescent="0.25">
      <c r="A8804" s="458">
        <v>44263</v>
      </c>
      <c r="B8804" s="81" t="s">
        <v>12</v>
      </c>
      <c r="C8804" s="81" t="s">
        <v>73</v>
      </c>
      <c r="D8804" s="459">
        <v>2</v>
      </c>
      <c r="E8804" s="81"/>
    </row>
    <row r="8805" spans="1:5" x14ac:dyDescent="0.25">
      <c r="A8805" s="458">
        <v>44263</v>
      </c>
      <c r="B8805" s="81" t="s">
        <v>12</v>
      </c>
      <c r="C8805" s="81" t="s">
        <v>12</v>
      </c>
      <c r="D8805" s="459">
        <v>2</v>
      </c>
      <c r="E8805" s="81"/>
    </row>
    <row r="8806" spans="1:5" x14ac:dyDescent="0.25">
      <c r="A8806" s="458">
        <v>44263</v>
      </c>
      <c r="B8806" s="81" t="s">
        <v>8</v>
      </c>
      <c r="C8806" s="81" t="s">
        <v>72</v>
      </c>
      <c r="D8806" s="459">
        <v>2</v>
      </c>
      <c r="E8806" s="81"/>
    </row>
    <row r="8807" spans="1:5" x14ac:dyDescent="0.25">
      <c r="A8807" s="458">
        <v>44263</v>
      </c>
      <c r="B8807" s="81" t="s">
        <v>8</v>
      </c>
      <c r="C8807" s="81" t="s">
        <v>58</v>
      </c>
      <c r="D8807" s="459">
        <v>11</v>
      </c>
      <c r="E8807" s="81"/>
    </row>
    <row r="8808" spans="1:5" x14ac:dyDescent="0.25">
      <c r="A8808" s="458">
        <v>44263</v>
      </c>
      <c r="B8808" s="81" t="s">
        <v>8</v>
      </c>
      <c r="C8808" s="81" t="s">
        <v>203</v>
      </c>
      <c r="D8808" s="459">
        <v>5</v>
      </c>
      <c r="E8808" s="81"/>
    </row>
    <row r="8809" spans="1:5" x14ac:dyDescent="0.25">
      <c r="A8809" s="458">
        <v>44263</v>
      </c>
      <c r="B8809" s="81" t="s">
        <v>8</v>
      </c>
      <c r="C8809" s="81" t="s">
        <v>8</v>
      </c>
      <c r="D8809" s="459">
        <v>23</v>
      </c>
      <c r="E8809" s="81"/>
    </row>
    <row r="8810" spans="1:5" x14ac:dyDescent="0.25">
      <c r="A8810" s="458">
        <v>44263</v>
      </c>
      <c r="B8810" s="81" t="s">
        <v>8</v>
      </c>
      <c r="C8810" s="81" t="s">
        <v>79</v>
      </c>
      <c r="D8810" s="459">
        <v>1</v>
      </c>
      <c r="E8810" s="81"/>
    </row>
    <row r="8811" spans="1:5" x14ac:dyDescent="0.25">
      <c r="A8811" s="458">
        <v>44263</v>
      </c>
      <c r="B8811" s="81" t="s">
        <v>8</v>
      </c>
      <c r="C8811" s="81" t="s">
        <v>592</v>
      </c>
      <c r="D8811" s="459">
        <v>1</v>
      </c>
      <c r="E8811" s="81"/>
    </row>
    <row r="8812" spans="1:5" x14ac:dyDescent="0.25">
      <c r="A8812" s="458">
        <v>44263</v>
      </c>
      <c r="B8812" s="81" t="s">
        <v>8</v>
      </c>
      <c r="C8812" s="81" t="s">
        <v>110</v>
      </c>
      <c r="D8812" s="459">
        <v>2</v>
      </c>
      <c r="E8812" s="81"/>
    </row>
    <row r="8813" spans="1:5" x14ac:dyDescent="0.25">
      <c r="A8813" s="458">
        <v>44263</v>
      </c>
      <c r="B8813" s="81" t="s">
        <v>49</v>
      </c>
      <c r="C8813" s="460" t="s">
        <v>1246</v>
      </c>
      <c r="D8813" s="459">
        <v>1</v>
      </c>
      <c r="E8813" s="81"/>
    </row>
    <row r="8814" spans="1:5" x14ac:dyDescent="0.25">
      <c r="A8814" s="458">
        <v>44263</v>
      </c>
      <c r="B8814" s="81" t="s">
        <v>50</v>
      </c>
      <c r="C8814" s="460" t="s">
        <v>1250</v>
      </c>
      <c r="D8814" s="459">
        <v>7</v>
      </c>
      <c r="E8814" s="81"/>
    </row>
    <row r="8815" spans="1:5" x14ac:dyDescent="0.25">
      <c r="A8815" s="458">
        <v>44263</v>
      </c>
      <c r="B8815" s="81" t="s">
        <v>50</v>
      </c>
      <c r="C8815" s="116" t="s">
        <v>1140</v>
      </c>
      <c r="D8815" s="459">
        <v>4</v>
      </c>
      <c r="E8815" s="81"/>
    </row>
    <row r="8816" spans="1:5" x14ac:dyDescent="0.25">
      <c r="A8816" s="458">
        <v>44263</v>
      </c>
      <c r="B8816" s="81" t="s">
        <v>50</v>
      </c>
      <c r="C8816" s="81" t="s">
        <v>365</v>
      </c>
      <c r="D8816" s="459">
        <v>3</v>
      </c>
      <c r="E8816" s="81"/>
    </row>
    <row r="8817" spans="1:5" x14ac:dyDescent="0.25">
      <c r="A8817" s="458">
        <v>44263</v>
      </c>
      <c r="B8817" s="81" t="s">
        <v>27</v>
      </c>
      <c r="C8817" s="81" t="s">
        <v>43</v>
      </c>
      <c r="D8817" s="459">
        <v>7</v>
      </c>
      <c r="E8817" s="81"/>
    </row>
    <row r="8818" spans="1:5" x14ac:dyDescent="0.25">
      <c r="A8818" s="458">
        <v>44263</v>
      </c>
      <c r="B8818" s="81" t="s">
        <v>51</v>
      </c>
      <c r="C8818" s="81" t="s">
        <v>51</v>
      </c>
      <c r="D8818" s="459">
        <v>4</v>
      </c>
      <c r="E8818" s="81"/>
    </row>
    <row r="8819" spans="1:5" x14ac:dyDescent="0.25">
      <c r="A8819" s="458">
        <v>44263</v>
      </c>
      <c r="B8819" s="81" t="s">
        <v>10</v>
      </c>
      <c r="C8819" s="81" t="s">
        <v>10</v>
      </c>
      <c r="D8819" s="459">
        <v>0</v>
      </c>
      <c r="E8819" s="81"/>
    </row>
    <row r="8820" spans="1:5" x14ac:dyDescent="0.25">
      <c r="A8820" s="458">
        <v>44264</v>
      </c>
      <c r="B8820" s="81" t="s">
        <v>14</v>
      </c>
      <c r="C8820" s="81" t="s">
        <v>14</v>
      </c>
      <c r="D8820" s="459">
        <v>7</v>
      </c>
      <c r="E8820" s="81"/>
    </row>
    <row r="8821" spans="1:5" x14ac:dyDescent="0.25">
      <c r="A8821" s="458">
        <v>44264</v>
      </c>
      <c r="B8821" s="81" t="s">
        <v>20</v>
      </c>
      <c r="C8821" s="81" t="s">
        <v>20</v>
      </c>
      <c r="D8821" s="459">
        <v>2</v>
      </c>
      <c r="E8821" s="81"/>
    </row>
    <row r="8822" spans="1:5" x14ac:dyDescent="0.25">
      <c r="A8822" s="458">
        <v>44264</v>
      </c>
      <c r="B8822" s="81" t="s">
        <v>20</v>
      </c>
      <c r="C8822" s="81" t="s">
        <v>648</v>
      </c>
      <c r="D8822" s="459">
        <v>1</v>
      </c>
      <c r="E8822" s="81"/>
    </row>
    <row r="8823" spans="1:5" x14ac:dyDescent="0.25">
      <c r="A8823" s="458">
        <v>44264</v>
      </c>
      <c r="B8823" s="81" t="s">
        <v>13</v>
      </c>
      <c r="C8823" s="460" t="s">
        <v>1165</v>
      </c>
      <c r="D8823" s="459">
        <v>1</v>
      </c>
      <c r="E8823" s="81"/>
    </row>
    <row r="8824" spans="1:5" x14ac:dyDescent="0.25">
      <c r="A8824" s="458">
        <v>44264</v>
      </c>
      <c r="B8824" s="81" t="s">
        <v>13</v>
      </c>
      <c r="C8824" s="460" t="s">
        <v>1167</v>
      </c>
      <c r="D8824" s="459">
        <v>1</v>
      </c>
      <c r="E8824" s="81"/>
    </row>
    <row r="8825" spans="1:5" x14ac:dyDescent="0.25">
      <c r="A8825" s="458">
        <v>44264</v>
      </c>
      <c r="B8825" s="81" t="s">
        <v>24</v>
      </c>
      <c r="C8825" s="81" t="s">
        <v>23</v>
      </c>
      <c r="D8825" s="459">
        <v>2</v>
      </c>
      <c r="E8825" s="81"/>
    </row>
    <row r="8826" spans="1:5" x14ac:dyDescent="0.25">
      <c r="A8826" s="458">
        <v>44264</v>
      </c>
      <c r="B8826" s="81" t="s">
        <v>47</v>
      </c>
      <c r="C8826" s="81" t="s">
        <v>47</v>
      </c>
      <c r="D8826" s="459">
        <v>2</v>
      </c>
      <c r="E8826" s="81"/>
    </row>
    <row r="8827" spans="1:5" x14ac:dyDescent="0.25">
      <c r="A8827" s="458">
        <v>44264</v>
      </c>
      <c r="B8827" s="81" t="s">
        <v>48</v>
      </c>
      <c r="C8827" s="460" t="s">
        <v>1380</v>
      </c>
      <c r="D8827" s="459">
        <v>5</v>
      </c>
      <c r="E8827" s="81"/>
    </row>
    <row r="8828" spans="1:5" x14ac:dyDescent="0.25">
      <c r="A8828" s="458">
        <v>44264</v>
      </c>
      <c r="B8828" s="81" t="s">
        <v>7</v>
      </c>
      <c r="C8828" s="81" t="s">
        <v>7</v>
      </c>
      <c r="D8828" s="459">
        <v>0</v>
      </c>
      <c r="E8828" s="81"/>
    </row>
    <row r="8829" spans="1:5" x14ac:dyDescent="0.25">
      <c r="A8829" s="458">
        <v>44264</v>
      </c>
      <c r="B8829" s="81" t="s">
        <v>9</v>
      </c>
      <c r="C8829" s="81" t="s">
        <v>9</v>
      </c>
      <c r="D8829" s="459">
        <v>10</v>
      </c>
      <c r="E8829" s="81"/>
    </row>
    <row r="8830" spans="1:5" x14ac:dyDescent="0.25">
      <c r="A8830" s="458">
        <v>44264</v>
      </c>
      <c r="B8830" s="81" t="s">
        <v>9</v>
      </c>
      <c r="C8830" s="81" t="s">
        <v>17</v>
      </c>
      <c r="D8830" s="459">
        <v>1</v>
      </c>
      <c r="E8830" s="81"/>
    </row>
    <row r="8831" spans="1:5" x14ac:dyDescent="0.25">
      <c r="A8831" s="458">
        <v>44264</v>
      </c>
      <c r="B8831" s="81" t="s">
        <v>15</v>
      </c>
      <c r="C8831" s="81" t="s">
        <v>107</v>
      </c>
      <c r="D8831" s="459">
        <v>1</v>
      </c>
      <c r="E8831" s="81"/>
    </row>
    <row r="8832" spans="1:5" x14ac:dyDescent="0.25">
      <c r="A8832" s="458">
        <v>44264</v>
      </c>
      <c r="B8832" s="81" t="s">
        <v>15</v>
      </c>
      <c r="C8832" s="81" t="s">
        <v>1139</v>
      </c>
      <c r="D8832" s="459">
        <v>1</v>
      </c>
      <c r="E8832" s="81"/>
    </row>
    <row r="8833" spans="1:5" x14ac:dyDescent="0.25">
      <c r="A8833" s="458">
        <v>44264</v>
      </c>
      <c r="B8833" s="81" t="s">
        <v>11</v>
      </c>
      <c r="C8833" s="81" t="s">
        <v>11</v>
      </c>
      <c r="D8833" s="459">
        <v>1</v>
      </c>
      <c r="E8833" s="81"/>
    </row>
    <row r="8834" spans="1:5" x14ac:dyDescent="0.25">
      <c r="A8834" s="458">
        <v>44264</v>
      </c>
      <c r="B8834" s="81" t="s">
        <v>11</v>
      </c>
      <c r="C8834" s="81" t="s">
        <v>133</v>
      </c>
      <c r="D8834" s="459">
        <v>2</v>
      </c>
      <c r="E8834" s="81"/>
    </row>
    <row r="8835" spans="1:5" x14ac:dyDescent="0.25">
      <c r="A8835" s="458">
        <v>44264</v>
      </c>
      <c r="B8835" s="81" t="s">
        <v>12</v>
      </c>
      <c r="C8835" s="81" t="s">
        <v>12</v>
      </c>
      <c r="D8835" s="459">
        <v>0</v>
      </c>
      <c r="E8835" s="81"/>
    </row>
    <row r="8836" spans="1:5" x14ac:dyDescent="0.25">
      <c r="A8836" s="458">
        <v>44264</v>
      </c>
      <c r="B8836" s="81" t="s">
        <v>8</v>
      </c>
      <c r="C8836" s="81" t="s">
        <v>58</v>
      </c>
      <c r="D8836" s="459">
        <v>3</v>
      </c>
      <c r="E8836" s="81"/>
    </row>
    <row r="8837" spans="1:5" x14ac:dyDescent="0.25">
      <c r="A8837" s="458">
        <v>44264</v>
      </c>
      <c r="B8837" s="81" t="s">
        <v>8</v>
      </c>
      <c r="C8837" s="81" t="s">
        <v>140</v>
      </c>
      <c r="D8837" s="459">
        <v>1</v>
      </c>
      <c r="E8837" s="81"/>
    </row>
    <row r="8838" spans="1:5" x14ac:dyDescent="0.25">
      <c r="A8838" s="458">
        <v>44264</v>
      </c>
      <c r="B8838" s="81" t="s">
        <v>8</v>
      </c>
      <c r="C8838" s="81" t="s">
        <v>132</v>
      </c>
      <c r="D8838" s="459">
        <v>1</v>
      </c>
      <c r="E8838" s="81"/>
    </row>
    <row r="8839" spans="1:5" x14ac:dyDescent="0.25">
      <c r="A8839" s="458">
        <v>44264</v>
      </c>
      <c r="B8839" s="81" t="s">
        <v>8</v>
      </c>
      <c r="C8839" s="81" t="s">
        <v>8</v>
      </c>
      <c r="D8839" s="459">
        <v>25</v>
      </c>
      <c r="E8839" s="81"/>
    </row>
    <row r="8840" spans="1:5" x14ac:dyDescent="0.25">
      <c r="A8840" s="458">
        <v>44264</v>
      </c>
      <c r="B8840" s="81" t="s">
        <v>49</v>
      </c>
      <c r="C8840" s="81" t="s">
        <v>49</v>
      </c>
      <c r="D8840" s="459">
        <v>0</v>
      </c>
      <c r="E8840" s="81"/>
    </row>
    <row r="8841" spans="1:5" x14ac:dyDescent="0.25">
      <c r="A8841" s="458">
        <v>44264</v>
      </c>
      <c r="B8841" s="81" t="s">
        <v>50</v>
      </c>
      <c r="C8841" s="460" t="s">
        <v>1250</v>
      </c>
      <c r="D8841" s="459">
        <v>2</v>
      </c>
      <c r="E8841" s="81"/>
    </row>
    <row r="8842" spans="1:5" x14ac:dyDescent="0.25">
      <c r="A8842" s="458">
        <v>44264</v>
      </c>
      <c r="B8842" s="81" t="s">
        <v>50</v>
      </c>
      <c r="C8842" s="81" t="s">
        <v>365</v>
      </c>
      <c r="D8842" s="459">
        <v>2</v>
      </c>
      <c r="E8842" s="81"/>
    </row>
    <row r="8843" spans="1:5" x14ac:dyDescent="0.25">
      <c r="A8843" s="458">
        <v>44264</v>
      </c>
      <c r="B8843" s="81" t="s">
        <v>27</v>
      </c>
      <c r="C8843" s="81" t="s">
        <v>43</v>
      </c>
      <c r="D8843" s="459">
        <v>3</v>
      </c>
      <c r="E8843" s="81"/>
    </row>
    <row r="8844" spans="1:5" x14ac:dyDescent="0.25">
      <c r="A8844" s="458">
        <v>44264</v>
      </c>
      <c r="B8844" s="81" t="s">
        <v>51</v>
      </c>
      <c r="C8844" s="81" t="s">
        <v>51</v>
      </c>
      <c r="D8844" s="459">
        <v>2</v>
      </c>
      <c r="E8844" s="81"/>
    </row>
    <row r="8845" spans="1:5" x14ac:dyDescent="0.25">
      <c r="A8845" s="458">
        <v>44264</v>
      </c>
      <c r="B8845" s="81" t="s">
        <v>10</v>
      </c>
      <c r="C8845" s="81" t="s">
        <v>10</v>
      </c>
      <c r="D8845" s="459">
        <v>9</v>
      </c>
      <c r="E8845" s="81"/>
    </row>
    <row r="8846" spans="1:5" x14ac:dyDescent="0.25">
      <c r="A8846" s="458">
        <v>44265</v>
      </c>
      <c r="B8846" s="81" t="s">
        <v>14</v>
      </c>
      <c r="C8846" s="81" t="s">
        <v>14</v>
      </c>
      <c r="D8846" s="459">
        <v>7</v>
      </c>
      <c r="E8846" s="81"/>
    </row>
    <row r="8847" spans="1:5" x14ac:dyDescent="0.25">
      <c r="A8847" s="458">
        <v>44265</v>
      </c>
      <c r="B8847" s="81" t="s">
        <v>14</v>
      </c>
      <c r="C8847" s="81" t="s">
        <v>16</v>
      </c>
      <c r="D8847" s="459">
        <v>5</v>
      </c>
      <c r="E8847" s="81"/>
    </row>
    <row r="8848" spans="1:5" x14ac:dyDescent="0.25">
      <c r="A8848" s="458">
        <v>44265</v>
      </c>
      <c r="B8848" s="81" t="s">
        <v>20</v>
      </c>
      <c r="C8848" s="81" t="s">
        <v>20</v>
      </c>
      <c r="D8848" s="459">
        <v>25</v>
      </c>
      <c r="E8848" s="81"/>
    </row>
    <row r="8849" spans="1:5" x14ac:dyDescent="0.25">
      <c r="A8849" s="458">
        <v>44265</v>
      </c>
      <c r="B8849" s="81" t="s">
        <v>13</v>
      </c>
      <c r="C8849" s="460" t="s">
        <v>93</v>
      </c>
      <c r="D8849" s="459">
        <v>1</v>
      </c>
      <c r="E8849" s="81"/>
    </row>
    <row r="8850" spans="1:5" x14ac:dyDescent="0.25">
      <c r="A8850" s="458">
        <v>44265</v>
      </c>
      <c r="B8850" s="81" t="s">
        <v>13</v>
      </c>
      <c r="C8850" s="460" t="s">
        <v>1167</v>
      </c>
      <c r="D8850" s="459">
        <v>2</v>
      </c>
      <c r="E8850" s="81"/>
    </row>
    <row r="8851" spans="1:5" x14ac:dyDescent="0.25">
      <c r="A8851" s="458">
        <v>44265</v>
      </c>
      <c r="B8851" s="81" t="s">
        <v>24</v>
      </c>
      <c r="C8851" s="81" t="s">
        <v>23</v>
      </c>
      <c r="D8851" s="459">
        <v>1</v>
      </c>
      <c r="E8851" s="81"/>
    </row>
    <row r="8852" spans="1:5" x14ac:dyDescent="0.25">
      <c r="A8852" s="458">
        <v>44265</v>
      </c>
      <c r="B8852" s="81" t="s">
        <v>47</v>
      </c>
      <c r="C8852" s="81" t="s">
        <v>47</v>
      </c>
      <c r="D8852" s="459">
        <v>2</v>
      </c>
      <c r="E8852" s="81"/>
    </row>
    <row r="8853" spans="1:5" x14ac:dyDescent="0.25">
      <c r="A8853" s="458">
        <v>44265</v>
      </c>
      <c r="B8853" s="81" t="s">
        <v>48</v>
      </c>
      <c r="C8853" s="460" t="s">
        <v>1380</v>
      </c>
      <c r="D8853" s="459">
        <v>4</v>
      </c>
      <c r="E8853" s="81"/>
    </row>
    <row r="8854" spans="1:5" x14ac:dyDescent="0.25">
      <c r="A8854" s="458">
        <v>44265</v>
      </c>
      <c r="B8854" s="81" t="s">
        <v>7</v>
      </c>
      <c r="C8854" s="81" t="s">
        <v>7</v>
      </c>
      <c r="D8854" s="459">
        <v>0</v>
      </c>
      <c r="E8854" s="81"/>
    </row>
    <row r="8855" spans="1:5" x14ac:dyDescent="0.25">
      <c r="A8855" s="458">
        <v>44265</v>
      </c>
      <c r="B8855" s="81" t="s">
        <v>9</v>
      </c>
      <c r="C8855" s="81" t="s">
        <v>9</v>
      </c>
      <c r="D8855" s="459">
        <v>25</v>
      </c>
      <c r="E8855" s="81"/>
    </row>
    <row r="8856" spans="1:5" x14ac:dyDescent="0.25">
      <c r="A8856" s="458">
        <v>44265</v>
      </c>
      <c r="B8856" s="81" t="s">
        <v>9</v>
      </c>
      <c r="C8856" s="460" t="s">
        <v>1202</v>
      </c>
      <c r="D8856" s="459">
        <v>1</v>
      </c>
      <c r="E8856" s="81"/>
    </row>
    <row r="8857" spans="1:5" x14ac:dyDescent="0.25">
      <c r="A8857" s="458">
        <v>44265</v>
      </c>
      <c r="B8857" s="81" t="s">
        <v>9</v>
      </c>
      <c r="C8857" s="81" t="s">
        <v>143</v>
      </c>
      <c r="D8857" s="459">
        <v>3</v>
      </c>
      <c r="E8857" s="81"/>
    </row>
    <row r="8858" spans="1:5" x14ac:dyDescent="0.25">
      <c r="A8858" s="458">
        <v>44265</v>
      </c>
      <c r="B8858" s="81" t="s">
        <v>15</v>
      </c>
      <c r="C8858" s="81" t="s">
        <v>1139</v>
      </c>
      <c r="D8858" s="459">
        <v>0</v>
      </c>
      <c r="E8858" s="81"/>
    </row>
    <row r="8859" spans="1:5" x14ac:dyDescent="0.25">
      <c r="A8859" s="458">
        <v>44265</v>
      </c>
      <c r="B8859" s="81" t="s">
        <v>11</v>
      </c>
      <c r="C8859" s="81" t="s">
        <v>133</v>
      </c>
      <c r="D8859" s="459">
        <v>1</v>
      </c>
      <c r="E8859" s="81"/>
    </row>
    <row r="8860" spans="1:5" x14ac:dyDescent="0.25">
      <c r="A8860" s="458">
        <v>44265</v>
      </c>
      <c r="B8860" s="81" t="s">
        <v>12</v>
      </c>
      <c r="C8860" s="81" t="s">
        <v>73</v>
      </c>
      <c r="D8860" s="459">
        <v>1</v>
      </c>
      <c r="E8860" s="81"/>
    </row>
    <row r="8861" spans="1:5" x14ac:dyDescent="0.25">
      <c r="A8861" s="458">
        <v>44265</v>
      </c>
      <c r="B8861" s="81" t="s">
        <v>12</v>
      </c>
      <c r="C8861" s="460" t="s">
        <v>1219</v>
      </c>
      <c r="D8861" s="459">
        <v>1</v>
      </c>
      <c r="E8861" s="81"/>
    </row>
    <row r="8862" spans="1:5" x14ac:dyDescent="0.25">
      <c r="A8862" s="458">
        <v>44265</v>
      </c>
      <c r="B8862" s="81" t="s">
        <v>12</v>
      </c>
      <c r="C8862" s="116" t="s">
        <v>1223</v>
      </c>
      <c r="D8862" s="459">
        <v>1</v>
      </c>
      <c r="E8862" s="81"/>
    </row>
    <row r="8863" spans="1:5" x14ac:dyDescent="0.25">
      <c r="A8863" s="458">
        <v>44265</v>
      </c>
      <c r="B8863" s="81" t="s">
        <v>12</v>
      </c>
      <c r="C8863" s="81" t="s">
        <v>12</v>
      </c>
      <c r="D8863" s="459">
        <v>1</v>
      </c>
      <c r="E8863" s="81"/>
    </row>
    <row r="8864" spans="1:5" x14ac:dyDescent="0.25">
      <c r="A8864" s="458">
        <v>44265</v>
      </c>
      <c r="B8864" s="81" t="s">
        <v>8</v>
      </c>
      <c r="C8864" s="460" t="s">
        <v>1232</v>
      </c>
      <c r="D8864" s="459">
        <v>1</v>
      </c>
      <c r="E8864" s="81"/>
    </row>
    <row r="8865" spans="1:5" x14ac:dyDescent="0.25">
      <c r="A8865" s="458">
        <v>44265</v>
      </c>
      <c r="B8865" s="81" t="s">
        <v>8</v>
      </c>
      <c r="C8865" s="81" t="s">
        <v>58</v>
      </c>
      <c r="D8865" s="459">
        <v>2</v>
      </c>
      <c r="E8865" s="81"/>
    </row>
    <row r="8866" spans="1:5" x14ac:dyDescent="0.25">
      <c r="A8866" s="458">
        <v>44265</v>
      </c>
      <c r="B8866" s="81" t="s">
        <v>8</v>
      </c>
      <c r="C8866" s="81" t="s">
        <v>40</v>
      </c>
      <c r="D8866" s="459">
        <v>11</v>
      </c>
      <c r="E8866" s="81"/>
    </row>
    <row r="8867" spans="1:5" x14ac:dyDescent="0.25">
      <c r="A8867" s="458">
        <v>44265</v>
      </c>
      <c r="B8867" s="81" t="s">
        <v>8</v>
      </c>
      <c r="C8867" s="81" t="s">
        <v>8</v>
      </c>
      <c r="D8867" s="459">
        <v>46</v>
      </c>
      <c r="E8867" s="81"/>
    </row>
    <row r="8868" spans="1:5" x14ac:dyDescent="0.25">
      <c r="A8868" s="458">
        <v>44265</v>
      </c>
      <c r="B8868" s="81" t="s">
        <v>8</v>
      </c>
      <c r="C8868" s="81" t="s">
        <v>345</v>
      </c>
      <c r="D8868" s="459">
        <v>1</v>
      </c>
      <c r="E8868" s="81"/>
    </row>
    <row r="8869" spans="1:5" x14ac:dyDescent="0.25">
      <c r="A8869" s="458">
        <v>44265</v>
      </c>
      <c r="B8869" s="81" t="s">
        <v>49</v>
      </c>
      <c r="C8869" s="81" t="s">
        <v>49</v>
      </c>
      <c r="D8869" s="459">
        <v>1</v>
      </c>
      <c r="E8869" s="81"/>
    </row>
    <row r="8870" spans="1:5" x14ac:dyDescent="0.25">
      <c r="A8870" s="458">
        <v>44265</v>
      </c>
      <c r="B8870" s="81" t="s">
        <v>50</v>
      </c>
      <c r="C8870" s="460" t="s">
        <v>1250</v>
      </c>
      <c r="D8870" s="459">
        <v>1</v>
      </c>
      <c r="E8870" s="81"/>
    </row>
    <row r="8871" spans="1:5" x14ac:dyDescent="0.25">
      <c r="A8871" s="458">
        <v>44265</v>
      </c>
      <c r="B8871" s="81" t="s">
        <v>50</v>
      </c>
      <c r="C8871" s="81" t="s">
        <v>365</v>
      </c>
      <c r="D8871" s="459">
        <v>2</v>
      </c>
      <c r="E8871" s="81"/>
    </row>
    <row r="8872" spans="1:5" x14ac:dyDescent="0.25">
      <c r="A8872" s="458">
        <v>44265</v>
      </c>
      <c r="B8872" s="81" t="s">
        <v>27</v>
      </c>
      <c r="C8872" s="460" t="s">
        <v>1254</v>
      </c>
      <c r="D8872" s="459">
        <v>1</v>
      </c>
      <c r="E8872" s="81"/>
    </row>
    <row r="8873" spans="1:5" x14ac:dyDescent="0.25">
      <c r="A8873" s="458">
        <v>44265</v>
      </c>
      <c r="B8873" s="81" t="s">
        <v>27</v>
      </c>
      <c r="C8873" s="81" t="s">
        <v>43</v>
      </c>
      <c r="D8873" s="459">
        <v>10</v>
      </c>
      <c r="E8873" s="81"/>
    </row>
    <row r="8874" spans="1:5" x14ac:dyDescent="0.25">
      <c r="A8874" s="458">
        <v>44265</v>
      </c>
      <c r="B8874" s="81" t="s">
        <v>27</v>
      </c>
      <c r="C8874" s="460" t="s">
        <v>1002</v>
      </c>
      <c r="D8874" s="459">
        <v>1</v>
      </c>
      <c r="E8874" s="81"/>
    </row>
    <row r="8875" spans="1:5" x14ac:dyDescent="0.25">
      <c r="A8875" s="458">
        <v>44265</v>
      </c>
      <c r="B8875" s="81" t="s">
        <v>51</v>
      </c>
      <c r="C8875" s="81" t="s">
        <v>51</v>
      </c>
      <c r="D8875" s="459">
        <v>0</v>
      </c>
      <c r="E8875" s="81"/>
    </row>
    <row r="8876" spans="1:5" x14ac:dyDescent="0.25">
      <c r="A8876" s="458">
        <v>44265</v>
      </c>
      <c r="B8876" s="81" t="s">
        <v>10</v>
      </c>
      <c r="C8876" s="81" t="s">
        <v>10</v>
      </c>
      <c r="D8876" s="459">
        <v>1</v>
      </c>
      <c r="E8876" s="81"/>
    </row>
    <row r="8877" spans="1:5" x14ac:dyDescent="0.25">
      <c r="A8877" s="458">
        <v>44266</v>
      </c>
      <c r="B8877" s="81" t="s">
        <v>14</v>
      </c>
      <c r="C8877" s="81" t="s">
        <v>14</v>
      </c>
      <c r="D8877" s="459">
        <v>3</v>
      </c>
      <c r="E8877" s="81"/>
    </row>
    <row r="8878" spans="1:5" x14ac:dyDescent="0.25">
      <c r="A8878" s="458">
        <v>44266</v>
      </c>
      <c r="B8878" s="81" t="s">
        <v>14</v>
      </c>
      <c r="C8878" s="81" t="s">
        <v>16</v>
      </c>
      <c r="D8878" s="459">
        <v>6</v>
      </c>
      <c r="E8878" s="81"/>
    </row>
    <row r="8879" spans="1:5" x14ac:dyDescent="0.25">
      <c r="A8879" s="458">
        <v>44266</v>
      </c>
      <c r="B8879" s="81" t="s">
        <v>14</v>
      </c>
      <c r="C8879" s="81" t="s">
        <v>84</v>
      </c>
      <c r="D8879" s="459">
        <v>2</v>
      </c>
      <c r="E8879" s="81"/>
    </row>
    <row r="8880" spans="1:5" x14ac:dyDescent="0.25">
      <c r="A8880" s="458">
        <v>44266</v>
      </c>
      <c r="B8880" s="81" t="s">
        <v>20</v>
      </c>
      <c r="C8880" s="81" t="s">
        <v>20</v>
      </c>
      <c r="D8880" s="459">
        <v>7</v>
      </c>
      <c r="E8880" s="81"/>
    </row>
    <row r="8881" spans="1:5" x14ac:dyDescent="0.25">
      <c r="A8881" s="458">
        <v>44266</v>
      </c>
      <c r="B8881" s="81" t="s">
        <v>13</v>
      </c>
      <c r="C8881" s="81" t="s">
        <v>13</v>
      </c>
      <c r="D8881" s="459">
        <v>5</v>
      </c>
      <c r="E8881" s="81"/>
    </row>
    <row r="8882" spans="1:5" x14ac:dyDescent="0.25">
      <c r="A8882" s="458">
        <v>44266</v>
      </c>
      <c r="B8882" s="81" t="s">
        <v>13</v>
      </c>
      <c r="C8882" s="460" t="s">
        <v>1166</v>
      </c>
      <c r="D8882" s="459">
        <v>1</v>
      </c>
      <c r="E8882" s="81"/>
    </row>
    <row r="8883" spans="1:5" x14ac:dyDescent="0.25">
      <c r="A8883" s="458">
        <v>44266</v>
      </c>
      <c r="B8883" s="81" t="s">
        <v>24</v>
      </c>
      <c r="C8883" s="81" t="s">
        <v>23</v>
      </c>
      <c r="D8883" s="459">
        <v>2</v>
      </c>
      <c r="E8883" s="81"/>
    </row>
    <row r="8884" spans="1:5" x14ac:dyDescent="0.25">
      <c r="A8884" s="458">
        <v>44266</v>
      </c>
      <c r="B8884" s="81" t="s">
        <v>47</v>
      </c>
      <c r="C8884" s="81" t="s">
        <v>1033</v>
      </c>
      <c r="D8884" s="459">
        <v>1</v>
      </c>
      <c r="E8884" s="81"/>
    </row>
    <row r="8885" spans="1:5" x14ac:dyDescent="0.25">
      <c r="A8885" s="458">
        <v>44266</v>
      </c>
      <c r="B8885" s="81" t="s">
        <v>47</v>
      </c>
      <c r="C8885" s="81" t="s">
        <v>47</v>
      </c>
      <c r="D8885" s="459">
        <v>1</v>
      </c>
      <c r="E8885" s="81"/>
    </row>
    <row r="8886" spans="1:5" x14ac:dyDescent="0.25">
      <c r="A8886" s="458">
        <v>44266</v>
      </c>
      <c r="B8886" s="81" t="s">
        <v>48</v>
      </c>
      <c r="C8886" s="460" t="s">
        <v>1380</v>
      </c>
      <c r="D8886" s="459">
        <v>3</v>
      </c>
      <c r="E8886" s="81"/>
    </row>
    <row r="8887" spans="1:5" x14ac:dyDescent="0.25">
      <c r="A8887" s="458">
        <v>44266</v>
      </c>
      <c r="B8887" s="81" t="s">
        <v>7</v>
      </c>
      <c r="C8887" s="81" t="s">
        <v>7</v>
      </c>
      <c r="D8887" s="459">
        <v>4</v>
      </c>
      <c r="E8887" s="81"/>
    </row>
    <row r="8888" spans="1:5" x14ac:dyDescent="0.25">
      <c r="A8888" s="458">
        <v>44266</v>
      </c>
      <c r="B8888" s="81" t="s">
        <v>9</v>
      </c>
      <c r="C8888" s="81" t="s">
        <v>9</v>
      </c>
      <c r="D8888" s="459">
        <v>5</v>
      </c>
      <c r="E8888" s="81"/>
    </row>
    <row r="8889" spans="1:5" x14ac:dyDescent="0.25">
      <c r="A8889" s="458">
        <v>44266</v>
      </c>
      <c r="B8889" s="81" t="s">
        <v>9</v>
      </c>
      <c r="C8889" s="81" t="s">
        <v>17</v>
      </c>
      <c r="D8889" s="459">
        <v>3</v>
      </c>
      <c r="E8889" s="81"/>
    </row>
    <row r="8890" spans="1:5" x14ac:dyDescent="0.25">
      <c r="A8890" s="458">
        <v>44266</v>
      </c>
      <c r="B8890" s="81" t="s">
        <v>9</v>
      </c>
      <c r="C8890" s="81" t="s">
        <v>143</v>
      </c>
      <c r="D8890" s="459">
        <v>1</v>
      </c>
      <c r="E8890" s="81"/>
    </row>
    <row r="8891" spans="1:5" x14ac:dyDescent="0.25">
      <c r="A8891" s="458">
        <v>44266</v>
      </c>
      <c r="B8891" s="81" t="s">
        <v>15</v>
      </c>
      <c r="C8891" s="460" t="s">
        <v>1008</v>
      </c>
      <c r="D8891" s="459">
        <v>1</v>
      </c>
      <c r="E8891" s="81"/>
    </row>
    <row r="8892" spans="1:5" x14ac:dyDescent="0.25">
      <c r="A8892" s="458">
        <v>44266</v>
      </c>
      <c r="B8892" s="81" t="s">
        <v>11</v>
      </c>
      <c r="C8892" s="81" t="s">
        <v>333</v>
      </c>
      <c r="D8892" s="459">
        <v>2</v>
      </c>
      <c r="E8892" s="81"/>
    </row>
    <row r="8893" spans="1:5" x14ac:dyDescent="0.25">
      <c r="A8893" s="458">
        <v>44266</v>
      </c>
      <c r="B8893" s="81" t="s">
        <v>11</v>
      </c>
      <c r="C8893" s="81" t="s">
        <v>840</v>
      </c>
      <c r="D8893" s="459">
        <v>1</v>
      </c>
      <c r="E8893" s="81"/>
    </row>
    <row r="8894" spans="1:5" x14ac:dyDescent="0.25">
      <c r="A8894" s="458">
        <v>44266</v>
      </c>
      <c r="B8894" s="81" t="s">
        <v>11</v>
      </c>
      <c r="C8894" s="81" t="s">
        <v>133</v>
      </c>
      <c r="D8894" s="459">
        <v>1</v>
      </c>
      <c r="E8894" s="81"/>
    </row>
    <row r="8895" spans="1:5" x14ac:dyDescent="0.25">
      <c r="A8895" s="458">
        <v>44266</v>
      </c>
      <c r="B8895" s="81" t="s">
        <v>12</v>
      </c>
      <c r="C8895" s="460" t="s">
        <v>1219</v>
      </c>
      <c r="D8895" s="459">
        <v>2</v>
      </c>
      <c r="E8895" s="81"/>
    </row>
    <row r="8896" spans="1:5" x14ac:dyDescent="0.25">
      <c r="A8896" s="458">
        <v>44266</v>
      </c>
      <c r="B8896" s="81" t="s">
        <v>12</v>
      </c>
      <c r="C8896" s="460" t="s">
        <v>1221</v>
      </c>
      <c r="D8896" s="459">
        <v>1</v>
      </c>
      <c r="E8896" s="81"/>
    </row>
    <row r="8897" spans="1:5" x14ac:dyDescent="0.25">
      <c r="A8897" s="458">
        <v>44266</v>
      </c>
      <c r="B8897" s="81" t="s">
        <v>12</v>
      </c>
      <c r="C8897" s="81" t="s">
        <v>12</v>
      </c>
      <c r="D8897" s="459">
        <v>2</v>
      </c>
      <c r="E8897" s="81"/>
    </row>
    <row r="8898" spans="1:5" x14ac:dyDescent="0.25">
      <c r="A8898" s="458">
        <v>44266</v>
      </c>
      <c r="B8898" s="81" t="s">
        <v>8</v>
      </c>
      <c r="C8898" s="460" t="s">
        <v>1232</v>
      </c>
      <c r="D8898" s="459">
        <v>5</v>
      </c>
      <c r="E8898" s="81"/>
    </row>
    <row r="8899" spans="1:5" x14ac:dyDescent="0.25">
      <c r="A8899" s="458">
        <v>44266</v>
      </c>
      <c r="B8899" s="81" t="s">
        <v>8</v>
      </c>
      <c r="C8899" s="81" t="s">
        <v>58</v>
      </c>
      <c r="D8899" s="459">
        <v>8</v>
      </c>
      <c r="E8899" s="81"/>
    </row>
    <row r="8900" spans="1:5" x14ac:dyDescent="0.25">
      <c r="A8900" s="458">
        <v>44266</v>
      </c>
      <c r="B8900" s="81" t="s">
        <v>8</v>
      </c>
      <c r="C8900" s="81" t="s">
        <v>203</v>
      </c>
      <c r="D8900" s="459">
        <v>5</v>
      </c>
      <c r="E8900" s="81"/>
    </row>
    <row r="8901" spans="1:5" x14ac:dyDescent="0.25">
      <c r="A8901" s="458">
        <v>44266</v>
      </c>
      <c r="B8901" s="81" t="s">
        <v>8</v>
      </c>
      <c r="C8901" s="81" t="s">
        <v>40</v>
      </c>
      <c r="D8901" s="459">
        <v>7</v>
      </c>
      <c r="E8901" s="81"/>
    </row>
    <row r="8902" spans="1:5" x14ac:dyDescent="0.25">
      <c r="A8902" s="458">
        <v>44266</v>
      </c>
      <c r="B8902" s="81" t="s">
        <v>8</v>
      </c>
      <c r="C8902" s="81" t="s">
        <v>8</v>
      </c>
      <c r="D8902" s="459">
        <v>69</v>
      </c>
      <c r="E8902" s="81"/>
    </row>
    <row r="8903" spans="1:5" x14ac:dyDescent="0.25">
      <c r="A8903" s="458">
        <v>44266</v>
      </c>
      <c r="B8903" s="81" t="s">
        <v>8</v>
      </c>
      <c r="C8903" s="81" t="s">
        <v>31</v>
      </c>
      <c r="D8903" s="459">
        <v>4</v>
      </c>
      <c r="E8903" s="81"/>
    </row>
    <row r="8904" spans="1:5" x14ac:dyDescent="0.25">
      <c r="A8904" s="458">
        <v>44266</v>
      </c>
      <c r="B8904" s="81" t="s">
        <v>8</v>
      </c>
      <c r="C8904" s="81" t="s">
        <v>110</v>
      </c>
      <c r="D8904" s="459">
        <v>2</v>
      </c>
      <c r="E8904" s="81"/>
    </row>
    <row r="8905" spans="1:5" x14ac:dyDescent="0.25">
      <c r="A8905" s="458">
        <v>44266</v>
      </c>
      <c r="B8905" s="81" t="s">
        <v>49</v>
      </c>
      <c r="C8905" s="81" t="s">
        <v>49</v>
      </c>
      <c r="D8905" s="459">
        <v>0</v>
      </c>
      <c r="E8905" s="81"/>
    </row>
    <row r="8906" spans="1:5" x14ac:dyDescent="0.25">
      <c r="A8906" s="458">
        <v>44266</v>
      </c>
      <c r="B8906" s="81" t="s">
        <v>50</v>
      </c>
      <c r="C8906" s="460" t="s">
        <v>1250</v>
      </c>
      <c r="D8906" s="459">
        <v>1</v>
      </c>
      <c r="E8906" s="81"/>
    </row>
    <row r="8907" spans="1:5" x14ac:dyDescent="0.25">
      <c r="A8907" s="458">
        <v>44266</v>
      </c>
      <c r="B8907" s="81" t="s">
        <v>50</v>
      </c>
      <c r="C8907" s="116" t="s">
        <v>1140</v>
      </c>
      <c r="D8907" s="459">
        <v>4</v>
      </c>
      <c r="E8907" s="81"/>
    </row>
    <row r="8908" spans="1:5" x14ac:dyDescent="0.25">
      <c r="A8908" s="458">
        <v>44266</v>
      </c>
      <c r="B8908" s="81" t="s">
        <v>50</v>
      </c>
      <c r="C8908" s="81" t="s">
        <v>365</v>
      </c>
      <c r="D8908" s="459">
        <v>2</v>
      </c>
      <c r="E8908" s="81"/>
    </row>
    <row r="8909" spans="1:5" x14ac:dyDescent="0.25">
      <c r="A8909" s="458">
        <v>44266</v>
      </c>
      <c r="B8909" s="81" t="s">
        <v>27</v>
      </c>
      <c r="C8909" s="81" t="s">
        <v>139</v>
      </c>
      <c r="D8909" s="459">
        <v>2</v>
      </c>
      <c r="E8909" s="81"/>
    </row>
    <row r="8910" spans="1:5" x14ac:dyDescent="0.25">
      <c r="A8910" s="458">
        <v>44266</v>
      </c>
      <c r="B8910" s="81" t="s">
        <v>27</v>
      </c>
      <c r="C8910" s="81" t="s">
        <v>43</v>
      </c>
      <c r="D8910" s="459">
        <v>9</v>
      </c>
      <c r="E8910" s="81"/>
    </row>
    <row r="8911" spans="1:5" x14ac:dyDescent="0.25">
      <c r="A8911" s="458">
        <v>44266</v>
      </c>
      <c r="B8911" s="81" t="s">
        <v>51</v>
      </c>
      <c r="C8911" s="81" t="s">
        <v>51</v>
      </c>
      <c r="D8911" s="459">
        <v>0</v>
      </c>
      <c r="E8911" s="81"/>
    </row>
    <row r="8912" spans="1:5" x14ac:dyDescent="0.25">
      <c r="A8912" s="458">
        <v>44266</v>
      </c>
      <c r="B8912" s="81" t="s">
        <v>10</v>
      </c>
      <c r="C8912" s="81" t="s">
        <v>10</v>
      </c>
      <c r="D8912" s="459">
        <v>0</v>
      </c>
      <c r="E8912" s="81"/>
    </row>
    <row r="8913" spans="1:5" x14ac:dyDescent="0.25">
      <c r="A8913" s="458">
        <v>44267</v>
      </c>
      <c r="B8913" s="81" t="s">
        <v>14</v>
      </c>
      <c r="C8913" s="81" t="s">
        <v>14</v>
      </c>
      <c r="D8913" s="459">
        <v>2</v>
      </c>
      <c r="E8913" s="81"/>
    </row>
    <row r="8914" spans="1:5" x14ac:dyDescent="0.25">
      <c r="A8914" s="458">
        <v>44267</v>
      </c>
      <c r="B8914" s="81" t="s">
        <v>14</v>
      </c>
      <c r="C8914" s="81" t="s">
        <v>16</v>
      </c>
      <c r="D8914" s="459">
        <v>5</v>
      </c>
      <c r="E8914" s="81"/>
    </row>
    <row r="8915" spans="1:5" x14ac:dyDescent="0.25">
      <c r="A8915" s="458">
        <v>44267</v>
      </c>
      <c r="B8915" s="81" t="s">
        <v>14</v>
      </c>
      <c r="C8915" s="81" t="s">
        <v>84</v>
      </c>
      <c r="D8915" s="459">
        <v>2</v>
      </c>
      <c r="E8915" s="81"/>
    </row>
    <row r="8916" spans="1:5" x14ac:dyDescent="0.25">
      <c r="A8916" s="458">
        <v>44267</v>
      </c>
      <c r="B8916" s="81" t="s">
        <v>20</v>
      </c>
      <c r="C8916" s="81" t="s">
        <v>20</v>
      </c>
      <c r="D8916" s="459">
        <v>9</v>
      </c>
      <c r="E8916" s="81"/>
    </row>
    <row r="8917" spans="1:5" x14ac:dyDescent="0.25">
      <c r="A8917" s="458">
        <v>44267</v>
      </c>
      <c r="B8917" s="81" t="s">
        <v>13</v>
      </c>
      <c r="C8917" s="460" t="s">
        <v>93</v>
      </c>
      <c r="D8917" s="459">
        <v>2</v>
      </c>
      <c r="E8917" s="81"/>
    </row>
    <row r="8918" spans="1:5" x14ac:dyDescent="0.25">
      <c r="A8918" s="458">
        <v>44267</v>
      </c>
      <c r="B8918" s="81" t="s">
        <v>13</v>
      </c>
      <c r="C8918" s="460" t="s">
        <v>1160</v>
      </c>
      <c r="D8918" s="459">
        <v>1</v>
      </c>
      <c r="E8918" s="81"/>
    </row>
    <row r="8919" spans="1:5" x14ac:dyDescent="0.25">
      <c r="A8919" s="458">
        <v>44267</v>
      </c>
      <c r="B8919" s="81" t="s">
        <v>13</v>
      </c>
      <c r="C8919" s="81" t="s">
        <v>13</v>
      </c>
      <c r="D8919" s="459">
        <v>2</v>
      </c>
      <c r="E8919" s="81"/>
    </row>
    <row r="8920" spans="1:5" x14ac:dyDescent="0.25">
      <c r="A8920" s="458">
        <v>44267</v>
      </c>
      <c r="B8920" s="81" t="s">
        <v>13</v>
      </c>
      <c r="C8920" s="460" t="s">
        <v>1167</v>
      </c>
      <c r="D8920" s="459">
        <v>3</v>
      </c>
      <c r="E8920" s="81"/>
    </row>
    <row r="8921" spans="1:5" x14ac:dyDescent="0.25">
      <c r="A8921" s="458">
        <v>44267</v>
      </c>
      <c r="B8921" s="81" t="s">
        <v>24</v>
      </c>
      <c r="C8921" s="81" t="s">
        <v>23</v>
      </c>
      <c r="D8921" s="459">
        <v>3</v>
      </c>
      <c r="E8921" s="81"/>
    </row>
    <row r="8922" spans="1:5" x14ac:dyDescent="0.25">
      <c r="A8922" s="458">
        <v>44267</v>
      </c>
      <c r="B8922" s="81" t="s">
        <v>47</v>
      </c>
      <c r="C8922" s="81" t="s">
        <v>47</v>
      </c>
      <c r="D8922" s="459">
        <v>0</v>
      </c>
      <c r="E8922" s="81"/>
    </row>
    <row r="8923" spans="1:5" x14ac:dyDescent="0.25">
      <c r="A8923" s="458">
        <v>44267</v>
      </c>
      <c r="B8923" s="81" t="s">
        <v>48</v>
      </c>
      <c r="C8923" s="460" t="s">
        <v>1380</v>
      </c>
      <c r="D8923" s="459">
        <v>4</v>
      </c>
      <c r="E8923" s="81"/>
    </row>
    <row r="8924" spans="1:5" x14ac:dyDescent="0.25">
      <c r="A8924" s="458">
        <v>44267</v>
      </c>
      <c r="B8924" s="81" t="s">
        <v>7</v>
      </c>
      <c r="C8924" s="460" t="s">
        <v>1191</v>
      </c>
      <c r="D8924" s="459">
        <v>6</v>
      </c>
      <c r="E8924" s="81"/>
    </row>
    <row r="8925" spans="1:5" x14ac:dyDescent="0.25">
      <c r="A8925" s="458">
        <v>44267</v>
      </c>
      <c r="B8925" s="81" t="s">
        <v>9</v>
      </c>
      <c r="C8925" s="81" t="s">
        <v>9</v>
      </c>
      <c r="D8925" s="459">
        <v>5</v>
      </c>
      <c r="E8925" s="81"/>
    </row>
    <row r="8926" spans="1:5" x14ac:dyDescent="0.25">
      <c r="A8926" s="458">
        <v>44267</v>
      </c>
      <c r="B8926" s="81" t="s">
        <v>9</v>
      </c>
      <c r="C8926" s="81" t="s">
        <v>17</v>
      </c>
      <c r="D8926" s="459">
        <v>5</v>
      </c>
      <c r="E8926" s="81"/>
    </row>
    <row r="8927" spans="1:5" x14ac:dyDescent="0.25">
      <c r="A8927" s="458">
        <v>44267</v>
      </c>
      <c r="B8927" s="81" t="s">
        <v>9</v>
      </c>
      <c r="C8927" s="81" t="s">
        <v>143</v>
      </c>
      <c r="D8927" s="459">
        <v>1</v>
      </c>
      <c r="E8927" s="81"/>
    </row>
    <row r="8928" spans="1:5" x14ac:dyDescent="0.25">
      <c r="A8928" s="458">
        <v>44267</v>
      </c>
      <c r="B8928" s="81" t="s">
        <v>15</v>
      </c>
      <c r="C8928" s="81" t="s">
        <v>283</v>
      </c>
      <c r="D8928" s="459">
        <v>4</v>
      </c>
      <c r="E8928" s="81"/>
    </row>
    <row r="8929" spans="1:5" x14ac:dyDescent="0.25">
      <c r="A8929" s="458">
        <v>44267</v>
      </c>
      <c r="B8929" s="81" t="s">
        <v>11</v>
      </c>
      <c r="C8929" s="81" t="s">
        <v>11</v>
      </c>
      <c r="D8929" s="459">
        <v>1</v>
      </c>
      <c r="E8929" s="81"/>
    </row>
    <row r="8930" spans="1:5" x14ac:dyDescent="0.25">
      <c r="A8930" s="458">
        <v>44267</v>
      </c>
      <c r="B8930" s="81" t="s">
        <v>11</v>
      </c>
      <c r="C8930" s="81" t="s">
        <v>133</v>
      </c>
      <c r="D8930" s="459">
        <v>3</v>
      </c>
      <c r="E8930" s="81"/>
    </row>
    <row r="8931" spans="1:5" x14ac:dyDescent="0.25">
      <c r="A8931" s="458">
        <v>44267</v>
      </c>
      <c r="B8931" s="81" t="s">
        <v>12</v>
      </c>
      <c r="C8931" s="460" t="s">
        <v>1219</v>
      </c>
      <c r="D8931" s="459">
        <v>1</v>
      </c>
      <c r="E8931" s="81"/>
    </row>
    <row r="8932" spans="1:5" x14ac:dyDescent="0.25">
      <c r="A8932" s="458">
        <v>44267</v>
      </c>
      <c r="B8932" s="81" t="s">
        <v>12</v>
      </c>
      <c r="C8932" s="81" t="s">
        <v>12</v>
      </c>
      <c r="D8932" s="459">
        <v>1</v>
      </c>
      <c r="E8932" s="81"/>
    </row>
    <row r="8933" spans="1:5" x14ac:dyDescent="0.25">
      <c r="A8933" s="458">
        <v>44267</v>
      </c>
      <c r="B8933" s="81" t="s">
        <v>8</v>
      </c>
      <c r="C8933" s="460" t="s">
        <v>1232</v>
      </c>
      <c r="D8933" s="459">
        <v>3</v>
      </c>
      <c r="E8933" s="81"/>
    </row>
    <row r="8934" spans="1:5" x14ac:dyDescent="0.25">
      <c r="A8934" s="458">
        <v>44267</v>
      </c>
      <c r="B8934" s="81" t="s">
        <v>8</v>
      </c>
      <c r="C8934" s="81" t="s">
        <v>58</v>
      </c>
      <c r="D8934" s="459">
        <v>1</v>
      </c>
      <c r="E8934" s="81"/>
    </row>
    <row r="8935" spans="1:5" x14ac:dyDescent="0.25">
      <c r="A8935" s="458">
        <v>44267</v>
      </c>
      <c r="B8935" s="81" t="s">
        <v>8</v>
      </c>
      <c r="C8935" s="81" t="s">
        <v>40</v>
      </c>
      <c r="D8935" s="459">
        <v>2</v>
      </c>
      <c r="E8935" s="81"/>
    </row>
    <row r="8936" spans="1:5" x14ac:dyDescent="0.25">
      <c r="A8936" s="458">
        <v>44267</v>
      </c>
      <c r="B8936" s="81" t="s">
        <v>8</v>
      </c>
      <c r="C8936" s="81" t="s">
        <v>8</v>
      </c>
      <c r="D8936" s="459">
        <v>45</v>
      </c>
      <c r="E8936" s="81"/>
    </row>
    <row r="8937" spans="1:5" x14ac:dyDescent="0.25">
      <c r="A8937" s="458">
        <v>44267</v>
      </c>
      <c r="B8937" s="81" t="s">
        <v>8</v>
      </c>
      <c r="C8937" s="81" t="s">
        <v>31</v>
      </c>
      <c r="D8937" s="459">
        <v>4</v>
      </c>
      <c r="E8937" s="81"/>
    </row>
    <row r="8938" spans="1:5" x14ac:dyDescent="0.25">
      <c r="A8938" s="458">
        <v>44267</v>
      </c>
      <c r="B8938" s="81" t="s">
        <v>8</v>
      </c>
      <c r="C8938" s="81" t="s">
        <v>345</v>
      </c>
      <c r="D8938" s="459">
        <v>1</v>
      </c>
      <c r="E8938" s="81"/>
    </row>
    <row r="8939" spans="1:5" x14ac:dyDescent="0.25">
      <c r="A8939" s="458">
        <v>44267</v>
      </c>
      <c r="B8939" s="81" t="s">
        <v>49</v>
      </c>
      <c r="C8939" s="81" t="s">
        <v>49</v>
      </c>
      <c r="D8939" s="459">
        <v>0</v>
      </c>
      <c r="E8939" s="81"/>
    </row>
    <row r="8940" spans="1:5" x14ac:dyDescent="0.25">
      <c r="A8940" s="458">
        <v>44267</v>
      </c>
      <c r="B8940" s="81" t="s">
        <v>50</v>
      </c>
      <c r="C8940" s="460" t="s">
        <v>1250</v>
      </c>
      <c r="D8940" s="459">
        <v>7</v>
      </c>
      <c r="E8940" s="81"/>
    </row>
    <row r="8941" spans="1:5" x14ac:dyDescent="0.25">
      <c r="A8941" s="458">
        <v>44267</v>
      </c>
      <c r="B8941" s="81" t="s">
        <v>50</v>
      </c>
      <c r="C8941" s="116" t="s">
        <v>1140</v>
      </c>
      <c r="D8941" s="459">
        <v>2</v>
      </c>
      <c r="E8941" s="81"/>
    </row>
    <row r="8942" spans="1:5" x14ac:dyDescent="0.25">
      <c r="A8942" s="458">
        <v>44267</v>
      </c>
      <c r="B8942" s="81" t="s">
        <v>50</v>
      </c>
      <c r="C8942" s="81" t="s">
        <v>365</v>
      </c>
      <c r="D8942" s="459">
        <v>2</v>
      </c>
      <c r="E8942" s="81"/>
    </row>
    <row r="8943" spans="1:5" x14ac:dyDescent="0.25">
      <c r="A8943" s="458">
        <v>44267</v>
      </c>
      <c r="B8943" s="81" t="s">
        <v>27</v>
      </c>
      <c r="C8943" s="81" t="s">
        <v>43</v>
      </c>
      <c r="D8943" s="459">
        <v>10</v>
      </c>
      <c r="E8943" s="81"/>
    </row>
    <row r="8944" spans="1:5" x14ac:dyDescent="0.25">
      <c r="A8944" s="458">
        <v>44267</v>
      </c>
      <c r="B8944" s="81" t="s">
        <v>51</v>
      </c>
      <c r="C8944" s="81" t="s">
        <v>51</v>
      </c>
      <c r="D8944" s="459">
        <v>0</v>
      </c>
      <c r="E8944" s="81"/>
    </row>
    <row r="8945" spans="1:5" x14ac:dyDescent="0.25">
      <c r="A8945" s="458">
        <v>44267</v>
      </c>
      <c r="B8945" s="81" t="s">
        <v>10</v>
      </c>
      <c r="C8945" s="81" t="s">
        <v>10</v>
      </c>
      <c r="D8945" s="459">
        <v>4</v>
      </c>
      <c r="E8945" s="81"/>
    </row>
    <row r="8946" spans="1:5" x14ac:dyDescent="0.25">
      <c r="A8946" s="458">
        <v>44268</v>
      </c>
      <c r="B8946" s="81" t="s">
        <v>14</v>
      </c>
      <c r="C8946" s="81" t="s">
        <v>14</v>
      </c>
      <c r="D8946" s="459">
        <v>6</v>
      </c>
      <c r="E8946" s="81"/>
    </row>
    <row r="8947" spans="1:5" x14ac:dyDescent="0.25">
      <c r="A8947" s="458">
        <v>44268</v>
      </c>
      <c r="B8947" s="81" t="s">
        <v>14</v>
      </c>
      <c r="C8947" s="81" t="s">
        <v>16</v>
      </c>
      <c r="D8947" s="459">
        <v>6</v>
      </c>
      <c r="E8947" s="81"/>
    </row>
    <row r="8948" spans="1:5" x14ac:dyDescent="0.25">
      <c r="A8948" s="458">
        <v>44268</v>
      </c>
      <c r="B8948" s="81" t="s">
        <v>20</v>
      </c>
      <c r="C8948" s="460" t="s">
        <v>1151</v>
      </c>
      <c r="D8948" s="459">
        <v>1</v>
      </c>
      <c r="E8948" s="81"/>
    </row>
    <row r="8949" spans="1:5" x14ac:dyDescent="0.25">
      <c r="A8949" s="458">
        <v>44268</v>
      </c>
      <c r="B8949" s="81" t="s">
        <v>20</v>
      </c>
      <c r="C8949" s="81" t="s">
        <v>20</v>
      </c>
      <c r="D8949" s="459">
        <v>16</v>
      </c>
      <c r="E8949" s="81"/>
    </row>
    <row r="8950" spans="1:5" x14ac:dyDescent="0.25">
      <c r="A8950" s="458">
        <v>44268</v>
      </c>
      <c r="B8950" s="81" t="s">
        <v>20</v>
      </c>
      <c r="C8950" s="81" t="s">
        <v>363</v>
      </c>
      <c r="D8950" s="459">
        <v>1</v>
      </c>
      <c r="E8950" s="81"/>
    </row>
    <row r="8951" spans="1:5" x14ac:dyDescent="0.25">
      <c r="A8951" s="458">
        <v>44268</v>
      </c>
      <c r="B8951" s="81" t="s">
        <v>13</v>
      </c>
      <c r="C8951" s="460" t="s">
        <v>93</v>
      </c>
      <c r="D8951" s="459">
        <v>1</v>
      </c>
      <c r="E8951" s="81"/>
    </row>
    <row r="8952" spans="1:5" x14ac:dyDescent="0.25">
      <c r="A8952" s="458">
        <v>44268</v>
      </c>
      <c r="B8952" s="81" t="s">
        <v>13</v>
      </c>
      <c r="C8952" s="81" t="s">
        <v>13</v>
      </c>
      <c r="D8952" s="459">
        <v>5</v>
      </c>
      <c r="E8952" s="81"/>
    </row>
    <row r="8953" spans="1:5" x14ac:dyDescent="0.25">
      <c r="A8953" s="458">
        <v>44268</v>
      </c>
      <c r="B8953" s="81" t="s">
        <v>13</v>
      </c>
      <c r="C8953" s="81" t="s">
        <v>633</v>
      </c>
      <c r="D8953" s="459">
        <v>1</v>
      </c>
      <c r="E8953" s="81"/>
    </row>
    <row r="8954" spans="1:5" x14ac:dyDescent="0.25">
      <c r="A8954" s="458">
        <v>44268</v>
      </c>
      <c r="B8954" s="81" t="s">
        <v>13</v>
      </c>
      <c r="C8954" s="460" t="s">
        <v>1167</v>
      </c>
      <c r="D8954" s="459">
        <v>5</v>
      </c>
      <c r="E8954" s="81"/>
    </row>
    <row r="8955" spans="1:5" x14ac:dyDescent="0.25">
      <c r="A8955" s="458">
        <v>44268</v>
      </c>
      <c r="B8955" s="81" t="s">
        <v>24</v>
      </c>
      <c r="C8955" s="81" t="s">
        <v>23</v>
      </c>
      <c r="D8955" s="459">
        <v>2</v>
      </c>
      <c r="E8955" s="81"/>
    </row>
    <row r="8956" spans="1:5" x14ac:dyDescent="0.25">
      <c r="A8956" s="458">
        <v>44268</v>
      </c>
      <c r="B8956" s="81" t="s">
        <v>47</v>
      </c>
      <c r="C8956" s="81" t="s">
        <v>47</v>
      </c>
      <c r="D8956" s="459">
        <v>3</v>
      </c>
      <c r="E8956" s="81"/>
    </row>
    <row r="8957" spans="1:5" x14ac:dyDescent="0.25">
      <c r="A8957" s="458">
        <v>44268</v>
      </c>
      <c r="B8957" s="81" t="s">
        <v>48</v>
      </c>
      <c r="C8957" s="460" t="s">
        <v>1380</v>
      </c>
      <c r="D8957" s="459">
        <v>5</v>
      </c>
      <c r="E8957" s="81"/>
    </row>
    <row r="8958" spans="1:5" x14ac:dyDescent="0.25">
      <c r="A8958" s="458">
        <v>44268</v>
      </c>
      <c r="B8958" s="81" t="s">
        <v>7</v>
      </c>
      <c r="C8958" s="460" t="s">
        <v>1191</v>
      </c>
      <c r="D8958" s="459">
        <v>2</v>
      </c>
      <c r="E8958" s="81"/>
    </row>
    <row r="8959" spans="1:5" x14ac:dyDescent="0.25">
      <c r="A8959" s="458">
        <v>44268</v>
      </c>
      <c r="B8959" s="81" t="s">
        <v>7</v>
      </c>
      <c r="C8959" s="81" t="s">
        <v>7</v>
      </c>
      <c r="D8959" s="459">
        <v>5</v>
      </c>
      <c r="E8959" s="81"/>
    </row>
    <row r="8960" spans="1:5" x14ac:dyDescent="0.25">
      <c r="A8960" s="458">
        <v>44268</v>
      </c>
      <c r="B8960" s="81" t="s">
        <v>9</v>
      </c>
      <c r="C8960" s="81" t="s">
        <v>9</v>
      </c>
      <c r="D8960" s="459">
        <v>11</v>
      </c>
      <c r="E8960" s="81"/>
    </row>
    <row r="8961" spans="1:5" x14ac:dyDescent="0.25">
      <c r="A8961" s="458">
        <v>44268</v>
      </c>
      <c r="B8961" s="81" t="s">
        <v>9</v>
      </c>
      <c r="C8961" s="81" t="s">
        <v>143</v>
      </c>
      <c r="D8961" s="459">
        <v>2</v>
      </c>
      <c r="E8961" s="81"/>
    </row>
    <row r="8962" spans="1:5" x14ac:dyDescent="0.25">
      <c r="A8962" s="458">
        <v>44268</v>
      </c>
      <c r="B8962" s="81" t="s">
        <v>15</v>
      </c>
      <c r="C8962" s="81" t="s">
        <v>1139</v>
      </c>
      <c r="D8962" s="459">
        <v>1</v>
      </c>
      <c r="E8962" s="81"/>
    </row>
    <row r="8963" spans="1:5" x14ac:dyDescent="0.25">
      <c r="A8963" s="458">
        <v>44268</v>
      </c>
      <c r="B8963" s="81" t="s">
        <v>11</v>
      </c>
      <c r="C8963" s="81" t="s">
        <v>64</v>
      </c>
      <c r="D8963" s="459">
        <v>1</v>
      </c>
      <c r="E8963" s="81"/>
    </row>
    <row r="8964" spans="1:5" x14ac:dyDescent="0.25">
      <c r="A8964" s="458">
        <v>44268</v>
      </c>
      <c r="B8964" s="81" t="s">
        <v>11</v>
      </c>
      <c r="C8964" s="81" t="s">
        <v>11</v>
      </c>
      <c r="D8964" s="459">
        <v>1</v>
      </c>
      <c r="E8964" s="81"/>
    </row>
    <row r="8965" spans="1:5" x14ac:dyDescent="0.25">
      <c r="A8965" s="458">
        <v>44268</v>
      </c>
      <c r="B8965" s="81" t="s">
        <v>12</v>
      </c>
      <c r="C8965" s="81" t="s">
        <v>12</v>
      </c>
      <c r="D8965" s="459">
        <v>2</v>
      </c>
      <c r="E8965" s="81"/>
    </row>
    <row r="8966" spans="1:5" x14ac:dyDescent="0.25">
      <c r="A8966" s="458">
        <v>44268</v>
      </c>
      <c r="B8966" s="81" t="s">
        <v>8</v>
      </c>
      <c r="C8966" s="460" t="s">
        <v>1232</v>
      </c>
      <c r="D8966" s="459">
        <v>5</v>
      </c>
      <c r="E8966" s="81"/>
    </row>
    <row r="8967" spans="1:5" x14ac:dyDescent="0.25">
      <c r="A8967" s="458">
        <v>44268</v>
      </c>
      <c r="B8967" s="81" t="s">
        <v>8</v>
      </c>
      <c r="C8967" s="81" t="s">
        <v>58</v>
      </c>
      <c r="D8967" s="459">
        <v>3</v>
      </c>
      <c r="E8967" s="81"/>
    </row>
    <row r="8968" spans="1:5" x14ac:dyDescent="0.25">
      <c r="A8968" s="458">
        <v>44268</v>
      </c>
      <c r="B8968" s="81" t="s">
        <v>8</v>
      </c>
      <c r="C8968" s="81" t="s">
        <v>40</v>
      </c>
      <c r="D8968" s="459">
        <v>14</v>
      </c>
      <c r="E8968" s="81"/>
    </row>
    <row r="8969" spans="1:5" x14ac:dyDescent="0.25">
      <c r="A8969" s="458">
        <v>44268</v>
      </c>
      <c r="B8969" s="81" t="s">
        <v>8</v>
      </c>
      <c r="C8969" s="81" t="s">
        <v>8</v>
      </c>
      <c r="D8969" s="459">
        <v>39</v>
      </c>
      <c r="E8969" s="81"/>
    </row>
    <row r="8970" spans="1:5" x14ac:dyDescent="0.25">
      <c r="A8970" s="458">
        <v>44268</v>
      </c>
      <c r="B8970" s="81" t="s">
        <v>8</v>
      </c>
      <c r="C8970" s="81" t="s">
        <v>31</v>
      </c>
      <c r="D8970" s="459">
        <v>4</v>
      </c>
      <c r="E8970" s="81"/>
    </row>
    <row r="8971" spans="1:5" x14ac:dyDescent="0.25">
      <c r="A8971" s="458">
        <v>44268</v>
      </c>
      <c r="B8971" s="81" t="s">
        <v>8</v>
      </c>
      <c r="C8971" s="81" t="s">
        <v>79</v>
      </c>
      <c r="D8971" s="459">
        <v>1</v>
      </c>
      <c r="E8971" s="81"/>
    </row>
    <row r="8972" spans="1:5" x14ac:dyDescent="0.25">
      <c r="A8972" s="458">
        <v>44268</v>
      </c>
      <c r="B8972" s="81" t="s">
        <v>8</v>
      </c>
      <c r="C8972" s="81" t="s">
        <v>110</v>
      </c>
      <c r="D8972" s="459">
        <v>1</v>
      </c>
      <c r="E8972" s="81"/>
    </row>
    <row r="8973" spans="1:5" x14ac:dyDescent="0.25">
      <c r="A8973" s="458">
        <v>44268</v>
      </c>
      <c r="B8973" s="81" t="s">
        <v>49</v>
      </c>
      <c r="C8973" s="81" t="s">
        <v>49</v>
      </c>
      <c r="D8973" s="459">
        <v>0</v>
      </c>
      <c r="E8973" s="81"/>
    </row>
    <row r="8974" spans="1:5" x14ac:dyDescent="0.25">
      <c r="A8974" s="458">
        <v>44268</v>
      </c>
      <c r="B8974" s="81" t="s">
        <v>50</v>
      </c>
      <c r="C8974" s="81" t="s">
        <v>365</v>
      </c>
      <c r="D8974" s="459">
        <v>0</v>
      </c>
      <c r="E8974" s="81"/>
    </row>
    <row r="8975" spans="1:5" x14ac:dyDescent="0.25">
      <c r="A8975" s="458">
        <v>44268</v>
      </c>
      <c r="B8975" s="81" t="s">
        <v>27</v>
      </c>
      <c r="C8975" s="81" t="s">
        <v>139</v>
      </c>
      <c r="D8975" s="459">
        <v>1</v>
      </c>
      <c r="E8975" s="81"/>
    </row>
    <row r="8976" spans="1:5" x14ac:dyDescent="0.25">
      <c r="A8976" s="458">
        <v>44268</v>
      </c>
      <c r="B8976" s="81" t="s">
        <v>27</v>
      </c>
      <c r="C8976" s="81" t="s">
        <v>43</v>
      </c>
      <c r="D8976" s="459">
        <v>5</v>
      </c>
      <c r="E8976" s="81"/>
    </row>
    <row r="8977" spans="1:5" x14ac:dyDescent="0.25">
      <c r="A8977" s="458">
        <v>44268</v>
      </c>
      <c r="B8977" s="81" t="s">
        <v>51</v>
      </c>
      <c r="C8977" s="81" t="s">
        <v>51</v>
      </c>
      <c r="D8977" s="459">
        <v>0</v>
      </c>
      <c r="E8977" s="81"/>
    </row>
    <row r="8978" spans="1:5" x14ac:dyDescent="0.25">
      <c r="A8978" s="458">
        <v>44268</v>
      </c>
      <c r="B8978" s="81" t="s">
        <v>10</v>
      </c>
      <c r="C8978" s="81" t="s">
        <v>10</v>
      </c>
      <c r="D8978" s="459">
        <v>1</v>
      </c>
      <c r="E8978" s="81"/>
    </row>
    <row r="8979" spans="1:5" x14ac:dyDescent="0.25">
      <c r="A8979" s="458">
        <v>44269</v>
      </c>
      <c r="B8979" s="81" t="s">
        <v>14</v>
      </c>
      <c r="C8979" s="81" t="s">
        <v>14</v>
      </c>
      <c r="D8979" s="459">
        <v>0</v>
      </c>
      <c r="E8979" s="81"/>
    </row>
    <row r="8980" spans="1:5" x14ac:dyDescent="0.25">
      <c r="A8980" s="458">
        <v>44269</v>
      </c>
      <c r="B8980" s="81" t="s">
        <v>20</v>
      </c>
      <c r="C8980" s="81" t="s">
        <v>20</v>
      </c>
      <c r="D8980" s="459">
        <v>0</v>
      </c>
      <c r="E8980" s="81"/>
    </row>
    <row r="8981" spans="1:5" x14ac:dyDescent="0.25">
      <c r="A8981" s="458">
        <v>44269</v>
      </c>
      <c r="B8981" s="81" t="s">
        <v>13</v>
      </c>
      <c r="C8981" s="81" t="s">
        <v>13</v>
      </c>
      <c r="D8981" s="459">
        <v>0</v>
      </c>
      <c r="E8981" s="81"/>
    </row>
    <row r="8982" spans="1:5" x14ac:dyDescent="0.25">
      <c r="A8982" s="458">
        <v>44269</v>
      </c>
      <c r="B8982" s="81" t="s">
        <v>24</v>
      </c>
      <c r="C8982" s="81" t="s">
        <v>24</v>
      </c>
      <c r="D8982" s="459">
        <v>0</v>
      </c>
      <c r="E8982" s="81"/>
    </row>
    <row r="8983" spans="1:5" x14ac:dyDescent="0.25">
      <c r="A8983" s="458">
        <v>44269</v>
      </c>
      <c r="B8983" s="81" t="s">
        <v>47</v>
      </c>
      <c r="C8983" s="81" t="s">
        <v>47</v>
      </c>
      <c r="D8983" s="459">
        <v>0</v>
      </c>
      <c r="E8983" s="81"/>
    </row>
    <row r="8984" spans="1:5" x14ac:dyDescent="0.25">
      <c r="A8984" s="458">
        <v>44269</v>
      </c>
      <c r="B8984" s="81" t="s">
        <v>48</v>
      </c>
      <c r="C8984" s="460" t="s">
        <v>1380</v>
      </c>
      <c r="D8984" s="459">
        <v>0</v>
      </c>
      <c r="E8984" s="81"/>
    </row>
    <row r="8985" spans="1:5" x14ac:dyDescent="0.25">
      <c r="A8985" s="458">
        <v>44269</v>
      </c>
      <c r="B8985" s="81" t="s">
        <v>7</v>
      </c>
      <c r="C8985" s="81" t="s">
        <v>7</v>
      </c>
      <c r="D8985" s="459">
        <v>0</v>
      </c>
      <c r="E8985" s="81"/>
    </row>
    <row r="8986" spans="1:5" x14ac:dyDescent="0.25">
      <c r="A8986" s="458">
        <v>44269</v>
      </c>
      <c r="B8986" s="81" t="s">
        <v>9</v>
      </c>
      <c r="C8986" s="81" t="s">
        <v>9</v>
      </c>
      <c r="D8986" s="459">
        <v>0</v>
      </c>
      <c r="E8986" s="81"/>
    </row>
    <row r="8987" spans="1:5" x14ac:dyDescent="0.25">
      <c r="A8987" s="458">
        <v>44269</v>
      </c>
      <c r="B8987" s="81" t="s">
        <v>15</v>
      </c>
      <c r="C8987" s="81" t="s">
        <v>1139</v>
      </c>
      <c r="D8987" s="459">
        <v>0</v>
      </c>
      <c r="E8987" s="81"/>
    </row>
    <row r="8988" spans="1:5" x14ac:dyDescent="0.25">
      <c r="A8988" s="458">
        <v>44269</v>
      </c>
      <c r="B8988" s="81" t="s">
        <v>11</v>
      </c>
      <c r="C8988" s="81" t="s">
        <v>11</v>
      </c>
      <c r="D8988" s="459">
        <v>0</v>
      </c>
      <c r="E8988" s="81"/>
    </row>
    <row r="8989" spans="1:5" x14ac:dyDescent="0.25">
      <c r="A8989" s="458">
        <v>44269</v>
      </c>
      <c r="B8989" s="81" t="s">
        <v>12</v>
      </c>
      <c r="C8989" s="81" t="s">
        <v>12</v>
      </c>
      <c r="D8989" s="459">
        <v>0</v>
      </c>
      <c r="E8989" s="81"/>
    </row>
    <row r="8990" spans="1:5" x14ac:dyDescent="0.25">
      <c r="A8990" s="458">
        <v>44269</v>
      </c>
      <c r="B8990" s="81" t="s">
        <v>8</v>
      </c>
      <c r="C8990" s="81" t="s">
        <v>8</v>
      </c>
      <c r="D8990" s="459">
        <v>0</v>
      </c>
      <c r="E8990" s="81"/>
    </row>
    <row r="8991" spans="1:5" x14ac:dyDescent="0.25">
      <c r="A8991" s="458">
        <v>44269</v>
      </c>
      <c r="B8991" s="81" t="s">
        <v>49</v>
      </c>
      <c r="C8991" s="81" t="s">
        <v>49</v>
      </c>
      <c r="D8991" s="459">
        <v>0</v>
      </c>
      <c r="E8991" s="81"/>
    </row>
    <row r="8992" spans="1:5" x14ac:dyDescent="0.25">
      <c r="A8992" s="458">
        <v>44269</v>
      </c>
      <c r="B8992" s="81" t="s">
        <v>50</v>
      </c>
      <c r="C8992" s="81" t="s">
        <v>365</v>
      </c>
      <c r="D8992" s="459">
        <v>0</v>
      </c>
      <c r="E8992" s="81"/>
    </row>
    <row r="8993" spans="1:5" x14ac:dyDescent="0.25">
      <c r="A8993" s="458">
        <v>44269</v>
      </c>
      <c r="B8993" s="81" t="s">
        <v>27</v>
      </c>
      <c r="C8993" s="460" t="s">
        <v>43</v>
      </c>
      <c r="D8993" s="459">
        <v>0</v>
      </c>
      <c r="E8993" s="81"/>
    </row>
    <row r="8994" spans="1:5" x14ac:dyDescent="0.25">
      <c r="A8994" s="458">
        <v>44269</v>
      </c>
      <c r="B8994" s="81" t="s">
        <v>51</v>
      </c>
      <c r="C8994" s="81" t="s">
        <v>51</v>
      </c>
      <c r="D8994" s="459">
        <v>0</v>
      </c>
      <c r="E8994" s="81"/>
    </row>
    <row r="8995" spans="1:5" x14ac:dyDescent="0.25">
      <c r="A8995" s="458">
        <v>44269</v>
      </c>
      <c r="B8995" s="81" t="s">
        <v>10</v>
      </c>
      <c r="C8995" s="81" t="s">
        <v>10</v>
      </c>
      <c r="D8995" s="459">
        <v>0</v>
      </c>
      <c r="E8995" s="81"/>
    </row>
    <row r="8996" spans="1:5" x14ac:dyDescent="0.25">
      <c r="A8996" s="458">
        <v>44270</v>
      </c>
      <c r="B8996" s="81" t="s">
        <v>14</v>
      </c>
      <c r="C8996" s="81" t="s">
        <v>14</v>
      </c>
      <c r="D8996" s="459">
        <v>26</v>
      </c>
      <c r="E8996" s="81"/>
    </row>
    <row r="8997" spans="1:5" x14ac:dyDescent="0.25">
      <c r="A8997" s="458">
        <v>44270</v>
      </c>
      <c r="B8997" s="81" t="s">
        <v>14</v>
      </c>
      <c r="C8997" s="81" t="s">
        <v>16</v>
      </c>
      <c r="D8997" s="459">
        <v>9</v>
      </c>
      <c r="E8997" s="81"/>
    </row>
    <row r="8998" spans="1:5" x14ac:dyDescent="0.25">
      <c r="A8998" s="458">
        <v>44270</v>
      </c>
      <c r="B8998" s="81" t="s">
        <v>14</v>
      </c>
      <c r="C8998" s="81" t="s">
        <v>84</v>
      </c>
      <c r="D8998" s="459">
        <v>1</v>
      </c>
      <c r="E8998" s="81"/>
    </row>
    <row r="8999" spans="1:5" x14ac:dyDescent="0.25">
      <c r="A8999" s="458">
        <v>44270</v>
      </c>
      <c r="B8999" s="81" t="s">
        <v>20</v>
      </c>
      <c r="C8999" s="81" t="s">
        <v>20</v>
      </c>
      <c r="D8999" s="459">
        <v>13</v>
      </c>
      <c r="E8999" s="81"/>
    </row>
    <row r="9000" spans="1:5" x14ac:dyDescent="0.25">
      <c r="A9000" s="458">
        <v>44270</v>
      </c>
      <c r="B9000" s="81" t="s">
        <v>20</v>
      </c>
      <c r="C9000" s="81" t="s">
        <v>363</v>
      </c>
      <c r="D9000" s="459">
        <v>1</v>
      </c>
      <c r="E9000" s="81"/>
    </row>
    <row r="9001" spans="1:5" x14ac:dyDescent="0.25">
      <c r="A9001" s="458">
        <v>44270</v>
      </c>
      <c r="B9001" s="81" t="s">
        <v>13</v>
      </c>
      <c r="C9001" s="460" t="s">
        <v>93</v>
      </c>
      <c r="D9001" s="459">
        <v>1</v>
      </c>
      <c r="E9001" s="81"/>
    </row>
    <row r="9002" spans="1:5" x14ac:dyDescent="0.25">
      <c r="A9002" s="458">
        <v>44270</v>
      </c>
      <c r="B9002" s="81" t="s">
        <v>13</v>
      </c>
      <c r="C9002" s="81" t="s">
        <v>13</v>
      </c>
      <c r="D9002" s="459">
        <v>3</v>
      </c>
      <c r="E9002" s="81"/>
    </row>
    <row r="9003" spans="1:5" x14ac:dyDescent="0.25">
      <c r="A9003" s="458">
        <v>44270</v>
      </c>
      <c r="B9003" s="81" t="s">
        <v>13</v>
      </c>
      <c r="C9003" s="460" t="s">
        <v>1167</v>
      </c>
      <c r="D9003" s="459">
        <v>6</v>
      </c>
      <c r="E9003" s="81"/>
    </row>
    <row r="9004" spans="1:5" x14ac:dyDescent="0.25">
      <c r="A9004" s="458">
        <v>44270</v>
      </c>
      <c r="B9004" s="81" t="s">
        <v>24</v>
      </c>
      <c r="C9004" s="81" t="s">
        <v>23</v>
      </c>
      <c r="D9004" s="459">
        <v>19</v>
      </c>
      <c r="E9004" s="81"/>
    </row>
    <row r="9005" spans="1:5" x14ac:dyDescent="0.25">
      <c r="A9005" s="458">
        <v>44270</v>
      </c>
      <c r="B9005" s="81" t="s">
        <v>24</v>
      </c>
      <c r="C9005" s="81" t="s">
        <v>924</v>
      </c>
      <c r="D9005" s="459">
        <v>1</v>
      </c>
      <c r="E9005" s="81"/>
    </row>
    <row r="9006" spans="1:5" x14ac:dyDescent="0.25">
      <c r="A9006" s="458">
        <v>44270</v>
      </c>
      <c r="B9006" s="81" t="s">
        <v>47</v>
      </c>
      <c r="C9006" s="81" t="s">
        <v>47</v>
      </c>
      <c r="D9006" s="459">
        <v>9</v>
      </c>
      <c r="E9006" s="81"/>
    </row>
    <row r="9007" spans="1:5" x14ac:dyDescent="0.25">
      <c r="A9007" s="458">
        <v>44270</v>
      </c>
      <c r="B9007" s="81" t="s">
        <v>48</v>
      </c>
      <c r="C9007" s="460" t="s">
        <v>1380</v>
      </c>
      <c r="D9007" s="459">
        <v>2</v>
      </c>
      <c r="E9007" s="81"/>
    </row>
    <row r="9008" spans="1:5" x14ac:dyDescent="0.25">
      <c r="A9008" s="458">
        <v>44270</v>
      </c>
      <c r="B9008" s="81" t="s">
        <v>7</v>
      </c>
      <c r="C9008" s="460" t="s">
        <v>1191</v>
      </c>
      <c r="D9008" s="459">
        <v>3</v>
      </c>
      <c r="E9008" s="81"/>
    </row>
    <row r="9009" spans="1:5" x14ac:dyDescent="0.25">
      <c r="A9009" s="458">
        <v>44270</v>
      </c>
      <c r="B9009" s="81" t="s">
        <v>7</v>
      </c>
      <c r="C9009" s="81" t="s">
        <v>7</v>
      </c>
      <c r="D9009" s="459">
        <v>3</v>
      </c>
      <c r="E9009" s="81"/>
    </row>
    <row r="9010" spans="1:5" x14ac:dyDescent="0.25">
      <c r="A9010" s="458">
        <v>44270</v>
      </c>
      <c r="B9010" s="81" t="s">
        <v>9</v>
      </c>
      <c r="C9010" s="81" t="s">
        <v>9</v>
      </c>
      <c r="D9010" s="459">
        <v>6</v>
      </c>
      <c r="E9010" s="81"/>
    </row>
    <row r="9011" spans="1:5" x14ac:dyDescent="0.25">
      <c r="A9011" s="458">
        <v>44270</v>
      </c>
      <c r="B9011" s="81" t="s">
        <v>9</v>
      </c>
      <c r="C9011" s="81" t="s">
        <v>143</v>
      </c>
      <c r="D9011" s="459">
        <v>2</v>
      </c>
      <c r="E9011" s="81"/>
    </row>
    <row r="9012" spans="1:5" x14ac:dyDescent="0.25">
      <c r="A9012" s="458">
        <v>44270</v>
      </c>
      <c r="B9012" s="81" t="s">
        <v>15</v>
      </c>
      <c r="C9012" s="81" t="s">
        <v>283</v>
      </c>
      <c r="D9012" s="459">
        <v>1</v>
      </c>
      <c r="E9012" s="81"/>
    </row>
    <row r="9013" spans="1:5" x14ac:dyDescent="0.25">
      <c r="A9013" s="458">
        <v>44270</v>
      </c>
      <c r="B9013" s="81" t="s">
        <v>11</v>
      </c>
      <c r="C9013" s="81" t="s">
        <v>64</v>
      </c>
      <c r="D9013" s="459">
        <v>1</v>
      </c>
      <c r="E9013" s="81"/>
    </row>
    <row r="9014" spans="1:5" x14ac:dyDescent="0.25">
      <c r="A9014" s="458">
        <v>44270</v>
      </c>
      <c r="B9014" s="81" t="s">
        <v>11</v>
      </c>
      <c r="C9014" s="81" t="s">
        <v>133</v>
      </c>
      <c r="D9014" s="459">
        <v>1</v>
      </c>
      <c r="E9014" s="81"/>
    </row>
    <row r="9015" spans="1:5" x14ac:dyDescent="0.25">
      <c r="A9015" s="458">
        <v>44270</v>
      </c>
      <c r="B9015" s="81" t="s">
        <v>12</v>
      </c>
      <c r="C9015" s="81" t="s">
        <v>12</v>
      </c>
      <c r="D9015" s="459">
        <v>4</v>
      </c>
      <c r="E9015" s="81"/>
    </row>
    <row r="9016" spans="1:5" x14ac:dyDescent="0.25">
      <c r="A9016" s="458">
        <v>44270</v>
      </c>
      <c r="B9016" s="81" t="s">
        <v>8</v>
      </c>
      <c r="C9016" s="460" t="s">
        <v>1226</v>
      </c>
      <c r="D9016" s="459">
        <v>1</v>
      </c>
      <c r="E9016" s="81"/>
    </row>
    <row r="9017" spans="1:5" x14ac:dyDescent="0.25">
      <c r="A9017" s="458">
        <v>44270</v>
      </c>
      <c r="B9017" s="81" t="s">
        <v>8</v>
      </c>
      <c r="C9017" s="81" t="s">
        <v>58</v>
      </c>
      <c r="D9017" s="459">
        <v>3</v>
      </c>
      <c r="E9017" s="81"/>
    </row>
    <row r="9018" spans="1:5" x14ac:dyDescent="0.25">
      <c r="A9018" s="458">
        <v>44270</v>
      </c>
      <c r="B9018" s="81" t="s">
        <v>8</v>
      </c>
      <c r="C9018" s="81" t="s">
        <v>203</v>
      </c>
      <c r="D9018" s="459">
        <v>2</v>
      </c>
      <c r="E9018" s="81"/>
    </row>
    <row r="9019" spans="1:5" x14ac:dyDescent="0.25">
      <c r="A9019" s="458">
        <v>44270</v>
      </c>
      <c r="B9019" s="81" t="s">
        <v>8</v>
      </c>
      <c r="C9019" s="81" t="s">
        <v>40</v>
      </c>
      <c r="D9019" s="459">
        <v>3</v>
      </c>
      <c r="E9019" s="81"/>
    </row>
    <row r="9020" spans="1:5" x14ac:dyDescent="0.25">
      <c r="A9020" s="458">
        <v>44270</v>
      </c>
      <c r="B9020" s="81" t="s">
        <v>8</v>
      </c>
      <c r="C9020" s="81" t="s">
        <v>8</v>
      </c>
      <c r="D9020" s="459">
        <v>31</v>
      </c>
      <c r="E9020" s="81"/>
    </row>
    <row r="9021" spans="1:5" x14ac:dyDescent="0.25">
      <c r="A9021" s="458">
        <v>44270</v>
      </c>
      <c r="B9021" s="81" t="s">
        <v>49</v>
      </c>
      <c r="C9021" s="81" t="s">
        <v>49</v>
      </c>
      <c r="D9021" s="459">
        <v>0</v>
      </c>
      <c r="E9021" s="81"/>
    </row>
    <row r="9022" spans="1:5" x14ac:dyDescent="0.25">
      <c r="A9022" s="458">
        <v>44270</v>
      </c>
      <c r="B9022" s="81" t="s">
        <v>50</v>
      </c>
      <c r="C9022" s="460" t="s">
        <v>1250</v>
      </c>
      <c r="D9022" s="459">
        <v>2</v>
      </c>
      <c r="E9022" s="81"/>
    </row>
    <row r="9023" spans="1:5" x14ac:dyDescent="0.25">
      <c r="A9023" s="458">
        <v>44270</v>
      </c>
      <c r="B9023" s="81" t="s">
        <v>27</v>
      </c>
      <c r="C9023" s="81" t="s">
        <v>139</v>
      </c>
      <c r="D9023" s="459">
        <v>4</v>
      </c>
      <c r="E9023" s="81"/>
    </row>
    <row r="9024" spans="1:5" x14ac:dyDescent="0.25">
      <c r="A9024" s="458">
        <v>44270</v>
      </c>
      <c r="B9024" s="81" t="s">
        <v>27</v>
      </c>
      <c r="C9024" s="81" t="s">
        <v>43</v>
      </c>
      <c r="D9024" s="459">
        <v>8</v>
      </c>
      <c r="E9024" s="81"/>
    </row>
    <row r="9025" spans="1:5" x14ac:dyDescent="0.25">
      <c r="A9025" s="458">
        <v>44270</v>
      </c>
      <c r="B9025" s="81" t="s">
        <v>51</v>
      </c>
      <c r="C9025" s="81" t="s">
        <v>51</v>
      </c>
      <c r="D9025" s="459">
        <v>1</v>
      </c>
      <c r="E9025" s="81"/>
    </row>
    <row r="9026" spans="1:5" x14ac:dyDescent="0.25">
      <c r="A9026" s="458">
        <v>44270</v>
      </c>
      <c r="B9026" s="81" t="s">
        <v>10</v>
      </c>
      <c r="C9026" s="81" t="s">
        <v>10</v>
      </c>
      <c r="D9026" s="459">
        <v>3</v>
      </c>
      <c r="E9026" s="81"/>
    </row>
    <row r="9027" spans="1:5" x14ac:dyDescent="0.25">
      <c r="A9027" s="458">
        <v>44271</v>
      </c>
      <c r="B9027" s="81" t="s">
        <v>14</v>
      </c>
      <c r="C9027" s="81" t="s">
        <v>14</v>
      </c>
      <c r="D9027" s="459">
        <v>21</v>
      </c>
      <c r="E9027" s="81"/>
    </row>
    <row r="9028" spans="1:5" x14ac:dyDescent="0.25">
      <c r="A9028" s="458">
        <v>44271</v>
      </c>
      <c r="B9028" s="81" t="s">
        <v>14</v>
      </c>
      <c r="C9028" s="81" t="s">
        <v>84</v>
      </c>
      <c r="D9028" s="459">
        <v>3</v>
      </c>
      <c r="E9028" s="81"/>
    </row>
    <row r="9029" spans="1:5" x14ac:dyDescent="0.25">
      <c r="A9029" s="458">
        <v>44271</v>
      </c>
      <c r="B9029" s="81" t="s">
        <v>20</v>
      </c>
      <c r="C9029" s="81" t="s">
        <v>20</v>
      </c>
      <c r="D9029" s="459">
        <v>0</v>
      </c>
      <c r="E9029" s="81"/>
    </row>
    <row r="9030" spans="1:5" x14ac:dyDescent="0.25">
      <c r="A9030" s="458">
        <v>44271</v>
      </c>
      <c r="B9030" s="81" t="s">
        <v>13</v>
      </c>
      <c r="C9030" s="460" t="s">
        <v>93</v>
      </c>
      <c r="D9030" s="459">
        <v>1</v>
      </c>
      <c r="E9030" s="81"/>
    </row>
    <row r="9031" spans="1:5" x14ac:dyDescent="0.25">
      <c r="A9031" s="458">
        <v>44271</v>
      </c>
      <c r="B9031" s="81" t="s">
        <v>13</v>
      </c>
      <c r="C9031" s="81" t="s">
        <v>13</v>
      </c>
      <c r="D9031" s="459">
        <v>3</v>
      </c>
      <c r="E9031" s="81"/>
    </row>
    <row r="9032" spans="1:5" x14ac:dyDescent="0.25">
      <c r="A9032" s="458">
        <v>44271</v>
      </c>
      <c r="B9032" s="81" t="s">
        <v>13</v>
      </c>
      <c r="C9032" s="460" t="s">
        <v>1165</v>
      </c>
      <c r="D9032" s="459">
        <v>1</v>
      </c>
      <c r="E9032" s="81"/>
    </row>
    <row r="9033" spans="1:5" x14ac:dyDescent="0.25">
      <c r="A9033" s="458">
        <v>44271</v>
      </c>
      <c r="B9033" s="81" t="s">
        <v>13</v>
      </c>
      <c r="C9033" s="460" t="s">
        <v>1167</v>
      </c>
      <c r="D9033" s="459">
        <v>1</v>
      </c>
      <c r="E9033" s="81"/>
    </row>
    <row r="9034" spans="1:5" x14ac:dyDescent="0.25">
      <c r="A9034" s="458">
        <v>44271</v>
      </c>
      <c r="B9034" s="81" t="s">
        <v>24</v>
      </c>
      <c r="C9034" s="81" t="s">
        <v>23</v>
      </c>
      <c r="D9034" s="459">
        <v>8</v>
      </c>
      <c r="E9034" s="81"/>
    </row>
    <row r="9035" spans="1:5" x14ac:dyDescent="0.25">
      <c r="A9035" s="458">
        <v>44271</v>
      </c>
      <c r="B9035" s="81" t="s">
        <v>47</v>
      </c>
      <c r="C9035" s="81" t="s">
        <v>47</v>
      </c>
      <c r="D9035" s="459">
        <v>0</v>
      </c>
      <c r="E9035" s="81"/>
    </row>
    <row r="9036" spans="1:5" x14ac:dyDescent="0.25">
      <c r="A9036" s="458">
        <v>44271</v>
      </c>
      <c r="B9036" s="81" t="s">
        <v>48</v>
      </c>
      <c r="C9036" s="460" t="s">
        <v>1380</v>
      </c>
      <c r="D9036" s="459">
        <v>3</v>
      </c>
      <c r="E9036" s="81"/>
    </row>
    <row r="9037" spans="1:5" x14ac:dyDescent="0.25">
      <c r="A9037" s="458">
        <v>44271</v>
      </c>
      <c r="B9037" s="81" t="s">
        <v>7</v>
      </c>
      <c r="C9037" s="81" t="s">
        <v>7</v>
      </c>
      <c r="D9037" s="459">
        <v>0</v>
      </c>
      <c r="E9037" s="81"/>
    </row>
    <row r="9038" spans="1:5" x14ac:dyDescent="0.25">
      <c r="A9038" s="458">
        <v>44271</v>
      </c>
      <c r="B9038" s="81" t="s">
        <v>9</v>
      </c>
      <c r="C9038" s="81" t="s">
        <v>9</v>
      </c>
      <c r="D9038" s="459">
        <v>2</v>
      </c>
      <c r="E9038" s="81"/>
    </row>
    <row r="9039" spans="1:5" x14ac:dyDescent="0.25">
      <c r="A9039" s="458">
        <v>44271</v>
      </c>
      <c r="B9039" s="81" t="s">
        <v>9</v>
      </c>
      <c r="C9039" s="81" t="s">
        <v>143</v>
      </c>
      <c r="D9039" s="459">
        <v>2</v>
      </c>
      <c r="E9039" s="81"/>
    </row>
    <row r="9040" spans="1:5" x14ac:dyDescent="0.25">
      <c r="A9040" s="458">
        <v>44271</v>
      </c>
      <c r="B9040" s="81" t="s">
        <v>15</v>
      </c>
      <c r="C9040" s="81" t="s">
        <v>1139</v>
      </c>
      <c r="D9040" s="459">
        <v>0</v>
      </c>
      <c r="E9040" s="81"/>
    </row>
    <row r="9041" spans="1:5" x14ac:dyDescent="0.25">
      <c r="A9041" s="458">
        <v>44271</v>
      </c>
      <c r="B9041" s="81" t="s">
        <v>11</v>
      </c>
      <c r="C9041" s="81" t="s">
        <v>11</v>
      </c>
      <c r="D9041" s="459">
        <v>0</v>
      </c>
      <c r="E9041" s="81"/>
    </row>
    <row r="9042" spans="1:5" x14ac:dyDescent="0.25">
      <c r="A9042" s="458">
        <v>44271</v>
      </c>
      <c r="B9042" s="81" t="s">
        <v>12</v>
      </c>
      <c r="C9042" s="81" t="s">
        <v>12</v>
      </c>
      <c r="D9042" s="459">
        <v>0</v>
      </c>
      <c r="E9042" s="81"/>
    </row>
    <row r="9043" spans="1:5" x14ac:dyDescent="0.25">
      <c r="A9043" s="458">
        <v>44271</v>
      </c>
      <c r="B9043" s="81" t="s">
        <v>8</v>
      </c>
      <c r="C9043" s="460" t="s">
        <v>1226</v>
      </c>
      <c r="D9043" s="459">
        <v>1</v>
      </c>
      <c r="E9043" s="81"/>
    </row>
    <row r="9044" spans="1:5" x14ac:dyDescent="0.25">
      <c r="A9044" s="458">
        <v>44271</v>
      </c>
      <c r="B9044" s="81" t="s">
        <v>8</v>
      </c>
      <c r="C9044" s="460" t="s">
        <v>1232</v>
      </c>
      <c r="D9044" s="459">
        <v>2</v>
      </c>
      <c r="E9044" s="81"/>
    </row>
    <row r="9045" spans="1:5" x14ac:dyDescent="0.25">
      <c r="A9045" s="458">
        <v>44271</v>
      </c>
      <c r="B9045" s="81" t="s">
        <v>8</v>
      </c>
      <c r="C9045" s="81" t="s">
        <v>58</v>
      </c>
      <c r="D9045" s="459">
        <v>5</v>
      </c>
      <c r="E9045" s="81"/>
    </row>
    <row r="9046" spans="1:5" x14ac:dyDescent="0.25">
      <c r="A9046" s="458">
        <v>44271</v>
      </c>
      <c r="B9046" s="81" t="s">
        <v>8</v>
      </c>
      <c r="C9046" s="81" t="s">
        <v>40</v>
      </c>
      <c r="D9046" s="459">
        <v>7</v>
      </c>
      <c r="E9046" s="81"/>
    </row>
    <row r="9047" spans="1:5" x14ac:dyDescent="0.25">
      <c r="A9047" s="458">
        <v>44271</v>
      </c>
      <c r="B9047" s="81" t="s">
        <v>8</v>
      </c>
      <c r="C9047" s="81" t="s">
        <v>8</v>
      </c>
      <c r="D9047" s="459">
        <v>41</v>
      </c>
      <c r="E9047" s="81"/>
    </row>
    <row r="9048" spans="1:5" x14ac:dyDescent="0.25">
      <c r="A9048" s="458">
        <v>44271</v>
      </c>
      <c r="B9048" s="81" t="s">
        <v>8</v>
      </c>
      <c r="C9048" s="81" t="s">
        <v>31</v>
      </c>
      <c r="D9048" s="459">
        <v>2</v>
      </c>
      <c r="E9048" s="81"/>
    </row>
    <row r="9049" spans="1:5" x14ac:dyDescent="0.25">
      <c r="A9049" s="458">
        <v>44271</v>
      </c>
      <c r="B9049" s="81" t="s">
        <v>8</v>
      </c>
      <c r="C9049" s="81" t="s">
        <v>110</v>
      </c>
      <c r="D9049" s="459">
        <v>3</v>
      </c>
      <c r="E9049" s="81"/>
    </row>
    <row r="9050" spans="1:5" x14ac:dyDescent="0.25">
      <c r="A9050" s="458">
        <v>44271</v>
      </c>
      <c r="B9050" s="81" t="s">
        <v>49</v>
      </c>
      <c r="C9050" s="81" t="s">
        <v>49</v>
      </c>
      <c r="D9050" s="459">
        <v>0</v>
      </c>
      <c r="E9050" s="81"/>
    </row>
    <row r="9051" spans="1:5" x14ac:dyDescent="0.25">
      <c r="A9051" s="458">
        <v>44271</v>
      </c>
      <c r="B9051" s="81" t="s">
        <v>50</v>
      </c>
      <c r="C9051" s="81" t="s">
        <v>365</v>
      </c>
      <c r="D9051" s="459">
        <v>1</v>
      </c>
      <c r="E9051" s="81"/>
    </row>
    <row r="9052" spans="1:5" x14ac:dyDescent="0.25">
      <c r="A9052" s="458">
        <v>44271</v>
      </c>
      <c r="B9052" s="81" t="s">
        <v>27</v>
      </c>
      <c r="C9052" s="81" t="s">
        <v>139</v>
      </c>
      <c r="D9052" s="459">
        <v>3</v>
      </c>
      <c r="E9052" s="81"/>
    </row>
    <row r="9053" spans="1:5" x14ac:dyDescent="0.25">
      <c r="A9053" s="458">
        <v>44271</v>
      </c>
      <c r="B9053" s="81" t="s">
        <v>27</v>
      </c>
      <c r="C9053" s="81" t="s">
        <v>233</v>
      </c>
      <c r="D9053" s="459">
        <v>2</v>
      </c>
      <c r="E9053" s="81"/>
    </row>
    <row r="9054" spans="1:5" x14ac:dyDescent="0.25">
      <c r="A9054" s="458">
        <v>44271</v>
      </c>
      <c r="B9054" s="81" t="s">
        <v>27</v>
      </c>
      <c r="C9054" s="81" t="s">
        <v>43</v>
      </c>
      <c r="D9054" s="459">
        <v>2</v>
      </c>
      <c r="E9054" s="81"/>
    </row>
    <row r="9055" spans="1:5" x14ac:dyDescent="0.25">
      <c r="A9055" s="458">
        <v>44271</v>
      </c>
      <c r="B9055" s="81" t="s">
        <v>51</v>
      </c>
      <c r="C9055" s="81" t="s">
        <v>51</v>
      </c>
      <c r="D9055" s="459">
        <v>2</v>
      </c>
      <c r="E9055" s="81"/>
    </row>
    <row r="9056" spans="1:5" x14ac:dyDescent="0.25">
      <c r="A9056" s="458">
        <v>44271</v>
      </c>
      <c r="B9056" s="81" t="s">
        <v>10</v>
      </c>
      <c r="C9056" s="81" t="s">
        <v>10</v>
      </c>
      <c r="D9056" s="459">
        <v>5</v>
      </c>
      <c r="E9056" s="81"/>
    </row>
    <row r="9057" spans="1:5" x14ac:dyDescent="0.25">
      <c r="A9057" s="458">
        <v>44272</v>
      </c>
      <c r="B9057" s="81" t="s">
        <v>14</v>
      </c>
      <c r="C9057" s="81" t="s">
        <v>14</v>
      </c>
      <c r="D9057" s="459">
        <v>8</v>
      </c>
      <c r="E9057" s="81"/>
    </row>
    <row r="9058" spans="1:5" x14ac:dyDescent="0.25">
      <c r="A9058" s="458">
        <v>44272</v>
      </c>
      <c r="B9058" s="81" t="s">
        <v>14</v>
      </c>
      <c r="C9058" s="81" t="s">
        <v>16</v>
      </c>
      <c r="D9058" s="459">
        <v>2</v>
      </c>
      <c r="E9058" s="81"/>
    </row>
    <row r="9059" spans="1:5" x14ac:dyDescent="0.25">
      <c r="A9059" s="458">
        <v>44272</v>
      </c>
      <c r="B9059" s="81" t="s">
        <v>20</v>
      </c>
      <c r="C9059" s="81" t="s">
        <v>20</v>
      </c>
      <c r="D9059" s="459">
        <v>18</v>
      </c>
      <c r="E9059" s="81"/>
    </row>
    <row r="9060" spans="1:5" x14ac:dyDescent="0.25">
      <c r="A9060" s="458">
        <v>44272</v>
      </c>
      <c r="B9060" s="81" t="s">
        <v>13</v>
      </c>
      <c r="C9060" s="460" t="s">
        <v>93</v>
      </c>
      <c r="D9060" s="459">
        <v>1</v>
      </c>
      <c r="E9060" s="81"/>
    </row>
    <row r="9061" spans="1:5" x14ac:dyDescent="0.25">
      <c r="A9061" s="458">
        <v>44272</v>
      </c>
      <c r="B9061" s="81" t="s">
        <v>13</v>
      </c>
      <c r="C9061" s="460" t="s">
        <v>1162</v>
      </c>
      <c r="D9061" s="459">
        <v>1</v>
      </c>
      <c r="E9061" s="81"/>
    </row>
    <row r="9062" spans="1:5" x14ac:dyDescent="0.25">
      <c r="A9062" s="458">
        <v>44272</v>
      </c>
      <c r="B9062" s="81" t="s">
        <v>13</v>
      </c>
      <c r="C9062" s="81" t="s">
        <v>13</v>
      </c>
      <c r="D9062" s="459">
        <v>1</v>
      </c>
      <c r="E9062" s="81"/>
    </row>
    <row r="9063" spans="1:5" x14ac:dyDescent="0.25">
      <c r="A9063" s="458">
        <v>44272</v>
      </c>
      <c r="B9063" s="81" t="s">
        <v>13</v>
      </c>
      <c r="C9063" s="460" t="s">
        <v>1165</v>
      </c>
      <c r="D9063" s="459">
        <v>2</v>
      </c>
      <c r="E9063" s="81"/>
    </row>
    <row r="9064" spans="1:5" x14ac:dyDescent="0.25">
      <c r="A9064" s="458">
        <v>44272</v>
      </c>
      <c r="B9064" s="81" t="s">
        <v>13</v>
      </c>
      <c r="C9064" s="460" t="s">
        <v>1167</v>
      </c>
      <c r="D9064" s="459">
        <v>3</v>
      </c>
      <c r="E9064" s="81"/>
    </row>
    <row r="9065" spans="1:5" x14ac:dyDescent="0.25">
      <c r="A9065" s="458">
        <v>44272</v>
      </c>
      <c r="B9065" s="81" t="s">
        <v>24</v>
      </c>
      <c r="C9065" s="81" t="s">
        <v>23</v>
      </c>
      <c r="D9065" s="459">
        <v>3</v>
      </c>
      <c r="E9065" s="81"/>
    </row>
    <row r="9066" spans="1:5" x14ac:dyDescent="0.25">
      <c r="A9066" s="458">
        <v>44272</v>
      </c>
      <c r="B9066" s="81" t="s">
        <v>24</v>
      </c>
      <c r="C9066" s="81" t="s">
        <v>24</v>
      </c>
      <c r="D9066" s="459">
        <v>1</v>
      </c>
      <c r="E9066" s="81"/>
    </row>
    <row r="9067" spans="1:5" x14ac:dyDescent="0.25">
      <c r="A9067" s="458">
        <v>44272</v>
      </c>
      <c r="B9067" s="81" t="s">
        <v>24</v>
      </c>
      <c r="C9067" s="81" t="s">
        <v>36</v>
      </c>
      <c r="D9067" s="459">
        <v>2</v>
      </c>
      <c r="E9067" s="81"/>
    </row>
    <row r="9068" spans="1:5" x14ac:dyDescent="0.25">
      <c r="A9068" s="458">
        <v>44272</v>
      </c>
      <c r="B9068" s="81" t="s">
        <v>47</v>
      </c>
      <c r="C9068" s="81" t="s">
        <v>47</v>
      </c>
      <c r="D9068" s="459">
        <v>12</v>
      </c>
      <c r="E9068" s="81"/>
    </row>
    <row r="9069" spans="1:5" x14ac:dyDescent="0.25">
      <c r="A9069" s="458">
        <v>44272</v>
      </c>
      <c r="B9069" s="81" t="s">
        <v>47</v>
      </c>
      <c r="C9069" s="81" t="s">
        <v>1042</v>
      </c>
      <c r="D9069" s="459">
        <v>1</v>
      </c>
      <c r="E9069" s="81"/>
    </row>
    <row r="9070" spans="1:5" x14ac:dyDescent="0.25">
      <c r="A9070" s="458">
        <v>44272</v>
      </c>
      <c r="B9070" s="81" t="s">
        <v>48</v>
      </c>
      <c r="C9070" s="460" t="s">
        <v>1380</v>
      </c>
      <c r="D9070" s="459">
        <v>3</v>
      </c>
      <c r="E9070" s="81"/>
    </row>
    <row r="9071" spans="1:5" x14ac:dyDescent="0.25">
      <c r="A9071" s="458">
        <v>44272</v>
      </c>
      <c r="B9071" s="81" t="s">
        <v>7</v>
      </c>
      <c r="C9071" s="460" t="s">
        <v>1191</v>
      </c>
      <c r="D9071" s="459">
        <v>1</v>
      </c>
      <c r="E9071" s="81"/>
    </row>
    <row r="9072" spans="1:5" x14ac:dyDescent="0.25">
      <c r="A9072" s="458">
        <v>44272</v>
      </c>
      <c r="B9072" s="81" t="s">
        <v>9</v>
      </c>
      <c r="C9072" s="81" t="s">
        <v>9</v>
      </c>
      <c r="D9072" s="459">
        <v>5</v>
      </c>
      <c r="E9072" s="81"/>
    </row>
    <row r="9073" spans="1:5" x14ac:dyDescent="0.25">
      <c r="A9073" s="458">
        <v>44272</v>
      </c>
      <c r="B9073" s="81" t="s">
        <v>9</v>
      </c>
      <c r="C9073" s="81" t="s">
        <v>17</v>
      </c>
      <c r="D9073" s="459">
        <v>8</v>
      </c>
      <c r="E9073" s="81"/>
    </row>
    <row r="9074" spans="1:5" x14ac:dyDescent="0.25">
      <c r="A9074" s="458">
        <v>44272</v>
      </c>
      <c r="B9074" s="81" t="s">
        <v>9</v>
      </c>
      <c r="C9074" s="81" t="s">
        <v>143</v>
      </c>
      <c r="D9074" s="459">
        <v>6</v>
      </c>
      <c r="E9074" s="81"/>
    </row>
    <row r="9075" spans="1:5" x14ac:dyDescent="0.25">
      <c r="A9075" s="458">
        <v>44272</v>
      </c>
      <c r="B9075" s="81" t="s">
        <v>15</v>
      </c>
      <c r="C9075" s="81" t="s">
        <v>1139</v>
      </c>
      <c r="D9075" s="459">
        <v>0</v>
      </c>
      <c r="E9075" s="81"/>
    </row>
    <row r="9076" spans="1:5" x14ac:dyDescent="0.25">
      <c r="A9076" s="458">
        <v>44272</v>
      </c>
      <c r="B9076" s="81" t="s">
        <v>11</v>
      </c>
      <c r="C9076" s="81" t="s">
        <v>11</v>
      </c>
      <c r="D9076" s="459">
        <v>3</v>
      </c>
      <c r="E9076" s="81"/>
    </row>
    <row r="9077" spans="1:5" x14ac:dyDescent="0.25">
      <c r="A9077" s="458">
        <v>44272</v>
      </c>
      <c r="B9077" s="81" t="s">
        <v>11</v>
      </c>
      <c r="C9077" s="81" t="s">
        <v>133</v>
      </c>
      <c r="D9077" s="459">
        <v>1</v>
      </c>
      <c r="E9077" s="81"/>
    </row>
    <row r="9078" spans="1:5" x14ac:dyDescent="0.25">
      <c r="A9078" s="458">
        <v>44272</v>
      </c>
      <c r="B9078" s="81" t="s">
        <v>12</v>
      </c>
      <c r="C9078" s="460" t="s">
        <v>1217</v>
      </c>
      <c r="D9078" s="459">
        <v>1</v>
      </c>
      <c r="E9078" s="81"/>
    </row>
    <row r="9079" spans="1:5" x14ac:dyDescent="0.25">
      <c r="A9079" s="458">
        <v>44272</v>
      </c>
      <c r="B9079" s="81" t="s">
        <v>12</v>
      </c>
      <c r="C9079" s="460" t="s">
        <v>688</v>
      </c>
      <c r="D9079" s="459">
        <v>1</v>
      </c>
      <c r="E9079" s="81"/>
    </row>
    <row r="9080" spans="1:5" x14ac:dyDescent="0.25">
      <c r="A9080" s="458">
        <v>44272</v>
      </c>
      <c r="B9080" s="81" t="s">
        <v>8</v>
      </c>
      <c r="C9080" s="460" t="s">
        <v>1226</v>
      </c>
      <c r="D9080" s="459">
        <v>5</v>
      </c>
      <c r="E9080" s="81"/>
    </row>
    <row r="9081" spans="1:5" x14ac:dyDescent="0.25">
      <c r="A9081" s="458">
        <v>44272</v>
      </c>
      <c r="B9081" s="81" t="s">
        <v>8</v>
      </c>
      <c r="C9081" s="81" t="s">
        <v>72</v>
      </c>
      <c r="D9081" s="459">
        <v>1</v>
      </c>
      <c r="E9081" s="81"/>
    </row>
    <row r="9082" spans="1:5" x14ac:dyDescent="0.25">
      <c r="A9082" s="458">
        <v>44272</v>
      </c>
      <c r="B9082" s="81" t="s">
        <v>8</v>
      </c>
      <c r="C9082" s="460" t="s">
        <v>1232</v>
      </c>
      <c r="D9082" s="459">
        <v>3</v>
      </c>
      <c r="E9082" s="81"/>
    </row>
    <row r="9083" spans="1:5" x14ac:dyDescent="0.25">
      <c r="A9083" s="458">
        <v>44272</v>
      </c>
      <c r="B9083" s="81" t="s">
        <v>8</v>
      </c>
      <c r="C9083" s="81" t="s">
        <v>58</v>
      </c>
      <c r="D9083" s="459">
        <v>7</v>
      </c>
      <c r="E9083" s="81"/>
    </row>
    <row r="9084" spans="1:5" x14ac:dyDescent="0.25">
      <c r="A9084" s="458">
        <v>44272</v>
      </c>
      <c r="B9084" s="81" t="s">
        <v>8</v>
      </c>
      <c r="C9084" s="460" t="s">
        <v>1238</v>
      </c>
      <c r="D9084" s="459">
        <v>1</v>
      </c>
      <c r="E9084" s="81"/>
    </row>
    <row r="9085" spans="1:5" x14ac:dyDescent="0.25">
      <c r="A9085" s="458">
        <v>44272</v>
      </c>
      <c r="B9085" s="81" t="s">
        <v>8</v>
      </c>
      <c r="C9085" s="81" t="s">
        <v>232</v>
      </c>
      <c r="D9085" s="459">
        <v>1</v>
      </c>
      <c r="E9085" s="81"/>
    </row>
    <row r="9086" spans="1:5" x14ac:dyDescent="0.25">
      <c r="A9086" s="458">
        <v>44272</v>
      </c>
      <c r="B9086" s="81" t="s">
        <v>8</v>
      </c>
      <c r="C9086" s="81" t="s">
        <v>8</v>
      </c>
      <c r="D9086" s="459">
        <v>64</v>
      </c>
      <c r="E9086" s="81"/>
    </row>
    <row r="9087" spans="1:5" x14ac:dyDescent="0.25">
      <c r="A9087" s="458">
        <v>44272</v>
      </c>
      <c r="B9087" s="81" t="s">
        <v>8</v>
      </c>
      <c r="C9087" s="81" t="s">
        <v>31</v>
      </c>
      <c r="D9087" s="459">
        <v>7</v>
      </c>
      <c r="E9087" s="81"/>
    </row>
    <row r="9088" spans="1:5" x14ac:dyDescent="0.25">
      <c r="A9088" s="458">
        <v>44272</v>
      </c>
      <c r="B9088" s="81" t="s">
        <v>8</v>
      </c>
      <c r="C9088" s="81" t="s">
        <v>129</v>
      </c>
      <c r="D9088" s="459">
        <v>1</v>
      </c>
      <c r="E9088" s="81"/>
    </row>
    <row r="9089" spans="1:5" x14ac:dyDescent="0.25">
      <c r="A9089" s="458">
        <v>44272</v>
      </c>
      <c r="B9089" s="81" t="s">
        <v>8</v>
      </c>
      <c r="C9089" s="81" t="s">
        <v>79</v>
      </c>
      <c r="D9089" s="459">
        <v>1</v>
      </c>
      <c r="E9089" s="81"/>
    </row>
    <row r="9090" spans="1:5" x14ac:dyDescent="0.25">
      <c r="A9090" s="458">
        <v>44272</v>
      </c>
      <c r="B9090" s="81" t="s">
        <v>8</v>
      </c>
      <c r="C9090" s="81" t="s">
        <v>110</v>
      </c>
      <c r="D9090" s="459">
        <v>1</v>
      </c>
      <c r="E9090" s="81"/>
    </row>
    <row r="9091" spans="1:5" x14ac:dyDescent="0.25">
      <c r="A9091" s="458">
        <v>44272</v>
      </c>
      <c r="B9091" s="81" t="s">
        <v>49</v>
      </c>
      <c r="C9091" s="81" t="s">
        <v>49</v>
      </c>
      <c r="D9091" s="459">
        <v>0</v>
      </c>
      <c r="E9091" s="81"/>
    </row>
    <row r="9092" spans="1:5" x14ac:dyDescent="0.25">
      <c r="A9092" s="458">
        <v>44272</v>
      </c>
      <c r="B9092" s="81" t="s">
        <v>50</v>
      </c>
      <c r="C9092" s="81" t="s">
        <v>365</v>
      </c>
      <c r="D9092" s="459">
        <v>1</v>
      </c>
      <c r="E9092" s="81"/>
    </row>
    <row r="9093" spans="1:5" x14ac:dyDescent="0.25">
      <c r="A9093" s="458">
        <v>44272</v>
      </c>
      <c r="B9093" s="81" t="s">
        <v>27</v>
      </c>
      <c r="C9093" s="81" t="s">
        <v>43</v>
      </c>
      <c r="D9093" s="459">
        <v>15</v>
      </c>
      <c r="E9093" s="81"/>
    </row>
    <row r="9094" spans="1:5" x14ac:dyDescent="0.25">
      <c r="A9094" s="458">
        <v>44272</v>
      </c>
      <c r="B9094" s="81" t="s">
        <v>27</v>
      </c>
      <c r="C9094" s="81" t="s">
        <v>928</v>
      </c>
      <c r="D9094" s="459">
        <v>1</v>
      </c>
      <c r="E9094" s="81"/>
    </row>
    <row r="9095" spans="1:5" x14ac:dyDescent="0.25">
      <c r="A9095" s="458">
        <v>44272</v>
      </c>
      <c r="B9095" s="81" t="s">
        <v>51</v>
      </c>
      <c r="C9095" s="81" t="s">
        <v>51</v>
      </c>
      <c r="D9095" s="459">
        <v>2</v>
      </c>
      <c r="E9095" s="81"/>
    </row>
    <row r="9096" spans="1:5" x14ac:dyDescent="0.25">
      <c r="A9096" s="458">
        <v>44272</v>
      </c>
      <c r="B9096" s="81" t="s">
        <v>10</v>
      </c>
      <c r="C9096" s="81" t="s">
        <v>10</v>
      </c>
      <c r="D9096" s="459">
        <v>5</v>
      </c>
      <c r="E9096" s="81"/>
    </row>
    <row r="9097" spans="1:5" x14ac:dyDescent="0.25">
      <c r="A9097" s="458">
        <v>44273</v>
      </c>
      <c r="B9097" s="81" t="s">
        <v>14</v>
      </c>
      <c r="C9097" s="81" t="s">
        <v>14</v>
      </c>
      <c r="D9097" s="459">
        <v>17</v>
      </c>
      <c r="E9097" s="81"/>
    </row>
    <row r="9098" spans="1:5" x14ac:dyDescent="0.25">
      <c r="A9098" s="458">
        <v>44273</v>
      </c>
      <c r="B9098" s="81" t="s">
        <v>14</v>
      </c>
      <c r="C9098" s="81" t="s">
        <v>16</v>
      </c>
      <c r="D9098" s="459">
        <v>4</v>
      </c>
      <c r="E9098" s="81"/>
    </row>
    <row r="9099" spans="1:5" x14ac:dyDescent="0.25">
      <c r="A9099" s="458">
        <v>44273</v>
      </c>
      <c r="B9099" s="81" t="s">
        <v>14</v>
      </c>
      <c r="C9099" s="81" t="s">
        <v>794</v>
      </c>
      <c r="D9099" s="459">
        <v>1</v>
      </c>
      <c r="E9099" s="81"/>
    </row>
    <row r="9100" spans="1:5" x14ac:dyDescent="0.25">
      <c r="A9100" s="458">
        <v>44273</v>
      </c>
      <c r="B9100" s="81" t="s">
        <v>14</v>
      </c>
      <c r="C9100" s="81" t="s">
        <v>84</v>
      </c>
      <c r="D9100" s="459">
        <v>1</v>
      </c>
      <c r="E9100" s="81"/>
    </row>
    <row r="9101" spans="1:5" x14ac:dyDescent="0.25">
      <c r="A9101" s="458">
        <v>44273</v>
      </c>
      <c r="B9101" s="81" t="s">
        <v>20</v>
      </c>
      <c r="C9101" s="81" t="s">
        <v>20</v>
      </c>
      <c r="D9101" s="459">
        <v>20</v>
      </c>
      <c r="E9101" s="81"/>
    </row>
    <row r="9102" spans="1:5" x14ac:dyDescent="0.25">
      <c r="A9102" s="458">
        <v>44273</v>
      </c>
      <c r="B9102" s="81" t="s">
        <v>13</v>
      </c>
      <c r="C9102" s="460" t="s">
        <v>1162</v>
      </c>
      <c r="D9102" s="459">
        <v>1</v>
      </c>
      <c r="E9102" s="81"/>
    </row>
    <row r="9103" spans="1:5" x14ac:dyDescent="0.25">
      <c r="A9103" s="458">
        <v>44273</v>
      </c>
      <c r="B9103" s="81" t="s">
        <v>13</v>
      </c>
      <c r="C9103" s="81" t="s">
        <v>13</v>
      </c>
      <c r="D9103" s="459">
        <v>5</v>
      </c>
      <c r="E9103" s="81"/>
    </row>
    <row r="9104" spans="1:5" x14ac:dyDescent="0.25">
      <c r="A9104" s="458">
        <v>44273</v>
      </c>
      <c r="B9104" s="81" t="s">
        <v>13</v>
      </c>
      <c r="C9104" s="460" t="s">
        <v>1165</v>
      </c>
      <c r="D9104" s="459">
        <v>1</v>
      </c>
      <c r="E9104" s="81"/>
    </row>
    <row r="9105" spans="1:5" x14ac:dyDescent="0.25">
      <c r="A9105" s="458">
        <v>44273</v>
      </c>
      <c r="B9105" s="81" t="s">
        <v>13</v>
      </c>
      <c r="C9105" s="460" t="s">
        <v>1167</v>
      </c>
      <c r="D9105" s="459">
        <v>3</v>
      </c>
      <c r="E9105" s="81"/>
    </row>
    <row r="9106" spans="1:5" x14ac:dyDescent="0.25">
      <c r="A9106" s="458">
        <v>44273</v>
      </c>
      <c r="B9106" s="81" t="s">
        <v>24</v>
      </c>
      <c r="C9106" s="81" t="s">
        <v>23</v>
      </c>
      <c r="D9106" s="459">
        <v>4</v>
      </c>
      <c r="E9106" s="81"/>
    </row>
    <row r="9107" spans="1:5" x14ac:dyDescent="0.25">
      <c r="A9107" s="458">
        <v>44273</v>
      </c>
      <c r="B9107" s="81" t="s">
        <v>24</v>
      </c>
      <c r="C9107" s="81" t="s">
        <v>24</v>
      </c>
      <c r="D9107" s="459">
        <v>1</v>
      </c>
      <c r="E9107" s="81"/>
    </row>
    <row r="9108" spans="1:5" x14ac:dyDescent="0.25">
      <c r="A9108" s="458">
        <v>44273</v>
      </c>
      <c r="B9108" s="81" t="s">
        <v>24</v>
      </c>
      <c r="C9108" s="81" t="s">
        <v>36</v>
      </c>
      <c r="D9108" s="459">
        <v>1</v>
      </c>
      <c r="E9108" s="81"/>
    </row>
    <row r="9109" spans="1:5" x14ac:dyDescent="0.25">
      <c r="A9109" s="458">
        <v>44273</v>
      </c>
      <c r="B9109" s="81" t="s">
        <v>47</v>
      </c>
      <c r="C9109" s="81" t="s">
        <v>47</v>
      </c>
      <c r="D9109" s="459">
        <v>0</v>
      </c>
      <c r="E9109" s="81"/>
    </row>
    <row r="9110" spans="1:5" x14ac:dyDescent="0.25">
      <c r="A9110" s="458">
        <v>44273</v>
      </c>
      <c r="B9110" s="81" t="s">
        <v>48</v>
      </c>
      <c r="C9110" s="460" t="s">
        <v>1380</v>
      </c>
      <c r="D9110" s="459">
        <v>5</v>
      </c>
      <c r="E9110" s="81"/>
    </row>
    <row r="9111" spans="1:5" x14ac:dyDescent="0.25">
      <c r="A9111" s="458">
        <v>44273</v>
      </c>
      <c r="B9111" s="81" t="s">
        <v>7</v>
      </c>
      <c r="C9111" s="460" t="s">
        <v>1191</v>
      </c>
      <c r="D9111" s="459">
        <v>5</v>
      </c>
      <c r="E9111" s="81"/>
    </row>
    <row r="9112" spans="1:5" x14ac:dyDescent="0.25">
      <c r="A9112" s="458">
        <v>44273</v>
      </c>
      <c r="B9112" s="81" t="s">
        <v>7</v>
      </c>
      <c r="C9112" s="81" t="s">
        <v>7</v>
      </c>
      <c r="D9112" s="459">
        <v>5</v>
      </c>
      <c r="E9112" s="81"/>
    </row>
    <row r="9113" spans="1:5" x14ac:dyDescent="0.25">
      <c r="A9113" s="458">
        <v>44273</v>
      </c>
      <c r="B9113" s="81" t="s">
        <v>9</v>
      </c>
      <c r="C9113" s="81" t="s">
        <v>9</v>
      </c>
      <c r="D9113" s="459">
        <v>5</v>
      </c>
      <c r="E9113" s="81"/>
    </row>
    <row r="9114" spans="1:5" x14ac:dyDescent="0.25">
      <c r="A9114" s="458">
        <v>44273</v>
      </c>
      <c r="B9114" s="81" t="s">
        <v>9</v>
      </c>
      <c r="C9114" s="81" t="s">
        <v>17</v>
      </c>
      <c r="D9114" s="459">
        <v>5</v>
      </c>
      <c r="E9114" s="81"/>
    </row>
    <row r="9115" spans="1:5" x14ac:dyDescent="0.25">
      <c r="A9115" s="458">
        <v>44273</v>
      </c>
      <c r="B9115" s="81" t="s">
        <v>9</v>
      </c>
      <c r="C9115" s="460" t="s">
        <v>1202</v>
      </c>
      <c r="D9115" s="459">
        <v>1</v>
      </c>
      <c r="E9115" s="81"/>
    </row>
    <row r="9116" spans="1:5" x14ac:dyDescent="0.25">
      <c r="A9116" s="458">
        <v>44273</v>
      </c>
      <c r="B9116" s="81" t="s">
        <v>9</v>
      </c>
      <c r="C9116" s="81" t="s">
        <v>143</v>
      </c>
      <c r="D9116" s="459">
        <v>12</v>
      </c>
      <c r="E9116" s="81"/>
    </row>
    <row r="9117" spans="1:5" x14ac:dyDescent="0.25">
      <c r="A9117" s="458">
        <v>44273</v>
      </c>
      <c r="B9117" s="81" t="s">
        <v>15</v>
      </c>
      <c r="C9117" s="81" t="s">
        <v>1139</v>
      </c>
      <c r="D9117" s="459">
        <v>0</v>
      </c>
      <c r="E9117" s="81"/>
    </row>
    <row r="9118" spans="1:5" x14ac:dyDescent="0.25">
      <c r="A9118" s="458">
        <v>44273</v>
      </c>
      <c r="B9118" s="81" t="s">
        <v>11</v>
      </c>
      <c r="C9118" s="81" t="s">
        <v>11</v>
      </c>
      <c r="D9118" s="459">
        <v>2</v>
      </c>
      <c r="E9118" s="81"/>
    </row>
    <row r="9119" spans="1:5" x14ac:dyDescent="0.25">
      <c r="A9119" s="458">
        <v>44273</v>
      </c>
      <c r="B9119" s="81" t="s">
        <v>12</v>
      </c>
      <c r="C9119" s="81" t="s">
        <v>12</v>
      </c>
      <c r="D9119" s="459">
        <v>1</v>
      </c>
      <c r="E9119" s="81"/>
    </row>
    <row r="9120" spans="1:5" x14ac:dyDescent="0.25">
      <c r="A9120" s="458">
        <v>44273</v>
      </c>
      <c r="B9120" s="81" t="s">
        <v>8</v>
      </c>
      <c r="C9120" s="81" t="s">
        <v>58</v>
      </c>
      <c r="D9120" s="459">
        <v>3</v>
      </c>
      <c r="E9120" s="81"/>
    </row>
    <row r="9121" spans="1:5" x14ac:dyDescent="0.25">
      <c r="A9121" s="458">
        <v>44273</v>
      </c>
      <c r="B9121" s="81" t="s">
        <v>8</v>
      </c>
      <c r="C9121" s="81" t="s">
        <v>132</v>
      </c>
      <c r="D9121" s="459">
        <v>2</v>
      </c>
      <c r="E9121" s="81"/>
    </row>
    <row r="9122" spans="1:5" x14ac:dyDescent="0.25">
      <c r="A9122" s="458">
        <v>44273</v>
      </c>
      <c r="B9122" s="81" t="s">
        <v>8</v>
      </c>
      <c r="C9122" s="81" t="s">
        <v>203</v>
      </c>
      <c r="D9122" s="459">
        <v>5</v>
      </c>
      <c r="E9122" s="81"/>
    </row>
    <row r="9123" spans="1:5" x14ac:dyDescent="0.25">
      <c r="A9123" s="458">
        <v>44273</v>
      </c>
      <c r="B9123" s="81" t="s">
        <v>8</v>
      </c>
      <c r="C9123" s="81" t="s">
        <v>40</v>
      </c>
      <c r="D9123" s="459">
        <v>1</v>
      </c>
      <c r="E9123" s="81"/>
    </row>
    <row r="9124" spans="1:5" x14ac:dyDescent="0.25">
      <c r="A9124" s="458">
        <v>44273</v>
      </c>
      <c r="B9124" s="81" t="s">
        <v>8</v>
      </c>
      <c r="C9124" s="81" t="s">
        <v>8</v>
      </c>
      <c r="D9124" s="459">
        <v>35</v>
      </c>
      <c r="E9124" s="81"/>
    </row>
    <row r="9125" spans="1:5" x14ac:dyDescent="0.25">
      <c r="A9125" s="458">
        <v>44273</v>
      </c>
      <c r="B9125" s="81" t="s">
        <v>8</v>
      </c>
      <c r="C9125" s="81" t="s">
        <v>31</v>
      </c>
      <c r="D9125" s="459">
        <v>1</v>
      </c>
      <c r="E9125" s="81"/>
    </row>
    <row r="9126" spans="1:5" x14ac:dyDescent="0.25">
      <c r="A9126" s="458">
        <v>44273</v>
      </c>
      <c r="B9126" s="81" t="s">
        <v>8</v>
      </c>
      <c r="C9126" s="81" t="s">
        <v>79</v>
      </c>
      <c r="D9126" s="459">
        <v>3</v>
      </c>
      <c r="E9126" s="81"/>
    </row>
    <row r="9127" spans="1:5" x14ac:dyDescent="0.25">
      <c r="A9127" s="458">
        <v>44273</v>
      </c>
      <c r="B9127" s="81" t="s">
        <v>49</v>
      </c>
      <c r="C9127" s="81" t="s">
        <v>49</v>
      </c>
      <c r="D9127" s="459">
        <v>0</v>
      </c>
      <c r="E9127" s="81"/>
    </row>
    <row r="9128" spans="1:5" x14ac:dyDescent="0.25">
      <c r="A9128" s="458">
        <v>44273</v>
      </c>
      <c r="B9128" s="81" t="s">
        <v>50</v>
      </c>
      <c r="C9128" s="460" t="s">
        <v>1250</v>
      </c>
      <c r="D9128" s="459">
        <v>1</v>
      </c>
      <c r="E9128" s="81"/>
    </row>
    <row r="9129" spans="1:5" x14ac:dyDescent="0.25">
      <c r="A9129" s="458">
        <v>44273</v>
      </c>
      <c r="B9129" s="81" t="s">
        <v>50</v>
      </c>
      <c r="C9129" s="116" t="s">
        <v>1140</v>
      </c>
      <c r="D9129" s="459">
        <v>2</v>
      </c>
      <c r="E9129" s="81"/>
    </row>
    <row r="9130" spans="1:5" x14ac:dyDescent="0.25">
      <c r="A9130" s="458">
        <v>44273</v>
      </c>
      <c r="B9130" s="81" t="s">
        <v>50</v>
      </c>
      <c r="C9130" s="81" t="s">
        <v>365</v>
      </c>
      <c r="D9130" s="459">
        <v>1</v>
      </c>
      <c r="E9130" s="81"/>
    </row>
    <row r="9131" spans="1:5" x14ac:dyDescent="0.25">
      <c r="A9131" s="458">
        <v>44273</v>
      </c>
      <c r="B9131" s="81" t="s">
        <v>27</v>
      </c>
      <c r="C9131" s="460" t="s">
        <v>1254</v>
      </c>
      <c r="D9131" s="459">
        <v>1</v>
      </c>
      <c r="E9131" s="81"/>
    </row>
    <row r="9132" spans="1:5" x14ac:dyDescent="0.25">
      <c r="A9132" s="458">
        <v>44273</v>
      </c>
      <c r="B9132" s="81" t="s">
        <v>27</v>
      </c>
      <c r="C9132" s="81" t="s">
        <v>43</v>
      </c>
      <c r="D9132" s="459">
        <v>15</v>
      </c>
      <c r="E9132" s="81"/>
    </row>
    <row r="9133" spans="1:5" x14ac:dyDescent="0.25">
      <c r="A9133" s="458">
        <v>44273</v>
      </c>
      <c r="B9133" s="81" t="s">
        <v>27</v>
      </c>
      <c r="C9133" s="81" t="s">
        <v>928</v>
      </c>
      <c r="D9133" s="459">
        <v>1</v>
      </c>
      <c r="E9133" s="81"/>
    </row>
    <row r="9134" spans="1:5" x14ac:dyDescent="0.25">
      <c r="A9134" s="458">
        <v>44273</v>
      </c>
      <c r="B9134" s="81" t="s">
        <v>51</v>
      </c>
      <c r="C9134" s="81" t="s">
        <v>51</v>
      </c>
      <c r="D9134" s="459">
        <v>2</v>
      </c>
      <c r="E9134" s="81"/>
    </row>
    <row r="9135" spans="1:5" x14ac:dyDescent="0.25">
      <c r="A9135" s="458">
        <v>44273</v>
      </c>
      <c r="B9135" s="81" t="s">
        <v>10</v>
      </c>
      <c r="C9135" s="81" t="s">
        <v>10</v>
      </c>
      <c r="D9135" s="459">
        <v>0</v>
      </c>
      <c r="E9135" s="81"/>
    </row>
    <row r="9136" spans="1:5" x14ac:dyDescent="0.25">
      <c r="A9136" s="458">
        <v>44274</v>
      </c>
      <c r="B9136" s="81" t="s">
        <v>14</v>
      </c>
      <c r="C9136" s="81" t="s">
        <v>14</v>
      </c>
      <c r="D9136" s="459">
        <v>5</v>
      </c>
      <c r="E9136" s="81"/>
    </row>
    <row r="9137" spans="1:5" x14ac:dyDescent="0.25">
      <c r="A9137" s="458">
        <v>44274</v>
      </c>
      <c r="B9137" s="81" t="s">
        <v>14</v>
      </c>
      <c r="C9137" s="81" t="s">
        <v>16</v>
      </c>
      <c r="D9137" s="459">
        <v>19</v>
      </c>
      <c r="E9137" s="81"/>
    </row>
    <row r="9138" spans="1:5" x14ac:dyDescent="0.25">
      <c r="A9138" s="458">
        <v>44274</v>
      </c>
      <c r="B9138" s="81" t="s">
        <v>14</v>
      </c>
      <c r="C9138" s="81" t="s">
        <v>84</v>
      </c>
      <c r="D9138" s="459">
        <v>2</v>
      </c>
      <c r="E9138" s="81"/>
    </row>
    <row r="9139" spans="1:5" x14ac:dyDescent="0.25">
      <c r="A9139" s="458">
        <v>44274</v>
      </c>
      <c r="B9139" s="81" t="s">
        <v>20</v>
      </c>
      <c r="C9139" s="81" t="s">
        <v>20</v>
      </c>
      <c r="D9139" s="459">
        <v>15</v>
      </c>
      <c r="E9139" s="81"/>
    </row>
    <row r="9140" spans="1:5" x14ac:dyDescent="0.25">
      <c r="A9140" s="458">
        <v>44274</v>
      </c>
      <c r="B9140" s="81" t="s">
        <v>13</v>
      </c>
      <c r="C9140" s="81" t="s">
        <v>13</v>
      </c>
      <c r="D9140" s="459">
        <v>1</v>
      </c>
      <c r="E9140" s="81"/>
    </row>
    <row r="9141" spans="1:5" x14ac:dyDescent="0.25">
      <c r="A9141" s="458">
        <v>44274</v>
      </c>
      <c r="B9141" s="81" t="s">
        <v>13</v>
      </c>
      <c r="C9141" s="460" t="s">
        <v>1167</v>
      </c>
      <c r="D9141" s="459">
        <v>4</v>
      </c>
      <c r="E9141" s="81"/>
    </row>
    <row r="9142" spans="1:5" x14ac:dyDescent="0.25">
      <c r="A9142" s="458">
        <v>44274</v>
      </c>
      <c r="B9142" s="81" t="s">
        <v>24</v>
      </c>
      <c r="C9142" s="81" t="s">
        <v>23</v>
      </c>
      <c r="D9142" s="459">
        <v>3</v>
      </c>
      <c r="E9142" s="81"/>
    </row>
    <row r="9143" spans="1:5" x14ac:dyDescent="0.25">
      <c r="A9143" s="458">
        <v>44274</v>
      </c>
      <c r="B9143" s="81" t="s">
        <v>47</v>
      </c>
      <c r="C9143" s="81" t="s">
        <v>47</v>
      </c>
      <c r="D9143" s="459">
        <v>1</v>
      </c>
      <c r="E9143" s="81"/>
    </row>
    <row r="9144" spans="1:5" x14ac:dyDescent="0.25">
      <c r="A9144" s="458">
        <v>44274</v>
      </c>
      <c r="B9144" s="81" t="s">
        <v>48</v>
      </c>
      <c r="C9144" s="460" t="s">
        <v>1380</v>
      </c>
      <c r="D9144" s="459">
        <v>1</v>
      </c>
      <c r="E9144" s="81"/>
    </row>
    <row r="9145" spans="1:5" x14ac:dyDescent="0.25">
      <c r="A9145" s="458">
        <v>44274</v>
      </c>
      <c r="B9145" s="81" t="s">
        <v>7</v>
      </c>
      <c r="C9145" s="460" t="s">
        <v>1191</v>
      </c>
      <c r="D9145" s="459">
        <v>3</v>
      </c>
      <c r="E9145" s="81"/>
    </row>
    <row r="9146" spans="1:5" x14ac:dyDescent="0.25">
      <c r="A9146" s="458">
        <v>44274</v>
      </c>
      <c r="B9146" s="81" t="s">
        <v>7</v>
      </c>
      <c r="C9146" s="81" t="s">
        <v>7</v>
      </c>
      <c r="D9146" s="459">
        <v>5</v>
      </c>
      <c r="E9146" s="81"/>
    </row>
    <row r="9147" spans="1:5" x14ac:dyDescent="0.25">
      <c r="A9147" s="458">
        <v>44274</v>
      </c>
      <c r="B9147" s="81" t="s">
        <v>9</v>
      </c>
      <c r="C9147" s="81" t="s">
        <v>9</v>
      </c>
      <c r="D9147" s="459">
        <v>6</v>
      </c>
      <c r="E9147" s="81"/>
    </row>
    <row r="9148" spans="1:5" x14ac:dyDescent="0.25">
      <c r="A9148" s="458">
        <v>44274</v>
      </c>
      <c r="B9148" s="81" t="s">
        <v>9</v>
      </c>
      <c r="C9148" s="81" t="s">
        <v>143</v>
      </c>
      <c r="D9148" s="459">
        <v>3</v>
      </c>
      <c r="E9148" s="81"/>
    </row>
    <row r="9149" spans="1:5" x14ac:dyDescent="0.25">
      <c r="A9149" s="458">
        <v>44274</v>
      </c>
      <c r="B9149" s="81" t="s">
        <v>15</v>
      </c>
      <c r="C9149" s="81" t="s">
        <v>283</v>
      </c>
      <c r="D9149" s="459">
        <v>7</v>
      </c>
      <c r="E9149" s="81"/>
    </row>
    <row r="9150" spans="1:5" x14ac:dyDescent="0.25">
      <c r="A9150" s="458">
        <v>44274</v>
      </c>
      <c r="B9150" s="81" t="s">
        <v>11</v>
      </c>
      <c r="C9150" s="81" t="s">
        <v>133</v>
      </c>
      <c r="D9150" s="459">
        <v>1</v>
      </c>
      <c r="E9150" s="81"/>
    </row>
    <row r="9151" spans="1:5" x14ac:dyDescent="0.25">
      <c r="A9151" s="458">
        <v>44274</v>
      </c>
      <c r="B9151" s="81" t="s">
        <v>12</v>
      </c>
      <c r="C9151" s="81" t="s">
        <v>12</v>
      </c>
      <c r="D9151" s="459">
        <v>5</v>
      </c>
      <c r="E9151" s="81"/>
    </row>
    <row r="9152" spans="1:5" x14ac:dyDescent="0.25">
      <c r="A9152" s="458">
        <v>44274</v>
      </c>
      <c r="B9152" s="81" t="s">
        <v>8</v>
      </c>
      <c r="C9152" s="460" t="s">
        <v>1232</v>
      </c>
      <c r="D9152" s="459">
        <v>2</v>
      </c>
      <c r="E9152" s="81"/>
    </row>
    <row r="9153" spans="1:5" x14ac:dyDescent="0.25">
      <c r="A9153" s="458">
        <v>44274</v>
      </c>
      <c r="B9153" s="81" t="s">
        <v>8</v>
      </c>
      <c r="C9153" s="81" t="s">
        <v>593</v>
      </c>
      <c r="D9153" s="459">
        <v>1</v>
      </c>
      <c r="E9153" s="81"/>
    </row>
    <row r="9154" spans="1:5" x14ac:dyDescent="0.25">
      <c r="A9154" s="458">
        <v>44274</v>
      </c>
      <c r="B9154" s="81" t="s">
        <v>8</v>
      </c>
      <c r="C9154" s="81" t="s">
        <v>8</v>
      </c>
      <c r="D9154" s="459">
        <v>22</v>
      </c>
      <c r="E9154" s="81"/>
    </row>
    <row r="9155" spans="1:5" x14ac:dyDescent="0.25">
      <c r="A9155" s="458">
        <v>44274</v>
      </c>
      <c r="B9155" s="81" t="s">
        <v>8</v>
      </c>
      <c r="C9155" s="81" t="s">
        <v>79</v>
      </c>
      <c r="D9155" s="459">
        <v>1</v>
      </c>
      <c r="E9155" s="81"/>
    </row>
    <row r="9156" spans="1:5" x14ac:dyDescent="0.25">
      <c r="A9156" s="458">
        <v>44274</v>
      </c>
      <c r="B9156" s="81" t="s">
        <v>8</v>
      </c>
      <c r="C9156" s="81" t="s">
        <v>110</v>
      </c>
      <c r="D9156" s="459">
        <v>2</v>
      </c>
      <c r="E9156" s="81"/>
    </row>
    <row r="9157" spans="1:5" x14ac:dyDescent="0.25">
      <c r="A9157" s="458">
        <v>44274</v>
      </c>
      <c r="B9157" s="81" t="s">
        <v>8</v>
      </c>
      <c r="C9157" s="81" t="s">
        <v>608</v>
      </c>
      <c r="D9157" s="459">
        <v>1</v>
      </c>
      <c r="E9157" s="81"/>
    </row>
    <row r="9158" spans="1:5" x14ac:dyDescent="0.25">
      <c r="A9158" s="458">
        <v>44274</v>
      </c>
      <c r="B9158" s="81" t="s">
        <v>49</v>
      </c>
      <c r="C9158" s="460" t="s">
        <v>1246</v>
      </c>
      <c r="D9158" s="459">
        <v>1</v>
      </c>
      <c r="E9158" s="81"/>
    </row>
    <row r="9159" spans="1:5" x14ac:dyDescent="0.25">
      <c r="A9159" s="458">
        <v>44274</v>
      </c>
      <c r="B9159" s="81" t="s">
        <v>50</v>
      </c>
      <c r="C9159" s="460" t="s">
        <v>1250</v>
      </c>
      <c r="D9159" s="459">
        <v>1</v>
      </c>
      <c r="E9159" s="81"/>
    </row>
    <row r="9160" spans="1:5" x14ac:dyDescent="0.25">
      <c r="A9160" s="458">
        <v>44274</v>
      </c>
      <c r="B9160" s="81" t="s">
        <v>50</v>
      </c>
      <c r="C9160" s="81" t="s">
        <v>365</v>
      </c>
      <c r="D9160" s="459">
        <v>1</v>
      </c>
      <c r="E9160" s="81"/>
    </row>
    <row r="9161" spans="1:5" x14ac:dyDescent="0.25">
      <c r="A9161" s="458">
        <v>44274</v>
      </c>
      <c r="B9161" s="81" t="s">
        <v>27</v>
      </c>
      <c r="C9161" s="81" t="s">
        <v>139</v>
      </c>
      <c r="D9161" s="459">
        <v>1</v>
      </c>
      <c r="E9161" s="81"/>
    </row>
    <row r="9162" spans="1:5" x14ac:dyDescent="0.25">
      <c r="A9162" s="458">
        <v>44274</v>
      </c>
      <c r="B9162" s="81" t="s">
        <v>27</v>
      </c>
      <c r="C9162" s="81" t="s">
        <v>233</v>
      </c>
      <c r="D9162" s="459">
        <v>1</v>
      </c>
      <c r="E9162" s="81"/>
    </row>
    <row r="9163" spans="1:5" x14ac:dyDescent="0.25">
      <c r="A9163" s="458">
        <v>44274</v>
      </c>
      <c r="B9163" s="81" t="s">
        <v>27</v>
      </c>
      <c r="C9163" s="81" t="s">
        <v>43</v>
      </c>
      <c r="D9163" s="459">
        <v>22</v>
      </c>
      <c r="E9163" s="81"/>
    </row>
    <row r="9164" spans="1:5" x14ac:dyDescent="0.25">
      <c r="A9164" s="458">
        <v>44274</v>
      </c>
      <c r="B9164" s="81" t="s">
        <v>51</v>
      </c>
      <c r="C9164" s="81" t="s">
        <v>51</v>
      </c>
      <c r="D9164" s="459">
        <v>4</v>
      </c>
      <c r="E9164" s="81"/>
    </row>
    <row r="9165" spans="1:5" x14ac:dyDescent="0.25">
      <c r="A9165" s="458">
        <v>44274</v>
      </c>
      <c r="B9165" s="81" t="s">
        <v>10</v>
      </c>
      <c r="C9165" s="81" t="s">
        <v>10</v>
      </c>
      <c r="D9165" s="459">
        <v>0</v>
      </c>
      <c r="E9165" s="81"/>
    </row>
    <row r="9166" spans="1:5" x14ac:dyDescent="0.25">
      <c r="A9166" s="458">
        <v>44275</v>
      </c>
      <c r="B9166" s="81" t="s">
        <v>14</v>
      </c>
      <c r="C9166" s="81" t="s">
        <v>14</v>
      </c>
      <c r="D9166" s="459">
        <v>5</v>
      </c>
      <c r="E9166" s="81"/>
    </row>
    <row r="9167" spans="1:5" x14ac:dyDescent="0.25">
      <c r="A9167" s="458">
        <v>44275</v>
      </c>
      <c r="B9167" s="81" t="s">
        <v>14</v>
      </c>
      <c r="C9167" s="81" t="s">
        <v>16</v>
      </c>
      <c r="D9167" s="459">
        <v>7</v>
      </c>
      <c r="E9167" s="81"/>
    </row>
    <row r="9168" spans="1:5" x14ac:dyDescent="0.25">
      <c r="A9168" s="458">
        <v>44275</v>
      </c>
      <c r="B9168" s="81" t="s">
        <v>14</v>
      </c>
      <c r="C9168" s="81" t="s">
        <v>84</v>
      </c>
      <c r="D9168" s="459">
        <v>3</v>
      </c>
      <c r="E9168" s="81"/>
    </row>
    <row r="9169" spans="1:5" x14ac:dyDescent="0.25">
      <c r="A9169" s="458">
        <v>44275</v>
      </c>
      <c r="B9169" s="81" t="s">
        <v>20</v>
      </c>
      <c r="C9169" s="81" t="s">
        <v>20</v>
      </c>
      <c r="D9169" s="459">
        <v>20</v>
      </c>
      <c r="E9169" s="81"/>
    </row>
    <row r="9170" spans="1:5" x14ac:dyDescent="0.25">
      <c r="A9170" s="458">
        <v>44275</v>
      </c>
      <c r="B9170" s="81" t="s">
        <v>13</v>
      </c>
      <c r="C9170" s="460" t="s">
        <v>93</v>
      </c>
      <c r="D9170" s="459">
        <v>1</v>
      </c>
      <c r="E9170" s="81"/>
    </row>
    <row r="9171" spans="1:5" x14ac:dyDescent="0.25">
      <c r="A9171" s="458">
        <v>44275</v>
      </c>
      <c r="B9171" s="81" t="s">
        <v>13</v>
      </c>
      <c r="C9171" s="81" t="s">
        <v>13</v>
      </c>
      <c r="D9171" s="459">
        <v>1</v>
      </c>
      <c r="E9171" s="81"/>
    </row>
    <row r="9172" spans="1:5" x14ac:dyDescent="0.25">
      <c r="A9172" s="458">
        <v>44275</v>
      </c>
      <c r="B9172" s="81" t="s">
        <v>13</v>
      </c>
      <c r="C9172" s="460" t="s">
        <v>1167</v>
      </c>
      <c r="D9172" s="459">
        <v>3</v>
      </c>
      <c r="E9172" s="81"/>
    </row>
    <row r="9173" spans="1:5" x14ac:dyDescent="0.25">
      <c r="A9173" s="458">
        <v>44275</v>
      </c>
      <c r="B9173" s="81" t="s">
        <v>24</v>
      </c>
      <c r="C9173" s="81" t="s">
        <v>23</v>
      </c>
      <c r="D9173" s="459">
        <v>1</v>
      </c>
      <c r="E9173" s="81"/>
    </row>
    <row r="9174" spans="1:5" x14ac:dyDescent="0.25">
      <c r="A9174" s="458">
        <v>44275</v>
      </c>
      <c r="B9174" s="81" t="s">
        <v>24</v>
      </c>
      <c r="C9174" s="81" t="s">
        <v>37</v>
      </c>
      <c r="D9174" s="459">
        <v>1</v>
      </c>
      <c r="E9174" s="81"/>
    </row>
    <row r="9175" spans="1:5" x14ac:dyDescent="0.25">
      <c r="A9175" s="458">
        <v>44275</v>
      </c>
      <c r="B9175" s="81" t="s">
        <v>47</v>
      </c>
      <c r="C9175" s="81" t="s">
        <v>47</v>
      </c>
      <c r="D9175" s="459">
        <v>2</v>
      </c>
      <c r="E9175" s="81"/>
    </row>
    <row r="9176" spans="1:5" x14ac:dyDescent="0.25">
      <c r="A9176" s="458">
        <v>44275</v>
      </c>
      <c r="B9176" s="81" t="s">
        <v>48</v>
      </c>
      <c r="C9176" s="460" t="s">
        <v>1380</v>
      </c>
      <c r="D9176" s="459">
        <v>1</v>
      </c>
      <c r="E9176" s="81"/>
    </row>
    <row r="9177" spans="1:5" x14ac:dyDescent="0.25">
      <c r="A9177" s="458">
        <v>44275</v>
      </c>
      <c r="B9177" s="81" t="s">
        <v>7</v>
      </c>
      <c r="C9177" s="81" t="s">
        <v>7</v>
      </c>
      <c r="D9177" s="459">
        <v>4</v>
      </c>
      <c r="E9177" s="81"/>
    </row>
    <row r="9178" spans="1:5" x14ac:dyDescent="0.25">
      <c r="A9178" s="458">
        <v>44275</v>
      </c>
      <c r="B9178" s="81" t="s">
        <v>9</v>
      </c>
      <c r="C9178" s="81" t="s">
        <v>362</v>
      </c>
      <c r="D9178" s="459">
        <v>1</v>
      </c>
      <c r="E9178" s="81"/>
    </row>
    <row r="9179" spans="1:5" x14ac:dyDescent="0.25">
      <c r="A9179" s="458">
        <v>44275</v>
      </c>
      <c r="B9179" s="81" t="s">
        <v>9</v>
      </c>
      <c r="C9179" s="81" t="s">
        <v>9</v>
      </c>
      <c r="D9179" s="459">
        <v>5</v>
      </c>
      <c r="E9179" s="81"/>
    </row>
    <row r="9180" spans="1:5" x14ac:dyDescent="0.25">
      <c r="A9180" s="458">
        <v>44275</v>
      </c>
      <c r="B9180" s="81" t="s">
        <v>9</v>
      </c>
      <c r="C9180" s="81" t="s">
        <v>17</v>
      </c>
      <c r="D9180" s="459">
        <v>6</v>
      </c>
      <c r="E9180" s="81"/>
    </row>
    <row r="9181" spans="1:5" x14ac:dyDescent="0.25">
      <c r="A9181" s="458">
        <v>44275</v>
      </c>
      <c r="B9181" s="81" t="s">
        <v>9</v>
      </c>
      <c r="C9181" s="81" t="s">
        <v>143</v>
      </c>
      <c r="D9181" s="459">
        <v>2</v>
      </c>
      <c r="E9181" s="81"/>
    </row>
    <row r="9182" spans="1:5" x14ac:dyDescent="0.25">
      <c r="A9182" s="458">
        <v>44275</v>
      </c>
      <c r="B9182" s="81" t="s">
        <v>15</v>
      </c>
      <c r="C9182" s="81" t="s">
        <v>1139</v>
      </c>
      <c r="D9182" s="459">
        <v>0</v>
      </c>
      <c r="E9182" s="81"/>
    </row>
    <row r="9183" spans="1:5" x14ac:dyDescent="0.25">
      <c r="A9183" s="458">
        <v>44275</v>
      </c>
      <c r="B9183" s="81" t="s">
        <v>11</v>
      </c>
      <c r="C9183" s="81" t="s">
        <v>11</v>
      </c>
      <c r="D9183" s="459">
        <v>2</v>
      </c>
      <c r="E9183" s="81"/>
    </row>
    <row r="9184" spans="1:5" x14ac:dyDescent="0.25">
      <c r="A9184" s="458">
        <v>44275</v>
      </c>
      <c r="B9184" s="81" t="s">
        <v>12</v>
      </c>
      <c r="C9184" s="81" t="s">
        <v>12</v>
      </c>
      <c r="D9184" s="459">
        <v>0</v>
      </c>
      <c r="E9184" s="81"/>
    </row>
    <row r="9185" spans="1:5" x14ac:dyDescent="0.25">
      <c r="A9185" s="458">
        <v>44275</v>
      </c>
      <c r="B9185" s="81" t="s">
        <v>8</v>
      </c>
      <c r="C9185" s="460" t="s">
        <v>1232</v>
      </c>
      <c r="D9185" s="459">
        <v>1</v>
      </c>
      <c r="E9185" s="81"/>
    </row>
    <row r="9186" spans="1:5" x14ac:dyDescent="0.25">
      <c r="A9186" s="458">
        <v>44275</v>
      </c>
      <c r="B9186" s="81" t="s">
        <v>8</v>
      </c>
      <c r="C9186" s="81" t="s">
        <v>58</v>
      </c>
      <c r="D9186" s="459">
        <v>4</v>
      </c>
      <c r="E9186" s="81"/>
    </row>
    <row r="9187" spans="1:5" x14ac:dyDescent="0.25">
      <c r="A9187" s="458">
        <v>44275</v>
      </c>
      <c r="B9187" s="81" t="s">
        <v>8</v>
      </c>
      <c r="C9187" s="81" t="s">
        <v>140</v>
      </c>
      <c r="D9187" s="459">
        <v>2</v>
      </c>
      <c r="E9187" s="81"/>
    </row>
    <row r="9188" spans="1:5" x14ac:dyDescent="0.25">
      <c r="A9188" s="458">
        <v>44275</v>
      </c>
      <c r="B9188" s="81" t="s">
        <v>8</v>
      </c>
      <c r="C9188" s="81" t="s">
        <v>8</v>
      </c>
      <c r="D9188" s="459">
        <v>27</v>
      </c>
      <c r="E9188" s="81"/>
    </row>
    <row r="9189" spans="1:5" x14ac:dyDescent="0.25">
      <c r="A9189" s="458">
        <v>44275</v>
      </c>
      <c r="B9189" s="81" t="s">
        <v>8</v>
      </c>
      <c r="C9189" s="81" t="s">
        <v>31</v>
      </c>
      <c r="D9189" s="459">
        <v>1</v>
      </c>
      <c r="E9189" s="81"/>
    </row>
    <row r="9190" spans="1:5" x14ac:dyDescent="0.25">
      <c r="A9190" s="458">
        <v>44275</v>
      </c>
      <c r="B9190" s="81" t="s">
        <v>8</v>
      </c>
      <c r="C9190" s="81" t="s">
        <v>79</v>
      </c>
      <c r="D9190" s="459">
        <v>2</v>
      </c>
      <c r="E9190" s="81"/>
    </row>
    <row r="9191" spans="1:5" x14ac:dyDescent="0.25">
      <c r="A9191" s="458">
        <v>44275</v>
      </c>
      <c r="B9191" s="81" t="s">
        <v>49</v>
      </c>
      <c r="C9191" s="81" t="s">
        <v>49</v>
      </c>
      <c r="D9191" s="459">
        <v>0</v>
      </c>
      <c r="E9191" s="81"/>
    </row>
    <row r="9192" spans="1:5" x14ac:dyDescent="0.25">
      <c r="A9192" s="458">
        <v>44275</v>
      </c>
      <c r="B9192" s="81" t="s">
        <v>50</v>
      </c>
      <c r="C9192" s="81" t="s">
        <v>1036</v>
      </c>
      <c r="D9192" s="459">
        <v>1</v>
      </c>
      <c r="E9192" s="81"/>
    </row>
    <row r="9193" spans="1:5" x14ac:dyDescent="0.25">
      <c r="A9193" s="458">
        <v>44275</v>
      </c>
      <c r="B9193" s="81" t="s">
        <v>50</v>
      </c>
      <c r="C9193" s="460" t="s">
        <v>1250</v>
      </c>
      <c r="D9193" s="459">
        <v>2</v>
      </c>
      <c r="E9193" s="81"/>
    </row>
    <row r="9194" spans="1:5" x14ac:dyDescent="0.25">
      <c r="A9194" s="458">
        <v>44275</v>
      </c>
      <c r="B9194" s="81" t="s">
        <v>50</v>
      </c>
      <c r="C9194" s="116" t="s">
        <v>1140</v>
      </c>
      <c r="D9194" s="459">
        <v>3</v>
      </c>
      <c r="E9194" s="81"/>
    </row>
    <row r="9195" spans="1:5" x14ac:dyDescent="0.25">
      <c r="A9195" s="458">
        <v>44275</v>
      </c>
      <c r="B9195" s="81" t="s">
        <v>50</v>
      </c>
      <c r="C9195" s="81" t="s">
        <v>365</v>
      </c>
      <c r="D9195" s="459">
        <v>4</v>
      </c>
      <c r="E9195" s="81"/>
    </row>
    <row r="9196" spans="1:5" x14ac:dyDescent="0.25">
      <c r="A9196" s="458">
        <v>44275</v>
      </c>
      <c r="B9196" s="81" t="s">
        <v>27</v>
      </c>
      <c r="C9196" s="81" t="s">
        <v>43</v>
      </c>
      <c r="D9196" s="459">
        <v>10</v>
      </c>
      <c r="E9196" s="81"/>
    </row>
    <row r="9197" spans="1:5" x14ac:dyDescent="0.25">
      <c r="A9197" s="458">
        <v>44275</v>
      </c>
      <c r="B9197" s="81" t="s">
        <v>51</v>
      </c>
      <c r="C9197" s="81" t="s">
        <v>51</v>
      </c>
      <c r="D9197" s="459">
        <v>1</v>
      </c>
      <c r="E9197" s="81"/>
    </row>
    <row r="9198" spans="1:5" x14ac:dyDescent="0.25">
      <c r="A9198" s="458">
        <v>44275</v>
      </c>
      <c r="B9198" s="81" t="s">
        <v>10</v>
      </c>
      <c r="C9198" s="460" t="s">
        <v>1261</v>
      </c>
      <c r="D9198" s="459">
        <v>1</v>
      </c>
      <c r="E9198" s="81"/>
    </row>
    <row r="9199" spans="1:5" x14ac:dyDescent="0.25">
      <c r="A9199" s="458">
        <v>44275</v>
      </c>
      <c r="B9199" s="81" t="s">
        <v>10</v>
      </c>
      <c r="C9199" s="81" t="s">
        <v>10</v>
      </c>
      <c r="D9199" s="459">
        <v>16</v>
      </c>
      <c r="E9199" s="81"/>
    </row>
    <row r="9200" spans="1:5" x14ac:dyDescent="0.25">
      <c r="A9200" s="458">
        <v>44276</v>
      </c>
      <c r="B9200" s="81" t="s">
        <v>14</v>
      </c>
      <c r="C9200" s="81" t="s">
        <v>14</v>
      </c>
      <c r="D9200" s="459">
        <v>0</v>
      </c>
      <c r="E9200" s="81"/>
    </row>
    <row r="9201" spans="1:5" x14ac:dyDescent="0.25">
      <c r="A9201" s="458">
        <v>44276</v>
      </c>
      <c r="B9201" s="81" t="s">
        <v>20</v>
      </c>
      <c r="C9201" s="81" t="s">
        <v>20</v>
      </c>
      <c r="D9201" s="459">
        <v>0</v>
      </c>
      <c r="E9201" s="81"/>
    </row>
    <row r="9202" spans="1:5" x14ac:dyDescent="0.25">
      <c r="A9202" s="458">
        <v>44276</v>
      </c>
      <c r="B9202" s="81" t="s">
        <v>13</v>
      </c>
      <c r="C9202" s="81" t="s">
        <v>13</v>
      </c>
      <c r="D9202" s="459">
        <v>0</v>
      </c>
      <c r="E9202" s="81"/>
    </row>
    <row r="9203" spans="1:5" x14ac:dyDescent="0.25">
      <c r="A9203" s="458">
        <v>44276</v>
      </c>
      <c r="B9203" s="81" t="s">
        <v>24</v>
      </c>
      <c r="C9203" s="81" t="s">
        <v>24</v>
      </c>
      <c r="D9203" s="459">
        <v>0</v>
      </c>
      <c r="E9203" s="81"/>
    </row>
    <row r="9204" spans="1:5" x14ac:dyDescent="0.25">
      <c r="A9204" s="458">
        <v>44276</v>
      </c>
      <c r="B9204" s="81" t="s">
        <v>47</v>
      </c>
      <c r="C9204" s="81" t="s">
        <v>47</v>
      </c>
      <c r="D9204" s="459">
        <v>0</v>
      </c>
      <c r="E9204" s="81"/>
    </row>
    <row r="9205" spans="1:5" x14ac:dyDescent="0.25">
      <c r="A9205" s="458">
        <v>44276</v>
      </c>
      <c r="B9205" s="81" t="s">
        <v>48</v>
      </c>
      <c r="C9205" s="460" t="s">
        <v>1380</v>
      </c>
      <c r="D9205" s="459">
        <v>0</v>
      </c>
      <c r="E9205" s="81"/>
    </row>
    <row r="9206" spans="1:5" x14ac:dyDescent="0.25">
      <c r="A9206" s="458">
        <v>44276</v>
      </c>
      <c r="B9206" s="81" t="s">
        <v>7</v>
      </c>
      <c r="C9206" s="81" t="s">
        <v>7</v>
      </c>
      <c r="D9206" s="459">
        <v>0</v>
      </c>
      <c r="E9206" s="81"/>
    </row>
    <row r="9207" spans="1:5" x14ac:dyDescent="0.25">
      <c r="A9207" s="458">
        <v>44276</v>
      </c>
      <c r="B9207" s="81" t="s">
        <v>9</v>
      </c>
      <c r="C9207" s="81" t="s">
        <v>9</v>
      </c>
      <c r="D9207" s="459">
        <v>0</v>
      </c>
      <c r="E9207" s="81"/>
    </row>
    <row r="9208" spans="1:5" x14ac:dyDescent="0.25">
      <c r="A9208" s="458">
        <v>44276</v>
      </c>
      <c r="B9208" s="81" t="s">
        <v>15</v>
      </c>
      <c r="C9208" s="81" t="s">
        <v>1139</v>
      </c>
      <c r="D9208" s="459">
        <v>0</v>
      </c>
      <c r="E9208" s="81"/>
    </row>
    <row r="9209" spans="1:5" x14ac:dyDescent="0.25">
      <c r="A9209" s="458">
        <v>44276</v>
      </c>
      <c r="B9209" s="81" t="s">
        <v>11</v>
      </c>
      <c r="C9209" s="81" t="s">
        <v>11</v>
      </c>
      <c r="D9209" s="459">
        <v>0</v>
      </c>
      <c r="E9209" s="81"/>
    </row>
    <row r="9210" spans="1:5" x14ac:dyDescent="0.25">
      <c r="A9210" s="458">
        <v>44276</v>
      </c>
      <c r="B9210" s="81" t="s">
        <v>12</v>
      </c>
      <c r="C9210" s="81" t="s">
        <v>12</v>
      </c>
      <c r="D9210" s="459">
        <v>0</v>
      </c>
      <c r="E9210" s="81"/>
    </row>
    <row r="9211" spans="1:5" x14ac:dyDescent="0.25">
      <c r="A9211" s="458">
        <v>44276</v>
      </c>
      <c r="B9211" s="81" t="s">
        <v>8</v>
      </c>
      <c r="C9211" s="81" t="s">
        <v>8</v>
      </c>
      <c r="D9211" s="459">
        <v>0</v>
      </c>
      <c r="E9211" s="81"/>
    </row>
    <row r="9212" spans="1:5" x14ac:dyDescent="0.25">
      <c r="A9212" s="458">
        <v>44276</v>
      </c>
      <c r="B9212" s="81" t="s">
        <v>49</v>
      </c>
      <c r="C9212" s="81" t="s">
        <v>49</v>
      </c>
      <c r="D9212" s="459">
        <v>0</v>
      </c>
      <c r="E9212" s="81"/>
    </row>
    <row r="9213" spans="1:5" x14ac:dyDescent="0.25">
      <c r="A9213" s="458">
        <v>44276</v>
      </c>
      <c r="B9213" s="81" t="s">
        <v>50</v>
      </c>
      <c r="C9213" s="81" t="s">
        <v>365</v>
      </c>
      <c r="D9213" s="459">
        <v>0</v>
      </c>
      <c r="E9213" s="81"/>
    </row>
    <row r="9214" spans="1:5" x14ac:dyDescent="0.25">
      <c r="A9214" s="458">
        <v>44276</v>
      </c>
      <c r="B9214" s="81" t="s">
        <v>27</v>
      </c>
      <c r="C9214" s="460" t="s">
        <v>43</v>
      </c>
      <c r="D9214" s="459">
        <v>0</v>
      </c>
      <c r="E9214" s="81"/>
    </row>
    <row r="9215" spans="1:5" x14ac:dyDescent="0.25">
      <c r="A9215" s="458">
        <v>44276</v>
      </c>
      <c r="B9215" s="81" t="s">
        <v>51</v>
      </c>
      <c r="C9215" s="81" t="s">
        <v>51</v>
      </c>
      <c r="D9215" s="459">
        <v>0</v>
      </c>
      <c r="E9215" s="81"/>
    </row>
    <row r="9216" spans="1:5" x14ac:dyDescent="0.25">
      <c r="A9216" s="458">
        <v>44276</v>
      </c>
      <c r="B9216" s="81" t="s">
        <v>10</v>
      </c>
      <c r="C9216" s="81" t="s">
        <v>10</v>
      </c>
      <c r="D9216" s="459">
        <v>0</v>
      </c>
      <c r="E9216" s="81"/>
    </row>
    <row r="9217" spans="1:5" x14ac:dyDescent="0.25">
      <c r="A9217" s="458">
        <v>44277</v>
      </c>
      <c r="B9217" s="81" t="s">
        <v>14</v>
      </c>
      <c r="C9217" s="81" t="s">
        <v>936</v>
      </c>
      <c r="D9217" s="459">
        <v>1</v>
      </c>
      <c r="E9217" s="81"/>
    </row>
    <row r="9218" spans="1:5" x14ac:dyDescent="0.25">
      <c r="A9218" s="458">
        <v>44277</v>
      </c>
      <c r="B9218" s="81" t="s">
        <v>14</v>
      </c>
      <c r="C9218" s="81" t="s">
        <v>14</v>
      </c>
      <c r="D9218" s="459">
        <v>23</v>
      </c>
      <c r="E9218" s="81"/>
    </row>
    <row r="9219" spans="1:5" x14ac:dyDescent="0.25">
      <c r="A9219" s="458">
        <v>44277</v>
      </c>
      <c r="B9219" s="81" t="s">
        <v>14</v>
      </c>
      <c r="C9219" s="460" t="s">
        <v>1149</v>
      </c>
      <c r="D9219" s="459">
        <v>1</v>
      </c>
      <c r="E9219" s="81"/>
    </row>
    <row r="9220" spans="1:5" x14ac:dyDescent="0.25">
      <c r="A9220" s="458">
        <v>44277</v>
      </c>
      <c r="B9220" s="81" t="s">
        <v>14</v>
      </c>
      <c r="C9220" s="460" t="s">
        <v>1150</v>
      </c>
      <c r="D9220" s="459">
        <v>1</v>
      </c>
      <c r="E9220" s="81"/>
    </row>
    <row r="9221" spans="1:5" x14ac:dyDescent="0.25">
      <c r="A9221" s="458">
        <v>44277</v>
      </c>
      <c r="B9221" s="81" t="s">
        <v>14</v>
      </c>
      <c r="C9221" s="81" t="s">
        <v>16</v>
      </c>
      <c r="D9221" s="459">
        <v>6</v>
      </c>
      <c r="E9221" s="81"/>
    </row>
    <row r="9222" spans="1:5" x14ac:dyDescent="0.25">
      <c r="A9222" s="458">
        <v>44277</v>
      </c>
      <c r="B9222" s="81" t="s">
        <v>14</v>
      </c>
      <c r="C9222" s="81" t="s">
        <v>794</v>
      </c>
      <c r="D9222" s="459">
        <v>2</v>
      </c>
      <c r="E9222" s="81"/>
    </row>
    <row r="9223" spans="1:5" x14ac:dyDescent="0.25">
      <c r="A9223" s="458">
        <v>44277</v>
      </c>
      <c r="B9223" s="81" t="s">
        <v>14</v>
      </c>
      <c r="C9223" s="81" t="s">
        <v>84</v>
      </c>
      <c r="D9223" s="459">
        <v>12</v>
      </c>
      <c r="E9223" s="81"/>
    </row>
    <row r="9224" spans="1:5" x14ac:dyDescent="0.25">
      <c r="A9224" s="458">
        <v>44277</v>
      </c>
      <c r="B9224" s="81" t="s">
        <v>20</v>
      </c>
      <c r="C9224" s="81" t="s">
        <v>20</v>
      </c>
      <c r="D9224" s="459">
        <v>9</v>
      </c>
      <c r="E9224" s="81"/>
    </row>
    <row r="9225" spans="1:5" x14ac:dyDescent="0.25">
      <c r="A9225" s="458">
        <v>44277</v>
      </c>
      <c r="B9225" s="81" t="s">
        <v>13</v>
      </c>
      <c r="C9225" s="460" t="s">
        <v>1165</v>
      </c>
      <c r="D9225" s="459">
        <v>2</v>
      </c>
      <c r="E9225" s="81"/>
    </row>
    <row r="9226" spans="1:5" x14ac:dyDescent="0.25">
      <c r="A9226" s="458">
        <v>44277</v>
      </c>
      <c r="B9226" s="81" t="s">
        <v>13</v>
      </c>
      <c r="C9226" s="460" t="s">
        <v>1167</v>
      </c>
      <c r="D9226" s="459">
        <v>7</v>
      </c>
      <c r="E9226" s="81"/>
    </row>
    <row r="9227" spans="1:5" x14ac:dyDescent="0.25">
      <c r="A9227" s="458">
        <v>44277</v>
      </c>
      <c r="B9227" s="81" t="s">
        <v>24</v>
      </c>
      <c r="C9227" s="81" t="s">
        <v>23</v>
      </c>
      <c r="D9227" s="459">
        <v>4</v>
      </c>
      <c r="E9227" s="81"/>
    </row>
    <row r="9228" spans="1:5" x14ac:dyDescent="0.25">
      <c r="A9228" s="458">
        <v>44277</v>
      </c>
      <c r="B9228" s="81" t="s">
        <v>24</v>
      </c>
      <c r="C9228" s="81" t="s">
        <v>24</v>
      </c>
      <c r="D9228" s="459">
        <v>2</v>
      </c>
      <c r="E9228" s="81"/>
    </row>
    <row r="9229" spans="1:5" x14ac:dyDescent="0.25">
      <c r="A9229" s="458">
        <v>44277</v>
      </c>
      <c r="B9229" s="81" t="s">
        <v>47</v>
      </c>
      <c r="C9229" s="460" t="s">
        <v>1183</v>
      </c>
      <c r="D9229" s="459">
        <v>1</v>
      </c>
      <c r="E9229" s="81"/>
    </row>
    <row r="9230" spans="1:5" x14ac:dyDescent="0.25">
      <c r="A9230" s="458">
        <v>44277</v>
      </c>
      <c r="B9230" s="81" t="s">
        <v>47</v>
      </c>
      <c r="C9230" s="81" t="s">
        <v>47</v>
      </c>
      <c r="D9230" s="459">
        <v>6</v>
      </c>
      <c r="E9230" s="81"/>
    </row>
    <row r="9231" spans="1:5" x14ac:dyDescent="0.25">
      <c r="A9231" s="458">
        <v>44277</v>
      </c>
      <c r="B9231" s="81" t="s">
        <v>47</v>
      </c>
      <c r="C9231" s="81" t="s">
        <v>1042</v>
      </c>
      <c r="D9231" s="459">
        <v>1</v>
      </c>
      <c r="E9231" s="81"/>
    </row>
    <row r="9232" spans="1:5" x14ac:dyDescent="0.25">
      <c r="A9232" s="458">
        <v>44277</v>
      </c>
      <c r="B9232" s="81" t="s">
        <v>48</v>
      </c>
      <c r="C9232" s="460" t="s">
        <v>1380</v>
      </c>
      <c r="D9232" s="459">
        <v>0</v>
      </c>
      <c r="E9232" s="81"/>
    </row>
    <row r="9233" spans="1:5" x14ac:dyDescent="0.25">
      <c r="A9233" s="458">
        <v>44277</v>
      </c>
      <c r="B9233" s="81" t="s">
        <v>7</v>
      </c>
      <c r="C9233" s="460" t="s">
        <v>1191</v>
      </c>
      <c r="D9233" s="459">
        <v>7</v>
      </c>
      <c r="E9233" s="81"/>
    </row>
    <row r="9234" spans="1:5" x14ac:dyDescent="0.25">
      <c r="A9234" s="458">
        <v>44277</v>
      </c>
      <c r="B9234" s="81" t="s">
        <v>7</v>
      </c>
      <c r="C9234" s="81" t="s">
        <v>7</v>
      </c>
      <c r="D9234" s="459">
        <v>4</v>
      </c>
      <c r="E9234" s="81"/>
    </row>
    <row r="9235" spans="1:5" x14ac:dyDescent="0.25">
      <c r="A9235" s="458">
        <v>44277</v>
      </c>
      <c r="B9235" s="81" t="s">
        <v>9</v>
      </c>
      <c r="C9235" s="81" t="s">
        <v>9</v>
      </c>
      <c r="D9235" s="459">
        <v>26</v>
      </c>
      <c r="E9235" s="81"/>
    </row>
    <row r="9236" spans="1:5" x14ac:dyDescent="0.25">
      <c r="A9236" s="458">
        <v>44277</v>
      </c>
      <c r="B9236" s="81" t="s">
        <v>9</v>
      </c>
      <c r="C9236" s="81" t="s">
        <v>17</v>
      </c>
      <c r="D9236" s="459">
        <v>5</v>
      </c>
      <c r="E9236" s="81"/>
    </row>
    <row r="9237" spans="1:5" x14ac:dyDescent="0.25">
      <c r="A9237" s="458">
        <v>44277</v>
      </c>
      <c r="B9237" s="81" t="s">
        <v>9</v>
      </c>
      <c r="C9237" s="81" t="s">
        <v>143</v>
      </c>
      <c r="D9237" s="459">
        <v>4</v>
      </c>
      <c r="E9237" s="81"/>
    </row>
    <row r="9238" spans="1:5" x14ac:dyDescent="0.25">
      <c r="A9238" s="458">
        <v>44277</v>
      </c>
      <c r="B9238" s="81" t="s">
        <v>15</v>
      </c>
      <c r="C9238" s="81" t="s">
        <v>283</v>
      </c>
      <c r="D9238" s="459">
        <v>5</v>
      </c>
      <c r="E9238" s="81"/>
    </row>
    <row r="9239" spans="1:5" x14ac:dyDescent="0.25">
      <c r="A9239" s="458">
        <v>44277</v>
      </c>
      <c r="B9239" s="81" t="s">
        <v>11</v>
      </c>
      <c r="C9239" s="81" t="s">
        <v>11</v>
      </c>
      <c r="D9239" s="459">
        <v>6</v>
      </c>
      <c r="E9239" s="81"/>
    </row>
    <row r="9240" spans="1:5" x14ac:dyDescent="0.25">
      <c r="A9240" s="458">
        <v>44277</v>
      </c>
      <c r="B9240" s="81" t="s">
        <v>11</v>
      </c>
      <c r="C9240" s="81" t="s">
        <v>133</v>
      </c>
      <c r="D9240" s="459">
        <v>1</v>
      </c>
      <c r="E9240" s="81"/>
    </row>
    <row r="9241" spans="1:5" x14ac:dyDescent="0.25">
      <c r="A9241" s="458">
        <v>44277</v>
      </c>
      <c r="B9241" s="81" t="s">
        <v>12</v>
      </c>
      <c r="C9241" s="81" t="s">
        <v>12</v>
      </c>
      <c r="D9241" s="459">
        <v>0</v>
      </c>
      <c r="E9241" s="81"/>
    </row>
    <row r="9242" spans="1:5" x14ac:dyDescent="0.25">
      <c r="A9242" s="458">
        <v>44277</v>
      </c>
      <c r="B9242" s="81" t="s">
        <v>8</v>
      </c>
      <c r="C9242" s="81" t="s">
        <v>58</v>
      </c>
      <c r="D9242" s="459">
        <v>1</v>
      </c>
      <c r="E9242" s="81"/>
    </row>
    <row r="9243" spans="1:5" x14ac:dyDescent="0.25">
      <c r="A9243" s="458">
        <v>44277</v>
      </c>
      <c r="B9243" s="81" t="s">
        <v>8</v>
      </c>
      <c r="C9243" s="81" t="s">
        <v>203</v>
      </c>
      <c r="D9243" s="459">
        <v>2</v>
      </c>
      <c r="E9243" s="81"/>
    </row>
    <row r="9244" spans="1:5" x14ac:dyDescent="0.25">
      <c r="A9244" s="458">
        <v>44277</v>
      </c>
      <c r="B9244" s="81" t="s">
        <v>8</v>
      </c>
      <c r="C9244" s="81" t="s">
        <v>8</v>
      </c>
      <c r="D9244" s="459">
        <v>45</v>
      </c>
      <c r="E9244" s="81"/>
    </row>
    <row r="9245" spans="1:5" x14ac:dyDescent="0.25">
      <c r="A9245" s="458">
        <v>44277</v>
      </c>
      <c r="B9245" s="81" t="s">
        <v>8</v>
      </c>
      <c r="C9245" s="81" t="s">
        <v>31</v>
      </c>
      <c r="D9245" s="459">
        <v>3</v>
      </c>
      <c r="E9245" s="81"/>
    </row>
    <row r="9246" spans="1:5" x14ac:dyDescent="0.25">
      <c r="A9246" s="458">
        <v>44277</v>
      </c>
      <c r="B9246" s="81" t="s">
        <v>8</v>
      </c>
      <c r="C9246" s="81" t="s">
        <v>110</v>
      </c>
      <c r="D9246" s="459">
        <v>2</v>
      </c>
      <c r="E9246" s="81"/>
    </row>
    <row r="9247" spans="1:5" x14ac:dyDescent="0.25">
      <c r="A9247" s="458">
        <v>44277</v>
      </c>
      <c r="B9247" s="81" t="s">
        <v>8</v>
      </c>
      <c r="C9247" s="81" t="s">
        <v>345</v>
      </c>
      <c r="D9247" s="459">
        <v>1</v>
      </c>
      <c r="E9247" s="81"/>
    </row>
    <row r="9248" spans="1:5" x14ac:dyDescent="0.25">
      <c r="A9248" s="458">
        <v>44277</v>
      </c>
      <c r="B9248" s="81" t="s">
        <v>49</v>
      </c>
      <c r="C9248" s="81" t="s">
        <v>49</v>
      </c>
      <c r="D9248" s="459">
        <v>0</v>
      </c>
      <c r="E9248" s="81"/>
    </row>
    <row r="9249" spans="1:5" x14ac:dyDescent="0.25">
      <c r="A9249" s="458">
        <v>44277</v>
      </c>
      <c r="B9249" s="81" t="s">
        <v>50</v>
      </c>
      <c r="C9249" s="81" t="s">
        <v>1036</v>
      </c>
      <c r="D9249" s="459">
        <v>1</v>
      </c>
      <c r="E9249" s="81"/>
    </row>
    <row r="9250" spans="1:5" x14ac:dyDescent="0.25">
      <c r="A9250" s="458">
        <v>44277</v>
      </c>
      <c r="B9250" s="81" t="s">
        <v>50</v>
      </c>
      <c r="C9250" s="460" t="s">
        <v>1250</v>
      </c>
      <c r="D9250" s="459">
        <v>1</v>
      </c>
      <c r="E9250" s="81"/>
    </row>
    <row r="9251" spans="1:5" x14ac:dyDescent="0.25">
      <c r="A9251" s="458">
        <v>44277</v>
      </c>
      <c r="B9251" s="81" t="s">
        <v>50</v>
      </c>
      <c r="C9251" s="116" t="s">
        <v>1140</v>
      </c>
      <c r="D9251" s="459">
        <v>4</v>
      </c>
      <c r="E9251" s="81"/>
    </row>
    <row r="9252" spans="1:5" x14ac:dyDescent="0.25">
      <c r="A9252" s="458">
        <v>44277</v>
      </c>
      <c r="B9252" s="81" t="s">
        <v>50</v>
      </c>
      <c r="C9252" s="81" t="s">
        <v>365</v>
      </c>
      <c r="D9252" s="459">
        <v>1</v>
      </c>
      <c r="E9252" s="81"/>
    </row>
    <row r="9253" spans="1:5" x14ac:dyDescent="0.25">
      <c r="A9253" s="458">
        <v>44277</v>
      </c>
      <c r="B9253" s="81" t="s">
        <v>27</v>
      </c>
      <c r="C9253" s="81" t="s">
        <v>139</v>
      </c>
      <c r="D9253" s="459">
        <v>1</v>
      </c>
      <c r="E9253" s="81"/>
    </row>
    <row r="9254" spans="1:5" x14ac:dyDescent="0.25">
      <c r="A9254" s="458">
        <v>44277</v>
      </c>
      <c r="B9254" s="81" t="s">
        <v>27</v>
      </c>
      <c r="C9254" s="460" t="s">
        <v>1255</v>
      </c>
      <c r="D9254" s="459">
        <v>1</v>
      </c>
      <c r="E9254" s="81"/>
    </row>
    <row r="9255" spans="1:5" x14ac:dyDescent="0.25">
      <c r="A9255" s="458">
        <v>44277</v>
      </c>
      <c r="B9255" s="81" t="s">
        <v>27</v>
      </c>
      <c r="C9255" s="81" t="s">
        <v>43</v>
      </c>
      <c r="D9255" s="459">
        <v>18</v>
      </c>
      <c r="E9255" s="81"/>
    </row>
    <row r="9256" spans="1:5" x14ac:dyDescent="0.25">
      <c r="A9256" s="458">
        <v>44277</v>
      </c>
      <c r="B9256" s="81" t="s">
        <v>27</v>
      </c>
      <c r="C9256" s="81" t="s">
        <v>921</v>
      </c>
      <c r="D9256" s="459">
        <v>1</v>
      </c>
      <c r="E9256" s="81"/>
    </row>
    <row r="9257" spans="1:5" x14ac:dyDescent="0.25">
      <c r="A9257" s="458">
        <v>44277</v>
      </c>
      <c r="B9257" s="81" t="s">
        <v>51</v>
      </c>
      <c r="C9257" s="81" t="s">
        <v>51</v>
      </c>
      <c r="D9257" s="459">
        <v>2</v>
      </c>
      <c r="E9257" s="81"/>
    </row>
    <row r="9258" spans="1:5" x14ac:dyDescent="0.25">
      <c r="A9258" s="458">
        <v>44277</v>
      </c>
      <c r="B9258" s="81" t="s">
        <v>10</v>
      </c>
      <c r="C9258" s="81" t="s">
        <v>10</v>
      </c>
      <c r="D9258" s="459">
        <v>11</v>
      </c>
      <c r="E9258" s="81"/>
    </row>
    <row r="9259" spans="1:5" x14ac:dyDescent="0.25">
      <c r="A9259" s="458">
        <v>44278</v>
      </c>
      <c r="B9259" s="81" t="s">
        <v>14</v>
      </c>
      <c r="C9259" s="81" t="s">
        <v>14</v>
      </c>
      <c r="D9259" s="459">
        <v>17</v>
      </c>
      <c r="E9259" s="81"/>
    </row>
    <row r="9260" spans="1:5" x14ac:dyDescent="0.25">
      <c r="A9260" s="458">
        <v>44278</v>
      </c>
      <c r="B9260" s="81" t="s">
        <v>14</v>
      </c>
      <c r="C9260" s="81" t="s">
        <v>16</v>
      </c>
      <c r="D9260" s="459">
        <v>14</v>
      </c>
      <c r="E9260" s="81"/>
    </row>
    <row r="9261" spans="1:5" x14ac:dyDescent="0.25">
      <c r="A9261" s="458">
        <v>44278</v>
      </c>
      <c r="B9261" s="81" t="s">
        <v>20</v>
      </c>
      <c r="C9261" s="81" t="s">
        <v>20</v>
      </c>
      <c r="D9261" s="459">
        <v>2</v>
      </c>
      <c r="E9261" s="81"/>
    </row>
    <row r="9262" spans="1:5" x14ac:dyDescent="0.25">
      <c r="A9262" s="458">
        <v>44278</v>
      </c>
      <c r="B9262" s="81" t="s">
        <v>13</v>
      </c>
      <c r="C9262" s="81" t="s">
        <v>13</v>
      </c>
      <c r="D9262" s="459">
        <v>1</v>
      </c>
      <c r="E9262" s="81"/>
    </row>
    <row r="9263" spans="1:5" x14ac:dyDescent="0.25">
      <c r="A9263" s="458">
        <v>44278</v>
      </c>
      <c r="B9263" s="81" t="s">
        <v>13</v>
      </c>
      <c r="C9263" s="460" t="s">
        <v>1165</v>
      </c>
      <c r="D9263" s="459">
        <v>2</v>
      </c>
      <c r="E9263" s="81"/>
    </row>
    <row r="9264" spans="1:5" x14ac:dyDescent="0.25">
      <c r="A9264" s="458">
        <v>44278</v>
      </c>
      <c r="B9264" s="81" t="s">
        <v>13</v>
      </c>
      <c r="C9264" s="460" t="s">
        <v>1167</v>
      </c>
      <c r="D9264" s="459">
        <v>2</v>
      </c>
      <c r="E9264" s="81"/>
    </row>
    <row r="9265" spans="1:5" x14ac:dyDescent="0.25">
      <c r="A9265" s="458">
        <v>44278</v>
      </c>
      <c r="B9265" s="81" t="s">
        <v>24</v>
      </c>
      <c r="C9265" s="81" t="s">
        <v>23</v>
      </c>
      <c r="D9265" s="459">
        <v>2</v>
      </c>
      <c r="E9265" s="81"/>
    </row>
    <row r="9266" spans="1:5" x14ac:dyDescent="0.25">
      <c r="A9266" s="458">
        <v>44278</v>
      </c>
      <c r="B9266" s="81" t="s">
        <v>24</v>
      </c>
      <c r="C9266" s="81" t="s">
        <v>24</v>
      </c>
      <c r="D9266" s="459">
        <v>1</v>
      </c>
      <c r="E9266" s="81"/>
    </row>
    <row r="9267" spans="1:5" x14ac:dyDescent="0.25">
      <c r="A9267" s="458">
        <v>44278</v>
      </c>
      <c r="B9267" s="81" t="s">
        <v>24</v>
      </c>
      <c r="C9267" s="81" t="s">
        <v>36</v>
      </c>
      <c r="D9267" s="459">
        <v>1</v>
      </c>
      <c r="E9267" s="81"/>
    </row>
    <row r="9268" spans="1:5" x14ac:dyDescent="0.25">
      <c r="A9268" s="458">
        <v>44278</v>
      </c>
      <c r="B9268" s="81" t="s">
        <v>47</v>
      </c>
      <c r="C9268" s="81" t="s">
        <v>47</v>
      </c>
      <c r="D9268" s="459">
        <v>0</v>
      </c>
      <c r="E9268" s="81"/>
    </row>
    <row r="9269" spans="1:5" x14ac:dyDescent="0.25">
      <c r="A9269" s="458">
        <v>44278</v>
      </c>
      <c r="B9269" s="81" t="s">
        <v>48</v>
      </c>
      <c r="C9269" s="460" t="s">
        <v>1380</v>
      </c>
      <c r="D9269" s="459">
        <v>4</v>
      </c>
      <c r="E9269" s="81"/>
    </row>
    <row r="9270" spans="1:5" x14ac:dyDescent="0.25">
      <c r="A9270" s="458">
        <v>44278</v>
      </c>
      <c r="B9270" s="81" t="s">
        <v>7</v>
      </c>
      <c r="C9270" s="81" t="s">
        <v>7</v>
      </c>
      <c r="D9270" s="459">
        <v>1</v>
      </c>
      <c r="E9270" s="81"/>
    </row>
    <row r="9271" spans="1:5" x14ac:dyDescent="0.25">
      <c r="A9271" s="458">
        <v>44278</v>
      </c>
      <c r="B9271" s="81" t="s">
        <v>9</v>
      </c>
      <c r="C9271" s="81" t="s">
        <v>9</v>
      </c>
      <c r="D9271" s="459">
        <v>4</v>
      </c>
      <c r="E9271" s="81"/>
    </row>
    <row r="9272" spans="1:5" x14ac:dyDescent="0.25">
      <c r="A9272" s="458">
        <v>44278</v>
      </c>
      <c r="B9272" s="81" t="s">
        <v>9</v>
      </c>
      <c r="C9272" s="81" t="s">
        <v>143</v>
      </c>
      <c r="D9272" s="459">
        <v>2</v>
      </c>
      <c r="E9272" s="81"/>
    </row>
    <row r="9273" spans="1:5" x14ac:dyDescent="0.25">
      <c r="A9273" s="458">
        <v>44278</v>
      </c>
      <c r="B9273" s="81" t="s">
        <v>15</v>
      </c>
      <c r="C9273" s="81" t="s">
        <v>107</v>
      </c>
      <c r="D9273" s="459">
        <v>1</v>
      </c>
      <c r="E9273" s="81"/>
    </row>
    <row r="9274" spans="1:5" x14ac:dyDescent="0.25">
      <c r="A9274" s="458">
        <v>44278</v>
      </c>
      <c r="B9274" s="81" t="s">
        <v>15</v>
      </c>
      <c r="C9274" s="81" t="s">
        <v>1139</v>
      </c>
      <c r="D9274" s="459">
        <v>1</v>
      </c>
      <c r="E9274" s="81"/>
    </row>
    <row r="9275" spans="1:5" x14ac:dyDescent="0.25">
      <c r="A9275" s="458">
        <v>44278</v>
      </c>
      <c r="B9275" s="81" t="s">
        <v>15</v>
      </c>
      <c r="C9275" s="81" t="s">
        <v>283</v>
      </c>
      <c r="D9275" s="459">
        <v>7</v>
      </c>
      <c r="E9275" s="81"/>
    </row>
    <row r="9276" spans="1:5" x14ac:dyDescent="0.25">
      <c r="A9276" s="458">
        <v>44278</v>
      </c>
      <c r="B9276" s="81" t="s">
        <v>11</v>
      </c>
      <c r="C9276" s="81" t="s">
        <v>133</v>
      </c>
      <c r="D9276" s="459">
        <v>1</v>
      </c>
      <c r="E9276" s="81"/>
    </row>
    <row r="9277" spans="1:5" x14ac:dyDescent="0.25">
      <c r="A9277" s="458">
        <v>44278</v>
      </c>
      <c r="B9277" s="81" t="s">
        <v>12</v>
      </c>
      <c r="C9277" s="81" t="s">
        <v>12</v>
      </c>
      <c r="D9277" s="459">
        <v>0</v>
      </c>
      <c r="E9277" s="81"/>
    </row>
    <row r="9278" spans="1:5" x14ac:dyDescent="0.25">
      <c r="A9278" s="458">
        <v>44278</v>
      </c>
      <c r="B9278" s="81" t="s">
        <v>8</v>
      </c>
      <c r="C9278" s="81" t="s">
        <v>58</v>
      </c>
      <c r="D9278" s="459">
        <v>1</v>
      </c>
      <c r="E9278" s="81"/>
    </row>
    <row r="9279" spans="1:5" x14ac:dyDescent="0.25">
      <c r="A9279" s="458">
        <v>44278</v>
      </c>
      <c r="B9279" s="81" t="s">
        <v>8</v>
      </c>
      <c r="C9279" s="81" t="s">
        <v>203</v>
      </c>
      <c r="D9279" s="459">
        <v>2</v>
      </c>
      <c r="E9279" s="81"/>
    </row>
    <row r="9280" spans="1:5" x14ac:dyDescent="0.25">
      <c r="A9280" s="458">
        <v>44278</v>
      </c>
      <c r="B9280" s="81" t="s">
        <v>8</v>
      </c>
      <c r="C9280" s="81" t="s">
        <v>40</v>
      </c>
      <c r="D9280" s="459">
        <v>2</v>
      </c>
      <c r="E9280" s="81"/>
    </row>
    <row r="9281" spans="1:5" x14ac:dyDescent="0.25">
      <c r="A9281" s="458">
        <v>44278</v>
      </c>
      <c r="B9281" s="81" t="s">
        <v>8</v>
      </c>
      <c r="C9281" s="81" t="s">
        <v>8</v>
      </c>
      <c r="D9281" s="459">
        <v>23</v>
      </c>
      <c r="E9281" s="81"/>
    </row>
    <row r="9282" spans="1:5" x14ac:dyDescent="0.25">
      <c r="A9282" s="458">
        <v>44278</v>
      </c>
      <c r="B9282" s="81" t="s">
        <v>8</v>
      </c>
      <c r="C9282" s="81" t="s">
        <v>31</v>
      </c>
      <c r="D9282" s="459">
        <v>2</v>
      </c>
      <c r="E9282" s="81"/>
    </row>
    <row r="9283" spans="1:5" x14ac:dyDescent="0.25">
      <c r="A9283" s="458">
        <v>44278</v>
      </c>
      <c r="B9283" s="81" t="s">
        <v>49</v>
      </c>
      <c r="C9283" s="81" t="s">
        <v>49</v>
      </c>
      <c r="D9283" s="459">
        <v>0</v>
      </c>
      <c r="E9283" s="81"/>
    </row>
    <row r="9284" spans="1:5" x14ac:dyDescent="0.25">
      <c r="A9284" s="458">
        <v>44278</v>
      </c>
      <c r="B9284" s="81" t="s">
        <v>50</v>
      </c>
      <c r="C9284" s="81" t="s">
        <v>365</v>
      </c>
      <c r="D9284" s="459">
        <v>2</v>
      </c>
      <c r="E9284" s="81"/>
    </row>
    <row r="9285" spans="1:5" x14ac:dyDescent="0.25">
      <c r="A9285" s="458">
        <v>44278</v>
      </c>
      <c r="B9285" s="81" t="s">
        <v>27</v>
      </c>
      <c r="C9285" s="81" t="s">
        <v>43</v>
      </c>
      <c r="D9285" s="459">
        <v>20</v>
      </c>
      <c r="E9285" s="81"/>
    </row>
    <row r="9286" spans="1:5" x14ac:dyDescent="0.25">
      <c r="A9286" s="458">
        <v>44278</v>
      </c>
      <c r="B9286" s="81" t="s">
        <v>51</v>
      </c>
      <c r="C9286" s="81" t="s">
        <v>51</v>
      </c>
      <c r="D9286" s="459">
        <v>1</v>
      </c>
      <c r="E9286" s="81"/>
    </row>
    <row r="9287" spans="1:5" x14ac:dyDescent="0.25">
      <c r="A9287" s="458">
        <v>44278</v>
      </c>
      <c r="B9287" s="81" t="s">
        <v>10</v>
      </c>
      <c r="C9287" s="81" t="s">
        <v>10</v>
      </c>
      <c r="D9287" s="459">
        <v>3</v>
      </c>
      <c r="E9287" s="81"/>
    </row>
    <row r="9288" spans="1:5" x14ac:dyDescent="0.25">
      <c r="A9288" s="458">
        <v>44279</v>
      </c>
      <c r="B9288" s="81" t="s">
        <v>14</v>
      </c>
      <c r="C9288" s="81" t="s">
        <v>14</v>
      </c>
      <c r="D9288" s="459">
        <v>1</v>
      </c>
      <c r="E9288" s="81"/>
    </row>
    <row r="9289" spans="1:5" x14ac:dyDescent="0.25">
      <c r="A9289" s="458">
        <v>44279</v>
      </c>
      <c r="B9289" s="81" t="s">
        <v>14</v>
      </c>
      <c r="C9289" s="81" t="s">
        <v>16</v>
      </c>
      <c r="D9289" s="459">
        <v>10</v>
      </c>
      <c r="E9289" s="81"/>
    </row>
    <row r="9290" spans="1:5" x14ac:dyDescent="0.25">
      <c r="A9290" s="458">
        <v>44279</v>
      </c>
      <c r="B9290" s="81" t="s">
        <v>20</v>
      </c>
      <c r="C9290" s="81" t="s">
        <v>20</v>
      </c>
      <c r="D9290" s="459">
        <v>17</v>
      </c>
      <c r="E9290" s="81"/>
    </row>
    <row r="9291" spans="1:5" x14ac:dyDescent="0.25">
      <c r="A9291" s="458">
        <v>44279</v>
      </c>
      <c r="B9291" s="81" t="s">
        <v>13</v>
      </c>
      <c r="C9291" s="460" t="s">
        <v>1167</v>
      </c>
      <c r="D9291" s="459">
        <v>3</v>
      </c>
      <c r="E9291" s="81"/>
    </row>
    <row r="9292" spans="1:5" x14ac:dyDescent="0.25">
      <c r="A9292" s="458">
        <v>44279</v>
      </c>
      <c r="B9292" s="81" t="s">
        <v>24</v>
      </c>
      <c r="C9292" s="81" t="s">
        <v>23</v>
      </c>
      <c r="D9292" s="459">
        <v>2</v>
      </c>
      <c r="E9292" s="81"/>
    </row>
    <row r="9293" spans="1:5" x14ac:dyDescent="0.25">
      <c r="A9293" s="458">
        <v>44279</v>
      </c>
      <c r="B9293" s="81" t="s">
        <v>47</v>
      </c>
      <c r="C9293" s="81" t="s">
        <v>47</v>
      </c>
      <c r="D9293" s="459">
        <v>5</v>
      </c>
      <c r="E9293" s="81"/>
    </row>
    <row r="9294" spans="1:5" x14ac:dyDescent="0.25">
      <c r="A9294" s="458">
        <v>44279</v>
      </c>
      <c r="B9294" s="81" t="s">
        <v>48</v>
      </c>
      <c r="C9294" s="460" t="s">
        <v>1380</v>
      </c>
      <c r="D9294" s="459">
        <v>1</v>
      </c>
      <c r="E9294" s="81"/>
    </row>
    <row r="9295" spans="1:5" x14ac:dyDescent="0.25">
      <c r="A9295" s="458">
        <v>44279</v>
      </c>
      <c r="B9295" s="81" t="s">
        <v>7</v>
      </c>
      <c r="C9295" s="460" t="s">
        <v>1191</v>
      </c>
      <c r="D9295" s="459">
        <v>1</v>
      </c>
      <c r="E9295" s="81"/>
    </row>
    <row r="9296" spans="1:5" x14ac:dyDescent="0.25">
      <c r="A9296" s="458">
        <v>44279</v>
      </c>
      <c r="B9296" s="81" t="s">
        <v>7</v>
      </c>
      <c r="C9296" s="81" t="s">
        <v>7</v>
      </c>
      <c r="D9296" s="459">
        <v>1</v>
      </c>
      <c r="E9296" s="81"/>
    </row>
    <row r="9297" spans="1:5" x14ac:dyDescent="0.25">
      <c r="A9297" s="458">
        <v>44279</v>
      </c>
      <c r="B9297" s="81" t="s">
        <v>9</v>
      </c>
      <c r="C9297" s="81" t="s">
        <v>9</v>
      </c>
      <c r="D9297" s="459">
        <v>20</v>
      </c>
      <c r="E9297" s="81"/>
    </row>
    <row r="9298" spans="1:5" x14ac:dyDescent="0.25">
      <c r="A9298" s="458">
        <v>44279</v>
      </c>
      <c r="B9298" s="81" t="s">
        <v>9</v>
      </c>
      <c r="C9298" s="81" t="s">
        <v>17</v>
      </c>
      <c r="D9298" s="459">
        <v>5</v>
      </c>
      <c r="E9298" s="81"/>
    </row>
    <row r="9299" spans="1:5" x14ac:dyDescent="0.25">
      <c r="A9299" s="458">
        <v>44279</v>
      </c>
      <c r="B9299" s="81" t="s">
        <v>9</v>
      </c>
      <c r="C9299" s="460" t="s">
        <v>1202</v>
      </c>
      <c r="D9299" s="459">
        <v>1</v>
      </c>
      <c r="E9299" s="81"/>
    </row>
    <row r="9300" spans="1:5" x14ac:dyDescent="0.25">
      <c r="A9300" s="458">
        <v>44279</v>
      </c>
      <c r="B9300" s="81" t="s">
        <v>9</v>
      </c>
      <c r="C9300" s="81" t="s">
        <v>143</v>
      </c>
      <c r="D9300" s="459">
        <v>1</v>
      </c>
      <c r="E9300" s="81"/>
    </row>
    <row r="9301" spans="1:5" x14ac:dyDescent="0.25">
      <c r="A9301" s="458">
        <v>44279</v>
      </c>
      <c r="B9301" s="81" t="s">
        <v>15</v>
      </c>
      <c r="C9301" s="81" t="s">
        <v>107</v>
      </c>
      <c r="D9301" s="459">
        <v>1</v>
      </c>
      <c r="E9301" s="81"/>
    </row>
    <row r="9302" spans="1:5" x14ac:dyDescent="0.25">
      <c r="A9302" s="458">
        <v>44279</v>
      </c>
      <c r="B9302" s="81" t="s">
        <v>15</v>
      </c>
      <c r="C9302" s="81" t="s">
        <v>1139</v>
      </c>
      <c r="D9302" s="459">
        <v>6</v>
      </c>
      <c r="E9302" s="81"/>
    </row>
    <row r="9303" spans="1:5" x14ac:dyDescent="0.25">
      <c r="A9303" s="458">
        <v>44279</v>
      </c>
      <c r="B9303" s="81" t="s">
        <v>15</v>
      </c>
      <c r="C9303" s="81" t="s">
        <v>283</v>
      </c>
      <c r="D9303" s="459">
        <v>3</v>
      </c>
      <c r="E9303" s="81"/>
    </row>
    <row r="9304" spans="1:5" x14ac:dyDescent="0.25">
      <c r="A9304" s="458">
        <v>44279</v>
      </c>
      <c r="B9304" s="81" t="s">
        <v>11</v>
      </c>
      <c r="C9304" s="81" t="s">
        <v>11</v>
      </c>
      <c r="D9304" s="459">
        <v>3</v>
      </c>
      <c r="E9304" s="81"/>
    </row>
    <row r="9305" spans="1:5" x14ac:dyDescent="0.25">
      <c r="A9305" s="458">
        <v>44279</v>
      </c>
      <c r="B9305" s="81" t="s">
        <v>11</v>
      </c>
      <c r="C9305" s="81" t="s">
        <v>133</v>
      </c>
      <c r="D9305" s="459">
        <v>1</v>
      </c>
      <c r="E9305" s="81"/>
    </row>
    <row r="9306" spans="1:5" x14ac:dyDescent="0.25">
      <c r="A9306" s="458">
        <v>44279</v>
      </c>
      <c r="B9306" s="81" t="s">
        <v>12</v>
      </c>
      <c r="C9306" s="81" t="s">
        <v>12</v>
      </c>
      <c r="D9306" s="459">
        <v>0</v>
      </c>
      <c r="E9306" s="81"/>
    </row>
    <row r="9307" spans="1:5" x14ac:dyDescent="0.25">
      <c r="A9307" s="458">
        <v>44279</v>
      </c>
      <c r="B9307" s="81" t="s">
        <v>8</v>
      </c>
      <c r="C9307" s="81" t="s">
        <v>40</v>
      </c>
      <c r="D9307" s="459">
        <v>1</v>
      </c>
      <c r="E9307" s="81"/>
    </row>
    <row r="9308" spans="1:5" x14ac:dyDescent="0.25">
      <c r="A9308" s="458">
        <v>44279</v>
      </c>
      <c r="B9308" s="81" t="s">
        <v>8</v>
      </c>
      <c r="C9308" s="81" t="s">
        <v>8</v>
      </c>
      <c r="D9308" s="459">
        <v>42</v>
      </c>
      <c r="E9308" s="81"/>
    </row>
    <row r="9309" spans="1:5" x14ac:dyDescent="0.25">
      <c r="A9309" s="458">
        <v>44279</v>
      </c>
      <c r="B9309" s="81" t="s">
        <v>8</v>
      </c>
      <c r="C9309" s="460" t="s">
        <v>1014</v>
      </c>
      <c r="D9309" s="459">
        <v>1</v>
      </c>
      <c r="E9309" s="81"/>
    </row>
    <row r="9310" spans="1:5" x14ac:dyDescent="0.25">
      <c r="A9310" s="458">
        <v>44279</v>
      </c>
      <c r="B9310" s="81" t="s">
        <v>8</v>
      </c>
      <c r="C9310" s="81" t="s">
        <v>31</v>
      </c>
      <c r="D9310" s="459">
        <v>2</v>
      </c>
      <c r="E9310" s="81"/>
    </row>
    <row r="9311" spans="1:5" x14ac:dyDescent="0.25">
      <c r="A9311" s="458">
        <v>44279</v>
      </c>
      <c r="B9311" s="81" t="s">
        <v>8</v>
      </c>
      <c r="C9311" s="81" t="s">
        <v>110</v>
      </c>
      <c r="D9311" s="459">
        <v>1</v>
      </c>
      <c r="E9311" s="81"/>
    </row>
    <row r="9312" spans="1:5" x14ac:dyDescent="0.25">
      <c r="A9312" s="458">
        <v>44279</v>
      </c>
      <c r="B9312" s="81" t="s">
        <v>49</v>
      </c>
      <c r="C9312" s="81" t="s">
        <v>49</v>
      </c>
      <c r="D9312" s="459">
        <v>0</v>
      </c>
      <c r="E9312" s="81"/>
    </row>
    <row r="9313" spans="1:5" x14ac:dyDescent="0.25">
      <c r="A9313" s="458">
        <v>44279</v>
      </c>
      <c r="B9313" s="81" t="s">
        <v>50</v>
      </c>
      <c r="C9313" s="460" t="s">
        <v>1247</v>
      </c>
      <c r="D9313" s="459">
        <v>1</v>
      </c>
      <c r="E9313" s="81"/>
    </row>
    <row r="9314" spans="1:5" x14ac:dyDescent="0.25">
      <c r="A9314" s="458">
        <v>44279</v>
      </c>
      <c r="B9314" s="81" t="s">
        <v>50</v>
      </c>
      <c r="C9314" s="460" t="s">
        <v>1250</v>
      </c>
      <c r="D9314" s="459">
        <v>2</v>
      </c>
      <c r="E9314" s="81"/>
    </row>
    <row r="9315" spans="1:5" x14ac:dyDescent="0.25">
      <c r="A9315" s="458">
        <v>44279</v>
      </c>
      <c r="B9315" s="81" t="s">
        <v>50</v>
      </c>
      <c r="C9315" s="81" t="s">
        <v>365</v>
      </c>
      <c r="D9315" s="459">
        <v>4</v>
      </c>
      <c r="E9315" s="81"/>
    </row>
    <row r="9316" spans="1:5" x14ac:dyDescent="0.25">
      <c r="A9316" s="458">
        <v>44279</v>
      </c>
      <c r="B9316" s="81" t="s">
        <v>27</v>
      </c>
      <c r="C9316" s="81" t="s">
        <v>43</v>
      </c>
      <c r="D9316" s="459">
        <v>8</v>
      </c>
      <c r="E9316" s="81"/>
    </row>
    <row r="9317" spans="1:5" x14ac:dyDescent="0.25">
      <c r="A9317" s="458">
        <v>44279</v>
      </c>
      <c r="B9317" s="81" t="s">
        <v>51</v>
      </c>
      <c r="C9317" s="81" t="s">
        <v>51</v>
      </c>
      <c r="D9317" s="459">
        <v>0</v>
      </c>
      <c r="E9317" s="81"/>
    </row>
    <row r="9318" spans="1:5" x14ac:dyDescent="0.25">
      <c r="A9318" s="458">
        <v>44279</v>
      </c>
      <c r="B9318" s="81" t="s">
        <v>10</v>
      </c>
      <c r="C9318" s="81" t="s">
        <v>10</v>
      </c>
      <c r="D9318" s="459">
        <v>5</v>
      </c>
      <c r="E9318" s="81"/>
    </row>
    <row r="9319" spans="1:5" x14ac:dyDescent="0.25">
      <c r="A9319" s="458">
        <v>44280</v>
      </c>
      <c r="B9319" s="81" t="s">
        <v>14</v>
      </c>
      <c r="C9319" s="81" t="s">
        <v>14</v>
      </c>
      <c r="D9319" s="459">
        <v>20</v>
      </c>
      <c r="E9319" s="81"/>
    </row>
    <row r="9320" spans="1:5" x14ac:dyDescent="0.25">
      <c r="A9320" s="458">
        <v>44280</v>
      </c>
      <c r="B9320" s="81" t="s">
        <v>14</v>
      </c>
      <c r="C9320" s="81" t="s">
        <v>16</v>
      </c>
      <c r="D9320" s="459">
        <v>1</v>
      </c>
      <c r="E9320" s="81"/>
    </row>
    <row r="9321" spans="1:5" x14ac:dyDescent="0.25">
      <c r="A9321" s="458">
        <v>44280</v>
      </c>
      <c r="B9321" s="81" t="s">
        <v>14</v>
      </c>
      <c r="C9321" s="81" t="s">
        <v>84</v>
      </c>
      <c r="D9321" s="459">
        <v>1</v>
      </c>
      <c r="E9321" s="81"/>
    </row>
    <row r="9322" spans="1:5" x14ac:dyDescent="0.25">
      <c r="A9322" s="458">
        <v>44280</v>
      </c>
      <c r="B9322" s="81" t="s">
        <v>20</v>
      </c>
      <c r="C9322" s="81" t="s">
        <v>20</v>
      </c>
      <c r="D9322" s="459">
        <v>4</v>
      </c>
      <c r="E9322" s="81"/>
    </row>
    <row r="9323" spans="1:5" x14ac:dyDescent="0.25">
      <c r="A9323" s="458">
        <v>44280</v>
      </c>
      <c r="B9323" s="81" t="s">
        <v>13</v>
      </c>
      <c r="C9323" s="81" t="s">
        <v>13</v>
      </c>
      <c r="D9323" s="459">
        <v>2</v>
      </c>
      <c r="E9323" s="81"/>
    </row>
    <row r="9324" spans="1:5" x14ac:dyDescent="0.25">
      <c r="A9324" s="458">
        <v>44280</v>
      </c>
      <c r="B9324" s="81" t="s">
        <v>13</v>
      </c>
      <c r="C9324" s="460" t="s">
        <v>1165</v>
      </c>
      <c r="D9324" s="459">
        <v>4</v>
      </c>
      <c r="E9324" s="81"/>
    </row>
    <row r="9325" spans="1:5" x14ac:dyDescent="0.25">
      <c r="A9325" s="458">
        <v>44280</v>
      </c>
      <c r="B9325" s="81" t="s">
        <v>13</v>
      </c>
      <c r="C9325" s="460" t="s">
        <v>1167</v>
      </c>
      <c r="D9325" s="459">
        <v>2</v>
      </c>
      <c r="E9325" s="81"/>
    </row>
    <row r="9326" spans="1:5" x14ac:dyDescent="0.25">
      <c r="A9326" s="458">
        <v>44280</v>
      </c>
      <c r="B9326" s="81" t="s">
        <v>24</v>
      </c>
      <c r="C9326" s="81" t="s">
        <v>23</v>
      </c>
      <c r="D9326" s="459">
        <v>1</v>
      </c>
      <c r="E9326" s="81"/>
    </row>
    <row r="9327" spans="1:5" x14ac:dyDescent="0.25">
      <c r="A9327" s="458">
        <v>44280</v>
      </c>
      <c r="B9327" s="81" t="s">
        <v>24</v>
      </c>
      <c r="C9327" s="460" t="s">
        <v>1182</v>
      </c>
      <c r="D9327" s="459">
        <v>1</v>
      </c>
      <c r="E9327" s="81"/>
    </row>
    <row r="9328" spans="1:5" x14ac:dyDescent="0.25">
      <c r="A9328" s="458">
        <v>44280</v>
      </c>
      <c r="B9328" s="81" t="s">
        <v>24</v>
      </c>
      <c r="C9328" s="81" t="s">
        <v>653</v>
      </c>
      <c r="D9328" s="459">
        <v>1</v>
      </c>
      <c r="E9328" s="81"/>
    </row>
    <row r="9329" spans="1:5" x14ac:dyDescent="0.25">
      <c r="A9329" s="458">
        <v>44280</v>
      </c>
      <c r="B9329" s="81" t="s">
        <v>47</v>
      </c>
      <c r="C9329" s="81" t="s">
        <v>47</v>
      </c>
      <c r="D9329" s="459">
        <v>1</v>
      </c>
      <c r="E9329" s="81"/>
    </row>
    <row r="9330" spans="1:5" x14ac:dyDescent="0.25">
      <c r="A9330" s="458">
        <v>44280</v>
      </c>
      <c r="B9330" s="81" t="s">
        <v>48</v>
      </c>
      <c r="C9330" s="460" t="s">
        <v>1380</v>
      </c>
      <c r="D9330" s="459">
        <v>1</v>
      </c>
      <c r="E9330" s="81"/>
    </row>
    <row r="9331" spans="1:5" x14ac:dyDescent="0.25">
      <c r="A9331" s="458">
        <v>44280</v>
      </c>
      <c r="B9331" s="81" t="s">
        <v>7</v>
      </c>
      <c r="C9331" s="460" t="s">
        <v>1191</v>
      </c>
      <c r="D9331" s="459">
        <v>4</v>
      </c>
      <c r="E9331" s="81"/>
    </row>
    <row r="9332" spans="1:5" x14ac:dyDescent="0.25">
      <c r="A9332" s="458">
        <v>44280</v>
      </c>
      <c r="B9332" s="81" t="s">
        <v>7</v>
      </c>
      <c r="C9332" s="81" t="s">
        <v>7</v>
      </c>
      <c r="D9332" s="459">
        <v>4</v>
      </c>
      <c r="E9332" s="81"/>
    </row>
    <row r="9333" spans="1:5" x14ac:dyDescent="0.25">
      <c r="A9333" s="458">
        <v>44280</v>
      </c>
      <c r="B9333" s="81" t="s">
        <v>9</v>
      </c>
      <c r="C9333" s="81" t="s">
        <v>9</v>
      </c>
      <c r="D9333" s="459">
        <v>6</v>
      </c>
      <c r="E9333" s="81"/>
    </row>
    <row r="9334" spans="1:5" x14ac:dyDescent="0.25">
      <c r="A9334" s="458">
        <v>44280</v>
      </c>
      <c r="B9334" s="81" t="s">
        <v>15</v>
      </c>
      <c r="C9334" s="81" t="s">
        <v>1139</v>
      </c>
      <c r="D9334" s="459">
        <v>0</v>
      </c>
      <c r="E9334" s="81"/>
    </row>
    <row r="9335" spans="1:5" x14ac:dyDescent="0.25">
      <c r="A9335" s="458">
        <v>44280</v>
      </c>
      <c r="B9335" s="81" t="s">
        <v>11</v>
      </c>
      <c r="C9335" s="81" t="s">
        <v>11</v>
      </c>
      <c r="D9335" s="459">
        <v>0</v>
      </c>
      <c r="E9335" s="81"/>
    </row>
    <row r="9336" spans="1:5" x14ac:dyDescent="0.25">
      <c r="A9336" s="458">
        <v>44280</v>
      </c>
      <c r="B9336" s="81" t="s">
        <v>12</v>
      </c>
      <c r="C9336" s="460" t="s">
        <v>1224</v>
      </c>
      <c r="D9336" s="459">
        <v>1</v>
      </c>
      <c r="E9336" s="81"/>
    </row>
    <row r="9337" spans="1:5" x14ac:dyDescent="0.25">
      <c r="A9337" s="458">
        <v>44280</v>
      </c>
      <c r="B9337" s="81" t="s">
        <v>8</v>
      </c>
      <c r="C9337" s="81" t="s">
        <v>58</v>
      </c>
      <c r="D9337" s="459">
        <v>1</v>
      </c>
      <c r="E9337" s="81"/>
    </row>
    <row r="9338" spans="1:5" x14ac:dyDescent="0.25">
      <c r="A9338" s="458">
        <v>44280</v>
      </c>
      <c r="B9338" s="81" t="s">
        <v>8</v>
      </c>
      <c r="C9338" s="81" t="s">
        <v>593</v>
      </c>
      <c r="D9338" s="459">
        <v>1</v>
      </c>
      <c r="E9338" s="81"/>
    </row>
    <row r="9339" spans="1:5" x14ac:dyDescent="0.25">
      <c r="A9339" s="458">
        <v>44280</v>
      </c>
      <c r="B9339" s="81" t="s">
        <v>8</v>
      </c>
      <c r="C9339" s="81" t="s">
        <v>203</v>
      </c>
      <c r="D9339" s="459">
        <v>2</v>
      </c>
      <c r="E9339" s="81"/>
    </row>
    <row r="9340" spans="1:5" x14ac:dyDescent="0.25">
      <c r="A9340" s="458">
        <v>44280</v>
      </c>
      <c r="B9340" s="81" t="s">
        <v>8</v>
      </c>
      <c r="C9340" s="81" t="s">
        <v>8</v>
      </c>
      <c r="D9340" s="459">
        <v>31</v>
      </c>
      <c r="E9340" s="81"/>
    </row>
    <row r="9341" spans="1:5" x14ac:dyDescent="0.25">
      <c r="A9341" s="458">
        <v>44280</v>
      </c>
      <c r="B9341" s="81" t="s">
        <v>8</v>
      </c>
      <c r="C9341" s="81" t="s">
        <v>129</v>
      </c>
      <c r="D9341" s="459">
        <v>1</v>
      </c>
      <c r="E9341" s="81"/>
    </row>
    <row r="9342" spans="1:5" x14ac:dyDescent="0.25">
      <c r="A9342" s="458">
        <v>44280</v>
      </c>
      <c r="B9342" s="81" t="s">
        <v>8</v>
      </c>
      <c r="C9342" s="81" t="s">
        <v>79</v>
      </c>
      <c r="D9342" s="459">
        <v>1</v>
      </c>
      <c r="E9342" s="81"/>
    </row>
    <row r="9343" spans="1:5" x14ac:dyDescent="0.25">
      <c r="A9343" s="458">
        <v>44280</v>
      </c>
      <c r="B9343" s="81" t="s">
        <v>8</v>
      </c>
      <c r="C9343" s="81" t="s">
        <v>110</v>
      </c>
      <c r="D9343" s="459">
        <v>3</v>
      </c>
      <c r="E9343" s="81"/>
    </row>
    <row r="9344" spans="1:5" x14ac:dyDescent="0.25">
      <c r="A9344" s="458">
        <v>44280</v>
      </c>
      <c r="B9344" s="81" t="s">
        <v>49</v>
      </c>
      <c r="C9344" s="81" t="s">
        <v>49</v>
      </c>
      <c r="D9344" s="459">
        <v>0</v>
      </c>
      <c r="E9344" s="81"/>
    </row>
    <row r="9345" spans="1:5" x14ac:dyDescent="0.25">
      <c r="A9345" s="458">
        <v>44280</v>
      </c>
      <c r="B9345" s="81" t="s">
        <v>50</v>
      </c>
      <c r="C9345" s="460" t="s">
        <v>1250</v>
      </c>
      <c r="D9345" s="459">
        <v>5</v>
      </c>
      <c r="E9345" s="81"/>
    </row>
    <row r="9346" spans="1:5" x14ac:dyDescent="0.25">
      <c r="A9346" s="458">
        <v>44280</v>
      </c>
      <c r="B9346" s="81" t="s">
        <v>50</v>
      </c>
      <c r="C9346" s="116" t="s">
        <v>1140</v>
      </c>
      <c r="D9346" s="459">
        <v>5</v>
      </c>
      <c r="E9346" s="81"/>
    </row>
    <row r="9347" spans="1:5" x14ac:dyDescent="0.25">
      <c r="A9347" s="458">
        <v>44280</v>
      </c>
      <c r="B9347" s="81" t="s">
        <v>27</v>
      </c>
      <c r="C9347" s="81" t="s">
        <v>43</v>
      </c>
      <c r="D9347" s="459">
        <v>12</v>
      </c>
      <c r="E9347" s="81"/>
    </row>
    <row r="9348" spans="1:5" x14ac:dyDescent="0.25">
      <c r="A9348" s="458">
        <v>44280</v>
      </c>
      <c r="B9348" s="81" t="s">
        <v>51</v>
      </c>
      <c r="C9348" s="81" t="s">
        <v>51</v>
      </c>
      <c r="D9348" s="459">
        <v>1</v>
      </c>
      <c r="E9348" s="81"/>
    </row>
    <row r="9349" spans="1:5" x14ac:dyDescent="0.25">
      <c r="A9349" s="458">
        <v>44280</v>
      </c>
      <c r="B9349" s="81" t="s">
        <v>10</v>
      </c>
      <c r="C9349" s="460" t="s">
        <v>1261</v>
      </c>
      <c r="D9349" s="459">
        <v>1</v>
      </c>
      <c r="E9349" s="81"/>
    </row>
    <row r="9350" spans="1:5" x14ac:dyDescent="0.25">
      <c r="A9350" s="458">
        <v>44280</v>
      </c>
      <c r="B9350" s="81" t="s">
        <v>10</v>
      </c>
      <c r="C9350" s="81" t="s">
        <v>10</v>
      </c>
      <c r="D9350" s="459">
        <v>9</v>
      </c>
      <c r="E9350" s="81"/>
    </row>
    <row r="9351" spans="1:5" x14ac:dyDescent="0.25">
      <c r="A9351" s="458">
        <v>44281</v>
      </c>
      <c r="B9351" s="81" t="s">
        <v>14</v>
      </c>
      <c r="C9351" s="81" t="s">
        <v>14</v>
      </c>
      <c r="D9351" s="459">
        <v>16</v>
      </c>
      <c r="E9351" s="81"/>
    </row>
    <row r="9352" spans="1:5" x14ac:dyDescent="0.25">
      <c r="A9352" s="458">
        <v>44281</v>
      </c>
      <c r="B9352" s="81" t="s">
        <v>14</v>
      </c>
      <c r="C9352" s="81" t="s">
        <v>1043</v>
      </c>
      <c r="D9352" s="459">
        <v>3</v>
      </c>
      <c r="E9352" s="81"/>
    </row>
    <row r="9353" spans="1:5" x14ac:dyDescent="0.25">
      <c r="A9353" s="458">
        <v>44281</v>
      </c>
      <c r="B9353" s="81" t="s">
        <v>14</v>
      </c>
      <c r="C9353" s="81" t="s">
        <v>794</v>
      </c>
      <c r="D9353" s="459">
        <v>1</v>
      </c>
      <c r="E9353" s="81"/>
    </row>
    <row r="9354" spans="1:5" x14ac:dyDescent="0.25">
      <c r="A9354" s="458">
        <v>44281</v>
      </c>
      <c r="B9354" s="81" t="s">
        <v>14</v>
      </c>
      <c r="C9354" s="81" t="s">
        <v>84</v>
      </c>
      <c r="D9354" s="459">
        <v>3</v>
      </c>
      <c r="E9354" s="81"/>
    </row>
    <row r="9355" spans="1:5" x14ac:dyDescent="0.25">
      <c r="A9355" s="458">
        <v>44281</v>
      </c>
      <c r="B9355" s="81" t="s">
        <v>20</v>
      </c>
      <c r="C9355" s="81" t="s">
        <v>20</v>
      </c>
      <c r="D9355" s="459">
        <v>2</v>
      </c>
      <c r="E9355" s="81"/>
    </row>
    <row r="9356" spans="1:5" x14ac:dyDescent="0.25">
      <c r="A9356" s="458">
        <v>44281</v>
      </c>
      <c r="B9356" s="81" t="s">
        <v>13</v>
      </c>
      <c r="C9356" s="460" t="s">
        <v>1167</v>
      </c>
      <c r="D9356" s="459">
        <v>9</v>
      </c>
      <c r="E9356" s="81"/>
    </row>
    <row r="9357" spans="1:5" x14ac:dyDescent="0.25">
      <c r="A9357" s="458">
        <v>44281</v>
      </c>
      <c r="B9357" s="81" t="s">
        <v>24</v>
      </c>
      <c r="C9357" s="81" t="s">
        <v>23</v>
      </c>
      <c r="D9357" s="459">
        <v>1</v>
      </c>
      <c r="E9357" s="81"/>
    </row>
    <row r="9358" spans="1:5" x14ac:dyDescent="0.25">
      <c r="A9358" s="458">
        <v>44281</v>
      </c>
      <c r="B9358" s="81" t="s">
        <v>47</v>
      </c>
      <c r="C9358" s="81" t="s">
        <v>47</v>
      </c>
      <c r="D9358" s="459">
        <v>1</v>
      </c>
      <c r="E9358" s="81"/>
    </row>
    <row r="9359" spans="1:5" x14ac:dyDescent="0.25">
      <c r="A9359" s="458">
        <v>44281</v>
      </c>
      <c r="B9359" s="81" t="s">
        <v>47</v>
      </c>
      <c r="C9359" s="81" t="s">
        <v>906</v>
      </c>
      <c r="D9359" s="459">
        <v>2</v>
      </c>
      <c r="E9359" s="81"/>
    </row>
    <row r="9360" spans="1:5" x14ac:dyDescent="0.25">
      <c r="A9360" s="458">
        <v>44281</v>
      </c>
      <c r="B9360" s="81" t="s">
        <v>48</v>
      </c>
      <c r="C9360" s="460" t="s">
        <v>1380</v>
      </c>
      <c r="D9360" s="459">
        <v>0</v>
      </c>
      <c r="E9360" s="81"/>
    </row>
    <row r="9361" spans="1:5" x14ac:dyDescent="0.25">
      <c r="A9361" s="458">
        <v>44281</v>
      </c>
      <c r="B9361" s="81" t="s">
        <v>7</v>
      </c>
      <c r="C9361" s="460" t="s">
        <v>1191</v>
      </c>
      <c r="D9361" s="459">
        <v>3</v>
      </c>
      <c r="E9361" s="81"/>
    </row>
    <row r="9362" spans="1:5" x14ac:dyDescent="0.25">
      <c r="A9362" s="458">
        <v>44281</v>
      </c>
      <c r="B9362" s="81" t="s">
        <v>7</v>
      </c>
      <c r="C9362" s="81" t="s">
        <v>7</v>
      </c>
      <c r="D9362" s="459">
        <v>6</v>
      </c>
      <c r="E9362" s="81"/>
    </row>
    <row r="9363" spans="1:5" x14ac:dyDescent="0.25">
      <c r="A9363" s="458">
        <v>44281</v>
      </c>
      <c r="B9363" s="81" t="s">
        <v>9</v>
      </c>
      <c r="C9363" s="81" t="s">
        <v>9</v>
      </c>
      <c r="D9363" s="459">
        <v>6</v>
      </c>
      <c r="E9363" s="81"/>
    </row>
    <row r="9364" spans="1:5" x14ac:dyDescent="0.25">
      <c r="A9364" s="458">
        <v>44281</v>
      </c>
      <c r="B9364" s="81" t="s">
        <v>9</v>
      </c>
      <c r="C9364" s="81" t="s">
        <v>143</v>
      </c>
      <c r="D9364" s="459">
        <v>5</v>
      </c>
      <c r="E9364" s="81"/>
    </row>
    <row r="9365" spans="1:5" x14ac:dyDescent="0.25">
      <c r="A9365" s="458">
        <v>44281</v>
      </c>
      <c r="B9365" s="81" t="s">
        <v>15</v>
      </c>
      <c r="C9365" s="81" t="s">
        <v>107</v>
      </c>
      <c r="D9365" s="459">
        <v>2</v>
      </c>
      <c r="E9365" s="81"/>
    </row>
    <row r="9366" spans="1:5" x14ac:dyDescent="0.25">
      <c r="A9366" s="458">
        <v>44281</v>
      </c>
      <c r="B9366" s="81" t="s">
        <v>15</v>
      </c>
      <c r="C9366" s="81" t="s">
        <v>283</v>
      </c>
      <c r="D9366" s="459">
        <v>12</v>
      </c>
      <c r="E9366" s="81"/>
    </row>
    <row r="9367" spans="1:5" x14ac:dyDescent="0.25">
      <c r="A9367" s="458">
        <v>44281</v>
      </c>
      <c r="B9367" s="81" t="s">
        <v>11</v>
      </c>
      <c r="C9367" s="81" t="s">
        <v>11</v>
      </c>
      <c r="D9367" s="459">
        <v>2</v>
      </c>
      <c r="E9367" s="81"/>
    </row>
    <row r="9368" spans="1:5" x14ac:dyDescent="0.25">
      <c r="A9368" s="458">
        <v>44281</v>
      </c>
      <c r="B9368" s="81" t="s">
        <v>12</v>
      </c>
      <c r="C9368" s="460" t="s">
        <v>1224</v>
      </c>
      <c r="D9368" s="459">
        <v>1</v>
      </c>
      <c r="E9368" s="81"/>
    </row>
    <row r="9369" spans="1:5" x14ac:dyDescent="0.25">
      <c r="A9369" s="458">
        <v>44281</v>
      </c>
      <c r="B9369" s="81" t="s">
        <v>12</v>
      </c>
      <c r="C9369" s="81" t="s">
        <v>12</v>
      </c>
      <c r="D9369" s="459">
        <v>5</v>
      </c>
      <c r="E9369" s="81"/>
    </row>
    <row r="9370" spans="1:5" x14ac:dyDescent="0.25">
      <c r="A9370" s="458">
        <v>44281</v>
      </c>
      <c r="B9370" s="81" t="s">
        <v>8</v>
      </c>
      <c r="C9370" s="460" t="s">
        <v>1232</v>
      </c>
      <c r="D9370" s="459">
        <v>2</v>
      </c>
      <c r="E9370" s="81"/>
    </row>
    <row r="9371" spans="1:5" x14ac:dyDescent="0.25">
      <c r="A9371" s="458">
        <v>44281</v>
      </c>
      <c r="B9371" s="81" t="s">
        <v>8</v>
      </c>
      <c r="C9371" s="81" t="s">
        <v>140</v>
      </c>
      <c r="D9371" s="459">
        <v>4</v>
      </c>
      <c r="E9371" s="81"/>
    </row>
    <row r="9372" spans="1:5" x14ac:dyDescent="0.25">
      <c r="A9372" s="458">
        <v>44281</v>
      </c>
      <c r="B9372" s="81" t="s">
        <v>8</v>
      </c>
      <c r="C9372" s="81" t="s">
        <v>40</v>
      </c>
      <c r="D9372" s="459">
        <v>1</v>
      </c>
      <c r="E9372" s="81"/>
    </row>
    <row r="9373" spans="1:5" x14ac:dyDescent="0.25">
      <c r="A9373" s="458">
        <v>44281</v>
      </c>
      <c r="B9373" s="81" t="s">
        <v>8</v>
      </c>
      <c r="C9373" s="81" t="s">
        <v>8</v>
      </c>
      <c r="D9373" s="459">
        <v>15</v>
      </c>
      <c r="E9373" s="81"/>
    </row>
    <row r="9374" spans="1:5" x14ac:dyDescent="0.25">
      <c r="A9374" s="458">
        <v>44281</v>
      </c>
      <c r="B9374" s="81" t="s">
        <v>8</v>
      </c>
      <c r="C9374" s="81" t="s">
        <v>31</v>
      </c>
      <c r="D9374" s="459">
        <v>1</v>
      </c>
      <c r="E9374" s="81"/>
    </row>
    <row r="9375" spans="1:5" x14ac:dyDescent="0.25">
      <c r="A9375" s="458">
        <v>44281</v>
      </c>
      <c r="B9375" s="81" t="s">
        <v>8</v>
      </c>
      <c r="C9375" s="81" t="s">
        <v>110</v>
      </c>
      <c r="D9375" s="459">
        <v>1</v>
      </c>
      <c r="E9375" s="81"/>
    </row>
    <row r="9376" spans="1:5" x14ac:dyDescent="0.25">
      <c r="A9376" s="458">
        <v>44281</v>
      </c>
      <c r="B9376" s="81" t="s">
        <v>49</v>
      </c>
      <c r="C9376" s="81" t="s">
        <v>49</v>
      </c>
      <c r="D9376" s="459">
        <v>0</v>
      </c>
      <c r="E9376" s="81"/>
    </row>
    <row r="9377" spans="1:5" x14ac:dyDescent="0.25">
      <c r="A9377" s="458">
        <v>44281</v>
      </c>
      <c r="B9377" s="81" t="s">
        <v>50</v>
      </c>
      <c r="C9377" s="116" t="s">
        <v>1140</v>
      </c>
      <c r="D9377" s="459">
        <v>1</v>
      </c>
      <c r="E9377" s="81"/>
    </row>
    <row r="9378" spans="1:5" x14ac:dyDescent="0.25">
      <c r="A9378" s="458">
        <v>44281</v>
      </c>
      <c r="B9378" s="81" t="s">
        <v>27</v>
      </c>
      <c r="C9378" s="81" t="s">
        <v>43</v>
      </c>
      <c r="D9378" s="459">
        <v>2</v>
      </c>
      <c r="E9378" s="81"/>
    </row>
    <row r="9379" spans="1:5" x14ac:dyDescent="0.25">
      <c r="A9379" s="458">
        <v>44281</v>
      </c>
      <c r="B9379" s="81" t="s">
        <v>51</v>
      </c>
      <c r="C9379" s="81" t="s">
        <v>51</v>
      </c>
      <c r="D9379" s="459">
        <v>1</v>
      </c>
      <c r="E9379" s="81"/>
    </row>
    <row r="9380" spans="1:5" x14ac:dyDescent="0.25">
      <c r="A9380" s="458">
        <v>44281</v>
      </c>
      <c r="B9380" s="81" t="s">
        <v>10</v>
      </c>
      <c r="C9380" s="81" t="s">
        <v>10</v>
      </c>
      <c r="D9380" s="459">
        <v>1</v>
      </c>
      <c r="E9380" s="81"/>
    </row>
    <row r="9381" spans="1:5" x14ac:dyDescent="0.25">
      <c r="A9381" s="458">
        <v>44282</v>
      </c>
      <c r="B9381" s="81" t="s">
        <v>14</v>
      </c>
      <c r="C9381" s="81" t="s">
        <v>14</v>
      </c>
      <c r="D9381" s="459">
        <v>12</v>
      </c>
      <c r="E9381" s="81"/>
    </row>
    <row r="9382" spans="1:5" x14ac:dyDescent="0.25">
      <c r="A9382" s="458">
        <v>44282</v>
      </c>
      <c r="B9382" s="81" t="s">
        <v>14</v>
      </c>
      <c r="C9382" s="81" t="s">
        <v>16</v>
      </c>
      <c r="D9382" s="459">
        <v>18</v>
      </c>
      <c r="E9382" s="81"/>
    </row>
    <row r="9383" spans="1:5" x14ac:dyDescent="0.25">
      <c r="A9383" s="458">
        <v>44282</v>
      </c>
      <c r="B9383" s="81" t="s">
        <v>14</v>
      </c>
      <c r="C9383" s="81" t="s">
        <v>84</v>
      </c>
      <c r="D9383" s="459">
        <v>9</v>
      </c>
      <c r="E9383" s="81"/>
    </row>
    <row r="9384" spans="1:5" x14ac:dyDescent="0.25">
      <c r="A9384" s="458">
        <v>44282</v>
      </c>
      <c r="B9384" s="81" t="s">
        <v>20</v>
      </c>
      <c r="C9384" s="81" t="s">
        <v>20</v>
      </c>
      <c r="D9384" s="459">
        <v>19</v>
      </c>
      <c r="E9384" s="81"/>
    </row>
    <row r="9385" spans="1:5" x14ac:dyDescent="0.25">
      <c r="A9385" s="458">
        <v>44282</v>
      </c>
      <c r="B9385" s="81" t="s">
        <v>13</v>
      </c>
      <c r="C9385" s="81" t="s">
        <v>13</v>
      </c>
      <c r="D9385" s="459">
        <v>1</v>
      </c>
      <c r="E9385" s="81"/>
    </row>
    <row r="9386" spans="1:5" x14ac:dyDescent="0.25">
      <c r="A9386" s="458">
        <v>44282</v>
      </c>
      <c r="B9386" s="81" t="s">
        <v>13</v>
      </c>
      <c r="C9386" s="460" t="s">
        <v>1165</v>
      </c>
      <c r="D9386" s="459">
        <v>2</v>
      </c>
      <c r="E9386" s="81"/>
    </row>
    <row r="9387" spans="1:5" x14ac:dyDescent="0.25">
      <c r="A9387" s="458">
        <v>44282</v>
      </c>
      <c r="B9387" s="81" t="s">
        <v>13</v>
      </c>
      <c r="C9387" s="460" t="s">
        <v>1167</v>
      </c>
      <c r="D9387" s="459">
        <v>1</v>
      </c>
      <c r="E9387" s="81"/>
    </row>
    <row r="9388" spans="1:5" x14ac:dyDescent="0.25">
      <c r="A9388" s="458">
        <v>44282</v>
      </c>
      <c r="B9388" s="81" t="s">
        <v>24</v>
      </c>
      <c r="C9388" s="81" t="s">
        <v>23</v>
      </c>
      <c r="D9388" s="459">
        <v>4</v>
      </c>
      <c r="E9388" s="81"/>
    </row>
    <row r="9389" spans="1:5" x14ac:dyDescent="0.25">
      <c r="A9389" s="458">
        <v>44282</v>
      </c>
      <c r="B9389" s="81" t="s">
        <v>24</v>
      </c>
      <c r="C9389" s="81" t="s">
        <v>36</v>
      </c>
      <c r="D9389" s="459">
        <v>1</v>
      </c>
      <c r="E9389" s="81"/>
    </row>
    <row r="9390" spans="1:5" x14ac:dyDescent="0.25">
      <c r="A9390" s="458">
        <v>44282</v>
      </c>
      <c r="B9390" s="81" t="s">
        <v>47</v>
      </c>
      <c r="C9390" s="81" t="s">
        <v>47</v>
      </c>
      <c r="D9390" s="459">
        <v>12</v>
      </c>
      <c r="E9390" s="81"/>
    </row>
    <row r="9391" spans="1:5" x14ac:dyDescent="0.25">
      <c r="A9391" s="458">
        <v>44282</v>
      </c>
      <c r="B9391" s="81" t="s">
        <v>48</v>
      </c>
      <c r="C9391" s="460" t="s">
        <v>1380</v>
      </c>
      <c r="D9391" s="459">
        <v>0</v>
      </c>
      <c r="E9391" s="81"/>
    </row>
    <row r="9392" spans="1:5" x14ac:dyDescent="0.25">
      <c r="A9392" s="458">
        <v>44282</v>
      </c>
      <c r="B9392" s="81" t="s">
        <v>7</v>
      </c>
      <c r="C9392" s="81" t="s">
        <v>7</v>
      </c>
      <c r="D9392" s="459">
        <v>1</v>
      </c>
      <c r="E9392" s="81"/>
    </row>
    <row r="9393" spans="1:5" x14ac:dyDescent="0.25">
      <c r="A9393" s="458">
        <v>44282</v>
      </c>
      <c r="B9393" s="81" t="s">
        <v>9</v>
      </c>
      <c r="C9393" s="81" t="s">
        <v>9</v>
      </c>
      <c r="D9393" s="459">
        <v>15</v>
      </c>
      <c r="E9393" s="81"/>
    </row>
    <row r="9394" spans="1:5" x14ac:dyDescent="0.25">
      <c r="A9394" s="458">
        <v>44282</v>
      </c>
      <c r="B9394" s="81" t="s">
        <v>9</v>
      </c>
      <c r="C9394" s="81" t="s">
        <v>17</v>
      </c>
      <c r="D9394" s="459">
        <v>2</v>
      </c>
      <c r="E9394" s="81"/>
    </row>
    <row r="9395" spans="1:5" x14ac:dyDescent="0.25">
      <c r="A9395" s="458">
        <v>44282</v>
      </c>
      <c r="B9395" s="81" t="s">
        <v>9</v>
      </c>
      <c r="C9395" s="81" t="s">
        <v>143</v>
      </c>
      <c r="D9395" s="459">
        <v>1</v>
      </c>
      <c r="E9395" s="81"/>
    </row>
    <row r="9396" spans="1:5" x14ac:dyDescent="0.25">
      <c r="A9396" s="458">
        <v>44282</v>
      </c>
      <c r="B9396" s="81" t="s">
        <v>15</v>
      </c>
      <c r="C9396" s="460" t="s">
        <v>941</v>
      </c>
      <c r="D9396" s="459">
        <v>1</v>
      </c>
      <c r="E9396" s="81"/>
    </row>
    <row r="9397" spans="1:5" x14ac:dyDescent="0.25">
      <c r="A9397" s="458">
        <v>44282</v>
      </c>
      <c r="B9397" s="81" t="s">
        <v>15</v>
      </c>
      <c r="C9397" s="81" t="s">
        <v>1139</v>
      </c>
      <c r="D9397" s="459">
        <v>6</v>
      </c>
      <c r="E9397" s="81"/>
    </row>
    <row r="9398" spans="1:5" x14ac:dyDescent="0.25">
      <c r="A9398" s="458">
        <v>44282</v>
      </c>
      <c r="B9398" s="81" t="s">
        <v>15</v>
      </c>
      <c r="C9398" s="81" t="s">
        <v>283</v>
      </c>
      <c r="D9398" s="459">
        <v>4</v>
      </c>
      <c r="E9398" s="81"/>
    </row>
    <row r="9399" spans="1:5" x14ac:dyDescent="0.25">
      <c r="A9399" s="458">
        <v>44282</v>
      </c>
      <c r="B9399" s="81" t="s">
        <v>11</v>
      </c>
      <c r="C9399" s="81" t="s">
        <v>11</v>
      </c>
      <c r="D9399" s="459">
        <v>4</v>
      </c>
      <c r="E9399" s="81"/>
    </row>
    <row r="9400" spans="1:5" x14ac:dyDescent="0.25">
      <c r="A9400" s="458">
        <v>44282</v>
      </c>
      <c r="B9400" s="81" t="s">
        <v>12</v>
      </c>
      <c r="C9400" s="81" t="s">
        <v>12</v>
      </c>
      <c r="D9400" s="459">
        <v>0</v>
      </c>
      <c r="E9400" s="81"/>
    </row>
    <row r="9401" spans="1:5" x14ac:dyDescent="0.25">
      <c r="A9401" s="458">
        <v>44282</v>
      </c>
      <c r="B9401" s="81" t="s">
        <v>8</v>
      </c>
      <c r="C9401" s="460" t="s">
        <v>1226</v>
      </c>
      <c r="D9401" s="459">
        <v>2</v>
      </c>
      <c r="E9401" s="81"/>
    </row>
    <row r="9402" spans="1:5" x14ac:dyDescent="0.25">
      <c r="A9402" s="458">
        <v>44282</v>
      </c>
      <c r="B9402" s="81" t="s">
        <v>8</v>
      </c>
      <c r="C9402" s="81" t="s">
        <v>72</v>
      </c>
      <c r="D9402" s="459">
        <v>1</v>
      </c>
      <c r="E9402" s="81"/>
    </row>
    <row r="9403" spans="1:5" x14ac:dyDescent="0.25">
      <c r="A9403" s="458">
        <v>44282</v>
      </c>
      <c r="B9403" s="81" t="s">
        <v>8</v>
      </c>
      <c r="C9403" s="460" t="s">
        <v>1232</v>
      </c>
      <c r="D9403" s="459">
        <v>2</v>
      </c>
      <c r="E9403" s="81"/>
    </row>
    <row r="9404" spans="1:5" x14ac:dyDescent="0.25">
      <c r="A9404" s="458">
        <v>44282</v>
      </c>
      <c r="B9404" s="81" t="s">
        <v>8</v>
      </c>
      <c r="C9404" s="81" t="s">
        <v>58</v>
      </c>
      <c r="D9404" s="459">
        <v>4</v>
      </c>
      <c r="E9404" s="81"/>
    </row>
    <row r="9405" spans="1:5" x14ac:dyDescent="0.25">
      <c r="A9405" s="458">
        <v>44282</v>
      </c>
      <c r="B9405" s="81" t="s">
        <v>8</v>
      </c>
      <c r="C9405" s="81" t="s">
        <v>40</v>
      </c>
      <c r="D9405" s="459">
        <v>1</v>
      </c>
      <c r="E9405" s="81"/>
    </row>
    <row r="9406" spans="1:5" x14ac:dyDescent="0.25">
      <c r="A9406" s="458">
        <v>44282</v>
      </c>
      <c r="B9406" s="81" t="s">
        <v>8</v>
      </c>
      <c r="C9406" s="81" t="s">
        <v>8</v>
      </c>
      <c r="D9406" s="459">
        <v>31</v>
      </c>
      <c r="E9406" s="81"/>
    </row>
    <row r="9407" spans="1:5" x14ac:dyDescent="0.25">
      <c r="A9407" s="458">
        <v>44282</v>
      </c>
      <c r="B9407" s="81" t="s">
        <v>8</v>
      </c>
      <c r="C9407" s="81" t="s">
        <v>31</v>
      </c>
      <c r="D9407" s="459">
        <v>1</v>
      </c>
      <c r="E9407" s="81"/>
    </row>
    <row r="9408" spans="1:5" x14ac:dyDescent="0.25">
      <c r="A9408" s="458">
        <v>44282</v>
      </c>
      <c r="B9408" s="81" t="s">
        <v>8</v>
      </c>
      <c r="C9408" s="81" t="s">
        <v>592</v>
      </c>
      <c r="D9408" s="459">
        <v>1</v>
      </c>
      <c r="E9408" s="81"/>
    </row>
    <row r="9409" spans="1:5" x14ac:dyDescent="0.25">
      <c r="A9409" s="458">
        <v>44282</v>
      </c>
      <c r="B9409" s="81" t="s">
        <v>8</v>
      </c>
      <c r="C9409" s="81" t="s">
        <v>110</v>
      </c>
      <c r="D9409" s="459">
        <v>2</v>
      </c>
      <c r="E9409" s="81"/>
    </row>
    <row r="9410" spans="1:5" x14ac:dyDescent="0.25">
      <c r="A9410" s="458">
        <v>44282</v>
      </c>
      <c r="B9410" s="81" t="s">
        <v>49</v>
      </c>
      <c r="C9410" s="81" t="s">
        <v>49</v>
      </c>
      <c r="D9410" s="459">
        <v>0</v>
      </c>
      <c r="E9410" s="81"/>
    </row>
    <row r="9411" spans="1:5" x14ac:dyDescent="0.25">
      <c r="A9411" s="458">
        <v>44282</v>
      </c>
      <c r="B9411" s="81" t="s">
        <v>50</v>
      </c>
      <c r="C9411" s="460" t="s">
        <v>1250</v>
      </c>
      <c r="D9411" s="459">
        <v>1</v>
      </c>
      <c r="E9411" s="81"/>
    </row>
    <row r="9412" spans="1:5" x14ac:dyDescent="0.25">
      <c r="A9412" s="458">
        <v>44282</v>
      </c>
      <c r="B9412" s="81" t="s">
        <v>50</v>
      </c>
      <c r="C9412" s="116" t="s">
        <v>1140</v>
      </c>
      <c r="D9412" s="459">
        <v>1</v>
      </c>
      <c r="E9412" s="81"/>
    </row>
    <row r="9413" spans="1:5" x14ac:dyDescent="0.25">
      <c r="A9413" s="458">
        <v>44282</v>
      </c>
      <c r="B9413" s="81" t="s">
        <v>50</v>
      </c>
      <c r="C9413" s="81" t="s">
        <v>365</v>
      </c>
      <c r="D9413" s="459">
        <v>1</v>
      </c>
      <c r="E9413" s="81"/>
    </row>
    <row r="9414" spans="1:5" x14ac:dyDescent="0.25">
      <c r="A9414" s="458">
        <v>44282</v>
      </c>
      <c r="B9414" s="81" t="s">
        <v>27</v>
      </c>
      <c r="C9414" s="81" t="s">
        <v>43</v>
      </c>
      <c r="D9414" s="459">
        <v>30</v>
      </c>
      <c r="E9414" s="81"/>
    </row>
    <row r="9415" spans="1:5" x14ac:dyDescent="0.25">
      <c r="A9415" s="458">
        <v>44282</v>
      </c>
      <c r="B9415" s="81" t="s">
        <v>51</v>
      </c>
      <c r="C9415" s="81" t="s">
        <v>51</v>
      </c>
      <c r="D9415" s="459">
        <v>0</v>
      </c>
      <c r="E9415" s="81"/>
    </row>
    <row r="9416" spans="1:5" x14ac:dyDescent="0.25">
      <c r="A9416" s="458">
        <v>44282</v>
      </c>
      <c r="B9416" s="81" t="s">
        <v>10</v>
      </c>
      <c r="C9416" s="81" t="s">
        <v>10</v>
      </c>
      <c r="D9416" s="459">
        <v>0</v>
      </c>
      <c r="E9416" s="81"/>
    </row>
    <row r="9417" spans="1:5" x14ac:dyDescent="0.25">
      <c r="A9417" s="458">
        <v>44283</v>
      </c>
      <c r="B9417" s="81" t="s">
        <v>14</v>
      </c>
      <c r="C9417" s="81" t="s">
        <v>14</v>
      </c>
      <c r="D9417" s="459">
        <v>0</v>
      </c>
      <c r="E9417" s="81"/>
    </row>
    <row r="9418" spans="1:5" x14ac:dyDescent="0.25">
      <c r="A9418" s="458">
        <v>44283</v>
      </c>
      <c r="B9418" s="81" t="s">
        <v>20</v>
      </c>
      <c r="C9418" s="81" t="s">
        <v>20</v>
      </c>
      <c r="D9418" s="459">
        <v>0</v>
      </c>
      <c r="E9418" s="81"/>
    </row>
    <row r="9419" spans="1:5" x14ac:dyDescent="0.25">
      <c r="A9419" s="458">
        <v>44283</v>
      </c>
      <c r="B9419" s="81" t="s">
        <v>13</v>
      </c>
      <c r="C9419" s="81" t="s">
        <v>13</v>
      </c>
      <c r="D9419" s="459">
        <v>0</v>
      </c>
      <c r="E9419" s="81"/>
    </row>
    <row r="9420" spans="1:5" x14ac:dyDescent="0.25">
      <c r="A9420" s="458">
        <v>44283</v>
      </c>
      <c r="B9420" s="81" t="s">
        <v>24</v>
      </c>
      <c r="C9420" s="81" t="s">
        <v>24</v>
      </c>
      <c r="D9420" s="459">
        <v>0</v>
      </c>
      <c r="E9420" s="81"/>
    </row>
    <row r="9421" spans="1:5" x14ac:dyDescent="0.25">
      <c r="A9421" s="458">
        <v>44283</v>
      </c>
      <c r="B9421" s="81" t="s">
        <v>47</v>
      </c>
      <c r="C9421" s="81" t="s">
        <v>47</v>
      </c>
      <c r="D9421" s="459">
        <v>0</v>
      </c>
      <c r="E9421" s="81"/>
    </row>
    <row r="9422" spans="1:5" x14ac:dyDescent="0.25">
      <c r="A9422" s="458">
        <v>44283</v>
      </c>
      <c r="B9422" s="81" t="s">
        <v>48</v>
      </c>
      <c r="C9422" s="460" t="s">
        <v>1380</v>
      </c>
      <c r="D9422" s="459">
        <v>0</v>
      </c>
      <c r="E9422" s="81"/>
    </row>
    <row r="9423" spans="1:5" x14ac:dyDescent="0.25">
      <c r="A9423" s="458">
        <v>44283</v>
      </c>
      <c r="B9423" s="81" t="s">
        <v>7</v>
      </c>
      <c r="C9423" s="81" t="s">
        <v>7</v>
      </c>
      <c r="D9423" s="459">
        <v>0</v>
      </c>
      <c r="E9423" s="81"/>
    </row>
    <row r="9424" spans="1:5" x14ac:dyDescent="0.25">
      <c r="A9424" s="458">
        <v>44283</v>
      </c>
      <c r="B9424" s="81" t="s">
        <v>9</v>
      </c>
      <c r="C9424" s="81" t="s">
        <v>9</v>
      </c>
      <c r="D9424" s="459">
        <v>0</v>
      </c>
      <c r="E9424" s="81"/>
    </row>
    <row r="9425" spans="1:5" x14ac:dyDescent="0.25">
      <c r="A9425" s="458">
        <v>44283</v>
      </c>
      <c r="B9425" s="81" t="s">
        <v>15</v>
      </c>
      <c r="C9425" s="81" t="s">
        <v>1139</v>
      </c>
      <c r="D9425" s="459">
        <v>0</v>
      </c>
      <c r="E9425" s="81"/>
    </row>
    <row r="9426" spans="1:5" x14ac:dyDescent="0.25">
      <c r="A9426" s="458">
        <v>44283</v>
      </c>
      <c r="B9426" s="81" t="s">
        <v>11</v>
      </c>
      <c r="C9426" s="81" t="s">
        <v>11</v>
      </c>
      <c r="D9426" s="459">
        <v>0</v>
      </c>
      <c r="E9426" s="81"/>
    </row>
    <row r="9427" spans="1:5" x14ac:dyDescent="0.25">
      <c r="A9427" s="458">
        <v>44283</v>
      </c>
      <c r="B9427" s="81" t="s">
        <v>12</v>
      </c>
      <c r="C9427" s="81" t="s">
        <v>12</v>
      </c>
      <c r="D9427" s="459">
        <v>0</v>
      </c>
      <c r="E9427" s="81"/>
    </row>
    <row r="9428" spans="1:5" x14ac:dyDescent="0.25">
      <c r="A9428" s="458">
        <v>44283</v>
      </c>
      <c r="B9428" s="81" t="s">
        <v>8</v>
      </c>
      <c r="C9428" s="81" t="s">
        <v>8</v>
      </c>
      <c r="D9428" s="459">
        <v>0</v>
      </c>
      <c r="E9428" s="81"/>
    </row>
    <row r="9429" spans="1:5" x14ac:dyDescent="0.25">
      <c r="A9429" s="458">
        <v>44283</v>
      </c>
      <c r="B9429" s="81" t="s">
        <v>49</v>
      </c>
      <c r="C9429" s="81" t="s">
        <v>49</v>
      </c>
      <c r="D9429" s="459">
        <v>0</v>
      </c>
      <c r="E9429" s="81"/>
    </row>
    <row r="9430" spans="1:5" x14ac:dyDescent="0.25">
      <c r="A9430" s="458">
        <v>44283</v>
      </c>
      <c r="B9430" s="81" t="s">
        <v>50</v>
      </c>
      <c r="C9430" s="81" t="s">
        <v>365</v>
      </c>
      <c r="D9430" s="459">
        <v>0</v>
      </c>
      <c r="E9430" s="81"/>
    </row>
    <row r="9431" spans="1:5" x14ac:dyDescent="0.25">
      <c r="A9431" s="458">
        <v>44283</v>
      </c>
      <c r="B9431" s="81" t="s">
        <v>27</v>
      </c>
      <c r="C9431" s="460" t="s">
        <v>43</v>
      </c>
      <c r="D9431" s="459">
        <v>0</v>
      </c>
      <c r="E9431" s="81"/>
    </row>
    <row r="9432" spans="1:5" x14ac:dyDescent="0.25">
      <c r="A9432" s="458">
        <v>44283</v>
      </c>
      <c r="B9432" s="81" t="s">
        <v>51</v>
      </c>
      <c r="C9432" s="81" t="s">
        <v>51</v>
      </c>
      <c r="D9432" s="459">
        <v>0</v>
      </c>
      <c r="E9432" s="81"/>
    </row>
    <row r="9433" spans="1:5" x14ac:dyDescent="0.25">
      <c r="A9433" s="458">
        <v>44283</v>
      </c>
      <c r="B9433" s="81" t="s">
        <v>10</v>
      </c>
      <c r="C9433" s="81" t="s">
        <v>10</v>
      </c>
      <c r="D9433" s="459">
        <v>0</v>
      </c>
      <c r="E9433" s="81"/>
    </row>
    <row r="9434" spans="1:5" x14ac:dyDescent="0.25">
      <c r="A9434" s="458">
        <v>44284</v>
      </c>
      <c r="B9434" s="81" t="s">
        <v>14</v>
      </c>
      <c r="C9434" s="81" t="s">
        <v>14</v>
      </c>
      <c r="D9434" s="459">
        <v>22</v>
      </c>
      <c r="E9434" s="81"/>
    </row>
    <row r="9435" spans="1:5" x14ac:dyDescent="0.25">
      <c r="A9435" s="458">
        <v>44284</v>
      </c>
      <c r="B9435" s="81" t="s">
        <v>14</v>
      </c>
      <c r="C9435" s="81" t="s">
        <v>1044</v>
      </c>
      <c r="D9435" s="459">
        <v>1</v>
      </c>
      <c r="E9435" s="81"/>
    </row>
    <row r="9436" spans="1:5" x14ac:dyDescent="0.25">
      <c r="A9436" s="458">
        <v>44284</v>
      </c>
      <c r="B9436" s="81" t="s">
        <v>14</v>
      </c>
      <c r="C9436" s="81" t="s">
        <v>16</v>
      </c>
      <c r="D9436" s="459">
        <v>15</v>
      </c>
      <c r="E9436" s="81"/>
    </row>
    <row r="9437" spans="1:5" x14ac:dyDescent="0.25">
      <c r="A9437" s="458">
        <v>44284</v>
      </c>
      <c r="B9437" s="81" t="s">
        <v>14</v>
      </c>
      <c r="C9437" s="81" t="s">
        <v>794</v>
      </c>
      <c r="D9437" s="459">
        <v>1</v>
      </c>
      <c r="E9437" s="81"/>
    </row>
    <row r="9438" spans="1:5" x14ac:dyDescent="0.25">
      <c r="A9438" s="458">
        <v>44284</v>
      </c>
      <c r="B9438" s="81" t="s">
        <v>14</v>
      </c>
      <c r="C9438" s="81" t="s">
        <v>84</v>
      </c>
      <c r="D9438" s="459">
        <v>5</v>
      </c>
      <c r="E9438" s="81"/>
    </row>
    <row r="9439" spans="1:5" x14ac:dyDescent="0.25">
      <c r="A9439" s="458">
        <v>44284</v>
      </c>
      <c r="B9439" s="81" t="s">
        <v>20</v>
      </c>
      <c r="C9439" s="460" t="s">
        <v>1151</v>
      </c>
      <c r="D9439" s="459">
        <v>1</v>
      </c>
      <c r="E9439" s="81"/>
    </row>
    <row r="9440" spans="1:5" x14ac:dyDescent="0.25">
      <c r="A9440" s="458">
        <v>44284</v>
      </c>
      <c r="B9440" s="81" t="s">
        <v>20</v>
      </c>
      <c r="C9440" s="81" t="s">
        <v>20</v>
      </c>
      <c r="D9440" s="459">
        <v>16</v>
      </c>
      <c r="E9440" s="81"/>
    </row>
    <row r="9441" spans="1:5" x14ac:dyDescent="0.25">
      <c r="A9441" s="458">
        <v>44284</v>
      </c>
      <c r="B9441" s="81" t="s">
        <v>13</v>
      </c>
      <c r="C9441" s="460" t="s">
        <v>1162</v>
      </c>
      <c r="D9441" s="459">
        <v>1</v>
      </c>
      <c r="E9441" s="81"/>
    </row>
    <row r="9442" spans="1:5" x14ac:dyDescent="0.25">
      <c r="A9442" s="458">
        <v>44284</v>
      </c>
      <c r="B9442" s="81" t="s">
        <v>13</v>
      </c>
      <c r="C9442" s="81" t="s">
        <v>13</v>
      </c>
      <c r="D9442" s="459">
        <v>1</v>
      </c>
      <c r="E9442" s="81"/>
    </row>
    <row r="9443" spans="1:5" x14ac:dyDescent="0.25">
      <c r="A9443" s="458">
        <v>44284</v>
      </c>
      <c r="B9443" s="81" t="s">
        <v>13</v>
      </c>
      <c r="C9443" s="460" t="s">
        <v>1167</v>
      </c>
      <c r="D9443" s="459">
        <v>13</v>
      </c>
      <c r="E9443" s="81"/>
    </row>
    <row r="9444" spans="1:5" x14ac:dyDescent="0.25">
      <c r="A9444" s="458">
        <v>44284</v>
      </c>
      <c r="B9444" s="81" t="s">
        <v>24</v>
      </c>
      <c r="C9444" s="81" t="s">
        <v>23</v>
      </c>
      <c r="D9444" s="459">
        <v>4</v>
      </c>
      <c r="E9444" s="81"/>
    </row>
    <row r="9445" spans="1:5" x14ac:dyDescent="0.25">
      <c r="A9445" s="458">
        <v>44284</v>
      </c>
      <c r="B9445" s="81" t="s">
        <v>24</v>
      </c>
      <c r="C9445" s="81" t="s">
        <v>37</v>
      </c>
      <c r="D9445" s="459">
        <v>2</v>
      </c>
      <c r="E9445" s="81"/>
    </row>
    <row r="9446" spans="1:5" x14ac:dyDescent="0.25">
      <c r="A9446" s="458">
        <v>44284</v>
      </c>
      <c r="B9446" s="81" t="s">
        <v>47</v>
      </c>
      <c r="C9446" s="81" t="s">
        <v>47</v>
      </c>
      <c r="D9446" s="459">
        <v>1</v>
      </c>
      <c r="E9446" s="81"/>
    </row>
    <row r="9447" spans="1:5" x14ac:dyDescent="0.25">
      <c r="A9447" s="458">
        <v>44284</v>
      </c>
      <c r="B9447" s="81" t="s">
        <v>48</v>
      </c>
      <c r="C9447" s="460" t="s">
        <v>1380</v>
      </c>
      <c r="D9447" s="459">
        <v>0</v>
      </c>
      <c r="E9447" s="81"/>
    </row>
    <row r="9448" spans="1:5" x14ac:dyDescent="0.25">
      <c r="A9448" s="458">
        <v>44284</v>
      </c>
      <c r="B9448" s="81" t="s">
        <v>7</v>
      </c>
      <c r="C9448" s="460" t="s">
        <v>1191</v>
      </c>
      <c r="D9448" s="459">
        <v>3</v>
      </c>
      <c r="E9448" s="81"/>
    </row>
    <row r="9449" spans="1:5" x14ac:dyDescent="0.25">
      <c r="A9449" s="458">
        <v>44284</v>
      </c>
      <c r="B9449" s="81" t="s">
        <v>7</v>
      </c>
      <c r="C9449" s="81" t="s">
        <v>7</v>
      </c>
      <c r="D9449" s="459">
        <v>11</v>
      </c>
      <c r="E9449" s="81"/>
    </row>
    <row r="9450" spans="1:5" x14ac:dyDescent="0.25">
      <c r="A9450" s="458">
        <v>44284</v>
      </c>
      <c r="B9450" s="81" t="s">
        <v>9</v>
      </c>
      <c r="C9450" s="81" t="s">
        <v>9</v>
      </c>
      <c r="D9450" s="459">
        <v>28</v>
      </c>
      <c r="E9450" s="81"/>
    </row>
    <row r="9451" spans="1:5" x14ac:dyDescent="0.25">
      <c r="A9451" s="458">
        <v>44284</v>
      </c>
      <c r="B9451" s="81" t="s">
        <v>9</v>
      </c>
      <c r="C9451" s="81" t="s">
        <v>17</v>
      </c>
      <c r="D9451" s="459">
        <v>8</v>
      </c>
      <c r="E9451" s="81"/>
    </row>
    <row r="9452" spans="1:5" x14ac:dyDescent="0.25">
      <c r="A9452" s="458">
        <v>44284</v>
      </c>
      <c r="B9452" s="81" t="s">
        <v>9</v>
      </c>
      <c r="C9452" s="81" t="s">
        <v>143</v>
      </c>
      <c r="D9452" s="459">
        <v>8</v>
      </c>
      <c r="E9452" s="81"/>
    </row>
    <row r="9453" spans="1:5" x14ac:dyDescent="0.25">
      <c r="A9453" s="458">
        <v>44284</v>
      </c>
      <c r="B9453" s="81" t="s">
        <v>15</v>
      </c>
      <c r="C9453" s="81" t="s">
        <v>107</v>
      </c>
      <c r="D9453" s="459">
        <v>3</v>
      </c>
      <c r="E9453" s="81"/>
    </row>
    <row r="9454" spans="1:5" x14ac:dyDescent="0.25">
      <c r="A9454" s="458">
        <v>44284</v>
      </c>
      <c r="B9454" s="81" t="s">
        <v>15</v>
      </c>
      <c r="C9454" s="81" t="s">
        <v>283</v>
      </c>
      <c r="D9454" s="459">
        <v>1</v>
      </c>
      <c r="E9454" s="81"/>
    </row>
    <row r="9455" spans="1:5" x14ac:dyDescent="0.25">
      <c r="A9455" s="458">
        <v>44284</v>
      </c>
      <c r="B9455" s="81" t="s">
        <v>11</v>
      </c>
      <c r="C9455" s="81" t="s">
        <v>11</v>
      </c>
      <c r="D9455" s="459">
        <v>10</v>
      </c>
      <c r="E9455" s="81"/>
    </row>
    <row r="9456" spans="1:5" x14ac:dyDescent="0.25">
      <c r="A9456" s="458">
        <v>44284</v>
      </c>
      <c r="B9456" s="81" t="s">
        <v>11</v>
      </c>
      <c r="C9456" s="81" t="s">
        <v>840</v>
      </c>
      <c r="D9456" s="459">
        <v>2</v>
      </c>
      <c r="E9456" s="81"/>
    </row>
    <row r="9457" spans="1:5" x14ac:dyDescent="0.25">
      <c r="A9457" s="458">
        <v>44284</v>
      </c>
      <c r="B9457" s="81" t="s">
        <v>11</v>
      </c>
      <c r="C9457" s="81" t="s">
        <v>752</v>
      </c>
      <c r="D9457" s="459">
        <v>1</v>
      </c>
      <c r="E9457" s="81"/>
    </row>
    <row r="9458" spans="1:5" x14ac:dyDescent="0.25">
      <c r="A9458" s="458">
        <v>44284</v>
      </c>
      <c r="B9458" s="81" t="s">
        <v>12</v>
      </c>
      <c r="C9458" s="460" t="s">
        <v>1224</v>
      </c>
      <c r="D9458" s="459">
        <v>2</v>
      </c>
      <c r="E9458" s="81"/>
    </row>
    <row r="9459" spans="1:5" x14ac:dyDescent="0.25">
      <c r="A9459" s="458">
        <v>44284</v>
      </c>
      <c r="B9459" s="81" t="s">
        <v>8</v>
      </c>
      <c r="C9459" s="460" t="s">
        <v>1226</v>
      </c>
      <c r="D9459" s="459">
        <v>1</v>
      </c>
      <c r="E9459" s="81"/>
    </row>
    <row r="9460" spans="1:5" x14ac:dyDescent="0.25">
      <c r="A9460" s="458">
        <v>44284</v>
      </c>
      <c r="B9460" s="81" t="s">
        <v>8</v>
      </c>
      <c r="C9460" s="460" t="s">
        <v>1228</v>
      </c>
      <c r="D9460" s="459">
        <v>1</v>
      </c>
      <c r="E9460" s="81"/>
    </row>
    <row r="9461" spans="1:5" x14ac:dyDescent="0.25">
      <c r="A9461" s="458">
        <v>44284</v>
      </c>
      <c r="B9461" s="81" t="s">
        <v>8</v>
      </c>
      <c r="C9461" s="81" t="s">
        <v>72</v>
      </c>
      <c r="D9461" s="459">
        <v>5</v>
      </c>
      <c r="E9461" s="81"/>
    </row>
    <row r="9462" spans="1:5" x14ac:dyDescent="0.25">
      <c r="A9462" s="458">
        <v>44284</v>
      </c>
      <c r="B9462" s="81" t="s">
        <v>8</v>
      </c>
      <c r="C9462" s="460" t="s">
        <v>1232</v>
      </c>
      <c r="D9462" s="459">
        <v>1</v>
      </c>
      <c r="E9462" s="81"/>
    </row>
    <row r="9463" spans="1:5" x14ac:dyDescent="0.25">
      <c r="A9463" s="458">
        <v>44284</v>
      </c>
      <c r="B9463" s="81" t="s">
        <v>8</v>
      </c>
      <c r="C9463" s="81" t="s">
        <v>58</v>
      </c>
      <c r="D9463" s="459">
        <v>2</v>
      </c>
      <c r="E9463" s="81"/>
    </row>
    <row r="9464" spans="1:5" x14ac:dyDescent="0.25">
      <c r="A9464" s="458">
        <v>44284</v>
      </c>
      <c r="B9464" s="81" t="s">
        <v>8</v>
      </c>
      <c r="C9464" s="81" t="s">
        <v>232</v>
      </c>
      <c r="D9464" s="459">
        <v>1</v>
      </c>
      <c r="E9464" s="81"/>
    </row>
    <row r="9465" spans="1:5" x14ac:dyDescent="0.25">
      <c r="A9465" s="458">
        <v>44284</v>
      </c>
      <c r="B9465" s="81" t="s">
        <v>8</v>
      </c>
      <c r="C9465" s="81" t="s">
        <v>203</v>
      </c>
      <c r="D9465" s="459">
        <v>1</v>
      </c>
      <c r="E9465" s="81"/>
    </row>
    <row r="9466" spans="1:5" x14ac:dyDescent="0.25">
      <c r="A9466" s="458">
        <v>44284</v>
      </c>
      <c r="B9466" s="81" t="s">
        <v>8</v>
      </c>
      <c r="C9466" s="81" t="s">
        <v>40</v>
      </c>
      <c r="D9466" s="459">
        <v>3</v>
      </c>
      <c r="E9466" s="81"/>
    </row>
    <row r="9467" spans="1:5" x14ac:dyDescent="0.25">
      <c r="A9467" s="458">
        <v>44284</v>
      </c>
      <c r="B9467" s="81" t="s">
        <v>8</v>
      </c>
      <c r="C9467" s="81" t="s">
        <v>8</v>
      </c>
      <c r="D9467" s="459">
        <v>35</v>
      </c>
      <c r="E9467" s="81"/>
    </row>
    <row r="9468" spans="1:5" x14ac:dyDescent="0.25">
      <c r="A9468" s="458">
        <v>44284</v>
      </c>
      <c r="B9468" s="81" t="s">
        <v>8</v>
      </c>
      <c r="C9468" s="81" t="s">
        <v>31</v>
      </c>
      <c r="D9468" s="459">
        <v>1</v>
      </c>
      <c r="E9468" s="81"/>
    </row>
    <row r="9469" spans="1:5" x14ac:dyDescent="0.25">
      <c r="A9469" s="458">
        <v>44284</v>
      </c>
      <c r="B9469" s="81" t="s">
        <v>8</v>
      </c>
      <c r="C9469" s="460" t="s">
        <v>1135</v>
      </c>
      <c r="D9469" s="459">
        <v>1</v>
      </c>
      <c r="E9469" s="81"/>
    </row>
    <row r="9470" spans="1:5" x14ac:dyDescent="0.25">
      <c r="A9470" s="458">
        <v>44284</v>
      </c>
      <c r="B9470" s="81" t="s">
        <v>8</v>
      </c>
      <c r="C9470" s="81" t="s">
        <v>110</v>
      </c>
      <c r="D9470" s="459">
        <v>3</v>
      </c>
      <c r="E9470" s="81"/>
    </row>
    <row r="9471" spans="1:5" x14ac:dyDescent="0.25">
      <c r="A9471" s="458">
        <v>44284</v>
      </c>
      <c r="B9471" s="81" t="s">
        <v>49</v>
      </c>
      <c r="C9471" s="460" t="s">
        <v>1246</v>
      </c>
      <c r="D9471" s="459">
        <v>3</v>
      </c>
      <c r="E9471" s="81"/>
    </row>
    <row r="9472" spans="1:5" x14ac:dyDescent="0.25">
      <c r="A9472" s="458">
        <v>44284</v>
      </c>
      <c r="B9472" s="81" t="s">
        <v>50</v>
      </c>
      <c r="C9472" s="460" t="s">
        <v>1248</v>
      </c>
      <c r="D9472" s="459">
        <v>2</v>
      </c>
      <c r="E9472" s="81"/>
    </row>
    <row r="9473" spans="1:5" x14ac:dyDescent="0.25">
      <c r="A9473" s="458">
        <v>44284</v>
      </c>
      <c r="B9473" s="81" t="s">
        <v>50</v>
      </c>
      <c r="C9473" s="460" t="s">
        <v>1250</v>
      </c>
      <c r="D9473" s="459">
        <v>2</v>
      </c>
      <c r="E9473" s="81"/>
    </row>
    <row r="9474" spans="1:5" x14ac:dyDescent="0.25">
      <c r="A9474" s="458">
        <v>44284</v>
      </c>
      <c r="B9474" s="81" t="s">
        <v>50</v>
      </c>
      <c r="C9474" s="116" t="s">
        <v>1140</v>
      </c>
      <c r="D9474" s="459">
        <v>1</v>
      </c>
      <c r="E9474" s="81"/>
    </row>
    <row r="9475" spans="1:5" x14ac:dyDescent="0.25">
      <c r="A9475" s="458">
        <v>44284</v>
      </c>
      <c r="B9475" s="81" t="s">
        <v>50</v>
      </c>
      <c r="C9475" s="81" t="s">
        <v>365</v>
      </c>
      <c r="D9475" s="459">
        <v>1</v>
      </c>
      <c r="E9475" s="81"/>
    </row>
    <row r="9476" spans="1:5" x14ac:dyDescent="0.25">
      <c r="A9476" s="458">
        <v>44284</v>
      </c>
      <c r="B9476" s="81" t="s">
        <v>27</v>
      </c>
      <c r="C9476" s="81" t="s">
        <v>43</v>
      </c>
      <c r="D9476" s="459">
        <v>22</v>
      </c>
      <c r="E9476" s="81"/>
    </row>
    <row r="9477" spans="1:5" x14ac:dyDescent="0.25">
      <c r="A9477" s="458">
        <v>44284</v>
      </c>
      <c r="B9477" s="81" t="s">
        <v>27</v>
      </c>
      <c r="C9477" s="81" t="s">
        <v>921</v>
      </c>
      <c r="D9477" s="459">
        <v>1</v>
      </c>
      <c r="E9477" s="81"/>
    </row>
    <row r="9478" spans="1:5" x14ac:dyDescent="0.25">
      <c r="A9478" s="458">
        <v>44284</v>
      </c>
      <c r="B9478" s="81" t="s">
        <v>27</v>
      </c>
      <c r="C9478" s="81" t="s">
        <v>707</v>
      </c>
      <c r="D9478" s="459">
        <v>1</v>
      </c>
      <c r="E9478" s="81"/>
    </row>
    <row r="9479" spans="1:5" x14ac:dyDescent="0.25">
      <c r="A9479" s="458">
        <v>44284</v>
      </c>
      <c r="B9479" s="81" t="s">
        <v>51</v>
      </c>
      <c r="C9479" s="81" t="s">
        <v>51</v>
      </c>
      <c r="D9479" s="459">
        <v>0</v>
      </c>
      <c r="E9479" s="81"/>
    </row>
    <row r="9480" spans="1:5" x14ac:dyDescent="0.25">
      <c r="A9480" s="458">
        <v>44284</v>
      </c>
      <c r="B9480" s="81" t="s">
        <v>10</v>
      </c>
      <c r="C9480" s="81" t="s">
        <v>10</v>
      </c>
      <c r="D9480" s="459">
        <v>4</v>
      </c>
      <c r="E9480" s="81"/>
    </row>
    <row r="9481" spans="1:5" x14ac:dyDescent="0.25">
      <c r="A9481" s="458">
        <v>44285</v>
      </c>
      <c r="B9481" s="81" t="s">
        <v>14</v>
      </c>
      <c r="C9481" s="81" t="s">
        <v>14</v>
      </c>
      <c r="D9481" s="459">
        <v>11</v>
      </c>
      <c r="E9481" s="81"/>
    </row>
    <row r="9482" spans="1:5" x14ac:dyDescent="0.25">
      <c r="A9482" s="458">
        <v>44285</v>
      </c>
      <c r="B9482" s="81" t="s">
        <v>14</v>
      </c>
      <c r="C9482" s="81" t="s">
        <v>1043</v>
      </c>
      <c r="D9482" s="459">
        <v>1</v>
      </c>
      <c r="E9482" s="81"/>
    </row>
    <row r="9483" spans="1:5" x14ac:dyDescent="0.25">
      <c r="A9483" s="458">
        <v>44285</v>
      </c>
      <c r="B9483" s="81" t="s">
        <v>14</v>
      </c>
      <c r="C9483" s="81" t="s">
        <v>16</v>
      </c>
      <c r="D9483" s="459">
        <v>10</v>
      </c>
      <c r="E9483" s="81"/>
    </row>
    <row r="9484" spans="1:5" x14ac:dyDescent="0.25">
      <c r="A9484" s="458">
        <v>44285</v>
      </c>
      <c r="B9484" s="81" t="s">
        <v>14</v>
      </c>
      <c r="C9484" s="81" t="s">
        <v>84</v>
      </c>
      <c r="D9484" s="459">
        <v>5</v>
      </c>
      <c r="E9484" s="81"/>
    </row>
    <row r="9485" spans="1:5" x14ac:dyDescent="0.25">
      <c r="A9485" s="458">
        <v>44285</v>
      </c>
      <c r="B9485" s="81" t="s">
        <v>20</v>
      </c>
      <c r="C9485" s="81" t="s">
        <v>20</v>
      </c>
      <c r="D9485" s="459">
        <v>10</v>
      </c>
      <c r="E9485" s="81"/>
    </row>
    <row r="9486" spans="1:5" x14ac:dyDescent="0.25">
      <c r="A9486" s="458">
        <v>44285</v>
      </c>
      <c r="B9486" s="81" t="s">
        <v>13</v>
      </c>
      <c r="C9486" s="460" t="s">
        <v>1165</v>
      </c>
      <c r="D9486" s="459">
        <v>3</v>
      </c>
      <c r="E9486" s="81"/>
    </row>
    <row r="9487" spans="1:5" x14ac:dyDescent="0.25">
      <c r="A9487" s="458">
        <v>44285</v>
      </c>
      <c r="B9487" s="81" t="s">
        <v>13</v>
      </c>
      <c r="C9487" s="460" t="s">
        <v>1167</v>
      </c>
      <c r="D9487" s="459">
        <v>1</v>
      </c>
      <c r="E9487" s="81"/>
    </row>
    <row r="9488" spans="1:5" x14ac:dyDescent="0.25">
      <c r="A9488" s="458">
        <v>44285</v>
      </c>
      <c r="B9488" s="81" t="s">
        <v>24</v>
      </c>
      <c r="C9488" s="81" t="s">
        <v>23</v>
      </c>
      <c r="D9488" s="459">
        <v>3</v>
      </c>
      <c r="E9488" s="81"/>
    </row>
    <row r="9489" spans="1:5" x14ac:dyDescent="0.25">
      <c r="A9489" s="458">
        <v>44285</v>
      </c>
      <c r="B9489" s="81" t="s">
        <v>24</v>
      </c>
      <c r="C9489" s="81" t="s">
        <v>24</v>
      </c>
      <c r="D9489" s="459">
        <v>5</v>
      </c>
      <c r="E9489" s="81"/>
    </row>
    <row r="9490" spans="1:5" x14ac:dyDescent="0.25">
      <c r="A9490" s="458">
        <v>44285</v>
      </c>
      <c r="B9490" s="81" t="s">
        <v>24</v>
      </c>
      <c r="C9490" s="81" t="s">
        <v>36</v>
      </c>
      <c r="D9490" s="459">
        <v>1</v>
      </c>
      <c r="E9490" s="81"/>
    </row>
    <row r="9491" spans="1:5" x14ac:dyDescent="0.25">
      <c r="A9491" s="458">
        <v>44285</v>
      </c>
      <c r="B9491" s="81" t="s">
        <v>47</v>
      </c>
      <c r="C9491" s="81" t="s">
        <v>47</v>
      </c>
      <c r="D9491" s="459">
        <v>0</v>
      </c>
      <c r="E9491" s="81"/>
    </row>
    <row r="9492" spans="1:5" x14ac:dyDescent="0.25">
      <c r="A9492" s="458">
        <v>44285</v>
      </c>
      <c r="B9492" s="81" t="s">
        <v>48</v>
      </c>
      <c r="C9492" s="460" t="s">
        <v>1380</v>
      </c>
      <c r="D9492" s="459">
        <v>1</v>
      </c>
      <c r="E9492" s="81"/>
    </row>
    <row r="9493" spans="1:5" x14ac:dyDescent="0.25">
      <c r="A9493" s="458">
        <v>44285</v>
      </c>
      <c r="B9493" s="81" t="s">
        <v>7</v>
      </c>
      <c r="C9493" s="460" t="s">
        <v>1191</v>
      </c>
      <c r="D9493" s="459">
        <v>15</v>
      </c>
      <c r="E9493" s="81"/>
    </row>
    <row r="9494" spans="1:5" x14ac:dyDescent="0.25">
      <c r="A9494" s="458">
        <v>44285</v>
      </c>
      <c r="B9494" s="81" t="s">
        <v>7</v>
      </c>
      <c r="C9494" s="81" t="s">
        <v>7</v>
      </c>
      <c r="D9494" s="459">
        <v>7</v>
      </c>
      <c r="E9494" s="81"/>
    </row>
    <row r="9495" spans="1:5" x14ac:dyDescent="0.25">
      <c r="A9495" s="458">
        <v>44285</v>
      </c>
      <c r="B9495" s="81" t="s">
        <v>9</v>
      </c>
      <c r="C9495" s="81" t="s">
        <v>9</v>
      </c>
      <c r="D9495" s="459">
        <v>18</v>
      </c>
      <c r="E9495" s="81"/>
    </row>
    <row r="9496" spans="1:5" x14ac:dyDescent="0.25">
      <c r="A9496" s="458">
        <v>44285</v>
      </c>
      <c r="B9496" s="81" t="s">
        <v>9</v>
      </c>
      <c r="C9496" s="81" t="s">
        <v>17</v>
      </c>
      <c r="D9496" s="459">
        <v>2</v>
      </c>
      <c r="E9496" s="81"/>
    </row>
    <row r="9497" spans="1:5" x14ac:dyDescent="0.25">
      <c r="A9497" s="458">
        <v>44285</v>
      </c>
      <c r="B9497" s="81" t="s">
        <v>9</v>
      </c>
      <c r="C9497" s="81" t="s">
        <v>143</v>
      </c>
      <c r="D9497" s="459">
        <v>7</v>
      </c>
      <c r="E9497" s="81"/>
    </row>
    <row r="9498" spans="1:5" x14ac:dyDescent="0.25">
      <c r="A9498" s="458">
        <v>44285</v>
      </c>
      <c r="B9498" s="81" t="s">
        <v>15</v>
      </c>
      <c r="C9498" s="81" t="s">
        <v>107</v>
      </c>
      <c r="D9498" s="459">
        <v>1</v>
      </c>
      <c r="E9498" s="81"/>
    </row>
    <row r="9499" spans="1:5" x14ac:dyDescent="0.25">
      <c r="A9499" s="458">
        <v>44285</v>
      </c>
      <c r="B9499" s="81" t="s">
        <v>15</v>
      </c>
      <c r="C9499" s="81" t="s">
        <v>1139</v>
      </c>
      <c r="D9499" s="459">
        <v>2</v>
      </c>
      <c r="E9499" s="81"/>
    </row>
    <row r="9500" spans="1:5" x14ac:dyDescent="0.25">
      <c r="A9500" s="458">
        <v>44285</v>
      </c>
      <c r="B9500" s="81" t="s">
        <v>15</v>
      </c>
      <c r="C9500" s="81" t="s">
        <v>283</v>
      </c>
      <c r="D9500" s="459">
        <v>2</v>
      </c>
      <c r="E9500" s="81"/>
    </row>
    <row r="9501" spans="1:5" x14ac:dyDescent="0.25">
      <c r="A9501" s="458">
        <v>44285</v>
      </c>
      <c r="B9501" s="81" t="s">
        <v>11</v>
      </c>
      <c r="C9501" s="81" t="s">
        <v>333</v>
      </c>
      <c r="D9501" s="459">
        <v>1</v>
      </c>
      <c r="E9501" s="81"/>
    </row>
    <row r="9502" spans="1:5" x14ac:dyDescent="0.25">
      <c r="A9502" s="458">
        <v>44285</v>
      </c>
      <c r="B9502" s="81" t="s">
        <v>11</v>
      </c>
      <c r="C9502" s="81" t="s">
        <v>11</v>
      </c>
      <c r="D9502" s="459">
        <v>8</v>
      </c>
      <c r="E9502" s="81"/>
    </row>
    <row r="9503" spans="1:5" x14ac:dyDescent="0.25">
      <c r="A9503" s="458">
        <v>44285</v>
      </c>
      <c r="B9503" s="81" t="s">
        <v>12</v>
      </c>
      <c r="C9503" s="81" t="s">
        <v>12</v>
      </c>
      <c r="D9503" s="459">
        <v>0</v>
      </c>
      <c r="E9503" s="81"/>
    </row>
    <row r="9504" spans="1:5" x14ac:dyDescent="0.25">
      <c r="A9504" s="458">
        <v>44285</v>
      </c>
      <c r="B9504" s="81" t="s">
        <v>8</v>
      </c>
      <c r="C9504" s="81" t="s">
        <v>58</v>
      </c>
      <c r="D9504" s="459">
        <v>2</v>
      </c>
      <c r="E9504" s="81"/>
    </row>
    <row r="9505" spans="1:5" x14ac:dyDescent="0.25">
      <c r="A9505" s="458">
        <v>44285</v>
      </c>
      <c r="B9505" s="81" t="s">
        <v>8</v>
      </c>
      <c r="C9505" s="81" t="s">
        <v>132</v>
      </c>
      <c r="D9505" s="459">
        <v>1</v>
      </c>
      <c r="E9505" s="81"/>
    </row>
    <row r="9506" spans="1:5" x14ac:dyDescent="0.25">
      <c r="A9506" s="458">
        <v>44285</v>
      </c>
      <c r="B9506" s="81" t="s">
        <v>8</v>
      </c>
      <c r="C9506" s="81" t="s">
        <v>203</v>
      </c>
      <c r="D9506" s="459">
        <v>1</v>
      </c>
      <c r="E9506" s="81"/>
    </row>
    <row r="9507" spans="1:5" x14ac:dyDescent="0.25">
      <c r="A9507" s="458">
        <v>44285</v>
      </c>
      <c r="B9507" s="81" t="s">
        <v>8</v>
      </c>
      <c r="C9507" s="81" t="s">
        <v>40</v>
      </c>
      <c r="D9507" s="459">
        <v>2</v>
      </c>
      <c r="E9507" s="81"/>
    </row>
    <row r="9508" spans="1:5" x14ac:dyDescent="0.25">
      <c r="A9508" s="458">
        <v>44285</v>
      </c>
      <c r="B9508" s="81" t="s">
        <v>8</v>
      </c>
      <c r="C9508" s="81" t="s">
        <v>8</v>
      </c>
      <c r="D9508" s="459">
        <v>27</v>
      </c>
      <c r="E9508" s="81"/>
    </row>
    <row r="9509" spans="1:5" x14ac:dyDescent="0.25">
      <c r="A9509" s="458">
        <v>44285</v>
      </c>
      <c r="B9509" s="81" t="s">
        <v>8</v>
      </c>
      <c r="C9509" s="81" t="s">
        <v>31</v>
      </c>
      <c r="D9509" s="459">
        <v>4</v>
      </c>
      <c r="E9509" s="81"/>
    </row>
    <row r="9510" spans="1:5" x14ac:dyDescent="0.25">
      <c r="A9510" s="458">
        <v>44285</v>
      </c>
      <c r="B9510" s="81" t="s">
        <v>8</v>
      </c>
      <c r="C9510" s="81" t="s">
        <v>110</v>
      </c>
      <c r="D9510" s="459">
        <v>2</v>
      </c>
      <c r="E9510" s="81"/>
    </row>
    <row r="9511" spans="1:5" x14ac:dyDescent="0.25">
      <c r="A9511" s="458">
        <v>44285</v>
      </c>
      <c r="B9511" s="81" t="s">
        <v>49</v>
      </c>
      <c r="C9511" s="460" t="s">
        <v>1246</v>
      </c>
      <c r="D9511" s="459">
        <v>1</v>
      </c>
      <c r="E9511" s="81"/>
    </row>
    <row r="9512" spans="1:5" x14ac:dyDescent="0.25">
      <c r="A9512" s="458">
        <v>44285</v>
      </c>
      <c r="B9512" s="81" t="s">
        <v>50</v>
      </c>
      <c r="C9512" s="460" t="s">
        <v>1250</v>
      </c>
      <c r="D9512" s="459">
        <v>3</v>
      </c>
      <c r="E9512" s="81"/>
    </row>
    <row r="9513" spans="1:5" x14ac:dyDescent="0.25">
      <c r="A9513" s="458">
        <v>44285</v>
      </c>
      <c r="B9513" s="81" t="s">
        <v>50</v>
      </c>
      <c r="C9513" s="116" t="s">
        <v>1140</v>
      </c>
      <c r="D9513" s="459">
        <v>2</v>
      </c>
      <c r="E9513" s="81"/>
    </row>
    <row r="9514" spans="1:5" x14ac:dyDescent="0.25">
      <c r="A9514" s="458">
        <v>44285</v>
      </c>
      <c r="B9514" s="81" t="s">
        <v>50</v>
      </c>
      <c r="C9514" s="81" t="s">
        <v>365</v>
      </c>
      <c r="D9514" s="459">
        <v>8</v>
      </c>
      <c r="E9514" s="81"/>
    </row>
    <row r="9515" spans="1:5" x14ac:dyDescent="0.25">
      <c r="A9515" s="458">
        <v>44285</v>
      </c>
      <c r="B9515" s="81" t="s">
        <v>27</v>
      </c>
      <c r="C9515" s="81" t="s">
        <v>139</v>
      </c>
      <c r="D9515" s="459">
        <v>1</v>
      </c>
      <c r="E9515" s="81"/>
    </row>
    <row r="9516" spans="1:5" x14ac:dyDescent="0.25">
      <c r="A9516" s="458">
        <v>44285</v>
      </c>
      <c r="B9516" s="81" t="s">
        <v>27</v>
      </c>
      <c r="C9516" s="81" t="s">
        <v>43</v>
      </c>
      <c r="D9516" s="459">
        <v>22</v>
      </c>
      <c r="E9516" s="81"/>
    </row>
    <row r="9517" spans="1:5" x14ac:dyDescent="0.25">
      <c r="A9517" s="458">
        <v>44285</v>
      </c>
      <c r="B9517" s="81" t="s">
        <v>27</v>
      </c>
      <c r="C9517" s="81" t="s">
        <v>928</v>
      </c>
      <c r="D9517" s="459">
        <v>1</v>
      </c>
      <c r="E9517" s="81"/>
    </row>
    <row r="9518" spans="1:5" x14ac:dyDescent="0.25">
      <c r="A9518" s="458">
        <v>44285</v>
      </c>
      <c r="B9518" s="81" t="s">
        <v>27</v>
      </c>
      <c r="C9518" s="460" t="s">
        <v>1257</v>
      </c>
      <c r="D9518" s="459">
        <v>1</v>
      </c>
      <c r="E9518" s="81"/>
    </row>
    <row r="9519" spans="1:5" x14ac:dyDescent="0.25">
      <c r="A9519" s="458">
        <v>44285</v>
      </c>
      <c r="B9519" s="81" t="s">
        <v>51</v>
      </c>
      <c r="C9519" s="460" t="s">
        <v>697</v>
      </c>
      <c r="D9519" s="459">
        <v>1</v>
      </c>
      <c r="E9519" s="81"/>
    </row>
    <row r="9520" spans="1:5" x14ac:dyDescent="0.25">
      <c r="A9520" s="458">
        <v>44285</v>
      </c>
      <c r="B9520" s="81" t="s">
        <v>51</v>
      </c>
      <c r="C9520" s="81" t="s">
        <v>51</v>
      </c>
      <c r="D9520" s="459">
        <v>1</v>
      </c>
      <c r="E9520" s="81"/>
    </row>
    <row r="9521" spans="1:5" x14ac:dyDescent="0.25">
      <c r="A9521" s="458">
        <v>44285</v>
      </c>
      <c r="B9521" s="81" t="s">
        <v>10</v>
      </c>
      <c r="C9521" s="81" t="s">
        <v>10</v>
      </c>
      <c r="D9521" s="459">
        <v>2</v>
      </c>
      <c r="E9521" s="81"/>
    </row>
    <row r="9522" spans="1:5" x14ac:dyDescent="0.25">
      <c r="A9522" s="458">
        <v>44286</v>
      </c>
      <c r="B9522" s="81" t="s">
        <v>14</v>
      </c>
      <c r="C9522" s="81" t="s">
        <v>14</v>
      </c>
      <c r="D9522" s="459">
        <v>6</v>
      </c>
      <c r="E9522" s="81"/>
    </row>
    <row r="9523" spans="1:5" x14ac:dyDescent="0.25">
      <c r="A9523" s="458">
        <v>44286</v>
      </c>
      <c r="B9523" s="81" t="s">
        <v>14</v>
      </c>
      <c r="C9523" s="81" t="s">
        <v>16</v>
      </c>
      <c r="D9523" s="459">
        <v>5</v>
      </c>
      <c r="E9523" s="81"/>
    </row>
    <row r="9524" spans="1:5" x14ac:dyDescent="0.25">
      <c r="A9524" s="458">
        <v>44286</v>
      </c>
      <c r="B9524" s="81" t="s">
        <v>14</v>
      </c>
      <c r="C9524" s="81" t="s">
        <v>794</v>
      </c>
      <c r="D9524" s="459">
        <v>1</v>
      </c>
      <c r="E9524" s="81"/>
    </row>
    <row r="9525" spans="1:5" x14ac:dyDescent="0.25">
      <c r="A9525" s="458">
        <v>44286</v>
      </c>
      <c r="B9525" s="81" t="s">
        <v>14</v>
      </c>
      <c r="C9525" s="81" t="s">
        <v>84</v>
      </c>
      <c r="D9525" s="459">
        <v>12</v>
      </c>
      <c r="E9525" s="81"/>
    </row>
    <row r="9526" spans="1:5" x14ac:dyDescent="0.25">
      <c r="A9526" s="458">
        <v>44286</v>
      </c>
      <c r="B9526" s="81" t="s">
        <v>20</v>
      </c>
      <c r="C9526" s="81" t="s">
        <v>20</v>
      </c>
      <c r="D9526" s="459">
        <v>6</v>
      </c>
      <c r="E9526" s="81"/>
    </row>
    <row r="9527" spans="1:5" x14ac:dyDescent="0.25">
      <c r="A9527" s="458">
        <v>44286</v>
      </c>
      <c r="B9527" s="81" t="s">
        <v>13</v>
      </c>
      <c r="C9527" s="460" t="s">
        <v>1167</v>
      </c>
      <c r="D9527" s="459">
        <v>18</v>
      </c>
      <c r="E9527" s="81"/>
    </row>
    <row r="9528" spans="1:5" x14ac:dyDescent="0.25">
      <c r="A9528" s="458">
        <v>44286</v>
      </c>
      <c r="B9528" s="81" t="s">
        <v>24</v>
      </c>
      <c r="C9528" s="81" t="s">
        <v>23</v>
      </c>
      <c r="D9528" s="459">
        <v>2</v>
      </c>
      <c r="E9528" s="81"/>
    </row>
    <row r="9529" spans="1:5" x14ac:dyDescent="0.25">
      <c r="A9529" s="458">
        <v>44286</v>
      </c>
      <c r="B9529" s="81" t="s">
        <v>47</v>
      </c>
      <c r="C9529" s="81" t="s">
        <v>47</v>
      </c>
      <c r="D9529" s="459">
        <v>4</v>
      </c>
      <c r="E9529" s="81"/>
    </row>
    <row r="9530" spans="1:5" x14ac:dyDescent="0.25">
      <c r="A9530" s="458">
        <v>44286</v>
      </c>
      <c r="B9530" s="81" t="s">
        <v>48</v>
      </c>
      <c r="C9530" s="460" t="s">
        <v>1380</v>
      </c>
      <c r="D9530" s="459">
        <v>0</v>
      </c>
      <c r="E9530" s="81"/>
    </row>
    <row r="9531" spans="1:5" x14ac:dyDescent="0.25">
      <c r="A9531" s="458">
        <v>44286</v>
      </c>
      <c r="B9531" s="81" t="s">
        <v>7</v>
      </c>
      <c r="C9531" s="460" t="s">
        <v>1191</v>
      </c>
      <c r="D9531" s="459">
        <v>1</v>
      </c>
      <c r="E9531" s="81"/>
    </row>
    <row r="9532" spans="1:5" x14ac:dyDescent="0.25">
      <c r="A9532" s="458">
        <v>44286</v>
      </c>
      <c r="B9532" s="81" t="s">
        <v>7</v>
      </c>
      <c r="C9532" s="81" t="s">
        <v>7</v>
      </c>
      <c r="D9532" s="459">
        <v>4</v>
      </c>
      <c r="E9532" s="81"/>
    </row>
    <row r="9533" spans="1:5" x14ac:dyDescent="0.25">
      <c r="A9533" s="458">
        <v>44286</v>
      </c>
      <c r="B9533" s="81" t="s">
        <v>9</v>
      </c>
      <c r="C9533" s="81" t="s">
        <v>9</v>
      </c>
      <c r="D9533" s="459">
        <v>10</v>
      </c>
      <c r="E9533" s="81"/>
    </row>
    <row r="9534" spans="1:5" x14ac:dyDescent="0.25">
      <c r="A9534" s="458">
        <v>44286</v>
      </c>
      <c r="B9534" s="81" t="s">
        <v>9</v>
      </c>
      <c r="C9534" s="81" t="s">
        <v>17</v>
      </c>
      <c r="D9534" s="459">
        <v>1</v>
      </c>
      <c r="E9534" s="81"/>
    </row>
    <row r="9535" spans="1:5" x14ac:dyDescent="0.25">
      <c r="A9535" s="458">
        <v>44286</v>
      </c>
      <c r="B9535" s="81" t="s">
        <v>9</v>
      </c>
      <c r="C9535" s="81" t="s">
        <v>143</v>
      </c>
      <c r="D9535" s="459">
        <v>4</v>
      </c>
      <c r="E9535" s="81"/>
    </row>
    <row r="9536" spans="1:5" x14ac:dyDescent="0.25">
      <c r="A9536" s="458">
        <v>44286</v>
      </c>
      <c r="B9536" s="81" t="s">
        <v>15</v>
      </c>
      <c r="C9536" s="81" t="s">
        <v>283</v>
      </c>
      <c r="D9536" s="459">
        <v>1</v>
      </c>
      <c r="E9536" s="81"/>
    </row>
    <row r="9537" spans="1:5" x14ac:dyDescent="0.25">
      <c r="A9537" s="458">
        <v>44286</v>
      </c>
      <c r="B9537" s="81" t="s">
        <v>11</v>
      </c>
      <c r="C9537" s="81" t="s">
        <v>11</v>
      </c>
      <c r="D9537" s="459">
        <v>8</v>
      </c>
      <c r="E9537" s="81"/>
    </row>
    <row r="9538" spans="1:5" x14ac:dyDescent="0.25">
      <c r="A9538" s="458">
        <v>44286</v>
      </c>
      <c r="B9538" s="81" t="s">
        <v>12</v>
      </c>
      <c r="C9538" s="81" t="s">
        <v>12</v>
      </c>
      <c r="D9538" s="459">
        <v>0</v>
      </c>
      <c r="E9538" s="81"/>
    </row>
    <row r="9539" spans="1:5" x14ac:dyDescent="0.25">
      <c r="A9539" s="458">
        <v>44286</v>
      </c>
      <c r="B9539" s="81" t="s">
        <v>8</v>
      </c>
      <c r="C9539" s="460" t="s">
        <v>1226</v>
      </c>
      <c r="D9539" s="459">
        <v>1</v>
      </c>
      <c r="E9539" s="81"/>
    </row>
    <row r="9540" spans="1:5" x14ac:dyDescent="0.25">
      <c r="A9540" s="458">
        <v>44286</v>
      </c>
      <c r="B9540" s="81" t="s">
        <v>8</v>
      </c>
      <c r="C9540" s="81" t="s">
        <v>72</v>
      </c>
      <c r="D9540" s="459">
        <v>1</v>
      </c>
      <c r="E9540" s="81"/>
    </row>
    <row r="9541" spans="1:5" x14ac:dyDescent="0.25">
      <c r="A9541" s="458">
        <v>44286</v>
      </c>
      <c r="B9541" s="81" t="s">
        <v>8</v>
      </c>
      <c r="C9541" s="460" t="s">
        <v>1232</v>
      </c>
      <c r="D9541" s="459">
        <v>3</v>
      </c>
      <c r="E9541" s="81"/>
    </row>
    <row r="9542" spans="1:5" x14ac:dyDescent="0.25">
      <c r="A9542" s="458">
        <v>44286</v>
      </c>
      <c r="B9542" s="81" t="s">
        <v>8</v>
      </c>
      <c r="C9542" s="81" t="s">
        <v>232</v>
      </c>
      <c r="D9542" s="459">
        <v>1</v>
      </c>
      <c r="E9542" s="81"/>
    </row>
    <row r="9543" spans="1:5" x14ac:dyDescent="0.25">
      <c r="A9543" s="458">
        <v>44286</v>
      </c>
      <c r="B9543" s="81" t="s">
        <v>8</v>
      </c>
      <c r="C9543" s="81" t="s">
        <v>203</v>
      </c>
      <c r="D9543" s="459">
        <v>3</v>
      </c>
      <c r="E9543" s="81"/>
    </row>
    <row r="9544" spans="1:5" x14ac:dyDescent="0.25">
      <c r="A9544" s="458">
        <v>44286</v>
      </c>
      <c r="B9544" s="81" t="s">
        <v>8</v>
      </c>
      <c r="C9544" s="81" t="s">
        <v>8</v>
      </c>
      <c r="D9544" s="459">
        <v>27</v>
      </c>
      <c r="E9544" s="81"/>
    </row>
    <row r="9545" spans="1:5" x14ac:dyDescent="0.25">
      <c r="A9545" s="458">
        <v>44286</v>
      </c>
      <c r="B9545" s="81" t="s">
        <v>8</v>
      </c>
      <c r="C9545" s="81" t="s">
        <v>31</v>
      </c>
      <c r="D9545" s="459">
        <v>3</v>
      </c>
      <c r="E9545" s="81"/>
    </row>
    <row r="9546" spans="1:5" x14ac:dyDescent="0.25">
      <c r="A9546" s="458">
        <v>44286</v>
      </c>
      <c r="B9546" s="81" t="s">
        <v>8</v>
      </c>
      <c r="C9546" s="81" t="s">
        <v>110</v>
      </c>
      <c r="D9546" s="459">
        <v>2</v>
      </c>
      <c r="E9546" s="81"/>
    </row>
    <row r="9547" spans="1:5" x14ac:dyDescent="0.25">
      <c r="A9547" s="458">
        <v>44286</v>
      </c>
      <c r="B9547" s="81" t="s">
        <v>49</v>
      </c>
      <c r="C9547" s="81" t="s">
        <v>49</v>
      </c>
      <c r="D9547" s="459">
        <v>0</v>
      </c>
      <c r="E9547" s="81"/>
    </row>
    <row r="9548" spans="1:5" x14ac:dyDescent="0.25">
      <c r="A9548" s="458">
        <v>44286</v>
      </c>
      <c r="B9548" s="81" t="s">
        <v>50</v>
      </c>
      <c r="C9548" s="460" t="s">
        <v>1250</v>
      </c>
      <c r="D9548" s="459">
        <v>2</v>
      </c>
      <c r="E9548" s="81"/>
    </row>
    <row r="9549" spans="1:5" x14ac:dyDescent="0.25">
      <c r="A9549" s="458">
        <v>44286</v>
      </c>
      <c r="B9549" s="81" t="s">
        <v>27</v>
      </c>
      <c r="C9549" s="81" t="s">
        <v>43</v>
      </c>
      <c r="D9549" s="459">
        <v>19</v>
      </c>
      <c r="E9549" s="81"/>
    </row>
    <row r="9550" spans="1:5" x14ac:dyDescent="0.25">
      <c r="A9550" s="458">
        <v>44286</v>
      </c>
      <c r="B9550" s="81" t="s">
        <v>27</v>
      </c>
      <c r="C9550" s="81" t="s">
        <v>928</v>
      </c>
      <c r="D9550" s="459">
        <v>1</v>
      </c>
      <c r="E9550" s="81"/>
    </row>
    <row r="9551" spans="1:5" x14ac:dyDescent="0.25">
      <c r="A9551" s="458">
        <v>44286</v>
      </c>
      <c r="B9551" s="81" t="s">
        <v>27</v>
      </c>
      <c r="C9551" s="460" t="s">
        <v>1257</v>
      </c>
      <c r="D9551" s="459">
        <v>1</v>
      </c>
      <c r="E9551" s="81"/>
    </row>
    <row r="9552" spans="1:5" x14ac:dyDescent="0.25">
      <c r="A9552" s="458">
        <v>44286</v>
      </c>
      <c r="B9552" s="81" t="s">
        <v>51</v>
      </c>
      <c r="C9552" s="81" t="s">
        <v>51</v>
      </c>
      <c r="D9552" s="459">
        <v>1</v>
      </c>
      <c r="E9552" s="81"/>
    </row>
    <row r="9553" spans="1:5" x14ac:dyDescent="0.25">
      <c r="A9553" s="458">
        <v>44286</v>
      </c>
      <c r="B9553" s="81" t="s">
        <v>10</v>
      </c>
      <c r="C9553" s="81" t="s">
        <v>340</v>
      </c>
      <c r="D9553" s="459">
        <v>1</v>
      </c>
      <c r="E9553" s="81"/>
    </row>
    <row r="9554" spans="1:5" x14ac:dyDescent="0.25">
      <c r="A9554" s="458">
        <v>44286</v>
      </c>
      <c r="B9554" s="81" t="s">
        <v>10</v>
      </c>
      <c r="C9554" s="81" t="s">
        <v>10</v>
      </c>
      <c r="D9554" s="459">
        <v>7</v>
      </c>
      <c r="E9554" s="81"/>
    </row>
    <row r="9555" spans="1:5" x14ac:dyDescent="0.25">
      <c r="A9555" s="458">
        <v>44287</v>
      </c>
      <c r="B9555" s="81" t="s">
        <v>14</v>
      </c>
      <c r="C9555" s="81" t="s">
        <v>14</v>
      </c>
      <c r="D9555" s="459">
        <v>14</v>
      </c>
      <c r="E9555" s="81"/>
    </row>
    <row r="9556" spans="1:5" x14ac:dyDescent="0.25">
      <c r="A9556" s="458">
        <v>44287</v>
      </c>
      <c r="B9556" s="81" t="s">
        <v>14</v>
      </c>
      <c r="C9556" s="81" t="s">
        <v>16</v>
      </c>
      <c r="D9556" s="459">
        <v>7</v>
      </c>
      <c r="E9556" s="81"/>
    </row>
    <row r="9557" spans="1:5" x14ac:dyDescent="0.25">
      <c r="A9557" s="458">
        <v>44287</v>
      </c>
      <c r="B9557" s="81" t="s">
        <v>14</v>
      </c>
      <c r="C9557" s="81" t="s">
        <v>794</v>
      </c>
      <c r="D9557" s="459">
        <v>2</v>
      </c>
      <c r="E9557" s="81"/>
    </row>
    <row r="9558" spans="1:5" x14ac:dyDescent="0.25">
      <c r="A9558" s="458">
        <v>44287</v>
      </c>
      <c r="B9558" s="81" t="s">
        <v>14</v>
      </c>
      <c r="C9558" s="81" t="s">
        <v>84</v>
      </c>
      <c r="D9558" s="459">
        <v>8</v>
      </c>
      <c r="E9558" s="81"/>
    </row>
    <row r="9559" spans="1:5" x14ac:dyDescent="0.25">
      <c r="A9559" s="458">
        <v>44287</v>
      </c>
      <c r="B9559" s="81" t="s">
        <v>20</v>
      </c>
      <c r="C9559" s="81" t="s">
        <v>20</v>
      </c>
      <c r="D9559" s="459">
        <v>16</v>
      </c>
      <c r="E9559" s="81"/>
    </row>
    <row r="9560" spans="1:5" x14ac:dyDescent="0.25">
      <c r="A9560" s="458">
        <v>44287</v>
      </c>
      <c r="B9560" s="81" t="s">
        <v>20</v>
      </c>
      <c r="C9560" s="81" t="s">
        <v>1013</v>
      </c>
      <c r="D9560" s="459">
        <v>1</v>
      </c>
      <c r="E9560" s="81"/>
    </row>
    <row r="9561" spans="1:5" x14ac:dyDescent="0.25">
      <c r="A9561" s="458">
        <v>44287</v>
      </c>
      <c r="B9561" s="81" t="s">
        <v>13</v>
      </c>
      <c r="C9561" s="81" t="s">
        <v>13</v>
      </c>
      <c r="D9561" s="459">
        <v>3</v>
      </c>
      <c r="E9561" s="81"/>
    </row>
    <row r="9562" spans="1:5" x14ac:dyDescent="0.25">
      <c r="A9562" s="458">
        <v>44287</v>
      </c>
      <c r="B9562" s="81" t="s">
        <v>13</v>
      </c>
      <c r="C9562" s="460" t="s">
        <v>1165</v>
      </c>
      <c r="D9562" s="459">
        <v>1</v>
      </c>
      <c r="E9562" s="81"/>
    </row>
    <row r="9563" spans="1:5" x14ac:dyDescent="0.25">
      <c r="A9563" s="458">
        <v>44287</v>
      </c>
      <c r="B9563" s="81" t="s">
        <v>13</v>
      </c>
      <c r="C9563" s="460" t="s">
        <v>1167</v>
      </c>
      <c r="D9563" s="459">
        <v>2</v>
      </c>
      <c r="E9563" s="81"/>
    </row>
    <row r="9564" spans="1:5" x14ac:dyDescent="0.25">
      <c r="A9564" s="458">
        <v>44287</v>
      </c>
      <c r="B9564" s="81" t="s">
        <v>24</v>
      </c>
      <c r="C9564" s="81" t="s">
        <v>23</v>
      </c>
      <c r="D9564" s="459">
        <v>5</v>
      </c>
      <c r="E9564" s="81"/>
    </row>
    <row r="9565" spans="1:5" x14ac:dyDescent="0.25">
      <c r="A9565" s="458">
        <v>44287</v>
      </c>
      <c r="B9565" s="81" t="s">
        <v>24</v>
      </c>
      <c r="C9565" s="81" t="s">
        <v>24</v>
      </c>
      <c r="D9565" s="459">
        <v>3</v>
      </c>
      <c r="E9565" s="81"/>
    </row>
    <row r="9566" spans="1:5" x14ac:dyDescent="0.25">
      <c r="A9566" s="458">
        <v>44287</v>
      </c>
      <c r="B9566" s="81" t="s">
        <v>24</v>
      </c>
      <c r="C9566" s="81" t="s">
        <v>36</v>
      </c>
      <c r="D9566" s="459">
        <v>1</v>
      </c>
      <c r="E9566" s="81"/>
    </row>
    <row r="9567" spans="1:5" x14ac:dyDescent="0.25">
      <c r="A9567" s="458">
        <v>44287</v>
      </c>
      <c r="B9567" s="81" t="s">
        <v>47</v>
      </c>
      <c r="C9567" s="81" t="s">
        <v>47</v>
      </c>
      <c r="D9567" s="459">
        <v>3</v>
      </c>
      <c r="E9567" s="81"/>
    </row>
    <row r="9568" spans="1:5" x14ac:dyDescent="0.25">
      <c r="A9568" s="458">
        <v>44287</v>
      </c>
      <c r="B9568" s="81" t="s">
        <v>48</v>
      </c>
      <c r="C9568" s="460" t="s">
        <v>1380</v>
      </c>
      <c r="D9568" s="459">
        <v>5</v>
      </c>
      <c r="E9568" s="81"/>
    </row>
    <row r="9569" spans="1:5" x14ac:dyDescent="0.25">
      <c r="A9569" s="458">
        <v>44287</v>
      </c>
      <c r="B9569" s="81" t="s">
        <v>7</v>
      </c>
      <c r="C9569" s="460" t="s">
        <v>1191</v>
      </c>
      <c r="D9569" s="459">
        <v>7</v>
      </c>
      <c r="E9569" s="81"/>
    </row>
    <row r="9570" spans="1:5" x14ac:dyDescent="0.25">
      <c r="A9570" s="458">
        <v>44287</v>
      </c>
      <c r="B9570" s="81" t="s">
        <v>7</v>
      </c>
      <c r="C9570" s="81" t="s">
        <v>7</v>
      </c>
      <c r="D9570" s="459">
        <v>16</v>
      </c>
      <c r="E9570" s="81"/>
    </row>
    <row r="9571" spans="1:5" x14ac:dyDescent="0.25">
      <c r="A9571" s="458">
        <v>44287</v>
      </c>
      <c r="B9571" s="81" t="s">
        <v>9</v>
      </c>
      <c r="C9571" s="460" t="s">
        <v>1196</v>
      </c>
      <c r="D9571" s="459">
        <v>1</v>
      </c>
      <c r="E9571" s="81"/>
    </row>
    <row r="9572" spans="1:5" x14ac:dyDescent="0.25">
      <c r="A9572" s="458">
        <v>44287</v>
      </c>
      <c r="B9572" s="81" t="s">
        <v>9</v>
      </c>
      <c r="C9572" s="81" t="s">
        <v>9</v>
      </c>
      <c r="D9572" s="459">
        <v>18</v>
      </c>
      <c r="E9572" s="81"/>
    </row>
    <row r="9573" spans="1:5" x14ac:dyDescent="0.25">
      <c r="A9573" s="458">
        <v>44287</v>
      </c>
      <c r="B9573" s="81" t="s">
        <v>9</v>
      </c>
      <c r="C9573" s="81" t="s">
        <v>17</v>
      </c>
      <c r="D9573" s="459">
        <v>8</v>
      </c>
      <c r="E9573" s="81"/>
    </row>
    <row r="9574" spans="1:5" x14ac:dyDescent="0.25">
      <c r="A9574" s="458">
        <v>44287</v>
      </c>
      <c r="B9574" s="81" t="s">
        <v>9</v>
      </c>
      <c r="C9574" s="81" t="s">
        <v>143</v>
      </c>
      <c r="D9574" s="459">
        <v>4</v>
      </c>
      <c r="E9574" s="81"/>
    </row>
    <row r="9575" spans="1:5" x14ac:dyDescent="0.25">
      <c r="A9575" s="458">
        <v>44287</v>
      </c>
      <c r="B9575" s="81" t="s">
        <v>15</v>
      </c>
      <c r="C9575" s="81" t="s">
        <v>283</v>
      </c>
      <c r="D9575" s="459">
        <v>6</v>
      </c>
      <c r="E9575" s="81"/>
    </row>
    <row r="9576" spans="1:5" x14ac:dyDescent="0.25">
      <c r="A9576" s="458">
        <v>44287</v>
      </c>
      <c r="B9576" s="81" t="s">
        <v>11</v>
      </c>
      <c r="C9576" s="81" t="s">
        <v>11</v>
      </c>
      <c r="D9576" s="459">
        <v>13</v>
      </c>
      <c r="E9576" s="81"/>
    </row>
    <row r="9577" spans="1:5" x14ac:dyDescent="0.25">
      <c r="A9577" s="458">
        <v>44287</v>
      </c>
      <c r="B9577" s="81" t="s">
        <v>12</v>
      </c>
      <c r="C9577" s="81" t="s">
        <v>12</v>
      </c>
      <c r="D9577" s="459">
        <v>1</v>
      </c>
      <c r="E9577" s="81"/>
    </row>
    <row r="9578" spans="1:5" x14ac:dyDescent="0.25">
      <c r="A9578" s="458">
        <v>44287</v>
      </c>
      <c r="B9578" s="81" t="s">
        <v>8</v>
      </c>
      <c r="C9578" s="460" t="s">
        <v>1232</v>
      </c>
      <c r="D9578" s="459">
        <v>2</v>
      </c>
      <c r="E9578" s="81"/>
    </row>
    <row r="9579" spans="1:5" x14ac:dyDescent="0.25">
      <c r="A9579" s="458">
        <v>44287</v>
      </c>
      <c r="B9579" s="81" t="s">
        <v>8</v>
      </c>
      <c r="C9579" s="81" t="s">
        <v>58</v>
      </c>
      <c r="D9579" s="459">
        <v>9</v>
      </c>
      <c r="E9579" s="81"/>
    </row>
    <row r="9580" spans="1:5" x14ac:dyDescent="0.25">
      <c r="A9580" s="458">
        <v>44287</v>
      </c>
      <c r="B9580" s="81" t="s">
        <v>8</v>
      </c>
      <c r="C9580" s="81" t="s">
        <v>232</v>
      </c>
      <c r="D9580" s="459">
        <v>1</v>
      </c>
      <c r="E9580" s="81"/>
    </row>
    <row r="9581" spans="1:5" x14ac:dyDescent="0.25">
      <c r="A9581" s="458">
        <v>44287</v>
      </c>
      <c r="B9581" s="81" t="s">
        <v>8</v>
      </c>
      <c r="C9581" s="81" t="s">
        <v>203</v>
      </c>
      <c r="D9581" s="459">
        <v>6</v>
      </c>
      <c r="E9581" s="81"/>
    </row>
    <row r="9582" spans="1:5" x14ac:dyDescent="0.25">
      <c r="A9582" s="458">
        <v>44287</v>
      </c>
      <c r="B9582" s="81" t="s">
        <v>8</v>
      </c>
      <c r="C9582" s="81" t="s">
        <v>40</v>
      </c>
      <c r="D9582" s="459">
        <v>1</v>
      </c>
      <c r="E9582" s="81"/>
    </row>
    <row r="9583" spans="1:5" x14ac:dyDescent="0.25">
      <c r="A9583" s="458">
        <v>44287</v>
      </c>
      <c r="B9583" s="81" t="s">
        <v>8</v>
      </c>
      <c r="C9583" s="81" t="s">
        <v>8</v>
      </c>
      <c r="D9583" s="459">
        <v>29</v>
      </c>
      <c r="E9583" s="81"/>
    </row>
    <row r="9584" spans="1:5" x14ac:dyDescent="0.25">
      <c r="A9584" s="458">
        <v>44287</v>
      </c>
      <c r="B9584" s="81" t="s">
        <v>8</v>
      </c>
      <c r="C9584" s="81" t="s">
        <v>31</v>
      </c>
      <c r="D9584" s="459">
        <v>1</v>
      </c>
      <c r="E9584" s="81"/>
    </row>
    <row r="9585" spans="1:5" x14ac:dyDescent="0.25">
      <c r="A9585" s="458">
        <v>44287</v>
      </c>
      <c r="B9585" s="81" t="s">
        <v>8</v>
      </c>
      <c r="C9585" s="81" t="s">
        <v>110</v>
      </c>
      <c r="D9585" s="459">
        <v>5</v>
      </c>
      <c r="E9585" s="81"/>
    </row>
    <row r="9586" spans="1:5" x14ac:dyDescent="0.25">
      <c r="A9586" s="458">
        <v>44287</v>
      </c>
      <c r="B9586" s="81" t="s">
        <v>8</v>
      </c>
      <c r="C9586" s="81" t="s">
        <v>345</v>
      </c>
      <c r="D9586" s="459">
        <v>1</v>
      </c>
      <c r="E9586" s="81"/>
    </row>
    <row r="9587" spans="1:5" x14ac:dyDescent="0.25">
      <c r="A9587" s="458">
        <v>44287</v>
      </c>
      <c r="B9587" s="81" t="s">
        <v>49</v>
      </c>
      <c r="C9587" s="460" t="s">
        <v>1246</v>
      </c>
      <c r="D9587" s="459">
        <v>1</v>
      </c>
      <c r="E9587" s="81"/>
    </row>
    <row r="9588" spans="1:5" x14ac:dyDescent="0.25">
      <c r="A9588" s="458">
        <v>44287</v>
      </c>
      <c r="B9588" s="81" t="s">
        <v>50</v>
      </c>
      <c r="C9588" s="116" t="s">
        <v>1140</v>
      </c>
      <c r="D9588" s="459">
        <v>3</v>
      </c>
      <c r="E9588" s="81"/>
    </row>
    <row r="9589" spans="1:5" x14ac:dyDescent="0.25">
      <c r="A9589" s="458">
        <v>44287</v>
      </c>
      <c r="B9589" s="81" t="s">
        <v>50</v>
      </c>
      <c r="C9589" s="81" t="s">
        <v>365</v>
      </c>
      <c r="D9589" s="459">
        <v>2</v>
      </c>
      <c r="E9589" s="81"/>
    </row>
    <row r="9590" spans="1:5" x14ac:dyDescent="0.25">
      <c r="A9590" s="458">
        <v>44287</v>
      </c>
      <c r="B9590" s="81" t="s">
        <v>27</v>
      </c>
      <c r="C9590" s="81" t="s">
        <v>139</v>
      </c>
      <c r="D9590" s="459">
        <v>1</v>
      </c>
      <c r="E9590" s="81"/>
    </row>
    <row r="9591" spans="1:5" x14ac:dyDescent="0.25">
      <c r="A9591" s="458">
        <v>44287</v>
      </c>
      <c r="B9591" s="81" t="s">
        <v>27</v>
      </c>
      <c r="C9591" s="81" t="s">
        <v>43</v>
      </c>
      <c r="D9591" s="459">
        <v>10</v>
      </c>
      <c r="E9591" s="81"/>
    </row>
    <row r="9592" spans="1:5" x14ac:dyDescent="0.25">
      <c r="A9592" s="458">
        <v>44287</v>
      </c>
      <c r="B9592" s="81" t="s">
        <v>51</v>
      </c>
      <c r="C9592" s="81" t="s">
        <v>51</v>
      </c>
      <c r="D9592" s="459">
        <v>3</v>
      </c>
      <c r="E9592" s="81"/>
    </row>
    <row r="9593" spans="1:5" x14ac:dyDescent="0.25">
      <c r="A9593" s="458">
        <v>44287</v>
      </c>
      <c r="B9593" s="81" t="s">
        <v>10</v>
      </c>
      <c r="C9593" s="81" t="s">
        <v>10</v>
      </c>
      <c r="D9593" s="459">
        <v>6</v>
      </c>
      <c r="E9593" s="81"/>
    </row>
    <row r="9594" spans="1:5" x14ac:dyDescent="0.25">
      <c r="A9594" s="458">
        <v>44288</v>
      </c>
      <c r="B9594" s="81" t="s">
        <v>14</v>
      </c>
      <c r="C9594" s="81" t="s">
        <v>14</v>
      </c>
      <c r="D9594" s="459">
        <v>0</v>
      </c>
      <c r="E9594" s="81"/>
    </row>
    <row r="9595" spans="1:5" x14ac:dyDescent="0.25">
      <c r="A9595" s="458">
        <v>44288</v>
      </c>
      <c r="B9595" s="81" t="s">
        <v>20</v>
      </c>
      <c r="C9595" s="81" t="s">
        <v>20</v>
      </c>
      <c r="D9595" s="459">
        <v>0</v>
      </c>
      <c r="E9595" s="81"/>
    </row>
    <row r="9596" spans="1:5" x14ac:dyDescent="0.25">
      <c r="A9596" s="458">
        <v>44288</v>
      </c>
      <c r="B9596" s="81" t="s">
        <v>13</v>
      </c>
      <c r="C9596" s="81" t="s">
        <v>13</v>
      </c>
      <c r="D9596" s="459">
        <v>0</v>
      </c>
      <c r="E9596" s="81"/>
    </row>
    <row r="9597" spans="1:5" x14ac:dyDescent="0.25">
      <c r="A9597" s="458">
        <v>44288</v>
      </c>
      <c r="B9597" s="81" t="s">
        <v>24</v>
      </c>
      <c r="C9597" s="81" t="s">
        <v>24</v>
      </c>
      <c r="D9597" s="459">
        <v>0</v>
      </c>
      <c r="E9597" s="81"/>
    </row>
    <row r="9598" spans="1:5" x14ac:dyDescent="0.25">
      <c r="A9598" s="458">
        <v>44288</v>
      </c>
      <c r="B9598" s="81" t="s">
        <v>47</v>
      </c>
      <c r="C9598" s="81" t="s">
        <v>47</v>
      </c>
      <c r="D9598" s="459">
        <v>0</v>
      </c>
      <c r="E9598" s="81"/>
    </row>
    <row r="9599" spans="1:5" x14ac:dyDescent="0.25">
      <c r="A9599" s="458">
        <v>44288</v>
      </c>
      <c r="B9599" s="81" t="s">
        <v>48</v>
      </c>
      <c r="C9599" s="460" t="s">
        <v>1380</v>
      </c>
      <c r="D9599" s="459">
        <v>0</v>
      </c>
      <c r="E9599" s="81"/>
    </row>
    <row r="9600" spans="1:5" x14ac:dyDescent="0.25">
      <c r="A9600" s="458">
        <v>44288</v>
      </c>
      <c r="B9600" s="81" t="s">
        <v>7</v>
      </c>
      <c r="C9600" s="81" t="s">
        <v>7</v>
      </c>
      <c r="D9600" s="459">
        <v>0</v>
      </c>
      <c r="E9600" s="81"/>
    </row>
    <row r="9601" spans="1:5" x14ac:dyDescent="0.25">
      <c r="A9601" s="458">
        <v>44288</v>
      </c>
      <c r="B9601" s="81" t="s">
        <v>9</v>
      </c>
      <c r="C9601" s="81" t="s">
        <v>9</v>
      </c>
      <c r="D9601" s="459">
        <v>0</v>
      </c>
      <c r="E9601" s="81"/>
    </row>
    <row r="9602" spans="1:5" x14ac:dyDescent="0.25">
      <c r="A9602" s="458">
        <v>44288</v>
      </c>
      <c r="B9602" s="81" t="s">
        <v>15</v>
      </c>
      <c r="C9602" s="81" t="s">
        <v>1139</v>
      </c>
      <c r="D9602" s="459">
        <v>0</v>
      </c>
      <c r="E9602" s="81"/>
    </row>
    <row r="9603" spans="1:5" x14ac:dyDescent="0.25">
      <c r="A9603" s="458">
        <v>44288</v>
      </c>
      <c r="B9603" s="81" t="s">
        <v>11</v>
      </c>
      <c r="C9603" s="81" t="s">
        <v>11</v>
      </c>
      <c r="D9603" s="459">
        <v>0</v>
      </c>
      <c r="E9603" s="81"/>
    </row>
    <row r="9604" spans="1:5" x14ac:dyDescent="0.25">
      <c r="A9604" s="458">
        <v>44288</v>
      </c>
      <c r="B9604" s="81" t="s">
        <v>12</v>
      </c>
      <c r="C9604" s="81" t="s">
        <v>12</v>
      </c>
      <c r="D9604" s="459">
        <v>0</v>
      </c>
      <c r="E9604" s="81"/>
    </row>
    <row r="9605" spans="1:5" x14ac:dyDescent="0.25">
      <c r="A9605" s="458">
        <v>44288</v>
      </c>
      <c r="B9605" s="81" t="s">
        <v>8</v>
      </c>
      <c r="C9605" s="81" t="s">
        <v>8</v>
      </c>
      <c r="D9605" s="459">
        <v>0</v>
      </c>
      <c r="E9605" s="81"/>
    </row>
    <row r="9606" spans="1:5" x14ac:dyDescent="0.25">
      <c r="A9606" s="458">
        <v>44288</v>
      </c>
      <c r="B9606" s="81" t="s">
        <v>49</v>
      </c>
      <c r="C9606" s="81" t="s">
        <v>49</v>
      </c>
      <c r="D9606" s="459">
        <v>0</v>
      </c>
      <c r="E9606" s="81"/>
    </row>
    <row r="9607" spans="1:5" x14ac:dyDescent="0.25">
      <c r="A9607" s="458">
        <v>44288</v>
      </c>
      <c r="B9607" s="81" t="s">
        <v>50</v>
      </c>
      <c r="C9607" s="81" t="s">
        <v>365</v>
      </c>
      <c r="D9607" s="459">
        <v>0</v>
      </c>
      <c r="E9607" s="81"/>
    </row>
    <row r="9608" spans="1:5" x14ac:dyDescent="0.25">
      <c r="A9608" s="458">
        <v>44288</v>
      </c>
      <c r="B9608" s="81" t="s">
        <v>27</v>
      </c>
      <c r="C9608" s="460" t="s">
        <v>43</v>
      </c>
      <c r="D9608" s="459">
        <v>0</v>
      </c>
      <c r="E9608" s="81"/>
    </row>
    <row r="9609" spans="1:5" x14ac:dyDescent="0.25">
      <c r="A9609" s="458">
        <v>44288</v>
      </c>
      <c r="B9609" s="81" t="s">
        <v>51</v>
      </c>
      <c r="C9609" s="81" t="s">
        <v>51</v>
      </c>
      <c r="D9609" s="459">
        <v>0</v>
      </c>
      <c r="E9609" s="81"/>
    </row>
    <row r="9610" spans="1:5" x14ac:dyDescent="0.25">
      <c r="A9610" s="458">
        <v>44288</v>
      </c>
      <c r="B9610" s="81" t="s">
        <v>10</v>
      </c>
      <c r="C9610" s="81" t="s">
        <v>10</v>
      </c>
      <c r="D9610" s="459">
        <v>0</v>
      </c>
      <c r="E9610" s="81"/>
    </row>
    <row r="9611" spans="1:5" x14ac:dyDescent="0.25">
      <c r="A9611" s="458">
        <v>44289</v>
      </c>
      <c r="B9611" s="81" t="s">
        <v>14</v>
      </c>
      <c r="C9611" s="81" t="s">
        <v>14</v>
      </c>
      <c r="D9611" s="459">
        <v>30</v>
      </c>
      <c r="E9611" s="81"/>
    </row>
    <row r="9612" spans="1:5" x14ac:dyDescent="0.25">
      <c r="A9612" s="458">
        <v>44289</v>
      </c>
      <c r="B9612" s="81" t="s">
        <v>14</v>
      </c>
      <c r="C9612" s="460" t="s">
        <v>1146</v>
      </c>
      <c r="D9612" s="459">
        <v>1</v>
      </c>
      <c r="E9612" s="81"/>
    </row>
    <row r="9613" spans="1:5" x14ac:dyDescent="0.25">
      <c r="A9613" s="458">
        <v>44289</v>
      </c>
      <c r="B9613" s="81" t="s">
        <v>14</v>
      </c>
      <c r="C9613" s="460" t="s">
        <v>1150</v>
      </c>
      <c r="D9613" s="459">
        <v>1</v>
      </c>
      <c r="E9613" s="81"/>
    </row>
    <row r="9614" spans="1:5" x14ac:dyDescent="0.25">
      <c r="A9614" s="458">
        <v>44289</v>
      </c>
      <c r="B9614" s="81" t="s">
        <v>14</v>
      </c>
      <c r="C9614" s="81" t="s">
        <v>16</v>
      </c>
      <c r="D9614" s="459">
        <v>28</v>
      </c>
      <c r="E9614" s="81"/>
    </row>
    <row r="9615" spans="1:5" x14ac:dyDescent="0.25">
      <c r="A9615" s="458">
        <v>44289</v>
      </c>
      <c r="B9615" s="81" t="s">
        <v>14</v>
      </c>
      <c r="C9615" s="81" t="s">
        <v>794</v>
      </c>
      <c r="D9615" s="459">
        <v>4</v>
      </c>
      <c r="E9615" s="81"/>
    </row>
    <row r="9616" spans="1:5" x14ac:dyDescent="0.25">
      <c r="A9616" s="458">
        <v>44289</v>
      </c>
      <c r="B9616" s="81" t="s">
        <v>14</v>
      </c>
      <c r="C9616" s="81" t="s">
        <v>84</v>
      </c>
      <c r="D9616" s="459">
        <v>20</v>
      </c>
      <c r="E9616" s="81"/>
    </row>
    <row r="9617" spans="1:5" x14ac:dyDescent="0.25">
      <c r="A9617" s="458">
        <v>44289</v>
      </c>
      <c r="B9617" s="81" t="s">
        <v>20</v>
      </c>
      <c r="C9617" s="81" t="s">
        <v>20</v>
      </c>
      <c r="D9617" s="459">
        <v>20</v>
      </c>
      <c r="E9617" s="81"/>
    </row>
    <row r="9618" spans="1:5" x14ac:dyDescent="0.25">
      <c r="A9618" s="458">
        <v>44289</v>
      </c>
      <c r="B9618" s="81" t="s">
        <v>13</v>
      </c>
      <c r="C9618" s="460" t="s">
        <v>93</v>
      </c>
      <c r="D9618" s="459">
        <v>1</v>
      </c>
      <c r="E9618" s="81"/>
    </row>
    <row r="9619" spans="1:5" x14ac:dyDescent="0.25">
      <c r="A9619" s="458">
        <v>44289</v>
      </c>
      <c r="B9619" s="81" t="s">
        <v>13</v>
      </c>
      <c r="C9619" s="81" t="s">
        <v>13</v>
      </c>
      <c r="D9619" s="459">
        <v>2</v>
      </c>
      <c r="E9619" s="81"/>
    </row>
    <row r="9620" spans="1:5" x14ac:dyDescent="0.25">
      <c r="A9620" s="458">
        <v>44289</v>
      </c>
      <c r="B9620" s="81" t="s">
        <v>13</v>
      </c>
      <c r="C9620" s="460" t="s">
        <v>1165</v>
      </c>
      <c r="D9620" s="459">
        <v>1</v>
      </c>
      <c r="E9620" s="81"/>
    </row>
    <row r="9621" spans="1:5" x14ac:dyDescent="0.25">
      <c r="A9621" s="458">
        <v>44289</v>
      </c>
      <c r="B9621" s="81" t="s">
        <v>13</v>
      </c>
      <c r="C9621" s="460" t="s">
        <v>1167</v>
      </c>
      <c r="D9621" s="459">
        <v>31</v>
      </c>
      <c r="E9621" s="81"/>
    </row>
    <row r="9622" spans="1:5" x14ac:dyDescent="0.25">
      <c r="A9622" s="458">
        <v>44289</v>
      </c>
      <c r="B9622" s="81" t="s">
        <v>24</v>
      </c>
      <c r="C9622" s="81" t="s">
        <v>23</v>
      </c>
      <c r="D9622" s="459">
        <v>2</v>
      </c>
      <c r="E9622" s="81"/>
    </row>
    <row r="9623" spans="1:5" x14ac:dyDescent="0.25">
      <c r="A9623" s="458">
        <v>44289</v>
      </c>
      <c r="B9623" s="81" t="s">
        <v>24</v>
      </c>
      <c r="C9623" s="81" t="s">
        <v>24</v>
      </c>
      <c r="D9623" s="459">
        <v>6</v>
      </c>
      <c r="E9623" s="81"/>
    </row>
    <row r="9624" spans="1:5" x14ac:dyDescent="0.25">
      <c r="A9624" s="458">
        <v>44289</v>
      </c>
      <c r="B9624" s="81" t="s">
        <v>47</v>
      </c>
      <c r="C9624" s="81" t="s">
        <v>47</v>
      </c>
      <c r="D9624" s="459">
        <v>4</v>
      </c>
      <c r="E9624" s="81"/>
    </row>
    <row r="9625" spans="1:5" x14ac:dyDescent="0.25">
      <c r="A9625" s="458">
        <v>44289</v>
      </c>
      <c r="B9625" s="81" t="s">
        <v>48</v>
      </c>
      <c r="C9625" s="460" t="s">
        <v>1380</v>
      </c>
      <c r="D9625" s="459">
        <v>0</v>
      </c>
      <c r="E9625" s="81"/>
    </row>
    <row r="9626" spans="1:5" x14ac:dyDescent="0.25">
      <c r="A9626" s="458">
        <v>44289</v>
      </c>
      <c r="B9626" s="81" t="s">
        <v>7</v>
      </c>
      <c r="C9626" s="460" t="s">
        <v>1191</v>
      </c>
      <c r="D9626" s="459">
        <v>5</v>
      </c>
      <c r="E9626" s="81"/>
    </row>
    <row r="9627" spans="1:5" x14ac:dyDescent="0.25">
      <c r="A9627" s="458">
        <v>44289</v>
      </c>
      <c r="B9627" s="81" t="s">
        <v>7</v>
      </c>
      <c r="C9627" s="81" t="s">
        <v>7</v>
      </c>
      <c r="D9627" s="459">
        <v>17</v>
      </c>
      <c r="E9627" s="81"/>
    </row>
    <row r="9628" spans="1:5" x14ac:dyDescent="0.25">
      <c r="A9628" s="458">
        <v>44289</v>
      </c>
      <c r="B9628" s="81" t="s">
        <v>9</v>
      </c>
      <c r="C9628" s="81" t="s">
        <v>9</v>
      </c>
      <c r="D9628" s="459">
        <v>32</v>
      </c>
      <c r="E9628" s="81"/>
    </row>
    <row r="9629" spans="1:5" x14ac:dyDescent="0.25">
      <c r="A9629" s="458">
        <v>44289</v>
      </c>
      <c r="B9629" s="81" t="s">
        <v>9</v>
      </c>
      <c r="C9629" s="81" t="s">
        <v>17</v>
      </c>
      <c r="D9629" s="459">
        <v>6</v>
      </c>
      <c r="E9629" s="81"/>
    </row>
    <row r="9630" spans="1:5" x14ac:dyDescent="0.25">
      <c r="A9630" s="458">
        <v>44289</v>
      </c>
      <c r="B9630" s="81" t="s">
        <v>9</v>
      </c>
      <c r="C9630" s="460" t="s">
        <v>1091</v>
      </c>
      <c r="D9630" s="459">
        <v>1</v>
      </c>
      <c r="E9630" s="81"/>
    </row>
    <row r="9631" spans="1:5" x14ac:dyDescent="0.25">
      <c r="A9631" s="458">
        <v>44289</v>
      </c>
      <c r="B9631" s="81" t="s">
        <v>9</v>
      </c>
      <c r="C9631" s="460" t="s">
        <v>1202</v>
      </c>
      <c r="D9631" s="459">
        <v>2</v>
      </c>
      <c r="E9631" s="81"/>
    </row>
    <row r="9632" spans="1:5" x14ac:dyDescent="0.25">
      <c r="A9632" s="458">
        <v>44289</v>
      </c>
      <c r="B9632" s="81" t="s">
        <v>9</v>
      </c>
      <c r="C9632" s="81" t="s">
        <v>143</v>
      </c>
      <c r="D9632" s="459">
        <v>1</v>
      </c>
      <c r="E9632" s="81"/>
    </row>
    <row r="9633" spans="1:5" x14ac:dyDescent="0.25">
      <c r="A9633" s="458">
        <v>44289</v>
      </c>
      <c r="B9633" s="81" t="s">
        <v>15</v>
      </c>
      <c r="C9633" s="81" t="s">
        <v>1139</v>
      </c>
      <c r="D9633" s="459">
        <v>1</v>
      </c>
      <c r="E9633" s="81"/>
    </row>
    <row r="9634" spans="1:5" x14ac:dyDescent="0.25">
      <c r="A9634" s="458">
        <v>44289</v>
      </c>
      <c r="B9634" s="81" t="s">
        <v>15</v>
      </c>
      <c r="C9634" s="81" t="s">
        <v>283</v>
      </c>
      <c r="D9634" s="459">
        <v>4</v>
      </c>
      <c r="E9634" s="81"/>
    </row>
    <row r="9635" spans="1:5" x14ac:dyDescent="0.25">
      <c r="A9635" s="458">
        <v>44289</v>
      </c>
      <c r="B9635" s="81" t="s">
        <v>11</v>
      </c>
      <c r="C9635" s="81" t="s">
        <v>11</v>
      </c>
      <c r="D9635" s="459">
        <v>16</v>
      </c>
      <c r="E9635" s="81"/>
    </row>
    <row r="9636" spans="1:5" x14ac:dyDescent="0.25">
      <c r="A9636" s="458">
        <v>44289</v>
      </c>
      <c r="B9636" s="81" t="s">
        <v>12</v>
      </c>
      <c r="C9636" s="81" t="s">
        <v>12</v>
      </c>
      <c r="D9636" s="459">
        <v>3</v>
      </c>
      <c r="E9636" s="81"/>
    </row>
    <row r="9637" spans="1:5" x14ac:dyDescent="0.25">
      <c r="A9637" s="458">
        <v>44289</v>
      </c>
      <c r="B9637" s="81" t="s">
        <v>12</v>
      </c>
      <c r="C9637" s="460" t="s">
        <v>688</v>
      </c>
      <c r="D9637" s="459">
        <v>1</v>
      </c>
      <c r="E9637" s="81"/>
    </row>
    <row r="9638" spans="1:5" x14ac:dyDescent="0.25">
      <c r="A9638" s="458">
        <v>44289</v>
      </c>
      <c r="B9638" s="81" t="s">
        <v>8</v>
      </c>
      <c r="C9638" s="81" t="s">
        <v>72</v>
      </c>
      <c r="D9638" s="459">
        <v>1</v>
      </c>
      <c r="E9638" s="81"/>
    </row>
    <row r="9639" spans="1:5" x14ac:dyDescent="0.25">
      <c r="A9639" s="458">
        <v>44289</v>
      </c>
      <c r="B9639" s="81" t="s">
        <v>8</v>
      </c>
      <c r="C9639" s="460" t="s">
        <v>1232</v>
      </c>
      <c r="D9639" s="459">
        <v>2</v>
      </c>
      <c r="E9639" s="81"/>
    </row>
    <row r="9640" spans="1:5" x14ac:dyDescent="0.25">
      <c r="A9640" s="458">
        <v>44289</v>
      </c>
      <c r="B9640" s="81" t="s">
        <v>8</v>
      </c>
      <c r="C9640" s="81" t="s">
        <v>58</v>
      </c>
      <c r="D9640" s="459">
        <v>3</v>
      </c>
      <c r="E9640" s="81"/>
    </row>
    <row r="9641" spans="1:5" x14ac:dyDescent="0.25">
      <c r="A9641" s="458">
        <v>44289</v>
      </c>
      <c r="B9641" s="81" t="s">
        <v>8</v>
      </c>
      <c r="C9641" s="81" t="s">
        <v>232</v>
      </c>
      <c r="D9641" s="459">
        <v>1</v>
      </c>
      <c r="E9641" s="81"/>
    </row>
    <row r="9642" spans="1:5" x14ac:dyDescent="0.25">
      <c r="A9642" s="458">
        <v>44289</v>
      </c>
      <c r="B9642" s="81" t="s">
        <v>8</v>
      </c>
      <c r="C9642" s="81" t="s">
        <v>203</v>
      </c>
      <c r="D9642" s="459">
        <v>1</v>
      </c>
      <c r="E9642" s="81"/>
    </row>
    <row r="9643" spans="1:5" x14ac:dyDescent="0.25">
      <c r="A9643" s="458">
        <v>44289</v>
      </c>
      <c r="B9643" s="81" t="s">
        <v>8</v>
      </c>
      <c r="C9643" s="81" t="s">
        <v>40</v>
      </c>
      <c r="D9643" s="459">
        <v>2</v>
      </c>
      <c r="E9643" s="81"/>
    </row>
    <row r="9644" spans="1:5" x14ac:dyDescent="0.25">
      <c r="A9644" s="458">
        <v>44289</v>
      </c>
      <c r="B9644" s="81" t="s">
        <v>8</v>
      </c>
      <c r="C9644" s="81" t="s">
        <v>8</v>
      </c>
      <c r="D9644" s="459">
        <v>61</v>
      </c>
      <c r="E9644" s="81"/>
    </row>
    <row r="9645" spans="1:5" x14ac:dyDescent="0.25">
      <c r="A9645" s="458">
        <v>44289</v>
      </c>
      <c r="B9645" s="81" t="s">
        <v>8</v>
      </c>
      <c r="C9645" s="81" t="s">
        <v>185</v>
      </c>
      <c r="D9645" s="459">
        <v>1</v>
      </c>
      <c r="E9645" s="81"/>
    </row>
    <row r="9646" spans="1:5" x14ac:dyDescent="0.25">
      <c r="A9646" s="458">
        <v>44289</v>
      </c>
      <c r="B9646" s="81" t="s">
        <v>8</v>
      </c>
      <c r="C9646" s="81" t="s">
        <v>31</v>
      </c>
      <c r="D9646" s="459">
        <v>2</v>
      </c>
      <c r="E9646" s="81"/>
    </row>
    <row r="9647" spans="1:5" x14ac:dyDescent="0.25">
      <c r="A9647" s="458">
        <v>44289</v>
      </c>
      <c r="B9647" s="81" t="s">
        <v>8</v>
      </c>
      <c r="C9647" s="81" t="s">
        <v>79</v>
      </c>
      <c r="D9647" s="459">
        <v>2</v>
      </c>
      <c r="E9647" s="81"/>
    </row>
    <row r="9648" spans="1:5" x14ac:dyDescent="0.25">
      <c r="A9648" s="458">
        <v>44289</v>
      </c>
      <c r="B9648" s="81" t="s">
        <v>8</v>
      </c>
      <c r="C9648" s="81" t="s">
        <v>110</v>
      </c>
      <c r="D9648" s="459">
        <v>6</v>
      </c>
      <c r="E9648" s="81"/>
    </row>
    <row r="9649" spans="1:5" x14ac:dyDescent="0.25">
      <c r="A9649" s="458">
        <v>44289</v>
      </c>
      <c r="B9649" s="81" t="s">
        <v>49</v>
      </c>
      <c r="C9649" s="460" t="s">
        <v>1246</v>
      </c>
      <c r="D9649" s="459">
        <v>1</v>
      </c>
      <c r="E9649" s="81"/>
    </row>
    <row r="9650" spans="1:5" x14ac:dyDescent="0.25">
      <c r="A9650" s="458">
        <v>44289</v>
      </c>
      <c r="B9650" s="81" t="s">
        <v>49</v>
      </c>
      <c r="C9650" s="81" t="s">
        <v>49</v>
      </c>
      <c r="D9650" s="459">
        <v>1</v>
      </c>
      <c r="E9650" s="81"/>
    </row>
    <row r="9651" spans="1:5" x14ac:dyDescent="0.25">
      <c r="A9651" s="458">
        <v>44289</v>
      </c>
      <c r="B9651" s="81" t="s">
        <v>50</v>
      </c>
      <c r="C9651" s="460" t="s">
        <v>1247</v>
      </c>
      <c r="D9651" s="459">
        <v>4</v>
      </c>
      <c r="E9651" s="81"/>
    </row>
    <row r="9652" spans="1:5" x14ac:dyDescent="0.25">
      <c r="A9652" s="458">
        <v>44289</v>
      </c>
      <c r="B9652" s="81" t="s">
        <v>50</v>
      </c>
      <c r="C9652" s="460" t="s">
        <v>1250</v>
      </c>
      <c r="D9652" s="459">
        <v>2</v>
      </c>
      <c r="E9652" s="81"/>
    </row>
    <row r="9653" spans="1:5" x14ac:dyDescent="0.25">
      <c r="A9653" s="458">
        <v>44289</v>
      </c>
      <c r="B9653" s="81" t="s">
        <v>50</v>
      </c>
      <c r="C9653" s="116" t="s">
        <v>1140</v>
      </c>
      <c r="D9653" s="459">
        <v>1</v>
      </c>
      <c r="E9653" s="81"/>
    </row>
    <row r="9654" spans="1:5" x14ac:dyDescent="0.25">
      <c r="A9654" s="458">
        <v>44289</v>
      </c>
      <c r="B9654" s="81" t="s">
        <v>50</v>
      </c>
      <c r="C9654" s="81" t="s">
        <v>365</v>
      </c>
      <c r="D9654" s="459">
        <v>2</v>
      </c>
      <c r="E9654" s="81"/>
    </row>
    <row r="9655" spans="1:5" x14ac:dyDescent="0.25">
      <c r="A9655" s="458">
        <v>44289</v>
      </c>
      <c r="B9655" s="81" t="s">
        <v>27</v>
      </c>
      <c r="C9655" s="81" t="s">
        <v>43</v>
      </c>
      <c r="D9655" s="459">
        <v>46</v>
      </c>
      <c r="E9655" s="81"/>
    </row>
    <row r="9656" spans="1:5" x14ac:dyDescent="0.25">
      <c r="A9656" s="458">
        <v>44289</v>
      </c>
      <c r="B9656" s="81" t="s">
        <v>27</v>
      </c>
      <c r="C9656" s="460" t="s">
        <v>1257</v>
      </c>
      <c r="D9656" s="459">
        <v>1</v>
      </c>
      <c r="E9656" s="81"/>
    </row>
    <row r="9657" spans="1:5" x14ac:dyDescent="0.25">
      <c r="A9657" s="458">
        <v>44289</v>
      </c>
      <c r="B9657" s="81" t="s">
        <v>51</v>
      </c>
      <c r="C9657" s="81" t="s">
        <v>51</v>
      </c>
      <c r="D9657" s="459">
        <v>3</v>
      </c>
      <c r="E9657" s="81"/>
    </row>
    <row r="9658" spans="1:5" x14ac:dyDescent="0.25">
      <c r="A9658" s="458">
        <v>44289</v>
      </c>
      <c r="B9658" s="81" t="s">
        <v>10</v>
      </c>
      <c r="C9658" s="81" t="s">
        <v>10</v>
      </c>
      <c r="D9658" s="459">
        <v>8</v>
      </c>
      <c r="E9658" s="81"/>
    </row>
    <row r="9659" spans="1:5" x14ac:dyDescent="0.25">
      <c r="A9659" s="458">
        <v>44290</v>
      </c>
      <c r="B9659" s="81" t="s">
        <v>14</v>
      </c>
      <c r="C9659" s="81" t="s">
        <v>14</v>
      </c>
      <c r="D9659" s="459">
        <v>0</v>
      </c>
      <c r="E9659" s="81"/>
    </row>
    <row r="9660" spans="1:5" x14ac:dyDescent="0.25">
      <c r="A9660" s="458">
        <v>44290</v>
      </c>
      <c r="B9660" s="81" t="s">
        <v>20</v>
      </c>
      <c r="C9660" s="81" t="s">
        <v>20</v>
      </c>
      <c r="D9660" s="459">
        <v>0</v>
      </c>
      <c r="E9660" s="81"/>
    </row>
    <row r="9661" spans="1:5" x14ac:dyDescent="0.25">
      <c r="A9661" s="458">
        <v>44290</v>
      </c>
      <c r="B9661" s="81" t="s">
        <v>13</v>
      </c>
      <c r="C9661" s="81" t="s">
        <v>13</v>
      </c>
      <c r="D9661" s="459">
        <v>0</v>
      </c>
      <c r="E9661" s="81"/>
    </row>
    <row r="9662" spans="1:5" x14ac:dyDescent="0.25">
      <c r="A9662" s="458">
        <v>44290</v>
      </c>
      <c r="B9662" s="81" t="s">
        <v>24</v>
      </c>
      <c r="C9662" s="81" t="s">
        <v>24</v>
      </c>
      <c r="D9662" s="459">
        <v>0</v>
      </c>
      <c r="E9662" s="81"/>
    </row>
    <row r="9663" spans="1:5" x14ac:dyDescent="0.25">
      <c r="A9663" s="458">
        <v>44290</v>
      </c>
      <c r="B9663" s="81" t="s">
        <v>47</v>
      </c>
      <c r="C9663" s="81" t="s">
        <v>47</v>
      </c>
      <c r="D9663" s="459">
        <v>0</v>
      </c>
      <c r="E9663" s="81"/>
    </row>
    <row r="9664" spans="1:5" x14ac:dyDescent="0.25">
      <c r="A9664" s="458">
        <v>44290</v>
      </c>
      <c r="B9664" s="81" t="s">
        <v>48</v>
      </c>
      <c r="C9664" s="460" t="s">
        <v>1380</v>
      </c>
      <c r="D9664" s="459">
        <v>0</v>
      </c>
      <c r="E9664" s="81"/>
    </row>
    <row r="9665" spans="1:5" x14ac:dyDescent="0.25">
      <c r="A9665" s="458">
        <v>44290</v>
      </c>
      <c r="B9665" s="81" t="s">
        <v>7</v>
      </c>
      <c r="C9665" s="81" t="s">
        <v>7</v>
      </c>
      <c r="D9665" s="459">
        <v>0</v>
      </c>
      <c r="E9665" s="81"/>
    </row>
    <row r="9666" spans="1:5" x14ac:dyDescent="0.25">
      <c r="A9666" s="458">
        <v>44290</v>
      </c>
      <c r="B9666" s="81" t="s">
        <v>9</v>
      </c>
      <c r="C9666" s="81" t="s">
        <v>9</v>
      </c>
      <c r="D9666" s="459">
        <v>0</v>
      </c>
      <c r="E9666" s="81"/>
    </row>
    <row r="9667" spans="1:5" x14ac:dyDescent="0.25">
      <c r="A9667" s="458">
        <v>44290</v>
      </c>
      <c r="B9667" s="81" t="s">
        <v>15</v>
      </c>
      <c r="C9667" s="81" t="s">
        <v>1139</v>
      </c>
      <c r="D9667" s="459">
        <v>0</v>
      </c>
      <c r="E9667" s="81"/>
    </row>
    <row r="9668" spans="1:5" x14ac:dyDescent="0.25">
      <c r="A9668" s="458">
        <v>44290</v>
      </c>
      <c r="B9668" s="81" t="s">
        <v>11</v>
      </c>
      <c r="C9668" s="81" t="s">
        <v>11</v>
      </c>
      <c r="D9668" s="459">
        <v>0</v>
      </c>
      <c r="E9668" s="81"/>
    </row>
    <row r="9669" spans="1:5" x14ac:dyDescent="0.25">
      <c r="A9669" s="458">
        <v>44290</v>
      </c>
      <c r="B9669" s="81" t="s">
        <v>12</v>
      </c>
      <c r="C9669" s="81" t="s">
        <v>12</v>
      </c>
      <c r="D9669" s="459">
        <v>0</v>
      </c>
      <c r="E9669" s="81"/>
    </row>
    <row r="9670" spans="1:5" x14ac:dyDescent="0.25">
      <c r="A9670" s="458">
        <v>44290</v>
      </c>
      <c r="B9670" s="81" t="s">
        <v>8</v>
      </c>
      <c r="C9670" s="81" t="s">
        <v>8</v>
      </c>
      <c r="D9670" s="459">
        <v>0</v>
      </c>
      <c r="E9670" s="81"/>
    </row>
    <row r="9671" spans="1:5" x14ac:dyDescent="0.25">
      <c r="A9671" s="458">
        <v>44290</v>
      </c>
      <c r="B9671" s="81" t="s">
        <v>49</v>
      </c>
      <c r="C9671" s="81" t="s">
        <v>49</v>
      </c>
      <c r="D9671" s="459">
        <v>0</v>
      </c>
      <c r="E9671" s="81"/>
    </row>
    <row r="9672" spans="1:5" x14ac:dyDescent="0.25">
      <c r="A9672" s="458">
        <v>44290</v>
      </c>
      <c r="B9672" s="81" t="s">
        <v>50</v>
      </c>
      <c r="C9672" s="81" t="s">
        <v>365</v>
      </c>
      <c r="D9672" s="459">
        <v>0</v>
      </c>
      <c r="E9672" s="81"/>
    </row>
    <row r="9673" spans="1:5" x14ac:dyDescent="0.25">
      <c r="A9673" s="458">
        <v>44290</v>
      </c>
      <c r="B9673" s="81" t="s">
        <v>27</v>
      </c>
      <c r="C9673" s="460" t="s">
        <v>43</v>
      </c>
      <c r="D9673" s="459">
        <v>0</v>
      </c>
      <c r="E9673" s="81"/>
    </row>
    <row r="9674" spans="1:5" x14ac:dyDescent="0.25">
      <c r="A9674" s="458">
        <v>44290</v>
      </c>
      <c r="B9674" s="81" t="s">
        <v>51</v>
      </c>
      <c r="C9674" s="81" t="s">
        <v>51</v>
      </c>
      <c r="D9674" s="459">
        <v>0</v>
      </c>
      <c r="E9674" s="81"/>
    </row>
    <row r="9675" spans="1:5" x14ac:dyDescent="0.25">
      <c r="A9675" s="458">
        <v>44290</v>
      </c>
      <c r="B9675" s="81" t="s">
        <v>10</v>
      </c>
      <c r="C9675" s="81" t="s">
        <v>10</v>
      </c>
      <c r="D9675" s="459">
        <v>0</v>
      </c>
      <c r="E9675" s="81"/>
    </row>
    <row r="9676" spans="1:5" x14ac:dyDescent="0.25">
      <c r="A9676" s="458">
        <v>44291</v>
      </c>
      <c r="B9676" s="81" t="s">
        <v>14</v>
      </c>
      <c r="C9676" s="81" t="s">
        <v>14</v>
      </c>
      <c r="D9676" s="459">
        <v>42</v>
      </c>
      <c r="E9676" s="81"/>
    </row>
    <row r="9677" spans="1:5" x14ac:dyDescent="0.25">
      <c r="A9677" s="458">
        <v>44291</v>
      </c>
      <c r="B9677" s="81" t="s">
        <v>14</v>
      </c>
      <c r="C9677" s="81" t="s">
        <v>16</v>
      </c>
      <c r="D9677" s="459">
        <v>31</v>
      </c>
      <c r="E9677" s="81"/>
    </row>
    <row r="9678" spans="1:5" x14ac:dyDescent="0.25">
      <c r="A9678" s="458">
        <v>44291</v>
      </c>
      <c r="B9678" s="81" t="s">
        <v>14</v>
      </c>
      <c r="C9678" s="81" t="s">
        <v>794</v>
      </c>
      <c r="D9678" s="459">
        <v>3</v>
      </c>
      <c r="E9678" s="81"/>
    </row>
    <row r="9679" spans="1:5" x14ac:dyDescent="0.25">
      <c r="A9679" s="458">
        <v>44291</v>
      </c>
      <c r="B9679" s="81" t="s">
        <v>14</v>
      </c>
      <c r="C9679" s="81" t="s">
        <v>84</v>
      </c>
      <c r="D9679" s="459">
        <v>7</v>
      </c>
      <c r="E9679" s="81"/>
    </row>
    <row r="9680" spans="1:5" x14ac:dyDescent="0.25">
      <c r="A9680" s="458">
        <v>44291</v>
      </c>
      <c r="B9680" s="81" t="s">
        <v>20</v>
      </c>
      <c r="C9680" s="81" t="s">
        <v>20</v>
      </c>
      <c r="D9680" s="459">
        <v>15</v>
      </c>
      <c r="E9680" s="81"/>
    </row>
    <row r="9681" spans="1:5" x14ac:dyDescent="0.25">
      <c r="A9681" s="458">
        <v>44291</v>
      </c>
      <c r="B9681" s="81" t="s">
        <v>13</v>
      </c>
      <c r="C9681" s="81" t="s">
        <v>13</v>
      </c>
      <c r="D9681" s="459">
        <v>1</v>
      </c>
      <c r="E9681" s="81"/>
    </row>
    <row r="9682" spans="1:5" x14ac:dyDescent="0.25">
      <c r="A9682" s="458">
        <v>44291</v>
      </c>
      <c r="B9682" s="81" t="s">
        <v>13</v>
      </c>
      <c r="C9682" s="460" t="s">
        <v>1167</v>
      </c>
      <c r="D9682" s="459">
        <v>19</v>
      </c>
      <c r="E9682" s="81"/>
    </row>
    <row r="9683" spans="1:5" x14ac:dyDescent="0.25">
      <c r="A9683" s="458">
        <v>44291</v>
      </c>
      <c r="B9683" s="81" t="s">
        <v>24</v>
      </c>
      <c r="C9683" s="81" t="s">
        <v>24</v>
      </c>
      <c r="D9683" s="459">
        <v>1</v>
      </c>
      <c r="E9683" s="81"/>
    </row>
    <row r="9684" spans="1:5" x14ac:dyDescent="0.25">
      <c r="A9684" s="458">
        <v>44291</v>
      </c>
      <c r="B9684" s="81" t="s">
        <v>47</v>
      </c>
      <c r="C9684" s="81" t="s">
        <v>47</v>
      </c>
      <c r="D9684" s="459">
        <v>1</v>
      </c>
      <c r="E9684" s="81"/>
    </row>
    <row r="9685" spans="1:5" x14ac:dyDescent="0.25">
      <c r="A9685" s="458">
        <v>44291</v>
      </c>
      <c r="B9685" s="81" t="s">
        <v>48</v>
      </c>
      <c r="C9685" s="460" t="s">
        <v>1380</v>
      </c>
      <c r="D9685" s="459">
        <v>0</v>
      </c>
      <c r="E9685" s="81"/>
    </row>
    <row r="9686" spans="1:5" x14ac:dyDescent="0.25">
      <c r="A9686" s="458">
        <v>44291</v>
      </c>
      <c r="B9686" s="81" t="s">
        <v>7</v>
      </c>
      <c r="C9686" s="460" t="s">
        <v>1191</v>
      </c>
      <c r="D9686" s="459">
        <v>3</v>
      </c>
      <c r="E9686" s="81"/>
    </row>
    <row r="9687" spans="1:5" x14ac:dyDescent="0.25">
      <c r="A9687" s="458">
        <v>44291</v>
      </c>
      <c r="B9687" s="81" t="s">
        <v>7</v>
      </c>
      <c r="C9687" s="81" t="s">
        <v>7</v>
      </c>
      <c r="D9687" s="459">
        <v>8</v>
      </c>
      <c r="E9687" s="81"/>
    </row>
    <row r="9688" spans="1:5" x14ac:dyDescent="0.25">
      <c r="A9688" s="458">
        <v>44291</v>
      </c>
      <c r="B9688" s="81" t="s">
        <v>9</v>
      </c>
      <c r="C9688" s="81" t="s">
        <v>9</v>
      </c>
      <c r="D9688" s="459">
        <v>30</v>
      </c>
      <c r="E9688" s="81"/>
    </row>
    <row r="9689" spans="1:5" x14ac:dyDescent="0.25">
      <c r="A9689" s="458">
        <v>44291</v>
      </c>
      <c r="B9689" s="81" t="s">
        <v>9</v>
      </c>
      <c r="C9689" s="81" t="s">
        <v>17</v>
      </c>
      <c r="D9689" s="459">
        <v>1</v>
      </c>
      <c r="E9689" s="81"/>
    </row>
    <row r="9690" spans="1:5" x14ac:dyDescent="0.25">
      <c r="A9690" s="458">
        <v>44291</v>
      </c>
      <c r="B9690" s="81" t="s">
        <v>9</v>
      </c>
      <c r="C9690" s="460" t="s">
        <v>1202</v>
      </c>
      <c r="D9690" s="459">
        <v>2</v>
      </c>
      <c r="E9690" s="81"/>
    </row>
    <row r="9691" spans="1:5" x14ac:dyDescent="0.25">
      <c r="A9691" s="458">
        <v>44291</v>
      </c>
      <c r="B9691" s="81" t="s">
        <v>9</v>
      </c>
      <c r="C9691" s="81" t="s">
        <v>143</v>
      </c>
      <c r="D9691" s="459">
        <v>1</v>
      </c>
      <c r="E9691" s="81"/>
    </row>
    <row r="9692" spans="1:5" x14ac:dyDescent="0.25">
      <c r="A9692" s="458">
        <v>44291</v>
      </c>
      <c r="B9692" s="81" t="s">
        <v>15</v>
      </c>
      <c r="C9692" s="81" t="s">
        <v>283</v>
      </c>
      <c r="D9692" s="459">
        <v>3</v>
      </c>
      <c r="E9692" s="81"/>
    </row>
    <row r="9693" spans="1:5" x14ac:dyDescent="0.25">
      <c r="A9693" s="458">
        <v>44291</v>
      </c>
      <c r="B9693" s="81" t="s">
        <v>11</v>
      </c>
      <c r="C9693" s="81" t="s">
        <v>11</v>
      </c>
      <c r="D9693" s="459">
        <v>8</v>
      </c>
      <c r="E9693" s="81"/>
    </row>
    <row r="9694" spans="1:5" x14ac:dyDescent="0.25">
      <c r="A9694" s="458">
        <v>44291</v>
      </c>
      <c r="B9694" s="81" t="s">
        <v>12</v>
      </c>
      <c r="C9694" s="81" t="s">
        <v>73</v>
      </c>
      <c r="D9694" s="459">
        <v>1</v>
      </c>
      <c r="E9694" s="81"/>
    </row>
    <row r="9695" spans="1:5" x14ac:dyDescent="0.25">
      <c r="A9695" s="458">
        <v>44291</v>
      </c>
      <c r="B9695" s="81" t="s">
        <v>8</v>
      </c>
      <c r="C9695" s="81" t="s">
        <v>72</v>
      </c>
      <c r="D9695" s="459">
        <v>3</v>
      </c>
      <c r="E9695" s="81"/>
    </row>
    <row r="9696" spans="1:5" x14ac:dyDescent="0.25">
      <c r="A9696" s="458">
        <v>44291</v>
      </c>
      <c r="B9696" s="81" t="s">
        <v>8</v>
      </c>
      <c r="C9696" s="460" t="s">
        <v>1232</v>
      </c>
      <c r="D9696" s="459">
        <v>2</v>
      </c>
      <c r="E9696" s="81"/>
    </row>
    <row r="9697" spans="1:5" x14ac:dyDescent="0.25">
      <c r="A9697" s="458">
        <v>44291</v>
      </c>
      <c r="B9697" s="81" t="s">
        <v>8</v>
      </c>
      <c r="C9697" s="81" t="s">
        <v>718</v>
      </c>
      <c r="D9697" s="459">
        <v>1</v>
      </c>
      <c r="E9697" s="81"/>
    </row>
    <row r="9698" spans="1:5" x14ac:dyDescent="0.25">
      <c r="A9698" s="458">
        <v>44291</v>
      </c>
      <c r="B9698" s="81" t="s">
        <v>8</v>
      </c>
      <c r="C9698" s="81" t="s">
        <v>140</v>
      </c>
      <c r="D9698" s="459">
        <v>3</v>
      </c>
      <c r="E9698" s="81"/>
    </row>
    <row r="9699" spans="1:5" x14ac:dyDescent="0.25">
      <c r="A9699" s="458">
        <v>44291</v>
      </c>
      <c r="B9699" s="81" t="s">
        <v>8</v>
      </c>
      <c r="C9699" s="81" t="s">
        <v>203</v>
      </c>
      <c r="D9699" s="459">
        <v>4</v>
      </c>
      <c r="E9699" s="81"/>
    </row>
    <row r="9700" spans="1:5" x14ac:dyDescent="0.25">
      <c r="A9700" s="458">
        <v>44291</v>
      </c>
      <c r="B9700" s="81" t="s">
        <v>8</v>
      </c>
      <c r="C9700" s="81" t="s">
        <v>40</v>
      </c>
      <c r="D9700" s="459">
        <v>2</v>
      </c>
      <c r="E9700" s="81"/>
    </row>
    <row r="9701" spans="1:5" x14ac:dyDescent="0.25">
      <c r="A9701" s="458">
        <v>44291</v>
      </c>
      <c r="B9701" s="81" t="s">
        <v>8</v>
      </c>
      <c r="C9701" s="81" t="s">
        <v>8</v>
      </c>
      <c r="D9701" s="459">
        <v>39</v>
      </c>
      <c r="E9701" s="81"/>
    </row>
    <row r="9702" spans="1:5" x14ac:dyDescent="0.25">
      <c r="A9702" s="458">
        <v>44291</v>
      </c>
      <c r="B9702" s="81" t="s">
        <v>8</v>
      </c>
      <c r="C9702" s="81" t="s">
        <v>31</v>
      </c>
      <c r="D9702" s="459">
        <v>2</v>
      </c>
      <c r="E9702" s="81"/>
    </row>
    <row r="9703" spans="1:5" x14ac:dyDescent="0.25">
      <c r="A9703" s="458">
        <v>44291</v>
      </c>
      <c r="B9703" s="81" t="s">
        <v>8</v>
      </c>
      <c r="C9703" s="81" t="s">
        <v>129</v>
      </c>
      <c r="D9703" s="459">
        <v>1</v>
      </c>
      <c r="E9703" s="81"/>
    </row>
    <row r="9704" spans="1:5" x14ac:dyDescent="0.25">
      <c r="A9704" s="458">
        <v>44291</v>
      </c>
      <c r="B9704" s="81" t="s">
        <v>8</v>
      </c>
      <c r="C9704" s="81" t="s">
        <v>110</v>
      </c>
      <c r="D9704" s="459">
        <v>6</v>
      </c>
      <c r="E9704" s="81"/>
    </row>
    <row r="9705" spans="1:5" x14ac:dyDescent="0.25">
      <c r="A9705" s="458">
        <v>44291</v>
      </c>
      <c r="B9705" s="81" t="s">
        <v>49</v>
      </c>
      <c r="C9705" s="460" t="s">
        <v>1246</v>
      </c>
      <c r="D9705" s="459">
        <v>1</v>
      </c>
      <c r="E9705" s="81"/>
    </row>
    <row r="9706" spans="1:5" x14ac:dyDescent="0.25">
      <c r="A9706" s="458">
        <v>44291</v>
      </c>
      <c r="B9706" s="81" t="s">
        <v>49</v>
      </c>
      <c r="C9706" s="81" t="s">
        <v>49</v>
      </c>
      <c r="D9706" s="459">
        <v>4</v>
      </c>
      <c r="E9706" s="81"/>
    </row>
    <row r="9707" spans="1:5" x14ac:dyDescent="0.25">
      <c r="A9707" s="458">
        <v>44291</v>
      </c>
      <c r="B9707" s="81" t="s">
        <v>50</v>
      </c>
      <c r="C9707" s="460" t="s">
        <v>1248</v>
      </c>
      <c r="D9707" s="459">
        <v>1</v>
      </c>
      <c r="E9707" s="81"/>
    </row>
    <row r="9708" spans="1:5" x14ac:dyDescent="0.25">
      <c r="A9708" s="458">
        <v>44291</v>
      </c>
      <c r="B9708" s="81" t="s">
        <v>50</v>
      </c>
      <c r="C9708" s="116" t="s">
        <v>1140</v>
      </c>
      <c r="D9708" s="459">
        <v>1</v>
      </c>
      <c r="E9708" s="81"/>
    </row>
    <row r="9709" spans="1:5" x14ac:dyDescent="0.25">
      <c r="A9709" s="458">
        <v>44291</v>
      </c>
      <c r="B9709" s="81" t="s">
        <v>50</v>
      </c>
      <c r="C9709" s="81" t="s">
        <v>365</v>
      </c>
      <c r="D9709" s="459">
        <v>4</v>
      </c>
      <c r="E9709" s="81"/>
    </row>
    <row r="9710" spans="1:5" x14ac:dyDescent="0.25">
      <c r="A9710" s="458">
        <v>44291</v>
      </c>
      <c r="B9710" s="81" t="s">
        <v>27</v>
      </c>
      <c r="C9710" s="81" t="s">
        <v>139</v>
      </c>
      <c r="D9710" s="459">
        <v>3</v>
      </c>
      <c r="E9710" s="81"/>
    </row>
    <row r="9711" spans="1:5" x14ac:dyDescent="0.25">
      <c r="A9711" s="458">
        <v>44291</v>
      </c>
      <c r="B9711" s="81" t="s">
        <v>27</v>
      </c>
      <c r="C9711" s="81" t="s">
        <v>233</v>
      </c>
      <c r="D9711" s="459">
        <v>1</v>
      </c>
      <c r="E9711" s="81"/>
    </row>
    <row r="9712" spans="1:5" x14ac:dyDescent="0.25">
      <c r="A9712" s="458">
        <v>44291</v>
      </c>
      <c r="B9712" s="81" t="s">
        <v>27</v>
      </c>
      <c r="C9712" s="81" t="s">
        <v>43</v>
      </c>
      <c r="D9712" s="459">
        <v>5</v>
      </c>
      <c r="E9712" s="81"/>
    </row>
    <row r="9713" spans="1:5" x14ac:dyDescent="0.25">
      <c r="A9713" s="458">
        <v>44291</v>
      </c>
      <c r="B9713" s="81" t="s">
        <v>51</v>
      </c>
      <c r="C9713" s="81" t="s">
        <v>51</v>
      </c>
      <c r="D9713" s="459">
        <v>4</v>
      </c>
      <c r="E9713" s="81"/>
    </row>
    <row r="9714" spans="1:5" x14ac:dyDescent="0.25">
      <c r="A9714" s="458">
        <v>44291</v>
      </c>
      <c r="B9714" s="81" t="s">
        <v>10</v>
      </c>
      <c r="C9714" s="81" t="s">
        <v>10</v>
      </c>
      <c r="D9714" s="459">
        <v>1</v>
      </c>
      <c r="E9714" s="81"/>
    </row>
    <row r="9715" spans="1:5" x14ac:dyDescent="0.25">
      <c r="A9715" s="458">
        <v>44292</v>
      </c>
      <c r="B9715" s="81" t="s">
        <v>14</v>
      </c>
      <c r="C9715" s="81" t="s">
        <v>14</v>
      </c>
      <c r="D9715" s="459">
        <v>3</v>
      </c>
      <c r="E9715" s="81"/>
    </row>
    <row r="9716" spans="1:5" x14ac:dyDescent="0.25">
      <c r="A9716" s="458">
        <v>44292</v>
      </c>
      <c r="B9716" s="81" t="s">
        <v>14</v>
      </c>
      <c r="C9716" s="460" t="s">
        <v>1038</v>
      </c>
      <c r="D9716" s="459">
        <v>1</v>
      </c>
      <c r="E9716" s="81"/>
    </row>
    <row r="9717" spans="1:5" x14ac:dyDescent="0.25">
      <c r="A9717" s="458">
        <v>44292</v>
      </c>
      <c r="B9717" s="81" t="s">
        <v>14</v>
      </c>
      <c r="C9717" s="81" t="s">
        <v>16</v>
      </c>
      <c r="D9717" s="459">
        <v>5</v>
      </c>
      <c r="E9717" s="81"/>
    </row>
    <row r="9718" spans="1:5" x14ac:dyDescent="0.25">
      <c r="A9718" s="458">
        <v>44292</v>
      </c>
      <c r="B9718" s="81" t="s">
        <v>14</v>
      </c>
      <c r="C9718" s="81" t="s">
        <v>84</v>
      </c>
      <c r="D9718" s="459">
        <v>6</v>
      </c>
      <c r="E9718" s="81"/>
    </row>
    <row r="9719" spans="1:5" x14ac:dyDescent="0.25">
      <c r="A9719" s="458">
        <v>44292</v>
      </c>
      <c r="B9719" s="81" t="s">
        <v>20</v>
      </c>
      <c r="C9719" s="81" t="s">
        <v>20</v>
      </c>
      <c r="D9719" s="459">
        <v>6</v>
      </c>
      <c r="E9719" s="81"/>
    </row>
    <row r="9720" spans="1:5" x14ac:dyDescent="0.25">
      <c r="A9720" s="458">
        <v>44292</v>
      </c>
      <c r="B9720" s="81" t="s">
        <v>13</v>
      </c>
      <c r="C9720" s="460" t="s">
        <v>1156</v>
      </c>
      <c r="D9720" s="459">
        <v>1</v>
      </c>
      <c r="E9720" s="81"/>
    </row>
    <row r="9721" spans="1:5" x14ac:dyDescent="0.25">
      <c r="A9721" s="458">
        <v>44292</v>
      </c>
      <c r="B9721" s="81" t="s">
        <v>13</v>
      </c>
      <c r="C9721" s="460" t="s">
        <v>1160</v>
      </c>
      <c r="D9721" s="459">
        <v>1</v>
      </c>
      <c r="E9721" s="81"/>
    </row>
    <row r="9722" spans="1:5" x14ac:dyDescent="0.25">
      <c r="A9722" s="458">
        <v>44292</v>
      </c>
      <c r="B9722" s="81" t="s">
        <v>13</v>
      </c>
      <c r="C9722" s="460" t="s">
        <v>1165</v>
      </c>
      <c r="D9722" s="459">
        <v>2</v>
      </c>
      <c r="E9722" s="81"/>
    </row>
    <row r="9723" spans="1:5" x14ac:dyDescent="0.25">
      <c r="A9723" s="458">
        <v>44292</v>
      </c>
      <c r="B9723" s="81" t="s">
        <v>24</v>
      </c>
      <c r="C9723" s="81" t="s">
        <v>24</v>
      </c>
      <c r="D9723" s="459">
        <v>1</v>
      </c>
      <c r="E9723" s="81"/>
    </row>
    <row r="9724" spans="1:5" x14ac:dyDescent="0.25">
      <c r="A9724" s="458">
        <v>44292</v>
      </c>
      <c r="B9724" s="81" t="s">
        <v>47</v>
      </c>
      <c r="C9724" s="81" t="s">
        <v>47</v>
      </c>
      <c r="D9724" s="459">
        <v>3</v>
      </c>
      <c r="E9724" s="81"/>
    </row>
    <row r="9725" spans="1:5" x14ac:dyDescent="0.25">
      <c r="A9725" s="458">
        <v>44292</v>
      </c>
      <c r="B9725" s="81" t="s">
        <v>48</v>
      </c>
      <c r="C9725" s="460" t="s">
        <v>1380</v>
      </c>
      <c r="D9725" s="459">
        <v>0</v>
      </c>
      <c r="E9725" s="81"/>
    </row>
    <row r="9726" spans="1:5" x14ac:dyDescent="0.25">
      <c r="A9726" s="458">
        <v>44292</v>
      </c>
      <c r="B9726" s="81" t="s">
        <v>7</v>
      </c>
      <c r="C9726" s="460" t="s">
        <v>1191</v>
      </c>
      <c r="D9726" s="459">
        <v>1</v>
      </c>
      <c r="E9726" s="81"/>
    </row>
    <row r="9727" spans="1:5" x14ac:dyDescent="0.25">
      <c r="A9727" s="458">
        <v>44292</v>
      </c>
      <c r="B9727" s="81" t="s">
        <v>7</v>
      </c>
      <c r="C9727" s="81" t="s">
        <v>7</v>
      </c>
      <c r="D9727" s="459">
        <v>4</v>
      </c>
      <c r="E9727" s="81"/>
    </row>
    <row r="9728" spans="1:5" x14ac:dyDescent="0.25">
      <c r="A9728" s="458">
        <v>44292</v>
      </c>
      <c r="B9728" s="81" t="s">
        <v>9</v>
      </c>
      <c r="C9728" s="460" t="s">
        <v>1192</v>
      </c>
      <c r="D9728" s="459">
        <v>1</v>
      </c>
      <c r="E9728" s="81"/>
    </row>
    <row r="9729" spans="1:5" x14ac:dyDescent="0.25">
      <c r="A9729" s="458">
        <v>44292</v>
      </c>
      <c r="B9729" s="81" t="s">
        <v>9</v>
      </c>
      <c r="C9729" s="81" t="s">
        <v>9</v>
      </c>
      <c r="D9729" s="459">
        <v>11</v>
      </c>
      <c r="E9729" s="81"/>
    </row>
    <row r="9730" spans="1:5" x14ac:dyDescent="0.25">
      <c r="A9730" s="458">
        <v>44292</v>
      </c>
      <c r="B9730" s="81" t="s">
        <v>9</v>
      </c>
      <c r="C9730" s="81" t="s">
        <v>17</v>
      </c>
      <c r="D9730" s="459">
        <v>2</v>
      </c>
      <c r="E9730" s="81"/>
    </row>
    <row r="9731" spans="1:5" x14ac:dyDescent="0.25">
      <c r="A9731" s="458">
        <v>44292</v>
      </c>
      <c r="B9731" s="81" t="s">
        <v>9</v>
      </c>
      <c r="C9731" s="81" t="s">
        <v>143</v>
      </c>
      <c r="D9731" s="459">
        <v>10</v>
      </c>
      <c r="E9731" s="81"/>
    </row>
    <row r="9732" spans="1:5" x14ac:dyDescent="0.25">
      <c r="A9732" s="458">
        <v>44292</v>
      </c>
      <c r="B9732" s="81" t="s">
        <v>15</v>
      </c>
      <c r="C9732" s="81" t="s">
        <v>1139</v>
      </c>
      <c r="D9732" s="459">
        <v>0</v>
      </c>
      <c r="E9732" s="81"/>
    </row>
    <row r="9733" spans="1:5" x14ac:dyDescent="0.25">
      <c r="A9733" s="458">
        <v>44292</v>
      </c>
      <c r="B9733" s="81" t="s">
        <v>11</v>
      </c>
      <c r="C9733" s="81" t="s">
        <v>64</v>
      </c>
      <c r="D9733" s="459">
        <v>1</v>
      </c>
      <c r="E9733" s="81"/>
    </row>
    <row r="9734" spans="1:5" x14ac:dyDescent="0.25">
      <c r="A9734" s="458">
        <v>44292</v>
      </c>
      <c r="B9734" s="81" t="s">
        <v>11</v>
      </c>
      <c r="C9734" s="81" t="s">
        <v>11</v>
      </c>
      <c r="D9734" s="459">
        <v>3</v>
      </c>
      <c r="E9734" s="81"/>
    </row>
    <row r="9735" spans="1:5" x14ac:dyDescent="0.25">
      <c r="A9735" s="458">
        <v>44292</v>
      </c>
      <c r="B9735" s="81" t="s">
        <v>11</v>
      </c>
      <c r="C9735" s="81" t="s">
        <v>133</v>
      </c>
      <c r="D9735" s="459">
        <v>1</v>
      </c>
      <c r="E9735" s="81"/>
    </row>
    <row r="9736" spans="1:5" x14ac:dyDescent="0.25">
      <c r="A9736" s="458">
        <v>44292</v>
      </c>
      <c r="B9736" s="81" t="s">
        <v>12</v>
      </c>
      <c r="C9736" s="81" t="s">
        <v>12</v>
      </c>
      <c r="D9736" s="459">
        <v>0</v>
      </c>
      <c r="E9736" s="81"/>
    </row>
    <row r="9737" spans="1:5" x14ac:dyDescent="0.25">
      <c r="A9737" s="458">
        <v>44292</v>
      </c>
      <c r="B9737" s="81" t="s">
        <v>8</v>
      </c>
      <c r="C9737" s="81" t="s">
        <v>72</v>
      </c>
      <c r="D9737" s="459">
        <v>3</v>
      </c>
      <c r="E9737" s="81"/>
    </row>
    <row r="9738" spans="1:5" x14ac:dyDescent="0.25">
      <c r="A9738" s="458">
        <v>44292</v>
      </c>
      <c r="B9738" s="81" t="s">
        <v>8</v>
      </c>
      <c r="C9738" s="81" t="s">
        <v>58</v>
      </c>
      <c r="D9738" s="459">
        <v>5</v>
      </c>
      <c r="E9738" s="81"/>
    </row>
    <row r="9739" spans="1:5" x14ac:dyDescent="0.25">
      <c r="A9739" s="458">
        <v>44292</v>
      </c>
      <c r="B9739" s="81" t="s">
        <v>8</v>
      </c>
      <c r="C9739" s="81" t="s">
        <v>40</v>
      </c>
      <c r="D9739" s="459">
        <v>2</v>
      </c>
      <c r="E9739" s="81"/>
    </row>
    <row r="9740" spans="1:5" x14ac:dyDescent="0.25">
      <c r="A9740" s="458">
        <v>44292</v>
      </c>
      <c r="B9740" s="81" t="s">
        <v>8</v>
      </c>
      <c r="C9740" s="81" t="s">
        <v>8</v>
      </c>
      <c r="D9740" s="459">
        <v>12</v>
      </c>
      <c r="E9740" s="81"/>
    </row>
    <row r="9741" spans="1:5" x14ac:dyDescent="0.25">
      <c r="A9741" s="458">
        <v>44292</v>
      </c>
      <c r="B9741" s="81" t="s">
        <v>8</v>
      </c>
      <c r="C9741" s="81" t="s">
        <v>79</v>
      </c>
      <c r="D9741" s="459">
        <v>1</v>
      </c>
      <c r="E9741" s="81"/>
    </row>
    <row r="9742" spans="1:5" x14ac:dyDescent="0.25">
      <c r="A9742" s="458">
        <v>44292</v>
      </c>
      <c r="B9742" s="81" t="s">
        <v>8</v>
      </c>
      <c r="C9742" s="81" t="s">
        <v>345</v>
      </c>
      <c r="D9742" s="459">
        <v>1</v>
      </c>
      <c r="E9742" s="81"/>
    </row>
    <row r="9743" spans="1:5" x14ac:dyDescent="0.25">
      <c r="A9743" s="458">
        <v>44292</v>
      </c>
      <c r="B9743" s="81" t="s">
        <v>49</v>
      </c>
      <c r="C9743" s="81" t="s">
        <v>49</v>
      </c>
      <c r="D9743" s="459">
        <v>0</v>
      </c>
      <c r="E9743" s="81"/>
    </row>
    <row r="9744" spans="1:5" x14ac:dyDescent="0.25">
      <c r="A9744" s="458">
        <v>44292</v>
      </c>
      <c r="B9744" s="81" t="s">
        <v>50</v>
      </c>
      <c r="C9744" s="81" t="s">
        <v>365</v>
      </c>
      <c r="D9744" s="459">
        <v>0</v>
      </c>
      <c r="E9744" s="81"/>
    </row>
    <row r="9745" spans="1:5" x14ac:dyDescent="0.25">
      <c r="A9745" s="458">
        <v>44292</v>
      </c>
      <c r="B9745" s="81" t="s">
        <v>27</v>
      </c>
      <c r="C9745" s="81" t="s">
        <v>43</v>
      </c>
      <c r="D9745" s="459">
        <v>17</v>
      </c>
      <c r="E9745" s="81"/>
    </row>
    <row r="9746" spans="1:5" x14ac:dyDescent="0.25">
      <c r="A9746" s="458">
        <v>44292</v>
      </c>
      <c r="B9746" s="81" t="s">
        <v>27</v>
      </c>
      <c r="C9746" s="81" t="s">
        <v>928</v>
      </c>
      <c r="D9746" s="459">
        <v>1</v>
      </c>
      <c r="E9746" s="81"/>
    </row>
    <row r="9747" spans="1:5" x14ac:dyDescent="0.25">
      <c r="A9747" s="458">
        <v>44292</v>
      </c>
      <c r="B9747" s="81" t="s">
        <v>51</v>
      </c>
      <c r="C9747" s="81" t="s">
        <v>51</v>
      </c>
      <c r="D9747" s="459">
        <v>1</v>
      </c>
      <c r="E9747" s="81"/>
    </row>
    <row r="9748" spans="1:5" x14ac:dyDescent="0.25">
      <c r="A9748" s="458">
        <v>44292</v>
      </c>
      <c r="B9748" s="81" t="s">
        <v>10</v>
      </c>
      <c r="C9748" s="81" t="s">
        <v>10</v>
      </c>
      <c r="D9748" s="459">
        <v>1</v>
      </c>
      <c r="E9748" s="81"/>
    </row>
    <row r="9749" spans="1:5" x14ac:dyDescent="0.25">
      <c r="A9749" s="458">
        <v>44293</v>
      </c>
      <c r="B9749" s="81" t="s">
        <v>14</v>
      </c>
      <c r="C9749" s="81" t="s">
        <v>14</v>
      </c>
      <c r="D9749" s="459">
        <v>37</v>
      </c>
      <c r="E9749" s="81"/>
    </row>
    <row r="9750" spans="1:5" x14ac:dyDescent="0.25">
      <c r="A9750" s="458">
        <v>44293</v>
      </c>
      <c r="B9750" s="81" t="s">
        <v>14</v>
      </c>
      <c r="C9750" s="81" t="s">
        <v>16</v>
      </c>
      <c r="D9750" s="459">
        <v>16</v>
      </c>
      <c r="E9750" s="81"/>
    </row>
    <row r="9751" spans="1:5" x14ac:dyDescent="0.25">
      <c r="A9751" s="458">
        <v>44293</v>
      </c>
      <c r="B9751" s="81" t="s">
        <v>14</v>
      </c>
      <c r="C9751" s="81" t="s">
        <v>794</v>
      </c>
      <c r="D9751" s="459">
        <v>10</v>
      </c>
      <c r="E9751" s="81"/>
    </row>
    <row r="9752" spans="1:5" x14ac:dyDescent="0.25">
      <c r="A9752" s="458">
        <v>44293</v>
      </c>
      <c r="B9752" s="81" t="s">
        <v>14</v>
      </c>
      <c r="C9752" s="81" t="s">
        <v>84</v>
      </c>
      <c r="D9752" s="459">
        <v>1</v>
      </c>
      <c r="E9752" s="81"/>
    </row>
    <row r="9753" spans="1:5" x14ac:dyDescent="0.25">
      <c r="A9753" s="458">
        <v>44293</v>
      </c>
      <c r="B9753" s="81" t="s">
        <v>20</v>
      </c>
      <c r="C9753" s="81" t="s">
        <v>20</v>
      </c>
      <c r="D9753" s="459">
        <v>36</v>
      </c>
      <c r="E9753" s="81"/>
    </row>
    <row r="9754" spans="1:5" x14ac:dyDescent="0.25">
      <c r="A9754" s="458">
        <v>44293</v>
      </c>
      <c r="B9754" s="81" t="s">
        <v>20</v>
      </c>
      <c r="C9754" s="81" t="s">
        <v>648</v>
      </c>
      <c r="D9754" s="459">
        <v>1</v>
      </c>
      <c r="E9754" s="81"/>
    </row>
    <row r="9755" spans="1:5" x14ac:dyDescent="0.25">
      <c r="A9755" s="458">
        <v>44293</v>
      </c>
      <c r="B9755" s="81" t="s">
        <v>13</v>
      </c>
      <c r="C9755" s="460" t="s">
        <v>1157</v>
      </c>
      <c r="D9755" s="459">
        <v>2</v>
      </c>
      <c r="E9755" s="81"/>
    </row>
    <row r="9756" spans="1:5" x14ac:dyDescent="0.25">
      <c r="A9756" s="458">
        <v>44293</v>
      </c>
      <c r="B9756" s="81" t="s">
        <v>13</v>
      </c>
      <c r="C9756" s="81" t="s">
        <v>13</v>
      </c>
      <c r="D9756" s="459">
        <v>1</v>
      </c>
      <c r="E9756" s="81"/>
    </row>
    <row r="9757" spans="1:5" x14ac:dyDescent="0.25">
      <c r="A9757" s="458">
        <v>44293</v>
      </c>
      <c r="B9757" s="81" t="s">
        <v>13</v>
      </c>
      <c r="C9757" s="460" t="s">
        <v>1163</v>
      </c>
      <c r="D9757" s="459">
        <v>1</v>
      </c>
      <c r="E9757" s="81"/>
    </row>
    <row r="9758" spans="1:5" x14ac:dyDescent="0.25">
      <c r="A9758" s="458">
        <v>44293</v>
      </c>
      <c r="B9758" s="81" t="s">
        <v>13</v>
      </c>
      <c r="C9758" s="460" t="s">
        <v>1165</v>
      </c>
      <c r="D9758" s="459">
        <v>2</v>
      </c>
      <c r="E9758" s="81"/>
    </row>
    <row r="9759" spans="1:5" x14ac:dyDescent="0.25">
      <c r="A9759" s="458">
        <v>44293</v>
      </c>
      <c r="B9759" s="81" t="s">
        <v>13</v>
      </c>
      <c r="C9759" s="460" t="s">
        <v>1167</v>
      </c>
      <c r="D9759" s="459">
        <v>21</v>
      </c>
      <c r="E9759" s="81"/>
    </row>
    <row r="9760" spans="1:5" x14ac:dyDescent="0.25">
      <c r="A9760" s="458">
        <v>44293</v>
      </c>
      <c r="B9760" s="81" t="s">
        <v>24</v>
      </c>
      <c r="C9760" s="81" t="s">
        <v>23</v>
      </c>
      <c r="D9760" s="459">
        <v>2</v>
      </c>
      <c r="E9760" s="81"/>
    </row>
    <row r="9761" spans="1:5" x14ac:dyDescent="0.25">
      <c r="A9761" s="458">
        <v>44293</v>
      </c>
      <c r="B9761" s="81" t="s">
        <v>24</v>
      </c>
      <c r="C9761" s="460" t="s">
        <v>1177</v>
      </c>
      <c r="D9761" s="459">
        <v>1</v>
      </c>
      <c r="E9761" s="81"/>
    </row>
    <row r="9762" spans="1:5" x14ac:dyDescent="0.25">
      <c r="A9762" s="458">
        <v>44293</v>
      </c>
      <c r="B9762" s="81" t="s">
        <v>24</v>
      </c>
      <c r="C9762" s="81" t="s">
        <v>24</v>
      </c>
      <c r="D9762" s="459">
        <v>12</v>
      </c>
      <c r="E9762" s="81"/>
    </row>
    <row r="9763" spans="1:5" x14ac:dyDescent="0.25">
      <c r="A9763" s="458">
        <v>44293</v>
      </c>
      <c r="B9763" s="81" t="s">
        <v>47</v>
      </c>
      <c r="C9763" s="81" t="s">
        <v>1033</v>
      </c>
      <c r="D9763" s="459">
        <v>1</v>
      </c>
      <c r="E9763" s="81"/>
    </row>
    <row r="9764" spans="1:5" x14ac:dyDescent="0.25">
      <c r="A9764" s="458">
        <v>44293</v>
      </c>
      <c r="B9764" s="81" t="s">
        <v>47</v>
      </c>
      <c r="C9764" s="81" t="s">
        <v>47</v>
      </c>
      <c r="D9764" s="459">
        <v>2</v>
      </c>
      <c r="E9764" s="81"/>
    </row>
    <row r="9765" spans="1:5" x14ac:dyDescent="0.25">
      <c r="A9765" s="458">
        <v>44293</v>
      </c>
      <c r="B9765" s="81" t="s">
        <v>48</v>
      </c>
      <c r="C9765" s="460" t="s">
        <v>1380</v>
      </c>
      <c r="D9765" s="459">
        <v>3</v>
      </c>
      <c r="E9765" s="81"/>
    </row>
    <row r="9766" spans="1:5" x14ac:dyDescent="0.25">
      <c r="A9766" s="458">
        <v>44293</v>
      </c>
      <c r="B9766" s="81" t="s">
        <v>7</v>
      </c>
      <c r="C9766" s="460" t="s">
        <v>1191</v>
      </c>
      <c r="D9766" s="459">
        <v>10</v>
      </c>
      <c r="E9766" s="81"/>
    </row>
    <row r="9767" spans="1:5" x14ac:dyDescent="0.25">
      <c r="A9767" s="458">
        <v>44293</v>
      </c>
      <c r="B9767" s="81" t="s">
        <v>7</v>
      </c>
      <c r="C9767" s="81" t="s">
        <v>7</v>
      </c>
      <c r="D9767" s="459">
        <v>12</v>
      </c>
      <c r="E9767" s="81"/>
    </row>
    <row r="9768" spans="1:5" x14ac:dyDescent="0.25">
      <c r="A9768" s="458">
        <v>44293</v>
      </c>
      <c r="B9768" s="81" t="s">
        <v>9</v>
      </c>
      <c r="C9768" s="460" t="s">
        <v>1197</v>
      </c>
      <c r="D9768" s="459">
        <v>2</v>
      </c>
      <c r="E9768" s="81"/>
    </row>
    <row r="9769" spans="1:5" x14ac:dyDescent="0.25">
      <c r="A9769" s="458">
        <v>44293</v>
      </c>
      <c r="B9769" s="81" t="s">
        <v>9</v>
      </c>
      <c r="C9769" s="81" t="s">
        <v>9</v>
      </c>
      <c r="D9769" s="459">
        <v>30</v>
      </c>
      <c r="E9769" s="81"/>
    </row>
    <row r="9770" spans="1:5" x14ac:dyDescent="0.25">
      <c r="A9770" s="458">
        <v>44293</v>
      </c>
      <c r="B9770" s="81" t="s">
        <v>9</v>
      </c>
      <c r="C9770" s="81" t="s">
        <v>17</v>
      </c>
      <c r="D9770" s="459">
        <v>1</v>
      </c>
      <c r="E9770" s="81"/>
    </row>
    <row r="9771" spans="1:5" x14ac:dyDescent="0.25">
      <c r="A9771" s="458">
        <v>44293</v>
      </c>
      <c r="B9771" s="81" t="s">
        <v>9</v>
      </c>
      <c r="C9771" s="460" t="s">
        <v>1202</v>
      </c>
      <c r="D9771" s="459">
        <v>4</v>
      </c>
      <c r="E9771" s="81"/>
    </row>
    <row r="9772" spans="1:5" x14ac:dyDescent="0.25">
      <c r="A9772" s="458">
        <v>44293</v>
      </c>
      <c r="B9772" s="81" t="s">
        <v>9</v>
      </c>
      <c r="C9772" s="81" t="s">
        <v>143</v>
      </c>
      <c r="D9772" s="459">
        <v>4</v>
      </c>
      <c r="E9772" s="81"/>
    </row>
    <row r="9773" spans="1:5" x14ac:dyDescent="0.25">
      <c r="A9773" s="458">
        <v>44293</v>
      </c>
      <c r="B9773" s="81" t="s">
        <v>15</v>
      </c>
      <c r="C9773" s="81" t="s">
        <v>1139</v>
      </c>
      <c r="D9773" s="459">
        <v>2</v>
      </c>
      <c r="E9773" s="81"/>
    </row>
    <row r="9774" spans="1:5" x14ac:dyDescent="0.25">
      <c r="A9774" s="458">
        <v>44293</v>
      </c>
      <c r="B9774" s="81" t="s">
        <v>15</v>
      </c>
      <c r="C9774" s="81" t="s">
        <v>283</v>
      </c>
      <c r="D9774" s="459">
        <v>1</v>
      </c>
      <c r="E9774" s="81"/>
    </row>
    <row r="9775" spans="1:5" x14ac:dyDescent="0.25">
      <c r="A9775" s="458">
        <v>44293</v>
      </c>
      <c r="B9775" s="81" t="s">
        <v>11</v>
      </c>
      <c r="C9775" s="81" t="s">
        <v>333</v>
      </c>
      <c r="D9775" s="459">
        <v>1</v>
      </c>
      <c r="E9775" s="81"/>
    </row>
    <row r="9776" spans="1:5" x14ac:dyDescent="0.25">
      <c r="A9776" s="458">
        <v>44293</v>
      </c>
      <c r="B9776" s="81" t="s">
        <v>11</v>
      </c>
      <c r="C9776" s="81" t="s">
        <v>11</v>
      </c>
      <c r="D9776" s="459">
        <v>23</v>
      </c>
      <c r="E9776" s="81"/>
    </row>
    <row r="9777" spans="1:5" x14ac:dyDescent="0.25">
      <c r="A9777" s="458">
        <v>44293</v>
      </c>
      <c r="B9777" s="81" t="s">
        <v>12</v>
      </c>
      <c r="C9777" s="81" t="s">
        <v>12</v>
      </c>
      <c r="D9777" s="459">
        <v>2</v>
      </c>
      <c r="E9777" s="81"/>
    </row>
    <row r="9778" spans="1:5" x14ac:dyDescent="0.25">
      <c r="A9778" s="458">
        <v>44293</v>
      </c>
      <c r="B9778" s="81" t="s">
        <v>8</v>
      </c>
      <c r="C9778" s="460" t="s">
        <v>1226</v>
      </c>
      <c r="D9778" s="459">
        <v>3</v>
      </c>
      <c r="E9778" s="81"/>
    </row>
    <row r="9779" spans="1:5" x14ac:dyDescent="0.25">
      <c r="A9779" s="458">
        <v>44293</v>
      </c>
      <c r="B9779" s="81" t="s">
        <v>8</v>
      </c>
      <c r="C9779" s="81" t="s">
        <v>72</v>
      </c>
      <c r="D9779" s="459">
        <v>1</v>
      </c>
      <c r="E9779" s="81"/>
    </row>
    <row r="9780" spans="1:5" x14ac:dyDescent="0.25">
      <c r="A9780" s="458">
        <v>44293</v>
      </c>
      <c r="B9780" s="81" t="s">
        <v>8</v>
      </c>
      <c r="C9780" s="460" t="s">
        <v>1232</v>
      </c>
      <c r="D9780" s="459">
        <v>3</v>
      </c>
      <c r="E9780" s="81"/>
    </row>
    <row r="9781" spans="1:5" x14ac:dyDescent="0.25">
      <c r="A9781" s="458">
        <v>44293</v>
      </c>
      <c r="B9781" s="81" t="s">
        <v>8</v>
      </c>
      <c r="C9781" s="81" t="s">
        <v>58</v>
      </c>
      <c r="D9781" s="459">
        <v>2</v>
      </c>
      <c r="E9781" s="81"/>
    </row>
    <row r="9782" spans="1:5" x14ac:dyDescent="0.25">
      <c r="A9782" s="458">
        <v>44293</v>
      </c>
      <c r="B9782" s="81" t="s">
        <v>8</v>
      </c>
      <c r="C9782" s="81" t="s">
        <v>718</v>
      </c>
      <c r="D9782" s="459">
        <v>1</v>
      </c>
      <c r="E9782" s="81"/>
    </row>
    <row r="9783" spans="1:5" x14ac:dyDescent="0.25">
      <c r="A9783" s="458">
        <v>44293</v>
      </c>
      <c r="B9783" s="81" t="s">
        <v>8</v>
      </c>
      <c r="C9783" s="81" t="s">
        <v>140</v>
      </c>
      <c r="D9783" s="459">
        <v>1</v>
      </c>
      <c r="E9783" s="81"/>
    </row>
    <row r="9784" spans="1:5" x14ac:dyDescent="0.25">
      <c r="A9784" s="458">
        <v>44293</v>
      </c>
      <c r="B9784" s="81" t="s">
        <v>8</v>
      </c>
      <c r="C9784" s="81" t="s">
        <v>40</v>
      </c>
      <c r="D9784" s="459">
        <v>2</v>
      </c>
      <c r="E9784" s="81"/>
    </row>
    <row r="9785" spans="1:5" x14ac:dyDescent="0.25">
      <c r="A9785" s="458">
        <v>44293</v>
      </c>
      <c r="B9785" s="81" t="s">
        <v>8</v>
      </c>
      <c r="C9785" s="81" t="s">
        <v>8</v>
      </c>
      <c r="D9785" s="459">
        <v>72</v>
      </c>
      <c r="E9785" s="81"/>
    </row>
    <row r="9786" spans="1:5" x14ac:dyDescent="0.25">
      <c r="A9786" s="458">
        <v>44293</v>
      </c>
      <c r="B9786" s="81" t="s">
        <v>8</v>
      </c>
      <c r="C9786" s="81" t="s">
        <v>31</v>
      </c>
      <c r="D9786" s="459">
        <v>3</v>
      </c>
      <c r="E9786" s="81"/>
    </row>
    <row r="9787" spans="1:5" x14ac:dyDescent="0.25">
      <c r="A9787" s="458">
        <v>44293</v>
      </c>
      <c r="B9787" s="81" t="s">
        <v>8</v>
      </c>
      <c r="C9787" s="81" t="s">
        <v>79</v>
      </c>
      <c r="D9787" s="459">
        <v>2</v>
      </c>
      <c r="E9787" s="81"/>
    </row>
    <row r="9788" spans="1:5" x14ac:dyDescent="0.25">
      <c r="A9788" s="458">
        <v>44293</v>
      </c>
      <c r="B9788" s="81" t="s">
        <v>49</v>
      </c>
      <c r="C9788" s="460" t="s">
        <v>1246</v>
      </c>
      <c r="D9788" s="459">
        <v>1</v>
      </c>
      <c r="E9788" s="81"/>
    </row>
    <row r="9789" spans="1:5" x14ac:dyDescent="0.25">
      <c r="A9789" s="458">
        <v>44293</v>
      </c>
      <c r="B9789" s="81" t="s">
        <v>49</v>
      </c>
      <c r="C9789" s="81" t="s">
        <v>49</v>
      </c>
      <c r="D9789" s="459">
        <v>3</v>
      </c>
      <c r="E9789" s="81"/>
    </row>
    <row r="9790" spans="1:5" x14ac:dyDescent="0.25">
      <c r="A9790" s="458">
        <v>44293</v>
      </c>
      <c r="B9790" s="81" t="s">
        <v>50</v>
      </c>
      <c r="C9790" s="460" t="s">
        <v>1247</v>
      </c>
      <c r="D9790" s="459">
        <v>1</v>
      </c>
      <c r="E9790" s="81"/>
    </row>
    <row r="9791" spans="1:5" x14ac:dyDescent="0.25">
      <c r="A9791" s="458">
        <v>44293</v>
      </c>
      <c r="B9791" s="81" t="s">
        <v>50</v>
      </c>
      <c r="C9791" s="460" t="s">
        <v>1249</v>
      </c>
      <c r="D9791" s="459">
        <v>1</v>
      </c>
      <c r="E9791" s="81"/>
    </row>
    <row r="9792" spans="1:5" x14ac:dyDescent="0.25">
      <c r="A9792" s="458">
        <v>44293</v>
      </c>
      <c r="B9792" s="81" t="s">
        <v>50</v>
      </c>
      <c r="C9792" s="116" t="s">
        <v>1140</v>
      </c>
      <c r="D9792" s="459">
        <v>1</v>
      </c>
      <c r="E9792" s="81"/>
    </row>
    <row r="9793" spans="1:5" x14ac:dyDescent="0.25">
      <c r="A9793" s="458">
        <v>44293</v>
      </c>
      <c r="B9793" s="81" t="s">
        <v>50</v>
      </c>
      <c r="C9793" s="81" t="s">
        <v>365</v>
      </c>
      <c r="D9793" s="459">
        <v>1</v>
      </c>
      <c r="E9793" s="81"/>
    </row>
    <row r="9794" spans="1:5" x14ac:dyDescent="0.25">
      <c r="A9794" s="458">
        <v>44293</v>
      </c>
      <c r="B9794" s="81" t="s">
        <v>27</v>
      </c>
      <c r="C9794" s="81" t="s">
        <v>139</v>
      </c>
      <c r="D9794" s="459">
        <v>4</v>
      </c>
      <c r="E9794" s="81"/>
    </row>
    <row r="9795" spans="1:5" x14ac:dyDescent="0.25">
      <c r="A9795" s="458">
        <v>44293</v>
      </c>
      <c r="B9795" s="81" t="s">
        <v>27</v>
      </c>
      <c r="C9795" s="81" t="s">
        <v>233</v>
      </c>
      <c r="D9795" s="459">
        <v>1</v>
      </c>
      <c r="E9795" s="81"/>
    </row>
    <row r="9796" spans="1:5" x14ac:dyDescent="0.25">
      <c r="A9796" s="458">
        <v>44293</v>
      </c>
      <c r="B9796" s="81" t="s">
        <v>27</v>
      </c>
      <c r="C9796" s="81" t="s">
        <v>43</v>
      </c>
      <c r="D9796" s="459">
        <v>53</v>
      </c>
      <c r="E9796" s="81"/>
    </row>
    <row r="9797" spans="1:5" x14ac:dyDescent="0.25">
      <c r="A9797" s="458">
        <v>44293</v>
      </c>
      <c r="B9797" s="81" t="s">
        <v>27</v>
      </c>
      <c r="C9797" s="81" t="s">
        <v>928</v>
      </c>
      <c r="D9797" s="459">
        <v>2</v>
      </c>
      <c r="E9797" s="81"/>
    </row>
    <row r="9798" spans="1:5" x14ac:dyDescent="0.25">
      <c r="A9798" s="458">
        <v>44293</v>
      </c>
      <c r="B9798" s="81" t="s">
        <v>27</v>
      </c>
      <c r="C9798" s="81" t="s">
        <v>707</v>
      </c>
      <c r="D9798" s="459">
        <v>1</v>
      </c>
      <c r="E9798" s="81"/>
    </row>
    <row r="9799" spans="1:5" x14ac:dyDescent="0.25">
      <c r="A9799" s="458">
        <v>44293</v>
      </c>
      <c r="B9799" s="81" t="s">
        <v>27</v>
      </c>
      <c r="C9799" s="460" t="s">
        <v>1257</v>
      </c>
      <c r="D9799" s="459">
        <v>1</v>
      </c>
      <c r="E9799" s="81"/>
    </row>
    <row r="9800" spans="1:5" x14ac:dyDescent="0.25">
      <c r="A9800" s="458">
        <v>44293</v>
      </c>
      <c r="B9800" s="81" t="s">
        <v>51</v>
      </c>
      <c r="C9800" s="81" t="s">
        <v>51</v>
      </c>
      <c r="D9800" s="459">
        <v>2</v>
      </c>
      <c r="E9800" s="81"/>
    </row>
    <row r="9801" spans="1:5" x14ac:dyDescent="0.25">
      <c r="A9801" s="458">
        <v>44293</v>
      </c>
      <c r="B9801" s="81" t="s">
        <v>10</v>
      </c>
      <c r="C9801" s="460" t="s">
        <v>1097</v>
      </c>
      <c r="D9801" s="459">
        <v>1</v>
      </c>
      <c r="E9801" s="81"/>
    </row>
    <row r="9802" spans="1:5" x14ac:dyDescent="0.25">
      <c r="A9802" s="458">
        <v>44293</v>
      </c>
      <c r="B9802" s="81" t="s">
        <v>10</v>
      </c>
      <c r="C9802" s="460" t="s">
        <v>1259</v>
      </c>
      <c r="D9802" s="459">
        <v>1</v>
      </c>
      <c r="E9802" s="81"/>
    </row>
    <row r="9803" spans="1:5" x14ac:dyDescent="0.25">
      <c r="A9803" s="458">
        <v>44293</v>
      </c>
      <c r="B9803" s="81" t="s">
        <v>10</v>
      </c>
      <c r="C9803" s="81" t="s">
        <v>10</v>
      </c>
      <c r="D9803" s="459">
        <v>10</v>
      </c>
      <c r="E9803" s="81"/>
    </row>
    <row r="9804" spans="1:5" x14ac:dyDescent="0.25">
      <c r="A9804" s="458">
        <v>44294</v>
      </c>
      <c r="B9804" s="81" t="s">
        <v>14</v>
      </c>
      <c r="C9804" s="81" t="s">
        <v>14</v>
      </c>
      <c r="D9804" s="459">
        <v>18</v>
      </c>
      <c r="E9804" s="81"/>
    </row>
    <row r="9805" spans="1:5" x14ac:dyDescent="0.25">
      <c r="A9805" s="458">
        <v>44294</v>
      </c>
      <c r="B9805" s="81" t="s">
        <v>14</v>
      </c>
      <c r="C9805" s="81" t="s">
        <v>16</v>
      </c>
      <c r="D9805" s="459">
        <v>6</v>
      </c>
      <c r="E9805" s="81"/>
    </row>
    <row r="9806" spans="1:5" x14ac:dyDescent="0.25">
      <c r="A9806" s="458">
        <v>44294</v>
      </c>
      <c r="B9806" s="81" t="s">
        <v>14</v>
      </c>
      <c r="C9806" s="81" t="s">
        <v>794</v>
      </c>
      <c r="D9806" s="459">
        <v>1</v>
      </c>
      <c r="E9806" s="81"/>
    </row>
    <row r="9807" spans="1:5" x14ac:dyDescent="0.25">
      <c r="A9807" s="458">
        <v>44294</v>
      </c>
      <c r="B9807" s="81" t="s">
        <v>14</v>
      </c>
      <c r="C9807" s="81" t="s">
        <v>84</v>
      </c>
      <c r="D9807" s="459">
        <v>13</v>
      </c>
      <c r="E9807" s="81"/>
    </row>
    <row r="9808" spans="1:5" x14ac:dyDescent="0.25">
      <c r="A9808" s="458">
        <v>44294</v>
      </c>
      <c r="B9808" s="81" t="s">
        <v>20</v>
      </c>
      <c r="C9808" s="81" t="s">
        <v>20</v>
      </c>
      <c r="D9808" s="459">
        <v>14</v>
      </c>
      <c r="E9808" s="81"/>
    </row>
    <row r="9809" spans="1:5" x14ac:dyDescent="0.25">
      <c r="A9809" s="458">
        <v>44294</v>
      </c>
      <c r="B9809" s="81" t="s">
        <v>20</v>
      </c>
      <c r="C9809" s="81" t="s">
        <v>709</v>
      </c>
      <c r="D9809" s="459">
        <v>1</v>
      </c>
      <c r="E9809" s="81"/>
    </row>
    <row r="9810" spans="1:5" x14ac:dyDescent="0.25">
      <c r="A9810" s="458">
        <v>44294</v>
      </c>
      <c r="B9810" s="81" t="s">
        <v>13</v>
      </c>
      <c r="C9810" s="460" t="s">
        <v>1161</v>
      </c>
      <c r="D9810" s="459">
        <v>1</v>
      </c>
      <c r="E9810" s="81"/>
    </row>
    <row r="9811" spans="1:5" x14ac:dyDescent="0.25">
      <c r="A9811" s="458">
        <v>44294</v>
      </c>
      <c r="B9811" s="81" t="s">
        <v>13</v>
      </c>
      <c r="C9811" s="81" t="s">
        <v>13</v>
      </c>
      <c r="D9811" s="459">
        <v>4</v>
      </c>
      <c r="E9811" s="81"/>
    </row>
    <row r="9812" spans="1:5" x14ac:dyDescent="0.25">
      <c r="A9812" s="458">
        <v>44294</v>
      </c>
      <c r="B9812" s="81" t="s">
        <v>13</v>
      </c>
      <c r="C9812" s="460" t="s">
        <v>1167</v>
      </c>
      <c r="D9812" s="459">
        <v>4</v>
      </c>
      <c r="E9812" s="81"/>
    </row>
    <row r="9813" spans="1:5" x14ac:dyDescent="0.25">
      <c r="A9813" s="458">
        <v>44294</v>
      </c>
      <c r="B9813" s="81" t="s">
        <v>24</v>
      </c>
      <c r="C9813" s="81" t="s">
        <v>23</v>
      </c>
      <c r="D9813" s="459">
        <v>2</v>
      </c>
      <c r="E9813" s="81"/>
    </row>
    <row r="9814" spans="1:5" x14ac:dyDescent="0.25">
      <c r="A9814" s="458">
        <v>44294</v>
      </c>
      <c r="B9814" s="81" t="s">
        <v>24</v>
      </c>
      <c r="C9814" s="81" t="s">
        <v>24</v>
      </c>
      <c r="D9814" s="459">
        <v>6</v>
      </c>
      <c r="E9814" s="81"/>
    </row>
    <row r="9815" spans="1:5" x14ac:dyDescent="0.25">
      <c r="A9815" s="458">
        <v>44294</v>
      </c>
      <c r="B9815" s="81" t="s">
        <v>24</v>
      </c>
      <c r="C9815" s="460" t="s">
        <v>1182</v>
      </c>
      <c r="D9815" s="459">
        <v>2</v>
      </c>
      <c r="E9815" s="81"/>
    </row>
    <row r="9816" spans="1:5" x14ac:dyDescent="0.25">
      <c r="A9816" s="458">
        <v>44294</v>
      </c>
      <c r="B9816" s="81" t="s">
        <v>47</v>
      </c>
      <c r="C9816" s="81" t="s">
        <v>47</v>
      </c>
      <c r="D9816" s="459">
        <v>3</v>
      </c>
      <c r="E9816" s="81"/>
    </row>
    <row r="9817" spans="1:5" x14ac:dyDescent="0.25">
      <c r="A9817" s="458">
        <v>44294</v>
      </c>
      <c r="B9817" s="81" t="s">
        <v>48</v>
      </c>
      <c r="C9817" s="460" t="s">
        <v>1380</v>
      </c>
      <c r="D9817" s="459">
        <v>1</v>
      </c>
      <c r="E9817" s="81"/>
    </row>
    <row r="9818" spans="1:5" x14ac:dyDescent="0.25">
      <c r="A9818" s="458">
        <v>44294</v>
      </c>
      <c r="B9818" s="81" t="s">
        <v>7</v>
      </c>
      <c r="C9818" s="460" t="s">
        <v>1191</v>
      </c>
      <c r="D9818" s="459">
        <v>8</v>
      </c>
      <c r="E9818" s="81"/>
    </row>
    <row r="9819" spans="1:5" x14ac:dyDescent="0.25">
      <c r="A9819" s="458">
        <v>44294</v>
      </c>
      <c r="B9819" s="81" t="s">
        <v>7</v>
      </c>
      <c r="C9819" s="81" t="s">
        <v>7</v>
      </c>
      <c r="D9819" s="459">
        <v>18</v>
      </c>
      <c r="E9819" s="81"/>
    </row>
    <row r="9820" spans="1:5" x14ac:dyDescent="0.25">
      <c r="A9820" s="458">
        <v>44294</v>
      </c>
      <c r="B9820" s="81" t="s">
        <v>9</v>
      </c>
      <c r="C9820" s="81" t="s">
        <v>9</v>
      </c>
      <c r="D9820" s="459">
        <v>29</v>
      </c>
      <c r="E9820" s="81"/>
    </row>
    <row r="9821" spans="1:5" x14ac:dyDescent="0.25">
      <c r="A9821" s="458">
        <v>44294</v>
      </c>
      <c r="B9821" s="81" t="s">
        <v>9</v>
      </c>
      <c r="C9821" s="81" t="s">
        <v>17</v>
      </c>
      <c r="D9821" s="459">
        <v>3</v>
      </c>
      <c r="E9821" s="81"/>
    </row>
    <row r="9822" spans="1:5" x14ac:dyDescent="0.25">
      <c r="A9822" s="458">
        <v>44294</v>
      </c>
      <c r="B9822" s="81" t="s">
        <v>9</v>
      </c>
      <c r="C9822" s="460" t="s">
        <v>1202</v>
      </c>
      <c r="D9822" s="459">
        <v>1</v>
      </c>
      <c r="E9822" s="81"/>
    </row>
    <row r="9823" spans="1:5" x14ac:dyDescent="0.25">
      <c r="A9823" s="458">
        <v>44294</v>
      </c>
      <c r="B9823" s="81" t="s">
        <v>9</v>
      </c>
      <c r="C9823" s="81" t="s">
        <v>143</v>
      </c>
      <c r="D9823" s="459">
        <v>2</v>
      </c>
      <c r="E9823" s="81"/>
    </row>
    <row r="9824" spans="1:5" x14ac:dyDescent="0.25">
      <c r="A9824" s="458">
        <v>44294</v>
      </c>
      <c r="B9824" s="81" t="s">
        <v>15</v>
      </c>
      <c r="C9824" s="81" t="s">
        <v>1139</v>
      </c>
      <c r="D9824" s="459">
        <v>4</v>
      </c>
      <c r="E9824" s="81"/>
    </row>
    <row r="9825" spans="1:5" x14ac:dyDescent="0.25">
      <c r="A9825" s="458">
        <v>44294</v>
      </c>
      <c r="B9825" s="81" t="s">
        <v>15</v>
      </c>
      <c r="C9825" s="81" t="s">
        <v>283</v>
      </c>
      <c r="D9825" s="459">
        <v>6</v>
      </c>
      <c r="E9825" s="81"/>
    </row>
    <row r="9826" spans="1:5" x14ac:dyDescent="0.25">
      <c r="A9826" s="458">
        <v>44294</v>
      </c>
      <c r="B9826" s="81" t="s">
        <v>11</v>
      </c>
      <c r="C9826" s="81" t="s">
        <v>11</v>
      </c>
      <c r="D9826" s="459">
        <v>36</v>
      </c>
      <c r="E9826" s="81"/>
    </row>
    <row r="9827" spans="1:5" x14ac:dyDescent="0.25">
      <c r="A9827" s="458">
        <v>44294</v>
      </c>
      <c r="B9827" s="81" t="s">
        <v>11</v>
      </c>
      <c r="C9827" s="81" t="s">
        <v>133</v>
      </c>
      <c r="D9827" s="459">
        <v>2</v>
      </c>
      <c r="E9827" s="81"/>
    </row>
    <row r="9828" spans="1:5" x14ac:dyDescent="0.25">
      <c r="A9828" s="458">
        <v>44294</v>
      </c>
      <c r="B9828" s="81" t="s">
        <v>12</v>
      </c>
      <c r="C9828" s="81" t="s">
        <v>12</v>
      </c>
      <c r="D9828" s="459">
        <v>0</v>
      </c>
      <c r="E9828" s="81"/>
    </row>
    <row r="9829" spans="1:5" x14ac:dyDescent="0.25">
      <c r="A9829" s="458">
        <v>44294</v>
      </c>
      <c r="B9829" s="81" t="s">
        <v>8</v>
      </c>
      <c r="C9829" s="81" t="s">
        <v>72</v>
      </c>
      <c r="D9829" s="459">
        <v>6</v>
      </c>
      <c r="E9829" s="81"/>
    </row>
    <row r="9830" spans="1:5" x14ac:dyDescent="0.25">
      <c r="A9830" s="458">
        <v>44294</v>
      </c>
      <c r="B9830" s="81" t="s">
        <v>8</v>
      </c>
      <c r="C9830" s="460" t="s">
        <v>1232</v>
      </c>
      <c r="D9830" s="459">
        <v>1</v>
      </c>
      <c r="E9830" s="81"/>
    </row>
    <row r="9831" spans="1:5" x14ac:dyDescent="0.25">
      <c r="A9831" s="458">
        <v>44294</v>
      </c>
      <c r="B9831" s="81" t="s">
        <v>8</v>
      </c>
      <c r="C9831" s="81" t="s">
        <v>58</v>
      </c>
      <c r="D9831" s="459">
        <v>5</v>
      </c>
      <c r="E9831" s="81"/>
    </row>
    <row r="9832" spans="1:5" x14ac:dyDescent="0.25">
      <c r="A9832" s="458">
        <v>44294</v>
      </c>
      <c r="B9832" s="81" t="s">
        <v>8</v>
      </c>
      <c r="C9832" s="81" t="s">
        <v>113</v>
      </c>
      <c r="D9832" s="459">
        <v>1</v>
      </c>
      <c r="E9832" s="81"/>
    </row>
    <row r="9833" spans="1:5" x14ac:dyDescent="0.25">
      <c r="A9833" s="458">
        <v>44294</v>
      </c>
      <c r="B9833" s="81" t="s">
        <v>8</v>
      </c>
      <c r="C9833" s="81" t="s">
        <v>140</v>
      </c>
      <c r="D9833" s="459">
        <v>1</v>
      </c>
      <c r="E9833" s="81"/>
    </row>
    <row r="9834" spans="1:5" x14ac:dyDescent="0.25">
      <c r="A9834" s="458">
        <v>44294</v>
      </c>
      <c r="B9834" s="81" t="s">
        <v>8</v>
      </c>
      <c r="C9834" s="81" t="s">
        <v>203</v>
      </c>
      <c r="D9834" s="459">
        <v>1</v>
      </c>
      <c r="E9834" s="81"/>
    </row>
    <row r="9835" spans="1:5" x14ac:dyDescent="0.25">
      <c r="A9835" s="458">
        <v>44294</v>
      </c>
      <c r="B9835" s="81" t="s">
        <v>8</v>
      </c>
      <c r="C9835" s="81" t="s">
        <v>8</v>
      </c>
      <c r="D9835" s="459">
        <v>103</v>
      </c>
      <c r="E9835" s="81"/>
    </row>
    <row r="9836" spans="1:5" x14ac:dyDescent="0.25">
      <c r="A9836" s="458">
        <v>44294</v>
      </c>
      <c r="B9836" s="81" t="s">
        <v>8</v>
      </c>
      <c r="C9836" s="81" t="s">
        <v>31</v>
      </c>
      <c r="D9836" s="459">
        <v>5</v>
      </c>
      <c r="E9836" s="81"/>
    </row>
    <row r="9837" spans="1:5" x14ac:dyDescent="0.25">
      <c r="A9837" s="458">
        <v>44294</v>
      </c>
      <c r="B9837" s="81" t="s">
        <v>8</v>
      </c>
      <c r="C9837" s="81" t="s">
        <v>129</v>
      </c>
      <c r="D9837" s="459">
        <v>1</v>
      </c>
      <c r="E9837" s="81"/>
    </row>
    <row r="9838" spans="1:5" x14ac:dyDescent="0.25">
      <c r="A9838" s="458">
        <v>44294</v>
      </c>
      <c r="B9838" s="81" t="s">
        <v>8</v>
      </c>
      <c r="C9838" s="81" t="s">
        <v>79</v>
      </c>
      <c r="D9838" s="459">
        <v>2</v>
      </c>
      <c r="E9838" s="81"/>
    </row>
    <row r="9839" spans="1:5" x14ac:dyDescent="0.25">
      <c r="A9839" s="458">
        <v>44294</v>
      </c>
      <c r="B9839" s="81" t="s">
        <v>8</v>
      </c>
      <c r="C9839" s="81" t="s">
        <v>110</v>
      </c>
      <c r="D9839" s="459">
        <v>6</v>
      </c>
      <c r="E9839" s="81"/>
    </row>
    <row r="9840" spans="1:5" x14ac:dyDescent="0.25">
      <c r="A9840" s="458">
        <v>44294</v>
      </c>
      <c r="B9840" s="81" t="s">
        <v>49</v>
      </c>
      <c r="C9840" s="81" t="s">
        <v>49</v>
      </c>
      <c r="D9840" s="459">
        <v>0</v>
      </c>
      <c r="E9840" s="81"/>
    </row>
    <row r="9841" spans="1:5" x14ac:dyDescent="0.25">
      <c r="A9841" s="458">
        <v>44294</v>
      </c>
      <c r="B9841" s="81" t="s">
        <v>50</v>
      </c>
      <c r="C9841" s="81" t="s">
        <v>365</v>
      </c>
      <c r="D9841" s="459">
        <v>4</v>
      </c>
      <c r="E9841" s="81"/>
    </row>
    <row r="9842" spans="1:5" x14ac:dyDescent="0.25">
      <c r="A9842" s="458">
        <v>44294</v>
      </c>
      <c r="B9842" s="81" t="s">
        <v>27</v>
      </c>
      <c r="C9842" s="460" t="s">
        <v>1252</v>
      </c>
      <c r="D9842" s="459">
        <v>4</v>
      </c>
      <c r="E9842" s="81"/>
    </row>
    <row r="9843" spans="1:5" x14ac:dyDescent="0.25">
      <c r="A9843" s="458">
        <v>44294</v>
      </c>
      <c r="B9843" s="81" t="s">
        <v>27</v>
      </c>
      <c r="C9843" s="81" t="s">
        <v>233</v>
      </c>
      <c r="D9843" s="459">
        <v>1</v>
      </c>
      <c r="E9843" s="81"/>
    </row>
    <row r="9844" spans="1:5" x14ac:dyDescent="0.25">
      <c r="A9844" s="458">
        <v>44294</v>
      </c>
      <c r="B9844" s="81" t="s">
        <v>27</v>
      </c>
      <c r="C9844" s="81" t="s">
        <v>43</v>
      </c>
      <c r="D9844" s="459">
        <v>36</v>
      </c>
      <c r="E9844" s="81"/>
    </row>
    <row r="9845" spans="1:5" x14ac:dyDescent="0.25">
      <c r="A9845" s="458">
        <v>44294</v>
      </c>
      <c r="B9845" s="81" t="s">
        <v>27</v>
      </c>
      <c r="C9845" s="81" t="s">
        <v>921</v>
      </c>
      <c r="D9845" s="459">
        <v>2</v>
      </c>
      <c r="E9845" s="81"/>
    </row>
    <row r="9846" spans="1:5" x14ac:dyDescent="0.25">
      <c r="A9846" s="458">
        <v>44294</v>
      </c>
      <c r="B9846" s="81" t="s">
        <v>51</v>
      </c>
      <c r="C9846" s="460" t="s">
        <v>697</v>
      </c>
      <c r="D9846" s="459">
        <v>2</v>
      </c>
      <c r="E9846" s="81"/>
    </row>
    <row r="9847" spans="1:5" x14ac:dyDescent="0.25">
      <c r="A9847" s="458">
        <v>44294</v>
      </c>
      <c r="B9847" s="81" t="s">
        <v>51</v>
      </c>
      <c r="C9847" s="81" t="s">
        <v>51</v>
      </c>
      <c r="D9847" s="459">
        <v>3</v>
      </c>
      <c r="E9847" s="81"/>
    </row>
    <row r="9848" spans="1:5" x14ac:dyDescent="0.25">
      <c r="A9848" s="458">
        <v>44294</v>
      </c>
      <c r="B9848" s="81" t="s">
        <v>10</v>
      </c>
      <c r="C9848" s="81" t="s">
        <v>10</v>
      </c>
      <c r="D9848" s="459">
        <v>12</v>
      </c>
      <c r="E9848" s="81"/>
    </row>
    <row r="9849" spans="1:5" x14ac:dyDescent="0.25">
      <c r="A9849" s="458">
        <v>44295</v>
      </c>
      <c r="B9849" s="81" t="s">
        <v>14</v>
      </c>
      <c r="C9849" s="81" t="s">
        <v>14</v>
      </c>
      <c r="D9849" s="459">
        <v>29</v>
      </c>
      <c r="E9849" s="81"/>
    </row>
    <row r="9850" spans="1:5" x14ac:dyDescent="0.25">
      <c r="A9850" s="458">
        <v>44295</v>
      </c>
      <c r="B9850" s="81" t="s">
        <v>14</v>
      </c>
      <c r="C9850" s="81" t="s">
        <v>16</v>
      </c>
      <c r="D9850" s="459">
        <v>36</v>
      </c>
      <c r="E9850" s="81"/>
    </row>
    <row r="9851" spans="1:5" x14ac:dyDescent="0.25">
      <c r="A9851" s="458">
        <v>44295</v>
      </c>
      <c r="B9851" s="81" t="s">
        <v>14</v>
      </c>
      <c r="C9851" s="81" t="s">
        <v>794</v>
      </c>
      <c r="D9851" s="459">
        <v>2</v>
      </c>
      <c r="E9851" s="81"/>
    </row>
    <row r="9852" spans="1:5" x14ac:dyDescent="0.25">
      <c r="A9852" s="458">
        <v>44295</v>
      </c>
      <c r="B9852" s="81" t="s">
        <v>14</v>
      </c>
      <c r="C9852" s="81" t="s">
        <v>84</v>
      </c>
      <c r="D9852" s="459">
        <v>18</v>
      </c>
      <c r="E9852" s="81"/>
    </row>
    <row r="9853" spans="1:5" x14ac:dyDescent="0.25">
      <c r="A9853" s="458">
        <v>44295</v>
      </c>
      <c r="B9853" s="81" t="s">
        <v>20</v>
      </c>
      <c r="C9853" s="81" t="s">
        <v>20</v>
      </c>
      <c r="D9853" s="459">
        <v>24</v>
      </c>
      <c r="E9853" s="81"/>
    </row>
    <row r="9854" spans="1:5" x14ac:dyDescent="0.25">
      <c r="A9854" s="458">
        <v>44295</v>
      </c>
      <c r="B9854" s="81" t="s">
        <v>20</v>
      </c>
      <c r="C9854" s="81" t="s">
        <v>861</v>
      </c>
      <c r="D9854" s="459">
        <v>1</v>
      </c>
      <c r="E9854" s="81"/>
    </row>
    <row r="9855" spans="1:5" x14ac:dyDescent="0.25">
      <c r="A9855" s="458">
        <v>44295</v>
      </c>
      <c r="B9855" s="81" t="s">
        <v>20</v>
      </c>
      <c r="C9855" s="81" t="s">
        <v>709</v>
      </c>
      <c r="D9855" s="459">
        <v>1</v>
      </c>
      <c r="E9855" s="81"/>
    </row>
    <row r="9856" spans="1:5" x14ac:dyDescent="0.25">
      <c r="A9856" s="458">
        <v>44295</v>
      </c>
      <c r="B9856" s="81" t="s">
        <v>13</v>
      </c>
      <c r="C9856" s="460" t="s">
        <v>1160</v>
      </c>
      <c r="D9856" s="459">
        <v>2</v>
      </c>
      <c r="E9856" s="81"/>
    </row>
    <row r="9857" spans="1:5" x14ac:dyDescent="0.25">
      <c r="A9857" s="458">
        <v>44295</v>
      </c>
      <c r="B9857" s="81" t="s">
        <v>13</v>
      </c>
      <c r="C9857" s="460" t="s">
        <v>1162</v>
      </c>
      <c r="D9857" s="459">
        <v>1</v>
      </c>
      <c r="E9857" s="81"/>
    </row>
    <row r="9858" spans="1:5" x14ac:dyDescent="0.25">
      <c r="A9858" s="458">
        <v>44295</v>
      </c>
      <c r="B9858" s="81" t="s">
        <v>13</v>
      </c>
      <c r="C9858" s="81" t="s">
        <v>13</v>
      </c>
      <c r="D9858" s="459">
        <v>5</v>
      </c>
      <c r="E9858" s="81"/>
    </row>
    <row r="9859" spans="1:5" x14ac:dyDescent="0.25">
      <c r="A9859" s="458">
        <v>44295</v>
      </c>
      <c r="B9859" s="81" t="s">
        <v>13</v>
      </c>
      <c r="C9859" s="460" t="s">
        <v>1163</v>
      </c>
      <c r="D9859" s="459">
        <v>2</v>
      </c>
      <c r="E9859" s="81"/>
    </row>
    <row r="9860" spans="1:5" x14ac:dyDescent="0.25">
      <c r="A9860" s="458">
        <v>44295</v>
      </c>
      <c r="B9860" s="81" t="s">
        <v>13</v>
      </c>
      <c r="C9860" s="460" t="s">
        <v>1165</v>
      </c>
      <c r="D9860" s="459">
        <v>2</v>
      </c>
      <c r="E9860" s="81"/>
    </row>
    <row r="9861" spans="1:5" x14ac:dyDescent="0.25">
      <c r="A9861" s="458">
        <v>44295</v>
      </c>
      <c r="B9861" s="81" t="s">
        <v>13</v>
      </c>
      <c r="C9861" s="460" t="s">
        <v>1167</v>
      </c>
      <c r="D9861" s="459">
        <v>25</v>
      </c>
      <c r="E9861" s="81"/>
    </row>
    <row r="9862" spans="1:5" x14ac:dyDescent="0.25">
      <c r="A9862" s="458">
        <v>44295</v>
      </c>
      <c r="B9862" s="81" t="s">
        <v>24</v>
      </c>
      <c r="C9862" s="81" t="s">
        <v>23</v>
      </c>
      <c r="D9862" s="459">
        <v>4</v>
      </c>
      <c r="E9862" s="81"/>
    </row>
    <row r="9863" spans="1:5" x14ac:dyDescent="0.25">
      <c r="A9863" s="458">
        <v>44295</v>
      </c>
      <c r="B9863" s="81" t="s">
        <v>24</v>
      </c>
      <c r="C9863" s="81" t="s">
        <v>24</v>
      </c>
      <c r="D9863" s="459">
        <v>4</v>
      </c>
      <c r="E9863" s="81"/>
    </row>
    <row r="9864" spans="1:5" x14ac:dyDescent="0.25">
      <c r="A9864" s="458">
        <v>44295</v>
      </c>
      <c r="B9864" s="81" t="s">
        <v>24</v>
      </c>
      <c r="C9864" s="460" t="s">
        <v>1182</v>
      </c>
      <c r="D9864" s="459">
        <v>1</v>
      </c>
      <c r="E9864" s="81"/>
    </row>
    <row r="9865" spans="1:5" x14ac:dyDescent="0.25">
      <c r="A9865" s="458">
        <v>44295</v>
      </c>
      <c r="B9865" s="81" t="s">
        <v>47</v>
      </c>
      <c r="C9865" s="81" t="s">
        <v>47</v>
      </c>
      <c r="D9865" s="459">
        <v>0</v>
      </c>
      <c r="E9865" s="81"/>
    </row>
    <row r="9866" spans="1:5" x14ac:dyDescent="0.25">
      <c r="A9866" s="458">
        <v>44295</v>
      </c>
      <c r="B9866" s="81" t="s">
        <v>48</v>
      </c>
      <c r="C9866" s="460" t="s">
        <v>1380</v>
      </c>
      <c r="D9866" s="459">
        <v>1</v>
      </c>
      <c r="E9866" s="81"/>
    </row>
    <row r="9867" spans="1:5" x14ac:dyDescent="0.25">
      <c r="A9867" s="458">
        <v>44295</v>
      </c>
      <c r="B9867" s="81" t="s">
        <v>7</v>
      </c>
      <c r="C9867" s="460" t="s">
        <v>1191</v>
      </c>
      <c r="D9867" s="459">
        <v>7</v>
      </c>
      <c r="E9867" s="81"/>
    </row>
    <row r="9868" spans="1:5" x14ac:dyDescent="0.25">
      <c r="A9868" s="458">
        <v>44295</v>
      </c>
      <c r="B9868" s="81" t="s">
        <v>7</v>
      </c>
      <c r="C9868" s="81" t="s">
        <v>7</v>
      </c>
      <c r="D9868" s="459">
        <v>17</v>
      </c>
      <c r="E9868" s="81"/>
    </row>
    <row r="9869" spans="1:5" x14ac:dyDescent="0.25">
      <c r="A9869" s="458">
        <v>44295</v>
      </c>
      <c r="B9869" s="81" t="s">
        <v>9</v>
      </c>
      <c r="C9869" s="81" t="s">
        <v>9</v>
      </c>
      <c r="D9869" s="459">
        <v>46</v>
      </c>
      <c r="E9869" s="81"/>
    </row>
    <row r="9870" spans="1:5" x14ac:dyDescent="0.25">
      <c r="A9870" s="458">
        <v>44295</v>
      </c>
      <c r="B9870" s="81" t="s">
        <v>9</v>
      </c>
      <c r="C9870" s="81" t="s">
        <v>17</v>
      </c>
      <c r="D9870" s="459">
        <v>4</v>
      </c>
      <c r="E9870" s="81"/>
    </row>
    <row r="9871" spans="1:5" x14ac:dyDescent="0.25">
      <c r="A9871" s="458">
        <v>44295</v>
      </c>
      <c r="B9871" s="81" t="s">
        <v>9</v>
      </c>
      <c r="C9871" s="460" t="s">
        <v>933</v>
      </c>
      <c r="D9871" s="459">
        <v>1</v>
      </c>
      <c r="E9871" s="81"/>
    </row>
    <row r="9872" spans="1:5" x14ac:dyDescent="0.25">
      <c r="A9872" s="458">
        <v>44295</v>
      </c>
      <c r="B9872" s="81" t="s">
        <v>9</v>
      </c>
      <c r="C9872" s="460" t="s">
        <v>1202</v>
      </c>
      <c r="D9872" s="459">
        <v>6</v>
      </c>
      <c r="E9872" s="81"/>
    </row>
    <row r="9873" spans="1:5" x14ac:dyDescent="0.25">
      <c r="A9873" s="458">
        <v>44295</v>
      </c>
      <c r="B9873" s="81" t="s">
        <v>9</v>
      </c>
      <c r="C9873" s="81" t="s">
        <v>143</v>
      </c>
      <c r="D9873" s="459">
        <v>7</v>
      </c>
      <c r="E9873" s="81"/>
    </row>
    <row r="9874" spans="1:5" x14ac:dyDescent="0.25">
      <c r="A9874" s="458">
        <v>44295</v>
      </c>
      <c r="B9874" s="81" t="s">
        <v>15</v>
      </c>
      <c r="C9874" s="81" t="s">
        <v>1139</v>
      </c>
      <c r="D9874" s="459">
        <v>3</v>
      </c>
      <c r="E9874" s="81"/>
    </row>
    <row r="9875" spans="1:5" x14ac:dyDescent="0.25">
      <c r="A9875" s="458">
        <v>44295</v>
      </c>
      <c r="B9875" s="81" t="s">
        <v>15</v>
      </c>
      <c r="C9875" s="81" t="s">
        <v>283</v>
      </c>
      <c r="D9875" s="459">
        <v>1</v>
      </c>
      <c r="E9875" s="81"/>
    </row>
    <row r="9876" spans="1:5" x14ac:dyDescent="0.25">
      <c r="A9876" s="458">
        <v>44295</v>
      </c>
      <c r="B9876" s="81" t="s">
        <v>11</v>
      </c>
      <c r="C9876" s="81" t="s">
        <v>333</v>
      </c>
      <c r="D9876" s="459">
        <v>4</v>
      </c>
      <c r="E9876" s="81"/>
    </row>
    <row r="9877" spans="1:5" x14ac:dyDescent="0.25">
      <c r="A9877" s="458">
        <v>44295</v>
      </c>
      <c r="B9877" s="81" t="s">
        <v>11</v>
      </c>
      <c r="C9877" s="81" t="s">
        <v>11</v>
      </c>
      <c r="D9877" s="459">
        <v>30</v>
      </c>
      <c r="E9877" s="81"/>
    </row>
    <row r="9878" spans="1:5" x14ac:dyDescent="0.25">
      <c r="A9878" s="458">
        <v>44295</v>
      </c>
      <c r="B9878" s="81" t="s">
        <v>11</v>
      </c>
      <c r="C9878" s="81" t="s">
        <v>752</v>
      </c>
      <c r="D9878" s="459">
        <v>2</v>
      </c>
      <c r="E9878" s="81"/>
    </row>
    <row r="9879" spans="1:5" x14ac:dyDescent="0.25">
      <c r="A9879" s="458">
        <v>44295</v>
      </c>
      <c r="B9879" s="81" t="s">
        <v>11</v>
      </c>
      <c r="C9879" s="81" t="s">
        <v>133</v>
      </c>
      <c r="D9879" s="459">
        <v>2</v>
      </c>
      <c r="E9879" s="81"/>
    </row>
    <row r="9880" spans="1:5" x14ac:dyDescent="0.25">
      <c r="A9880" s="458">
        <v>44295</v>
      </c>
      <c r="B9880" s="81" t="s">
        <v>12</v>
      </c>
      <c r="C9880" s="81" t="s">
        <v>12</v>
      </c>
      <c r="D9880" s="459">
        <v>5</v>
      </c>
      <c r="E9880" s="81"/>
    </row>
    <row r="9881" spans="1:5" x14ac:dyDescent="0.25">
      <c r="A9881" s="458">
        <v>44295</v>
      </c>
      <c r="B9881" s="81" t="s">
        <v>8</v>
      </c>
      <c r="C9881" s="460" t="s">
        <v>1226</v>
      </c>
      <c r="D9881" s="459">
        <v>1</v>
      </c>
      <c r="E9881" s="81"/>
    </row>
    <row r="9882" spans="1:5" x14ac:dyDescent="0.25">
      <c r="A9882" s="458">
        <v>44295</v>
      </c>
      <c r="B9882" s="81" t="s">
        <v>8</v>
      </c>
      <c r="C9882" s="81" t="s">
        <v>72</v>
      </c>
      <c r="D9882" s="459">
        <v>2</v>
      </c>
      <c r="E9882" s="81"/>
    </row>
    <row r="9883" spans="1:5" x14ac:dyDescent="0.25">
      <c r="A9883" s="458">
        <v>44295</v>
      </c>
      <c r="B9883" s="81" t="s">
        <v>8</v>
      </c>
      <c r="C9883" s="460" t="s">
        <v>1232</v>
      </c>
      <c r="D9883" s="459">
        <v>1</v>
      </c>
      <c r="E9883" s="81"/>
    </row>
    <row r="9884" spans="1:5" x14ac:dyDescent="0.25">
      <c r="A9884" s="458">
        <v>44295</v>
      </c>
      <c r="B9884" s="81" t="s">
        <v>8</v>
      </c>
      <c r="C9884" s="81" t="s">
        <v>58</v>
      </c>
      <c r="D9884" s="459">
        <v>3</v>
      </c>
      <c r="E9884" s="81"/>
    </row>
    <row r="9885" spans="1:5" x14ac:dyDescent="0.25">
      <c r="A9885" s="458">
        <v>44295</v>
      </c>
      <c r="B9885" s="81" t="s">
        <v>8</v>
      </c>
      <c r="C9885" s="81" t="s">
        <v>140</v>
      </c>
      <c r="D9885" s="459">
        <v>1</v>
      </c>
      <c r="E9885" s="81"/>
    </row>
    <row r="9886" spans="1:5" x14ac:dyDescent="0.25">
      <c r="A9886" s="458">
        <v>44295</v>
      </c>
      <c r="B9886" s="81" t="s">
        <v>8</v>
      </c>
      <c r="C9886" s="81" t="s">
        <v>8</v>
      </c>
      <c r="D9886" s="459">
        <v>73</v>
      </c>
      <c r="E9886" s="81"/>
    </row>
    <row r="9887" spans="1:5" x14ac:dyDescent="0.25">
      <c r="A9887" s="458">
        <v>44295</v>
      </c>
      <c r="B9887" s="81" t="s">
        <v>8</v>
      </c>
      <c r="C9887" s="81" t="s">
        <v>31</v>
      </c>
      <c r="D9887" s="459">
        <v>3</v>
      </c>
      <c r="E9887" s="81"/>
    </row>
    <row r="9888" spans="1:5" x14ac:dyDescent="0.25">
      <c r="A9888" s="458">
        <v>44295</v>
      </c>
      <c r="B9888" s="81" t="s">
        <v>8</v>
      </c>
      <c r="C9888" s="81" t="s">
        <v>79</v>
      </c>
      <c r="D9888" s="459">
        <v>3</v>
      </c>
      <c r="E9888" s="81"/>
    </row>
    <row r="9889" spans="1:5" x14ac:dyDescent="0.25">
      <c r="A9889" s="458">
        <v>44295</v>
      </c>
      <c r="B9889" s="81" t="s">
        <v>8</v>
      </c>
      <c r="C9889" s="81" t="s">
        <v>110</v>
      </c>
      <c r="D9889" s="459">
        <v>2</v>
      </c>
      <c r="E9889" s="81"/>
    </row>
    <row r="9890" spans="1:5" x14ac:dyDescent="0.25">
      <c r="A9890" s="458">
        <v>44295</v>
      </c>
      <c r="B9890" s="81" t="s">
        <v>8</v>
      </c>
      <c r="C9890" s="81" t="s">
        <v>345</v>
      </c>
      <c r="D9890" s="459">
        <v>1</v>
      </c>
      <c r="E9890" s="81"/>
    </row>
    <row r="9891" spans="1:5" x14ac:dyDescent="0.25">
      <c r="A9891" s="458">
        <v>44295</v>
      </c>
      <c r="B9891" s="81" t="s">
        <v>49</v>
      </c>
      <c r="C9891" s="81" t="s">
        <v>49</v>
      </c>
      <c r="D9891" s="459">
        <v>3</v>
      </c>
      <c r="E9891" s="81"/>
    </row>
    <row r="9892" spans="1:5" x14ac:dyDescent="0.25">
      <c r="A9892" s="458">
        <v>44295</v>
      </c>
      <c r="B9892" s="81" t="s">
        <v>50</v>
      </c>
      <c r="C9892" s="81" t="s">
        <v>365</v>
      </c>
      <c r="D9892" s="459">
        <v>1</v>
      </c>
      <c r="E9892" s="81"/>
    </row>
    <row r="9893" spans="1:5" x14ac:dyDescent="0.25">
      <c r="A9893" s="458">
        <v>44295</v>
      </c>
      <c r="B9893" s="81" t="s">
        <v>27</v>
      </c>
      <c r="C9893" s="81" t="s">
        <v>139</v>
      </c>
      <c r="D9893" s="459">
        <v>1</v>
      </c>
      <c r="E9893" s="81"/>
    </row>
    <row r="9894" spans="1:5" x14ac:dyDescent="0.25">
      <c r="A9894" s="458">
        <v>44295</v>
      </c>
      <c r="B9894" s="81" t="s">
        <v>27</v>
      </c>
      <c r="C9894" s="81" t="s">
        <v>43</v>
      </c>
      <c r="D9894" s="459">
        <v>33</v>
      </c>
      <c r="E9894" s="81"/>
    </row>
    <row r="9895" spans="1:5" x14ac:dyDescent="0.25">
      <c r="A9895" s="458">
        <v>44295</v>
      </c>
      <c r="B9895" s="81" t="s">
        <v>27</v>
      </c>
      <c r="C9895" s="81" t="s">
        <v>921</v>
      </c>
      <c r="D9895" s="459">
        <v>1</v>
      </c>
      <c r="E9895" s="81"/>
    </row>
    <row r="9896" spans="1:5" x14ac:dyDescent="0.25">
      <c r="A9896" s="458">
        <v>44295</v>
      </c>
      <c r="B9896" s="81" t="s">
        <v>27</v>
      </c>
      <c r="C9896" s="460" t="s">
        <v>1257</v>
      </c>
      <c r="D9896" s="459">
        <v>1</v>
      </c>
      <c r="E9896" s="81"/>
    </row>
    <row r="9897" spans="1:5" x14ac:dyDescent="0.25">
      <c r="A9897" s="458">
        <v>44295</v>
      </c>
      <c r="B9897" s="81" t="s">
        <v>51</v>
      </c>
      <c r="C9897" s="81" t="s">
        <v>51</v>
      </c>
      <c r="D9897" s="459">
        <v>6</v>
      </c>
      <c r="E9897" s="81"/>
    </row>
    <row r="9898" spans="1:5" x14ac:dyDescent="0.25">
      <c r="A9898" s="458">
        <v>44295</v>
      </c>
      <c r="B9898" s="81" t="s">
        <v>10</v>
      </c>
      <c r="C9898" s="81" t="s">
        <v>10</v>
      </c>
      <c r="D9898" s="459">
        <v>8</v>
      </c>
      <c r="E9898" s="81"/>
    </row>
    <row r="9899" spans="1:5" x14ac:dyDescent="0.25">
      <c r="A9899" s="458">
        <v>44296</v>
      </c>
      <c r="B9899" s="81" t="s">
        <v>14</v>
      </c>
      <c r="C9899" s="81" t="s">
        <v>14</v>
      </c>
      <c r="D9899" s="459">
        <v>20</v>
      </c>
      <c r="E9899" s="81"/>
    </row>
    <row r="9900" spans="1:5" x14ac:dyDescent="0.25">
      <c r="A9900" s="458">
        <v>44296</v>
      </c>
      <c r="B9900" s="81" t="s">
        <v>14</v>
      </c>
      <c r="C9900" s="81" t="s">
        <v>16</v>
      </c>
      <c r="D9900" s="459">
        <v>17</v>
      </c>
      <c r="E9900" s="81"/>
    </row>
    <row r="9901" spans="1:5" x14ac:dyDescent="0.25">
      <c r="A9901" s="458">
        <v>44296</v>
      </c>
      <c r="B9901" s="81" t="s">
        <v>14</v>
      </c>
      <c r="C9901" s="81" t="s">
        <v>84</v>
      </c>
      <c r="D9901" s="459">
        <v>8</v>
      </c>
      <c r="E9901" s="81"/>
    </row>
    <row r="9902" spans="1:5" x14ac:dyDescent="0.25">
      <c r="A9902" s="458">
        <v>44296</v>
      </c>
      <c r="B9902" s="81" t="s">
        <v>20</v>
      </c>
      <c r="C9902" s="81" t="s">
        <v>20</v>
      </c>
      <c r="D9902" s="459">
        <v>19</v>
      </c>
      <c r="E9902" s="81"/>
    </row>
    <row r="9903" spans="1:5" x14ac:dyDescent="0.25">
      <c r="A9903" s="458">
        <v>44296</v>
      </c>
      <c r="B9903" s="81" t="s">
        <v>20</v>
      </c>
      <c r="C9903" s="81" t="s">
        <v>648</v>
      </c>
      <c r="D9903" s="459">
        <v>1</v>
      </c>
      <c r="E9903" s="81"/>
    </row>
    <row r="9904" spans="1:5" x14ac:dyDescent="0.25">
      <c r="A9904" s="458">
        <v>44296</v>
      </c>
      <c r="B9904" s="81" t="s">
        <v>13</v>
      </c>
      <c r="C9904" s="460" t="s">
        <v>93</v>
      </c>
      <c r="D9904" s="459">
        <v>1</v>
      </c>
      <c r="E9904" s="81"/>
    </row>
    <row r="9905" spans="1:5" x14ac:dyDescent="0.25">
      <c r="A9905" s="458">
        <v>44296</v>
      </c>
      <c r="B9905" s="81" t="s">
        <v>13</v>
      </c>
      <c r="C9905" s="460" t="s">
        <v>1156</v>
      </c>
      <c r="D9905" s="459">
        <v>2</v>
      </c>
      <c r="E9905" s="81"/>
    </row>
    <row r="9906" spans="1:5" x14ac:dyDescent="0.25">
      <c r="A9906" s="458">
        <v>44296</v>
      </c>
      <c r="B9906" s="81" t="s">
        <v>13</v>
      </c>
      <c r="C9906" s="81" t="s">
        <v>13</v>
      </c>
      <c r="D9906" s="459">
        <v>11</v>
      </c>
      <c r="E9906" s="81"/>
    </row>
    <row r="9907" spans="1:5" x14ac:dyDescent="0.25">
      <c r="A9907" s="458">
        <v>44296</v>
      </c>
      <c r="B9907" s="81" t="s">
        <v>13</v>
      </c>
      <c r="C9907" s="460" t="s">
        <v>1165</v>
      </c>
      <c r="D9907" s="459">
        <v>2</v>
      </c>
      <c r="E9907" s="81"/>
    </row>
    <row r="9908" spans="1:5" x14ac:dyDescent="0.25">
      <c r="A9908" s="458">
        <v>44296</v>
      </c>
      <c r="B9908" s="81" t="s">
        <v>13</v>
      </c>
      <c r="C9908" s="460" t="s">
        <v>1167</v>
      </c>
      <c r="D9908" s="459">
        <v>2</v>
      </c>
      <c r="E9908" s="81"/>
    </row>
    <row r="9909" spans="1:5" x14ac:dyDescent="0.25">
      <c r="A9909" s="458">
        <v>44296</v>
      </c>
      <c r="B9909" s="81" t="s">
        <v>24</v>
      </c>
      <c r="C9909" s="81" t="s">
        <v>23</v>
      </c>
      <c r="D9909" s="459">
        <v>8</v>
      </c>
      <c r="E9909" s="81"/>
    </row>
    <row r="9910" spans="1:5" x14ac:dyDescent="0.25">
      <c r="A9910" s="458">
        <v>44296</v>
      </c>
      <c r="B9910" s="81" t="s">
        <v>24</v>
      </c>
      <c r="C9910" s="81" t="s">
        <v>24</v>
      </c>
      <c r="D9910" s="459">
        <v>7</v>
      </c>
      <c r="E9910" s="81"/>
    </row>
    <row r="9911" spans="1:5" x14ac:dyDescent="0.25">
      <c r="A9911" s="458">
        <v>44296</v>
      </c>
      <c r="B9911" s="81" t="s">
        <v>47</v>
      </c>
      <c r="C9911" s="81" t="s">
        <v>1033</v>
      </c>
      <c r="D9911" s="459">
        <v>1</v>
      </c>
      <c r="E9911" s="81"/>
    </row>
    <row r="9912" spans="1:5" x14ac:dyDescent="0.25">
      <c r="A9912" s="458">
        <v>44296</v>
      </c>
      <c r="B9912" s="81" t="s">
        <v>47</v>
      </c>
      <c r="C9912" s="81" t="s">
        <v>47</v>
      </c>
      <c r="D9912" s="459">
        <v>2</v>
      </c>
      <c r="E9912" s="81"/>
    </row>
    <row r="9913" spans="1:5" x14ac:dyDescent="0.25">
      <c r="A9913" s="458">
        <v>44296</v>
      </c>
      <c r="B9913" s="81" t="s">
        <v>48</v>
      </c>
      <c r="C9913" s="460" t="s">
        <v>1380</v>
      </c>
      <c r="D9913" s="459">
        <v>3</v>
      </c>
      <c r="E9913" s="81"/>
    </row>
    <row r="9914" spans="1:5" x14ac:dyDescent="0.25">
      <c r="A9914" s="458">
        <v>44296</v>
      </c>
      <c r="B9914" s="81" t="s">
        <v>7</v>
      </c>
      <c r="C9914" s="460" t="s">
        <v>1191</v>
      </c>
      <c r="D9914" s="459">
        <v>10</v>
      </c>
      <c r="E9914" s="81"/>
    </row>
    <row r="9915" spans="1:5" x14ac:dyDescent="0.25">
      <c r="A9915" s="458">
        <v>44296</v>
      </c>
      <c r="B9915" s="81" t="s">
        <v>7</v>
      </c>
      <c r="C9915" s="81" t="s">
        <v>7</v>
      </c>
      <c r="D9915" s="459">
        <v>16</v>
      </c>
      <c r="E9915" s="81"/>
    </row>
    <row r="9916" spans="1:5" x14ac:dyDescent="0.25">
      <c r="A9916" s="458">
        <v>44296</v>
      </c>
      <c r="B9916" s="81" t="s">
        <v>9</v>
      </c>
      <c r="C9916" s="81" t="s">
        <v>9</v>
      </c>
      <c r="D9916" s="459">
        <v>34</v>
      </c>
      <c r="E9916" s="81"/>
    </row>
    <row r="9917" spans="1:5" x14ac:dyDescent="0.25">
      <c r="A9917" s="458">
        <v>44296</v>
      </c>
      <c r="B9917" s="81" t="s">
        <v>9</v>
      </c>
      <c r="C9917" s="81" t="s">
        <v>17</v>
      </c>
      <c r="D9917" s="459">
        <v>3</v>
      </c>
      <c r="E9917" s="81"/>
    </row>
    <row r="9918" spans="1:5" x14ac:dyDescent="0.25">
      <c r="A9918" s="458">
        <v>44296</v>
      </c>
      <c r="B9918" s="81" t="s">
        <v>9</v>
      </c>
      <c r="C9918" s="460" t="s">
        <v>1202</v>
      </c>
      <c r="D9918" s="459">
        <v>1</v>
      </c>
      <c r="E9918" s="81"/>
    </row>
    <row r="9919" spans="1:5" x14ac:dyDescent="0.25">
      <c r="A9919" s="458">
        <v>44296</v>
      </c>
      <c r="B9919" s="81" t="s">
        <v>9</v>
      </c>
      <c r="C9919" s="81" t="s">
        <v>143</v>
      </c>
      <c r="D9919" s="459">
        <v>6</v>
      </c>
      <c r="E9919" s="81"/>
    </row>
    <row r="9920" spans="1:5" x14ac:dyDescent="0.25">
      <c r="A9920" s="458">
        <v>44296</v>
      </c>
      <c r="B9920" s="81" t="s">
        <v>15</v>
      </c>
      <c r="C9920" s="81" t="s">
        <v>107</v>
      </c>
      <c r="D9920" s="459">
        <v>1</v>
      </c>
      <c r="E9920" s="81"/>
    </row>
    <row r="9921" spans="1:5" x14ac:dyDescent="0.25">
      <c r="A9921" s="458">
        <v>44296</v>
      </c>
      <c r="B9921" s="81" t="s">
        <v>15</v>
      </c>
      <c r="C9921" s="81" t="s">
        <v>1139</v>
      </c>
      <c r="D9921" s="459">
        <v>5</v>
      </c>
      <c r="E9921" s="81"/>
    </row>
    <row r="9922" spans="1:5" x14ac:dyDescent="0.25">
      <c r="A9922" s="458">
        <v>44296</v>
      </c>
      <c r="B9922" s="81" t="s">
        <v>15</v>
      </c>
      <c r="C9922" s="81" t="s">
        <v>283</v>
      </c>
      <c r="D9922" s="459">
        <v>1</v>
      </c>
      <c r="E9922" s="81"/>
    </row>
    <row r="9923" spans="1:5" x14ac:dyDescent="0.25">
      <c r="A9923" s="458">
        <v>44296</v>
      </c>
      <c r="B9923" s="81" t="s">
        <v>11</v>
      </c>
      <c r="C9923" s="81" t="s">
        <v>11</v>
      </c>
      <c r="D9923" s="459">
        <v>10</v>
      </c>
      <c r="E9923" s="81"/>
    </row>
    <row r="9924" spans="1:5" x14ac:dyDescent="0.25">
      <c r="A9924" s="458">
        <v>44296</v>
      </c>
      <c r="B9924" s="81" t="s">
        <v>11</v>
      </c>
      <c r="C9924" s="81" t="s">
        <v>133</v>
      </c>
      <c r="D9924" s="459">
        <v>6</v>
      </c>
      <c r="E9924" s="81"/>
    </row>
    <row r="9925" spans="1:5" x14ac:dyDescent="0.25">
      <c r="A9925" s="458">
        <v>44296</v>
      </c>
      <c r="B9925" s="81" t="s">
        <v>12</v>
      </c>
      <c r="C9925" s="460" t="s">
        <v>1224</v>
      </c>
      <c r="D9925" s="459">
        <v>3</v>
      </c>
      <c r="E9925" s="81"/>
    </row>
    <row r="9926" spans="1:5" x14ac:dyDescent="0.25">
      <c r="A9926" s="458">
        <v>44296</v>
      </c>
      <c r="B9926" s="81" t="s">
        <v>12</v>
      </c>
      <c r="C9926" s="81" t="s">
        <v>12</v>
      </c>
      <c r="D9926" s="459">
        <v>4</v>
      </c>
      <c r="E9926" s="81"/>
    </row>
    <row r="9927" spans="1:5" x14ac:dyDescent="0.25">
      <c r="A9927" s="458">
        <v>44296</v>
      </c>
      <c r="B9927" s="81" t="s">
        <v>8</v>
      </c>
      <c r="C9927" s="81" t="s">
        <v>72</v>
      </c>
      <c r="D9927" s="459">
        <v>1</v>
      </c>
      <c r="E9927" s="81"/>
    </row>
    <row r="9928" spans="1:5" x14ac:dyDescent="0.25">
      <c r="A9928" s="458">
        <v>44296</v>
      </c>
      <c r="B9928" s="81" t="s">
        <v>8</v>
      </c>
      <c r="C9928" s="81" t="s">
        <v>58</v>
      </c>
      <c r="D9928" s="459">
        <v>5</v>
      </c>
      <c r="E9928" s="81"/>
    </row>
    <row r="9929" spans="1:5" x14ac:dyDescent="0.25">
      <c r="A9929" s="458">
        <v>44296</v>
      </c>
      <c r="B9929" s="81" t="s">
        <v>8</v>
      </c>
      <c r="C9929" s="81" t="s">
        <v>140</v>
      </c>
      <c r="D9929" s="459">
        <v>3</v>
      </c>
      <c r="E9929" s="81"/>
    </row>
    <row r="9930" spans="1:5" x14ac:dyDescent="0.25">
      <c r="A9930" s="458">
        <v>44296</v>
      </c>
      <c r="B9930" s="81" t="s">
        <v>8</v>
      </c>
      <c r="C9930" s="81" t="s">
        <v>40</v>
      </c>
      <c r="D9930" s="459">
        <v>4</v>
      </c>
      <c r="E9930" s="81"/>
    </row>
    <row r="9931" spans="1:5" x14ac:dyDescent="0.25">
      <c r="A9931" s="458">
        <v>44296</v>
      </c>
      <c r="B9931" s="81" t="s">
        <v>8</v>
      </c>
      <c r="C9931" s="81" t="s">
        <v>8</v>
      </c>
      <c r="D9931" s="459">
        <v>79</v>
      </c>
      <c r="E9931" s="81"/>
    </row>
    <row r="9932" spans="1:5" x14ac:dyDescent="0.25">
      <c r="A9932" s="458">
        <v>44296</v>
      </c>
      <c r="B9932" s="81" t="s">
        <v>8</v>
      </c>
      <c r="C9932" s="81" t="s">
        <v>31</v>
      </c>
      <c r="D9932" s="459">
        <v>3</v>
      </c>
      <c r="E9932" s="81"/>
    </row>
    <row r="9933" spans="1:5" x14ac:dyDescent="0.25">
      <c r="A9933" s="458">
        <v>44296</v>
      </c>
      <c r="B9933" s="81" t="s">
        <v>8</v>
      </c>
      <c r="C9933" s="81" t="s">
        <v>110</v>
      </c>
      <c r="D9933" s="459">
        <v>1</v>
      </c>
      <c r="E9933" s="81"/>
    </row>
    <row r="9934" spans="1:5" x14ac:dyDescent="0.25">
      <c r="A9934" s="458">
        <v>44296</v>
      </c>
      <c r="B9934" s="81" t="s">
        <v>8</v>
      </c>
      <c r="C9934" s="81" t="s">
        <v>608</v>
      </c>
      <c r="D9934" s="459">
        <v>1</v>
      </c>
      <c r="E9934" s="81"/>
    </row>
    <row r="9935" spans="1:5" x14ac:dyDescent="0.25">
      <c r="A9935" s="458">
        <v>44296</v>
      </c>
      <c r="B9935" s="81" t="s">
        <v>49</v>
      </c>
      <c r="C9935" s="81" t="s">
        <v>49</v>
      </c>
      <c r="D9935" s="459">
        <v>4</v>
      </c>
      <c r="E9935" s="81"/>
    </row>
    <row r="9936" spans="1:5" x14ac:dyDescent="0.25">
      <c r="A9936" s="458">
        <v>44296</v>
      </c>
      <c r="B9936" s="81" t="s">
        <v>50</v>
      </c>
      <c r="C9936" s="81" t="s">
        <v>365</v>
      </c>
      <c r="D9936" s="459">
        <v>5</v>
      </c>
      <c r="E9936" s="81"/>
    </row>
    <row r="9937" spans="1:5" x14ac:dyDescent="0.25">
      <c r="A9937" s="458">
        <v>44296</v>
      </c>
      <c r="B9937" s="81" t="s">
        <v>27</v>
      </c>
      <c r="C9937" s="81" t="s">
        <v>139</v>
      </c>
      <c r="D9937" s="459">
        <v>5</v>
      </c>
      <c r="E9937" s="81"/>
    </row>
    <row r="9938" spans="1:5" x14ac:dyDescent="0.25">
      <c r="A9938" s="458">
        <v>44296</v>
      </c>
      <c r="B9938" s="81" t="s">
        <v>27</v>
      </c>
      <c r="C9938" s="81" t="s">
        <v>233</v>
      </c>
      <c r="D9938" s="459">
        <v>2</v>
      </c>
      <c r="E9938" s="81"/>
    </row>
    <row r="9939" spans="1:5" x14ac:dyDescent="0.25">
      <c r="A9939" s="458">
        <v>44296</v>
      </c>
      <c r="B9939" s="81" t="s">
        <v>27</v>
      </c>
      <c r="C9939" s="81" t="s">
        <v>43</v>
      </c>
      <c r="D9939" s="459">
        <v>44</v>
      </c>
      <c r="E9939" s="81"/>
    </row>
    <row r="9940" spans="1:5" x14ac:dyDescent="0.25">
      <c r="A9940" s="458">
        <v>44296</v>
      </c>
      <c r="B9940" s="81" t="s">
        <v>27</v>
      </c>
      <c r="C9940" s="81" t="s">
        <v>928</v>
      </c>
      <c r="D9940" s="459">
        <v>4</v>
      </c>
      <c r="E9940" s="81"/>
    </row>
    <row r="9941" spans="1:5" x14ac:dyDescent="0.25">
      <c r="A9941" s="458">
        <v>44296</v>
      </c>
      <c r="B9941" s="81" t="s">
        <v>27</v>
      </c>
      <c r="C9941" s="81" t="s">
        <v>619</v>
      </c>
      <c r="D9941" s="459">
        <v>1</v>
      </c>
      <c r="E9941" s="81"/>
    </row>
    <row r="9942" spans="1:5" x14ac:dyDescent="0.25">
      <c r="A9942" s="458">
        <v>44296</v>
      </c>
      <c r="B9942" s="81" t="s">
        <v>27</v>
      </c>
      <c r="C9942" s="81" t="s">
        <v>707</v>
      </c>
      <c r="D9942" s="459">
        <v>1</v>
      </c>
      <c r="E9942" s="81"/>
    </row>
    <row r="9943" spans="1:5" x14ac:dyDescent="0.25">
      <c r="A9943" s="458">
        <v>44296</v>
      </c>
      <c r="B9943" s="81" t="s">
        <v>51</v>
      </c>
      <c r="C9943" s="81" t="s">
        <v>51</v>
      </c>
      <c r="D9943" s="459">
        <v>11</v>
      </c>
      <c r="E9943" s="81"/>
    </row>
    <row r="9944" spans="1:5" x14ac:dyDescent="0.25">
      <c r="A9944" s="458">
        <v>44296</v>
      </c>
      <c r="B9944" s="81" t="s">
        <v>10</v>
      </c>
      <c r="C9944" s="81" t="s">
        <v>10</v>
      </c>
      <c r="D9944" s="459">
        <v>15</v>
      </c>
      <c r="E9944" s="81"/>
    </row>
    <row r="9945" spans="1:5" x14ac:dyDescent="0.25">
      <c r="A9945" s="458">
        <v>44297</v>
      </c>
      <c r="B9945" s="81" t="s">
        <v>14</v>
      </c>
      <c r="C9945" s="81" t="s">
        <v>14</v>
      </c>
      <c r="D9945" s="459">
        <v>0</v>
      </c>
      <c r="E9945" s="81"/>
    </row>
    <row r="9946" spans="1:5" x14ac:dyDescent="0.25">
      <c r="A9946" s="458">
        <v>44297</v>
      </c>
      <c r="B9946" s="81" t="s">
        <v>20</v>
      </c>
      <c r="C9946" s="81" t="s">
        <v>20</v>
      </c>
      <c r="D9946" s="459">
        <v>0</v>
      </c>
      <c r="E9946" s="81"/>
    </row>
    <row r="9947" spans="1:5" x14ac:dyDescent="0.25">
      <c r="A9947" s="458">
        <v>44297</v>
      </c>
      <c r="B9947" s="81" t="s">
        <v>13</v>
      </c>
      <c r="C9947" s="81" t="s">
        <v>13</v>
      </c>
      <c r="D9947" s="459">
        <v>0</v>
      </c>
      <c r="E9947" s="81"/>
    </row>
    <row r="9948" spans="1:5" x14ac:dyDescent="0.25">
      <c r="A9948" s="458">
        <v>44297</v>
      </c>
      <c r="B9948" s="81" t="s">
        <v>24</v>
      </c>
      <c r="C9948" s="81" t="s">
        <v>24</v>
      </c>
      <c r="D9948" s="459">
        <v>0</v>
      </c>
      <c r="E9948" s="81"/>
    </row>
    <row r="9949" spans="1:5" x14ac:dyDescent="0.25">
      <c r="A9949" s="458">
        <v>44297</v>
      </c>
      <c r="B9949" s="81" t="s">
        <v>47</v>
      </c>
      <c r="C9949" s="81" t="s">
        <v>47</v>
      </c>
      <c r="D9949" s="459">
        <v>0</v>
      </c>
      <c r="E9949" s="81"/>
    </row>
    <row r="9950" spans="1:5" x14ac:dyDescent="0.25">
      <c r="A9950" s="458">
        <v>44297</v>
      </c>
      <c r="B9950" s="81" t="s">
        <v>48</v>
      </c>
      <c r="C9950" s="460" t="s">
        <v>1380</v>
      </c>
      <c r="D9950" s="459">
        <v>0</v>
      </c>
      <c r="E9950" s="81"/>
    </row>
    <row r="9951" spans="1:5" x14ac:dyDescent="0.25">
      <c r="A9951" s="458">
        <v>44297</v>
      </c>
      <c r="B9951" s="81" t="s">
        <v>7</v>
      </c>
      <c r="C9951" s="81" t="s">
        <v>7</v>
      </c>
      <c r="D9951" s="459">
        <v>0</v>
      </c>
      <c r="E9951" s="81"/>
    </row>
    <row r="9952" spans="1:5" x14ac:dyDescent="0.25">
      <c r="A9952" s="458">
        <v>44297</v>
      </c>
      <c r="B9952" s="81" t="s">
        <v>9</v>
      </c>
      <c r="C9952" s="81" t="s">
        <v>9</v>
      </c>
      <c r="D9952" s="459">
        <v>0</v>
      </c>
      <c r="E9952" s="81"/>
    </row>
    <row r="9953" spans="1:5" x14ac:dyDescent="0.25">
      <c r="A9953" s="458">
        <v>44297</v>
      </c>
      <c r="B9953" s="81" t="s">
        <v>15</v>
      </c>
      <c r="C9953" s="81" t="s">
        <v>1139</v>
      </c>
      <c r="D9953" s="459">
        <v>0</v>
      </c>
      <c r="E9953" s="81"/>
    </row>
    <row r="9954" spans="1:5" x14ac:dyDescent="0.25">
      <c r="A9954" s="458">
        <v>44297</v>
      </c>
      <c r="B9954" s="81" t="s">
        <v>11</v>
      </c>
      <c r="C9954" s="81" t="s">
        <v>11</v>
      </c>
      <c r="D9954" s="459">
        <v>0</v>
      </c>
      <c r="E9954" s="81"/>
    </row>
    <row r="9955" spans="1:5" x14ac:dyDescent="0.25">
      <c r="A9955" s="458">
        <v>44297</v>
      </c>
      <c r="B9955" s="81" t="s">
        <v>12</v>
      </c>
      <c r="C9955" s="81" t="s">
        <v>12</v>
      </c>
      <c r="D9955" s="459">
        <v>0</v>
      </c>
      <c r="E9955" s="81"/>
    </row>
    <row r="9956" spans="1:5" x14ac:dyDescent="0.25">
      <c r="A9956" s="458">
        <v>44297</v>
      </c>
      <c r="B9956" s="81" t="s">
        <v>8</v>
      </c>
      <c r="C9956" s="81" t="s">
        <v>8</v>
      </c>
      <c r="D9956" s="459">
        <v>0</v>
      </c>
      <c r="E9956" s="81"/>
    </row>
    <row r="9957" spans="1:5" x14ac:dyDescent="0.25">
      <c r="A9957" s="458">
        <v>44297</v>
      </c>
      <c r="B9957" s="81" t="s">
        <v>49</v>
      </c>
      <c r="C9957" s="81" t="s">
        <v>49</v>
      </c>
      <c r="D9957" s="459">
        <v>0</v>
      </c>
      <c r="E9957" s="81"/>
    </row>
    <row r="9958" spans="1:5" x14ac:dyDescent="0.25">
      <c r="A9958" s="458">
        <v>44297</v>
      </c>
      <c r="B9958" s="81" t="s">
        <v>50</v>
      </c>
      <c r="C9958" s="81" t="s">
        <v>365</v>
      </c>
      <c r="D9958" s="459">
        <v>0</v>
      </c>
      <c r="E9958" s="81"/>
    </row>
    <row r="9959" spans="1:5" x14ac:dyDescent="0.25">
      <c r="A9959" s="458">
        <v>44297</v>
      </c>
      <c r="B9959" s="81" t="s">
        <v>27</v>
      </c>
      <c r="C9959" s="460" t="s">
        <v>43</v>
      </c>
      <c r="D9959" s="459">
        <v>0</v>
      </c>
      <c r="E9959" s="81"/>
    </row>
    <row r="9960" spans="1:5" x14ac:dyDescent="0.25">
      <c r="A9960" s="458">
        <v>44297</v>
      </c>
      <c r="B9960" s="81" t="s">
        <v>51</v>
      </c>
      <c r="C9960" s="81" t="s">
        <v>51</v>
      </c>
      <c r="D9960" s="459">
        <v>0</v>
      </c>
      <c r="E9960" s="81"/>
    </row>
    <row r="9961" spans="1:5" x14ac:dyDescent="0.25">
      <c r="A9961" s="458">
        <v>44297</v>
      </c>
      <c r="B9961" s="81" t="s">
        <v>10</v>
      </c>
      <c r="C9961" s="81" t="s">
        <v>10</v>
      </c>
      <c r="D9961" s="459">
        <v>0</v>
      </c>
      <c r="E9961" s="81"/>
    </row>
    <row r="9962" spans="1:5" x14ac:dyDescent="0.25">
      <c r="A9962" s="458">
        <v>44298</v>
      </c>
      <c r="B9962" s="81" t="s">
        <v>14</v>
      </c>
      <c r="C9962" s="81" t="s">
        <v>14</v>
      </c>
      <c r="D9962" s="459">
        <v>40</v>
      </c>
      <c r="E9962" s="81"/>
    </row>
    <row r="9963" spans="1:5" x14ac:dyDescent="0.25">
      <c r="A9963" s="458">
        <v>44298</v>
      </c>
      <c r="B9963" s="81" t="s">
        <v>14</v>
      </c>
      <c r="C9963" s="81" t="s">
        <v>16</v>
      </c>
      <c r="D9963" s="459">
        <v>56</v>
      </c>
      <c r="E9963" s="81"/>
    </row>
    <row r="9964" spans="1:5" x14ac:dyDescent="0.25">
      <c r="A9964" s="458">
        <v>44298</v>
      </c>
      <c r="B9964" s="81" t="s">
        <v>14</v>
      </c>
      <c r="C9964" s="81" t="s">
        <v>794</v>
      </c>
      <c r="D9964" s="459">
        <v>5</v>
      </c>
      <c r="E9964" s="81"/>
    </row>
    <row r="9965" spans="1:5" x14ac:dyDescent="0.25">
      <c r="A9965" s="458">
        <v>44298</v>
      </c>
      <c r="B9965" s="81" t="s">
        <v>14</v>
      </c>
      <c r="C9965" s="81" t="s">
        <v>84</v>
      </c>
      <c r="D9965" s="459">
        <v>38</v>
      </c>
      <c r="E9965" s="81"/>
    </row>
    <row r="9966" spans="1:5" x14ac:dyDescent="0.25">
      <c r="A9966" s="458">
        <v>44298</v>
      </c>
      <c r="B9966" s="81" t="s">
        <v>20</v>
      </c>
      <c r="C9966" s="81" t="s">
        <v>20</v>
      </c>
      <c r="D9966" s="459">
        <v>49</v>
      </c>
      <c r="E9966" s="81"/>
    </row>
    <row r="9967" spans="1:5" x14ac:dyDescent="0.25">
      <c r="A9967" s="458">
        <v>44298</v>
      </c>
      <c r="B9967" s="81" t="s">
        <v>13</v>
      </c>
      <c r="C9967" s="81" t="s">
        <v>13</v>
      </c>
      <c r="D9967" s="459">
        <v>7</v>
      </c>
      <c r="E9967" s="81"/>
    </row>
    <row r="9968" spans="1:5" x14ac:dyDescent="0.25">
      <c r="A9968" s="458">
        <v>44298</v>
      </c>
      <c r="B9968" s="81" t="s">
        <v>13</v>
      </c>
      <c r="C9968" s="116" t="s">
        <v>1163</v>
      </c>
      <c r="D9968" s="459">
        <v>2</v>
      </c>
      <c r="E9968" s="81"/>
    </row>
    <row r="9969" spans="1:5" x14ac:dyDescent="0.25">
      <c r="A9969" s="458">
        <v>44298</v>
      </c>
      <c r="B9969" s="81" t="s">
        <v>13</v>
      </c>
      <c r="C9969" s="460" t="s">
        <v>1165</v>
      </c>
      <c r="D9969" s="459">
        <v>8</v>
      </c>
      <c r="E9969" s="81"/>
    </row>
    <row r="9970" spans="1:5" x14ac:dyDescent="0.25">
      <c r="A9970" s="458">
        <v>44298</v>
      </c>
      <c r="B9970" s="81" t="s">
        <v>13</v>
      </c>
      <c r="C9970" s="460" t="s">
        <v>1167</v>
      </c>
      <c r="D9970" s="459">
        <v>18</v>
      </c>
      <c r="E9970" s="81"/>
    </row>
    <row r="9971" spans="1:5" x14ac:dyDescent="0.25">
      <c r="A9971" s="458">
        <v>44298</v>
      </c>
      <c r="B9971" s="81" t="s">
        <v>24</v>
      </c>
      <c r="C9971" s="81" t="s">
        <v>23</v>
      </c>
      <c r="D9971" s="459">
        <v>22</v>
      </c>
      <c r="E9971" s="81"/>
    </row>
    <row r="9972" spans="1:5" x14ac:dyDescent="0.25">
      <c r="A9972" s="458">
        <v>44298</v>
      </c>
      <c r="B9972" s="81" t="s">
        <v>24</v>
      </c>
      <c r="C9972" s="81" t="s">
        <v>24</v>
      </c>
      <c r="D9972" s="459">
        <v>3</v>
      </c>
      <c r="E9972" s="81"/>
    </row>
    <row r="9973" spans="1:5" x14ac:dyDescent="0.25">
      <c r="A9973" s="458">
        <v>44298</v>
      </c>
      <c r="B9973" s="81" t="s">
        <v>47</v>
      </c>
      <c r="C9973" s="81" t="s">
        <v>47</v>
      </c>
      <c r="D9973" s="459">
        <v>2</v>
      </c>
      <c r="E9973" s="81"/>
    </row>
    <row r="9974" spans="1:5" x14ac:dyDescent="0.25">
      <c r="A9974" s="458">
        <v>44298</v>
      </c>
      <c r="B9974" s="81" t="s">
        <v>48</v>
      </c>
      <c r="C9974" s="460" t="s">
        <v>1380</v>
      </c>
      <c r="D9974" s="459">
        <v>2</v>
      </c>
      <c r="E9974" s="81"/>
    </row>
    <row r="9975" spans="1:5" x14ac:dyDescent="0.25">
      <c r="A9975" s="458">
        <v>44298</v>
      </c>
      <c r="B9975" s="81" t="s">
        <v>7</v>
      </c>
      <c r="C9975" s="460" t="s">
        <v>1191</v>
      </c>
      <c r="D9975" s="459">
        <v>5</v>
      </c>
      <c r="E9975" s="81"/>
    </row>
    <row r="9976" spans="1:5" x14ac:dyDescent="0.25">
      <c r="A9976" s="458">
        <v>44298</v>
      </c>
      <c r="B9976" s="81" t="s">
        <v>7</v>
      </c>
      <c r="C9976" s="81" t="s">
        <v>7</v>
      </c>
      <c r="D9976" s="459">
        <v>22</v>
      </c>
      <c r="E9976" s="81"/>
    </row>
    <row r="9977" spans="1:5" x14ac:dyDescent="0.25">
      <c r="A9977" s="458">
        <v>44298</v>
      </c>
      <c r="B9977" s="81" t="s">
        <v>9</v>
      </c>
      <c r="C9977" s="460" t="s">
        <v>1192</v>
      </c>
      <c r="D9977" s="459">
        <v>5</v>
      </c>
      <c r="E9977" s="81"/>
    </row>
    <row r="9978" spans="1:5" x14ac:dyDescent="0.25">
      <c r="A9978" s="458">
        <v>44298</v>
      </c>
      <c r="B9978" s="81" t="s">
        <v>9</v>
      </c>
      <c r="C9978" s="460" t="s">
        <v>1195</v>
      </c>
      <c r="D9978" s="459">
        <v>1</v>
      </c>
      <c r="E9978" s="81"/>
    </row>
    <row r="9979" spans="1:5" x14ac:dyDescent="0.25">
      <c r="A9979" s="458">
        <v>44298</v>
      </c>
      <c r="B9979" s="81" t="s">
        <v>9</v>
      </c>
      <c r="C9979" s="81" t="s">
        <v>9</v>
      </c>
      <c r="D9979" s="459">
        <v>63</v>
      </c>
      <c r="E9979" s="81"/>
    </row>
    <row r="9980" spans="1:5" x14ac:dyDescent="0.25">
      <c r="A9980" s="458">
        <v>44298</v>
      </c>
      <c r="B9980" s="81" t="s">
        <v>9</v>
      </c>
      <c r="C9980" s="81" t="s">
        <v>17</v>
      </c>
      <c r="D9980" s="459">
        <v>3</v>
      </c>
      <c r="E9980" s="81"/>
    </row>
    <row r="9981" spans="1:5" x14ac:dyDescent="0.25">
      <c r="A9981" s="458">
        <v>44298</v>
      </c>
      <c r="B9981" s="81" t="s">
        <v>9</v>
      </c>
      <c r="C9981" s="460" t="s">
        <v>1202</v>
      </c>
      <c r="D9981" s="459">
        <v>1</v>
      </c>
      <c r="E9981" s="81"/>
    </row>
    <row r="9982" spans="1:5" x14ac:dyDescent="0.25">
      <c r="A9982" s="458">
        <v>44298</v>
      </c>
      <c r="B9982" s="81" t="s">
        <v>9</v>
      </c>
      <c r="C9982" s="81" t="s">
        <v>143</v>
      </c>
      <c r="D9982" s="459">
        <v>11</v>
      </c>
      <c r="E9982" s="81"/>
    </row>
    <row r="9983" spans="1:5" x14ac:dyDescent="0.25">
      <c r="A9983" s="458">
        <v>44298</v>
      </c>
      <c r="B9983" s="81" t="s">
        <v>15</v>
      </c>
      <c r="C9983" s="81" t="s">
        <v>107</v>
      </c>
      <c r="D9983" s="459">
        <v>1</v>
      </c>
      <c r="E9983" s="81"/>
    </row>
    <row r="9984" spans="1:5" x14ac:dyDescent="0.25">
      <c r="A9984" s="458">
        <v>44298</v>
      </c>
      <c r="B9984" s="81" t="s">
        <v>15</v>
      </c>
      <c r="C9984" s="81" t="s">
        <v>1139</v>
      </c>
      <c r="D9984" s="459">
        <v>4</v>
      </c>
      <c r="E9984" s="81"/>
    </row>
    <row r="9985" spans="1:5" x14ac:dyDescent="0.25">
      <c r="A9985" s="458">
        <v>44298</v>
      </c>
      <c r="B9985" s="81" t="s">
        <v>15</v>
      </c>
      <c r="C9985" s="81" t="s">
        <v>283</v>
      </c>
      <c r="D9985" s="459">
        <v>2</v>
      </c>
      <c r="E9985" s="81"/>
    </row>
    <row r="9986" spans="1:5" x14ac:dyDescent="0.25">
      <c r="A9986" s="458">
        <v>44298</v>
      </c>
      <c r="B9986" s="81" t="s">
        <v>11</v>
      </c>
      <c r="C9986" s="81" t="s">
        <v>64</v>
      </c>
      <c r="D9986" s="459">
        <v>5</v>
      </c>
      <c r="E9986" s="81"/>
    </row>
    <row r="9987" spans="1:5" x14ac:dyDescent="0.25">
      <c r="A9987" s="458">
        <v>44298</v>
      </c>
      <c r="B9987" s="81" t="s">
        <v>11</v>
      </c>
      <c r="C9987" s="81" t="s">
        <v>333</v>
      </c>
      <c r="D9987" s="459">
        <v>8</v>
      </c>
      <c r="E9987" s="81"/>
    </row>
    <row r="9988" spans="1:5" x14ac:dyDescent="0.25">
      <c r="A9988" s="458">
        <v>44298</v>
      </c>
      <c r="B9988" s="81" t="s">
        <v>11</v>
      </c>
      <c r="C9988" s="81" t="s">
        <v>11</v>
      </c>
      <c r="D9988" s="459">
        <v>33</v>
      </c>
      <c r="E9988" s="81"/>
    </row>
    <row r="9989" spans="1:5" x14ac:dyDescent="0.25">
      <c r="A9989" s="458">
        <v>44298</v>
      </c>
      <c r="B9989" s="81" t="s">
        <v>11</v>
      </c>
      <c r="C9989" s="81" t="s">
        <v>840</v>
      </c>
      <c r="D9989" s="459">
        <v>1</v>
      </c>
      <c r="E9989" s="81"/>
    </row>
    <row r="9990" spans="1:5" x14ac:dyDescent="0.25">
      <c r="A9990" s="458">
        <v>44298</v>
      </c>
      <c r="B9990" s="81" t="s">
        <v>11</v>
      </c>
      <c r="C9990" s="81" t="s">
        <v>133</v>
      </c>
      <c r="D9990" s="459">
        <v>2</v>
      </c>
      <c r="E9990" s="81"/>
    </row>
    <row r="9991" spans="1:5" x14ac:dyDescent="0.25">
      <c r="A9991" s="458">
        <v>44298</v>
      </c>
      <c r="B9991" s="81" t="s">
        <v>12</v>
      </c>
      <c r="C9991" s="81" t="s">
        <v>12</v>
      </c>
      <c r="D9991" s="459">
        <v>6</v>
      </c>
      <c r="E9991" s="81"/>
    </row>
    <row r="9992" spans="1:5" x14ac:dyDescent="0.25">
      <c r="A9992" s="458">
        <v>44298</v>
      </c>
      <c r="B9992" s="81" t="s">
        <v>8</v>
      </c>
      <c r="C9992" s="81" t="s">
        <v>72</v>
      </c>
      <c r="D9992" s="459">
        <v>6</v>
      </c>
      <c r="E9992" s="81"/>
    </row>
    <row r="9993" spans="1:5" x14ac:dyDescent="0.25">
      <c r="A9993" s="458">
        <v>44298</v>
      </c>
      <c r="B9993" s="81" t="s">
        <v>8</v>
      </c>
      <c r="C9993" s="460" t="s">
        <v>1232</v>
      </c>
      <c r="D9993" s="459">
        <v>1</v>
      </c>
      <c r="E9993" s="81"/>
    </row>
    <row r="9994" spans="1:5" x14ac:dyDescent="0.25">
      <c r="A9994" s="458">
        <v>44298</v>
      </c>
      <c r="B9994" s="81" t="s">
        <v>8</v>
      </c>
      <c r="C9994" s="81" t="s">
        <v>58</v>
      </c>
      <c r="D9994" s="459">
        <v>6</v>
      </c>
      <c r="E9994" s="81"/>
    </row>
    <row r="9995" spans="1:5" x14ac:dyDescent="0.25">
      <c r="A9995" s="458">
        <v>44298</v>
      </c>
      <c r="B9995" s="81" t="s">
        <v>8</v>
      </c>
      <c r="C9995" s="81" t="s">
        <v>140</v>
      </c>
      <c r="D9995" s="459">
        <v>1</v>
      </c>
      <c r="E9995" s="81"/>
    </row>
    <row r="9996" spans="1:5" x14ac:dyDescent="0.25">
      <c r="A9996" s="458">
        <v>44298</v>
      </c>
      <c r="B9996" s="81" t="s">
        <v>8</v>
      </c>
      <c r="C9996" s="81" t="s">
        <v>132</v>
      </c>
      <c r="D9996" s="459">
        <v>2</v>
      </c>
      <c r="E9996" s="81"/>
    </row>
    <row r="9997" spans="1:5" x14ac:dyDescent="0.25">
      <c r="A9997" s="458">
        <v>44298</v>
      </c>
      <c r="B9997" s="81" t="s">
        <v>8</v>
      </c>
      <c r="C9997" s="81" t="s">
        <v>203</v>
      </c>
      <c r="D9997" s="459">
        <v>11</v>
      </c>
      <c r="E9997" s="81"/>
    </row>
    <row r="9998" spans="1:5" x14ac:dyDescent="0.25">
      <c r="A9998" s="458">
        <v>44298</v>
      </c>
      <c r="B9998" s="81" t="s">
        <v>8</v>
      </c>
      <c r="C9998" s="81" t="s">
        <v>40</v>
      </c>
      <c r="D9998" s="459">
        <v>4</v>
      </c>
      <c r="E9998" s="81"/>
    </row>
    <row r="9999" spans="1:5" x14ac:dyDescent="0.25">
      <c r="A9999" s="458">
        <v>44298</v>
      </c>
      <c r="B9999" s="81" t="s">
        <v>8</v>
      </c>
      <c r="C9999" s="81" t="s">
        <v>8</v>
      </c>
      <c r="D9999" s="459">
        <v>155</v>
      </c>
      <c r="E9999" s="81"/>
    </row>
    <row r="10000" spans="1:5" x14ac:dyDescent="0.25">
      <c r="A10000" s="458">
        <v>44298</v>
      </c>
      <c r="B10000" s="81" t="s">
        <v>8</v>
      </c>
      <c r="C10000" s="81" t="s">
        <v>31</v>
      </c>
      <c r="D10000" s="459">
        <v>2</v>
      </c>
      <c r="E10000" s="81"/>
    </row>
    <row r="10001" spans="1:5" x14ac:dyDescent="0.25">
      <c r="A10001" s="458">
        <v>44298</v>
      </c>
      <c r="B10001" s="81" t="s">
        <v>8</v>
      </c>
      <c r="C10001" s="81" t="s">
        <v>79</v>
      </c>
      <c r="D10001" s="459">
        <v>3</v>
      </c>
      <c r="E10001" s="81"/>
    </row>
    <row r="10002" spans="1:5" x14ac:dyDescent="0.25">
      <c r="A10002" s="458">
        <v>44298</v>
      </c>
      <c r="B10002" s="81" t="s">
        <v>8</v>
      </c>
      <c r="C10002" s="81" t="s">
        <v>110</v>
      </c>
      <c r="D10002" s="459">
        <v>8</v>
      </c>
      <c r="E10002" s="81"/>
    </row>
    <row r="10003" spans="1:5" x14ac:dyDescent="0.25">
      <c r="A10003" s="458">
        <v>44298</v>
      </c>
      <c r="B10003" s="81" t="s">
        <v>49</v>
      </c>
      <c r="C10003" s="460" t="s">
        <v>1246</v>
      </c>
      <c r="D10003" s="459">
        <v>1</v>
      </c>
      <c r="E10003" s="81"/>
    </row>
    <row r="10004" spans="1:5" x14ac:dyDescent="0.25">
      <c r="A10004" s="458">
        <v>44298</v>
      </c>
      <c r="B10004" s="81" t="s">
        <v>49</v>
      </c>
      <c r="C10004" s="81" t="s">
        <v>49</v>
      </c>
      <c r="D10004" s="459">
        <v>2</v>
      </c>
      <c r="E10004" s="81"/>
    </row>
    <row r="10005" spans="1:5" x14ac:dyDescent="0.25">
      <c r="A10005" s="458">
        <v>44298</v>
      </c>
      <c r="B10005" s="81" t="s">
        <v>50</v>
      </c>
      <c r="C10005" s="116" t="s">
        <v>1140</v>
      </c>
      <c r="D10005" s="459">
        <v>1</v>
      </c>
      <c r="E10005" s="81"/>
    </row>
    <row r="10006" spans="1:5" x14ac:dyDescent="0.25">
      <c r="A10006" s="458">
        <v>44298</v>
      </c>
      <c r="B10006" s="81" t="s">
        <v>50</v>
      </c>
      <c r="C10006" s="81" t="s">
        <v>365</v>
      </c>
      <c r="D10006" s="459">
        <v>4</v>
      </c>
      <c r="E10006" s="81"/>
    </row>
    <row r="10007" spans="1:5" x14ac:dyDescent="0.25">
      <c r="A10007" s="458">
        <v>44298</v>
      </c>
      <c r="B10007" s="81" t="s">
        <v>27</v>
      </c>
      <c r="C10007" s="81" t="s">
        <v>139</v>
      </c>
      <c r="D10007" s="459">
        <v>3</v>
      </c>
      <c r="E10007" s="81"/>
    </row>
    <row r="10008" spans="1:5" x14ac:dyDescent="0.25">
      <c r="A10008" s="458">
        <v>44298</v>
      </c>
      <c r="B10008" s="81" t="s">
        <v>27</v>
      </c>
      <c r="C10008" s="81" t="s">
        <v>233</v>
      </c>
      <c r="D10008" s="459">
        <v>2</v>
      </c>
      <c r="E10008" s="81"/>
    </row>
    <row r="10009" spans="1:5" x14ac:dyDescent="0.25">
      <c r="A10009" s="458">
        <v>44298</v>
      </c>
      <c r="B10009" s="81" t="s">
        <v>27</v>
      </c>
      <c r="C10009" s="460" t="s">
        <v>1254</v>
      </c>
      <c r="D10009" s="459">
        <v>1</v>
      </c>
      <c r="E10009" s="81"/>
    </row>
    <row r="10010" spans="1:5" x14ac:dyDescent="0.25">
      <c r="A10010" s="458">
        <v>44298</v>
      </c>
      <c r="B10010" s="81" t="s">
        <v>27</v>
      </c>
      <c r="C10010" s="460" t="s">
        <v>1255</v>
      </c>
      <c r="D10010" s="459">
        <v>1</v>
      </c>
      <c r="E10010" s="81"/>
    </row>
    <row r="10011" spans="1:5" x14ac:dyDescent="0.25">
      <c r="A10011" s="458">
        <v>44298</v>
      </c>
      <c r="B10011" s="81" t="s">
        <v>27</v>
      </c>
      <c r="C10011" s="81" t="s">
        <v>43</v>
      </c>
      <c r="D10011" s="459">
        <v>55</v>
      </c>
      <c r="E10011" s="81"/>
    </row>
    <row r="10012" spans="1:5" x14ac:dyDescent="0.25">
      <c r="A10012" s="458">
        <v>44298</v>
      </c>
      <c r="B10012" s="81" t="s">
        <v>27</v>
      </c>
      <c r="C10012" s="81" t="s">
        <v>350</v>
      </c>
      <c r="D10012" s="459">
        <v>1</v>
      </c>
      <c r="E10012" s="81"/>
    </row>
    <row r="10013" spans="1:5" x14ac:dyDescent="0.25">
      <c r="A10013" s="458">
        <v>44298</v>
      </c>
      <c r="B10013" s="81" t="s">
        <v>27</v>
      </c>
      <c r="C10013" s="81" t="s">
        <v>928</v>
      </c>
      <c r="D10013" s="459">
        <v>2</v>
      </c>
      <c r="E10013" s="81"/>
    </row>
    <row r="10014" spans="1:5" x14ac:dyDescent="0.25">
      <c r="A10014" s="458">
        <v>44298</v>
      </c>
      <c r="B10014" s="81" t="s">
        <v>27</v>
      </c>
      <c r="C10014" s="460" t="s">
        <v>1002</v>
      </c>
      <c r="D10014" s="459">
        <v>1</v>
      </c>
      <c r="E10014" s="81"/>
    </row>
    <row r="10015" spans="1:5" x14ac:dyDescent="0.25">
      <c r="A10015" s="458">
        <v>44298</v>
      </c>
      <c r="B10015" s="81" t="s">
        <v>27</v>
      </c>
      <c r="C10015" s="81" t="s">
        <v>619</v>
      </c>
      <c r="D10015" s="459">
        <v>1</v>
      </c>
      <c r="E10015" s="81"/>
    </row>
    <row r="10016" spans="1:5" x14ac:dyDescent="0.25">
      <c r="A10016" s="458">
        <v>44298</v>
      </c>
      <c r="B10016" s="81" t="s">
        <v>51</v>
      </c>
      <c r="C10016" s="81" t="s">
        <v>51</v>
      </c>
      <c r="D10016" s="459">
        <v>2</v>
      </c>
      <c r="E10016" s="81"/>
    </row>
    <row r="10017" spans="1:5" x14ac:dyDescent="0.25">
      <c r="A10017" s="458">
        <v>44298</v>
      </c>
      <c r="B10017" s="81" t="s">
        <v>10</v>
      </c>
      <c r="C10017" s="460" t="s">
        <v>1259</v>
      </c>
      <c r="D10017" s="459">
        <v>1</v>
      </c>
      <c r="E10017" s="81"/>
    </row>
    <row r="10018" spans="1:5" x14ac:dyDescent="0.25">
      <c r="A10018" s="458">
        <v>44298</v>
      </c>
      <c r="B10018" s="81" t="s">
        <v>10</v>
      </c>
      <c r="C10018" s="81" t="s">
        <v>10</v>
      </c>
      <c r="D10018" s="459">
        <v>16</v>
      </c>
      <c r="E10018" s="81"/>
    </row>
    <row r="10019" spans="1:5" x14ac:dyDescent="0.25">
      <c r="A10019" s="458">
        <v>44299</v>
      </c>
      <c r="B10019" s="81" t="s">
        <v>14</v>
      </c>
      <c r="C10019" s="81" t="s">
        <v>936</v>
      </c>
      <c r="D10019" s="459">
        <v>1</v>
      </c>
      <c r="E10019" s="81"/>
    </row>
    <row r="10020" spans="1:5" x14ac:dyDescent="0.25">
      <c r="A10020" s="458">
        <v>44299</v>
      </c>
      <c r="B10020" s="81" t="s">
        <v>14</v>
      </c>
      <c r="C10020" s="81" t="s">
        <v>14</v>
      </c>
      <c r="D10020" s="459">
        <v>1</v>
      </c>
      <c r="E10020" s="81"/>
    </row>
    <row r="10021" spans="1:5" x14ac:dyDescent="0.25">
      <c r="A10021" s="458">
        <v>44299</v>
      </c>
      <c r="B10021" s="81" t="s">
        <v>14</v>
      </c>
      <c r="C10021" s="81" t="s">
        <v>16</v>
      </c>
      <c r="D10021" s="459">
        <v>1</v>
      </c>
      <c r="E10021" s="81"/>
    </row>
    <row r="10022" spans="1:5" x14ac:dyDescent="0.25">
      <c r="A10022" s="458">
        <v>44299</v>
      </c>
      <c r="B10022" s="81" t="s">
        <v>14</v>
      </c>
      <c r="C10022" s="81" t="s">
        <v>84</v>
      </c>
      <c r="D10022" s="459">
        <v>2</v>
      </c>
      <c r="E10022" s="81"/>
    </row>
    <row r="10023" spans="1:5" x14ac:dyDescent="0.25">
      <c r="A10023" s="458">
        <v>44299</v>
      </c>
      <c r="B10023" s="81" t="s">
        <v>20</v>
      </c>
      <c r="C10023" s="81" t="s">
        <v>20</v>
      </c>
      <c r="D10023" s="459">
        <v>8</v>
      </c>
      <c r="E10023" s="81"/>
    </row>
    <row r="10024" spans="1:5" x14ac:dyDescent="0.25">
      <c r="A10024" s="458">
        <v>44299</v>
      </c>
      <c r="B10024" s="81" t="s">
        <v>13</v>
      </c>
      <c r="C10024" s="460" t="s">
        <v>1161</v>
      </c>
      <c r="D10024" s="459">
        <v>1</v>
      </c>
      <c r="E10024" s="81"/>
    </row>
    <row r="10025" spans="1:5" x14ac:dyDescent="0.25">
      <c r="A10025" s="458">
        <v>44299</v>
      </c>
      <c r="B10025" s="81" t="s">
        <v>13</v>
      </c>
      <c r="C10025" s="81" t="s">
        <v>13</v>
      </c>
      <c r="D10025" s="459">
        <v>1</v>
      </c>
      <c r="E10025" s="81"/>
    </row>
    <row r="10026" spans="1:5" x14ac:dyDescent="0.25">
      <c r="A10026" s="458">
        <v>44299</v>
      </c>
      <c r="B10026" s="81" t="s">
        <v>13</v>
      </c>
      <c r="C10026" s="460" t="s">
        <v>1165</v>
      </c>
      <c r="D10026" s="459">
        <v>1</v>
      </c>
      <c r="E10026" s="81"/>
    </row>
    <row r="10027" spans="1:5" x14ac:dyDescent="0.25">
      <c r="A10027" s="458">
        <v>44299</v>
      </c>
      <c r="B10027" s="81" t="s">
        <v>13</v>
      </c>
      <c r="C10027" s="460" t="s">
        <v>1167</v>
      </c>
      <c r="D10027" s="459">
        <v>4</v>
      </c>
      <c r="E10027" s="81"/>
    </row>
    <row r="10028" spans="1:5" x14ac:dyDescent="0.25">
      <c r="A10028" s="458">
        <v>44299</v>
      </c>
      <c r="B10028" s="81" t="s">
        <v>24</v>
      </c>
      <c r="C10028" s="81" t="s">
        <v>23</v>
      </c>
      <c r="D10028" s="459">
        <v>2</v>
      </c>
      <c r="E10028" s="81"/>
    </row>
    <row r="10029" spans="1:5" x14ac:dyDescent="0.25">
      <c r="A10029" s="458">
        <v>44299</v>
      </c>
      <c r="B10029" s="81" t="s">
        <v>24</v>
      </c>
      <c r="C10029" s="81" t="s">
        <v>24</v>
      </c>
      <c r="D10029" s="459">
        <v>4</v>
      </c>
      <c r="E10029" s="81"/>
    </row>
    <row r="10030" spans="1:5" x14ac:dyDescent="0.25">
      <c r="A10030" s="458">
        <v>44299</v>
      </c>
      <c r="B10030" s="81" t="s">
        <v>24</v>
      </c>
      <c r="C10030" s="460" t="s">
        <v>1182</v>
      </c>
      <c r="D10030" s="459">
        <v>1</v>
      </c>
      <c r="E10030" s="81"/>
    </row>
    <row r="10031" spans="1:5" x14ac:dyDescent="0.25">
      <c r="A10031" s="458">
        <v>44299</v>
      </c>
      <c r="B10031" s="81" t="s">
        <v>47</v>
      </c>
      <c r="C10031" s="81" t="s">
        <v>47</v>
      </c>
      <c r="D10031" s="459">
        <v>1</v>
      </c>
      <c r="E10031" s="81"/>
    </row>
    <row r="10032" spans="1:5" x14ac:dyDescent="0.25">
      <c r="A10032" s="458">
        <v>44299</v>
      </c>
      <c r="B10032" s="81" t="s">
        <v>48</v>
      </c>
      <c r="C10032" s="460" t="s">
        <v>1380</v>
      </c>
      <c r="D10032" s="459">
        <v>0</v>
      </c>
      <c r="E10032" s="81"/>
    </row>
    <row r="10033" spans="1:5" x14ac:dyDescent="0.25">
      <c r="A10033" s="458">
        <v>44299</v>
      </c>
      <c r="B10033" s="81" t="s">
        <v>7</v>
      </c>
      <c r="C10033" s="460" t="s">
        <v>1191</v>
      </c>
      <c r="D10033" s="459">
        <v>1</v>
      </c>
      <c r="E10033" s="81"/>
    </row>
    <row r="10034" spans="1:5" x14ac:dyDescent="0.25">
      <c r="A10034" s="458">
        <v>44299</v>
      </c>
      <c r="B10034" s="81" t="s">
        <v>7</v>
      </c>
      <c r="C10034" s="81" t="s">
        <v>7</v>
      </c>
      <c r="D10034" s="459">
        <v>3</v>
      </c>
      <c r="E10034" s="81"/>
    </row>
    <row r="10035" spans="1:5" x14ac:dyDescent="0.25">
      <c r="A10035" s="458">
        <v>44299</v>
      </c>
      <c r="B10035" s="81" t="s">
        <v>9</v>
      </c>
      <c r="C10035" s="81" t="s">
        <v>9</v>
      </c>
      <c r="D10035" s="459">
        <v>36</v>
      </c>
      <c r="E10035" s="81"/>
    </row>
    <row r="10036" spans="1:5" x14ac:dyDescent="0.25">
      <c r="A10036" s="458">
        <v>44299</v>
      </c>
      <c r="B10036" s="81" t="s">
        <v>9</v>
      </c>
      <c r="C10036" s="81" t="s">
        <v>143</v>
      </c>
      <c r="D10036" s="459">
        <v>3</v>
      </c>
      <c r="E10036" s="81"/>
    </row>
    <row r="10037" spans="1:5" x14ac:dyDescent="0.25">
      <c r="A10037" s="458">
        <v>44299</v>
      </c>
      <c r="B10037" s="81" t="s">
        <v>15</v>
      </c>
      <c r="C10037" s="81" t="s">
        <v>1139</v>
      </c>
      <c r="D10037" s="459">
        <v>2</v>
      </c>
      <c r="E10037" s="81"/>
    </row>
    <row r="10038" spans="1:5" x14ac:dyDescent="0.25">
      <c r="A10038" s="458">
        <v>44299</v>
      </c>
      <c r="B10038" s="81" t="s">
        <v>11</v>
      </c>
      <c r="C10038" s="81" t="s">
        <v>64</v>
      </c>
      <c r="D10038" s="459">
        <v>1</v>
      </c>
      <c r="E10038" s="81"/>
    </row>
    <row r="10039" spans="1:5" x14ac:dyDescent="0.25">
      <c r="A10039" s="458">
        <v>44299</v>
      </c>
      <c r="B10039" s="81" t="s">
        <v>11</v>
      </c>
      <c r="C10039" s="81" t="s">
        <v>11</v>
      </c>
      <c r="D10039" s="459">
        <v>7</v>
      </c>
      <c r="E10039" s="81"/>
    </row>
    <row r="10040" spans="1:5" x14ac:dyDescent="0.25">
      <c r="A10040" s="458">
        <v>44299</v>
      </c>
      <c r="B10040" s="81" t="s">
        <v>11</v>
      </c>
      <c r="C10040" s="81" t="s">
        <v>133</v>
      </c>
      <c r="D10040" s="459">
        <v>1</v>
      </c>
      <c r="E10040" s="81"/>
    </row>
    <row r="10041" spans="1:5" x14ac:dyDescent="0.25">
      <c r="A10041" s="458">
        <v>44299</v>
      </c>
      <c r="B10041" s="81" t="s">
        <v>12</v>
      </c>
      <c r="C10041" s="81" t="s">
        <v>12</v>
      </c>
      <c r="D10041" s="459">
        <v>1</v>
      </c>
      <c r="E10041" s="81"/>
    </row>
    <row r="10042" spans="1:5" x14ac:dyDescent="0.25">
      <c r="A10042" s="458">
        <v>44299</v>
      </c>
      <c r="B10042" s="81" t="s">
        <v>8</v>
      </c>
      <c r="C10042" s="81" t="s">
        <v>72</v>
      </c>
      <c r="D10042" s="459">
        <v>2</v>
      </c>
      <c r="E10042" s="81"/>
    </row>
    <row r="10043" spans="1:5" x14ac:dyDescent="0.25">
      <c r="A10043" s="458">
        <v>44299</v>
      </c>
      <c r="B10043" s="81" t="s">
        <v>8</v>
      </c>
      <c r="C10043" s="460" t="s">
        <v>1232</v>
      </c>
      <c r="D10043" s="459">
        <v>4</v>
      </c>
      <c r="E10043" s="81"/>
    </row>
    <row r="10044" spans="1:5" x14ac:dyDescent="0.25">
      <c r="A10044" s="458">
        <v>44299</v>
      </c>
      <c r="B10044" s="81" t="s">
        <v>8</v>
      </c>
      <c r="C10044" s="81" t="s">
        <v>58</v>
      </c>
      <c r="D10044" s="459">
        <v>2</v>
      </c>
      <c r="E10044" s="81"/>
    </row>
    <row r="10045" spans="1:5" x14ac:dyDescent="0.25">
      <c r="A10045" s="458">
        <v>44299</v>
      </c>
      <c r="B10045" s="81" t="s">
        <v>8</v>
      </c>
      <c r="C10045" s="81" t="s">
        <v>203</v>
      </c>
      <c r="D10045" s="459">
        <v>1</v>
      </c>
      <c r="E10045" s="81"/>
    </row>
    <row r="10046" spans="1:5" x14ac:dyDescent="0.25">
      <c r="A10046" s="458">
        <v>44299</v>
      </c>
      <c r="B10046" s="81" t="s">
        <v>8</v>
      </c>
      <c r="C10046" s="81" t="s">
        <v>8</v>
      </c>
      <c r="D10046" s="459">
        <v>37</v>
      </c>
      <c r="E10046" s="81"/>
    </row>
    <row r="10047" spans="1:5" x14ac:dyDescent="0.25">
      <c r="A10047" s="458">
        <v>44299</v>
      </c>
      <c r="B10047" s="81" t="s">
        <v>8</v>
      </c>
      <c r="C10047" s="81" t="s">
        <v>185</v>
      </c>
      <c r="D10047" s="459">
        <v>1</v>
      </c>
      <c r="E10047" s="81"/>
    </row>
    <row r="10048" spans="1:5" x14ac:dyDescent="0.25">
      <c r="A10048" s="458">
        <v>44299</v>
      </c>
      <c r="B10048" s="81" t="s">
        <v>8</v>
      </c>
      <c r="C10048" s="81" t="s">
        <v>31</v>
      </c>
      <c r="D10048" s="459">
        <v>1</v>
      </c>
      <c r="E10048" s="81"/>
    </row>
    <row r="10049" spans="1:5" x14ac:dyDescent="0.25">
      <c r="A10049" s="458">
        <v>44299</v>
      </c>
      <c r="B10049" s="81" t="s">
        <v>8</v>
      </c>
      <c r="C10049" s="81" t="s">
        <v>592</v>
      </c>
      <c r="D10049" s="459">
        <v>1</v>
      </c>
      <c r="E10049" s="81"/>
    </row>
    <row r="10050" spans="1:5" x14ac:dyDescent="0.25">
      <c r="A10050" s="458">
        <v>44299</v>
      </c>
      <c r="B10050" s="81" t="s">
        <v>49</v>
      </c>
      <c r="C10050" s="81" t="s">
        <v>49</v>
      </c>
      <c r="D10050" s="459">
        <v>0</v>
      </c>
      <c r="E10050" s="81"/>
    </row>
    <row r="10051" spans="1:5" x14ac:dyDescent="0.25">
      <c r="A10051" s="458">
        <v>44299</v>
      </c>
      <c r="B10051" s="81" t="s">
        <v>50</v>
      </c>
      <c r="C10051" s="460" t="s">
        <v>1248</v>
      </c>
      <c r="D10051" s="459">
        <v>1</v>
      </c>
      <c r="E10051" s="81"/>
    </row>
    <row r="10052" spans="1:5" x14ac:dyDescent="0.25">
      <c r="A10052" s="458">
        <v>44299</v>
      </c>
      <c r="B10052" s="81" t="s">
        <v>50</v>
      </c>
      <c r="C10052" s="116" t="s">
        <v>1140</v>
      </c>
      <c r="D10052" s="459">
        <v>2</v>
      </c>
      <c r="E10052" s="81"/>
    </row>
    <row r="10053" spans="1:5" x14ac:dyDescent="0.25">
      <c r="A10053" s="458">
        <v>44299</v>
      </c>
      <c r="B10053" s="81" t="s">
        <v>50</v>
      </c>
      <c r="C10053" s="81" t="s">
        <v>365</v>
      </c>
      <c r="D10053" s="459">
        <v>7</v>
      </c>
      <c r="E10053" s="81"/>
    </row>
    <row r="10054" spans="1:5" x14ac:dyDescent="0.25">
      <c r="A10054" s="458">
        <v>44299</v>
      </c>
      <c r="B10054" s="81" t="s">
        <v>27</v>
      </c>
      <c r="C10054" s="460" t="s">
        <v>1252</v>
      </c>
      <c r="D10054" s="459">
        <v>1</v>
      </c>
      <c r="E10054" s="81"/>
    </row>
    <row r="10055" spans="1:5" x14ac:dyDescent="0.25">
      <c r="A10055" s="458">
        <v>44299</v>
      </c>
      <c r="B10055" s="81" t="s">
        <v>27</v>
      </c>
      <c r="C10055" s="81" t="s">
        <v>43</v>
      </c>
      <c r="D10055" s="459">
        <v>11</v>
      </c>
      <c r="E10055" s="81"/>
    </row>
    <row r="10056" spans="1:5" x14ac:dyDescent="0.25">
      <c r="A10056" s="458">
        <v>44299</v>
      </c>
      <c r="B10056" s="81" t="s">
        <v>27</v>
      </c>
      <c r="C10056" s="81" t="s">
        <v>921</v>
      </c>
      <c r="D10056" s="459">
        <v>1</v>
      </c>
      <c r="E10056" s="81"/>
    </row>
    <row r="10057" spans="1:5" x14ac:dyDescent="0.25">
      <c r="A10057" s="458">
        <v>44299</v>
      </c>
      <c r="B10057" s="81" t="s">
        <v>51</v>
      </c>
      <c r="C10057" s="81" t="s">
        <v>51</v>
      </c>
      <c r="D10057" s="459">
        <v>2</v>
      </c>
      <c r="E10057" s="81"/>
    </row>
    <row r="10058" spans="1:5" x14ac:dyDescent="0.25">
      <c r="A10058" s="458">
        <v>44299</v>
      </c>
      <c r="B10058" s="81" t="s">
        <v>10</v>
      </c>
      <c r="C10058" s="81" t="s">
        <v>10</v>
      </c>
      <c r="D10058" s="459">
        <v>6</v>
      </c>
      <c r="E10058" s="81"/>
    </row>
    <row r="10059" spans="1:5" x14ac:dyDescent="0.25">
      <c r="A10059" s="458">
        <v>44300</v>
      </c>
      <c r="B10059" s="81" t="s">
        <v>14</v>
      </c>
      <c r="C10059" s="81" t="s">
        <v>14</v>
      </c>
      <c r="D10059" s="459">
        <v>61</v>
      </c>
      <c r="E10059" s="81"/>
    </row>
    <row r="10060" spans="1:5" x14ac:dyDescent="0.25">
      <c r="A10060" s="458">
        <v>44300</v>
      </c>
      <c r="B10060" s="81" t="s">
        <v>14</v>
      </c>
      <c r="C10060" s="460" t="s">
        <v>1150</v>
      </c>
      <c r="D10060" s="459">
        <v>3</v>
      </c>
      <c r="E10060" s="81"/>
    </row>
    <row r="10061" spans="1:5" x14ac:dyDescent="0.25">
      <c r="A10061" s="458">
        <v>44300</v>
      </c>
      <c r="B10061" s="81" t="s">
        <v>14</v>
      </c>
      <c r="C10061" s="81" t="s">
        <v>16</v>
      </c>
      <c r="D10061" s="459">
        <v>81</v>
      </c>
      <c r="E10061" s="81"/>
    </row>
    <row r="10062" spans="1:5" x14ac:dyDescent="0.25">
      <c r="A10062" s="458">
        <v>44300</v>
      </c>
      <c r="B10062" s="81" t="s">
        <v>14</v>
      </c>
      <c r="C10062" s="81" t="s">
        <v>794</v>
      </c>
      <c r="D10062" s="459">
        <v>2</v>
      </c>
      <c r="E10062" s="81"/>
    </row>
    <row r="10063" spans="1:5" x14ac:dyDescent="0.25">
      <c r="A10063" s="458">
        <v>44300</v>
      </c>
      <c r="B10063" s="81" t="s">
        <v>14</v>
      </c>
      <c r="C10063" s="81" t="s">
        <v>84</v>
      </c>
      <c r="D10063" s="459">
        <v>29</v>
      </c>
      <c r="E10063" s="81"/>
    </row>
    <row r="10064" spans="1:5" x14ac:dyDescent="0.25">
      <c r="A10064" s="458">
        <v>44300</v>
      </c>
      <c r="B10064" s="81" t="s">
        <v>20</v>
      </c>
      <c r="C10064" s="81" t="s">
        <v>1004</v>
      </c>
      <c r="D10064" s="459">
        <v>1</v>
      </c>
      <c r="E10064" s="81"/>
    </row>
    <row r="10065" spans="1:5" x14ac:dyDescent="0.25">
      <c r="A10065" s="458">
        <v>44300</v>
      </c>
      <c r="B10065" s="81" t="s">
        <v>20</v>
      </c>
      <c r="C10065" s="81" t="s">
        <v>20</v>
      </c>
      <c r="D10065" s="459">
        <v>32</v>
      </c>
      <c r="E10065" s="81"/>
    </row>
    <row r="10066" spans="1:5" x14ac:dyDescent="0.25">
      <c r="A10066" s="458">
        <v>44300</v>
      </c>
      <c r="B10066" s="81" t="s">
        <v>13</v>
      </c>
      <c r="C10066" s="81" t="s">
        <v>13</v>
      </c>
      <c r="D10066" s="459">
        <v>5</v>
      </c>
      <c r="E10066" s="81"/>
    </row>
    <row r="10067" spans="1:5" x14ac:dyDescent="0.25">
      <c r="A10067" s="458">
        <v>44300</v>
      </c>
      <c r="B10067" s="81" t="s">
        <v>13</v>
      </c>
      <c r="C10067" s="460" t="s">
        <v>1165</v>
      </c>
      <c r="D10067" s="459">
        <v>5</v>
      </c>
      <c r="E10067" s="81"/>
    </row>
    <row r="10068" spans="1:5" x14ac:dyDescent="0.25">
      <c r="A10068" s="458">
        <v>44300</v>
      </c>
      <c r="B10068" s="81" t="s">
        <v>13</v>
      </c>
      <c r="C10068" s="460" t="s">
        <v>1167</v>
      </c>
      <c r="D10068" s="459">
        <v>10</v>
      </c>
      <c r="E10068" s="81"/>
    </row>
    <row r="10069" spans="1:5" x14ac:dyDescent="0.25">
      <c r="A10069" s="458">
        <v>44300</v>
      </c>
      <c r="B10069" s="81" t="s">
        <v>24</v>
      </c>
      <c r="C10069" s="81" t="s">
        <v>23</v>
      </c>
      <c r="D10069" s="459">
        <v>1</v>
      </c>
      <c r="E10069" s="81"/>
    </row>
    <row r="10070" spans="1:5" x14ac:dyDescent="0.25">
      <c r="A10070" s="458">
        <v>44300</v>
      </c>
      <c r="B10070" s="81" t="s">
        <v>24</v>
      </c>
      <c r="C10070" s="81" t="s">
        <v>24</v>
      </c>
      <c r="D10070" s="459">
        <v>3</v>
      </c>
      <c r="E10070" s="81"/>
    </row>
    <row r="10071" spans="1:5" x14ac:dyDescent="0.25">
      <c r="A10071" s="458">
        <v>44300</v>
      </c>
      <c r="B10071" s="81" t="s">
        <v>24</v>
      </c>
      <c r="C10071" s="460" t="s">
        <v>1182</v>
      </c>
      <c r="D10071" s="459">
        <v>1</v>
      </c>
      <c r="E10071" s="81"/>
    </row>
    <row r="10072" spans="1:5" x14ac:dyDescent="0.25">
      <c r="A10072" s="458">
        <v>44300</v>
      </c>
      <c r="B10072" s="81" t="s">
        <v>47</v>
      </c>
      <c r="C10072" s="81" t="s">
        <v>47</v>
      </c>
      <c r="D10072" s="459">
        <v>7</v>
      </c>
      <c r="E10072" s="81"/>
    </row>
    <row r="10073" spans="1:5" x14ac:dyDescent="0.25">
      <c r="A10073" s="458">
        <v>44300</v>
      </c>
      <c r="B10073" s="81" t="s">
        <v>48</v>
      </c>
      <c r="C10073" s="460" t="s">
        <v>1380</v>
      </c>
      <c r="D10073" s="459">
        <v>2</v>
      </c>
      <c r="E10073" s="81"/>
    </row>
    <row r="10074" spans="1:5" x14ac:dyDescent="0.25">
      <c r="A10074" s="458">
        <v>44300</v>
      </c>
      <c r="B10074" s="81" t="s">
        <v>7</v>
      </c>
      <c r="C10074" s="81" t="s">
        <v>7</v>
      </c>
      <c r="D10074" s="459">
        <v>12</v>
      </c>
      <c r="E10074" s="81"/>
    </row>
    <row r="10075" spans="1:5" x14ac:dyDescent="0.25">
      <c r="A10075" s="458">
        <v>44300</v>
      </c>
      <c r="B10075" s="81" t="s">
        <v>9</v>
      </c>
      <c r="C10075" s="460" t="s">
        <v>1192</v>
      </c>
      <c r="D10075" s="459">
        <v>1</v>
      </c>
      <c r="E10075" s="81"/>
    </row>
    <row r="10076" spans="1:5" x14ac:dyDescent="0.25">
      <c r="A10076" s="458">
        <v>44300</v>
      </c>
      <c r="B10076" s="81" t="s">
        <v>9</v>
      </c>
      <c r="C10076" s="460" t="s">
        <v>1193</v>
      </c>
      <c r="D10076" s="459">
        <v>1</v>
      </c>
      <c r="E10076" s="81"/>
    </row>
    <row r="10077" spans="1:5" x14ac:dyDescent="0.25">
      <c r="A10077" s="458">
        <v>44300</v>
      </c>
      <c r="B10077" s="81" t="s">
        <v>9</v>
      </c>
      <c r="C10077" s="81" t="s">
        <v>9</v>
      </c>
      <c r="D10077" s="459">
        <v>40</v>
      </c>
      <c r="E10077" s="81"/>
    </row>
    <row r="10078" spans="1:5" x14ac:dyDescent="0.25">
      <c r="A10078" s="458">
        <v>44300</v>
      </c>
      <c r="B10078" s="81" t="s">
        <v>9</v>
      </c>
      <c r="C10078" s="81" t="s">
        <v>17</v>
      </c>
      <c r="D10078" s="459">
        <v>2</v>
      </c>
      <c r="E10078" s="81"/>
    </row>
    <row r="10079" spans="1:5" x14ac:dyDescent="0.25">
      <c r="A10079" s="458">
        <v>44300</v>
      </c>
      <c r="B10079" s="81" t="s">
        <v>9</v>
      </c>
      <c r="C10079" s="460" t="s">
        <v>1202</v>
      </c>
      <c r="D10079" s="459">
        <v>1</v>
      </c>
      <c r="E10079" s="81"/>
    </row>
    <row r="10080" spans="1:5" x14ac:dyDescent="0.25">
      <c r="A10080" s="458">
        <v>44300</v>
      </c>
      <c r="B10080" s="81" t="s">
        <v>9</v>
      </c>
      <c r="C10080" s="81" t="s">
        <v>143</v>
      </c>
      <c r="D10080" s="459">
        <v>14</v>
      </c>
      <c r="E10080" s="81"/>
    </row>
    <row r="10081" spans="1:5" x14ac:dyDescent="0.25">
      <c r="A10081" s="458">
        <v>44300</v>
      </c>
      <c r="B10081" s="81" t="s">
        <v>15</v>
      </c>
      <c r="C10081" s="81" t="s">
        <v>1139</v>
      </c>
      <c r="D10081" s="459">
        <v>2</v>
      </c>
      <c r="E10081" s="81"/>
    </row>
    <row r="10082" spans="1:5" x14ac:dyDescent="0.25">
      <c r="A10082" s="458">
        <v>44300</v>
      </c>
      <c r="B10082" s="81" t="s">
        <v>11</v>
      </c>
      <c r="C10082" s="81" t="s">
        <v>64</v>
      </c>
      <c r="D10082" s="459">
        <v>2</v>
      </c>
      <c r="E10082" s="81"/>
    </row>
    <row r="10083" spans="1:5" x14ac:dyDescent="0.25">
      <c r="A10083" s="458">
        <v>44300</v>
      </c>
      <c r="B10083" s="81" t="s">
        <v>11</v>
      </c>
      <c r="C10083" s="81" t="s">
        <v>1101</v>
      </c>
      <c r="D10083" s="459">
        <v>7</v>
      </c>
      <c r="E10083" s="81"/>
    </row>
    <row r="10084" spans="1:5" x14ac:dyDescent="0.25">
      <c r="A10084" s="458">
        <v>44300</v>
      </c>
      <c r="B10084" s="81" t="s">
        <v>11</v>
      </c>
      <c r="C10084" s="81" t="s">
        <v>333</v>
      </c>
      <c r="D10084" s="459">
        <v>2</v>
      </c>
      <c r="E10084" s="81"/>
    </row>
    <row r="10085" spans="1:5" x14ac:dyDescent="0.25">
      <c r="A10085" s="458">
        <v>44300</v>
      </c>
      <c r="B10085" s="81" t="s">
        <v>11</v>
      </c>
      <c r="C10085" s="81" t="s">
        <v>141</v>
      </c>
      <c r="D10085" s="459">
        <v>1</v>
      </c>
      <c r="E10085" s="81"/>
    </row>
    <row r="10086" spans="1:5" x14ac:dyDescent="0.25">
      <c r="A10086" s="458">
        <v>44300</v>
      </c>
      <c r="B10086" s="81" t="s">
        <v>11</v>
      </c>
      <c r="C10086" s="81" t="s">
        <v>11</v>
      </c>
      <c r="D10086" s="459">
        <v>31</v>
      </c>
      <c r="E10086" s="81"/>
    </row>
    <row r="10087" spans="1:5" x14ac:dyDescent="0.25">
      <c r="A10087" s="458">
        <v>44300</v>
      </c>
      <c r="B10087" s="81" t="s">
        <v>11</v>
      </c>
      <c r="C10087" s="81" t="s">
        <v>133</v>
      </c>
      <c r="D10087" s="459">
        <v>8</v>
      </c>
      <c r="E10087" s="81"/>
    </row>
    <row r="10088" spans="1:5" x14ac:dyDescent="0.25">
      <c r="A10088" s="458">
        <v>44300</v>
      </c>
      <c r="B10088" s="81" t="s">
        <v>12</v>
      </c>
      <c r="C10088" s="81" t="s">
        <v>12</v>
      </c>
      <c r="D10088" s="459">
        <v>4</v>
      </c>
      <c r="E10088" s="81"/>
    </row>
    <row r="10089" spans="1:5" x14ac:dyDescent="0.25">
      <c r="A10089" s="458">
        <v>44300</v>
      </c>
      <c r="B10089" s="81" t="s">
        <v>8</v>
      </c>
      <c r="C10089" s="460" t="s">
        <v>1226</v>
      </c>
      <c r="D10089" s="459">
        <v>2</v>
      </c>
      <c r="E10089" s="81"/>
    </row>
    <row r="10090" spans="1:5" x14ac:dyDescent="0.25">
      <c r="A10090" s="458">
        <v>44300</v>
      </c>
      <c r="B10090" s="81" t="s">
        <v>8</v>
      </c>
      <c r="C10090" s="81" t="s">
        <v>72</v>
      </c>
      <c r="D10090" s="459">
        <v>5</v>
      </c>
      <c r="E10090" s="81"/>
    </row>
    <row r="10091" spans="1:5" x14ac:dyDescent="0.25">
      <c r="A10091" s="458">
        <v>44300</v>
      </c>
      <c r="B10091" s="81" t="s">
        <v>8</v>
      </c>
      <c r="C10091" s="460" t="s">
        <v>1232</v>
      </c>
      <c r="D10091" s="459">
        <v>7</v>
      </c>
      <c r="E10091" s="81"/>
    </row>
    <row r="10092" spans="1:5" x14ac:dyDescent="0.25">
      <c r="A10092" s="458">
        <v>44300</v>
      </c>
      <c r="B10092" s="81" t="s">
        <v>8</v>
      </c>
      <c r="C10092" s="81" t="s">
        <v>58</v>
      </c>
      <c r="D10092" s="459">
        <v>2</v>
      </c>
      <c r="E10092" s="81"/>
    </row>
    <row r="10093" spans="1:5" x14ac:dyDescent="0.25">
      <c r="A10093" s="458">
        <v>44300</v>
      </c>
      <c r="B10093" s="81" t="s">
        <v>8</v>
      </c>
      <c r="C10093" s="81" t="s">
        <v>140</v>
      </c>
      <c r="D10093" s="459">
        <v>6</v>
      </c>
      <c r="E10093" s="81"/>
    </row>
    <row r="10094" spans="1:5" x14ac:dyDescent="0.25">
      <c r="A10094" s="458">
        <v>44300</v>
      </c>
      <c r="B10094" s="81" t="s">
        <v>8</v>
      </c>
      <c r="C10094" s="81" t="s">
        <v>132</v>
      </c>
      <c r="D10094" s="459">
        <v>1</v>
      </c>
      <c r="E10094" s="81"/>
    </row>
    <row r="10095" spans="1:5" x14ac:dyDescent="0.25">
      <c r="A10095" s="458">
        <v>44300</v>
      </c>
      <c r="B10095" s="81" t="s">
        <v>8</v>
      </c>
      <c r="C10095" s="81" t="s">
        <v>40</v>
      </c>
      <c r="D10095" s="459">
        <v>6</v>
      </c>
      <c r="E10095" s="81"/>
    </row>
    <row r="10096" spans="1:5" x14ac:dyDescent="0.25">
      <c r="A10096" s="458">
        <v>44300</v>
      </c>
      <c r="B10096" s="81" t="s">
        <v>8</v>
      </c>
      <c r="C10096" s="81" t="s">
        <v>8</v>
      </c>
      <c r="D10096" s="459">
        <v>124</v>
      </c>
      <c r="E10096" s="81"/>
    </row>
    <row r="10097" spans="1:5" x14ac:dyDescent="0.25">
      <c r="A10097" s="458">
        <v>44300</v>
      </c>
      <c r="B10097" s="81" t="s">
        <v>8</v>
      </c>
      <c r="C10097" s="81" t="s">
        <v>31</v>
      </c>
      <c r="D10097" s="459">
        <v>10</v>
      </c>
      <c r="E10097" s="81"/>
    </row>
    <row r="10098" spans="1:5" x14ac:dyDescent="0.25">
      <c r="A10098" s="458">
        <v>44300</v>
      </c>
      <c r="B10098" s="81" t="s">
        <v>8</v>
      </c>
      <c r="C10098" s="81" t="s">
        <v>129</v>
      </c>
      <c r="D10098" s="459">
        <v>1</v>
      </c>
      <c r="E10098" s="81"/>
    </row>
    <row r="10099" spans="1:5" x14ac:dyDescent="0.25">
      <c r="A10099" s="458">
        <v>44300</v>
      </c>
      <c r="B10099" s="81" t="s">
        <v>8</v>
      </c>
      <c r="C10099" s="81" t="s">
        <v>79</v>
      </c>
      <c r="D10099" s="459">
        <v>1</v>
      </c>
      <c r="E10099" s="81"/>
    </row>
    <row r="10100" spans="1:5" x14ac:dyDescent="0.25">
      <c r="A10100" s="458">
        <v>44300</v>
      </c>
      <c r="B10100" s="81" t="s">
        <v>8</v>
      </c>
      <c r="C10100" s="81" t="s">
        <v>110</v>
      </c>
      <c r="D10100" s="459">
        <v>1</v>
      </c>
      <c r="E10100" s="81"/>
    </row>
    <row r="10101" spans="1:5" x14ac:dyDescent="0.25">
      <c r="A10101" s="458">
        <v>44300</v>
      </c>
      <c r="B10101" s="81" t="s">
        <v>8</v>
      </c>
      <c r="C10101" s="81" t="s">
        <v>345</v>
      </c>
      <c r="D10101" s="459">
        <v>2</v>
      </c>
      <c r="E10101" s="81"/>
    </row>
    <row r="10102" spans="1:5" x14ac:dyDescent="0.25">
      <c r="A10102" s="458">
        <v>44300</v>
      </c>
      <c r="B10102" s="81" t="s">
        <v>49</v>
      </c>
      <c r="C10102" s="460" t="s">
        <v>1246</v>
      </c>
      <c r="D10102" s="459">
        <v>2</v>
      </c>
      <c r="E10102" s="81"/>
    </row>
    <row r="10103" spans="1:5" x14ac:dyDescent="0.25">
      <c r="A10103" s="458">
        <v>44300</v>
      </c>
      <c r="B10103" s="81" t="s">
        <v>49</v>
      </c>
      <c r="C10103" s="81" t="s">
        <v>49</v>
      </c>
      <c r="D10103" s="459">
        <v>5</v>
      </c>
      <c r="E10103" s="81"/>
    </row>
    <row r="10104" spans="1:5" x14ac:dyDescent="0.25">
      <c r="A10104" s="458">
        <v>44300</v>
      </c>
      <c r="B10104" s="81" t="s">
        <v>50</v>
      </c>
      <c r="C10104" s="81" t="s">
        <v>804</v>
      </c>
      <c r="D10104" s="459">
        <v>1</v>
      </c>
      <c r="E10104" s="81"/>
    </row>
    <row r="10105" spans="1:5" x14ac:dyDescent="0.25">
      <c r="A10105" s="458">
        <v>44300</v>
      </c>
      <c r="B10105" s="81" t="s">
        <v>50</v>
      </c>
      <c r="C10105" s="460" t="s">
        <v>1247</v>
      </c>
      <c r="D10105" s="459">
        <v>2</v>
      </c>
      <c r="E10105" s="81"/>
    </row>
    <row r="10106" spans="1:5" x14ac:dyDescent="0.25">
      <c r="A10106" s="458">
        <v>44300</v>
      </c>
      <c r="B10106" s="81" t="s">
        <v>50</v>
      </c>
      <c r="C10106" s="116" t="s">
        <v>1140</v>
      </c>
      <c r="D10106" s="459">
        <v>2</v>
      </c>
      <c r="E10106" s="81"/>
    </row>
    <row r="10107" spans="1:5" x14ac:dyDescent="0.25">
      <c r="A10107" s="458">
        <v>44300</v>
      </c>
      <c r="B10107" s="81" t="s">
        <v>50</v>
      </c>
      <c r="C10107" s="81" t="s">
        <v>365</v>
      </c>
      <c r="D10107" s="459">
        <v>12</v>
      </c>
      <c r="E10107" s="81"/>
    </row>
    <row r="10108" spans="1:5" x14ac:dyDescent="0.25">
      <c r="A10108" s="458">
        <v>44300</v>
      </c>
      <c r="B10108" s="81" t="s">
        <v>27</v>
      </c>
      <c r="C10108" s="81" t="s">
        <v>233</v>
      </c>
      <c r="D10108" s="459">
        <v>1</v>
      </c>
      <c r="E10108" s="81"/>
    </row>
    <row r="10109" spans="1:5" x14ac:dyDescent="0.25">
      <c r="A10109" s="458">
        <v>44300</v>
      </c>
      <c r="B10109" s="81" t="s">
        <v>27</v>
      </c>
      <c r="C10109" s="460" t="s">
        <v>1254</v>
      </c>
      <c r="D10109" s="459">
        <v>2</v>
      </c>
      <c r="E10109" s="81"/>
    </row>
    <row r="10110" spans="1:5" x14ac:dyDescent="0.25">
      <c r="A10110" s="458">
        <v>44300</v>
      </c>
      <c r="B10110" s="81" t="s">
        <v>27</v>
      </c>
      <c r="C10110" s="81" t="s">
        <v>43</v>
      </c>
      <c r="D10110" s="459">
        <v>44</v>
      </c>
      <c r="E10110" s="81"/>
    </row>
    <row r="10111" spans="1:5" x14ac:dyDescent="0.25">
      <c r="A10111" s="458">
        <v>44300</v>
      </c>
      <c r="B10111" s="81" t="s">
        <v>27</v>
      </c>
      <c r="C10111" s="81" t="s">
        <v>928</v>
      </c>
      <c r="D10111" s="459">
        <v>1</v>
      </c>
      <c r="E10111" s="81"/>
    </row>
    <row r="10112" spans="1:5" x14ac:dyDescent="0.25">
      <c r="A10112" s="458">
        <v>44300</v>
      </c>
      <c r="B10112" s="81" t="s">
        <v>27</v>
      </c>
      <c r="C10112" s="81" t="s">
        <v>619</v>
      </c>
      <c r="D10112" s="459">
        <v>2</v>
      </c>
      <c r="E10112" s="81"/>
    </row>
    <row r="10113" spans="1:5" x14ac:dyDescent="0.25">
      <c r="A10113" s="458">
        <v>44300</v>
      </c>
      <c r="B10113" s="81" t="s">
        <v>51</v>
      </c>
      <c r="C10113" s="81" t="s">
        <v>747</v>
      </c>
      <c r="D10113" s="459">
        <v>1</v>
      </c>
      <c r="E10113" s="81"/>
    </row>
    <row r="10114" spans="1:5" x14ac:dyDescent="0.25">
      <c r="A10114" s="458">
        <v>44300</v>
      </c>
      <c r="B10114" s="81" t="s">
        <v>51</v>
      </c>
      <c r="C10114" s="460" t="s">
        <v>697</v>
      </c>
      <c r="D10114" s="459">
        <v>1</v>
      </c>
      <c r="E10114" s="81"/>
    </row>
    <row r="10115" spans="1:5" x14ac:dyDescent="0.25">
      <c r="A10115" s="458">
        <v>44300</v>
      </c>
      <c r="B10115" s="81" t="s">
        <v>51</v>
      </c>
      <c r="C10115" s="81" t="s">
        <v>51</v>
      </c>
      <c r="D10115" s="459">
        <v>11</v>
      </c>
      <c r="E10115" s="81"/>
    </row>
    <row r="10116" spans="1:5" x14ac:dyDescent="0.25">
      <c r="A10116" s="458">
        <v>44300</v>
      </c>
      <c r="B10116" s="81" t="s">
        <v>10</v>
      </c>
      <c r="C10116" s="81" t="s">
        <v>340</v>
      </c>
      <c r="D10116" s="459">
        <v>1</v>
      </c>
      <c r="E10116" s="81"/>
    </row>
    <row r="10117" spans="1:5" x14ac:dyDescent="0.25">
      <c r="A10117" s="458">
        <v>44300</v>
      </c>
      <c r="B10117" s="81" t="s">
        <v>10</v>
      </c>
      <c r="C10117" s="81" t="s">
        <v>10</v>
      </c>
      <c r="D10117" s="459">
        <v>8</v>
      </c>
      <c r="E10117" s="81"/>
    </row>
    <row r="10118" spans="1:5" x14ac:dyDescent="0.25">
      <c r="A10118" s="458">
        <v>44301</v>
      </c>
      <c r="B10118" s="81" t="s">
        <v>14</v>
      </c>
      <c r="C10118" s="81" t="s">
        <v>936</v>
      </c>
      <c r="D10118" s="459">
        <v>1</v>
      </c>
      <c r="E10118" s="81"/>
    </row>
    <row r="10119" spans="1:5" x14ac:dyDescent="0.25">
      <c r="A10119" s="458">
        <v>44301</v>
      </c>
      <c r="B10119" s="81" t="s">
        <v>14</v>
      </c>
      <c r="C10119" s="81" t="s">
        <v>14</v>
      </c>
      <c r="D10119" s="459">
        <v>34</v>
      </c>
      <c r="E10119" s="81"/>
    </row>
    <row r="10120" spans="1:5" x14ac:dyDescent="0.25">
      <c r="A10120" s="458">
        <v>44301</v>
      </c>
      <c r="B10120" s="81" t="s">
        <v>14</v>
      </c>
      <c r="C10120" s="81" t="s">
        <v>16</v>
      </c>
      <c r="D10120" s="459">
        <v>30</v>
      </c>
      <c r="E10120" s="81"/>
    </row>
    <row r="10121" spans="1:5" x14ac:dyDescent="0.25">
      <c r="A10121" s="458">
        <v>44301</v>
      </c>
      <c r="B10121" s="81" t="s">
        <v>14</v>
      </c>
      <c r="C10121" s="81" t="s">
        <v>794</v>
      </c>
      <c r="D10121" s="459">
        <v>1</v>
      </c>
      <c r="E10121" s="81"/>
    </row>
    <row r="10122" spans="1:5" x14ac:dyDescent="0.25">
      <c r="A10122" s="458">
        <v>44301</v>
      </c>
      <c r="B10122" s="81" t="s">
        <v>14</v>
      </c>
      <c r="C10122" s="81" t="s">
        <v>84</v>
      </c>
      <c r="D10122" s="459">
        <v>11</v>
      </c>
      <c r="E10122" s="81"/>
    </row>
    <row r="10123" spans="1:5" x14ac:dyDescent="0.25">
      <c r="A10123" s="458">
        <v>44301</v>
      </c>
      <c r="B10123" s="81" t="s">
        <v>20</v>
      </c>
      <c r="C10123" s="81" t="s">
        <v>20</v>
      </c>
      <c r="D10123" s="459">
        <v>38</v>
      </c>
      <c r="E10123" s="81"/>
    </row>
    <row r="10124" spans="1:5" x14ac:dyDescent="0.25">
      <c r="A10124" s="458">
        <v>44301</v>
      </c>
      <c r="B10124" s="81" t="s">
        <v>20</v>
      </c>
      <c r="C10124" s="460" t="s">
        <v>1155</v>
      </c>
      <c r="D10124" s="459">
        <v>1</v>
      </c>
      <c r="E10124" s="81"/>
    </row>
    <row r="10125" spans="1:5" x14ac:dyDescent="0.25">
      <c r="A10125" s="458">
        <v>44301</v>
      </c>
      <c r="B10125" s="81" t="s">
        <v>20</v>
      </c>
      <c r="C10125" s="81" t="s">
        <v>363</v>
      </c>
      <c r="D10125" s="459">
        <v>1</v>
      </c>
      <c r="E10125" s="81"/>
    </row>
    <row r="10126" spans="1:5" x14ac:dyDescent="0.25">
      <c r="A10126" s="458">
        <v>44301</v>
      </c>
      <c r="B10126" s="81" t="s">
        <v>20</v>
      </c>
      <c r="C10126" s="81" t="s">
        <v>861</v>
      </c>
      <c r="D10126" s="459">
        <v>1</v>
      </c>
      <c r="E10126" s="81"/>
    </row>
    <row r="10127" spans="1:5" x14ac:dyDescent="0.25">
      <c r="A10127" s="458">
        <v>44301</v>
      </c>
      <c r="B10127" s="81" t="s">
        <v>13</v>
      </c>
      <c r="C10127" s="81" t="s">
        <v>13</v>
      </c>
      <c r="D10127" s="459">
        <v>4</v>
      </c>
      <c r="E10127" s="81"/>
    </row>
    <row r="10128" spans="1:5" x14ac:dyDescent="0.25">
      <c r="A10128" s="458">
        <v>44301</v>
      </c>
      <c r="B10128" s="81" t="s">
        <v>13</v>
      </c>
      <c r="C10128" s="460" t="s">
        <v>1165</v>
      </c>
      <c r="D10128" s="459">
        <v>3</v>
      </c>
      <c r="E10128" s="81"/>
    </row>
    <row r="10129" spans="1:5" x14ac:dyDescent="0.25">
      <c r="A10129" s="458">
        <v>44301</v>
      </c>
      <c r="B10129" s="81" t="s">
        <v>13</v>
      </c>
      <c r="C10129" s="460" t="s">
        <v>1167</v>
      </c>
      <c r="D10129" s="459">
        <v>3</v>
      </c>
      <c r="E10129" s="81"/>
    </row>
    <row r="10130" spans="1:5" x14ac:dyDescent="0.25">
      <c r="A10130" s="458">
        <v>44301</v>
      </c>
      <c r="B10130" s="81" t="s">
        <v>24</v>
      </c>
      <c r="C10130" s="81" t="s">
        <v>23</v>
      </c>
      <c r="D10130" s="459">
        <v>3</v>
      </c>
      <c r="E10130" s="81"/>
    </row>
    <row r="10131" spans="1:5" x14ac:dyDescent="0.25">
      <c r="A10131" s="458">
        <v>44301</v>
      </c>
      <c r="B10131" s="81" t="s">
        <v>24</v>
      </c>
      <c r="C10131" s="81" t="s">
        <v>24</v>
      </c>
      <c r="D10131" s="459">
        <v>11</v>
      </c>
      <c r="E10131" s="81"/>
    </row>
    <row r="10132" spans="1:5" x14ac:dyDescent="0.25">
      <c r="A10132" s="458">
        <v>44301</v>
      </c>
      <c r="B10132" s="81" t="s">
        <v>24</v>
      </c>
      <c r="C10132" s="460" t="s">
        <v>1182</v>
      </c>
      <c r="D10132" s="459">
        <v>1</v>
      </c>
      <c r="E10132" s="81"/>
    </row>
    <row r="10133" spans="1:5" x14ac:dyDescent="0.25">
      <c r="A10133" s="458">
        <v>44301</v>
      </c>
      <c r="B10133" s="81" t="s">
        <v>24</v>
      </c>
      <c r="C10133" s="81" t="s">
        <v>37</v>
      </c>
      <c r="D10133" s="459">
        <v>1</v>
      </c>
      <c r="E10133" s="81"/>
    </row>
    <row r="10134" spans="1:5" x14ac:dyDescent="0.25">
      <c r="A10134" s="458">
        <v>44301</v>
      </c>
      <c r="B10134" s="81" t="s">
        <v>24</v>
      </c>
      <c r="C10134" s="81" t="s">
        <v>36</v>
      </c>
      <c r="D10134" s="459">
        <v>1</v>
      </c>
      <c r="E10134" s="81"/>
    </row>
    <row r="10135" spans="1:5" x14ac:dyDescent="0.25">
      <c r="A10135" s="458">
        <v>44301</v>
      </c>
      <c r="B10135" s="81" t="s">
        <v>47</v>
      </c>
      <c r="C10135" s="81" t="s">
        <v>1033</v>
      </c>
      <c r="D10135" s="459">
        <v>2</v>
      </c>
      <c r="E10135" s="81"/>
    </row>
    <row r="10136" spans="1:5" x14ac:dyDescent="0.25">
      <c r="A10136" s="458">
        <v>44301</v>
      </c>
      <c r="B10136" s="81" t="s">
        <v>47</v>
      </c>
      <c r="C10136" s="81" t="s">
        <v>47</v>
      </c>
      <c r="D10136" s="459">
        <v>4</v>
      </c>
      <c r="E10136" s="81"/>
    </row>
    <row r="10137" spans="1:5" x14ac:dyDescent="0.25">
      <c r="A10137" s="458">
        <v>44301</v>
      </c>
      <c r="B10137" s="81" t="s">
        <v>47</v>
      </c>
      <c r="C10137" s="81" t="s">
        <v>906</v>
      </c>
      <c r="D10137" s="459">
        <v>5</v>
      </c>
      <c r="E10137" s="81"/>
    </row>
    <row r="10138" spans="1:5" x14ac:dyDescent="0.25">
      <c r="A10138" s="458">
        <v>44301</v>
      </c>
      <c r="B10138" s="81" t="s">
        <v>48</v>
      </c>
      <c r="C10138" s="460" t="s">
        <v>1380</v>
      </c>
      <c r="D10138" s="459">
        <v>1</v>
      </c>
      <c r="E10138" s="81"/>
    </row>
    <row r="10139" spans="1:5" x14ac:dyDescent="0.25">
      <c r="A10139" s="458">
        <v>44301</v>
      </c>
      <c r="B10139" s="81" t="s">
        <v>7</v>
      </c>
      <c r="C10139" s="460" t="s">
        <v>1191</v>
      </c>
      <c r="D10139" s="459">
        <v>6</v>
      </c>
      <c r="E10139" s="81"/>
    </row>
    <row r="10140" spans="1:5" x14ac:dyDescent="0.25">
      <c r="A10140" s="458">
        <v>44301</v>
      </c>
      <c r="B10140" s="81" t="s">
        <v>7</v>
      </c>
      <c r="C10140" s="81" t="s">
        <v>7</v>
      </c>
      <c r="D10140" s="459">
        <v>20</v>
      </c>
      <c r="E10140" s="81"/>
    </row>
    <row r="10141" spans="1:5" x14ac:dyDescent="0.25">
      <c r="A10141" s="458">
        <v>44301</v>
      </c>
      <c r="B10141" s="81" t="s">
        <v>9</v>
      </c>
      <c r="C10141" s="460" t="s">
        <v>1192</v>
      </c>
      <c r="D10141" s="459">
        <v>1</v>
      </c>
      <c r="E10141" s="81"/>
    </row>
    <row r="10142" spans="1:5" x14ac:dyDescent="0.25">
      <c r="A10142" s="458">
        <v>44301</v>
      </c>
      <c r="B10142" s="81" t="s">
        <v>9</v>
      </c>
      <c r="C10142" s="81" t="s">
        <v>362</v>
      </c>
      <c r="D10142" s="459">
        <v>1</v>
      </c>
      <c r="E10142" s="81"/>
    </row>
    <row r="10143" spans="1:5" x14ac:dyDescent="0.25">
      <c r="A10143" s="458">
        <v>44301</v>
      </c>
      <c r="B10143" s="81" t="s">
        <v>9</v>
      </c>
      <c r="C10143" s="81" t="s">
        <v>9</v>
      </c>
      <c r="D10143" s="459">
        <v>76</v>
      </c>
      <c r="E10143" s="81"/>
    </row>
    <row r="10144" spans="1:5" x14ac:dyDescent="0.25">
      <c r="A10144" s="458">
        <v>44301</v>
      </c>
      <c r="B10144" s="81" t="s">
        <v>9</v>
      </c>
      <c r="C10144" s="81" t="s">
        <v>17</v>
      </c>
      <c r="D10144" s="459">
        <v>1</v>
      </c>
      <c r="E10144" s="81"/>
    </row>
    <row r="10145" spans="1:5" x14ac:dyDescent="0.25">
      <c r="A10145" s="458">
        <v>44301</v>
      </c>
      <c r="B10145" s="81" t="s">
        <v>9</v>
      </c>
      <c r="C10145" s="460" t="s">
        <v>1202</v>
      </c>
      <c r="D10145" s="459">
        <v>2</v>
      </c>
      <c r="E10145" s="81"/>
    </row>
    <row r="10146" spans="1:5" x14ac:dyDescent="0.25">
      <c r="A10146" s="458">
        <v>44301</v>
      </c>
      <c r="B10146" s="81" t="s">
        <v>9</v>
      </c>
      <c r="C10146" s="81" t="s">
        <v>143</v>
      </c>
      <c r="D10146" s="459">
        <v>8</v>
      </c>
      <c r="E10146" s="81"/>
    </row>
    <row r="10147" spans="1:5" x14ac:dyDescent="0.25">
      <c r="A10147" s="458">
        <v>44301</v>
      </c>
      <c r="B10147" s="81" t="s">
        <v>15</v>
      </c>
      <c r="C10147" s="81" t="s">
        <v>1139</v>
      </c>
      <c r="D10147" s="459">
        <v>2</v>
      </c>
      <c r="E10147" s="81"/>
    </row>
    <row r="10148" spans="1:5" x14ac:dyDescent="0.25">
      <c r="A10148" s="458">
        <v>44301</v>
      </c>
      <c r="B10148" s="81" t="s">
        <v>15</v>
      </c>
      <c r="C10148" s="81" t="s">
        <v>283</v>
      </c>
      <c r="D10148" s="459">
        <v>2</v>
      </c>
      <c r="E10148" s="81"/>
    </row>
    <row r="10149" spans="1:5" x14ac:dyDescent="0.25">
      <c r="A10149" s="458">
        <v>44301</v>
      </c>
      <c r="B10149" s="81" t="s">
        <v>11</v>
      </c>
      <c r="C10149" s="81" t="s">
        <v>64</v>
      </c>
      <c r="D10149" s="459">
        <v>2</v>
      </c>
      <c r="E10149" s="81"/>
    </row>
    <row r="10150" spans="1:5" x14ac:dyDescent="0.25">
      <c r="A10150" s="458">
        <v>44301</v>
      </c>
      <c r="B10150" s="81" t="s">
        <v>11</v>
      </c>
      <c r="C10150" s="81" t="s">
        <v>333</v>
      </c>
      <c r="D10150" s="459">
        <v>7</v>
      </c>
      <c r="E10150" s="81"/>
    </row>
    <row r="10151" spans="1:5" x14ac:dyDescent="0.25">
      <c r="A10151" s="458">
        <v>44301</v>
      </c>
      <c r="B10151" s="81" t="s">
        <v>11</v>
      </c>
      <c r="C10151" s="81" t="s">
        <v>11</v>
      </c>
      <c r="D10151" s="459">
        <v>30</v>
      </c>
      <c r="E10151" s="81"/>
    </row>
    <row r="10152" spans="1:5" x14ac:dyDescent="0.25">
      <c r="A10152" s="458">
        <v>44301</v>
      </c>
      <c r="B10152" s="81" t="s">
        <v>11</v>
      </c>
      <c r="C10152" s="81" t="s">
        <v>133</v>
      </c>
      <c r="D10152" s="459">
        <v>1</v>
      </c>
      <c r="E10152" s="81"/>
    </row>
    <row r="10153" spans="1:5" x14ac:dyDescent="0.25">
      <c r="A10153" s="458">
        <v>44301</v>
      </c>
      <c r="B10153" s="81" t="s">
        <v>12</v>
      </c>
      <c r="C10153" s="81" t="s">
        <v>73</v>
      </c>
      <c r="D10153" s="459">
        <v>2</v>
      </c>
      <c r="E10153" s="81"/>
    </row>
    <row r="10154" spans="1:5" x14ac:dyDescent="0.25">
      <c r="A10154" s="458">
        <v>44301</v>
      </c>
      <c r="B10154" s="81" t="s">
        <v>8</v>
      </c>
      <c r="C10154" s="81" t="s">
        <v>72</v>
      </c>
      <c r="D10154" s="459">
        <v>2</v>
      </c>
      <c r="E10154" s="81"/>
    </row>
    <row r="10155" spans="1:5" x14ac:dyDescent="0.25">
      <c r="A10155" s="458">
        <v>44301</v>
      </c>
      <c r="B10155" s="81" t="s">
        <v>8</v>
      </c>
      <c r="C10155" s="460" t="s">
        <v>1232</v>
      </c>
      <c r="D10155" s="459">
        <v>2</v>
      </c>
      <c r="E10155" s="81"/>
    </row>
    <row r="10156" spans="1:5" x14ac:dyDescent="0.25">
      <c r="A10156" s="458">
        <v>44301</v>
      </c>
      <c r="B10156" s="81" t="s">
        <v>8</v>
      </c>
      <c r="C10156" s="81" t="s">
        <v>58</v>
      </c>
      <c r="D10156" s="459">
        <v>5</v>
      </c>
      <c r="E10156" s="81"/>
    </row>
    <row r="10157" spans="1:5" x14ac:dyDescent="0.25">
      <c r="A10157" s="458">
        <v>44301</v>
      </c>
      <c r="B10157" s="81" t="s">
        <v>8</v>
      </c>
      <c r="C10157" s="81" t="s">
        <v>140</v>
      </c>
      <c r="D10157" s="459">
        <v>1</v>
      </c>
      <c r="E10157" s="81"/>
    </row>
    <row r="10158" spans="1:5" x14ac:dyDescent="0.25">
      <c r="A10158" s="458">
        <v>44301</v>
      </c>
      <c r="B10158" s="81" t="s">
        <v>8</v>
      </c>
      <c r="C10158" s="81" t="s">
        <v>132</v>
      </c>
      <c r="D10158" s="459">
        <v>1</v>
      </c>
      <c r="E10158" s="81"/>
    </row>
    <row r="10159" spans="1:5" x14ac:dyDescent="0.25">
      <c r="A10159" s="458">
        <v>44301</v>
      </c>
      <c r="B10159" s="81" t="s">
        <v>8</v>
      </c>
      <c r="C10159" s="81" t="s">
        <v>203</v>
      </c>
      <c r="D10159" s="459">
        <v>2</v>
      </c>
      <c r="E10159" s="81"/>
    </row>
    <row r="10160" spans="1:5" x14ac:dyDescent="0.25">
      <c r="A10160" s="458">
        <v>44301</v>
      </c>
      <c r="B10160" s="81" t="s">
        <v>8</v>
      </c>
      <c r="C10160" s="81" t="s">
        <v>40</v>
      </c>
      <c r="D10160" s="459">
        <v>3</v>
      </c>
      <c r="E10160" s="81"/>
    </row>
    <row r="10161" spans="1:5" x14ac:dyDescent="0.25">
      <c r="A10161" s="458">
        <v>44301</v>
      </c>
      <c r="B10161" s="81" t="s">
        <v>8</v>
      </c>
      <c r="C10161" s="81" t="s">
        <v>8</v>
      </c>
      <c r="D10161" s="459">
        <v>147</v>
      </c>
      <c r="E10161" s="81"/>
    </row>
    <row r="10162" spans="1:5" x14ac:dyDescent="0.25">
      <c r="A10162" s="458">
        <v>44301</v>
      </c>
      <c r="B10162" s="81" t="s">
        <v>8</v>
      </c>
      <c r="C10162" s="81" t="s">
        <v>31</v>
      </c>
      <c r="D10162" s="459">
        <v>10</v>
      </c>
      <c r="E10162" s="81"/>
    </row>
    <row r="10163" spans="1:5" x14ac:dyDescent="0.25">
      <c r="A10163" s="458">
        <v>44301</v>
      </c>
      <c r="B10163" s="81" t="s">
        <v>8</v>
      </c>
      <c r="C10163" s="81" t="s">
        <v>129</v>
      </c>
      <c r="D10163" s="459">
        <v>1</v>
      </c>
      <c r="E10163" s="81"/>
    </row>
    <row r="10164" spans="1:5" x14ac:dyDescent="0.25">
      <c r="A10164" s="458">
        <v>44301</v>
      </c>
      <c r="B10164" s="81" t="s">
        <v>8</v>
      </c>
      <c r="C10164" s="81" t="s">
        <v>79</v>
      </c>
      <c r="D10164" s="459">
        <v>2</v>
      </c>
      <c r="E10164" s="81"/>
    </row>
    <row r="10165" spans="1:5" x14ac:dyDescent="0.25">
      <c r="A10165" s="458">
        <v>44301</v>
      </c>
      <c r="B10165" s="81" t="s">
        <v>8</v>
      </c>
      <c r="C10165" s="81" t="s">
        <v>592</v>
      </c>
      <c r="D10165" s="459">
        <v>1</v>
      </c>
      <c r="E10165" s="81"/>
    </row>
    <row r="10166" spans="1:5" x14ac:dyDescent="0.25">
      <c r="A10166" s="458">
        <v>44301</v>
      </c>
      <c r="B10166" s="81" t="s">
        <v>8</v>
      </c>
      <c r="C10166" s="81" t="s">
        <v>110</v>
      </c>
      <c r="D10166" s="459">
        <v>10</v>
      </c>
      <c r="E10166" s="81"/>
    </row>
    <row r="10167" spans="1:5" x14ac:dyDescent="0.25">
      <c r="A10167" s="458">
        <v>44301</v>
      </c>
      <c r="B10167" s="81" t="s">
        <v>49</v>
      </c>
      <c r="C10167" s="81" t="s">
        <v>49</v>
      </c>
      <c r="D10167" s="459">
        <v>6</v>
      </c>
      <c r="E10167" s="81"/>
    </row>
    <row r="10168" spans="1:5" x14ac:dyDescent="0.25">
      <c r="A10168" s="458">
        <v>44301</v>
      </c>
      <c r="B10168" s="81" t="s">
        <v>50</v>
      </c>
      <c r="C10168" s="81" t="s">
        <v>804</v>
      </c>
      <c r="D10168" s="459">
        <v>1</v>
      </c>
      <c r="E10168" s="81"/>
    </row>
    <row r="10169" spans="1:5" x14ac:dyDescent="0.25">
      <c r="A10169" s="458">
        <v>44301</v>
      </c>
      <c r="B10169" s="81" t="s">
        <v>50</v>
      </c>
      <c r="C10169" s="116" t="s">
        <v>1140</v>
      </c>
      <c r="D10169" s="459">
        <v>5</v>
      </c>
      <c r="E10169" s="81"/>
    </row>
    <row r="10170" spans="1:5" x14ac:dyDescent="0.25">
      <c r="A10170" s="458">
        <v>44301</v>
      </c>
      <c r="B10170" s="81" t="s">
        <v>50</v>
      </c>
      <c r="C10170" s="81" t="s">
        <v>365</v>
      </c>
      <c r="D10170" s="459">
        <v>2</v>
      </c>
      <c r="E10170" s="81"/>
    </row>
    <row r="10171" spans="1:5" x14ac:dyDescent="0.25">
      <c r="A10171" s="458">
        <v>44301</v>
      </c>
      <c r="B10171" s="81" t="s">
        <v>27</v>
      </c>
      <c r="C10171" s="81" t="s">
        <v>139</v>
      </c>
      <c r="D10171" s="459">
        <v>15</v>
      </c>
      <c r="E10171" s="81"/>
    </row>
    <row r="10172" spans="1:5" x14ac:dyDescent="0.25">
      <c r="A10172" s="458">
        <v>44301</v>
      </c>
      <c r="B10172" s="81" t="s">
        <v>27</v>
      </c>
      <c r="C10172" s="81" t="s">
        <v>233</v>
      </c>
      <c r="D10172" s="459">
        <v>1</v>
      </c>
      <c r="E10172" s="81"/>
    </row>
    <row r="10173" spans="1:5" x14ac:dyDescent="0.25">
      <c r="A10173" s="458">
        <v>44301</v>
      </c>
      <c r="B10173" s="81" t="s">
        <v>27</v>
      </c>
      <c r="C10173" s="460" t="s">
        <v>1254</v>
      </c>
      <c r="D10173" s="459">
        <v>1</v>
      </c>
      <c r="E10173" s="81"/>
    </row>
    <row r="10174" spans="1:5" x14ac:dyDescent="0.25">
      <c r="A10174" s="458">
        <v>44301</v>
      </c>
      <c r="B10174" s="81" t="s">
        <v>27</v>
      </c>
      <c r="C10174" s="81" t="s">
        <v>43</v>
      </c>
      <c r="D10174" s="459">
        <v>31</v>
      </c>
      <c r="E10174" s="81"/>
    </row>
    <row r="10175" spans="1:5" x14ac:dyDescent="0.25">
      <c r="A10175" s="458">
        <v>44301</v>
      </c>
      <c r="B10175" s="81" t="s">
        <v>27</v>
      </c>
      <c r="C10175" s="81" t="s">
        <v>928</v>
      </c>
      <c r="D10175" s="459">
        <v>6</v>
      </c>
      <c r="E10175" s="81"/>
    </row>
    <row r="10176" spans="1:5" x14ac:dyDescent="0.25">
      <c r="A10176" s="458">
        <v>44301</v>
      </c>
      <c r="B10176" s="81" t="s">
        <v>27</v>
      </c>
      <c r="C10176" s="81" t="s">
        <v>619</v>
      </c>
      <c r="D10176" s="459">
        <v>3</v>
      </c>
      <c r="E10176" s="81"/>
    </row>
    <row r="10177" spans="1:5" x14ac:dyDescent="0.25">
      <c r="A10177" s="458">
        <v>44301</v>
      </c>
      <c r="B10177" s="81" t="s">
        <v>27</v>
      </c>
      <c r="C10177" s="81" t="s">
        <v>707</v>
      </c>
      <c r="D10177" s="459">
        <v>3</v>
      </c>
      <c r="E10177" s="81"/>
    </row>
    <row r="10178" spans="1:5" x14ac:dyDescent="0.25">
      <c r="A10178" s="458">
        <v>44301</v>
      </c>
      <c r="B10178" s="81" t="s">
        <v>51</v>
      </c>
      <c r="C10178" s="81" t="s">
        <v>998</v>
      </c>
      <c r="D10178" s="459">
        <v>2</v>
      </c>
      <c r="E10178" s="81"/>
    </row>
    <row r="10179" spans="1:5" x14ac:dyDescent="0.25">
      <c r="A10179" s="458">
        <v>44301</v>
      </c>
      <c r="B10179" s="81" t="s">
        <v>51</v>
      </c>
      <c r="C10179" s="81" t="s">
        <v>51</v>
      </c>
      <c r="D10179" s="459">
        <v>7</v>
      </c>
      <c r="E10179" s="81"/>
    </row>
    <row r="10180" spans="1:5" x14ac:dyDescent="0.25">
      <c r="A10180" s="458">
        <v>44301</v>
      </c>
      <c r="B10180" s="81" t="s">
        <v>10</v>
      </c>
      <c r="C10180" s="460" t="s">
        <v>1021</v>
      </c>
      <c r="D10180" s="459">
        <v>1</v>
      </c>
      <c r="E10180" s="81"/>
    </row>
    <row r="10181" spans="1:5" x14ac:dyDescent="0.25">
      <c r="A10181" s="458">
        <v>44301</v>
      </c>
      <c r="B10181" s="81" t="s">
        <v>10</v>
      </c>
      <c r="C10181" s="460" t="s">
        <v>1028</v>
      </c>
      <c r="D10181" s="459">
        <v>1</v>
      </c>
      <c r="E10181" s="81"/>
    </row>
    <row r="10182" spans="1:5" x14ac:dyDescent="0.25">
      <c r="A10182" s="458">
        <v>44301</v>
      </c>
      <c r="B10182" s="81" t="s">
        <v>10</v>
      </c>
      <c r="C10182" s="81" t="s">
        <v>10</v>
      </c>
      <c r="D10182" s="459">
        <v>19</v>
      </c>
      <c r="E10182" s="81"/>
    </row>
    <row r="10183" spans="1:5" x14ac:dyDescent="0.25">
      <c r="A10183" s="458">
        <v>44302</v>
      </c>
      <c r="B10183" s="81" t="s">
        <v>14</v>
      </c>
      <c r="C10183" s="81" t="s">
        <v>936</v>
      </c>
      <c r="D10183" s="459">
        <v>1</v>
      </c>
      <c r="E10183" s="81"/>
    </row>
    <row r="10184" spans="1:5" x14ac:dyDescent="0.25">
      <c r="A10184" s="458">
        <v>44302</v>
      </c>
      <c r="B10184" s="81" t="s">
        <v>14</v>
      </c>
      <c r="C10184" s="81" t="s">
        <v>14</v>
      </c>
      <c r="D10184" s="459">
        <v>48</v>
      </c>
      <c r="E10184" s="81"/>
    </row>
    <row r="10185" spans="1:5" x14ac:dyDescent="0.25">
      <c r="A10185" s="458">
        <v>44302</v>
      </c>
      <c r="B10185" s="81" t="s">
        <v>14</v>
      </c>
      <c r="C10185" s="81" t="s">
        <v>16</v>
      </c>
      <c r="D10185" s="459">
        <v>44</v>
      </c>
      <c r="E10185" s="81"/>
    </row>
    <row r="10186" spans="1:5" x14ac:dyDescent="0.25">
      <c r="A10186" s="458">
        <v>44302</v>
      </c>
      <c r="B10186" s="81" t="s">
        <v>14</v>
      </c>
      <c r="C10186" s="81" t="s">
        <v>794</v>
      </c>
      <c r="D10186" s="459">
        <v>1</v>
      </c>
      <c r="E10186" s="81"/>
    </row>
    <row r="10187" spans="1:5" x14ac:dyDescent="0.25">
      <c r="A10187" s="458">
        <v>44302</v>
      </c>
      <c r="B10187" s="81" t="s">
        <v>14</v>
      </c>
      <c r="C10187" s="81" t="s">
        <v>84</v>
      </c>
      <c r="D10187" s="459">
        <v>42</v>
      </c>
      <c r="E10187" s="81"/>
    </row>
    <row r="10188" spans="1:5" x14ac:dyDescent="0.25">
      <c r="A10188" s="458">
        <v>44302</v>
      </c>
      <c r="B10188" s="81" t="s">
        <v>20</v>
      </c>
      <c r="C10188" s="81" t="s">
        <v>20</v>
      </c>
      <c r="D10188" s="459">
        <v>39</v>
      </c>
      <c r="E10188" s="81"/>
    </row>
    <row r="10189" spans="1:5" x14ac:dyDescent="0.25">
      <c r="A10189" s="458">
        <v>44302</v>
      </c>
      <c r="B10189" s="81" t="s">
        <v>20</v>
      </c>
      <c r="C10189" s="460" t="s">
        <v>909</v>
      </c>
      <c r="D10189" s="459">
        <v>1</v>
      </c>
      <c r="E10189" s="81"/>
    </row>
    <row r="10190" spans="1:5" x14ac:dyDescent="0.25">
      <c r="A10190" s="458">
        <v>44302</v>
      </c>
      <c r="B10190" s="81" t="s">
        <v>20</v>
      </c>
      <c r="C10190" s="81" t="s">
        <v>648</v>
      </c>
      <c r="D10190" s="459">
        <v>1</v>
      </c>
      <c r="E10190" s="81"/>
    </row>
    <row r="10191" spans="1:5" x14ac:dyDescent="0.25">
      <c r="A10191" s="458">
        <v>44302</v>
      </c>
      <c r="B10191" s="81" t="s">
        <v>13</v>
      </c>
      <c r="C10191" s="460" t="s">
        <v>1162</v>
      </c>
      <c r="D10191" s="459">
        <v>1</v>
      </c>
      <c r="E10191" s="81"/>
    </row>
    <row r="10192" spans="1:5" x14ac:dyDescent="0.25">
      <c r="A10192" s="458">
        <v>44302</v>
      </c>
      <c r="B10192" s="81" t="s">
        <v>13</v>
      </c>
      <c r="C10192" s="81" t="s">
        <v>13</v>
      </c>
      <c r="D10192" s="459">
        <v>5</v>
      </c>
      <c r="E10192" s="81"/>
    </row>
    <row r="10193" spans="1:5" x14ac:dyDescent="0.25">
      <c r="A10193" s="458">
        <v>44302</v>
      </c>
      <c r="B10193" s="81" t="s">
        <v>13</v>
      </c>
      <c r="C10193" s="460" t="s">
        <v>1165</v>
      </c>
      <c r="D10193" s="459">
        <v>7</v>
      </c>
      <c r="E10193" s="81"/>
    </row>
    <row r="10194" spans="1:5" x14ac:dyDescent="0.25">
      <c r="A10194" s="458">
        <v>44302</v>
      </c>
      <c r="B10194" s="81" t="s">
        <v>13</v>
      </c>
      <c r="C10194" s="81" t="s">
        <v>633</v>
      </c>
      <c r="D10194" s="459">
        <v>1</v>
      </c>
      <c r="E10194" s="81"/>
    </row>
    <row r="10195" spans="1:5" x14ac:dyDescent="0.25">
      <c r="A10195" s="458">
        <v>44302</v>
      </c>
      <c r="B10195" s="81" t="s">
        <v>13</v>
      </c>
      <c r="C10195" s="460" t="s">
        <v>1167</v>
      </c>
      <c r="D10195" s="459">
        <v>13</v>
      </c>
      <c r="E10195" s="81"/>
    </row>
    <row r="10196" spans="1:5" x14ac:dyDescent="0.25">
      <c r="A10196" s="458">
        <v>44302</v>
      </c>
      <c r="B10196" s="81" t="s">
        <v>24</v>
      </c>
      <c r="C10196" s="81" t="s">
        <v>23</v>
      </c>
      <c r="D10196" s="459">
        <v>6</v>
      </c>
      <c r="E10196" s="81"/>
    </row>
    <row r="10197" spans="1:5" x14ac:dyDescent="0.25">
      <c r="A10197" s="458">
        <v>44302</v>
      </c>
      <c r="B10197" s="81" t="s">
        <v>24</v>
      </c>
      <c r="C10197" s="81" t="s">
        <v>24</v>
      </c>
      <c r="D10197" s="459">
        <v>3</v>
      </c>
      <c r="E10197" s="81"/>
    </row>
    <row r="10198" spans="1:5" x14ac:dyDescent="0.25">
      <c r="A10198" s="458">
        <v>44302</v>
      </c>
      <c r="B10198" s="81" t="s">
        <v>24</v>
      </c>
      <c r="C10198" s="460" t="s">
        <v>1182</v>
      </c>
      <c r="D10198" s="459">
        <v>1</v>
      </c>
      <c r="E10198" s="81"/>
    </row>
    <row r="10199" spans="1:5" x14ac:dyDescent="0.25">
      <c r="A10199" s="458">
        <v>44302</v>
      </c>
      <c r="B10199" s="81" t="s">
        <v>24</v>
      </c>
      <c r="C10199" s="81" t="s">
        <v>36</v>
      </c>
      <c r="D10199" s="459">
        <v>1</v>
      </c>
      <c r="E10199" s="81"/>
    </row>
    <row r="10200" spans="1:5" x14ac:dyDescent="0.25">
      <c r="A10200" s="458">
        <v>44302</v>
      </c>
      <c r="B10200" s="81" t="s">
        <v>47</v>
      </c>
      <c r="C10200" s="81" t="s">
        <v>1033</v>
      </c>
      <c r="D10200" s="459">
        <v>2</v>
      </c>
      <c r="E10200" s="81"/>
    </row>
    <row r="10201" spans="1:5" x14ac:dyDescent="0.25">
      <c r="A10201" s="458">
        <v>44302</v>
      </c>
      <c r="B10201" s="81" t="s">
        <v>47</v>
      </c>
      <c r="C10201" s="81" t="s">
        <v>47</v>
      </c>
      <c r="D10201" s="459">
        <v>2</v>
      </c>
      <c r="E10201" s="81"/>
    </row>
    <row r="10202" spans="1:5" x14ac:dyDescent="0.25">
      <c r="A10202" s="458">
        <v>44302</v>
      </c>
      <c r="B10202" s="81" t="s">
        <v>48</v>
      </c>
      <c r="C10202" s="460" t="s">
        <v>1380</v>
      </c>
      <c r="D10202" s="459">
        <v>0</v>
      </c>
      <c r="E10202" s="81"/>
    </row>
    <row r="10203" spans="1:5" x14ac:dyDescent="0.25">
      <c r="A10203" s="458">
        <v>44302</v>
      </c>
      <c r="B10203" s="81" t="s">
        <v>7</v>
      </c>
      <c r="C10203" s="460" t="s">
        <v>1189</v>
      </c>
      <c r="D10203" s="459">
        <v>1</v>
      </c>
      <c r="E10203" s="81"/>
    </row>
    <row r="10204" spans="1:5" x14ac:dyDescent="0.25">
      <c r="A10204" s="458">
        <v>44302</v>
      </c>
      <c r="B10204" s="81" t="s">
        <v>7</v>
      </c>
      <c r="C10204" s="81" t="s">
        <v>7</v>
      </c>
      <c r="D10204" s="459">
        <v>16</v>
      </c>
      <c r="E10204" s="81"/>
    </row>
    <row r="10205" spans="1:5" x14ac:dyDescent="0.25">
      <c r="A10205" s="458">
        <v>44302</v>
      </c>
      <c r="B10205" s="81" t="s">
        <v>9</v>
      </c>
      <c r="C10205" s="460" t="s">
        <v>1192</v>
      </c>
      <c r="D10205" s="459">
        <v>1</v>
      </c>
      <c r="E10205" s="81"/>
    </row>
    <row r="10206" spans="1:5" x14ac:dyDescent="0.25">
      <c r="A10206" s="458">
        <v>44302</v>
      </c>
      <c r="B10206" s="81" t="s">
        <v>9</v>
      </c>
      <c r="C10206" s="81" t="s">
        <v>9</v>
      </c>
      <c r="D10206" s="459">
        <v>45</v>
      </c>
      <c r="E10206" s="81"/>
    </row>
    <row r="10207" spans="1:5" x14ac:dyDescent="0.25">
      <c r="A10207" s="458">
        <v>44302</v>
      </c>
      <c r="B10207" s="81" t="s">
        <v>9</v>
      </c>
      <c r="C10207" s="81" t="s">
        <v>17</v>
      </c>
      <c r="D10207" s="459">
        <v>1</v>
      </c>
      <c r="E10207" s="81"/>
    </row>
    <row r="10208" spans="1:5" x14ac:dyDescent="0.25">
      <c r="A10208" s="458">
        <v>44302</v>
      </c>
      <c r="B10208" s="81" t="s">
        <v>9</v>
      </c>
      <c r="C10208" s="460" t="s">
        <v>1202</v>
      </c>
      <c r="D10208" s="459">
        <v>2</v>
      </c>
      <c r="E10208" s="81"/>
    </row>
    <row r="10209" spans="1:5" x14ac:dyDescent="0.25">
      <c r="A10209" s="458">
        <v>44302</v>
      </c>
      <c r="B10209" s="81" t="s">
        <v>9</v>
      </c>
      <c r="C10209" s="81" t="s">
        <v>143</v>
      </c>
      <c r="D10209" s="459">
        <v>2</v>
      </c>
      <c r="E10209" s="81"/>
    </row>
    <row r="10210" spans="1:5" x14ac:dyDescent="0.25">
      <c r="A10210" s="458">
        <v>44302</v>
      </c>
      <c r="B10210" s="81" t="s">
        <v>15</v>
      </c>
      <c r="C10210" s="81" t="s">
        <v>1139</v>
      </c>
      <c r="D10210" s="459">
        <v>5</v>
      </c>
      <c r="E10210" s="81"/>
    </row>
    <row r="10211" spans="1:5" x14ac:dyDescent="0.25">
      <c r="A10211" s="458">
        <v>44302</v>
      </c>
      <c r="B10211" s="81" t="s">
        <v>11</v>
      </c>
      <c r="C10211" s="81" t="s">
        <v>1101</v>
      </c>
      <c r="D10211" s="459">
        <v>4</v>
      </c>
      <c r="E10211" s="81"/>
    </row>
    <row r="10212" spans="1:5" x14ac:dyDescent="0.25">
      <c r="A10212" s="458">
        <v>44302</v>
      </c>
      <c r="B10212" s="81" t="s">
        <v>11</v>
      </c>
      <c r="C10212" s="81" t="s">
        <v>333</v>
      </c>
      <c r="D10212" s="459">
        <v>2</v>
      </c>
      <c r="E10212" s="81"/>
    </row>
    <row r="10213" spans="1:5" x14ac:dyDescent="0.25">
      <c r="A10213" s="458">
        <v>44302</v>
      </c>
      <c r="B10213" s="81" t="s">
        <v>11</v>
      </c>
      <c r="C10213" s="81" t="s">
        <v>11</v>
      </c>
      <c r="D10213" s="459">
        <v>20</v>
      </c>
      <c r="E10213" s="81"/>
    </row>
    <row r="10214" spans="1:5" x14ac:dyDescent="0.25">
      <c r="A10214" s="458">
        <v>44302</v>
      </c>
      <c r="B10214" s="81" t="s">
        <v>11</v>
      </c>
      <c r="C10214" s="460" t="s">
        <v>1137</v>
      </c>
      <c r="D10214" s="459">
        <v>1</v>
      </c>
      <c r="E10214" s="81"/>
    </row>
    <row r="10215" spans="1:5" x14ac:dyDescent="0.25">
      <c r="A10215" s="458">
        <v>44302</v>
      </c>
      <c r="B10215" s="81" t="s">
        <v>11</v>
      </c>
      <c r="C10215" s="81" t="s">
        <v>752</v>
      </c>
      <c r="D10215" s="459">
        <v>2</v>
      </c>
      <c r="E10215" s="81"/>
    </row>
    <row r="10216" spans="1:5" x14ac:dyDescent="0.25">
      <c r="A10216" s="458">
        <v>44302</v>
      </c>
      <c r="B10216" s="81" t="s">
        <v>11</v>
      </c>
      <c r="C10216" s="81" t="s">
        <v>133</v>
      </c>
      <c r="D10216" s="459">
        <v>4</v>
      </c>
      <c r="E10216" s="81"/>
    </row>
    <row r="10217" spans="1:5" x14ac:dyDescent="0.25">
      <c r="A10217" s="458">
        <v>44302</v>
      </c>
      <c r="B10217" s="81" t="s">
        <v>12</v>
      </c>
      <c r="C10217" s="81" t="s">
        <v>12</v>
      </c>
      <c r="D10217" s="459">
        <v>12</v>
      </c>
      <c r="E10217" s="81"/>
    </row>
    <row r="10218" spans="1:5" x14ac:dyDescent="0.25">
      <c r="A10218" s="458">
        <v>44302</v>
      </c>
      <c r="B10218" s="81" t="s">
        <v>8</v>
      </c>
      <c r="C10218" s="460" t="s">
        <v>1232</v>
      </c>
      <c r="D10218" s="459">
        <v>1</v>
      </c>
      <c r="E10218" s="81"/>
    </row>
    <row r="10219" spans="1:5" x14ac:dyDescent="0.25">
      <c r="A10219" s="458">
        <v>44302</v>
      </c>
      <c r="B10219" s="81" t="s">
        <v>8</v>
      </c>
      <c r="C10219" s="81" t="s">
        <v>58</v>
      </c>
      <c r="D10219" s="459">
        <v>5</v>
      </c>
      <c r="E10219" s="81"/>
    </row>
    <row r="10220" spans="1:5" x14ac:dyDescent="0.25">
      <c r="A10220" s="458">
        <v>44302</v>
      </c>
      <c r="B10220" s="81" t="s">
        <v>8</v>
      </c>
      <c r="C10220" s="81" t="s">
        <v>140</v>
      </c>
      <c r="D10220" s="459">
        <v>5</v>
      </c>
      <c r="E10220" s="81"/>
    </row>
    <row r="10221" spans="1:5" x14ac:dyDescent="0.25">
      <c r="A10221" s="458">
        <v>44302</v>
      </c>
      <c r="B10221" s="81" t="s">
        <v>8</v>
      </c>
      <c r="C10221" s="81" t="s">
        <v>132</v>
      </c>
      <c r="D10221" s="459">
        <v>2</v>
      </c>
      <c r="E10221" s="81"/>
    </row>
    <row r="10222" spans="1:5" x14ac:dyDescent="0.25">
      <c r="A10222" s="458">
        <v>44302</v>
      </c>
      <c r="B10222" s="81" t="s">
        <v>8</v>
      </c>
      <c r="C10222" s="81" t="s">
        <v>232</v>
      </c>
      <c r="D10222" s="459">
        <v>1</v>
      </c>
      <c r="E10222" s="81"/>
    </row>
    <row r="10223" spans="1:5" x14ac:dyDescent="0.25">
      <c r="A10223" s="458">
        <v>44302</v>
      </c>
      <c r="B10223" s="81" t="s">
        <v>8</v>
      </c>
      <c r="C10223" s="81" t="s">
        <v>203</v>
      </c>
      <c r="D10223" s="459">
        <v>2</v>
      </c>
      <c r="E10223" s="81"/>
    </row>
    <row r="10224" spans="1:5" x14ac:dyDescent="0.25">
      <c r="A10224" s="458">
        <v>44302</v>
      </c>
      <c r="B10224" s="81" t="s">
        <v>8</v>
      </c>
      <c r="C10224" s="81" t="s">
        <v>40</v>
      </c>
      <c r="D10224" s="459">
        <v>2</v>
      </c>
      <c r="E10224" s="81"/>
    </row>
    <row r="10225" spans="1:5" x14ac:dyDescent="0.25">
      <c r="A10225" s="458">
        <v>44302</v>
      </c>
      <c r="B10225" s="81" t="s">
        <v>8</v>
      </c>
      <c r="C10225" s="81" t="s">
        <v>8</v>
      </c>
      <c r="D10225" s="459">
        <v>108</v>
      </c>
      <c r="E10225" s="81"/>
    </row>
    <row r="10226" spans="1:5" x14ac:dyDescent="0.25">
      <c r="A10226" s="458">
        <v>44302</v>
      </c>
      <c r="B10226" s="81" t="s">
        <v>8</v>
      </c>
      <c r="C10226" s="81" t="s">
        <v>31</v>
      </c>
      <c r="D10226" s="459">
        <v>5</v>
      </c>
      <c r="E10226" s="81"/>
    </row>
    <row r="10227" spans="1:5" x14ac:dyDescent="0.25">
      <c r="A10227" s="458">
        <v>44302</v>
      </c>
      <c r="B10227" s="81" t="s">
        <v>8</v>
      </c>
      <c r="C10227" s="81" t="s">
        <v>79</v>
      </c>
      <c r="D10227" s="459">
        <v>1</v>
      </c>
      <c r="E10227" s="81"/>
    </row>
    <row r="10228" spans="1:5" x14ac:dyDescent="0.25">
      <c r="A10228" s="458">
        <v>44302</v>
      </c>
      <c r="B10228" s="81" t="s">
        <v>8</v>
      </c>
      <c r="C10228" s="81" t="s">
        <v>110</v>
      </c>
      <c r="D10228" s="459">
        <v>1</v>
      </c>
      <c r="E10228" s="81"/>
    </row>
    <row r="10229" spans="1:5" x14ac:dyDescent="0.25">
      <c r="A10229" s="458">
        <v>44302</v>
      </c>
      <c r="B10229" s="81" t="s">
        <v>49</v>
      </c>
      <c r="C10229" s="81" t="s">
        <v>49</v>
      </c>
      <c r="D10229" s="459">
        <v>1</v>
      </c>
      <c r="E10229" s="81"/>
    </row>
    <row r="10230" spans="1:5" x14ac:dyDescent="0.25">
      <c r="A10230" s="458">
        <v>44302</v>
      </c>
      <c r="B10230" s="81" t="s">
        <v>50</v>
      </c>
      <c r="C10230" s="81" t="s">
        <v>804</v>
      </c>
      <c r="D10230" s="459">
        <v>1</v>
      </c>
      <c r="E10230" s="81"/>
    </row>
    <row r="10231" spans="1:5" x14ac:dyDescent="0.25">
      <c r="A10231" s="458">
        <v>44302</v>
      </c>
      <c r="B10231" s="81" t="s">
        <v>50</v>
      </c>
      <c r="C10231" s="81" t="s">
        <v>1034</v>
      </c>
      <c r="D10231" s="459">
        <v>1</v>
      </c>
      <c r="E10231" s="81"/>
    </row>
    <row r="10232" spans="1:5" x14ac:dyDescent="0.25">
      <c r="A10232" s="458">
        <v>44302</v>
      </c>
      <c r="B10232" s="81" t="s">
        <v>50</v>
      </c>
      <c r="C10232" s="116" t="s">
        <v>1140</v>
      </c>
      <c r="D10232" s="459">
        <v>1</v>
      </c>
      <c r="E10232" s="81"/>
    </row>
    <row r="10233" spans="1:5" x14ac:dyDescent="0.25">
      <c r="A10233" s="458">
        <v>44302</v>
      </c>
      <c r="B10233" s="81" t="s">
        <v>50</v>
      </c>
      <c r="C10233" s="81" t="s">
        <v>365</v>
      </c>
      <c r="D10233" s="459">
        <v>6</v>
      </c>
      <c r="E10233" s="81"/>
    </row>
    <row r="10234" spans="1:5" x14ac:dyDescent="0.25">
      <c r="A10234" s="458">
        <v>44302</v>
      </c>
      <c r="B10234" s="81" t="s">
        <v>27</v>
      </c>
      <c r="C10234" s="460" t="s">
        <v>1252</v>
      </c>
      <c r="D10234" s="459">
        <v>1</v>
      </c>
      <c r="E10234" s="81"/>
    </row>
    <row r="10235" spans="1:5" x14ac:dyDescent="0.25">
      <c r="A10235" s="458">
        <v>44302</v>
      </c>
      <c r="B10235" s="81" t="s">
        <v>27</v>
      </c>
      <c r="C10235" s="81" t="s">
        <v>233</v>
      </c>
      <c r="D10235" s="459">
        <v>1</v>
      </c>
      <c r="E10235" s="81"/>
    </row>
    <row r="10236" spans="1:5" x14ac:dyDescent="0.25">
      <c r="A10236" s="458">
        <v>44302</v>
      </c>
      <c r="B10236" s="81" t="s">
        <v>27</v>
      </c>
      <c r="C10236" s="81" t="s">
        <v>43</v>
      </c>
      <c r="D10236" s="459">
        <v>22</v>
      </c>
      <c r="E10236" s="81"/>
    </row>
    <row r="10237" spans="1:5" x14ac:dyDescent="0.25">
      <c r="A10237" s="458">
        <v>44302</v>
      </c>
      <c r="B10237" s="81" t="s">
        <v>27</v>
      </c>
      <c r="C10237" s="81" t="s">
        <v>921</v>
      </c>
      <c r="D10237" s="459">
        <v>1</v>
      </c>
      <c r="E10237" s="81"/>
    </row>
    <row r="10238" spans="1:5" x14ac:dyDescent="0.25">
      <c r="A10238" s="458">
        <v>44302</v>
      </c>
      <c r="B10238" s="81" t="s">
        <v>27</v>
      </c>
      <c r="C10238" s="81" t="s">
        <v>928</v>
      </c>
      <c r="D10238" s="459">
        <v>4</v>
      </c>
      <c r="E10238" s="81"/>
    </row>
    <row r="10239" spans="1:5" x14ac:dyDescent="0.25">
      <c r="A10239" s="458">
        <v>44302</v>
      </c>
      <c r="B10239" s="81" t="s">
        <v>51</v>
      </c>
      <c r="C10239" s="81" t="s">
        <v>51</v>
      </c>
      <c r="D10239" s="459">
        <v>12</v>
      </c>
      <c r="E10239" s="81"/>
    </row>
    <row r="10240" spans="1:5" x14ac:dyDescent="0.25">
      <c r="A10240" s="458">
        <v>44302</v>
      </c>
      <c r="B10240" s="81" t="s">
        <v>10</v>
      </c>
      <c r="C10240" s="81" t="s">
        <v>10</v>
      </c>
      <c r="D10240" s="459">
        <v>3</v>
      </c>
      <c r="E10240" s="81"/>
    </row>
    <row r="10241" spans="1:5" x14ac:dyDescent="0.25">
      <c r="A10241" s="458">
        <v>44303</v>
      </c>
      <c r="B10241" s="81" t="s">
        <v>14</v>
      </c>
      <c r="C10241" s="81" t="s">
        <v>14</v>
      </c>
      <c r="D10241" s="459">
        <v>48</v>
      </c>
      <c r="E10241" s="81"/>
    </row>
    <row r="10242" spans="1:5" x14ac:dyDescent="0.25">
      <c r="A10242" s="458">
        <v>44303</v>
      </c>
      <c r="B10242" s="81" t="s">
        <v>14</v>
      </c>
      <c r="C10242" s="81" t="s">
        <v>1020</v>
      </c>
      <c r="D10242" s="459">
        <v>1</v>
      </c>
      <c r="E10242" s="81"/>
    </row>
    <row r="10243" spans="1:5" x14ac:dyDescent="0.25">
      <c r="A10243" s="458">
        <v>44303</v>
      </c>
      <c r="B10243" s="81" t="s">
        <v>14</v>
      </c>
      <c r="C10243" s="81" t="s">
        <v>16</v>
      </c>
      <c r="D10243" s="459">
        <v>19</v>
      </c>
      <c r="E10243" s="81"/>
    </row>
    <row r="10244" spans="1:5" x14ac:dyDescent="0.25">
      <c r="A10244" s="458">
        <v>44303</v>
      </c>
      <c r="B10244" s="81" t="s">
        <v>14</v>
      </c>
      <c r="C10244" s="81" t="s">
        <v>794</v>
      </c>
      <c r="D10244" s="459">
        <v>4</v>
      </c>
      <c r="E10244" s="81"/>
    </row>
    <row r="10245" spans="1:5" x14ac:dyDescent="0.25">
      <c r="A10245" s="458">
        <v>44303</v>
      </c>
      <c r="B10245" s="81" t="s">
        <v>14</v>
      </c>
      <c r="C10245" s="81" t="s">
        <v>84</v>
      </c>
      <c r="D10245" s="459">
        <v>16</v>
      </c>
      <c r="E10245" s="81"/>
    </row>
    <row r="10246" spans="1:5" x14ac:dyDescent="0.25">
      <c r="A10246" s="458">
        <v>44303</v>
      </c>
      <c r="B10246" s="81" t="s">
        <v>20</v>
      </c>
      <c r="C10246" s="460" t="s">
        <v>1151</v>
      </c>
      <c r="D10246" s="459">
        <v>1</v>
      </c>
      <c r="E10246" s="81"/>
    </row>
    <row r="10247" spans="1:5" x14ac:dyDescent="0.25">
      <c r="A10247" s="458">
        <v>44303</v>
      </c>
      <c r="B10247" s="81" t="s">
        <v>20</v>
      </c>
      <c r="C10247" s="81" t="s">
        <v>20</v>
      </c>
      <c r="D10247" s="459">
        <v>35</v>
      </c>
      <c r="E10247" s="81"/>
    </row>
    <row r="10248" spans="1:5" x14ac:dyDescent="0.25">
      <c r="A10248" s="458">
        <v>44303</v>
      </c>
      <c r="B10248" s="81" t="s">
        <v>20</v>
      </c>
      <c r="C10248" s="81" t="s">
        <v>648</v>
      </c>
      <c r="D10248" s="459">
        <v>1</v>
      </c>
      <c r="E10248" s="81"/>
    </row>
    <row r="10249" spans="1:5" x14ac:dyDescent="0.25">
      <c r="A10249" s="458">
        <v>44303</v>
      </c>
      <c r="B10249" s="81" t="s">
        <v>13</v>
      </c>
      <c r="C10249" s="460" t="s">
        <v>1161</v>
      </c>
      <c r="D10249" s="459">
        <v>1</v>
      </c>
      <c r="E10249" s="81"/>
    </row>
    <row r="10250" spans="1:5" x14ac:dyDescent="0.25">
      <c r="A10250" s="458">
        <v>44303</v>
      </c>
      <c r="B10250" s="81" t="s">
        <v>13</v>
      </c>
      <c r="C10250" s="460" t="s">
        <v>1162</v>
      </c>
      <c r="D10250" s="459">
        <v>3</v>
      </c>
      <c r="E10250" s="81"/>
    </row>
    <row r="10251" spans="1:5" x14ac:dyDescent="0.25">
      <c r="A10251" s="458">
        <v>44303</v>
      </c>
      <c r="B10251" s="81" t="s">
        <v>13</v>
      </c>
      <c r="C10251" s="81" t="s">
        <v>13</v>
      </c>
      <c r="D10251" s="459">
        <v>8</v>
      </c>
      <c r="E10251" s="81"/>
    </row>
    <row r="10252" spans="1:5" x14ac:dyDescent="0.25">
      <c r="A10252" s="458">
        <v>44303</v>
      </c>
      <c r="B10252" s="81" t="s">
        <v>13</v>
      </c>
      <c r="C10252" s="460" t="s">
        <v>1165</v>
      </c>
      <c r="D10252" s="459">
        <v>6</v>
      </c>
      <c r="E10252" s="81"/>
    </row>
    <row r="10253" spans="1:5" x14ac:dyDescent="0.25">
      <c r="A10253" s="458">
        <v>44303</v>
      </c>
      <c r="B10253" s="81" t="s">
        <v>13</v>
      </c>
      <c r="C10253" s="460" t="s">
        <v>1167</v>
      </c>
      <c r="D10253" s="459">
        <v>4</v>
      </c>
      <c r="E10253" s="81"/>
    </row>
    <row r="10254" spans="1:5" x14ac:dyDescent="0.25">
      <c r="A10254" s="458">
        <v>44303</v>
      </c>
      <c r="B10254" s="81" t="s">
        <v>24</v>
      </c>
      <c r="C10254" s="81" t="s">
        <v>23</v>
      </c>
      <c r="D10254" s="459">
        <v>5</v>
      </c>
      <c r="E10254" s="81"/>
    </row>
    <row r="10255" spans="1:5" x14ac:dyDescent="0.25">
      <c r="A10255" s="458">
        <v>44303</v>
      </c>
      <c r="B10255" s="81" t="s">
        <v>24</v>
      </c>
      <c r="C10255" s="81" t="s">
        <v>24</v>
      </c>
      <c r="D10255" s="459">
        <v>10</v>
      </c>
      <c r="E10255" s="81"/>
    </row>
    <row r="10256" spans="1:5" x14ac:dyDescent="0.25">
      <c r="A10256" s="458">
        <v>44303</v>
      </c>
      <c r="B10256" s="81" t="s">
        <v>24</v>
      </c>
      <c r="C10256" s="460" t="s">
        <v>1182</v>
      </c>
      <c r="D10256" s="459">
        <v>1</v>
      </c>
      <c r="E10256" s="81"/>
    </row>
    <row r="10257" spans="1:5" x14ac:dyDescent="0.25">
      <c r="A10257" s="458">
        <v>44303</v>
      </c>
      <c r="B10257" s="81" t="s">
        <v>24</v>
      </c>
      <c r="C10257" s="81" t="s">
        <v>36</v>
      </c>
      <c r="D10257" s="459">
        <v>1</v>
      </c>
      <c r="E10257" s="81"/>
    </row>
    <row r="10258" spans="1:5" x14ac:dyDescent="0.25">
      <c r="A10258" s="458">
        <v>44303</v>
      </c>
      <c r="B10258" s="81" t="s">
        <v>47</v>
      </c>
      <c r="C10258" s="81" t="s">
        <v>47</v>
      </c>
      <c r="D10258" s="459">
        <v>4</v>
      </c>
      <c r="E10258" s="81"/>
    </row>
    <row r="10259" spans="1:5" x14ac:dyDescent="0.25">
      <c r="A10259" s="458">
        <v>44303</v>
      </c>
      <c r="B10259" s="81" t="s">
        <v>47</v>
      </c>
      <c r="C10259" s="81" t="s">
        <v>906</v>
      </c>
      <c r="D10259" s="459">
        <v>2</v>
      </c>
      <c r="E10259" s="81"/>
    </row>
    <row r="10260" spans="1:5" x14ac:dyDescent="0.25">
      <c r="A10260" s="458">
        <v>44303</v>
      </c>
      <c r="B10260" s="81" t="s">
        <v>48</v>
      </c>
      <c r="C10260" s="460" t="s">
        <v>1380</v>
      </c>
      <c r="D10260" s="459">
        <v>0</v>
      </c>
      <c r="E10260" s="81"/>
    </row>
    <row r="10261" spans="1:5" x14ac:dyDescent="0.25">
      <c r="A10261" s="458">
        <v>44303</v>
      </c>
      <c r="B10261" s="81" t="s">
        <v>7</v>
      </c>
      <c r="C10261" s="460" t="s">
        <v>1191</v>
      </c>
      <c r="D10261" s="459">
        <v>6</v>
      </c>
      <c r="E10261" s="81"/>
    </row>
    <row r="10262" spans="1:5" x14ac:dyDescent="0.25">
      <c r="A10262" s="458">
        <v>44303</v>
      </c>
      <c r="B10262" s="81" t="s">
        <v>7</v>
      </c>
      <c r="C10262" s="81" t="s">
        <v>7</v>
      </c>
      <c r="D10262" s="459">
        <v>16</v>
      </c>
      <c r="E10262" s="81"/>
    </row>
    <row r="10263" spans="1:5" x14ac:dyDescent="0.25">
      <c r="A10263" s="458">
        <v>44303</v>
      </c>
      <c r="B10263" s="81" t="s">
        <v>9</v>
      </c>
      <c r="C10263" s="460" t="s">
        <v>1192</v>
      </c>
      <c r="D10263" s="459">
        <v>1</v>
      </c>
      <c r="E10263" s="81"/>
    </row>
    <row r="10264" spans="1:5" x14ac:dyDescent="0.25">
      <c r="A10264" s="458">
        <v>44303</v>
      </c>
      <c r="B10264" s="81" t="s">
        <v>9</v>
      </c>
      <c r="C10264" s="81" t="s">
        <v>9</v>
      </c>
      <c r="D10264" s="459">
        <v>75</v>
      </c>
      <c r="E10264" s="81"/>
    </row>
    <row r="10265" spans="1:5" x14ac:dyDescent="0.25">
      <c r="A10265" s="458">
        <v>44303</v>
      </c>
      <c r="B10265" s="81" t="s">
        <v>9</v>
      </c>
      <c r="C10265" s="81" t="s">
        <v>17</v>
      </c>
      <c r="D10265" s="459">
        <v>1</v>
      </c>
      <c r="E10265" s="81"/>
    </row>
    <row r="10266" spans="1:5" x14ac:dyDescent="0.25">
      <c r="A10266" s="458">
        <v>44303</v>
      </c>
      <c r="B10266" s="81" t="s">
        <v>9</v>
      </c>
      <c r="C10266" s="460" t="s">
        <v>1202</v>
      </c>
      <c r="D10266" s="459">
        <v>1</v>
      </c>
      <c r="E10266" s="81"/>
    </row>
    <row r="10267" spans="1:5" x14ac:dyDescent="0.25">
      <c r="A10267" s="458">
        <v>44303</v>
      </c>
      <c r="B10267" s="81" t="s">
        <v>9</v>
      </c>
      <c r="C10267" s="81" t="s">
        <v>143</v>
      </c>
      <c r="D10267" s="459">
        <v>8</v>
      </c>
      <c r="E10267" s="81"/>
    </row>
    <row r="10268" spans="1:5" x14ac:dyDescent="0.25">
      <c r="A10268" s="458">
        <v>44303</v>
      </c>
      <c r="B10268" s="81" t="s">
        <v>15</v>
      </c>
      <c r="C10268" s="460" t="s">
        <v>941</v>
      </c>
      <c r="D10268" s="459">
        <v>1</v>
      </c>
      <c r="E10268" s="81"/>
    </row>
    <row r="10269" spans="1:5" x14ac:dyDescent="0.25">
      <c r="A10269" s="458">
        <v>44303</v>
      </c>
      <c r="B10269" s="81" t="s">
        <v>15</v>
      </c>
      <c r="C10269" s="81" t="s">
        <v>1139</v>
      </c>
      <c r="D10269" s="459">
        <v>1</v>
      </c>
      <c r="E10269" s="81"/>
    </row>
    <row r="10270" spans="1:5" x14ac:dyDescent="0.25">
      <c r="A10270" s="458">
        <v>44303</v>
      </c>
      <c r="B10270" s="81" t="s">
        <v>15</v>
      </c>
      <c r="C10270" s="81" t="s">
        <v>283</v>
      </c>
      <c r="D10270" s="459">
        <v>3</v>
      </c>
      <c r="E10270" s="81"/>
    </row>
    <row r="10271" spans="1:5" x14ac:dyDescent="0.25">
      <c r="A10271" s="458">
        <v>44303</v>
      </c>
      <c r="B10271" s="81" t="s">
        <v>11</v>
      </c>
      <c r="C10271" s="81" t="s">
        <v>1101</v>
      </c>
      <c r="D10271" s="459">
        <v>2</v>
      </c>
      <c r="E10271" s="81"/>
    </row>
    <row r="10272" spans="1:5" x14ac:dyDescent="0.25">
      <c r="A10272" s="458">
        <v>44303</v>
      </c>
      <c r="B10272" s="81" t="s">
        <v>11</v>
      </c>
      <c r="C10272" s="81" t="s">
        <v>141</v>
      </c>
      <c r="D10272" s="459">
        <v>2</v>
      </c>
      <c r="E10272" s="81"/>
    </row>
    <row r="10273" spans="1:5" x14ac:dyDescent="0.25">
      <c r="A10273" s="458">
        <v>44303</v>
      </c>
      <c r="B10273" s="81" t="s">
        <v>11</v>
      </c>
      <c r="C10273" s="81" t="s">
        <v>11</v>
      </c>
      <c r="D10273" s="459">
        <v>35</v>
      </c>
      <c r="E10273" s="81"/>
    </row>
    <row r="10274" spans="1:5" x14ac:dyDescent="0.25">
      <c r="A10274" s="458">
        <v>44303</v>
      </c>
      <c r="B10274" s="81" t="s">
        <v>11</v>
      </c>
      <c r="C10274" s="81" t="s">
        <v>133</v>
      </c>
      <c r="D10274" s="459">
        <v>2</v>
      </c>
      <c r="E10274" s="81"/>
    </row>
    <row r="10275" spans="1:5" x14ac:dyDescent="0.25">
      <c r="A10275" s="458">
        <v>44303</v>
      </c>
      <c r="B10275" s="81" t="s">
        <v>12</v>
      </c>
      <c r="C10275" s="460" t="s">
        <v>1222</v>
      </c>
      <c r="D10275" s="459">
        <v>1</v>
      </c>
      <c r="E10275" s="81"/>
    </row>
    <row r="10276" spans="1:5" x14ac:dyDescent="0.25">
      <c r="A10276" s="458">
        <v>44303</v>
      </c>
      <c r="B10276" s="81" t="s">
        <v>12</v>
      </c>
      <c r="C10276" s="116" t="s">
        <v>1223</v>
      </c>
      <c r="D10276" s="459">
        <v>2</v>
      </c>
      <c r="E10276" s="81"/>
    </row>
    <row r="10277" spans="1:5" x14ac:dyDescent="0.25">
      <c r="A10277" s="458">
        <v>44303</v>
      </c>
      <c r="B10277" s="81" t="s">
        <v>12</v>
      </c>
      <c r="C10277" s="460" t="s">
        <v>1224</v>
      </c>
      <c r="D10277" s="459">
        <v>2</v>
      </c>
      <c r="E10277" s="81"/>
    </row>
    <row r="10278" spans="1:5" x14ac:dyDescent="0.25">
      <c r="A10278" s="458">
        <v>44303</v>
      </c>
      <c r="B10278" s="81" t="s">
        <v>12</v>
      </c>
      <c r="C10278" s="81" t="s">
        <v>12</v>
      </c>
      <c r="D10278" s="459">
        <v>4</v>
      </c>
      <c r="E10278" s="81"/>
    </row>
    <row r="10279" spans="1:5" x14ac:dyDescent="0.25">
      <c r="A10279" s="458">
        <v>44303</v>
      </c>
      <c r="B10279" s="81" t="s">
        <v>8</v>
      </c>
      <c r="C10279" s="460" t="s">
        <v>1226</v>
      </c>
      <c r="D10279" s="459">
        <v>2</v>
      </c>
      <c r="E10279" s="81"/>
    </row>
    <row r="10280" spans="1:5" x14ac:dyDescent="0.25">
      <c r="A10280" s="458">
        <v>44303</v>
      </c>
      <c r="B10280" s="81" t="s">
        <v>8</v>
      </c>
      <c r="C10280" s="81" t="s">
        <v>72</v>
      </c>
      <c r="D10280" s="459">
        <v>4</v>
      </c>
      <c r="E10280" s="81"/>
    </row>
    <row r="10281" spans="1:5" x14ac:dyDescent="0.25">
      <c r="A10281" s="458">
        <v>44303</v>
      </c>
      <c r="B10281" s="81" t="s">
        <v>8</v>
      </c>
      <c r="C10281" s="460" t="s">
        <v>1232</v>
      </c>
      <c r="D10281" s="459">
        <v>1</v>
      </c>
      <c r="E10281" s="81"/>
    </row>
    <row r="10282" spans="1:5" x14ac:dyDescent="0.25">
      <c r="A10282" s="458">
        <v>44303</v>
      </c>
      <c r="B10282" s="81" t="s">
        <v>8</v>
      </c>
      <c r="C10282" s="118" t="s">
        <v>2973</v>
      </c>
      <c r="D10282" s="459">
        <v>1</v>
      </c>
      <c r="E10282" s="81"/>
    </row>
    <row r="10283" spans="1:5" x14ac:dyDescent="0.25">
      <c r="A10283" s="458">
        <v>44303</v>
      </c>
      <c r="B10283" s="81" t="s">
        <v>8</v>
      </c>
      <c r="C10283" s="81" t="s">
        <v>58</v>
      </c>
      <c r="D10283" s="459">
        <v>13</v>
      </c>
      <c r="E10283" s="81"/>
    </row>
    <row r="10284" spans="1:5" x14ac:dyDescent="0.25">
      <c r="A10284" s="458">
        <v>44303</v>
      </c>
      <c r="B10284" s="81" t="s">
        <v>8</v>
      </c>
      <c r="C10284" s="81" t="s">
        <v>140</v>
      </c>
      <c r="D10284" s="459">
        <v>3</v>
      </c>
      <c r="E10284" s="81"/>
    </row>
    <row r="10285" spans="1:5" x14ac:dyDescent="0.25">
      <c r="A10285" s="458">
        <v>44303</v>
      </c>
      <c r="B10285" s="81" t="s">
        <v>8</v>
      </c>
      <c r="C10285" s="81" t="s">
        <v>132</v>
      </c>
      <c r="D10285" s="459">
        <v>2</v>
      </c>
      <c r="E10285" s="81"/>
    </row>
    <row r="10286" spans="1:5" x14ac:dyDescent="0.25">
      <c r="A10286" s="458">
        <v>44303</v>
      </c>
      <c r="B10286" s="81" t="s">
        <v>8</v>
      </c>
      <c r="C10286" s="81" t="s">
        <v>40</v>
      </c>
      <c r="D10286" s="459">
        <v>9</v>
      </c>
      <c r="E10286" s="81"/>
    </row>
    <row r="10287" spans="1:5" x14ac:dyDescent="0.25">
      <c r="A10287" s="458">
        <v>44303</v>
      </c>
      <c r="B10287" s="81" t="s">
        <v>8</v>
      </c>
      <c r="C10287" s="81" t="s">
        <v>8</v>
      </c>
      <c r="D10287" s="459">
        <v>174</v>
      </c>
      <c r="E10287" s="81"/>
    </row>
    <row r="10288" spans="1:5" x14ac:dyDescent="0.25">
      <c r="A10288" s="458">
        <v>44303</v>
      </c>
      <c r="B10288" s="81" t="s">
        <v>8</v>
      </c>
      <c r="C10288" s="81" t="s">
        <v>31</v>
      </c>
      <c r="D10288" s="459">
        <v>12</v>
      </c>
      <c r="E10288" s="81"/>
    </row>
    <row r="10289" spans="1:5" x14ac:dyDescent="0.25">
      <c r="A10289" s="458">
        <v>44303</v>
      </c>
      <c r="B10289" s="81" t="s">
        <v>8</v>
      </c>
      <c r="C10289" s="81" t="s">
        <v>129</v>
      </c>
      <c r="D10289" s="459">
        <v>1</v>
      </c>
      <c r="E10289" s="81"/>
    </row>
    <row r="10290" spans="1:5" x14ac:dyDescent="0.25">
      <c r="A10290" s="458">
        <v>44303</v>
      </c>
      <c r="B10290" s="81" t="s">
        <v>8</v>
      </c>
      <c r="C10290" s="81" t="s">
        <v>110</v>
      </c>
      <c r="D10290" s="459">
        <v>7</v>
      </c>
      <c r="E10290" s="81"/>
    </row>
    <row r="10291" spans="1:5" x14ac:dyDescent="0.25">
      <c r="A10291" s="458">
        <v>44303</v>
      </c>
      <c r="B10291" s="81" t="s">
        <v>8</v>
      </c>
      <c r="C10291" s="81" t="s">
        <v>345</v>
      </c>
      <c r="D10291" s="459">
        <v>1</v>
      </c>
      <c r="E10291" s="81"/>
    </row>
    <row r="10292" spans="1:5" x14ac:dyDescent="0.25">
      <c r="A10292" s="458">
        <v>44303</v>
      </c>
      <c r="B10292" s="81" t="s">
        <v>49</v>
      </c>
      <c r="C10292" s="81" t="s">
        <v>49</v>
      </c>
      <c r="D10292" s="459">
        <v>1</v>
      </c>
      <c r="E10292" s="81"/>
    </row>
    <row r="10293" spans="1:5" x14ac:dyDescent="0.25">
      <c r="A10293" s="458">
        <v>44303</v>
      </c>
      <c r="B10293" s="81" t="s">
        <v>50</v>
      </c>
      <c r="C10293" s="460" t="s">
        <v>1248</v>
      </c>
      <c r="D10293" s="459">
        <v>1</v>
      </c>
      <c r="E10293" s="81"/>
    </row>
    <row r="10294" spans="1:5" x14ac:dyDescent="0.25">
      <c r="A10294" s="458">
        <v>44303</v>
      </c>
      <c r="B10294" s="81" t="s">
        <v>50</v>
      </c>
      <c r="C10294" s="116" t="s">
        <v>1140</v>
      </c>
      <c r="D10294" s="459">
        <v>8</v>
      </c>
      <c r="E10294" s="81"/>
    </row>
    <row r="10295" spans="1:5" x14ac:dyDescent="0.25">
      <c r="A10295" s="458">
        <v>44303</v>
      </c>
      <c r="B10295" s="81" t="s">
        <v>50</v>
      </c>
      <c r="C10295" s="81" t="s">
        <v>365</v>
      </c>
      <c r="D10295" s="459">
        <v>9</v>
      </c>
      <c r="E10295" s="81"/>
    </row>
    <row r="10296" spans="1:5" x14ac:dyDescent="0.25">
      <c r="A10296" s="458">
        <v>44303</v>
      </c>
      <c r="B10296" s="81" t="s">
        <v>27</v>
      </c>
      <c r="C10296" s="81" t="s">
        <v>233</v>
      </c>
      <c r="D10296" s="459">
        <v>1</v>
      </c>
      <c r="E10296" s="81"/>
    </row>
    <row r="10297" spans="1:5" x14ac:dyDescent="0.25">
      <c r="A10297" s="458">
        <v>44303</v>
      </c>
      <c r="B10297" s="81" t="s">
        <v>27</v>
      </c>
      <c r="C10297" s="81" t="s">
        <v>43</v>
      </c>
      <c r="D10297" s="459">
        <v>18</v>
      </c>
      <c r="E10297" s="81"/>
    </row>
    <row r="10298" spans="1:5" x14ac:dyDescent="0.25">
      <c r="A10298" s="458">
        <v>44303</v>
      </c>
      <c r="B10298" s="81" t="s">
        <v>27</v>
      </c>
      <c r="C10298" s="81" t="s">
        <v>921</v>
      </c>
      <c r="D10298" s="459">
        <v>1</v>
      </c>
      <c r="E10298" s="81"/>
    </row>
    <row r="10299" spans="1:5" x14ac:dyDescent="0.25">
      <c r="A10299" s="458">
        <v>44303</v>
      </c>
      <c r="B10299" s="81" t="s">
        <v>27</v>
      </c>
      <c r="C10299" s="81" t="s">
        <v>928</v>
      </c>
      <c r="D10299" s="459">
        <v>1</v>
      </c>
      <c r="E10299" s="81"/>
    </row>
    <row r="10300" spans="1:5" x14ac:dyDescent="0.25">
      <c r="A10300" s="458">
        <v>44303</v>
      </c>
      <c r="B10300" s="81" t="s">
        <v>27</v>
      </c>
      <c r="C10300" s="81" t="s">
        <v>707</v>
      </c>
      <c r="D10300" s="459">
        <v>1</v>
      </c>
      <c r="E10300" s="81"/>
    </row>
    <row r="10301" spans="1:5" x14ac:dyDescent="0.25">
      <c r="A10301" s="458">
        <v>44303</v>
      </c>
      <c r="B10301" s="81" t="s">
        <v>51</v>
      </c>
      <c r="C10301" s="81" t="s">
        <v>747</v>
      </c>
      <c r="D10301" s="459">
        <v>1</v>
      </c>
      <c r="E10301" s="81"/>
    </row>
    <row r="10302" spans="1:5" x14ac:dyDescent="0.25">
      <c r="A10302" s="458">
        <v>44303</v>
      </c>
      <c r="B10302" s="81" t="s">
        <v>51</v>
      </c>
      <c r="C10302" s="81" t="s">
        <v>51</v>
      </c>
      <c r="D10302" s="459">
        <v>7</v>
      </c>
      <c r="E10302" s="81"/>
    </row>
    <row r="10303" spans="1:5" x14ac:dyDescent="0.25">
      <c r="A10303" s="458">
        <v>44303</v>
      </c>
      <c r="B10303" s="81" t="s">
        <v>10</v>
      </c>
      <c r="C10303" s="81" t="s">
        <v>340</v>
      </c>
      <c r="D10303" s="459">
        <v>1</v>
      </c>
      <c r="E10303" s="81"/>
    </row>
    <row r="10304" spans="1:5" x14ac:dyDescent="0.25">
      <c r="A10304" s="458">
        <v>44303</v>
      </c>
      <c r="B10304" s="81" t="s">
        <v>10</v>
      </c>
      <c r="C10304" s="81" t="s">
        <v>10</v>
      </c>
      <c r="D10304" s="459">
        <v>13</v>
      </c>
      <c r="E10304" s="81"/>
    </row>
    <row r="10305" spans="1:5" x14ac:dyDescent="0.25">
      <c r="A10305" s="458">
        <v>44304</v>
      </c>
      <c r="B10305" s="81" t="s">
        <v>14</v>
      </c>
      <c r="C10305" s="81" t="s">
        <v>14</v>
      </c>
      <c r="D10305" s="459">
        <v>55</v>
      </c>
      <c r="E10305" s="81"/>
    </row>
    <row r="10306" spans="1:5" x14ac:dyDescent="0.25">
      <c r="A10306" s="458">
        <v>44304</v>
      </c>
      <c r="B10306" s="81" t="s">
        <v>14</v>
      </c>
      <c r="C10306" s="118" t="s">
        <v>2974</v>
      </c>
      <c r="D10306" s="459">
        <v>1</v>
      </c>
      <c r="E10306" s="81"/>
    </row>
    <row r="10307" spans="1:5" x14ac:dyDescent="0.25">
      <c r="A10307" s="458">
        <v>44304</v>
      </c>
      <c r="B10307" s="81" t="s">
        <v>14</v>
      </c>
      <c r="C10307" s="460" t="s">
        <v>1148</v>
      </c>
      <c r="D10307" s="459">
        <v>1</v>
      </c>
      <c r="E10307" s="81"/>
    </row>
    <row r="10308" spans="1:5" x14ac:dyDescent="0.25">
      <c r="A10308" s="458">
        <v>44304</v>
      </c>
      <c r="B10308" s="81" t="s">
        <v>14</v>
      </c>
      <c r="C10308" s="460" t="s">
        <v>1150</v>
      </c>
      <c r="D10308" s="459">
        <v>3</v>
      </c>
      <c r="E10308" s="81"/>
    </row>
    <row r="10309" spans="1:5" x14ac:dyDescent="0.25">
      <c r="A10309" s="458">
        <v>44304</v>
      </c>
      <c r="B10309" s="81" t="s">
        <v>14</v>
      </c>
      <c r="C10309" s="81" t="s">
        <v>16</v>
      </c>
      <c r="D10309" s="459">
        <v>15</v>
      </c>
      <c r="E10309" s="81"/>
    </row>
    <row r="10310" spans="1:5" x14ac:dyDescent="0.25">
      <c r="A10310" s="458">
        <v>44304</v>
      </c>
      <c r="B10310" s="81" t="s">
        <v>14</v>
      </c>
      <c r="C10310" s="81" t="s">
        <v>794</v>
      </c>
      <c r="D10310" s="459">
        <v>6</v>
      </c>
      <c r="E10310" s="81"/>
    </row>
    <row r="10311" spans="1:5" x14ac:dyDescent="0.25">
      <c r="A10311" s="458">
        <v>44304</v>
      </c>
      <c r="B10311" s="81" t="s">
        <v>14</v>
      </c>
      <c r="C10311" s="81" t="s">
        <v>84</v>
      </c>
      <c r="D10311" s="459">
        <v>39</v>
      </c>
      <c r="E10311" s="81"/>
    </row>
    <row r="10312" spans="1:5" x14ac:dyDescent="0.25">
      <c r="A10312" s="458">
        <v>44304</v>
      </c>
      <c r="B10312" s="81" t="s">
        <v>20</v>
      </c>
      <c r="C10312" s="460" t="s">
        <v>1151</v>
      </c>
      <c r="D10312" s="459">
        <v>1</v>
      </c>
      <c r="E10312" s="81"/>
    </row>
    <row r="10313" spans="1:5" x14ac:dyDescent="0.25">
      <c r="A10313" s="458">
        <v>44304</v>
      </c>
      <c r="B10313" s="81" t="s">
        <v>20</v>
      </c>
      <c r="C10313" s="81" t="s">
        <v>20</v>
      </c>
      <c r="D10313" s="459">
        <v>29</v>
      </c>
      <c r="E10313" s="81"/>
    </row>
    <row r="10314" spans="1:5" x14ac:dyDescent="0.25">
      <c r="A10314" s="458">
        <v>44304</v>
      </c>
      <c r="B10314" s="81" t="s">
        <v>13</v>
      </c>
      <c r="C10314" s="460" t="s">
        <v>1162</v>
      </c>
      <c r="D10314" s="459">
        <v>1</v>
      </c>
      <c r="E10314" s="81"/>
    </row>
    <row r="10315" spans="1:5" x14ac:dyDescent="0.25">
      <c r="A10315" s="458">
        <v>44304</v>
      </c>
      <c r="B10315" s="81" t="s">
        <v>13</v>
      </c>
      <c r="C10315" s="81" t="s">
        <v>13</v>
      </c>
      <c r="D10315" s="459">
        <v>6</v>
      </c>
      <c r="E10315" s="81"/>
    </row>
    <row r="10316" spans="1:5" x14ac:dyDescent="0.25">
      <c r="A10316" s="458">
        <v>44304</v>
      </c>
      <c r="B10316" s="81" t="s">
        <v>13</v>
      </c>
      <c r="C10316" s="460" t="s">
        <v>1165</v>
      </c>
      <c r="D10316" s="459">
        <v>8</v>
      </c>
      <c r="E10316" s="81"/>
    </row>
    <row r="10317" spans="1:5" x14ac:dyDescent="0.25">
      <c r="A10317" s="458">
        <v>44304</v>
      </c>
      <c r="B10317" s="81" t="s">
        <v>13</v>
      </c>
      <c r="C10317" s="460" t="s">
        <v>1167</v>
      </c>
      <c r="D10317" s="459">
        <v>5</v>
      </c>
      <c r="E10317" s="81"/>
    </row>
    <row r="10318" spans="1:5" x14ac:dyDescent="0.25">
      <c r="A10318" s="458">
        <v>44304</v>
      </c>
      <c r="B10318" s="81" t="s">
        <v>24</v>
      </c>
      <c r="C10318" s="81" t="s">
        <v>23</v>
      </c>
      <c r="D10318" s="459">
        <v>6</v>
      </c>
      <c r="E10318" s="81"/>
    </row>
    <row r="10319" spans="1:5" x14ac:dyDescent="0.25">
      <c r="A10319" s="458">
        <v>44304</v>
      </c>
      <c r="B10319" s="81" t="s">
        <v>24</v>
      </c>
      <c r="C10319" s="81" t="s">
        <v>24</v>
      </c>
      <c r="D10319" s="459">
        <v>1</v>
      </c>
      <c r="E10319" s="81"/>
    </row>
    <row r="10320" spans="1:5" x14ac:dyDescent="0.25">
      <c r="A10320" s="458">
        <v>44304</v>
      </c>
      <c r="B10320" s="81" t="s">
        <v>24</v>
      </c>
      <c r="C10320" s="81" t="s">
        <v>36</v>
      </c>
      <c r="D10320" s="459">
        <v>1</v>
      </c>
      <c r="E10320" s="81"/>
    </row>
    <row r="10321" spans="1:5" x14ac:dyDescent="0.25">
      <c r="A10321" s="458">
        <v>44304</v>
      </c>
      <c r="B10321" s="81" t="s">
        <v>47</v>
      </c>
      <c r="C10321" s="81" t="s">
        <v>47</v>
      </c>
      <c r="D10321" s="459">
        <v>4</v>
      </c>
      <c r="E10321" s="81"/>
    </row>
    <row r="10322" spans="1:5" x14ac:dyDescent="0.25">
      <c r="A10322" s="458">
        <v>44304</v>
      </c>
      <c r="B10322" s="81" t="s">
        <v>47</v>
      </c>
      <c r="C10322" s="81" t="s">
        <v>1042</v>
      </c>
      <c r="D10322" s="459">
        <v>1</v>
      </c>
      <c r="E10322" s="81"/>
    </row>
    <row r="10323" spans="1:5" x14ac:dyDescent="0.25">
      <c r="A10323" s="458">
        <v>44304</v>
      </c>
      <c r="B10323" s="81" t="s">
        <v>47</v>
      </c>
      <c r="C10323" s="81" t="s">
        <v>906</v>
      </c>
      <c r="D10323" s="459">
        <v>6</v>
      </c>
      <c r="E10323" s="81"/>
    </row>
    <row r="10324" spans="1:5" x14ac:dyDescent="0.25">
      <c r="A10324" s="458">
        <v>44304</v>
      </c>
      <c r="B10324" s="81" t="s">
        <v>48</v>
      </c>
      <c r="C10324" s="460" t="s">
        <v>1380</v>
      </c>
      <c r="D10324" s="459">
        <v>1</v>
      </c>
      <c r="E10324" s="81"/>
    </row>
    <row r="10325" spans="1:5" x14ac:dyDescent="0.25">
      <c r="A10325" s="458">
        <v>44304</v>
      </c>
      <c r="B10325" s="81" t="s">
        <v>48</v>
      </c>
      <c r="C10325" s="460" t="s">
        <v>1380</v>
      </c>
      <c r="D10325" s="459">
        <v>2</v>
      </c>
      <c r="E10325" s="81"/>
    </row>
    <row r="10326" spans="1:5" x14ac:dyDescent="0.25">
      <c r="A10326" s="458">
        <v>44304</v>
      </c>
      <c r="B10326" s="81" t="s">
        <v>7</v>
      </c>
      <c r="C10326" s="460" t="s">
        <v>1191</v>
      </c>
      <c r="D10326" s="459">
        <v>2</v>
      </c>
      <c r="E10326" s="81"/>
    </row>
    <row r="10327" spans="1:5" x14ac:dyDescent="0.25">
      <c r="A10327" s="458">
        <v>44304</v>
      </c>
      <c r="B10327" s="81" t="s">
        <v>7</v>
      </c>
      <c r="C10327" s="81" t="s">
        <v>7</v>
      </c>
      <c r="D10327" s="459">
        <v>19</v>
      </c>
      <c r="E10327" s="81"/>
    </row>
    <row r="10328" spans="1:5" x14ac:dyDescent="0.25">
      <c r="A10328" s="458">
        <v>44304</v>
      </c>
      <c r="B10328" s="81" t="s">
        <v>9</v>
      </c>
      <c r="C10328" s="460" t="s">
        <v>1192</v>
      </c>
      <c r="D10328" s="459">
        <v>1</v>
      </c>
      <c r="E10328" s="81"/>
    </row>
    <row r="10329" spans="1:5" x14ac:dyDescent="0.25">
      <c r="A10329" s="458">
        <v>44304</v>
      </c>
      <c r="B10329" s="81" t="s">
        <v>9</v>
      </c>
      <c r="C10329" s="81" t="s">
        <v>9</v>
      </c>
      <c r="D10329" s="459">
        <v>28</v>
      </c>
      <c r="E10329" s="81"/>
    </row>
    <row r="10330" spans="1:5" x14ac:dyDescent="0.25">
      <c r="A10330" s="458">
        <v>44304</v>
      </c>
      <c r="B10330" s="81" t="s">
        <v>9</v>
      </c>
      <c r="C10330" s="81" t="s">
        <v>143</v>
      </c>
      <c r="D10330" s="459">
        <v>4</v>
      </c>
      <c r="E10330" s="81"/>
    </row>
    <row r="10331" spans="1:5" x14ac:dyDescent="0.25">
      <c r="A10331" s="458">
        <v>44304</v>
      </c>
      <c r="B10331" s="81" t="s">
        <v>15</v>
      </c>
      <c r="C10331" s="81" t="s">
        <v>107</v>
      </c>
      <c r="D10331" s="459">
        <v>2</v>
      </c>
      <c r="E10331" s="81"/>
    </row>
    <row r="10332" spans="1:5" x14ac:dyDescent="0.25">
      <c r="A10332" s="458">
        <v>44304</v>
      </c>
      <c r="B10332" s="81" t="s">
        <v>11</v>
      </c>
      <c r="C10332" s="81" t="s">
        <v>1101</v>
      </c>
      <c r="D10332" s="459">
        <v>1</v>
      </c>
      <c r="E10332" s="81"/>
    </row>
    <row r="10333" spans="1:5" x14ac:dyDescent="0.25">
      <c r="A10333" s="458">
        <v>44304</v>
      </c>
      <c r="B10333" s="81" t="s">
        <v>11</v>
      </c>
      <c r="C10333" s="81" t="s">
        <v>333</v>
      </c>
      <c r="D10333" s="459">
        <v>8</v>
      </c>
      <c r="E10333" s="81"/>
    </row>
    <row r="10334" spans="1:5" x14ac:dyDescent="0.25">
      <c r="A10334" s="458">
        <v>44304</v>
      </c>
      <c r="B10334" s="81" t="s">
        <v>11</v>
      </c>
      <c r="C10334" s="81" t="s">
        <v>11</v>
      </c>
      <c r="D10334" s="459">
        <v>27</v>
      </c>
      <c r="E10334" s="81"/>
    </row>
    <row r="10335" spans="1:5" x14ac:dyDescent="0.25">
      <c r="A10335" s="458">
        <v>44304</v>
      </c>
      <c r="B10335" s="81" t="s">
        <v>11</v>
      </c>
      <c r="C10335" s="81" t="s">
        <v>840</v>
      </c>
      <c r="D10335" s="459">
        <v>2</v>
      </c>
      <c r="E10335" s="81"/>
    </row>
    <row r="10336" spans="1:5" x14ac:dyDescent="0.25">
      <c r="A10336" s="458">
        <v>44304</v>
      </c>
      <c r="B10336" s="81" t="s">
        <v>11</v>
      </c>
      <c r="C10336" s="81" t="s">
        <v>133</v>
      </c>
      <c r="D10336" s="459">
        <v>2</v>
      </c>
      <c r="E10336" s="81"/>
    </row>
    <row r="10337" spans="1:5" x14ac:dyDescent="0.25">
      <c r="A10337" s="458">
        <v>44304</v>
      </c>
      <c r="B10337" s="81" t="s">
        <v>12</v>
      </c>
      <c r="C10337" s="460" t="s">
        <v>1222</v>
      </c>
      <c r="D10337" s="459">
        <v>2</v>
      </c>
      <c r="E10337" s="81"/>
    </row>
    <row r="10338" spans="1:5" x14ac:dyDescent="0.25">
      <c r="A10338" s="458">
        <v>44304</v>
      </c>
      <c r="B10338" s="81" t="s">
        <v>12</v>
      </c>
      <c r="C10338" s="116" t="s">
        <v>1223</v>
      </c>
      <c r="D10338" s="459">
        <v>2</v>
      </c>
      <c r="E10338" s="81"/>
    </row>
    <row r="10339" spans="1:5" x14ac:dyDescent="0.25">
      <c r="A10339" s="458">
        <v>44304</v>
      </c>
      <c r="B10339" s="81" t="s">
        <v>12</v>
      </c>
      <c r="C10339" s="81" t="s">
        <v>12</v>
      </c>
      <c r="D10339" s="459">
        <v>10</v>
      </c>
      <c r="E10339" s="81"/>
    </row>
    <row r="10340" spans="1:5" x14ac:dyDescent="0.25">
      <c r="A10340" s="458">
        <v>44304</v>
      </c>
      <c r="B10340" s="81" t="s">
        <v>8</v>
      </c>
      <c r="C10340" s="81" t="s">
        <v>72</v>
      </c>
      <c r="D10340" s="459">
        <v>1</v>
      </c>
      <c r="E10340" s="81"/>
    </row>
    <row r="10341" spans="1:5" x14ac:dyDescent="0.25">
      <c r="A10341" s="458">
        <v>44304</v>
      </c>
      <c r="B10341" s="81" t="s">
        <v>8</v>
      </c>
      <c r="C10341" s="460" t="s">
        <v>1232</v>
      </c>
      <c r="D10341" s="459">
        <v>2</v>
      </c>
      <c r="E10341" s="81"/>
    </row>
    <row r="10342" spans="1:5" x14ac:dyDescent="0.25">
      <c r="A10342" s="458">
        <v>44304</v>
      </c>
      <c r="B10342" s="81" t="s">
        <v>8</v>
      </c>
      <c r="C10342" s="81" t="s">
        <v>58</v>
      </c>
      <c r="D10342" s="459">
        <v>10</v>
      </c>
      <c r="E10342" s="81"/>
    </row>
    <row r="10343" spans="1:5" x14ac:dyDescent="0.25">
      <c r="A10343" s="458">
        <v>44304</v>
      </c>
      <c r="B10343" s="81" t="s">
        <v>8</v>
      </c>
      <c r="C10343" s="81" t="s">
        <v>40</v>
      </c>
      <c r="D10343" s="459">
        <v>4</v>
      </c>
      <c r="E10343" s="81"/>
    </row>
    <row r="10344" spans="1:5" x14ac:dyDescent="0.25">
      <c r="A10344" s="458">
        <v>44304</v>
      </c>
      <c r="B10344" s="81" t="s">
        <v>8</v>
      </c>
      <c r="C10344" s="81" t="s">
        <v>8</v>
      </c>
      <c r="D10344" s="459">
        <v>74</v>
      </c>
      <c r="E10344" s="81"/>
    </row>
    <row r="10345" spans="1:5" x14ac:dyDescent="0.25">
      <c r="A10345" s="458">
        <v>44304</v>
      </c>
      <c r="B10345" s="81" t="s">
        <v>8</v>
      </c>
      <c r="C10345" s="81" t="s">
        <v>31</v>
      </c>
      <c r="D10345" s="459">
        <v>4</v>
      </c>
      <c r="E10345" s="81"/>
    </row>
    <row r="10346" spans="1:5" x14ac:dyDescent="0.25">
      <c r="A10346" s="458">
        <v>44304</v>
      </c>
      <c r="B10346" s="81" t="s">
        <v>8</v>
      </c>
      <c r="C10346" s="81" t="s">
        <v>79</v>
      </c>
      <c r="D10346" s="459">
        <v>3</v>
      </c>
      <c r="E10346" s="81"/>
    </row>
    <row r="10347" spans="1:5" x14ac:dyDescent="0.25">
      <c r="A10347" s="458">
        <v>44304</v>
      </c>
      <c r="B10347" s="81" t="s">
        <v>8</v>
      </c>
      <c r="C10347" s="81" t="s">
        <v>110</v>
      </c>
      <c r="D10347" s="459">
        <v>6</v>
      </c>
      <c r="E10347" s="81"/>
    </row>
    <row r="10348" spans="1:5" x14ac:dyDescent="0.25">
      <c r="A10348" s="458">
        <v>44304</v>
      </c>
      <c r="B10348" s="81" t="s">
        <v>49</v>
      </c>
      <c r="C10348" s="460" t="s">
        <v>1246</v>
      </c>
      <c r="D10348" s="459">
        <v>2</v>
      </c>
      <c r="E10348" s="81"/>
    </row>
    <row r="10349" spans="1:5" x14ac:dyDescent="0.25">
      <c r="A10349" s="458">
        <v>44304</v>
      </c>
      <c r="B10349" s="81" t="s">
        <v>49</v>
      </c>
      <c r="C10349" s="81" t="s">
        <v>49</v>
      </c>
      <c r="D10349" s="459">
        <v>3</v>
      </c>
      <c r="E10349" s="81"/>
    </row>
    <row r="10350" spans="1:5" x14ac:dyDescent="0.25">
      <c r="A10350" s="458">
        <v>44304</v>
      </c>
      <c r="B10350" s="81" t="s">
        <v>50</v>
      </c>
      <c r="C10350" s="81" t="s">
        <v>365</v>
      </c>
      <c r="D10350" s="459">
        <v>0</v>
      </c>
      <c r="E10350" s="81"/>
    </row>
    <row r="10351" spans="1:5" x14ac:dyDescent="0.25">
      <c r="A10351" s="458">
        <v>44304</v>
      </c>
      <c r="B10351" s="81" t="s">
        <v>27</v>
      </c>
      <c r="C10351" s="81" t="s">
        <v>139</v>
      </c>
      <c r="D10351" s="459">
        <v>10</v>
      </c>
      <c r="E10351" s="81"/>
    </row>
    <row r="10352" spans="1:5" x14ac:dyDescent="0.25">
      <c r="A10352" s="458">
        <v>44304</v>
      </c>
      <c r="B10352" s="81" t="s">
        <v>27</v>
      </c>
      <c r="C10352" s="81" t="s">
        <v>233</v>
      </c>
      <c r="D10352" s="459">
        <v>1</v>
      </c>
      <c r="E10352" s="81"/>
    </row>
    <row r="10353" spans="1:5" x14ac:dyDescent="0.25">
      <c r="A10353" s="458">
        <v>44304</v>
      </c>
      <c r="B10353" s="81" t="s">
        <v>27</v>
      </c>
      <c r="C10353" s="81" t="s">
        <v>43</v>
      </c>
      <c r="D10353" s="459">
        <v>54</v>
      </c>
      <c r="E10353" s="81"/>
    </row>
    <row r="10354" spans="1:5" x14ac:dyDescent="0.25">
      <c r="A10354" s="458">
        <v>44304</v>
      </c>
      <c r="B10354" s="81" t="s">
        <v>27</v>
      </c>
      <c r="C10354" s="81" t="s">
        <v>921</v>
      </c>
      <c r="D10354" s="459">
        <v>1</v>
      </c>
      <c r="E10354" s="81"/>
    </row>
    <row r="10355" spans="1:5" x14ac:dyDescent="0.25">
      <c r="A10355" s="458">
        <v>44304</v>
      </c>
      <c r="B10355" s="81" t="s">
        <v>27</v>
      </c>
      <c r="C10355" s="81" t="s">
        <v>928</v>
      </c>
      <c r="D10355" s="459">
        <v>4</v>
      </c>
      <c r="E10355" s="81"/>
    </row>
    <row r="10356" spans="1:5" x14ac:dyDescent="0.25">
      <c r="A10356" s="458">
        <v>44304</v>
      </c>
      <c r="B10356" s="81" t="s">
        <v>27</v>
      </c>
      <c r="C10356" s="81" t="s">
        <v>707</v>
      </c>
      <c r="D10356" s="459">
        <v>1</v>
      </c>
      <c r="E10356" s="81"/>
    </row>
    <row r="10357" spans="1:5" x14ac:dyDescent="0.25">
      <c r="A10357" s="458">
        <v>44304</v>
      </c>
      <c r="B10357" s="81" t="s">
        <v>51</v>
      </c>
      <c r="C10357" s="460" t="s">
        <v>1102</v>
      </c>
      <c r="D10357" s="459">
        <v>1</v>
      </c>
      <c r="E10357" s="81"/>
    </row>
    <row r="10358" spans="1:5" x14ac:dyDescent="0.25">
      <c r="A10358" s="458">
        <v>44304</v>
      </c>
      <c r="B10358" s="81" t="s">
        <v>51</v>
      </c>
      <c r="C10358" s="81" t="s">
        <v>51</v>
      </c>
      <c r="D10358" s="459">
        <v>8</v>
      </c>
      <c r="E10358" s="81"/>
    </row>
    <row r="10359" spans="1:5" x14ac:dyDescent="0.25">
      <c r="A10359" s="458">
        <v>44304</v>
      </c>
      <c r="B10359" s="81" t="s">
        <v>10</v>
      </c>
      <c r="C10359" s="460" t="s">
        <v>1259</v>
      </c>
      <c r="D10359" s="459">
        <v>1</v>
      </c>
      <c r="E10359" s="81"/>
    </row>
    <row r="10360" spans="1:5" x14ac:dyDescent="0.25">
      <c r="A10360" s="458">
        <v>44304</v>
      </c>
      <c r="B10360" s="81" t="s">
        <v>10</v>
      </c>
      <c r="C10360" s="81" t="s">
        <v>10</v>
      </c>
      <c r="D10360" s="459">
        <v>27</v>
      </c>
      <c r="E10360" s="81"/>
    </row>
    <row r="10361" spans="1:5" x14ac:dyDescent="0.25">
      <c r="A10361" s="458">
        <v>44305</v>
      </c>
      <c r="B10361" s="81" t="s">
        <v>14</v>
      </c>
      <c r="C10361" s="81" t="s">
        <v>14</v>
      </c>
      <c r="D10361" s="459">
        <v>13</v>
      </c>
      <c r="E10361" s="81"/>
    </row>
    <row r="10362" spans="1:5" x14ac:dyDescent="0.25">
      <c r="A10362" s="458">
        <v>44305</v>
      </c>
      <c r="B10362" s="81" t="s">
        <v>14</v>
      </c>
      <c r="C10362" s="460" t="s">
        <v>1150</v>
      </c>
      <c r="D10362" s="459">
        <v>1</v>
      </c>
      <c r="E10362" s="81"/>
    </row>
    <row r="10363" spans="1:5" x14ac:dyDescent="0.25">
      <c r="A10363" s="458">
        <v>44305</v>
      </c>
      <c r="B10363" s="81" t="s">
        <v>14</v>
      </c>
      <c r="C10363" s="81" t="s">
        <v>16</v>
      </c>
      <c r="D10363" s="459">
        <v>17</v>
      </c>
      <c r="E10363" s="81"/>
    </row>
    <row r="10364" spans="1:5" x14ac:dyDescent="0.25">
      <c r="A10364" s="458">
        <v>44305</v>
      </c>
      <c r="B10364" s="81" t="s">
        <v>14</v>
      </c>
      <c r="C10364" s="81" t="s">
        <v>794</v>
      </c>
      <c r="D10364" s="459">
        <v>11</v>
      </c>
      <c r="E10364" s="81"/>
    </row>
    <row r="10365" spans="1:5" x14ac:dyDescent="0.25">
      <c r="A10365" s="458">
        <v>44305</v>
      </c>
      <c r="B10365" s="81" t="s">
        <v>20</v>
      </c>
      <c r="C10365" s="81" t="s">
        <v>20</v>
      </c>
      <c r="D10365" s="459">
        <v>17</v>
      </c>
      <c r="E10365" s="81"/>
    </row>
    <row r="10366" spans="1:5" x14ac:dyDescent="0.25">
      <c r="A10366" s="458">
        <v>44305</v>
      </c>
      <c r="B10366" s="81" t="s">
        <v>13</v>
      </c>
      <c r="C10366" s="460" t="s">
        <v>1162</v>
      </c>
      <c r="D10366" s="459">
        <v>1</v>
      </c>
      <c r="E10366" s="81"/>
    </row>
    <row r="10367" spans="1:5" x14ac:dyDescent="0.25">
      <c r="A10367" s="458">
        <v>44305</v>
      </c>
      <c r="B10367" s="81" t="s">
        <v>13</v>
      </c>
      <c r="C10367" s="81" t="s">
        <v>13</v>
      </c>
      <c r="D10367" s="459">
        <v>1</v>
      </c>
      <c r="E10367" s="81"/>
    </row>
    <row r="10368" spans="1:5" x14ac:dyDescent="0.25">
      <c r="A10368" s="458">
        <v>44305</v>
      </c>
      <c r="B10368" s="81" t="s">
        <v>13</v>
      </c>
      <c r="C10368" s="460" t="s">
        <v>1165</v>
      </c>
      <c r="D10368" s="459">
        <v>4</v>
      </c>
      <c r="E10368" s="81"/>
    </row>
    <row r="10369" spans="1:5" x14ac:dyDescent="0.25">
      <c r="A10369" s="458">
        <v>44305</v>
      </c>
      <c r="B10369" s="81" t="s">
        <v>13</v>
      </c>
      <c r="C10369" s="460" t="s">
        <v>1167</v>
      </c>
      <c r="D10369" s="459">
        <v>6</v>
      </c>
      <c r="E10369" s="81"/>
    </row>
    <row r="10370" spans="1:5" x14ac:dyDescent="0.25">
      <c r="A10370" s="458">
        <v>44305</v>
      </c>
      <c r="B10370" s="81" t="s">
        <v>24</v>
      </c>
      <c r="C10370" s="81" t="s">
        <v>23</v>
      </c>
      <c r="D10370" s="459">
        <v>2</v>
      </c>
      <c r="E10370" s="81"/>
    </row>
    <row r="10371" spans="1:5" x14ac:dyDescent="0.25">
      <c r="A10371" s="458">
        <v>44305</v>
      </c>
      <c r="B10371" s="81" t="s">
        <v>47</v>
      </c>
      <c r="C10371" s="81" t="s">
        <v>47</v>
      </c>
      <c r="D10371" s="459">
        <v>0</v>
      </c>
      <c r="E10371" s="81"/>
    </row>
    <row r="10372" spans="1:5" x14ac:dyDescent="0.25">
      <c r="A10372" s="458">
        <v>44305</v>
      </c>
      <c r="B10372" s="81" t="s">
        <v>48</v>
      </c>
      <c r="C10372" s="460" t="s">
        <v>1380</v>
      </c>
      <c r="D10372" s="459">
        <v>0</v>
      </c>
      <c r="E10372" s="81"/>
    </row>
    <row r="10373" spans="1:5" x14ac:dyDescent="0.25">
      <c r="A10373" s="458">
        <v>44305</v>
      </c>
      <c r="B10373" s="81" t="s">
        <v>7</v>
      </c>
      <c r="C10373" s="81" t="s">
        <v>7</v>
      </c>
      <c r="D10373" s="459">
        <v>22</v>
      </c>
      <c r="E10373" s="81"/>
    </row>
    <row r="10374" spans="1:5" x14ac:dyDescent="0.25">
      <c r="A10374" s="458">
        <v>44305</v>
      </c>
      <c r="B10374" s="81" t="s">
        <v>9</v>
      </c>
      <c r="C10374" s="81" t="s">
        <v>9</v>
      </c>
      <c r="D10374" s="459">
        <v>6</v>
      </c>
      <c r="E10374" s="81"/>
    </row>
    <row r="10375" spans="1:5" x14ac:dyDescent="0.25">
      <c r="A10375" s="458">
        <v>44305</v>
      </c>
      <c r="B10375" s="81" t="s">
        <v>15</v>
      </c>
      <c r="C10375" s="81" t="s">
        <v>283</v>
      </c>
      <c r="D10375" s="459">
        <v>2</v>
      </c>
      <c r="E10375" s="81"/>
    </row>
    <row r="10376" spans="1:5" x14ac:dyDescent="0.25">
      <c r="A10376" s="458">
        <v>44305</v>
      </c>
      <c r="B10376" s="81" t="s">
        <v>11</v>
      </c>
      <c r="C10376" s="81" t="s">
        <v>64</v>
      </c>
      <c r="D10376" s="459">
        <v>1</v>
      </c>
      <c r="E10376" s="81"/>
    </row>
    <row r="10377" spans="1:5" x14ac:dyDescent="0.25">
      <c r="A10377" s="458">
        <v>44305</v>
      </c>
      <c r="B10377" s="81" t="s">
        <v>11</v>
      </c>
      <c r="C10377" s="81" t="s">
        <v>11</v>
      </c>
      <c r="D10377" s="459">
        <v>20</v>
      </c>
      <c r="E10377" s="81"/>
    </row>
    <row r="10378" spans="1:5" x14ac:dyDescent="0.25">
      <c r="A10378" s="458">
        <v>44305</v>
      </c>
      <c r="B10378" s="81" t="s">
        <v>11</v>
      </c>
      <c r="C10378" s="81" t="s">
        <v>752</v>
      </c>
      <c r="D10378" s="459">
        <v>2</v>
      </c>
      <c r="E10378" s="81"/>
    </row>
    <row r="10379" spans="1:5" x14ac:dyDescent="0.25">
      <c r="A10379" s="458">
        <v>44305</v>
      </c>
      <c r="B10379" s="81" t="s">
        <v>12</v>
      </c>
      <c r="C10379" s="460" t="s">
        <v>1219</v>
      </c>
      <c r="D10379" s="459">
        <v>1</v>
      </c>
      <c r="E10379" s="81"/>
    </row>
    <row r="10380" spans="1:5" x14ac:dyDescent="0.25">
      <c r="A10380" s="458">
        <v>44305</v>
      </c>
      <c r="B10380" s="81" t="s">
        <v>12</v>
      </c>
      <c r="C10380" s="460" t="s">
        <v>1224</v>
      </c>
      <c r="D10380" s="459">
        <v>1</v>
      </c>
      <c r="E10380" s="81"/>
    </row>
    <row r="10381" spans="1:5" x14ac:dyDescent="0.25">
      <c r="A10381" s="458">
        <v>44305</v>
      </c>
      <c r="B10381" s="81" t="s">
        <v>12</v>
      </c>
      <c r="C10381" s="81" t="s">
        <v>12</v>
      </c>
      <c r="D10381" s="459">
        <v>1</v>
      </c>
      <c r="E10381" s="81"/>
    </row>
    <row r="10382" spans="1:5" x14ac:dyDescent="0.25">
      <c r="A10382" s="458">
        <v>44305</v>
      </c>
      <c r="B10382" s="81" t="s">
        <v>8</v>
      </c>
      <c r="C10382" s="460" t="s">
        <v>1232</v>
      </c>
      <c r="D10382" s="459">
        <v>2</v>
      </c>
      <c r="E10382" s="81"/>
    </row>
    <row r="10383" spans="1:5" x14ac:dyDescent="0.25">
      <c r="A10383" s="458">
        <v>44305</v>
      </c>
      <c r="B10383" s="81" t="s">
        <v>8</v>
      </c>
      <c r="C10383" s="81" t="s">
        <v>58</v>
      </c>
      <c r="D10383" s="459">
        <v>4</v>
      </c>
      <c r="E10383" s="81"/>
    </row>
    <row r="10384" spans="1:5" x14ac:dyDescent="0.25">
      <c r="A10384" s="458">
        <v>44305</v>
      </c>
      <c r="B10384" s="81" t="s">
        <v>8</v>
      </c>
      <c r="C10384" s="81" t="s">
        <v>203</v>
      </c>
      <c r="D10384" s="459">
        <v>1</v>
      </c>
      <c r="E10384" s="81"/>
    </row>
    <row r="10385" spans="1:5" x14ac:dyDescent="0.25">
      <c r="A10385" s="458">
        <v>44305</v>
      </c>
      <c r="B10385" s="81" t="s">
        <v>8</v>
      </c>
      <c r="C10385" s="81" t="s">
        <v>40</v>
      </c>
      <c r="D10385" s="459">
        <v>2</v>
      </c>
      <c r="E10385" s="81"/>
    </row>
    <row r="10386" spans="1:5" x14ac:dyDescent="0.25">
      <c r="A10386" s="458">
        <v>44305</v>
      </c>
      <c r="B10386" s="81" t="s">
        <v>8</v>
      </c>
      <c r="C10386" s="81" t="s">
        <v>8</v>
      </c>
      <c r="D10386" s="459">
        <v>49</v>
      </c>
      <c r="E10386" s="81"/>
    </row>
    <row r="10387" spans="1:5" x14ac:dyDescent="0.25">
      <c r="A10387" s="458">
        <v>44305</v>
      </c>
      <c r="B10387" s="81" t="s">
        <v>8</v>
      </c>
      <c r="C10387" s="81" t="s">
        <v>592</v>
      </c>
      <c r="D10387" s="459">
        <v>1</v>
      </c>
      <c r="E10387" s="81"/>
    </row>
    <row r="10388" spans="1:5" x14ac:dyDescent="0.25">
      <c r="A10388" s="458">
        <v>44305</v>
      </c>
      <c r="B10388" s="81" t="s">
        <v>8</v>
      </c>
      <c r="C10388" s="81" t="s">
        <v>110</v>
      </c>
      <c r="D10388" s="459">
        <v>6</v>
      </c>
      <c r="E10388" s="81"/>
    </row>
    <row r="10389" spans="1:5" x14ac:dyDescent="0.25">
      <c r="A10389" s="458">
        <v>44305</v>
      </c>
      <c r="B10389" s="81" t="s">
        <v>8</v>
      </c>
      <c r="C10389" s="460" t="s">
        <v>1239</v>
      </c>
      <c r="D10389" s="459">
        <v>1</v>
      </c>
      <c r="E10389" s="81"/>
    </row>
    <row r="10390" spans="1:5" x14ac:dyDescent="0.25">
      <c r="A10390" s="458">
        <v>44305</v>
      </c>
      <c r="B10390" s="81" t="s">
        <v>49</v>
      </c>
      <c r="C10390" s="460" t="s">
        <v>1246</v>
      </c>
      <c r="D10390" s="459">
        <v>1</v>
      </c>
      <c r="E10390" s="81"/>
    </row>
    <row r="10391" spans="1:5" x14ac:dyDescent="0.25">
      <c r="A10391" s="458">
        <v>44305</v>
      </c>
      <c r="B10391" s="81" t="s">
        <v>50</v>
      </c>
      <c r="C10391" s="81" t="s">
        <v>365</v>
      </c>
      <c r="D10391" s="459">
        <v>0</v>
      </c>
      <c r="E10391" s="81"/>
    </row>
    <row r="10392" spans="1:5" x14ac:dyDescent="0.25">
      <c r="A10392" s="458">
        <v>44305</v>
      </c>
      <c r="B10392" s="81" t="s">
        <v>27</v>
      </c>
      <c r="C10392" s="81" t="s">
        <v>233</v>
      </c>
      <c r="D10392" s="459">
        <v>2</v>
      </c>
      <c r="E10392" s="81"/>
    </row>
    <row r="10393" spans="1:5" x14ac:dyDescent="0.25">
      <c r="A10393" s="458">
        <v>44305</v>
      </c>
      <c r="B10393" s="81" t="s">
        <v>27</v>
      </c>
      <c r="C10393" s="81" t="s">
        <v>43</v>
      </c>
      <c r="D10393" s="459">
        <v>22</v>
      </c>
      <c r="E10393" s="81"/>
    </row>
    <row r="10394" spans="1:5" x14ac:dyDescent="0.25">
      <c r="A10394" s="458">
        <v>44305</v>
      </c>
      <c r="B10394" s="81" t="s">
        <v>27</v>
      </c>
      <c r="C10394" s="460" t="s">
        <v>1257</v>
      </c>
      <c r="D10394" s="459">
        <v>1</v>
      </c>
      <c r="E10394" s="81"/>
    </row>
    <row r="10395" spans="1:5" x14ac:dyDescent="0.25">
      <c r="A10395" s="458">
        <v>44305</v>
      </c>
      <c r="B10395" s="81" t="s">
        <v>51</v>
      </c>
      <c r="C10395" s="81" t="s">
        <v>51</v>
      </c>
      <c r="D10395" s="459">
        <v>3</v>
      </c>
      <c r="E10395" s="81"/>
    </row>
    <row r="10396" spans="1:5" x14ac:dyDescent="0.25">
      <c r="A10396" s="458">
        <v>44305</v>
      </c>
      <c r="B10396" s="81" t="s">
        <v>10</v>
      </c>
      <c r="C10396" s="81" t="s">
        <v>10</v>
      </c>
      <c r="D10396" s="459">
        <v>7</v>
      </c>
      <c r="E10396" s="81"/>
    </row>
    <row r="10397" spans="1:5" x14ac:dyDescent="0.25">
      <c r="A10397" s="458">
        <v>44306</v>
      </c>
      <c r="B10397" s="81" t="s">
        <v>14</v>
      </c>
      <c r="C10397" s="81" t="s">
        <v>14</v>
      </c>
      <c r="D10397" s="459">
        <v>8</v>
      </c>
      <c r="E10397" s="81"/>
    </row>
    <row r="10398" spans="1:5" x14ac:dyDescent="0.25">
      <c r="A10398" s="458">
        <v>44306</v>
      </c>
      <c r="B10398" s="81" t="s">
        <v>14</v>
      </c>
      <c r="C10398" s="460" t="s">
        <v>1150</v>
      </c>
      <c r="D10398" s="459">
        <v>1</v>
      </c>
      <c r="E10398" s="81"/>
    </row>
    <row r="10399" spans="1:5" x14ac:dyDescent="0.25">
      <c r="A10399" s="458">
        <v>44306</v>
      </c>
      <c r="B10399" s="81" t="s">
        <v>14</v>
      </c>
      <c r="C10399" s="81" t="s">
        <v>16</v>
      </c>
      <c r="D10399" s="459">
        <v>6</v>
      </c>
      <c r="E10399" s="81"/>
    </row>
    <row r="10400" spans="1:5" x14ac:dyDescent="0.25">
      <c r="A10400" s="458">
        <v>44306</v>
      </c>
      <c r="B10400" s="81" t="s">
        <v>14</v>
      </c>
      <c r="C10400" s="81" t="s">
        <v>84</v>
      </c>
      <c r="D10400" s="459">
        <v>6</v>
      </c>
      <c r="E10400" s="81"/>
    </row>
    <row r="10401" spans="1:5" x14ac:dyDescent="0.25">
      <c r="A10401" s="458">
        <v>44306</v>
      </c>
      <c r="B10401" s="81" t="s">
        <v>20</v>
      </c>
      <c r="C10401" s="460" t="s">
        <v>1151</v>
      </c>
      <c r="D10401" s="459">
        <v>2</v>
      </c>
      <c r="E10401" s="81"/>
    </row>
    <row r="10402" spans="1:5" x14ac:dyDescent="0.25">
      <c r="A10402" s="458">
        <v>44306</v>
      </c>
      <c r="B10402" s="81" t="s">
        <v>20</v>
      </c>
      <c r="C10402" s="81" t="s">
        <v>20</v>
      </c>
      <c r="D10402" s="459">
        <v>18</v>
      </c>
      <c r="E10402" s="81"/>
    </row>
    <row r="10403" spans="1:5" x14ac:dyDescent="0.25">
      <c r="A10403" s="458">
        <v>44306</v>
      </c>
      <c r="B10403" s="81" t="s">
        <v>20</v>
      </c>
      <c r="C10403" s="460" t="s">
        <v>909</v>
      </c>
      <c r="D10403" s="459">
        <v>1</v>
      </c>
      <c r="E10403" s="81"/>
    </row>
    <row r="10404" spans="1:5" x14ac:dyDescent="0.25">
      <c r="A10404" s="458">
        <v>44306</v>
      </c>
      <c r="B10404" s="81" t="s">
        <v>13</v>
      </c>
      <c r="C10404" s="460" t="s">
        <v>1162</v>
      </c>
      <c r="D10404" s="459">
        <v>1</v>
      </c>
      <c r="E10404" s="81"/>
    </row>
    <row r="10405" spans="1:5" x14ac:dyDescent="0.25">
      <c r="A10405" s="458">
        <v>44306</v>
      </c>
      <c r="B10405" s="81" t="s">
        <v>13</v>
      </c>
      <c r="C10405" s="81" t="s">
        <v>13</v>
      </c>
      <c r="D10405" s="459">
        <v>1</v>
      </c>
      <c r="E10405" s="81"/>
    </row>
    <row r="10406" spans="1:5" x14ac:dyDescent="0.25">
      <c r="A10406" s="458">
        <v>44306</v>
      </c>
      <c r="B10406" s="81" t="s">
        <v>13</v>
      </c>
      <c r="C10406" s="460" t="s">
        <v>1165</v>
      </c>
      <c r="D10406" s="459">
        <v>2</v>
      </c>
      <c r="E10406" s="81"/>
    </row>
    <row r="10407" spans="1:5" x14ac:dyDescent="0.25">
      <c r="A10407" s="458">
        <v>44306</v>
      </c>
      <c r="B10407" s="81" t="s">
        <v>13</v>
      </c>
      <c r="C10407" s="460" t="s">
        <v>1167</v>
      </c>
      <c r="D10407" s="459">
        <v>2</v>
      </c>
      <c r="E10407" s="81"/>
    </row>
    <row r="10408" spans="1:5" x14ac:dyDescent="0.25">
      <c r="A10408" s="458">
        <v>44306</v>
      </c>
      <c r="B10408" s="81" t="s">
        <v>24</v>
      </c>
      <c r="C10408" s="81" t="s">
        <v>23</v>
      </c>
      <c r="D10408" s="459">
        <v>6</v>
      </c>
      <c r="E10408" s="81"/>
    </row>
    <row r="10409" spans="1:5" x14ac:dyDescent="0.25">
      <c r="A10409" s="458">
        <v>44306</v>
      </c>
      <c r="B10409" s="81" t="s">
        <v>24</v>
      </c>
      <c r="C10409" s="81" t="s">
        <v>24</v>
      </c>
      <c r="D10409" s="459">
        <v>4</v>
      </c>
      <c r="E10409" s="81"/>
    </row>
    <row r="10410" spans="1:5" x14ac:dyDescent="0.25">
      <c r="A10410" s="458">
        <v>44306</v>
      </c>
      <c r="B10410" s="81" t="s">
        <v>24</v>
      </c>
      <c r="C10410" s="460" t="s">
        <v>1182</v>
      </c>
      <c r="D10410" s="459">
        <v>1</v>
      </c>
      <c r="E10410" s="81"/>
    </row>
    <row r="10411" spans="1:5" x14ac:dyDescent="0.25">
      <c r="A10411" s="458">
        <v>44306</v>
      </c>
      <c r="B10411" s="81" t="s">
        <v>47</v>
      </c>
      <c r="C10411" s="81" t="s">
        <v>47</v>
      </c>
      <c r="D10411" s="459">
        <v>2</v>
      </c>
      <c r="E10411" s="81"/>
    </row>
    <row r="10412" spans="1:5" x14ac:dyDescent="0.25">
      <c r="A10412" s="458">
        <v>44306</v>
      </c>
      <c r="B10412" s="81" t="s">
        <v>48</v>
      </c>
      <c r="C10412" s="460" t="s">
        <v>1380</v>
      </c>
      <c r="D10412" s="459">
        <v>0</v>
      </c>
      <c r="E10412" s="81"/>
    </row>
    <row r="10413" spans="1:5" x14ac:dyDescent="0.25">
      <c r="A10413" s="458">
        <v>44306</v>
      </c>
      <c r="B10413" s="81" t="s">
        <v>7</v>
      </c>
      <c r="C10413" s="460" t="s">
        <v>1191</v>
      </c>
      <c r="D10413" s="459">
        <v>3</v>
      </c>
      <c r="E10413" s="81"/>
    </row>
    <row r="10414" spans="1:5" x14ac:dyDescent="0.25">
      <c r="A10414" s="458">
        <v>44306</v>
      </c>
      <c r="B10414" s="81" t="s">
        <v>7</v>
      </c>
      <c r="C10414" s="81" t="s">
        <v>7</v>
      </c>
      <c r="D10414" s="459">
        <v>4</v>
      </c>
      <c r="E10414" s="81"/>
    </row>
    <row r="10415" spans="1:5" x14ac:dyDescent="0.25">
      <c r="A10415" s="458">
        <v>44306</v>
      </c>
      <c r="B10415" s="81" t="s">
        <v>9</v>
      </c>
      <c r="C10415" s="460" t="s">
        <v>1192</v>
      </c>
      <c r="D10415" s="459">
        <v>1</v>
      </c>
      <c r="E10415" s="81"/>
    </row>
    <row r="10416" spans="1:5" x14ac:dyDescent="0.25">
      <c r="A10416" s="458">
        <v>44306</v>
      </c>
      <c r="B10416" s="81" t="s">
        <v>9</v>
      </c>
      <c r="C10416" s="81" t="s">
        <v>9</v>
      </c>
      <c r="D10416" s="459">
        <v>14</v>
      </c>
      <c r="E10416" s="81"/>
    </row>
    <row r="10417" spans="1:5" x14ac:dyDescent="0.25">
      <c r="A10417" s="458">
        <v>44306</v>
      </c>
      <c r="B10417" s="81" t="s">
        <v>9</v>
      </c>
      <c r="C10417" s="81" t="s">
        <v>17</v>
      </c>
      <c r="D10417" s="459">
        <v>3</v>
      </c>
      <c r="E10417" s="81"/>
    </row>
    <row r="10418" spans="1:5" x14ac:dyDescent="0.25">
      <c r="A10418" s="458">
        <v>44306</v>
      </c>
      <c r="B10418" s="81" t="s">
        <v>9</v>
      </c>
      <c r="C10418" s="460" t="s">
        <v>1202</v>
      </c>
      <c r="D10418" s="459">
        <v>4</v>
      </c>
      <c r="E10418" s="81"/>
    </row>
    <row r="10419" spans="1:5" x14ac:dyDescent="0.25">
      <c r="A10419" s="458">
        <v>44306</v>
      </c>
      <c r="B10419" s="81" t="s">
        <v>9</v>
      </c>
      <c r="C10419" s="81" t="s">
        <v>143</v>
      </c>
      <c r="D10419" s="459">
        <v>1</v>
      </c>
      <c r="E10419" s="81"/>
    </row>
    <row r="10420" spans="1:5" x14ac:dyDescent="0.25">
      <c r="A10420" s="458">
        <v>44306</v>
      </c>
      <c r="B10420" s="81" t="s">
        <v>15</v>
      </c>
      <c r="C10420" s="81" t="s">
        <v>107</v>
      </c>
      <c r="D10420" s="459">
        <v>2</v>
      </c>
      <c r="E10420" s="81"/>
    </row>
    <row r="10421" spans="1:5" x14ac:dyDescent="0.25">
      <c r="A10421" s="458">
        <v>44306</v>
      </c>
      <c r="B10421" s="81" t="s">
        <v>15</v>
      </c>
      <c r="C10421" s="81" t="s">
        <v>1139</v>
      </c>
      <c r="D10421" s="459">
        <v>8</v>
      </c>
      <c r="E10421" s="81"/>
    </row>
    <row r="10422" spans="1:5" x14ac:dyDescent="0.25">
      <c r="A10422" s="458">
        <v>44306</v>
      </c>
      <c r="B10422" s="81" t="s">
        <v>15</v>
      </c>
      <c r="C10422" s="81" t="s">
        <v>283</v>
      </c>
      <c r="D10422" s="459">
        <v>1</v>
      </c>
      <c r="E10422" s="81"/>
    </row>
    <row r="10423" spans="1:5" x14ac:dyDescent="0.25">
      <c r="A10423" s="458">
        <v>44306</v>
      </c>
      <c r="B10423" s="81" t="s">
        <v>11</v>
      </c>
      <c r="C10423" s="81" t="s">
        <v>11</v>
      </c>
      <c r="D10423" s="459">
        <v>28</v>
      </c>
      <c r="E10423" s="81"/>
    </row>
    <row r="10424" spans="1:5" x14ac:dyDescent="0.25">
      <c r="A10424" s="458">
        <v>44306</v>
      </c>
      <c r="B10424" s="81" t="s">
        <v>11</v>
      </c>
      <c r="C10424" s="81" t="s">
        <v>752</v>
      </c>
      <c r="D10424" s="459">
        <v>3</v>
      </c>
      <c r="E10424" s="81"/>
    </row>
    <row r="10425" spans="1:5" x14ac:dyDescent="0.25">
      <c r="A10425" s="458">
        <v>44306</v>
      </c>
      <c r="B10425" s="81" t="s">
        <v>11</v>
      </c>
      <c r="C10425" s="81" t="s">
        <v>133</v>
      </c>
      <c r="D10425" s="459">
        <v>1</v>
      </c>
      <c r="E10425" s="81"/>
    </row>
    <row r="10426" spans="1:5" x14ac:dyDescent="0.25">
      <c r="A10426" s="458">
        <v>44306</v>
      </c>
      <c r="B10426" s="81" t="s">
        <v>12</v>
      </c>
      <c r="C10426" s="460" t="s">
        <v>1216</v>
      </c>
      <c r="D10426" s="459">
        <v>1</v>
      </c>
      <c r="E10426" s="81"/>
    </row>
    <row r="10427" spans="1:5" x14ac:dyDescent="0.25">
      <c r="A10427" s="458">
        <v>44306</v>
      </c>
      <c r="B10427" s="81" t="s">
        <v>12</v>
      </c>
      <c r="C10427" s="81" t="s">
        <v>73</v>
      </c>
      <c r="D10427" s="459">
        <v>1</v>
      </c>
      <c r="E10427" s="81"/>
    </row>
    <row r="10428" spans="1:5" x14ac:dyDescent="0.25">
      <c r="A10428" s="458">
        <v>44306</v>
      </c>
      <c r="B10428" s="81" t="s">
        <v>8</v>
      </c>
      <c r="C10428" s="460" t="s">
        <v>1226</v>
      </c>
      <c r="D10428" s="459">
        <v>2</v>
      </c>
      <c r="E10428" s="81"/>
    </row>
    <row r="10429" spans="1:5" x14ac:dyDescent="0.25">
      <c r="A10429" s="458">
        <v>44306</v>
      </c>
      <c r="B10429" s="81" t="s">
        <v>8</v>
      </c>
      <c r="C10429" s="81" t="s">
        <v>72</v>
      </c>
      <c r="D10429" s="459">
        <v>6</v>
      </c>
      <c r="E10429" s="81"/>
    </row>
    <row r="10430" spans="1:5" x14ac:dyDescent="0.25">
      <c r="A10430" s="458">
        <v>44306</v>
      </c>
      <c r="B10430" s="81" t="s">
        <v>8</v>
      </c>
      <c r="C10430" s="460" t="s">
        <v>1232</v>
      </c>
      <c r="D10430" s="459">
        <v>4</v>
      </c>
      <c r="E10430" s="81"/>
    </row>
    <row r="10431" spans="1:5" x14ac:dyDescent="0.25">
      <c r="A10431" s="458">
        <v>44306</v>
      </c>
      <c r="B10431" s="81" t="s">
        <v>8</v>
      </c>
      <c r="C10431" s="81" t="s">
        <v>58</v>
      </c>
      <c r="D10431" s="459">
        <v>3</v>
      </c>
      <c r="E10431" s="81"/>
    </row>
    <row r="10432" spans="1:5" x14ac:dyDescent="0.25">
      <c r="A10432" s="458">
        <v>44306</v>
      </c>
      <c r="B10432" s="81" t="s">
        <v>8</v>
      </c>
      <c r="C10432" s="81" t="s">
        <v>203</v>
      </c>
      <c r="D10432" s="459">
        <v>1</v>
      </c>
      <c r="E10432" s="81"/>
    </row>
    <row r="10433" spans="1:5" x14ac:dyDescent="0.25">
      <c r="A10433" s="458">
        <v>44306</v>
      </c>
      <c r="B10433" s="81" t="s">
        <v>8</v>
      </c>
      <c r="C10433" s="81" t="s">
        <v>40</v>
      </c>
      <c r="D10433" s="459">
        <v>2</v>
      </c>
      <c r="E10433" s="81"/>
    </row>
    <row r="10434" spans="1:5" x14ac:dyDescent="0.25">
      <c r="A10434" s="458">
        <v>44306</v>
      </c>
      <c r="B10434" s="81" t="s">
        <v>8</v>
      </c>
      <c r="C10434" s="81" t="s">
        <v>8</v>
      </c>
      <c r="D10434" s="459">
        <v>28</v>
      </c>
      <c r="E10434" s="81"/>
    </row>
    <row r="10435" spans="1:5" x14ac:dyDescent="0.25">
      <c r="A10435" s="458">
        <v>44306</v>
      </c>
      <c r="B10435" s="81" t="s">
        <v>8</v>
      </c>
      <c r="C10435" s="81" t="s">
        <v>31</v>
      </c>
      <c r="D10435" s="459">
        <v>3</v>
      </c>
      <c r="E10435" s="81"/>
    </row>
    <row r="10436" spans="1:5" x14ac:dyDescent="0.25">
      <c r="A10436" s="458">
        <v>44306</v>
      </c>
      <c r="B10436" s="81" t="s">
        <v>8</v>
      </c>
      <c r="C10436" s="81" t="s">
        <v>110</v>
      </c>
      <c r="D10436" s="459">
        <v>1</v>
      </c>
      <c r="E10436" s="81"/>
    </row>
    <row r="10437" spans="1:5" x14ac:dyDescent="0.25">
      <c r="A10437" s="458">
        <v>44306</v>
      </c>
      <c r="B10437" s="81" t="s">
        <v>49</v>
      </c>
      <c r="C10437" s="81" t="s">
        <v>49</v>
      </c>
      <c r="D10437" s="459">
        <v>1</v>
      </c>
      <c r="E10437" s="81"/>
    </row>
    <row r="10438" spans="1:5" x14ac:dyDescent="0.25">
      <c r="A10438" s="458">
        <v>44306</v>
      </c>
      <c r="B10438" s="81" t="s">
        <v>50</v>
      </c>
      <c r="C10438" s="116" t="s">
        <v>1140</v>
      </c>
      <c r="D10438" s="459">
        <v>3</v>
      </c>
      <c r="E10438" s="81"/>
    </row>
    <row r="10439" spans="1:5" x14ac:dyDescent="0.25">
      <c r="A10439" s="458">
        <v>44306</v>
      </c>
      <c r="B10439" s="81" t="s">
        <v>50</v>
      </c>
      <c r="C10439" s="81" t="s">
        <v>365</v>
      </c>
      <c r="D10439" s="459">
        <v>5</v>
      </c>
      <c r="E10439" s="81"/>
    </row>
    <row r="10440" spans="1:5" x14ac:dyDescent="0.25">
      <c r="A10440" s="458">
        <v>44306</v>
      </c>
      <c r="B10440" s="81" t="s">
        <v>27</v>
      </c>
      <c r="C10440" s="81" t="s">
        <v>43</v>
      </c>
      <c r="D10440" s="459">
        <v>2</v>
      </c>
      <c r="E10440" s="81"/>
    </row>
    <row r="10441" spans="1:5" x14ac:dyDescent="0.25">
      <c r="A10441" s="458">
        <v>44306</v>
      </c>
      <c r="B10441" s="81" t="s">
        <v>51</v>
      </c>
      <c r="C10441" s="81" t="s">
        <v>51</v>
      </c>
      <c r="D10441" s="459">
        <v>6</v>
      </c>
      <c r="E10441" s="81"/>
    </row>
    <row r="10442" spans="1:5" x14ac:dyDescent="0.25">
      <c r="A10442" s="458">
        <v>44306</v>
      </c>
      <c r="B10442" s="81" t="s">
        <v>10</v>
      </c>
      <c r="C10442" s="81" t="s">
        <v>10</v>
      </c>
      <c r="D10442" s="459">
        <v>3</v>
      </c>
      <c r="E10442" s="81"/>
    </row>
    <row r="10443" spans="1:5" x14ac:dyDescent="0.25">
      <c r="A10443" s="458">
        <v>44307</v>
      </c>
      <c r="B10443" s="81" t="s">
        <v>14</v>
      </c>
      <c r="C10443" s="81" t="s">
        <v>14</v>
      </c>
      <c r="D10443" s="459">
        <v>34</v>
      </c>
      <c r="E10443" s="81"/>
    </row>
    <row r="10444" spans="1:5" x14ac:dyDescent="0.25">
      <c r="A10444" s="458">
        <v>44307</v>
      </c>
      <c r="B10444" s="81" t="s">
        <v>14</v>
      </c>
      <c r="C10444" s="460" t="s">
        <v>1150</v>
      </c>
      <c r="D10444" s="459">
        <v>1</v>
      </c>
      <c r="E10444" s="81"/>
    </row>
    <row r="10445" spans="1:5" x14ac:dyDescent="0.25">
      <c r="A10445" s="458">
        <v>44307</v>
      </c>
      <c r="B10445" s="81" t="s">
        <v>14</v>
      </c>
      <c r="C10445" s="81" t="s">
        <v>16</v>
      </c>
      <c r="D10445" s="459">
        <v>69</v>
      </c>
      <c r="E10445" s="81"/>
    </row>
    <row r="10446" spans="1:5" x14ac:dyDescent="0.25">
      <c r="A10446" s="458">
        <v>44307</v>
      </c>
      <c r="B10446" s="81" t="s">
        <v>14</v>
      </c>
      <c r="C10446" s="81" t="s">
        <v>794</v>
      </c>
      <c r="D10446" s="459">
        <v>4</v>
      </c>
      <c r="E10446" s="81"/>
    </row>
    <row r="10447" spans="1:5" x14ac:dyDescent="0.25">
      <c r="A10447" s="458">
        <v>44307</v>
      </c>
      <c r="B10447" s="81" t="s">
        <v>14</v>
      </c>
      <c r="C10447" s="81" t="s">
        <v>84</v>
      </c>
      <c r="D10447" s="459">
        <v>11</v>
      </c>
      <c r="E10447" s="81"/>
    </row>
    <row r="10448" spans="1:5" x14ac:dyDescent="0.25">
      <c r="A10448" s="458">
        <v>44307</v>
      </c>
      <c r="B10448" s="81" t="s">
        <v>20</v>
      </c>
      <c r="C10448" s="460" t="s">
        <v>1151</v>
      </c>
      <c r="D10448" s="459">
        <v>2</v>
      </c>
      <c r="E10448" s="81"/>
    </row>
    <row r="10449" spans="1:5" x14ac:dyDescent="0.25">
      <c r="A10449" s="458">
        <v>44307</v>
      </c>
      <c r="B10449" s="81" t="s">
        <v>20</v>
      </c>
      <c r="C10449" s="81" t="s">
        <v>20</v>
      </c>
      <c r="D10449" s="459">
        <v>59</v>
      </c>
      <c r="E10449" s="81"/>
    </row>
    <row r="10450" spans="1:5" x14ac:dyDescent="0.25">
      <c r="A10450" s="458">
        <v>44307</v>
      </c>
      <c r="B10450" s="81" t="s">
        <v>20</v>
      </c>
      <c r="C10450" s="81" t="s">
        <v>363</v>
      </c>
      <c r="D10450" s="459">
        <v>1</v>
      </c>
      <c r="E10450" s="81"/>
    </row>
    <row r="10451" spans="1:5" x14ac:dyDescent="0.25">
      <c r="A10451" s="458">
        <v>44307</v>
      </c>
      <c r="B10451" s="81" t="s">
        <v>13</v>
      </c>
      <c r="C10451" s="460" t="s">
        <v>93</v>
      </c>
      <c r="D10451" s="459">
        <v>1</v>
      </c>
      <c r="E10451" s="81"/>
    </row>
    <row r="10452" spans="1:5" x14ac:dyDescent="0.25">
      <c r="A10452" s="458">
        <v>44307</v>
      </c>
      <c r="B10452" s="81" t="s">
        <v>13</v>
      </c>
      <c r="C10452" s="460" t="s">
        <v>1162</v>
      </c>
      <c r="D10452" s="459">
        <v>4</v>
      </c>
      <c r="E10452" s="81"/>
    </row>
    <row r="10453" spans="1:5" x14ac:dyDescent="0.25">
      <c r="A10453" s="458">
        <v>44307</v>
      </c>
      <c r="B10453" s="81" t="s">
        <v>13</v>
      </c>
      <c r="C10453" s="81" t="s">
        <v>13</v>
      </c>
      <c r="D10453" s="459">
        <v>8</v>
      </c>
      <c r="E10453" s="81"/>
    </row>
    <row r="10454" spans="1:5" x14ac:dyDescent="0.25">
      <c r="A10454" s="458">
        <v>44307</v>
      </c>
      <c r="B10454" s="81" t="s">
        <v>13</v>
      </c>
      <c r="C10454" s="460" t="s">
        <v>1165</v>
      </c>
      <c r="D10454" s="459">
        <v>10</v>
      </c>
      <c r="E10454" s="81"/>
    </row>
    <row r="10455" spans="1:5" x14ac:dyDescent="0.25">
      <c r="A10455" s="458">
        <v>44307</v>
      </c>
      <c r="B10455" s="81" t="s">
        <v>13</v>
      </c>
      <c r="C10455" s="460" t="s">
        <v>1167</v>
      </c>
      <c r="D10455" s="459">
        <v>8</v>
      </c>
      <c r="E10455" s="81"/>
    </row>
    <row r="10456" spans="1:5" x14ac:dyDescent="0.25">
      <c r="A10456" s="458">
        <v>44307</v>
      </c>
      <c r="B10456" s="81" t="s">
        <v>24</v>
      </c>
      <c r="C10456" s="81" t="s">
        <v>23</v>
      </c>
      <c r="D10456" s="459">
        <v>5</v>
      </c>
      <c r="E10456" s="81"/>
    </row>
    <row r="10457" spans="1:5" x14ac:dyDescent="0.25">
      <c r="A10457" s="458">
        <v>44307</v>
      </c>
      <c r="B10457" s="81" t="s">
        <v>24</v>
      </c>
      <c r="C10457" s="460" t="s">
        <v>1182</v>
      </c>
      <c r="D10457" s="459">
        <v>4</v>
      </c>
      <c r="E10457" s="81"/>
    </row>
    <row r="10458" spans="1:5" x14ac:dyDescent="0.25">
      <c r="A10458" s="458">
        <v>44307</v>
      </c>
      <c r="B10458" s="81" t="s">
        <v>24</v>
      </c>
      <c r="C10458" s="81" t="s">
        <v>36</v>
      </c>
      <c r="D10458" s="459">
        <v>2</v>
      </c>
      <c r="E10458" s="81"/>
    </row>
    <row r="10459" spans="1:5" x14ac:dyDescent="0.25">
      <c r="A10459" s="458">
        <v>44307</v>
      </c>
      <c r="B10459" s="81" t="s">
        <v>47</v>
      </c>
      <c r="C10459" s="81" t="s">
        <v>1033</v>
      </c>
      <c r="D10459" s="459">
        <v>1</v>
      </c>
      <c r="E10459" s="81"/>
    </row>
    <row r="10460" spans="1:5" x14ac:dyDescent="0.25">
      <c r="A10460" s="458">
        <v>44307</v>
      </c>
      <c r="B10460" s="81" t="s">
        <v>47</v>
      </c>
      <c r="C10460" s="81" t="s">
        <v>47</v>
      </c>
      <c r="D10460" s="459">
        <v>9</v>
      </c>
      <c r="E10460" s="81"/>
    </row>
    <row r="10461" spans="1:5" x14ac:dyDescent="0.25">
      <c r="A10461" s="458">
        <v>44307</v>
      </c>
      <c r="B10461" s="81" t="s">
        <v>47</v>
      </c>
      <c r="C10461" s="81" t="s">
        <v>906</v>
      </c>
      <c r="D10461" s="459">
        <v>7</v>
      </c>
      <c r="E10461" s="81"/>
    </row>
    <row r="10462" spans="1:5" x14ac:dyDescent="0.25">
      <c r="A10462" s="458">
        <v>44307</v>
      </c>
      <c r="B10462" s="81" t="s">
        <v>48</v>
      </c>
      <c r="C10462" s="460" t="s">
        <v>1380</v>
      </c>
      <c r="D10462" s="459">
        <v>0</v>
      </c>
      <c r="E10462" s="81"/>
    </row>
    <row r="10463" spans="1:5" x14ac:dyDescent="0.25">
      <c r="A10463" s="458">
        <v>44307</v>
      </c>
      <c r="B10463" s="81" t="s">
        <v>7</v>
      </c>
      <c r="C10463" s="460" t="s">
        <v>1191</v>
      </c>
      <c r="D10463" s="459">
        <v>2</v>
      </c>
      <c r="E10463" s="81"/>
    </row>
    <row r="10464" spans="1:5" x14ac:dyDescent="0.25">
      <c r="A10464" s="458">
        <v>44307</v>
      </c>
      <c r="B10464" s="81" t="s">
        <v>7</v>
      </c>
      <c r="C10464" s="81" t="s">
        <v>7</v>
      </c>
      <c r="D10464" s="459">
        <v>17</v>
      </c>
      <c r="E10464" s="81"/>
    </row>
    <row r="10465" spans="1:5" x14ac:dyDescent="0.25">
      <c r="A10465" s="458">
        <v>44307</v>
      </c>
      <c r="B10465" s="81" t="s">
        <v>9</v>
      </c>
      <c r="C10465" s="460" t="s">
        <v>1192</v>
      </c>
      <c r="D10465" s="459">
        <v>1</v>
      </c>
      <c r="E10465" s="81"/>
    </row>
    <row r="10466" spans="1:5" x14ac:dyDescent="0.25">
      <c r="A10466" s="458">
        <v>44307</v>
      </c>
      <c r="B10466" s="81" t="s">
        <v>9</v>
      </c>
      <c r="C10466" s="460" t="s">
        <v>1197</v>
      </c>
      <c r="D10466" s="459">
        <v>1</v>
      </c>
      <c r="E10466" s="81"/>
    </row>
    <row r="10467" spans="1:5" x14ac:dyDescent="0.25">
      <c r="A10467" s="458">
        <v>44307</v>
      </c>
      <c r="B10467" s="81" t="s">
        <v>9</v>
      </c>
      <c r="C10467" s="81" t="s">
        <v>9</v>
      </c>
      <c r="D10467" s="459">
        <v>46</v>
      </c>
      <c r="E10467" s="81"/>
    </row>
    <row r="10468" spans="1:5" x14ac:dyDescent="0.25">
      <c r="A10468" s="458">
        <v>44307</v>
      </c>
      <c r="B10468" s="81" t="s">
        <v>9</v>
      </c>
      <c r="C10468" s="81" t="s">
        <v>17</v>
      </c>
      <c r="D10468" s="459">
        <v>1</v>
      </c>
      <c r="E10468" s="81"/>
    </row>
    <row r="10469" spans="1:5" x14ac:dyDescent="0.25">
      <c r="A10469" s="458">
        <v>44307</v>
      </c>
      <c r="B10469" s="81" t="s">
        <v>9</v>
      </c>
      <c r="C10469" s="460" t="s">
        <v>933</v>
      </c>
      <c r="D10469" s="459">
        <v>1</v>
      </c>
      <c r="E10469" s="81"/>
    </row>
    <row r="10470" spans="1:5" x14ac:dyDescent="0.25">
      <c r="A10470" s="458">
        <v>44307</v>
      </c>
      <c r="B10470" s="81" t="s">
        <v>9</v>
      </c>
      <c r="C10470" s="460" t="s">
        <v>1202</v>
      </c>
      <c r="D10470" s="459">
        <v>4</v>
      </c>
      <c r="E10470" s="81"/>
    </row>
    <row r="10471" spans="1:5" x14ac:dyDescent="0.25">
      <c r="A10471" s="458">
        <v>44307</v>
      </c>
      <c r="B10471" s="81" t="s">
        <v>9</v>
      </c>
      <c r="C10471" s="81" t="s">
        <v>143</v>
      </c>
      <c r="D10471" s="459">
        <v>19</v>
      </c>
      <c r="E10471" s="81"/>
    </row>
    <row r="10472" spans="1:5" x14ac:dyDescent="0.25">
      <c r="A10472" s="458">
        <v>44307</v>
      </c>
      <c r="B10472" s="81" t="s">
        <v>15</v>
      </c>
      <c r="C10472" s="81" t="s">
        <v>1139</v>
      </c>
      <c r="D10472" s="459">
        <v>0</v>
      </c>
      <c r="E10472" s="81"/>
    </row>
    <row r="10473" spans="1:5" x14ac:dyDescent="0.25">
      <c r="A10473" s="458">
        <v>44307</v>
      </c>
      <c r="B10473" s="81" t="s">
        <v>11</v>
      </c>
      <c r="C10473" s="81" t="s">
        <v>1101</v>
      </c>
      <c r="D10473" s="459">
        <v>1</v>
      </c>
      <c r="E10473" s="81"/>
    </row>
    <row r="10474" spans="1:5" x14ac:dyDescent="0.25">
      <c r="A10474" s="458">
        <v>44307</v>
      </c>
      <c r="B10474" s="81" t="s">
        <v>11</v>
      </c>
      <c r="C10474" s="81" t="s">
        <v>333</v>
      </c>
      <c r="D10474" s="459">
        <v>3</v>
      </c>
      <c r="E10474" s="81"/>
    </row>
    <row r="10475" spans="1:5" x14ac:dyDescent="0.25">
      <c r="A10475" s="458">
        <v>44307</v>
      </c>
      <c r="B10475" s="81" t="s">
        <v>11</v>
      </c>
      <c r="C10475" s="81" t="s">
        <v>11</v>
      </c>
      <c r="D10475" s="459">
        <v>51</v>
      </c>
      <c r="E10475" s="81"/>
    </row>
    <row r="10476" spans="1:5" x14ac:dyDescent="0.25">
      <c r="A10476" s="458">
        <v>44307</v>
      </c>
      <c r="B10476" s="81" t="s">
        <v>11</v>
      </c>
      <c r="C10476" s="81" t="s">
        <v>133</v>
      </c>
      <c r="D10476" s="459">
        <v>1</v>
      </c>
      <c r="E10476" s="81"/>
    </row>
    <row r="10477" spans="1:5" x14ac:dyDescent="0.25">
      <c r="A10477" s="458">
        <v>44307</v>
      </c>
      <c r="B10477" s="81" t="s">
        <v>12</v>
      </c>
      <c r="C10477" s="81" t="s">
        <v>12</v>
      </c>
      <c r="D10477" s="459">
        <v>20</v>
      </c>
      <c r="E10477" s="81"/>
    </row>
    <row r="10478" spans="1:5" x14ac:dyDescent="0.25">
      <c r="A10478" s="458">
        <v>44307</v>
      </c>
      <c r="B10478" s="81" t="s">
        <v>8</v>
      </c>
      <c r="C10478" s="460" t="s">
        <v>1226</v>
      </c>
      <c r="D10478" s="459">
        <v>3</v>
      </c>
      <c r="E10478" s="81"/>
    </row>
    <row r="10479" spans="1:5" x14ac:dyDescent="0.25">
      <c r="A10479" s="458">
        <v>44307</v>
      </c>
      <c r="B10479" s="81" t="s">
        <v>8</v>
      </c>
      <c r="C10479" s="81" t="s">
        <v>72</v>
      </c>
      <c r="D10479" s="459">
        <v>4</v>
      </c>
      <c r="E10479" s="81"/>
    </row>
    <row r="10480" spans="1:5" x14ac:dyDescent="0.25">
      <c r="A10480" s="458">
        <v>44307</v>
      </c>
      <c r="B10480" s="81" t="s">
        <v>8</v>
      </c>
      <c r="C10480" s="118" t="s">
        <v>2973</v>
      </c>
      <c r="D10480" s="459">
        <v>1</v>
      </c>
      <c r="E10480" s="81"/>
    </row>
    <row r="10481" spans="1:5" x14ac:dyDescent="0.25">
      <c r="A10481" s="458">
        <v>44307</v>
      </c>
      <c r="B10481" s="81" t="s">
        <v>8</v>
      </c>
      <c r="C10481" s="81" t="s">
        <v>58</v>
      </c>
      <c r="D10481" s="459">
        <v>5</v>
      </c>
      <c r="E10481" s="81"/>
    </row>
    <row r="10482" spans="1:5" x14ac:dyDescent="0.25">
      <c r="A10482" s="458">
        <v>44307</v>
      </c>
      <c r="B10482" s="81" t="s">
        <v>8</v>
      </c>
      <c r="C10482" s="81" t="s">
        <v>140</v>
      </c>
      <c r="D10482" s="459">
        <v>1</v>
      </c>
      <c r="E10482" s="81"/>
    </row>
    <row r="10483" spans="1:5" x14ac:dyDescent="0.25">
      <c r="A10483" s="458">
        <v>44307</v>
      </c>
      <c r="B10483" s="81" t="s">
        <v>8</v>
      </c>
      <c r="C10483" s="81" t="s">
        <v>203</v>
      </c>
      <c r="D10483" s="459">
        <v>1</v>
      </c>
      <c r="E10483" s="81"/>
    </row>
    <row r="10484" spans="1:5" x14ac:dyDescent="0.25">
      <c r="A10484" s="458">
        <v>44307</v>
      </c>
      <c r="B10484" s="81" t="s">
        <v>8</v>
      </c>
      <c r="C10484" s="81" t="s">
        <v>8</v>
      </c>
      <c r="D10484" s="459">
        <v>86</v>
      </c>
      <c r="E10484" s="81"/>
    </row>
    <row r="10485" spans="1:5" x14ac:dyDescent="0.25">
      <c r="A10485" s="458">
        <v>44307</v>
      </c>
      <c r="B10485" s="81" t="s">
        <v>8</v>
      </c>
      <c r="C10485" s="81" t="s">
        <v>31</v>
      </c>
      <c r="D10485" s="459">
        <v>7</v>
      </c>
      <c r="E10485" s="81"/>
    </row>
    <row r="10486" spans="1:5" x14ac:dyDescent="0.25">
      <c r="A10486" s="458">
        <v>44307</v>
      </c>
      <c r="B10486" s="81" t="s">
        <v>8</v>
      </c>
      <c r="C10486" s="81" t="s">
        <v>110</v>
      </c>
      <c r="D10486" s="459">
        <v>1</v>
      </c>
      <c r="E10486" s="81"/>
    </row>
    <row r="10487" spans="1:5" x14ac:dyDescent="0.25">
      <c r="A10487" s="458">
        <v>44307</v>
      </c>
      <c r="B10487" s="81" t="s">
        <v>49</v>
      </c>
      <c r="C10487" s="81" t="s">
        <v>49</v>
      </c>
      <c r="D10487" s="459">
        <v>0</v>
      </c>
      <c r="E10487" s="81"/>
    </row>
    <row r="10488" spans="1:5" x14ac:dyDescent="0.25">
      <c r="A10488" s="458">
        <v>44307</v>
      </c>
      <c r="B10488" s="81" t="s">
        <v>50</v>
      </c>
      <c r="C10488" s="460" t="s">
        <v>1248</v>
      </c>
      <c r="D10488" s="459">
        <v>1</v>
      </c>
      <c r="E10488" s="81"/>
    </row>
    <row r="10489" spans="1:5" x14ac:dyDescent="0.25">
      <c r="A10489" s="458">
        <v>44307</v>
      </c>
      <c r="B10489" s="81" t="s">
        <v>50</v>
      </c>
      <c r="C10489" s="460" t="s">
        <v>1250</v>
      </c>
      <c r="D10489" s="459">
        <v>1</v>
      </c>
      <c r="E10489" s="81"/>
    </row>
    <row r="10490" spans="1:5" x14ac:dyDescent="0.25">
      <c r="A10490" s="458">
        <v>44307</v>
      </c>
      <c r="B10490" s="81" t="s">
        <v>50</v>
      </c>
      <c r="C10490" s="116" t="s">
        <v>1140</v>
      </c>
      <c r="D10490" s="459">
        <v>12</v>
      </c>
      <c r="E10490" s="81"/>
    </row>
    <row r="10491" spans="1:5" x14ac:dyDescent="0.25">
      <c r="A10491" s="458">
        <v>44307</v>
      </c>
      <c r="B10491" s="81" t="s">
        <v>50</v>
      </c>
      <c r="C10491" s="81" t="s">
        <v>365</v>
      </c>
      <c r="D10491" s="459">
        <v>8</v>
      </c>
      <c r="E10491" s="81"/>
    </row>
    <row r="10492" spans="1:5" x14ac:dyDescent="0.25">
      <c r="A10492" s="458">
        <v>44307</v>
      </c>
      <c r="B10492" s="81" t="s">
        <v>27</v>
      </c>
      <c r="C10492" s="81" t="s">
        <v>139</v>
      </c>
      <c r="D10492" s="459">
        <v>1</v>
      </c>
      <c r="E10492" s="81"/>
    </row>
    <row r="10493" spans="1:5" x14ac:dyDescent="0.25">
      <c r="A10493" s="458">
        <v>44307</v>
      </c>
      <c r="B10493" s="81" t="s">
        <v>27</v>
      </c>
      <c r="C10493" s="460" t="s">
        <v>1254</v>
      </c>
      <c r="D10493" s="459">
        <v>1</v>
      </c>
      <c r="E10493" s="81"/>
    </row>
    <row r="10494" spans="1:5" x14ac:dyDescent="0.25">
      <c r="A10494" s="458">
        <v>44307</v>
      </c>
      <c r="B10494" s="81" t="s">
        <v>27</v>
      </c>
      <c r="C10494" s="81" t="s">
        <v>43</v>
      </c>
      <c r="D10494" s="459">
        <v>42</v>
      </c>
      <c r="E10494" s="81"/>
    </row>
    <row r="10495" spans="1:5" x14ac:dyDescent="0.25">
      <c r="A10495" s="458">
        <v>44307</v>
      </c>
      <c r="B10495" s="81" t="s">
        <v>27</v>
      </c>
      <c r="C10495" s="81" t="s">
        <v>928</v>
      </c>
      <c r="D10495" s="459">
        <v>3</v>
      </c>
      <c r="E10495" s="81"/>
    </row>
    <row r="10496" spans="1:5" x14ac:dyDescent="0.25">
      <c r="A10496" s="458">
        <v>44307</v>
      </c>
      <c r="B10496" s="81" t="s">
        <v>27</v>
      </c>
      <c r="C10496" s="460" t="s">
        <v>1002</v>
      </c>
      <c r="D10496" s="459">
        <v>1</v>
      </c>
      <c r="E10496" s="81"/>
    </row>
    <row r="10497" spans="1:5" x14ac:dyDescent="0.25">
      <c r="A10497" s="458">
        <v>44307</v>
      </c>
      <c r="B10497" s="81" t="s">
        <v>51</v>
      </c>
      <c r="C10497" s="81" t="s">
        <v>51</v>
      </c>
      <c r="D10497" s="459">
        <v>6</v>
      </c>
      <c r="E10497" s="81"/>
    </row>
    <row r="10498" spans="1:5" x14ac:dyDescent="0.25">
      <c r="A10498" s="458">
        <v>44307</v>
      </c>
      <c r="B10498" s="81" t="s">
        <v>10</v>
      </c>
      <c r="C10498" s="460" t="s">
        <v>643</v>
      </c>
      <c r="D10498" s="459">
        <v>1</v>
      </c>
      <c r="E10498" s="81"/>
    </row>
    <row r="10499" spans="1:5" x14ac:dyDescent="0.25">
      <c r="A10499" s="458">
        <v>44307</v>
      </c>
      <c r="B10499" s="81" t="s">
        <v>10</v>
      </c>
      <c r="C10499" s="81" t="s">
        <v>10</v>
      </c>
      <c r="D10499" s="459">
        <v>8</v>
      </c>
      <c r="E10499" s="81"/>
    </row>
    <row r="10500" spans="1:5" x14ac:dyDescent="0.25">
      <c r="A10500" s="458">
        <v>44308</v>
      </c>
      <c r="B10500" s="81" t="s">
        <v>14</v>
      </c>
      <c r="C10500" s="81" t="s">
        <v>936</v>
      </c>
      <c r="D10500" s="459">
        <v>2</v>
      </c>
      <c r="E10500" s="81"/>
    </row>
    <row r="10501" spans="1:5" x14ac:dyDescent="0.25">
      <c r="A10501" s="458">
        <v>44308</v>
      </c>
      <c r="B10501" s="81" t="s">
        <v>14</v>
      </c>
      <c r="C10501" s="81" t="s">
        <v>14</v>
      </c>
      <c r="D10501" s="459">
        <v>28</v>
      </c>
      <c r="E10501" s="81"/>
    </row>
    <row r="10502" spans="1:5" x14ac:dyDescent="0.25">
      <c r="A10502" s="458">
        <v>44308</v>
      </c>
      <c r="B10502" s="81" t="s">
        <v>14</v>
      </c>
      <c r="C10502" s="81" t="s">
        <v>1020</v>
      </c>
      <c r="D10502" s="459">
        <v>2</v>
      </c>
      <c r="E10502" s="81"/>
    </row>
    <row r="10503" spans="1:5" x14ac:dyDescent="0.25">
      <c r="A10503" s="458">
        <v>44308</v>
      </c>
      <c r="B10503" s="81" t="s">
        <v>14</v>
      </c>
      <c r="C10503" s="81" t="s">
        <v>16</v>
      </c>
      <c r="D10503" s="459">
        <v>19</v>
      </c>
      <c r="E10503" s="81"/>
    </row>
    <row r="10504" spans="1:5" x14ac:dyDescent="0.25">
      <c r="A10504" s="458">
        <v>44308</v>
      </c>
      <c r="B10504" s="81" t="s">
        <v>14</v>
      </c>
      <c r="C10504" s="81" t="s">
        <v>794</v>
      </c>
      <c r="D10504" s="459">
        <v>1</v>
      </c>
      <c r="E10504" s="81"/>
    </row>
    <row r="10505" spans="1:5" x14ac:dyDescent="0.25">
      <c r="A10505" s="458">
        <v>44308</v>
      </c>
      <c r="B10505" s="81" t="s">
        <v>14</v>
      </c>
      <c r="C10505" s="81" t="s">
        <v>84</v>
      </c>
      <c r="D10505" s="459">
        <v>31</v>
      </c>
      <c r="E10505" s="81"/>
    </row>
    <row r="10506" spans="1:5" x14ac:dyDescent="0.25">
      <c r="A10506" s="458">
        <v>44308</v>
      </c>
      <c r="B10506" s="81" t="s">
        <v>20</v>
      </c>
      <c r="C10506" s="81" t="s">
        <v>20</v>
      </c>
      <c r="D10506" s="459">
        <v>30</v>
      </c>
      <c r="E10506" s="81"/>
    </row>
    <row r="10507" spans="1:5" x14ac:dyDescent="0.25">
      <c r="A10507" s="458">
        <v>44308</v>
      </c>
      <c r="B10507" s="81" t="s">
        <v>20</v>
      </c>
      <c r="C10507" s="460" t="s">
        <v>909</v>
      </c>
      <c r="D10507" s="459">
        <v>1</v>
      </c>
      <c r="E10507" s="81"/>
    </row>
    <row r="10508" spans="1:5" x14ac:dyDescent="0.25">
      <c r="A10508" s="458">
        <v>44308</v>
      </c>
      <c r="B10508" s="81" t="s">
        <v>20</v>
      </c>
      <c r="C10508" s="81" t="s">
        <v>648</v>
      </c>
      <c r="D10508" s="459">
        <v>1</v>
      </c>
      <c r="E10508" s="81"/>
    </row>
    <row r="10509" spans="1:5" x14ac:dyDescent="0.25">
      <c r="A10509" s="458">
        <v>44308</v>
      </c>
      <c r="B10509" s="81" t="s">
        <v>13</v>
      </c>
      <c r="C10509" s="460" t="s">
        <v>1161</v>
      </c>
      <c r="D10509" s="459">
        <v>1</v>
      </c>
      <c r="E10509" s="81"/>
    </row>
    <row r="10510" spans="1:5" x14ac:dyDescent="0.25">
      <c r="A10510" s="458">
        <v>44308</v>
      </c>
      <c r="B10510" s="81" t="s">
        <v>13</v>
      </c>
      <c r="C10510" s="460" t="s">
        <v>1162</v>
      </c>
      <c r="D10510" s="459">
        <v>1</v>
      </c>
      <c r="E10510" s="81"/>
    </row>
    <row r="10511" spans="1:5" x14ac:dyDescent="0.25">
      <c r="A10511" s="458">
        <v>44308</v>
      </c>
      <c r="B10511" s="81" t="s">
        <v>13</v>
      </c>
      <c r="C10511" s="81" t="s">
        <v>13</v>
      </c>
      <c r="D10511" s="459">
        <v>6</v>
      </c>
      <c r="E10511" s="81"/>
    </row>
    <row r="10512" spans="1:5" x14ac:dyDescent="0.25">
      <c r="A10512" s="458">
        <v>44308</v>
      </c>
      <c r="B10512" s="81" t="s">
        <v>13</v>
      </c>
      <c r="C10512" s="460" t="s">
        <v>1165</v>
      </c>
      <c r="D10512" s="459">
        <v>11</v>
      </c>
      <c r="E10512" s="81"/>
    </row>
    <row r="10513" spans="1:5" x14ac:dyDescent="0.25">
      <c r="A10513" s="458">
        <v>44308</v>
      </c>
      <c r="B10513" s="81" t="s">
        <v>13</v>
      </c>
      <c r="C10513" s="460" t="s">
        <v>1167</v>
      </c>
      <c r="D10513" s="459">
        <v>2</v>
      </c>
      <c r="E10513" s="81"/>
    </row>
    <row r="10514" spans="1:5" x14ac:dyDescent="0.25">
      <c r="A10514" s="458">
        <v>44308</v>
      </c>
      <c r="B10514" s="81" t="s">
        <v>24</v>
      </c>
      <c r="C10514" s="81" t="s">
        <v>23</v>
      </c>
      <c r="D10514" s="459">
        <v>7</v>
      </c>
      <c r="E10514" s="81"/>
    </row>
    <row r="10515" spans="1:5" x14ac:dyDescent="0.25">
      <c r="A10515" s="458">
        <v>44308</v>
      </c>
      <c r="B10515" s="81" t="s">
        <v>24</v>
      </c>
      <c r="C10515" s="81" t="s">
        <v>24</v>
      </c>
      <c r="D10515" s="459">
        <v>3</v>
      </c>
      <c r="E10515" s="81"/>
    </row>
    <row r="10516" spans="1:5" x14ac:dyDescent="0.25">
      <c r="A10516" s="458">
        <v>44308</v>
      </c>
      <c r="B10516" s="81" t="s">
        <v>24</v>
      </c>
      <c r="C10516" s="460" t="s">
        <v>1182</v>
      </c>
      <c r="D10516" s="459">
        <v>2</v>
      </c>
      <c r="E10516" s="81"/>
    </row>
    <row r="10517" spans="1:5" x14ac:dyDescent="0.25">
      <c r="A10517" s="458">
        <v>44308</v>
      </c>
      <c r="B10517" s="81" t="s">
        <v>24</v>
      </c>
      <c r="C10517" s="81" t="s">
        <v>37</v>
      </c>
      <c r="D10517" s="459">
        <v>1</v>
      </c>
      <c r="E10517" s="81"/>
    </row>
    <row r="10518" spans="1:5" x14ac:dyDescent="0.25">
      <c r="A10518" s="458">
        <v>44308</v>
      </c>
      <c r="B10518" s="81" t="s">
        <v>47</v>
      </c>
      <c r="C10518" s="81" t="s">
        <v>1033</v>
      </c>
      <c r="D10518" s="459">
        <v>1</v>
      </c>
      <c r="E10518" s="81"/>
    </row>
    <row r="10519" spans="1:5" x14ac:dyDescent="0.25">
      <c r="A10519" s="458">
        <v>44308</v>
      </c>
      <c r="B10519" s="81" t="s">
        <v>47</v>
      </c>
      <c r="C10519" s="81" t="s">
        <v>47</v>
      </c>
      <c r="D10519" s="459">
        <v>8</v>
      </c>
      <c r="E10519" s="81"/>
    </row>
    <row r="10520" spans="1:5" x14ac:dyDescent="0.25">
      <c r="A10520" s="458">
        <v>44308</v>
      </c>
      <c r="B10520" s="81" t="s">
        <v>47</v>
      </c>
      <c r="C10520" s="81" t="s">
        <v>906</v>
      </c>
      <c r="D10520" s="459">
        <v>1</v>
      </c>
      <c r="E10520" s="81"/>
    </row>
    <row r="10521" spans="1:5" x14ac:dyDescent="0.25">
      <c r="A10521" s="458">
        <v>44308</v>
      </c>
      <c r="B10521" s="81" t="s">
        <v>48</v>
      </c>
      <c r="C10521" s="460" t="s">
        <v>1380</v>
      </c>
      <c r="D10521" s="459">
        <v>2</v>
      </c>
      <c r="E10521" s="81"/>
    </row>
    <row r="10522" spans="1:5" x14ac:dyDescent="0.25">
      <c r="A10522" s="458">
        <v>44308</v>
      </c>
      <c r="B10522" s="81" t="s">
        <v>7</v>
      </c>
      <c r="C10522" s="460" t="s">
        <v>1191</v>
      </c>
      <c r="D10522" s="459">
        <v>2</v>
      </c>
      <c r="E10522" s="81"/>
    </row>
    <row r="10523" spans="1:5" x14ac:dyDescent="0.25">
      <c r="A10523" s="458">
        <v>44308</v>
      </c>
      <c r="B10523" s="81" t="s">
        <v>7</v>
      </c>
      <c r="C10523" s="81" t="s">
        <v>7</v>
      </c>
      <c r="D10523" s="459">
        <v>27</v>
      </c>
      <c r="E10523" s="81"/>
    </row>
    <row r="10524" spans="1:5" x14ac:dyDescent="0.25">
      <c r="A10524" s="458">
        <v>44308</v>
      </c>
      <c r="B10524" s="81" t="s">
        <v>9</v>
      </c>
      <c r="C10524" s="460" t="s">
        <v>1107</v>
      </c>
      <c r="D10524" s="459">
        <v>1</v>
      </c>
      <c r="E10524" s="81"/>
    </row>
    <row r="10525" spans="1:5" x14ac:dyDescent="0.25">
      <c r="A10525" s="458">
        <v>44308</v>
      </c>
      <c r="B10525" s="81" t="s">
        <v>9</v>
      </c>
      <c r="C10525" s="460" t="s">
        <v>1196</v>
      </c>
      <c r="D10525" s="459">
        <v>1</v>
      </c>
      <c r="E10525" s="81"/>
    </row>
    <row r="10526" spans="1:5" x14ac:dyDescent="0.25">
      <c r="A10526" s="458">
        <v>44308</v>
      </c>
      <c r="B10526" s="81" t="s">
        <v>9</v>
      </c>
      <c r="C10526" s="81" t="s">
        <v>9</v>
      </c>
      <c r="D10526" s="459">
        <v>46</v>
      </c>
      <c r="E10526" s="81"/>
    </row>
    <row r="10527" spans="1:5" x14ac:dyDescent="0.25">
      <c r="A10527" s="458">
        <v>44308</v>
      </c>
      <c r="B10527" s="81" t="s">
        <v>9</v>
      </c>
      <c r="C10527" s="81" t="s">
        <v>17</v>
      </c>
      <c r="D10527" s="459">
        <v>2</v>
      </c>
      <c r="E10527" s="81"/>
    </row>
    <row r="10528" spans="1:5" x14ac:dyDescent="0.25">
      <c r="A10528" s="458">
        <v>44308</v>
      </c>
      <c r="B10528" s="81" t="s">
        <v>9</v>
      </c>
      <c r="C10528" s="460" t="s">
        <v>933</v>
      </c>
      <c r="D10528" s="459">
        <v>1</v>
      </c>
      <c r="E10528" s="81"/>
    </row>
    <row r="10529" spans="1:5" x14ac:dyDescent="0.25">
      <c r="A10529" s="458">
        <v>44308</v>
      </c>
      <c r="B10529" s="81" t="s">
        <v>9</v>
      </c>
      <c r="C10529" s="460" t="s">
        <v>1202</v>
      </c>
      <c r="D10529" s="459">
        <v>1</v>
      </c>
      <c r="E10529" s="81"/>
    </row>
    <row r="10530" spans="1:5" x14ac:dyDescent="0.25">
      <c r="A10530" s="458">
        <v>44308</v>
      </c>
      <c r="B10530" s="81" t="s">
        <v>9</v>
      </c>
      <c r="C10530" s="81" t="s">
        <v>143</v>
      </c>
      <c r="D10530" s="459">
        <v>15</v>
      </c>
      <c r="E10530" s="81"/>
    </row>
    <row r="10531" spans="1:5" x14ac:dyDescent="0.25">
      <c r="A10531" s="458">
        <v>44308</v>
      </c>
      <c r="B10531" s="81" t="s">
        <v>15</v>
      </c>
      <c r="C10531" s="460" t="s">
        <v>941</v>
      </c>
      <c r="D10531" s="459">
        <v>1</v>
      </c>
      <c r="E10531" s="81"/>
    </row>
    <row r="10532" spans="1:5" x14ac:dyDescent="0.25">
      <c r="A10532" s="458">
        <v>44308</v>
      </c>
      <c r="B10532" s="81" t="s">
        <v>15</v>
      </c>
      <c r="C10532" s="81" t="s">
        <v>1139</v>
      </c>
      <c r="D10532" s="459">
        <v>7</v>
      </c>
      <c r="E10532" s="81"/>
    </row>
    <row r="10533" spans="1:5" x14ac:dyDescent="0.25">
      <c r="A10533" s="458">
        <v>44308</v>
      </c>
      <c r="B10533" s="81" t="s">
        <v>15</v>
      </c>
      <c r="C10533" s="81" t="s">
        <v>283</v>
      </c>
      <c r="D10533" s="459">
        <v>2</v>
      </c>
      <c r="E10533" s="81"/>
    </row>
    <row r="10534" spans="1:5" x14ac:dyDescent="0.25">
      <c r="A10534" s="458">
        <v>44308</v>
      </c>
      <c r="B10534" s="81" t="s">
        <v>11</v>
      </c>
      <c r="C10534" s="81" t="s">
        <v>1101</v>
      </c>
      <c r="D10534" s="459">
        <v>1</v>
      </c>
      <c r="E10534" s="81"/>
    </row>
    <row r="10535" spans="1:5" x14ac:dyDescent="0.25">
      <c r="A10535" s="458">
        <v>44308</v>
      </c>
      <c r="B10535" s="81" t="s">
        <v>11</v>
      </c>
      <c r="C10535" s="81" t="s">
        <v>333</v>
      </c>
      <c r="D10535" s="459">
        <v>8</v>
      </c>
      <c r="E10535" s="81"/>
    </row>
    <row r="10536" spans="1:5" x14ac:dyDescent="0.25">
      <c r="A10536" s="458">
        <v>44308</v>
      </c>
      <c r="B10536" s="81" t="s">
        <v>11</v>
      </c>
      <c r="C10536" s="81" t="s">
        <v>141</v>
      </c>
      <c r="D10536" s="459">
        <v>1</v>
      </c>
      <c r="E10536" s="81"/>
    </row>
    <row r="10537" spans="1:5" x14ac:dyDescent="0.25">
      <c r="A10537" s="458">
        <v>44308</v>
      </c>
      <c r="B10537" s="81" t="s">
        <v>11</v>
      </c>
      <c r="C10537" s="81" t="s">
        <v>11</v>
      </c>
      <c r="D10537" s="459">
        <v>33</v>
      </c>
      <c r="E10537" s="81"/>
    </row>
    <row r="10538" spans="1:5" x14ac:dyDescent="0.25">
      <c r="A10538" s="458">
        <v>44308</v>
      </c>
      <c r="B10538" s="81" t="s">
        <v>11</v>
      </c>
      <c r="C10538" s="81" t="s">
        <v>840</v>
      </c>
      <c r="D10538" s="459">
        <v>2</v>
      </c>
      <c r="E10538" s="81"/>
    </row>
    <row r="10539" spans="1:5" x14ac:dyDescent="0.25">
      <c r="A10539" s="458">
        <v>44308</v>
      </c>
      <c r="B10539" s="81" t="s">
        <v>11</v>
      </c>
      <c r="C10539" s="81" t="s">
        <v>752</v>
      </c>
      <c r="D10539" s="459">
        <v>1</v>
      </c>
      <c r="E10539" s="81"/>
    </row>
    <row r="10540" spans="1:5" x14ac:dyDescent="0.25">
      <c r="A10540" s="458">
        <v>44308</v>
      </c>
      <c r="B10540" s="81" t="s">
        <v>11</v>
      </c>
      <c r="C10540" s="81" t="s">
        <v>133</v>
      </c>
      <c r="D10540" s="459">
        <v>1</v>
      </c>
      <c r="E10540" s="81"/>
    </row>
    <row r="10541" spans="1:5" x14ac:dyDescent="0.25">
      <c r="A10541" s="458">
        <v>44308</v>
      </c>
      <c r="B10541" s="81" t="s">
        <v>12</v>
      </c>
      <c r="C10541" s="81" t="s">
        <v>73</v>
      </c>
      <c r="D10541" s="459">
        <v>1</v>
      </c>
      <c r="E10541" s="81"/>
    </row>
    <row r="10542" spans="1:5" x14ac:dyDescent="0.25">
      <c r="A10542" s="458">
        <v>44308</v>
      </c>
      <c r="B10542" s="81" t="s">
        <v>12</v>
      </c>
      <c r="C10542" s="81" t="s">
        <v>12</v>
      </c>
      <c r="D10542" s="459">
        <v>4</v>
      </c>
      <c r="E10542" s="81"/>
    </row>
    <row r="10543" spans="1:5" x14ac:dyDescent="0.25">
      <c r="A10543" s="458">
        <v>44308</v>
      </c>
      <c r="B10543" s="81" t="s">
        <v>8</v>
      </c>
      <c r="C10543" s="460" t="s">
        <v>1226</v>
      </c>
      <c r="D10543" s="459">
        <v>3</v>
      </c>
      <c r="E10543" s="81"/>
    </row>
    <row r="10544" spans="1:5" x14ac:dyDescent="0.25">
      <c r="A10544" s="458">
        <v>44308</v>
      </c>
      <c r="B10544" s="81" t="s">
        <v>8</v>
      </c>
      <c r="C10544" s="460" t="s">
        <v>1228</v>
      </c>
      <c r="D10544" s="459">
        <v>1</v>
      </c>
      <c r="E10544" s="81"/>
    </row>
    <row r="10545" spans="1:5" x14ac:dyDescent="0.25">
      <c r="A10545" s="458">
        <v>44308</v>
      </c>
      <c r="B10545" s="81" t="s">
        <v>8</v>
      </c>
      <c r="C10545" s="81" t="s">
        <v>72</v>
      </c>
      <c r="D10545" s="459">
        <v>2</v>
      </c>
      <c r="E10545" s="81"/>
    </row>
    <row r="10546" spans="1:5" x14ac:dyDescent="0.25">
      <c r="A10546" s="458">
        <v>44308</v>
      </c>
      <c r="B10546" s="81" t="s">
        <v>8</v>
      </c>
      <c r="C10546" s="460" t="s">
        <v>1232</v>
      </c>
      <c r="D10546" s="459">
        <v>4</v>
      </c>
      <c r="E10546" s="81"/>
    </row>
    <row r="10547" spans="1:5" x14ac:dyDescent="0.25">
      <c r="A10547" s="458">
        <v>44308</v>
      </c>
      <c r="B10547" s="81" t="s">
        <v>8</v>
      </c>
      <c r="C10547" s="81" t="s">
        <v>58</v>
      </c>
      <c r="D10547" s="459">
        <v>8</v>
      </c>
      <c r="E10547" s="81"/>
    </row>
    <row r="10548" spans="1:5" x14ac:dyDescent="0.25">
      <c r="A10548" s="458">
        <v>44308</v>
      </c>
      <c r="B10548" s="81" t="s">
        <v>8</v>
      </c>
      <c r="C10548" s="81" t="s">
        <v>132</v>
      </c>
      <c r="D10548" s="459">
        <v>1</v>
      </c>
      <c r="E10548" s="81"/>
    </row>
    <row r="10549" spans="1:5" x14ac:dyDescent="0.25">
      <c r="A10549" s="458">
        <v>44308</v>
      </c>
      <c r="B10549" s="81" t="s">
        <v>8</v>
      </c>
      <c r="C10549" s="81" t="s">
        <v>203</v>
      </c>
      <c r="D10549" s="459">
        <v>4</v>
      </c>
      <c r="E10549" s="81"/>
    </row>
    <row r="10550" spans="1:5" x14ac:dyDescent="0.25">
      <c r="A10550" s="458">
        <v>44308</v>
      </c>
      <c r="B10550" s="81" t="s">
        <v>8</v>
      </c>
      <c r="C10550" s="81" t="s">
        <v>40</v>
      </c>
      <c r="D10550" s="459">
        <v>2</v>
      </c>
      <c r="E10550" s="81"/>
    </row>
    <row r="10551" spans="1:5" x14ac:dyDescent="0.25">
      <c r="A10551" s="458">
        <v>44308</v>
      </c>
      <c r="B10551" s="81" t="s">
        <v>8</v>
      </c>
      <c r="C10551" s="81" t="s">
        <v>8</v>
      </c>
      <c r="D10551" s="459">
        <v>121</v>
      </c>
      <c r="E10551" s="81"/>
    </row>
    <row r="10552" spans="1:5" x14ac:dyDescent="0.25">
      <c r="A10552" s="458">
        <v>44308</v>
      </c>
      <c r="B10552" s="81" t="s">
        <v>8</v>
      </c>
      <c r="C10552" s="81" t="s">
        <v>31</v>
      </c>
      <c r="D10552" s="459">
        <v>10</v>
      </c>
      <c r="E10552" s="81"/>
    </row>
    <row r="10553" spans="1:5" x14ac:dyDescent="0.25">
      <c r="A10553" s="458">
        <v>44308</v>
      </c>
      <c r="B10553" s="81" t="s">
        <v>8</v>
      </c>
      <c r="C10553" s="81" t="s">
        <v>79</v>
      </c>
      <c r="D10553" s="459">
        <v>1</v>
      </c>
      <c r="E10553" s="81"/>
    </row>
    <row r="10554" spans="1:5" x14ac:dyDescent="0.25">
      <c r="A10554" s="458">
        <v>44308</v>
      </c>
      <c r="B10554" s="81" t="s">
        <v>8</v>
      </c>
      <c r="C10554" s="81" t="s">
        <v>110</v>
      </c>
      <c r="D10554" s="459">
        <v>13</v>
      </c>
      <c r="E10554" s="81"/>
    </row>
    <row r="10555" spans="1:5" x14ac:dyDescent="0.25">
      <c r="A10555" s="458">
        <v>44308</v>
      </c>
      <c r="B10555" s="81" t="s">
        <v>49</v>
      </c>
      <c r="C10555" s="81" t="s">
        <v>49</v>
      </c>
      <c r="D10555" s="459">
        <v>16</v>
      </c>
      <c r="E10555" s="81"/>
    </row>
    <row r="10556" spans="1:5" x14ac:dyDescent="0.25">
      <c r="A10556" s="458">
        <v>44308</v>
      </c>
      <c r="B10556" s="81" t="s">
        <v>50</v>
      </c>
      <c r="C10556" s="116" t="s">
        <v>1140</v>
      </c>
      <c r="D10556" s="459">
        <v>5</v>
      </c>
      <c r="E10556" s="81"/>
    </row>
    <row r="10557" spans="1:5" x14ac:dyDescent="0.25">
      <c r="A10557" s="458">
        <v>44308</v>
      </c>
      <c r="B10557" s="81" t="s">
        <v>50</v>
      </c>
      <c r="C10557" s="81" t="s">
        <v>365</v>
      </c>
      <c r="D10557" s="459">
        <v>14</v>
      </c>
      <c r="E10557" s="81"/>
    </row>
    <row r="10558" spans="1:5" x14ac:dyDescent="0.25">
      <c r="A10558" s="458">
        <v>44308</v>
      </c>
      <c r="B10558" s="81" t="s">
        <v>27</v>
      </c>
      <c r="C10558" s="81" t="s">
        <v>139</v>
      </c>
      <c r="D10558" s="459">
        <v>11</v>
      </c>
      <c r="E10558" s="81"/>
    </row>
    <row r="10559" spans="1:5" x14ac:dyDescent="0.25">
      <c r="A10559" s="458">
        <v>44308</v>
      </c>
      <c r="B10559" s="81" t="s">
        <v>27</v>
      </c>
      <c r="C10559" s="81" t="s">
        <v>43</v>
      </c>
      <c r="D10559" s="459">
        <v>37</v>
      </c>
      <c r="E10559" s="81"/>
    </row>
    <row r="10560" spans="1:5" x14ac:dyDescent="0.25">
      <c r="A10560" s="458">
        <v>44308</v>
      </c>
      <c r="B10560" s="81" t="s">
        <v>27</v>
      </c>
      <c r="C10560" s="81" t="s">
        <v>928</v>
      </c>
      <c r="D10560" s="459">
        <v>3</v>
      </c>
      <c r="E10560" s="81"/>
    </row>
    <row r="10561" spans="1:5" x14ac:dyDescent="0.25">
      <c r="A10561" s="458">
        <v>44308</v>
      </c>
      <c r="B10561" s="81" t="s">
        <v>27</v>
      </c>
      <c r="C10561" s="81" t="s">
        <v>619</v>
      </c>
      <c r="D10561" s="459">
        <v>2</v>
      </c>
      <c r="E10561" s="81"/>
    </row>
    <row r="10562" spans="1:5" x14ac:dyDescent="0.25">
      <c r="A10562" s="458">
        <v>44308</v>
      </c>
      <c r="B10562" s="81" t="s">
        <v>27</v>
      </c>
      <c r="C10562" s="81" t="s">
        <v>707</v>
      </c>
      <c r="D10562" s="459">
        <v>3</v>
      </c>
      <c r="E10562" s="81"/>
    </row>
    <row r="10563" spans="1:5" x14ac:dyDescent="0.25">
      <c r="A10563" s="458">
        <v>44308</v>
      </c>
      <c r="B10563" s="81" t="s">
        <v>51</v>
      </c>
      <c r="C10563" s="81" t="s">
        <v>51</v>
      </c>
      <c r="D10563" s="459">
        <v>4</v>
      </c>
      <c r="E10563" s="81"/>
    </row>
    <row r="10564" spans="1:5" x14ac:dyDescent="0.25">
      <c r="A10564" s="458">
        <v>44308</v>
      </c>
      <c r="B10564" s="81" t="s">
        <v>10</v>
      </c>
      <c r="C10564" s="460" t="s">
        <v>1021</v>
      </c>
      <c r="D10564" s="459">
        <v>1</v>
      </c>
      <c r="E10564" s="81"/>
    </row>
    <row r="10565" spans="1:5" x14ac:dyDescent="0.25">
      <c r="A10565" s="458">
        <v>44308</v>
      </c>
      <c r="B10565" s="81" t="s">
        <v>10</v>
      </c>
      <c r="C10565" s="81" t="s">
        <v>10</v>
      </c>
      <c r="D10565" s="459">
        <v>22</v>
      </c>
      <c r="E10565" s="81"/>
    </row>
    <row r="10566" spans="1:5" x14ac:dyDescent="0.25">
      <c r="A10566" s="458">
        <v>44309</v>
      </c>
      <c r="B10566" s="81" t="s">
        <v>14</v>
      </c>
      <c r="C10566" s="81" t="s">
        <v>14</v>
      </c>
      <c r="D10566" s="459">
        <v>33</v>
      </c>
      <c r="E10566" s="81"/>
    </row>
    <row r="10567" spans="1:5" x14ac:dyDescent="0.25">
      <c r="A10567" s="458">
        <v>44309</v>
      </c>
      <c r="B10567" s="81" t="s">
        <v>14</v>
      </c>
      <c r="C10567" s="460" t="s">
        <v>1150</v>
      </c>
      <c r="D10567" s="459">
        <v>2</v>
      </c>
      <c r="E10567" s="81"/>
    </row>
    <row r="10568" spans="1:5" x14ac:dyDescent="0.25">
      <c r="A10568" s="458">
        <v>44309</v>
      </c>
      <c r="B10568" s="81" t="s">
        <v>14</v>
      </c>
      <c r="C10568" s="81" t="s">
        <v>16</v>
      </c>
      <c r="D10568" s="459">
        <v>23</v>
      </c>
      <c r="E10568" s="81"/>
    </row>
    <row r="10569" spans="1:5" x14ac:dyDescent="0.25">
      <c r="A10569" s="458">
        <v>44309</v>
      </c>
      <c r="B10569" s="81" t="s">
        <v>14</v>
      </c>
      <c r="C10569" s="81" t="s">
        <v>794</v>
      </c>
      <c r="D10569" s="459">
        <v>6</v>
      </c>
      <c r="E10569" s="81"/>
    </row>
    <row r="10570" spans="1:5" x14ac:dyDescent="0.25">
      <c r="A10570" s="458">
        <v>44309</v>
      </c>
      <c r="B10570" s="81" t="s">
        <v>14</v>
      </c>
      <c r="C10570" s="81" t="s">
        <v>84</v>
      </c>
      <c r="D10570" s="459">
        <v>16</v>
      </c>
      <c r="E10570" s="81"/>
    </row>
    <row r="10571" spans="1:5" x14ac:dyDescent="0.25">
      <c r="A10571" s="458">
        <v>44309</v>
      </c>
      <c r="B10571" s="81" t="s">
        <v>20</v>
      </c>
      <c r="C10571" s="81" t="s">
        <v>20</v>
      </c>
      <c r="D10571" s="459">
        <v>43</v>
      </c>
      <c r="E10571" s="81"/>
    </row>
    <row r="10572" spans="1:5" x14ac:dyDescent="0.25">
      <c r="A10572" s="458">
        <v>44309</v>
      </c>
      <c r="B10572" s="81" t="s">
        <v>20</v>
      </c>
      <c r="C10572" s="460" t="s">
        <v>1155</v>
      </c>
      <c r="D10572" s="459">
        <v>1</v>
      </c>
      <c r="E10572" s="81"/>
    </row>
    <row r="10573" spans="1:5" x14ac:dyDescent="0.25">
      <c r="A10573" s="458">
        <v>44309</v>
      </c>
      <c r="B10573" s="81" t="s">
        <v>20</v>
      </c>
      <c r="C10573" s="81" t="s">
        <v>363</v>
      </c>
      <c r="D10573" s="459">
        <v>1</v>
      </c>
      <c r="E10573" s="81"/>
    </row>
    <row r="10574" spans="1:5" x14ac:dyDescent="0.25">
      <c r="A10574" s="458">
        <v>44309</v>
      </c>
      <c r="B10574" s="81" t="s">
        <v>20</v>
      </c>
      <c r="C10574" s="81" t="s">
        <v>861</v>
      </c>
      <c r="D10574" s="459">
        <v>1</v>
      </c>
      <c r="E10574" s="81"/>
    </row>
    <row r="10575" spans="1:5" x14ac:dyDescent="0.25">
      <c r="A10575" s="458">
        <v>44309</v>
      </c>
      <c r="B10575" s="81" t="s">
        <v>20</v>
      </c>
      <c r="C10575" s="81" t="s">
        <v>709</v>
      </c>
      <c r="D10575" s="459">
        <v>1</v>
      </c>
      <c r="E10575" s="81"/>
    </row>
    <row r="10576" spans="1:5" x14ac:dyDescent="0.25">
      <c r="A10576" s="458">
        <v>44309</v>
      </c>
      <c r="B10576" s="81" t="s">
        <v>13</v>
      </c>
      <c r="C10576" s="460" t="s">
        <v>1160</v>
      </c>
      <c r="D10576" s="459">
        <v>1</v>
      </c>
      <c r="E10576" s="81"/>
    </row>
    <row r="10577" spans="1:5" x14ac:dyDescent="0.25">
      <c r="A10577" s="458">
        <v>44309</v>
      </c>
      <c r="B10577" s="81" t="s">
        <v>13</v>
      </c>
      <c r="C10577" s="460" t="s">
        <v>1162</v>
      </c>
      <c r="D10577" s="459">
        <v>3</v>
      </c>
      <c r="E10577" s="81"/>
    </row>
    <row r="10578" spans="1:5" x14ac:dyDescent="0.25">
      <c r="A10578" s="458">
        <v>44309</v>
      </c>
      <c r="B10578" s="81" t="s">
        <v>13</v>
      </c>
      <c r="C10578" s="81" t="s">
        <v>13</v>
      </c>
      <c r="D10578" s="459">
        <v>11</v>
      </c>
      <c r="E10578" s="81"/>
    </row>
    <row r="10579" spans="1:5" x14ac:dyDescent="0.25">
      <c r="A10579" s="458">
        <v>44309</v>
      </c>
      <c r="B10579" s="81" t="s">
        <v>13</v>
      </c>
      <c r="C10579" s="460" t="s">
        <v>1165</v>
      </c>
      <c r="D10579" s="459">
        <v>5</v>
      </c>
      <c r="E10579" s="81"/>
    </row>
    <row r="10580" spans="1:5" x14ac:dyDescent="0.25">
      <c r="A10580" s="458">
        <v>44309</v>
      </c>
      <c r="B10580" s="81" t="s">
        <v>13</v>
      </c>
      <c r="C10580" s="81" t="s">
        <v>633</v>
      </c>
      <c r="D10580" s="459">
        <v>1</v>
      </c>
      <c r="E10580" s="81"/>
    </row>
    <row r="10581" spans="1:5" x14ac:dyDescent="0.25">
      <c r="A10581" s="458">
        <v>44309</v>
      </c>
      <c r="B10581" s="81" t="s">
        <v>13</v>
      </c>
      <c r="C10581" s="460" t="s">
        <v>1167</v>
      </c>
      <c r="D10581" s="459">
        <v>6</v>
      </c>
      <c r="E10581" s="81"/>
    </row>
    <row r="10582" spans="1:5" x14ac:dyDescent="0.25">
      <c r="A10582" s="458">
        <v>44309</v>
      </c>
      <c r="B10582" s="81" t="s">
        <v>24</v>
      </c>
      <c r="C10582" s="81" t="s">
        <v>23</v>
      </c>
      <c r="D10582" s="459">
        <v>16</v>
      </c>
      <c r="E10582" s="81"/>
    </row>
    <row r="10583" spans="1:5" x14ac:dyDescent="0.25">
      <c r="A10583" s="458">
        <v>44309</v>
      </c>
      <c r="B10583" s="81" t="s">
        <v>24</v>
      </c>
      <c r="C10583" s="81" t="s">
        <v>24</v>
      </c>
      <c r="D10583" s="459">
        <v>4</v>
      </c>
      <c r="E10583" s="81"/>
    </row>
    <row r="10584" spans="1:5" x14ac:dyDescent="0.25">
      <c r="A10584" s="458">
        <v>44309</v>
      </c>
      <c r="B10584" s="81" t="s">
        <v>24</v>
      </c>
      <c r="C10584" s="81" t="s">
        <v>37</v>
      </c>
      <c r="D10584" s="459">
        <v>1</v>
      </c>
      <c r="E10584" s="81"/>
    </row>
    <row r="10585" spans="1:5" x14ac:dyDescent="0.25">
      <c r="A10585" s="458">
        <v>44309</v>
      </c>
      <c r="B10585" s="81" t="s">
        <v>47</v>
      </c>
      <c r="C10585" s="81" t="s">
        <v>1033</v>
      </c>
      <c r="D10585" s="459">
        <v>3</v>
      </c>
      <c r="E10585" s="81"/>
    </row>
    <row r="10586" spans="1:5" x14ac:dyDescent="0.25">
      <c r="A10586" s="458">
        <v>44309</v>
      </c>
      <c r="B10586" s="81" t="s">
        <v>47</v>
      </c>
      <c r="C10586" s="81" t="s">
        <v>47</v>
      </c>
      <c r="D10586" s="459">
        <v>14</v>
      </c>
      <c r="E10586" s="81"/>
    </row>
    <row r="10587" spans="1:5" x14ac:dyDescent="0.25">
      <c r="A10587" s="458">
        <v>44309</v>
      </c>
      <c r="B10587" s="81" t="s">
        <v>47</v>
      </c>
      <c r="C10587" s="81" t="s">
        <v>906</v>
      </c>
      <c r="D10587" s="459">
        <v>5</v>
      </c>
      <c r="E10587" s="81"/>
    </row>
    <row r="10588" spans="1:5" x14ac:dyDescent="0.25">
      <c r="A10588" s="458">
        <v>44309</v>
      </c>
      <c r="B10588" s="81" t="s">
        <v>48</v>
      </c>
      <c r="C10588" s="460" t="s">
        <v>1380</v>
      </c>
      <c r="D10588" s="459">
        <v>2</v>
      </c>
      <c r="E10588" s="81"/>
    </row>
    <row r="10589" spans="1:5" x14ac:dyDescent="0.25">
      <c r="A10589" s="458">
        <v>44309</v>
      </c>
      <c r="B10589" s="81" t="s">
        <v>7</v>
      </c>
      <c r="C10589" s="460" t="s">
        <v>1191</v>
      </c>
      <c r="D10589" s="459">
        <v>2</v>
      </c>
      <c r="E10589" s="81"/>
    </row>
    <row r="10590" spans="1:5" x14ac:dyDescent="0.25">
      <c r="A10590" s="458">
        <v>44309</v>
      </c>
      <c r="B10590" s="81" t="s">
        <v>7</v>
      </c>
      <c r="C10590" s="81" t="s">
        <v>7</v>
      </c>
      <c r="D10590" s="459">
        <v>20</v>
      </c>
      <c r="E10590" s="81"/>
    </row>
    <row r="10591" spans="1:5" x14ac:dyDescent="0.25">
      <c r="A10591" s="458">
        <v>44309</v>
      </c>
      <c r="B10591" s="81" t="s">
        <v>9</v>
      </c>
      <c r="C10591" s="460" t="s">
        <v>1195</v>
      </c>
      <c r="D10591" s="459">
        <v>1</v>
      </c>
      <c r="E10591" s="81"/>
    </row>
    <row r="10592" spans="1:5" x14ac:dyDescent="0.25">
      <c r="A10592" s="458">
        <v>44309</v>
      </c>
      <c r="B10592" s="81" t="s">
        <v>9</v>
      </c>
      <c r="C10592" s="460" t="s">
        <v>1196</v>
      </c>
      <c r="D10592" s="459">
        <v>1</v>
      </c>
      <c r="E10592" s="81"/>
    </row>
    <row r="10593" spans="1:5" x14ac:dyDescent="0.25">
      <c r="A10593" s="458">
        <v>44309</v>
      </c>
      <c r="B10593" s="81" t="s">
        <v>9</v>
      </c>
      <c r="C10593" s="81" t="s">
        <v>9</v>
      </c>
      <c r="D10593" s="459">
        <v>43</v>
      </c>
      <c r="E10593" s="81"/>
    </row>
    <row r="10594" spans="1:5" x14ac:dyDescent="0.25">
      <c r="A10594" s="458">
        <v>44309</v>
      </c>
      <c r="B10594" s="81" t="s">
        <v>9</v>
      </c>
      <c r="C10594" s="81" t="s">
        <v>706</v>
      </c>
      <c r="D10594" s="459">
        <v>1</v>
      </c>
      <c r="E10594" s="81"/>
    </row>
    <row r="10595" spans="1:5" x14ac:dyDescent="0.25">
      <c r="A10595" s="458">
        <v>44309</v>
      </c>
      <c r="B10595" s="81" t="s">
        <v>9</v>
      </c>
      <c r="C10595" s="81" t="s">
        <v>17</v>
      </c>
      <c r="D10595" s="459">
        <v>4</v>
      </c>
      <c r="E10595" s="81"/>
    </row>
    <row r="10596" spans="1:5" x14ac:dyDescent="0.25">
      <c r="A10596" s="458">
        <v>44309</v>
      </c>
      <c r="B10596" s="81" t="s">
        <v>9</v>
      </c>
      <c r="C10596" s="460" t="s">
        <v>1202</v>
      </c>
      <c r="D10596" s="459">
        <v>1</v>
      </c>
      <c r="E10596" s="81"/>
    </row>
    <row r="10597" spans="1:5" x14ac:dyDescent="0.25">
      <c r="A10597" s="458">
        <v>44309</v>
      </c>
      <c r="B10597" s="81" t="s">
        <v>9</v>
      </c>
      <c r="C10597" s="81" t="s">
        <v>143</v>
      </c>
      <c r="D10597" s="459">
        <v>2</v>
      </c>
      <c r="E10597" s="81"/>
    </row>
    <row r="10598" spans="1:5" x14ac:dyDescent="0.25">
      <c r="A10598" s="458">
        <v>44309</v>
      </c>
      <c r="B10598" s="81" t="s">
        <v>15</v>
      </c>
      <c r="C10598" s="81" t="s">
        <v>1139</v>
      </c>
      <c r="D10598" s="459">
        <v>2</v>
      </c>
      <c r="E10598" s="81"/>
    </row>
    <row r="10599" spans="1:5" x14ac:dyDescent="0.25">
      <c r="A10599" s="458">
        <v>44309</v>
      </c>
      <c r="B10599" s="81" t="s">
        <v>11</v>
      </c>
      <c r="C10599" s="81" t="s">
        <v>333</v>
      </c>
      <c r="D10599" s="459">
        <v>6</v>
      </c>
      <c r="E10599" s="81"/>
    </row>
    <row r="10600" spans="1:5" x14ac:dyDescent="0.25">
      <c r="A10600" s="458">
        <v>44309</v>
      </c>
      <c r="B10600" s="81" t="s">
        <v>11</v>
      </c>
      <c r="C10600" s="460" t="s">
        <v>1203</v>
      </c>
      <c r="D10600" s="459">
        <v>1</v>
      </c>
      <c r="E10600" s="81"/>
    </row>
    <row r="10601" spans="1:5" x14ac:dyDescent="0.25">
      <c r="A10601" s="458">
        <v>44309</v>
      </c>
      <c r="B10601" s="81" t="s">
        <v>11</v>
      </c>
      <c r="C10601" s="81" t="s">
        <v>11</v>
      </c>
      <c r="D10601" s="459">
        <v>39</v>
      </c>
      <c r="E10601" s="81"/>
    </row>
    <row r="10602" spans="1:5" x14ac:dyDescent="0.25">
      <c r="A10602" s="458">
        <v>44309</v>
      </c>
      <c r="B10602" s="81" t="s">
        <v>11</v>
      </c>
      <c r="C10602" s="81" t="s">
        <v>840</v>
      </c>
      <c r="D10602" s="459">
        <v>1</v>
      </c>
      <c r="E10602" s="81"/>
    </row>
    <row r="10603" spans="1:5" x14ac:dyDescent="0.25">
      <c r="A10603" s="458">
        <v>44309</v>
      </c>
      <c r="B10603" s="81" t="s">
        <v>11</v>
      </c>
      <c r="C10603" s="81" t="s">
        <v>752</v>
      </c>
      <c r="D10603" s="459">
        <v>2</v>
      </c>
      <c r="E10603" s="81"/>
    </row>
    <row r="10604" spans="1:5" x14ac:dyDescent="0.25">
      <c r="A10604" s="458">
        <v>44309</v>
      </c>
      <c r="B10604" s="81" t="s">
        <v>11</v>
      </c>
      <c r="C10604" s="81" t="s">
        <v>133</v>
      </c>
      <c r="D10604" s="459">
        <v>8</v>
      </c>
      <c r="E10604" s="81"/>
    </row>
    <row r="10605" spans="1:5" x14ac:dyDescent="0.25">
      <c r="A10605" s="458">
        <v>44309</v>
      </c>
      <c r="B10605" s="81" t="s">
        <v>11</v>
      </c>
      <c r="C10605" s="460" t="s">
        <v>1210</v>
      </c>
      <c r="D10605" s="459">
        <v>1</v>
      </c>
      <c r="E10605" s="81"/>
    </row>
    <row r="10606" spans="1:5" x14ac:dyDescent="0.25">
      <c r="A10606" s="458">
        <v>44309</v>
      </c>
      <c r="B10606" s="81" t="s">
        <v>12</v>
      </c>
      <c r="C10606" s="81" t="s">
        <v>73</v>
      </c>
      <c r="D10606" s="459">
        <v>3</v>
      </c>
      <c r="E10606" s="81"/>
    </row>
    <row r="10607" spans="1:5" x14ac:dyDescent="0.25">
      <c r="A10607" s="458">
        <v>44309</v>
      </c>
      <c r="B10607" s="81" t="s">
        <v>12</v>
      </c>
      <c r="C10607" s="116" t="s">
        <v>1223</v>
      </c>
      <c r="D10607" s="459">
        <v>6</v>
      </c>
      <c r="E10607" s="81"/>
    </row>
    <row r="10608" spans="1:5" x14ac:dyDescent="0.25">
      <c r="A10608" s="458">
        <v>44309</v>
      </c>
      <c r="B10608" s="81" t="s">
        <v>12</v>
      </c>
      <c r="C10608" s="460" t="s">
        <v>1224</v>
      </c>
      <c r="D10608" s="459">
        <v>1</v>
      </c>
      <c r="E10608" s="81"/>
    </row>
    <row r="10609" spans="1:5" x14ac:dyDescent="0.25">
      <c r="A10609" s="458">
        <v>44309</v>
      </c>
      <c r="B10609" s="81" t="s">
        <v>12</v>
      </c>
      <c r="C10609" s="81" t="s">
        <v>12</v>
      </c>
      <c r="D10609" s="459">
        <v>13</v>
      </c>
      <c r="E10609" s="81"/>
    </row>
    <row r="10610" spans="1:5" x14ac:dyDescent="0.25">
      <c r="A10610" s="458">
        <v>44309</v>
      </c>
      <c r="B10610" s="81" t="s">
        <v>8</v>
      </c>
      <c r="C10610" s="81" t="s">
        <v>72</v>
      </c>
      <c r="D10610" s="459">
        <v>4</v>
      </c>
      <c r="E10610" s="81"/>
    </row>
    <row r="10611" spans="1:5" x14ac:dyDescent="0.25">
      <c r="A10611" s="458">
        <v>44309</v>
      </c>
      <c r="B10611" s="81" t="s">
        <v>8</v>
      </c>
      <c r="C10611" s="460" t="s">
        <v>1232</v>
      </c>
      <c r="D10611" s="459">
        <v>7</v>
      </c>
      <c r="E10611" s="81"/>
    </row>
    <row r="10612" spans="1:5" x14ac:dyDescent="0.25">
      <c r="A10612" s="458">
        <v>44309</v>
      </c>
      <c r="B10612" s="81" t="s">
        <v>8</v>
      </c>
      <c r="C10612" s="81" t="s">
        <v>58</v>
      </c>
      <c r="D10612" s="459">
        <v>7</v>
      </c>
      <c r="E10612" s="81"/>
    </row>
    <row r="10613" spans="1:5" x14ac:dyDescent="0.25">
      <c r="A10613" s="458">
        <v>44309</v>
      </c>
      <c r="B10613" s="81" t="s">
        <v>8</v>
      </c>
      <c r="C10613" s="81" t="s">
        <v>140</v>
      </c>
      <c r="D10613" s="459">
        <v>2</v>
      </c>
      <c r="E10613" s="81"/>
    </row>
    <row r="10614" spans="1:5" x14ac:dyDescent="0.25">
      <c r="A10614" s="458">
        <v>44309</v>
      </c>
      <c r="B10614" s="81" t="s">
        <v>8</v>
      </c>
      <c r="C10614" s="81" t="s">
        <v>132</v>
      </c>
      <c r="D10614" s="459">
        <v>1</v>
      </c>
      <c r="E10614" s="81"/>
    </row>
    <row r="10615" spans="1:5" x14ac:dyDescent="0.25">
      <c r="A10615" s="458">
        <v>44309</v>
      </c>
      <c r="B10615" s="81" t="s">
        <v>8</v>
      </c>
      <c r="C10615" s="81" t="s">
        <v>203</v>
      </c>
      <c r="D10615" s="459">
        <v>1</v>
      </c>
      <c r="E10615" s="81"/>
    </row>
    <row r="10616" spans="1:5" x14ac:dyDescent="0.25">
      <c r="A10616" s="458">
        <v>44309</v>
      </c>
      <c r="B10616" s="81" t="s">
        <v>8</v>
      </c>
      <c r="C10616" s="81" t="s">
        <v>40</v>
      </c>
      <c r="D10616" s="459">
        <v>4</v>
      </c>
      <c r="E10616" s="81"/>
    </row>
    <row r="10617" spans="1:5" x14ac:dyDescent="0.25">
      <c r="A10617" s="458">
        <v>44309</v>
      </c>
      <c r="B10617" s="81" t="s">
        <v>8</v>
      </c>
      <c r="C10617" s="81" t="s">
        <v>8</v>
      </c>
      <c r="D10617" s="459">
        <v>70</v>
      </c>
      <c r="E10617" s="81"/>
    </row>
    <row r="10618" spans="1:5" x14ac:dyDescent="0.25">
      <c r="A10618" s="458">
        <v>44309</v>
      </c>
      <c r="B10618" s="81" t="s">
        <v>8</v>
      </c>
      <c r="C10618" s="81" t="s">
        <v>31</v>
      </c>
      <c r="D10618" s="459">
        <v>17</v>
      </c>
      <c r="E10618" s="81"/>
    </row>
    <row r="10619" spans="1:5" x14ac:dyDescent="0.25">
      <c r="A10619" s="458">
        <v>44309</v>
      </c>
      <c r="B10619" s="81" t="s">
        <v>8</v>
      </c>
      <c r="C10619" s="81" t="s">
        <v>129</v>
      </c>
      <c r="D10619" s="459">
        <v>2</v>
      </c>
      <c r="E10619" s="81"/>
    </row>
    <row r="10620" spans="1:5" x14ac:dyDescent="0.25">
      <c r="A10620" s="458">
        <v>44309</v>
      </c>
      <c r="B10620" s="81" t="s">
        <v>8</v>
      </c>
      <c r="C10620" s="81" t="s">
        <v>79</v>
      </c>
      <c r="D10620" s="459">
        <v>1</v>
      </c>
      <c r="E10620" s="81"/>
    </row>
    <row r="10621" spans="1:5" x14ac:dyDescent="0.25">
      <c r="A10621" s="458">
        <v>44309</v>
      </c>
      <c r="B10621" s="81" t="s">
        <v>8</v>
      </c>
      <c r="C10621" s="460" t="s">
        <v>1135</v>
      </c>
      <c r="D10621" s="459">
        <v>1</v>
      </c>
      <c r="E10621" s="81"/>
    </row>
    <row r="10622" spans="1:5" x14ac:dyDescent="0.25">
      <c r="A10622" s="458">
        <v>44309</v>
      </c>
      <c r="B10622" s="81" t="s">
        <v>8</v>
      </c>
      <c r="C10622" s="81" t="s">
        <v>592</v>
      </c>
      <c r="D10622" s="459">
        <v>4</v>
      </c>
      <c r="E10622" s="81"/>
    </row>
    <row r="10623" spans="1:5" x14ac:dyDescent="0.25">
      <c r="A10623" s="458">
        <v>44309</v>
      </c>
      <c r="B10623" s="81" t="s">
        <v>8</v>
      </c>
      <c r="C10623" s="81" t="s">
        <v>110</v>
      </c>
      <c r="D10623" s="459">
        <v>15</v>
      </c>
      <c r="E10623" s="81"/>
    </row>
    <row r="10624" spans="1:5" x14ac:dyDescent="0.25">
      <c r="A10624" s="458">
        <v>44309</v>
      </c>
      <c r="B10624" s="81" t="s">
        <v>49</v>
      </c>
      <c r="C10624" s="460" t="s">
        <v>1246</v>
      </c>
      <c r="D10624" s="459">
        <v>6</v>
      </c>
      <c r="E10624" s="81"/>
    </row>
    <row r="10625" spans="1:5" x14ac:dyDescent="0.25">
      <c r="A10625" s="458">
        <v>44309</v>
      </c>
      <c r="B10625" s="81" t="s">
        <v>49</v>
      </c>
      <c r="C10625" s="81" t="s">
        <v>49</v>
      </c>
      <c r="D10625" s="459">
        <v>10</v>
      </c>
      <c r="E10625" s="81"/>
    </row>
    <row r="10626" spans="1:5" x14ac:dyDescent="0.25">
      <c r="A10626" s="458">
        <v>44309</v>
      </c>
      <c r="B10626" s="81" t="s">
        <v>50</v>
      </c>
      <c r="C10626" s="460" t="s">
        <v>1250</v>
      </c>
      <c r="D10626" s="459">
        <v>2</v>
      </c>
      <c r="E10626" s="81"/>
    </row>
    <row r="10627" spans="1:5" x14ac:dyDescent="0.25">
      <c r="A10627" s="458">
        <v>44309</v>
      </c>
      <c r="B10627" s="81" t="s">
        <v>50</v>
      </c>
      <c r="C10627" s="81" t="s">
        <v>365</v>
      </c>
      <c r="D10627" s="459">
        <v>12</v>
      </c>
      <c r="E10627" s="81"/>
    </row>
    <row r="10628" spans="1:5" x14ac:dyDescent="0.25">
      <c r="A10628" s="458">
        <v>44309</v>
      </c>
      <c r="B10628" s="81" t="s">
        <v>27</v>
      </c>
      <c r="C10628" s="81" t="s">
        <v>139</v>
      </c>
      <c r="D10628" s="459">
        <v>5</v>
      </c>
      <c r="E10628" s="81"/>
    </row>
    <row r="10629" spans="1:5" x14ac:dyDescent="0.25">
      <c r="A10629" s="458">
        <v>44309</v>
      </c>
      <c r="B10629" s="81" t="s">
        <v>27</v>
      </c>
      <c r="C10629" s="81" t="s">
        <v>233</v>
      </c>
      <c r="D10629" s="459">
        <v>1</v>
      </c>
      <c r="E10629" s="81"/>
    </row>
    <row r="10630" spans="1:5" x14ac:dyDescent="0.25">
      <c r="A10630" s="458">
        <v>44309</v>
      </c>
      <c r="B10630" s="81" t="s">
        <v>27</v>
      </c>
      <c r="C10630" s="460" t="s">
        <v>1254</v>
      </c>
      <c r="D10630" s="459">
        <v>2</v>
      </c>
      <c r="E10630" s="81"/>
    </row>
    <row r="10631" spans="1:5" x14ac:dyDescent="0.25">
      <c r="A10631" s="458">
        <v>44309</v>
      </c>
      <c r="B10631" s="81" t="s">
        <v>27</v>
      </c>
      <c r="C10631" s="81" t="s">
        <v>43</v>
      </c>
      <c r="D10631" s="459">
        <v>43</v>
      </c>
      <c r="E10631" s="81"/>
    </row>
    <row r="10632" spans="1:5" x14ac:dyDescent="0.25">
      <c r="A10632" s="458">
        <v>44309</v>
      </c>
      <c r="B10632" s="81" t="s">
        <v>27</v>
      </c>
      <c r="C10632" s="81" t="s">
        <v>921</v>
      </c>
      <c r="D10632" s="459">
        <v>2</v>
      </c>
      <c r="E10632" s="81"/>
    </row>
    <row r="10633" spans="1:5" x14ac:dyDescent="0.25">
      <c r="A10633" s="458">
        <v>44309</v>
      </c>
      <c r="B10633" s="81" t="s">
        <v>27</v>
      </c>
      <c r="C10633" s="81" t="s">
        <v>928</v>
      </c>
      <c r="D10633" s="459">
        <v>1</v>
      </c>
      <c r="E10633" s="81"/>
    </row>
    <row r="10634" spans="1:5" x14ac:dyDescent="0.25">
      <c r="A10634" s="458">
        <v>44309</v>
      </c>
      <c r="B10634" s="81" t="s">
        <v>27</v>
      </c>
      <c r="C10634" s="81" t="s">
        <v>619</v>
      </c>
      <c r="D10634" s="459">
        <v>4</v>
      </c>
      <c r="E10634" s="81"/>
    </row>
    <row r="10635" spans="1:5" x14ac:dyDescent="0.25">
      <c r="A10635" s="458">
        <v>44309</v>
      </c>
      <c r="B10635" s="81" t="s">
        <v>51</v>
      </c>
      <c r="C10635" s="81" t="s">
        <v>51</v>
      </c>
      <c r="D10635" s="459">
        <v>17</v>
      </c>
      <c r="E10635" s="81"/>
    </row>
    <row r="10636" spans="1:5" x14ac:dyDescent="0.25">
      <c r="A10636" s="458">
        <v>44309</v>
      </c>
      <c r="B10636" s="81" t="s">
        <v>10</v>
      </c>
      <c r="C10636" s="460" t="s">
        <v>1261</v>
      </c>
      <c r="D10636" s="459">
        <v>2</v>
      </c>
      <c r="E10636" s="81"/>
    </row>
    <row r="10637" spans="1:5" x14ac:dyDescent="0.25">
      <c r="A10637" s="458">
        <v>44309</v>
      </c>
      <c r="B10637" s="81" t="s">
        <v>10</v>
      </c>
      <c r="C10637" s="460" t="s">
        <v>643</v>
      </c>
      <c r="D10637" s="459">
        <v>1</v>
      </c>
      <c r="E10637" s="81"/>
    </row>
    <row r="10638" spans="1:5" x14ac:dyDescent="0.25">
      <c r="A10638" s="458">
        <v>44309</v>
      </c>
      <c r="B10638" s="81" t="s">
        <v>10</v>
      </c>
      <c r="C10638" s="460" t="s">
        <v>1263</v>
      </c>
      <c r="D10638" s="459">
        <v>1</v>
      </c>
      <c r="E10638" s="81"/>
    </row>
    <row r="10639" spans="1:5" x14ac:dyDescent="0.25">
      <c r="A10639" s="458">
        <v>44309</v>
      </c>
      <c r="B10639" s="81" t="s">
        <v>10</v>
      </c>
      <c r="C10639" s="81" t="s">
        <v>10</v>
      </c>
      <c r="D10639" s="459">
        <v>38</v>
      </c>
      <c r="E10639" s="81"/>
    </row>
    <row r="10640" spans="1:5" x14ac:dyDescent="0.25">
      <c r="A10640" s="458">
        <v>44310</v>
      </c>
      <c r="B10640" s="81" t="s">
        <v>14</v>
      </c>
      <c r="C10640" s="81" t="s">
        <v>14</v>
      </c>
      <c r="D10640" s="459">
        <v>27</v>
      </c>
      <c r="E10640" s="81"/>
    </row>
    <row r="10641" spans="1:5" x14ac:dyDescent="0.25">
      <c r="A10641" s="458">
        <v>44310</v>
      </c>
      <c r="B10641" s="81" t="s">
        <v>14</v>
      </c>
      <c r="C10641" s="460" t="s">
        <v>1150</v>
      </c>
      <c r="D10641" s="459">
        <v>1</v>
      </c>
      <c r="E10641" s="81"/>
    </row>
    <row r="10642" spans="1:5" x14ac:dyDescent="0.25">
      <c r="A10642" s="458">
        <v>44310</v>
      </c>
      <c r="B10642" s="81" t="s">
        <v>14</v>
      </c>
      <c r="C10642" s="81" t="s">
        <v>16</v>
      </c>
      <c r="D10642" s="459">
        <v>24</v>
      </c>
      <c r="E10642" s="81"/>
    </row>
    <row r="10643" spans="1:5" x14ac:dyDescent="0.25">
      <c r="A10643" s="458">
        <v>44310</v>
      </c>
      <c r="B10643" s="81" t="s">
        <v>14</v>
      </c>
      <c r="C10643" s="81" t="s">
        <v>794</v>
      </c>
      <c r="D10643" s="459">
        <v>4</v>
      </c>
      <c r="E10643" s="81"/>
    </row>
    <row r="10644" spans="1:5" x14ac:dyDescent="0.25">
      <c r="A10644" s="458">
        <v>44310</v>
      </c>
      <c r="B10644" s="81" t="s">
        <v>14</v>
      </c>
      <c r="C10644" s="81" t="s">
        <v>84</v>
      </c>
      <c r="D10644" s="459">
        <v>2</v>
      </c>
      <c r="E10644" s="81"/>
    </row>
    <row r="10645" spans="1:5" x14ac:dyDescent="0.25">
      <c r="A10645" s="458">
        <v>44310</v>
      </c>
      <c r="B10645" s="81" t="s">
        <v>20</v>
      </c>
      <c r="C10645" s="460" t="s">
        <v>1151</v>
      </c>
      <c r="D10645" s="459">
        <v>1</v>
      </c>
      <c r="E10645" s="81"/>
    </row>
    <row r="10646" spans="1:5" x14ac:dyDescent="0.25">
      <c r="A10646" s="458">
        <v>44310</v>
      </c>
      <c r="B10646" s="81" t="s">
        <v>20</v>
      </c>
      <c r="C10646" s="81" t="s">
        <v>20</v>
      </c>
      <c r="D10646" s="459">
        <v>35</v>
      </c>
      <c r="E10646" s="81"/>
    </row>
    <row r="10647" spans="1:5" x14ac:dyDescent="0.25">
      <c r="A10647" s="458">
        <v>44310</v>
      </c>
      <c r="B10647" s="81" t="s">
        <v>13</v>
      </c>
      <c r="C10647" s="460" t="s">
        <v>1162</v>
      </c>
      <c r="D10647" s="459">
        <v>1</v>
      </c>
      <c r="E10647" s="81"/>
    </row>
    <row r="10648" spans="1:5" x14ac:dyDescent="0.25">
      <c r="A10648" s="458">
        <v>44310</v>
      </c>
      <c r="B10648" s="81" t="s">
        <v>13</v>
      </c>
      <c r="C10648" s="81" t="s">
        <v>13</v>
      </c>
      <c r="D10648" s="459">
        <v>6</v>
      </c>
      <c r="E10648" s="81"/>
    </row>
    <row r="10649" spans="1:5" x14ac:dyDescent="0.25">
      <c r="A10649" s="458">
        <v>44310</v>
      </c>
      <c r="B10649" s="81" t="s">
        <v>13</v>
      </c>
      <c r="C10649" s="460" t="s">
        <v>1165</v>
      </c>
      <c r="D10649" s="459">
        <v>1</v>
      </c>
      <c r="E10649" s="81"/>
    </row>
    <row r="10650" spans="1:5" x14ac:dyDescent="0.25">
      <c r="A10650" s="458">
        <v>44310</v>
      </c>
      <c r="B10650" s="81" t="s">
        <v>13</v>
      </c>
      <c r="C10650" s="81" t="s">
        <v>1108</v>
      </c>
      <c r="D10650" s="459">
        <v>1</v>
      </c>
      <c r="E10650" s="81"/>
    </row>
    <row r="10651" spans="1:5" x14ac:dyDescent="0.25">
      <c r="A10651" s="458">
        <v>44310</v>
      </c>
      <c r="B10651" s="81" t="s">
        <v>13</v>
      </c>
      <c r="C10651" s="460" t="s">
        <v>1167</v>
      </c>
      <c r="D10651" s="459">
        <v>1</v>
      </c>
      <c r="E10651" s="81"/>
    </row>
    <row r="10652" spans="1:5" x14ac:dyDescent="0.25">
      <c r="A10652" s="458">
        <v>44310</v>
      </c>
      <c r="B10652" s="81" t="s">
        <v>24</v>
      </c>
      <c r="C10652" s="81" t="s">
        <v>23</v>
      </c>
      <c r="D10652" s="459">
        <v>1</v>
      </c>
      <c r="E10652" s="81"/>
    </row>
    <row r="10653" spans="1:5" x14ac:dyDescent="0.25">
      <c r="A10653" s="458">
        <v>44310</v>
      </c>
      <c r="B10653" s="81" t="s">
        <v>24</v>
      </c>
      <c r="C10653" s="81" t="s">
        <v>24</v>
      </c>
      <c r="D10653" s="459">
        <v>3</v>
      </c>
      <c r="E10653" s="81"/>
    </row>
    <row r="10654" spans="1:5" x14ac:dyDescent="0.25">
      <c r="A10654" s="458">
        <v>44310</v>
      </c>
      <c r="B10654" s="81" t="s">
        <v>24</v>
      </c>
      <c r="C10654" s="460" t="s">
        <v>703</v>
      </c>
      <c r="D10654" s="459">
        <v>1</v>
      </c>
      <c r="E10654" s="81"/>
    </row>
    <row r="10655" spans="1:5" x14ac:dyDescent="0.25">
      <c r="A10655" s="458">
        <v>44310</v>
      </c>
      <c r="B10655" s="81" t="s">
        <v>47</v>
      </c>
      <c r="C10655" s="81" t="s">
        <v>47</v>
      </c>
      <c r="D10655" s="459">
        <v>1</v>
      </c>
      <c r="E10655" s="81"/>
    </row>
    <row r="10656" spans="1:5" x14ac:dyDescent="0.25">
      <c r="A10656" s="458">
        <v>44310</v>
      </c>
      <c r="B10656" s="81" t="s">
        <v>48</v>
      </c>
      <c r="C10656" s="460" t="s">
        <v>1380</v>
      </c>
      <c r="D10656" s="459">
        <v>1</v>
      </c>
      <c r="E10656" s="81"/>
    </row>
    <row r="10657" spans="1:5" x14ac:dyDescent="0.25">
      <c r="A10657" s="458">
        <v>44310</v>
      </c>
      <c r="B10657" s="81" t="s">
        <v>7</v>
      </c>
      <c r="C10657" s="460" t="s">
        <v>1191</v>
      </c>
      <c r="D10657" s="459">
        <v>1</v>
      </c>
      <c r="E10657" s="81"/>
    </row>
    <row r="10658" spans="1:5" x14ac:dyDescent="0.25">
      <c r="A10658" s="458">
        <v>44310</v>
      </c>
      <c r="B10658" s="81" t="s">
        <v>7</v>
      </c>
      <c r="C10658" s="81" t="s">
        <v>7</v>
      </c>
      <c r="D10658" s="459">
        <v>15</v>
      </c>
      <c r="E10658" s="81"/>
    </row>
    <row r="10659" spans="1:5" x14ac:dyDescent="0.25">
      <c r="A10659" s="458">
        <v>44310</v>
      </c>
      <c r="B10659" s="81" t="s">
        <v>9</v>
      </c>
      <c r="C10659" s="460" t="s">
        <v>1192</v>
      </c>
      <c r="D10659" s="459">
        <v>2</v>
      </c>
      <c r="E10659" s="81"/>
    </row>
    <row r="10660" spans="1:5" x14ac:dyDescent="0.25">
      <c r="A10660" s="458">
        <v>44310</v>
      </c>
      <c r="B10660" s="81" t="s">
        <v>9</v>
      </c>
      <c r="C10660" s="81" t="s">
        <v>9</v>
      </c>
      <c r="D10660" s="459">
        <v>142</v>
      </c>
      <c r="E10660" s="81"/>
    </row>
    <row r="10661" spans="1:5" x14ac:dyDescent="0.25">
      <c r="A10661" s="458">
        <v>44310</v>
      </c>
      <c r="B10661" s="81" t="s">
        <v>9</v>
      </c>
      <c r="C10661" s="81" t="s">
        <v>17</v>
      </c>
      <c r="D10661" s="459">
        <v>7</v>
      </c>
      <c r="E10661" s="81"/>
    </row>
    <row r="10662" spans="1:5" x14ac:dyDescent="0.25">
      <c r="A10662" s="458">
        <v>44310</v>
      </c>
      <c r="B10662" s="81" t="s">
        <v>9</v>
      </c>
      <c r="C10662" s="460" t="s">
        <v>1202</v>
      </c>
      <c r="D10662" s="459">
        <v>4</v>
      </c>
      <c r="E10662" s="81"/>
    </row>
    <row r="10663" spans="1:5" x14ac:dyDescent="0.25">
      <c r="A10663" s="458">
        <v>44310</v>
      </c>
      <c r="B10663" s="81" t="s">
        <v>9</v>
      </c>
      <c r="C10663" s="81" t="s">
        <v>143</v>
      </c>
      <c r="D10663" s="459">
        <v>21</v>
      </c>
      <c r="E10663" s="81"/>
    </row>
    <row r="10664" spans="1:5" x14ac:dyDescent="0.25">
      <c r="A10664" s="458">
        <v>44310</v>
      </c>
      <c r="B10664" s="81" t="s">
        <v>15</v>
      </c>
      <c r="C10664" s="81" t="s">
        <v>107</v>
      </c>
      <c r="D10664" s="459">
        <v>2</v>
      </c>
      <c r="E10664" s="81"/>
    </row>
    <row r="10665" spans="1:5" x14ac:dyDescent="0.25">
      <c r="A10665" s="458">
        <v>44310</v>
      </c>
      <c r="B10665" s="81" t="s">
        <v>15</v>
      </c>
      <c r="C10665" s="81" t="s">
        <v>1139</v>
      </c>
      <c r="D10665" s="459">
        <v>5</v>
      </c>
      <c r="E10665" s="81"/>
    </row>
    <row r="10666" spans="1:5" x14ac:dyDescent="0.25">
      <c r="A10666" s="458">
        <v>44310</v>
      </c>
      <c r="B10666" s="81" t="s">
        <v>15</v>
      </c>
      <c r="C10666" s="81" t="s">
        <v>283</v>
      </c>
      <c r="D10666" s="459">
        <v>4</v>
      </c>
      <c r="E10666" s="81"/>
    </row>
    <row r="10667" spans="1:5" x14ac:dyDescent="0.25">
      <c r="A10667" s="458">
        <v>44310</v>
      </c>
      <c r="B10667" s="81" t="s">
        <v>11</v>
      </c>
      <c r="C10667" s="81" t="s">
        <v>64</v>
      </c>
      <c r="D10667" s="459">
        <v>1</v>
      </c>
      <c r="E10667" s="81"/>
    </row>
    <row r="10668" spans="1:5" x14ac:dyDescent="0.25">
      <c r="A10668" s="458">
        <v>44310</v>
      </c>
      <c r="B10668" s="81" t="s">
        <v>11</v>
      </c>
      <c r="C10668" s="81" t="s">
        <v>1101</v>
      </c>
      <c r="D10668" s="459">
        <v>3</v>
      </c>
      <c r="E10668" s="81"/>
    </row>
    <row r="10669" spans="1:5" x14ac:dyDescent="0.25">
      <c r="A10669" s="458">
        <v>44310</v>
      </c>
      <c r="B10669" s="81" t="s">
        <v>11</v>
      </c>
      <c r="C10669" s="81" t="s">
        <v>333</v>
      </c>
      <c r="D10669" s="459">
        <v>2</v>
      </c>
      <c r="E10669" s="81"/>
    </row>
    <row r="10670" spans="1:5" x14ac:dyDescent="0.25">
      <c r="A10670" s="458">
        <v>44310</v>
      </c>
      <c r="B10670" s="81" t="s">
        <v>11</v>
      </c>
      <c r="C10670" s="81" t="s">
        <v>11</v>
      </c>
      <c r="D10670" s="459">
        <v>47</v>
      </c>
      <c r="E10670" s="81"/>
    </row>
    <row r="10671" spans="1:5" x14ac:dyDescent="0.25">
      <c r="A10671" s="458">
        <v>44310</v>
      </c>
      <c r="B10671" s="81" t="s">
        <v>11</v>
      </c>
      <c r="C10671" s="81" t="s">
        <v>840</v>
      </c>
      <c r="D10671" s="459">
        <v>1</v>
      </c>
      <c r="E10671" s="81"/>
    </row>
    <row r="10672" spans="1:5" x14ac:dyDescent="0.25">
      <c r="A10672" s="458">
        <v>44310</v>
      </c>
      <c r="B10672" s="81" t="s">
        <v>11</v>
      </c>
      <c r="C10672" s="81" t="s">
        <v>752</v>
      </c>
      <c r="D10672" s="459">
        <v>1</v>
      </c>
      <c r="E10672" s="81"/>
    </row>
    <row r="10673" spans="1:5" x14ac:dyDescent="0.25">
      <c r="A10673" s="458">
        <v>44310</v>
      </c>
      <c r="B10673" s="81" t="s">
        <v>11</v>
      </c>
      <c r="C10673" s="81" t="s">
        <v>133</v>
      </c>
      <c r="D10673" s="459">
        <v>3</v>
      </c>
      <c r="E10673" s="81"/>
    </row>
    <row r="10674" spans="1:5" x14ac:dyDescent="0.25">
      <c r="A10674" s="458">
        <v>44310</v>
      </c>
      <c r="B10674" s="81" t="s">
        <v>12</v>
      </c>
      <c r="C10674" s="460" t="s">
        <v>1224</v>
      </c>
      <c r="D10674" s="459">
        <v>2</v>
      </c>
      <c r="E10674" s="81"/>
    </row>
    <row r="10675" spans="1:5" x14ac:dyDescent="0.25">
      <c r="A10675" s="458">
        <v>44310</v>
      </c>
      <c r="B10675" s="81" t="s">
        <v>12</v>
      </c>
      <c r="C10675" s="81" t="s">
        <v>12</v>
      </c>
      <c r="D10675" s="459">
        <v>7</v>
      </c>
      <c r="E10675" s="81"/>
    </row>
    <row r="10676" spans="1:5" x14ac:dyDescent="0.25">
      <c r="A10676" s="458">
        <v>44310</v>
      </c>
      <c r="B10676" s="81" t="s">
        <v>8</v>
      </c>
      <c r="C10676" s="460" t="s">
        <v>1232</v>
      </c>
      <c r="D10676" s="459">
        <v>4</v>
      </c>
      <c r="E10676" s="81"/>
    </row>
    <row r="10677" spans="1:5" x14ac:dyDescent="0.25">
      <c r="A10677" s="458">
        <v>44310</v>
      </c>
      <c r="B10677" s="81" t="s">
        <v>8</v>
      </c>
      <c r="C10677" s="81" t="s">
        <v>58</v>
      </c>
      <c r="D10677" s="459">
        <v>7</v>
      </c>
      <c r="E10677" s="81"/>
    </row>
    <row r="10678" spans="1:5" x14ac:dyDescent="0.25">
      <c r="A10678" s="458">
        <v>44310</v>
      </c>
      <c r="B10678" s="81" t="s">
        <v>8</v>
      </c>
      <c r="C10678" s="81" t="s">
        <v>140</v>
      </c>
      <c r="D10678" s="459">
        <v>2</v>
      </c>
      <c r="E10678" s="81"/>
    </row>
    <row r="10679" spans="1:5" x14ac:dyDescent="0.25">
      <c r="A10679" s="458">
        <v>44310</v>
      </c>
      <c r="B10679" s="81" t="s">
        <v>8</v>
      </c>
      <c r="C10679" s="81" t="s">
        <v>203</v>
      </c>
      <c r="D10679" s="459">
        <v>5</v>
      </c>
      <c r="E10679" s="81"/>
    </row>
    <row r="10680" spans="1:5" x14ac:dyDescent="0.25">
      <c r="A10680" s="458">
        <v>44310</v>
      </c>
      <c r="B10680" s="81" t="s">
        <v>8</v>
      </c>
      <c r="C10680" s="81" t="s">
        <v>40</v>
      </c>
      <c r="D10680" s="459">
        <v>3</v>
      </c>
      <c r="E10680" s="81"/>
    </row>
    <row r="10681" spans="1:5" x14ac:dyDescent="0.25">
      <c r="A10681" s="458">
        <v>44310</v>
      </c>
      <c r="B10681" s="81" t="s">
        <v>8</v>
      </c>
      <c r="C10681" s="81" t="s">
        <v>8</v>
      </c>
      <c r="D10681" s="459">
        <v>210</v>
      </c>
      <c r="E10681" s="81"/>
    </row>
    <row r="10682" spans="1:5" x14ac:dyDescent="0.25">
      <c r="A10682" s="458">
        <v>44310</v>
      </c>
      <c r="B10682" s="81" t="s">
        <v>8</v>
      </c>
      <c r="C10682" s="81" t="s">
        <v>31</v>
      </c>
      <c r="D10682" s="459">
        <v>7</v>
      </c>
      <c r="E10682" s="81"/>
    </row>
    <row r="10683" spans="1:5" x14ac:dyDescent="0.25">
      <c r="A10683" s="458">
        <v>44310</v>
      </c>
      <c r="B10683" s="81" t="s">
        <v>8</v>
      </c>
      <c r="C10683" s="81" t="s">
        <v>110</v>
      </c>
      <c r="D10683" s="459">
        <v>2</v>
      </c>
      <c r="E10683" s="81"/>
    </row>
    <row r="10684" spans="1:5" x14ac:dyDescent="0.25">
      <c r="A10684" s="458">
        <v>44310</v>
      </c>
      <c r="B10684" s="81" t="s">
        <v>49</v>
      </c>
      <c r="C10684" s="81" t="s">
        <v>49</v>
      </c>
      <c r="D10684" s="459">
        <v>1</v>
      </c>
      <c r="E10684" s="81"/>
    </row>
    <row r="10685" spans="1:5" x14ac:dyDescent="0.25">
      <c r="A10685" s="458">
        <v>44310</v>
      </c>
      <c r="B10685" s="81" t="s">
        <v>50</v>
      </c>
      <c r="C10685" s="116" t="s">
        <v>1140</v>
      </c>
      <c r="D10685" s="459">
        <v>3</v>
      </c>
      <c r="E10685" s="81"/>
    </row>
    <row r="10686" spans="1:5" x14ac:dyDescent="0.25">
      <c r="A10686" s="458">
        <v>44310</v>
      </c>
      <c r="B10686" s="81" t="s">
        <v>50</v>
      </c>
      <c r="C10686" s="81" t="s">
        <v>365</v>
      </c>
      <c r="D10686" s="459">
        <v>3</v>
      </c>
      <c r="E10686" s="81"/>
    </row>
    <row r="10687" spans="1:5" x14ac:dyDescent="0.25">
      <c r="A10687" s="458">
        <v>44310</v>
      </c>
      <c r="B10687" s="81" t="s">
        <v>27</v>
      </c>
      <c r="C10687" s="81" t="s">
        <v>139</v>
      </c>
      <c r="D10687" s="459">
        <v>2</v>
      </c>
      <c r="E10687" s="81"/>
    </row>
    <row r="10688" spans="1:5" x14ac:dyDescent="0.25">
      <c r="A10688" s="458">
        <v>44310</v>
      </c>
      <c r="B10688" s="81" t="s">
        <v>27</v>
      </c>
      <c r="C10688" s="81" t="s">
        <v>43</v>
      </c>
      <c r="D10688" s="459">
        <v>22</v>
      </c>
      <c r="E10688" s="81"/>
    </row>
    <row r="10689" spans="1:5" x14ac:dyDescent="0.25">
      <c r="A10689" s="458">
        <v>44310</v>
      </c>
      <c r="B10689" s="81" t="s">
        <v>27</v>
      </c>
      <c r="C10689" s="81" t="s">
        <v>707</v>
      </c>
      <c r="D10689" s="459">
        <v>1</v>
      </c>
      <c r="E10689" s="81"/>
    </row>
    <row r="10690" spans="1:5" x14ac:dyDescent="0.25">
      <c r="A10690" s="458">
        <v>44310</v>
      </c>
      <c r="B10690" s="81" t="s">
        <v>51</v>
      </c>
      <c r="C10690" s="81" t="s">
        <v>747</v>
      </c>
      <c r="D10690" s="459">
        <v>2</v>
      </c>
      <c r="E10690" s="81"/>
    </row>
    <row r="10691" spans="1:5" x14ac:dyDescent="0.25">
      <c r="A10691" s="458">
        <v>44310</v>
      </c>
      <c r="B10691" s="81" t="s">
        <v>51</v>
      </c>
      <c r="C10691" s="81" t="s">
        <v>51</v>
      </c>
      <c r="D10691" s="459">
        <v>8</v>
      </c>
      <c r="E10691" s="81"/>
    </row>
    <row r="10692" spans="1:5" x14ac:dyDescent="0.25">
      <c r="A10692" s="458">
        <v>44310</v>
      </c>
      <c r="B10692" s="81" t="s">
        <v>10</v>
      </c>
      <c r="C10692" s="460" t="s">
        <v>1021</v>
      </c>
      <c r="D10692" s="459">
        <v>1</v>
      </c>
      <c r="E10692" s="81"/>
    </row>
    <row r="10693" spans="1:5" x14ac:dyDescent="0.25">
      <c r="A10693" s="458">
        <v>44310</v>
      </c>
      <c r="B10693" s="81" t="s">
        <v>10</v>
      </c>
      <c r="C10693" s="460" t="s">
        <v>1259</v>
      </c>
      <c r="D10693" s="459">
        <v>1</v>
      </c>
      <c r="E10693" s="81"/>
    </row>
    <row r="10694" spans="1:5" x14ac:dyDescent="0.25">
      <c r="A10694" s="458">
        <v>44310</v>
      </c>
      <c r="B10694" s="81" t="s">
        <v>10</v>
      </c>
      <c r="C10694" s="81" t="s">
        <v>10</v>
      </c>
      <c r="D10694" s="459">
        <v>6</v>
      </c>
      <c r="E10694" s="81"/>
    </row>
    <row r="10695" spans="1:5" x14ac:dyDescent="0.25">
      <c r="A10695" s="458">
        <v>44311</v>
      </c>
      <c r="B10695" s="81" t="s">
        <v>14</v>
      </c>
      <c r="C10695" s="81" t="s">
        <v>14</v>
      </c>
      <c r="D10695" s="459">
        <v>23</v>
      </c>
      <c r="E10695" s="81"/>
    </row>
    <row r="10696" spans="1:5" x14ac:dyDescent="0.25">
      <c r="A10696" s="458">
        <v>44311</v>
      </c>
      <c r="B10696" s="81" t="s">
        <v>14</v>
      </c>
      <c r="C10696" s="460" t="s">
        <v>1147</v>
      </c>
      <c r="D10696" s="459">
        <v>1</v>
      </c>
      <c r="E10696" s="81"/>
    </row>
    <row r="10697" spans="1:5" x14ac:dyDescent="0.25">
      <c r="A10697" s="458">
        <v>44311</v>
      </c>
      <c r="B10697" s="81" t="s">
        <v>14</v>
      </c>
      <c r="C10697" s="81" t="s">
        <v>1044</v>
      </c>
      <c r="D10697" s="459">
        <v>2</v>
      </c>
      <c r="E10697" s="81"/>
    </row>
    <row r="10698" spans="1:5" x14ac:dyDescent="0.25">
      <c r="A10698" s="458">
        <v>44311</v>
      </c>
      <c r="B10698" s="81" t="s">
        <v>14</v>
      </c>
      <c r="C10698" s="81" t="s">
        <v>1043</v>
      </c>
      <c r="D10698" s="459">
        <v>1</v>
      </c>
      <c r="E10698" s="81"/>
    </row>
    <row r="10699" spans="1:5" x14ac:dyDescent="0.25">
      <c r="A10699" s="458">
        <v>44311</v>
      </c>
      <c r="B10699" s="81" t="s">
        <v>14</v>
      </c>
      <c r="C10699" s="460" t="s">
        <v>1150</v>
      </c>
      <c r="D10699" s="459">
        <v>2</v>
      </c>
      <c r="E10699" s="81"/>
    </row>
    <row r="10700" spans="1:5" x14ac:dyDescent="0.25">
      <c r="A10700" s="458">
        <v>44311</v>
      </c>
      <c r="B10700" s="81" t="s">
        <v>14</v>
      </c>
      <c r="C10700" s="81" t="s">
        <v>16</v>
      </c>
      <c r="D10700" s="459">
        <v>45</v>
      </c>
      <c r="E10700" s="81"/>
    </row>
    <row r="10701" spans="1:5" x14ac:dyDescent="0.25">
      <c r="A10701" s="458">
        <v>44311</v>
      </c>
      <c r="B10701" s="81" t="s">
        <v>14</v>
      </c>
      <c r="C10701" s="81" t="s">
        <v>794</v>
      </c>
      <c r="D10701" s="459">
        <v>2</v>
      </c>
      <c r="E10701" s="81"/>
    </row>
    <row r="10702" spans="1:5" x14ac:dyDescent="0.25">
      <c r="A10702" s="458">
        <v>44311</v>
      </c>
      <c r="B10702" s="81" t="s">
        <v>14</v>
      </c>
      <c r="C10702" s="81" t="s">
        <v>84</v>
      </c>
      <c r="D10702" s="459">
        <v>17</v>
      </c>
      <c r="E10702" s="81"/>
    </row>
    <row r="10703" spans="1:5" x14ac:dyDescent="0.25">
      <c r="A10703" s="458">
        <v>44311</v>
      </c>
      <c r="B10703" s="81" t="s">
        <v>20</v>
      </c>
      <c r="C10703" s="81" t="s">
        <v>20</v>
      </c>
      <c r="D10703" s="459">
        <v>68</v>
      </c>
      <c r="E10703" s="81"/>
    </row>
    <row r="10704" spans="1:5" x14ac:dyDescent="0.25">
      <c r="A10704" s="458">
        <v>44311</v>
      </c>
      <c r="B10704" s="81" t="s">
        <v>20</v>
      </c>
      <c r="C10704" s="81" t="s">
        <v>648</v>
      </c>
      <c r="D10704" s="459">
        <v>1</v>
      </c>
      <c r="E10704" s="81"/>
    </row>
    <row r="10705" spans="1:5" x14ac:dyDescent="0.25">
      <c r="A10705" s="458">
        <v>44311</v>
      </c>
      <c r="B10705" s="81" t="s">
        <v>13</v>
      </c>
      <c r="C10705" s="460" t="s">
        <v>93</v>
      </c>
      <c r="D10705" s="459">
        <v>2</v>
      </c>
      <c r="E10705" s="81"/>
    </row>
    <row r="10706" spans="1:5" x14ac:dyDescent="0.25">
      <c r="A10706" s="458">
        <v>44311</v>
      </c>
      <c r="B10706" s="81" t="s">
        <v>13</v>
      </c>
      <c r="C10706" s="81" t="s">
        <v>13</v>
      </c>
      <c r="D10706" s="459">
        <v>7</v>
      </c>
      <c r="E10706" s="81"/>
    </row>
    <row r="10707" spans="1:5" x14ac:dyDescent="0.25">
      <c r="A10707" s="458">
        <v>44311</v>
      </c>
      <c r="B10707" s="81" t="s">
        <v>13</v>
      </c>
      <c r="C10707" s="460" t="s">
        <v>1165</v>
      </c>
      <c r="D10707" s="459">
        <v>4</v>
      </c>
      <c r="E10707" s="81"/>
    </row>
    <row r="10708" spans="1:5" x14ac:dyDescent="0.25">
      <c r="A10708" s="458">
        <v>44311</v>
      </c>
      <c r="B10708" s="81" t="s">
        <v>13</v>
      </c>
      <c r="C10708" s="460" t="s">
        <v>324</v>
      </c>
      <c r="D10708" s="459">
        <v>1</v>
      </c>
      <c r="E10708" s="81"/>
    </row>
    <row r="10709" spans="1:5" x14ac:dyDescent="0.25">
      <c r="A10709" s="458">
        <v>44311</v>
      </c>
      <c r="B10709" s="81" t="s">
        <v>13</v>
      </c>
      <c r="C10709" s="460" t="s">
        <v>1167</v>
      </c>
      <c r="D10709" s="459">
        <v>4</v>
      </c>
      <c r="E10709" s="81"/>
    </row>
    <row r="10710" spans="1:5" x14ac:dyDescent="0.25">
      <c r="A10710" s="458">
        <v>44311</v>
      </c>
      <c r="B10710" s="81" t="s">
        <v>24</v>
      </c>
      <c r="C10710" s="81" t="s">
        <v>23</v>
      </c>
      <c r="D10710" s="459">
        <v>2</v>
      </c>
      <c r="E10710" s="81"/>
    </row>
    <row r="10711" spans="1:5" x14ac:dyDescent="0.25">
      <c r="A10711" s="458">
        <v>44311</v>
      </c>
      <c r="B10711" s="81" t="s">
        <v>24</v>
      </c>
      <c r="C10711" s="81" t="s">
        <v>24</v>
      </c>
      <c r="D10711" s="459">
        <v>10</v>
      </c>
      <c r="E10711" s="81"/>
    </row>
    <row r="10712" spans="1:5" x14ac:dyDescent="0.25">
      <c r="A10712" s="458">
        <v>44311</v>
      </c>
      <c r="B10712" s="81" t="s">
        <v>24</v>
      </c>
      <c r="C10712" s="81" t="s">
        <v>36</v>
      </c>
      <c r="D10712" s="459">
        <v>1</v>
      </c>
      <c r="E10712" s="81"/>
    </row>
    <row r="10713" spans="1:5" x14ac:dyDescent="0.25">
      <c r="A10713" s="458">
        <v>44311</v>
      </c>
      <c r="B10713" s="81" t="s">
        <v>47</v>
      </c>
      <c r="C10713" s="81" t="s">
        <v>47</v>
      </c>
      <c r="D10713" s="459">
        <v>0</v>
      </c>
      <c r="E10713" s="81"/>
    </row>
    <row r="10714" spans="1:5" x14ac:dyDescent="0.25">
      <c r="A10714" s="458">
        <v>44311</v>
      </c>
      <c r="B10714" s="81" t="s">
        <v>48</v>
      </c>
      <c r="C10714" s="460" t="s">
        <v>1380</v>
      </c>
      <c r="D10714" s="459">
        <v>1</v>
      </c>
      <c r="E10714" s="81"/>
    </row>
    <row r="10715" spans="1:5" x14ac:dyDescent="0.25">
      <c r="A10715" s="458">
        <v>44311</v>
      </c>
      <c r="B10715" s="81" t="s">
        <v>7</v>
      </c>
      <c r="C10715" s="460" t="s">
        <v>1191</v>
      </c>
      <c r="D10715" s="459">
        <v>1</v>
      </c>
      <c r="E10715" s="81"/>
    </row>
    <row r="10716" spans="1:5" x14ac:dyDescent="0.25">
      <c r="A10716" s="458">
        <v>44311</v>
      </c>
      <c r="B10716" s="81" t="s">
        <v>7</v>
      </c>
      <c r="C10716" s="81" t="s">
        <v>7</v>
      </c>
      <c r="D10716" s="459">
        <v>24</v>
      </c>
      <c r="E10716" s="81"/>
    </row>
    <row r="10717" spans="1:5" x14ac:dyDescent="0.25">
      <c r="A10717" s="458">
        <v>44311</v>
      </c>
      <c r="B10717" s="81" t="s">
        <v>9</v>
      </c>
      <c r="C10717" s="460" t="s">
        <v>1192</v>
      </c>
      <c r="D10717" s="459">
        <v>1</v>
      </c>
      <c r="E10717" s="81"/>
    </row>
    <row r="10718" spans="1:5" x14ac:dyDescent="0.25">
      <c r="A10718" s="458">
        <v>44311</v>
      </c>
      <c r="B10718" s="81" t="s">
        <v>9</v>
      </c>
      <c r="C10718" s="460" t="s">
        <v>1196</v>
      </c>
      <c r="D10718" s="459">
        <v>1</v>
      </c>
      <c r="E10718" s="81"/>
    </row>
    <row r="10719" spans="1:5" x14ac:dyDescent="0.25">
      <c r="A10719" s="458">
        <v>44311</v>
      </c>
      <c r="B10719" s="81" t="s">
        <v>9</v>
      </c>
      <c r="C10719" s="81" t="s">
        <v>9</v>
      </c>
      <c r="D10719" s="459">
        <v>17</v>
      </c>
      <c r="E10719" s="81"/>
    </row>
    <row r="10720" spans="1:5" x14ac:dyDescent="0.25">
      <c r="A10720" s="458">
        <v>44311</v>
      </c>
      <c r="B10720" s="81" t="s">
        <v>9</v>
      </c>
      <c r="C10720" s="460" t="s">
        <v>1202</v>
      </c>
      <c r="D10720" s="459">
        <v>1</v>
      </c>
      <c r="E10720" s="81"/>
    </row>
    <row r="10721" spans="1:5" x14ac:dyDescent="0.25">
      <c r="A10721" s="458">
        <v>44311</v>
      </c>
      <c r="B10721" s="81" t="s">
        <v>9</v>
      </c>
      <c r="C10721" s="81" t="s">
        <v>143</v>
      </c>
      <c r="D10721" s="459">
        <v>3</v>
      </c>
      <c r="E10721" s="81"/>
    </row>
    <row r="10722" spans="1:5" x14ac:dyDescent="0.25">
      <c r="A10722" s="458">
        <v>44311</v>
      </c>
      <c r="B10722" s="81" t="s">
        <v>15</v>
      </c>
      <c r="C10722" s="81" t="s">
        <v>1139</v>
      </c>
      <c r="D10722" s="459">
        <v>3</v>
      </c>
      <c r="E10722" s="81"/>
    </row>
    <row r="10723" spans="1:5" x14ac:dyDescent="0.25">
      <c r="A10723" s="458">
        <v>44311</v>
      </c>
      <c r="B10723" s="81" t="s">
        <v>11</v>
      </c>
      <c r="C10723" s="81" t="s">
        <v>333</v>
      </c>
      <c r="D10723" s="459">
        <v>3</v>
      </c>
      <c r="E10723" s="81"/>
    </row>
    <row r="10724" spans="1:5" x14ac:dyDescent="0.25">
      <c r="A10724" s="458">
        <v>44311</v>
      </c>
      <c r="B10724" s="81" t="s">
        <v>11</v>
      </c>
      <c r="C10724" s="81" t="s">
        <v>11</v>
      </c>
      <c r="D10724" s="459">
        <v>21</v>
      </c>
      <c r="E10724" s="81"/>
    </row>
    <row r="10725" spans="1:5" x14ac:dyDescent="0.25">
      <c r="A10725" s="458">
        <v>44311</v>
      </c>
      <c r="B10725" s="81" t="s">
        <v>11</v>
      </c>
      <c r="C10725" s="81" t="s">
        <v>752</v>
      </c>
      <c r="D10725" s="459">
        <v>1</v>
      </c>
      <c r="E10725" s="81"/>
    </row>
    <row r="10726" spans="1:5" x14ac:dyDescent="0.25">
      <c r="A10726" s="458">
        <v>44311</v>
      </c>
      <c r="B10726" s="81" t="s">
        <v>11</v>
      </c>
      <c r="C10726" s="81" t="s">
        <v>133</v>
      </c>
      <c r="D10726" s="459">
        <v>2</v>
      </c>
      <c r="E10726" s="81"/>
    </row>
    <row r="10727" spans="1:5" x14ac:dyDescent="0.25">
      <c r="A10727" s="458">
        <v>44311</v>
      </c>
      <c r="B10727" s="81" t="s">
        <v>11</v>
      </c>
      <c r="C10727" s="460" t="s">
        <v>1214</v>
      </c>
      <c r="D10727" s="459">
        <v>1</v>
      </c>
      <c r="E10727" s="81"/>
    </row>
    <row r="10728" spans="1:5" x14ac:dyDescent="0.25">
      <c r="A10728" s="458">
        <v>44311</v>
      </c>
      <c r="B10728" s="81" t="s">
        <v>12</v>
      </c>
      <c r="C10728" s="116" t="s">
        <v>1223</v>
      </c>
      <c r="D10728" s="459">
        <v>1</v>
      </c>
      <c r="E10728" s="81"/>
    </row>
    <row r="10729" spans="1:5" x14ac:dyDescent="0.25">
      <c r="A10729" s="458">
        <v>44311</v>
      </c>
      <c r="B10729" s="81" t="s">
        <v>12</v>
      </c>
      <c r="C10729" s="81" t="s">
        <v>12</v>
      </c>
      <c r="D10729" s="459">
        <v>26</v>
      </c>
      <c r="E10729" s="81"/>
    </row>
    <row r="10730" spans="1:5" x14ac:dyDescent="0.25">
      <c r="A10730" s="458">
        <v>44311</v>
      </c>
      <c r="B10730" s="81" t="s">
        <v>8</v>
      </c>
      <c r="C10730" s="81" t="s">
        <v>72</v>
      </c>
      <c r="D10730" s="459">
        <v>3</v>
      </c>
      <c r="E10730" s="81"/>
    </row>
    <row r="10731" spans="1:5" x14ac:dyDescent="0.25">
      <c r="A10731" s="458">
        <v>44311</v>
      </c>
      <c r="B10731" s="81" t="s">
        <v>8</v>
      </c>
      <c r="C10731" s="460" t="s">
        <v>1232</v>
      </c>
      <c r="D10731" s="459">
        <v>1</v>
      </c>
      <c r="E10731" s="81"/>
    </row>
    <row r="10732" spans="1:5" x14ac:dyDescent="0.25">
      <c r="A10732" s="458">
        <v>44311</v>
      </c>
      <c r="B10732" s="81" t="s">
        <v>8</v>
      </c>
      <c r="C10732" s="81" t="s">
        <v>58</v>
      </c>
      <c r="D10732" s="459">
        <v>10</v>
      </c>
      <c r="E10732" s="81"/>
    </row>
    <row r="10733" spans="1:5" x14ac:dyDescent="0.25">
      <c r="A10733" s="458">
        <v>44311</v>
      </c>
      <c r="B10733" s="81" t="s">
        <v>8</v>
      </c>
      <c r="C10733" s="81" t="s">
        <v>718</v>
      </c>
      <c r="D10733" s="459">
        <v>1</v>
      </c>
      <c r="E10733" s="81"/>
    </row>
    <row r="10734" spans="1:5" x14ac:dyDescent="0.25">
      <c r="A10734" s="458">
        <v>44311</v>
      </c>
      <c r="B10734" s="81" t="s">
        <v>8</v>
      </c>
      <c r="C10734" s="81" t="s">
        <v>140</v>
      </c>
      <c r="D10734" s="459">
        <v>2</v>
      </c>
      <c r="E10734" s="81"/>
    </row>
    <row r="10735" spans="1:5" x14ac:dyDescent="0.25">
      <c r="A10735" s="458">
        <v>44311</v>
      </c>
      <c r="B10735" s="81" t="s">
        <v>8</v>
      </c>
      <c r="C10735" s="81" t="s">
        <v>132</v>
      </c>
      <c r="D10735" s="459">
        <v>4</v>
      </c>
      <c r="E10735" s="81"/>
    </row>
    <row r="10736" spans="1:5" x14ac:dyDescent="0.25">
      <c r="A10736" s="458">
        <v>44311</v>
      </c>
      <c r="B10736" s="81" t="s">
        <v>8</v>
      </c>
      <c r="C10736" s="81" t="s">
        <v>203</v>
      </c>
      <c r="D10736" s="459">
        <v>1</v>
      </c>
      <c r="E10736" s="81"/>
    </row>
    <row r="10737" spans="1:5" x14ac:dyDescent="0.25">
      <c r="A10737" s="458">
        <v>44311</v>
      </c>
      <c r="B10737" s="81" t="s">
        <v>8</v>
      </c>
      <c r="C10737" s="81" t="s">
        <v>40</v>
      </c>
      <c r="D10737" s="459">
        <v>2</v>
      </c>
      <c r="E10737" s="81"/>
    </row>
    <row r="10738" spans="1:5" x14ac:dyDescent="0.25">
      <c r="A10738" s="458">
        <v>44311</v>
      </c>
      <c r="B10738" s="81" t="s">
        <v>8</v>
      </c>
      <c r="C10738" s="81" t="s">
        <v>8</v>
      </c>
      <c r="D10738" s="459">
        <v>112</v>
      </c>
      <c r="E10738" s="81"/>
    </row>
    <row r="10739" spans="1:5" x14ac:dyDescent="0.25">
      <c r="A10739" s="458">
        <v>44311</v>
      </c>
      <c r="B10739" s="81" t="s">
        <v>8</v>
      </c>
      <c r="C10739" s="81" t="s">
        <v>31</v>
      </c>
      <c r="D10739" s="459">
        <v>4</v>
      </c>
      <c r="E10739" s="81"/>
    </row>
    <row r="10740" spans="1:5" x14ac:dyDescent="0.25">
      <c r="A10740" s="458">
        <v>44311</v>
      </c>
      <c r="B10740" s="81" t="s">
        <v>8</v>
      </c>
      <c r="C10740" s="81" t="s">
        <v>129</v>
      </c>
      <c r="D10740" s="459">
        <v>1</v>
      </c>
      <c r="E10740" s="81"/>
    </row>
    <row r="10741" spans="1:5" x14ac:dyDescent="0.25">
      <c r="A10741" s="458">
        <v>44311</v>
      </c>
      <c r="B10741" s="81" t="s">
        <v>8</v>
      </c>
      <c r="C10741" s="81" t="s">
        <v>110</v>
      </c>
      <c r="D10741" s="459">
        <v>4</v>
      </c>
      <c r="E10741" s="81"/>
    </row>
    <row r="10742" spans="1:5" x14ac:dyDescent="0.25">
      <c r="A10742" s="458">
        <v>44311</v>
      </c>
      <c r="B10742" s="81" t="s">
        <v>49</v>
      </c>
      <c r="C10742" s="460" t="s">
        <v>1246</v>
      </c>
      <c r="D10742" s="459">
        <v>2</v>
      </c>
      <c r="E10742" s="81"/>
    </row>
    <row r="10743" spans="1:5" x14ac:dyDescent="0.25">
      <c r="A10743" s="458">
        <v>44311</v>
      </c>
      <c r="B10743" s="81" t="s">
        <v>49</v>
      </c>
      <c r="C10743" s="81" t="s">
        <v>49</v>
      </c>
      <c r="D10743" s="459">
        <v>9</v>
      </c>
      <c r="E10743" s="81"/>
    </row>
    <row r="10744" spans="1:5" x14ac:dyDescent="0.25">
      <c r="A10744" s="458">
        <v>44311</v>
      </c>
      <c r="B10744" s="81" t="s">
        <v>50</v>
      </c>
      <c r="C10744" s="81" t="s">
        <v>1036</v>
      </c>
      <c r="D10744" s="459">
        <v>1</v>
      </c>
      <c r="E10744" s="81"/>
    </row>
    <row r="10745" spans="1:5" x14ac:dyDescent="0.25">
      <c r="A10745" s="458">
        <v>44311</v>
      </c>
      <c r="B10745" s="81" t="s">
        <v>50</v>
      </c>
      <c r="C10745" s="460" t="s">
        <v>1250</v>
      </c>
      <c r="D10745" s="459">
        <v>2</v>
      </c>
      <c r="E10745" s="81"/>
    </row>
    <row r="10746" spans="1:5" x14ac:dyDescent="0.25">
      <c r="A10746" s="458">
        <v>44311</v>
      </c>
      <c r="B10746" s="81" t="s">
        <v>50</v>
      </c>
      <c r="C10746" s="81" t="s">
        <v>1034</v>
      </c>
      <c r="D10746" s="459">
        <v>1</v>
      </c>
      <c r="E10746" s="81"/>
    </row>
    <row r="10747" spans="1:5" x14ac:dyDescent="0.25">
      <c r="A10747" s="458">
        <v>44311</v>
      </c>
      <c r="B10747" s="81" t="s">
        <v>50</v>
      </c>
      <c r="C10747" s="116" t="s">
        <v>1140</v>
      </c>
      <c r="D10747" s="459">
        <v>4</v>
      </c>
      <c r="E10747" s="81"/>
    </row>
    <row r="10748" spans="1:5" x14ac:dyDescent="0.25">
      <c r="A10748" s="458">
        <v>44311</v>
      </c>
      <c r="B10748" s="81" t="s">
        <v>50</v>
      </c>
      <c r="C10748" s="81" t="s">
        <v>365</v>
      </c>
      <c r="D10748" s="459">
        <v>19</v>
      </c>
      <c r="E10748" s="81"/>
    </row>
    <row r="10749" spans="1:5" x14ac:dyDescent="0.25">
      <c r="A10749" s="458">
        <v>44311</v>
      </c>
      <c r="B10749" s="81" t="s">
        <v>27</v>
      </c>
      <c r="C10749" s="81" t="s">
        <v>139</v>
      </c>
      <c r="D10749" s="459">
        <v>17</v>
      </c>
      <c r="E10749" s="81"/>
    </row>
    <row r="10750" spans="1:5" x14ac:dyDescent="0.25">
      <c r="A10750" s="458">
        <v>44311</v>
      </c>
      <c r="B10750" s="81" t="s">
        <v>27</v>
      </c>
      <c r="C10750" s="81" t="s">
        <v>233</v>
      </c>
      <c r="D10750" s="459">
        <v>2</v>
      </c>
      <c r="E10750" s="81"/>
    </row>
    <row r="10751" spans="1:5" x14ac:dyDescent="0.25">
      <c r="A10751" s="458">
        <v>44311</v>
      </c>
      <c r="B10751" s="81" t="s">
        <v>27</v>
      </c>
      <c r="C10751" s="460" t="s">
        <v>1254</v>
      </c>
      <c r="D10751" s="459">
        <v>1</v>
      </c>
      <c r="E10751" s="81"/>
    </row>
    <row r="10752" spans="1:5" x14ac:dyDescent="0.25">
      <c r="A10752" s="458">
        <v>44311</v>
      </c>
      <c r="B10752" s="81" t="s">
        <v>27</v>
      </c>
      <c r="C10752" s="81" t="s">
        <v>43</v>
      </c>
      <c r="D10752" s="459">
        <v>35</v>
      </c>
      <c r="E10752" s="81"/>
    </row>
    <row r="10753" spans="1:5" x14ac:dyDescent="0.25">
      <c r="A10753" s="458">
        <v>44311</v>
      </c>
      <c r="B10753" s="81" t="s">
        <v>27</v>
      </c>
      <c r="C10753" s="81" t="s">
        <v>851</v>
      </c>
      <c r="D10753" s="459">
        <v>1</v>
      </c>
      <c r="E10753" s="81"/>
    </row>
    <row r="10754" spans="1:5" x14ac:dyDescent="0.25">
      <c r="A10754" s="458">
        <v>44311</v>
      </c>
      <c r="B10754" s="81" t="s">
        <v>27</v>
      </c>
      <c r="C10754" s="81" t="s">
        <v>707</v>
      </c>
      <c r="D10754" s="459">
        <v>1</v>
      </c>
      <c r="E10754" s="81"/>
    </row>
    <row r="10755" spans="1:5" x14ac:dyDescent="0.25">
      <c r="A10755" s="458">
        <v>44311</v>
      </c>
      <c r="B10755" s="81" t="s">
        <v>51</v>
      </c>
      <c r="C10755" s="81" t="s">
        <v>51</v>
      </c>
      <c r="D10755" s="459">
        <v>3</v>
      </c>
      <c r="E10755" s="81"/>
    </row>
    <row r="10756" spans="1:5" x14ac:dyDescent="0.25">
      <c r="A10756" s="458">
        <v>44311</v>
      </c>
      <c r="B10756" s="81" t="s">
        <v>10</v>
      </c>
      <c r="C10756" s="81" t="s">
        <v>10</v>
      </c>
      <c r="D10756" s="459">
        <v>26</v>
      </c>
      <c r="E10756" s="81"/>
    </row>
    <row r="10757" spans="1:5" x14ac:dyDescent="0.25">
      <c r="A10757" s="458">
        <v>44312</v>
      </c>
      <c r="B10757" s="81" t="s">
        <v>14</v>
      </c>
      <c r="C10757" s="81" t="s">
        <v>14</v>
      </c>
      <c r="D10757" s="459">
        <v>31</v>
      </c>
      <c r="E10757" s="81"/>
    </row>
    <row r="10758" spans="1:5" x14ac:dyDescent="0.25">
      <c r="A10758" s="458">
        <v>44312</v>
      </c>
      <c r="B10758" s="81" t="s">
        <v>14</v>
      </c>
      <c r="C10758" s="460" t="s">
        <v>1150</v>
      </c>
      <c r="D10758" s="459">
        <v>1</v>
      </c>
      <c r="E10758" s="81"/>
    </row>
    <row r="10759" spans="1:5" x14ac:dyDescent="0.25">
      <c r="A10759" s="458">
        <v>44312</v>
      </c>
      <c r="B10759" s="81" t="s">
        <v>14</v>
      </c>
      <c r="C10759" s="81" t="s">
        <v>16</v>
      </c>
      <c r="D10759" s="459">
        <v>6</v>
      </c>
      <c r="E10759" s="81"/>
    </row>
    <row r="10760" spans="1:5" x14ac:dyDescent="0.25">
      <c r="A10760" s="458">
        <v>44312</v>
      </c>
      <c r="B10760" s="81" t="s">
        <v>20</v>
      </c>
      <c r="C10760" s="81" t="s">
        <v>20</v>
      </c>
      <c r="D10760" s="459">
        <v>12</v>
      </c>
      <c r="E10760" s="81"/>
    </row>
    <row r="10761" spans="1:5" x14ac:dyDescent="0.25">
      <c r="A10761" s="458">
        <v>44312</v>
      </c>
      <c r="B10761" s="81" t="s">
        <v>13</v>
      </c>
      <c r="C10761" s="81" t="s">
        <v>13</v>
      </c>
      <c r="D10761" s="459">
        <v>2</v>
      </c>
      <c r="E10761" s="81"/>
    </row>
    <row r="10762" spans="1:5" x14ac:dyDescent="0.25">
      <c r="A10762" s="458">
        <v>44312</v>
      </c>
      <c r="B10762" s="81" t="s">
        <v>13</v>
      </c>
      <c r="C10762" s="460" t="s">
        <v>1165</v>
      </c>
      <c r="D10762" s="459">
        <v>9</v>
      </c>
      <c r="E10762" s="81"/>
    </row>
    <row r="10763" spans="1:5" x14ac:dyDescent="0.25">
      <c r="A10763" s="458">
        <v>44312</v>
      </c>
      <c r="B10763" s="81" t="s">
        <v>13</v>
      </c>
      <c r="C10763" s="81" t="s">
        <v>633</v>
      </c>
      <c r="D10763" s="459">
        <v>1</v>
      </c>
      <c r="E10763" s="81"/>
    </row>
    <row r="10764" spans="1:5" x14ac:dyDescent="0.25">
      <c r="A10764" s="458">
        <v>44312</v>
      </c>
      <c r="B10764" s="81" t="s">
        <v>13</v>
      </c>
      <c r="C10764" s="460" t="s">
        <v>1167</v>
      </c>
      <c r="D10764" s="459">
        <v>5</v>
      </c>
      <c r="E10764" s="81"/>
    </row>
    <row r="10765" spans="1:5" x14ac:dyDescent="0.25">
      <c r="A10765" s="458">
        <v>44312</v>
      </c>
      <c r="B10765" s="81" t="s">
        <v>24</v>
      </c>
      <c r="C10765" s="81" t="s">
        <v>23</v>
      </c>
      <c r="D10765" s="459">
        <v>4</v>
      </c>
      <c r="E10765" s="81"/>
    </row>
    <row r="10766" spans="1:5" x14ac:dyDescent="0.25">
      <c r="A10766" s="458">
        <v>44312</v>
      </c>
      <c r="B10766" s="81" t="s">
        <v>24</v>
      </c>
      <c r="C10766" s="81" t="s">
        <v>37</v>
      </c>
      <c r="D10766" s="459">
        <v>1</v>
      </c>
      <c r="E10766" s="81"/>
    </row>
    <row r="10767" spans="1:5" x14ac:dyDescent="0.25">
      <c r="A10767" s="458">
        <v>44312</v>
      </c>
      <c r="B10767" s="81" t="s">
        <v>47</v>
      </c>
      <c r="C10767" s="81" t="s">
        <v>47</v>
      </c>
      <c r="D10767" s="459">
        <v>1</v>
      </c>
      <c r="E10767" s="81"/>
    </row>
    <row r="10768" spans="1:5" x14ac:dyDescent="0.25">
      <c r="A10768" s="458">
        <v>44312</v>
      </c>
      <c r="B10768" s="81" t="s">
        <v>47</v>
      </c>
      <c r="C10768" s="81" t="s">
        <v>1042</v>
      </c>
      <c r="D10768" s="459">
        <v>1</v>
      </c>
      <c r="E10768" s="81"/>
    </row>
    <row r="10769" spans="1:5" x14ac:dyDescent="0.25">
      <c r="A10769" s="458">
        <v>44312</v>
      </c>
      <c r="B10769" s="81" t="s">
        <v>47</v>
      </c>
      <c r="C10769" s="81" t="s">
        <v>906</v>
      </c>
      <c r="D10769" s="459">
        <v>5</v>
      </c>
      <c r="E10769" s="81"/>
    </row>
    <row r="10770" spans="1:5" x14ac:dyDescent="0.25">
      <c r="A10770" s="458">
        <v>44312</v>
      </c>
      <c r="B10770" s="81" t="s">
        <v>48</v>
      </c>
      <c r="C10770" s="460" t="s">
        <v>1380</v>
      </c>
      <c r="D10770" s="459">
        <v>0</v>
      </c>
      <c r="E10770" s="81"/>
    </row>
    <row r="10771" spans="1:5" x14ac:dyDescent="0.25">
      <c r="A10771" s="458">
        <v>44312</v>
      </c>
      <c r="B10771" s="81" t="s">
        <v>7</v>
      </c>
      <c r="C10771" s="460" t="s">
        <v>1191</v>
      </c>
      <c r="D10771" s="459">
        <v>3</v>
      </c>
      <c r="E10771" s="81"/>
    </row>
    <row r="10772" spans="1:5" x14ac:dyDescent="0.25">
      <c r="A10772" s="458">
        <v>44312</v>
      </c>
      <c r="B10772" s="81" t="s">
        <v>7</v>
      </c>
      <c r="C10772" s="81" t="s">
        <v>7</v>
      </c>
      <c r="D10772" s="459">
        <v>16</v>
      </c>
      <c r="E10772" s="81"/>
    </row>
    <row r="10773" spans="1:5" x14ac:dyDescent="0.25">
      <c r="A10773" s="458">
        <v>44312</v>
      </c>
      <c r="B10773" s="81" t="s">
        <v>9</v>
      </c>
      <c r="C10773" s="460" t="s">
        <v>1196</v>
      </c>
      <c r="D10773" s="459">
        <v>1</v>
      </c>
      <c r="E10773" s="81"/>
    </row>
    <row r="10774" spans="1:5" x14ac:dyDescent="0.25">
      <c r="A10774" s="458">
        <v>44312</v>
      </c>
      <c r="B10774" s="81" t="s">
        <v>9</v>
      </c>
      <c r="C10774" s="81" t="s">
        <v>9</v>
      </c>
      <c r="D10774" s="459">
        <v>9</v>
      </c>
      <c r="E10774" s="81"/>
    </row>
    <row r="10775" spans="1:5" x14ac:dyDescent="0.25">
      <c r="A10775" s="458">
        <v>44312</v>
      </c>
      <c r="B10775" s="81" t="s">
        <v>9</v>
      </c>
      <c r="C10775" s="460" t="s">
        <v>1202</v>
      </c>
      <c r="D10775" s="459">
        <v>1</v>
      </c>
      <c r="E10775" s="81"/>
    </row>
    <row r="10776" spans="1:5" x14ac:dyDescent="0.25">
      <c r="A10776" s="458">
        <v>44312</v>
      </c>
      <c r="B10776" s="81" t="s">
        <v>15</v>
      </c>
      <c r="C10776" s="81" t="s">
        <v>1139</v>
      </c>
      <c r="D10776" s="459">
        <v>0</v>
      </c>
      <c r="E10776" s="81"/>
    </row>
    <row r="10777" spans="1:5" x14ac:dyDescent="0.25">
      <c r="A10777" s="458">
        <v>44312</v>
      </c>
      <c r="B10777" s="81" t="s">
        <v>11</v>
      </c>
      <c r="C10777" s="81" t="s">
        <v>11</v>
      </c>
      <c r="D10777" s="459">
        <v>2</v>
      </c>
      <c r="E10777" s="81"/>
    </row>
    <row r="10778" spans="1:5" x14ac:dyDescent="0.25">
      <c r="A10778" s="458">
        <v>44312</v>
      </c>
      <c r="B10778" s="81" t="s">
        <v>11</v>
      </c>
      <c r="C10778" s="81" t="s">
        <v>133</v>
      </c>
      <c r="D10778" s="459">
        <v>2</v>
      </c>
      <c r="E10778" s="81"/>
    </row>
    <row r="10779" spans="1:5" x14ac:dyDescent="0.25">
      <c r="A10779" s="458">
        <v>44312</v>
      </c>
      <c r="B10779" s="81" t="s">
        <v>12</v>
      </c>
      <c r="C10779" s="81" t="s">
        <v>12</v>
      </c>
      <c r="D10779" s="459">
        <v>1</v>
      </c>
      <c r="E10779" s="81"/>
    </row>
    <row r="10780" spans="1:5" x14ac:dyDescent="0.25">
      <c r="A10780" s="458">
        <v>44312</v>
      </c>
      <c r="B10780" s="81" t="s">
        <v>8</v>
      </c>
      <c r="C10780" s="81" t="s">
        <v>72</v>
      </c>
      <c r="D10780" s="459">
        <v>2</v>
      </c>
      <c r="E10780" s="81"/>
    </row>
    <row r="10781" spans="1:5" x14ac:dyDescent="0.25">
      <c r="A10781" s="458">
        <v>44312</v>
      </c>
      <c r="B10781" s="81" t="s">
        <v>8</v>
      </c>
      <c r="C10781" s="81" t="s">
        <v>58</v>
      </c>
      <c r="D10781" s="459">
        <v>2</v>
      </c>
      <c r="E10781" s="81"/>
    </row>
    <row r="10782" spans="1:5" x14ac:dyDescent="0.25">
      <c r="A10782" s="458">
        <v>44312</v>
      </c>
      <c r="B10782" s="81" t="s">
        <v>8</v>
      </c>
      <c r="C10782" s="81" t="s">
        <v>113</v>
      </c>
      <c r="D10782" s="459">
        <v>1</v>
      </c>
      <c r="E10782" s="81"/>
    </row>
    <row r="10783" spans="1:5" x14ac:dyDescent="0.25">
      <c r="A10783" s="458">
        <v>44312</v>
      </c>
      <c r="B10783" s="81" t="s">
        <v>8</v>
      </c>
      <c r="C10783" s="81" t="s">
        <v>203</v>
      </c>
      <c r="D10783" s="459">
        <v>3</v>
      </c>
      <c r="E10783" s="81"/>
    </row>
    <row r="10784" spans="1:5" x14ac:dyDescent="0.25">
      <c r="A10784" s="458">
        <v>44312</v>
      </c>
      <c r="B10784" s="81" t="s">
        <v>8</v>
      </c>
      <c r="C10784" s="81" t="s">
        <v>40</v>
      </c>
      <c r="D10784" s="459">
        <v>2</v>
      </c>
      <c r="E10784" s="81"/>
    </row>
    <row r="10785" spans="1:5" x14ac:dyDescent="0.25">
      <c r="A10785" s="458">
        <v>44312</v>
      </c>
      <c r="B10785" s="81" t="s">
        <v>8</v>
      </c>
      <c r="C10785" s="81" t="s">
        <v>8</v>
      </c>
      <c r="D10785" s="459">
        <v>56</v>
      </c>
      <c r="E10785" s="81"/>
    </row>
    <row r="10786" spans="1:5" x14ac:dyDescent="0.25">
      <c r="A10786" s="458">
        <v>44312</v>
      </c>
      <c r="B10786" s="81" t="s">
        <v>8</v>
      </c>
      <c r="C10786" s="81" t="s">
        <v>31</v>
      </c>
      <c r="D10786" s="459">
        <v>1</v>
      </c>
      <c r="E10786" s="81"/>
    </row>
    <row r="10787" spans="1:5" x14ac:dyDescent="0.25">
      <c r="A10787" s="458">
        <v>44312</v>
      </c>
      <c r="B10787" s="81" t="s">
        <v>8</v>
      </c>
      <c r="C10787" s="81" t="s">
        <v>592</v>
      </c>
      <c r="D10787" s="459">
        <v>1</v>
      </c>
      <c r="E10787" s="81"/>
    </row>
    <row r="10788" spans="1:5" x14ac:dyDescent="0.25">
      <c r="A10788" s="458">
        <v>44312</v>
      </c>
      <c r="B10788" s="81" t="s">
        <v>8</v>
      </c>
      <c r="C10788" s="81" t="s">
        <v>110</v>
      </c>
      <c r="D10788" s="459">
        <v>6</v>
      </c>
      <c r="E10788" s="81"/>
    </row>
    <row r="10789" spans="1:5" x14ac:dyDescent="0.25">
      <c r="A10789" s="458">
        <v>44312</v>
      </c>
      <c r="B10789" s="81" t="s">
        <v>49</v>
      </c>
      <c r="C10789" s="81" t="s">
        <v>49</v>
      </c>
      <c r="D10789" s="459">
        <v>3</v>
      </c>
      <c r="E10789" s="81"/>
    </row>
    <row r="10790" spans="1:5" x14ac:dyDescent="0.25">
      <c r="A10790" s="458">
        <v>44312</v>
      </c>
      <c r="B10790" s="81" t="s">
        <v>50</v>
      </c>
      <c r="C10790" s="81" t="s">
        <v>365</v>
      </c>
      <c r="D10790" s="459">
        <v>0</v>
      </c>
      <c r="E10790" s="81"/>
    </row>
    <row r="10791" spans="1:5" x14ac:dyDescent="0.25">
      <c r="A10791" s="458">
        <v>44312</v>
      </c>
      <c r="B10791" s="81" t="s">
        <v>27</v>
      </c>
      <c r="C10791" s="81" t="s">
        <v>233</v>
      </c>
      <c r="D10791" s="459">
        <v>1</v>
      </c>
      <c r="E10791" s="81"/>
    </row>
    <row r="10792" spans="1:5" x14ac:dyDescent="0.25">
      <c r="A10792" s="458">
        <v>44312</v>
      </c>
      <c r="B10792" s="81" t="s">
        <v>27</v>
      </c>
      <c r="C10792" s="81" t="s">
        <v>43</v>
      </c>
      <c r="D10792" s="459">
        <v>5</v>
      </c>
      <c r="E10792" s="81"/>
    </row>
    <row r="10793" spans="1:5" x14ac:dyDescent="0.25">
      <c r="A10793" s="458">
        <v>44312</v>
      </c>
      <c r="B10793" s="81" t="s">
        <v>51</v>
      </c>
      <c r="C10793" s="81" t="s">
        <v>51</v>
      </c>
      <c r="D10793" s="459">
        <v>4</v>
      </c>
      <c r="E10793" s="81"/>
    </row>
    <row r="10794" spans="1:5" x14ac:dyDescent="0.25">
      <c r="A10794" s="458">
        <v>44312</v>
      </c>
      <c r="B10794" s="81" t="s">
        <v>10</v>
      </c>
      <c r="C10794" s="460" t="s">
        <v>1261</v>
      </c>
      <c r="D10794" s="459">
        <v>2</v>
      </c>
      <c r="E10794" s="81"/>
    </row>
    <row r="10795" spans="1:5" x14ac:dyDescent="0.25">
      <c r="A10795" s="458">
        <v>44312</v>
      </c>
      <c r="B10795" s="81" t="s">
        <v>10</v>
      </c>
      <c r="C10795" s="81" t="s">
        <v>340</v>
      </c>
      <c r="D10795" s="459">
        <v>2</v>
      </c>
      <c r="E10795" s="81"/>
    </row>
    <row r="10796" spans="1:5" x14ac:dyDescent="0.25">
      <c r="A10796" s="458">
        <v>44312</v>
      </c>
      <c r="B10796" s="81" t="s">
        <v>10</v>
      </c>
      <c r="C10796" s="81" t="s">
        <v>10</v>
      </c>
      <c r="D10796" s="459">
        <v>15</v>
      </c>
      <c r="E10796" s="81"/>
    </row>
    <row r="10797" spans="1:5" x14ac:dyDescent="0.25">
      <c r="A10797" s="458">
        <v>44313</v>
      </c>
      <c r="B10797" s="81" t="s">
        <v>14</v>
      </c>
      <c r="C10797" s="81" t="s">
        <v>14</v>
      </c>
      <c r="D10797" s="459">
        <v>28</v>
      </c>
      <c r="E10797" s="81"/>
    </row>
    <row r="10798" spans="1:5" x14ac:dyDescent="0.25">
      <c r="A10798" s="458">
        <v>44313</v>
      </c>
      <c r="B10798" s="81" t="s">
        <v>14</v>
      </c>
      <c r="C10798" s="460" t="s">
        <v>1143</v>
      </c>
      <c r="D10798" s="459">
        <v>1</v>
      </c>
      <c r="E10798" s="81"/>
    </row>
    <row r="10799" spans="1:5" x14ac:dyDescent="0.25">
      <c r="A10799" s="458">
        <v>44313</v>
      </c>
      <c r="B10799" s="81" t="s">
        <v>14</v>
      </c>
      <c r="C10799" s="81" t="s">
        <v>16</v>
      </c>
      <c r="D10799" s="459">
        <v>15</v>
      </c>
      <c r="E10799" s="81"/>
    </row>
    <row r="10800" spans="1:5" x14ac:dyDescent="0.25">
      <c r="A10800" s="458">
        <v>44313</v>
      </c>
      <c r="B10800" s="81" t="s">
        <v>14</v>
      </c>
      <c r="C10800" s="81" t="s">
        <v>84</v>
      </c>
      <c r="D10800" s="459">
        <v>5</v>
      </c>
      <c r="E10800" s="81"/>
    </row>
    <row r="10801" spans="1:5" x14ac:dyDescent="0.25">
      <c r="A10801" s="458">
        <v>44313</v>
      </c>
      <c r="B10801" s="81" t="s">
        <v>20</v>
      </c>
      <c r="C10801" s="81" t="s">
        <v>20</v>
      </c>
      <c r="D10801" s="459">
        <v>7</v>
      </c>
      <c r="E10801" s="81"/>
    </row>
    <row r="10802" spans="1:5" x14ac:dyDescent="0.25">
      <c r="A10802" s="458">
        <v>44313</v>
      </c>
      <c r="B10802" s="81" t="s">
        <v>20</v>
      </c>
      <c r="C10802" s="81" t="s">
        <v>709</v>
      </c>
      <c r="D10802" s="459">
        <v>1</v>
      </c>
      <c r="E10802" s="81"/>
    </row>
    <row r="10803" spans="1:5" x14ac:dyDescent="0.25">
      <c r="A10803" s="458">
        <v>44313</v>
      </c>
      <c r="B10803" s="81" t="s">
        <v>13</v>
      </c>
      <c r="C10803" s="460" t="s">
        <v>93</v>
      </c>
      <c r="D10803" s="459">
        <v>1</v>
      </c>
      <c r="E10803" s="81"/>
    </row>
    <row r="10804" spans="1:5" x14ac:dyDescent="0.25">
      <c r="A10804" s="458">
        <v>44313</v>
      </c>
      <c r="B10804" s="81" t="s">
        <v>13</v>
      </c>
      <c r="C10804" s="460" t="s">
        <v>1161</v>
      </c>
      <c r="D10804" s="459">
        <v>1</v>
      </c>
      <c r="E10804" s="81"/>
    </row>
    <row r="10805" spans="1:5" x14ac:dyDescent="0.25">
      <c r="A10805" s="458">
        <v>44313</v>
      </c>
      <c r="B10805" s="81" t="s">
        <v>13</v>
      </c>
      <c r="C10805" s="81" t="s">
        <v>13</v>
      </c>
      <c r="D10805" s="459">
        <v>2</v>
      </c>
      <c r="E10805" s="81"/>
    </row>
    <row r="10806" spans="1:5" x14ac:dyDescent="0.25">
      <c r="A10806" s="458">
        <v>44313</v>
      </c>
      <c r="B10806" s="81" t="s">
        <v>13</v>
      </c>
      <c r="C10806" s="460" t="s">
        <v>1165</v>
      </c>
      <c r="D10806" s="459">
        <v>3</v>
      </c>
      <c r="E10806" s="81"/>
    </row>
    <row r="10807" spans="1:5" x14ac:dyDescent="0.25">
      <c r="A10807" s="458">
        <v>44313</v>
      </c>
      <c r="B10807" s="81" t="s">
        <v>24</v>
      </c>
      <c r="C10807" s="81" t="s">
        <v>23</v>
      </c>
      <c r="D10807" s="459">
        <v>4</v>
      </c>
      <c r="E10807" s="81"/>
    </row>
    <row r="10808" spans="1:5" x14ac:dyDescent="0.25">
      <c r="A10808" s="458">
        <v>44313</v>
      </c>
      <c r="B10808" s="81" t="s">
        <v>24</v>
      </c>
      <c r="C10808" s="81" t="s">
        <v>24</v>
      </c>
      <c r="D10808" s="459">
        <v>4</v>
      </c>
      <c r="E10808" s="81"/>
    </row>
    <row r="10809" spans="1:5" x14ac:dyDescent="0.25">
      <c r="A10809" s="458">
        <v>44313</v>
      </c>
      <c r="B10809" s="81" t="s">
        <v>24</v>
      </c>
      <c r="C10809" s="81" t="s">
        <v>36</v>
      </c>
      <c r="D10809" s="459">
        <v>1</v>
      </c>
      <c r="E10809" s="81"/>
    </row>
    <row r="10810" spans="1:5" x14ac:dyDescent="0.25">
      <c r="A10810" s="458">
        <v>44313</v>
      </c>
      <c r="B10810" s="81" t="s">
        <v>47</v>
      </c>
      <c r="C10810" s="81" t="s">
        <v>47</v>
      </c>
      <c r="D10810" s="459">
        <v>1</v>
      </c>
      <c r="E10810" s="81"/>
    </row>
    <row r="10811" spans="1:5" x14ac:dyDescent="0.25">
      <c r="A10811" s="458">
        <v>44313</v>
      </c>
      <c r="B10811" s="81" t="s">
        <v>48</v>
      </c>
      <c r="C10811" s="460" t="s">
        <v>1380</v>
      </c>
      <c r="D10811" s="459">
        <v>1</v>
      </c>
      <c r="E10811" s="81"/>
    </row>
    <row r="10812" spans="1:5" x14ac:dyDescent="0.25">
      <c r="A10812" s="458">
        <v>44313</v>
      </c>
      <c r="B10812" s="81" t="s">
        <v>7</v>
      </c>
      <c r="C10812" s="460" t="s">
        <v>1191</v>
      </c>
      <c r="D10812" s="459">
        <v>9</v>
      </c>
      <c r="E10812" s="81"/>
    </row>
    <row r="10813" spans="1:5" x14ac:dyDescent="0.25">
      <c r="A10813" s="458">
        <v>44313</v>
      </c>
      <c r="B10813" s="81" t="s">
        <v>7</v>
      </c>
      <c r="C10813" s="81" t="s">
        <v>7</v>
      </c>
      <c r="D10813" s="459">
        <v>17</v>
      </c>
      <c r="E10813" s="81"/>
    </row>
    <row r="10814" spans="1:5" x14ac:dyDescent="0.25">
      <c r="A10814" s="458">
        <v>44313</v>
      </c>
      <c r="B10814" s="81" t="s">
        <v>9</v>
      </c>
      <c r="C10814" s="81" t="s">
        <v>9</v>
      </c>
      <c r="D10814" s="459">
        <v>36</v>
      </c>
      <c r="E10814" s="81"/>
    </row>
    <row r="10815" spans="1:5" x14ac:dyDescent="0.25">
      <c r="A10815" s="458">
        <v>44313</v>
      </c>
      <c r="B10815" s="81" t="s">
        <v>9</v>
      </c>
      <c r="C10815" s="81" t="s">
        <v>17</v>
      </c>
      <c r="D10815" s="459">
        <v>10</v>
      </c>
      <c r="E10815" s="81"/>
    </row>
    <row r="10816" spans="1:5" x14ac:dyDescent="0.25">
      <c r="A10816" s="458">
        <v>44313</v>
      </c>
      <c r="B10816" s="81" t="s">
        <v>9</v>
      </c>
      <c r="C10816" s="460" t="s">
        <v>1000</v>
      </c>
      <c r="D10816" s="459">
        <v>1</v>
      </c>
      <c r="E10816" s="81"/>
    </row>
    <row r="10817" spans="1:5" x14ac:dyDescent="0.25">
      <c r="A10817" s="458">
        <v>44313</v>
      </c>
      <c r="B10817" s="81" t="s">
        <v>9</v>
      </c>
      <c r="C10817" s="460" t="s">
        <v>1202</v>
      </c>
      <c r="D10817" s="459">
        <v>3</v>
      </c>
      <c r="E10817" s="81"/>
    </row>
    <row r="10818" spans="1:5" x14ac:dyDescent="0.25">
      <c r="A10818" s="458">
        <v>44313</v>
      </c>
      <c r="B10818" s="81" t="s">
        <v>9</v>
      </c>
      <c r="C10818" s="81" t="s">
        <v>143</v>
      </c>
      <c r="D10818" s="459">
        <v>12</v>
      </c>
      <c r="E10818" s="81"/>
    </row>
    <row r="10819" spans="1:5" x14ac:dyDescent="0.25">
      <c r="A10819" s="458">
        <v>44313</v>
      </c>
      <c r="B10819" s="81" t="s">
        <v>15</v>
      </c>
      <c r="C10819" s="81" t="s">
        <v>1139</v>
      </c>
      <c r="D10819" s="459">
        <v>12</v>
      </c>
      <c r="E10819" s="81"/>
    </row>
    <row r="10820" spans="1:5" x14ac:dyDescent="0.25">
      <c r="A10820" s="458">
        <v>44313</v>
      </c>
      <c r="B10820" s="81" t="s">
        <v>11</v>
      </c>
      <c r="C10820" s="81" t="s">
        <v>11</v>
      </c>
      <c r="D10820" s="459">
        <v>25</v>
      </c>
      <c r="E10820" s="81"/>
    </row>
    <row r="10821" spans="1:5" x14ac:dyDescent="0.25">
      <c r="A10821" s="458">
        <v>44313</v>
      </c>
      <c r="B10821" s="81" t="s">
        <v>12</v>
      </c>
      <c r="C10821" s="81" t="s">
        <v>12</v>
      </c>
      <c r="D10821" s="459">
        <v>0</v>
      </c>
      <c r="E10821" s="81"/>
    </row>
    <row r="10822" spans="1:5" x14ac:dyDescent="0.25">
      <c r="A10822" s="458">
        <v>44313</v>
      </c>
      <c r="B10822" s="81" t="s">
        <v>8</v>
      </c>
      <c r="C10822" s="81" t="s">
        <v>72</v>
      </c>
      <c r="D10822" s="459">
        <v>3</v>
      </c>
      <c r="E10822" s="81"/>
    </row>
    <row r="10823" spans="1:5" x14ac:dyDescent="0.25">
      <c r="A10823" s="458">
        <v>44313</v>
      </c>
      <c r="B10823" s="81" t="s">
        <v>8</v>
      </c>
      <c r="C10823" s="460" t="s">
        <v>1232</v>
      </c>
      <c r="D10823" s="459">
        <v>2</v>
      </c>
      <c r="E10823" s="81"/>
    </row>
    <row r="10824" spans="1:5" x14ac:dyDescent="0.25">
      <c r="A10824" s="458">
        <v>44313</v>
      </c>
      <c r="B10824" s="81" t="s">
        <v>8</v>
      </c>
      <c r="C10824" s="81" t="s">
        <v>58</v>
      </c>
      <c r="D10824" s="459">
        <v>6</v>
      </c>
      <c r="E10824" s="81"/>
    </row>
    <row r="10825" spans="1:5" x14ac:dyDescent="0.25">
      <c r="A10825" s="458">
        <v>44313</v>
      </c>
      <c r="B10825" s="81" t="s">
        <v>8</v>
      </c>
      <c r="C10825" s="81" t="s">
        <v>718</v>
      </c>
      <c r="D10825" s="459">
        <v>1</v>
      </c>
      <c r="E10825" s="81"/>
    </row>
    <row r="10826" spans="1:5" x14ac:dyDescent="0.25">
      <c r="A10826" s="458">
        <v>44313</v>
      </c>
      <c r="B10826" s="81" t="s">
        <v>8</v>
      </c>
      <c r="C10826" s="81" t="s">
        <v>140</v>
      </c>
      <c r="D10826" s="459">
        <v>3</v>
      </c>
      <c r="E10826" s="81"/>
    </row>
    <row r="10827" spans="1:5" x14ac:dyDescent="0.25">
      <c r="A10827" s="458">
        <v>44313</v>
      </c>
      <c r="B10827" s="81" t="s">
        <v>8</v>
      </c>
      <c r="C10827" s="81" t="s">
        <v>203</v>
      </c>
      <c r="D10827" s="459">
        <v>3</v>
      </c>
      <c r="E10827" s="81"/>
    </row>
    <row r="10828" spans="1:5" x14ac:dyDescent="0.25">
      <c r="A10828" s="458">
        <v>44313</v>
      </c>
      <c r="B10828" s="81" t="s">
        <v>8</v>
      </c>
      <c r="C10828" s="81" t="s">
        <v>40</v>
      </c>
      <c r="D10828" s="459">
        <v>1</v>
      </c>
      <c r="E10828" s="81"/>
    </row>
    <row r="10829" spans="1:5" x14ac:dyDescent="0.25">
      <c r="A10829" s="458">
        <v>44313</v>
      </c>
      <c r="B10829" s="81" t="s">
        <v>8</v>
      </c>
      <c r="C10829" s="81" t="s">
        <v>8</v>
      </c>
      <c r="D10829" s="459">
        <v>42</v>
      </c>
      <c r="E10829" s="81"/>
    </row>
    <row r="10830" spans="1:5" x14ac:dyDescent="0.25">
      <c r="A10830" s="458">
        <v>44313</v>
      </c>
      <c r="B10830" s="81" t="s">
        <v>8</v>
      </c>
      <c r="C10830" s="81" t="s">
        <v>31</v>
      </c>
      <c r="D10830" s="459">
        <v>1</v>
      </c>
      <c r="E10830" s="81"/>
    </row>
    <row r="10831" spans="1:5" x14ac:dyDescent="0.25">
      <c r="A10831" s="458">
        <v>44313</v>
      </c>
      <c r="B10831" s="81" t="s">
        <v>8</v>
      </c>
      <c r="C10831" s="81" t="s">
        <v>110</v>
      </c>
      <c r="D10831" s="459">
        <v>1</v>
      </c>
      <c r="E10831" s="81"/>
    </row>
    <row r="10832" spans="1:5" x14ac:dyDescent="0.25">
      <c r="A10832" s="458">
        <v>44313</v>
      </c>
      <c r="B10832" s="81" t="s">
        <v>49</v>
      </c>
      <c r="C10832" s="81" t="s">
        <v>49</v>
      </c>
      <c r="D10832" s="459">
        <v>0</v>
      </c>
      <c r="E10832" s="81"/>
    </row>
    <row r="10833" spans="1:5" x14ac:dyDescent="0.25">
      <c r="A10833" s="458">
        <v>44313</v>
      </c>
      <c r="B10833" s="81" t="s">
        <v>50</v>
      </c>
      <c r="C10833" s="460" t="s">
        <v>1250</v>
      </c>
      <c r="D10833" s="459">
        <v>2</v>
      </c>
      <c r="E10833" s="81"/>
    </row>
    <row r="10834" spans="1:5" x14ac:dyDescent="0.25">
      <c r="A10834" s="458">
        <v>44313</v>
      </c>
      <c r="B10834" s="81" t="s">
        <v>50</v>
      </c>
      <c r="C10834" s="116" t="s">
        <v>1140</v>
      </c>
      <c r="D10834" s="459">
        <v>2</v>
      </c>
      <c r="E10834" s="81"/>
    </row>
    <row r="10835" spans="1:5" x14ac:dyDescent="0.25">
      <c r="A10835" s="458">
        <v>44313</v>
      </c>
      <c r="B10835" s="81" t="s">
        <v>50</v>
      </c>
      <c r="C10835" s="81" t="s">
        <v>365</v>
      </c>
      <c r="D10835" s="459">
        <v>8</v>
      </c>
      <c r="E10835" s="81"/>
    </row>
    <row r="10836" spans="1:5" x14ac:dyDescent="0.25">
      <c r="A10836" s="458">
        <v>44313</v>
      </c>
      <c r="B10836" s="81" t="s">
        <v>27</v>
      </c>
      <c r="C10836" s="81" t="s">
        <v>139</v>
      </c>
      <c r="D10836" s="459">
        <v>14</v>
      </c>
      <c r="E10836" s="81"/>
    </row>
    <row r="10837" spans="1:5" x14ac:dyDescent="0.25">
      <c r="A10837" s="458">
        <v>44313</v>
      </c>
      <c r="B10837" s="81" t="s">
        <v>27</v>
      </c>
      <c r="C10837" s="81" t="s">
        <v>233</v>
      </c>
      <c r="D10837" s="459">
        <v>2</v>
      </c>
      <c r="E10837" s="81"/>
    </row>
    <row r="10838" spans="1:5" x14ac:dyDescent="0.25">
      <c r="A10838" s="458">
        <v>44313</v>
      </c>
      <c r="B10838" s="81" t="s">
        <v>27</v>
      </c>
      <c r="C10838" s="81" t="s">
        <v>43</v>
      </c>
      <c r="D10838" s="459">
        <v>26</v>
      </c>
      <c r="E10838" s="81"/>
    </row>
    <row r="10839" spans="1:5" x14ac:dyDescent="0.25">
      <c r="A10839" s="458">
        <v>44313</v>
      </c>
      <c r="B10839" s="81" t="s">
        <v>27</v>
      </c>
      <c r="C10839" s="81" t="s">
        <v>921</v>
      </c>
      <c r="D10839" s="459">
        <v>1</v>
      </c>
      <c r="E10839" s="81"/>
    </row>
    <row r="10840" spans="1:5" x14ac:dyDescent="0.25">
      <c r="A10840" s="458">
        <v>44313</v>
      </c>
      <c r="B10840" s="81" t="s">
        <v>27</v>
      </c>
      <c r="C10840" s="81" t="s">
        <v>928</v>
      </c>
      <c r="D10840" s="459">
        <v>2</v>
      </c>
      <c r="E10840" s="81"/>
    </row>
    <row r="10841" spans="1:5" x14ac:dyDescent="0.25">
      <c r="A10841" s="458">
        <v>44313</v>
      </c>
      <c r="B10841" s="81" t="s">
        <v>51</v>
      </c>
      <c r="C10841" s="81" t="s">
        <v>51</v>
      </c>
      <c r="D10841" s="459">
        <v>1</v>
      </c>
      <c r="E10841" s="81"/>
    </row>
    <row r="10842" spans="1:5" x14ac:dyDescent="0.25">
      <c r="A10842" s="458">
        <v>44313</v>
      </c>
      <c r="B10842" s="81" t="s">
        <v>10</v>
      </c>
      <c r="C10842" s="460" t="s">
        <v>1261</v>
      </c>
      <c r="D10842" s="459">
        <v>2</v>
      </c>
      <c r="E10842" s="81"/>
    </row>
    <row r="10843" spans="1:5" x14ac:dyDescent="0.25">
      <c r="A10843" s="458">
        <v>44313</v>
      </c>
      <c r="B10843" s="81" t="s">
        <v>10</v>
      </c>
      <c r="C10843" s="81" t="s">
        <v>10</v>
      </c>
      <c r="D10843" s="459">
        <v>41</v>
      </c>
      <c r="E10843" s="81"/>
    </row>
    <row r="10844" spans="1:5" x14ac:dyDescent="0.25">
      <c r="A10844" s="458">
        <v>44314</v>
      </c>
      <c r="B10844" s="81" t="s">
        <v>14</v>
      </c>
      <c r="C10844" s="81" t="s">
        <v>14</v>
      </c>
      <c r="D10844" s="459">
        <v>61</v>
      </c>
      <c r="E10844" s="81"/>
    </row>
    <row r="10845" spans="1:5" x14ac:dyDescent="0.25">
      <c r="A10845" s="458">
        <v>44314</v>
      </c>
      <c r="B10845" s="81" t="s">
        <v>14</v>
      </c>
      <c r="C10845" s="81" t="s">
        <v>1020</v>
      </c>
      <c r="D10845" s="459">
        <v>2</v>
      </c>
      <c r="E10845" s="81"/>
    </row>
    <row r="10846" spans="1:5" x14ac:dyDescent="0.25">
      <c r="A10846" s="458">
        <v>44314</v>
      </c>
      <c r="B10846" s="81" t="s">
        <v>14</v>
      </c>
      <c r="C10846" s="460" t="s">
        <v>1150</v>
      </c>
      <c r="D10846" s="459">
        <v>2</v>
      </c>
      <c r="E10846" s="81"/>
    </row>
    <row r="10847" spans="1:5" x14ac:dyDescent="0.25">
      <c r="A10847" s="458">
        <v>44314</v>
      </c>
      <c r="B10847" s="81" t="s">
        <v>14</v>
      </c>
      <c r="C10847" s="81" t="s">
        <v>16</v>
      </c>
      <c r="D10847" s="459">
        <v>71</v>
      </c>
      <c r="E10847" s="81"/>
    </row>
    <row r="10848" spans="1:5" x14ac:dyDescent="0.25">
      <c r="A10848" s="458">
        <v>44314</v>
      </c>
      <c r="B10848" s="81" t="s">
        <v>14</v>
      </c>
      <c r="C10848" s="81" t="s">
        <v>794</v>
      </c>
      <c r="D10848" s="459">
        <v>6</v>
      </c>
      <c r="E10848" s="81"/>
    </row>
    <row r="10849" spans="1:5" x14ac:dyDescent="0.25">
      <c r="A10849" s="458">
        <v>44314</v>
      </c>
      <c r="B10849" s="81" t="s">
        <v>14</v>
      </c>
      <c r="C10849" s="81" t="s">
        <v>84</v>
      </c>
      <c r="D10849" s="459">
        <v>14</v>
      </c>
      <c r="E10849" s="81"/>
    </row>
    <row r="10850" spans="1:5" x14ac:dyDescent="0.25">
      <c r="A10850" s="458">
        <v>44314</v>
      </c>
      <c r="B10850" s="81" t="s">
        <v>20</v>
      </c>
      <c r="C10850" s="81" t="s">
        <v>20</v>
      </c>
      <c r="D10850" s="459">
        <v>94</v>
      </c>
      <c r="E10850" s="81"/>
    </row>
    <row r="10851" spans="1:5" x14ac:dyDescent="0.25">
      <c r="A10851" s="458">
        <v>44314</v>
      </c>
      <c r="B10851" s="81" t="s">
        <v>20</v>
      </c>
      <c r="C10851" s="81" t="s">
        <v>363</v>
      </c>
      <c r="D10851" s="459">
        <v>2</v>
      </c>
      <c r="E10851" s="81"/>
    </row>
    <row r="10852" spans="1:5" x14ac:dyDescent="0.25">
      <c r="A10852" s="458">
        <v>44314</v>
      </c>
      <c r="B10852" s="81" t="s">
        <v>20</v>
      </c>
      <c r="C10852" s="81" t="s">
        <v>709</v>
      </c>
      <c r="D10852" s="459">
        <v>1</v>
      </c>
      <c r="E10852" s="81"/>
    </row>
    <row r="10853" spans="1:5" x14ac:dyDescent="0.25">
      <c r="A10853" s="458">
        <v>44314</v>
      </c>
      <c r="B10853" s="81" t="s">
        <v>13</v>
      </c>
      <c r="C10853" s="460" t="s">
        <v>1162</v>
      </c>
      <c r="D10853" s="459">
        <v>1</v>
      </c>
      <c r="E10853" s="81"/>
    </row>
    <row r="10854" spans="1:5" x14ac:dyDescent="0.25">
      <c r="A10854" s="458">
        <v>44314</v>
      </c>
      <c r="B10854" s="81" t="s">
        <v>13</v>
      </c>
      <c r="C10854" s="81" t="s">
        <v>13</v>
      </c>
      <c r="D10854" s="459">
        <v>2</v>
      </c>
      <c r="E10854" s="81"/>
    </row>
    <row r="10855" spans="1:5" x14ac:dyDescent="0.25">
      <c r="A10855" s="458">
        <v>44314</v>
      </c>
      <c r="B10855" s="81" t="s">
        <v>13</v>
      </c>
      <c r="C10855" s="460" t="s">
        <v>1165</v>
      </c>
      <c r="D10855" s="459">
        <v>13</v>
      </c>
      <c r="E10855" s="81"/>
    </row>
    <row r="10856" spans="1:5" x14ac:dyDescent="0.25">
      <c r="A10856" s="458">
        <v>44314</v>
      </c>
      <c r="B10856" s="81" t="s">
        <v>13</v>
      </c>
      <c r="C10856" s="460" t="s">
        <v>1167</v>
      </c>
      <c r="D10856" s="459">
        <v>3</v>
      </c>
      <c r="E10856" s="81"/>
    </row>
    <row r="10857" spans="1:5" x14ac:dyDescent="0.25">
      <c r="A10857" s="458">
        <v>44314</v>
      </c>
      <c r="B10857" s="81" t="s">
        <v>24</v>
      </c>
      <c r="C10857" s="81" t="s">
        <v>23</v>
      </c>
      <c r="D10857" s="459">
        <v>5</v>
      </c>
      <c r="E10857" s="81"/>
    </row>
    <row r="10858" spans="1:5" x14ac:dyDescent="0.25">
      <c r="A10858" s="458">
        <v>44314</v>
      </c>
      <c r="B10858" s="81" t="s">
        <v>24</v>
      </c>
      <c r="C10858" s="81" t="s">
        <v>24</v>
      </c>
      <c r="D10858" s="459">
        <v>2</v>
      </c>
      <c r="E10858" s="81"/>
    </row>
    <row r="10859" spans="1:5" x14ac:dyDescent="0.25">
      <c r="A10859" s="458">
        <v>44314</v>
      </c>
      <c r="B10859" s="81" t="s">
        <v>47</v>
      </c>
      <c r="C10859" s="81" t="s">
        <v>47</v>
      </c>
      <c r="D10859" s="459">
        <v>2</v>
      </c>
      <c r="E10859" s="81"/>
    </row>
    <row r="10860" spans="1:5" x14ac:dyDescent="0.25">
      <c r="A10860" s="458">
        <v>44314</v>
      </c>
      <c r="B10860" s="81" t="s">
        <v>47</v>
      </c>
      <c r="C10860" s="81" t="s">
        <v>906</v>
      </c>
      <c r="D10860" s="459">
        <v>1</v>
      </c>
      <c r="E10860" s="81"/>
    </row>
    <row r="10861" spans="1:5" x14ac:dyDescent="0.25">
      <c r="A10861" s="458">
        <v>44314</v>
      </c>
      <c r="B10861" s="81" t="s">
        <v>48</v>
      </c>
      <c r="C10861" s="460" t="s">
        <v>1380</v>
      </c>
      <c r="D10861" s="459">
        <v>5</v>
      </c>
      <c r="E10861" s="81"/>
    </row>
    <row r="10862" spans="1:5" x14ac:dyDescent="0.25">
      <c r="A10862" s="458">
        <v>44314</v>
      </c>
      <c r="B10862" s="81" t="s">
        <v>7</v>
      </c>
      <c r="C10862" s="460" t="s">
        <v>1191</v>
      </c>
      <c r="D10862" s="459">
        <v>1</v>
      </c>
      <c r="E10862" s="81"/>
    </row>
    <row r="10863" spans="1:5" x14ac:dyDescent="0.25">
      <c r="A10863" s="458">
        <v>44314</v>
      </c>
      <c r="B10863" s="81" t="s">
        <v>7</v>
      </c>
      <c r="C10863" s="81" t="s">
        <v>7</v>
      </c>
      <c r="D10863" s="459">
        <v>13</v>
      </c>
      <c r="E10863" s="81"/>
    </row>
    <row r="10864" spans="1:5" x14ac:dyDescent="0.25">
      <c r="A10864" s="458">
        <v>44314</v>
      </c>
      <c r="B10864" s="81" t="s">
        <v>9</v>
      </c>
      <c r="C10864" s="460" t="s">
        <v>1192</v>
      </c>
      <c r="D10864" s="459">
        <v>1</v>
      </c>
      <c r="E10864" s="81"/>
    </row>
    <row r="10865" spans="1:5" x14ac:dyDescent="0.25">
      <c r="A10865" s="458">
        <v>44314</v>
      </c>
      <c r="B10865" s="81" t="s">
        <v>9</v>
      </c>
      <c r="C10865" s="81" t="s">
        <v>9</v>
      </c>
      <c r="D10865" s="459">
        <v>53</v>
      </c>
      <c r="E10865" s="81"/>
    </row>
    <row r="10866" spans="1:5" x14ac:dyDescent="0.25">
      <c r="A10866" s="458">
        <v>44314</v>
      </c>
      <c r="B10866" s="81" t="s">
        <v>9</v>
      </c>
      <c r="C10866" s="81" t="s">
        <v>17</v>
      </c>
      <c r="D10866" s="459">
        <v>8</v>
      </c>
      <c r="E10866" s="81"/>
    </row>
    <row r="10867" spans="1:5" x14ac:dyDescent="0.25">
      <c r="A10867" s="458">
        <v>44314</v>
      </c>
      <c r="B10867" s="81" t="s">
        <v>9</v>
      </c>
      <c r="C10867" s="460" t="s">
        <v>1202</v>
      </c>
      <c r="D10867" s="459">
        <v>2</v>
      </c>
      <c r="E10867" s="81"/>
    </row>
    <row r="10868" spans="1:5" x14ac:dyDescent="0.25">
      <c r="A10868" s="458">
        <v>44314</v>
      </c>
      <c r="B10868" s="81" t="s">
        <v>9</v>
      </c>
      <c r="C10868" s="81" t="s">
        <v>143</v>
      </c>
      <c r="D10868" s="459">
        <v>7</v>
      </c>
      <c r="E10868" s="81"/>
    </row>
    <row r="10869" spans="1:5" x14ac:dyDescent="0.25">
      <c r="A10869" s="458">
        <v>44314</v>
      </c>
      <c r="B10869" s="81" t="s">
        <v>15</v>
      </c>
      <c r="C10869" s="460" t="s">
        <v>941</v>
      </c>
      <c r="D10869" s="459">
        <v>1</v>
      </c>
      <c r="E10869" s="81"/>
    </row>
    <row r="10870" spans="1:5" x14ac:dyDescent="0.25">
      <c r="A10870" s="458">
        <v>44314</v>
      </c>
      <c r="B10870" s="81" t="s">
        <v>15</v>
      </c>
      <c r="C10870" s="81" t="s">
        <v>1139</v>
      </c>
      <c r="D10870" s="459">
        <v>1</v>
      </c>
      <c r="E10870" s="81"/>
    </row>
    <row r="10871" spans="1:5" x14ac:dyDescent="0.25">
      <c r="A10871" s="458">
        <v>44314</v>
      </c>
      <c r="B10871" s="81" t="s">
        <v>11</v>
      </c>
      <c r="C10871" s="81" t="s">
        <v>1101</v>
      </c>
      <c r="D10871" s="459">
        <v>2</v>
      </c>
      <c r="E10871" s="81"/>
    </row>
    <row r="10872" spans="1:5" x14ac:dyDescent="0.25">
      <c r="A10872" s="458">
        <v>44314</v>
      </c>
      <c r="B10872" s="81" t="s">
        <v>11</v>
      </c>
      <c r="C10872" s="81" t="s">
        <v>333</v>
      </c>
      <c r="D10872" s="459">
        <v>6</v>
      </c>
      <c r="E10872" s="81"/>
    </row>
    <row r="10873" spans="1:5" x14ac:dyDescent="0.25">
      <c r="A10873" s="458">
        <v>44314</v>
      </c>
      <c r="B10873" s="81" t="s">
        <v>11</v>
      </c>
      <c r="C10873" s="460" t="s">
        <v>1211</v>
      </c>
      <c r="D10873" s="459">
        <v>3</v>
      </c>
      <c r="E10873" s="81"/>
    </row>
    <row r="10874" spans="1:5" x14ac:dyDescent="0.25">
      <c r="A10874" s="458">
        <v>44314</v>
      </c>
      <c r="B10874" s="81" t="s">
        <v>11</v>
      </c>
      <c r="C10874" s="81" t="s">
        <v>11</v>
      </c>
      <c r="D10874" s="459">
        <v>19</v>
      </c>
      <c r="E10874" s="81"/>
    </row>
    <row r="10875" spans="1:5" x14ac:dyDescent="0.25">
      <c r="A10875" s="458">
        <v>44314</v>
      </c>
      <c r="B10875" s="81" t="s">
        <v>11</v>
      </c>
      <c r="C10875" s="460" t="s">
        <v>1213</v>
      </c>
      <c r="D10875" s="459">
        <v>1</v>
      </c>
      <c r="E10875" s="81"/>
    </row>
    <row r="10876" spans="1:5" x14ac:dyDescent="0.25">
      <c r="A10876" s="458">
        <v>44314</v>
      </c>
      <c r="B10876" s="81" t="s">
        <v>11</v>
      </c>
      <c r="C10876" s="81" t="s">
        <v>133</v>
      </c>
      <c r="D10876" s="459">
        <v>1</v>
      </c>
      <c r="E10876" s="81"/>
    </row>
    <row r="10877" spans="1:5" x14ac:dyDescent="0.25">
      <c r="A10877" s="458">
        <v>44314</v>
      </c>
      <c r="B10877" s="81" t="s">
        <v>12</v>
      </c>
      <c r="C10877" s="81" t="s">
        <v>73</v>
      </c>
      <c r="D10877" s="459">
        <v>3</v>
      </c>
      <c r="E10877" s="81"/>
    </row>
    <row r="10878" spans="1:5" x14ac:dyDescent="0.25">
      <c r="A10878" s="458">
        <v>44314</v>
      </c>
      <c r="B10878" s="81" t="s">
        <v>12</v>
      </c>
      <c r="C10878" s="116" t="s">
        <v>1223</v>
      </c>
      <c r="D10878" s="459">
        <v>1</v>
      </c>
      <c r="E10878" s="81"/>
    </row>
    <row r="10879" spans="1:5" x14ac:dyDescent="0.25">
      <c r="A10879" s="458">
        <v>44314</v>
      </c>
      <c r="B10879" s="81" t="s">
        <v>12</v>
      </c>
      <c r="C10879" s="81" t="s">
        <v>12</v>
      </c>
      <c r="D10879" s="459">
        <v>4</v>
      </c>
      <c r="E10879" s="81"/>
    </row>
    <row r="10880" spans="1:5" x14ac:dyDescent="0.25">
      <c r="A10880" s="458">
        <v>44314</v>
      </c>
      <c r="B10880" s="81" t="s">
        <v>8</v>
      </c>
      <c r="C10880" s="81" t="s">
        <v>72</v>
      </c>
      <c r="D10880" s="459">
        <v>1</v>
      </c>
      <c r="E10880" s="81"/>
    </row>
    <row r="10881" spans="1:5" x14ac:dyDescent="0.25">
      <c r="A10881" s="458">
        <v>44314</v>
      </c>
      <c r="B10881" s="81" t="s">
        <v>8</v>
      </c>
      <c r="C10881" s="460" t="s">
        <v>1232</v>
      </c>
      <c r="D10881" s="459">
        <v>2</v>
      </c>
      <c r="E10881" s="81"/>
    </row>
    <row r="10882" spans="1:5" x14ac:dyDescent="0.25">
      <c r="A10882" s="458">
        <v>44314</v>
      </c>
      <c r="B10882" s="81" t="s">
        <v>8</v>
      </c>
      <c r="C10882" s="81" t="s">
        <v>58</v>
      </c>
      <c r="D10882" s="459">
        <v>9</v>
      </c>
      <c r="E10882" s="81"/>
    </row>
    <row r="10883" spans="1:5" x14ac:dyDescent="0.25">
      <c r="A10883" s="458">
        <v>44314</v>
      </c>
      <c r="B10883" s="81" t="s">
        <v>8</v>
      </c>
      <c r="C10883" s="81" t="s">
        <v>140</v>
      </c>
      <c r="D10883" s="459">
        <v>2</v>
      </c>
      <c r="E10883" s="81"/>
    </row>
    <row r="10884" spans="1:5" x14ac:dyDescent="0.25">
      <c r="A10884" s="458">
        <v>44314</v>
      </c>
      <c r="B10884" s="81" t="s">
        <v>8</v>
      </c>
      <c r="C10884" s="81" t="s">
        <v>132</v>
      </c>
      <c r="D10884" s="459">
        <v>3</v>
      </c>
      <c r="E10884" s="81"/>
    </row>
    <row r="10885" spans="1:5" x14ac:dyDescent="0.25">
      <c r="A10885" s="458">
        <v>44314</v>
      </c>
      <c r="B10885" s="81" t="s">
        <v>8</v>
      </c>
      <c r="C10885" s="81" t="s">
        <v>203</v>
      </c>
      <c r="D10885" s="459">
        <v>1</v>
      </c>
      <c r="E10885" s="81"/>
    </row>
    <row r="10886" spans="1:5" x14ac:dyDescent="0.25">
      <c r="A10886" s="458">
        <v>44314</v>
      </c>
      <c r="B10886" s="81" t="s">
        <v>8</v>
      </c>
      <c r="C10886" s="81" t="s">
        <v>40</v>
      </c>
      <c r="D10886" s="459">
        <v>2</v>
      </c>
      <c r="E10886" s="81"/>
    </row>
    <row r="10887" spans="1:5" x14ac:dyDescent="0.25">
      <c r="A10887" s="458">
        <v>44314</v>
      </c>
      <c r="B10887" s="81" t="s">
        <v>8</v>
      </c>
      <c r="C10887" s="81" t="s">
        <v>8</v>
      </c>
      <c r="D10887" s="459">
        <v>98</v>
      </c>
      <c r="E10887" s="81"/>
    </row>
    <row r="10888" spans="1:5" x14ac:dyDescent="0.25">
      <c r="A10888" s="458">
        <v>44314</v>
      </c>
      <c r="B10888" s="81" t="s">
        <v>8</v>
      </c>
      <c r="C10888" s="81" t="s">
        <v>31</v>
      </c>
      <c r="D10888" s="459">
        <v>9</v>
      </c>
      <c r="E10888" s="81"/>
    </row>
    <row r="10889" spans="1:5" x14ac:dyDescent="0.25">
      <c r="A10889" s="458">
        <v>44314</v>
      </c>
      <c r="B10889" s="81" t="s">
        <v>8</v>
      </c>
      <c r="C10889" s="81" t="s">
        <v>129</v>
      </c>
      <c r="D10889" s="459">
        <v>1</v>
      </c>
      <c r="E10889" s="81"/>
    </row>
    <row r="10890" spans="1:5" x14ac:dyDescent="0.25">
      <c r="A10890" s="458">
        <v>44314</v>
      </c>
      <c r="B10890" s="81" t="s">
        <v>8</v>
      </c>
      <c r="C10890" s="81" t="s">
        <v>110</v>
      </c>
      <c r="D10890" s="459">
        <v>4</v>
      </c>
      <c r="E10890" s="81"/>
    </row>
    <row r="10891" spans="1:5" x14ac:dyDescent="0.25">
      <c r="A10891" s="458">
        <v>44314</v>
      </c>
      <c r="B10891" s="81" t="s">
        <v>49</v>
      </c>
      <c r="C10891" s="460" t="s">
        <v>1246</v>
      </c>
      <c r="D10891" s="459">
        <v>1</v>
      </c>
      <c r="E10891" s="81"/>
    </row>
    <row r="10892" spans="1:5" x14ac:dyDescent="0.25">
      <c r="A10892" s="458">
        <v>44314</v>
      </c>
      <c r="B10892" s="81" t="s">
        <v>49</v>
      </c>
      <c r="C10892" s="81" t="s">
        <v>49</v>
      </c>
      <c r="D10892" s="459">
        <v>3</v>
      </c>
      <c r="E10892" s="81"/>
    </row>
    <row r="10893" spans="1:5" x14ac:dyDescent="0.25">
      <c r="A10893" s="458">
        <v>44314</v>
      </c>
      <c r="B10893" s="81" t="s">
        <v>50</v>
      </c>
      <c r="C10893" s="460" t="s">
        <v>1250</v>
      </c>
      <c r="D10893" s="459">
        <v>1</v>
      </c>
      <c r="E10893" s="81"/>
    </row>
    <row r="10894" spans="1:5" x14ac:dyDescent="0.25">
      <c r="A10894" s="458">
        <v>44314</v>
      </c>
      <c r="B10894" s="81" t="s">
        <v>50</v>
      </c>
      <c r="C10894" s="116" t="s">
        <v>1140</v>
      </c>
      <c r="D10894" s="459">
        <v>1</v>
      </c>
      <c r="E10894" s="81"/>
    </row>
    <row r="10895" spans="1:5" x14ac:dyDescent="0.25">
      <c r="A10895" s="458">
        <v>44314</v>
      </c>
      <c r="B10895" s="81" t="s">
        <v>50</v>
      </c>
      <c r="C10895" s="81" t="s">
        <v>365</v>
      </c>
      <c r="D10895" s="459">
        <v>28</v>
      </c>
      <c r="E10895" s="81"/>
    </row>
    <row r="10896" spans="1:5" x14ac:dyDescent="0.25">
      <c r="A10896" s="458">
        <v>44314</v>
      </c>
      <c r="B10896" s="81" t="s">
        <v>27</v>
      </c>
      <c r="C10896" s="81" t="s">
        <v>139</v>
      </c>
      <c r="D10896" s="459">
        <v>2</v>
      </c>
      <c r="E10896" s="81"/>
    </row>
    <row r="10897" spans="1:5" x14ac:dyDescent="0.25">
      <c r="A10897" s="458">
        <v>44314</v>
      </c>
      <c r="B10897" s="81" t="s">
        <v>27</v>
      </c>
      <c r="C10897" s="81" t="s">
        <v>233</v>
      </c>
      <c r="D10897" s="459">
        <v>3</v>
      </c>
      <c r="E10897" s="81"/>
    </row>
    <row r="10898" spans="1:5" x14ac:dyDescent="0.25">
      <c r="A10898" s="458">
        <v>44314</v>
      </c>
      <c r="B10898" s="81" t="s">
        <v>27</v>
      </c>
      <c r="C10898" s="460" t="s">
        <v>1254</v>
      </c>
      <c r="D10898" s="459">
        <v>1</v>
      </c>
      <c r="E10898" s="81"/>
    </row>
    <row r="10899" spans="1:5" x14ac:dyDescent="0.25">
      <c r="A10899" s="458">
        <v>44314</v>
      </c>
      <c r="B10899" s="81" t="s">
        <v>27</v>
      </c>
      <c r="C10899" s="81" t="s">
        <v>43</v>
      </c>
      <c r="D10899" s="459">
        <v>40</v>
      </c>
      <c r="E10899" s="81"/>
    </row>
    <row r="10900" spans="1:5" x14ac:dyDescent="0.25">
      <c r="A10900" s="458">
        <v>44314</v>
      </c>
      <c r="B10900" s="81" t="s">
        <v>27</v>
      </c>
      <c r="C10900" s="81" t="s">
        <v>921</v>
      </c>
      <c r="D10900" s="459">
        <v>1</v>
      </c>
      <c r="E10900" s="81"/>
    </row>
    <row r="10901" spans="1:5" x14ac:dyDescent="0.25">
      <c r="A10901" s="458">
        <v>44314</v>
      </c>
      <c r="B10901" s="81" t="s">
        <v>27</v>
      </c>
      <c r="C10901" s="81" t="s">
        <v>928</v>
      </c>
      <c r="D10901" s="459">
        <v>3</v>
      </c>
      <c r="E10901" s="81"/>
    </row>
    <row r="10902" spans="1:5" x14ac:dyDescent="0.25">
      <c r="A10902" s="458">
        <v>44314</v>
      </c>
      <c r="B10902" s="81" t="s">
        <v>27</v>
      </c>
      <c r="C10902" s="81" t="s">
        <v>707</v>
      </c>
      <c r="D10902" s="459">
        <v>1</v>
      </c>
      <c r="E10902" s="81"/>
    </row>
    <row r="10903" spans="1:5" x14ac:dyDescent="0.25">
      <c r="A10903" s="458">
        <v>44314</v>
      </c>
      <c r="B10903" s="81" t="s">
        <v>51</v>
      </c>
      <c r="C10903" s="81" t="s">
        <v>51</v>
      </c>
      <c r="D10903" s="459">
        <v>2</v>
      </c>
      <c r="E10903" s="81"/>
    </row>
    <row r="10904" spans="1:5" x14ac:dyDescent="0.25">
      <c r="A10904" s="458">
        <v>44314</v>
      </c>
      <c r="B10904" s="81" t="s">
        <v>10</v>
      </c>
      <c r="C10904" s="81" t="s">
        <v>10</v>
      </c>
      <c r="D10904" s="459">
        <v>20</v>
      </c>
      <c r="E10904" s="81"/>
    </row>
    <row r="10905" spans="1:5" x14ac:dyDescent="0.25">
      <c r="A10905" s="458">
        <v>44315</v>
      </c>
      <c r="B10905" s="81" t="s">
        <v>14</v>
      </c>
      <c r="C10905" s="81" t="s">
        <v>936</v>
      </c>
      <c r="D10905" s="459">
        <v>1</v>
      </c>
      <c r="E10905" s="81"/>
    </row>
    <row r="10906" spans="1:5" x14ac:dyDescent="0.25">
      <c r="A10906" s="458">
        <v>44315</v>
      </c>
      <c r="B10906" s="81" t="s">
        <v>14</v>
      </c>
      <c r="C10906" s="81" t="s">
        <v>14</v>
      </c>
      <c r="D10906" s="459">
        <v>19</v>
      </c>
      <c r="E10906" s="81"/>
    </row>
    <row r="10907" spans="1:5" x14ac:dyDescent="0.25">
      <c r="A10907" s="458">
        <v>44315</v>
      </c>
      <c r="B10907" s="81" t="s">
        <v>14</v>
      </c>
      <c r="C10907" s="81" t="s">
        <v>16</v>
      </c>
      <c r="D10907" s="459">
        <v>8</v>
      </c>
      <c r="E10907" s="81"/>
    </row>
    <row r="10908" spans="1:5" x14ac:dyDescent="0.25">
      <c r="A10908" s="458">
        <v>44315</v>
      </c>
      <c r="B10908" s="81" t="s">
        <v>14</v>
      </c>
      <c r="C10908" s="81" t="s">
        <v>794</v>
      </c>
      <c r="D10908" s="459">
        <v>5</v>
      </c>
      <c r="E10908" s="81"/>
    </row>
    <row r="10909" spans="1:5" x14ac:dyDescent="0.25">
      <c r="A10909" s="458">
        <v>44315</v>
      </c>
      <c r="B10909" s="81" t="s">
        <v>14</v>
      </c>
      <c r="C10909" s="81" t="s">
        <v>84</v>
      </c>
      <c r="D10909" s="459">
        <v>20</v>
      </c>
      <c r="E10909" s="81"/>
    </row>
    <row r="10910" spans="1:5" x14ac:dyDescent="0.25">
      <c r="A10910" s="458">
        <v>44315</v>
      </c>
      <c r="B10910" s="81" t="s">
        <v>20</v>
      </c>
      <c r="C10910" s="460" t="s">
        <v>1151</v>
      </c>
      <c r="D10910" s="459">
        <v>1</v>
      </c>
      <c r="E10910" s="81"/>
    </row>
    <row r="10911" spans="1:5" x14ac:dyDescent="0.25">
      <c r="A10911" s="458">
        <v>44315</v>
      </c>
      <c r="B10911" s="81" t="s">
        <v>20</v>
      </c>
      <c r="C10911" s="81" t="s">
        <v>20</v>
      </c>
      <c r="D10911" s="459">
        <v>53</v>
      </c>
      <c r="E10911" s="81"/>
    </row>
    <row r="10912" spans="1:5" x14ac:dyDescent="0.25">
      <c r="A10912" s="458">
        <v>44315</v>
      </c>
      <c r="B10912" s="81" t="s">
        <v>20</v>
      </c>
      <c r="C10912" s="81" t="s">
        <v>861</v>
      </c>
      <c r="D10912" s="459">
        <v>1</v>
      </c>
      <c r="E10912" s="81"/>
    </row>
    <row r="10913" spans="1:5" x14ac:dyDescent="0.25">
      <c r="A10913" s="458">
        <v>44315</v>
      </c>
      <c r="B10913" s="81" t="s">
        <v>13</v>
      </c>
      <c r="C10913" s="460" t="s">
        <v>1161</v>
      </c>
      <c r="D10913" s="459">
        <v>1</v>
      </c>
      <c r="E10913" s="81"/>
    </row>
    <row r="10914" spans="1:5" x14ac:dyDescent="0.25">
      <c r="A10914" s="458">
        <v>44315</v>
      </c>
      <c r="B10914" s="81" t="s">
        <v>13</v>
      </c>
      <c r="C10914" s="460" t="s">
        <v>1162</v>
      </c>
      <c r="D10914" s="459">
        <v>2</v>
      </c>
      <c r="E10914" s="81"/>
    </row>
    <row r="10915" spans="1:5" x14ac:dyDescent="0.25">
      <c r="A10915" s="458">
        <v>44315</v>
      </c>
      <c r="B10915" s="81" t="s">
        <v>13</v>
      </c>
      <c r="C10915" s="81" t="s">
        <v>13</v>
      </c>
      <c r="D10915" s="459">
        <v>6</v>
      </c>
      <c r="E10915" s="81"/>
    </row>
    <row r="10916" spans="1:5" x14ac:dyDescent="0.25">
      <c r="A10916" s="458">
        <v>44315</v>
      </c>
      <c r="B10916" s="81" t="s">
        <v>13</v>
      </c>
      <c r="C10916" s="460" t="s">
        <v>1165</v>
      </c>
      <c r="D10916" s="459">
        <v>14</v>
      </c>
      <c r="E10916" s="81"/>
    </row>
    <row r="10917" spans="1:5" x14ac:dyDescent="0.25">
      <c r="A10917" s="458">
        <v>44315</v>
      </c>
      <c r="B10917" s="81" t="s">
        <v>13</v>
      </c>
      <c r="C10917" s="460" t="s">
        <v>1167</v>
      </c>
      <c r="D10917" s="459">
        <v>11</v>
      </c>
      <c r="E10917" s="81"/>
    </row>
    <row r="10918" spans="1:5" x14ac:dyDescent="0.25">
      <c r="A10918" s="458">
        <v>44315</v>
      </c>
      <c r="B10918" s="81" t="s">
        <v>24</v>
      </c>
      <c r="C10918" s="81" t="s">
        <v>23</v>
      </c>
      <c r="D10918" s="459">
        <v>3</v>
      </c>
      <c r="E10918" s="81"/>
    </row>
    <row r="10919" spans="1:5" x14ac:dyDescent="0.25">
      <c r="A10919" s="458">
        <v>44315</v>
      </c>
      <c r="B10919" s="81" t="s">
        <v>24</v>
      </c>
      <c r="C10919" s="81" t="s">
        <v>24</v>
      </c>
      <c r="D10919" s="459">
        <v>3</v>
      </c>
      <c r="E10919" s="81"/>
    </row>
    <row r="10920" spans="1:5" x14ac:dyDescent="0.25">
      <c r="A10920" s="458">
        <v>44315</v>
      </c>
      <c r="B10920" s="81" t="s">
        <v>24</v>
      </c>
      <c r="C10920" s="81" t="s">
        <v>37</v>
      </c>
      <c r="D10920" s="459">
        <v>1</v>
      </c>
      <c r="E10920" s="81"/>
    </row>
    <row r="10921" spans="1:5" x14ac:dyDescent="0.25">
      <c r="A10921" s="458">
        <v>44315</v>
      </c>
      <c r="B10921" s="81" t="s">
        <v>24</v>
      </c>
      <c r="C10921" s="81" t="s">
        <v>36</v>
      </c>
      <c r="D10921" s="459">
        <v>2</v>
      </c>
      <c r="E10921" s="81"/>
    </row>
    <row r="10922" spans="1:5" x14ac:dyDescent="0.25">
      <c r="A10922" s="458">
        <v>44315</v>
      </c>
      <c r="B10922" s="81" t="s">
        <v>47</v>
      </c>
      <c r="C10922" s="81" t="s">
        <v>47</v>
      </c>
      <c r="D10922" s="459">
        <v>7</v>
      </c>
      <c r="E10922" s="81"/>
    </row>
    <row r="10923" spans="1:5" x14ac:dyDescent="0.25">
      <c r="A10923" s="458">
        <v>44315</v>
      </c>
      <c r="B10923" s="81" t="s">
        <v>47</v>
      </c>
      <c r="C10923" s="81" t="s">
        <v>906</v>
      </c>
      <c r="D10923" s="459">
        <v>2</v>
      </c>
      <c r="E10923" s="81"/>
    </row>
    <row r="10924" spans="1:5" x14ac:dyDescent="0.25">
      <c r="A10924" s="458">
        <v>44315</v>
      </c>
      <c r="B10924" s="81" t="s">
        <v>48</v>
      </c>
      <c r="C10924" s="460" t="s">
        <v>1380</v>
      </c>
      <c r="D10924" s="459">
        <v>2</v>
      </c>
      <c r="E10924" s="81"/>
    </row>
    <row r="10925" spans="1:5" x14ac:dyDescent="0.25">
      <c r="A10925" s="458">
        <v>44315</v>
      </c>
      <c r="B10925" s="81" t="s">
        <v>7</v>
      </c>
      <c r="C10925" s="460" t="s">
        <v>1191</v>
      </c>
      <c r="D10925" s="459">
        <v>2</v>
      </c>
      <c r="E10925" s="81"/>
    </row>
    <row r="10926" spans="1:5" x14ac:dyDescent="0.25">
      <c r="A10926" s="458">
        <v>44315</v>
      </c>
      <c r="B10926" s="81" t="s">
        <v>7</v>
      </c>
      <c r="C10926" s="81" t="s">
        <v>7</v>
      </c>
      <c r="D10926" s="459">
        <v>27</v>
      </c>
      <c r="E10926" s="81"/>
    </row>
    <row r="10927" spans="1:5" x14ac:dyDescent="0.25">
      <c r="A10927" s="458">
        <v>44315</v>
      </c>
      <c r="B10927" s="81" t="s">
        <v>9</v>
      </c>
      <c r="C10927" s="460" t="s">
        <v>1196</v>
      </c>
      <c r="D10927" s="459">
        <v>1</v>
      </c>
      <c r="E10927" s="81"/>
    </row>
    <row r="10928" spans="1:5" x14ac:dyDescent="0.25">
      <c r="A10928" s="458">
        <v>44315</v>
      </c>
      <c r="B10928" s="81" t="s">
        <v>9</v>
      </c>
      <c r="C10928" s="81" t="s">
        <v>9</v>
      </c>
      <c r="D10928" s="459">
        <v>61</v>
      </c>
      <c r="E10928" s="81"/>
    </row>
    <row r="10929" spans="1:5" x14ac:dyDescent="0.25">
      <c r="A10929" s="458">
        <v>44315</v>
      </c>
      <c r="B10929" s="81" t="s">
        <v>9</v>
      </c>
      <c r="C10929" s="81" t="s">
        <v>17</v>
      </c>
      <c r="D10929" s="459">
        <v>1</v>
      </c>
      <c r="E10929" s="81"/>
    </row>
    <row r="10930" spans="1:5" x14ac:dyDescent="0.25">
      <c r="A10930" s="458">
        <v>44315</v>
      </c>
      <c r="B10930" s="81" t="s">
        <v>9</v>
      </c>
      <c r="C10930" s="460" t="s">
        <v>1202</v>
      </c>
      <c r="D10930" s="459">
        <v>1</v>
      </c>
      <c r="E10930" s="81"/>
    </row>
    <row r="10931" spans="1:5" x14ac:dyDescent="0.25">
      <c r="A10931" s="458">
        <v>44315</v>
      </c>
      <c r="B10931" s="81" t="s">
        <v>9</v>
      </c>
      <c r="C10931" s="81" t="s">
        <v>143</v>
      </c>
      <c r="D10931" s="459">
        <v>9</v>
      </c>
      <c r="E10931" s="81"/>
    </row>
    <row r="10932" spans="1:5" x14ac:dyDescent="0.25">
      <c r="A10932" s="458">
        <v>44315</v>
      </c>
      <c r="B10932" s="81" t="s">
        <v>15</v>
      </c>
      <c r="C10932" s="81" t="s">
        <v>107</v>
      </c>
      <c r="D10932" s="459">
        <v>3</v>
      </c>
      <c r="E10932" s="81"/>
    </row>
    <row r="10933" spans="1:5" x14ac:dyDescent="0.25">
      <c r="A10933" s="458">
        <v>44315</v>
      </c>
      <c r="B10933" s="81" t="s">
        <v>15</v>
      </c>
      <c r="C10933" s="81" t="s">
        <v>1139</v>
      </c>
      <c r="D10933" s="459">
        <v>2</v>
      </c>
      <c r="E10933" s="81"/>
    </row>
    <row r="10934" spans="1:5" x14ac:dyDescent="0.25">
      <c r="A10934" s="458">
        <v>44315</v>
      </c>
      <c r="B10934" s="81" t="s">
        <v>15</v>
      </c>
      <c r="C10934" s="81" t="s">
        <v>283</v>
      </c>
      <c r="D10934" s="459">
        <v>1</v>
      </c>
      <c r="E10934" s="81"/>
    </row>
    <row r="10935" spans="1:5" x14ac:dyDescent="0.25">
      <c r="A10935" s="458">
        <v>44315</v>
      </c>
      <c r="B10935" s="81" t="s">
        <v>11</v>
      </c>
      <c r="C10935" s="81" t="s">
        <v>64</v>
      </c>
      <c r="D10935" s="459">
        <v>5</v>
      </c>
      <c r="E10935" s="81"/>
    </row>
    <row r="10936" spans="1:5" x14ac:dyDescent="0.25">
      <c r="A10936" s="458">
        <v>44315</v>
      </c>
      <c r="B10936" s="81" t="s">
        <v>11</v>
      </c>
      <c r="C10936" s="81" t="s">
        <v>333</v>
      </c>
      <c r="D10936" s="459">
        <v>5</v>
      </c>
      <c r="E10936" s="81"/>
    </row>
    <row r="10937" spans="1:5" x14ac:dyDescent="0.25">
      <c r="A10937" s="458">
        <v>44315</v>
      </c>
      <c r="B10937" s="81" t="s">
        <v>11</v>
      </c>
      <c r="C10937" s="460" t="s">
        <v>1203</v>
      </c>
      <c r="D10937" s="459">
        <v>1</v>
      </c>
      <c r="E10937" s="81"/>
    </row>
    <row r="10938" spans="1:5" x14ac:dyDescent="0.25">
      <c r="A10938" s="458">
        <v>44315</v>
      </c>
      <c r="B10938" s="81" t="s">
        <v>11</v>
      </c>
      <c r="C10938" s="81" t="s">
        <v>11</v>
      </c>
      <c r="D10938" s="459">
        <v>18</v>
      </c>
      <c r="E10938" s="81"/>
    </row>
    <row r="10939" spans="1:5" x14ac:dyDescent="0.25">
      <c r="A10939" s="458">
        <v>44315</v>
      </c>
      <c r="B10939" s="81" t="s">
        <v>11</v>
      </c>
      <c r="C10939" s="81" t="s">
        <v>752</v>
      </c>
      <c r="D10939" s="459">
        <v>2</v>
      </c>
      <c r="E10939" s="81"/>
    </row>
    <row r="10940" spans="1:5" x14ac:dyDescent="0.25">
      <c r="A10940" s="458">
        <v>44315</v>
      </c>
      <c r="B10940" s="81" t="s">
        <v>11</v>
      </c>
      <c r="C10940" s="81" t="s">
        <v>133</v>
      </c>
      <c r="D10940" s="459">
        <v>7</v>
      </c>
      <c r="E10940" s="81"/>
    </row>
    <row r="10941" spans="1:5" x14ac:dyDescent="0.25">
      <c r="A10941" s="458">
        <v>44315</v>
      </c>
      <c r="B10941" s="81" t="s">
        <v>12</v>
      </c>
      <c r="C10941" s="460" t="s">
        <v>1222</v>
      </c>
      <c r="D10941" s="459">
        <v>1</v>
      </c>
      <c r="E10941" s="81"/>
    </row>
    <row r="10942" spans="1:5" x14ac:dyDescent="0.25">
      <c r="A10942" s="458">
        <v>44315</v>
      </c>
      <c r="B10942" s="81" t="s">
        <v>12</v>
      </c>
      <c r="C10942" s="460" t="s">
        <v>1224</v>
      </c>
      <c r="D10942" s="459">
        <v>1</v>
      </c>
      <c r="E10942" s="81"/>
    </row>
    <row r="10943" spans="1:5" x14ac:dyDescent="0.25">
      <c r="A10943" s="458">
        <v>44315</v>
      </c>
      <c r="B10943" s="81" t="s">
        <v>12</v>
      </c>
      <c r="C10943" s="81" t="s">
        <v>12</v>
      </c>
      <c r="D10943" s="459">
        <v>22</v>
      </c>
      <c r="E10943" s="81"/>
    </row>
    <row r="10944" spans="1:5" x14ac:dyDescent="0.25">
      <c r="A10944" s="458">
        <v>44315</v>
      </c>
      <c r="B10944" s="81" t="s">
        <v>8</v>
      </c>
      <c r="C10944" s="460" t="s">
        <v>1227</v>
      </c>
      <c r="D10944" s="459">
        <v>1</v>
      </c>
      <c r="E10944" s="81"/>
    </row>
    <row r="10945" spans="1:5" x14ac:dyDescent="0.25">
      <c r="A10945" s="458">
        <v>44315</v>
      </c>
      <c r="B10945" s="81" t="s">
        <v>8</v>
      </c>
      <c r="C10945" s="460" t="s">
        <v>1228</v>
      </c>
      <c r="D10945" s="459">
        <v>1</v>
      </c>
      <c r="E10945" s="81"/>
    </row>
    <row r="10946" spans="1:5" x14ac:dyDescent="0.25">
      <c r="A10946" s="458">
        <v>44315</v>
      </c>
      <c r="B10946" s="81" t="s">
        <v>8</v>
      </c>
      <c r="C10946" s="460" t="s">
        <v>1232</v>
      </c>
      <c r="D10946" s="459">
        <v>3</v>
      </c>
      <c r="E10946" s="81"/>
    </row>
    <row r="10947" spans="1:5" x14ac:dyDescent="0.25">
      <c r="A10947" s="458">
        <v>44315</v>
      </c>
      <c r="B10947" s="81" t="s">
        <v>8</v>
      </c>
      <c r="C10947" s="81" t="s">
        <v>58</v>
      </c>
      <c r="D10947" s="459">
        <v>7</v>
      </c>
      <c r="E10947" s="81"/>
    </row>
    <row r="10948" spans="1:5" x14ac:dyDescent="0.25">
      <c r="A10948" s="458">
        <v>44315</v>
      </c>
      <c r="B10948" s="81" t="s">
        <v>8</v>
      </c>
      <c r="C10948" s="81" t="s">
        <v>140</v>
      </c>
      <c r="D10948" s="459">
        <v>1</v>
      </c>
      <c r="E10948" s="81"/>
    </row>
    <row r="10949" spans="1:5" x14ac:dyDescent="0.25">
      <c r="A10949" s="458">
        <v>44315</v>
      </c>
      <c r="B10949" s="81" t="s">
        <v>8</v>
      </c>
      <c r="C10949" s="81" t="s">
        <v>203</v>
      </c>
      <c r="D10949" s="459">
        <v>5</v>
      </c>
      <c r="E10949" s="81"/>
    </row>
    <row r="10950" spans="1:5" x14ac:dyDescent="0.25">
      <c r="A10950" s="458">
        <v>44315</v>
      </c>
      <c r="B10950" s="81" t="s">
        <v>8</v>
      </c>
      <c r="C10950" s="81" t="s">
        <v>40</v>
      </c>
      <c r="D10950" s="459">
        <v>8</v>
      </c>
      <c r="E10950" s="81"/>
    </row>
    <row r="10951" spans="1:5" x14ac:dyDescent="0.25">
      <c r="A10951" s="458">
        <v>44315</v>
      </c>
      <c r="B10951" s="81" t="s">
        <v>8</v>
      </c>
      <c r="C10951" s="81" t="s">
        <v>8</v>
      </c>
      <c r="D10951" s="459">
        <v>102</v>
      </c>
      <c r="E10951" s="81"/>
    </row>
    <row r="10952" spans="1:5" x14ac:dyDescent="0.25">
      <c r="A10952" s="458">
        <v>44315</v>
      </c>
      <c r="B10952" s="81" t="s">
        <v>8</v>
      </c>
      <c r="C10952" s="81" t="s">
        <v>185</v>
      </c>
      <c r="D10952" s="459">
        <v>1</v>
      </c>
      <c r="E10952" s="81"/>
    </row>
    <row r="10953" spans="1:5" x14ac:dyDescent="0.25">
      <c r="A10953" s="458">
        <v>44315</v>
      </c>
      <c r="B10953" s="81" t="s">
        <v>8</v>
      </c>
      <c r="C10953" s="81" t="s">
        <v>31</v>
      </c>
      <c r="D10953" s="459">
        <v>2</v>
      </c>
      <c r="E10953" s="81"/>
    </row>
    <row r="10954" spans="1:5" x14ac:dyDescent="0.25">
      <c r="A10954" s="458">
        <v>44315</v>
      </c>
      <c r="B10954" s="81" t="s">
        <v>8</v>
      </c>
      <c r="C10954" s="81" t="s">
        <v>79</v>
      </c>
      <c r="D10954" s="459">
        <v>2</v>
      </c>
      <c r="E10954" s="81"/>
    </row>
    <row r="10955" spans="1:5" x14ac:dyDescent="0.25">
      <c r="A10955" s="458">
        <v>44315</v>
      </c>
      <c r="B10955" s="81" t="s">
        <v>8</v>
      </c>
      <c r="C10955" s="81" t="s">
        <v>110</v>
      </c>
      <c r="D10955" s="459">
        <v>7</v>
      </c>
      <c r="E10955" s="81"/>
    </row>
    <row r="10956" spans="1:5" x14ac:dyDescent="0.25">
      <c r="A10956" s="458">
        <v>44315</v>
      </c>
      <c r="B10956" s="81" t="s">
        <v>49</v>
      </c>
      <c r="C10956" s="460" t="s">
        <v>1246</v>
      </c>
      <c r="D10956" s="459">
        <v>5</v>
      </c>
      <c r="E10956" s="81"/>
    </row>
    <row r="10957" spans="1:5" x14ac:dyDescent="0.25">
      <c r="A10957" s="458">
        <v>44315</v>
      </c>
      <c r="B10957" s="81" t="s">
        <v>49</v>
      </c>
      <c r="C10957" s="81" t="s">
        <v>49</v>
      </c>
      <c r="D10957" s="459">
        <v>20</v>
      </c>
      <c r="E10957" s="81"/>
    </row>
    <row r="10958" spans="1:5" x14ac:dyDescent="0.25">
      <c r="A10958" s="458">
        <v>44315</v>
      </c>
      <c r="B10958" s="81" t="s">
        <v>50</v>
      </c>
      <c r="C10958" s="81" t="s">
        <v>1036</v>
      </c>
      <c r="D10958" s="459">
        <v>1</v>
      </c>
      <c r="E10958" s="81"/>
    </row>
    <row r="10959" spans="1:5" x14ac:dyDescent="0.25">
      <c r="A10959" s="458">
        <v>44315</v>
      </c>
      <c r="B10959" s="81" t="s">
        <v>50</v>
      </c>
      <c r="C10959" s="460" t="s">
        <v>1249</v>
      </c>
      <c r="D10959" s="459">
        <v>1</v>
      </c>
      <c r="E10959" s="81"/>
    </row>
    <row r="10960" spans="1:5" x14ac:dyDescent="0.25">
      <c r="A10960" s="458">
        <v>44315</v>
      </c>
      <c r="B10960" s="81" t="s">
        <v>50</v>
      </c>
      <c r="C10960" s="81" t="s">
        <v>1034</v>
      </c>
      <c r="D10960" s="459">
        <v>1</v>
      </c>
      <c r="E10960" s="81"/>
    </row>
    <row r="10961" spans="1:5" x14ac:dyDescent="0.25">
      <c r="A10961" s="458">
        <v>44315</v>
      </c>
      <c r="B10961" s="81" t="s">
        <v>50</v>
      </c>
      <c r="C10961" s="116" t="s">
        <v>1140</v>
      </c>
      <c r="D10961" s="459">
        <v>4</v>
      </c>
      <c r="E10961" s="81"/>
    </row>
    <row r="10962" spans="1:5" x14ac:dyDescent="0.25">
      <c r="A10962" s="458">
        <v>44315</v>
      </c>
      <c r="B10962" s="81" t="s">
        <v>50</v>
      </c>
      <c r="C10962" s="81" t="s">
        <v>365</v>
      </c>
      <c r="D10962" s="459">
        <v>2</v>
      </c>
      <c r="E10962" s="81"/>
    </row>
    <row r="10963" spans="1:5" x14ac:dyDescent="0.25">
      <c r="A10963" s="458">
        <v>44315</v>
      </c>
      <c r="B10963" s="81" t="s">
        <v>27</v>
      </c>
      <c r="C10963" s="81" t="s">
        <v>139</v>
      </c>
      <c r="D10963" s="459">
        <v>18</v>
      </c>
      <c r="E10963" s="81"/>
    </row>
    <row r="10964" spans="1:5" x14ac:dyDescent="0.25">
      <c r="A10964" s="458">
        <v>44315</v>
      </c>
      <c r="B10964" s="81" t="s">
        <v>27</v>
      </c>
      <c r="C10964" s="81" t="s">
        <v>233</v>
      </c>
      <c r="D10964" s="459">
        <v>2</v>
      </c>
      <c r="E10964" s="81"/>
    </row>
    <row r="10965" spans="1:5" x14ac:dyDescent="0.25">
      <c r="A10965" s="458">
        <v>44315</v>
      </c>
      <c r="B10965" s="81" t="s">
        <v>27</v>
      </c>
      <c r="C10965" s="460" t="s">
        <v>1254</v>
      </c>
      <c r="D10965" s="459">
        <v>1</v>
      </c>
      <c r="E10965" s="81"/>
    </row>
    <row r="10966" spans="1:5" x14ac:dyDescent="0.25">
      <c r="A10966" s="458">
        <v>44315</v>
      </c>
      <c r="B10966" s="81" t="s">
        <v>27</v>
      </c>
      <c r="C10966" s="81" t="s">
        <v>43</v>
      </c>
      <c r="D10966" s="459">
        <v>51</v>
      </c>
      <c r="E10966" s="81"/>
    </row>
    <row r="10967" spans="1:5" x14ac:dyDescent="0.25">
      <c r="A10967" s="458">
        <v>44315</v>
      </c>
      <c r="B10967" s="81" t="s">
        <v>27</v>
      </c>
      <c r="C10967" s="81" t="s">
        <v>928</v>
      </c>
      <c r="D10967" s="459">
        <v>2</v>
      </c>
      <c r="E10967" s="81"/>
    </row>
    <row r="10968" spans="1:5" x14ac:dyDescent="0.25">
      <c r="A10968" s="458">
        <v>44315</v>
      </c>
      <c r="B10968" s="81" t="s">
        <v>27</v>
      </c>
      <c r="C10968" s="81" t="s">
        <v>619</v>
      </c>
      <c r="D10968" s="459">
        <v>1</v>
      </c>
      <c r="E10968" s="81"/>
    </row>
    <row r="10969" spans="1:5" x14ac:dyDescent="0.25">
      <c r="A10969" s="458">
        <v>44315</v>
      </c>
      <c r="B10969" s="81" t="s">
        <v>27</v>
      </c>
      <c r="C10969" s="81" t="s">
        <v>707</v>
      </c>
      <c r="D10969" s="459">
        <v>1</v>
      </c>
      <c r="E10969" s="81"/>
    </row>
    <row r="10970" spans="1:5" x14ac:dyDescent="0.25">
      <c r="A10970" s="458">
        <v>44315</v>
      </c>
      <c r="B10970" s="81" t="s">
        <v>51</v>
      </c>
      <c r="C10970" s="81" t="s">
        <v>51</v>
      </c>
      <c r="D10970" s="459">
        <v>16</v>
      </c>
      <c r="E10970" s="81"/>
    </row>
    <row r="10971" spans="1:5" x14ac:dyDescent="0.25">
      <c r="A10971" s="458">
        <v>44315</v>
      </c>
      <c r="B10971" s="81" t="s">
        <v>10</v>
      </c>
      <c r="C10971" s="81" t="s">
        <v>1027</v>
      </c>
      <c r="D10971" s="459">
        <v>3</v>
      </c>
      <c r="E10971" s="81"/>
    </row>
    <row r="10972" spans="1:5" x14ac:dyDescent="0.25">
      <c r="A10972" s="458">
        <v>44315</v>
      </c>
      <c r="B10972" s="81" t="s">
        <v>10</v>
      </c>
      <c r="C10972" s="81" t="s">
        <v>10</v>
      </c>
      <c r="D10972" s="459">
        <v>34</v>
      </c>
      <c r="E10972" s="81"/>
    </row>
    <row r="10973" spans="1:5" x14ac:dyDescent="0.25">
      <c r="A10973" s="458">
        <v>44316</v>
      </c>
      <c r="B10973" s="81" t="s">
        <v>14</v>
      </c>
      <c r="C10973" s="81" t="s">
        <v>936</v>
      </c>
      <c r="D10973" s="459">
        <v>1</v>
      </c>
      <c r="E10973" s="81"/>
    </row>
    <row r="10974" spans="1:5" x14ac:dyDescent="0.25">
      <c r="A10974" s="458">
        <v>44316</v>
      </c>
      <c r="B10974" s="81" t="s">
        <v>14</v>
      </c>
      <c r="C10974" s="81" t="s">
        <v>14</v>
      </c>
      <c r="D10974" s="459">
        <v>58</v>
      </c>
      <c r="E10974" s="81"/>
    </row>
    <row r="10975" spans="1:5" x14ac:dyDescent="0.25">
      <c r="A10975" s="458">
        <v>44316</v>
      </c>
      <c r="B10975" s="81" t="s">
        <v>14</v>
      </c>
      <c r="C10975" s="81" t="s">
        <v>16</v>
      </c>
      <c r="D10975" s="459">
        <v>53</v>
      </c>
      <c r="E10975" s="81"/>
    </row>
    <row r="10976" spans="1:5" x14ac:dyDescent="0.25">
      <c r="A10976" s="458">
        <v>44316</v>
      </c>
      <c r="B10976" s="81" t="s">
        <v>14</v>
      </c>
      <c r="C10976" s="81" t="s">
        <v>84</v>
      </c>
      <c r="D10976" s="459">
        <v>8</v>
      </c>
      <c r="E10976" s="81"/>
    </row>
    <row r="10977" spans="1:5" x14ac:dyDescent="0.25">
      <c r="A10977" s="458">
        <v>44316</v>
      </c>
      <c r="B10977" s="81" t="s">
        <v>20</v>
      </c>
      <c r="C10977" s="460" t="s">
        <v>1151</v>
      </c>
      <c r="D10977" s="459">
        <v>3</v>
      </c>
      <c r="E10977" s="81"/>
    </row>
    <row r="10978" spans="1:5" x14ac:dyDescent="0.25">
      <c r="A10978" s="458">
        <v>44316</v>
      </c>
      <c r="B10978" s="81" t="s">
        <v>20</v>
      </c>
      <c r="C10978" s="81" t="s">
        <v>20</v>
      </c>
      <c r="D10978" s="459">
        <v>91</v>
      </c>
      <c r="E10978" s="81"/>
    </row>
    <row r="10979" spans="1:5" x14ac:dyDescent="0.25">
      <c r="A10979" s="458">
        <v>44316</v>
      </c>
      <c r="B10979" s="81" t="s">
        <v>20</v>
      </c>
      <c r="C10979" s="81" t="s">
        <v>363</v>
      </c>
      <c r="D10979" s="459">
        <v>3</v>
      </c>
      <c r="E10979" s="81"/>
    </row>
    <row r="10980" spans="1:5" x14ac:dyDescent="0.25">
      <c r="A10980" s="458">
        <v>44316</v>
      </c>
      <c r="B10980" s="81" t="s">
        <v>13</v>
      </c>
      <c r="C10980" s="460" t="s">
        <v>93</v>
      </c>
      <c r="D10980" s="459">
        <v>1</v>
      </c>
      <c r="E10980" s="81"/>
    </row>
    <row r="10981" spans="1:5" x14ac:dyDescent="0.25">
      <c r="A10981" s="458">
        <v>44316</v>
      </c>
      <c r="B10981" s="81" t="s">
        <v>13</v>
      </c>
      <c r="C10981" s="460" t="s">
        <v>1162</v>
      </c>
      <c r="D10981" s="459">
        <v>2</v>
      </c>
      <c r="E10981" s="81"/>
    </row>
    <row r="10982" spans="1:5" x14ac:dyDescent="0.25">
      <c r="A10982" s="458">
        <v>44316</v>
      </c>
      <c r="B10982" s="81" t="s">
        <v>13</v>
      </c>
      <c r="C10982" s="81" t="s">
        <v>13</v>
      </c>
      <c r="D10982" s="459">
        <v>9</v>
      </c>
      <c r="E10982" s="81"/>
    </row>
    <row r="10983" spans="1:5" x14ac:dyDescent="0.25">
      <c r="A10983" s="458">
        <v>44316</v>
      </c>
      <c r="B10983" s="81" t="s">
        <v>13</v>
      </c>
      <c r="C10983" s="460" t="s">
        <v>1165</v>
      </c>
      <c r="D10983" s="459">
        <v>4</v>
      </c>
      <c r="E10983" s="81"/>
    </row>
    <row r="10984" spans="1:5" x14ac:dyDescent="0.25">
      <c r="A10984" s="458">
        <v>44316</v>
      </c>
      <c r="B10984" s="81" t="s">
        <v>13</v>
      </c>
      <c r="C10984" s="460" t="s">
        <v>1167</v>
      </c>
      <c r="D10984" s="459">
        <v>4</v>
      </c>
      <c r="E10984" s="81"/>
    </row>
    <row r="10985" spans="1:5" x14ac:dyDescent="0.25">
      <c r="A10985" s="458">
        <v>44316</v>
      </c>
      <c r="B10985" s="81" t="s">
        <v>24</v>
      </c>
      <c r="C10985" s="81" t="s">
        <v>23</v>
      </c>
      <c r="D10985" s="459">
        <v>12</v>
      </c>
      <c r="E10985" s="81"/>
    </row>
    <row r="10986" spans="1:5" x14ac:dyDescent="0.25">
      <c r="A10986" s="458">
        <v>44316</v>
      </c>
      <c r="B10986" s="81" t="s">
        <v>24</v>
      </c>
      <c r="C10986" s="460" t="s">
        <v>1168</v>
      </c>
      <c r="D10986" s="459">
        <v>2</v>
      </c>
      <c r="E10986" s="81"/>
    </row>
    <row r="10987" spans="1:5" x14ac:dyDescent="0.25">
      <c r="A10987" s="458">
        <v>44316</v>
      </c>
      <c r="B10987" s="81" t="s">
        <v>24</v>
      </c>
      <c r="C10987" s="460" t="s">
        <v>1172</v>
      </c>
      <c r="D10987" s="459">
        <v>1</v>
      </c>
      <c r="E10987" s="81"/>
    </row>
    <row r="10988" spans="1:5" x14ac:dyDescent="0.25">
      <c r="A10988" s="458">
        <v>44316</v>
      </c>
      <c r="B10988" s="81" t="s">
        <v>24</v>
      </c>
      <c r="C10988" s="81" t="s">
        <v>24</v>
      </c>
      <c r="D10988" s="459">
        <v>2</v>
      </c>
      <c r="E10988" s="81"/>
    </row>
    <row r="10989" spans="1:5" x14ac:dyDescent="0.25">
      <c r="A10989" s="458">
        <v>44316</v>
      </c>
      <c r="B10989" s="81" t="s">
        <v>24</v>
      </c>
      <c r="C10989" s="81" t="s">
        <v>36</v>
      </c>
      <c r="D10989" s="459">
        <v>1</v>
      </c>
      <c r="E10989" s="81"/>
    </row>
    <row r="10990" spans="1:5" x14ac:dyDescent="0.25">
      <c r="A10990" s="458">
        <v>44316</v>
      </c>
      <c r="B10990" s="81" t="s">
        <v>47</v>
      </c>
      <c r="C10990" s="81" t="s">
        <v>1033</v>
      </c>
      <c r="D10990" s="459">
        <v>2</v>
      </c>
      <c r="E10990" s="81"/>
    </row>
    <row r="10991" spans="1:5" x14ac:dyDescent="0.25">
      <c r="A10991" s="458">
        <v>44316</v>
      </c>
      <c r="B10991" s="81" t="s">
        <v>47</v>
      </c>
      <c r="C10991" s="81" t="s">
        <v>47</v>
      </c>
      <c r="D10991" s="459">
        <v>5</v>
      </c>
      <c r="E10991" s="81"/>
    </row>
    <row r="10992" spans="1:5" x14ac:dyDescent="0.25">
      <c r="A10992" s="458">
        <v>44316</v>
      </c>
      <c r="B10992" s="81" t="s">
        <v>47</v>
      </c>
      <c r="C10992" s="81" t="s">
        <v>906</v>
      </c>
      <c r="D10992" s="459">
        <v>2</v>
      </c>
      <c r="E10992" s="81"/>
    </row>
    <row r="10993" spans="1:5" x14ac:dyDescent="0.25">
      <c r="A10993" s="458">
        <v>44316</v>
      </c>
      <c r="B10993" s="81" t="s">
        <v>48</v>
      </c>
      <c r="C10993" s="460" t="s">
        <v>1380</v>
      </c>
      <c r="D10993" s="459">
        <v>2</v>
      </c>
      <c r="E10993" s="81"/>
    </row>
    <row r="10994" spans="1:5" x14ac:dyDescent="0.25">
      <c r="A10994" s="458">
        <v>44316</v>
      </c>
      <c r="B10994" s="81" t="s">
        <v>7</v>
      </c>
      <c r="C10994" s="460" t="s">
        <v>1191</v>
      </c>
      <c r="D10994" s="459">
        <v>2</v>
      </c>
      <c r="E10994" s="81"/>
    </row>
    <row r="10995" spans="1:5" x14ac:dyDescent="0.25">
      <c r="A10995" s="458">
        <v>44316</v>
      </c>
      <c r="B10995" s="81" t="s">
        <v>7</v>
      </c>
      <c r="C10995" s="81" t="s">
        <v>7</v>
      </c>
      <c r="D10995" s="459">
        <v>25</v>
      </c>
      <c r="E10995" s="81"/>
    </row>
    <row r="10996" spans="1:5" x14ac:dyDescent="0.25">
      <c r="A10996" s="458">
        <v>44316</v>
      </c>
      <c r="B10996" s="81" t="s">
        <v>9</v>
      </c>
      <c r="C10996" s="460" t="s">
        <v>1192</v>
      </c>
      <c r="D10996" s="459">
        <v>2</v>
      </c>
      <c r="E10996" s="81"/>
    </row>
    <row r="10997" spans="1:5" x14ac:dyDescent="0.25">
      <c r="A10997" s="458">
        <v>44316</v>
      </c>
      <c r="B10997" s="81" t="s">
        <v>9</v>
      </c>
      <c r="C10997" s="81" t="s">
        <v>9</v>
      </c>
      <c r="D10997" s="459">
        <v>89</v>
      </c>
      <c r="E10997" s="81"/>
    </row>
    <row r="10998" spans="1:5" x14ac:dyDescent="0.25">
      <c r="A10998" s="458">
        <v>44316</v>
      </c>
      <c r="B10998" s="81" t="s">
        <v>9</v>
      </c>
      <c r="C10998" s="81" t="s">
        <v>17</v>
      </c>
      <c r="D10998" s="459">
        <v>13</v>
      </c>
      <c r="E10998" s="81"/>
    </row>
    <row r="10999" spans="1:5" x14ac:dyDescent="0.25">
      <c r="A10999" s="458">
        <v>44316</v>
      </c>
      <c r="B10999" s="81" t="s">
        <v>9</v>
      </c>
      <c r="C10999" s="460" t="s">
        <v>1202</v>
      </c>
      <c r="D10999" s="459">
        <v>2</v>
      </c>
      <c r="E10999" s="81"/>
    </row>
    <row r="11000" spans="1:5" x14ac:dyDescent="0.25">
      <c r="A11000" s="458">
        <v>44316</v>
      </c>
      <c r="B11000" s="81" t="s">
        <v>9</v>
      </c>
      <c r="C11000" s="81" t="s">
        <v>143</v>
      </c>
      <c r="D11000" s="459">
        <v>13</v>
      </c>
      <c r="E11000" s="81"/>
    </row>
    <row r="11001" spans="1:5" x14ac:dyDescent="0.25">
      <c r="A11001" s="458">
        <v>44316</v>
      </c>
      <c r="B11001" s="81" t="s">
        <v>15</v>
      </c>
      <c r="C11001" s="81" t="s">
        <v>1139</v>
      </c>
      <c r="D11001" s="459">
        <v>2</v>
      </c>
      <c r="E11001" s="81"/>
    </row>
    <row r="11002" spans="1:5" x14ac:dyDescent="0.25">
      <c r="A11002" s="458">
        <v>44316</v>
      </c>
      <c r="B11002" s="81" t="s">
        <v>15</v>
      </c>
      <c r="C11002" s="81" t="s">
        <v>283</v>
      </c>
      <c r="D11002" s="459">
        <v>2</v>
      </c>
      <c r="E11002" s="81"/>
    </row>
    <row r="11003" spans="1:5" x14ac:dyDescent="0.25">
      <c r="A11003" s="458">
        <v>44316</v>
      </c>
      <c r="B11003" s="81" t="s">
        <v>11</v>
      </c>
      <c r="C11003" s="81" t="s">
        <v>1101</v>
      </c>
      <c r="D11003" s="459">
        <v>1</v>
      </c>
      <c r="E11003" s="81"/>
    </row>
    <row r="11004" spans="1:5" x14ac:dyDescent="0.25">
      <c r="A11004" s="458">
        <v>44316</v>
      </c>
      <c r="B11004" s="81" t="s">
        <v>11</v>
      </c>
      <c r="C11004" s="81" t="s">
        <v>333</v>
      </c>
      <c r="D11004" s="459">
        <v>3</v>
      </c>
      <c r="E11004" s="81"/>
    </row>
    <row r="11005" spans="1:5" x14ac:dyDescent="0.25">
      <c r="A11005" s="458">
        <v>44316</v>
      </c>
      <c r="B11005" s="81" t="s">
        <v>11</v>
      </c>
      <c r="C11005" s="81" t="s">
        <v>141</v>
      </c>
      <c r="D11005" s="459">
        <v>1</v>
      </c>
      <c r="E11005" s="81"/>
    </row>
    <row r="11006" spans="1:5" x14ac:dyDescent="0.25">
      <c r="A11006" s="458">
        <v>44316</v>
      </c>
      <c r="B11006" s="81" t="s">
        <v>11</v>
      </c>
      <c r="C11006" s="81" t="s">
        <v>11</v>
      </c>
      <c r="D11006" s="459">
        <v>31</v>
      </c>
      <c r="E11006" s="81"/>
    </row>
    <row r="11007" spans="1:5" x14ac:dyDescent="0.25">
      <c r="A11007" s="458">
        <v>44316</v>
      </c>
      <c r="B11007" s="81" t="s">
        <v>11</v>
      </c>
      <c r="C11007" s="81" t="s">
        <v>752</v>
      </c>
      <c r="D11007" s="459">
        <v>2</v>
      </c>
      <c r="E11007" s="81"/>
    </row>
    <row r="11008" spans="1:5" x14ac:dyDescent="0.25">
      <c r="A11008" s="458">
        <v>44316</v>
      </c>
      <c r="B11008" s="81" t="s">
        <v>11</v>
      </c>
      <c r="C11008" s="460" t="s">
        <v>1213</v>
      </c>
      <c r="D11008" s="459">
        <v>4</v>
      </c>
      <c r="E11008" s="81"/>
    </row>
    <row r="11009" spans="1:5" x14ac:dyDescent="0.25">
      <c r="A11009" s="458">
        <v>44316</v>
      </c>
      <c r="B11009" s="81" t="s">
        <v>12</v>
      </c>
      <c r="C11009" s="81" t="s">
        <v>12</v>
      </c>
      <c r="D11009" s="459">
        <v>4</v>
      </c>
      <c r="E11009" s="81"/>
    </row>
    <row r="11010" spans="1:5" x14ac:dyDescent="0.25">
      <c r="A11010" s="458">
        <v>44316</v>
      </c>
      <c r="B11010" s="81" t="s">
        <v>12</v>
      </c>
      <c r="C11010" s="460" t="s">
        <v>688</v>
      </c>
      <c r="D11010" s="459">
        <v>1</v>
      </c>
      <c r="E11010" s="81"/>
    </row>
    <row r="11011" spans="1:5" x14ac:dyDescent="0.25">
      <c r="A11011" s="458">
        <v>44316</v>
      </c>
      <c r="B11011" s="81" t="s">
        <v>8</v>
      </c>
      <c r="C11011" s="460" t="s">
        <v>1226</v>
      </c>
      <c r="D11011" s="459">
        <v>2</v>
      </c>
      <c r="E11011" s="81"/>
    </row>
    <row r="11012" spans="1:5" x14ac:dyDescent="0.25">
      <c r="A11012" s="458">
        <v>44316</v>
      </c>
      <c r="B11012" s="81" t="s">
        <v>8</v>
      </c>
      <c r="C11012" s="460" t="s">
        <v>1228</v>
      </c>
      <c r="D11012" s="459">
        <v>2</v>
      </c>
      <c r="E11012" s="81"/>
    </row>
    <row r="11013" spans="1:5" x14ac:dyDescent="0.25">
      <c r="A11013" s="458">
        <v>44316</v>
      </c>
      <c r="B11013" s="81" t="s">
        <v>8</v>
      </c>
      <c r="C11013" s="81" t="s">
        <v>58</v>
      </c>
      <c r="D11013" s="459">
        <v>5</v>
      </c>
      <c r="E11013" s="81"/>
    </row>
    <row r="11014" spans="1:5" x14ac:dyDescent="0.25">
      <c r="A11014" s="458">
        <v>44316</v>
      </c>
      <c r="B11014" s="81" t="s">
        <v>8</v>
      </c>
      <c r="C11014" s="81" t="s">
        <v>140</v>
      </c>
      <c r="D11014" s="459">
        <v>1</v>
      </c>
      <c r="E11014" s="81"/>
    </row>
    <row r="11015" spans="1:5" x14ac:dyDescent="0.25">
      <c r="A11015" s="458">
        <v>44316</v>
      </c>
      <c r="B11015" s="81" t="s">
        <v>8</v>
      </c>
      <c r="C11015" s="81" t="s">
        <v>132</v>
      </c>
      <c r="D11015" s="459">
        <v>4</v>
      </c>
      <c r="E11015" s="81"/>
    </row>
    <row r="11016" spans="1:5" x14ac:dyDescent="0.25">
      <c r="A11016" s="458">
        <v>44316</v>
      </c>
      <c r="B11016" s="81" t="s">
        <v>8</v>
      </c>
      <c r="C11016" s="81" t="s">
        <v>40</v>
      </c>
      <c r="D11016" s="459">
        <v>1</v>
      </c>
      <c r="E11016" s="81"/>
    </row>
    <row r="11017" spans="1:5" x14ac:dyDescent="0.25">
      <c r="A11017" s="458">
        <v>44316</v>
      </c>
      <c r="B11017" s="81" t="s">
        <v>8</v>
      </c>
      <c r="C11017" s="81" t="s">
        <v>8</v>
      </c>
      <c r="D11017" s="459">
        <v>110</v>
      </c>
      <c r="E11017" s="81"/>
    </row>
    <row r="11018" spans="1:5" x14ac:dyDescent="0.25">
      <c r="A11018" s="458">
        <v>44316</v>
      </c>
      <c r="B11018" s="81" t="s">
        <v>8</v>
      </c>
      <c r="C11018" s="81" t="s">
        <v>185</v>
      </c>
      <c r="D11018" s="459">
        <v>1</v>
      </c>
      <c r="E11018" s="81"/>
    </row>
    <row r="11019" spans="1:5" x14ac:dyDescent="0.25">
      <c r="A11019" s="458">
        <v>44316</v>
      </c>
      <c r="B11019" s="81" t="s">
        <v>8</v>
      </c>
      <c r="C11019" s="81" t="s">
        <v>31</v>
      </c>
      <c r="D11019" s="459">
        <v>4</v>
      </c>
      <c r="E11019" s="81"/>
    </row>
    <row r="11020" spans="1:5" x14ac:dyDescent="0.25">
      <c r="A11020" s="458">
        <v>44316</v>
      </c>
      <c r="B11020" s="81" t="s">
        <v>8</v>
      </c>
      <c r="C11020" s="81" t="s">
        <v>702</v>
      </c>
      <c r="D11020" s="459">
        <v>2</v>
      </c>
      <c r="E11020" s="81"/>
    </row>
    <row r="11021" spans="1:5" x14ac:dyDescent="0.25">
      <c r="A11021" s="458">
        <v>44316</v>
      </c>
      <c r="B11021" s="81" t="s">
        <v>8</v>
      </c>
      <c r="C11021" s="81" t="s">
        <v>79</v>
      </c>
      <c r="D11021" s="459">
        <v>1</v>
      </c>
      <c r="E11021" s="81"/>
    </row>
    <row r="11022" spans="1:5" x14ac:dyDescent="0.25">
      <c r="A11022" s="458">
        <v>44316</v>
      </c>
      <c r="B11022" s="81" t="s">
        <v>8</v>
      </c>
      <c r="C11022" s="81" t="s">
        <v>592</v>
      </c>
      <c r="D11022" s="459">
        <v>1</v>
      </c>
      <c r="E11022" s="81"/>
    </row>
    <row r="11023" spans="1:5" x14ac:dyDescent="0.25">
      <c r="A11023" s="458">
        <v>44316</v>
      </c>
      <c r="B11023" s="81" t="s">
        <v>8</v>
      </c>
      <c r="C11023" s="81" t="s">
        <v>110</v>
      </c>
      <c r="D11023" s="459">
        <v>9</v>
      </c>
      <c r="E11023" s="81"/>
    </row>
    <row r="11024" spans="1:5" x14ac:dyDescent="0.25">
      <c r="A11024" s="458">
        <v>44316</v>
      </c>
      <c r="B11024" s="81" t="s">
        <v>49</v>
      </c>
      <c r="C11024" s="81" t="s">
        <v>49</v>
      </c>
      <c r="D11024" s="459">
        <v>14</v>
      </c>
      <c r="E11024" s="81"/>
    </row>
    <row r="11025" spans="1:5" x14ac:dyDescent="0.25">
      <c r="A11025" s="458">
        <v>44316</v>
      </c>
      <c r="B11025" s="81" t="s">
        <v>50</v>
      </c>
      <c r="C11025" s="460" t="s">
        <v>1250</v>
      </c>
      <c r="D11025" s="459">
        <v>1</v>
      </c>
      <c r="E11025" s="81"/>
    </row>
    <row r="11026" spans="1:5" x14ac:dyDescent="0.25">
      <c r="A11026" s="458">
        <v>44316</v>
      </c>
      <c r="B11026" s="81" t="s">
        <v>50</v>
      </c>
      <c r="C11026" s="81" t="s">
        <v>1034</v>
      </c>
      <c r="D11026" s="459">
        <v>1</v>
      </c>
      <c r="E11026" s="81"/>
    </row>
    <row r="11027" spans="1:5" x14ac:dyDescent="0.25">
      <c r="A11027" s="458">
        <v>44316</v>
      </c>
      <c r="B11027" s="81" t="s">
        <v>50</v>
      </c>
      <c r="C11027" s="81" t="s">
        <v>365</v>
      </c>
      <c r="D11027" s="459">
        <v>18</v>
      </c>
      <c r="E11027" s="81"/>
    </row>
    <row r="11028" spans="1:5" x14ac:dyDescent="0.25">
      <c r="A11028" s="458">
        <v>44316</v>
      </c>
      <c r="B11028" s="81" t="s">
        <v>27</v>
      </c>
      <c r="C11028" s="81" t="s">
        <v>139</v>
      </c>
      <c r="D11028" s="459">
        <v>10</v>
      </c>
      <c r="E11028" s="81"/>
    </row>
    <row r="11029" spans="1:5" x14ac:dyDescent="0.25">
      <c r="A11029" s="458">
        <v>44316</v>
      </c>
      <c r="B11029" s="81" t="s">
        <v>27</v>
      </c>
      <c r="C11029" s="81" t="s">
        <v>233</v>
      </c>
      <c r="D11029" s="459">
        <v>2</v>
      </c>
      <c r="E11029" s="81"/>
    </row>
    <row r="11030" spans="1:5" x14ac:dyDescent="0.25">
      <c r="A11030" s="458">
        <v>44316</v>
      </c>
      <c r="B11030" s="81" t="s">
        <v>27</v>
      </c>
      <c r="C11030" s="460" t="s">
        <v>1254</v>
      </c>
      <c r="D11030" s="459">
        <v>2</v>
      </c>
      <c r="E11030" s="81"/>
    </row>
    <row r="11031" spans="1:5" x14ac:dyDescent="0.25">
      <c r="A11031" s="458">
        <v>44316</v>
      </c>
      <c r="B11031" s="81" t="s">
        <v>27</v>
      </c>
      <c r="C11031" s="81" t="s">
        <v>43</v>
      </c>
      <c r="D11031" s="459">
        <v>65</v>
      </c>
      <c r="E11031" s="81"/>
    </row>
    <row r="11032" spans="1:5" x14ac:dyDescent="0.25">
      <c r="A11032" s="458">
        <v>44316</v>
      </c>
      <c r="B11032" s="81" t="s">
        <v>27</v>
      </c>
      <c r="C11032" s="460" t="s">
        <v>1257</v>
      </c>
      <c r="D11032" s="459">
        <v>2</v>
      </c>
      <c r="E11032" s="81"/>
    </row>
    <row r="11033" spans="1:5" x14ac:dyDescent="0.25">
      <c r="A11033" s="458">
        <v>44316</v>
      </c>
      <c r="B11033" s="81" t="s">
        <v>51</v>
      </c>
      <c r="C11033" s="81" t="s">
        <v>51</v>
      </c>
      <c r="D11033" s="459">
        <v>19</v>
      </c>
      <c r="E11033" s="81"/>
    </row>
    <row r="11034" spans="1:5" x14ac:dyDescent="0.25">
      <c r="A11034" s="458">
        <v>44316</v>
      </c>
      <c r="B11034" s="81" t="s">
        <v>10</v>
      </c>
      <c r="C11034" s="81" t="s">
        <v>1027</v>
      </c>
      <c r="D11034" s="459">
        <v>1</v>
      </c>
      <c r="E11034" s="81"/>
    </row>
    <row r="11035" spans="1:5" x14ac:dyDescent="0.25">
      <c r="A11035" s="458">
        <v>44316</v>
      </c>
      <c r="B11035" s="81" t="s">
        <v>10</v>
      </c>
      <c r="C11035" s="81" t="s">
        <v>10</v>
      </c>
      <c r="D11035" s="459">
        <v>22</v>
      </c>
      <c r="E11035" s="81"/>
    </row>
    <row r="11036" spans="1:5" x14ac:dyDescent="0.25">
      <c r="A11036" s="458">
        <v>44317</v>
      </c>
      <c r="B11036" s="81" t="s">
        <v>14</v>
      </c>
      <c r="C11036" s="81" t="s">
        <v>14</v>
      </c>
      <c r="D11036" s="459">
        <v>16</v>
      </c>
      <c r="E11036" s="81"/>
    </row>
    <row r="11037" spans="1:5" x14ac:dyDescent="0.25">
      <c r="A11037" s="458">
        <v>44317</v>
      </c>
      <c r="B11037" s="81" t="s">
        <v>14</v>
      </c>
      <c r="C11037" s="81" t="s">
        <v>16</v>
      </c>
      <c r="D11037" s="459">
        <v>38</v>
      </c>
      <c r="E11037" s="81"/>
    </row>
    <row r="11038" spans="1:5" x14ac:dyDescent="0.25">
      <c r="A11038" s="458">
        <v>44317</v>
      </c>
      <c r="B11038" s="81" t="s">
        <v>14</v>
      </c>
      <c r="C11038" s="81" t="s">
        <v>794</v>
      </c>
      <c r="D11038" s="459">
        <v>7</v>
      </c>
      <c r="E11038" s="81"/>
    </row>
    <row r="11039" spans="1:5" x14ac:dyDescent="0.25">
      <c r="A11039" s="458">
        <v>44317</v>
      </c>
      <c r="B11039" s="81" t="s">
        <v>14</v>
      </c>
      <c r="C11039" s="81" t="s">
        <v>84</v>
      </c>
      <c r="D11039" s="459">
        <v>3</v>
      </c>
      <c r="E11039" s="81"/>
    </row>
    <row r="11040" spans="1:5" x14ac:dyDescent="0.25">
      <c r="A11040" s="458">
        <v>44317</v>
      </c>
      <c r="B11040" s="81" t="s">
        <v>20</v>
      </c>
      <c r="C11040" s="460" t="s">
        <v>1151</v>
      </c>
      <c r="D11040" s="459">
        <v>4</v>
      </c>
      <c r="E11040" s="81"/>
    </row>
    <row r="11041" spans="1:5" x14ac:dyDescent="0.25">
      <c r="A11041" s="458">
        <v>44317</v>
      </c>
      <c r="B11041" s="81" t="s">
        <v>20</v>
      </c>
      <c r="C11041" s="81" t="s">
        <v>20</v>
      </c>
      <c r="D11041" s="459">
        <v>49</v>
      </c>
      <c r="E11041" s="81"/>
    </row>
    <row r="11042" spans="1:5" x14ac:dyDescent="0.25">
      <c r="A11042" s="458">
        <v>44317</v>
      </c>
      <c r="B11042" s="81" t="s">
        <v>20</v>
      </c>
      <c r="C11042" s="81" t="s">
        <v>709</v>
      </c>
      <c r="D11042" s="459">
        <v>1</v>
      </c>
      <c r="E11042" s="81"/>
    </row>
    <row r="11043" spans="1:5" x14ac:dyDescent="0.25">
      <c r="A11043" s="458">
        <v>44317</v>
      </c>
      <c r="B11043" s="81" t="s">
        <v>13</v>
      </c>
      <c r="C11043" s="460" t="s">
        <v>93</v>
      </c>
      <c r="D11043" s="459">
        <v>4</v>
      </c>
      <c r="E11043" s="81"/>
    </row>
    <row r="11044" spans="1:5" x14ac:dyDescent="0.25">
      <c r="A11044" s="458">
        <v>44317</v>
      </c>
      <c r="B11044" s="81" t="s">
        <v>13</v>
      </c>
      <c r="C11044" s="460" t="s">
        <v>1162</v>
      </c>
      <c r="D11044" s="459">
        <v>1</v>
      </c>
      <c r="E11044" s="81"/>
    </row>
    <row r="11045" spans="1:5" x14ac:dyDescent="0.25">
      <c r="A11045" s="458">
        <v>44317</v>
      </c>
      <c r="B11045" s="81" t="s">
        <v>13</v>
      </c>
      <c r="C11045" s="81" t="s">
        <v>13</v>
      </c>
      <c r="D11045" s="459">
        <v>3</v>
      </c>
      <c r="E11045" s="81"/>
    </row>
    <row r="11046" spans="1:5" x14ac:dyDescent="0.25">
      <c r="A11046" s="458">
        <v>44317</v>
      </c>
      <c r="B11046" s="81" t="s">
        <v>13</v>
      </c>
      <c r="C11046" s="460" t="s">
        <v>1165</v>
      </c>
      <c r="D11046" s="459">
        <v>4</v>
      </c>
      <c r="E11046" s="81"/>
    </row>
    <row r="11047" spans="1:5" x14ac:dyDescent="0.25">
      <c r="A11047" s="458">
        <v>44317</v>
      </c>
      <c r="B11047" s="81" t="s">
        <v>13</v>
      </c>
      <c r="C11047" s="460" t="s">
        <v>1167</v>
      </c>
      <c r="D11047" s="459">
        <v>2</v>
      </c>
      <c r="E11047" s="81"/>
    </row>
    <row r="11048" spans="1:5" x14ac:dyDescent="0.25">
      <c r="A11048" s="458">
        <v>44317</v>
      </c>
      <c r="B11048" s="81" t="s">
        <v>24</v>
      </c>
      <c r="C11048" s="81" t="s">
        <v>23</v>
      </c>
      <c r="D11048" s="459">
        <v>8</v>
      </c>
      <c r="E11048" s="81"/>
    </row>
    <row r="11049" spans="1:5" x14ac:dyDescent="0.25">
      <c r="A11049" s="458">
        <v>44317</v>
      </c>
      <c r="B11049" s="81" t="s">
        <v>24</v>
      </c>
      <c r="C11049" s="81" t="s">
        <v>24</v>
      </c>
      <c r="D11049" s="459">
        <v>5</v>
      </c>
      <c r="E11049" s="81"/>
    </row>
    <row r="11050" spans="1:5" x14ac:dyDescent="0.25">
      <c r="A11050" s="458">
        <v>44317</v>
      </c>
      <c r="B11050" s="81" t="s">
        <v>47</v>
      </c>
      <c r="C11050" s="81" t="s">
        <v>47</v>
      </c>
      <c r="D11050" s="459">
        <v>1</v>
      </c>
      <c r="E11050" s="81"/>
    </row>
    <row r="11051" spans="1:5" x14ac:dyDescent="0.25">
      <c r="A11051" s="458">
        <v>44317</v>
      </c>
      <c r="B11051" s="81" t="s">
        <v>48</v>
      </c>
      <c r="C11051" s="460" t="s">
        <v>1380</v>
      </c>
      <c r="D11051" s="459">
        <v>0</v>
      </c>
      <c r="E11051" s="81"/>
    </row>
    <row r="11052" spans="1:5" x14ac:dyDescent="0.25">
      <c r="A11052" s="458">
        <v>44317</v>
      </c>
      <c r="B11052" s="81" t="s">
        <v>7</v>
      </c>
      <c r="C11052" s="81" t="s">
        <v>7</v>
      </c>
      <c r="D11052" s="459">
        <v>16</v>
      </c>
      <c r="E11052" s="81"/>
    </row>
    <row r="11053" spans="1:5" x14ac:dyDescent="0.25">
      <c r="A11053" s="458">
        <v>44317</v>
      </c>
      <c r="B11053" s="81" t="s">
        <v>9</v>
      </c>
      <c r="C11053" s="460" t="s">
        <v>1192</v>
      </c>
      <c r="D11053" s="459">
        <v>2</v>
      </c>
      <c r="E11053" s="81"/>
    </row>
    <row r="11054" spans="1:5" x14ac:dyDescent="0.25">
      <c r="A11054" s="458">
        <v>44317</v>
      </c>
      <c r="B11054" s="81" t="s">
        <v>9</v>
      </c>
      <c r="C11054" s="460" t="s">
        <v>1193</v>
      </c>
      <c r="D11054" s="459">
        <v>1</v>
      </c>
      <c r="E11054" s="81"/>
    </row>
    <row r="11055" spans="1:5" x14ac:dyDescent="0.25">
      <c r="A11055" s="458">
        <v>44317</v>
      </c>
      <c r="B11055" s="81" t="s">
        <v>9</v>
      </c>
      <c r="C11055" s="81" t="s">
        <v>362</v>
      </c>
      <c r="D11055" s="459">
        <v>2</v>
      </c>
      <c r="E11055" s="81"/>
    </row>
    <row r="11056" spans="1:5" x14ac:dyDescent="0.25">
      <c r="A11056" s="458">
        <v>44317</v>
      </c>
      <c r="B11056" s="81" t="s">
        <v>9</v>
      </c>
      <c r="C11056" s="81" t="s">
        <v>9</v>
      </c>
      <c r="D11056" s="459">
        <v>47</v>
      </c>
      <c r="E11056" s="81"/>
    </row>
    <row r="11057" spans="1:5" x14ac:dyDescent="0.25">
      <c r="A11057" s="458">
        <v>44317</v>
      </c>
      <c r="B11057" s="81" t="s">
        <v>9</v>
      </c>
      <c r="C11057" s="81" t="s">
        <v>17</v>
      </c>
      <c r="D11057" s="459">
        <v>4</v>
      </c>
      <c r="E11057" s="81"/>
    </row>
    <row r="11058" spans="1:5" x14ac:dyDescent="0.25">
      <c r="A11058" s="458">
        <v>44317</v>
      </c>
      <c r="B11058" s="81" t="s">
        <v>9</v>
      </c>
      <c r="C11058" s="460" t="s">
        <v>1202</v>
      </c>
      <c r="D11058" s="459">
        <v>4</v>
      </c>
      <c r="E11058" s="81"/>
    </row>
    <row r="11059" spans="1:5" x14ac:dyDescent="0.25">
      <c r="A11059" s="458">
        <v>44317</v>
      </c>
      <c r="B11059" s="81" t="s">
        <v>9</v>
      </c>
      <c r="C11059" s="81" t="s">
        <v>143</v>
      </c>
      <c r="D11059" s="459">
        <v>7</v>
      </c>
      <c r="E11059" s="81"/>
    </row>
    <row r="11060" spans="1:5" x14ac:dyDescent="0.25">
      <c r="A11060" s="458">
        <v>44317</v>
      </c>
      <c r="B11060" s="81" t="s">
        <v>15</v>
      </c>
      <c r="C11060" s="81" t="s">
        <v>1139</v>
      </c>
      <c r="D11060" s="459">
        <v>1</v>
      </c>
      <c r="E11060" s="81"/>
    </row>
    <row r="11061" spans="1:5" x14ac:dyDescent="0.25">
      <c r="A11061" s="458">
        <v>44317</v>
      </c>
      <c r="B11061" s="81" t="s">
        <v>15</v>
      </c>
      <c r="C11061" s="81" t="s">
        <v>620</v>
      </c>
      <c r="D11061" s="459">
        <v>1</v>
      </c>
      <c r="E11061" s="81"/>
    </row>
    <row r="11062" spans="1:5" x14ac:dyDescent="0.25">
      <c r="A11062" s="458">
        <v>44317</v>
      </c>
      <c r="B11062" s="81" t="s">
        <v>15</v>
      </c>
      <c r="C11062" s="81" t="s">
        <v>283</v>
      </c>
      <c r="D11062" s="459">
        <v>1</v>
      </c>
      <c r="E11062" s="81"/>
    </row>
    <row r="11063" spans="1:5" x14ac:dyDescent="0.25">
      <c r="A11063" s="458">
        <v>44317</v>
      </c>
      <c r="B11063" s="81" t="s">
        <v>11</v>
      </c>
      <c r="C11063" s="81" t="s">
        <v>64</v>
      </c>
      <c r="D11063" s="459">
        <v>10</v>
      </c>
      <c r="E11063" s="81"/>
    </row>
    <row r="11064" spans="1:5" x14ac:dyDescent="0.25">
      <c r="A11064" s="458">
        <v>44317</v>
      </c>
      <c r="B11064" s="81" t="s">
        <v>11</v>
      </c>
      <c r="C11064" s="81" t="s">
        <v>333</v>
      </c>
      <c r="D11064" s="459">
        <v>8</v>
      </c>
      <c r="E11064" s="81"/>
    </row>
    <row r="11065" spans="1:5" x14ac:dyDescent="0.25">
      <c r="A11065" s="458">
        <v>44317</v>
      </c>
      <c r="B11065" s="81" t="s">
        <v>11</v>
      </c>
      <c r="C11065" s="460" t="s">
        <v>1203</v>
      </c>
      <c r="D11065" s="459">
        <v>1</v>
      </c>
      <c r="E11065" s="81"/>
    </row>
    <row r="11066" spans="1:5" x14ac:dyDescent="0.25">
      <c r="A11066" s="458">
        <v>44317</v>
      </c>
      <c r="B11066" s="81" t="s">
        <v>11</v>
      </c>
      <c r="C11066" s="81" t="s">
        <v>11</v>
      </c>
      <c r="D11066" s="459">
        <v>15</v>
      </c>
      <c r="E11066" s="81"/>
    </row>
    <row r="11067" spans="1:5" x14ac:dyDescent="0.25">
      <c r="A11067" s="458">
        <v>44317</v>
      </c>
      <c r="B11067" s="81" t="s">
        <v>11</v>
      </c>
      <c r="C11067" s="81" t="s">
        <v>752</v>
      </c>
      <c r="D11067" s="459">
        <v>1</v>
      </c>
      <c r="E11067" s="81"/>
    </row>
    <row r="11068" spans="1:5" x14ac:dyDescent="0.25">
      <c r="A11068" s="458">
        <v>44317</v>
      </c>
      <c r="B11068" s="81" t="s">
        <v>11</v>
      </c>
      <c r="C11068" s="81" t="s">
        <v>133</v>
      </c>
      <c r="D11068" s="459">
        <v>13</v>
      </c>
      <c r="E11068" s="81"/>
    </row>
    <row r="11069" spans="1:5" x14ac:dyDescent="0.25">
      <c r="A11069" s="458">
        <v>44317</v>
      </c>
      <c r="B11069" s="81" t="s">
        <v>11</v>
      </c>
      <c r="C11069" s="460" t="s">
        <v>1208</v>
      </c>
      <c r="D11069" s="459">
        <v>1</v>
      </c>
      <c r="E11069" s="81"/>
    </row>
    <row r="11070" spans="1:5" x14ac:dyDescent="0.25">
      <c r="A11070" s="458">
        <v>44317</v>
      </c>
      <c r="B11070" s="81" t="s">
        <v>12</v>
      </c>
      <c r="C11070" s="460" t="s">
        <v>1121</v>
      </c>
      <c r="D11070" s="459">
        <v>1</v>
      </c>
      <c r="E11070" s="81"/>
    </row>
    <row r="11071" spans="1:5" x14ac:dyDescent="0.25">
      <c r="A11071" s="458">
        <v>44317</v>
      </c>
      <c r="B11071" s="81" t="s">
        <v>12</v>
      </c>
      <c r="C11071" s="460" t="s">
        <v>1224</v>
      </c>
      <c r="D11071" s="459">
        <v>1</v>
      </c>
      <c r="E11071" s="81"/>
    </row>
    <row r="11072" spans="1:5" x14ac:dyDescent="0.25">
      <c r="A11072" s="458">
        <v>44317</v>
      </c>
      <c r="B11072" s="81" t="s">
        <v>12</v>
      </c>
      <c r="C11072" s="81" t="s">
        <v>12</v>
      </c>
      <c r="D11072" s="459">
        <v>13</v>
      </c>
      <c r="E11072" s="81"/>
    </row>
    <row r="11073" spans="1:5" x14ac:dyDescent="0.25">
      <c r="A11073" s="458">
        <v>44317</v>
      </c>
      <c r="B11073" s="81" t="s">
        <v>8</v>
      </c>
      <c r="C11073" s="460" t="s">
        <v>1227</v>
      </c>
      <c r="D11073" s="459">
        <v>2</v>
      </c>
      <c r="E11073" s="81"/>
    </row>
    <row r="11074" spans="1:5" x14ac:dyDescent="0.25">
      <c r="A11074" s="458">
        <v>44317</v>
      </c>
      <c r="B11074" s="81" t="s">
        <v>8</v>
      </c>
      <c r="C11074" s="81" t="s">
        <v>72</v>
      </c>
      <c r="D11074" s="459">
        <v>1</v>
      </c>
      <c r="E11074" s="81"/>
    </row>
    <row r="11075" spans="1:5" x14ac:dyDescent="0.25">
      <c r="A11075" s="458">
        <v>44317</v>
      </c>
      <c r="B11075" s="81" t="s">
        <v>8</v>
      </c>
      <c r="C11075" s="460" t="s">
        <v>1232</v>
      </c>
      <c r="D11075" s="459">
        <v>6</v>
      </c>
      <c r="E11075" s="81"/>
    </row>
    <row r="11076" spans="1:5" x14ac:dyDescent="0.25">
      <c r="A11076" s="458">
        <v>44317</v>
      </c>
      <c r="B11076" s="81" t="s">
        <v>8</v>
      </c>
      <c r="C11076" s="81" t="s">
        <v>58</v>
      </c>
      <c r="D11076" s="459">
        <v>9</v>
      </c>
      <c r="E11076" s="81"/>
    </row>
    <row r="11077" spans="1:5" x14ac:dyDescent="0.25">
      <c r="A11077" s="458">
        <v>44317</v>
      </c>
      <c r="B11077" s="81" t="s">
        <v>8</v>
      </c>
      <c r="C11077" s="81" t="s">
        <v>140</v>
      </c>
      <c r="D11077" s="459">
        <v>2</v>
      </c>
      <c r="E11077" s="81"/>
    </row>
    <row r="11078" spans="1:5" x14ac:dyDescent="0.25">
      <c r="A11078" s="458">
        <v>44317</v>
      </c>
      <c r="B11078" s="81" t="s">
        <v>8</v>
      </c>
      <c r="C11078" s="81" t="s">
        <v>132</v>
      </c>
      <c r="D11078" s="459">
        <v>1</v>
      </c>
      <c r="E11078" s="81"/>
    </row>
    <row r="11079" spans="1:5" x14ac:dyDescent="0.25">
      <c r="A11079" s="458">
        <v>44317</v>
      </c>
      <c r="B11079" s="81" t="s">
        <v>8</v>
      </c>
      <c r="C11079" s="81" t="s">
        <v>203</v>
      </c>
      <c r="D11079" s="459">
        <v>3</v>
      </c>
      <c r="E11079" s="81"/>
    </row>
    <row r="11080" spans="1:5" x14ac:dyDescent="0.25">
      <c r="A11080" s="458">
        <v>44317</v>
      </c>
      <c r="B11080" s="81" t="s">
        <v>8</v>
      </c>
      <c r="C11080" s="81" t="s">
        <v>40</v>
      </c>
      <c r="D11080" s="459">
        <v>1</v>
      </c>
      <c r="E11080" s="81"/>
    </row>
    <row r="11081" spans="1:5" x14ac:dyDescent="0.25">
      <c r="A11081" s="458">
        <v>44317</v>
      </c>
      <c r="B11081" s="81" t="s">
        <v>8</v>
      </c>
      <c r="C11081" s="81" t="s">
        <v>8</v>
      </c>
      <c r="D11081" s="459">
        <v>73</v>
      </c>
      <c r="E11081" s="81"/>
    </row>
    <row r="11082" spans="1:5" x14ac:dyDescent="0.25">
      <c r="A11082" s="458">
        <v>44317</v>
      </c>
      <c r="B11082" s="81" t="s">
        <v>8</v>
      </c>
      <c r="C11082" s="81" t="s">
        <v>31</v>
      </c>
      <c r="D11082" s="459">
        <v>8</v>
      </c>
      <c r="E11082" s="81"/>
    </row>
    <row r="11083" spans="1:5" x14ac:dyDescent="0.25">
      <c r="A11083" s="458">
        <v>44317</v>
      </c>
      <c r="B11083" s="81" t="s">
        <v>8</v>
      </c>
      <c r="C11083" s="81" t="s">
        <v>129</v>
      </c>
      <c r="D11083" s="459">
        <v>2</v>
      </c>
      <c r="E11083" s="81"/>
    </row>
    <row r="11084" spans="1:5" x14ac:dyDescent="0.25">
      <c r="A11084" s="458">
        <v>44317</v>
      </c>
      <c r="B11084" s="81" t="s">
        <v>8</v>
      </c>
      <c r="C11084" s="81" t="s">
        <v>592</v>
      </c>
      <c r="D11084" s="459">
        <v>1</v>
      </c>
      <c r="E11084" s="81"/>
    </row>
    <row r="11085" spans="1:5" x14ac:dyDescent="0.25">
      <c r="A11085" s="458">
        <v>44317</v>
      </c>
      <c r="B11085" s="81" t="s">
        <v>8</v>
      </c>
      <c r="C11085" s="81" t="s">
        <v>110</v>
      </c>
      <c r="D11085" s="459">
        <v>8</v>
      </c>
      <c r="E11085" s="81"/>
    </row>
    <row r="11086" spans="1:5" x14ac:dyDescent="0.25">
      <c r="A11086" s="458">
        <v>44317</v>
      </c>
      <c r="B11086" s="81" t="s">
        <v>8</v>
      </c>
      <c r="C11086" s="81" t="s">
        <v>608</v>
      </c>
      <c r="D11086" s="459">
        <v>1</v>
      </c>
      <c r="E11086" s="81"/>
    </row>
    <row r="11087" spans="1:5" x14ac:dyDescent="0.25">
      <c r="A11087" s="458">
        <v>44317</v>
      </c>
      <c r="B11087" s="81" t="s">
        <v>49</v>
      </c>
      <c r="C11087" s="460" t="s">
        <v>1243</v>
      </c>
      <c r="D11087" s="459">
        <v>1</v>
      </c>
      <c r="E11087" s="81"/>
    </row>
    <row r="11088" spans="1:5" x14ac:dyDescent="0.25">
      <c r="A11088" s="458">
        <v>44317</v>
      </c>
      <c r="B11088" s="81" t="s">
        <v>49</v>
      </c>
      <c r="C11088" s="460" t="s">
        <v>1246</v>
      </c>
      <c r="D11088" s="459">
        <v>1</v>
      </c>
      <c r="E11088" s="81"/>
    </row>
    <row r="11089" spans="1:5" x14ac:dyDescent="0.25">
      <c r="A11089" s="458">
        <v>44317</v>
      </c>
      <c r="B11089" s="81" t="s">
        <v>49</v>
      </c>
      <c r="C11089" s="81" t="s">
        <v>49</v>
      </c>
      <c r="D11089" s="459">
        <v>5</v>
      </c>
      <c r="E11089" s="81"/>
    </row>
    <row r="11090" spans="1:5" x14ac:dyDescent="0.25">
      <c r="A11090" s="458">
        <v>44317</v>
      </c>
      <c r="B11090" s="81" t="s">
        <v>50</v>
      </c>
      <c r="C11090" s="116" t="s">
        <v>1140</v>
      </c>
      <c r="D11090" s="459">
        <v>5</v>
      </c>
      <c r="E11090" s="81"/>
    </row>
    <row r="11091" spans="1:5" x14ac:dyDescent="0.25">
      <c r="A11091" s="458">
        <v>44317</v>
      </c>
      <c r="B11091" s="81" t="s">
        <v>50</v>
      </c>
      <c r="C11091" s="81" t="s">
        <v>365</v>
      </c>
      <c r="D11091" s="459">
        <v>6</v>
      </c>
      <c r="E11091" s="81"/>
    </row>
    <row r="11092" spans="1:5" x14ac:dyDescent="0.25">
      <c r="A11092" s="458">
        <v>44317</v>
      </c>
      <c r="B11092" s="81" t="s">
        <v>27</v>
      </c>
      <c r="C11092" s="81" t="s">
        <v>139</v>
      </c>
      <c r="D11092" s="459">
        <v>29</v>
      </c>
      <c r="E11092" s="81"/>
    </row>
    <row r="11093" spans="1:5" x14ac:dyDescent="0.25">
      <c r="A11093" s="458">
        <v>44317</v>
      </c>
      <c r="B11093" s="81" t="s">
        <v>27</v>
      </c>
      <c r="C11093" s="81" t="s">
        <v>233</v>
      </c>
      <c r="D11093" s="459">
        <v>4</v>
      </c>
      <c r="E11093" s="81"/>
    </row>
    <row r="11094" spans="1:5" x14ac:dyDescent="0.25">
      <c r="A11094" s="458">
        <v>44317</v>
      </c>
      <c r="B11094" s="81" t="s">
        <v>27</v>
      </c>
      <c r="C11094" s="81" t="s">
        <v>43</v>
      </c>
      <c r="D11094" s="459">
        <v>67</v>
      </c>
      <c r="E11094" s="81"/>
    </row>
    <row r="11095" spans="1:5" x14ac:dyDescent="0.25">
      <c r="A11095" s="458">
        <v>44317</v>
      </c>
      <c r="B11095" s="81" t="s">
        <v>27</v>
      </c>
      <c r="C11095" s="81" t="s">
        <v>921</v>
      </c>
      <c r="D11095" s="459">
        <v>1</v>
      </c>
      <c r="E11095" s="81"/>
    </row>
    <row r="11096" spans="1:5" x14ac:dyDescent="0.25">
      <c r="A11096" s="458">
        <v>44317</v>
      </c>
      <c r="B11096" s="81" t="s">
        <v>27</v>
      </c>
      <c r="C11096" s="81" t="s">
        <v>928</v>
      </c>
      <c r="D11096" s="459">
        <v>1</v>
      </c>
      <c r="E11096" s="81"/>
    </row>
    <row r="11097" spans="1:5" x14ac:dyDescent="0.25">
      <c r="A11097" s="458">
        <v>44317</v>
      </c>
      <c r="B11097" s="81" t="s">
        <v>27</v>
      </c>
      <c r="C11097" s="81" t="s">
        <v>851</v>
      </c>
      <c r="D11097" s="459">
        <v>1</v>
      </c>
      <c r="E11097" s="81"/>
    </row>
    <row r="11098" spans="1:5" x14ac:dyDescent="0.25">
      <c r="A11098" s="458">
        <v>44317</v>
      </c>
      <c r="B11098" s="81" t="s">
        <v>27</v>
      </c>
      <c r="C11098" s="81" t="s">
        <v>619</v>
      </c>
      <c r="D11098" s="459">
        <v>1</v>
      </c>
      <c r="E11098" s="81"/>
    </row>
    <row r="11099" spans="1:5" x14ac:dyDescent="0.25">
      <c r="A11099" s="458">
        <v>44317</v>
      </c>
      <c r="B11099" s="81" t="s">
        <v>27</v>
      </c>
      <c r="C11099" s="81" t="s">
        <v>707</v>
      </c>
      <c r="D11099" s="459">
        <v>1</v>
      </c>
      <c r="E11099" s="81"/>
    </row>
    <row r="11100" spans="1:5" x14ac:dyDescent="0.25">
      <c r="A11100" s="458">
        <v>44317</v>
      </c>
      <c r="B11100" s="81" t="s">
        <v>51</v>
      </c>
      <c r="C11100" s="81" t="s">
        <v>51</v>
      </c>
      <c r="D11100" s="459">
        <v>6</v>
      </c>
      <c r="E11100" s="81"/>
    </row>
    <row r="11101" spans="1:5" x14ac:dyDescent="0.25">
      <c r="A11101" s="458">
        <v>44317</v>
      </c>
      <c r="B11101" s="81" t="s">
        <v>10</v>
      </c>
      <c r="C11101" s="81" t="s">
        <v>10</v>
      </c>
      <c r="D11101" s="459">
        <v>22</v>
      </c>
      <c r="E11101" s="81"/>
    </row>
    <row r="11102" spans="1:5" x14ac:dyDescent="0.25">
      <c r="A11102" s="458">
        <v>44318</v>
      </c>
      <c r="B11102" s="81" t="s">
        <v>14</v>
      </c>
      <c r="C11102" s="81" t="s">
        <v>14</v>
      </c>
      <c r="D11102" s="459">
        <v>0</v>
      </c>
      <c r="E11102" s="81"/>
    </row>
    <row r="11103" spans="1:5" x14ac:dyDescent="0.25">
      <c r="A11103" s="458">
        <v>44318</v>
      </c>
      <c r="B11103" s="81" t="s">
        <v>20</v>
      </c>
      <c r="C11103" s="81" t="s">
        <v>20</v>
      </c>
      <c r="D11103" s="459">
        <v>0</v>
      </c>
      <c r="E11103" s="81"/>
    </row>
    <row r="11104" spans="1:5" x14ac:dyDescent="0.25">
      <c r="A11104" s="458">
        <v>44318</v>
      </c>
      <c r="B11104" s="81" t="s">
        <v>13</v>
      </c>
      <c r="C11104" s="81" t="s">
        <v>13</v>
      </c>
      <c r="D11104" s="459">
        <v>0</v>
      </c>
      <c r="E11104" s="81"/>
    </row>
    <row r="11105" spans="1:5" x14ac:dyDescent="0.25">
      <c r="A11105" s="458">
        <v>44318</v>
      </c>
      <c r="B11105" s="81" t="s">
        <v>24</v>
      </c>
      <c r="C11105" s="81" t="s">
        <v>24</v>
      </c>
      <c r="D11105" s="459">
        <v>0</v>
      </c>
      <c r="E11105" s="81"/>
    </row>
    <row r="11106" spans="1:5" x14ac:dyDescent="0.25">
      <c r="A11106" s="458">
        <v>44318</v>
      </c>
      <c r="B11106" s="81" t="s">
        <v>47</v>
      </c>
      <c r="C11106" s="81" t="s">
        <v>47</v>
      </c>
      <c r="D11106" s="459">
        <v>0</v>
      </c>
      <c r="E11106" s="81"/>
    </row>
    <row r="11107" spans="1:5" x14ac:dyDescent="0.25">
      <c r="A11107" s="458">
        <v>44318</v>
      </c>
      <c r="B11107" s="81" t="s">
        <v>48</v>
      </c>
      <c r="C11107" s="460" t="s">
        <v>1380</v>
      </c>
      <c r="D11107" s="459">
        <v>0</v>
      </c>
      <c r="E11107" s="81"/>
    </row>
    <row r="11108" spans="1:5" x14ac:dyDescent="0.25">
      <c r="A11108" s="458">
        <v>44318</v>
      </c>
      <c r="B11108" s="81" t="s">
        <v>7</v>
      </c>
      <c r="C11108" s="81" t="s">
        <v>7</v>
      </c>
      <c r="D11108" s="459">
        <v>0</v>
      </c>
      <c r="E11108" s="81"/>
    </row>
    <row r="11109" spans="1:5" x14ac:dyDescent="0.25">
      <c r="A11109" s="458">
        <v>44318</v>
      </c>
      <c r="B11109" s="81" t="s">
        <v>9</v>
      </c>
      <c r="C11109" s="81" t="s">
        <v>9</v>
      </c>
      <c r="D11109" s="459">
        <v>0</v>
      </c>
      <c r="E11109" s="81"/>
    </row>
    <row r="11110" spans="1:5" x14ac:dyDescent="0.25">
      <c r="A11110" s="458">
        <v>44318</v>
      </c>
      <c r="B11110" s="81" t="s">
        <v>15</v>
      </c>
      <c r="C11110" s="81" t="s">
        <v>1139</v>
      </c>
      <c r="D11110" s="459">
        <v>0</v>
      </c>
      <c r="E11110" s="81"/>
    </row>
    <row r="11111" spans="1:5" x14ac:dyDescent="0.25">
      <c r="A11111" s="458">
        <v>44318</v>
      </c>
      <c r="B11111" s="81" t="s">
        <v>11</v>
      </c>
      <c r="C11111" s="81" t="s">
        <v>11</v>
      </c>
      <c r="D11111" s="459">
        <v>0</v>
      </c>
      <c r="E11111" s="81"/>
    </row>
    <row r="11112" spans="1:5" x14ac:dyDescent="0.25">
      <c r="A11112" s="458">
        <v>44318</v>
      </c>
      <c r="B11112" s="81" t="s">
        <v>12</v>
      </c>
      <c r="C11112" s="81" t="s">
        <v>12</v>
      </c>
      <c r="D11112" s="459">
        <v>0</v>
      </c>
      <c r="E11112" s="81"/>
    </row>
    <row r="11113" spans="1:5" x14ac:dyDescent="0.25">
      <c r="A11113" s="458">
        <v>44318</v>
      </c>
      <c r="B11113" s="81" t="s">
        <v>8</v>
      </c>
      <c r="C11113" s="81" t="s">
        <v>8</v>
      </c>
      <c r="D11113" s="459">
        <v>0</v>
      </c>
      <c r="E11113" s="81"/>
    </row>
    <row r="11114" spans="1:5" x14ac:dyDescent="0.25">
      <c r="A11114" s="458">
        <v>44318</v>
      </c>
      <c r="B11114" s="81" t="s">
        <v>49</v>
      </c>
      <c r="C11114" s="81" t="s">
        <v>49</v>
      </c>
      <c r="D11114" s="459">
        <v>0</v>
      </c>
      <c r="E11114" s="81"/>
    </row>
    <row r="11115" spans="1:5" x14ac:dyDescent="0.25">
      <c r="A11115" s="458">
        <v>44318</v>
      </c>
      <c r="B11115" s="81" t="s">
        <v>50</v>
      </c>
      <c r="C11115" s="81" t="s">
        <v>365</v>
      </c>
      <c r="D11115" s="459">
        <v>0</v>
      </c>
      <c r="E11115" s="81"/>
    </row>
    <row r="11116" spans="1:5" x14ac:dyDescent="0.25">
      <c r="A11116" s="458">
        <v>44318</v>
      </c>
      <c r="B11116" s="81" t="s">
        <v>27</v>
      </c>
      <c r="C11116" s="460" t="s">
        <v>43</v>
      </c>
      <c r="D11116" s="459">
        <v>0</v>
      </c>
      <c r="E11116" s="81"/>
    </row>
    <row r="11117" spans="1:5" x14ac:dyDescent="0.25">
      <c r="A11117" s="458">
        <v>44318</v>
      </c>
      <c r="B11117" s="81" t="s">
        <v>51</v>
      </c>
      <c r="C11117" s="81" t="s">
        <v>51</v>
      </c>
      <c r="D11117" s="459">
        <v>0</v>
      </c>
      <c r="E11117" s="81"/>
    </row>
    <row r="11118" spans="1:5" x14ac:dyDescent="0.25">
      <c r="A11118" s="458">
        <v>44318</v>
      </c>
      <c r="B11118" s="81" t="s">
        <v>10</v>
      </c>
      <c r="C11118" s="81" t="s">
        <v>10</v>
      </c>
      <c r="D11118" s="459">
        <v>0</v>
      </c>
      <c r="E11118" s="81"/>
    </row>
    <row r="11119" spans="1:5" x14ac:dyDescent="0.25">
      <c r="A11119" s="458">
        <v>44319</v>
      </c>
      <c r="B11119" s="81" t="s">
        <v>14</v>
      </c>
      <c r="C11119" s="81" t="s">
        <v>936</v>
      </c>
      <c r="D11119" s="459">
        <v>1</v>
      </c>
      <c r="E11119" s="81"/>
    </row>
    <row r="11120" spans="1:5" x14ac:dyDescent="0.25">
      <c r="A11120" s="458">
        <v>44319</v>
      </c>
      <c r="B11120" s="81" t="s">
        <v>14</v>
      </c>
      <c r="C11120" s="81" t="s">
        <v>14</v>
      </c>
      <c r="D11120" s="459">
        <v>23</v>
      </c>
      <c r="E11120" s="81"/>
    </row>
    <row r="11121" spans="1:5" x14ac:dyDescent="0.25">
      <c r="A11121" s="458">
        <v>44319</v>
      </c>
      <c r="B11121" s="81" t="s">
        <v>14</v>
      </c>
      <c r="C11121" s="460" t="s">
        <v>1150</v>
      </c>
      <c r="D11121" s="459">
        <v>1</v>
      </c>
      <c r="E11121" s="81"/>
    </row>
    <row r="11122" spans="1:5" x14ac:dyDescent="0.25">
      <c r="A11122" s="458">
        <v>44319</v>
      </c>
      <c r="B11122" s="81" t="s">
        <v>14</v>
      </c>
      <c r="C11122" s="81" t="s">
        <v>16</v>
      </c>
      <c r="D11122" s="459">
        <v>21</v>
      </c>
      <c r="E11122" s="81"/>
    </row>
    <row r="11123" spans="1:5" x14ac:dyDescent="0.25">
      <c r="A11123" s="458">
        <v>44319</v>
      </c>
      <c r="B11123" s="81" t="s">
        <v>14</v>
      </c>
      <c r="C11123" s="81" t="s">
        <v>794</v>
      </c>
      <c r="D11123" s="459">
        <v>1</v>
      </c>
      <c r="E11123" s="81"/>
    </row>
    <row r="11124" spans="1:5" x14ac:dyDescent="0.25">
      <c r="A11124" s="458">
        <v>44319</v>
      </c>
      <c r="B11124" s="81" t="s">
        <v>14</v>
      </c>
      <c r="C11124" s="81" t="s">
        <v>84</v>
      </c>
      <c r="D11124" s="459">
        <v>17</v>
      </c>
      <c r="E11124" s="81"/>
    </row>
    <row r="11125" spans="1:5" x14ac:dyDescent="0.25">
      <c r="A11125" s="458">
        <v>44319</v>
      </c>
      <c r="B11125" s="81" t="s">
        <v>20</v>
      </c>
      <c r="C11125" s="460" t="s">
        <v>1151</v>
      </c>
      <c r="D11125" s="459">
        <v>3</v>
      </c>
      <c r="E11125" s="81"/>
    </row>
    <row r="11126" spans="1:5" x14ac:dyDescent="0.25">
      <c r="A11126" s="458">
        <v>44319</v>
      </c>
      <c r="B11126" s="81" t="s">
        <v>20</v>
      </c>
      <c r="C11126" s="81" t="s">
        <v>20</v>
      </c>
      <c r="D11126" s="459">
        <v>72</v>
      </c>
      <c r="E11126" s="81"/>
    </row>
    <row r="11127" spans="1:5" x14ac:dyDescent="0.25">
      <c r="A11127" s="458">
        <v>44319</v>
      </c>
      <c r="B11127" s="81" t="s">
        <v>20</v>
      </c>
      <c r="C11127" s="460" t="s">
        <v>909</v>
      </c>
      <c r="D11127" s="459">
        <v>1</v>
      </c>
      <c r="E11127" s="81"/>
    </row>
    <row r="11128" spans="1:5" x14ac:dyDescent="0.25">
      <c r="A11128" s="458">
        <v>44319</v>
      </c>
      <c r="B11128" s="81" t="s">
        <v>20</v>
      </c>
      <c r="C11128" s="81" t="s">
        <v>363</v>
      </c>
      <c r="D11128" s="459">
        <v>1</v>
      </c>
      <c r="E11128" s="81"/>
    </row>
    <row r="11129" spans="1:5" x14ac:dyDescent="0.25">
      <c r="A11129" s="458">
        <v>44319</v>
      </c>
      <c r="B11129" s="81" t="s">
        <v>20</v>
      </c>
      <c r="C11129" s="81" t="s">
        <v>648</v>
      </c>
      <c r="D11129" s="459">
        <v>1</v>
      </c>
      <c r="E11129" s="81"/>
    </row>
    <row r="11130" spans="1:5" x14ac:dyDescent="0.25">
      <c r="A11130" s="458">
        <v>44319</v>
      </c>
      <c r="B11130" s="81" t="s">
        <v>13</v>
      </c>
      <c r="C11130" s="460" t="s">
        <v>1161</v>
      </c>
      <c r="D11130" s="459">
        <v>2</v>
      </c>
      <c r="E11130" s="81"/>
    </row>
    <row r="11131" spans="1:5" x14ac:dyDescent="0.25">
      <c r="A11131" s="458">
        <v>44319</v>
      </c>
      <c r="B11131" s="81" t="s">
        <v>13</v>
      </c>
      <c r="C11131" s="81" t="s">
        <v>13</v>
      </c>
      <c r="D11131" s="459">
        <v>13</v>
      </c>
      <c r="E11131" s="81"/>
    </row>
    <row r="11132" spans="1:5" x14ac:dyDescent="0.25">
      <c r="A11132" s="458">
        <v>44319</v>
      </c>
      <c r="B11132" s="81" t="s">
        <v>13</v>
      </c>
      <c r="C11132" s="116" t="s">
        <v>1163</v>
      </c>
      <c r="D11132" s="459">
        <v>1</v>
      </c>
      <c r="E11132" s="81"/>
    </row>
    <row r="11133" spans="1:5" x14ac:dyDescent="0.25">
      <c r="A11133" s="458">
        <v>44319</v>
      </c>
      <c r="B11133" s="81" t="s">
        <v>13</v>
      </c>
      <c r="C11133" s="460" t="s">
        <v>1166</v>
      </c>
      <c r="D11133" s="459">
        <v>1</v>
      </c>
      <c r="E11133" s="81"/>
    </row>
    <row r="11134" spans="1:5" x14ac:dyDescent="0.25">
      <c r="A11134" s="458">
        <v>44319</v>
      </c>
      <c r="B11134" s="81" t="s">
        <v>13</v>
      </c>
      <c r="C11134" s="460" t="s">
        <v>1165</v>
      </c>
      <c r="D11134" s="459">
        <v>22</v>
      </c>
      <c r="E11134" s="81"/>
    </row>
    <row r="11135" spans="1:5" x14ac:dyDescent="0.25">
      <c r="A11135" s="458">
        <v>44319</v>
      </c>
      <c r="B11135" s="81" t="s">
        <v>13</v>
      </c>
      <c r="C11135" s="460" t="s">
        <v>1167</v>
      </c>
      <c r="D11135" s="459">
        <v>1</v>
      </c>
      <c r="E11135" s="81"/>
    </row>
    <row r="11136" spans="1:5" x14ac:dyDescent="0.25">
      <c r="A11136" s="458">
        <v>44319</v>
      </c>
      <c r="B11136" s="81" t="s">
        <v>24</v>
      </c>
      <c r="C11136" s="81" t="s">
        <v>23</v>
      </c>
      <c r="D11136" s="459">
        <v>7</v>
      </c>
      <c r="E11136" s="81"/>
    </row>
    <row r="11137" spans="1:5" x14ac:dyDescent="0.25">
      <c r="A11137" s="458">
        <v>44319</v>
      </c>
      <c r="B11137" s="81" t="s">
        <v>24</v>
      </c>
      <c r="C11137" s="460" t="s">
        <v>1171</v>
      </c>
      <c r="D11137" s="459">
        <v>1</v>
      </c>
      <c r="E11137" s="81"/>
    </row>
    <row r="11138" spans="1:5" x14ac:dyDescent="0.25">
      <c r="A11138" s="458">
        <v>44319</v>
      </c>
      <c r="B11138" s="81" t="s">
        <v>24</v>
      </c>
      <c r="C11138" s="460" t="s">
        <v>1173</v>
      </c>
      <c r="D11138" s="459">
        <v>1</v>
      </c>
      <c r="E11138" s="81"/>
    </row>
    <row r="11139" spans="1:5" x14ac:dyDescent="0.25">
      <c r="A11139" s="458">
        <v>44319</v>
      </c>
      <c r="B11139" s="81" t="s">
        <v>24</v>
      </c>
      <c r="C11139" s="81" t="s">
        <v>24</v>
      </c>
      <c r="D11139" s="459">
        <v>1</v>
      </c>
      <c r="E11139" s="81"/>
    </row>
    <row r="11140" spans="1:5" x14ac:dyDescent="0.25">
      <c r="A11140" s="458">
        <v>44319</v>
      </c>
      <c r="B11140" s="81" t="s">
        <v>24</v>
      </c>
      <c r="C11140" s="81" t="s">
        <v>924</v>
      </c>
      <c r="D11140" s="459">
        <v>1</v>
      </c>
      <c r="E11140" s="81"/>
    </row>
    <row r="11141" spans="1:5" x14ac:dyDescent="0.25">
      <c r="A11141" s="458">
        <v>44319</v>
      </c>
      <c r="B11141" s="81" t="s">
        <v>47</v>
      </c>
      <c r="C11141" s="81" t="s">
        <v>1033</v>
      </c>
      <c r="D11141" s="459">
        <v>2</v>
      </c>
      <c r="E11141" s="81"/>
    </row>
    <row r="11142" spans="1:5" x14ac:dyDescent="0.25">
      <c r="A11142" s="458">
        <v>44319</v>
      </c>
      <c r="B11142" s="81" t="s">
        <v>47</v>
      </c>
      <c r="C11142" s="81" t="s">
        <v>47</v>
      </c>
      <c r="D11142" s="459">
        <v>5</v>
      </c>
      <c r="E11142" s="81"/>
    </row>
    <row r="11143" spans="1:5" x14ac:dyDescent="0.25">
      <c r="A11143" s="458">
        <v>44319</v>
      </c>
      <c r="B11143" s="81" t="s">
        <v>47</v>
      </c>
      <c r="C11143" s="81" t="s">
        <v>906</v>
      </c>
      <c r="D11143" s="459">
        <v>3</v>
      </c>
      <c r="E11143" s="81"/>
    </row>
    <row r="11144" spans="1:5" x14ac:dyDescent="0.25">
      <c r="A11144" s="458">
        <v>44319</v>
      </c>
      <c r="B11144" s="81" t="s">
        <v>48</v>
      </c>
      <c r="C11144" s="460" t="s">
        <v>1380</v>
      </c>
      <c r="D11144" s="459">
        <v>1</v>
      </c>
      <c r="E11144" s="81"/>
    </row>
    <row r="11145" spans="1:5" x14ac:dyDescent="0.25">
      <c r="A11145" s="458">
        <v>44319</v>
      </c>
      <c r="B11145" s="81" t="s">
        <v>7</v>
      </c>
      <c r="C11145" s="460" t="s">
        <v>1191</v>
      </c>
      <c r="D11145" s="459">
        <v>3</v>
      </c>
      <c r="E11145" s="81"/>
    </row>
    <row r="11146" spans="1:5" x14ac:dyDescent="0.25">
      <c r="A11146" s="458">
        <v>44319</v>
      </c>
      <c r="B11146" s="81" t="s">
        <v>7</v>
      </c>
      <c r="C11146" s="81" t="s">
        <v>7</v>
      </c>
      <c r="D11146" s="459">
        <v>34</v>
      </c>
      <c r="E11146" s="81"/>
    </row>
    <row r="11147" spans="1:5" x14ac:dyDescent="0.25">
      <c r="A11147" s="458">
        <v>44319</v>
      </c>
      <c r="B11147" s="81" t="s">
        <v>9</v>
      </c>
      <c r="C11147" s="460" t="s">
        <v>1196</v>
      </c>
      <c r="D11147" s="459">
        <v>1</v>
      </c>
      <c r="E11147" s="81"/>
    </row>
    <row r="11148" spans="1:5" x14ac:dyDescent="0.25">
      <c r="A11148" s="458">
        <v>44319</v>
      </c>
      <c r="B11148" s="81" t="s">
        <v>9</v>
      </c>
      <c r="C11148" s="81" t="s">
        <v>9</v>
      </c>
      <c r="D11148" s="459">
        <v>38</v>
      </c>
      <c r="E11148" s="81"/>
    </row>
    <row r="11149" spans="1:5" x14ac:dyDescent="0.25">
      <c r="A11149" s="458">
        <v>44319</v>
      </c>
      <c r="B11149" s="81" t="s">
        <v>9</v>
      </c>
      <c r="C11149" s="81" t="s">
        <v>17</v>
      </c>
      <c r="D11149" s="459">
        <v>2</v>
      </c>
      <c r="E11149" s="81"/>
    </row>
    <row r="11150" spans="1:5" x14ac:dyDescent="0.25">
      <c r="A11150" s="458">
        <v>44319</v>
      </c>
      <c r="B11150" s="81" t="s">
        <v>9</v>
      </c>
      <c r="C11150" s="460" t="s">
        <v>1202</v>
      </c>
      <c r="D11150" s="459">
        <v>1</v>
      </c>
      <c r="E11150" s="81"/>
    </row>
    <row r="11151" spans="1:5" x14ac:dyDescent="0.25">
      <c r="A11151" s="458">
        <v>44319</v>
      </c>
      <c r="B11151" s="81" t="s">
        <v>9</v>
      </c>
      <c r="C11151" s="81" t="s">
        <v>143</v>
      </c>
      <c r="D11151" s="459">
        <v>4</v>
      </c>
      <c r="E11151" s="81"/>
    </row>
    <row r="11152" spans="1:5" x14ac:dyDescent="0.25">
      <c r="A11152" s="458">
        <v>44319</v>
      </c>
      <c r="B11152" s="81" t="s">
        <v>15</v>
      </c>
      <c r="C11152" s="81" t="s">
        <v>107</v>
      </c>
      <c r="D11152" s="459">
        <v>1</v>
      </c>
      <c r="E11152" s="81"/>
    </row>
    <row r="11153" spans="1:5" x14ac:dyDescent="0.25">
      <c r="A11153" s="458">
        <v>44319</v>
      </c>
      <c r="B11153" s="81" t="s">
        <v>15</v>
      </c>
      <c r="C11153" s="81" t="s">
        <v>1139</v>
      </c>
      <c r="D11153" s="459">
        <v>1</v>
      </c>
      <c r="E11153" s="81"/>
    </row>
    <row r="11154" spans="1:5" x14ac:dyDescent="0.25">
      <c r="A11154" s="458">
        <v>44319</v>
      </c>
      <c r="B11154" s="81" t="s">
        <v>15</v>
      </c>
      <c r="C11154" s="81" t="s">
        <v>283</v>
      </c>
      <c r="D11154" s="459">
        <v>1</v>
      </c>
      <c r="E11154" s="81"/>
    </row>
    <row r="11155" spans="1:5" x14ac:dyDescent="0.25">
      <c r="A11155" s="458">
        <v>44319</v>
      </c>
      <c r="B11155" s="81" t="s">
        <v>11</v>
      </c>
      <c r="C11155" s="81" t="s">
        <v>64</v>
      </c>
      <c r="D11155" s="459">
        <v>5</v>
      </c>
      <c r="E11155" s="81"/>
    </row>
    <row r="11156" spans="1:5" x14ac:dyDescent="0.25">
      <c r="A11156" s="458">
        <v>44319</v>
      </c>
      <c r="B11156" s="81" t="s">
        <v>11</v>
      </c>
      <c r="C11156" s="81" t="s">
        <v>333</v>
      </c>
      <c r="D11156" s="459">
        <v>5</v>
      </c>
      <c r="E11156" s="81"/>
    </row>
    <row r="11157" spans="1:5" x14ac:dyDescent="0.25">
      <c r="A11157" s="458">
        <v>44319</v>
      </c>
      <c r="B11157" s="81" t="s">
        <v>11</v>
      </c>
      <c r="C11157" s="460" t="s">
        <v>1211</v>
      </c>
      <c r="D11157" s="459">
        <v>1</v>
      </c>
      <c r="E11157" s="81"/>
    </row>
    <row r="11158" spans="1:5" x14ac:dyDescent="0.25">
      <c r="A11158" s="458">
        <v>44319</v>
      </c>
      <c r="B11158" s="81" t="s">
        <v>11</v>
      </c>
      <c r="C11158" s="81" t="s">
        <v>11</v>
      </c>
      <c r="D11158" s="459">
        <v>6</v>
      </c>
      <c r="E11158" s="81"/>
    </row>
    <row r="11159" spans="1:5" x14ac:dyDescent="0.25">
      <c r="A11159" s="458">
        <v>44319</v>
      </c>
      <c r="B11159" s="81" t="s">
        <v>11</v>
      </c>
      <c r="C11159" s="81" t="s">
        <v>840</v>
      </c>
      <c r="D11159" s="459">
        <v>2</v>
      </c>
      <c r="E11159" s="81"/>
    </row>
    <row r="11160" spans="1:5" x14ac:dyDescent="0.25">
      <c r="A11160" s="458">
        <v>44319</v>
      </c>
      <c r="B11160" s="81" t="s">
        <v>11</v>
      </c>
      <c r="C11160" s="81" t="s">
        <v>752</v>
      </c>
      <c r="D11160" s="459">
        <v>1</v>
      </c>
      <c r="E11160" s="81"/>
    </row>
    <row r="11161" spans="1:5" x14ac:dyDescent="0.25">
      <c r="A11161" s="458">
        <v>44319</v>
      </c>
      <c r="B11161" s="81" t="s">
        <v>11</v>
      </c>
      <c r="C11161" s="81" t="s">
        <v>133</v>
      </c>
      <c r="D11161" s="459">
        <v>1</v>
      </c>
      <c r="E11161" s="81"/>
    </row>
    <row r="11162" spans="1:5" x14ac:dyDescent="0.25">
      <c r="A11162" s="458">
        <v>44319</v>
      </c>
      <c r="B11162" s="81" t="s">
        <v>12</v>
      </c>
      <c r="C11162" s="116" t="s">
        <v>1223</v>
      </c>
      <c r="D11162" s="459">
        <v>2</v>
      </c>
      <c r="E11162" s="81"/>
    </row>
    <row r="11163" spans="1:5" x14ac:dyDescent="0.25">
      <c r="A11163" s="458">
        <v>44319</v>
      </c>
      <c r="B11163" s="81" t="s">
        <v>12</v>
      </c>
      <c r="C11163" s="460" t="s">
        <v>1224</v>
      </c>
      <c r="D11163" s="459">
        <v>2</v>
      </c>
      <c r="E11163" s="81"/>
    </row>
    <row r="11164" spans="1:5" x14ac:dyDescent="0.25">
      <c r="A11164" s="458">
        <v>44319</v>
      </c>
      <c r="B11164" s="81" t="s">
        <v>12</v>
      </c>
      <c r="C11164" s="81" t="s">
        <v>12</v>
      </c>
      <c r="D11164" s="459">
        <v>18</v>
      </c>
      <c r="E11164" s="81"/>
    </row>
    <row r="11165" spans="1:5" x14ac:dyDescent="0.25">
      <c r="A11165" s="458">
        <v>44319</v>
      </c>
      <c r="B11165" s="81" t="s">
        <v>8</v>
      </c>
      <c r="C11165" s="460" t="s">
        <v>1228</v>
      </c>
      <c r="D11165" s="459">
        <v>3</v>
      </c>
      <c r="E11165" s="81"/>
    </row>
    <row r="11166" spans="1:5" x14ac:dyDescent="0.25">
      <c r="A11166" s="458">
        <v>44319</v>
      </c>
      <c r="B11166" s="81" t="s">
        <v>8</v>
      </c>
      <c r="C11166" s="81" t="s">
        <v>72</v>
      </c>
      <c r="D11166" s="459">
        <v>2</v>
      </c>
      <c r="E11166" s="81"/>
    </row>
    <row r="11167" spans="1:5" x14ac:dyDescent="0.25">
      <c r="A11167" s="458">
        <v>44319</v>
      </c>
      <c r="B11167" s="81" t="s">
        <v>8</v>
      </c>
      <c r="C11167" s="460" t="s">
        <v>1232</v>
      </c>
      <c r="D11167" s="459">
        <v>2</v>
      </c>
      <c r="E11167" s="81"/>
    </row>
    <row r="11168" spans="1:5" x14ac:dyDescent="0.25">
      <c r="A11168" s="458">
        <v>44319</v>
      </c>
      <c r="B11168" s="81" t="s">
        <v>8</v>
      </c>
      <c r="C11168" s="81" t="s">
        <v>58</v>
      </c>
      <c r="D11168" s="459">
        <v>5</v>
      </c>
      <c r="E11168" s="81"/>
    </row>
    <row r="11169" spans="1:5" x14ac:dyDescent="0.25">
      <c r="A11169" s="458">
        <v>44319</v>
      </c>
      <c r="B11169" s="81" t="s">
        <v>8</v>
      </c>
      <c r="C11169" s="81" t="s">
        <v>718</v>
      </c>
      <c r="D11169" s="459">
        <v>2</v>
      </c>
      <c r="E11169" s="81"/>
    </row>
    <row r="11170" spans="1:5" x14ac:dyDescent="0.25">
      <c r="A11170" s="458">
        <v>44319</v>
      </c>
      <c r="B11170" s="81" t="s">
        <v>8</v>
      </c>
      <c r="C11170" s="81" t="s">
        <v>132</v>
      </c>
      <c r="D11170" s="459">
        <v>1</v>
      </c>
      <c r="E11170" s="81"/>
    </row>
    <row r="11171" spans="1:5" x14ac:dyDescent="0.25">
      <c r="A11171" s="458">
        <v>44319</v>
      </c>
      <c r="B11171" s="81" t="s">
        <v>8</v>
      </c>
      <c r="C11171" s="81" t="s">
        <v>203</v>
      </c>
      <c r="D11171" s="459">
        <v>9</v>
      </c>
      <c r="E11171" s="81"/>
    </row>
    <row r="11172" spans="1:5" x14ac:dyDescent="0.25">
      <c r="A11172" s="458">
        <v>44319</v>
      </c>
      <c r="B11172" s="81" t="s">
        <v>8</v>
      </c>
      <c r="C11172" s="81" t="s">
        <v>40</v>
      </c>
      <c r="D11172" s="459">
        <v>1</v>
      </c>
      <c r="E11172" s="81"/>
    </row>
    <row r="11173" spans="1:5" x14ac:dyDescent="0.25">
      <c r="A11173" s="458">
        <v>44319</v>
      </c>
      <c r="B11173" s="81" t="s">
        <v>8</v>
      </c>
      <c r="C11173" s="81" t="s">
        <v>8</v>
      </c>
      <c r="D11173" s="459">
        <v>102</v>
      </c>
      <c r="E11173" s="81"/>
    </row>
    <row r="11174" spans="1:5" x14ac:dyDescent="0.25">
      <c r="A11174" s="458">
        <v>44319</v>
      </c>
      <c r="B11174" s="81" t="s">
        <v>8</v>
      </c>
      <c r="C11174" s="81" t="s">
        <v>185</v>
      </c>
      <c r="D11174" s="459">
        <v>1</v>
      </c>
      <c r="E11174" s="81"/>
    </row>
    <row r="11175" spans="1:5" x14ac:dyDescent="0.25">
      <c r="A11175" s="458">
        <v>44319</v>
      </c>
      <c r="B11175" s="81" t="s">
        <v>8</v>
      </c>
      <c r="C11175" s="81" t="s">
        <v>31</v>
      </c>
      <c r="D11175" s="459">
        <v>4</v>
      </c>
      <c r="E11175" s="81"/>
    </row>
    <row r="11176" spans="1:5" x14ac:dyDescent="0.25">
      <c r="A11176" s="458">
        <v>44319</v>
      </c>
      <c r="B11176" s="81" t="s">
        <v>8</v>
      </c>
      <c r="C11176" s="81" t="s">
        <v>129</v>
      </c>
      <c r="D11176" s="459">
        <v>1</v>
      </c>
      <c r="E11176" s="81"/>
    </row>
    <row r="11177" spans="1:5" x14ac:dyDescent="0.25">
      <c r="A11177" s="458">
        <v>44319</v>
      </c>
      <c r="B11177" s="81" t="s">
        <v>8</v>
      </c>
      <c r="C11177" s="81" t="s">
        <v>79</v>
      </c>
      <c r="D11177" s="459">
        <v>1</v>
      </c>
      <c r="E11177" s="81"/>
    </row>
    <row r="11178" spans="1:5" x14ac:dyDescent="0.25">
      <c r="A11178" s="458">
        <v>44319</v>
      </c>
      <c r="B11178" s="81" t="s">
        <v>8</v>
      </c>
      <c r="C11178" s="81" t="s">
        <v>592</v>
      </c>
      <c r="D11178" s="459">
        <v>1</v>
      </c>
      <c r="E11178" s="81"/>
    </row>
    <row r="11179" spans="1:5" x14ac:dyDescent="0.25">
      <c r="A11179" s="458">
        <v>44319</v>
      </c>
      <c r="B11179" s="81" t="s">
        <v>8</v>
      </c>
      <c r="C11179" s="81" t="s">
        <v>110</v>
      </c>
      <c r="D11179" s="459">
        <v>8</v>
      </c>
      <c r="E11179" s="81"/>
    </row>
    <row r="11180" spans="1:5" x14ac:dyDescent="0.25">
      <c r="A11180" s="458">
        <v>44319</v>
      </c>
      <c r="B11180" s="81" t="s">
        <v>49</v>
      </c>
      <c r="C11180" s="81" t="s">
        <v>49</v>
      </c>
      <c r="D11180" s="459">
        <v>28</v>
      </c>
      <c r="E11180" s="81"/>
    </row>
    <row r="11181" spans="1:5" x14ac:dyDescent="0.25">
      <c r="A11181" s="458">
        <v>44319</v>
      </c>
      <c r="B11181" s="81" t="s">
        <v>50</v>
      </c>
      <c r="C11181" s="460" t="s">
        <v>1248</v>
      </c>
      <c r="D11181" s="459">
        <v>1</v>
      </c>
      <c r="E11181" s="81"/>
    </row>
    <row r="11182" spans="1:5" x14ac:dyDescent="0.25">
      <c r="A11182" s="458">
        <v>44319</v>
      </c>
      <c r="B11182" s="81" t="s">
        <v>50</v>
      </c>
      <c r="C11182" s="460" t="s">
        <v>1250</v>
      </c>
      <c r="D11182" s="459">
        <v>3</v>
      </c>
      <c r="E11182" s="81"/>
    </row>
    <row r="11183" spans="1:5" x14ac:dyDescent="0.25">
      <c r="A11183" s="458">
        <v>44319</v>
      </c>
      <c r="B11183" s="81" t="s">
        <v>50</v>
      </c>
      <c r="C11183" s="81" t="s">
        <v>365</v>
      </c>
      <c r="D11183" s="459">
        <v>14</v>
      </c>
      <c r="E11183" s="81"/>
    </row>
    <row r="11184" spans="1:5" x14ac:dyDescent="0.25">
      <c r="A11184" s="458">
        <v>44319</v>
      </c>
      <c r="B11184" s="81" t="s">
        <v>27</v>
      </c>
      <c r="C11184" s="81" t="s">
        <v>139</v>
      </c>
      <c r="D11184" s="459">
        <v>4</v>
      </c>
      <c r="E11184" s="81"/>
    </row>
    <row r="11185" spans="1:5" x14ac:dyDescent="0.25">
      <c r="A11185" s="458">
        <v>44319</v>
      </c>
      <c r="B11185" s="81" t="s">
        <v>27</v>
      </c>
      <c r="C11185" s="81" t="s">
        <v>233</v>
      </c>
      <c r="D11185" s="459">
        <v>1</v>
      </c>
      <c r="E11185" s="81"/>
    </row>
    <row r="11186" spans="1:5" x14ac:dyDescent="0.25">
      <c r="A11186" s="458">
        <v>44319</v>
      </c>
      <c r="B11186" s="81" t="s">
        <v>27</v>
      </c>
      <c r="C11186" s="81" t="s">
        <v>43</v>
      </c>
      <c r="D11186" s="459">
        <v>22</v>
      </c>
      <c r="E11186" s="81"/>
    </row>
    <row r="11187" spans="1:5" x14ac:dyDescent="0.25">
      <c r="A11187" s="458">
        <v>44319</v>
      </c>
      <c r="B11187" s="81" t="s">
        <v>27</v>
      </c>
      <c r="C11187" s="81" t="s">
        <v>921</v>
      </c>
      <c r="D11187" s="459">
        <v>2</v>
      </c>
      <c r="E11187" s="81"/>
    </row>
    <row r="11188" spans="1:5" x14ac:dyDescent="0.25">
      <c r="A11188" s="458">
        <v>44319</v>
      </c>
      <c r="B11188" s="81" t="s">
        <v>27</v>
      </c>
      <c r="C11188" s="81" t="s">
        <v>619</v>
      </c>
      <c r="D11188" s="459">
        <v>1</v>
      </c>
      <c r="E11188" s="81"/>
    </row>
    <row r="11189" spans="1:5" x14ac:dyDescent="0.25">
      <c r="A11189" s="458">
        <v>44319</v>
      </c>
      <c r="B11189" s="81" t="s">
        <v>27</v>
      </c>
      <c r="C11189" s="81" t="s">
        <v>707</v>
      </c>
      <c r="D11189" s="459">
        <v>1</v>
      </c>
      <c r="E11189" s="81"/>
    </row>
    <row r="11190" spans="1:5" x14ac:dyDescent="0.25">
      <c r="A11190" s="458">
        <v>44319</v>
      </c>
      <c r="B11190" s="81" t="s">
        <v>51</v>
      </c>
      <c r="C11190" s="460" t="s">
        <v>697</v>
      </c>
      <c r="D11190" s="459">
        <v>1</v>
      </c>
      <c r="E11190" s="81"/>
    </row>
    <row r="11191" spans="1:5" x14ac:dyDescent="0.25">
      <c r="A11191" s="458">
        <v>44319</v>
      </c>
      <c r="B11191" s="81" t="s">
        <v>51</v>
      </c>
      <c r="C11191" s="81" t="s">
        <v>51</v>
      </c>
      <c r="D11191" s="459">
        <v>16</v>
      </c>
      <c r="E11191" s="81"/>
    </row>
    <row r="11192" spans="1:5" x14ac:dyDescent="0.25">
      <c r="A11192" s="458">
        <v>44319</v>
      </c>
      <c r="B11192" s="81" t="s">
        <v>10</v>
      </c>
      <c r="C11192" s="81" t="s">
        <v>1027</v>
      </c>
      <c r="D11192" s="459">
        <v>1</v>
      </c>
      <c r="E11192" s="81"/>
    </row>
    <row r="11193" spans="1:5" x14ac:dyDescent="0.25">
      <c r="A11193" s="458">
        <v>44319</v>
      </c>
      <c r="B11193" s="81" t="s">
        <v>10</v>
      </c>
      <c r="C11193" s="81" t="s">
        <v>10</v>
      </c>
      <c r="D11193" s="459">
        <v>22</v>
      </c>
      <c r="E11193" s="81"/>
    </row>
    <row r="11194" spans="1:5" x14ac:dyDescent="0.25">
      <c r="A11194" s="458">
        <v>44320</v>
      </c>
      <c r="B11194" s="81" t="s">
        <v>14</v>
      </c>
      <c r="C11194" s="81" t="s">
        <v>14</v>
      </c>
      <c r="D11194" s="459">
        <v>13</v>
      </c>
      <c r="E11194" s="81"/>
    </row>
    <row r="11195" spans="1:5" x14ac:dyDescent="0.25">
      <c r="A11195" s="458">
        <v>44320</v>
      </c>
      <c r="B11195" s="81" t="s">
        <v>14</v>
      </c>
      <c r="C11195" s="81" t="s">
        <v>16</v>
      </c>
      <c r="D11195" s="459">
        <v>7</v>
      </c>
      <c r="E11195" s="81"/>
    </row>
    <row r="11196" spans="1:5" x14ac:dyDescent="0.25">
      <c r="A11196" s="458">
        <v>44320</v>
      </c>
      <c r="B11196" s="81" t="s">
        <v>14</v>
      </c>
      <c r="C11196" s="81" t="s">
        <v>84</v>
      </c>
      <c r="D11196" s="459">
        <v>7</v>
      </c>
      <c r="E11196" s="81"/>
    </row>
    <row r="11197" spans="1:5" x14ac:dyDescent="0.25">
      <c r="A11197" s="458">
        <v>44320</v>
      </c>
      <c r="B11197" s="81" t="s">
        <v>20</v>
      </c>
      <c r="C11197" s="460" t="s">
        <v>1151</v>
      </c>
      <c r="D11197" s="459">
        <v>1</v>
      </c>
      <c r="E11197" s="81"/>
    </row>
    <row r="11198" spans="1:5" x14ac:dyDescent="0.25">
      <c r="A11198" s="458">
        <v>44320</v>
      </c>
      <c r="B11198" s="81" t="s">
        <v>20</v>
      </c>
      <c r="C11198" s="81" t="s">
        <v>20</v>
      </c>
      <c r="D11198" s="459">
        <v>29</v>
      </c>
      <c r="E11198" s="81"/>
    </row>
    <row r="11199" spans="1:5" x14ac:dyDescent="0.25">
      <c r="A11199" s="458">
        <v>44320</v>
      </c>
      <c r="B11199" s="81" t="s">
        <v>20</v>
      </c>
      <c r="C11199" s="81" t="s">
        <v>648</v>
      </c>
      <c r="D11199" s="459">
        <v>1</v>
      </c>
      <c r="E11199" s="81"/>
    </row>
    <row r="11200" spans="1:5" x14ac:dyDescent="0.25">
      <c r="A11200" s="458">
        <v>44320</v>
      </c>
      <c r="B11200" s="81" t="s">
        <v>13</v>
      </c>
      <c r="C11200" s="460" t="s">
        <v>93</v>
      </c>
      <c r="D11200" s="459">
        <v>1</v>
      </c>
      <c r="E11200" s="81"/>
    </row>
    <row r="11201" spans="1:5" x14ac:dyDescent="0.25">
      <c r="A11201" s="458">
        <v>44320</v>
      </c>
      <c r="B11201" s="81" t="s">
        <v>13</v>
      </c>
      <c r="C11201" s="460" t="s">
        <v>1161</v>
      </c>
      <c r="D11201" s="459">
        <v>1</v>
      </c>
      <c r="E11201" s="81"/>
    </row>
    <row r="11202" spans="1:5" x14ac:dyDescent="0.25">
      <c r="A11202" s="458">
        <v>44320</v>
      </c>
      <c r="B11202" s="81" t="s">
        <v>13</v>
      </c>
      <c r="C11202" s="81" t="s">
        <v>13</v>
      </c>
      <c r="D11202" s="459">
        <v>2</v>
      </c>
      <c r="E11202" s="81"/>
    </row>
    <row r="11203" spans="1:5" x14ac:dyDescent="0.25">
      <c r="A11203" s="458">
        <v>44320</v>
      </c>
      <c r="B11203" s="81" t="s">
        <v>13</v>
      </c>
      <c r="C11203" s="460" t="s">
        <v>1165</v>
      </c>
      <c r="D11203" s="459">
        <v>2</v>
      </c>
      <c r="E11203" s="81"/>
    </row>
    <row r="11204" spans="1:5" x14ac:dyDescent="0.25">
      <c r="A11204" s="458">
        <v>44320</v>
      </c>
      <c r="B11204" s="81" t="s">
        <v>24</v>
      </c>
      <c r="C11204" s="81" t="s">
        <v>23</v>
      </c>
      <c r="D11204" s="459">
        <v>1</v>
      </c>
      <c r="E11204" s="81"/>
    </row>
    <row r="11205" spans="1:5" x14ac:dyDescent="0.25">
      <c r="A11205" s="458">
        <v>44320</v>
      </c>
      <c r="B11205" s="81" t="s">
        <v>24</v>
      </c>
      <c r="C11205" s="81" t="s">
        <v>24</v>
      </c>
      <c r="D11205" s="459">
        <v>3</v>
      </c>
      <c r="E11205" s="81"/>
    </row>
    <row r="11206" spans="1:5" x14ac:dyDescent="0.25">
      <c r="A11206" s="458">
        <v>44320</v>
      </c>
      <c r="B11206" s="81" t="s">
        <v>47</v>
      </c>
      <c r="C11206" s="81" t="s">
        <v>47</v>
      </c>
      <c r="D11206" s="459">
        <v>0</v>
      </c>
      <c r="E11206" s="81"/>
    </row>
    <row r="11207" spans="1:5" x14ac:dyDescent="0.25">
      <c r="A11207" s="458">
        <v>44320</v>
      </c>
      <c r="B11207" s="81" t="s">
        <v>48</v>
      </c>
      <c r="C11207" s="460" t="s">
        <v>1380</v>
      </c>
      <c r="D11207" s="459">
        <v>0</v>
      </c>
      <c r="E11207" s="81"/>
    </row>
    <row r="11208" spans="1:5" x14ac:dyDescent="0.25">
      <c r="A11208" s="458">
        <v>44320</v>
      </c>
      <c r="B11208" s="81" t="s">
        <v>7</v>
      </c>
      <c r="C11208" s="460" t="s">
        <v>1191</v>
      </c>
      <c r="D11208" s="459">
        <v>1</v>
      </c>
      <c r="E11208" s="81"/>
    </row>
    <row r="11209" spans="1:5" x14ac:dyDescent="0.25">
      <c r="A11209" s="458">
        <v>44320</v>
      </c>
      <c r="B11209" s="81" t="s">
        <v>7</v>
      </c>
      <c r="C11209" s="81" t="s">
        <v>7</v>
      </c>
      <c r="D11209" s="459">
        <v>14</v>
      </c>
      <c r="E11209" s="81"/>
    </row>
    <row r="11210" spans="1:5" x14ac:dyDescent="0.25">
      <c r="A11210" s="458">
        <v>44320</v>
      </c>
      <c r="B11210" s="81" t="s">
        <v>9</v>
      </c>
      <c r="C11210" s="460" t="s">
        <v>1192</v>
      </c>
      <c r="D11210" s="459">
        <v>1</v>
      </c>
      <c r="E11210" s="81"/>
    </row>
    <row r="11211" spans="1:5" x14ac:dyDescent="0.25">
      <c r="A11211" s="458">
        <v>44320</v>
      </c>
      <c r="B11211" s="81" t="s">
        <v>9</v>
      </c>
      <c r="C11211" s="81" t="s">
        <v>9</v>
      </c>
      <c r="D11211" s="459">
        <v>70</v>
      </c>
      <c r="E11211" s="81"/>
    </row>
    <row r="11212" spans="1:5" x14ac:dyDescent="0.25">
      <c r="A11212" s="458">
        <v>44320</v>
      </c>
      <c r="B11212" s="81" t="s">
        <v>9</v>
      </c>
      <c r="C11212" s="81" t="s">
        <v>17</v>
      </c>
      <c r="D11212" s="459">
        <v>6</v>
      </c>
      <c r="E11212" s="81"/>
    </row>
    <row r="11213" spans="1:5" x14ac:dyDescent="0.25">
      <c r="A11213" s="458">
        <v>44320</v>
      </c>
      <c r="B11213" s="81" t="s">
        <v>9</v>
      </c>
      <c r="C11213" s="460" t="s">
        <v>933</v>
      </c>
      <c r="D11213" s="459">
        <v>1</v>
      </c>
      <c r="E11213" s="81"/>
    </row>
    <row r="11214" spans="1:5" x14ac:dyDescent="0.25">
      <c r="A11214" s="458">
        <v>44320</v>
      </c>
      <c r="B11214" s="81" t="s">
        <v>9</v>
      </c>
      <c r="C11214" s="460" t="s">
        <v>1202</v>
      </c>
      <c r="D11214" s="459">
        <v>3</v>
      </c>
      <c r="E11214" s="81"/>
    </row>
    <row r="11215" spans="1:5" x14ac:dyDescent="0.25">
      <c r="A11215" s="458">
        <v>44320</v>
      </c>
      <c r="B11215" s="81" t="s">
        <v>9</v>
      </c>
      <c r="C11215" s="81" t="s">
        <v>143</v>
      </c>
      <c r="D11215" s="459">
        <v>10</v>
      </c>
      <c r="E11215" s="81"/>
    </row>
    <row r="11216" spans="1:5" x14ac:dyDescent="0.25">
      <c r="A11216" s="458">
        <v>44320</v>
      </c>
      <c r="B11216" s="81" t="s">
        <v>15</v>
      </c>
      <c r="C11216" s="81" t="s">
        <v>1139</v>
      </c>
      <c r="D11216" s="459">
        <v>6</v>
      </c>
      <c r="E11216" s="81"/>
    </row>
    <row r="11217" spans="1:5" x14ac:dyDescent="0.25">
      <c r="A11217" s="458">
        <v>44320</v>
      </c>
      <c r="B11217" s="81" t="s">
        <v>15</v>
      </c>
      <c r="C11217" s="81" t="s">
        <v>283</v>
      </c>
      <c r="D11217" s="459">
        <v>2</v>
      </c>
      <c r="E11217" s="81"/>
    </row>
    <row r="11218" spans="1:5" x14ac:dyDescent="0.25">
      <c r="A11218" s="458">
        <v>44320</v>
      </c>
      <c r="B11218" s="81" t="s">
        <v>11</v>
      </c>
      <c r="C11218" s="81" t="s">
        <v>11</v>
      </c>
      <c r="D11218" s="459">
        <v>23</v>
      </c>
      <c r="E11218" s="81"/>
    </row>
    <row r="11219" spans="1:5" x14ac:dyDescent="0.25">
      <c r="A11219" s="458">
        <v>44320</v>
      </c>
      <c r="B11219" s="81" t="s">
        <v>11</v>
      </c>
      <c r="C11219" s="81" t="s">
        <v>840</v>
      </c>
      <c r="D11219" s="459">
        <v>1</v>
      </c>
      <c r="E11219" s="81"/>
    </row>
    <row r="11220" spans="1:5" x14ac:dyDescent="0.25">
      <c r="A11220" s="458">
        <v>44320</v>
      </c>
      <c r="B11220" s="81" t="s">
        <v>12</v>
      </c>
      <c r="C11220" s="81" t="s">
        <v>12</v>
      </c>
      <c r="D11220" s="459">
        <v>1</v>
      </c>
      <c r="E11220" s="81"/>
    </row>
    <row r="11221" spans="1:5" x14ac:dyDescent="0.25">
      <c r="A11221" s="458">
        <v>44320</v>
      </c>
      <c r="B11221" s="81" t="s">
        <v>8</v>
      </c>
      <c r="C11221" s="460" t="s">
        <v>1232</v>
      </c>
      <c r="D11221" s="459">
        <v>6</v>
      </c>
      <c r="E11221" s="81"/>
    </row>
    <row r="11222" spans="1:5" x14ac:dyDescent="0.25">
      <c r="A11222" s="458">
        <v>44320</v>
      </c>
      <c r="B11222" s="81" t="s">
        <v>8</v>
      </c>
      <c r="C11222" s="81" t="s">
        <v>140</v>
      </c>
      <c r="D11222" s="459">
        <v>1</v>
      </c>
      <c r="E11222" s="81"/>
    </row>
    <row r="11223" spans="1:5" x14ac:dyDescent="0.25">
      <c r="A11223" s="458">
        <v>44320</v>
      </c>
      <c r="B11223" s="81" t="s">
        <v>8</v>
      </c>
      <c r="C11223" s="81" t="s">
        <v>132</v>
      </c>
      <c r="D11223" s="459">
        <v>3</v>
      </c>
      <c r="E11223" s="81"/>
    </row>
    <row r="11224" spans="1:5" x14ac:dyDescent="0.25">
      <c r="A11224" s="458">
        <v>44320</v>
      </c>
      <c r="B11224" s="81" t="s">
        <v>8</v>
      </c>
      <c r="C11224" s="81" t="s">
        <v>232</v>
      </c>
      <c r="D11224" s="459">
        <v>1</v>
      </c>
      <c r="E11224" s="81"/>
    </row>
    <row r="11225" spans="1:5" x14ac:dyDescent="0.25">
      <c r="A11225" s="458">
        <v>44320</v>
      </c>
      <c r="B11225" s="81" t="s">
        <v>8</v>
      </c>
      <c r="C11225" s="81" t="s">
        <v>203</v>
      </c>
      <c r="D11225" s="459">
        <v>1</v>
      </c>
      <c r="E11225" s="81"/>
    </row>
    <row r="11226" spans="1:5" x14ac:dyDescent="0.25">
      <c r="A11226" s="458">
        <v>44320</v>
      </c>
      <c r="B11226" s="81" t="s">
        <v>8</v>
      </c>
      <c r="C11226" s="81" t="s">
        <v>8</v>
      </c>
      <c r="D11226" s="459">
        <v>17</v>
      </c>
      <c r="E11226" s="81"/>
    </row>
    <row r="11227" spans="1:5" x14ac:dyDescent="0.25">
      <c r="A11227" s="458">
        <v>44320</v>
      </c>
      <c r="B11227" s="81" t="s">
        <v>8</v>
      </c>
      <c r="C11227" s="81" t="s">
        <v>185</v>
      </c>
      <c r="D11227" s="459">
        <v>2</v>
      </c>
      <c r="E11227" s="81"/>
    </row>
    <row r="11228" spans="1:5" x14ac:dyDescent="0.25">
      <c r="A11228" s="458">
        <v>44320</v>
      </c>
      <c r="B11228" s="81" t="s">
        <v>8</v>
      </c>
      <c r="C11228" s="81" t="s">
        <v>31</v>
      </c>
      <c r="D11228" s="459">
        <v>5</v>
      </c>
      <c r="E11228" s="81"/>
    </row>
    <row r="11229" spans="1:5" x14ac:dyDescent="0.25">
      <c r="A11229" s="458">
        <v>44320</v>
      </c>
      <c r="B11229" s="81" t="s">
        <v>8</v>
      </c>
      <c r="C11229" s="81" t="s">
        <v>129</v>
      </c>
      <c r="D11229" s="459">
        <v>1</v>
      </c>
      <c r="E11229" s="81"/>
    </row>
    <row r="11230" spans="1:5" x14ac:dyDescent="0.25">
      <c r="A11230" s="458">
        <v>44320</v>
      </c>
      <c r="B11230" s="81" t="s">
        <v>8</v>
      </c>
      <c r="C11230" s="81" t="s">
        <v>110</v>
      </c>
      <c r="D11230" s="459">
        <v>4</v>
      </c>
      <c r="E11230" s="81"/>
    </row>
    <row r="11231" spans="1:5" x14ac:dyDescent="0.25">
      <c r="A11231" s="458">
        <v>44320</v>
      </c>
      <c r="B11231" s="81" t="s">
        <v>49</v>
      </c>
      <c r="C11231" s="81" t="s">
        <v>49</v>
      </c>
      <c r="D11231" s="459">
        <v>5</v>
      </c>
      <c r="E11231" s="81"/>
    </row>
    <row r="11232" spans="1:5" x14ac:dyDescent="0.25">
      <c r="A11232" s="458">
        <v>44320</v>
      </c>
      <c r="B11232" s="81" t="s">
        <v>50</v>
      </c>
      <c r="C11232" s="460" t="s">
        <v>1248</v>
      </c>
      <c r="D11232" s="459">
        <v>1</v>
      </c>
      <c r="E11232" s="81"/>
    </row>
    <row r="11233" spans="1:5" x14ac:dyDescent="0.25">
      <c r="A11233" s="458">
        <v>44320</v>
      </c>
      <c r="B11233" s="81" t="s">
        <v>50</v>
      </c>
      <c r="C11233" s="460" t="s">
        <v>1250</v>
      </c>
      <c r="D11233" s="459">
        <v>2</v>
      </c>
      <c r="E11233" s="81"/>
    </row>
    <row r="11234" spans="1:5" x14ac:dyDescent="0.25">
      <c r="A11234" s="458">
        <v>44320</v>
      </c>
      <c r="B11234" s="81" t="s">
        <v>50</v>
      </c>
      <c r="C11234" s="116" t="s">
        <v>1140</v>
      </c>
      <c r="D11234" s="459">
        <v>2</v>
      </c>
      <c r="E11234" s="81"/>
    </row>
    <row r="11235" spans="1:5" x14ac:dyDescent="0.25">
      <c r="A11235" s="458">
        <v>44320</v>
      </c>
      <c r="B11235" s="81" t="s">
        <v>50</v>
      </c>
      <c r="C11235" s="81" t="s">
        <v>365</v>
      </c>
      <c r="D11235" s="459">
        <v>2</v>
      </c>
      <c r="E11235" s="81"/>
    </row>
    <row r="11236" spans="1:5" x14ac:dyDescent="0.25">
      <c r="A11236" s="458">
        <v>44320</v>
      </c>
      <c r="B11236" s="81" t="s">
        <v>27</v>
      </c>
      <c r="C11236" s="81" t="s">
        <v>139</v>
      </c>
      <c r="D11236" s="459">
        <v>9</v>
      </c>
      <c r="E11236" s="81"/>
    </row>
    <row r="11237" spans="1:5" x14ac:dyDescent="0.25">
      <c r="A11237" s="458">
        <v>44320</v>
      </c>
      <c r="B11237" s="81" t="s">
        <v>27</v>
      </c>
      <c r="C11237" s="81" t="s">
        <v>43</v>
      </c>
      <c r="D11237" s="459">
        <v>10</v>
      </c>
      <c r="E11237" s="81"/>
    </row>
    <row r="11238" spans="1:5" x14ac:dyDescent="0.25">
      <c r="A11238" s="458">
        <v>44320</v>
      </c>
      <c r="B11238" s="81" t="s">
        <v>51</v>
      </c>
      <c r="C11238" s="81" t="s">
        <v>51</v>
      </c>
      <c r="D11238" s="459">
        <v>0</v>
      </c>
      <c r="E11238" s="81"/>
    </row>
    <row r="11239" spans="1:5" x14ac:dyDescent="0.25">
      <c r="A11239" s="458">
        <v>44320</v>
      </c>
      <c r="B11239" s="81" t="s">
        <v>10</v>
      </c>
      <c r="C11239" s="81" t="s">
        <v>10</v>
      </c>
      <c r="D11239" s="459">
        <v>26</v>
      </c>
      <c r="E11239" s="81"/>
    </row>
    <row r="11240" spans="1:5" x14ac:dyDescent="0.25">
      <c r="A11240" s="458">
        <v>44321</v>
      </c>
      <c r="B11240" s="81" t="s">
        <v>14</v>
      </c>
      <c r="C11240" s="81" t="s">
        <v>14</v>
      </c>
      <c r="D11240" s="459">
        <v>45</v>
      </c>
      <c r="E11240" s="81"/>
    </row>
    <row r="11241" spans="1:5" x14ac:dyDescent="0.25">
      <c r="A11241" s="458">
        <v>44321</v>
      </c>
      <c r="B11241" s="81" t="s">
        <v>14</v>
      </c>
      <c r="C11241" s="460" t="s">
        <v>1150</v>
      </c>
      <c r="D11241" s="459">
        <v>1</v>
      </c>
      <c r="E11241" s="81"/>
    </row>
    <row r="11242" spans="1:5" x14ac:dyDescent="0.25">
      <c r="A11242" s="458">
        <v>44321</v>
      </c>
      <c r="B11242" s="81" t="s">
        <v>14</v>
      </c>
      <c r="C11242" s="81" t="s">
        <v>16</v>
      </c>
      <c r="D11242" s="459">
        <v>23</v>
      </c>
      <c r="E11242" s="81"/>
    </row>
    <row r="11243" spans="1:5" x14ac:dyDescent="0.25">
      <c r="A11243" s="458">
        <v>44321</v>
      </c>
      <c r="B11243" s="81" t="s">
        <v>14</v>
      </c>
      <c r="C11243" s="81" t="s">
        <v>794</v>
      </c>
      <c r="D11243" s="459">
        <v>8</v>
      </c>
      <c r="E11243" s="81"/>
    </row>
    <row r="11244" spans="1:5" x14ac:dyDescent="0.25">
      <c r="A11244" s="458">
        <v>44321</v>
      </c>
      <c r="B11244" s="81" t="s">
        <v>14</v>
      </c>
      <c r="C11244" s="81" t="s">
        <v>84</v>
      </c>
      <c r="D11244" s="459">
        <v>3</v>
      </c>
      <c r="E11244" s="81"/>
    </row>
    <row r="11245" spans="1:5" x14ac:dyDescent="0.25">
      <c r="A11245" s="458">
        <v>44321</v>
      </c>
      <c r="B11245" s="81" t="s">
        <v>20</v>
      </c>
      <c r="C11245" s="460" t="s">
        <v>1151</v>
      </c>
      <c r="D11245" s="459">
        <v>2</v>
      </c>
      <c r="E11245" s="81"/>
    </row>
    <row r="11246" spans="1:5" x14ac:dyDescent="0.25">
      <c r="A11246" s="458">
        <v>44321</v>
      </c>
      <c r="B11246" s="81" t="s">
        <v>20</v>
      </c>
      <c r="C11246" s="81" t="s">
        <v>20</v>
      </c>
      <c r="D11246" s="459">
        <v>87</v>
      </c>
      <c r="E11246" s="81"/>
    </row>
    <row r="11247" spans="1:5" x14ac:dyDescent="0.25">
      <c r="A11247" s="458">
        <v>44321</v>
      </c>
      <c r="B11247" s="81" t="s">
        <v>20</v>
      </c>
      <c r="C11247" s="460" t="s">
        <v>909</v>
      </c>
      <c r="D11247" s="459">
        <v>1</v>
      </c>
      <c r="E11247" s="81"/>
    </row>
    <row r="11248" spans="1:5" x14ac:dyDescent="0.25">
      <c r="A11248" s="458">
        <v>44321</v>
      </c>
      <c r="B11248" s="81" t="s">
        <v>13</v>
      </c>
      <c r="C11248" s="460" t="s">
        <v>93</v>
      </c>
      <c r="D11248" s="459">
        <v>2</v>
      </c>
      <c r="E11248" s="81"/>
    </row>
    <row r="11249" spans="1:5" x14ac:dyDescent="0.25">
      <c r="A11249" s="458">
        <v>44321</v>
      </c>
      <c r="B11249" s="81" t="s">
        <v>13</v>
      </c>
      <c r="C11249" s="460" t="s">
        <v>1157</v>
      </c>
      <c r="D11249" s="459">
        <v>1</v>
      </c>
      <c r="E11249" s="81"/>
    </row>
    <row r="11250" spans="1:5" x14ac:dyDescent="0.25">
      <c r="A11250" s="458">
        <v>44321</v>
      </c>
      <c r="B11250" s="81" t="s">
        <v>13</v>
      </c>
      <c r="C11250" s="460" t="s">
        <v>1161</v>
      </c>
      <c r="D11250" s="459">
        <v>2</v>
      </c>
      <c r="E11250" s="81"/>
    </row>
    <row r="11251" spans="1:5" x14ac:dyDescent="0.25">
      <c r="A11251" s="458">
        <v>44321</v>
      </c>
      <c r="B11251" s="81" t="s">
        <v>13</v>
      </c>
      <c r="C11251" s="81" t="s">
        <v>13</v>
      </c>
      <c r="D11251" s="459">
        <v>4</v>
      </c>
      <c r="E11251" s="81"/>
    </row>
    <row r="11252" spans="1:5" x14ac:dyDescent="0.25">
      <c r="A11252" s="458">
        <v>44321</v>
      </c>
      <c r="B11252" s="81" t="s">
        <v>13</v>
      </c>
      <c r="C11252" s="460" t="s">
        <v>1165</v>
      </c>
      <c r="D11252" s="459">
        <v>12</v>
      </c>
      <c r="E11252" s="81"/>
    </row>
    <row r="11253" spans="1:5" x14ac:dyDescent="0.25">
      <c r="A11253" s="458">
        <v>44321</v>
      </c>
      <c r="B11253" s="81" t="s">
        <v>13</v>
      </c>
      <c r="C11253" s="460" t="s">
        <v>1167</v>
      </c>
      <c r="D11253" s="459">
        <v>6</v>
      </c>
      <c r="E11253" s="81"/>
    </row>
    <row r="11254" spans="1:5" x14ac:dyDescent="0.25">
      <c r="A11254" s="458">
        <v>44321</v>
      </c>
      <c r="B11254" s="81" t="s">
        <v>24</v>
      </c>
      <c r="C11254" s="81" t="s">
        <v>23</v>
      </c>
      <c r="D11254" s="459">
        <v>1</v>
      </c>
      <c r="E11254" s="81"/>
    </row>
    <row r="11255" spans="1:5" x14ac:dyDescent="0.25">
      <c r="A11255" s="458">
        <v>44321</v>
      </c>
      <c r="B11255" s="81" t="s">
        <v>24</v>
      </c>
      <c r="C11255" s="81" t="s">
        <v>24</v>
      </c>
      <c r="D11255" s="459">
        <v>1</v>
      </c>
      <c r="E11255" s="81"/>
    </row>
    <row r="11256" spans="1:5" x14ac:dyDescent="0.25">
      <c r="A11256" s="458">
        <v>44321</v>
      </c>
      <c r="B11256" s="81" t="s">
        <v>47</v>
      </c>
      <c r="C11256" s="81" t="s">
        <v>47</v>
      </c>
      <c r="D11256" s="459">
        <v>8</v>
      </c>
      <c r="E11256" s="81"/>
    </row>
    <row r="11257" spans="1:5" x14ac:dyDescent="0.25">
      <c r="A11257" s="458">
        <v>44321</v>
      </c>
      <c r="B11257" s="81" t="s">
        <v>47</v>
      </c>
      <c r="C11257" s="81" t="s">
        <v>906</v>
      </c>
      <c r="D11257" s="459">
        <v>4</v>
      </c>
      <c r="E11257" s="81"/>
    </row>
    <row r="11258" spans="1:5" x14ac:dyDescent="0.25">
      <c r="A11258" s="458">
        <v>44321</v>
      </c>
      <c r="B11258" s="81" t="s">
        <v>48</v>
      </c>
      <c r="C11258" s="460" t="s">
        <v>1380</v>
      </c>
      <c r="D11258" s="459">
        <v>3</v>
      </c>
      <c r="E11258" s="81"/>
    </row>
    <row r="11259" spans="1:5" x14ac:dyDescent="0.25">
      <c r="A11259" s="458">
        <v>44321</v>
      </c>
      <c r="B11259" s="81" t="s">
        <v>7</v>
      </c>
      <c r="C11259" s="81" t="s">
        <v>7</v>
      </c>
      <c r="D11259" s="459">
        <v>17</v>
      </c>
      <c r="E11259" s="81"/>
    </row>
    <row r="11260" spans="1:5" x14ac:dyDescent="0.25">
      <c r="A11260" s="458">
        <v>44321</v>
      </c>
      <c r="B11260" s="81" t="s">
        <v>9</v>
      </c>
      <c r="C11260" s="460" t="s">
        <v>1192</v>
      </c>
      <c r="D11260" s="459">
        <v>1</v>
      </c>
      <c r="E11260" s="81"/>
    </row>
    <row r="11261" spans="1:5" x14ac:dyDescent="0.25">
      <c r="A11261" s="458">
        <v>44321</v>
      </c>
      <c r="B11261" s="81" t="s">
        <v>9</v>
      </c>
      <c r="C11261" s="81" t="s">
        <v>9</v>
      </c>
      <c r="D11261" s="459">
        <v>63</v>
      </c>
      <c r="E11261" s="81"/>
    </row>
    <row r="11262" spans="1:5" x14ac:dyDescent="0.25">
      <c r="A11262" s="458">
        <v>44321</v>
      </c>
      <c r="B11262" s="81" t="s">
        <v>9</v>
      </c>
      <c r="C11262" s="81" t="s">
        <v>17</v>
      </c>
      <c r="D11262" s="459">
        <v>5</v>
      </c>
      <c r="E11262" s="81"/>
    </row>
    <row r="11263" spans="1:5" x14ac:dyDescent="0.25">
      <c r="A11263" s="458">
        <v>44321</v>
      </c>
      <c r="B11263" s="81" t="s">
        <v>9</v>
      </c>
      <c r="C11263" s="460" t="s">
        <v>1000</v>
      </c>
      <c r="D11263" s="459">
        <v>1</v>
      </c>
      <c r="E11263" s="81"/>
    </row>
    <row r="11264" spans="1:5" x14ac:dyDescent="0.25">
      <c r="A11264" s="458">
        <v>44321</v>
      </c>
      <c r="B11264" s="81" t="s">
        <v>9</v>
      </c>
      <c r="C11264" s="460" t="s">
        <v>1202</v>
      </c>
      <c r="D11264" s="459">
        <v>5</v>
      </c>
      <c r="E11264" s="81"/>
    </row>
    <row r="11265" spans="1:5" x14ac:dyDescent="0.25">
      <c r="A11265" s="458">
        <v>44321</v>
      </c>
      <c r="B11265" s="81" t="s">
        <v>9</v>
      </c>
      <c r="C11265" s="81" t="s">
        <v>143</v>
      </c>
      <c r="D11265" s="459">
        <v>8</v>
      </c>
      <c r="E11265" s="81"/>
    </row>
    <row r="11266" spans="1:5" x14ac:dyDescent="0.25">
      <c r="A11266" s="458">
        <v>44321</v>
      </c>
      <c r="B11266" s="81" t="s">
        <v>15</v>
      </c>
      <c r="C11266" s="81" t="s">
        <v>1139</v>
      </c>
      <c r="D11266" s="459">
        <v>6</v>
      </c>
      <c r="E11266" s="81"/>
    </row>
    <row r="11267" spans="1:5" x14ac:dyDescent="0.25">
      <c r="A11267" s="458">
        <v>44321</v>
      </c>
      <c r="B11267" s="81" t="s">
        <v>11</v>
      </c>
      <c r="C11267" s="81" t="s">
        <v>64</v>
      </c>
      <c r="D11267" s="459">
        <v>6</v>
      </c>
      <c r="E11267" s="81"/>
    </row>
    <row r="11268" spans="1:5" x14ac:dyDescent="0.25">
      <c r="A11268" s="458">
        <v>44321</v>
      </c>
      <c r="B11268" s="81" t="s">
        <v>11</v>
      </c>
      <c r="C11268" s="81" t="s">
        <v>333</v>
      </c>
      <c r="D11268" s="459">
        <v>6</v>
      </c>
      <c r="E11268" s="81"/>
    </row>
    <row r="11269" spans="1:5" x14ac:dyDescent="0.25">
      <c r="A11269" s="458">
        <v>44321</v>
      </c>
      <c r="B11269" s="81" t="s">
        <v>11</v>
      </c>
      <c r="C11269" s="81" t="s">
        <v>11</v>
      </c>
      <c r="D11269" s="459">
        <v>34</v>
      </c>
      <c r="E11269" s="81"/>
    </row>
    <row r="11270" spans="1:5" x14ac:dyDescent="0.25">
      <c r="A11270" s="458">
        <v>44321</v>
      </c>
      <c r="B11270" s="81" t="s">
        <v>11</v>
      </c>
      <c r="C11270" s="81" t="s">
        <v>840</v>
      </c>
      <c r="D11270" s="459">
        <v>1</v>
      </c>
      <c r="E11270" s="81"/>
    </row>
    <row r="11271" spans="1:5" x14ac:dyDescent="0.25">
      <c r="A11271" s="458">
        <v>44321</v>
      </c>
      <c r="B11271" s="81" t="s">
        <v>11</v>
      </c>
      <c r="C11271" s="81" t="s">
        <v>133</v>
      </c>
      <c r="D11271" s="459">
        <v>2</v>
      </c>
      <c r="E11271" s="81"/>
    </row>
    <row r="11272" spans="1:5" x14ac:dyDescent="0.25">
      <c r="A11272" s="458">
        <v>44321</v>
      </c>
      <c r="B11272" s="81" t="s">
        <v>12</v>
      </c>
      <c r="C11272" s="81" t="s">
        <v>73</v>
      </c>
      <c r="D11272" s="459">
        <v>1</v>
      </c>
      <c r="E11272" s="81"/>
    </row>
    <row r="11273" spans="1:5" x14ac:dyDescent="0.25">
      <c r="A11273" s="458">
        <v>44321</v>
      </c>
      <c r="B11273" s="81" t="s">
        <v>12</v>
      </c>
      <c r="C11273" s="460" t="s">
        <v>1224</v>
      </c>
      <c r="D11273" s="459">
        <v>2</v>
      </c>
      <c r="E11273" s="81"/>
    </row>
    <row r="11274" spans="1:5" x14ac:dyDescent="0.25">
      <c r="A11274" s="458">
        <v>44321</v>
      </c>
      <c r="B11274" s="81" t="s">
        <v>8</v>
      </c>
      <c r="C11274" s="81" t="s">
        <v>72</v>
      </c>
      <c r="D11274" s="459">
        <v>1</v>
      </c>
      <c r="E11274" s="81"/>
    </row>
    <row r="11275" spans="1:5" x14ac:dyDescent="0.25">
      <c r="A11275" s="458">
        <v>44321</v>
      </c>
      <c r="B11275" s="81" t="s">
        <v>8</v>
      </c>
      <c r="C11275" s="81" t="s">
        <v>58</v>
      </c>
      <c r="D11275" s="459">
        <v>5</v>
      </c>
      <c r="E11275" s="81"/>
    </row>
    <row r="11276" spans="1:5" x14ac:dyDescent="0.25">
      <c r="A11276" s="458">
        <v>44321</v>
      </c>
      <c r="B11276" s="81" t="s">
        <v>8</v>
      </c>
      <c r="C11276" s="81" t="s">
        <v>140</v>
      </c>
      <c r="D11276" s="459">
        <v>1</v>
      </c>
      <c r="E11276" s="81"/>
    </row>
    <row r="11277" spans="1:5" x14ac:dyDescent="0.25">
      <c r="A11277" s="458">
        <v>44321</v>
      </c>
      <c r="B11277" s="81" t="s">
        <v>8</v>
      </c>
      <c r="C11277" s="81" t="s">
        <v>132</v>
      </c>
      <c r="D11277" s="459">
        <v>3</v>
      </c>
      <c r="E11277" s="81"/>
    </row>
    <row r="11278" spans="1:5" x14ac:dyDescent="0.25">
      <c r="A11278" s="458">
        <v>44321</v>
      </c>
      <c r="B11278" s="81" t="s">
        <v>8</v>
      </c>
      <c r="C11278" s="81" t="s">
        <v>232</v>
      </c>
      <c r="D11278" s="459">
        <v>1</v>
      </c>
      <c r="E11278" s="81"/>
    </row>
    <row r="11279" spans="1:5" x14ac:dyDescent="0.25">
      <c r="A11279" s="458">
        <v>44321</v>
      </c>
      <c r="B11279" s="81" t="s">
        <v>8</v>
      </c>
      <c r="C11279" s="81" t="s">
        <v>203</v>
      </c>
      <c r="D11279" s="459">
        <v>1</v>
      </c>
      <c r="E11279" s="81"/>
    </row>
    <row r="11280" spans="1:5" x14ac:dyDescent="0.25">
      <c r="A11280" s="458">
        <v>44321</v>
      </c>
      <c r="B11280" s="81" t="s">
        <v>8</v>
      </c>
      <c r="C11280" s="81" t="s">
        <v>40</v>
      </c>
      <c r="D11280" s="459">
        <v>2</v>
      </c>
      <c r="E11280" s="81"/>
    </row>
    <row r="11281" spans="1:5" x14ac:dyDescent="0.25">
      <c r="A11281" s="458">
        <v>44321</v>
      </c>
      <c r="B11281" s="81" t="s">
        <v>8</v>
      </c>
      <c r="C11281" s="81" t="s">
        <v>8</v>
      </c>
      <c r="D11281" s="459">
        <v>108</v>
      </c>
      <c r="E11281" s="81"/>
    </row>
    <row r="11282" spans="1:5" x14ac:dyDescent="0.25">
      <c r="A11282" s="458">
        <v>44321</v>
      </c>
      <c r="B11282" s="81" t="s">
        <v>8</v>
      </c>
      <c r="C11282" s="81" t="s">
        <v>185</v>
      </c>
      <c r="D11282" s="459">
        <v>1</v>
      </c>
      <c r="E11282" s="81"/>
    </row>
    <row r="11283" spans="1:5" x14ac:dyDescent="0.25">
      <c r="A11283" s="458">
        <v>44321</v>
      </c>
      <c r="B11283" s="81" t="s">
        <v>8</v>
      </c>
      <c r="C11283" s="81" t="s">
        <v>31</v>
      </c>
      <c r="D11283" s="459">
        <v>3</v>
      </c>
      <c r="E11283" s="81"/>
    </row>
    <row r="11284" spans="1:5" x14ac:dyDescent="0.25">
      <c r="A11284" s="458">
        <v>44321</v>
      </c>
      <c r="B11284" s="81" t="s">
        <v>8</v>
      </c>
      <c r="C11284" s="81" t="s">
        <v>592</v>
      </c>
      <c r="D11284" s="459">
        <v>2</v>
      </c>
      <c r="E11284" s="81"/>
    </row>
    <row r="11285" spans="1:5" x14ac:dyDescent="0.25">
      <c r="A11285" s="458">
        <v>44321</v>
      </c>
      <c r="B11285" s="81" t="s">
        <v>8</v>
      </c>
      <c r="C11285" s="81" t="s">
        <v>110</v>
      </c>
      <c r="D11285" s="459">
        <v>2</v>
      </c>
      <c r="E11285" s="81"/>
    </row>
    <row r="11286" spans="1:5" x14ac:dyDescent="0.25">
      <c r="A11286" s="458">
        <v>44321</v>
      </c>
      <c r="B11286" s="81" t="s">
        <v>49</v>
      </c>
      <c r="C11286" s="460" t="s">
        <v>1246</v>
      </c>
      <c r="D11286" s="459">
        <v>2</v>
      </c>
      <c r="E11286" s="81"/>
    </row>
    <row r="11287" spans="1:5" x14ac:dyDescent="0.25">
      <c r="A11287" s="458">
        <v>44321</v>
      </c>
      <c r="B11287" s="81" t="s">
        <v>49</v>
      </c>
      <c r="C11287" s="81" t="s">
        <v>49</v>
      </c>
      <c r="D11287" s="459">
        <v>8</v>
      </c>
      <c r="E11287" s="81"/>
    </row>
    <row r="11288" spans="1:5" x14ac:dyDescent="0.25">
      <c r="A11288" s="458">
        <v>44321</v>
      </c>
      <c r="B11288" s="81" t="s">
        <v>50</v>
      </c>
      <c r="C11288" s="81" t="s">
        <v>1036</v>
      </c>
      <c r="D11288" s="459">
        <v>1</v>
      </c>
      <c r="E11288" s="81"/>
    </row>
    <row r="11289" spans="1:5" x14ac:dyDescent="0.25">
      <c r="A11289" s="458">
        <v>44321</v>
      </c>
      <c r="B11289" s="81" t="s">
        <v>50</v>
      </c>
      <c r="C11289" s="460" t="s">
        <v>1249</v>
      </c>
      <c r="D11289" s="459">
        <v>1</v>
      </c>
      <c r="E11289" s="81"/>
    </row>
    <row r="11290" spans="1:5" x14ac:dyDescent="0.25">
      <c r="A11290" s="458">
        <v>44321</v>
      </c>
      <c r="B11290" s="81" t="s">
        <v>50</v>
      </c>
      <c r="C11290" s="116" t="s">
        <v>1140</v>
      </c>
      <c r="D11290" s="459">
        <v>4</v>
      </c>
      <c r="E11290" s="81"/>
    </row>
    <row r="11291" spans="1:5" x14ac:dyDescent="0.25">
      <c r="A11291" s="458">
        <v>44321</v>
      </c>
      <c r="B11291" s="81" t="s">
        <v>50</v>
      </c>
      <c r="C11291" s="81" t="s">
        <v>365</v>
      </c>
      <c r="D11291" s="459">
        <v>5</v>
      </c>
      <c r="E11291" s="81"/>
    </row>
    <row r="11292" spans="1:5" x14ac:dyDescent="0.25">
      <c r="A11292" s="458">
        <v>44321</v>
      </c>
      <c r="B11292" s="81" t="s">
        <v>27</v>
      </c>
      <c r="C11292" s="81" t="s">
        <v>139</v>
      </c>
      <c r="D11292" s="459">
        <v>5</v>
      </c>
      <c r="E11292" s="81"/>
    </row>
    <row r="11293" spans="1:5" x14ac:dyDescent="0.25">
      <c r="A11293" s="458">
        <v>44321</v>
      </c>
      <c r="B11293" s="81" t="s">
        <v>27</v>
      </c>
      <c r="C11293" s="81" t="s">
        <v>233</v>
      </c>
      <c r="D11293" s="459">
        <v>1</v>
      </c>
      <c r="E11293" s="81"/>
    </row>
    <row r="11294" spans="1:5" x14ac:dyDescent="0.25">
      <c r="A11294" s="458">
        <v>44321</v>
      </c>
      <c r="B11294" s="81" t="s">
        <v>27</v>
      </c>
      <c r="C11294" s="81" t="s">
        <v>43</v>
      </c>
      <c r="D11294" s="459">
        <v>33</v>
      </c>
      <c r="E11294" s="81"/>
    </row>
    <row r="11295" spans="1:5" x14ac:dyDescent="0.25">
      <c r="A11295" s="458">
        <v>44321</v>
      </c>
      <c r="B11295" s="81" t="s">
        <v>27</v>
      </c>
      <c r="C11295" s="81" t="s">
        <v>851</v>
      </c>
      <c r="D11295" s="459">
        <v>1</v>
      </c>
      <c r="E11295" s="81"/>
    </row>
    <row r="11296" spans="1:5" x14ac:dyDescent="0.25">
      <c r="A11296" s="458">
        <v>44321</v>
      </c>
      <c r="B11296" s="81" t="s">
        <v>27</v>
      </c>
      <c r="C11296" s="81" t="s">
        <v>619</v>
      </c>
      <c r="D11296" s="459">
        <v>1</v>
      </c>
      <c r="E11296" s="81"/>
    </row>
    <row r="11297" spans="1:5" x14ac:dyDescent="0.25">
      <c r="A11297" s="458">
        <v>44321</v>
      </c>
      <c r="B11297" s="81" t="s">
        <v>27</v>
      </c>
      <c r="C11297" s="81" t="s">
        <v>707</v>
      </c>
      <c r="D11297" s="459">
        <v>1</v>
      </c>
      <c r="E11297" s="81"/>
    </row>
    <row r="11298" spans="1:5" x14ac:dyDescent="0.25">
      <c r="A11298" s="458">
        <v>44321</v>
      </c>
      <c r="B11298" s="81" t="s">
        <v>51</v>
      </c>
      <c r="C11298" s="81" t="s">
        <v>747</v>
      </c>
      <c r="D11298" s="459">
        <v>1</v>
      </c>
      <c r="E11298" s="81"/>
    </row>
    <row r="11299" spans="1:5" x14ac:dyDescent="0.25">
      <c r="A11299" s="458">
        <v>44321</v>
      </c>
      <c r="B11299" s="81" t="s">
        <v>51</v>
      </c>
      <c r="C11299" s="81" t="s">
        <v>51</v>
      </c>
      <c r="D11299" s="459">
        <v>4</v>
      </c>
      <c r="E11299" s="81"/>
    </row>
    <row r="11300" spans="1:5" x14ac:dyDescent="0.25">
      <c r="A11300" s="458">
        <v>44321</v>
      </c>
      <c r="B11300" s="81" t="s">
        <v>10</v>
      </c>
      <c r="C11300" s="81" t="s">
        <v>1027</v>
      </c>
      <c r="D11300" s="459">
        <v>4</v>
      </c>
      <c r="E11300" s="81"/>
    </row>
    <row r="11301" spans="1:5" x14ac:dyDescent="0.25">
      <c r="A11301" s="458">
        <v>44321</v>
      </c>
      <c r="B11301" s="81" t="s">
        <v>10</v>
      </c>
      <c r="C11301" s="460" t="s">
        <v>1097</v>
      </c>
      <c r="D11301" s="459">
        <v>1</v>
      </c>
      <c r="E11301" s="81"/>
    </row>
    <row r="11302" spans="1:5" x14ac:dyDescent="0.25">
      <c r="A11302" s="458">
        <v>44321</v>
      </c>
      <c r="B11302" s="81" t="s">
        <v>10</v>
      </c>
      <c r="C11302" s="81" t="s">
        <v>10</v>
      </c>
      <c r="D11302" s="459">
        <v>14</v>
      </c>
      <c r="E11302" s="81"/>
    </row>
    <row r="11303" spans="1:5" x14ac:dyDescent="0.25">
      <c r="A11303" s="458">
        <v>44322</v>
      </c>
      <c r="B11303" s="81" t="s">
        <v>14</v>
      </c>
      <c r="C11303" s="81" t="s">
        <v>14</v>
      </c>
      <c r="D11303" s="459">
        <v>72</v>
      </c>
      <c r="E11303" s="81"/>
    </row>
    <row r="11304" spans="1:5" x14ac:dyDescent="0.25">
      <c r="A11304" s="458">
        <v>44322</v>
      </c>
      <c r="B11304" s="81" t="s">
        <v>14</v>
      </c>
      <c r="C11304" s="81" t="s">
        <v>1043</v>
      </c>
      <c r="D11304" s="459">
        <v>1</v>
      </c>
      <c r="E11304" s="81"/>
    </row>
    <row r="11305" spans="1:5" x14ac:dyDescent="0.25">
      <c r="A11305" s="458">
        <v>44322</v>
      </c>
      <c r="B11305" s="81" t="s">
        <v>14</v>
      </c>
      <c r="C11305" s="460" t="s">
        <v>1150</v>
      </c>
      <c r="D11305" s="459">
        <v>1</v>
      </c>
      <c r="E11305" s="81"/>
    </row>
    <row r="11306" spans="1:5" x14ac:dyDescent="0.25">
      <c r="A11306" s="458">
        <v>44322</v>
      </c>
      <c r="B11306" s="81" t="s">
        <v>14</v>
      </c>
      <c r="C11306" s="81" t="s">
        <v>16</v>
      </c>
      <c r="D11306" s="459">
        <v>17</v>
      </c>
      <c r="E11306" s="81"/>
    </row>
    <row r="11307" spans="1:5" x14ac:dyDescent="0.25">
      <c r="A11307" s="458">
        <v>44322</v>
      </c>
      <c r="B11307" s="81" t="s">
        <v>14</v>
      </c>
      <c r="C11307" s="81" t="s">
        <v>794</v>
      </c>
      <c r="D11307" s="459">
        <v>2</v>
      </c>
      <c r="E11307" s="81"/>
    </row>
    <row r="11308" spans="1:5" x14ac:dyDescent="0.25">
      <c r="A11308" s="458">
        <v>44322</v>
      </c>
      <c r="B11308" s="81" t="s">
        <v>14</v>
      </c>
      <c r="C11308" s="81" t="s">
        <v>84</v>
      </c>
      <c r="D11308" s="459">
        <v>14</v>
      </c>
      <c r="E11308" s="81"/>
    </row>
    <row r="11309" spans="1:5" x14ac:dyDescent="0.25">
      <c r="A11309" s="458">
        <v>44322</v>
      </c>
      <c r="B11309" s="81" t="s">
        <v>20</v>
      </c>
      <c r="C11309" s="460" t="s">
        <v>1151</v>
      </c>
      <c r="D11309" s="459">
        <v>2</v>
      </c>
      <c r="E11309" s="81"/>
    </row>
    <row r="11310" spans="1:5" x14ac:dyDescent="0.25">
      <c r="A11310" s="458">
        <v>44322</v>
      </c>
      <c r="B11310" s="81" t="s">
        <v>20</v>
      </c>
      <c r="C11310" s="81" t="s">
        <v>20</v>
      </c>
      <c r="D11310" s="459">
        <v>95</v>
      </c>
      <c r="E11310" s="81"/>
    </row>
    <row r="11311" spans="1:5" x14ac:dyDescent="0.25">
      <c r="A11311" s="458">
        <v>44322</v>
      </c>
      <c r="B11311" s="81" t="s">
        <v>20</v>
      </c>
      <c r="C11311" s="460" t="s">
        <v>1154</v>
      </c>
      <c r="D11311" s="459">
        <v>1</v>
      </c>
      <c r="E11311" s="81"/>
    </row>
    <row r="11312" spans="1:5" x14ac:dyDescent="0.25">
      <c r="A11312" s="458">
        <v>44322</v>
      </c>
      <c r="B11312" s="81" t="s">
        <v>20</v>
      </c>
      <c r="C11312" s="460" t="s">
        <v>909</v>
      </c>
      <c r="D11312" s="459">
        <v>1</v>
      </c>
      <c r="E11312" s="81"/>
    </row>
    <row r="11313" spans="1:5" x14ac:dyDescent="0.25">
      <c r="A11313" s="458">
        <v>44322</v>
      </c>
      <c r="B11313" s="81" t="s">
        <v>20</v>
      </c>
      <c r="C11313" s="81" t="s">
        <v>363</v>
      </c>
      <c r="D11313" s="459">
        <v>1</v>
      </c>
      <c r="E11313" s="81"/>
    </row>
    <row r="11314" spans="1:5" x14ac:dyDescent="0.25">
      <c r="A11314" s="458">
        <v>44322</v>
      </c>
      <c r="B11314" s="81" t="s">
        <v>20</v>
      </c>
      <c r="C11314" s="81" t="s">
        <v>861</v>
      </c>
      <c r="D11314" s="459">
        <v>1</v>
      </c>
      <c r="E11314" s="81"/>
    </row>
    <row r="11315" spans="1:5" x14ac:dyDescent="0.25">
      <c r="A11315" s="458">
        <v>44322</v>
      </c>
      <c r="B11315" s="81" t="s">
        <v>20</v>
      </c>
      <c r="C11315" s="81" t="s">
        <v>709</v>
      </c>
      <c r="D11315" s="459">
        <v>1</v>
      </c>
      <c r="E11315" s="81"/>
    </row>
    <row r="11316" spans="1:5" x14ac:dyDescent="0.25">
      <c r="A11316" s="458">
        <v>44322</v>
      </c>
      <c r="B11316" s="81" t="s">
        <v>13</v>
      </c>
      <c r="C11316" s="460" t="s">
        <v>1160</v>
      </c>
      <c r="D11316" s="459">
        <v>1</v>
      </c>
      <c r="E11316" s="81"/>
    </row>
    <row r="11317" spans="1:5" x14ac:dyDescent="0.25">
      <c r="A11317" s="458">
        <v>44322</v>
      </c>
      <c r="B11317" s="81" t="s">
        <v>13</v>
      </c>
      <c r="C11317" s="460" t="s">
        <v>1161</v>
      </c>
      <c r="D11317" s="459">
        <v>2</v>
      </c>
      <c r="E11317" s="81"/>
    </row>
    <row r="11318" spans="1:5" x14ac:dyDescent="0.25">
      <c r="A11318" s="458">
        <v>44322</v>
      </c>
      <c r="B11318" s="81" t="s">
        <v>13</v>
      </c>
      <c r="C11318" s="81" t="s">
        <v>13</v>
      </c>
      <c r="D11318" s="459">
        <v>12</v>
      </c>
      <c r="E11318" s="81"/>
    </row>
    <row r="11319" spans="1:5" x14ac:dyDescent="0.25">
      <c r="A11319" s="458">
        <v>44322</v>
      </c>
      <c r="B11319" s="81" t="s">
        <v>13</v>
      </c>
      <c r="C11319" s="460" t="s">
        <v>1165</v>
      </c>
      <c r="D11319" s="459">
        <v>13</v>
      </c>
      <c r="E11319" s="81"/>
    </row>
    <row r="11320" spans="1:5" x14ac:dyDescent="0.25">
      <c r="A11320" s="458">
        <v>44322</v>
      </c>
      <c r="B11320" s="81" t="s">
        <v>13</v>
      </c>
      <c r="C11320" s="460" t="s">
        <v>324</v>
      </c>
      <c r="D11320" s="459">
        <v>1</v>
      </c>
      <c r="E11320" s="81"/>
    </row>
    <row r="11321" spans="1:5" x14ac:dyDescent="0.25">
      <c r="A11321" s="458">
        <v>44322</v>
      </c>
      <c r="B11321" s="81" t="s">
        <v>24</v>
      </c>
      <c r="C11321" s="81" t="s">
        <v>23</v>
      </c>
      <c r="D11321" s="459">
        <v>9</v>
      </c>
      <c r="E11321" s="81"/>
    </row>
    <row r="11322" spans="1:5" x14ac:dyDescent="0.25">
      <c r="A11322" s="458">
        <v>44322</v>
      </c>
      <c r="B11322" s="81" t="s">
        <v>24</v>
      </c>
      <c r="C11322" s="81" t="s">
        <v>24</v>
      </c>
      <c r="D11322" s="459">
        <v>7</v>
      </c>
      <c r="E11322" s="81"/>
    </row>
    <row r="11323" spans="1:5" x14ac:dyDescent="0.25">
      <c r="A11323" s="458">
        <v>44322</v>
      </c>
      <c r="B11323" s="81" t="s">
        <v>47</v>
      </c>
      <c r="C11323" s="81" t="s">
        <v>1033</v>
      </c>
      <c r="D11323" s="459">
        <v>4</v>
      </c>
      <c r="E11323" s="81"/>
    </row>
    <row r="11324" spans="1:5" x14ac:dyDescent="0.25">
      <c r="A11324" s="458">
        <v>44322</v>
      </c>
      <c r="B11324" s="81" t="s">
        <v>47</v>
      </c>
      <c r="C11324" s="81" t="s">
        <v>47</v>
      </c>
      <c r="D11324" s="459">
        <v>8</v>
      </c>
      <c r="E11324" s="81"/>
    </row>
    <row r="11325" spans="1:5" x14ac:dyDescent="0.25">
      <c r="A11325" s="458">
        <v>44322</v>
      </c>
      <c r="B11325" s="81" t="s">
        <v>47</v>
      </c>
      <c r="C11325" s="81" t="s">
        <v>906</v>
      </c>
      <c r="D11325" s="459">
        <v>1</v>
      </c>
      <c r="E11325" s="81"/>
    </row>
    <row r="11326" spans="1:5" x14ac:dyDescent="0.25">
      <c r="A11326" s="458">
        <v>44322</v>
      </c>
      <c r="B11326" s="81" t="s">
        <v>48</v>
      </c>
      <c r="C11326" s="460" t="s">
        <v>1380</v>
      </c>
      <c r="D11326" s="459">
        <v>9</v>
      </c>
      <c r="E11326" s="81"/>
    </row>
    <row r="11327" spans="1:5" x14ac:dyDescent="0.25">
      <c r="A11327" s="458">
        <v>44322</v>
      </c>
      <c r="B11327" s="81" t="s">
        <v>7</v>
      </c>
      <c r="C11327" s="460" t="s">
        <v>1191</v>
      </c>
      <c r="D11327" s="459">
        <v>1</v>
      </c>
      <c r="E11327" s="81"/>
    </row>
    <row r="11328" spans="1:5" x14ac:dyDescent="0.25">
      <c r="A11328" s="458">
        <v>44322</v>
      </c>
      <c r="B11328" s="81" t="s">
        <v>7</v>
      </c>
      <c r="C11328" s="81" t="s">
        <v>7</v>
      </c>
      <c r="D11328" s="459">
        <v>47</v>
      </c>
      <c r="E11328" s="81"/>
    </row>
    <row r="11329" spans="1:5" x14ac:dyDescent="0.25">
      <c r="A11329" s="458">
        <v>44322</v>
      </c>
      <c r="B11329" s="81" t="s">
        <v>9</v>
      </c>
      <c r="C11329" s="460" t="s">
        <v>1192</v>
      </c>
      <c r="D11329" s="459">
        <v>2</v>
      </c>
      <c r="E11329" s="81"/>
    </row>
    <row r="11330" spans="1:5" x14ac:dyDescent="0.25">
      <c r="A11330" s="458">
        <v>44322</v>
      </c>
      <c r="B11330" s="81" t="s">
        <v>9</v>
      </c>
      <c r="C11330" s="81" t="s">
        <v>362</v>
      </c>
      <c r="D11330" s="459">
        <v>2</v>
      </c>
      <c r="E11330" s="81"/>
    </row>
    <row r="11331" spans="1:5" x14ac:dyDescent="0.25">
      <c r="A11331" s="458">
        <v>44322</v>
      </c>
      <c r="B11331" s="81" t="s">
        <v>9</v>
      </c>
      <c r="C11331" s="81" t="s">
        <v>9</v>
      </c>
      <c r="D11331" s="459">
        <v>79</v>
      </c>
      <c r="E11331" s="81"/>
    </row>
    <row r="11332" spans="1:5" x14ac:dyDescent="0.25">
      <c r="A11332" s="458">
        <v>44322</v>
      </c>
      <c r="B11332" s="81" t="s">
        <v>9</v>
      </c>
      <c r="C11332" s="81" t="s">
        <v>17</v>
      </c>
      <c r="D11332" s="459">
        <v>4</v>
      </c>
      <c r="E11332" s="81"/>
    </row>
    <row r="11333" spans="1:5" x14ac:dyDescent="0.25">
      <c r="A11333" s="458">
        <v>44322</v>
      </c>
      <c r="B11333" s="81" t="s">
        <v>9</v>
      </c>
      <c r="C11333" s="460" t="s">
        <v>1202</v>
      </c>
      <c r="D11333" s="459">
        <v>4</v>
      </c>
      <c r="E11333" s="81"/>
    </row>
    <row r="11334" spans="1:5" x14ac:dyDescent="0.25">
      <c r="A11334" s="458">
        <v>44322</v>
      </c>
      <c r="B11334" s="81" t="s">
        <v>9</v>
      </c>
      <c r="C11334" s="81" t="s">
        <v>143</v>
      </c>
      <c r="D11334" s="459">
        <v>10</v>
      </c>
      <c r="E11334" s="81"/>
    </row>
    <row r="11335" spans="1:5" x14ac:dyDescent="0.25">
      <c r="A11335" s="458">
        <v>44322</v>
      </c>
      <c r="B11335" s="81" t="s">
        <v>15</v>
      </c>
      <c r="C11335" s="81" t="s">
        <v>1139</v>
      </c>
      <c r="D11335" s="459">
        <v>4</v>
      </c>
      <c r="E11335" s="81"/>
    </row>
    <row r="11336" spans="1:5" x14ac:dyDescent="0.25">
      <c r="A11336" s="458">
        <v>44322</v>
      </c>
      <c r="B11336" s="81" t="s">
        <v>15</v>
      </c>
      <c r="C11336" s="81" t="s">
        <v>283</v>
      </c>
      <c r="D11336" s="459">
        <v>4</v>
      </c>
      <c r="E11336" s="81"/>
    </row>
    <row r="11337" spans="1:5" x14ac:dyDescent="0.25">
      <c r="A11337" s="458">
        <v>44322</v>
      </c>
      <c r="B11337" s="81" t="s">
        <v>11</v>
      </c>
      <c r="C11337" s="81" t="s">
        <v>64</v>
      </c>
      <c r="D11337" s="459">
        <v>5</v>
      </c>
      <c r="E11337" s="81"/>
    </row>
    <row r="11338" spans="1:5" x14ac:dyDescent="0.25">
      <c r="A11338" s="458">
        <v>44322</v>
      </c>
      <c r="B11338" s="81" t="s">
        <v>11</v>
      </c>
      <c r="C11338" s="81" t="s">
        <v>333</v>
      </c>
      <c r="D11338" s="459">
        <v>5</v>
      </c>
      <c r="E11338" s="81"/>
    </row>
    <row r="11339" spans="1:5" x14ac:dyDescent="0.25">
      <c r="A11339" s="458">
        <v>44322</v>
      </c>
      <c r="B11339" s="81" t="s">
        <v>11</v>
      </c>
      <c r="C11339" s="460" t="s">
        <v>1211</v>
      </c>
      <c r="D11339" s="459">
        <v>1</v>
      </c>
      <c r="E11339" s="81"/>
    </row>
    <row r="11340" spans="1:5" x14ac:dyDescent="0.25">
      <c r="A11340" s="458">
        <v>44322</v>
      </c>
      <c r="B11340" s="81" t="s">
        <v>11</v>
      </c>
      <c r="C11340" s="81" t="s">
        <v>11</v>
      </c>
      <c r="D11340" s="459">
        <v>15</v>
      </c>
      <c r="E11340" s="81"/>
    </row>
    <row r="11341" spans="1:5" x14ac:dyDescent="0.25">
      <c r="A11341" s="458">
        <v>44322</v>
      </c>
      <c r="B11341" s="81" t="s">
        <v>11</v>
      </c>
      <c r="C11341" s="81" t="s">
        <v>840</v>
      </c>
      <c r="D11341" s="459">
        <v>2</v>
      </c>
      <c r="E11341" s="81"/>
    </row>
    <row r="11342" spans="1:5" x14ac:dyDescent="0.25">
      <c r="A11342" s="458">
        <v>44322</v>
      </c>
      <c r="B11342" s="81" t="s">
        <v>11</v>
      </c>
      <c r="C11342" s="81" t="s">
        <v>133</v>
      </c>
      <c r="D11342" s="459">
        <v>6</v>
      </c>
      <c r="E11342" s="81"/>
    </row>
    <row r="11343" spans="1:5" x14ac:dyDescent="0.25">
      <c r="A11343" s="458">
        <v>44322</v>
      </c>
      <c r="B11343" s="81" t="s">
        <v>12</v>
      </c>
      <c r="C11343" s="81" t="s">
        <v>73</v>
      </c>
      <c r="D11343" s="459">
        <v>2</v>
      </c>
      <c r="E11343" s="81"/>
    </row>
    <row r="11344" spans="1:5" x14ac:dyDescent="0.25">
      <c r="A11344" s="458">
        <v>44322</v>
      </c>
      <c r="B11344" s="81" t="s">
        <v>12</v>
      </c>
      <c r="C11344" s="81" t="s">
        <v>937</v>
      </c>
      <c r="D11344" s="459">
        <v>1</v>
      </c>
      <c r="E11344" s="81"/>
    </row>
    <row r="11345" spans="1:5" x14ac:dyDescent="0.25">
      <c r="A11345" s="458">
        <v>44322</v>
      </c>
      <c r="B11345" s="81" t="s">
        <v>12</v>
      </c>
      <c r="C11345" s="460" t="s">
        <v>1222</v>
      </c>
      <c r="D11345" s="459">
        <v>1</v>
      </c>
      <c r="E11345" s="81"/>
    </row>
    <row r="11346" spans="1:5" x14ac:dyDescent="0.25">
      <c r="A11346" s="458">
        <v>44322</v>
      </c>
      <c r="B11346" s="81" t="s">
        <v>12</v>
      </c>
      <c r="C11346" s="116" t="s">
        <v>1223</v>
      </c>
      <c r="D11346" s="459">
        <v>1</v>
      </c>
      <c r="E11346" s="81"/>
    </row>
    <row r="11347" spans="1:5" x14ac:dyDescent="0.25">
      <c r="A11347" s="458">
        <v>44322</v>
      </c>
      <c r="B11347" s="81" t="s">
        <v>12</v>
      </c>
      <c r="C11347" s="460" t="s">
        <v>1224</v>
      </c>
      <c r="D11347" s="459">
        <v>1</v>
      </c>
      <c r="E11347" s="81"/>
    </row>
    <row r="11348" spans="1:5" x14ac:dyDescent="0.25">
      <c r="A11348" s="458">
        <v>44322</v>
      </c>
      <c r="B11348" s="81" t="s">
        <v>12</v>
      </c>
      <c r="C11348" s="81" t="s">
        <v>12</v>
      </c>
      <c r="D11348" s="459">
        <v>21</v>
      </c>
      <c r="E11348" s="81"/>
    </row>
    <row r="11349" spans="1:5" x14ac:dyDescent="0.25">
      <c r="A11349" s="458">
        <v>44322</v>
      </c>
      <c r="B11349" s="81" t="s">
        <v>8</v>
      </c>
      <c r="C11349" s="460" t="s">
        <v>1230</v>
      </c>
      <c r="D11349" s="459">
        <v>1</v>
      </c>
      <c r="E11349" s="81"/>
    </row>
    <row r="11350" spans="1:5" x14ac:dyDescent="0.25">
      <c r="A11350" s="458">
        <v>44322</v>
      </c>
      <c r="B11350" s="81" t="s">
        <v>8</v>
      </c>
      <c r="C11350" s="81" t="s">
        <v>72</v>
      </c>
      <c r="D11350" s="459">
        <v>1</v>
      </c>
      <c r="E11350" s="81"/>
    </row>
    <row r="11351" spans="1:5" x14ac:dyDescent="0.25">
      <c r="A11351" s="458">
        <v>44322</v>
      </c>
      <c r="B11351" s="81" t="s">
        <v>8</v>
      </c>
      <c r="C11351" s="81" t="s">
        <v>58</v>
      </c>
      <c r="D11351" s="459">
        <v>7</v>
      </c>
      <c r="E11351" s="81"/>
    </row>
    <row r="11352" spans="1:5" x14ac:dyDescent="0.25">
      <c r="A11352" s="458">
        <v>44322</v>
      </c>
      <c r="B11352" s="81" t="s">
        <v>8</v>
      </c>
      <c r="C11352" s="81" t="s">
        <v>718</v>
      </c>
      <c r="D11352" s="459">
        <v>2</v>
      </c>
      <c r="E11352" s="81"/>
    </row>
    <row r="11353" spans="1:5" x14ac:dyDescent="0.25">
      <c r="A11353" s="458">
        <v>44322</v>
      </c>
      <c r="B11353" s="81" t="s">
        <v>8</v>
      </c>
      <c r="C11353" s="81" t="s">
        <v>140</v>
      </c>
      <c r="D11353" s="459">
        <v>1</v>
      </c>
      <c r="E11353" s="81"/>
    </row>
    <row r="11354" spans="1:5" x14ac:dyDescent="0.25">
      <c r="A11354" s="458">
        <v>44322</v>
      </c>
      <c r="B11354" s="81" t="s">
        <v>8</v>
      </c>
      <c r="C11354" s="81" t="s">
        <v>132</v>
      </c>
      <c r="D11354" s="459">
        <v>6</v>
      </c>
      <c r="E11354" s="81"/>
    </row>
    <row r="11355" spans="1:5" x14ac:dyDescent="0.25">
      <c r="A11355" s="458">
        <v>44322</v>
      </c>
      <c r="B11355" s="81" t="s">
        <v>8</v>
      </c>
      <c r="C11355" s="81" t="s">
        <v>203</v>
      </c>
      <c r="D11355" s="459">
        <v>3</v>
      </c>
      <c r="E11355" s="81"/>
    </row>
    <row r="11356" spans="1:5" x14ac:dyDescent="0.25">
      <c r="A11356" s="458">
        <v>44322</v>
      </c>
      <c r="B11356" s="81" t="s">
        <v>8</v>
      </c>
      <c r="C11356" s="81" t="s">
        <v>40</v>
      </c>
      <c r="D11356" s="459">
        <v>1</v>
      </c>
      <c r="E11356" s="81"/>
    </row>
    <row r="11357" spans="1:5" x14ac:dyDescent="0.25">
      <c r="A11357" s="458">
        <v>44322</v>
      </c>
      <c r="B11357" s="81" t="s">
        <v>8</v>
      </c>
      <c r="C11357" s="81" t="s">
        <v>8</v>
      </c>
      <c r="D11357" s="459">
        <v>122</v>
      </c>
      <c r="E11357" s="81"/>
    </row>
    <row r="11358" spans="1:5" x14ac:dyDescent="0.25">
      <c r="A11358" s="458">
        <v>44322</v>
      </c>
      <c r="B11358" s="81" t="s">
        <v>8</v>
      </c>
      <c r="C11358" s="81" t="s">
        <v>31</v>
      </c>
      <c r="D11358" s="459">
        <v>6</v>
      </c>
      <c r="E11358" s="81"/>
    </row>
    <row r="11359" spans="1:5" x14ac:dyDescent="0.25">
      <c r="A11359" s="458">
        <v>44322</v>
      </c>
      <c r="B11359" s="81" t="s">
        <v>8</v>
      </c>
      <c r="C11359" s="81" t="s">
        <v>592</v>
      </c>
      <c r="D11359" s="459">
        <v>2</v>
      </c>
      <c r="E11359" s="81"/>
    </row>
    <row r="11360" spans="1:5" x14ac:dyDescent="0.25">
      <c r="A11360" s="458">
        <v>44322</v>
      </c>
      <c r="B11360" s="81" t="s">
        <v>8</v>
      </c>
      <c r="C11360" s="81" t="s">
        <v>110</v>
      </c>
      <c r="D11360" s="459">
        <v>13</v>
      </c>
      <c r="E11360" s="81"/>
    </row>
    <row r="11361" spans="1:5" x14ac:dyDescent="0.25">
      <c r="A11361" s="458">
        <v>44322</v>
      </c>
      <c r="B11361" s="81" t="s">
        <v>49</v>
      </c>
      <c r="C11361" s="460" t="s">
        <v>1246</v>
      </c>
      <c r="D11361" s="459">
        <v>3</v>
      </c>
      <c r="E11361" s="81"/>
    </row>
    <row r="11362" spans="1:5" x14ac:dyDescent="0.25">
      <c r="A11362" s="458">
        <v>44322</v>
      </c>
      <c r="B11362" s="81" t="s">
        <v>49</v>
      </c>
      <c r="C11362" s="81" t="s">
        <v>49</v>
      </c>
      <c r="D11362" s="459">
        <v>10</v>
      </c>
      <c r="E11362" s="81"/>
    </row>
    <row r="11363" spans="1:5" x14ac:dyDescent="0.25">
      <c r="A11363" s="458">
        <v>44322</v>
      </c>
      <c r="B11363" s="81" t="s">
        <v>50</v>
      </c>
      <c r="C11363" s="460" t="s">
        <v>1247</v>
      </c>
      <c r="D11363" s="459">
        <v>1</v>
      </c>
      <c r="E11363" s="81"/>
    </row>
    <row r="11364" spans="1:5" x14ac:dyDescent="0.25">
      <c r="A11364" s="458">
        <v>44322</v>
      </c>
      <c r="B11364" s="81" t="s">
        <v>50</v>
      </c>
      <c r="C11364" s="460" t="s">
        <v>1250</v>
      </c>
      <c r="D11364" s="459">
        <v>2</v>
      </c>
      <c r="E11364" s="81"/>
    </row>
    <row r="11365" spans="1:5" x14ac:dyDescent="0.25">
      <c r="A11365" s="458">
        <v>44322</v>
      </c>
      <c r="B11365" s="81" t="s">
        <v>50</v>
      </c>
      <c r="C11365" s="116" t="s">
        <v>1140</v>
      </c>
      <c r="D11365" s="459">
        <v>8</v>
      </c>
      <c r="E11365" s="81"/>
    </row>
    <row r="11366" spans="1:5" x14ac:dyDescent="0.25">
      <c r="A11366" s="458">
        <v>44322</v>
      </c>
      <c r="B11366" s="81" t="s">
        <v>50</v>
      </c>
      <c r="C11366" s="81" t="s">
        <v>365</v>
      </c>
      <c r="D11366" s="459">
        <v>22</v>
      </c>
      <c r="E11366" s="81"/>
    </row>
    <row r="11367" spans="1:5" x14ac:dyDescent="0.25">
      <c r="A11367" s="458">
        <v>44322</v>
      </c>
      <c r="B11367" s="81" t="s">
        <v>27</v>
      </c>
      <c r="C11367" s="460" t="s">
        <v>1252</v>
      </c>
      <c r="D11367" s="459">
        <v>1</v>
      </c>
      <c r="E11367" s="81"/>
    </row>
    <row r="11368" spans="1:5" x14ac:dyDescent="0.25">
      <c r="A11368" s="458">
        <v>44322</v>
      </c>
      <c r="B11368" s="81" t="s">
        <v>27</v>
      </c>
      <c r="C11368" s="81" t="s">
        <v>139</v>
      </c>
      <c r="D11368" s="459">
        <v>22</v>
      </c>
      <c r="E11368" s="81"/>
    </row>
    <row r="11369" spans="1:5" x14ac:dyDescent="0.25">
      <c r="A11369" s="458">
        <v>44322</v>
      </c>
      <c r="B11369" s="81" t="s">
        <v>27</v>
      </c>
      <c r="C11369" s="81" t="s">
        <v>233</v>
      </c>
      <c r="D11369" s="459">
        <v>3</v>
      </c>
      <c r="E11369" s="81"/>
    </row>
    <row r="11370" spans="1:5" x14ac:dyDescent="0.25">
      <c r="A11370" s="458">
        <v>44322</v>
      </c>
      <c r="B11370" s="81" t="s">
        <v>27</v>
      </c>
      <c r="C11370" s="81" t="s">
        <v>43</v>
      </c>
      <c r="D11370" s="459">
        <v>55</v>
      </c>
      <c r="E11370" s="81"/>
    </row>
    <row r="11371" spans="1:5" x14ac:dyDescent="0.25">
      <c r="A11371" s="458">
        <v>44322</v>
      </c>
      <c r="B11371" s="81" t="s">
        <v>27</v>
      </c>
      <c r="C11371" s="81" t="s">
        <v>928</v>
      </c>
      <c r="D11371" s="459">
        <v>3</v>
      </c>
      <c r="E11371" s="81"/>
    </row>
    <row r="11372" spans="1:5" x14ac:dyDescent="0.25">
      <c r="A11372" s="458">
        <v>44322</v>
      </c>
      <c r="B11372" s="81" t="s">
        <v>27</v>
      </c>
      <c r="C11372" s="81" t="s">
        <v>851</v>
      </c>
      <c r="D11372" s="459">
        <v>4</v>
      </c>
      <c r="E11372" s="81"/>
    </row>
    <row r="11373" spans="1:5" x14ac:dyDescent="0.25">
      <c r="A11373" s="458">
        <v>44322</v>
      </c>
      <c r="B11373" s="81" t="s">
        <v>27</v>
      </c>
      <c r="C11373" s="81" t="s">
        <v>619</v>
      </c>
      <c r="D11373" s="459">
        <v>3</v>
      </c>
      <c r="E11373" s="81"/>
    </row>
    <row r="11374" spans="1:5" x14ac:dyDescent="0.25">
      <c r="A11374" s="458">
        <v>44322</v>
      </c>
      <c r="B11374" s="81" t="s">
        <v>27</v>
      </c>
      <c r="C11374" s="81" t="s">
        <v>707</v>
      </c>
      <c r="D11374" s="459">
        <v>1</v>
      </c>
      <c r="E11374" s="81"/>
    </row>
    <row r="11375" spans="1:5" x14ac:dyDescent="0.25">
      <c r="A11375" s="458">
        <v>44322</v>
      </c>
      <c r="B11375" s="81" t="s">
        <v>51</v>
      </c>
      <c r="C11375" s="81" t="s">
        <v>51</v>
      </c>
      <c r="D11375" s="459">
        <v>4</v>
      </c>
      <c r="E11375" s="81"/>
    </row>
    <row r="11376" spans="1:5" x14ac:dyDescent="0.25">
      <c r="A11376" s="458">
        <v>44322</v>
      </c>
      <c r="B11376" s="81" t="s">
        <v>10</v>
      </c>
      <c r="C11376" s="81" t="s">
        <v>1027</v>
      </c>
      <c r="D11376" s="459">
        <v>3</v>
      </c>
      <c r="E11376" s="81"/>
    </row>
    <row r="11377" spans="1:5" x14ac:dyDescent="0.25">
      <c r="A11377" s="458">
        <v>44322</v>
      </c>
      <c r="B11377" s="81" t="s">
        <v>10</v>
      </c>
      <c r="C11377" s="81" t="s">
        <v>10</v>
      </c>
      <c r="D11377" s="459">
        <v>40</v>
      </c>
      <c r="E11377" s="81"/>
    </row>
    <row r="11378" spans="1:5" x14ac:dyDescent="0.25">
      <c r="A11378" s="458">
        <v>44323</v>
      </c>
      <c r="B11378" s="81" t="s">
        <v>14</v>
      </c>
      <c r="C11378" s="81" t="s">
        <v>14</v>
      </c>
      <c r="D11378" s="459">
        <v>54</v>
      </c>
      <c r="E11378" s="81"/>
    </row>
    <row r="11379" spans="1:5" x14ac:dyDescent="0.25">
      <c r="A11379" s="458">
        <v>44323</v>
      </c>
      <c r="B11379" s="81" t="s">
        <v>14</v>
      </c>
      <c r="C11379" s="460" t="s">
        <v>1150</v>
      </c>
      <c r="D11379" s="459">
        <v>1</v>
      </c>
      <c r="E11379" s="81"/>
    </row>
    <row r="11380" spans="1:5" x14ac:dyDescent="0.25">
      <c r="A11380" s="458">
        <v>44323</v>
      </c>
      <c r="B11380" s="81" t="s">
        <v>14</v>
      </c>
      <c r="C11380" s="81" t="s">
        <v>16</v>
      </c>
      <c r="D11380" s="459">
        <v>18</v>
      </c>
      <c r="E11380" s="81"/>
    </row>
    <row r="11381" spans="1:5" x14ac:dyDescent="0.25">
      <c r="A11381" s="458">
        <v>44323</v>
      </c>
      <c r="B11381" s="81" t="s">
        <v>14</v>
      </c>
      <c r="C11381" s="81" t="s">
        <v>794</v>
      </c>
      <c r="D11381" s="459">
        <v>8</v>
      </c>
      <c r="E11381" s="81"/>
    </row>
    <row r="11382" spans="1:5" x14ac:dyDescent="0.25">
      <c r="A11382" s="458">
        <v>44323</v>
      </c>
      <c r="B11382" s="81" t="s">
        <v>14</v>
      </c>
      <c r="C11382" s="81" t="s">
        <v>84</v>
      </c>
      <c r="D11382" s="459">
        <v>13</v>
      </c>
      <c r="E11382" s="81"/>
    </row>
    <row r="11383" spans="1:5" x14ac:dyDescent="0.25">
      <c r="A11383" s="458">
        <v>44323</v>
      </c>
      <c r="B11383" s="81" t="s">
        <v>20</v>
      </c>
      <c r="C11383" s="460" t="s">
        <v>1151</v>
      </c>
      <c r="D11383" s="459">
        <v>1</v>
      </c>
      <c r="E11383" s="81"/>
    </row>
    <row r="11384" spans="1:5" x14ac:dyDescent="0.25">
      <c r="A11384" s="458">
        <v>44323</v>
      </c>
      <c r="B11384" s="81" t="s">
        <v>20</v>
      </c>
      <c r="C11384" s="81" t="s">
        <v>20</v>
      </c>
      <c r="D11384" s="459">
        <v>77</v>
      </c>
      <c r="E11384" s="81"/>
    </row>
    <row r="11385" spans="1:5" x14ac:dyDescent="0.25">
      <c r="A11385" s="458">
        <v>44323</v>
      </c>
      <c r="B11385" s="81" t="s">
        <v>20</v>
      </c>
      <c r="C11385" s="81" t="s">
        <v>1013</v>
      </c>
      <c r="D11385" s="459">
        <v>1</v>
      </c>
      <c r="E11385" s="81"/>
    </row>
    <row r="11386" spans="1:5" x14ac:dyDescent="0.25">
      <c r="A11386" s="458">
        <v>44323</v>
      </c>
      <c r="B11386" s="81" t="s">
        <v>13</v>
      </c>
      <c r="C11386" s="460" t="s">
        <v>1162</v>
      </c>
      <c r="D11386" s="459">
        <v>1</v>
      </c>
      <c r="E11386" s="81"/>
    </row>
    <row r="11387" spans="1:5" x14ac:dyDescent="0.25">
      <c r="A11387" s="458">
        <v>44323</v>
      </c>
      <c r="B11387" s="81" t="s">
        <v>13</v>
      </c>
      <c r="C11387" s="81" t="s">
        <v>13</v>
      </c>
      <c r="D11387" s="459">
        <v>6</v>
      </c>
      <c r="E11387" s="81"/>
    </row>
    <row r="11388" spans="1:5" x14ac:dyDescent="0.25">
      <c r="A11388" s="458">
        <v>44323</v>
      </c>
      <c r="B11388" s="81" t="s">
        <v>13</v>
      </c>
      <c r="C11388" s="116" t="s">
        <v>1163</v>
      </c>
      <c r="D11388" s="459">
        <v>1</v>
      </c>
      <c r="E11388" s="81"/>
    </row>
    <row r="11389" spans="1:5" x14ac:dyDescent="0.25">
      <c r="A11389" s="458">
        <v>44323</v>
      </c>
      <c r="B11389" s="81" t="s">
        <v>13</v>
      </c>
      <c r="C11389" s="460" t="s">
        <v>1165</v>
      </c>
      <c r="D11389" s="459">
        <v>7</v>
      </c>
      <c r="E11389" s="81"/>
    </row>
    <row r="11390" spans="1:5" x14ac:dyDescent="0.25">
      <c r="A11390" s="458">
        <v>44323</v>
      </c>
      <c r="B11390" s="81" t="s">
        <v>24</v>
      </c>
      <c r="C11390" s="81" t="s">
        <v>23</v>
      </c>
      <c r="D11390" s="459">
        <v>20</v>
      </c>
      <c r="E11390" s="81"/>
    </row>
    <row r="11391" spans="1:5" x14ac:dyDescent="0.25">
      <c r="A11391" s="458">
        <v>44323</v>
      </c>
      <c r="B11391" s="81" t="s">
        <v>24</v>
      </c>
      <c r="C11391" s="81" t="s">
        <v>24</v>
      </c>
      <c r="D11391" s="459">
        <v>2</v>
      </c>
      <c r="E11391" s="81"/>
    </row>
    <row r="11392" spans="1:5" x14ac:dyDescent="0.25">
      <c r="A11392" s="458">
        <v>44323</v>
      </c>
      <c r="B11392" s="81" t="s">
        <v>24</v>
      </c>
      <c r="C11392" s="460" t="s">
        <v>703</v>
      </c>
      <c r="D11392" s="459">
        <v>1</v>
      </c>
      <c r="E11392" s="81"/>
    </row>
    <row r="11393" spans="1:5" x14ac:dyDescent="0.25">
      <c r="A11393" s="458">
        <v>44323</v>
      </c>
      <c r="B11393" s="81" t="s">
        <v>24</v>
      </c>
      <c r="C11393" s="81" t="s">
        <v>192</v>
      </c>
      <c r="D11393" s="459">
        <v>1</v>
      </c>
      <c r="E11393" s="81"/>
    </row>
    <row r="11394" spans="1:5" x14ac:dyDescent="0.25">
      <c r="A11394" s="458">
        <v>44323</v>
      </c>
      <c r="B11394" s="81" t="s">
        <v>24</v>
      </c>
      <c r="C11394" s="81" t="s">
        <v>37</v>
      </c>
      <c r="D11394" s="459">
        <v>2</v>
      </c>
      <c r="E11394" s="81"/>
    </row>
    <row r="11395" spans="1:5" x14ac:dyDescent="0.25">
      <c r="A11395" s="458">
        <v>44323</v>
      </c>
      <c r="B11395" s="81" t="s">
        <v>24</v>
      </c>
      <c r="C11395" s="81" t="s">
        <v>36</v>
      </c>
      <c r="D11395" s="459">
        <v>2</v>
      </c>
      <c r="E11395" s="81"/>
    </row>
    <row r="11396" spans="1:5" x14ac:dyDescent="0.25">
      <c r="A11396" s="458">
        <v>44323</v>
      </c>
      <c r="B11396" s="81" t="s">
        <v>47</v>
      </c>
      <c r="C11396" s="81" t="s">
        <v>47</v>
      </c>
      <c r="D11396" s="459">
        <v>4</v>
      </c>
      <c r="E11396" s="81"/>
    </row>
    <row r="11397" spans="1:5" x14ac:dyDescent="0.25">
      <c r="A11397" s="458">
        <v>44323</v>
      </c>
      <c r="B11397" s="81" t="s">
        <v>48</v>
      </c>
      <c r="C11397" s="460" t="s">
        <v>1380</v>
      </c>
      <c r="D11397" s="459">
        <v>2</v>
      </c>
      <c r="E11397" s="81"/>
    </row>
    <row r="11398" spans="1:5" x14ac:dyDescent="0.25">
      <c r="A11398" s="458">
        <v>44323</v>
      </c>
      <c r="B11398" s="81" t="s">
        <v>7</v>
      </c>
      <c r="C11398" s="460" t="s">
        <v>1188</v>
      </c>
      <c r="D11398" s="459">
        <v>1</v>
      </c>
      <c r="E11398" s="81"/>
    </row>
    <row r="11399" spans="1:5" x14ac:dyDescent="0.25">
      <c r="A11399" s="458">
        <v>44323</v>
      </c>
      <c r="B11399" s="81" t="s">
        <v>7</v>
      </c>
      <c r="C11399" s="460" t="s">
        <v>1191</v>
      </c>
      <c r="D11399" s="459">
        <v>4</v>
      </c>
      <c r="E11399" s="81"/>
    </row>
    <row r="11400" spans="1:5" x14ac:dyDescent="0.25">
      <c r="A11400" s="458">
        <v>44323</v>
      </c>
      <c r="B11400" s="81" t="s">
        <v>7</v>
      </c>
      <c r="C11400" s="81" t="s">
        <v>7</v>
      </c>
      <c r="D11400" s="459">
        <v>36</v>
      </c>
      <c r="E11400" s="81"/>
    </row>
    <row r="11401" spans="1:5" x14ac:dyDescent="0.25">
      <c r="A11401" s="458">
        <v>44323</v>
      </c>
      <c r="B11401" s="81" t="s">
        <v>9</v>
      </c>
      <c r="C11401" s="81" t="s">
        <v>9</v>
      </c>
      <c r="D11401" s="459">
        <v>79</v>
      </c>
      <c r="E11401" s="81"/>
    </row>
    <row r="11402" spans="1:5" x14ac:dyDescent="0.25">
      <c r="A11402" s="458">
        <v>44323</v>
      </c>
      <c r="B11402" s="81" t="s">
        <v>9</v>
      </c>
      <c r="C11402" s="461" t="s">
        <v>706</v>
      </c>
      <c r="D11402" s="459">
        <v>1</v>
      </c>
      <c r="E11402" s="81"/>
    </row>
    <row r="11403" spans="1:5" x14ac:dyDescent="0.25">
      <c r="A11403" s="458">
        <v>44323</v>
      </c>
      <c r="B11403" s="81" t="s">
        <v>9</v>
      </c>
      <c r="C11403" s="81" t="s">
        <v>17</v>
      </c>
      <c r="D11403" s="459">
        <v>8</v>
      </c>
      <c r="E11403" s="81"/>
    </row>
    <row r="11404" spans="1:5" x14ac:dyDescent="0.25">
      <c r="A11404" s="458">
        <v>44323</v>
      </c>
      <c r="B11404" s="81" t="s">
        <v>9</v>
      </c>
      <c r="C11404" s="460" t="s">
        <v>1202</v>
      </c>
      <c r="D11404" s="459">
        <v>5</v>
      </c>
      <c r="E11404" s="81"/>
    </row>
    <row r="11405" spans="1:5" x14ac:dyDescent="0.25">
      <c r="A11405" s="458">
        <v>44323</v>
      </c>
      <c r="B11405" s="81" t="s">
        <v>9</v>
      </c>
      <c r="C11405" s="81" t="s">
        <v>143</v>
      </c>
      <c r="D11405" s="459">
        <v>10</v>
      </c>
      <c r="E11405" s="81"/>
    </row>
    <row r="11406" spans="1:5" x14ac:dyDescent="0.25">
      <c r="A11406" s="458">
        <v>44323</v>
      </c>
      <c r="B11406" s="81" t="s">
        <v>15</v>
      </c>
      <c r="C11406" s="81" t="s">
        <v>107</v>
      </c>
      <c r="D11406" s="459">
        <v>1</v>
      </c>
      <c r="E11406" s="81"/>
    </row>
    <row r="11407" spans="1:5" x14ac:dyDescent="0.25">
      <c r="A11407" s="458">
        <v>44323</v>
      </c>
      <c r="B11407" s="81" t="s">
        <v>15</v>
      </c>
      <c r="C11407" s="81" t="s">
        <v>1139</v>
      </c>
      <c r="D11407" s="459">
        <v>5</v>
      </c>
      <c r="E11407" s="81"/>
    </row>
    <row r="11408" spans="1:5" x14ac:dyDescent="0.25">
      <c r="A11408" s="458">
        <v>44323</v>
      </c>
      <c r="B11408" s="81" t="s">
        <v>15</v>
      </c>
      <c r="C11408" s="81" t="s">
        <v>283</v>
      </c>
      <c r="D11408" s="459">
        <v>5</v>
      </c>
      <c r="E11408" s="81"/>
    </row>
    <row r="11409" spans="1:5" x14ac:dyDescent="0.25">
      <c r="A11409" s="458">
        <v>44323</v>
      </c>
      <c r="B11409" s="81" t="s">
        <v>11</v>
      </c>
      <c r="C11409" s="81" t="s">
        <v>64</v>
      </c>
      <c r="D11409" s="459">
        <v>2</v>
      </c>
      <c r="E11409" s="81"/>
    </row>
    <row r="11410" spans="1:5" x14ac:dyDescent="0.25">
      <c r="A11410" s="458">
        <v>44323</v>
      </c>
      <c r="B11410" s="81" t="s">
        <v>11</v>
      </c>
      <c r="C11410" s="81" t="s">
        <v>333</v>
      </c>
      <c r="D11410" s="459">
        <v>3</v>
      </c>
      <c r="E11410" s="81"/>
    </row>
    <row r="11411" spans="1:5" x14ac:dyDescent="0.25">
      <c r="A11411" s="458">
        <v>44323</v>
      </c>
      <c r="B11411" s="81" t="s">
        <v>11</v>
      </c>
      <c r="C11411" s="81" t="s">
        <v>11</v>
      </c>
      <c r="D11411" s="459">
        <v>6</v>
      </c>
      <c r="E11411" s="81"/>
    </row>
    <row r="11412" spans="1:5" x14ac:dyDescent="0.25">
      <c r="A11412" s="458">
        <v>44323</v>
      </c>
      <c r="B11412" s="81" t="s">
        <v>11</v>
      </c>
      <c r="C11412" s="81" t="s">
        <v>133</v>
      </c>
      <c r="D11412" s="459">
        <v>2</v>
      </c>
      <c r="E11412" s="81"/>
    </row>
    <row r="11413" spans="1:5" x14ac:dyDescent="0.25">
      <c r="A11413" s="458">
        <v>44323</v>
      </c>
      <c r="B11413" s="81" t="s">
        <v>12</v>
      </c>
      <c r="C11413" s="460" t="s">
        <v>1216</v>
      </c>
      <c r="D11413" s="459">
        <v>1</v>
      </c>
      <c r="E11413" s="81"/>
    </row>
    <row r="11414" spans="1:5" x14ac:dyDescent="0.25">
      <c r="A11414" s="458">
        <v>44323</v>
      </c>
      <c r="B11414" s="81" t="s">
        <v>12</v>
      </c>
      <c r="C11414" s="81" t="s">
        <v>73</v>
      </c>
      <c r="D11414" s="459">
        <v>2</v>
      </c>
      <c r="E11414" s="81"/>
    </row>
    <row r="11415" spans="1:5" x14ac:dyDescent="0.25">
      <c r="A11415" s="458">
        <v>44323</v>
      </c>
      <c r="B11415" s="81" t="s">
        <v>12</v>
      </c>
      <c r="C11415" s="460" t="s">
        <v>1224</v>
      </c>
      <c r="D11415" s="459">
        <v>1</v>
      </c>
      <c r="E11415" s="81"/>
    </row>
    <row r="11416" spans="1:5" x14ac:dyDescent="0.25">
      <c r="A11416" s="458">
        <v>44323</v>
      </c>
      <c r="B11416" s="81" t="s">
        <v>12</v>
      </c>
      <c r="C11416" s="81" t="s">
        <v>12</v>
      </c>
      <c r="D11416" s="459">
        <v>18</v>
      </c>
      <c r="E11416" s="81"/>
    </row>
    <row r="11417" spans="1:5" x14ac:dyDescent="0.25">
      <c r="A11417" s="458">
        <v>44323</v>
      </c>
      <c r="B11417" s="81" t="s">
        <v>8</v>
      </c>
      <c r="C11417" s="81" t="s">
        <v>72</v>
      </c>
      <c r="D11417" s="459">
        <v>4</v>
      </c>
      <c r="E11417" s="81"/>
    </row>
    <row r="11418" spans="1:5" x14ac:dyDescent="0.25">
      <c r="A11418" s="458">
        <v>44323</v>
      </c>
      <c r="B11418" s="81" t="s">
        <v>8</v>
      </c>
      <c r="C11418" s="460" t="s">
        <v>1232</v>
      </c>
      <c r="D11418" s="459">
        <v>3</v>
      </c>
      <c r="E11418" s="81"/>
    </row>
    <row r="11419" spans="1:5" x14ac:dyDescent="0.25">
      <c r="A11419" s="458">
        <v>44323</v>
      </c>
      <c r="B11419" s="81" t="s">
        <v>8</v>
      </c>
      <c r="C11419" s="81" t="s">
        <v>58</v>
      </c>
      <c r="D11419" s="459">
        <v>8</v>
      </c>
      <c r="E11419" s="81"/>
    </row>
    <row r="11420" spans="1:5" x14ac:dyDescent="0.25">
      <c r="A11420" s="458">
        <v>44323</v>
      </c>
      <c r="B11420" s="81" t="s">
        <v>8</v>
      </c>
      <c r="C11420" s="81" t="s">
        <v>113</v>
      </c>
      <c r="D11420" s="459">
        <v>1</v>
      </c>
      <c r="E11420" s="81"/>
    </row>
    <row r="11421" spans="1:5" x14ac:dyDescent="0.25">
      <c r="A11421" s="458">
        <v>44323</v>
      </c>
      <c r="B11421" s="81" t="s">
        <v>8</v>
      </c>
      <c r="C11421" s="81" t="s">
        <v>140</v>
      </c>
      <c r="D11421" s="459">
        <v>1</v>
      </c>
      <c r="E11421" s="81"/>
    </row>
    <row r="11422" spans="1:5" x14ac:dyDescent="0.25">
      <c r="A11422" s="458">
        <v>44323</v>
      </c>
      <c r="B11422" s="81" t="s">
        <v>8</v>
      </c>
      <c r="C11422" s="81" t="s">
        <v>132</v>
      </c>
      <c r="D11422" s="459">
        <v>3</v>
      </c>
      <c r="E11422" s="81"/>
    </row>
    <row r="11423" spans="1:5" x14ac:dyDescent="0.25">
      <c r="A11423" s="458">
        <v>44323</v>
      </c>
      <c r="B11423" s="81" t="s">
        <v>8</v>
      </c>
      <c r="C11423" s="81" t="s">
        <v>203</v>
      </c>
      <c r="D11423" s="459">
        <v>1</v>
      </c>
      <c r="E11423" s="81"/>
    </row>
    <row r="11424" spans="1:5" x14ac:dyDescent="0.25">
      <c r="A11424" s="458">
        <v>44323</v>
      </c>
      <c r="B11424" s="81" t="s">
        <v>8</v>
      </c>
      <c r="C11424" s="81" t="s">
        <v>40</v>
      </c>
      <c r="D11424" s="459">
        <v>1</v>
      </c>
      <c r="E11424" s="81"/>
    </row>
    <row r="11425" spans="1:5" x14ac:dyDescent="0.25">
      <c r="A11425" s="458">
        <v>44323</v>
      </c>
      <c r="B11425" s="81" t="s">
        <v>8</v>
      </c>
      <c r="C11425" s="81" t="s">
        <v>8</v>
      </c>
      <c r="D11425" s="459">
        <v>97</v>
      </c>
      <c r="E11425" s="81"/>
    </row>
    <row r="11426" spans="1:5" x14ac:dyDescent="0.25">
      <c r="A11426" s="458">
        <v>44323</v>
      </c>
      <c r="B11426" s="81" t="s">
        <v>8</v>
      </c>
      <c r="C11426" s="81" t="s">
        <v>31</v>
      </c>
      <c r="D11426" s="459">
        <v>6</v>
      </c>
      <c r="E11426" s="81"/>
    </row>
    <row r="11427" spans="1:5" x14ac:dyDescent="0.25">
      <c r="A11427" s="458">
        <v>44323</v>
      </c>
      <c r="B11427" s="81" t="s">
        <v>8</v>
      </c>
      <c r="C11427" s="81" t="s">
        <v>79</v>
      </c>
      <c r="D11427" s="459">
        <v>1</v>
      </c>
      <c r="E11427" s="81"/>
    </row>
    <row r="11428" spans="1:5" x14ac:dyDescent="0.25">
      <c r="A11428" s="458">
        <v>44323</v>
      </c>
      <c r="B11428" s="81" t="s">
        <v>8</v>
      </c>
      <c r="C11428" s="81" t="s">
        <v>592</v>
      </c>
      <c r="D11428" s="459">
        <v>1</v>
      </c>
      <c r="E11428" s="81"/>
    </row>
    <row r="11429" spans="1:5" x14ac:dyDescent="0.25">
      <c r="A11429" s="458">
        <v>44323</v>
      </c>
      <c r="B11429" s="81" t="s">
        <v>8</v>
      </c>
      <c r="C11429" s="81" t="s">
        <v>110</v>
      </c>
      <c r="D11429" s="459">
        <v>9</v>
      </c>
      <c r="E11429" s="81"/>
    </row>
    <row r="11430" spans="1:5" x14ac:dyDescent="0.25">
      <c r="A11430" s="458">
        <v>44323</v>
      </c>
      <c r="B11430" s="81" t="s">
        <v>49</v>
      </c>
      <c r="C11430" s="460" t="s">
        <v>1246</v>
      </c>
      <c r="D11430" s="459">
        <v>1</v>
      </c>
      <c r="E11430" s="81"/>
    </row>
    <row r="11431" spans="1:5" x14ac:dyDescent="0.25">
      <c r="A11431" s="458">
        <v>44323</v>
      </c>
      <c r="B11431" s="81" t="s">
        <v>49</v>
      </c>
      <c r="C11431" s="81" t="s">
        <v>49</v>
      </c>
      <c r="D11431" s="459">
        <v>8</v>
      </c>
      <c r="E11431" s="81"/>
    </row>
    <row r="11432" spans="1:5" x14ac:dyDescent="0.25">
      <c r="A11432" s="458">
        <v>44323</v>
      </c>
      <c r="B11432" s="81" t="s">
        <v>50</v>
      </c>
      <c r="C11432" s="81" t="s">
        <v>804</v>
      </c>
      <c r="D11432" s="459">
        <v>1</v>
      </c>
      <c r="E11432" s="81"/>
    </row>
    <row r="11433" spans="1:5" x14ac:dyDescent="0.25">
      <c r="A11433" s="458">
        <v>44323</v>
      </c>
      <c r="B11433" s="81" t="s">
        <v>50</v>
      </c>
      <c r="C11433" s="460" t="s">
        <v>1248</v>
      </c>
      <c r="D11433" s="459">
        <v>1</v>
      </c>
      <c r="E11433" s="81"/>
    </row>
    <row r="11434" spans="1:5" x14ac:dyDescent="0.25">
      <c r="A11434" s="458">
        <v>44323</v>
      </c>
      <c r="B11434" s="81" t="s">
        <v>50</v>
      </c>
      <c r="C11434" s="460" t="s">
        <v>1250</v>
      </c>
      <c r="D11434" s="459">
        <v>2</v>
      </c>
      <c r="E11434" s="81"/>
    </row>
    <row r="11435" spans="1:5" x14ac:dyDescent="0.25">
      <c r="A11435" s="458">
        <v>44323</v>
      </c>
      <c r="B11435" s="81" t="s">
        <v>50</v>
      </c>
      <c r="C11435" s="116" t="s">
        <v>1140</v>
      </c>
      <c r="D11435" s="459">
        <v>9</v>
      </c>
      <c r="E11435" s="81"/>
    </row>
    <row r="11436" spans="1:5" x14ac:dyDescent="0.25">
      <c r="A11436" s="458">
        <v>44323</v>
      </c>
      <c r="B11436" s="81" t="s">
        <v>50</v>
      </c>
      <c r="C11436" s="81" t="s">
        <v>365</v>
      </c>
      <c r="D11436" s="459">
        <v>18</v>
      </c>
      <c r="E11436" s="81"/>
    </row>
    <row r="11437" spans="1:5" x14ac:dyDescent="0.25">
      <c r="A11437" s="458">
        <v>44323</v>
      </c>
      <c r="B11437" s="81" t="s">
        <v>27</v>
      </c>
      <c r="C11437" s="81" t="s">
        <v>139</v>
      </c>
      <c r="D11437" s="459">
        <v>25</v>
      </c>
      <c r="E11437" s="81"/>
    </row>
    <row r="11438" spans="1:5" x14ac:dyDescent="0.25">
      <c r="A11438" s="458">
        <v>44323</v>
      </c>
      <c r="B11438" s="81" t="s">
        <v>27</v>
      </c>
      <c r="C11438" s="81" t="s">
        <v>233</v>
      </c>
      <c r="D11438" s="459">
        <v>5</v>
      </c>
      <c r="E11438" s="81"/>
    </row>
    <row r="11439" spans="1:5" x14ac:dyDescent="0.25">
      <c r="A11439" s="458">
        <v>44323</v>
      </c>
      <c r="B11439" s="81" t="s">
        <v>27</v>
      </c>
      <c r="C11439" s="81" t="s">
        <v>43</v>
      </c>
      <c r="D11439" s="459">
        <v>49</v>
      </c>
      <c r="E11439" s="81"/>
    </row>
    <row r="11440" spans="1:5" x14ac:dyDescent="0.25">
      <c r="A11440" s="458">
        <v>44323</v>
      </c>
      <c r="B11440" s="81" t="s">
        <v>27</v>
      </c>
      <c r="C11440" s="81" t="s">
        <v>1023</v>
      </c>
      <c r="D11440" s="459">
        <v>1</v>
      </c>
      <c r="E11440" s="81"/>
    </row>
    <row r="11441" spans="1:5" x14ac:dyDescent="0.25">
      <c r="A11441" s="458">
        <v>44323</v>
      </c>
      <c r="B11441" s="81" t="s">
        <v>27</v>
      </c>
      <c r="C11441" s="81" t="s">
        <v>928</v>
      </c>
      <c r="D11441" s="459">
        <v>3</v>
      </c>
      <c r="E11441" s="81"/>
    </row>
    <row r="11442" spans="1:5" x14ac:dyDescent="0.25">
      <c r="A11442" s="458">
        <v>44323</v>
      </c>
      <c r="B11442" s="81" t="s">
        <v>27</v>
      </c>
      <c r="C11442" s="81" t="s">
        <v>851</v>
      </c>
      <c r="D11442" s="459">
        <v>1</v>
      </c>
      <c r="E11442" s="81"/>
    </row>
    <row r="11443" spans="1:5" x14ac:dyDescent="0.25">
      <c r="A11443" s="458">
        <v>44323</v>
      </c>
      <c r="B11443" s="81" t="s">
        <v>27</v>
      </c>
      <c r="C11443" s="81" t="s">
        <v>619</v>
      </c>
      <c r="D11443" s="459">
        <v>1</v>
      </c>
      <c r="E11443" s="81"/>
    </row>
    <row r="11444" spans="1:5" x14ac:dyDescent="0.25">
      <c r="A11444" s="458">
        <v>44323</v>
      </c>
      <c r="B11444" s="81" t="s">
        <v>27</v>
      </c>
      <c r="C11444" s="460" t="s">
        <v>1257</v>
      </c>
      <c r="D11444" s="459">
        <v>1</v>
      </c>
      <c r="E11444" s="81"/>
    </row>
    <row r="11445" spans="1:5" x14ac:dyDescent="0.25">
      <c r="A11445" s="458">
        <v>44323</v>
      </c>
      <c r="B11445" s="81" t="s">
        <v>51</v>
      </c>
      <c r="C11445" s="81" t="s">
        <v>51</v>
      </c>
      <c r="D11445" s="459">
        <v>16</v>
      </c>
      <c r="E11445" s="81"/>
    </row>
    <row r="11446" spans="1:5" x14ac:dyDescent="0.25">
      <c r="A11446" s="458">
        <v>44323</v>
      </c>
      <c r="B11446" s="81" t="s">
        <v>10</v>
      </c>
      <c r="C11446" s="81" t="s">
        <v>1027</v>
      </c>
      <c r="D11446" s="459">
        <v>6</v>
      </c>
      <c r="E11446" s="81"/>
    </row>
    <row r="11447" spans="1:5" x14ac:dyDescent="0.25">
      <c r="A11447" s="458">
        <v>44323</v>
      </c>
      <c r="B11447" s="81" t="s">
        <v>10</v>
      </c>
      <c r="C11447" s="81" t="s">
        <v>10</v>
      </c>
      <c r="D11447" s="459">
        <v>30</v>
      </c>
      <c r="E11447" s="81"/>
    </row>
    <row r="11448" spans="1:5" x14ac:dyDescent="0.25">
      <c r="A11448" s="458">
        <v>44324</v>
      </c>
      <c r="B11448" s="81" t="s">
        <v>14</v>
      </c>
      <c r="C11448" s="81" t="s">
        <v>936</v>
      </c>
      <c r="D11448" s="459">
        <v>2</v>
      </c>
      <c r="E11448" s="81"/>
    </row>
    <row r="11449" spans="1:5" x14ac:dyDescent="0.25">
      <c r="A11449" s="458">
        <v>44324</v>
      </c>
      <c r="B11449" s="81" t="s">
        <v>14</v>
      </c>
      <c r="C11449" s="81" t="s">
        <v>14</v>
      </c>
      <c r="D11449" s="459">
        <v>51</v>
      </c>
      <c r="E11449" s="81"/>
    </row>
    <row r="11450" spans="1:5" x14ac:dyDescent="0.25">
      <c r="A11450" s="458">
        <v>44324</v>
      </c>
      <c r="B11450" s="81" t="s">
        <v>14</v>
      </c>
      <c r="C11450" s="81" t="s">
        <v>1020</v>
      </c>
      <c r="D11450" s="459">
        <v>1</v>
      </c>
      <c r="E11450" s="81"/>
    </row>
    <row r="11451" spans="1:5" x14ac:dyDescent="0.25">
      <c r="A11451" s="458">
        <v>44324</v>
      </c>
      <c r="B11451" s="81" t="s">
        <v>14</v>
      </c>
      <c r="C11451" s="81" t="s">
        <v>1043</v>
      </c>
      <c r="D11451" s="459">
        <v>1</v>
      </c>
      <c r="E11451" s="81"/>
    </row>
    <row r="11452" spans="1:5" x14ac:dyDescent="0.25">
      <c r="A11452" s="458">
        <v>44324</v>
      </c>
      <c r="B11452" s="81" t="s">
        <v>14</v>
      </c>
      <c r="C11452" s="81" t="s">
        <v>16</v>
      </c>
      <c r="D11452" s="459">
        <v>31</v>
      </c>
      <c r="E11452" s="81"/>
    </row>
    <row r="11453" spans="1:5" x14ac:dyDescent="0.25">
      <c r="A11453" s="458">
        <v>44324</v>
      </c>
      <c r="B11453" s="81" t="s">
        <v>14</v>
      </c>
      <c r="C11453" s="81" t="s">
        <v>794</v>
      </c>
      <c r="D11453" s="459">
        <v>3</v>
      </c>
      <c r="E11453" s="81"/>
    </row>
    <row r="11454" spans="1:5" x14ac:dyDescent="0.25">
      <c r="A11454" s="458">
        <v>44324</v>
      </c>
      <c r="B11454" s="81" t="s">
        <v>14</v>
      </c>
      <c r="C11454" s="81" t="s">
        <v>84</v>
      </c>
      <c r="D11454" s="459">
        <v>10</v>
      </c>
      <c r="E11454" s="81"/>
    </row>
    <row r="11455" spans="1:5" x14ac:dyDescent="0.25">
      <c r="A11455" s="458">
        <v>44324</v>
      </c>
      <c r="B11455" s="81" t="s">
        <v>20</v>
      </c>
      <c r="C11455" s="81" t="s">
        <v>20</v>
      </c>
      <c r="D11455" s="459">
        <v>63</v>
      </c>
      <c r="E11455" s="81"/>
    </row>
    <row r="11456" spans="1:5" x14ac:dyDescent="0.25">
      <c r="A11456" s="458">
        <v>44324</v>
      </c>
      <c r="B11456" s="81" t="s">
        <v>20</v>
      </c>
      <c r="C11456" s="81" t="s">
        <v>363</v>
      </c>
      <c r="D11456" s="459">
        <v>1</v>
      </c>
      <c r="E11456" s="81"/>
    </row>
    <row r="11457" spans="1:5" x14ac:dyDescent="0.25">
      <c r="A11457" s="458">
        <v>44324</v>
      </c>
      <c r="B11457" s="81" t="s">
        <v>20</v>
      </c>
      <c r="C11457" s="81" t="s">
        <v>861</v>
      </c>
      <c r="D11457" s="459">
        <v>1</v>
      </c>
      <c r="E11457" s="81"/>
    </row>
    <row r="11458" spans="1:5" x14ac:dyDescent="0.25">
      <c r="A11458" s="458">
        <v>44324</v>
      </c>
      <c r="B11458" s="81" t="s">
        <v>13</v>
      </c>
      <c r="C11458" s="460" t="s">
        <v>93</v>
      </c>
      <c r="D11458" s="459">
        <v>2</v>
      </c>
      <c r="E11458" s="81"/>
    </row>
    <row r="11459" spans="1:5" x14ac:dyDescent="0.25">
      <c r="A11459" s="458">
        <v>44324</v>
      </c>
      <c r="B11459" s="81" t="s">
        <v>13</v>
      </c>
      <c r="C11459" s="81" t="s">
        <v>13</v>
      </c>
      <c r="D11459" s="459">
        <v>7</v>
      </c>
      <c r="E11459" s="81"/>
    </row>
    <row r="11460" spans="1:5" x14ac:dyDescent="0.25">
      <c r="A11460" s="458">
        <v>44324</v>
      </c>
      <c r="B11460" s="81" t="s">
        <v>13</v>
      </c>
      <c r="C11460" s="116" t="s">
        <v>1163</v>
      </c>
      <c r="D11460" s="459">
        <v>1</v>
      </c>
      <c r="E11460" s="81"/>
    </row>
    <row r="11461" spans="1:5" x14ac:dyDescent="0.25">
      <c r="A11461" s="458">
        <v>44324</v>
      </c>
      <c r="B11461" s="81" t="s">
        <v>13</v>
      </c>
      <c r="C11461" s="460" t="s">
        <v>1165</v>
      </c>
      <c r="D11461" s="459">
        <v>7</v>
      </c>
      <c r="E11461" s="81"/>
    </row>
    <row r="11462" spans="1:5" x14ac:dyDescent="0.25">
      <c r="A11462" s="458">
        <v>44324</v>
      </c>
      <c r="B11462" s="81" t="s">
        <v>13</v>
      </c>
      <c r="C11462" s="460" t="s">
        <v>1167</v>
      </c>
      <c r="D11462" s="459">
        <v>2</v>
      </c>
      <c r="E11462" s="81"/>
    </row>
    <row r="11463" spans="1:5" x14ac:dyDescent="0.25">
      <c r="A11463" s="458">
        <v>44324</v>
      </c>
      <c r="B11463" s="81" t="s">
        <v>24</v>
      </c>
      <c r="C11463" s="81" t="s">
        <v>23</v>
      </c>
      <c r="D11463" s="459">
        <v>10</v>
      </c>
      <c r="E11463" s="81"/>
    </row>
    <row r="11464" spans="1:5" x14ac:dyDescent="0.25">
      <c r="A11464" s="458">
        <v>44324</v>
      </c>
      <c r="B11464" s="81" t="s">
        <v>24</v>
      </c>
      <c r="C11464" s="81" t="s">
        <v>24</v>
      </c>
      <c r="D11464" s="459">
        <v>7</v>
      </c>
      <c r="E11464" s="81"/>
    </row>
    <row r="11465" spans="1:5" x14ac:dyDescent="0.25">
      <c r="A11465" s="458">
        <v>44324</v>
      </c>
      <c r="B11465" s="81" t="s">
        <v>24</v>
      </c>
      <c r="C11465" s="81" t="s">
        <v>924</v>
      </c>
      <c r="D11465" s="459">
        <v>6</v>
      </c>
      <c r="E11465" s="81"/>
    </row>
    <row r="11466" spans="1:5" x14ac:dyDescent="0.25">
      <c r="A11466" s="458">
        <v>44324</v>
      </c>
      <c r="B11466" s="81" t="s">
        <v>24</v>
      </c>
      <c r="C11466" s="81" t="s">
        <v>36</v>
      </c>
      <c r="D11466" s="459">
        <v>1</v>
      </c>
      <c r="E11466" s="81"/>
    </row>
    <row r="11467" spans="1:5" x14ac:dyDescent="0.25">
      <c r="A11467" s="458">
        <v>44324</v>
      </c>
      <c r="B11467" s="81" t="s">
        <v>47</v>
      </c>
      <c r="C11467" s="81" t="s">
        <v>1033</v>
      </c>
      <c r="D11467" s="459">
        <v>3</v>
      </c>
      <c r="E11467" s="81"/>
    </row>
    <row r="11468" spans="1:5" x14ac:dyDescent="0.25">
      <c r="A11468" s="458">
        <v>44324</v>
      </c>
      <c r="B11468" s="81" t="s">
        <v>47</v>
      </c>
      <c r="C11468" s="81" t="s">
        <v>47</v>
      </c>
      <c r="D11468" s="459">
        <v>4</v>
      </c>
      <c r="E11468" s="81"/>
    </row>
    <row r="11469" spans="1:5" x14ac:dyDescent="0.25">
      <c r="A11469" s="458">
        <v>44324</v>
      </c>
      <c r="B11469" s="81" t="s">
        <v>48</v>
      </c>
      <c r="C11469" s="460" t="s">
        <v>1380</v>
      </c>
      <c r="D11469" s="459">
        <v>2</v>
      </c>
      <c r="E11469" s="81"/>
    </row>
    <row r="11470" spans="1:5" x14ac:dyDescent="0.25">
      <c r="A11470" s="458">
        <v>44324</v>
      </c>
      <c r="B11470" s="81" t="s">
        <v>7</v>
      </c>
      <c r="C11470" s="81" t="s">
        <v>7</v>
      </c>
      <c r="D11470" s="459">
        <v>36</v>
      </c>
      <c r="E11470" s="81"/>
    </row>
    <row r="11471" spans="1:5" x14ac:dyDescent="0.25">
      <c r="A11471" s="458">
        <v>44324</v>
      </c>
      <c r="B11471" s="81" t="s">
        <v>9</v>
      </c>
      <c r="C11471" s="460" t="s">
        <v>1197</v>
      </c>
      <c r="D11471" s="459">
        <v>1</v>
      </c>
      <c r="E11471" s="81"/>
    </row>
    <row r="11472" spans="1:5" x14ac:dyDescent="0.25">
      <c r="A11472" s="458">
        <v>44324</v>
      </c>
      <c r="B11472" s="81" t="s">
        <v>9</v>
      </c>
      <c r="C11472" s="81" t="s">
        <v>9</v>
      </c>
      <c r="D11472" s="459">
        <v>76</v>
      </c>
      <c r="E11472" s="81"/>
    </row>
    <row r="11473" spans="1:5" x14ac:dyDescent="0.25">
      <c r="A11473" s="458">
        <v>44324</v>
      </c>
      <c r="B11473" s="81" t="s">
        <v>9</v>
      </c>
      <c r="C11473" s="460" t="s">
        <v>1202</v>
      </c>
      <c r="D11473" s="459">
        <v>4</v>
      </c>
      <c r="E11473" s="81"/>
    </row>
    <row r="11474" spans="1:5" x14ac:dyDescent="0.25">
      <c r="A11474" s="458">
        <v>44324</v>
      </c>
      <c r="B11474" s="81" t="s">
        <v>9</v>
      </c>
      <c r="C11474" s="81" t="s">
        <v>143</v>
      </c>
      <c r="D11474" s="459">
        <v>9</v>
      </c>
      <c r="E11474" s="81"/>
    </row>
    <row r="11475" spans="1:5" x14ac:dyDescent="0.25">
      <c r="A11475" s="458">
        <v>44324</v>
      </c>
      <c r="B11475" s="81" t="s">
        <v>15</v>
      </c>
      <c r="C11475" s="81" t="s">
        <v>107</v>
      </c>
      <c r="D11475" s="459">
        <v>4</v>
      </c>
      <c r="E11475" s="81"/>
    </row>
    <row r="11476" spans="1:5" x14ac:dyDescent="0.25">
      <c r="A11476" s="458">
        <v>44324</v>
      </c>
      <c r="B11476" s="81" t="s">
        <v>15</v>
      </c>
      <c r="C11476" s="81" t="s">
        <v>1139</v>
      </c>
      <c r="D11476" s="459">
        <v>12</v>
      </c>
      <c r="E11476" s="81"/>
    </row>
    <row r="11477" spans="1:5" x14ac:dyDescent="0.25">
      <c r="A11477" s="458">
        <v>44324</v>
      </c>
      <c r="B11477" s="81" t="s">
        <v>15</v>
      </c>
      <c r="C11477" s="81" t="s">
        <v>620</v>
      </c>
      <c r="D11477" s="459">
        <v>3</v>
      </c>
      <c r="E11477" s="81"/>
    </row>
    <row r="11478" spans="1:5" x14ac:dyDescent="0.25">
      <c r="A11478" s="458">
        <v>44324</v>
      </c>
      <c r="B11478" s="81" t="s">
        <v>15</v>
      </c>
      <c r="C11478" s="81" t="s">
        <v>283</v>
      </c>
      <c r="D11478" s="459">
        <v>3</v>
      </c>
      <c r="E11478" s="81"/>
    </row>
    <row r="11479" spans="1:5" x14ac:dyDescent="0.25">
      <c r="A11479" s="458">
        <v>44324</v>
      </c>
      <c r="B11479" s="81" t="s">
        <v>11</v>
      </c>
      <c r="C11479" s="81" t="s">
        <v>64</v>
      </c>
      <c r="D11479" s="459">
        <v>6</v>
      </c>
      <c r="E11479" s="81"/>
    </row>
    <row r="11480" spans="1:5" x14ac:dyDescent="0.25">
      <c r="A11480" s="458">
        <v>44324</v>
      </c>
      <c r="B11480" s="81" t="s">
        <v>11</v>
      </c>
      <c r="C11480" s="81" t="s">
        <v>333</v>
      </c>
      <c r="D11480" s="459">
        <v>5</v>
      </c>
      <c r="E11480" s="81"/>
    </row>
    <row r="11481" spans="1:5" x14ac:dyDescent="0.25">
      <c r="A11481" s="458">
        <v>44324</v>
      </c>
      <c r="B11481" s="81" t="s">
        <v>11</v>
      </c>
      <c r="C11481" s="81" t="s">
        <v>11</v>
      </c>
      <c r="D11481" s="459">
        <v>24</v>
      </c>
      <c r="E11481" s="81"/>
    </row>
    <row r="11482" spans="1:5" x14ac:dyDescent="0.25">
      <c r="A11482" s="458">
        <v>44324</v>
      </c>
      <c r="B11482" s="81" t="s">
        <v>12</v>
      </c>
      <c r="C11482" s="81" t="s">
        <v>73</v>
      </c>
      <c r="D11482" s="459">
        <v>1</v>
      </c>
      <c r="E11482" s="81"/>
    </row>
    <row r="11483" spans="1:5" x14ac:dyDescent="0.25">
      <c r="A11483" s="458">
        <v>44324</v>
      </c>
      <c r="B11483" s="81" t="s">
        <v>12</v>
      </c>
      <c r="C11483" s="460" t="s">
        <v>1224</v>
      </c>
      <c r="D11483" s="459">
        <v>1</v>
      </c>
      <c r="E11483" s="81"/>
    </row>
    <row r="11484" spans="1:5" x14ac:dyDescent="0.25">
      <c r="A11484" s="458">
        <v>44324</v>
      </c>
      <c r="B11484" s="81" t="s">
        <v>12</v>
      </c>
      <c r="C11484" s="81" t="s">
        <v>12</v>
      </c>
      <c r="D11484" s="459">
        <v>3</v>
      </c>
      <c r="E11484" s="81"/>
    </row>
    <row r="11485" spans="1:5" x14ac:dyDescent="0.25">
      <c r="A11485" s="458">
        <v>44324</v>
      </c>
      <c r="B11485" s="81" t="s">
        <v>8</v>
      </c>
      <c r="C11485" s="460" t="s">
        <v>1227</v>
      </c>
      <c r="D11485" s="459">
        <v>1</v>
      </c>
      <c r="E11485" s="81"/>
    </row>
    <row r="11486" spans="1:5" x14ac:dyDescent="0.25">
      <c r="A11486" s="458">
        <v>44324</v>
      </c>
      <c r="B11486" s="81" t="s">
        <v>8</v>
      </c>
      <c r="C11486" s="460" t="s">
        <v>1232</v>
      </c>
      <c r="D11486" s="459">
        <v>3</v>
      </c>
      <c r="E11486" s="81"/>
    </row>
    <row r="11487" spans="1:5" x14ac:dyDescent="0.25">
      <c r="A11487" s="458">
        <v>44324</v>
      </c>
      <c r="B11487" s="81" t="s">
        <v>8</v>
      </c>
      <c r="C11487" s="81" t="s">
        <v>58</v>
      </c>
      <c r="D11487" s="459">
        <v>10</v>
      </c>
      <c r="E11487" s="81"/>
    </row>
    <row r="11488" spans="1:5" x14ac:dyDescent="0.25">
      <c r="A11488" s="458">
        <v>44324</v>
      </c>
      <c r="B11488" s="81" t="s">
        <v>8</v>
      </c>
      <c r="C11488" s="81" t="s">
        <v>140</v>
      </c>
      <c r="D11488" s="459">
        <v>2</v>
      </c>
      <c r="E11488" s="81"/>
    </row>
    <row r="11489" spans="1:5" x14ac:dyDescent="0.25">
      <c r="A11489" s="458">
        <v>44324</v>
      </c>
      <c r="B11489" s="81" t="s">
        <v>8</v>
      </c>
      <c r="C11489" s="81" t="s">
        <v>203</v>
      </c>
      <c r="D11489" s="459">
        <v>5</v>
      </c>
      <c r="E11489" s="81"/>
    </row>
    <row r="11490" spans="1:5" x14ac:dyDescent="0.25">
      <c r="A11490" s="458">
        <v>44324</v>
      </c>
      <c r="B11490" s="81" t="s">
        <v>8</v>
      </c>
      <c r="C11490" s="81" t="s">
        <v>40</v>
      </c>
      <c r="D11490" s="459">
        <v>2</v>
      </c>
      <c r="E11490" s="81"/>
    </row>
    <row r="11491" spans="1:5" x14ac:dyDescent="0.25">
      <c r="A11491" s="458">
        <v>44324</v>
      </c>
      <c r="B11491" s="81" t="s">
        <v>8</v>
      </c>
      <c r="C11491" s="81" t="s">
        <v>8</v>
      </c>
      <c r="D11491" s="459">
        <v>115</v>
      </c>
      <c r="E11491" s="81"/>
    </row>
    <row r="11492" spans="1:5" x14ac:dyDescent="0.25">
      <c r="A11492" s="458">
        <v>44324</v>
      </c>
      <c r="B11492" s="81" t="s">
        <v>8</v>
      </c>
      <c r="C11492" s="81" t="s">
        <v>185</v>
      </c>
      <c r="D11492" s="459">
        <v>4</v>
      </c>
      <c r="E11492" s="81"/>
    </row>
    <row r="11493" spans="1:5" x14ac:dyDescent="0.25">
      <c r="A11493" s="458">
        <v>44324</v>
      </c>
      <c r="B11493" s="81" t="s">
        <v>8</v>
      </c>
      <c r="C11493" s="81" t="s">
        <v>31</v>
      </c>
      <c r="D11493" s="459">
        <v>1</v>
      </c>
      <c r="E11493" s="81"/>
    </row>
    <row r="11494" spans="1:5" x14ac:dyDescent="0.25">
      <c r="A11494" s="458">
        <v>44324</v>
      </c>
      <c r="B11494" s="81" t="s">
        <v>8</v>
      </c>
      <c r="C11494" s="81" t="s">
        <v>79</v>
      </c>
      <c r="D11494" s="459">
        <v>1</v>
      </c>
      <c r="E11494" s="81"/>
    </row>
    <row r="11495" spans="1:5" x14ac:dyDescent="0.25">
      <c r="A11495" s="458">
        <v>44324</v>
      </c>
      <c r="B11495" s="81" t="s">
        <v>8</v>
      </c>
      <c r="C11495" s="460" t="s">
        <v>1135</v>
      </c>
      <c r="D11495" s="459">
        <v>1</v>
      </c>
      <c r="E11495" s="81"/>
    </row>
    <row r="11496" spans="1:5" x14ac:dyDescent="0.25">
      <c r="A11496" s="458">
        <v>44324</v>
      </c>
      <c r="B11496" s="81" t="s">
        <v>8</v>
      </c>
      <c r="C11496" s="81" t="s">
        <v>592</v>
      </c>
      <c r="D11496" s="459">
        <v>1</v>
      </c>
      <c r="E11496" s="81"/>
    </row>
    <row r="11497" spans="1:5" x14ac:dyDescent="0.25">
      <c r="A11497" s="458">
        <v>44324</v>
      </c>
      <c r="B11497" s="81" t="s">
        <v>8</v>
      </c>
      <c r="C11497" s="460" t="s">
        <v>1242</v>
      </c>
      <c r="D11497" s="459">
        <v>1</v>
      </c>
      <c r="E11497" s="81"/>
    </row>
    <row r="11498" spans="1:5" x14ac:dyDescent="0.25">
      <c r="A11498" s="458">
        <v>44324</v>
      </c>
      <c r="B11498" s="81" t="s">
        <v>8</v>
      </c>
      <c r="C11498" s="81" t="s">
        <v>110</v>
      </c>
      <c r="D11498" s="459">
        <v>15</v>
      </c>
      <c r="E11498" s="81"/>
    </row>
    <row r="11499" spans="1:5" x14ac:dyDescent="0.25">
      <c r="A11499" s="458">
        <v>44324</v>
      </c>
      <c r="B11499" s="81" t="s">
        <v>49</v>
      </c>
      <c r="C11499" s="460" t="s">
        <v>1244</v>
      </c>
      <c r="D11499" s="459">
        <v>1</v>
      </c>
      <c r="E11499" s="81"/>
    </row>
    <row r="11500" spans="1:5" x14ac:dyDescent="0.25">
      <c r="A11500" s="458">
        <v>44324</v>
      </c>
      <c r="B11500" s="81" t="s">
        <v>49</v>
      </c>
      <c r="C11500" s="460" t="s">
        <v>1246</v>
      </c>
      <c r="D11500" s="459">
        <v>2</v>
      </c>
      <c r="E11500" s="81"/>
    </row>
    <row r="11501" spans="1:5" x14ac:dyDescent="0.25">
      <c r="A11501" s="458">
        <v>44324</v>
      </c>
      <c r="B11501" s="81" t="s">
        <v>49</v>
      </c>
      <c r="C11501" s="81" t="s">
        <v>49</v>
      </c>
      <c r="D11501" s="459">
        <v>33</v>
      </c>
      <c r="E11501" s="81"/>
    </row>
    <row r="11502" spans="1:5" x14ac:dyDescent="0.25">
      <c r="A11502" s="458">
        <v>44324</v>
      </c>
      <c r="B11502" s="81" t="s">
        <v>50</v>
      </c>
      <c r="C11502" s="460" t="s">
        <v>1248</v>
      </c>
      <c r="D11502" s="459">
        <v>1</v>
      </c>
      <c r="E11502" s="81"/>
    </row>
    <row r="11503" spans="1:5" x14ac:dyDescent="0.25">
      <c r="A11503" s="458">
        <v>44324</v>
      </c>
      <c r="B11503" s="81" t="s">
        <v>50</v>
      </c>
      <c r="C11503" s="460" t="s">
        <v>1249</v>
      </c>
      <c r="D11503" s="459">
        <v>1</v>
      </c>
      <c r="E11503" s="81"/>
    </row>
    <row r="11504" spans="1:5" x14ac:dyDescent="0.25">
      <c r="A11504" s="458">
        <v>44324</v>
      </c>
      <c r="B11504" s="81" t="s">
        <v>50</v>
      </c>
      <c r="C11504" s="116" t="s">
        <v>1140</v>
      </c>
      <c r="D11504" s="459">
        <v>1</v>
      </c>
      <c r="E11504" s="81"/>
    </row>
    <row r="11505" spans="1:5" x14ac:dyDescent="0.25">
      <c r="A11505" s="458">
        <v>44324</v>
      </c>
      <c r="B11505" s="81" t="s">
        <v>50</v>
      </c>
      <c r="C11505" s="81" t="s">
        <v>365</v>
      </c>
      <c r="D11505" s="459">
        <v>18</v>
      </c>
      <c r="E11505" s="81"/>
    </row>
    <row r="11506" spans="1:5" x14ac:dyDescent="0.25">
      <c r="A11506" s="458">
        <v>44324</v>
      </c>
      <c r="B11506" s="81" t="s">
        <v>27</v>
      </c>
      <c r="C11506" s="460" t="s">
        <v>1252</v>
      </c>
      <c r="D11506" s="459">
        <v>1</v>
      </c>
      <c r="E11506" s="81"/>
    </row>
    <row r="11507" spans="1:5" x14ac:dyDescent="0.25">
      <c r="A11507" s="458">
        <v>44324</v>
      </c>
      <c r="B11507" s="81" t="s">
        <v>27</v>
      </c>
      <c r="C11507" s="81" t="s">
        <v>139</v>
      </c>
      <c r="D11507" s="459">
        <v>31</v>
      </c>
      <c r="E11507" s="81"/>
    </row>
    <row r="11508" spans="1:5" x14ac:dyDescent="0.25">
      <c r="A11508" s="458">
        <v>44324</v>
      </c>
      <c r="B11508" s="81" t="s">
        <v>27</v>
      </c>
      <c r="C11508" s="460" t="s">
        <v>1254</v>
      </c>
      <c r="D11508" s="459">
        <v>1</v>
      </c>
      <c r="E11508" s="81"/>
    </row>
    <row r="11509" spans="1:5" x14ac:dyDescent="0.25">
      <c r="A11509" s="458">
        <v>44324</v>
      </c>
      <c r="B11509" s="81" t="s">
        <v>27</v>
      </c>
      <c r="C11509" s="81" t="s">
        <v>43</v>
      </c>
      <c r="D11509" s="459">
        <v>47</v>
      </c>
      <c r="E11509" s="81"/>
    </row>
    <row r="11510" spans="1:5" x14ac:dyDescent="0.25">
      <c r="A11510" s="458">
        <v>44324</v>
      </c>
      <c r="B11510" s="81" t="s">
        <v>27</v>
      </c>
      <c r="C11510" s="81" t="s">
        <v>921</v>
      </c>
      <c r="D11510" s="459">
        <v>1</v>
      </c>
      <c r="E11510" s="81"/>
    </row>
    <row r="11511" spans="1:5" x14ac:dyDescent="0.25">
      <c r="A11511" s="458">
        <v>44324</v>
      </c>
      <c r="B11511" s="81" t="s">
        <v>27</v>
      </c>
      <c r="C11511" s="81" t="s">
        <v>1023</v>
      </c>
      <c r="D11511" s="459">
        <v>1</v>
      </c>
      <c r="E11511" s="81"/>
    </row>
    <row r="11512" spans="1:5" x14ac:dyDescent="0.25">
      <c r="A11512" s="458">
        <v>44324</v>
      </c>
      <c r="B11512" s="81" t="s">
        <v>27</v>
      </c>
      <c r="C11512" s="81" t="s">
        <v>851</v>
      </c>
      <c r="D11512" s="459">
        <v>1</v>
      </c>
      <c r="E11512" s="81"/>
    </row>
    <row r="11513" spans="1:5" x14ac:dyDescent="0.25">
      <c r="A11513" s="458">
        <v>44324</v>
      </c>
      <c r="B11513" s="81" t="s">
        <v>27</v>
      </c>
      <c r="C11513" s="81" t="s">
        <v>619</v>
      </c>
      <c r="D11513" s="459">
        <v>3</v>
      </c>
      <c r="E11513" s="81"/>
    </row>
    <row r="11514" spans="1:5" x14ac:dyDescent="0.25">
      <c r="A11514" s="458">
        <v>44324</v>
      </c>
      <c r="B11514" s="81" t="s">
        <v>27</v>
      </c>
      <c r="C11514" s="81" t="s">
        <v>707</v>
      </c>
      <c r="D11514" s="459">
        <v>2</v>
      </c>
      <c r="E11514" s="81"/>
    </row>
    <row r="11515" spans="1:5" x14ac:dyDescent="0.25">
      <c r="A11515" s="458">
        <v>44324</v>
      </c>
      <c r="B11515" s="81" t="s">
        <v>51</v>
      </c>
      <c r="C11515" s="81" t="s">
        <v>51</v>
      </c>
      <c r="D11515" s="459">
        <v>4</v>
      </c>
      <c r="E11515" s="81"/>
    </row>
    <row r="11516" spans="1:5" x14ac:dyDescent="0.25">
      <c r="A11516" s="458">
        <v>44324</v>
      </c>
      <c r="B11516" s="81" t="s">
        <v>10</v>
      </c>
      <c r="C11516" s="460" t="s">
        <v>643</v>
      </c>
      <c r="D11516" s="459">
        <v>1</v>
      </c>
      <c r="E11516" s="81"/>
    </row>
    <row r="11517" spans="1:5" x14ac:dyDescent="0.25">
      <c r="A11517" s="458">
        <v>44324</v>
      </c>
      <c r="B11517" s="81" t="s">
        <v>10</v>
      </c>
      <c r="C11517" s="81" t="s">
        <v>10</v>
      </c>
      <c r="D11517" s="459">
        <v>25</v>
      </c>
      <c r="E11517" s="81"/>
    </row>
    <row r="11518" spans="1:5" x14ac:dyDescent="0.25">
      <c r="A11518" s="458">
        <v>44325</v>
      </c>
      <c r="B11518" s="81" t="s">
        <v>14</v>
      </c>
      <c r="C11518" s="81" t="s">
        <v>14</v>
      </c>
      <c r="D11518" s="459">
        <v>0</v>
      </c>
      <c r="E11518" s="81"/>
    </row>
    <row r="11519" spans="1:5" x14ac:dyDescent="0.25">
      <c r="A11519" s="458">
        <v>44325</v>
      </c>
      <c r="B11519" s="81" t="s">
        <v>20</v>
      </c>
      <c r="C11519" s="81" t="s">
        <v>20</v>
      </c>
      <c r="D11519" s="459">
        <v>0</v>
      </c>
      <c r="E11519" s="81"/>
    </row>
    <row r="11520" spans="1:5" x14ac:dyDescent="0.25">
      <c r="A11520" s="458">
        <v>44325</v>
      </c>
      <c r="B11520" s="81" t="s">
        <v>13</v>
      </c>
      <c r="C11520" s="81" t="s">
        <v>13</v>
      </c>
      <c r="D11520" s="459">
        <v>0</v>
      </c>
      <c r="E11520" s="81"/>
    </row>
    <row r="11521" spans="1:5" x14ac:dyDescent="0.25">
      <c r="A11521" s="458">
        <v>44325</v>
      </c>
      <c r="B11521" s="81" t="s">
        <v>24</v>
      </c>
      <c r="C11521" s="81" t="s">
        <v>24</v>
      </c>
      <c r="D11521" s="459">
        <v>0</v>
      </c>
      <c r="E11521" s="81"/>
    </row>
    <row r="11522" spans="1:5" x14ac:dyDescent="0.25">
      <c r="A11522" s="458">
        <v>44325</v>
      </c>
      <c r="B11522" s="81" t="s">
        <v>47</v>
      </c>
      <c r="C11522" s="81" t="s">
        <v>47</v>
      </c>
      <c r="D11522" s="459">
        <v>0</v>
      </c>
      <c r="E11522" s="81"/>
    </row>
    <row r="11523" spans="1:5" x14ac:dyDescent="0.25">
      <c r="A11523" s="458">
        <v>44325</v>
      </c>
      <c r="B11523" s="81" t="s">
        <v>48</v>
      </c>
      <c r="C11523" s="460" t="s">
        <v>1380</v>
      </c>
      <c r="D11523" s="459">
        <v>0</v>
      </c>
      <c r="E11523" s="81"/>
    </row>
    <row r="11524" spans="1:5" x14ac:dyDescent="0.25">
      <c r="A11524" s="458">
        <v>44325</v>
      </c>
      <c r="B11524" s="81" t="s">
        <v>7</v>
      </c>
      <c r="C11524" s="81" t="s">
        <v>7</v>
      </c>
      <c r="D11524" s="459">
        <v>0</v>
      </c>
      <c r="E11524" s="81"/>
    </row>
    <row r="11525" spans="1:5" x14ac:dyDescent="0.25">
      <c r="A11525" s="458">
        <v>44325</v>
      </c>
      <c r="B11525" s="81" t="s">
        <v>9</v>
      </c>
      <c r="C11525" s="81" t="s">
        <v>9</v>
      </c>
      <c r="D11525" s="459">
        <v>0</v>
      </c>
      <c r="E11525" s="81"/>
    </row>
    <row r="11526" spans="1:5" x14ac:dyDescent="0.25">
      <c r="A11526" s="458">
        <v>44325</v>
      </c>
      <c r="B11526" s="81" t="s">
        <v>15</v>
      </c>
      <c r="C11526" s="81" t="s">
        <v>1139</v>
      </c>
      <c r="D11526" s="459">
        <v>0</v>
      </c>
      <c r="E11526" s="81"/>
    </row>
    <row r="11527" spans="1:5" x14ac:dyDescent="0.25">
      <c r="A11527" s="458">
        <v>44325</v>
      </c>
      <c r="B11527" s="81" t="s">
        <v>11</v>
      </c>
      <c r="C11527" s="81" t="s">
        <v>11</v>
      </c>
      <c r="D11527" s="459">
        <v>0</v>
      </c>
      <c r="E11527" s="81"/>
    </row>
    <row r="11528" spans="1:5" x14ac:dyDescent="0.25">
      <c r="A11528" s="458">
        <v>44325</v>
      </c>
      <c r="B11528" s="81" t="s">
        <v>12</v>
      </c>
      <c r="C11528" s="81" t="s">
        <v>12</v>
      </c>
      <c r="D11528" s="459">
        <v>0</v>
      </c>
      <c r="E11528" s="81"/>
    </row>
    <row r="11529" spans="1:5" x14ac:dyDescent="0.25">
      <c r="A11529" s="458">
        <v>44325</v>
      </c>
      <c r="B11529" s="81" t="s">
        <v>8</v>
      </c>
      <c r="C11529" s="81" t="s">
        <v>8</v>
      </c>
      <c r="D11529" s="459">
        <v>0</v>
      </c>
      <c r="E11529" s="81"/>
    </row>
    <row r="11530" spans="1:5" x14ac:dyDescent="0.25">
      <c r="A11530" s="458">
        <v>44325</v>
      </c>
      <c r="B11530" s="81" t="s">
        <v>49</v>
      </c>
      <c r="C11530" s="81" t="s">
        <v>49</v>
      </c>
      <c r="D11530" s="459">
        <v>0</v>
      </c>
      <c r="E11530" s="81"/>
    </row>
    <row r="11531" spans="1:5" x14ac:dyDescent="0.25">
      <c r="A11531" s="458">
        <v>44325</v>
      </c>
      <c r="B11531" s="81" t="s">
        <v>50</v>
      </c>
      <c r="C11531" s="81" t="s">
        <v>365</v>
      </c>
      <c r="D11531" s="459">
        <v>0</v>
      </c>
      <c r="E11531" s="81"/>
    </row>
    <row r="11532" spans="1:5" x14ac:dyDescent="0.25">
      <c r="A11532" s="458">
        <v>44325</v>
      </c>
      <c r="B11532" s="81" t="s">
        <v>27</v>
      </c>
      <c r="C11532" s="460" t="s">
        <v>43</v>
      </c>
      <c r="D11532" s="459">
        <v>0</v>
      </c>
      <c r="E11532" s="81"/>
    </row>
    <row r="11533" spans="1:5" x14ac:dyDescent="0.25">
      <c r="A11533" s="458">
        <v>44325</v>
      </c>
      <c r="B11533" s="81" t="s">
        <v>51</v>
      </c>
      <c r="C11533" s="81" t="s">
        <v>51</v>
      </c>
      <c r="D11533" s="459">
        <v>0</v>
      </c>
      <c r="E11533" s="81"/>
    </row>
    <row r="11534" spans="1:5" x14ac:dyDescent="0.25">
      <c r="A11534" s="458">
        <v>44325</v>
      </c>
      <c r="B11534" s="81" t="s">
        <v>10</v>
      </c>
      <c r="C11534" s="81" t="s">
        <v>10</v>
      </c>
      <c r="D11534" s="459">
        <v>0</v>
      </c>
      <c r="E11534" s="81"/>
    </row>
    <row r="11535" spans="1:5" x14ac:dyDescent="0.25">
      <c r="A11535" s="458">
        <v>44326</v>
      </c>
      <c r="B11535" s="81" t="s">
        <v>14</v>
      </c>
      <c r="C11535" s="116" t="s">
        <v>936</v>
      </c>
      <c r="D11535" s="459">
        <v>1</v>
      </c>
      <c r="E11535" s="81"/>
    </row>
    <row r="11536" spans="1:5" x14ac:dyDescent="0.25">
      <c r="A11536" s="458">
        <v>44326</v>
      </c>
      <c r="B11536" s="81" t="s">
        <v>14</v>
      </c>
      <c r="C11536" s="116" t="s">
        <v>14</v>
      </c>
      <c r="D11536" s="459">
        <v>43</v>
      </c>
      <c r="E11536" s="81"/>
    </row>
    <row r="11537" spans="1:5" x14ac:dyDescent="0.25">
      <c r="A11537" s="458">
        <v>44326</v>
      </c>
      <c r="B11537" s="81" t="s">
        <v>14</v>
      </c>
      <c r="C11537" s="118" t="s">
        <v>1130</v>
      </c>
      <c r="D11537" s="459">
        <v>1</v>
      </c>
      <c r="E11537" s="81"/>
    </row>
    <row r="11538" spans="1:5" x14ac:dyDescent="0.25">
      <c r="A11538" s="458">
        <v>44326</v>
      </c>
      <c r="B11538" s="81" t="s">
        <v>14</v>
      </c>
      <c r="C11538" s="460" t="s">
        <v>1150</v>
      </c>
      <c r="D11538" s="459">
        <v>1</v>
      </c>
      <c r="E11538" s="81"/>
    </row>
    <row r="11539" spans="1:5" x14ac:dyDescent="0.25">
      <c r="A11539" s="458">
        <v>44326</v>
      </c>
      <c r="B11539" s="81" t="s">
        <v>14</v>
      </c>
      <c r="C11539" s="116" t="s">
        <v>16</v>
      </c>
      <c r="D11539" s="459">
        <v>36</v>
      </c>
      <c r="E11539" s="81"/>
    </row>
    <row r="11540" spans="1:5" x14ac:dyDescent="0.25">
      <c r="A11540" s="458">
        <v>44326</v>
      </c>
      <c r="B11540" s="81" t="s">
        <v>14</v>
      </c>
      <c r="C11540" s="116" t="s">
        <v>794</v>
      </c>
      <c r="D11540" s="459">
        <v>1</v>
      </c>
      <c r="E11540" s="81"/>
    </row>
    <row r="11541" spans="1:5" x14ac:dyDescent="0.25">
      <c r="A11541" s="458">
        <v>44326</v>
      </c>
      <c r="B11541" s="81" t="s">
        <v>20</v>
      </c>
      <c r="C11541" s="460" t="s">
        <v>1151</v>
      </c>
      <c r="D11541" s="459">
        <v>2</v>
      </c>
      <c r="E11541" s="81"/>
    </row>
    <row r="11542" spans="1:5" x14ac:dyDescent="0.25">
      <c r="A11542" s="458">
        <v>44326</v>
      </c>
      <c r="B11542" s="81" t="s">
        <v>20</v>
      </c>
      <c r="C11542" s="116" t="s">
        <v>20</v>
      </c>
      <c r="D11542" s="459">
        <v>81</v>
      </c>
      <c r="E11542" s="81"/>
    </row>
    <row r="11543" spans="1:5" x14ac:dyDescent="0.25">
      <c r="A11543" s="458">
        <v>44326</v>
      </c>
      <c r="B11543" s="81" t="s">
        <v>20</v>
      </c>
      <c r="C11543" s="116" t="s">
        <v>363</v>
      </c>
      <c r="D11543" s="459">
        <v>2</v>
      </c>
      <c r="E11543" s="81"/>
    </row>
    <row r="11544" spans="1:5" x14ac:dyDescent="0.25">
      <c r="A11544" s="458">
        <v>44326</v>
      </c>
      <c r="B11544" s="81" t="s">
        <v>20</v>
      </c>
      <c r="C11544" s="116" t="s">
        <v>648</v>
      </c>
      <c r="D11544" s="459">
        <v>2</v>
      </c>
      <c r="E11544" s="81"/>
    </row>
    <row r="11545" spans="1:5" x14ac:dyDescent="0.25">
      <c r="A11545" s="458">
        <v>44326</v>
      </c>
      <c r="B11545" s="81" t="s">
        <v>20</v>
      </c>
      <c r="C11545" s="116" t="s">
        <v>709</v>
      </c>
      <c r="D11545" s="459">
        <v>1</v>
      </c>
      <c r="E11545" s="81"/>
    </row>
    <row r="11546" spans="1:5" x14ac:dyDescent="0.25">
      <c r="A11546" s="458">
        <v>44326</v>
      </c>
      <c r="B11546" s="81" t="s">
        <v>13</v>
      </c>
      <c r="C11546" s="460" t="s">
        <v>1157</v>
      </c>
      <c r="D11546" s="459">
        <v>1</v>
      </c>
      <c r="E11546" s="81"/>
    </row>
    <row r="11547" spans="1:5" x14ac:dyDescent="0.25">
      <c r="A11547" s="458">
        <v>44326</v>
      </c>
      <c r="B11547" s="81" t="s">
        <v>13</v>
      </c>
      <c r="C11547" s="460" t="s">
        <v>1161</v>
      </c>
      <c r="D11547" s="459">
        <v>1</v>
      </c>
      <c r="E11547" s="81"/>
    </row>
    <row r="11548" spans="1:5" x14ac:dyDescent="0.25">
      <c r="A11548" s="458">
        <v>44326</v>
      </c>
      <c r="B11548" s="81" t="s">
        <v>13</v>
      </c>
      <c r="C11548" s="116" t="s">
        <v>13</v>
      </c>
      <c r="D11548" s="459">
        <v>5</v>
      </c>
      <c r="E11548" s="81"/>
    </row>
    <row r="11549" spans="1:5" x14ac:dyDescent="0.25">
      <c r="A11549" s="458">
        <v>44326</v>
      </c>
      <c r="B11549" s="81" t="s">
        <v>13</v>
      </c>
      <c r="C11549" s="460" t="s">
        <v>1165</v>
      </c>
      <c r="D11549" s="459">
        <v>9</v>
      </c>
      <c r="E11549" s="81"/>
    </row>
    <row r="11550" spans="1:5" x14ac:dyDescent="0.25">
      <c r="A11550" s="458">
        <v>44326</v>
      </c>
      <c r="B11550" s="81" t="s">
        <v>13</v>
      </c>
      <c r="C11550" s="460" t="s">
        <v>1167</v>
      </c>
      <c r="D11550" s="459">
        <v>3</v>
      </c>
      <c r="E11550" s="81"/>
    </row>
    <row r="11551" spans="1:5" x14ac:dyDescent="0.25">
      <c r="A11551" s="458">
        <v>44326</v>
      </c>
      <c r="B11551" s="81" t="s">
        <v>24</v>
      </c>
      <c r="C11551" s="116" t="s">
        <v>23</v>
      </c>
      <c r="D11551" s="459">
        <v>14</v>
      </c>
      <c r="E11551" s="81"/>
    </row>
    <row r="11552" spans="1:5" x14ac:dyDescent="0.25">
      <c r="A11552" s="458">
        <v>44326</v>
      </c>
      <c r="B11552" s="81" t="s">
        <v>24</v>
      </c>
      <c r="C11552" s="116" t="s">
        <v>24</v>
      </c>
      <c r="D11552" s="459">
        <v>3</v>
      </c>
      <c r="E11552" s="81"/>
    </row>
    <row r="11553" spans="1:5" x14ac:dyDescent="0.25">
      <c r="A11553" s="458">
        <v>44326</v>
      </c>
      <c r="B11553" s="81" t="s">
        <v>24</v>
      </c>
      <c r="C11553" s="116" t="s">
        <v>924</v>
      </c>
      <c r="D11553" s="459">
        <v>1</v>
      </c>
      <c r="E11553" s="81"/>
    </row>
    <row r="11554" spans="1:5" x14ac:dyDescent="0.25">
      <c r="A11554" s="458">
        <v>44326</v>
      </c>
      <c r="B11554" s="81" t="s">
        <v>24</v>
      </c>
      <c r="C11554" s="116" t="s">
        <v>37</v>
      </c>
      <c r="D11554" s="459">
        <v>2</v>
      </c>
      <c r="E11554" s="81"/>
    </row>
    <row r="11555" spans="1:5" x14ac:dyDescent="0.25">
      <c r="A11555" s="458">
        <v>44326</v>
      </c>
      <c r="B11555" s="81" t="s">
        <v>24</v>
      </c>
      <c r="C11555" s="116" t="s">
        <v>36</v>
      </c>
      <c r="D11555" s="459">
        <v>1</v>
      </c>
      <c r="E11555" s="81"/>
    </row>
    <row r="11556" spans="1:5" x14ac:dyDescent="0.25">
      <c r="A11556" s="458">
        <v>44326</v>
      </c>
      <c r="B11556" s="81" t="s">
        <v>47</v>
      </c>
      <c r="C11556" s="116" t="s">
        <v>1033</v>
      </c>
      <c r="D11556" s="459">
        <v>4</v>
      </c>
      <c r="E11556" s="81"/>
    </row>
    <row r="11557" spans="1:5" x14ac:dyDescent="0.25">
      <c r="A11557" s="458">
        <v>44326</v>
      </c>
      <c r="B11557" s="81" t="s">
        <v>47</v>
      </c>
      <c r="C11557" s="116" t="s">
        <v>47</v>
      </c>
      <c r="D11557" s="459">
        <v>4</v>
      </c>
      <c r="E11557" s="81"/>
    </row>
    <row r="11558" spans="1:5" x14ac:dyDescent="0.25">
      <c r="A11558" s="458">
        <v>44326</v>
      </c>
      <c r="B11558" s="81" t="s">
        <v>47</v>
      </c>
      <c r="C11558" s="116" t="s">
        <v>1042</v>
      </c>
      <c r="D11558" s="459">
        <v>1</v>
      </c>
      <c r="E11558" s="81"/>
    </row>
    <row r="11559" spans="1:5" x14ac:dyDescent="0.25">
      <c r="A11559" s="458">
        <v>44326</v>
      </c>
      <c r="B11559" s="81" t="s">
        <v>47</v>
      </c>
      <c r="C11559" s="116" t="s">
        <v>906</v>
      </c>
      <c r="D11559" s="459">
        <v>2</v>
      </c>
      <c r="E11559" s="81"/>
    </row>
    <row r="11560" spans="1:5" x14ac:dyDescent="0.25">
      <c r="A11560" s="458">
        <v>44326</v>
      </c>
      <c r="B11560" s="81" t="s">
        <v>48</v>
      </c>
      <c r="C11560" s="460" t="s">
        <v>1380</v>
      </c>
      <c r="D11560" s="459">
        <v>2</v>
      </c>
      <c r="E11560" s="81"/>
    </row>
    <row r="11561" spans="1:5" x14ac:dyDescent="0.25">
      <c r="A11561" s="458">
        <v>44326</v>
      </c>
      <c r="B11561" s="81" t="s">
        <v>7</v>
      </c>
      <c r="C11561" s="460" t="s">
        <v>1191</v>
      </c>
      <c r="D11561" s="459">
        <v>1</v>
      </c>
      <c r="E11561" s="81"/>
    </row>
    <row r="11562" spans="1:5" x14ac:dyDescent="0.25">
      <c r="A11562" s="458">
        <v>44326</v>
      </c>
      <c r="B11562" s="81" t="s">
        <v>7</v>
      </c>
      <c r="C11562" s="81" t="s">
        <v>7</v>
      </c>
      <c r="D11562" s="459">
        <v>60</v>
      </c>
      <c r="E11562" s="81"/>
    </row>
    <row r="11563" spans="1:5" x14ac:dyDescent="0.25">
      <c r="A11563" s="458">
        <v>44326</v>
      </c>
      <c r="B11563" s="81" t="s">
        <v>9</v>
      </c>
      <c r="C11563" s="81" t="s">
        <v>9</v>
      </c>
      <c r="D11563" s="459">
        <v>28</v>
      </c>
      <c r="E11563" s="81"/>
    </row>
    <row r="11564" spans="1:5" x14ac:dyDescent="0.25">
      <c r="A11564" s="458">
        <v>44326</v>
      </c>
      <c r="B11564" s="81" t="s">
        <v>9</v>
      </c>
      <c r="C11564" s="460" t="s">
        <v>1202</v>
      </c>
      <c r="D11564" s="459">
        <v>3</v>
      </c>
      <c r="E11564" s="81"/>
    </row>
    <row r="11565" spans="1:5" x14ac:dyDescent="0.25">
      <c r="A11565" s="458">
        <v>44326</v>
      </c>
      <c r="B11565" s="81" t="s">
        <v>15</v>
      </c>
      <c r="C11565" s="81" t="s">
        <v>1139</v>
      </c>
      <c r="D11565" s="459">
        <v>1</v>
      </c>
      <c r="E11565" s="81"/>
    </row>
    <row r="11566" spans="1:5" x14ac:dyDescent="0.25">
      <c r="A11566" s="458">
        <v>44326</v>
      </c>
      <c r="B11566" s="81" t="s">
        <v>11</v>
      </c>
      <c r="C11566" s="116" t="s">
        <v>333</v>
      </c>
      <c r="D11566" s="459">
        <v>7</v>
      </c>
      <c r="E11566" s="81"/>
    </row>
    <row r="11567" spans="1:5" x14ac:dyDescent="0.25">
      <c r="A11567" s="458">
        <v>44326</v>
      </c>
      <c r="B11567" s="81" t="s">
        <v>11</v>
      </c>
      <c r="C11567" s="116" t="s">
        <v>11</v>
      </c>
      <c r="D11567" s="459">
        <v>27</v>
      </c>
      <c r="E11567" s="81"/>
    </row>
    <row r="11568" spans="1:5" x14ac:dyDescent="0.25">
      <c r="A11568" s="458">
        <v>44326</v>
      </c>
      <c r="B11568" s="81" t="s">
        <v>11</v>
      </c>
      <c r="C11568" s="460" t="s">
        <v>1205</v>
      </c>
      <c r="D11568" s="459">
        <v>1</v>
      </c>
      <c r="E11568" s="81"/>
    </row>
    <row r="11569" spans="1:5" x14ac:dyDescent="0.25">
      <c r="A11569" s="458">
        <v>44326</v>
      </c>
      <c r="B11569" s="81" t="s">
        <v>11</v>
      </c>
      <c r="C11569" s="116" t="s">
        <v>752</v>
      </c>
      <c r="D11569" s="459">
        <v>3</v>
      </c>
      <c r="E11569" s="81"/>
    </row>
    <row r="11570" spans="1:5" x14ac:dyDescent="0.25">
      <c r="A11570" s="458">
        <v>44326</v>
      </c>
      <c r="B11570" s="81" t="s">
        <v>11</v>
      </c>
      <c r="C11570" s="116" t="s">
        <v>133</v>
      </c>
      <c r="D11570" s="459">
        <v>1</v>
      </c>
      <c r="E11570" s="81"/>
    </row>
    <row r="11571" spans="1:5" x14ac:dyDescent="0.25">
      <c r="A11571" s="458">
        <v>44326</v>
      </c>
      <c r="B11571" s="81" t="s">
        <v>11</v>
      </c>
      <c r="C11571" s="460" t="s">
        <v>1214</v>
      </c>
      <c r="D11571" s="459">
        <v>1</v>
      </c>
      <c r="E11571" s="81"/>
    </row>
    <row r="11572" spans="1:5" x14ac:dyDescent="0.25">
      <c r="A11572" s="458">
        <v>44326</v>
      </c>
      <c r="B11572" s="81" t="s">
        <v>12</v>
      </c>
      <c r="C11572" s="116" t="s">
        <v>73</v>
      </c>
      <c r="D11572" s="459">
        <v>3</v>
      </c>
      <c r="E11572" s="81"/>
    </row>
    <row r="11573" spans="1:5" x14ac:dyDescent="0.25">
      <c r="A11573" s="458">
        <v>44326</v>
      </c>
      <c r="B11573" s="81" t="s">
        <v>12</v>
      </c>
      <c r="C11573" s="460" t="s">
        <v>1224</v>
      </c>
      <c r="D11573" s="459">
        <v>3</v>
      </c>
      <c r="E11573" s="81"/>
    </row>
    <row r="11574" spans="1:5" x14ac:dyDescent="0.25">
      <c r="A11574" s="458">
        <v>44326</v>
      </c>
      <c r="B11574" s="81" t="s">
        <v>12</v>
      </c>
      <c r="C11574" s="116" t="s">
        <v>12</v>
      </c>
      <c r="D11574" s="459">
        <v>24</v>
      </c>
      <c r="E11574" s="81"/>
    </row>
    <row r="11575" spans="1:5" x14ac:dyDescent="0.25">
      <c r="A11575" s="458">
        <v>44326</v>
      </c>
      <c r="B11575" s="81" t="s">
        <v>8</v>
      </c>
      <c r="C11575" s="116" t="s">
        <v>72</v>
      </c>
      <c r="D11575" s="459">
        <v>3</v>
      </c>
      <c r="E11575" s="81"/>
    </row>
    <row r="11576" spans="1:5" x14ac:dyDescent="0.25">
      <c r="A11576" s="458">
        <v>44326</v>
      </c>
      <c r="B11576" s="81" t="s">
        <v>8</v>
      </c>
      <c r="C11576" s="460" t="s">
        <v>1232</v>
      </c>
      <c r="D11576" s="459">
        <v>2</v>
      </c>
      <c r="E11576" s="81"/>
    </row>
    <row r="11577" spans="1:5" x14ac:dyDescent="0.25">
      <c r="A11577" s="458">
        <v>44326</v>
      </c>
      <c r="B11577" s="81" t="s">
        <v>8</v>
      </c>
      <c r="C11577" s="118" t="s">
        <v>2973</v>
      </c>
      <c r="D11577" s="459">
        <v>1</v>
      </c>
      <c r="E11577" s="81"/>
    </row>
    <row r="11578" spans="1:5" x14ac:dyDescent="0.25">
      <c r="A11578" s="458">
        <v>44326</v>
      </c>
      <c r="B11578" s="81" t="s">
        <v>8</v>
      </c>
      <c r="C11578" s="116" t="s">
        <v>58</v>
      </c>
      <c r="D11578" s="459">
        <v>5</v>
      </c>
      <c r="E11578" s="81"/>
    </row>
    <row r="11579" spans="1:5" x14ac:dyDescent="0.25">
      <c r="A11579" s="458">
        <v>44326</v>
      </c>
      <c r="B11579" s="81" t="s">
        <v>8</v>
      </c>
      <c r="C11579" s="116" t="s">
        <v>140</v>
      </c>
      <c r="D11579" s="459">
        <v>2</v>
      </c>
      <c r="E11579" s="81"/>
    </row>
    <row r="11580" spans="1:5" x14ac:dyDescent="0.25">
      <c r="A11580" s="458">
        <v>44326</v>
      </c>
      <c r="B11580" s="81" t="s">
        <v>8</v>
      </c>
      <c r="C11580" s="116" t="s">
        <v>132</v>
      </c>
      <c r="D11580" s="459">
        <v>5</v>
      </c>
      <c r="E11580" s="81"/>
    </row>
    <row r="11581" spans="1:5" x14ac:dyDescent="0.25">
      <c r="A11581" s="458">
        <v>44326</v>
      </c>
      <c r="B11581" s="81" t="s">
        <v>8</v>
      </c>
      <c r="C11581" s="116" t="s">
        <v>232</v>
      </c>
      <c r="D11581" s="459">
        <v>1</v>
      </c>
      <c r="E11581" s="81"/>
    </row>
    <row r="11582" spans="1:5" x14ac:dyDescent="0.25">
      <c r="A11582" s="458">
        <v>44326</v>
      </c>
      <c r="B11582" s="81" t="s">
        <v>8</v>
      </c>
      <c r="C11582" s="116" t="s">
        <v>203</v>
      </c>
      <c r="D11582" s="459">
        <v>4</v>
      </c>
      <c r="E11582" s="81"/>
    </row>
    <row r="11583" spans="1:5" x14ac:dyDescent="0.25">
      <c r="A11583" s="458">
        <v>44326</v>
      </c>
      <c r="B11583" s="81" t="s">
        <v>8</v>
      </c>
      <c r="C11583" s="116" t="s">
        <v>40</v>
      </c>
      <c r="D11583" s="459">
        <v>2</v>
      </c>
      <c r="E11583" s="81"/>
    </row>
    <row r="11584" spans="1:5" x14ac:dyDescent="0.25">
      <c r="A11584" s="458">
        <v>44326</v>
      </c>
      <c r="B11584" s="81" t="s">
        <v>8</v>
      </c>
      <c r="C11584" s="116" t="s">
        <v>8</v>
      </c>
      <c r="D11584" s="459">
        <v>107</v>
      </c>
      <c r="E11584" s="81"/>
    </row>
    <row r="11585" spans="1:5" x14ac:dyDescent="0.25">
      <c r="A11585" s="458">
        <v>44326</v>
      </c>
      <c r="B11585" s="81" t="s">
        <v>8</v>
      </c>
      <c r="C11585" s="116" t="s">
        <v>185</v>
      </c>
      <c r="D11585" s="459">
        <v>1</v>
      </c>
      <c r="E11585" s="81"/>
    </row>
    <row r="11586" spans="1:5" x14ac:dyDescent="0.25">
      <c r="A11586" s="458">
        <v>44326</v>
      </c>
      <c r="B11586" s="81" t="s">
        <v>8</v>
      </c>
      <c r="C11586" s="116" t="s">
        <v>31</v>
      </c>
      <c r="D11586" s="459">
        <v>4</v>
      </c>
      <c r="E11586" s="81"/>
    </row>
    <row r="11587" spans="1:5" x14ac:dyDescent="0.25">
      <c r="A11587" s="458">
        <v>44326</v>
      </c>
      <c r="B11587" s="81" t="s">
        <v>8</v>
      </c>
      <c r="C11587" s="116" t="s">
        <v>79</v>
      </c>
      <c r="D11587" s="459">
        <v>1</v>
      </c>
      <c r="E11587" s="81"/>
    </row>
    <row r="11588" spans="1:5" x14ac:dyDescent="0.25">
      <c r="A11588" s="458">
        <v>44326</v>
      </c>
      <c r="B11588" s="81" t="s">
        <v>8</v>
      </c>
      <c r="C11588" s="460" t="s">
        <v>1135</v>
      </c>
      <c r="D11588" s="459">
        <v>1</v>
      </c>
      <c r="E11588" s="81"/>
    </row>
    <row r="11589" spans="1:5" x14ac:dyDescent="0.25">
      <c r="A11589" s="458">
        <v>44326</v>
      </c>
      <c r="B11589" s="81" t="s">
        <v>8</v>
      </c>
      <c r="C11589" s="116" t="s">
        <v>592</v>
      </c>
      <c r="D11589" s="459">
        <v>7</v>
      </c>
      <c r="E11589" s="81"/>
    </row>
    <row r="11590" spans="1:5" x14ac:dyDescent="0.25">
      <c r="A11590" s="458">
        <v>44326</v>
      </c>
      <c r="B11590" s="81" t="s">
        <v>8</v>
      </c>
      <c r="C11590" s="116" t="s">
        <v>110</v>
      </c>
      <c r="D11590" s="459">
        <v>14</v>
      </c>
      <c r="E11590" s="81"/>
    </row>
    <row r="11591" spans="1:5" x14ac:dyDescent="0.25">
      <c r="A11591" s="458">
        <v>44326</v>
      </c>
      <c r="B11591" s="81" t="s">
        <v>49</v>
      </c>
      <c r="C11591" s="460" t="s">
        <v>1246</v>
      </c>
      <c r="D11591" s="459">
        <v>3</v>
      </c>
      <c r="E11591" s="81"/>
    </row>
    <row r="11592" spans="1:5" x14ac:dyDescent="0.25">
      <c r="A11592" s="458">
        <v>44326</v>
      </c>
      <c r="B11592" s="81" t="s">
        <v>49</v>
      </c>
      <c r="C11592" s="116" t="s">
        <v>49</v>
      </c>
      <c r="D11592" s="459">
        <v>30</v>
      </c>
      <c r="E11592" s="81"/>
    </row>
    <row r="11593" spans="1:5" x14ac:dyDescent="0.25">
      <c r="A11593" s="458">
        <v>44326</v>
      </c>
      <c r="B11593" s="81" t="s">
        <v>50</v>
      </c>
      <c r="C11593" s="116" t="s">
        <v>1036</v>
      </c>
      <c r="D11593" s="459">
        <v>1</v>
      </c>
      <c r="E11593" s="81"/>
    </row>
    <row r="11594" spans="1:5" x14ac:dyDescent="0.25">
      <c r="A11594" s="458">
        <v>44326</v>
      </c>
      <c r="B11594" s="81" t="s">
        <v>50</v>
      </c>
      <c r="C11594" s="460" t="s">
        <v>1250</v>
      </c>
      <c r="D11594" s="459">
        <v>1</v>
      </c>
      <c r="E11594" s="81"/>
    </row>
    <row r="11595" spans="1:5" x14ac:dyDescent="0.25">
      <c r="A11595" s="458">
        <v>44326</v>
      </c>
      <c r="B11595" s="81" t="s">
        <v>50</v>
      </c>
      <c r="C11595" s="116" t="s">
        <v>1140</v>
      </c>
      <c r="D11595" s="459">
        <v>5</v>
      </c>
      <c r="E11595" s="81"/>
    </row>
    <row r="11596" spans="1:5" x14ac:dyDescent="0.25">
      <c r="A11596" s="458">
        <v>44326</v>
      </c>
      <c r="B11596" s="81" t="s">
        <v>50</v>
      </c>
      <c r="C11596" s="116" t="s">
        <v>365</v>
      </c>
      <c r="D11596" s="459">
        <v>13</v>
      </c>
      <c r="E11596" s="81"/>
    </row>
    <row r="11597" spans="1:5" x14ac:dyDescent="0.25">
      <c r="A11597" s="458">
        <v>44326</v>
      </c>
      <c r="B11597" s="81" t="s">
        <v>27</v>
      </c>
      <c r="C11597" s="116" t="s">
        <v>139</v>
      </c>
      <c r="D11597" s="459">
        <v>12</v>
      </c>
      <c r="E11597" s="81"/>
    </row>
    <row r="11598" spans="1:5" x14ac:dyDescent="0.25">
      <c r="A11598" s="458">
        <v>44326</v>
      </c>
      <c r="B11598" s="81" t="s">
        <v>27</v>
      </c>
      <c r="C11598" s="116" t="s">
        <v>233</v>
      </c>
      <c r="D11598" s="459">
        <v>2</v>
      </c>
      <c r="E11598" s="81"/>
    </row>
    <row r="11599" spans="1:5" x14ac:dyDescent="0.25">
      <c r="A11599" s="458">
        <v>44326</v>
      </c>
      <c r="B11599" s="81" t="s">
        <v>27</v>
      </c>
      <c r="C11599" s="116" t="s">
        <v>43</v>
      </c>
      <c r="D11599" s="459">
        <v>37</v>
      </c>
      <c r="E11599" s="81"/>
    </row>
    <row r="11600" spans="1:5" x14ac:dyDescent="0.25">
      <c r="A11600" s="458">
        <v>44326</v>
      </c>
      <c r="B11600" s="81" t="s">
        <v>27</v>
      </c>
      <c r="C11600" s="116" t="s">
        <v>619</v>
      </c>
      <c r="D11600" s="459">
        <v>1</v>
      </c>
      <c r="E11600" s="81"/>
    </row>
    <row r="11601" spans="1:5" x14ac:dyDescent="0.25">
      <c r="A11601" s="458">
        <v>44326</v>
      </c>
      <c r="B11601" s="81" t="s">
        <v>27</v>
      </c>
      <c r="C11601" s="116" t="s">
        <v>707</v>
      </c>
      <c r="D11601" s="459">
        <v>2</v>
      </c>
      <c r="E11601" s="81"/>
    </row>
    <row r="11602" spans="1:5" x14ac:dyDescent="0.25">
      <c r="A11602" s="458">
        <v>44326</v>
      </c>
      <c r="B11602" s="81" t="s">
        <v>27</v>
      </c>
      <c r="C11602" s="460" t="s">
        <v>1257</v>
      </c>
      <c r="D11602" s="459">
        <v>2</v>
      </c>
      <c r="E11602" s="81"/>
    </row>
    <row r="11603" spans="1:5" x14ac:dyDescent="0.25">
      <c r="A11603" s="458">
        <v>44326</v>
      </c>
      <c r="B11603" s="81" t="s">
        <v>51</v>
      </c>
      <c r="C11603" s="460" t="s">
        <v>697</v>
      </c>
      <c r="D11603" s="459">
        <v>1</v>
      </c>
      <c r="E11603" s="81"/>
    </row>
    <row r="11604" spans="1:5" x14ac:dyDescent="0.25">
      <c r="A11604" s="458">
        <v>44326</v>
      </c>
      <c r="B11604" s="81" t="s">
        <v>51</v>
      </c>
      <c r="C11604" s="116" t="s">
        <v>51</v>
      </c>
      <c r="D11604" s="459">
        <v>17</v>
      </c>
      <c r="E11604" s="81"/>
    </row>
    <row r="11605" spans="1:5" x14ac:dyDescent="0.25">
      <c r="A11605" s="458">
        <v>44326</v>
      </c>
      <c r="B11605" s="81" t="s">
        <v>10</v>
      </c>
      <c r="C11605" s="460" t="s">
        <v>643</v>
      </c>
      <c r="D11605" s="459">
        <v>1</v>
      </c>
      <c r="E11605" s="81"/>
    </row>
    <row r="11606" spans="1:5" x14ac:dyDescent="0.25">
      <c r="A11606" s="458">
        <v>44326</v>
      </c>
      <c r="B11606" s="81" t="s">
        <v>10</v>
      </c>
      <c r="C11606" s="116" t="s">
        <v>10</v>
      </c>
      <c r="D11606" s="459">
        <v>18</v>
      </c>
      <c r="E11606" s="81"/>
    </row>
    <row r="11607" spans="1:5" x14ac:dyDescent="0.25">
      <c r="A11607" s="458">
        <v>44327</v>
      </c>
      <c r="B11607" s="81" t="s">
        <v>14</v>
      </c>
      <c r="C11607" s="116" t="s">
        <v>14</v>
      </c>
      <c r="D11607" s="459">
        <v>47</v>
      </c>
      <c r="E11607" s="81"/>
    </row>
    <row r="11608" spans="1:5" x14ac:dyDescent="0.25">
      <c r="A11608" s="458">
        <v>44327</v>
      </c>
      <c r="B11608" s="81" t="s">
        <v>14</v>
      </c>
      <c r="C11608" s="116" t="s">
        <v>16</v>
      </c>
      <c r="D11608" s="459">
        <v>13</v>
      </c>
      <c r="E11608" s="81"/>
    </row>
    <row r="11609" spans="1:5" x14ac:dyDescent="0.25">
      <c r="A11609" s="458">
        <v>44327</v>
      </c>
      <c r="B11609" s="81" t="s">
        <v>14</v>
      </c>
      <c r="C11609" s="116" t="s">
        <v>84</v>
      </c>
      <c r="D11609" s="459">
        <v>4</v>
      </c>
      <c r="E11609" s="81"/>
    </row>
    <row r="11610" spans="1:5" x14ac:dyDescent="0.25">
      <c r="A11610" s="458">
        <v>44327</v>
      </c>
      <c r="B11610" s="81" t="s">
        <v>20</v>
      </c>
      <c r="C11610" s="116" t="s">
        <v>20</v>
      </c>
      <c r="D11610" s="459">
        <v>40</v>
      </c>
      <c r="E11610" s="81"/>
    </row>
    <row r="11611" spans="1:5" x14ac:dyDescent="0.25">
      <c r="A11611" s="458">
        <v>44327</v>
      </c>
      <c r="B11611" s="81" t="s">
        <v>20</v>
      </c>
      <c r="C11611" s="116" t="s">
        <v>363</v>
      </c>
      <c r="D11611" s="459">
        <v>1</v>
      </c>
      <c r="E11611" s="81"/>
    </row>
    <row r="11612" spans="1:5" x14ac:dyDescent="0.25">
      <c r="A11612" s="458">
        <v>44327</v>
      </c>
      <c r="B11612" s="81" t="s">
        <v>13</v>
      </c>
      <c r="C11612" s="116" t="s">
        <v>13</v>
      </c>
      <c r="D11612" s="459">
        <v>7</v>
      </c>
      <c r="E11612" s="81"/>
    </row>
    <row r="11613" spans="1:5" x14ac:dyDescent="0.25">
      <c r="A11613" s="458">
        <v>44327</v>
      </c>
      <c r="B11613" s="81" t="s">
        <v>13</v>
      </c>
      <c r="C11613" s="460" t="s">
        <v>1167</v>
      </c>
      <c r="D11613" s="459">
        <v>2</v>
      </c>
      <c r="E11613" s="81"/>
    </row>
    <row r="11614" spans="1:5" x14ac:dyDescent="0.25">
      <c r="A11614" s="458">
        <v>44327</v>
      </c>
      <c r="B11614" s="81" t="s">
        <v>24</v>
      </c>
      <c r="C11614" s="116" t="s">
        <v>23</v>
      </c>
      <c r="D11614" s="459">
        <v>6</v>
      </c>
      <c r="E11614" s="81"/>
    </row>
    <row r="11615" spans="1:5" x14ac:dyDescent="0.25">
      <c r="A11615" s="458">
        <v>44327</v>
      </c>
      <c r="B11615" s="81" t="s">
        <v>24</v>
      </c>
      <c r="C11615" s="116" t="s">
        <v>24</v>
      </c>
      <c r="D11615" s="459">
        <v>3</v>
      </c>
      <c r="E11615" s="81"/>
    </row>
    <row r="11616" spans="1:5" x14ac:dyDescent="0.25">
      <c r="A11616" s="458">
        <v>44327</v>
      </c>
      <c r="B11616" s="81" t="s">
        <v>24</v>
      </c>
      <c r="C11616" s="460" t="s">
        <v>1182</v>
      </c>
      <c r="D11616" s="459">
        <v>1</v>
      </c>
      <c r="E11616" s="81"/>
    </row>
    <row r="11617" spans="1:5" x14ac:dyDescent="0.25">
      <c r="A11617" s="458">
        <v>44327</v>
      </c>
      <c r="B11617" s="81" t="s">
        <v>47</v>
      </c>
      <c r="C11617" s="116" t="s">
        <v>47</v>
      </c>
      <c r="D11617" s="459">
        <v>2</v>
      </c>
      <c r="E11617" s="81"/>
    </row>
    <row r="11618" spans="1:5" x14ac:dyDescent="0.25">
      <c r="A11618" s="458">
        <v>44327</v>
      </c>
      <c r="B11618" s="81" t="s">
        <v>48</v>
      </c>
      <c r="C11618" s="460" t="s">
        <v>1380</v>
      </c>
      <c r="D11618" s="459">
        <v>12</v>
      </c>
      <c r="E11618" s="81"/>
    </row>
    <row r="11619" spans="1:5" x14ac:dyDescent="0.25">
      <c r="A11619" s="458">
        <v>44327</v>
      </c>
      <c r="B11619" s="81" t="s">
        <v>7</v>
      </c>
      <c r="C11619" s="81" t="s">
        <v>7</v>
      </c>
      <c r="D11619" s="459">
        <v>10</v>
      </c>
      <c r="E11619" s="81"/>
    </row>
    <row r="11620" spans="1:5" x14ac:dyDescent="0.25">
      <c r="A11620" s="458">
        <v>44327</v>
      </c>
      <c r="B11620" s="81" t="s">
        <v>9</v>
      </c>
      <c r="C11620" s="81" t="s">
        <v>9</v>
      </c>
      <c r="D11620" s="459">
        <v>75</v>
      </c>
      <c r="E11620" s="81"/>
    </row>
    <row r="11621" spans="1:5" x14ac:dyDescent="0.25">
      <c r="A11621" s="458">
        <v>44327</v>
      </c>
      <c r="B11621" s="81" t="s">
        <v>9</v>
      </c>
      <c r="C11621" s="116" t="s">
        <v>17</v>
      </c>
      <c r="D11621" s="459">
        <v>8</v>
      </c>
      <c r="E11621" s="81"/>
    </row>
    <row r="11622" spans="1:5" x14ac:dyDescent="0.25">
      <c r="A11622" s="458">
        <v>44327</v>
      </c>
      <c r="B11622" s="81" t="s">
        <v>9</v>
      </c>
      <c r="C11622" s="460" t="s">
        <v>1198</v>
      </c>
      <c r="D11622" s="459">
        <v>3</v>
      </c>
      <c r="E11622" s="81"/>
    </row>
    <row r="11623" spans="1:5" x14ac:dyDescent="0.25">
      <c r="A11623" s="458">
        <v>44327</v>
      </c>
      <c r="B11623" s="81" t="s">
        <v>9</v>
      </c>
      <c r="C11623" s="460" t="s">
        <v>1202</v>
      </c>
      <c r="D11623" s="459">
        <v>5</v>
      </c>
      <c r="E11623" s="81"/>
    </row>
    <row r="11624" spans="1:5" x14ac:dyDescent="0.25">
      <c r="A11624" s="458">
        <v>44327</v>
      </c>
      <c r="B11624" s="81" t="s">
        <v>9</v>
      </c>
      <c r="C11624" s="116" t="s">
        <v>143</v>
      </c>
      <c r="D11624" s="459">
        <v>7</v>
      </c>
      <c r="E11624" s="81"/>
    </row>
    <row r="11625" spans="1:5" x14ac:dyDescent="0.25">
      <c r="A11625" s="458">
        <v>44327</v>
      </c>
      <c r="B11625" s="81" t="s">
        <v>15</v>
      </c>
      <c r="C11625" s="116" t="s">
        <v>107</v>
      </c>
      <c r="D11625" s="459">
        <v>5</v>
      </c>
      <c r="E11625" s="81"/>
    </row>
    <row r="11626" spans="1:5" x14ac:dyDescent="0.25">
      <c r="A11626" s="458">
        <v>44327</v>
      </c>
      <c r="B11626" s="81" t="s">
        <v>15</v>
      </c>
      <c r="C11626" s="81" t="s">
        <v>1139</v>
      </c>
      <c r="D11626" s="459">
        <v>3</v>
      </c>
      <c r="E11626" s="81"/>
    </row>
    <row r="11627" spans="1:5" x14ac:dyDescent="0.25">
      <c r="A11627" s="458">
        <v>44327</v>
      </c>
      <c r="B11627" s="81" t="s">
        <v>15</v>
      </c>
      <c r="C11627" s="116" t="s">
        <v>620</v>
      </c>
      <c r="D11627" s="459">
        <v>1</v>
      </c>
      <c r="E11627" s="81"/>
    </row>
    <row r="11628" spans="1:5" x14ac:dyDescent="0.25">
      <c r="A11628" s="458">
        <v>44327</v>
      </c>
      <c r="B11628" s="81" t="s">
        <v>15</v>
      </c>
      <c r="C11628" s="118" t="s">
        <v>283</v>
      </c>
      <c r="D11628" s="459">
        <v>3</v>
      </c>
      <c r="E11628" s="81"/>
    </row>
    <row r="11629" spans="1:5" x14ac:dyDescent="0.25">
      <c r="A11629" s="458">
        <v>44327</v>
      </c>
      <c r="B11629" s="81" t="s">
        <v>11</v>
      </c>
      <c r="C11629" s="116" t="s">
        <v>141</v>
      </c>
      <c r="D11629" s="459">
        <v>1</v>
      </c>
      <c r="E11629" s="81"/>
    </row>
    <row r="11630" spans="1:5" x14ac:dyDescent="0.25">
      <c r="A11630" s="458">
        <v>44327</v>
      </c>
      <c r="B11630" s="81" t="s">
        <v>11</v>
      </c>
      <c r="C11630" s="116" t="s">
        <v>11</v>
      </c>
      <c r="D11630" s="459">
        <v>8</v>
      </c>
      <c r="E11630" s="81"/>
    </row>
    <row r="11631" spans="1:5" x14ac:dyDescent="0.25">
      <c r="A11631" s="458">
        <v>44327</v>
      </c>
      <c r="B11631" s="81" t="s">
        <v>11</v>
      </c>
      <c r="C11631" s="116" t="s">
        <v>133</v>
      </c>
      <c r="D11631" s="459">
        <v>1</v>
      </c>
      <c r="E11631" s="81"/>
    </row>
    <row r="11632" spans="1:5" x14ac:dyDescent="0.25">
      <c r="A11632" s="458">
        <v>44327</v>
      </c>
      <c r="B11632" s="81" t="s">
        <v>12</v>
      </c>
      <c r="C11632" s="116" t="s">
        <v>73</v>
      </c>
      <c r="D11632" s="459">
        <v>1</v>
      </c>
      <c r="E11632" s="81"/>
    </row>
    <row r="11633" spans="1:5" x14ac:dyDescent="0.25">
      <c r="A11633" s="458">
        <v>44327</v>
      </c>
      <c r="B11633" s="81" t="s">
        <v>12</v>
      </c>
      <c r="C11633" s="116" t="s">
        <v>937</v>
      </c>
      <c r="D11633" s="459">
        <v>1</v>
      </c>
      <c r="E11633" s="81"/>
    </row>
    <row r="11634" spans="1:5" x14ac:dyDescent="0.25">
      <c r="A11634" s="458">
        <v>44327</v>
      </c>
      <c r="B11634" s="81" t="s">
        <v>12</v>
      </c>
      <c r="C11634" s="116" t="s">
        <v>12</v>
      </c>
      <c r="D11634" s="459">
        <v>4</v>
      </c>
      <c r="E11634" s="81"/>
    </row>
    <row r="11635" spans="1:5" x14ac:dyDescent="0.25">
      <c r="A11635" s="458">
        <v>44327</v>
      </c>
      <c r="B11635" s="81" t="s">
        <v>8</v>
      </c>
      <c r="C11635" s="116" t="s">
        <v>72</v>
      </c>
      <c r="D11635" s="459">
        <v>2</v>
      </c>
      <c r="E11635" s="81"/>
    </row>
    <row r="11636" spans="1:5" x14ac:dyDescent="0.25">
      <c r="A11636" s="458">
        <v>44327</v>
      </c>
      <c r="B11636" s="81" t="s">
        <v>8</v>
      </c>
      <c r="C11636" s="116" t="s">
        <v>1232</v>
      </c>
      <c r="D11636" s="459">
        <v>7</v>
      </c>
      <c r="E11636" s="81"/>
    </row>
    <row r="11637" spans="1:5" x14ac:dyDescent="0.25">
      <c r="A11637" s="458">
        <v>44327</v>
      </c>
      <c r="B11637" s="81" t="s">
        <v>8</v>
      </c>
      <c r="C11637" s="116" t="s">
        <v>113</v>
      </c>
      <c r="D11637" s="459">
        <v>1</v>
      </c>
      <c r="E11637" s="81"/>
    </row>
    <row r="11638" spans="1:5" x14ac:dyDescent="0.25">
      <c r="A11638" s="458">
        <v>44327</v>
      </c>
      <c r="B11638" s="81" t="s">
        <v>8</v>
      </c>
      <c r="C11638" s="116" t="s">
        <v>140</v>
      </c>
      <c r="D11638" s="459">
        <v>2</v>
      </c>
      <c r="E11638" s="81"/>
    </row>
    <row r="11639" spans="1:5" x14ac:dyDescent="0.25">
      <c r="A11639" s="458">
        <v>44327</v>
      </c>
      <c r="B11639" s="81" t="s">
        <v>8</v>
      </c>
      <c r="C11639" s="116" t="s">
        <v>132</v>
      </c>
      <c r="D11639" s="459">
        <v>3</v>
      </c>
      <c r="E11639" s="81"/>
    </row>
    <row r="11640" spans="1:5" x14ac:dyDescent="0.25">
      <c r="A11640" s="458">
        <v>44327</v>
      </c>
      <c r="B11640" s="81" t="s">
        <v>8</v>
      </c>
      <c r="C11640" s="116" t="s">
        <v>203</v>
      </c>
      <c r="D11640" s="459">
        <v>5</v>
      </c>
      <c r="E11640" s="81"/>
    </row>
    <row r="11641" spans="1:5" x14ac:dyDescent="0.25">
      <c r="A11641" s="458">
        <v>44327</v>
      </c>
      <c r="B11641" s="81" t="s">
        <v>8</v>
      </c>
      <c r="C11641" s="116" t="s">
        <v>40</v>
      </c>
      <c r="D11641" s="459">
        <v>6</v>
      </c>
      <c r="E11641" s="81"/>
    </row>
    <row r="11642" spans="1:5" x14ac:dyDescent="0.25">
      <c r="A11642" s="458">
        <v>44327</v>
      </c>
      <c r="B11642" s="81" t="s">
        <v>8</v>
      </c>
      <c r="C11642" s="116" t="s">
        <v>8</v>
      </c>
      <c r="D11642" s="459">
        <v>24</v>
      </c>
      <c r="E11642" s="81"/>
    </row>
    <row r="11643" spans="1:5" x14ac:dyDescent="0.25">
      <c r="A11643" s="458">
        <v>44327</v>
      </c>
      <c r="B11643" s="81" t="s">
        <v>8</v>
      </c>
      <c r="C11643" s="116" t="s">
        <v>31</v>
      </c>
      <c r="D11643" s="459">
        <v>2</v>
      </c>
      <c r="E11643" s="81"/>
    </row>
    <row r="11644" spans="1:5" x14ac:dyDescent="0.25">
      <c r="A11644" s="458">
        <v>44327</v>
      </c>
      <c r="B11644" s="81" t="s">
        <v>49</v>
      </c>
      <c r="C11644" s="81" t="s">
        <v>49</v>
      </c>
      <c r="D11644" s="459">
        <v>1</v>
      </c>
      <c r="E11644" s="81"/>
    </row>
    <row r="11645" spans="1:5" x14ac:dyDescent="0.25">
      <c r="A11645" s="458">
        <v>44327</v>
      </c>
      <c r="B11645" s="81" t="s">
        <v>50</v>
      </c>
      <c r="C11645" s="460" t="s">
        <v>1248</v>
      </c>
      <c r="D11645" s="459">
        <v>1</v>
      </c>
      <c r="E11645" s="81"/>
    </row>
    <row r="11646" spans="1:5" x14ac:dyDescent="0.25">
      <c r="A11646" s="458">
        <v>44327</v>
      </c>
      <c r="B11646" s="81" t="s">
        <v>50</v>
      </c>
      <c r="C11646" s="116" t="s">
        <v>365</v>
      </c>
      <c r="D11646" s="459">
        <v>9</v>
      </c>
      <c r="E11646" s="81"/>
    </row>
    <row r="11647" spans="1:5" x14ac:dyDescent="0.25">
      <c r="A11647" s="458">
        <v>44327</v>
      </c>
      <c r="B11647" s="81" t="s">
        <v>27</v>
      </c>
      <c r="C11647" s="116" t="s">
        <v>139</v>
      </c>
      <c r="D11647" s="459">
        <v>7</v>
      </c>
      <c r="E11647" s="81"/>
    </row>
    <row r="11648" spans="1:5" x14ac:dyDescent="0.25">
      <c r="A11648" s="458">
        <v>44327</v>
      </c>
      <c r="B11648" s="81" t="s">
        <v>27</v>
      </c>
      <c r="C11648" s="116" t="s">
        <v>233</v>
      </c>
      <c r="D11648" s="459">
        <v>2</v>
      </c>
      <c r="E11648" s="81"/>
    </row>
    <row r="11649" spans="1:5" x14ac:dyDescent="0.25">
      <c r="A11649" s="458">
        <v>44327</v>
      </c>
      <c r="B11649" s="81" t="s">
        <v>27</v>
      </c>
      <c r="C11649" s="116" t="s">
        <v>43</v>
      </c>
      <c r="D11649" s="459">
        <v>29</v>
      </c>
      <c r="E11649" s="81"/>
    </row>
    <row r="11650" spans="1:5" x14ac:dyDescent="0.25">
      <c r="A11650" s="458">
        <v>44327</v>
      </c>
      <c r="B11650" s="81" t="s">
        <v>51</v>
      </c>
      <c r="C11650" s="116" t="s">
        <v>51</v>
      </c>
      <c r="D11650" s="459">
        <v>4</v>
      </c>
      <c r="E11650" s="81"/>
    </row>
    <row r="11651" spans="1:5" x14ac:dyDescent="0.25">
      <c r="A11651" s="458">
        <v>44327</v>
      </c>
      <c r="B11651" s="81" t="s">
        <v>10</v>
      </c>
      <c r="C11651" s="116" t="s">
        <v>1027</v>
      </c>
      <c r="D11651" s="459">
        <v>1</v>
      </c>
      <c r="E11651" s="81"/>
    </row>
    <row r="11652" spans="1:5" x14ac:dyDescent="0.25">
      <c r="A11652" s="458">
        <v>44327</v>
      </c>
      <c r="B11652" s="81" t="s">
        <v>10</v>
      </c>
      <c r="C11652" s="116" t="s">
        <v>340</v>
      </c>
      <c r="D11652" s="459">
        <v>1</v>
      </c>
      <c r="E11652" s="81"/>
    </row>
    <row r="11653" spans="1:5" x14ac:dyDescent="0.25">
      <c r="A11653" s="458">
        <v>44327</v>
      </c>
      <c r="B11653" s="81" t="s">
        <v>10</v>
      </c>
      <c r="C11653" s="460" t="s">
        <v>1259</v>
      </c>
      <c r="D11653" s="459">
        <v>1</v>
      </c>
      <c r="E11653" s="81"/>
    </row>
    <row r="11654" spans="1:5" x14ac:dyDescent="0.25">
      <c r="A11654" s="458">
        <v>44327</v>
      </c>
      <c r="B11654" s="81" t="s">
        <v>10</v>
      </c>
      <c r="C11654" s="116" t="s">
        <v>10</v>
      </c>
      <c r="D11654" s="459">
        <v>35</v>
      </c>
      <c r="E11654" s="81"/>
    </row>
    <row r="11655" spans="1:5" x14ac:dyDescent="0.25">
      <c r="A11655" s="458">
        <v>44328</v>
      </c>
      <c r="B11655" s="81" t="s">
        <v>14</v>
      </c>
      <c r="C11655" s="116" t="s">
        <v>936</v>
      </c>
      <c r="D11655" s="459">
        <v>2</v>
      </c>
      <c r="E11655" s="81"/>
    </row>
    <row r="11656" spans="1:5" x14ac:dyDescent="0.25">
      <c r="A11656" s="458">
        <v>44328</v>
      </c>
      <c r="B11656" s="81" t="s">
        <v>14</v>
      </c>
      <c r="C11656" s="116" t="s">
        <v>14</v>
      </c>
      <c r="D11656" s="459">
        <v>49</v>
      </c>
      <c r="E11656" s="81"/>
    </row>
    <row r="11657" spans="1:5" x14ac:dyDescent="0.25">
      <c r="A11657" s="458">
        <v>44328</v>
      </c>
      <c r="B11657" s="81" t="s">
        <v>14</v>
      </c>
      <c r="C11657" s="460" t="s">
        <v>1144</v>
      </c>
      <c r="D11657" s="459">
        <v>1</v>
      </c>
      <c r="E11657" s="81"/>
    </row>
    <row r="11658" spans="1:5" x14ac:dyDescent="0.25">
      <c r="A11658" s="458">
        <v>44328</v>
      </c>
      <c r="B11658" s="81" t="s">
        <v>14</v>
      </c>
      <c r="C11658" s="116" t="s">
        <v>1020</v>
      </c>
      <c r="D11658" s="459">
        <v>3</v>
      </c>
      <c r="E11658" s="81"/>
    </row>
    <row r="11659" spans="1:5" x14ac:dyDescent="0.25">
      <c r="A11659" s="458">
        <v>44328</v>
      </c>
      <c r="B11659" s="81" t="s">
        <v>14</v>
      </c>
      <c r="C11659" s="116" t="s">
        <v>16</v>
      </c>
      <c r="D11659" s="459">
        <v>12</v>
      </c>
      <c r="E11659" s="81"/>
    </row>
    <row r="11660" spans="1:5" x14ac:dyDescent="0.25">
      <c r="A11660" s="458">
        <v>44328</v>
      </c>
      <c r="B11660" s="81" t="s">
        <v>14</v>
      </c>
      <c r="C11660" s="116" t="s">
        <v>794</v>
      </c>
      <c r="D11660" s="459">
        <v>8</v>
      </c>
      <c r="E11660" s="81"/>
    </row>
    <row r="11661" spans="1:5" x14ac:dyDescent="0.25">
      <c r="A11661" s="458">
        <v>44328</v>
      </c>
      <c r="B11661" s="81" t="s">
        <v>14</v>
      </c>
      <c r="C11661" s="116" t="s">
        <v>84</v>
      </c>
      <c r="D11661" s="459">
        <v>9</v>
      </c>
      <c r="E11661" s="81"/>
    </row>
    <row r="11662" spans="1:5" x14ac:dyDescent="0.25">
      <c r="A11662" s="458">
        <v>44328</v>
      </c>
      <c r="B11662" s="81" t="s">
        <v>20</v>
      </c>
      <c r="C11662" s="116" t="s">
        <v>1152</v>
      </c>
      <c r="D11662" s="459">
        <v>1</v>
      </c>
      <c r="E11662" s="81"/>
    </row>
    <row r="11663" spans="1:5" x14ac:dyDescent="0.25">
      <c r="A11663" s="458">
        <v>44328</v>
      </c>
      <c r="B11663" s="81" t="s">
        <v>20</v>
      </c>
      <c r="C11663" s="116" t="s">
        <v>20</v>
      </c>
      <c r="D11663" s="459">
        <v>136</v>
      </c>
      <c r="E11663" s="81"/>
    </row>
    <row r="11664" spans="1:5" x14ac:dyDescent="0.25">
      <c r="A11664" s="458">
        <v>44328</v>
      </c>
      <c r="B11664" s="81" t="s">
        <v>20</v>
      </c>
      <c r="C11664" s="460" t="s">
        <v>1155</v>
      </c>
      <c r="D11664" s="459">
        <v>1</v>
      </c>
      <c r="E11664" s="81"/>
    </row>
    <row r="11665" spans="1:5" x14ac:dyDescent="0.25">
      <c r="A11665" s="458">
        <v>44328</v>
      </c>
      <c r="B11665" s="81" t="s">
        <v>20</v>
      </c>
      <c r="C11665" s="460" t="s">
        <v>909</v>
      </c>
      <c r="D11665" s="459">
        <v>1</v>
      </c>
      <c r="E11665" s="81"/>
    </row>
    <row r="11666" spans="1:5" x14ac:dyDescent="0.25">
      <c r="A11666" s="458">
        <v>44328</v>
      </c>
      <c r="B11666" s="81" t="s">
        <v>20</v>
      </c>
      <c r="C11666" s="116" t="s">
        <v>363</v>
      </c>
      <c r="D11666" s="459">
        <v>3</v>
      </c>
      <c r="E11666" s="81"/>
    </row>
    <row r="11667" spans="1:5" x14ac:dyDescent="0.25">
      <c r="A11667" s="458">
        <v>44328</v>
      </c>
      <c r="B11667" s="81" t="s">
        <v>20</v>
      </c>
      <c r="C11667" s="116" t="s">
        <v>648</v>
      </c>
      <c r="D11667" s="459">
        <v>1</v>
      </c>
      <c r="E11667" s="81"/>
    </row>
    <row r="11668" spans="1:5" x14ac:dyDescent="0.25">
      <c r="A11668" s="458">
        <v>44328</v>
      </c>
      <c r="B11668" s="81" t="s">
        <v>20</v>
      </c>
      <c r="C11668" s="116" t="s">
        <v>1013</v>
      </c>
      <c r="D11668" s="459">
        <v>1</v>
      </c>
      <c r="E11668" s="81"/>
    </row>
    <row r="11669" spans="1:5" x14ac:dyDescent="0.25">
      <c r="A11669" s="458">
        <v>44328</v>
      </c>
      <c r="B11669" s="81" t="s">
        <v>20</v>
      </c>
      <c r="C11669" s="116" t="s">
        <v>709</v>
      </c>
      <c r="D11669" s="459">
        <v>2</v>
      </c>
      <c r="E11669" s="81"/>
    </row>
    <row r="11670" spans="1:5" x14ac:dyDescent="0.25">
      <c r="A11670" s="458">
        <v>44328</v>
      </c>
      <c r="B11670" s="81" t="s">
        <v>13</v>
      </c>
      <c r="C11670" s="460" t="s">
        <v>93</v>
      </c>
      <c r="D11670" s="459">
        <v>2</v>
      </c>
      <c r="E11670" s="81"/>
    </row>
    <row r="11671" spans="1:5" x14ac:dyDescent="0.25">
      <c r="A11671" s="458">
        <v>44328</v>
      </c>
      <c r="B11671" s="81" t="s">
        <v>13</v>
      </c>
      <c r="C11671" s="116" t="s">
        <v>13</v>
      </c>
      <c r="D11671" s="459">
        <v>9</v>
      </c>
      <c r="E11671" s="81"/>
    </row>
    <row r="11672" spans="1:5" x14ac:dyDescent="0.25">
      <c r="A11672" s="458">
        <v>44328</v>
      </c>
      <c r="B11672" s="81" t="s">
        <v>13</v>
      </c>
      <c r="C11672" s="460" t="s">
        <v>1165</v>
      </c>
      <c r="D11672" s="459">
        <v>8</v>
      </c>
      <c r="E11672" s="81"/>
    </row>
    <row r="11673" spans="1:5" x14ac:dyDescent="0.25">
      <c r="A11673" s="458">
        <v>44328</v>
      </c>
      <c r="B11673" s="81" t="s">
        <v>13</v>
      </c>
      <c r="C11673" s="460" t="s">
        <v>1167</v>
      </c>
      <c r="D11673" s="459">
        <v>4</v>
      </c>
      <c r="E11673" s="81"/>
    </row>
    <row r="11674" spans="1:5" x14ac:dyDescent="0.25">
      <c r="A11674" s="458">
        <v>44328</v>
      </c>
      <c r="B11674" s="81" t="s">
        <v>24</v>
      </c>
      <c r="C11674" s="116" t="s">
        <v>23</v>
      </c>
      <c r="D11674" s="459">
        <v>7</v>
      </c>
      <c r="E11674" s="81"/>
    </row>
    <row r="11675" spans="1:5" x14ac:dyDescent="0.25">
      <c r="A11675" s="458">
        <v>44328</v>
      </c>
      <c r="B11675" s="81" t="s">
        <v>24</v>
      </c>
      <c r="C11675" s="116" t="s">
        <v>24</v>
      </c>
      <c r="D11675" s="459">
        <v>5</v>
      </c>
      <c r="E11675" s="81"/>
    </row>
    <row r="11676" spans="1:5" x14ac:dyDescent="0.25">
      <c r="A11676" s="458">
        <v>44328</v>
      </c>
      <c r="B11676" s="81" t="s">
        <v>24</v>
      </c>
      <c r="C11676" s="116" t="s">
        <v>924</v>
      </c>
      <c r="D11676" s="459">
        <v>1</v>
      </c>
      <c r="E11676" s="81"/>
    </row>
    <row r="11677" spans="1:5" x14ac:dyDescent="0.25">
      <c r="A11677" s="458">
        <v>44328</v>
      </c>
      <c r="B11677" s="81" t="s">
        <v>47</v>
      </c>
      <c r="C11677" s="116" t="s">
        <v>47</v>
      </c>
      <c r="D11677" s="459">
        <v>1</v>
      </c>
      <c r="E11677" s="81"/>
    </row>
    <row r="11678" spans="1:5" x14ac:dyDescent="0.25">
      <c r="A11678" s="458">
        <v>44328</v>
      </c>
      <c r="B11678" s="81" t="s">
        <v>48</v>
      </c>
      <c r="C11678" s="460" t="s">
        <v>1380</v>
      </c>
      <c r="D11678" s="459">
        <v>0</v>
      </c>
      <c r="E11678" s="81"/>
    </row>
    <row r="11679" spans="1:5" x14ac:dyDescent="0.25">
      <c r="A11679" s="458">
        <v>44328</v>
      </c>
      <c r="B11679" s="81" t="s">
        <v>7</v>
      </c>
      <c r="C11679" s="81" t="s">
        <v>7</v>
      </c>
      <c r="D11679" s="459">
        <v>19</v>
      </c>
      <c r="E11679" s="81"/>
    </row>
    <row r="11680" spans="1:5" x14ac:dyDescent="0.25">
      <c r="A11680" s="458">
        <v>44328</v>
      </c>
      <c r="B11680" s="81" t="s">
        <v>9</v>
      </c>
      <c r="C11680" s="460" t="s">
        <v>1197</v>
      </c>
      <c r="D11680" s="459">
        <v>1</v>
      </c>
      <c r="E11680" s="81"/>
    </row>
    <row r="11681" spans="1:5" x14ac:dyDescent="0.25">
      <c r="A11681" s="458">
        <v>44328</v>
      </c>
      <c r="B11681" s="81" t="s">
        <v>9</v>
      </c>
      <c r="C11681" s="116" t="s">
        <v>9</v>
      </c>
      <c r="D11681" s="459">
        <v>19</v>
      </c>
      <c r="E11681" s="81"/>
    </row>
    <row r="11682" spans="1:5" x14ac:dyDescent="0.25">
      <c r="A11682" s="458">
        <v>44328</v>
      </c>
      <c r="B11682" s="81" t="s">
        <v>9</v>
      </c>
      <c r="C11682" s="116" t="s">
        <v>17</v>
      </c>
      <c r="D11682" s="459">
        <v>4</v>
      </c>
      <c r="E11682" s="81"/>
    </row>
    <row r="11683" spans="1:5" x14ac:dyDescent="0.25">
      <c r="A11683" s="458">
        <v>44328</v>
      </c>
      <c r="B11683" s="81" t="s">
        <v>9</v>
      </c>
      <c r="C11683" s="460" t="s">
        <v>1202</v>
      </c>
      <c r="D11683" s="459">
        <v>1</v>
      </c>
      <c r="E11683" s="81"/>
    </row>
    <row r="11684" spans="1:5" x14ac:dyDescent="0.25">
      <c r="A11684" s="458">
        <v>44328</v>
      </c>
      <c r="B11684" s="81" t="s">
        <v>9</v>
      </c>
      <c r="C11684" s="116" t="s">
        <v>143</v>
      </c>
      <c r="D11684" s="459">
        <v>14</v>
      </c>
      <c r="E11684" s="81"/>
    </row>
    <row r="11685" spans="1:5" x14ac:dyDescent="0.25">
      <c r="A11685" s="458">
        <v>44328</v>
      </c>
      <c r="B11685" s="81" t="s">
        <v>15</v>
      </c>
      <c r="C11685" s="81" t="s">
        <v>1139</v>
      </c>
      <c r="D11685" s="459">
        <v>1</v>
      </c>
      <c r="E11685" s="81"/>
    </row>
    <row r="11686" spans="1:5" x14ac:dyDescent="0.25">
      <c r="A11686" s="458">
        <v>44328</v>
      </c>
      <c r="B11686" s="81" t="s">
        <v>15</v>
      </c>
      <c r="C11686" s="116" t="s">
        <v>283</v>
      </c>
      <c r="D11686" s="459">
        <v>2</v>
      </c>
      <c r="E11686" s="81"/>
    </row>
    <row r="11687" spans="1:5" x14ac:dyDescent="0.25">
      <c r="A11687" s="458">
        <v>44328</v>
      </c>
      <c r="B11687" s="81" t="s">
        <v>11</v>
      </c>
      <c r="C11687" s="116" t="s">
        <v>64</v>
      </c>
      <c r="D11687" s="459">
        <v>3</v>
      </c>
      <c r="E11687" s="81"/>
    </row>
    <row r="11688" spans="1:5" x14ac:dyDescent="0.25">
      <c r="A11688" s="458">
        <v>44328</v>
      </c>
      <c r="B11688" s="81" t="s">
        <v>11</v>
      </c>
      <c r="C11688" s="116" t="s">
        <v>333</v>
      </c>
      <c r="D11688" s="459">
        <v>5</v>
      </c>
      <c r="E11688" s="81"/>
    </row>
    <row r="11689" spans="1:5" x14ac:dyDescent="0.25">
      <c r="A11689" s="458">
        <v>44328</v>
      </c>
      <c r="B11689" s="81" t="s">
        <v>11</v>
      </c>
      <c r="C11689" s="460" t="s">
        <v>1203</v>
      </c>
      <c r="D11689" s="459">
        <v>3</v>
      </c>
      <c r="E11689" s="81"/>
    </row>
    <row r="11690" spans="1:5" x14ac:dyDescent="0.25">
      <c r="A11690" s="458">
        <v>44328</v>
      </c>
      <c r="B11690" s="81" t="s">
        <v>11</v>
      </c>
      <c r="C11690" s="116" t="s">
        <v>11</v>
      </c>
      <c r="D11690" s="459">
        <v>28</v>
      </c>
      <c r="E11690" s="81"/>
    </row>
    <row r="11691" spans="1:5" x14ac:dyDescent="0.25">
      <c r="A11691" s="458">
        <v>44328</v>
      </c>
      <c r="B11691" s="81" t="s">
        <v>11</v>
      </c>
      <c r="C11691" s="116" t="s">
        <v>752</v>
      </c>
      <c r="D11691" s="459">
        <v>1</v>
      </c>
      <c r="E11691" s="81"/>
    </row>
    <row r="11692" spans="1:5" x14ac:dyDescent="0.25">
      <c r="A11692" s="458">
        <v>44328</v>
      </c>
      <c r="B11692" s="81" t="s">
        <v>12</v>
      </c>
      <c r="C11692" s="116" t="s">
        <v>12</v>
      </c>
      <c r="D11692" s="459">
        <v>6</v>
      </c>
      <c r="E11692" s="81"/>
    </row>
    <row r="11693" spans="1:5" x14ac:dyDescent="0.25">
      <c r="A11693" s="458">
        <v>44328</v>
      </c>
      <c r="B11693" s="81" t="s">
        <v>8</v>
      </c>
      <c r="C11693" s="460" t="s">
        <v>1230</v>
      </c>
      <c r="D11693" s="459">
        <v>1</v>
      </c>
      <c r="E11693" s="81"/>
    </row>
    <row r="11694" spans="1:5" x14ac:dyDescent="0.25">
      <c r="A11694" s="458">
        <v>44328</v>
      </c>
      <c r="B11694" s="81" t="s">
        <v>8</v>
      </c>
      <c r="C11694" s="116" t="s">
        <v>72</v>
      </c>
      <c r="D11694" s="459">
        <v>1</v>
      </c>
      <c r="E11694" s="81"/>
    </row>
    <row r="11695" spans="1:5" x14ac:dyDescent="0.25">
      <c r="A11695" s="458">
        <v>44328</v>
      </c>
      <c r="B11695" s="81" t="s">
        <v>8</v>
      </c>
      <c r="C11695" s="460" t="s">
        <v>1232</v>
      </c>
      <c r="D11695" s="459">
        <v>2</v>
      </c>
      <c r="E11695" s="81"/>
    </row>
    <row r="11696" spans="1:5" x14ac:dyDescent="0.25">
      <c r="A11696" s="458">
        <v>44328</v>
      </c>
      <c r="B11696" s="81" t="s">
        <v>8</v>
      </c>
      <c r="C11696" s="116" t="s">
        <v>58</v>
      </c>
      <c r="D11696" s="459">
        <v>12</v>
      </c>
      <c r="E11696" s="81"/>
    </row>
    <row r="11697" spans="1:5" x14ac:dyDescent="0.25">
      <c r="A11697" s="458">
        <v>44328</v>
      </c>
      <c r="B11697" s="81" t="s">
        <v>8</v>
      </c>
      <c r="C11697" s="116" t="s">
        <v>140</v>
      </c>
      <c r="D11697" s="459">
        <v>2</v>
      </c>
      <c r="E11697" s="81"/>
    </row>
    <row r="11698" spans="1:5" x14ac:dyDescent="0.25">
      <c r="A11698" s="458">
        <v>44328</v>
      </c>
      <c r="B11698" s="81" t="s">
        <v>8</v>
      </c>
      <c r="C11698" s="116" t="s">
        <v>132</v>
      </c>
      <c r="D11698" s="459">
        <v>8</v>
      </c>
      <c r="E11698" s="81"/>
    </row>
    <row r="11699" spans="1:5" x14ac:dyDescent="0.25">
      <c r="A11699" s="458">
        <v>44328</v>
      </c>
      <c r="B11699" s="81" t="s">
        <v>8</v>
      </c>
      <c r="C11699" s="116" t="s">
        <v>40</v>
      </c>
      <c r="D11699" s="459">
        <v>5</v>
      </c>
      <c r="E11699" s="81"/>
    </row>
    <row r="11700" spans="1:5" x14ac:dyDescent="0.25">
      <c r="A11700" s="458">
        <v>44328</v>
      </c>
      <c r="B11700" s="81" t="s">
        <v>8</v>
      </c>
      <c r="C11700" s="116" t="s">
        <v>8</v>
      </c>
      <c r="D11700" s="459">
        <v>138</v>
      </c>
      <c r="E11700" s="81"/>
    </row>
    <row r="11701" spans="1:5" x14ac:dyDescent="0.25">
      <c r="A11701" s="458">
        <v>44328</v>
      </c>
      <c r="B11701" s="81" t="s">
        <v>8</v>
      </c>
      <c r="C11701" s="116" t="s">
        <v>31</v>
      </c>
      <c r="D11701" s="459">
        <v>9</v>
      </c>
      <c r="E11701" s="81"/>
    </row>
    <row r="11702" spans="1:5" x14ac:dyDescent="0.25">
      <c r="A11702" s="458">
        <v>44328</v>
      </c>
      <c r="B11702" s="81" t="s">
        <v>8</v>
      </c>
      <c r="C11702" s="116" t="s">
        <v>110</v>
      </c>
      <c r="D11702" s="459">
        <v>8</v>
      </c>
      <c r="E11702" s="81"/>
    </row>
    <row r="11703" spans="1:5" x14ac:dyDescent="0.25">
      <c r="A11703" s="458">
        <v>44328</v>
      </c>
      <c r="B11703" s="81" t="s">
        <v>49</v>
      </c>
      <c r="C11703" s="460" t="s">
        <v>1246</v>
      </c>
      <c r="D11703" s="459">
        <v>1</v>
      </c>
      <c r="E11703" s="81"/>
    </row>
    <row r="11704" spans="1:5" x14ac:dyDescent="0.25">
      <c r="A11704" s="458">
        <v>44328</v>
      </c>
      <c r="B11704" s="81" t="s">
        <v>49</v>
      </c>
      <c r="C11704" s="116" t="s">
        <v>49</v>
      </c>
      <c r="D11704" s="459">
        <v>7</v>
      </c>
      <c r="E11704" s="81"/>
    </row>
    <row r="11705" spans="1:5" x14ac:dyDescent="0.25">
      <c r="A11705" s="458">
        <v>44328</v>
      </c>
      <c r="B11705" s="81" t="s">
        <v>50</v>
      </c>
      <c r="C11705" s="116" t="s">
        <v>1036</v>
      </c>
      <c r="D11705" s="459">
        <v>1</v>
      </c>
      <c r="E11705" s="81"/>
    </row>
    <row r="11706" spans="1:5" x14ac:dyDescent="0.25">
      <c r="A11706" s="458">
        <v>44328</v>
      </c>
      <c r="B11706" s="81" t="s">
        <v>50</v>
      </c>
      <c r="C11706" s="460" t="s">
        <v>1248</v>
      </c>
      <c r="D11706" s="459">
        <v>1</v>
      </c>
      <c r="E11706" s="81"/>
    </row>
    <row r="11707" spans="1:5" x14ac:dyDescent="0.25">
      <c r="A11707" s="458">
        <v>44328</v>
      </c>
      <c r="B11707" s="81" t="s">
        <v>50</v>
      </c>
      <c r="C11707" s="460" t="s">
        <v>1250</v>
      </c>
      <c r="D11707" s="459">
        <v>1</v>
      </c>
      <c r="E11707" s="81"/>
    </row>
    <row r="11708" spans="1:5" x14ac:dyDescent="0.25">
      <c r="A11708" s="458">
        <v>44328</v>
      </c>
      <c r="B11708" s="81" t="s">
        <v>50</v>
      </c>
      <c r="C11708" s="116" t="s">
        <v>1140</v>
      </c>
      <c r="D11708" s="459">
        <v>12</v>
      </c>
      <c r="E11708" s="81"/>
    </row>
    <row r="11709" spans="1:5" x14ac:dyDescent="0.25">
      <c r="A11709" s="458">
        <v>44328</v>
      </c>
      <c r="B11709" s="81" t="s">
        <v>50</v>
      </c>
      <c r="C11709" s="116" t="s">
        <v>365</v>
      </c>
      <c r="D11709" s="459">
        <v>16</v>
      </c>
      <c r="E11709" s="81"/>
    </row>
    <row r="11710" spans="1:5" x14ac:dyDescent="0.25">
      <c r="A11710" s="458">
        <v>44328</v>
      </c>
      <c r="B11710" s="81" t="s">
        <v>27</v>
      </c>
      <c r="C11710" s="116" t="s">
        <v>139</v>
      </c>
      <c r="D11710" s="459">
        <v>29</v>
      </c>
      <c r="E11710" s="81"/>
    </row>
    <row r="11711" spans="1:5" x14ac:dyDescent="0.25">
      <c r="A11711" s="458">
        <v>44328</v>
      </c>
      <c r="B11711" s="81" t="s">
        <v>27</v>
      </c>
      <c r="C11711" s="116" t="s">
        <v>233</v>
      </c>
      <c r="D11711" s="459">
        <v>2</v>
      </c>
      <c r="E11711" s="81"/>
    </row>
    <row r="11712" spans="1:5" x14ac:dyDescent="0.25">
      <c r="A11712" s="458">
        <v>44328</v>
      </c>
      <c r="B11712" s="81" t="s">
        <v>27</v>
      </c>
      <c r="C11712" s="116" t="s">
        <v>43</v>
      </c>
      <c r="D11712" s="459">
        <v>66</v>
      </c>
      <c r="E11712" s="81"/>
    </row>
    <row r="11713" spans="1:5" x14ac:dyDescent="0.25">
      <c r="A11713" s="458">
        <v>44328</v>
      </c>
      <c r="B11713" s="81" t="s">
        <v>27</v>
      </c>
      <c r="C11713" s="116" t="s">
        <v>928</v>
      </c>
      <c r="D11713" s="459">
        <v>2</v>
      </c>
      <c r="E11713" s="81"/>
    </row>
    <row r="11714" spans="1:5" x14ac:dyDescent="0.25">
      <c r="A11714" s="458">
        <v>44328</v>
      </c>
      <c r="B11714" s="81" t="s">
        <v>27</v>
      </c>
      <c r="C11714" s="116" t="s">
        <v>851</v>
      </c>
      <c r="D11714" s="459">
        <v>2</v>
      </c>
      <c r="E11714" s="81"/>
    </row>
    <row r="11715" spans="1:5" x14ac:dyDescent="0.25">
      <c r="A11715" s="458">
        <v>44328</v>
      </c>
      <c r="B11715" s="81" t="s">
        <v>27</v>
      </c>
      <c r="C11715" s="116" t="s">
        <v>619</v>
      </c>
      <c r="D11715" s="459">
        <v>1</v>
      </c>
      <c r="E11715" s="81"/>
    </row>
    <row r="11716" spans="1:5" x14ac:dyDescent="0.25">
      <c r="A11716" s="458">
        <v>44328</v>
      </c>
      <c r="B11716" s="81" t="s">
        <v>27</v>
      </c>
      <c r="C11716" s="460" t="s">
        <v>1258</v>
      </c>
      <c r="D11716" s="459">
        <v>1</v>
      </c>
      <c r="E11716" s="81"/>
    </row>
    <row r="11717" spans="1:5" x14ac:dyDescent="0.25">
      <c r="A11717" s="458">
        <v>44328</v>
      </c>
      <c r="B11717" s="81" t="s">
        <v>51</v>
      </c>
      <c r="C11717" s="81" t="s">
        <v>51</v>
      </c>
      <c r="D11717" s="459">
        <v>9</v>
      </c>
      <c r="E11717" s="81"/>
    </row>
    <row r="11718" spans="1:5" x14ac:dyDescent="0.25">
      <c r="A11718" s="458">
        <v>44328</v>
      </c>
      <c r="B11718" s="81" t="s">
        <v>10</v>
      </c>
      <c r="C11718" s="81" t="s">
        <v>10</v>
      </c>
      <c r="D11718" s="459">
        <v>2</v>
      </c>
      <c r="E11718" s="81"/>
    </row>
    <row r="11719" spans="1:5" x14ac:dyDescent="0.25">
      <c r="A11719" s="458">
        <v>44329</v>
      </c>
      <c r="B11719" s="81" t="s">
        <v>14</v>
      </c>
      <c r="C11719" s="116" t="s">
        <v>14</v>
      </c>
      <c r="D11719" s="459">
        <v>28</v>
      </c>
      <c r="E11719" s="81"/>
    </row>
    <row r="11720" spans="1:5" x14ac:dyDescent="0.25">
      <c r="A11720" s="458">
        <v>44329</v>
      </c>
      <c r="B11720" s="81" t="s">
        <v>14</v>
      </c>
      <c r="C11720" s="116" t="s">
        <v>1043</v>
      </c>
      <c r="D11720" s="459">
        <v>1</v>
      </c>
      <c r="E11720" s="81"/>
    </row>
    <row r="11721" spans="1:5" x14ac:dyDescent="0.25">
      <c r="A11721" s="458">
        <v>44329</v>
      </c>
      <c r="B11721" s="81" t="s">
        <v>14</v>
      </c>
      <c r="C11721" s="116" t="s">
        <v>16</v>
      </c>
      <c r="D11721" s="459">
        <v>4</v>
      </c>
      <c r="E11721" s="81"/>
    </row>
    <row r="11722" spans="1:5" x14ac:dyDescent="0.25">
      <c r="A11722" s="458">
        <v>44329</v>
      </c>
      <c r="B11722" s="81" t="s">
        <v>14</v>
      </c>
      <c r="C11722" s="116" t="s">
        <v>84</v>
      </c>
      <c r="D11722" s="459">
        <v>6</v>
      </c>
      <c r="E11722" s="81"/>
    </row>
    <row r="11723" spans="1:5" x14ac:dyDescent="0.25">
      <c r="A11723" s="458">
        <v>44329</v>
      </c>
      <c r="B11723" s="81" t="s">
        <v>20</v>
      </c>
      <c r="C11723" s="460" t="s">
        <v>1151</v>
      </c>
      <c r="D11723" s="459">
        <v>5</v>
      </c>
      <c r="E11723" s="81"/>
    </row>
    <row r="11724" spans="1:5" x14ac:dyDescent="0.25">
      <c r="A11724" s="458">
        <v>44329</v>
      </c>
      <c r="B11724" s="81" t="s">
        <v>20</v>
      </c>
      <c r="C11724" s="116" t="s">
        <v>20</v>
      </c>
      <c r="D11724" s="459">
        <v>129</v>
      </c>
      <c r="E11724" s="81"/>
    </row>
    <row r="11725" spans="1:5" x14ac:dyDescent="0.25">
      <c r="A11725" s="458">
        <v>44329</v>
      </c>
      <c r="B11725" s="81" t="s">
        <v>20</v>
      </c>
      <c r="C11725" s="116" t="s">
        <v>709</v>
      </c>
      <c r="D11725" s="459">
        <v>1</v>
      </c>
      <c r="E11725" s="81"/>
    </row>
    <row r="11726" spans="1:5" x14ac:dyDescent="0.25">
      <c r="A11726" s="458">
        <v>44329</v>
      </c>
      <c r="B11726" s="81" t="s">
        <v>13</v>
      </c>
      <c r="C11726" s="460" t="s">
        <v>1157</v>
      </c>
      <c r="D11726" s="459">
        <v>1</v>
      </c>
      <c r="E11726" s="81"/>
    </row>
    <row r="11727" spans="1:5" x14ac:dyDescent="0.25">
      <c r="A11727" s="458">
        <v>44329</v>
      </c>
      <c r="B11727" s="81" t="s">
        <v>13</v>
      </c>
      <c r="C11727" s="460" t="s">
        <v>803</v>
      </c>
      <c r="D11727" s="459">
        <v>1</v>
      </c>
      <c r="E11727" s="81"/>
    </row>
    <row r="11728" spans="1:5" x14ac:dyDescent="0.25">
      <c r="A11728" s="458">
        <v>44329</v>
      </c>
      <c r="B11728" s="81" t="s">
        <v>13</v>
      </c>
      <c r="C11728" s="116" t="s">
        <v>13</v>
      </c>
      <c r="D11728" s="459">
        <v>12</v>
      </c>
      <c r="E11728" s="81"/>
    </row>
    <row r="11729" spans="1:5" x14ac:dyDescent="0.25">
      <c r="A11729" s="458">
        <v>44329</v>
      </c>
      <c r="B11729" s="81" t="s">
        <v>13</v>
      </c>
      <c r="C11729" s="460" t="s">
        <v>1165</v>
      </c>
      <c r="D11729" s="459">
        <v>4</v>
      </c>
      <c r="E11729" s="81"/>
    </row>
    <row r="11730" spans="1:5" x14ac:dyDescent="0.25">
      <c r="A11730" s="458">
        <v>44329</v>
      </c>
      <c r="B11730" s="81" t="s">
        <v>13</v>
      </c>
      <c r="C11730" s="460" t="s">
        <v>1167</v>
      </c>
      <c r="D11730" s="459">
        <v>2</v>
      </c>
      <c r="E11730" s="81"/>
    </row>
    <row r="11731" spans="1:5" x14ac:dyDescent="0.25">
      <c r="A11731" s="458">
        <v>44329</v>
      </c>
      <c r="B11731" s="81" t="s">
        <v>24</v>
      </c>
      <c r="C11731" s="116" t="s">
        <v>23</v>
      </c>
      <c r="D11731" s="459">
        <v>8</v>
      </c>
      <c r="E11731" s="81"/>
    </row>
    <row r="11732" spans="1:5" x14ac:dyDescent="0.25">
      <c r="A11732" s="458">
        <v>44329</v>
      </c>
      <c r="B11732" s="81" t="s">
        <v>24</v>
      </c>
      <c r="C11732" s="116" t="s">
        <v>24</v>
      </c>
      <c r="D11732" s="459">
        <v>12</v>
      </c>
      <c r="E11732" s="81"/>
    </row>
    <row r="11733" spans="1:5" x14ac:dyDescent="0.25">
      <c r="A11733" s="458">
        <v>44329</v>
      </c>
      <c r="B11733" s="81" t="s">
        <v>24</v>
      </c>
      <c r="C11733" s="116" t="s">
        <v>36</v>
      </c>
      <c r="D11733" s="459">
        <v>2</v>
      </c>
      <c r="E11733" s="81"/>
    </row>
    <row r="11734" spans="1:5" x14ac:dyDescent="0.25">
      <c r="A11734" s="458">
        <v>44329</v>
      </c>
      <c r="B11734" s="81" t="s">
        <v>47</v>
      </c>
      <c r="C11734" s="116" t="s">
        <v>47</v>
      </c>
      <c r="D11734" s="459">
        <v>4</v>
      </c>
      <c r="E11734" s="81"/>
    </row>
    <row r="11735" spans="1:5" x14ac:dyDescent="0.25">
      <c r="A11735" s="458">
        <v>44329</v>
      </c>
      <c r="B11735" s="81" t="s">
        <v>47</v>
      </c>
      <c r="C11735" s="116" t="s">
        <v>906</v>
      </c>
      <c r="D11735" s="459">
        <v>1</v>
      </c>
      <c r="E11735" s="81"/>
    </row>
    <row r="11736" spans="1:5" x14ac:dyDescent="0.25">
      <c r="A11736" s="458">
        <v>44329</v>
      </c>
      <c r="B11736" s="81" t="s">
        <v>48</v>
      </c>
      <c r="C11736" s="460" t="s">
        <v>1380</v>
      </c>
      <c r="D11736" s="459">
        <v>1</v>
      </c>
      <c r="E11736" s="81"/>
    </row>
    <row r="11737" spans="1:5" x14ac:dyDescent="0.25">
      <c r="A11737" s="458">
        <v>44329</v>
      </c>
      <c r="B11737" s="81" t="s">
        <v>7</v>
      </c>
      <c r="C11737" s="460" t="s">
        <v>1191</v>
      </c>
      <c r="D11737" s="459">
        <v>2</v>
      </c>
      <c r="E11737" s="81"/>
    </row>
    <row r="11738" spans="1:5" x14ac:dyDescent="0.25">
      <c r="A11738" s="458">
        <v>44329</v>
      </c>
      <c r="B11738" s="81" t="s">
        <v>7</v>
      </c>
      <c r="C11738" s="81" t="s">
        <v>7</v>
      </c>
      <c r="D11738" s="459">
        <v>49</v>
      </c>
      <c r="E11738" s="81"/>
    </row>
    <row r="11739" spans="1:5" x14ac:dyDescent="0.25">
      <c r="A11739" s="458">
        <v>44329</v>
      </c>
      <c r="B11739" s="81" t="s">
        <v>9</v>
      </c>
      <c r="C11739" s="81" t="s">
        <v>9</v>
      </c>
      <c r="D11739" s="459">
        <v>51</v>
      </c>
      <c r="E11739" s="81"/>
    </row>
    <row r="11740" spans="1:5" x14ac:dyDescent="0.25">
      <c r="A11740" s="458">
        <v>44329</v>
      </c>
      <c r="B11740" s="81" t="s">
        <v>9</v>
      </c>
      <c r="C11740" s="116" t="s">
        <v>17</v>
      </c>
      <c r="D11740" s="459">
        <v>3</v>
      </c>
      <c r="E11740" s="81"/>
    </row>
    <row r="11741" spans="1:5" x14ac:dyDescent="0.25">
      <c r="A11741" s="458">
        <v>44329</v>
      </c>
      <c r="B11741" s="81" t="s">
        <v>9</v>
      </c>
      <c r="C11741" s="460" t="s">
        <v>1091</v>
      </c>
      <c r="D11741" s="459">
        <v>2</v>
      </c>
      <c r="E11741" s="81"/>
    </row>
    <row r="11742" spans="1:5" x14ac:dyDescent="0.25">
      <c r="A11742" s="458">
        <v>44329</v>
      </c>
      <c r="B11742" s="81" t="s">
        <v>9</v>
      </c>
      <c r="C11742" s="460" t="s">
        <v>1198</v>
      </c>
      <c r="D11742" s="459">
        <v>2</v>
      </c>
      <c r="E11742" s="81"/>
    </row>
    <row r="11743" spans="1:5" x14ac:dyDescent="0.25">
      <c r="A11743" s="458">
        <v>44329</v>
      </c>
      <c r="B11743" s="81" t="s">
        <v>9</v>
      </c>
      <c r="C11743" s="116" t="s">
        <v>143</v>
      </c>
      <c r="D11743" s="459">
        <v>12</v>
      </c>
      <c r="E11743" s="81"/>
    </row>
    <row r="11744" spans="1:5" x14ac:dyDescent="0.25">
      <c r="A11744" s="458">
        <v>44329</v>
      </c>
      <c r="B11744" s="81" t="s">
        <v>15</v>
      </c>
      <c r="C11744" s="116" t="s">
        <v>107</v>
      </c>
      <c r="D11744" s="459">
        <v>1</v>
      </c>
      <c r="E11744" s="81"/>
    </row>
    <row r="11745" spans="1:5" x14ac:dyDescent="0.25">
      <c r="A11745" s="458">
        <v>44329</v>
      </c>
      <c r="B11745" s="81" t="s">
        <v>11</v>
      </c>
      <c r="C11745" s="116" t="s">
        <v>333</v>
      </c>
      <c r="D11745" s="459">
        <v>9</v>
      </c>
      <c r="E11745" s="81"/>
    </row>
    <row r="11746" spans="1:5" x14ac:dyDescent="0.25">
      <c r="A11746" s="458">
        <v>44329</v>
      </c>
      <c r="B11746" s="81" t="s">
        <v>11</v>
      </c>
      <c r="C11746" s="116" t="s">
        <v>11</v>
      </c>
      <c r="D11746" s="459">
        <v>21</v>
      </c>
      <c r="E11746" s="81"/>
    </row>
    <row r="11747" spans="1:5" x14ac:dyDescent="0.25">
      <c r="A11747" s="458">
        <v>44329</v>
      </c>
      <c r="B11747" s="81" t="s">
        <v>11</v>
      </c>
      <c r="C11747" s="116" t="s">
        <v>840</v>
      </c>
      <c r="D11747" s="459">
        <v>2</v>
      </c>
      <c r="E11747" s="81"/>
    </row>
    <row r="11748" spans="1:5" x14ac:dyDescent="0.25">
      <c r="A11748" s="458">
        <v>44329</v>
      </c>
      <c r="B11748" s="81" t="s">
        <v>11</v>
      </c>
      <c r="C11748" s="116" t="s">
        <v>752</v>
      </c>
      <c r="D11748" s="459">
        <v>1</v>
      </c>
      <c r="E11748" s="81"/>
    </row>
    <row r="11749" spans="1:5" x14ac:dyDescent="0.25">
      <c r="A11749" s="458">
        <v>44329</v>
      </c>
      <c r="B11749" s="81" t="s">
        <v>11</v>
      </c>
      <c r="C11749" s="116" t="s">
        <v>133</v>
      </c>
      <c r="D11749" s="459">
        <v>2</v>
      </c>
      <c r="E11749" s="81"/>
    </row>
    <row r="11750" spans="1:5" x14ac:dyDescent="0.25">
      <c r="A11750" s="458">
        <v>44329</v>
      </c>
      <c r="B11750" s="81" t="s">
        <v>12</v>
      </c>
      <c r="C11750" s="116" t="s">
        <v>73</v>
      </c>
      <c r="D11750" s="459">
        <v>1</v>
      </c>
      <c r="E11750" s="81"/>
    </row>
    <row r="11751" spans="1:5" x14ac:dyDescent="0.25">
      <c r="A11751" s="458">
        <v>44329</v>
      </c>
      <c r="B11751" s="81" t="s">
        <v>12</v>
      </c>
      <c r="C11751" s="116" t="s">
        <v>1223</v>
      </c>
      <c r="D11751" s="459">
        <v>2</v>
      </c>
      <c r="E11751" s="81"/>
    </row>
    <row r="11752" spans="1:5" x14ac:dyDescent="0.25">
      <c r="A11752" s="458">
        <v>44329</v>
      </c>
      <c r="B11752" s="81" t="s">
        <v>12</v>
      </c>
      <c r="C11752" s="116" t="s">
        <v>12</v>
      </c>
      <c r="D11752" s="459">
        <v>16</v>
      </c>
      <c r="E11752" s="81"/>
    </row>
    <row r="11753" spans="1:5" x14ac:dyDescent="0.25">
      <c r="A11753" s="458">
        <v>44329</v>
      </c>
      <c r="B11753" s="81" t="s">
        <v>8</v>
      </c>
      <c r="C11753" s="116" t="s">
        <v>72</v>
      </c>
      <c r="D11753" s="459">
        <v>2</v>
      </c>
      <c r="E11753" s="81"/>
    </row>
    <row r="11754" spans="1:5" x14ac:dyDescent="0.25">
      <c r="A11754" s="458">
        <v>44329</v>
      </c>
      <c r="B11754" s="81" t="s">
        <v>8</v>
      </c>
      <c r="C11754" s="460" t="s">
        <v>1232</v>
      </c>
      <c r="D11754" s="459">
        <v>3</v>
      </c>
      <c r="E11754" s="81"/>
    </row>
    <row r="11755" spans="1:5" x14ac:dyDescent="0.25">
      <c r="A11755" s="458">
        <v>44329</v>
      </c>
      <c r="B11755" s="81" t="s">
        <v>8</v>
      </c>
      <c r="C11755" s="118" t="s">
        <v>2973</v>
      </c>
      <c r="D11755" s="459">
        <v>1</v>
      </c>
      <c r="E11755" s="81"/>
    </row>
    <row r="11756" spans="1:5" x14ac:dyDescent="0.25">
      <c r="A11756" s="458">
        <v>44329</v>
      </c>
      <c r="B11756" s="81" t="s">
        <v>8</v>
      </c>
      <c r="C11756" s="116" t="s">
        <v>58</v>
      </c>
      <c r="D11756" s="459">
        <v>6</v>
      </c>
      <c r="E11756" s="81"/>
    </row>
    <row r="11757" spans="1:5" x14ac:dyDescent="0.25">
      <c r="A11757" s="458">
        <v>44329</v>
      </c>
      <c r="B11757" s="81" t="s">
        <v>8</v>
      </c>
      <c r="C11757" s="116" t="s">
        <v>140</v>
      </c>
      <c r="D11757" s="459">
        <v>1</v>
      </c>
      <c r="E11757" s="81"/>
    </row>
    <row r="11758" spans="1:5" x14ac:dyDescent="0.25">
      <c r="A11758" s="458">
        <v>44329</v>
      </c>
      <c r="B11758" s="81" t="s">
        <v>8</v>
      </c>
      <c r="C11758" s="116" t="s">
        <v>132</v>
      </c>
      <c r="D11758" s="459">
        <v>6</v>
      </c>
      <c r="E11758" s="81"/>
    </row>
    <row r="11759" spans="1:5" x14ac:dyDescent="0.25">
      <c r="A11759" s="458">
        <v>44329</v>
      </c>
      <c r="B11759" s="81" t="s">
        <v>8</v>
      </c>
      <c r="C11759" s="116" t="s">
        <v>203</v>
      </c>
      <c r="D11759" s="459">
        <v>3</v>
      </c>
      <c r="E11759" s="81"/>
    </row>
    <row r="11760" spans="1:5" x14ac:dyDescent="0.25">
      <c r="A11760" s="458">
        <v>44329</v>
      </c>
      <c r="B11760" s="81" t="s">
        <v>8</v>
      </c>
      <c r="C11760" s="460" t="s">
        <v>1240</v>
      </c>
      <c r="D11760" s="459">
        <v>1</v>
      </c>
      <c r="E11760" s="81"/>
    </row>
    <row r="11761" spans="1:5" x14ac:dyDescent="0.25">
      <c r="A11761" s="458">
        <v>44329</v>
      </c>
      <c r="B11761" s="81" t="s">
        <v>8</v>
      </c>
      <c r="C11761" s="116" t="s">
        <v>8</v>
      </c>
      <c r="D11761" s="459">
        <v>96</v>
      </c>
      <c r="E11761" s="81"/>
    </row>
    <row r="11762" spans="1:5" x14ac:dyDescent="0.25">
      <c r="A11762" s="458">
        <v>44329</v>
      </c>
      <c r="B11762" s="81" t="s">
        <v>8</v>
      </c>
      <c r="C11762" s="116" t="s">
        <v>31</v>
      </c>
      <c r="D11762" s="459">
        <v>6</v>
      </c>
      <c r="E11762" s="81"/>
    </row>
    <row r="11763" spans="1:5" x14ac:dyDescent="0.25">
      <c r="A11763" s="458">
        <v>44329</v>
      </c>
      <c r="B11763" s="81" t="s">
        <v>8</v>
      </c>
      <c r="C11763" s="116" t="s">
        <v>592</v>
      </c>
      <c r="D11763" s="459">
        <v>1</v>
      </c>
      <c r="E11763" s="81"/>
    </row>
    <row r="11764" spans="1:5" x14ac:dyDescent="0.25">
      <c r="A11764" s="458">
        <v>44329</v>
      </c>
      <c r="B11764" s="81" t="s">
        <v>8</v>
      </c>
      <c r="C11764" s="116" t="s">
        <v>110</v>
      </c>
      <c r="D11764" s="459">
        <v>16</v>
      </c>
      <c r="E11764" s="81"/>
    </row>
    <row r="11765" spans="1:5" x14ac:dyDescent="0.25">
      <c r="A11765" s="458">
        <v>44329</v>
      </c>
      <c r="B11765" s="81" t="s">
        <v>49</v>
      </c>
      <c r="C11765" s="460" t="s">
        <v>1246</v>
      </c>
      <c r="D11765" s="459">
        <v>1</v>
      </c>
      <c r="E11765" s="81"/>
    </row>
    <row r="11766" spans="1:5" x14ac:dyDescent="0.25">
      <c r="A11766" s="458">
        <v>44329</v>
      </c>
      <c r="B11766" s="81" t="s">
        <v>49</v>
      </c>
      <c r="C11766" s="116" t="s">
        <v>49</v>
      </c>
      <c r="D11766" s="459">
        <v>59</v>
      </c>
      <c r="E11766" s="81"/>
    </row>
    <row r="11767" spans="1:5" x14ac:dyDescent="0.25">
      <c r="A11767" s="458">
        <v>44329</v>
      </c>
      <c r="B11767" s="81" t="s">
        <v>50</v>
      </c>
      <c r="C11767" s="460" t="s">
        <v>1250</v>
      </c>
      <c r="D11767" s="459">
        <v>2</v>
      </c>
      <c r="E11767" s="81"/>
    </row>
    <row r="11768" spans="1:5" x14ac:dyDescent="0.25">
      <c r="A11768" s="458">
        <v>44329</v>
      </c>
      <c r="B11768" s="81" t="s">
        <v>50</v>
      </c>
      <c r="C11768" s="116" t="s">
        <v>1140</v>
      </c>
      <c r="D11768" s="459">
        <v>1</v>
      </c>
      <c r="E11768" s="81"/>
    </row>
    <row r="11769" spans="1:5" x14ac:dyDescent="0.25">
      <c r="A11769" s="458">
        <v>44329</v>
      </c>
      <c r="B11769" s="81" t="s">
        <v>50</v>
      </c>
      <c r="C11769" s="116" t="s">
        <v>365</v>
      </c>
      <c r="D11769" s="459">
        <v>12</v>
      </c>
      <c r="E11769" s="81"/>
    </row>
    <row r="11770" spans="1:5" x14ac:dyDescent="0.25">
      <c r="A11770" s="458">
        <v>44329</v>
      </c>
      <c r="B11770" s="81" t="s">
        <v>27</v>
      </c>
      <c r="C11770" s="460" t="s">
        <v>1252</v>
      </c>
      <c r="D11770" s="459">
        <v>2</v>
      </c>
      <c r="E11770" s="81"/>
    </row>
    <row r="11771" spans="1:5" x14ac:dyDescent="0.25">
      <c r="A11771" s="458">
        <v>44329</v>
      </c>
      <c r="B11771" s="81" t="s">
        <v>27</v>
      </c>
      <c r="C11771" s="116" t="s">
        <v>139</v>
      </c>
      <c r="D11771" s="459">
        <v>21</v>
      </c>
      <c r="E11771" s="81"/>
    </row>
    <row r="11772" spans="1:5" x14ac:dyDescent="0.25">
      <c r="A11772" s="458">
        <v>44329</v>
      </c>
      <c r="B11772" s="81" t="s">
        <v>27</v>
      </c>
      <c r="C11772" s="116" t="s">
        <v>233</v>
      </c>
      <c r="D11772" s="459">
        <v>3</v>
      </c>
      <c r="E11772" s="81"/>
    </row>
    <row r="11773" spans="1:5" x14ac:dyDescent="0.25">
      <c r="A11773" s="458">
        <v>44329</v>
      </c>
      <c r="B11773" s="81" t="s">
        <v>27</v>
      </c>
      <c r="C11773" s="116" t="s">
        <v>43</v>
      </c>
      <c r="D11773" s="459">
        <v>41</v>
      </c>
      <c r="E11773" s="81"/>
    </row>
    <row r="11774" spans="1:5" x14ac:dyDescent="0.25">
      <c r="A11774" s="458">
        <v>44329</v>
      </c>
      <c r="B11774" s="81" t="s">
        <v>27</v>
      </c>
      <c r="C11774" s="116" t="s">
        <v>928</v>
      </c>
      <c r="D11774" s="459">
        <v>1</v>
      </c>
      <c r="E11774" s="81"/>
    </row>
    <row r="11775" spans="1:5" x14ac:dyDescent="0.25">
      <c r="A11775" s="458">
        <v>44329</v>
      </c>
      <c r="B11775" s="81" t="s">
        <v>27</v>
      </c>
      <c r="C11775" s="460" t="s">
        <v>1258</v>
      </c>
      <c r="D11775" s="459">
        <v>1</v>
      </c>
      <c r="E11775" s="81"/>
    </row>
    <row r="11776" spans="1:5" x14ac:dyDescent="0.25">
      <c r="A11776" s="458">
        <v>44329</v>
      </c>
      <c r="B11776" s="81" t="s">
        <v>51</v>
      </c>
      <c r="C11776" s="81" t="s">
        <v>51</v>
      </c>
      <c r="D11776" s="459">
        <v>7</v>
      </c>
      <c r="E11776" s="81"/>
    </row>
    <row r="11777" spans="1:5" x14ac:dyDescent="0.25">
      <c r="A11777" s="458">
        <v>44329</v>
      </c>
      <c r="B11777" s="81" t="s">
        <v>10</v>
      </c>
      <c r="C11777" s="81" t="s">
        <v>10</v>
      </c>
      <c r="D11777" s="459">
        <v>5</v>
      </c>
      <c r="E11777" s="81"/>
    </row>
    <row r="11778" spans="1:5" x14ac:dyDescent="0.25">
      <c r="A11778" s="458">
        <v>44330</v>
      </c>
      <c r="B11778" s="81" t="s">
        <v>14</v>
      </c>
      <c r="C11778" s="116" t="s">
        <v>14</v>
      </c>
      <c r="D11778" s="459">
        <v>49</v>
      </c>
      <c r="E11778" s="81"/>
    </row>
    <row r="11779" spans="1:5" x14ac:dyDescent="0.25">
      <c r="A11779" s="458">
        <v>44330</v>
      </c>
      <c r="B11779" s="81" t="s">
        <v>14</v>
      </c>
      <c r="C11779" s="116" t="s">
        <v>16</v>
      </c>
      <c r="D11779" s="459">
        <v>27</v>
      </c>
      <c r="E11779" s="81"/>
    </row>
    <row r="11780" spans="1:5" x14ac:dyDescent="0.25">
      <c r="A11780" s="458">
        <v>44330</v>
      </c>
      <c r="B11780" s="81" t="s">
        <v>14</v>
      </c>
      <c r="C11780" s="116" t="s">
        <v>84</v>
      </c>
      <c r="D11780" s="459">
        <v>5</v>
      </c>
      <c r="E11780" s="81"/>
    </row>
    <row r="11781" spans="1:5" x14ac:dyDescent="0.25">
      <c r="A11781" s="458">
        <v>44330</v>
      </c>
      <c r="B11781" s="81" t="s">
        <v>20</v>
      </c>
      <c r="C11781" s="460" t="s">
        <v>1151</v>
      </c>
      <c r="D11781" s="459">
        <v>5</v>
      </c>
      <c r="E11781" s="81"/>
    </row>
    <row r="11782" spans="1:5" x14ac:dyDescent="0.25">
      <c r="A11782" s="458">
        <v>44330</v>
      </c>
      <c r="B11782" s="81" t="s">
        <v>20</v>
      </c>
      <c r="C11782" s="116" t="s">
        <v>20</v>
      </c>
      <c r="D11782" s="459">
        <v>94</v>
      </c>
      <c r="E11782" s="81"/>
    </row>
    <row r="11783" spans="1:5" x14ac:dyDescent="0.25">
      <c r="A11783" s="458">
        <v>44330</v>
      </c>
      <c r="B11783" s="81" t="s">
        <v>20</v>
      </c>
      <c r="C11783" s="116" t="s">
        <v>363</v>
      </c>
      <c r="D11783" s="459">
        <v>2</v>
      </c>
      <c r="E11783" s="81"/>
    </row>
    <row r="11784" spans="1:5" x14ac:dyDescent="0.25">
      <c r="A11784" s="458">
        <v>44330</v>
      </c>
      <c r="B11784" s="81" t="s">
        <v>20</v>
      </c>
      <c r="C11784" s="116" t="s">
        <v>648</v>
      </c>
      <c r="D11784" s="459">
        <v>1</v>
      </c>
      <c r="E11784" s="81"/>
    </row>
    <row r="11785" spans="1:5" x14ac:dyDescent="0.25">
      <c r="A11785" s="458">
        <v>44330</v>
      </c>
      <c r="B11785" s="81" t="s">
        <v>13</v>
      </c>
      <c r="C11785" s="460" t="s">
        <v>93</v>
      </c>
      <c r="D11785" s="459">
        <v>1</v>
      </c>
      <c r="E11785" s="81"/>
    </row>
    <row r="11786" spans="1:5" x14ac:dyDescent="0.25">
      <c r="A11786" s="458">
        <v>44330</v>
      </c>
      <c r="B11786" s="81" t="s">
        <v>13</v>
      </c>
      <c r="C11786" s="460" t="s">
        <v>1161</v>
      </c>
      <c r="D11786" s="459">
        <v>2</v>
      </c>
      <c r="E11786" s="81"/>
    </row>
    <row r="11787" spans="1:5" x14ac:dyDescent="0.25">
      <c r="A11787" s="458">
        <v>44330</v>
      </c>
      <c r="B11787" s="81" t="s">
        <v>13</v>
      </c>
      <c r="C11787" s="460" t="s">
        <v>1162</v>
      </c>
      <c r="D11787" s="459">
        <v>1</v>
      </c>
      <c r="E11787" s="81"/>
    </row>
    <row r="11788" spans="1:5" x14ac:dyDescent="0.25">
      <c r="A11788" s="458">
        <v>44330</v>
      </c>
      <c r="B11788" s="81" t="s">
        <v>13</v>
      </c>
      <c r="C11788" s="116" t="s">
        <v>13</v>
      </c>
      <c r="D11788" s="459">
        <v>3</v>
      </c>
      <c r="E11788" s="81"/>
    </row>
    <row r="11789" spans="1:5" x14ac:dyDescent="0.25">
      <c r="A11789" s="458">
        <v>44330</v>
      </c>
      <c r="B11789" s="81" t="s">
        <v>13</v>
      </c>
      <c r="C11789" s="460" t="s">
        <v>1164</v>
      </c>
      <c r="D11789" s="459">
        <v>1</v>
      </c>
      <c r="E11789" s="81"/>
    </row>
    <row r="11790" spans="1:5" x14ac:dyDescent="0.25">
      <c r="A11790" s="458">
        <v>44330</v>
      </c>
      <c r="B11790" s="81" t="s">
        <v>13</v>
      </c>
      <c r="C11790" s="460" t="s">
        <v>1165</v>
      </c>
      <c r="D11790" s="459">
        <v>6</v>
      </c>
      <c r="E11790" s="81"/>
    </row>
    <row r="11791" spans="1:5" x14ac:dyDescent="0.25">
      <c r="A11791" s="458">
        <v>44330</v>
      </c>
      <c r="B11791" s="81" t="s">
        <v>13</v>
      </c>
      <c r="C11791" s="116" t="s">
        <v>633</v>
      </c>
      <c r="D11791" s="459">
        <v>1</v>
      </c>
      <c r="E11791" s="81"/>
    </row>
    <row r="11792" spans="1:5" x14ac:dyDescent="0.25">
      <c r="A11792" s="458">
        <v>44330</v>
      </c>
      <c r="B11792" s="81" t="s">
        <v>13</v>
      </c>
      <c r="C11792" s="460" t="s">
        <v>1167</v>
      </c>
      <c r="D11792" s="459">
        <v>4</v>
      </c>
      <c r="E11792" s="81"/>
    </row>
    <row r="11793" spans="1:5" x14ac:dyDescent="0.25">
      <c r="A11793" s="458">
        <v>44330</v>
      </c>
      <c r="B11793" s="81" t="s">
        <v>24</v>
      </c>
      <c r="C11793" s="116" t="s">
        <v>23</v>
      </c>
      <c r="D11793" s="459">
        <v>15</v>
      </c>
      <c r="E11793" s="81"/>
    </row>
    <row r="11794" spans="1:5" x14ac:dyDescent="0.25">
      <c r="A11794" s="458">
        <v>44330</v>
      </c>
      <c r="B11794" s="81" t="s">
        <v>24</v>
      </c>
      <c r="C11794" s="116" t="s">
        <v>24</v>
      </c>
      <c r="D11794" s="459">
        <v>21</v>
      </c>
      <c r="E11794" s="81"/>
    </row>
    <row r="11795" spans="1:5" x14ac:dyDescent="0.25">
      <c r="A11795" s="458">
        <v>44330</v>
      </c>
      <c r="B11795" s="81" t="s">
        <v>24</v>
      </c>
      <c r="C11795" s="116" t="s">
        <v>924</v>
      </c>
      <c r="D11795" s="459">
        <v>3</v>
      </c>
      <c r="E11795" s="81"/>
    </row>
    <row r="11796" spans="1:5" x14ac:dyDescent="0.25">
      <c r="A11796" s="458">
        <v>44330</v>
      </c>
      <c r="B11796" s="81" t="s">
        <v>24</v>
      </c>
      <c r="C11796" s="460" t="s">
        <v>1182</v>
      </c>
      <c r="D11796" s="459">
        <v>1</v>
      </c>
      <c r="E11796" s="81"/>
    </row>
    <row r="11797" spans="1:5" x14ac:dyDescent="0.25">
      <c r="A11797" s="458">
        <v>44330</v>
      </c>
      <c r="B11797" s="81" t="s">
        <v>47</v>
      </c>
      <c r="C11797" s="116" t="s">
        <v>1033</v>
      </c>
      <c r="D11797" s="459">
        <v>2</v>
      </c>
      <c r="E11797" s="81"/>
    </row>
    <row r="11798" spans="1:5" x14ac:dyDescent="0.25">
      <c r="A11798" s="458">
        <v>44330</v>
      </c>
      <c r="B11798" s="81" t="s">
        <v>47</v>
      </c>
      <c r="C11798" s="116" t="s">
        <v>47</v>
      </c>
      <c r="D11798" s="459">
        <v>6</v>
      </c>
      <c r="E11798" s="81"/>
    </row>
    <row r="11799" spans="1:5" x14ac:dyDescent="0.25">
      <c r="A11799" s="458">
        <v>44330</v>
      </c>
      <c r="B11799" s="81" t="s">
        <v>47</v>
      </c>
      <c r="C11799" s="116" t="s">
        <v>906</v>
      </c>
      <c r="D11799" s="459">
        <v>6</v>
      </c>
      <c r="E11799" s="81"/>
    </row>
    <row r="11800" spans="1:5" x14ac:dyDescent="0.25">
      <c r="A11800" s="458">
        <v>44330</v>
      </c>
      <c r="B11800" s="81" t="s">
        <v>48</v>
      </c>
      <c r="C11800" s="460" t="s">
        <v>1380</v>
      </c>
      <c r="D11800" s="459">
        <v>0</v>
      </c>
      <c r="E11800" s="81"/>
    </row>
    <row r="11801" spans="1:5" x14ac:dyDescent="0.25">
      <c r="A11801" s="458">
        <v>44330</v>
      </c>
      <c r="B11801" s="81" t="s">
        <v>7</v>
      </c>
      <c r="C11801" s="460" t="s">
        <v>1191</v>
      </c>
      <c r="D11801" s="459">
        <v>2</v>
      </c>
      <c r="E11801" s="81"/>
    </row>
    <row r="11802" spans="1:5" x14ac:dyDescent="0.25">
      <c r="A11802" s="458">
        <v>44330</v>
      </c>
      <c r="B11802" s="81" t="s">
        <v>7</v>
      </c>
      <c r="C11802" s="81" t="s">
        <v>7</v>
      </c>
      <c r="D11802" s="459">
        <v>32</v>
      </c>
      <c r="E11802" s="81"/>
    </row>
    <row r="11803" spans="1:5" x14ac:dyDescent="0.25">
      <c r="A11803" s="458">
        <v>44330</v>
      </c>
      <c r="B11803" s="81" t="s">
        <v>9</v>
      </c>
      <c r="C11803" s="460" t="s">
        <v>1192</v>
      </c>
      <c r="D11803" s="459">
        <v>1</v>
      </c>
      <c r="E11803" s="81"/>
    </row>
    <row r="11804" spans="1:5" x14ac:dyDescent="0.25">
      <c r="A11804" s="458">
        <v>44330</v>
      </c>
      <c r="B11804" s="81" t="s">
        <v>9</v>
      </c>
      <c r="C11804" s="116" t="s">
        <v>362</v>
      </c>
      <c r="D11804" s="459">
        <v>1</v>
      </c>
      <c r="E11804" s="81"/>
    </row>
    <row r="11805" spans="1:5" x14ac:dyDescent="0.25">
      <c r="A11805" s="458">
        <v>44330</v>
      </c>
      <c r="B11805" s="81" t="s">
        <v>9</v>
      </c>
      <c r="C11805" s="81" t="s">
        <v>9</v>
      </c>
      <c r="D11805" s="459">
        <v>100</v>
      </c>
      <c r="E11805" s="81"/>
    </row>
    <row r="11806" spans="1:5" x14ac:dyDescent="0.25">
      <c r="A11806" s="458">
        <v>44330</v>
      </c>
      <c r="B11806" s="81" t="s">
        <v>9</v>
      </c>
      <c r="C11806" s="116" t="s">
        <v>17</v>
      </c>
      <c r="D11806" s="459">
        <v>12</v>
      </c>
      <c r="E11806" s="81"/>
    </row>
    <row r="11807" spans="1:5" x14ac:dyDescent="0.25">
      <c r="A11807" s="458">
        <v>44330</v>
      </c>
      <c r="B11807" s="81" t="s">
        <v>9</v>
      </c>
      <c r="C11807" s="460" t="s">
        <v>1091</v>
      </c>
      <c r="D11807" s="459">
        <v>1</v>
      </c>
      <c r="E11807" s="81"/>
    </row>
    <row r="11808" spans="1:5" x14ac:dyDescent="0.25">
      <c r="A11808" s="458">
        <v>44330</v>
      </c>
      <c r="B11808" s="81" t="s">
        <v>9</v>
      </c>
      <c r="C11808" s="460" t="s">
        <v>1202</v>
      </c>
      <c r="D11808" s="459">
        <v>10</v>
      </c>
      <c r="E11808" s="81"/>
    </row>
    <row r="11809" spans="1:5" x14ac:dyDescent="0.25">
      <c r="A11809" s="458">
        <v>44330</v>
      </c>
      <c r="B11809" s="81" t="s">
        <v>9</v>
      </c>
      <c r="C11809" s="116" t="s">
        <v>143</v>
      </c>
      <c r="D11809" s="459">
        <v>17</v>
      </c>
      <c r="E11809" s="81"/>
    </row>
    <row r="11810" spans="1:5" x14ac:dyDescent="0.25">
      <c r="A11810" s="458">
        <v>44330</v>
      </c>
      <c r="B11810" s="81" t="s">
        <v>15</v>
      </c>
      <c r="C11810" s="116" t="s">
        <v>107</v>
      </c>
      <c r="D11810" s="459">
        <v>3</v>
      </c>
      <c r="E11810" s="81"/>
    </row>
    <row r="11811" spans="1:5" x14ac:dyDescent="0.25">
      <c r="A11811" s="458">
        <v>44330</v>
      </c>
      <c r="B11811" s="81" t="s">
        <v>15</v>
      </c>
      <c r="C11811" s="81" t="s">
        <v>1139</v>
      </c>
      <c r="D11811" s="459">
        <v>2</v>
      </c>
      <c r="E11811" s="81"/>
    </row>
    <row r="11812" spans="1:5" x14ac:dyDescent="0.25">
      <c r="A11812" s="458">
        <v>44330</v>
      </c>
      <c r="B11812" s="81" t="s">
        <v>11</v>
      </c>
      <c r="C11812" s="116" t="s">
        <v>64</v>
      </c>
      <c r="D11812" s="459">
        <v>1</v>
      </c>
      <c r="E11812" s="81"/>
    </row>
    <row r="11813" spans="1:5" x14ac:dyDescent="0.25">
      <c r="A11813" s="458">
        <v>44330</v>
      </c>
      <c r="B11813" s="81" t="s">
        <v>11</v>
      </c>
      <c r="C11813" s="116" t="s">
        <v>333</v>
      </c>
      <c r="D11813" s="459">
        <v>5</v>
      </c>
      <c r="E11813" s="81"/>
    </row>
    <row r="11814" spans="1:5" x14ac:dyDescent="0.25">
      <c r="A11814" s="458">
        <v>44330</v>
      </c>
      <c r="B11814" s="81" t="s">
        <v>11</v>
      </c>
      <c r="C11814" s="460" t="s">
        <v>1207</v>
      </c>
      <c r="D11814" s="459">
        <v>1</v>
      </c>
      <c r="E11814" s="81"/>
    </row>
    <row r="11815" spans="1:5" x14ac:dyDescent="0.25">
      <c r="A11815" s="458">
        <v>44330</v>
      </c>
      <c r="B11815" s="81" t="s">
        <v>11</v>
      </c>
      <c r="C11815" s="116" t="s">
        <v>11</v>
      </c>
      <c r="D11815" s="459">
        <v>30</v>
      </c>
      <c r="E11815" s="81"/>
    </row>
    <row r="11816" spans="1:5" x14ac:dyDescent="0.25">
      <c r="A11816" s="458">
        <v>44330</v>
      </c>
      <c r="B11816" s="81" t="s">
        <v>11</v>
      </c>
      <c r="C11816" s="116" t="s">
        <v>840</v>
      </c>
      <c r="D11816" s="459">
        <v>2</v>
      </c>
      <c r="E11816" s="81"/>
    </row>
    <row r="11817" spans="1:5" x14ac:dyDescent="0.25">
      <c r="A11817" s="458">
        <v>44330</v>
      </c>
      <c r="B11817" s="81" t="s">
        <v>11</v>
      </c>
      <c r="C11817" s="116" t="s">
        <v>133</v>
      </c>
      <c r="D11817" s="459">
        <v>3</v>
      </c>
      <c r="E11817" s="81"/>
    </row>
    <row r="11818" spans="1:5" x14ac:dyDescent="0.25">
      <c r="A11818" s="458">
        <v>44330</v>
      </c>
      <c r="B11818" s="81" t="s">
        <v>12</v>
      </c>
      <c r="C11818" s="460" t="s">
        <v>1224</v>
      </c>
      <c r="D11818" s="459">
        <v>5</v>
      </c>
      <c r="E11818" s="81"/>
    </row>
    <row r="11819" spans="1:5" x14ac:dyDescent="0.25">
      <c r="A11819" s="458">
        <v>44330</v>
      </c>
      <c r="B11819" s="81" t="s">
        <v>12</v>
      </c>
      <c r="C11819" s="116" t="s">
        <v>12</v>
      </c>
      <c r="D11819" s="459">
        <v>5</v>
      </c>
      <c r="E11819" s="81"/>
    </row>
    <row r="11820" spans="1:5" x14ac:dyDescent="0.25">
      <c r="A11820" s="458">
        <v>44330</v>
      </c>
      <c r="B11820" s="81" t="s">
        <v>8</v>
      </c>
      <c r="C11820" s="116" t="s">
        <v>72</v>
      </c>
      <c r="D11820" s="459">
        <v>1</v>
      </c>
      <c r="E11820" s="81"/>
    </row>
    <row r="11821" spans="1:5" x14ac:dyDescent="0.25">
      <c r="A11821" s="458">
        <v>44330</v>
      </c>
      <c r="B11821" s="81" t="s">
        <v>8</v>
      </c>
      <c r="C11821" s="460" t="s">
        <v>1232</v>
      </c>
      <c r="D11821" s="459">
        <v>4</v>
      </c>
      <c r="E11821" s="81"/>
    </row>
    <row r="11822" spans="1:5" x14ac:dyDescent="0.25">
      <c r="A11822" s="458">
        <v>44330</v>
      </c>
      <c r="B11822" s="81" t="s">
        <v>8</v>
      </c>
      <c r="C11822" s="116" t="s">
        <v>58</v>
      </c>
      <c r="D11822" s="459">
        <v>6</v>
      </c>
      <c r="E11822" s="81"/>
    </row>
    <row r="11823" spans="1:5" x14ac:dyDescent="0.25">
      <c r="A11823" s="458">
        <v>44330</v>
      </c>
      <c r="B11823" s="81" t="s">
        <v>8</v>
      </c>
      <c r="C11823" s="116" t="s">
        <v>132</v>
      </c>
      <c r="D11823" s="459">
        <v>3</v>
      </c>
      <c r="E11823" s="81"/>
    </row>
    <row r="11824" spans="1:5" x14ac:dyDescent="0.25">
      <c r="A11824" s="458">
        <v>44330</v>
      </c>
      <c r="B11824" s="81" t="s">
        <v>8</v>
      </c>
      <c r="C11824" s="116" t="s">
        <v>203</v>
      </c>
      <c r="D11824" s="459">
        <v>2</v>
      </c>
      <c r="E11824" s="81"/>
    </row>
    <row r="11825" spans="1:5" x14ac:dyDescent="0.25">
      <c r="A11825" s="458">
        <v>44330</v>
      </c>
      <c r="B11825" s="81" t="s">
        <v>8</v>
      </c>
      <c r="C11825" s="460" t="s">
        <v>1240</v>
      </c>
      <c r="D11825" s="459">
        <v>2</v>
      </c>
      <c r="E11825" s="81"/>
    </row>
    <row r="11826" spans="1:5" x14ac:dyDescent="0.25">
      <c r="A11826" s="458">
        <v>44330</v>
      </c>
      <c r="B11826" s="81" t="s">
        <v>8</v>
      </c>
      <c r="C11826" s="116" t="s">
        <v>40</v>
      </c>
      <c r="D11826" s="459">
        <v>1</v>
      </c>
      <c r="E11826" s="81"/>
    </row>
    <row r="11827" spans="1:5" x14ac:dyDescent="0.25">
      <c r="A11827" s="458">
        <v>44330</v>
      </c>
      <c r="B11827" s="81" t="s">
        <v>8</v>
      </c>
      <c r="C11827" s="116" t="s">
        <v>8</v>
      </c>
      <c r="D11827" s="459">
        <v>132</v>
      </c>
      <c r="E11827" s="81"/>
    </row>
    <row r="11828" spans="1:5" x14ac:dyDescent="0.25">
      <c r="A11828" s="458">
        <v>44330</v>
      </c>
      <c r="B11828" s="81" t="s">
        <v>8</v>
      </c>
      <c r="C11828" s="116" t="s">
        <v>31</v>
      </c>
      <c r="D11828" s="459">
        <v>10</v>
      </c>
      <c r="E11828" s="81"/>
    </row>
    <row r="11829" spans="1:5" x14ac:dyDescent="0.25">
      <c r="A11829" s="458">
        <v>44330</v>
      </c>
      <c r="B11829" s="81" t="s">
        <v>8</v>
      </c>
      <c r="C11829" s="116" t="s">
        <v>79</v>
      </c>
      <c r="D11829" s="459">
        <v>1</v>
      </c>
      <c r="E11829" s="81"/>
    </row>
    <row r="11830" spans="1:5" x14ac:dyDescent="0.25">
      <c r="A11830" s="458">
        <v>44330</v>
      </c>
      <c r="B11830" s="81" t="s">
        <v>8</v>
      </c>
      <c r="C11830" s="116" t="s">
        <v>110</v>
      </c>
      <c r="D11830" s="459">
        <v>10</v>
      </c>
      <c r="E11830" s="81"/>
    </row>
    <row r="11831" spans="1:5" x14ac:dyDescent="0.25">
      <c r="A11831" s="458">
        <v>44330</v>
      </c>
      <c r="B11831" s="81" t="s">
        <v>49</v>
      </c>
      <c r="C11831" s="460" t="s">
        <v>1246</v>
      </c>
      <c r="D11831" s="459">
        <v>2</v>
      </c>
      <c r="E11831" s="81"/>
    </row>
    <row r="11832" spans="1:5" x14ac:dyDescent="0.25">
      <c r="A11832" s="458">
        <v>44330</v>
      </c>
      <c r="B11832" s="81" t="s">
        <v>49</v>
      </c>
      <c r="C11832" s="116" t="s">
        <v>49</v>
      </c>
      <c r="D11832" s="459">
        <v>9</v>
      </c>
      <c r="E11832" s="81"/>
    </row>
    <row r="11833" spans="1:5" x14ac:dyDescent="0.25">
      <c r="A11833" s="458">
        <v>44330</v>
      </c>
      <c r="B11833" s="81" t="s">
        <v>50</v>
      </c>
      <c r="C11833" s="116" t="s">
        <v>1140</v>
      </c>
      <c r="D11833" s="459">
        <v>1</v>
      </c>
      <c r="E11833" s="81"/>
    </row>
    <row r="11834" spans="1:5" x14ac:dyDescent="0.25">
      <c r="A11834" s="458">
        <v>44330</v>
      </c>
      <c r="B11834" s="81" t="s">
        <v>27</v>
      </c>
      <c r="C11834" s="116" t="s">
        <v>233</v>
      </c>
      <c r="D11834" s="459">
        <v>1</v>
      </c>
      <c r="E11834" s="81"/>
    </row>
    <row r="11835" spans="1:5" x14ac:dyDescent="0.25">
      <c r="A11835" s="458">
        <v>44330</v>
      </c>
      <c r="B11835" s="81" t="s">
        <v>27</v>
      </c>
      <c r="C11835" s="460" t="s">
        <v>1254</v>
      </c>
      <c r="D11835" s="459">
        <v>1</v>
      </c>
      <c r="E11835" s="81"/>
    </row>
    <row r="11836" spans="1:5" x14ac:dyDescent="0.25">
      <c r="A11836" s="458">
        <v>44330</v>
      </c>
      <c r="B11836" s="81" t="s">
        <v>27</v>
      </c>
      <c r="C11836" s="118" t="s">
        <v>2975</v>
      </c>
      <c r="D11836" s="459">
        <v>1</v>
      </c>
      <c r="E11836" s="81"/>
    </row>
    <row r="11837" spans="1:5" x14ac:dyDescent="0.25">
      <c r="A11837" s="458">
        <v>44330</v>
      </c>
      <c r="B11837" s="81" t="s">
        <v>27</v>
      </c>
      <c r="C11837" s="116" t="s">
        <v>43</v>
      </c>
      <c r="D11837" s="459">
        <v>58</v>
      </c>
      <c r="E11837" s="81"/>
    </row>
    <row r="11838" spans="1:5" x14ac:dyDescent="0.25">
      <c r="A11838" s="458">
        <v>44330</v>
      </c>
      <c r="B11838" s="81" t="s">
        <v>27</v>
      </c>
      <c r="C11838" s="116" t="s">
        <v>921</v>
      </c>
      <c r="D11838" s="459">
        <v>3</v>
      </c>
      <c r="E11838" s="81"/>
    </row>
    <row r="11839" spans="1:5" x14ac:dyDescent="0.25">
      <c r="A11839" s="458">
        <v>44330</v>
      </c>
      <c r="B11839" s="81" t="s">
        <v>27</v>
      </c>
      <c r="C11839" s="460" t="s">
        <v>1257</v>
      </c>
      <c r="D11839" s="459">
        <v>1</v>
      </c>
      <c r="E11839" s="81"/>
    </row>
    <row r="11840" spans="1:5" x14ac:dyDescent="0.25">
      <c r="A11840" s="458">
        <v>44330</v>
      </c>
      <c r="B11840" s="81" t="s">
        <v>51</v>
      </c>
      <c r="C11840" s="81" t="s">
        <v>51</v>
      </c>
      <c r="D11840" s="459">
        <v>18</v>
      </c>
      <c r="E11840" s="81"/>
    </row>
    <row r="11841" spans="1:5" x14ac:dyDescent="0.25">
      <c r="A11841" s="458">
        <v>44330</v>
      </c>
      <c r="B11841" s="81" t="s">
        <v>10</v>
      </c>
      <c r="C11841" s="116" t="s">
        <v>1027</v>
      </c>
      <c r="D11841" s="459">
        <v>1</v>
      </c>
      <c r="E11841" s="81"/>
    </row>
    <row r="11842" spans="1:5" x14ac:dyDescent="0.25">
      <c r="A11842" s="458">
        <v>44330</v>
      </c>
      <c r="B11842" s="81" t="s">
        <v>10</v>
      </c>
      <c r="C11842" s="460" t="s">
        <v>1259</v>
      </c>
      <c r="D11842" s="459">
        <v>2</v>
      </c>
      <c r="E11842" s="81"/>
    </row>
    <row r="11843" spans="1:5" x14ac:dyDescent="0.25">
      <c r="A11843" s="458">
        <v>44330</v>
      </c>
      <c r="B11843" s="81" t="s">
        <v>10</v>
      </c>
      <c r="C11843" s="81" t="s">
        <v>10</v>
      </c>
      <c r="D11843" s="459">
        <v>47</v>
      </c>
      <c r="E11843" s="81"/>
    </row>
    <row r="11844" spans="1:5" x14ac:dyDescent="0.25">
      <c r="A11844" s="458">
        <v>44331</v>
      </c>
      <c r="B11844" s="81" t="s">
        <v>14</v>
      </c>
      <c r="C11844" s="116" t="s">
        <v>14</v>
      </c>
      <c r="D11844" s="459">
        <v>46</v>
      </c>
      <c r="E11844" s="81"/>
    </row>
    <row r="11845" spans="1:5" x14ac:dyDescent="0.25">
      <c r="A11845" s="458">
        <v>44331</v>
      </c>
      <c r="B11845" s="81" t="s">
        <v>14</v>
      </c>
      <c r="C11845" s="116" t="s">
        <v>1020</v>
      </c>
      <c r="D11845" s="459">
        <v>1</v>
      </c>
      <c r="E11845" s="81"/>
    </row>
    <row r="11846" spans="1:5" x14ac:dyDescent="0.25">
      <c r="A11846" s="458">
        <v>44331</v>
      </c>
      <c r="B11846" s="81" t="s">
        <v>14</v>
      </c>
      <c r="C11846" s="116" t="s">
        <v>16</v>
      </c>
      <c r="D11846" s="459">
        <v>14</v>
      </c>
      <c r="E11846" s="81"/>
    </row>
    <row r="11847" spans="1:5" x14ac:dyDescent="0.25">
      <c r="A11847" s="458">
        <v>44331</v>
      </c>
      <c r="B11847" s="81" t="s">
        <v>14</v>
      </c>
      <c r="C11847" s="116" t="s">
        <v>794</v>
      </c>
      <c r="D11847" s="459">
        <v>2</v>
      </c>
      <c r="E11847" s="81"/>
    </row>
    <row r="11848" spans="1:5" x14ac:dyDescent="0.25">
      <c r="A11848" s="458">
        <v>44331</v>
      </c>
      <c r="B11848" s="81" t="s">
        <v>14</v>
      </c>
      <c r="C11848" s="116" t="s">
        <v>84</v>
      </c>
      <c r="D11848" s="459">
        <v>11</v>
      </c>
      <c r="E11848" s="81"/>
    </row>
    <row r="11849" spans="1:5" x14ac:dyDescent="0.25">
      <c r="A11849" s="458">
        <v>44331</v>
      </c>
      <c r="B11849" s="81" t="s">
        <v>20</v>
      </c>
      <c r="C11849" s="460" t="s">
        <v>1151</v>
      </c>
      <c r="D11849" s="459">
        <v>2</v>
      </c>
      <c r="E11849" s="81"/>
    </row>
    <row r="11850" spans="1:5" x14ac:dyDescent="0.25">
      <c r="A11850" s="458">
        <v>44331</v>
      </c>
      <c r="B11850" s="81" t="s">
        <v>20</v>
      </c>
      <c r="C11850" s="460" t="s">
        <v>1153</v>
      </c>
      <c r="D11850" s="459">
        <v>1</v>
      </c>
      <c r="E11850" s="81"/>
    </row>
    <row r="11851" spans="1:5" x14ac:dyDescent="0.25">
      <c r="A11851" s="458">
        <v>44331</v>
      </c>
      <c r="B11851" s="81" t="s">
        <v>20</v>
      </c>
      <c r="C11851" s="116" t="s">
        <v>20</v>
      </c>
      <c r="D11851" s="459">
        <v>132</v>
      </c>
      <c r="E11851" s="81"/>
    </row>
    <row r="11852" spans="1:5" x14ac:dyDescent="0.25">
      <c r="A11852" s="458">
        <v>44331</v>
      </c>
      <c r="B11852" s="81" t="s">
        <v>20</v>
      </c>
      <c r="C11852" s="116" t="s">
        <v>363</v>
      </c>
      <c r="D11852" s="459">
        <v>2</v>
      </c>
      <c r="E11852" s="81"/>
    </row>
    <row r="11853" spans="1:5" x14ac:dyDescent="0.25">
      <c r="A11853" s="458">
        <v>44331</v>
      </c>
      <c r="B11853" s="81" t="s">
        <v>20</v>
      </c>
      <c r="C11853" s="116" t="s">
        <v>709</v>
      </c>
      <c r="D11853" s="459">
        <v>3</v>
      </c>
      <c r="E11853" s="81"/>
    </row>
    <row r="11854" spans="1:5" x14ac:dyDescent="0.25">
      <c r="A11854" s="458">
        <v>44331</v>
      </c>
      <c r="B11854" s="81" t="s">
        <v>13</v>
      </c>
      <c r="C11854" s="460" t="s">
        <v>93</v>
      </c>
      <c r="D11854" s="459">
        <v>1</v>
      </c>
      <c r="E11854" s="81"/>
    </row>
    <row r="11855" spans="1:5" x14ac:dyDescent="0.25">
      <c r="A11855" s="458">
        <v>44331</v>
      </c>
      <c r="B11855" s="81" t="s">
        <v>13</v>
      </c>
      <c r="C11855" s="460" t="s">
        <v>1157</v>
      </c>
      <c r="D11855" s="459">
        <v>1</v>
      </c>
      <c r="E11855" s="81"/>
    </row>
    <row r="11856" spans="1:5" x14ac:dyDescent="0.25">
      <c r="A11856" s="458">
        <v>44331</v>
      </c>
      <c r="B11856" s="81" t="s">
        <v>13</v>
      </c>
      <c r="C11856" s="460" t="s">
        <v>1161</v>
      </c>
      <c r="D11856" s="459">
        <v>4</v>
      </c>
      <c r="E11856" s="81"/>
    </row>
    <row r="11857" spans="1:5" x14ac:dyDescent="0.25">
      <c r="A11857" s="458">
        <v>44331</v>
      </c>
      <c r="B11857" s="81" t="s">
        <v>13</v>
      </c>
      <c r="C11857" s="116" t="s">
        <v>13</v>
      </c>
      <c r="D11857" s="459">
        <v>16</v>
      </c>
      <c r="E11857" s="81"/>
    </row>
    <row r="11858" spans="1:5" x14ac:dyDescent="0.25">
      <c r="A11858" s="458">
        <v>44331</v>
      </c>
      <c r="B11858" s="81" t="s">
        <v>13</v>
      </c>
      <c r="C11858" s="460" t="s">
        <v>1165</v>
      </c>
      <c r="D11858" s="459">
        <v>11</v>
      </c>
      <c r="E11858" s="81"/>
    </row>
    <row r="11859" spans="1:5" x14ac:dyDescent="0.25">
      <c r="A11859" s="458">
        <v>44331</v>
      </c>
      <c r="B11859" s="81" t="s">
        <v>13</v>
      </c>
      <c r="C11859" s="460" t="s">
        <v>1167</v>
      </c>
      <c r="D11859" s="459">
        <v>4</v>
      </c>
      <c r="E11859" s="81"/>
    </row>
    <row r="11860" spans="1:5" x14ac:dyDescent="0.25">
      <c r="A11860" s="458">
        <v>44331</v>
      </c>
      <c r="B11860" s="81" t="s">
        <v>24</v>
      </c>
      <c r="C11860" s="116" t="s">
        <v>23</v>
      </c>
      <c r="D11860" s="459">
        <v>23</v>
      </c>
      <c r="E11860" s="81"/>
    </row>
    <row r="11861" spans="1:5" x14ac:dyDescent="0.25">
      <c r="A11861" s="458">
        <v>44331</v>
      </c>
      <c r="B11861" s="81" t="s">
        <v>24</v>
      </c>
      <c r="C11861" s="116" t="s">
        <v>24</v>
      </c>
      <c r="D11861" s="459">
        <v>20</v>
      </c>
      <c r="E11861" s="81"/>
    </row>
    <row r="11862" spans="1:5" x14ac:dyDescent="0.25">
      <c r="A11862" s="458">
        <v>44331</v>
      </c>
      <c r="B11862" s="81" t="s">
        <v>24</v>
      </c>
      <c r="C11862" s="460" t="s">
        <v>703</v>
      </c>
      <c r="D11862" s="459">
        <v>2</v>
      </c>
      <c r="E11862" s="81"/>
    </row>
    <row r="11863" spans="1:5" x14ac:dyDescent="0.25">
      <c r="A11863" s="458">
        <v>44331</v>
      </c>
      <c r="B11863" s="81" t="s">
        <v>24</v>
      </c>
      <c r="C11863" s="116" t="s">
        <v>36</v>
      </c>
      <c r="D11863" s="459">
        <v>5</v>
      </c>
      <c r="E11863" s="81"/>
    </row>
    <row r="11864" spans="1:5" x14ac:dyDescent="0.25">
      <c r="A11864" s="458">
        <v>44331</v>
      </c>
      <c r="B11864" s="81" t="s">
        <v>47</v>
      </c>
      <c r="C11864" s="116" t="s">
        <v>1033</v>
      </c>
      <c r="D11864" s="459">
        <v>4</v>
      </c>
      <c r="E11864" s="81"/>
    </row>
    <row r="11865" spans="1:5" x14ac:dyDescent="0.25">
      <c r="A11865" s="458">
        <v>44331</v>
      </c>
      <c r="B11865" s="81" t="s">
        <v>47</v>
      </c>
      <c r="C11865" s="116" t="s">
        <v>47</v>
      </c>
      <c r="D11865" s="459">
        <v>3</v>
      </c>
      <c r="E11865" s="81"/>
    </row>
    <row r="11866" spans="1:5" x14ac:dyDescent="0.25">
      <c r="A11866" s="458">
        <v>44331</v>
      </c>
      <c r="B11866" s="81" t="s">
        <v>48</v>
      </c>
      <c r="C11866" s="460" t="s">
        <v>1380</v>
      </c>
      <c r="D11866" s="459">
        <v>9</v>
      </c>
      <c r="E11866" s="81"/>
    </row>
    <row r="11867" spans="1:5" x14ac:dyDescent="0.25">
      <c r="A11867" s="458">
        <v>44331</v>
      </c>
      <c r="B11867" s="81" t="s">
        <v>7</v>
      </c>
      <c r="C11867" s="460" t="s">
        <v>1191</v>
      </c>
      <c r="D11867" s="459">
        <v>5</v>
      </c>
      <c r="E11867" s="81"/>
    </row>
    <row r="11868" spans="1:5" x14ac:dyDescent="0.25">
      <c r="A11868" s="458">
        <v>44331</v>
      </c>
      <c r="B11868" s="81" t="s">
        <v>7</v>
      </c>
      <c r="C11868" s="81" t="s">
        <v>7</v>
      </c>
      <c r="D11868" s="459">
        <v>46</v>
      </c>
      <c r="E11868" s="81"/>
    </row>
    <row r="11869" spans="1:5" x14ac:dyDescent="0.25">
      <c r="A11869" s="458">
        <v>44331</v>
      </c>
      <c r="B11869" s="81" t="s">
        <v>9</v>
      </c>
      <c r="C11869" s="81" t="s">
        <v>9</v>
      </c>
      <c r="D11869" s="459">
        <v>66</v>
      </c>
      <c r="E11869" s="81"/>
    </row>
    <row r="11870" spans="1:5" x14ac:dyDescent="0.25">
      <c r="A11870" s="458">
        <v>44331</v>
      </c>
      <c r="B11870" s="81" t="s">
        <v>9</v>
      </c>
      <c r="C11870" s="116" t="s">
        <v>17</v>
      </c>
      <c r="D11870" s="459">
        <v>1</v>
      </c>
      <c r="E11870" s="81"/>
    </row>
    <row r="11871" spans="1:5" x14ac:dyDescent="0.25">
      <c r="A11871" s="458">
        <v>44331</v>
      </c>
      <c r="B11871" s="81" t="s">
        <v>9</v>
      </c>
      <c r="C11871" s="460" t="s">
        <v>1202</v>
      </c>
      <c r="D11871" s="459">
        <v>6</v>
      </c>
      <c r="E11871" s="81"/>
    </row>
    <row r="11872" spans="1:5" x14ac:dyDescent="0.25">
      <c r="A11872" s="458">
        <v>44331</v>
      </c>
      <c r="B11872" s="81" t="s">
        <v>9</v>
      </c>
      <c r="C11872" s="116" t="s">
        <v>143</v>
      </c>
      <c r="D11872" s="459">
        <v>4</v>
      </c>
      <c r="E11872" s="81"/>
    </row>
    <row r="11873" spans="1:5" x14ac:dyDescent="0.25">
      <c r="A11873" s="458">
        <v>44331</v>
      </c>
      <c r="B11873" s="81" t="s">
        <v>15</v>
      </c>
      <c r="C11873" s="460" t="s">
        <v>941</v>
      </c>
      <c r="D11873" s="459">
        <v>1</v>
      </c>
      <c r="E11873" s="81"/>
    </row>
    <row r="11874" spans="1:5" x14ac:dyDescent="0.25">
      <c r="A11874" s="458">
        <v>44331</v>
      </c>
      <c r="B11874" s="81" t="s">
        <v>15</v>
      </c>
      <c r="C11874" s="116" t="s">
        <v>107</v>
      </c>
      <c r="D11874" s="459">
        <v>3</v>
      </c>
      <c r="E11874" s="81"/>
    </row>
    <row r="11875" spans="1:5" x14ac:dyDescent="0.25">
      <c r="A11875" s="458">
        <v>44331</v>
      </c>
      <c r="B11875" s="81" t="s">
        <v>15</v>
      </c>
      <c r="C11875" s="81" t="s">
        <v>1139</v>
      </c>
      <c r="D11875" s="459">
        <v>7</v>
      </c>
      <c r="E11875" s="81"/>
    </row>
    <row r="11876" spans="1:5" x14ac:dyDescent="0.25">
      <c r="A11876" s="458">
        <v>44331</v>
      </c>
      <c r="B11876" s="81" t="s">
        <v>15</v>
      </c>
      <c r="C11876" s="116" t="s">
        <v>283</v>
      </c>
      <c r="D11876" s="459">
        <v>2</v>
      </c>
      <c r="E11876" s="81"/>
    </row>
    <row r="11877" spans="1:5" x14ac:dyDescent="0.25">
      <c r="A11877" s="458">
        <v>44331</v>
      </c>
      <c r="B11877" s="81" t="s">
        <v>11</v>
      </c>
      <c r="C11877" s="116" t="s">
        <v>64</v>
      </c>
      <c r="D11877" s="459">
        <v>3</v>
      </c>
      <c r="E11877" s="81"/>
    </row>
    <row r="11878" spans="1:5" x14ac:dyDescent="0.25">
      <c r="A11878" s="458">
        <v>44331</v>
      </c>
      <c r="B11878" s="81" t="s">
        <v>11</v>
      </c>
      <c r="C11878" s="116" t="s">
        <v>333</v>
      </c>
      <c r="D11878" s="459">
        <v>6</v>
      </c>
      <c r="E11878" s="81"/>
    </row>
    <row r="11879" spans="1:5" x14ac:dyDescent="0.25">
      <c r="A11879" s="458">
        <v>44331</v>
      </c>
      <c r="B11879" s="81" t="s">
        <v>11</v>
      </c>
      <c r="C11879" s="116" t="s">
        <v>11</v>
      </c>
      <c r="D11879" s="459">
        <v>21</v>
      </c>
      <c r="E11879" s="81"/>
    </row>
    <row r="11880" spans="1:5" x14ac:dyDescent="0.25">
      <c r="A11880" s="458">
        <v>44331</v>
      </c>
      <c r="B11880" s="81" t="s">
        <v>11</v>
      </c>
      <c r="C11880" s="116" t="s">
        <v>840</v>
      </c>
      <c r="D11880" s="459">
        <v>1</v>
      </c>
      <c r="E11880" s="81"/>
    </row>
    <row r="11881" spans="1:5" x14ac:dyDescent="0.25">
      <c r="A11881" s="458">
        <v>44331</v>
      </c>
      <c r="B11881" s="81" t="s">
        <v>11</v>
      </c>
      <c r="C11881" s="116" t="s">
        <v>133</v>
      </c>
      <c r="D11881" s="459">
        <v>1</v>
      </c>
      <c r="E11881" s="81"/>
    </row>
    <row r="11882" spans="1:5" x14ac:dyDescent="0.25">
      <c r="A11882" s="458">
        <v>44331</v>
      </c>
      <c r="B11882" s="81" t="s">
        <v>12</v>
      </c>
      <c r="C11882" s="116" t="s">
        <v>73</v>
      </c>
      <c r="D11882" s="459">
        <v>1</v>
      </c>
      <c r="E11882" s="81"/>
    </row>
    <row r="11883" spans="1:5" x14ac:dyDescent="0.25">
      <c r="A11883" s="458">
        <v>44331</v>
      </c>
      <c r="B11883" s="81" t="s">
        <v>12</v>
      </c>
      <c r="C11883" s="460" t="s">
        <v>1219</v>
      </c>
      <c r="D11883" s="459">
        <v>1</v>
      </c>
      <c r="E11883" s="81"/>
    </row>
    <row r="11884" spans="1:5" x14ac:dyDescent="0.25">
      <c r="A11884" s="458">
        <v>44331</v>
      </c>
      <c r="B11884" s="81" t="s">
        <v>12</v>
      </c>
      <c r="C11884" s="116" t="s">
        <v>1223</v>
      </c>
      <c r="D11884" s="459">
        <v>1</v>
      </c>
      <c r="E11884" s="81"/>
    </row>
    <row r="11885" spans="1:5" x14ac:dyDescent="0.25">
      <c r="A11885" s="458">
        <v>44331</v>
      </c>
      <c r="B11885" s="81" t="s">
        <v>12</v>
      </c>
      <c r="C11885" s="460" t="s">
        <v>1224</v>
      </c>
      <c r="D11885" s="459">
        <v>1</v>
      </c>
      <c r="E11885" s="81"/>
    </row>
    <row r="11886" spans="1:5" x14ac:dyDescent="0.25">
      <c r="A11886" s="458">
        <v>44331</v>
      </c>
      <c r="B11886" s="81" t="s">
        <v>12</v>
      </c>
      <c r="C11886" s="116" t="s">
        <v>12</v>
      </c>
      <c r="D11886" s="459">
        <v>20</v>
      </c>
      <c r="E11886" s="81"/>
    </row>
    <row r="11887" spans="1:5" x14ac:dyDescent="0.25">
      <c r="A11887" s="458">
        <v>44331</v>
      </c>
      <c r="B11887" s="81" t="s">
        <v>12</v>
      </c>
      <c r="C11887" s="460" t="s">
        <v>688</v>
      </c>
      <c r="D11887" s="459">
        <v>1</v>
      </c>
      <c r="E11887" s="81"/>
    </row>
    <row r="11888" spans="1:5" x14ac:dyDescent="0.25">
      <c r="A11888" s="458">
        <v>44331</v>
      </c>
      <c r="B11888" s="81" t="s">
        <v>8</v>
      </c>
      <c r="C11888" s="116" t="s">
        <v>72</v>
      </c>
      <c r="D11888" s="459">
        <v>1</v>
      </c>
      <c r="E11888" s="81"/>
    </row>
    <row r="11889" spans="1:5" x14ac:dyDescent="0.25">
      <c r="A11889" s="458">
        <v>44331</v>
      </c>
      <c r="B11889" s="81" t="s">
        <v>8</v>
      </c>
      <c r="C11889" s="460" t="s">
        <v>1232</v>
      </c>
      <c r="D11889" s="459">
        <v>9</v>
      </c>
      <c r="E11889" s="81"/>
    </row>
    <row r="11890" spans="1:5" x14ac:dyDescent="0.25">
      <c r="A11890" s="458">
        <v>44331</v>
      </c>
      <c r="B11890" s="81" t="s">
        <v>8</v>
      </c>
      <c r="C11890" s="118" t="s">
        <v>2973</v>
      </c>
      <c r="D11890" s="459">
        <v>1</v>
      </c>
      <c r="E11890" s="81"/>
    </row>
    <row r="11891" spans="1:5" x14ac:dyDescent="0.25">
      <c r="A11891" s="458">
        <v>44331</v>
      </c>
      <c r="B11891" s="81" t="s">
        <v>8</v>
      </c>
      <c r="C11891" s="116" t="s">
        <v>58</v>
      </c>
      <c r="D11891" s="459">
        <v>18</v>
      </c>
      <c r="E11891" s="81"/>
    </row>
    <row r="11892" spans="1:5" x14ac:dyDescent="0.25">
      <c r="A11892" s="458">
        <v>44331</v>
      </c>
      <c r="B11892" s="81" t="s">
        <v>8</v>
      </c>
      <c r="C11892" s="116" t="s">
        <v>113</v>
      </c>
      <c r="D11892" s="459">
        <v>1</v>
      </c>
      <c r="E11892" s="81"/>
    </row>
    <row r="11893" spans="1:5" x14ac:dyDescent="0.25">
      <c r="A11893" s="458">
        <v>44331</v>
      </c>
      <c r="B11893" s="81" t="s">
        <v>8</v>
      </c>
      <c r="C11893" s="116" t="s">
        <v>140</v>
      </c>
      <c r="D11893" s="459">
        <v>6</v>
      </c>
      <c r="E11893" s="81"/>
    </row>
    <row r="11894" spans="1:5" x14ac:dyDescent="0.25">
      <c r="A11894" s="458">
        <v>44331</v>
      </c>
      <c r="B11894" s="81" t="s">
        <v>8</v>
      </c>
      <c r="C11894" s="116" t="s">
        <v>132</v>
      </c>
      <c r="D11894" s="459">
        <v>1</v>
      </c>
      <c r="E11894" s="81"/>
    </row>
    <row r="11895" spans="1:5" x14ac:dyDescent="0.25">
      <c r="A11895" s="458">
        <v>44331</v>
      </c>
      <c r="B11895" s="81" t="s">
        <v>8</v>
      </c>
      <c r="C11895" s="116" t="s">
        <v>203</v>
      </c>
      <c r="D11895" s="459">
        <v>3</v>
      </c>
      <c r="E11895" s="81"/>
    </row>
    <row r="11896" spans="1:5" x14ac:dyDescent="0.25">
      <c r="A11896" s="458">
        <v>44331</v>
      </c>
      <c r="B11896" s="81" t="s">
        <v>8</v>
      </c>
      <c r="C11896" s="116" t="s">
        <v>40</v>
      </c>
      <c r="D11896" s="459">
        <v>3</v>
      </c>
      <c r="E11896" s="81"/>
    </row>
    <row r="11897" spans="1:5" x14ac:dyDescent="0.25">
      <c r="A11897" s="458">
        <v>44331</v>
      </c>
      <c r="B11897" s="81" t="s">
        <v>8</v>
      </c>
      <c r="C11897" s="116" t="s">
        <v>8</v>
      </c>
      <c r="D11897" s="459">
        <v>172</v>
      </c>
      <c r="E11897" s="81"/>
    </row>
    <row r="11898" spans="1:5" x14ac:dyDescent="0.25">
      <c r="A11898" s="458">
        <v>44331</v>
      </c>
      <c r="B11898" s="81" t="s">
        <v>8</v>
      </c>
      <c r="C11898" s="116" t="s">
        <v>31</v>
      </c>
      <c r="D11898" s="459">
        <v>4</v>
      </c>
      <c r="E11898" s="81"/>
    </row>
    <row r="11899" spans="1:5" x14ac:dyDescent="0.25">
      <c r="A11899" s="458">
        <v>44331</v>
      </c>
      <c r="B11899" s="81" t="s">
        <v>8</v>
      </c>
      <c r="C11899" s="116" t="s">
        <v>129</v>
      </c>
      <c r="D11899" s="459">
        <v>1</v>
      </c>
      <c r="E11899" s="81"/>
    </row>
    <row r="11900" spans="1:5" x14ac:dyDescent="0.25">
      <c r="A11900" s="458">
        <v>44331</v>
      </c>
      <c r="B11900" s="81" t="s">
        <v>8</v>
      </c>
      <c r="C11900" s="460" t="s">
        <v>1135</v>
      </c>
      <c r="D11900" s="459">
        <v>1</v>
      </c>
      <c r="E11900" s="81"/>
    </row>
    <row r="11901" spans="1:5" x14ac:dyDescent="0.25">
      <c r="A11901" s="458">
        <v>44331</v>
      </c>
      <c r="B11901" s="81" t="s">
        <v>8</v>
      </c>
      <c r="C11901" s="116" t="s">
        <v>592</v>
      </c>
      <c r="D11901" s="459">
        <v>3</v>
      </c>
      <c r="E11901" s="81"/>
    </row>
    <row r="11902" spans="1:5" x14ac:dyDescent="0.25">
      <c r="A11902" s="458">
        <v>44331</v>
      </c>
      <c r="B11902" s="81" t="s">
        <v>8</v>
      </c>
      <c r="C11902" s="116" t="s">
        <v>110</v>
      </c>
      <c r="D11902" s="459">
        <v>8</v>
      </c>
      <c r="E11902" s="81"/>
    </row>
    <row r="11903" spans="1:5" x14ac:dyDescent="0.25">
      <c r="A11903" s="458">
        <v>44331</v>
      </c>
      <c r="B11903" s="81" t="s">
        <v>8</v>
      </c>
      <c r="C11903" s="116" t="s">
        <v>608</v>
      </c>
      <c r="D11903" s="459">
        <v>1</v>
      </c>
      <c r="E11903" s="81"/>
    </row>
    <row r="11904" spans="1:5" x14ac:dyDescent="0.25">
      <c r="A11904" s="458">
        <v>44331</v>
      </c>
      <c r="B11904" s="81" t="s">
        <v>49</v>
      </c>
      <c r="C11904" s="460" t="s">
        <v>1246</v>
      </c>
      <c r="D11904" s="459">
        <v>1</v>
      </c>
      <c r="E11904" s="81"/>
    </row>
    <row r="11905" spans="1:5" x14ac:dyDescent="0.25">
      <c r="A11905" s="458">
        <v>44331</v>
      </c>
      <c r="B11905" s="81" t="s">
        <v>49</v>
      </c>
      <c r="C11905" s="116" t="s">
        <v>49</v>
      </c>
      <c r="D11905" s="459">
        <v>5</v>
      </c>
      <c r="E11905" s="81"/>
    </row>
    <row r="11906" spans="1:5" x14ac:dyDescent="0.25">
      <c r="A11906" s="458">
        <v>44331</v>
      </c>
      <c r="B11906" s="81" t="s">
        <v>50</v>
      </c>
      <c r="C11906" s="460" t="s">
        <v>1248</v>
      </c>
      <c r="D11906" s="459">
        <v>1</v>
      </c>
      <c r="E11906" s="81"/>
    </row>
    <row r="11907" spans="1:5" x14ac:dyDescent="0.25">
      <c r="A11907" s="458">
        <v>44331</v>
      </c>
      <c r="B11907" s="81" t="s">
        <v>50</v>
      </c>
      <c r="C11907" s="460" t="s">
        <v>1250</v>
      </c>
      <c r="D11907" s="459">
        <v>6</v>
      </c>
      <c r="E11907" s="81"/>
    </row>
    <row r="11908" spans="1:5" x14ac:dyDescent="0.25">
      <c r="A11908" s="458">
        <v>44331</v>
      </c>
      <c r="B11908" s="81" t="s">
        <v>50</v>
      </c>
      <c r="C11908" s="116" t="s">
        <v>1140</v>
      </c>
      <c r="D11908" s="459">
        <v>9</v>
      </c>
      <c r="E11908" s="81"/>
    </row>
    <row r="11909" spans="1:5" x14ac:dyDescent="0.25">
      <c r="A11909" s="458">
        <v>44331</v>
      </c>
      <c r="B11909" s="81" t="s">
        <v>50</v>
      </c>
      <c r="C11909" s="81" t="s">
        <v>365</v>
      </c>
      <c r="D11909" s="459">
        <v>11</v>
      </c>
      <c r="E11909" s="81"/>
    </row>
    <row r="11910" spans="1:5" x14ac:dyDescent="0.25">
      <c r="A11910" s="458">
        <v>44331</v>
      </c>
      <c r="B11910" s="81" t="s">
        <v>27</v>
      </c>
      <c r="C11910" s="81" t="s">
        <v>139</v>
      </c>
      <c r="D11910" s="459">
        <v>25</v>
      </c>
      <c r="E11910" s="81"/>
    </row>
    <row r="11911" spans="1:5" x14ac:dyDescent="0.25">
      <c r="A11911" s="458">
        <v>44331</v>
      </c>
      <c r="B11911" s="81" t="s">
        <v>27</v>
      </c>
      <c r="C11911" s="81" t="s">
        <v>233</v>
      </c>
      <c r="D11911" s="459">
        <v>1</v>
      </c>
      <c r="E11911" s="81"/>
    </row>
    <row r="11912" spans="1:5" x14ac:dyDescent="0.25">
      <c r="A11912" s="458">
        <v>44331</v>
      </c>
      <c r="B11912" s="81" t="s">
        <v>27</v>
      </c>
      <c r="C11912" s="460" t="s">
        <v>1254</v>
      </c>
      <c r="D11912" s="459">
        <v>1</v>
      </c>
      <c r="E11912" s="81"/>
    </row>
    <row r="11913" spans="1:5" x14ac:dyDescent="0.25">
      <c r="A11913" s="458">
        <v>44331</v>
      </c>
      <c r="B11913" s="81" t="s">
        <v>27</v>
      </c>
      <c r="C11913" s="81" t="s">
        <v>43</v>
      </c>
      <c r="D11913" s="459">
        <v>27</v>
      </c>
      <c r="E11913" s="81"/>
    </row>
    <row r="11914" spans="1:5" x14ac:dyDescent="0.25">
      <c r="A11914" s="458">
        <v>44331</v>
      </c>
      <c r="B11914" s="81" t="s">
        <v>27</v>
      </c>
      <c r="C11914" s="81" t="s">
        <v>921</v>
      </c>
      <c r="D11914" s="459">
        <v>1</v>
      </c>
      <c r="E11914" s="81"/>
    </row>
    <row r="11915" spans="1:5" x14ac:dyDescent="0.25">
      <c r="A11915" s="458">
        <v>44331</v>
      </c>
      <c r="B11915" s="81" t="s">
        <v>27</v>
      </c>
      <c r="C11915" s="81" t="s">
        <v>851</v>
      </c>
      <c r="D11915" s="459">
        <v>2</v>
      </c>
      <c r="E11915" s="81"/>
    </row>
    <row r="11916" spans="1:5" x14ac:dyDescent="0.25">
      <c r="A11916" s="458">
        <v>44331</v>
      </c>
      <c r="B11916" s="81" t="s">
        <v>27</v>
      </c>
      <c r="C11916" s="81" t="s">
        <v>619</v>
      </c>
      <c r="D11916" s="459">
        <v>4</v>
      </c>
      <c r="E11916" s="81"/>
    </row>
    <row r="11917" spans="1:5" x14ac:dyDescent="0.25">
      <c r="A11917" s="458">
        <v>44331</v>
      </c>
      <c r="B11917" s="81" t="s">
        <v>27</v>
      </c>
      <c r="C11917" s="460" t="s">
        <v>1257</v>
      </c>
      <c r="D11917" s="459">
        <v>1</v>
      </c>
      <c r="E11917" s="81"/>
    </row>
    <row r="11918" spans="1:5" x14ac:dyDescent="0.25">
      <c r="A11918" s="458">
        <v>44331</v>
      </c>
      <c r="B11918" s="81" t="s">
        <v>27</v>
      </c>
      <c r="C11918" s="460" t="s">
        <v>1258</v>
      </c>
      <c r="D11918" s="459">
        <v>3</v>
      </c>
      <c r="E11918" s="81"/>
    </row>
    <row r="11919" spans="1:5" x14ac:dyDescent="0.25">
      <c r="A11919" s="458">
        <v>44331</v>
      </c>
      <c r="B11919" s="81" t="s">
        <v>51</v>
      </c>
      <c r="C11919" s="81" t="s">
        <v>51</v>
      </c>
      <c r="D11919" s="459">
        <v>12</v>
      </c>
      <c r="E11919" s="81"/>
    </row>
    <row r="11920" spans="1:5" x14ac:dyDescent="0.25">
      <c r="A11920" s="458">
        <v>44331</v>
      </c>
      <c r="B11920" s="81" t="s">
        <v>10</v>
      </c>
      <c r="C11920" s="81" t="s">
        <v>1027</v>
      </c>
      <c r="D11920" s="459">
        <v>2</v>
      </c>
      <c r="E11920" s="81"/>
    </row>
    <row r="11921" spans="1:5" x14ac:dyDescent="0.25">
      <c r="A11921" s="458">
        <v>44331</v>
      </c>
      <c r="B11921" s="81" t="s">
        <v>10</v>
      </c>
      <c r="C11921" s="460" t="s">
        <v>1259</v>
      </c>
      <c r="D11921" s="459">
        <v>1</v>
      </c>
      <c r="E11921" s="81"/>
    </row>
    <row r="11922" spans="1:5" x14ac:dyDescent="0.25">
      <c r="A11922" s="458">
        <v>44331</v>
      </c>
      <c r="B11922" s="81" t="s">
        <v>10</v>
      </c>
      <c r="C11922" s="81" t="s">
        <v>10</v>
      </c>
      <c r="D11922" s="459">
        <v>64</v>
      </c>
      <c r="E11922" s="81"/>
    </row>
    <row r="11923" spans="1:5" x14ac:dyDescent="0.25">
      <c r="A11923" s="458">
        <v>44332</v>
      </c>
      <c r="B11923" s="81" t="s">
        <v>14</v>
      </c>
      <c r="C11923" s="81" t="s">
        <v>14</v>
      </c>
      <c r="D11923" s="459">
        <v>0</v>
      </c>
      <c r="E11923" s="81"/>
    </row>
    <row r="11924" spans="1:5" x14ac:dyDescent="0.25">
      <c r="A11924" s="458">
        <v>44332</v>
      </c>
      <c r="B11924" s="81" t="s">
        <v>20</v>
      </c>
      <c r="C11924" s="81" t="s">
        <v>20</v>
      </c>
      <c r="D11924" s="459">
        <v>0</v>
      </c>
      <c r="E11924" s="81"/>
    </row>
    <row r="11925" spans="1:5" x14ac:dyDescent="0.25">
      <c r="A11925" s="458">
        <v>44332</v>
      </c>
      <c r="B11925" s="81" t="s">
        <v>13</v>
      </c>
      <c r="C11925" s="81" t="s">
        <v>13</v>
      </c>
      <c r="D11925" s="459">
        <v>0</v>
      </c>
      <c r="E11925" s="81"/>
    </row>
    <row r="11926" spans="1:5" x14ac:dyDescent="0.25">
      <c r="A11926" s="458">
        <v>44332</v>
      </c>
      <c r="B11926" s="81" t="s">
        <v>24</v>
      </c>
      <c r="C11926" s="81" t="s">
        <v>24</v>
      </c>
      <c r="D11926" s="459">
        <v>0</v>
      </c>
      <c r="E11926" s="81"/>
    </row>
    <row r="11927" spans="1:5" x14ac:dyDescent="0.25">
      <c r="A11927" s="458">
        <v>44332</v>
      </c>
      <c r="B11927" s="81" t="s">
        <v>47</v>
      </c>
      <c r="C11927" s="81" t="s">
        <v>47</v>
      </c>
      <c r="D11927" s="459">
        <v>0</v>
      </c>
      <c r="E11927" s="81"/>
    </row>
    <row r="11928" spans="1:5" x14ac:dyDescent="0.25">
      <c r="A11928" s="458">
        <v>44332</v>
      </c>
      <c r="B11928" s="81" t="s">
        <v>48</v>
      </c>
      <c r="C11928" s="460" t="s">
        <v>1380</v>
      </c>
      <c r="D11928" s="459">
        <v>0</v>
      </c>
      <c r="E11928" s="81"/>
    </row>
    <row r="11929" spans="1:5" x14ac:dyDescent="0.25">
      <c r="A11929" s="458">
        <v>44332</v>
      </c>
      <c r="B11929" s="81" t="s">
        <v>7</v>
      </c>
      <c r="C11929" s="81" t="s">
        <v>7</v>
      </c>
      <c r="D11929" s="459">
        <v>0</v>
      </c>
      <c r="E11929" s="81"/>
    </row>
    <row r="11930" spans="1:5" x14ac:dyDescent="0.25">
      <c r="A11930" s="458">
        <v>44332</v>
      </c>
      <c r="B11930" s="81" t="s">
        <v>9</v>
      </c>
      <c r="C11930" s="81" t="s">
        <v>9</v>
      </c>
      <c r="D11930" s="459">
        <v>0</v>
      </c>
      <c r="E11930" s="81"/>
    </row>
    <row r="11931" spans="1:5" x14ac:dyDescent="0.25">
      <c r="A11931" s="458">
        <v>44332</v>
      </c>
      <c r="B11931" s="81" t="s">
        <v>15</v>
      </c>
      <c r="C11931" s="81" t="s">
        <v>1139</v>
      </c>
      <c r="D11931" s="459">
        <v>0</v>
      </c>
      <c r="E11931" s="81"/>
    </row>
    <row r="11932" spans="1:5" x14ac:dyDescent="0.25">
      <c r="A11932" s="458">
        <v>44332</v>
      </c>
      <c r="B11932" s="81" t="s">
        <v>11</v>
      </c>
      <c r="C11932" s="81" t="s">
        <v>11</v>
      </c>
      <c r="D11932" s="459">
        <v>0</v>
      </c>
      <c r="E11932" s="81"/>
    </row>
    <row r="11933" spans="1:5" x14ac:dyDescent="0.25">
      <c r="A11933" s="458">
        <v>44332</v>
      </c>
      <c r="B11933" s="81" t="s">
        <v>12</v>
      </c>
      <c r="C11933" s="81" t="s">
        <v>12</v>
      </c>
      <c r="D11933" s="459">
        <v>0</v>
      </c>
      <c r="E11933" s="81"/>
    </row>
    <row r="11934" spans="1:5" x14ac:dyDescent="0.25">
      <c r="A11934" s="458">
        <v>44332</v>
      </c>
      <c r="B11934" s="81" t="s">
        <v>8</v>
      </c>
      <c r="C11934" s="81" t="s">
        <v>8</v>
      </c>
      <c r="D11934" s="459">
        <v>0</v>
      </c>
      <c r="E11934" s="81"/>
    </row>
    <row r="11935" spans="1:5" x14ac:dyDescent="0.25">
      <c r="A11935" s="458">
        <v>44332</v>
      </c>
      <c r="B11935" s="81" t="s">
        <v>49</v>
      </c>
      <c r="C11935" s="81" t="s">
        <v>49</v>
      </c>
      <c r="D11935" s="459">
        <v>0</v>
      </c>
      <c r="E11935" s="81"/>
    </row>
    <row r="11936" spans="1:5" x14ac:dyDescent="0.25">
      <c r="A11936" s="458">
        <v>44332</v>
      </c>
      <c r="B11936" s="81" t="s">
        <v>50</v>
      </c>
      <c r="C11936" s="81" t="s">
        <v>365</v>
      </c>
      <c r="D11936" s="459">
        <v>0</v>
      </c>
      <c r="E11936" s="81"/>
    </row>
    <row r="11937" spans="1:5" x14ac:dyDescent="0.25">
      <c r="A11937" s="458">
        <v>44332</v>
      </c>
      <c r="B11937" s="81" t="s">
        <v>27</v>
      </c>
      <c r="C11937" s="460" t="s">
        <v>43</v>
      </c>
      <c r="D11937" s="459">
        <v>0</v>
      </c>
      <c r="E11937" s="81"/>
    </row>
    <row r="11938" spans="1:5" x14ac:dyDescent="0.25">
      <c r="A11938" s="458">
        <v>44332</v>
      </c>
      <c r="B11938" s="81" t="s">
        <v>51</v>
      </c>
      <c r="C11938" s="81" t="s">
        <v>51</v>
      </c>
      <c r="D11938" s="459">
        <v>0</v>
      </c>
      <c r="E11938" s="81"/>
    </row>
    <row r="11939" spans="1:5" x14ac:dyDescent="0.25">
      <c r="A11939" s="458">
        <v>44332</v>
      </c>
      <c r="B11939" s="81" t="s">
        <v>10</v>
      </c>
      <c r="C11939" s="81" t="s">
        <v>10</v>
      </c>
      <c r="D11939" s="459">
        <v>0</v>
      </c>
      <c r="E11939" s="81"/>
    </row>
    <row r="11940" spans="1:5" x14ac:dyDescent="0.25">
      <c r="A11940" s="458">
        <v>44333</v>
      </c>
      <c r="B11940" s="81" t="s">
        <v>14</v>
      </c>
      <c r="C11940" s="116" t="s">
        <v>14</v>
      </c>
      <c r="D11940" s="459">
        <v>87</v>
      </c>
      <c r="E11940" s="81"/>
    </row>
    <row r="11941" spans="1:5" x14ac:dyDescent="0.25">
      <c r="A11941" s="458">
        <v>44333</v>
      </c>
      <c r="B11941" s="81" t="s">
        <v>14</v>
      </c>
      <c r="C11941" s="116" t="s">
        <v>1020</v>
      </c>
      <c r="D11941" s="459">
        <v>1</v>
      </c>
      <c r="E11941" s="81"/>
    </row>
    <row r="11942" spans="1:5" x14ac:dyDescent="0.25">
      <c r="A11942" s="458">
        <v>44333</v>
      </c>
      <c r="B11942" s="81" t="s">
        <v>14</v>
      </c>
      <c r="C11942" s="116" t="s">
        <v>16</v>
      </c>
      <c r="D11942" s="459">
        <v>38</v>
      </c>
      <c r="E11942" s="81"/>
    </row>
    <row r="11943" spans="1:5" x14ac:dyDescent="0.25">
      <c r="A11943" s="458">
        <v>44333</v>
      </c>
      <c r="B11943" s="81" t="s">
        <v>14</v>
      </c>
      <c r="C11943" s="116" t="s">
        <v>794</v>
      </c>
      <c r="D11943" s="459">
        <v>8</v>
      </c>
      <c r="E11943" s="81"/>
    </row>
    <row r="11944" spans="1:5" x14ac:dyDescent="0.25">
      <c r="A11944" s="458">
        <v>44333</v>
      </c>
      <c r="B11944" s="81" t="s">
        <v>14</v>
      </c>
      <c r="C11944" s="116" t="s">
        <v>84</v>
      </c>
      <c r="D11944" s="459">
        <v>17</v>
      </c>
      <c r="E11944" s="81"/>
    </row>
    <row r="11945" spans="1:5" x14ac:dyDescent="0.25">
      <c r="A11945" s="458">
        <v>44333</v>
      </c>
      <c r="B11945" s="81" t="s">
        <v>20</v>
      </c>
      <c r="C11945" s="460" t="s">
        <v>1151</v>
      </c>
      <c r="D11945" s="459">
        <v>6</v>
      </c>
      <c r="E11945" s="81"/>
    </row>
    <row r="11946" spans="1:5" x14ac:dyDescent="0.25">
      <c r="A11946" s="458">
        <v>44333</v>
      </c>
      <c r="B11946" s="81" t="s">
        <v>20</v>
      </c>
      <c r="C11946" s="116" t="s">
        <v>20</v>
      </c>
      <c r="D11946" s="459">
        <v>144</v>
      </c>
      <c r="E11946" s="81"/>
    </row>
    <row r="11947" spans="1:5" x14ac:dyDescent="0.25">
      <c r="A11947" s="458">
        <v>44333</v>
      </c>
      <c r="B11947" s="81" t="s">
        <v>20</v>
      </c>
      <c r="C11947" s="116" t="s">
        <v>363</v>
      </c>
      <c r="D11947" s="459">
        <v>2</v>
      </c>
      <c r="E11947" s="81"/>
    </row>
    <row r="11948" spans="1:5" x14ac:dyDescent="0.25">
      <c r="A11948" s="458">
        <v>44333</v>
      </c>
      <c r="B11948" s="81" t="s">
        <v>20</v>
      </c>
      <c r="C11948" s="116" t="s">
        <v>861</v>
      </c>
      <c r="D11948" s="459">
        <v>2</v>
      </c>
      <c r="E11948" s="81"/>
    </row>
    <row r="11949" spans="1:5" x14ac:dyDescent="0.25">
      <c r="A11949" s="458">
        <v>44333</v>
      </c>
      <c r="B11949" s="81" t="s">
        <v>13</v>
      </c>
      <c r="C11949" s="460" t="s">
        <v>93</v>
      </c>
      <c r="D11949" s="459">
        <v>6</v>
      </c>
      <c r="E11949" s="81"/>
    </row>
    <row r="11950" spans="1:5" x14ac:dyDescent="0.25">
      <c r="A11950" s="458">
        <v>44333</v>
      </c>
      <c r="B11950" s="81" t="s">
        <v>13</v>
      </c>
      <c r="C11950" s="116" t="s">
        <v>13</v>
      </c>
      <c r="D11950" s="459">
        <v>21</v>
      </c>
      <c r="E11950" s="81"/>
    </row>
    <row r="11951" spans="1:5" x14ac:dyDescent="0.25">
      <c r="A11951" s="458">
        <v>44333</v>
      </c>
      <c r="B11951" s="81" t="s">
        <v>13</v>
      </c>
      <c r="C11951" s="460" t="s">
        <v>1164</v>
      </c>
      <c r="D11951" s="459">
        <v>1</v>
      </c>
      <c r="E11951" s="81"/>
    </row>
    <row r="11952" spans="1:5" x14ac:dyDescent="0.25">
      <c r="A11952" s="458">
        <v>44333</v>
      </c>
      <c r="B11952" s="81" t="s">
        <v>13</v>
      </c>
      <c r="C11952" s="460" t="s">
        <v>1165</v>
      </c>
      <c r="D11952" s="459">
        <v>17</v>
      </c>
      <c r="E11952" s="81"/>
    </row>
    <row r="11953" spans="1:5" x14ac:dyDescent="0.25">
      <c r="A11953" s="458">
        <v>44333</v>
      </c>
      <c r="B11953" s="81" t="s">
        <v>13</v>
      </c>
      <c r="C11953" s="116" t="s">
        <v>708</v>
      </c>
      <c r="D11953" s="459">
        <v>1</v>
      </c>
      <c r="E11953" s="81"/>
    </row>
    <row r="11954" spans="1:5" x14ac:dyDescent="0.25">
      <c r="A11954" s="458">
        <v>44333</v>
      </c>
      <c r="B11954" s="81" t="s">
        <v>13</v>
      </c>
      <c r="C11954" s="460" t="s">
        <v>1167</v>
      </c>
      <c r="D11954" s="459">
        <v>5</v>
      </c>
      <c r="E11954" s="81"/>
    </row>
    <row r="11955" spans="1:5" x14ac:dyDescent="0.25">
      <c r="A11955" s="458">
        <v>44333</v>
      </c>
      <c r="B11955" s="81" t="s">
        <v>24</v>
      </c>
      <c r="C11955" s="116" t="s">
        <v>23</v>
      </c>
      <c r="D11955" s="459">
        <v>16</v>
      </c>
      <c r="E11955" s="81"/>
    </row>
    <row r="11956" spans="1:5" x14ac:dyDescent="0.25">
      <c r="A11956" s="458">
        <v>44333</v>
      </c>
      <c r="B11956" s="81" t="s">
        <v>24</v>
      </c>
      <c r="C11956" s="118" t="s">
        <v>2972</v>
      </c>
      <c r="D11956" s="459">
        <v>1</v>
      </c>
      <c r="E11956" s="81"/>
    </row>
    <row r="11957" spans="1:5" x14ac:dyDescent="0.25">
      <c r="A11957" s="458">
        <v>44333</v>
      </c>
      <c r="B11957" s="81" t="s">
        <v>24</v>
      </c>
      <c r="C11957" s="460" t="s">
        <v>1171</v>
      </c>
      <c r="D11957" s="459">
        <v>1</v>
      </c>
      <c r="E11957" s="81"/>
    </row>
    <row r="11958" spans="1:5" x14ac:dyDescent="0.25">
      <c r="A11958" s="458">
        <v>44333</v>
      </c>
      <c r="B11958" s="81" t="s">
        <v>24</v>
      </c>
      <c r="C11958" s="460" t="s">
        <v>1180</v>
      </c>
      <c r="D11958" s="459">
        <v>1</v>
      </c>
      <c r="E11958" s="81"/>
    </row>
    <row r="11959" spans="1:5" x14ac:dyDescent="0.25">
      <c r="A11959" s="458">
        <v>44333</v>
      </c>
      <c r="B11959" s="81" t="s">
        <v>24</v>
      </c>
      <c r="C11959" s="116" t="s">
        <v>24</v>
      </c>
      <c r="D11959" s="459">
        <v>10</v>
      </c>
      <c r="E11959" s="81"/>
    </row>
    <row r="11960" spans="1:5" x14ac:dyDescent="0.25">
      <c r="A11960" s="458">
        <v>44333</v>
      </c>
      <c r="B11960" s="81" t="s">
        <v>24</v>
      </c>
      <c r="C11960" s="116" t="s">
        <v>924</v>
      </c>
      <c r="D11960" s="459">
        <v>1</v>
      </c>
      <c r="E11960" s="81"/>
    </row>
    <row r="11961" spans="1:5" x14ac:dyDescent="0.25">
      <c r="A11961" s="458">
        <v>44333</v>
      </c>
      <c r="B11961" s="81" t="s">
        <v>24</v>
      </c>
      <c r="C11961" s="116" t="s">
        <v>37</v>
      </c>
      <c r="D11961" s="459">
        <v>2</v>
      </c>
      <c r="E11961" s="81"/>
    </row>
    <row r="11962" spans="1:5" x14ac:dyDescent="0.25">
      <c r="A11962" s="458">
        <v>44333</v>
      </c>
      <c r="B11962" s="81" t="s">
        <v>24</v>
      </c>
      <c r="C11962" s="116" t="s">
        <v>36</v>
      </c>
      <c r="D11962" s="459">
        <v>1</v>
      </c>
      <c r="E11962" s="81"/>
    </row>
    <row r="11963" spans="1:5" x14ac:dyDescent="0.25">
      <c r="A11963" s="458">
        <v>44333</v>
      </c>
      <c r="B11963" s="81" t="s">
        <v>47</v>
      </c>
      <c r="C11963" s="116" t="s">
        <v>1033</v>
      </c>
      <c r="D11963" s="459">
        <v>1</v>
      </c>
      <c r="E11963" s="81"/>
    </row>
    <row r="11964" spans="1:5" x14ac:dyDescent="0.25">
      <c r="A11964" s="458">
        <v>44333</v>
      </c>
      <c r="B11964" s="81" t="s">
        <v>47</v>
      </c>
      <c r="C11964" s="81" t="s">
        <v>47</v>
      </c>
      <c r="D11964" s="459">
        <v>8</v>
      </c>
      <c r="E11964" s="81"/>
    </row>
    <row r="11965" spans="1:5" x14ac:dyDescent="0.25">
      <c r="A11965" s="458">
        <v>44333</v>
      </c>
      <c r="B11965" s="81" t="s">
        <v>47</v>
      </c>
      <c r="C11965" s="116" t="s">
        <v>906</v>
      </c>
      <c r="D11965" s="459">
        <v>4</v>
      </c>
      <c r="E11965" s="81"/>
    </row>
    <row r="11966" spans="1:5" x14ac:dyDescent="0.25">
      <c r="A11966" s="458">
        <v>44333</v>
      </c>
      <c r="B11966" s="81" t="s">
        <v>48</v>
      </c>
      <c r="C11966" s="460" t="s">
        <v>1380</v>
      </c>
      <c r="D11966" s="459">
        <v>1</v>
      </c>
      <c r="E11966" s="81"/>
    </row>
    <row r="11967" spans="1:5" x14ac:dyDescent="0.25">
      <c r="A11967" s="458">
        <v>44333</v>
      </c>
      <c r="B11967" s="81" t="s">
        <v>7</v>
      </c>
      <c r="C11967" s="81" t="s">
        <v>7</v>
      </c>
      <c r="D11967" s="459">
        <v>56</v>
      </c>
      <c r="E11967" s="81"/>
    </row>
    <row r="11968" spans="1:5" x14ac:dyDescent="0.25">
      <c r="A11968" s="458">
        <v>44333</v>
      </c>
      <c r="B11968" s="81" t="s">
        <v>9</v>
      </c>
      <c r="C11968" s="460" t="s">
        <v>1192</v>
      </c>
      <c r="D11968" s="459">
        <v>2</v>
      </c>
      <c r="E11968" s="81"/>
    </row>
    <row r="11969" spans="1:5" x14ac:dyDescent="0.25">
      <c r="A11969" s="458">
        <v>44333</v>
      </c>
      <c r="B11969" s="81" t="s">
        <v>9</v>
      </c>
      <c r="C11969" s="116" t="s">
        <v>362</v>
      </c>
      <c r="D11969" s="459">
        <v>1</v>
      </c>
      <c r="E11969" s="81"/>
    </row>
    <row r="11970" spans="1:5" x14ac:dyDescent="0.25">
      <c r="A11970" s="458">
        <v>44333</v>
      </c>
      <c r="B11970" s="81" t="s">
        <v>9</v>
      </c>
      <c r="C11970" s="116" t="s">
        <v>9</v>
      </c>
      <c r="D11970" s="459">
        <v>70</v>
      </c>
      <c r="E11970" s="81"/>
    </row>
    <row r="11971" spans="1:5" x14ac:dyDescent="0.25">
      <c r="A11971" s="458">
        <v>44333</v>
      </c>
      <c r="B11971" s="81" t="s">
        <v>9</v>
      </c>
      <c r="C11971" s="116" t="s">
        <v>17</v>
      </c>
      <c r="D11971" s="459">
        <v>14</v>
      </c>
      <c r="E11971" s="81"/>
    </row>
    <row r="11972" spans="1:5" x14ac:dyDescent="0.25">
      <c r="A11972" s="458">
        <v>44333</v>
      </c>
      <c r="B11972" s="81" t="s">
        <v>9</v>
      </c>
      <c r="C11972" s="460" t="s">
        <v>1202</v>
      </c>
      <c r="D11972" s="459">
        <v>6</v>
      </c>
      <c r="E11972" s="81"/>
    </row>
    <row r="11973" spans="1:5" x14ac:dyDescent="0.25">
      <c r="A11973" s="458">
        <v>44333</v>
      </c>
      <c r="B11973" s="81" t="s">
        <v>9</v>
      </c>
      <c r="C11973" s="116" t="s">
        <v>143</v>
      </c>
      <c r="D11973" s="459">
        <v>12</v>
      </c>
      <c r="E11973" s="81"/>
    </row>
    <row r="11974" spans="1:5" x14ac:dyDescent="0.25">
      <c r="A11974" s="458">
        <v>44333</v>
      </c>
      <c r="B11974" s="81" t="s">
        <v>15</v>
      </c>
      <c r="C11974" s="116" t="s">
        <v>107</v>
      </c>
      <c r="D11974" s="459">
        <v>4</v>
      </c>
      <c r="E11974" s="81"/>
    </row>
    <row r="11975" spans="1:5" x14ac:dyDescent="0.25">
      <c r="A11975" s="458">
        <v>44333</v>
      </c>
      <c r="B11975" s="81" t="s">
        <v>15</v>
      </c>
      <c r="C11975" s="81" t="s">
        <v>1139</v>
      </c>
      <c r="D11975" s="459">
        <v>2</v>
      </c>
      <c r="E11975" s="81"/>
    </row>
    <row r="11976" spans="1:5" x14ac:dyDescent="0.25">
      <c r="A11976" s="458">
        <v>44333</v>
      </c>
      <c r="B11976" s="81" t="s">
        <v>15</v>
      </c>
      <c r="C11976" s="116" t="s">
        <v>283</v>
      </c>
      <c r="D11976" s="459">
        <v>2</v>
      </c>
      <c r="E11976" s="81"/>
    </row>
    <row r="11977" spans="1:5" x14ac:dyDescent="0.25">
      <c r="A11977" s="458">
        <v>44333</v>
      </c>
      <c r="B11977" s="81" t="s">
        <v>11</v>
      </c>
      <c r="C11977" s="116" t="s">
        <v>64</v>
      </c>
      <c r="D11977" s="459">
        <v>2</v>
      </c>
      <c r="E11977" s="81"/>
    </row>
    <row r="11978" spans="1:5" x14ac:dyDescent="0.25">
      <c r="A11978" s="458">
        <v>44333</v>
      </c>
      <c r="B11978" s="81" t="s">
        <v>11</v>
      </c>
      <c r="C11978" s="116" t="s">
        <v>333</v>
      </c>
      <c r="D11978" s="459">
        <v>1</v>
      </c>
      <c r="E11978" s="81"/>
    </row>
    <row r="11979" spans="1:5" x14ac:dyDescent="0.25">
      <c r="A11979" s="458">
        <v>44333</v>
      </c>
      <c r="B11979" s="81" t="s">
        <v>11</v>
      </c>
      <c r="C11979" s="116" t="s">
        <v>11</v>
      </c>
      <c r="D11979" s="459">
        <v>39</v>
      </c>
      <c r="E11979" s="81"/>
    </row>
    <row r="11980" spans="1:5" x14ac:dyDescent="0.25">
      <c r="A11980" s="458">
        <v>44333</v>
      </c>
      <c r="B11980" s="81" t="s">
        <v>11</v>
      </c>
      <c r="C11980" s="116" t="s">
        <v>840</v>
      </c>
      <c r="D11980" s="459">
        <v>3</v>
      </c>
      <c r="E11980" s="81"/>
    </row>
    <row r="11981" spans="1:5" x14ac:dyDescent="0.25">
      <c r="A11981" s="458">
        <v>44333</v>
      </c>
      <c r="B11981" s="81" t="s">
        <v>11</v>
      </c>
      <c r="C11981" s="116" t="s">
        <v>752</v>
      </c>
      <c r="D11981" s="459">
        <v>1</v>
      </c>
      <c r="E11981" s="81"/>
    </row>
    <row r="11982" spans="1:5" x14ac:dyDescent="0.25">
      <c r="A11982" s="458">
        <v>44333</v>
      </c>
      <c r="B11982" s="81" t="s">
        <v>11</v>
      </c>
      <c r="C11982" s="116" t="s">
        <v>133</v>
      </c>
      <c r="D11982" s="459">
        <v>7</v>
      </c>
      <c r="E11982" s="81"/>
    </row>
    <row r="11983" spans="1:5" x14ac:dyDescent="0.25">
      <c r="A11983" s="458">
        <v>44333</v>
      </c>
      <c r="B11983" s="81" t="s">
        <v>12</v>
      </c>
      <c r="C11983" s="116" t="s">
        <v>73</v>
      </c>
      <c r="D11983" s="459">
        <v>4</v>
      </c>
      <c r="E11983" s="81"/>
    </row>
    <row r="11984" spans="1:5" x14ac:dyDescent="0.25">
      <c r="A11984" s="458">
        <v>44333</v>
      </c>
      <c r="B11984" s="81" t="s">
        <v>12</v>
      </c>
      <c r="C11984" s="460" t="s">
        <v>1222</v>
      </c>
      <c r="D11984" s="459">
        <v>1</v>
      </c>
      <c r="E11984" s="81"/>
    </row>
    <row r="11985" spans="1:5" x14ac:dyDescent="0.25">
      <c r="A11985" s="458">
        <v>44333</v>
      </c>
      <c r="B11985" s="81" t="s">
        <v>12</v>
      </c>
      <c r="C11985" s="116" t="s">
        <v>1223</v>
      </c>
      <c r="D11985" s="459">
        <v>3</v>
      </c>
      <c r="E11985" s="81"/>
    </row>
    <row r="11986" spans="1:5" x14ac:dyDescent="0.25">
      <c r="A11986" s="458">
        <v>44333</v>
      </c>
      <c r="B11986" s="81" t="s">
        <v>12</v>
      </c>
      <c r="C11986" s="460" t="s">
        <v>1224</v>
      </c>
      <c r="D11986" s="459">
        <v>5</v>
      </c>
      <c r="E11986" s="81"/>
    </row>
    <row r="11987" spans="1:5" x14ac:dyDescent="0.25">
      <c r="A11987" s="458">
        <v>44333</v>
      </c>
      <c r="B11987" s="81" t="s">
        <v>12</v>
      </c>
      <c r="C11987" s="116" t="s">
        <v>12</v>
      </c>
      <c r="D11987" s="459">
        <v>27</v>
      </c>
      <c r="E11987" s="81"/>
    </row>
    <row r="11988" spans="1:5" x14ac:dyDescent="0.25">
      <c r="A11988" s="458">
        <v>44333</v>
      </c>
      <c r="B11988" s="81" t="s">
        <v>8</v>
      </c>
      <c r="C11988" s="460" t="s">
        <v>1228</v>
      </c>
      <c r="D11988" s="459">
        <v>1</v>
      </c>
      <c r="E11988" s="81"/>
    </row>
    <row r="11989" spans="1:5" x14ac:dyDescent="0.25">
      <c r="A11989" s="458">
        <v>44333</v>
      </c>
      <c r="B11989" s="81" t="s">
        <v>8</v>
      </c>
      <c r="C11989" s="460" t="s">
        <v>1230</v>
      </c>
      <c r="D11989" s="459">
        <v>1</v>
      </c>
      <c r="E11989" s="81"/>
    </row>
    <row r="11990" spans="1:5" x14ac:dyDescent="0.25">
      <c r="A11990" s="458">
        <v>44333</v>
      </c>
      <c r="B11990" s="81" t="s">
        <v>8</v>
      </c>
      <c r="C11990" s="116" t="s">
        <v>72</v>
      </c>
      <c r="D11990" s="459">
        <v>8</v>
      </c>
      <c r="E11990" s="81"/>
    </row>
    <row r="11991" spans="1:5" x14ac:dyDescent="0.25">
      <c r="A11991" s="458">
        <v>44333</v>
      </c>
      <c r="B11991" s="81" t="s">
        <v>8</v>
      </c>
      <c r="C11991" s="460" t="s">
        <v>1232</v>
      </c>
      <c r="D11991" s="459">
        <v>2</v>
      </c>
      <c r="E11991" s="81"/>
    </row>
    <row r="11992" spans="1:5" x14ac:dyDescent="0.25">
      <c r="A11992" s="458">
        <v>44333</v>
      </c>
      <c r="B11992" s="81" t="s">
        <v>8</v>
      </c>
      <c r="C11992" s="460" t="s">
        <v>1234</v>
      </c>
      <c r="D11992" s="459">
        <v>1</v>
      </c>
      <c r="E11992" s="81"/>
    </row>
    <row r="11993" spans="1:5" x14ac:dyDescent="0.25">
      <c r="A11993" s="458">
        <v>44333</v>
      </c>
      <c r="B11993" s="81" t="s">
        <v>8</v>
      </c>
      <c r="C11993" s="116" t="s">
        <v>58</v>
      </c>
      <c r="D11993" s="459">
        <v>7</v>
      </c>
      <c r="E11993" s="81"/>
    </row>
    <row r="11994" spans="1:5" x14ac:dyDescent="0.25">
      <c r="A11994" s="458">
        <v>44333</v>
      </c>
      <c r="B11994" s="81" t="s">
        <v>8</v>
      </c>
      <c r="C11994" s="116" t="s">
        <v>718</v>
      </c>
      <c r="D11994" s="459">
        <v>1</v>
      </c>
      <c r="E11994" s="81"/>
    </row>
    <row r="11995" spans="1:5" x14ac:dyDescent="0.25">
      <c r="A11995" s="458">
        <v>44333</v>
      </c>
      <c r="B11995" s="81" t="s">
        <v>8</v>
      </c>
      <c r="C11995" s="116" t="s">
        <v>113</v>
      </c>
      <c r="D11995" s="459">
        <v>1</v>
      </c>
      <c r="E11995" s="81"/>
    </row>
    <row r="11996" spans="1:5" x14ac:dyDescent="0.25">
      <c r="A11996" s="458">
        <v>44333</v>
      </c>
      <c r="B11996" s="81" t="s">
        <v>8</v>
      </c>
      <c r="C11996" s="116" t="s">
        <v>140</v>
      </c>
      <c r="D11996" s="459">
        <v>3</v>
      </c>
      <c r="E11996" s="81"/>
    </row>
    <row r="11997" spans="1:5" x14ac:dyDescent="0.25">
      <c r="A11997" s="458">
        <v>44333</v>
      </c>
      <c r="B11997" s="81" t="s">
        <v>8</v>
      </c>
      <c r="C11997" s="116" t="s">
        <v>132</v>
      </c>
      <c r="D11997" s="459">
        <v>9</v>
      </c>
      <c r="E11997" s="81"/>
    </row>
    <row r="11998" spans="1:5" x14ac:dyDescent="0.25">
      <c r="A11998" s="458">
        <v>44333</v>
      </c>
      <c r="B11998" s="81" t="s">
        <v>8</v>
      </c>
      <c r="C11998" s="116" t="s">
        <v>203</v>
      </c>
      <c r="D11998" s="459">
        <v>5</v>
      </c>
      <c r="E11998" s="81"/>
    </row>
    <row r="11999" spans="1:5" x14ac:dyDescent="0.25">
      <c r="A11999" s="458">
        <v>44333</v>
      </c>
      <c r="B11999" s="81" t="s">
        <v>8</v>
      </c>
      <c r="C11999" s="116" t="s">
        <v>40</v>
      </c>
      <c r="D11999" s="459">
        <v>4</v>
      </c>
      <c r="E11999" s="81"/>
    </row>
    <row r="12000" spans="1:5" x14ac:dyDescent="0.25">
      <c r="A12000" s="458">
        <v>44333</v>
      </c>
      <c r="B12000" s="81" t="s">
        <v>8</v>
      </c>
      <c r="C12000" s="116" t="s">
        <v>8</v>
      </c>
      <c r="D12000" s="459">
        <v>192</v>
      </c>
      <c r="E12000" s="81"/>
    </row>
    <row r="12001" spans="1:5" x14ac:dyDescent="0.25">
      <c r="A12001" s="458">
        <v>44333</v>
      </c>
      <c r="B12001" s="81" t="s">
        <v>8</v>
      </c>
      <c r="C12001" s="116" t="s">
        <v>31</v>
      </c>
      <c r="D12001" s="459">
        <v>12</v>
      </c>
      <c r="E12001" s="81"/>
    </row>
    <row r="12002" spans="1:5" x14ac:dyDescent="0.25">
      <c r="A12002" s="458">
        <v>44333</v>
      </c>
      <c r="B12002" s="81" t="s">
        <v>8</v>
      </c>
      <c r="C12002" s="116" t="s">
        <v>79</v>
      </c>
      <c r="D12002" s="459">
        <v>2</v>
      </c>
      <c r="E12002" s="81"/>
    </row>
    <row r="12003" spans="1:5" x14ac:dyDescent="0.25">
      <c r="A12003" s="458">
        <v>44333</v>
      </c>
      <c r="B12003" s="81" t="s">
        <v>8</v>
      </c>
      <c r="C12003" s="116" t="s">
        <v>592</v>
      </c>
      <c r="D12003" s="459">
        <v>1</v>
      </c>
      <c r="E12003" s="81"/>
    </row>
    <row r="12004" spans="1:5" x14ac:dyDescent="0.25">
      <c r="A12004" s="458">
        <v>44333</v>
      </c>
      <c r="B12004" s="81" t="s">
        <v>8</v>
      </c>
      <c r="C12004" s="116" t="s">
        <v>110</v>
      </c>
      <c r="D12004" s="459">
        <v>12</v>
      </c>
      <c r="E12004" s="81"/>
    </row>
    <row r="12005" spans="1:5" x14ac:dyDescent="0.25">
      <c r="A12005" s="458">
        <v>44333</v>
      </c>
      <c r="B12005" s="81" t="s">
        <v>49</v>
      </c>
      <c r="C12005" s="460" t="s">
        <v>1246</v>
      </c>
      <c r="D12005" s="459">
        <v>2</v>
      </c>
      <c r="E12005" s="81"/>
    </row>
    <row r="12006" spans="1:5" x14ac:dyDescent="0.25">
      <c r="A12006" s="458">
        <v>44333</v>
      </c>
      <c r="B12006" s="81" t="s">
        <v>49</v>
      </c>
      <c r="C12006" s="116" t="s">
        <v>49</v>
      </c>
      <c r="D12006" s="459">
        <v>14</v>
      </c>
      <c r="E12006" s="81"/>
    </row>
    <row r="12007" spans="1:5" x14ac:dyDescent="0.25">
      <c r="A12007" s="458">
        <v>44333</v>
      </c>
      <c r="B12007" s="81" t="s">
        <v>50</v>
      </c>
      <c r="C12007" s="116" t="s">
        <v>804</v>
      </c>
      <c r="D12007" s="459">
        <v>1</v>
      </c>
      <c r="E12007" s="81"/>
    </row>
    <row r="12008" spans="1:5" x14ac:dyDescent="0.25">
      <c r="A12008" s="458">
        <v>44333</v>
      </c>
      <c r="B12008" s="81" t="s">
        <v>50</v>
      </c>
      <c r="C12008" s="116" t="s">
        <v>1140</v>
      </c>
      <c r="D12008" s="459">
        <v>8</v>
      </c>
      <c r="E12008" s="81"/>
    </row>
    <row r="12009" spans="1:5" x14ac:dyDescent="0.25">
      <c r="A12009" s="458">
        <v>44333</v>
      </c>
      <c r="B12009" s="81" t="s">
        <v>50</v>
      </c>
      <c r="C12009" s="116" t="s">
        <v>365</v>
      </c>
      <c r="D12009" s="459">
        <v>13</v>
      </c>
      <c r="E12009" s="81"/>
    </row>
    <row r="12010" spans="1:5" x14ac:dyDescent="0.25">
      <c r="A12010" s="458">
        <v>44333</v>
      </c>
      <c r="B12010" s="81" t="s">
        <v>27</v>
      </c>
      <c r="C12010" s="116" t="s">
        <v>139</v>
      </c>
      <c r="D12010" s="459">
        <v>21</v>
      </c>
      <c r="E12010" s="81"/>
    </row>
    <row r="12011" spans="1:5" x14ac:dyDescent="0.25">
      <c r="A12011" s="458">
        <v>44333</v>
      </c>
      <c r="B12011" s="81" t="s">
        <v>27</v>
      </c>
      <c r="C12011" s="116" t="s">
        <v>233</v>
      </c>
      <c r="D12011" s="459">
        <v>3</v>
      </c>
      <c r="E12011" s="81"/>
    </row>
    <row r="12012" spans="1:5" x14ac:dyDescent="0.25">
      <c r="A12012" s="458">
        <v>44333</v>
      </c>
      <c r="B12012" s="81" t="s">
        <v>27</v>
      </c>
      <c r="C12012" s="460" t="s">
        <v>1254</v>
      </c>
      <c r="D12012" s="459">
        <v>1</v>
      </c>
      <c r="E12012" s="81"/>
    </row>
    <row r="12013" spans="1:5" x14ac:dyDescent="0.25">
      <c r="A12013" s="458">
        <v>44333</v>
      </c>
      <c r="B12013" s="81" t="s">
        <v>27</v>
      </c>
      <c r="C12013" s="116" t="s">
        <v>43</v>
      </c>
      <c r="D12013" s="459">
        <v>62</v>
      </c>
      <c r="E12013" s="81"/>
    </row>
    <row r="12014" spans="1:5" x14ac:dyDescent="0.25">
      <c r="A12014" s="458">
        <v>44333</v>
      </c>
      <c r="B12014" s="81" t="s">
        <v>27</v>
      </c>
      <c r="C12014" s="116" t="s">
        <v>921</v>
      </c>
      <c r="D12014" s="459">
        <v>2</v>
      </c>
      <c r="E12014" s="81"/>
    </row>
    <row r="12015" spans="1:5" x14ac:dyDescent="0.25">
      <c r="A12015" s="458">
        <v>44333</v>
      </c>
      <c r="B12015" s="81" t="s">
        <v>27</v>
      </c>
      <c r="C12015" s="116" t="s">
        <v>350</v>
      </c>
      <c r="D12015" s="459">
        <v>1</v>
      </c>
      <c r="E12015" s="81"/>
    </row>
    <row r="12016" spans="1:5" x14ac:dyDescent="0.25">
      <c r="A12016" s="458">
        <v>44333</v>
      </c>
      <c r="B12016" s="81" t="s">
        <v>27</v>
      </c>
      <c r="C12016" s="116" t="s">
        <v>619</v>
      </c>
      <c r="D12016" s="459">
        <v>7</v>
      </c>
      <c r="E12016" s="81"/>
    </row>
    <row r="12017" spans="1:5" x14ac:dyDescent="0.25">
      <c r="A12017" s="458">
        <v>44333</v>
      </c>
      <c r="B12017" s="81" t="s">
        <v>27</v>
      </c>
      <c r="C12017" s="116" t="s">
        <v>707</v>
      </c>
      <c r="D12017" s="459">
        <v>1</v>
      </c>
      <c r="E12017" s="81"/>
    </row>
    <row r="12018" spans="1:5" x14ac:dyDescent="0.25">
      <c r="A12018" s="458">
        <v>44333</v>
      </c>
      <c r="B12018" s="81" t="s">
        <v>27</v>
      </c>
      <c r="C12018" s="460" t="s">
        <v>1257</v>
      </c>
      <c r="D12018" s="459">
        <v>1</v>
      </c>
      <c r="E12018" s="81"/>
    </row>
    <row r="12019" spans="1:5" x14ac:dyDescent="0.25">
      <c r="A12019" s="458">
        <v>44333</v>
      </c>
      <c r="B12019" s="81" t="s">
        <v>27</v>
      </c>
      <c r="C12019" s="460" t="s">
        <v>1258</v>
      </c>
      <c r="D12019" s="459">
        <v>1</v>
      </c>
      <c r="E12019" s="81"/>
    </row>
    <row r="12020" spans="1:5" x14ac:dyDescent="0.25">
      <c r="A12020" s="458">
        <v>44333</v>
      </c>
      <c r="B12020" s="81" t="s">
        <v>51</v>
      </c>
      <c r="C12020" s="116" t="s">
        <v>51</v>
      </c>
      <c r="D12020" s="459">
        <v>4</v>
      </c>
      <c r="E12020" s="81"/>
    </row>
    <row r="12021" spans="1:5" x14ac:dyDescent="0.25">
      <c r="A12021" s="458">
        <v>44333</v>
      </c>
      <c r="B12021" s="81" t="s">
        <v>10</v>
      </c>
      <c r="C12021" s="460" t="s">
        <v>1021</v>
      </c>
      <c r="D12021" s="459">
        <v>6</v>
      </c>
      <c r="E12021" s="81"/>
    </row>
    <row r="12022" spans="1:5" x14ac:dyDescent="0.25">
      <c r="A12022" s="458">
        <v>44333</v>
      </c>
      <c r="B12022" s="81" t="s">
        <v>10</v>
      </c>
      <c r="C12022" s="460" t="s">
        <v>1259</v>
      </c>
      <c r="D12022" s="459">
        <v>1</v>
      </c>
      <c r="E12022" s="81"/>
    </row>
    <row r="12023" spans="1:5" x14ac:dyDescent="0.25">
      <c r="A12023" s="458">
        <v>44333</v>
      </c>
      <c r="B12023" s="81" t="s">
        <v>10</v>
      </c>
      <c r="C12023" s="116" t="s">
        <v>10</v>
      </c>
      <c r="D12023" s="459">
        <v>16</v>
      </c>
      <c r="E12023" s="81"/>
    </row>
    <row r="12024" spans="1:5" x14ac:dyDescent="0.25">
      <c r="A12024" s="458">
        <v>44334</v>
      </c>
      <c r="B12024" s="81" t="s">
        <v>14</v>
      </c>
      <c r="C12024" s="116" t="s">
        <v>14</v>
      </c>
      <c r="D12024" s="459">
        <v>41</v>
      </c>
      <c r="E12024" s="81"/>
    </row>
    <row r="12025" spans="1:5" x14ac:dyDescent="0.25">
      <c r="A12025" s="458">
        <v>44334</v>
      </c>
      <c r="B12025" s="81" t="s">
        <v>14</v>
      </c>
      <c r="C12025" s="116" t="s">
        <v>16</v>
      </c>
      <c r="D12025" s="459">
        <v>14</v>
      </c>
      <c r="E12025" s="81"/>
    </row>
    <row r="12026" spans="1:5" x14ac:dyDescent="0.25">
      <c r="A12026" s="458">
        <v>44334</v>
      </c>
      <c r="B12026" s="81" t="s">
        <v>14</v>
      </c>
      <c r="C12026" s="116" t="s">
        <v>84</v>
      </c>
      <c r="D12026" s="459">
        <v>17</v>
      </c>
      <c r="E12026" s="81"/>
    </row>
    <row r="12027" spans="1:5" x14ac:dyDescent="0.25">
      <c r="A12027" s="458">
        <v>44334</v>
      </c>
      <c r="B12027" s="81" t="s">
        <v>20</v>
      </c>
      <c r="C12027" s="460" t="s">
        <v>1151</v>
      </c>
      <c r="D12027" s="459">
        <v>1</v>
      </c>
      <c r="E12027" s="81"/>
    </row>
    <row r="12028" spans="1:5" x14ac:dyDescent="0.25">
      <c r="A12028" s="458">
        <v>44334</v>
      </c>
      <c r="B12028" s="81" t="s">
        <v>20</v>
      </c>
      <c r="C12028" s="116" t="s">
        <v>20</v>
      </c>
      <c r="D12028" s="459">
        <v>46</v>
      </c>
      <c r="E12028" s="81"/>
    </row>
    <row r="12029" spans="1:5" x14ac:dyDescent="0.25">
      <c r="A12029" s="458">
        <v>44334</v>
      </c>
      <c r="B12029" s="81" t="s">
        <v>20</v>
      </c>
      <c r="C12029" s="116" t="s">
        <v>363</v>
      </c>
      <c r="D12029" s="459">
        <v>2</v>
      </c>
      <c r="E12029" s="81"/>
    </row>
    <row r="12030" spans="1:5" x14ac:dyDescent="0.25">
      <c r="A12030" s="458">
        <v>44334</v>
      </c>
      <c r="B12030" s="81" t="s">
        <v>20</v>
      </c>
      <c r="C12030" s="116" t="s">
        <v>861</v>
      </c>
      <c r="D12030" s="459">
        <v>3</v>
      </c>
      <c r="E12030" s="81"/>
    </row>
    <row r="12031" spans="1:5" x14ac:dyDescent="0.25">
      <c r="A12031" s="458">
        <v>44334</v>
      </c>
      <c r="B12031" s="81" t="s">
        <v>20</v>
      </c>
      <c r="C12031" s="116" t="s">
        <v>709</v>
      </c>
      <c r="D12031" s="459">
        <v>1</v>
      </c>
      <c r="E12031" s="81"/>
    </row>
    <row r="12032" spans="1:5" x14ac:dyDescent="0.25">
      <c r="A12032" s="458">
        <v>44334</v>
      </c>
      <c r="B12032" s="81" t="s">
        <v>13</v>
      </c>
      <c r="C12032" s="460" t="s">
        <v>93</v>
      </c>
      <c r="D12032" s="459">
        <v>1</v>
      </c>
      <c r="E12032" s="81"/>
    </row>
    <row r="12033" spans="1:5" x14ac:dyDescent="0.25">
      <c r="A12033" s="458">
        <v>44334</v>
      </c>
      <c r="B12033" s="81" t="s">
        <v>13</v>
      </c>
      <c r="C12033" s="460" t="s">
        <v>1161</v>
      </c>
      <c r="D12033" s="459">
        <v>1</v>
      </c>
      <c r="E12033" s="81"/>
    </row>
    <row r="12034" spans="1:5" x14ac:dyDescent="0.25">
      <c r="A12034" s="458">
        <v>44334</v>
      </c>
      <c r="B12034" s="81" t="s">
        <v>13</v>
      </c>
      <c r="C12034" s="116" t="s">
        <v>13</v>
      </c>
      <c r="D12034" s="459">
        <v>7</v>
      </c>
      <c r="E12034" s="81"/>
    </row>
    <row r="12035" spans="1:5" x14ac:dyDescent="0.25">
      <c r="A12035" s="458">
        <v>44334</v>
      </c>
      <c r="B12035" s="81" t="s">
        <v>13</v>
      </c>
      <c r="C12035" s="460" t="s">
        <v>1167</v>
      </c>
      <c r="D12035" s="459">
        <v>2</v>
      </c>
      <c r="E12035" s="81"/>
    </row>
    <row r="12036" spans="1:5" x14ac:dyDescent="0.25">
      <c r="A12036" s="458">
        <v>44334</v>
      </c>
      <c r="B12036" s="81" t="s">
        <v>24</v>
      </c>
      <c r="C12036" s="116" t="s">
        <v>23</v>
      </c>
      <c r="D12036" s="459">
        <v>11</v>
      </c>
      <c r="E12036" s="81"/>
    </row>
    <row r="12037" spans="1:5" x14ac:dyDescent="0.25">
      <c r="A12037" s="458">
        <v>44334</v>
      </c>
      <c r="B12037" s="81" t="s">
        <v>24</v>
      </c>
      <c r="C12037" s="116" t="s">
        <v>24</v>
      </c>
      <c r="D12037" s="459">
        <v>11</v>
      </c>
      <c r="E12037" s="81"/>
    </row>
    <row r="12038" spans="1:5" x14ac:dyDescent="0.25">
      <c r="A12038" s="458">
        <v>44334</v>
      </c>
      <c r="B12038" s="81" t="s">
        <v>47</v>
      </c>
      <c r="C12038" s="116" t="s">
        <v>47</v>
      </c>
      <c r="D12038" s="459">
        <v>1</v>
      </c>
      <c r="E12038" s="81"/>
    </row>
    <row r="12039" spans="1:5" x14ac:dyDescent="0.25">
      <c r="A12039" s="458">
        <v>44334</v>
      </c>
      <c r="B12039" s="81" t="s">
        <v>47</v>
      </c>
      <c r="C12039" s="116" t="s">
        <v>906</v>
      </c>
      <c r="D12039" s="459">
        <v>1</v>
      </c>
      <c r="E12039" s="81"/>
    </row>
    <row r="12040" spans="1:5" x14ac:dyDescent="0.25">
      <c r="A12040" s="458">
        <v>44334</v>
      </c>
      <c r="B12040" s="81" t="s">
        <v>48</v>
      </c>
      <c r="C12040" s="460" t="s">
        <v>1380</v>
      </c>
      <c r="D12040" s="459">
        <v>4</v>
      </c>
      <c r="E12040" s="81"/>
    </row>
    <row r="12041" spans="1:5" x14ac:dyDescent="0.25">
      <c r="A12041" s="458">
        <v>44334</v>
      </c>
      <c r="B12041" s="81" t="s">
        <v>7</v>
      </c>
      <c r="C12041" s="460" t="s">
        <v>1191</v>
      </c>
      <c r="D12041" s="459">
        <v>2</v>
      </c>
      <c r="E12041" s="81"/>
    </row>
    <row r="12042" spans="1:5" x14ac:dyDescent="0.25">
      <c r="A12042" s="458">
        <v>44334</v>
      </c>
      <c r="B12042" s="81" t="s">
        <v>7</v>
      </c>
      <c r="C12042" s="81" t="s">
        <v>7</v>
      </c>
      <c r="D12042" s="459">
        <v>14</v>
      </c>
      <c r="E12042" s="81"/>
    </row>
    <row r="12043" spans="1:5" x14ac:dyDescent="0.25">
      <c r="A12043" s="458">
        <v>44334</v>
      </c>
      <c r="B12043" s="81" t="s">
        <v>9</v>
      </c>
      <c r="C12043" s="81" t="s">
        <v>9</v>
      </c>
      <c r="D12043" s="459">
        <v>33</v>
      </c>
      <c r="E12043" s="81"/>
    </row>
    <row r="12044" spans="1:5" x14ac:dyDescent="0.25">
      <c r="A12044" s="458">
        <v>44334</v>
      </c>
      <c r="B12044" s="81" t="s">
        <v>9</v>
      </c>
      <c r="C12044" s="81" t="s">
        <v>17</v>
      </c>
      <c r="D12044" s="459">
        <v>1</v>
      </c>
      <c r="E12044" s="81"/>
    </row>
    <row r="12045" spans="1:5" x14ac:dyDescent="0.25">
      <c r="A12045" s="458">
        <v>44334</v>
      </c>
      <c r="B12045" s="81" t="s">
        <v>9</v>
      </c>
      <c r="C12045" s="460" t="s">
        <v>1202</v>
      </c>
      <c r="D12045" s="459">
        <v>1</v>
      </c>
      <c r="E12045" s="81"/>
    </row>
    <row r="12046" spans="1:5" x14ac:dyDescent="0.25">
      <c r="A12046" s="458">
        <v>44334</v>
      </c>
      <c r="B12046" s="81" t="s">
        <v>9</v>
      </c>
      <c r="C12046" s="81" t="s">
        <v>143</v>
      </c>
      <c r="D12046" s="459">
        <v>9</v>
      </c>
      <c r="E12046" s="81"/>
    </row>
    <row r="12047" spans="1:5" x14ac:dyDescent="0.25">
      <c r="A12047" s="458">
        <v>44334</v>
      </c>
      <c r="B12047" s="81" t="s">
        <v>15</v>
      </c>
      <c r="C12047" s="81" t="s">
        <v>107</v>
      </c>
      <c r="D12047" s="459">
        <v>1</v>
      </c>
      <c r="E12047" s="81"/>
    </row>
    <row r="12048" spans="1:5" x14ac:dyDescent="0.25">
      <c r="A12048" s="458">
        <v>44334</v>
      </c>
      <c r="B12048" s="81" t="s">
        <v>11</v>
      </c>
      <c r="C12048" s="460" t="s">
        <v>926</v>
      </c>
      <c r="D12048" s="459">
        <v>1</v>
      </c>
      <c r="E12048" s="81"/>
    </row>
    <row r="12049" spans="1:5" x14ac:dyDescent="0.25">
      <c r="A12049" s="458">
        <v>44334</v>
      </c>
      <c r="B12049" s="81" t="s">
        <v>11</v>
      </c>
      <c r="C12049" s="81" t="s">
        <v>11</v>
      </c>
      <c r="D12049" s="459">
        <v>20</v>
      </c>
      <c r="E12049" s="81"/>
    </row>
    <row r="12050" spans="1:5" x14ac:dyDescent="0.25">
      <c r="A12050" s="458">
        <v>44334</v>
      </c>
      <c r="B12050" s="81" t="s">
        <v>11</v>
      </c>
      <c r="C12050" s="81" t="s">
        <v>752</v>
      </c>
      <c r="D12050" s="459">
        <v>1</v>
      </c>
      <c r="E12050" s="81"/>
    </row>
    <row r="12051" spans="1:5" x14ac:dyDescent="0.25">
      <c r="A12051" s="458">
        <v>44334</v>
      </c>
      <c r="B12051" s="81" t="s">
        <v>11</v>
      </c>
      <c r="C12051" s="81" t="s">
        <v>133</v>
      </c>
      <c r="D12051" s="459">
        <v>11</v>
      </c>
      <c r="E12051" s="81"/>
    </row>
    <row r="12052" spans="1:5" x14ac:dyDescent="0.25">
      <c r="A12052" s="458">
        <v>44334</v>
      </c>
      <c r="B12052" s="81" t="s">
        <v>12</v>
      </c>
      <c r="C12052" s="81" t="s">
        <v>73</v>
      </c>
      <c r="D12052" s="459">
        <v>1</v>
      </c>
      <c r="E12052" s="81"/>
    </row>
    <row r="12053" spans="1:5" x14ac:dyDescent="0.25">
      <c r="A12053" s="458">
        <v>44334</v>
      </c>
      <c r="B12053" s="81" t="s">
        <v>12</v>
      </c>
      <c r="C12053" s="460" t="s">
        <v>1224</v>
      </c>
      <c r="D12053" s="459">
        <v>3</v>
      </c>
      <c r="E12053" s="81"/>
    </row>
    <row r="12054" spans="1:5" x14ac:dyDescent="0.25">
      <c r="A12054" s="458">
        <v>44334</v>
      </c>
      <c r="B12054" s="81" t="s">
        <v>12</v>
      </c>
      <c r="C12054" s="81" t="s">
        <v>12</v>
      </c>
      <c r="D12054" s="459">
        <v>5</v>
      </c>
      <c r="E12054" s="81"/>
    </row>
    <row r="12055" spans="1:5" x14ac:dyDescent="0.25">
      <c r="A12055" s="458">
        <v>44334</v>
      </c>
      <c r="B12055" s="81" t="s">
        <v>8</v>
      </c>
      <c r="C12055" s="81" t="s">
        <v>72</v>
      </c>
      <c r="D12055" s="459">
        <v>1</v>
      </c>
      <c r="E12055" s="81"/>
    </row>
    <row r="12056" spans="1:5" x14ac:dyDescent="0.25">
      <c r="A12056" s="458">
        <v>44334</v>
      </c>
      <c r="B12056" s="81" t="s">
        <v>8</v>
      </c>
      <c r="C12056" s="460" t="s">
        <v>1232</v>
      </c>
      <c r="D12056" s="459">
        <v>5</v>
      </c>
      <c r="E12056" s="81"/>
    </row>
    <row r="12057" spans="1:5" x14ac:dyDescent="0.25">
      <c r="A12057" s="458">
        <v>44334</v>
      </c>
      <c r="B12057" s="81" t="s">
        <v>8</v>
      </c>
      <c r="C12057" s="81" t="s">
        <v>58</v>
      </c>
      <c r="D12057" s="459">
        <v>5</v>
      </c>
      <c r="E12057" s="81"/>
    </row>
    <row r="12058" spans="1:5" x14ac:dyDescent="0.25">
      <c r="A12058" s="458">
        <v>44334</v>
      </c>
      <c r="B12058" s="81" t="s">
        <v>8</v>
      </c>
      <c r="C12058" s="81" t="s">
        <v>140</v>
      </c>
      <c r="D12058" s="459">
        <v>2</v>
      </c>
      <c r="E12058" s="81"/>
    </row>
    <row r="12059" spans="1:5" x14ac:dyDescent="0.25">
      <c r="A12059" s="458">
        <v>44334</v>
      </c>
      <c r="B12059" s="81" t="s">
        <v>8</v>
      </c>
      <c r="C12059" s="81" t="s">
        <v>132</v>
      </c>
      <c r="D12059" s="459">
        <v>5</v>
      </c>
      <c r="E12059" s="81"/>
    </row>
    <row r="12060" spans="1:5" x14ac:dyDescent="0.25">
      <c r="A12060" s="458">
        <v>44334</v>
      </c>
      <c r="B12060" s="81" t="s">
        <v>8</v>
      </c>
      <c r="C12060" s="81" t="s">
        <v>8</v>
      </c>
      <c r="D12060" s="459">
        <v>55</v>
      </c>
      <c r="E12060" s="81"/>
    </row>
    <row r="12061" spans="1:5" x14ac:dyDescent="0.25">
      <c r="A12061" s="458">
        <v>44334</v>
      </c>
      <c r="B12061" s="81" t="s">
        <v>8</v>
      </c>
      <c r="C12061" s="81" t="s">
        <v>31</v>
      </c>
      <c r="D12061" s="459">
        <v>1</v>
      </c>
      <c r="E12061" s="81"/>
    </row>
    <row r="12062" spans="1:5" x14ac:dyDescent="0.25">
      <c r="A12062" s="458">
        <v>44334</v>
      </c>
      <c r="B12062" s="81" t="s">
        <v>8</v>
      </c>
      <c r="C12062" s="81" t="s">
        <v>79</v>
      </c>
      <c r="D12062" s="459">
        <v>1</v>
      </c>
      <c r="E12062" s="81"/>
    </row>
    <row r="12063" spans="1:5" x14ac:dyDescent="0.25">
      <c r="A12063" s="458">
        <v>44334</v>
      </c>
      <c r="B12063" s="81" t="s">
        <v>8</v>
      </c>
      <c r="C12063" s="81" t="s">
        <v>110</v>
      </c>
      <c r="D12063" s="459">
        <v>8</v>
      </c>
      <c r="E12063" s="81"/>
    </row>
    <row r="12064" spans="1:5" x14ac:dyDescent="0.25">
      <c r="A12064" s="458">
        <v>44334</v>
      </c>
      <c r="B12064" s="81" t="s">
        <v>49</v>
      </c>
      <c r="C12064" s="460" t="s">
        <v>1246</v>
      </c>
      <c r="D12064" s="459">
        <v>1</v>
      </c>
      <c r="E12064" s="81"/>
    </row>
    <row r="12065" spans="1:5" x14ac:dyDescent="0.25">
      <c r="A12065" s="458">
        <v>44334</v>
      </c>
      <c r="B12065" s="81" t="s">
        <v>49</v>
      </c>
      <c r="C12065" s="81" t="s">
        <v>49</v>
      </c>
      <c r="D12065" s="459">
        <v>3</v>
      </c>
      <c r="E12065" s="81"/>
    </row>
    <row r="12066" spans="1:5" x14ac:dyDescent="0.25">
      <c r="A12066" s="458">
        <v>44334</v>
      </c>
      <c r="B12066" s="81" t="s">
        <v>50</v>
      </c>
      <c r="C12066" s="460" t="s">
        <v>1250</v>
      </c>
      <c r="D12066" s="459">
        <v>2</v>
      </c>
      <c r="E12066" s="81"/>
    </row>
    <row r="12067" spans="1:5" x14ac:dyDescent="0.25">
      <c r="A12067" s="458">
        <v>44334</v>
      </c>
      <c r="B12067" s="81" t="s">
        <v>50</v>
      </c>
      <c r="C12067" s="116" t="s">
        <v>1140</v>
      </c>
      <c r="D12067" s="459">
        <v>1</v>
      </c>
      <c r="E12067" s="81"/>
    </row>
    <row r="12068" spans="1:5" x14ac:dyDescent="0.25">
      <c r="A12068" s="458">
        <v>44334</v>
      </c>
      <c r="B12068" s="81" t="s">
        <v>27</v>
      </c>
      <c r="C12068" s="81" t="s">
        <v>139</v>
      </c>
      <c r="D12068" s="459">
        <v>11</v>
      </c>
      <c r="E12068" s="81"/>
    </row>
    <row r="12069" spans="1:5" x14ac:dyDescent="0.25">
      <c r="A12069" s="458">
        <v>44334</v>
      </c>
      <c r="B12069" s="81" t="s">
        <v>27</v>
      </c>
      <c r="C12069" s="81" t="s">
        <v>233</v>
      </c>
      <c r="D12069" s="459">
        <v>2</v>
      </c>
      <c r="E12069" s="81"/>
    </row>
    <row r="12070" spans="1:5" x14ac:dyDescent="0.25">
      <c r="A12070" s="458">
        <v>44334</v>
      </c>
      <c r="B12070" s="81" t="s">
        <v>27</v>
      </c>
      <c r="C12070" s="81" t="s">
        <v>43</v>
      </c>
      <c r="D12070" s="459">
        <v>35</v>
      </c>
      <c r="E12070" s="81"/>
    </row>
    <row r="12071" spans="1:5" x14ac:dyDescent="0.25">
      <c r="A12071" s="458">
        <v>44334</v>
      </c>
      <c r="B12071" s="81" t="s">
        <v>27</v>
      </c>
      <c r="C12071" s="81" t="s">
        <v>921</v>
      </c>
      <c r="D12071" s="459">
        <v>2</v>
      </c>
      <c r="E12071" s="81"/>
    </row>
    <row r="12072" spans="1:5" x14ac:dyDescent="0.25">
      <c r="A12072" s="458">
        <v>44334</v>
      </c>
      <c r="B12072" s="81" t="s">
        <v>27</v>
      </c>
      <c r="C12072" s="81" t="s">
        <v>1023</v>
      </c>
      <c r="D12072" s="459">
        <v>1</v>
      </c>
      <c r="E12072" s="81"/>
    </row>
    <row r="12073" spans="1:5" x14ac:dyDescent="0.25">
      <c r="A12073" s="458">
        <v>44334</v>
      </c>
      <c r="B12073" s="81" t="s">
        <v>27</v>
      </c>
      <c r="C12073" s="81" t="s">
        <v>928</v>
      </c>
      <c r="D12073" s="459">
        <v>1</v>
      </c>
      <c r="E12073" s="81"/>
    </row>
    <row r="12074" spans="1:5" x14ac:dyDescent="0.25">
      <c r="A12074" s="458">
        <v>44334</v>
      </c>
      <c r="B12074" s="81" t="s">
        <v>27</v>
      </c>
      <c r="C12074" s="81" t="s">
        <v>619</v>
      </c>
      <c r="D12074" s="459">
        <v>1</v>
      </c>
      <c r="E12074" s="81"/>
    </row>
    <row r="12075" spans="1:5" x14ac:dyDescent="0.25">
      <c r="A12075" s="458">
        <v>44334</v>
      </c>
      <c r="B12075" s="81" t="s">
        <v>51</v>
      </c>
      <c r="C12075" s="81" t="s">
        <v>51</v>
      </c>
      <c r="D12075" s="459">
        <v>7</v>
      </c>
      <c r="E12075" s="81"/>
    </row>
    <row r="12076" spans="1:5" x14ac:dyDescent="0.25">
      <c r="A12076" s="458">
        <v>44334</v>
      </c>
      <c r="B12076" s="81" t="s">
        <v>10</v>
      </c>
      <c r="C12076" s="460" t="s">
        <v>1260</v>
      </c>
      <c r="D12076" s="459">
        <v>1</v>
      </c>
      <c r="E12076" s="81"/>
    </row>
    <row r="12077" spans="1:5" x14ac:dyDescent="0.25">
      <c r="A12077" s="458">
        <v>44334</v>
      </c>
      <c r="B12077" s="81" t="s">
        <v>10</v>
      </c>
      <c r="C12077" s="81" t="s">
        <v>1027</v>
      </c>
      <c r="D12077" s="459">
        <v>2</v>
      </c>
      <c r="E12077" s="81"/>
    </row>
    <row r="12078" spans="1:5" x14ac:dyDescent="0.25">
      <c r="A12078" s="458">
        <v>44334</v>
      </c>
      <c r="B12078" s="81" t="s">
        <v>10</v>
      </c>
      <c r="C12078" s="81" t="s">
        <v>10</v>
      </c>
      <c r="D12078" s="459">
        <v>45</v>
      </c>
      <c r="E12078" s="81"/>
    </row>
    <row r="12079" spans="1:5" x14ac:dyDescent="0.25">
      <c r="A12079" s="458">
        <v>44335</v>
      </c>
      <c r="B12079" s="81" t="s">
        <v>14</v>
      </c>
      <c r="C12079" s="81" t="s">
        <v>14</v>
      </c>
      <c r="D12079" s="459">
        <v>23</v>
      </c>
      <c r="E12079" s="81"/>
    </row>
    <row r="12080" spans="1:5" x14ac:dyDescent="0.25">
      <c r="A12080" s="458">
        <v>44335</v>
      </c>
      <c r="B12080" s="81" t="s">
        <v>14</v>
      </c>
      <c r="C12080" s="116" t="s">
        <v>1044</v>
      </c>
      <c r="D12080" s="459">
        <v>1</v>
      </c>
      <c r="E12080" s="81"/>
    </row>
    <row r="12081" spans="1:5" x14ac:dyDescent="0.25">
      <c r="A12081" s="458">
        <v>44335</v>
      </c>
      <c r="B12081" s="81" t="s">
        <v>14</v>
      </c>
      <c r="C12081" s="116" t="s">
        <v>1020</v>
      </c>
      <c r="D12081" s="459">
        <v>2</v>
      </c>
      <c r="E12081" s="81"/>
    </row>
    <row r="12082" spans="1:5" x14ac:dyDescent="0.25">
      <c r="A12082" s="458">
        <v>44335</v>
      </c>
      <c r="B12082" s="81" t="s">
        <v>14</v>
      </c>
      <c r="C12082" s="116" t="s">
        <v>16</v>
      </c>
      <c r="D12082" s="459">
        <v>15</v>
      </c>
      <c r="E12082" s="81"/>
    </row>
    <row r="12083" spans="1:5" x14ac:dyDescent="0.25">
      <c r="A12083" s="458">
        <v>44335</v>
      </c>
      <c r="B12083" s="81" t="s">
        <v>14</v>
      </c>
      <c r="C12083" s="116" t="s">
        <v>84</v>
      </c>
      <c r="D12083" s="459">
        <v>14</v>
      </c>
      <c r="E12083" s="81"/>
    </row>
    <row r="12084" spans="1:5" x14ac:dyDescent="0.25">
      <c r="A12084" s="458">
        <v>44335</v>
      </c>
      <c r="B12084" s="81" t="s">
        <v>20</v>
      </c>
      <c r="C12084" s="460" t="s">
        <v>1151</v>
      </c>
      <c r="D12084" s="459">
        <v>8</v>
      </c>
      <c r="E12084" s="81"/>
    </row>
    <row r="12085" spans="1:5" x14ac:dyDescent="0.25">
      <c r="A12085" s="458">
        <v>44335</v>
      </c>
      <c r="B12085" s="81" t="s">
        <v>20</v>
      </c>
      <c r="C12085" s="116" t="s">
        <v>20</v>
      </c>
      <c r="D12085" s="459">
        <v>224</v>
      </c>
      <c r="E12085" s="81"/>
    </row>
    <row r="12086" spans="1:5" x14ac:dyDescent="0.25">
      <c r="A12086" s="458">
        <v>44335</v>
      </c>
      <c r="B12086" s="81" t="s">
        <v>20</v>
      </c>
      <c r="C12086" s="116" t="s">
        <v>363</v>
      </c>
      <c r="D12086" s="459">
        <v>2</v>
      </c>
      <c r="E12086" s="81"/>
    </row>
    <row r="12087" spans="1:5" x14ac:dyDescent="0.25">
      <c r="A12087" s="458">
        <v>44335</v>
      </c>
      <c r="B12087" s="81" t="s">
        <v>20</v>
      </c>
      <c r="C12087" s="116" t="s">
        <v>648</v>
      </c>
      <c r="D12087" s="459">
        <v>1</v>
      </c>
      <c r="E12087" s="81"/>
    </row>
    <row r="12088" spans="1:5" x14ac:dyDescent="0.25">
      <c r="A12088" s="458">
        <v>44335</v>
      </c>
      <c r="B12088" s="81" t="s">
        <v>20</v>
      </c>
      <c r="C12088" s="116" t="s">
        <v>861</v>
      </c>
      <c r="D12088" s="459">
        <v>1</v>
      </c>
      <c r="E12088" s="81"/>
    </row>
    <row r="12089" spans="1:5" x14ac:dyDescent="0.25">
      <c r="A12089" s="458">
        <v>44335</v>
      </c>
      <c r="B12089" s="81" t="s">
        <v>20</v>
      </c>
      <c r="C12089" s="116" t="s">
        <v>709</v>
      </c>
      <c r="D12089" s="459">
        <v>2</v>
      </c>
      <c r="E12089" s="81"/>
    </row>
    <row r="12090" spans="1:5" x14ac:dyDescent="0.25">
      <c r="A12090" s="458">
        <v>44335</v>
      </c>
      <c r="B12090" s="81" t="s">
        <v>13</v>
      </c>
      <c r="C12090" s="460" t="s">
        <v>93</v>
      </c>
      <c r="D12090" s="459">
        <v>3</v>
      </c>
      <c r="E12090" s="81"/>
    </row>
    <row r="12091" spans="1:5" x14ac:dyDescent="0.25">
      <c r="A12091" s="458">
        <v>44335</v>
      </c>
      <c r="B12091" s="81" t="s">
        <v>13</v>
      </c>
      <c r="C12091" s="460" t="s">
        <v>1161</v>
      </c>
      <c r="D12091" s="459">
        <v>1</v>
      </c>
      <c r="E12091" s="81"/>
    </row>
    <row r="12092" spans="1:5" x14ac:dyDescent="0.25">
      <c r="A12092" s="458">
        <v>44335</v>
      </c>
      <c r="B12092" s="81" t="s">
        <v>13</v>
      </c>
      <c r="C12092" s="116" t="s">
        <v>13</v>
      </c>
      <c r="D12092" s="459">
        <v>25</v>
      </c>
      <c r="E12092" s="81"/>
    </row>
    <row r="12093" spans="1:5" x14ac:dyDescent="0.25">
      <c r="A12093" s="458">
        <v>44335</v>
      </c>
      <c r="B12093" s="81" t="s">
        <v>13</v>
      </c>
      <c r="C12093" s="460" t="s">
        <v>1165</v>
      </c>
      <c r="D12093" s="459">
        <v>9</v>
      </c>
      <c r="E12093" s="81"/>
    </row>
    <row r="12094" spans="1:5" x14ac:dyDescent="0.25">
      <c r="A12094" s="458">
        <v>44335</v>
      </c>
      <c r="B12094" s="81" t="s">
        <v>13</v>
      </c>
      <c r="C12094" s="116" t="s">
        <v>633</v>
      </c>
      <c r="D12094" s="459">
        <v>1</v>
      </c>
      <c r="E12094" s="81"/>
    </row>
    <row r="12095" spans="1:5" x14ac:dyDescent="0.25">
      <c r="A12095" s="458">
        <v>44335</v>
      </c>
      <c r="B12095" s="81" t="s">
        <v>13</v>
      </c>
      <c r="C12095" s="460" t="s">
        <v>1167</v>
      </c>
      <c r="D12095" s="459">
        <v>8</v>
      </c>
      <c r="E12095" s="81"/>
    </row>
    <row r="12096" spans="1:5" x14ac:dyDescent="0.25">
      <c r="A12096" s="458">
        <v>44335</v>
      </c>
      <c r="B12096" s="81" t="s">
        <v>24</v>
      </c>
      <c r="C12096" s="116" t="s">
        <v>23</v>
      </c>
      <c r="D12096" s="459">
        <v>7</v>
      </c>
      <c r="E12096" s="81"/>
    </row>
    <row r="12097" spans="1:5" x14ac:dyDescent="0.25">
      <c r="A12097" s="458">
        <v>44335</v>
      </c>
      <c r="B12097" s="81" t="s">
        <v>24</v>
      </c>
      <c r="C12097" s="460" t="s">
        <v>1169</v>
      </c>
      <c r="D12097" s="459">
        <v>1</v>
      </c>
      <c r="E12097" s="81"/>
    </row>
    <row r="12098" spans="1:5" x14ac:dyDescent="0.25">
      <c r="A12098" s="458">
        <v>44335</v>
      </c>
      <c r="B12098" s="81" t="s">
        <v>24</v>
      </c>
      <c r="C12098" s="116" t="s">
        <v>24</v>
      </c>
      <c r="D12098" s="459">
        <v>27</v>
      </c>
      <c r="E12098" s="81"/>
    </row>
    <row r="12099" spans="1:5" x14ac:dyDescent="0.25">
      <c r="A12099" s="458">
        <v>44335</v>
      </c>
      <c r="B12099" s="81" t="s">
        <v>24</v>
      </c>
      <c r="C12099" s="460" t="s">
        <v>703</v>
      </c>
      <c r="D12099" s="459">
        <v>2</v>
      </c>
      <c r="E12099" s="81"/>
    </row>
    <row r="12100" spans="1:5" x14ac:dyDescent="0.25">
      <c r="A12100" s="458">
        <v>44335</v>
      </c>
      <c r="B12100" s="81" t="s">
        <v>24</v>
      </c>
      <c r="C12100" s="460" t="s">
        <v>1182</v>
      </c>
      <c r="D12100" s="459">
        <v>1</v>
      </c>
      <c r="E12100" s="81"/>
    </row>
    <row r="12101" spans="1:5" x14ac:dyDescent="0.25">
      <c r="A12101" s="458">
        <v>44335</v>
      </c>
      <c r="B12101" s="81" t="s">
        <v>24</v>
      </c>
      <c r="C12101" s="116" t="s">
        <v>36</v>
      </c>
      <c r="D12101" s="459">
        <v>1</v>
      </c>
      <c r="E12101" s="81"/>
    </row>
    <row r="12102" spans="1:5" x14ac:dyDescent="0.25">
      <c r="A12102" s="458">
        <v>44335</v>
      </c>
      <c r="B12102" s="81" t="s">
        <v>47</v>
      </c>
      <c r="C12102" s="116" t="s">
        <v>47</v>
      </c>
      <c r="D12102" s="459">
        <v>2</v>
      </c>
      <c r="E12102" s="81"/>
    </row>
    <row r="12103" spans="1:5" x14ac:dyDescent="0.25">
      <c r="A12103" s="458">
        <v>44335</v>
      </c>
      <c r="B12103" s="81" t="s">
        <v>47</v>
      </c>
      <c r="C12103" s="116" t="s">
        <v>906</v>
      </c>
      <c r="D12103" s="459">
        <v>1</v>
      </c>
      <c r="E12103" s="81"/>
    </row>
    <row r="12104" spans="1:5" x14ac:dyDescent="0.25">
      <c r="A12104" s="458">
        <v>44335</v>
      </c>
      <c r="B12104" s="81" t="s">
        <v>48</v>
      </c>
      <c r="C12104" s="460" t="s">
        <v>1380</v>
      </c>
      <c r="D12104" s="459">
        <v>0</v>
      </c>
      <c r="E12104" s="81"/>
    </row>
    <row r="12105" spans="1:5" x14ac:dyDescent="0.25">
      <c r="A12105" s="458">
        <v>44335</v>
      </c>
      <c r="B12105" s="81" t="s">
        <v>7</v>
      </c>
      <c r="C12105" s="460" t="s">
        <v>1191</v>
      </c>
      <c r="D12105" s="459">
        <v>2</v>
      </c>
      <c r="E12105" s="81"/>
    </row>
    <row r="12106" spans="1:5" x14ac:dyDescent="0.25">
      <c r="A12106" s="458">
        <v>44335</v>
      </c>
      <c r="B12106" s="81" t="s">
        <v>7</v>
      </c>
      <c r="C12106" s="81" t="s">
        <v>7</v>
      </c>
      <c r="D12106" s="459">
        <v>22</v>
      </c>
      <c r="E12106" s="81"/>
    </row>
    <row r="12107" spans="1:5" x14ac:dyDescent="0.25">
      <c r="A12107" s="458">
        <v>44335</v>
      </c>
      <c r="B12107" s="81" t="s">
        <v>9</v>
      </c>
      <c r="C12107" s="116" t="s">
        <v>9</v>
      </c>
      <c r="D12107" s="459">
        <v>55</v>
      </c>
      <c r="E12107" s="81"/>
    </row>
    <row r="12108" spans="1:5" x14ac:dyDescent="0.25">
      <c r="A12108" s="458">
        <v>44335</v>
      </c>
      <c r="B12108" s="81" t="s">
        <v>9</v>
      </c>
      <c r="C12108" s="116" t="s">
        <v>17</v>
      </c>
      <c r="D12108" s="459">
        <v>8</v>
      </c>
      <c r="E12108" s="81"/>
    </row>
    <row r="12109" spans="1:5" x14ac:dyDescent="0.25">
      <c r="A12109" s="458">
        <v>44335</v>
      </c>
      <c r="B12109" s="81" t="s">
        <v>9</v>
      </c>
      <c r="C12109" s="460" t="s">
        <v>1202</v>
      </c>
      <c r="D12109" s="459">
        <v>7</v>
      </c>
      <c r="E12109" s="81"/>
    </row>
    <row r="12110" spans="1:5" x14ac:dyDescent="0.25">
      <c r="A12110" s="458">
        <v>44335</v>
      </c>
      <c r="B12110" s="81" t="s">
        <v>9</v>
      </c>
      <c r="C12110" s="116" t="s">
        <v>143</v>
      </c>
      <c r="D12110" s="459">
        <v>6</v>
      </c>
      <c r="E12110" s="81"/>
    </row>
    <row r="12111" spans="1:5" x14ac:dyDescent="0.25">
      <c r="A12111" s="458">
        <v>44335</v>
      </c>
      <c r="B12111" s="81" t="s">
        <v>15</v>
      </c>
      <c r="C12111" s="116" t="s">
        <v>107</v>
      </c>
      <c r="D12111" s="459">
        <v>1</v>
      </c>
      <c r="E12111" s="81"/>
    </row>
    <row r="12112" spans="1:5" x14ac:dyDescent="0.25">
      <c r="A12112" s="458">
        <v>44335</v>
      </c>
      <c r="B12112" s="81" t="s">
        <v>15</v>
      </c>
      <c r="C12112" s="81" t="s">
        <v>1139</v>
      </c>
      <c r="D12112" s="459">
        <v>1</v>
      </c>
      <c r="E12112" s="81"/>
    </row>
    <row r="12113" spans="1:5" x14ac:dyDescent="0.25">
      <c r="A12113" s="458">
        <v>44335</v>
      </c>
      <c r="B12113" s="81" t="s">
        <v>15</v>
      </c>
      <c r="C12113" s="116" t="s">
        <v>283</v>
      </c>
      <c r="D12113" s="459">
        <v>2</v>
      </c>
      <c r="E12113" s="81"/>
    </row>
    <row r="12114" spans="1:5" x14ac:dyDescent="0.25">
      <c r="A12114" s="458">
        <v>44335</v>
      </c>
      <c r="B12114" s="81" t="s">
        <v>11</v>
      </c>
      <c r="C12114" s="116" t="s">
        <v>64</v>
      </c>
      <c r="D12114" s="459">
        <v>1</v>
      </c>
      <c r="E12114" s="81"/>
    </row>
    <row r="12115" spans="1:5" x14ac:dyDescent="0.25">
      <c r="A12115" s="458">
        <v>44335</v>
      </c>
      <c r="B12115" s="81" t="s">
        <v>11</v>
      </c>
      <c r="C12115" s="116" t="s">
        <v>333</v>
      </c>
      <c r="D12115" s="459">
        <v>4</v>
      </c>
      <c r="E12115" s="81"/>
    </row>
    <row r="12116" spans="1:5" x14ac:dyDescent="0.25">
      <c r="A12116" s="458">
        <v>44335</v>
      </c>
      <c r="B12116" s="81" t="s">
        <v>11</v>
      </c>
      <c r="C12116" s="116" t="s">
        <v>11</v>
      </c>
      <c r="D12116" s="459">
        <v>22</v>
      </c>
      <c r="E12116" s="81"/>
    </row>
    <row r="12117" spans="1:5" x14ac:dyDescent="0.25">
      <c r="A12117" s="458">
        <v>44335</v>
      </c>
      <c r="B12117" s="81" t="s">
        <v>11</v>
      </c>
      <c r="C12117" s="116" t="s">
        <v>840</v>
      </c>
      <c r="D12117" s="459">
        <v>1</v>
      </c>
      <c r="E12117" s="81"/>
    </row>
    <row r="12118" spans="1:5" x14ac:dyDescent="0.25">
      <c r="A12118" s="458">
        <v>44335</v>
      </c>
      <c r="B12118" s="81" t="s">
        <v>11</v>
      </c>
      <c r="C12118" s="116" t="s">
        <v>752</v>
      </c>
      <c r="D12118" s="459">
        <v>1</v>
      </c>
      <c r="E12118" s="81"/>
    </row>
    <row r="12119" spans="1:5" x14ac:dyDescent="0.25">
      <c r="A12119" s="458">
        <v>44335</v>
      </c>
      <c r="B12119" s="81" t="s">
        <v>11</v>
      </c>
      <c r="C12119" s="116" t="s">
        <v>133</v>
      </c>
      <c r="D12119" s="459">
        <v>3</v>
      </c>
      <c r="E12119" s="81"/>
    </row>
    <row r="12120" spans="1:5" x14ac:dyDescent="0.25">
      <c r="A12120" s="458">
        <v>44335</v>
      </c>
      <c r="B12120" s="81" t="s">
        <v>12</v>
      </c>
      <c r="C12120" s="116" t="s">
        <v>73</v>
      </c>
      <c r="D12120" s="459">
        <v>1</v>
      </c>
      <c r="E12120" s="81"/>
    </row>
    <row r="12121" spans="1:5" x14ac:dyDescent="0.25">
      <c r="A12121" s="458">
        <v>44335</v>
      </c>
      <c r="B12121" s="81" t="s">
        <v>12</v>
      </c>
      <c r="C12121" s="116" t="s">
        <v>1223</v>
      </c>
      <c r="D12121" s="459">
        <v>1</v>
      </c>
      <c r="E12121" s="81"/>
    </row>
    <row r="12122" spans="1:5" x14ac:dyDescent="0.25">
      <c r="A12122" s="458">
        <v>44335</v>
      </c>
      <c r="B12122" s="81" t="s">
        <v>12</v>
      </c>
      <c r="C12122" s="116" t="s">
        <v>12</v>
      </c>
      <c r="D12122" s="459">
        <v>10</v>
      </c>
      <c r="E12122" s="81"/>
    </row>
    <row r="12123" spans="1:5" x14ac:dyDescent="0.25">
      <c r="A12123" s="458">
        <v>44335</v>
      </c>
      <c r="B12123" s="81" t="s">
        <v>8</v>
      </c>
      <c r="C12123" s="460" t="s">
        <v>1230</v>
      </c>
      <c r="D12123" s="459">
        <v>1</v>
      </c>
      <c r="E12123" s="81"/>
    </row>
    <row r="12124" spans="1:5" x14ac:dyDescent="0.25">
      <c r="A12124" s="458">
        <v>44335</v>
      </c>
      <c r="B12124" s="81" t="s">
        <v>8</v>
      </c>
      <c r="C12124" s="116" t="s">
        <v>72</v>
      </c>
      <c r="D12124" s="459">
        <v>11</v>
      </c>
      <c r="E12124" s="81"/>
    </row>
    <row r="12125" spans="1:5" x14ac:dyDescent="0.25">
      <c r="A12125" s="458">
        <v>44335</v>
      </c>
      <c r="B12125" s="81" t="s">
        <v>8</v>
      </c>
      <c r="C12125" s="460" t="s">
        <v>1232</v>
      </c>
      <c r="D12125" s="459">
        <v>5</v>
      </c>
      <c r="E12125" s="81"/>
    </row>
    <row r="12126" spans="1:5" x14ac:dyDescent="0.25">
      <c r="A12126" s="458">
        <v>44335</v>
      </c>
      <c r="B12126" s="81" t="s">
        <v>8</v>
      </c>
      <c r="C12126" s="116" t="s">
        <v>58</v>
      </c>
      <c r="D12126" s="459">
        <v>6</v>
      </c>
      <c r="E12126" s="81"/>
    </row>
    <row r="12127" spans="1:5" x14ac:dyDescent="0.25">
      <c r="A12127" s="458">
        <v>44335</v>
      </c>
      <c r="B12127" s="81" t="s">
        <v>8</v>
      </c>
      <c r="C12127" s="116" t="s">
        <v>140</v>
      </c>
      <c r="D12127" s="459">
        <v>2</v>
      </c>
      <c r="E12127" s="81"/>
    </row>
    <row r="12128" spans="1:5" x14ac:dyDescent="0.25">
      <c r="A12128" s="458">
        <v>44335</v>
      </c>
      <c r="B12128" s="81" t="s">
        <v>8</v>
      </c>
      <c r="C12128" s="116" t="s">
        <v>132</v>
      </c>
      <c r="D12128" s="459">
        <v>10</v>
      </c>
      <c r="E12128" s="81"/>
    </row>
    <row r="12129" spans="1:5" x14ac:dyDescent="0.25">
      <c r="A12129" s="458">
        <v>44335</v>
      </c>
      <c r="B12129" s="81" t="s">
        <v>8</v>
      </c>
      <c r="C12129" s="116" t="s">
        <v>203</v>
      </c>
      <c r="D12129" s="459">
        <v>4</v>
      </c>
      <c r="E12129" s="81"/>
    </row>
    <row r="12130" spans="1:5" x14ac:dyDescent="0.25">
      <c r="A12130" s="458">
        <v>44335</v>
      </c>
      <c r="B12130" s="81" t="s">
        <v>8</v>
      </c>
      <c r="C12130" s="116" t="s">
        <v>40</v>
      </c>
      <c r="D12130" s="459">
        <v>4</v>
      </c>
      <c r="E12130" s="81"/>
    </row>
    <row r="12131" spans="1:5" x14ac:dyDescent="0.25">
      <c r="A12131" s="458">
        <v>44335</v>
      </c>
      <c r="B12131" s="81" t="s">
        <v>8</v>
      </c>
      <c r="C12131" s="116" t="s">
        <v>8</v>
      </c>
      <c r="D12131" s="459">
        <v>165</v>
      </c>
      <c r="E12131" s="81"/>
    </row>
    <row r="12132" spans="1:5" x14ac:dyDescent="0.25">
      <c r="A12132" s="458">
        <v>44335</v>
      </c>
      <c r="B12132" s="81" t="s">
        <v>8</v>
      </c>
      <c r="C12132" s="116" t="s">
        <v>31</v>
      </c>
      <c r="D12132" s="459">
        <v>8</v>
      </c>
      <c r="E12132" s="81"/>
    </row>
    <row r="12133" spans="1:5" x14ac:dyDescent="0.25">
      <c r="A12133" s="458">
        <v>44335</v>
      </c>
      <c r="B12133" s="81" t="s">
        <v>8</v>
      </c>
      <c r="C12133" s="116" t="s">
        <v>129</v>
      </c>
      <c r="D12133" s="459">
        <v>1</v>
      </c>
      <c r="E12133" s="81"/>
    </row>
    <row r="12134" spans="1:5" x14ac:dyDescent="0.25">
      <c r="A12134" s="458">
        <v>44335</v>
      </c>
      <c r="B12134" s="81" t="s">
        <v>8</v>
      </c>
      <c r="C12134" s="116" t="s">
        <v>79</v>
      </c>
      <c r="D12134" s="459">
        <v>3</v>
      </c>
      <c r="E12134" s="81"/>
    </row>
    <row r="12135" spans="1:5" x14ac:dyDescent="0.25">
      <c r="A12135" s="458">
        <v>44335</v>
      </c>
      <c r="B12135" s="81" t="s">
        <v>8</v>
      </c>
      <c r="C12135" s="116" t="s">
        <v>110</v>
      </c>
      <c r="D12135" s="459">
        <v>18</v>
      </c>
      <c r="E12135" s="81"/>
    </row>
    <row r="12136" spans="1:5" x14ac:dyDescent="0.25">
      <c r="A12136" s="458">
        <v>44335</v>
      </c>
      <c r="B12136" s="81" t="s">
        <v>49</v>
      </c>
      <c r="C12136" s="460" t="s">
        <v>1246</v>
      </c>
      <c r="D12136" s="459">
        <v>2</v>
      </c>
      <c r="E12136" s="81"/>
    </row>
    <row r="12137" spans="1:5" x14ac:dyDescent="0.25">
      <c r="A12137" s="458">
        <v>44335</v>
      </c>
      <c r="B12137" s="81" t="s">
        <v>49</v>
      </c>
      <c r="C12137" s="116" t="s">
        <v>49</v>
      </c>
      <c r="D12137" s="459">
        <v>8</v>
      </c>
      <c r="E12137" s="81"/>
    </row>
    <row r="12138" spans="1:5" x14ac:dyDescent="0.25">
      <c r="A12138" s="458">
        <v>44335</v>
      </c>
      <c r="B12138" s="81" t="s">
        <v>50</v>
      </c>
      <c r="C12138" s="460" t="s">
        <v>1250</v>
      </c>
      <c r="D12138" s="459">
        <v>2</v>
      </c>
      <c r="E12138" s="81"/>
    </row>
    <row r="12139" spans="1:5" x14ac:dyDescent="0.25">
      <c r="A12139" s="458">
        <v>44335</v>
      </c>
      <c r="B12139" s="81" t="s">
        <v>50</v>
      </c>
      <c r="C12139" s="116" t="s">
        <v>805</v>
      </c>
      <c r="D12139" s="459">
        <v>1</v>
      </c>
      <c r="E12139" s="81"/>
    </row>
    <row r="12140" spans="1:5" x14ac:dyDescent="0.25">
      <c r="A12140" s="458">
        <v>44335</v>
      </c>
      <c r="B12140" s="81" t="s">
        <v>50</v>
      </c>
      <c r="C12140" s="116" t="s">
        <v>1140</v>
      </c>
      <c r="D12140" s="459">
        <v>11</v>
      </c>
      <c r="E12140" s="81"/>
    </row>
    <row r="12141" spans="1:5" x14ac:dyDescent="0.25">
      <c r="A12141" s="458">
        <v>44335</v>
      </c>
      <c r="B12141" s="81" t="s">
        <v>50</v>
      </c>
      <c r="C12141" s="116" t="s">
        <v>365</v>
      </c>
      <c r="D12141" s="459">
        <v>18</v>
      </c>
      <c r="E12141" s="81"/>
    </row>
    <row r="12142" spans="1:5" x14ac:dyDescent="0.25">
      <c r="A12142" s="458">
        <v>44335</v>
      </c>
      <c r="B12142" s="81" t="s">
        <v>27</v>
      </c>
      <c r="C12142" s="116" t="s">
        <v>139</v>
      </c>
      <c r="D12142" s="459">
        <v>3</v>
      </c>
      <c r="E12142" s="81"/>
    </row>
    <row r="12143" spans="1:5" x14ac:dyDescent="0.25">
      <c r="A12143" s="458">
        <v>44335</v>
      </c>
      <c r="B12143" s="81" t="s">
        <v>27</v>
      </c>
      <c r="C12143" s="116" t="s">
        <v>233</v>
      </c>
      <c r="D12143" s="459">
        <v>5</v>
      </c>
      <c r="E12143" s="81"/>
    </row>
    <row r="12144" spans="1:5" x14ac:dyDescent="0.25">
      <c r="A12144" s="458">
        <v>44335</v>
      </c>
      <c r="B12144" s="81" t="s">
        <v>27</v>
      </c>
      <c r="C12144" s="460" t="s">
        <v>1254</v>
      </c>
      <c r="D12144" s="459">
        <v>1</v>
      </c>
      <c r="E12144" s="81"/>
    </row>
    <row r="12145" spans="1:5" x14ac:dyDescent="0.25">
      <c r="A12145" s="458">
        <v>44335</v>
      </c>
      <c r="B12145" s="81" t="s">
        <v>27</v>
      </c>
      <c r="C12145" s="116" t="s">
        <v>43</v>
      </c>
      <c r="D12145" s="459">
        <v>70</v>
      </c>
      <c r="E12145" s="81"/>
    </row>
    <row r="12146" spans="1:5" x14ac:dyDescent="0.25">
      <c r="A12146" s="458">
        <v>44335</v>
      </c>
      <c r="B12146" s="81" t="s">
        <v>27</v>
      </c>
      <c r="C12146" s="116" t="s">
        <v>921</v>
      </c>
      <c r="D12146" s="459">
        <v>1</v>
      </c>
      <c r="E12146" s="81"/>
    </row>
    <row r="12147" spans="1:5" x14ac:dyDescent="0.25">
      <c r="A12147" s="458">
        <v>44335</v>
      </c>
      <c r="B12147" s="81" t="s">
        <v>27</v>
      </c>
      <c r="C12147" s="116" t="s">
        <v>619</v>
      </c>
      <c r="D12147" s="459">
        <v>1</v>
      </c>
      <c r="E12147" s="81"/>
    </row>
    <row r="12148" spans="1:5" x14ac:dyDescent="0.25">
      <c r="A12148" s="458">
        <v>44335</v>
      </c>
      <c r="B12148" s="81" t="s">
        <v>51</v>
      </c>
      <c r="C12148" s="81" t="s">
        <v>51</v>
      </c>
      <c r="D12148" s="459">
        <v>10</v>
      </c>
      <c r="E12148" s="81"/>
    </row>
    <row r="12149" spans="1:5" x14ac:dyDescent="0.25">
      <c r="A12149" s="458">
        <v>44335</v>
      </c>
      <c r="B12149" s="81" t="s">
        <v>10</v>
      </c>
      <c r="C12149" s="116" t="s">
        <v>1027</v>
      </c>
      <c r="D12149" s="459">
        <v>1</v>
      </c>
      <c r="E12149" s="81"/>
    </row>
    <row r="12150" spans="1:5" x14ac:dyDescent="0.25">
      <c r="A12150" s="458">
        <v>44335</v>
      </c>
      <c r="B12150" s="81" t="s">
        <v>10</v>
      </c>
      <c r="C12150" s="116" t="s">
        <v>340</v>
      </c>
      <c r="D12150" s="459">
        <v>1</v>
      </c>
      <c r="E12150" s="81"/>
    </row>
    <row r="12151" spans="1:5" x14ac:dyDescent="0.25">
      <c r="A12151" s="458">
        <v>44335</v>
      </c>
      <c r="B12151" s="81" t="s">
        <v>10</v>
      </c>
      <c r="C12151" s="116" t="s">
        <v>10</v>
      </c>
      <c r="D12151" s="459">
        <v>18</v>
      </c>
      <c r="E12151" s="81"/>
    </row>
    <row r="12152" spans="1:5" x14ac:dyDescent="0.25">
      <c r="A12152" s="458">
        <v>44336</v>
      </c>
      <c r="B12152" s="81" t="s">
        <v>14</v>
      </c>
      <c r="C12152" s="116" t="s">
        <v>14</v>
      </c>
      <c r="D12152" s="459">
        <v>47</v>
      </c>
      <c r="E12152" s="462"/>
    </row>
    <row r="12153" spans="1:5" x14ac:dyDescent="0.25">
      <c r="A12153" s="458">
        <v>44336</v>
      </c>
      <c r="B12153" s="81" t="s">
        <v>14</v>
      </c>
      <c r="C12153" s="460" t="s">
        <v>1150</v>
      </c>
      <c r="D12153" s="459">
        <v>1</v>
      </c>
      <c r="E12153" s="459"/>
    </row>
    <row r="12154" spans="1:5" x14ac:dyDescent="0.25">
      <c r="A12154" s="458">
        <v>44336</v>
      </c>
      <c r="B12154" s="81" t="s">
        <v>14</v>
      </c>
      <c r="C12154" s="116" t="s">
        <v>16</v>
      </c>
      <c r="D12154" s="459">
        <v>14</v>
      </c>
      <c r="E12154" s="459"/>
    </row>
    <row r="12155" spans="1:5" x14ac:dyDescent="0.25">
      <c r="A12155" s="458">
        <v>44336</v>
      </c>
      <c r="B12155" s="81" t="s">
        <v>14</v>
      </c>
      <c r="C12155" s="116" t="s">
        <v>84</v>
      </c>
      <c r="D12155" s="459">
        <v>5</v>
      </c>
      <c r="E12155" s="459"/>
    </row>
    <row r="12156" spans="1:5" x14ac:dyDescent="0.25">
      <c r="A12156" s="458">
        <v>44336</v>
      </c>
      <c r="B12156" s="81" t="s">
        <v>20</v>
      </c>
      <c r="C12156" s="460" t="s">
        <v>1151</v>
      </c>
      <c r="D12156" s="459">
        <v>4</v>
      </c>
      <c r="E12156" s="459"/>
    </row>
    <row r="12157" spans="1:5" x14ac:dyDescent="0.25">
      <c r="A12157" s="458">
        <v>44336</v>
      </c>
      <c r="B12157" s="81" t="s">
        <v>20</v>
      </c>
      <c r="C12157" s="116" t="s">
        <v>20</v>
      </c>
      <c r="D12157" s="459">
        <v>194</v>
      </c>
      <c r="E12157" s="459"/>
    </row>
    <row r="12158" spans="1:5" x14ac:dyDescent="0.25">
      <c r="A12158" s="458">
        <v>44336</v>
      </c>
      <c r="B12158" s="81" t="s">
        <v>20</v>
      </c>
      <c r="C12158" s="460" t="s">
        <v>909</v>
      </c>
      <c r="D12158" s="459">
        <v>2</v>
      </c>
      <c r="E12158" s="459"/>
    </row>
    <row r="12159" spans="1:5" x14ac:dyDescent="0.25">
      <c r="A12159" s="458">
        <v>44336</v>
      </c>
      <c r="B12159" s="81" t="s">
        <v>20</v>
      </c>
      <c r="C12159" s="116" t="s">
        <v>363</v>
      </c>
      <c r="D12159" s="459">
        <v>2</v>
      </c>
      <c r="E12159" s="459"/>
    </row>
    <row r="12160" spans="1:5" x14ac:dyDescent="0.25">
      <c r="A12160" s="458">
        <v>44336</v>
      </c>
      <c r="B12160" s="81" t="s">
        <v>20</v>
      </c>
      <c r="C12160" s="116" t="s">
        <v>648</v>
      </c>
      <c r="D12160" s="459">
        <v>2</v>
      </c>
      <c r="E12160" s="459"/>
    </row>
    <row r="12161" spans="1:5" x14ac:dyDescent="0.25">
      <c r="A12161" s="458">
        <v>44336</v>
      </c>
      <c r="B12161" s="81" t="s">
        <v>20</v>
      </c>
      <c r="C12161" s="116" t="s">
        <v>861</v>
      </c>
      <c r="D12161" s="459">
        <v>2</v>
      </c>
      <c r="E12161" s="459"/>
    </row>
    <row r="12162" spans="1:5" x14ac:dyDescent="0.25">
      <c r="A12162" s="458">
        <v>44336</v>
      </c>
      <c r="B12162" s="81" t="s">
        <v>20</v>
      </c>
      <c r="C12162" s="116" t="s">
        <v>709</v>
      </c>
      <c r="D12162" s="459">
        <v>2</v>
      </c>
      <c r="E12162" s="459"/>
    </row>
    <row r="12163" spans="1:5" x14ac:dyDescent="0.25">
      <c r="A12163" s="458">
        <v>44336</v>
      </c>
      <c r="B12163" s="81" t="s">
        <v>13</v>
      </c>
      <c r="C12163" s="460" t="s">
        <v>93</v>
      </c>
      <c r="D12163" s="459">
        <v>4</v>
      </c>
      <c r="E12163" s="459"/>
    </row>
    <row r="12164" spans="1:5" x14ac:dyDescent="0.25">
      <c r="A12164" s="458">
        <v>44336</v>
      </c>
      <c r="B12164" s="81" t="s">
        <v>13</v>
      </c>
      <c r="C12164" s="460" t="s">
        <v>1161</v>
      </c>
      <c r="D12164" s="459">
        <v>1</v>
      </c>
      <c r="E12164" s="459"/>
    </row>
    <row r="12165" spans="1:5" x14ac:dyDescent="0.25">
      <c r="A12165" s="458">
        <v>44336</v>
      </c>
      <c r="B12165" s="81" t="s">
        <v>13</v>
      </c>
      <c r="C12165" s="116" t="s">
        <v>13</v>
      </c>
      <c r="D12165" s="459">
        <v>11</v>
      </c>
      <c r="E12165" s="459"/>
    </row>
    <row r="12166" spans="1:5" x14ac:dyDescent="0.25">
      <c r="A12166" s="458">
        <v>44336</v>
      </c>
      <c r="B12166" s="81" t="s">
        <v>13</v>
      </c>
      <c r="C12166" s="460" t="s">
        <v>1165</v>
      </c>
      <c r="D12166" s="459">
        <v>6</v>
      </c>
      <c r="E12166" s="459"/>
    </row>
    <row r="12167" spans="1:5" x14ac:dyDescent="0.25">
      <c r="A12167" s="458">
        <v>44336</v>
      </c>
      <c r="B12167" s="81" t="s">
        <v>13</v>
      </c>
      <c r="C12167" s="460" t="s">
        <v>1167</v>
      </c>
      <c r="D12167" s="459">
        <v>2</v>
      </c>
      <c r="E12167" s="459"/>
    </row>
    <row r="12168" spans="1:5" x14ac:dyDescent="0.25">
      <c r="A12168" s="458">
        <v>44336</v>
      </c>
      <c r="B12168" s="81" t="s">
        <v>24</v>
      </c>
      <c r="C12168" s="116" t="s">
        <v>23</v>
      </c>
      <c r="D12168" s="459">
        <v>12</v>
      </c>
      <c r="E12168" s="459"/>
    </row>
    <row r="12169" spans="1:5" x14ac:dyDescent="0.25">
      <c r="A12169" s="458">
        <v>44336</v>
      </c>
      <c r="B12169" s="81" t="s">
        <v>24</v>
      </c>
      <c r="C12169" s="116" t="s">
        <v>24</v>
      </c>
      <c r="D12169" s="459">
        <v>20</v>
      </c>
      <c r="E12169" s="81"/>
    </row>
    <row r="12170" spans="1:5" x14ac:dyDescent="0.25">
      <c r="A12170" s="458">
        <v>44336</v>
      </c>
      <c r="B12170" s="81" t="s">
        <v>24</v>
      </c>
      <c r="C12170" s="460" t="s">
        <v>703</v>
      </c>
      <c r="D12170" s="459">
        <v>1</v>
      </c>
      <c r="E12170" s="81"/>
    </row>
    <row r="12171" spans="1:5" x14ac:dyDescent="0.25">
      <c r="A12171" s="458">
        <v>44336</v>
      </c>
      <c r="B12171" s="81" t="s">
        <v>24</v>
      </c>
      <c r="C12171" s="116" t="s">
        <v>37</v>
      </c>
      <c r="D12171" s="459">
        <v>1</v>
      </c>
      <c r="E12171" s="81"/>
    </row>
    <row r="12172" spans="1:5" x14ac:dyDescent="0.25">
      <c r="A12172" s="458">
        <v>44336</v>
      </c>
      <c r="B12172" s="81" t="s">
        <v>47</v>
      </c>
      <c r="C12172" s="116" t="s">
        <v>1033</v>
      </c>
      <c r="D12172" s="459">
        <v>1</v>
      </c>
      <c r="E12172" s="81"/>
    </row>
    <row r="12173" spans="1:5" x14ac:dyDescent="0.25">
      <c r="A12173" s="458">
        <v>44336</v>
      </c>
      <c r="B12173" s="81" t="s">
        <v>47</v>
      </c>
      <c r="C12173" s="116" t="s">
        <v>47</v>
      </c>
      <c r="D12173" s="459">
        <v>10</v>
      </c>
      <c r="E12173" s="81"/>
    </row>
    <row r="12174" spans="1:5" x14ac:dyDescent="0.25">
      <c r="A12174" s="458">
        <v>44336</v>
      </c>
      <c r="B12174" s="81" t="s">
        <v>47</v>
      </c>
      <c r="C12174" s="116" t="s">
        <v>906</v>
      </c>
      <c r="D12174" s="459">
        <v>8</v>
      </c>
      <c r="E12174" s="81"/>
    </row>
    <row r="12175" spans="1:5" x14ac:dyDescent="0.25">
      <c r="A12175" s="458">
        <v>44336</v>
      </c>
      <c r="B12175" s="81" t="s">
        <v>48</v>
      </c>
      <c r="C12175" s="460" t="s">
        <v>1380</v>
      </c>
      <c r="D12175" s="459">
        <v>3</v>
      </c>
      <c r="E12175" s="81"/>
    </row>
    <row r="12176" spans="1:5" x14ac:dyDescent="0.25">
      <c r="A12176" s="458">
        <v>44336</v>
      </c>
      <c r="B12176" s="81" t="s">
        <v>7</v>
      </c>
      <c r="C12176" s="460" t="s">
        <v>1189</v>
      </c>
      <c r="D12176" s="459">
        <v>1</v>
      </c>
      <c r="E12176" s="81"/>
    </row>
    <row r="12177" spans="1:5" x14ac:dyDescent="0.25">
      <c r="A12177" s="458">
        <v>44336</v>
      </c>
      <c r="B12177" s="81" t="s">
        <v>7</v>
      </c>
      <c r="C12177" s="81" t="s">
        <v>7</v>
      </c>
      <c r="D12177" s="459">
        <v>50</v>
      </c>
      <c r="E12177" s="81"/>
    </row>
    <row r="12178" spans="1:5" x14ac:dyDescent="0.25">
      <c r="A12178" s="458">
        <v>44336</v>
      </c>
      <c r="B12178" s="81" t="s">
        <v>9</v>
      </c>
      <c r="C12178" s="460" t="s">
        <v>1192</v>
      </c>
      <c r="D12178" s="459">
        <v>1</v>
      </c>
      <c r="E12178" s="81"/>
    </row>
    <row r="12179" spans="1:5" x14ac:dyDescent="0.25">
      <c r="A12179" s="458">
        <v>44336</v>
      </c>
      <c r="B12179" s="81" t="s">
        <v>9</v>
      </c>
      <c r="C12179" s="81" t="s">
        <v>9</v>
      </c>
      <c r="D12179" s="459">
        <v>93</v>
      </c>
      <c r="E12179" s="81"/>
    </row>
    <row r="12180" spans="1:5" x14ac:dyDescent="0.25">
      <c r="A12180" s="458">
        <v>44336</v>
      </c>
      <c r="B12180" s="81" t="s">
        <v>9</v>
      </c>
      <c r="C12180" s="81" t="s">
        <v>17</v>
      </c>
      <c r="D12180" s="459">
        <v>12</v>
      </c>
      <c r="E12180" s="81"/>
    </row>
    <row r="12181" spans="1:5" x14ac:dyDescent="0.25">
      <c r="A12181" s="458">
        <v>44336</v>
      </c>
      <c r="B12181" s="81" t="s">
        <v>9</v>
      </c>
      <c r="C12181" s="460" t="s">
        <v>1202</v>
      </c>
      <c r="D12181" s="459">
        <v>2</v>
      </c>
      <c r="E12181" s="81"/>
    </row>
    <row r="12182" spans="1:5" x14ac:dyDescent="0.25">
      <c r="A12182" s="458">
        <v>44336</v>
      </c>
      <c r="B12182" s="81" t="s">
        <v>9</v>
      </c>
      <c r="C12182" s="81" t="s">
        <v>143</v>
      </c>
      <c r="D12182" s="459">
        <v>12</v>
      </c>
      <c r="E12182" s="81"/>
    </row>
    <row r="12183" spans="1:5" x14ac:dyDescent="0.25">
      <c r="A12183" s="458">
        <v>44336</v>
      </c>
      <c r="B12183" s="81" t="s">
        <v>15</v>
      </c>
      <c r="C12183" s="81" t="s">
        <v>107</v>
      </c>
      <c r="D12183" s="459">
        <v>4</v>
      </c>
      <c r="E12183" s="81"/>
    </row>
    <row r="12184" spans="1:5" x14ac:dyDescent="0.25">
      <c r="A12184" s="458">
        <v>44336</v>
      </c>
      <c r="B12184" s="81" t="s">
        <v>15</v>
      </c>
      <c r="C12184" s="81" t="s">
        <v>1139</v>
      </c>
      <c r="D12184" s="459">
        <v>2</v>
      </c>
      <c r="E12184" s="81"/>
    </row>
    <row r="12185" spans="1:5" x14ac:dyDescent="0.25">
      <c r="A12185" s="458">
        <v>44336</v>
      </c>
      <c r="B12185" s="81" t="s">
        <v>11</v>
      </c>
      <c r="C12185" s="81" t="s">
        <v>64</v>
      </c>
      <c r="D12185" s="459">
        <v>5</v>
      </c>
      <c r="E12185" s="81"/>
    </row>
    <row r="12186" spans="1:5" x14ac:dyDescent="0.25">
      <c r="A12186" s="458">
        <v>44336</v>
      </c>
      <c r="B12186" s="81" t="s">
        <v>11</v>
      </c>
      <c r="C12186" s="81" t="s">
        <v>333</v>
      </c>
      <c r="D12186" s="459">
        <v>8</v>
      </c>
      <c r="E12186" s="81"/>
    </row>
    <row r="12187" spans="1:5" x14ac:dyDescent="0.25">
      <c r="A12187" s="458">
        <v>44336</v>
      </c>
      <c r="B12187" s="81" t="s">
        <v>11</v>
      </c>
      <c r="C12187" s="460" t="s">
        <v>1203</v>
      </c>
      <c r="D12187" s="459">
        <v>2</v>
      </c>
      <c r="E12187" s="81"/>
    </row>
    <row r="12188" spans="1:5" x14ac:dyDescent="0.25">
      <c r="A12188" s="458">
        <v>44336</v>
      </c>
      <c r="B12188" s="81" t="s">
        <v>11</v>
      </c>
      <c r="C12188" s="81" t="s">
        <v>11</v>
      </c>
      <c r="D12188" s="459">
        <v>25</v>
      </c>
      <c r="E12188" s="81"/>
    </row>
    <row r="12189" spans="1:5" x14ac:dyDescent="0.25">
      <c r="A12189" s="458">
        <v>44336</v>
      </c>
      <c r="B12189" s="81" t="s">
        <v>11</v>
      </c>
      <c r="C12189" s="81" t="s">
        <v>133</v>
      </c>
      <c r="D12189" s="459">
        <v>4</v>
      </c>
      <c r="E12189" s="81"/>
    </row>
    <row r="12190" spans="1:5" x14ac:dyDescent="0.25">
      <c r="A12190" s="458">
        <v>44336</v>
      </c>
      <c r="B12190" s="81" t="s">
        <v>12</v>
      </c>
      <c r="C12190" s="81" t="s">
        <v>73</v>
      </c>
      <c r="D12190" s="459">
        <v>6</v>
      </c>
      <c r="E12190" s="81"/>
    </row>
    <row r="12191" spans="1:5" x14ac:dyDescent="0.25">
      <c r="A12191" s="458">
        <v>44336</v>
      </c>
      <c r="B12191" s="81" t="s">
        <v>12</v>
      </c>
      <c r="C12191" s="116" t="s">
        <v>1223</v>
      </c>
      <c r="D12191" s="459">
        <v>4</v>
      </c>
      <c r="E12191" s="81"/>
    </row>
    <row r="12192" spans="1:5" x14ac:dyDescent="0.25">
      <c r="A12192" s="458">
        <v>44336</v>
      </c>
      <c r="B12192" s="81" t="s">
        <v>12</v>
      </c>
      <c r="C12192" s="460" t="s">
        <v>1224</v>
      </c>
      <c r="D12192" s="459">
        <v>8</v>
      </c>
      <c r="E12192" s="81"/>
    </row>
    <row r="12193" spans="1:5" x14ac:dyDescent="0.25">
      <c r="A12193" s="458">
        <v>44336</v>
      </c>
      <c r="B12193" s="81" t="s">
        <v>12</v>
      </c>
      <c r="C12193" s="81" t="s">
        <v>12</v>
      </c>
      <c r="D12193" s="459">
        <v>27</v>
      </c>
      <c r="E12193" s="81"/>
    </row>
    <row r="12194" spans="1:5" x14ac:dyDescent="0.25">
      <c r="A12194" s="458">
        <v>44336</v>
      </c>
      <c r="B12194" s="81" t="s">
        <v>8</v>
      </c>
      <c r="C12194" s="460" t="s">
        <v>1226</v>
      </c>
      <c r="D12194" s="459">
        <v>1</v>
      </c>
      <c r="E12194" s="81"/>
    </row>
    <row r="12195" spans="1:5" x14ac:dyDescent="0.25">
      <c r="A12195" s="458">
        <v>44336</v>
      </c>
      <c r="B12195" s="81" t="s">
        <v>8</v>
      </c>
      <c r="C12195" s="81" t="s">
        <v>72</v>
      </c>
      <c r="D12195" s="459">
        <v>8</v>
      </c>
      <c r="E12195" s="81"/>
    </row>
    <row r="12196" spans="1:5" x14ac:dyDescent="0.25">
      <c r="A12196" s="458">
        <v>44336</v>
      </c>
      <c r="B12196" s="81" t="s">
        <v>8</v>
      </c>
      <c r="C12196" s="460" t="s">
        <v>1232</v>
      </c>
      <c r="D12196" s="459">
        <v>3</v>
      </c>
      <c r="E12196" s="81"/>
    </row>
    <row r="12197" spans="1:5" x14ac:dyDescent="0.25">
      <c r="A12197" s="458">
        <v>44336</v>
      </c>
      <c r="B12197" s="81" t="s">
        <v>8</v>
      </c>
      <c r="C12197" s="81" t="s">
        <v>58</v>
      </c>
      <c r="D12197" s="459">
        <v>15</v>
      </c>
      <c r="E12197" s="81"/>
    </row>
    <row r="12198" spans="1:5" x14ac:dyDescent="0.25">
      <c r="A12198" s="458">
        <v>44336</v>
      </c>
      <c r="B12198" s="81" t="s">
        <v>8</v>
      </c>
      <c r="C12198" s="81" t="s">
        <v>140</v>
      </c>
      <c r="D12198" s="459">
        <v>2</v>
      </c>
      <c r="E12198" s="81"/>
    </row>
    <row r="12199" spans="1:5" x14ac:dyDescent="0.25">
      <c r="A12199" s="458">
        <v>44336</v>
      </c>
      <c r="B12199" s="81" t="s">
        <v>8</v>
      </c>
      <c r="C12199" s="81" t="s">
        <v>132</v>
      </c>
      <c r="D12199" s="459">
        <v>6</v>
      </c>
      <c r="E12199" s="81"/>
    </row>
    <row r="12200" spans="1:5" x14ac:dyDescent="0.25">
      <c r="A12200" s="458">
        <v>44336</v>
      </c>
      <c r="B12200" s="81" t="s">
        <v>8</v>
      </c>
      <c r="C12200" s="81" t="s">
        <v>203</v>
      </c>
      <c r="D12200" s="459">
        <v>5</v>
      </c>
      <c r="E12200" s="81"/>
    </row>
    <row r="12201" spans="1:5" x14ac:dyDescent="0.25">
      <c r="A12201" s="458">
        <v>44336</v>
      </c>
      <c r="B12201" s="81" t="s">
        <v>8</v>
      </c>
      <c r="C12201" s="81" t="s">
        <v>40</v>
      </c>
      <c r="D12201" s="459">
        <v>3</v>
      </c>
      <c r="E12201" s="81"/>
    </row>
    <row r="12202" spans="1:5" x14ac:dyDescent="0.25">
      <c r="A12202" s="458">
        <v>44336</v>
      </c>
      <c r="B12202" s="81" t="s">
        <v>8</v>
      </c>
      <c r="C12202" s="81" t="s">
        <v>8</v>
      </c>
      <c r="D12202" s="459">
        <v>159</v>
      </c>
      <c r="E12202" s="81"/>
    </row>
    <row r="12203" spans="1:5" x14ac:dyDescent="0.25">
      <c r="A12203" s="458">
        <v>44336</v>
      </c>
      <c r="B12203" s="81" t="s">
        <v>8</v>
      </c>
      <c r="C12203" s="81" t="s">
        <v>31</v>
      </c>
      <c r="D12203" s="459">
        <v>14</v>
      </c>
      <c r="E12203" s="81"/>
    </row>
    <row r="12204" spans="1:5" x14ac:dyDescent="0.25">
      <c r="A12204" s="458">
        <v>44336</v>
      </c>
      <c r="B12204" s="81" t="s">
        <v>8</v>
      </c>
      <c r="C12204" s="81" t="s">
        <v>129</v>
      </c>
      <c r="D12204" s="459">
        <v>1</v>
      </c>
      <c r="E12204" s="81"/>
    </row>
    <row r="12205" spans="1:5" x14ac:dyDescent="0.25">
      <c r="A12205" s="458">
        <v>44336</v>
      </c>
      <c r="B12205" s="81" t="s">
        <v>8</v>
      </c>
      <c r="C12205" s="81" t="s">
        <v>79</v>
      </c>
      <c r="D12205" s="459">
        <v>1</v>
      </c>
      <c r="E12205" s="81"/>
    </row>
    <row r="12206" spans="1:5" x14ac:dyDescent="0.25">
      <c r="A12206" s="458">
        <v>44336</v>
      </c>
      <c r="B12206" s="81" t="s">
        <v>8</v>
      </c>
      <c r="C12206" s="460" t="s">
        <v>1135</v>
      </c>
      <c r="D12206" s="459">
        <v>1</v>
      </c>
      <c r="E12206" s="81"/>
    </row>
    <row r="12207" spans="1:5" x14ac:dyDescent="0.25">
      <c r="A12207" s="458">
        <v>44336</v>
      </c>
      <c r="B12207" s="81" t="s">
        <v>8</v>
      </c>
      <c r="C12207" s="81" t="s">
        <v>592</v>
      </c>
      <c r="D12207" s="459">
        <v>3</v>
      </c>
      <c r="E12207" s="81"/>
    </row>
    <row r="12208" spans="1:5" x14ac:dyDescent="0.25">
      <c r="A12208" s="458">
        <v>44336</v>
      </c>
      <c r="B12208" s="81" t="s">
        <v>8</v>
      </c>
      <c r="C12208" s="81" t="s">
        <v>110</v>
      </c>
      <c r="D12208" s="459">
        <v>18</v>
      </c>
      <c r="E12208" s="81"/>
    </row>
    <row r="12209" spans="1:5" x14ac:dyDescent="0.25">
      <c r="A12209" s="458">
        <v>44336</v>
      </c>
      <c r="B12209" s="81" t="s">
        <v>8</v>
      </c>
      <c r="C12209" s="118" t="s">
        <v>1026</v>
      </c>
      <c r="D12209" s="459">
        <v>1</v>
      </c>
      <c r="E12209" s="81"/>
    </row>
    <row r="12210" spans="1:5" x14ac:dyDescent="0.25">
      <c r="A12210" s="458">
        <v>44336</v>
      </c>
      <c r="B12210" s="81" t="s">
        <v>49</v>
      </c>
      <c r="C12210" s="81" t="s">
        <v>49</v>
      </c>
      <c r="D12210" s="459">
        <v>22</v>
      </c>
      <c r="E12210" s="81"/>
    </row>
    <row r="12211" spans="1:5" x14ac:dyDescent="0.25">
      <c r="A12211" s="458">
        <v>44336</v>
      </c>
      <c r="B12211" s="81" t="s">
        <v>50</v>
      </c>
      <c r="C12211" s="81" t="s">
        <v>1036</v>
      </c>
      <c r="D12211" s="459">
        <v>1</v>
      </c>
      <c r="E12211" s="81"/>
    </row>
    <row r="12212" spans="1:5" x14ac:dyDescent="0.25">
      <c r="A12212" s="458">
        <v>44336</v>
      </c>
      <c r="B12212" s="81" t="s">
        <v>50</v>
      </c>
      <c r="C12212" s="116" t="s">
        <v>1140</v>
      </c>
      <c r="D12212" s="459">
        <v>19</v>
      </c>
      <c r="E12212" s="81"/>
    </row>
    <row r="12213" spans="1:5" x14ac:dyDescent="0.25">
      <c r="A12213" s="458">
        <v>44336</v>
      </c>
      <c r="B12213" s="81" t="s">
        <v>27</v>
      </c>
      <c r="C12213" s="81" t="s">
        <v>139</v>
      </c>
      <c r="D12213" s="459">
        <v>26</v>
      </c>
      <c r="E12213" s="81"/>
    </row>
    <row r="12214" spans="1:5" x14ac:dyDescent="0.25">
      <c r="A12214" s="458">
        <v>44336</v>
      </c>
      <c r="B12214" s="81" t="s">
        <v>27</v>
      </c>
      <c r="C12214" s="81" t="s">
        <v>233</v>
      </c>
      <c r="D12214" s="459">
        <v>2</v>
      </c>
      <c r="E12214" s="81"/>
    </row>
    <row r="12215" spans="1:5" x14ac:dyDescent="0.25">
      <c r="A12215" s="458">
        <v>44336</v>
      </c>
      <c r="B12215" s="81" t="s">
        <v>27</v>
      </c>
      <c r="C12215" s="81" t="s">
        <v>43</v>
      </c>
      <c r="D12215" s="459">
        <v>51</v>
      </c>
      <c r="E12215" s="81"/>
    </row>
    <row r="12216" spans="1:5" x14ac:dyDescent="0.25">
      <c r="A12216" s="458">
        <v>44336</v>
      </c>
      <c r="B12216" s="81" t="s">
        <v>27</v>
      </c>
      <c r="C12216" s="81" t="s">
        <v>921</v>
      </c>
      <c r="D12216" s="459">
        <v>1</v>
      </c>
      <c r="E12216" s="81"/>
    </row>
    <row r="12217" spans="1:5" x14ac:dyDescent="0.25">
      <c r="A12217" s="458">
        <v>44336</v>
      </c>
      <c r="B12217" s="81" t="s">
        <v>27</v>
      </c>
      <c r="C12217" s="81" t="s">
        <v>851</v>
      </c>
      <c r="D12217" s="459">
        <v>1</v>
      </c>
      <c r="E12217" s="81"/>
    </row>
    <row r="12218" spans="1:5" x14ac:dyDescent="0.25">
      <c r="A12218" s="458">
        <v>44336</v>
      </c>
      <c r="B12218" s="81" t="s">
        <v>27</v>
      </c>
      <c r="C12218" s="81" t="s">
        <v>619</v>
      </c>
      <c r="D12218" s="459">
        <v>4</v>
      </c>
      <c r="E12218" s="81"/>
    </row>
    <row r="12219" spans="1:5" x14ac:dyDescent="0.25">
      <c r="A12219" s="458">
        <v>44336</v>
      </c>
      <c r="B12219" s="81" t="s">
        <v>27</v>
      </c>
      <c r="C12219" s="81" t="s">
        <v>707</v>
      </c>
      <c r="D12219" s="459">
        <v>1</v>
      </c>
      <c r="E12219" s="81"/>
    </row>
    <row r="12220" spans="1:5" x14ac:dyDescent="0.25">
      <c r="A12220" s="458">
        <v>44336</v>
      </c>
      <c r="B12220" s="81" t="s">
        <v>27</v>
      </c>
      <c r="C12220" s="460" t="s">
        <v>1258</v>
      </c>
      <c r="D12220" s="459">
        <v>1</v>
      </c>
      <c r="E12220" s="81"/>
    </row>
    <row r="12221" spans="1:5" x14ac:dyDescent="0.25">
      <c r="A12221" s="458">
        <v>44336</v>
      </c>
      <c r="B12221" s="81" t="s">
        <v>51</v>
      </c>
      <c r="C12221" s="81" t="s">
        <v>51</v>
      </c>
      <c r="D12221" s="459">
        <v>24</v>
      </c>
      <c r="E12221" s="81"/>
    </row>
    <row r="12222" spans="1:5" x14ac:dyDescent="0.25">
      <c r="A12222" s="458">
        <v>44336</v>
      </c>
      <c r="B12222" s="81" t="s">
        <v>10</v>
      </c>
      <c r="C12222" s="460" t="s">
        <v>1261</v>
      </c>
      <c r="D12222" s="459">
        <v>1</v>
      </c>
      <c r="E12222" s="81"/>
    </row>
    <row r="12223" spans="1:5" x14ac:dyDescent="0.25">
      <c r="A12223" s="458">
        <v>44336</v>
      </c>
      <c r="B12223" s="81" t="s">
        <v>10</v>
      </c>
      <c r="C12223" s="81" t="s">
        <v>1027</v>
      </c>
      <c r="D12223" s="459">
        <v>2</v>
      </c>
      <c r="E12223" s="81"/>
    </row>
    <row r="12224" spans="1:5" x14ac:dyDescent="0.25">
      <c r="A12224" s="458">
        <v>44336</v>
      </c>
      <c r="B12224" s="81" t="s">
        <v>10</v>
      </c>
      <c r="C12224" s="81" t="s">
        <v>340</v>
      </c>
      <c r="D12224" s="459">
        <v>1</v>
      </c>
      <c r="E12224" s="81"/>
    </row>
    <row r="12225" spans="1:5" x14ac:dyDescent="0.25">
      <c r="A12225" s="458">
        <v>44336</v>
      </c>
      <c r="B12225" s="81" t="s">
        <v>10</v>
      </c>
      <c r="C12225" s="460" t="s">
        <v>1259</v>
      </c>
      <c r="D12225" s="459">
        <v>1</v>
      </c>
      <c r="E12225" s="81"/>
    </row>
    <row r="12226" spans="1:5" x14ac:dyDescent="0.25">
      <c r="A12226" s="458">
        <v>44336</v>
      </c>
      <c r="B12226" s="81" t="s">
        <v>10</v>
      </c>
      <c r="C12226" s="81" t="s">
        <v>10</v>
      </c>
      <c r="D12226" s="459">
        <v>26</v>
      </c>
      <c r="E12226" s="81"/>
    </row>
    <row r="12227" spans="1:5" x14ac:dyDescent="0.25">
      <c r="A12227" s="458">
        <v>44337</v>
      </c>
      <c r="B12227" s="81" t="s">
        <v>14</v>
      </c>
      <c r="C12227" s="81" t="s">
        <v>14</v>
      </c>
      <c r="D12227" s="459">
        <v>38</v>
      </c>
      <c r="E12227" s="81"/>
    </row>
    <row r="12228" spans="1:5" x14ac:dyDescent="0.25">
      <c r="A12228" s="458">
        <v>44337</v>
      </c>
      <c r="B12228" s="81" t="s">
        <v>14</v>
      </c>
      <c r="C12228" s="116" t="s">
        <v>16</v>
      </c>
      <c r="D12228" s="459">
        <v>33</v>
      </c>
      <c r="E12228" s="81"/>
    </row>
    <row r="12229" spans="1:5" x14ac:dyDescent="0.25">
      <c r="A12229" s="458">
        <v>44337</v>
      </c>
      <c r="B12229" s="81" t="s">
        <v>14</v>
      </c>
      <c r="C12229" s="116" t="s">
        <v>794</v>
      </c>
      <c r="D12229" s="459">
        <v>12</v>
      </c>
      <c r="E12229" s="81"/>
    </row>
    <row r="12230" spans="1:5" x14ac:dyDescent="0.25">
      <c r="A12230" s="458">
        <v>44337</v>
      </c>
      <c r="B12230" s="81" t="s">
        <v>14</v>
      </c>
      <c r="C12230" s="116" t="s">
        <v>84</v>
      </c>
      <c r="D12230" s="459">
        <v>19</v>
      </c>
      <c r="E12230" s="81"/>
    </row>
    <row r="12231" spans="1:5" x14ac:dyDescent="0.25">
      <c r="A12231" s="458">
        <v>44337</v>
      </c>
      <c r="B12231" s="81" t="s">
        <v>20</v>
      </c>
      <c r="C12231" s="460" t="s">
        <v>1151</v>
      </c>
      <c r="D12231" s="459">
        <v>13</v>
      </c>
      <c r="E12231" s="81"/>
    </row>
    <row r="12232" spans="1:5" x14ac:dyDescent="0.25">
      <c r="A12232" s="458">
        <v>44337</v>
      </c>
      <c r="B12232" s="81" t="s">
        <v>20</v>
      </c>
      <c r="C12232" s="116" t="s">
        <v>20</v>
      </c>
      <c r="D12232" s="459">
        <v>183</v>
      </c>
      <c r="E12232" s="81"/>
    </row>
    <row r="12233" spans="1:5" x14ac:dyDescent="0.25">
      <c r="A12233" s="458">
        <v>44337</v>
      </c>
      <c r="B12233" s="81" t="s">
        <v>20</v>
      </c>
      <c r="C12233" s="460" t="s">
        <v>909</v>
      </c>
      <c r="D12233" s="459">
        <v>1</v>
      </c>
      <c r="E12233" s="81"/>
    </row>
    <row r="12234" spans="1:5" x14ac:dyDescent="0.25">
      <c r="A12234" s="458">
        <v>44337</v>
      </c>
      <c r="B12234" s="81" t="s">
        <v>20</v>
      </c>
      <c r="C12234" s="116" t="s">
        <v>363</v>
      </c>
      <c r="D12234" s="459">
        <v>3</v>
      </c>
      <c r="E12234" s="81"/>
    </row>
    <row r="12235" spans="1:5" x14ac:dyDescent="0.25">
      <c r="A12235" s="458">
        <v>44337</v>
      </c>
      <c r="B12235" s="81" t="s">
        <v>20</v>
      </c>
      <c r="C12235" s="116" t="s">
        <v>648</v>
      </c>
      <c r="D12235" s="459">
        <v>5</v>
      </c>
      <c r="E12235" s="81"/>
    </row>
    <row r="12236" spans="1:5" x14ac:dyDescent="0.25">
      <c r="A12236" s="458">
        <v>44337</v>
      </c>
      <c r="B12236" s="81" t="s">
        <v>20</v>
      </c>
      <c r="C12236" s="116" t="s">
        <v>709</v>
      </c>
      <c r="D12236" s="459">
        <v>2</v>
      </c>
      <c r="E12236" s="81"/>
    </row>
    <row r="12237" spans="1:5" x14ac:dyDescent="0.25">
      <c r="A12237" s="458">
        <v>44337</v>
      </c>
      <c r="B12237" s="81" t="s">
        <v>13</v>
      </c>
      <c r="C12237" s="460" t="s">
        <v>93</v>
      </c>
      <c r="D12237" s="459">
        <v>7</v>
      </c>
      <c r="E12237" s="81"/>
    </row>
    <row r="12238" spans="1:5" x14ac:dyDescent="0.25">
      <c r="A12238" s="458">
        <v>44337</v>
      </c>
      <c r="B12238" s="81" t="s">
        <v>13</v>
      </c>
      <c r="C12238" s="460" t="s">
        <v>1157</v>
      </c>
      <c r="D12238" s="459">
        <v>1</v>
      </c>
      <c r="E12238" s="81"/>
    </row>
    <row r="12239" spans="1:5" x14ac:dyDescent="0.25">
      <c r="A12239" s="458">
        <v>44337</v>
      </c>
      <c r="B12239" s="81" t="s">
        <v>13</v>
      </c>
      <c r="C12239" s="460" t="s">
        <v>1158</v>
      </c>
      <c r="D12239" s="459">
        <v>1</v>
      </c>
      <c r="E12239" s="81"/>
    </row>
    <row r="12240" spans="1:5" x14ac:dyDescent="0.25">
      <c r="A12240" s="458">
        <v>44337</v>
      </c>
      <c r="B12240" s="81" t="s">
        <v>13</v>
      </c>
      <c r="C12240" s="460" t="s">
        <v>1161</v>
      </c>
      <c r="D12240" s="459">
        <v>1</v>
      </c>
      <c r="E12240" s="81"/>
    </row>
    <row r="12241" spans="1:5" x14ac:dyDescent="0.25">
      <c r="A12241" s="458">
        <v>44337</v>
      </c>
      <c r="B12241" s="81" t="s">
        <v>13</v>
      </c>
      <c r="C12241" s="460" t="s">
        <v>1162</v>
      </c>
      <c r="D12241" s="459">
        <v>1</v>
      </c>
      <c r="E12241" s="81"/>
    </row>
    <row r="12242" spans="1:5" x14ac:dyDescent="0.25">
      <c r="A12242" s="458">
        <v>44337</v>
      </c>
      <c r="B12242" s="81" t="s">
        <v>13</v>
      </c>
      <c r="C12242" s="116" t="s">
        <v>13</v>
      </c>
      <c r="D12242" s="459">
        <v>35</v>
      </c>
      <c r="E12242" s="81"/>
    </row>
    <row r="12243" spans="1:5" x14ac:dyDescent="0.25">
      <c r="A12243" s="458">
        <v>44337</v>
      </c>
      <c r="B12243" s="81" t="s">
        <v>13</v>
      </c>
      <c r="C12243" s="460" t="s">
        <v>1166</v>
      </c>
      <c r="D12243" s="459">
        <v>1</v>
      </c>
      <c r="E12243" s="81"/>
    </row>
    <row r="12244" spans="1:5" x14ac:dyDescent="0.25">
      <c r="A12244" s="458">
        <v>44337</v>
      </c>
      <c r="B12244" s="81" t="s">
        <v>13</v>
      </c>
      <c r="C12244" s="460" t="s">
        <v>1165</v>
      </c>
      <c r="D12244" s="459">
        <v>17</v>
      </c>
      <c r="E12244" s="81"/>
    </row>
    <row r="12245" spans="1:5" x14ac:dyDescent="0.25">
      <c r="A12245" s="458">
        <v>44337</v>
      </c>
      <c r="B12245" s="81" t="s">
        <v>13</v>
      </c>
      <c r="C12245" s="460" t="s">
        <v>1167</v>
      </c>
      <c r="D12245" s="459">
        <v>9</v>
      </c>
      <c r="E12245" s="81"/>
    </row>
    <row r="12246" spans="1:5" x14ac:dyDescent="0.25">
      <c r="A12246" s="458">
        <v>44337</v>
      </c>
      <c r="B12246" s="81" t="s">
        <v>24</v>
      </c>
      <c r="C12246" s="116" t="s">
        <v>23</v>
      </c>
      <c r="D12246" s="459">
        <v>31</v>
      </c>
      <c r="E12246" s="81"/>
    </row>
    <row r="12247" spans="1:5" x14ac:dyDescent="0.25">
      <c r="A12247" s="458">
        <v>44337</v>
      </c>
      <c r="B12247" s="81" t="s">
        <v>24</v>
      </c>
      <c r="C12247" s="116" t="s">
        <v>24</v>
      </c>
      <c r="D12247" s="459">
        <v>24</v>
      </c>
      <c r="E12247" s="81"/>
    </row>
    <row r="12248" spans="1:5" x14ac:dyDescent="0.25">
      <c r="A12248" s="458">
        <v>44337</v>
      </c>
      <c r="B12248" s="81" t="s">
        <v>24</v>
      </c>
      <c r="C12248" s="460" t="s">
        <v>703</v>
      </c>
      <c r="D12248" s="459">
        <v>3</v>
      </c>
      <c r="E12248" s="81"/>
    </row>
    <row r="12249" spans="1:5" x14ac:dyDescent="0.25">
      <c r="A12249" s="458">
        <v>44337</v>
      </c>
      <c r="B12249" s="81" t="s">
        <v>24</v>
      </c>
      <c r="C12249" s="116" t="s">
        <v>924</v>
      </c>
      <c r="D12249" s="459">
        <v>2</v>
      </c>
      <c r="E12249" s="81"/>
    </row>
    <row r="12250" spans="1:5" x14ac:dyDescent="0.25">
      <c r="A12250" s="458">
        <v>44337</v>
      </c>
      <c r="B12250" s="81" t="s">
        <v>24</v>
      </c>
      <c r="C12250" s="116" t="s">
        <v>37</v>
      </c>
      <c r="D12250" s="459">
        <v>5</v>
      </c>
      <c r="E12250" s="81"/>
    </row>
    <row r="12251" spans="1:5" x14ac:dyDescent="0.25">
      <c r="A12251" s="458">
        <v>44337</v>
      </c>
      <c r="B12251" s="81" t="s">
        <v>47</v>
      </c>
      <c r="C12251" s="116" t="s">
        <v>1033</v>
      </c>
      <c r="D12251" s="459">
        <v>1</v>
      </c>
      <c r="E12251" s="81"/>
    </row>
    <row r="12252" spans="1:5" x14ac:dyDescent="0.25">
      <c r="A12252" s="458">
        <v>44337</v>
      </c>
      <c r="B12252" s="81" t="s">
        <v>47</v>
      </c>
      <c r="C12252" s="116" t="s">
        <v>47</v>
      </c>
      <c r="D12252" s="459">
        <v>18</v>
      </c>
      <c r="E12252" s="81"/>
    </row>
    <row r="12253" spans="1:5" x14ac:dyDescent="0.25">
      <c r="A12253" s="458">
        <v>44337</v>
      </c>
      <c r="B12253" s="81" t="s">
        <v>47</v>
      </c>
      <c r="C12253" s="116" t="s">
        <v>1042</v>
      </c>
      <c r="D12253" s="459">
        <v>1</v>
      </c>
      <c r="E12253" s="81"/>
    </row>
    <row r="12254" spans="1:5" x14ac:dyDescent="0.25">
      <c r="A12254" s="458">
        <v>44337</v>
      </c>
      <c r="B12254" s="81" t="s">
        <v>47</v>
      </c>
      <c r="C12254" s="116" t="s">
        <v>906</v>
      </c>
      <c r="D12254" s="459">
        <v>6</v>
      </c>
      <c r="E12254" s="81"/>
    </row>
    <row r="12255" spans="1:5" x14ac:dyDescent="0.25">
      <c r="A12255" s="458">
        <v>44337</v>
      </c>
      <c r="B12255" s="81" t="s">
        <v>48</v>
      </c>
      <c r="C12255" s="460" t="s">
        <v>1380</v>
      </c>
      <c r="D12255" s="459">
        <v>1</v>
      </c>
      <c r="E12255" s="81"/>
    </row>
    <row r="12256" spans="1:5" x14ac:dyDescent="0.25">
      <c r="A12256" s="458">
        <v>44337</v>
      </c>
      <c r="B12256" s="81" t="s">
        <v>7</v>
      </c>
      <c r="C12256" s="460" t="s">
        <v>1191</v>
      </c>
      <c r="D12256" s="459">
        <v>6</v>
      </c>
      <c r="E12256" s="81"/>
    </row>
    <row r="12257" spans="1:5" x14ac:dyDescent="0.25">
      <c r="A12257" s="458">
        <v>44337</v>
      </c>
      <c r="B12257" s="81" t="s">
        <v>7</v>
      </c>
      <c r="C12257" s="460" t="s">
        <v>1190</v>
      </c>
      <c r="D12257" s="459">
        <v>1</v>
      </c>
      <c r="E12257" s="81"/>
    </row>
    <row r="12258" spans="1:5" x14ac:dyDescent="0.25">
      <c r="A12258" s="458">
        <v>44337</v>
      </c>
      <c r="B12258" s="81" t="s">
        <v>7</v>
      </c>
      <c r="C12258" s="81" t="s">
        <v>7</v>
      </c>
      <c r="D12258" s="459">
        <v>45</v>
      </c>
      <c r="E12258" s="81"/>
    </row>
    <row r="12259" spans="1:5" x14ac:dyDescent="0.25">
      <c r="A12259" s="458">
        <v>44337</v>
      </c>
      <c r="B12259" s="81" t="s">
        <v>9</v>
      </c>
      <c r="C12259" s="460" t="s">
        <v>1193</v>
      </c>
      <c r="D12259" s="459">
        <v>1</v>
      </c>
      <c r="E12259" s="81"/>
    </row>
    <row r="12260" spans="1:5" x14ac:dyDescent="0.25">
      <c r="A12260" s="458">
        <v>44337</v>
      </c>
      <c r="B12260" s="81" t="s">
        <v>9</v>
      </c>
      <c r="C12260" s="460" t="s">
        <v>1199</v>
      </c>
      <c r="D12260" s="459">
        <v>1</v>
      </c>
      <c r="E12260" s="81"/>
    </row>
    <row r="12261" spans="1:5" x14ac:dyDescent="0.25">
      <c r="A12261" s="458">
        <v>44337</v>
      </c>
      <c r="B12261" s="81" t="s">
        <v>9</v>
      </c>
      <c r="C12261" s="116" t="s">
        <v>9</v>
      </c>
      <c r="D12261" s="459">
        <v>38</v>
      </c>
      <c r="E12261" s="81"/>
    </row>
    <row r="12262" spans="1:5" x14ac:dyDescent="0.25">
      <c r="A12262" s="458">
        <v>44337</v>
      </c>
      <c r="B12262" s="81" t="s">
        <v>9</v>
      </c>
      <c r="C12262" s="116" t="s">
        <v>17</v>
      </c>
      <c r="D12262" s="459">
        <v>3</v>
      </c>
      <c r="E12262" s="81"/>
    </row>
    <row r="12263" spans="1:5" x14ac:dyDescent="0.25">
      <c r="A12263" s="458">
        <v>44337</v>
      </c>
      <c r="B12263" s="81" t="s">
        <v>9</v>
      </c>
      <c r="C12263" s="460" t="s">
        <v>1202</v>
      </c>
      <c r="D12263" s="459">
        <v>3</v>
      </c>
      <c r="E12263" s="81"/>
    </row>
    <row r="12264" spans="1:5" x14ac:dyDescent="0.25">
      <c r="A12264" s="458">
        <v>44337</v>
      </c>
      <c r="B12264" s="81" t="s">
        <v>9</v>
      </c>
      <c r="C12264" s="116" t="s">
        <v>143</v>
      </c>
      <c r="D12264" s="459">
        <v>17</v>
      </c>
      <c r="E12264" s="81"/>
    </row>
    <row r="12265" spans="1:5" x14ac:dyDescent="0.25">
      <c r="A12265" s="458">
        <v>44337</v>
      </c>
      <c r="B12265" s="81" t="s">
        <v>15</v>
      </c>
      <c r="C12265" s="81" t="s">
        <v>1139</v>
      </c>
      <c r="D12265" s="459">
        <v>7</v>
      </c>
      <c r="E12265" s="81"/>
    </row>
    <row r="12266" spans="1:5" x14ac:dyDescent="0.25">
      <c r="A12266" s="458">
        <v>44337</v>
      </c>
      <c r="B12266" s="81" t="s">
        <v>15</v>
      </c>
      <c r="C12266" s="116" t="s">
        <v>620</v>
      </c>
      <c r="D12266" s="459">
        <v>1</v>
      </c>
      <c r="E12266" s="81"/>
    </row>
    <row r="12267" spans="1:5" x14ac:dyDescent="0.25">
      <c r="A12267" s="458">
        <v>44337</v>
      </c>
      <c r="B12267" s="81" t="s">
        <v>11</v>
      </c>
      <c r="C12267" s="116" t="s">
        <v>333</v>
      </c>
      <c r="D12267" s="459">
        <v>5</v>
      </c>
      <c r="E12267" s="81"/>
    </row>
    <row r="12268" spans="1:5" x14ac:dyDescent="0.25">
      <c r="A12268" s="458">
        <v>44337</v>
      </c>
      <c r="B12268" s="81" t="s">
        <v>11</v>
      </c>
      <c r="C12268" s="116" t="s">
        <v>11</v>
      </c>
      <c r="D12268" s="459">
        <v>71</v>
      </c>
      <c r="E12268" s="81"/>
    </row>
    <row r="12269" spans="1:5" x14ac:dyDescent="0.25">
      <c r="A12269" s="458">
        <v>44337</v>
      </c>
      <c r="B12269" s="81" t="s">
        <v>11</v>
      </c>
      <c r="C12269" s="116" t="s">
        <v>840</v>
      </c>
      <c r="D12269" s="459">
        <v>1</v>
      </c>
      <c r="E12269" s="81"/>
    </row>
    <row r="12270" spans="1:5" x14ac:dyDescent="0.25">
      <c r="A12270" s="458">
        <v>44337</v>
      </c>
      <c r="B12270" s="81" t="s">
        <v>11</v>
      </c>
      <c r="C12270" s="116" t="s">
        <v>752</v>
      </c>
      <c r="D12270" s="459">
        <v>1</v>
      </c>
      <c r="E12270" s="81"/>
    </row>
    <row r="12271" spans="1:5" x14ac:dyDescent="0.25">
      <c r="A12271" s="458">
        <v>44337</v>
      </c>
      <c r="B12271" s="81" t="s">
        <v>11</v>
      </c>
      <c r="C12271" s="116" t="s">
        <v>133</v>
      </c>
      <c r="D12271" s="459">
        <v>2</v>
      </c>
      <c r="E12271" s="81"/>
    </row>
    <row r="12272" spans="1:5" x14ac:dyDescent="0.25">
      <c r="A12272" s="458">
        <v>44337</v>
      </c>
      <c r="B12272" s="81" t="s">
        <v>12</v>
      </c>
      <c r="C12272" s="116" t="s">
        <v>73</v>
      </c>
      <c r="D12272" s="459">
        <v>2</v>
      </c>
      <c r="E12272" s="81"/>
    </row>
    <row r="12273" spans="1:5" x14ac:dyDescent="0.25">
      <c r="A12273" s="458">
        <v>44337</v>
      </c>
      <c r="B12273" s="81" t="s">
        <v>12</v>
      </c>
      <c r="C12273" s="460" t="s">
        <v>1222</v>
      </c>
      <c r="D12273" s="459">
        <v>1</v>
      </c>
      <c r="E12273" s="81"/>
    </row>
    <row r="12274" spans="1:5" x14ac:dyDescent="0.25">
      <c r="A12274" s="458">
        <v>44337</v>
      </c>
      <c r="B12274" s="81" t="s">
        <v>12</v>
      </c>
      <c r="C12274" s="116" t="s">
        <v>1223</v>
      </c>
      <c r="D12274" s="459">
        <v>1</v>
      </c>
      <c r="E12274" s="81"/>
    </row>
    <row r="12275" spans="1:5" x14ac:dyDescent="0.25">
      <c r="A12275" s="458">
        <v>44337</v>
      </c>
      <c r="B12275" s="81" t="s">
        <v>12</v>
      </c>
      <c r="C12275" s="460" t="s">
        <v>1224</v>
      </c>
      <c r="D12275" s="459">
        <v>1</v>
      </c>
      <c r="E12275" s="81"/>
    </row>
    <row r="12276" spans="1:5" x14ac:dyDescent="0.25">
      <c r="A12276" s="458">
        <v>44337</v>
      </c>
      <c r="B12276" s="81" t="s">
        <v>12</v>
      </c>
      <c r="C12276" s="116" t="s">
        <v>12</v>
      </c>
      <c r="D12276" s="459">
        <v>17</v>
      </c>
      <c r="E12276" s="81"/>
    </row>
    <row r="12277" spans="1:5" x14ac:dyDescent="0.25">
      <c r="A12277" s="458">
        <v>44337</v>
      </c>
      <c r="B12277" s="81" t="s">
        <v>8</v>
      </c>
      <c r="C12277" s="116" t="s">
        <v>72</v>
      </c>
      <c r="D12277" s="459">
        <v>1</v>
      </c>
      <c r="E12277" s="81"/>
    </row>
    <row r="12278" spans="1:5" x14ac:dyDescent="0.25">
      <c r="A12278" s="458">
        <v>44337</v>
      </c>
      <c r="B12278" s="81" t="s">
        <v>8</v>
      </c>
      <c r="C12278" s="460" t="s">
        <v>1232</v>
      </c>
      <c r="D12278" s="459">
        <v>8</v>
      </c>
      <c r="E12278" s="81"/>
    </row>
    <row r="12279" spans="1:5" x14ac:dyDescent="0.25">
      <c r="A12279" s="458">
        <v>44337</v>
      </c>
      <c r="B12279" s="81" t="s">
        <v>8</v>
      </c>
      <c r="C12279" s="116" t="s">
        <v>58</v>
      </c>
      <c r="D12279" s="459">
        <v>9</v>
      </c>
      <c r="E12279" s="81"/>
    </row>
    <row r="12280" spans="1:5" x14ac:dyDescent="0.25">
      <c r="A12280" s="458">
        <v>44337</v>
      </c>
      <c r="B12280" s="81" t="s">
        <v>8</v>
      </c>
      <c r="C12280" s="116" t="s">
        <v>140</v>
      </c>
      <c r="D12280" s="459">
        <v>1</v>
      </c>
      <c r="E12280" s="81"/>
    </row>
    <row r="12281" spans="1:5" x14ac:dyDescent="0.25">
      <c r="A12281" s="458">
        <v>44337</v>
      </c>
      <c r="B12281" s="81" t="s">
        <v>8</v>
      </c>
      <c r="C12281" s="116" t="s">
        <v>132</v>
      </c>
      <c r="D12281" s="459">
        <v>12</v>
      </c>
      <c r="E12281" s="81"/>
    </row>
    <row r="12282" spans="1:5" x14ac:dyDescent="0.25">
      <c r="A12282" s="458">
        <v>44337</v>
      </c>
      <c r="B12282" s="81" t="s">
        <v>8</v>
      </c>
      <c r="C12282" s="116" t="s">
        <v>40</v>
      </c>
      <c r="D12282" s="459">
        <v>3</v>
      </c>
      <c r="E12282" s="81"/>
    </row>
    <row r="12283" spans="1:5" x14ac:dyDescent="0.25">
      <c r="A12283" s="458">
        <v>44337</v>
      </c>
      <c r="B12283" s="81" t="s">
        <v>8</v>
      </c>
      <c r="C12283" s="116" t="s">
        <v>8</v>
      </c>
      <c r="D12283" s="459">
        <v>207</v>
      </c>
      <c r="E12283" s="81"/>
    </row>
    <row r="12284" spans="1:5" x14ac:dyDescent="0.25">
      <c r="A12284" s="458">
        <v>44337</v>
      </c>
      <c r="B12284" s="81" t="s">
        <v>8</v>
      </c>
      <c r="C12284" s="116" t="s">
        <v>31</v>
      </c>
      <c r="D12284" s="459">
        <v>13</v>
      </c>
      <c r="E12284" s="81"/>
    </row>
    <row r="12285" spans="1:5" x14ac:dyDescent="0.25">
      <c r="A12285" s="458">
        <v>44337</v>
      </c>
      <c r="B12285" s="81" t="s">
        <v>8</v>
      </c>
      <c r="C12285" s="116" t="s">
        <v>79</v>
      </c>
      <c r="D12285" s="459">
        <v>2</v>
      </c>
      <c r="E12285" s="81"/>
    </row>
    <row r="12286" spans="1:5" x14ac:dyDescent="0.25">
      <c r="A12286" s="458">
        <v>44337</v>
      </c>
      <c r="B12286" s="81" t="s">
        <v>8</v>
      </c>
      <c r="C12286" s="116" t="s">
        <v>592</v>
      </c>
      <c r="D12286" s="459">
        <v>2</v>
      </c>
      <c r="E12286" s="81"/>
    </row>
    <row r="12287" spans="1:5" x14ac:dyDescent="0.25">
      <c r="A12287" s="458">
        <v>44337</v>
      </c>
      <c r="B12287" s="81" t="s">
        <v>8</v>
      </c>
      <c r="C12287" s="116" t="s">
        <v>110</v>
      </c>
      <c r="D12287" s="459">
        <v>9</v>
      </c>
      <c r="E12287" s="81"/>
    </row>
    <row r="12288" spans="1:5" x14ac:dyDescent="0.25">
      <c r="A12288" s="458">
        <v>44337</v>
      </c>
      <c r="B12288" s="81" t="s">
        <v>8</v>
      </c>
      <c r="C12288" s="116" t="s">
        <v>345</v>
      </c>
      <c r="D12288" s="459">
        <v>1</v>
      </c>
      <c r="E12288" s="81"/>
    </row>
    <row r="12289" spans="1:5" x14ac:dyDescent="0.25">
      <c r="A12289" s="458">
        <v>44337</v>
      </c>
      <c r="B12289" s="81" t="s">
        <v>49</v>
      </c>
      <c r="C12289" s="460" t="s">
        <v>1246</v>
      </c>
      <c r="D12289" s="459">
        <v>6</v>
      </c>
      <c r="E12289" s="81"/>
    </row>
    <row r="12290" spans="1:5" x14ac:dyDescent="0.25">
      <c r="A12290" s="458">
        <v>44337</v>
      </c>
      <c r="B12290" s="81" t="s">
        <v>49</v>
      </c>
      <c r="C12290" s="116" t="s">
        <v>49</v>
      </c>
      <c r="D12290" s="459">
        <v>7</v>
      </c>
      <c r="E12290" s="81"/>
    </row>
    <row r="12291" spans="1:5" x14ac:dyDescent="0.25">
      <c r="A12291" s="458">
        <v>44337</v>
      </c>
      <c r="B12291" s="81" t="s">
        <v>50</v>
      </c>
      <c r="C12291" s="116" t="s">
        <v>804</v>
      </c>
      <c r="D12291" s="459">
        <v>1</v>
      </c>
      <c r="E12291" s="81"/>
    </row>
    <row r="12292" spans="1:5" x14ac:dyDescent="0.25">
      <c r="A12292" s="458">
        <v>44337</v>
      </c>
      <c r="B12292" s="81" t="s">
        <v>50</v>
      </c>
      <c r="C12292" s="460" t="s">
        <v>1250</v>
      </c>
      <c r="D12292" s="459">
        <v>3</v>
      </c>
      <c r="E12292" s="81"/>
    </row>
    <row r="12293" spans="1:5" x14ac:dyDescent="0.25">
      <c r="A12293" s="458">
        <v>44337</v>
      </c>
      <c r="B12293" s="81" t="s">
        <v>50</v>
      </c>
      <c r="C12293" s="116" t="s">
        <v>1140</v>
      </c>
      <c r="D12293" s="459">
        <v>6</v>
      </c>
      <c r="E12293" s="81"/>
    </row>
    <row r="12294" spans="1:5" x14ac:dyDescent="0.25">
      <c r="A12294" s="458">
        <v>44337</v>
      </c>
      <c r="B12294" s="81" t="s">
        <v>50</v>
      </c>
      <c r="C12294" s="116" t="s">
        <v>365</v>
      </c>
      <c r="D12294" s="459">
        <v>12</v>
      </c>
      <c r="E12294" s="81"/>
    </row>
    <row r="12295" spans="1:5" x14ac:dyDescent="0.25">
      <c r="A12295" s="458">
        <v>44337</v>
      </c>
      <c r="B12295" s="81" t="s">
        <v>27</v>
      </c>
      <c r="C12295" s="116" t="s">
        <v>139</v>
      </c>
      <c r="D12295" s="459">
        <v>7</v>
      </c>
      <c r="E12295" s="81"/>
    </row>
    <row r="12296" spans="1:5" x14ac:dyDescent="0.25">
      <c r="A12296" s="458">
        <v>44337</v>
      </c>
      <c r="B12296" s="81" t="s">
        <v>27</v>
      </c>
      <c r="C12296" s="460" t="s">
        <v>1254</v>
      </c>
      <c r="D12296" s="459">
        <v>1</v>
      </c>
      <c r="E12296" s="81"/>
    </row>
    <row r="12297" spans="1:5" x14ac:dyDescent="0.25">
      <c r="A12297" s="458">
        <v>44337</v>
      </c>
      <c r="B12297" s="81" t="s">
        <v>27</v>
      </c>
      <c r="C12297" s="116" t="s">
        <v>43</v>
      </c>
      <c r="D12297" s="459">
        <v>62</v>
      </c>
      <c r="E12297" s="81"/>
    </row>
    <row r="12298" spans="1:5" x14ac:dyDescent="0.25">
      <c r="A12298" s="458">
        <v>44337</v>
      </c>
      <c r="B12298" s="81" t="s">
        <v>27</v>
      </c>
      <c r="C12298" s="116" t="s">
        <v>851</v>
      </c>
      <c r="D12298" s="459">
        <v>2</v>
      </c>
      <c r="E12298" s="81"/>
    </row>
    <row r="12299" spans="1:5" x14ac:dyDescent="0.25">
      <c r="A12299" s="458">
        <v>44337</v>
      </c>
      <c r="B12299" s="81" t="s">
        <v>27</v>
      </c>
      <c r="C12299" s="116" t="s">
        <v>619</v>
      </c>
      <c r="D12299" s="459">
        <v>4</v>
      </c>
      <c r="E12299" s="81"/>
    </row>
    <row r="12300" spans="1:5" x14ac:dyDescent="0.25">
      <c r="A12300" s="458">
        <v>44337</v>
      </c>
      <c r="B12300" s="81" t="s">
        <v>27</v>
      </c>
      <c r="C12300" s="116" t="s">
        <v>707</v>
      </c>
      <c r="D12300" s="459">
        <v>2</v>
      </c>
      <c r="E12300" s="81"/>
    </row>
    <row r="12301" spans="1:5" x14ac:dyDescent="0.25">
      <c r="A12301" s="458">
        <v>44337</v>
      </c>
      <c r="B12301" s="81" t="s">
        <v>27</v>
      </c>
      <c r="C12301" s="460" t="s">
        <v>1258</v>
      </c>
      <c r="D12301" s="459">
        <v>2</v>
      </c>
      <c r="E12301" s="81"/>
    </row>
    <row r="12302" spans="1:5" x14ac:dyDescent="0.25">
      <c r="A12302" s="458">
        <v>44337</v>
      </c>
      <c r="B12302" s="81" t="s">
        <v>51</v>
      </c>
      <c r="C12302" s="460" t="s">
        <v>677</v>
      </c>
      <c r="D12302" s="459">
        <v>1</v>
      </c>
      <c r="E12302" s="81"/>
    </row>
    <row r="12303" spans="1:5" x14ac:dyDescent="0.25">
      <c r="A12303" s="458">
        <v>44337</v>
      </c>
      <c r="B12303" s="81" t="s">
        <v>51</v>
      </c>
      <c r="C12303" s="116" t="s">
        <v>51</v>
      </c>
      <c r="D12303" s="459">
        <v>25</v>
      </c>
      <c r="E12303" s="81"/>
    </row>
    <row r="12304" spans="1:5" x14ac:dyDescent="0.25">
      <c r="A12304" s="458">
        <v>44337</v>
      </c>
      <c r="B12304" s="81" t="s">
        <v>10</v>
      </c>
      <c r="C12304" s="116" t="s">
        <v>1027</v>
      </c>
      <c r="D12304" s="459">
        <v>4</v>
      </c>
      <c r="E12304" s="81"/>
    </row>
    <row r="12305" spans="1:5" x14ac:dyDescent="0.25">
      <c r="A12305" s="458">
        <v>44337</v>
      </c>
      <c r="B12305" s="81" t="s">
        <v>10</v>
      </c>
      <c r="C12305" s="460" t="s">
        <v>643</v>
      </c>
      <c r="D12305" s="459">
        <v>1</v>
      </c>
      <c r="E12305" s="81"/>
    </row>
    <row r="12306" spans="1:5" x14ac:dyDescent="0.25">
      <c r="A12306" s="458">
        <v>44337</v>
      </c>
      <c r="B12306" s="81" t="s">
        <v>10</v>
      </c>
      <c r="C12306" s="116" t="s">
        <v>340</v>
      </c>
      <c r="D12306" s="459">
        <v>2</v>
      </c>
      <c r="E12306" s="81"/>
    </row>
    <row r="12307" spans="1:5" x14ac:dyDescent="0.25">
      <c r="A12307" s="458">
        <v>44337</v>
      </c>
      <c r="B12307" s="81" t="s">
        <v>10</v>
      </c>
      <c r="C12307" s="460" t="s">
        <v>1259</v>
      </c>
      <c r="D12307" s="459">
        <v>1</v>
      </c>
      <c r="E12307" s="81"/>
    </row>
    <row r="12308" spans="1:5" x14ac:dyDescent="0.25">
      <c r="A12308" s="458">
        <v>44337</v>
      </c>
      <c r="B12308" s="81" t="s">
        <v>10</v>
      </c>
      <c r="C12308" s="116" t="s">
        <v>10</v>
      </c>
      <c r="D12308" s="459">
        <v>34</v>
      </c>
      <c r="E12308" s="81"/>
    </row>
    <row r="12309" spans="1:5" x14ac:dyDescent="0.25">
      <c r="A12309" s="458">
        <v>44338</v>
      </c>
      <c r="B12309" s="81" t="s">
        <v>14</v>
      </c>
      <c r="C12309" s="81" t="s">
        <v>14</v>
      </c>
      <c r="D12309" s="459">
        <v>20</v>
      </c>
      <c r="E12309" s="81"/>
    </row>
    <row r="12310" spans="1:5" x14ac:dyDescent="0.25">
      <c r="A12310" s="458">
        <v>44338</v>
      </c>
      <c r="B12310" s="81" t="s">
        <v>14</v>
      </c>
      <c r="C12310" s="81" t="s">
        <v>16</v>
      </c>
      <c r="D12310" s="459">
        <v>12</v>
      </c>
      <c r="E12310" s="81"/>
    </row>
    <row r="12311" spans="1:5" x14ac:dyDescent="0.25">
      <c r="A12311" s="458">
        <v>44338</v>
      </c>
      <c r="B12311" s="81" t="s">
        <v>14</v>
      </c>
      <c r="C12311" s="81" t="s">
        <v>794</v>
      </c>
      <c r="D12311" s="459">
        <v>4</v>
      </c>
      <c r="E12311" s="81"/>
    </row>
    <row r="12312" spans="1:5" x14ac:dyDescent="0.25">
      <c r="A12312" s="458">
        <v>44338</v>
      </c>
      <c r="B12312" s="81" t="s">
        <v>14</v>
      </c>
      <c r="C12312" s="81" t="s">
        <v>84</v>
      </c>
      <c r="D12312" s="459">
        <v>9</v>
      </c>
      <c r="E12312" s="81"/>
    </row>
    <row r="12313" spans="1:5" x14ac:dyDescent="0.25">
      <c r="A12313" s="458">
        <v>44338</v>
      </c>
      <c r="B12313" s="81" t="s">
        <v>20</v>
      </c>
      <c r="C12313" s="460" t="s">
        <v>1151</v>
      </c>
      <c r="D12313" s="459">
        <v>6</v>
      </c>
      <c r="E12313" s="81"/>
    </row>
    <row r="12314" spans="1:5" x14ac:dyDescent="0.25">
      <c r="A12314" s="458">
        <v>44338</v>
      </c>
      <c r="B12314" s="81" t="s">
        <v>20</v>
      </c>
      <c r="C12314" s="81" t="s">
        <v>20</v>
      </c>
      <c r="D12314" s="459">
        <v>134</v>
      </c>
      <c r="E12314" s="81"/>
    </row>
    <row r="12315" spans="1:5" x14ac:dyDescent="0.25">
      <c r="A12315" s="458">
        <v>44338</v>
      </c>
      <c r="B12315" s="81" t="s">
        <v>20</v>
      </c>
      <c r="C12315" s="81" t="s">
        <v>363</v>
      </c>
      <c r="D12315" s="459">
        <v>1</v>
      </c>
      <c r="E12315" s="81"/>
    </row>
    <row r="12316" spans="1:5" x14ac:dyDescent="0.25">
      <c r="A12316" s="458">
        <v>44338</v>
      </c>
      <c r="B12316" s="81" t="s">
        <v>20</v>
      </c>
      <c r="C12316" s="81" t="s">
        <v>648</v>
      </c>
      <c r="D12316" s="459">
        <v>3</v>
      </c>
      <c r="E12316" s="81"/>
    </row>
    <row r="12317" spans="1:5" x14ac:dyDescent="0.25">
      <c r="A12317" s="458">
        <v>44338</v>
      </c>
      <c r="B12317" s="81" t="s">
        <v>20</v>
      </c>
      <c r="C12317" s="81" t="s">
        <v>861</v>
      </c>
      <c r="D12317" s="459">
        <v>1</v>
      </c>
      <c r="E12317" s="81"/>
    </row>
    <row r="12318" spans="1:5" x14ac:dyDescent="0.25">
      <c r="A12318" s="458">
        <v>44338</v>
      </c>
      <c r="B12318" s="81" t="s">
        <v>13</v>
      </c>
      <c r="C12318" s="460" t="s">
        <v>93</v>
      </c>
      <c r="D12318" s="459">
        <v>1</v>
      </c>
      <c r="E12318" s="81"/>
    </row>
    <row r="12319" spans="1:5" x14ac:dyDescent="0.25">
      <c r="A12319" s="458">
        <v>44338</v>
      </c>
      <c r="B12319" s="81" t="s">
        <v>13</v>
      </c>
      <c r="C12319" s="460" t="s">
        <v>1157</v>
      </c>
      <c r="D12319" s="459">
        <v>1</v>
      </c>
      <c r="E12319" s="81"/>
    </row>
    <row r="12320" spans="1:5" x14ac:dyDescent="0.25">
      <c r="A12320" s="458">
        <v>44338</v>
      </c>
      <c r="B12320" s="81" t="s">
        <v>13</v>
      </c>
      <c r="C12320" s="460" t="s">
        <v>1158</v>
      </c>
      <c r="D12320" s="459">
        <v>1</v>
      </c>
      <c r="E12320" s="81"/>
    </row>
    <row r="12321" spans="1:5" x14ac:dyDescent="0.25">
      <c r="A12321" s="458">
        <v>44338</v>
      </c>
      <c r="B12321" s="81" t="s">
        <v>13</v>
      </c>
      <c r="C12321" s="460" t="s">
        <v>1161</v>
      </c>
      <c r="D12321" s="459">
        <v>1</v>
      </c>
      <c r="E12321" s="81"/>
    </row>
    <row r="12322" spans="1:5" x14ac:dyDescent="0.25">
      <c r="A12322" s="458">
        <v>44338</v>
      </c>
      <c r="B12322" s="81" t="s">
        <v>13</v>
      </c>
      <c r="C12322" s="460" t="s">
        <v>1162</v>
      </c>
      <c r="D12322" s="459">
        <v>1</v>
      </c>
      <c r="E12322" s="81"/>
    </row>
    <row r="12323" spans="1:5" x14ac:dyDescent="0.25">
      <c r="A12323" s="458">
        <v>44338</v>
      </c>
      <c r="B12323" s="81" t="s">
        <v>13</v>
      </c>
      <c r="C12323" s="81" t="s">
        <v>13</v>
      </c>
      <c r="D12323" s="459">
        <v>33</v>
      </c>
      <c r="E12323" s="81"/>
    </row>
    <row r="12324" spans="1:5" x14ac:dyDescent="0.25">
      <c r="A12324" s="458">
        <v>44338</v>
      </c>
      <c r="B12324" s="81" t="s">
        <v>13</v>
      </c>
      <c r="C12324" s="460" t="s">
        <v>1165</v>
      </c>
      <c r="D12324" s="459">
        <v>5</v>
      </c>
      <c r="E12324" s="81"/>
    </row>
    <row r="12325" spans="1:5" x14ac:dyDescent="0.25">
      <c r="A12325" s="458">
        <v>44338</v>
      </c>
      <c r="B12325" s="81" t="s">
        <v>13</v>
      </c>
      <c r="C12325" s="460" t="s">
        <v>1167</v>
      </c>
      <c r="D12325" s="459">
        <v>4</v>
      </c>
      <c r="E12325" s="81"/>
    </row>
    <row r="12326" spans="1:5" x14ac:dyDescent="0.25">
      <c r="A12326" s="458">
        <v>44338</v>
      </c>
      <c r="B12326" s="81" t="s">
        <v>24</v>
      </c>
      <c r="C12326" s="81" t="s">
        <v>23</v>
      </c>
      <c r="D12326" s="459">
        <v>24</v>
      </c>
      <c r="E12326" s="81"/>
    </row>
    <row r="12327" spans="1:5" x14ac:dyDescent="0.25">
      <c r="A12327" s="458">
        <v>44338</v>
      </c>
      <c r="B12327" s="81" t="s">
        <v>24</v>
      </c>
      <c r="C12327" s="81" t="s">
        <v>24</v>
      </c>
      <c r="D12327" s="459">
        <v>7</v>
      </c>
      <c r="E12327" s="81"/>
    </row>
    <row r="12328" spans="1:5" x14ac:dyDescent="0.25">
      <c r="A12328" s="458">
        <v>44338</v>
      </c>
      <c r="B12328" s="81" t="s">
        <v>24</v>
      </c>
      <c r="C12328" s="81" t="s">
        <v>37</v>
      </c>
      <c r="D12328" s="459">
        <v>1</v>
      </c>
      <c r="E12328" s="81"/>
    </row>
    <row r="12329" spans="1:5" x14ac:dyDescent="0.25">
      <c r="A12329" s="458">
        <v>44338</v>
      </c>
      <c r="B12329" s="81" t="s">
        <v>24</v>
      </c>
      <c r="C12329" s="81" t="s">
        <v>36</v>
      </c>
      <c r="D12329" s="459">
        <v>2</v>
      </c>
      <c r="E12329" s="81"/>
    </row>
    <row r="12330" spans="1:5" x14ac:dyDescent="0.25">
      <c r="A12330" s="458">
        <v>44338</v>
      </c>
      <c r="B12330" s="81" t="s">
        <v>47</v>
      </c>
      <c r="C12330" s="81" t="s">
        <v>1033</v>
      </c>
      <c r="D12330" s="459">
        <v>5</v>
      </c>
      <c r="E12330" s="81"/>
    </row>
    <row r="12331" spans="1:5" x14ac:dyDescent="0.25">
      <c r="A12331" s="458">
        <v>44338</v>
      </c>
      <c r="B12331" s="81" t="s">
        <v>47</v>
      </c>
      <c r="C12331" s="81" t="s">
        <v>47</v>
      </c>
      <c r="D12331" s="459">
        <v>9</v>
      </c>
      <c r="E12331" s="81"/>
    </row>
    <row r="12332" spans="1:5" x14ac:dyDescent="0.25">
      <c r="A12332" s="458">
        <v>44338</v>
      </c>
      <c r="B12332" s="81" t="s">
        <v>47</v>
      </c>
      <c r="C12332" s="81" t="s">
        <v>906</v>
      </c>
      <c r="D12332" s="459">
        <v>3</v>
      </c>
      <c r="E12332" s="81"/>
    </row>
    <row r="12333" spans="1:5" x14ac:dyDescent="0.25">
      <c r="A12333" s="458">
        <v>44338</v>
      </c>
      <c r="B12333" s="81" t="s">
        <v>48</v>
      </c>
      <c r="C12333" s="460" t="s">
        <v>1380</v>
      </c>
      <c r="D12333" s="459">
        <v>4</v>
      </c>
      <c r="E12333" s="81"/>
    </row>
    <row r="12334" spans="1:5" x14ac:dyDescent="0.25">
      <c r="A12334" s="458">
        <v>44338</v>
      </c>
      <c r="B12334" s="81" t="s">
        <v>7</v>
      </c>
      <c r="C12334" s="460" t="s">
        <v>1191</v>
      </c>
      <c r="D12334" s="459">
        <v>6</v>
      </c>
      <c r="E12334" s="81"/>
    </row>
    <row r="12335" spans="1:5" x14ac:dyDescent="0.25">
      <c r="A12335" s="458">
        <v>44338</v>
      </c>
      <c r="B12335" s="81" t="s">
        <v>7</v>
      </c>
      <c r="C12335" s="81" t="s">
        <v>7</v>
      </c>
      <c r="D12335" s="459">
        <v>35</v>
      </c>
      <c r="E12335" s="81"/>
    </row>
    <row r="12336" spans="1:5" x14ac:dyDescent="0.25">
      <c r="A12336" s="458">
        <v>44338</v>
      </c>
      <c r="B12336" s="81" t="s">
        <v>9</v>
      </c>
      <c r="C12336" s="460" t="s">
        <v>1192</v>
      </c>
      <c r="D12336" s="459">
        <v>2</v>
      </c>
      <c r="E12336" s="81"/>
    </row>
    <row r="12337" spans="1:5" x14ac:dyDescent="0.25">
      <c r="A12337" s="458">
        <v>44338</v>
      </c>
      <c r="B12337" s="81" t="s">
        <v>9</v>
      </c>
      <c r="C12337" s="460" t="s">
        <v>1199</v>
      </c>
      <c r="D12337" s="459">
        <v>1</v>
      </c>
      <c r="E12337" s="81"/>
    </row>
    <row r="12338" spans="1:5" x14ac:dyDescent="0.25">
      <c r="A12338" s="458">
        <v>44338</v>
      </c>
      <c r="B12338" s="81" t="s">
        <v>9</v>
      </c>
      <c r="C12338" s="81" t="s">
        <v>9</v>
      </c>
      <c r="D12338" s="459">
        <v>131</v>
      </c>
      <c r="E12338" s="81"/>
    </row>
    <row r="12339" spans="1:5" x14ac:dyDescent="0.25">
      <c r="A12339" s="458">
        <v>44338</v>
      </c>
      <c r="B12339" s="81" t="s">
        <v>9</v>
      </c>
      <c r="C12339" s="81" t="s">
        <v>17</v>
      </c>
      <c r="D12339" s="459">
        <v>12</v>
      </c>
      <c r="E12339" s="81"/>
    </row>
    <row r="12340" spans="1:5" x14ac:dyDescent="0.25">
      <c r="A12340" s="458">
        <v>44338</v>
      </c>
      <c r="B12340" s="81" t="s">
        <v>9</v>
      </c>
      <c r="C12340" s="460" t="s">
        <v>1202</v>
      </c>
      <c r="D12340" s="459">
        <v>6</v>
      </c>
      <c r="E12340" s="81"/>
    </row>
    <row r="12341" spans="1:5" x14ac:dyDescent="0.25">
      <c r="A12341" s="458">
        <v>44338</v>
      </c>
      <c r="B12341" s="81" t="s">
        <v>9</v>
      </c>
      <c r="C12341" s="81" t="s">
        <v>143</v>
      </c>
      <c r="D12341" s="459">
        <v>17</v>
      </c>
      <c r="E12341" s="81"/>
    </row>
    <row r="12342" spans="1:5" x14ac:dyDescent="0.25">
      <c r="A12342" s="458">
        <v>44338</v>
      </c>
      <c r="B12342" s="81" t="s">
        <v>15</v>
      </c>
      <c r="C12342" s="81" t="s">
        <v>107</v>
      </c>
      <c r="D12342" s="459">
        <v>10</v>
      </c>
      <c r="E12342" s="81"/>
    </row>
    <row r="12343" spans="1:5" x14ac:dyDescent="0.25">
      <c r="A12343" s="458">
        <v>44338</v>
      </c>
      <c r="B12343" s="81" t="s">
        <v>15</v>
      </c>
      <c r="C12343" s="81" t="s">
        <v>1139</v>
      </c>
      <c r="D12343" s="459">
        <v>3</v>
      </c>
      <c r="E12343" s="81"/>
    </row>
    <row r="12344" spans="1:5" x14ac:dyDescent="0.25">
      <c r="A12344" s="458">
        <v>44338</v>
      </c>
      <c r="B12344" s="81" t="s">
        <v>15</v>
      </c>
      <c r="C12344" s="81" t="s">
        <v>620</v>
      </c>
      <c r="D12344" s="459">
        <v>2</v>
      </c>
      <c r="E12344" s="81"/>
    </row>
    <row r="12345" spans="1:5" x14ac:dyDescent="0.25">
      <c r="A12345" s="458">
        <v>44338</v>
      </c>
      <c r="B12345" s="81" t="s">
        <v>15</v>
      </c>
      <c r="C12345" s="81" t="s">
        <v>283</v>
      </c>
      <c r="D12345" s="459">
        <v>3</v>
      </c>
      <c r="E12345" s="81"/>
    </row>
    <row r="12346" spans="1:5" x14ac:dyDescent="0.25">
      <c r="A12346" s="458">
        <v>44338</v>
      </c>
      <c r="B12346" s="81" t="s">
        <v>11</v>
      </c>
      <c r="C12346" s="81" t="s">
        <v>11</v>
      </c>
      <c r="D12346" s="459">
        <v>38</v>
      </c>
      <c r="E12346" s="81"/>
    </row>
    <row r="12347" spans="1:5" x14ac:dyDescent="0.25">
      <c r="A12347" s="458">
        <v>44338</v>
      </c>
      <c r="B12347" s="81" t="s">
        <v>11</v>
      </c>
      <c r="C12347" s="81" t="s">
        <v>840</v>
      </c>
      <c r="D12347" s="459">
        <v>1</v>
      </c>
      <c r="E12347" s="81"/>
    </row>
    <row r="12348" spans="1:5" x14ac:dyDescent="0.25">
      <c r="A12348" s="458">
        <v>44338</v>
      </c>
      <c r="B12348" s="81" t="s">
        <v>11</v>
      </c>
      <c r="C12348" s="460" t="s">
        <v>1214</v>
      </c>
      <c r="D12348" s="459">
        <v>1</v>
      </c>
      <c r="E12348" s="81"/>
    </row>
    <row r="12349" spans="1:5" x14ac:dyDescent="0.25">
      <c r="A12349" s="458">
        <v>44338</v>
      </c>
      <c r="B12349" s="81" t="s">
        <v>12</v>
      </c>
      <c r="C12349" s="81" t="s">
        <v>73</v>
      </c>
      <c r="D12349" s="459">
        <v>1</v>
      </c>
      <c r="E12349" s="81"/>
    </row>
    <row r="12350" spans="1:5" x14ac:dyDescent="0.25">
      <c r="A12350" s="458">
        <v>44338</v>
      </c>
      <c r="B12350" s="81" t="s">
        <v>12</v>
      </c>
      <c r="C12350" s="81" t="s">
        <v>12</v>
      </c>
      <c r="D12350" s="459">
        <v>7</v>
      </c>
      <c r="E12350" s="81"/>
    </row>
    <row r="12351" spans="1:5" x14ac:dyDescent="0.25">
      <c r="A12351" s="458">
        <v>44338</v>
      </c>
      <c r="B12351" s="81" t="s">
        <v>8</v>
      </c>
      <c r="C12351" s="460" t="s">
        <v>1226</v>
      </c>
      <c r="D12351" s="459">
        <v>1</v>
      </c>
      <c r="E12351" s="81"/>
    </row>
    <row r="12352" spans="1:5" x14ac:dyDescent="0.25">
      <c r="A12352" s="458">
        <v>44338</v>
      </c>
      <c r="B12352" s="81" t="s">
        <v>8</v>
      </c>
      <c r="C12352" s="460" t="s">
        <v>1232</v>
      </c>
      <c r="D12352" s="459">
        <v>3</v>
      </c>
      <c r="E12352" s="81"/>
    </row>
    <row r="12353" spans="1:5" x14ac:dyDescent="0.25">
      <c r="A12353" s="458">
        <v>44338</v>
      </c>
      <c r="B12353" s="81" t="s">
        <v>8</v>
      </c>
      <c r="C12353" s="81" t="s">
        <v>58</v>
      </c>
      <c r="D12353" s="459">
        <v>2</v>
      </c>
      <c r="E12353" s="81"/>
    </row>
    <row r="12354" spans="1:5" x14ac:dyDescent="0.25">
      <c r="A12354" s="458">
        <v>44338</v>
      </c>
      <c r="B12354" s="81" t="s">
        <v>8</v>
      </c>
      <c r="C12354" s="81" t="s">
        <v>113</v>
      </c>
      <c r="D12354" s="459">
        <v>1</v>
      </c>
      <c r="E12354" s="81"/>
    </row>
    <row r="12355" spans="1:5" x14ac:dyDescent="0.25">
      <c r="A12355" s="458">
        <v>44338</v>
      </c>
      <c r="B12355" s="81" t="s">
        <v>8</v>
      </c>
      <c r="C12355" s="81" t="s">
        <v>593</v>
      </c>
      <c r="D12355" s="459">
        <v>1</v>
      </c>
      <c r="E12355" s="81"/>
    </row>
    <row r="12356" spans="1:5" x14ac:dyDescent="0.25">
      <c r="A12356" s="458">
        <v>44338</v>
      </c>
      <c r="B12356" s="81" t="s">
        <v>8</v>
      </c>
      <c r="C12356" s="81" t="s">
        <v>140</v>
      </c>
      <c r="D12356" s="459">
        <v>2</v>
      </c>
      <c r="E12356" s="81"/>
    </row>
    <row r="12357" spans="1:5" x14ac:dyDescent="0.25">
      <c r="A12357" s="458">
        <v>44338</v>
      </c>
      <c r="B12357" s="81" t="s">
        <v>8</v>
      </c>
      <c r="C12357" s="81" t="s">
        <v>132</v>
      </c>
      <c r="D12357" s="459">
        <v>8</v>
      </c>
      <c r="E12357" s="81"/>
    </row>
    <row r="12358" spans="1:5" x14ac:dyDescent="0.25">
      <c r="A12358" s="458">
        <v>44338</v>
      </c>
      <c r="B12358" s="81" t="s">
        <v>8</v>
      </c>
      <c r="C12358" s="81" t="s">
        <v>203</v>
      </c>
      <c r="D12358" s="459">
        <v>14</v>
      </c>
      <c r="E12358" s="81"/>
    </row>
    <row r="12359" spans="1:5" x14ac:dyDescent="0.25">
      <c r="A12359" s="458">
        <v>44338</v>
      </c>
      <c r="B12359" s="81" t="s">
        <v>8</v>
      </c>
      <c r="C12359" s="81" t="s">
        <v>40</v>
      </c>
      <c r="D12359" s="459">
        <v>5</v>
      </c>
      <c r="E12359" s="81"/>
    </row>
    <row r="12360" spans="1:5" x14ac:dyDescent="0.25">
      <c r="A12360" s="458">
        <v>44338</v>
      </c>
      <c r="B12360" s="81" t="s">
        <v>8</v>
      </c>
      <c r="C12360" s="81" t="s">
        <v>8</v>
      </c>
      <c r="D12360" s="459">
        <v>178</v>
      </c>
      <c r="E12360" s="81"/>
    </row>
    <row r="12361" spans="1:5" x14ac:dyDescent="0.25">
      <c r="A12361" s="458">
        <v>44338</v>
      </c>
      <c r="B12361" s="81" t="s">
        <v>8</v>
      </c>
      <c r="C12361" s="81" t="s">
        <v>31</v>
      </c>
      <c r="D12361" s="459">
        <v>11</v>
      </c>
      <c r="E12361" s="81"/>
    </row>
    <row r="12362" spans="1:5" x14ac:dyDescent="0.25">
      <c r="A12362" s="458">
        <v>44338</v>
      </c>
      <c r="B12362" s="81" t="s">
        <v>8</v>
      </c>
      <c r="C12362" s="81" t="s">
        <v>79</v>
      </c>
      <c r="D12362" s="459">
        <v>2</v>
      </c>
      <c r="E12362" s="81"/>
    </row>
    <row r="12363" spans="1:5" x14ac:dyDescent="0.25">
      <c r="A12363" s="458">
        <v>44338</v>
      </c>
      <c r="B12363" s="81" t="s">
        <v>8</v>
      </c>
      <c r="C12363" s="81" t="s">
        <v>592</v>
      </c>
      <c r="D12363" s="459">
        <v>2</v>
      </c>
      <c r="E12363" s="81"/>
    </row>
    <row r="12364" spans="1:5" x14ac:dyDescent="0.25">
      <c r="A12364" s="458">
        <v>44338</v>
      </c>
      <c r="B12364" s="81" t="s">
        <v>8</v>
      </c>
      <c r="C12364" s="81" t="s">
        <v>110</v>
      </c>
      <c r="D12364" s="459">
        <v>19</v>
      </c>
      <c r="E12364" s="81"/>
    </row>
    <row r="12365" spans="1:5" x14ac:dyDescent="0.25">
      <c r="A12365" s="458">
        <v>44338</v>
      </c>
      <c r="B12365" s="81" t="s">
        <v>49</v>
      </c>
      <c r="C12365" s="460" t="s">
        <v>1245</v>
      </c>
      <c r="D12365" s="459">
        <v>1</v>
      </c>
      <c r="E12365" s="81"/>
    </row>
    <row r="12366" spans="1:5" x14ac:dyDescent="0.25">
      <c r="A12366" s="458">
        <v>44338</v>
      </c>
      <c r="B12366" s="81" t="s">
        <v>49</v>
      </c>
      <c r="C12366" s="460" t="s">
        <v>1246</v>
      </c>
      <c r="D12366" s="459">
        <v>17</v>
      </c>
      <c r="E12366" s="81"/>
    </row>
    <row r="12367" spans="1:5" x14ac:dyDescent="0.25">
      <c r="A12367" s="458">
        <v>44338</v>
      </c>
      <c r="B12367" s="81" t="s">
        <v>49</v>
      </c>
      <c r="C12367" s="81" t="s">
        <v>49</v>
      </c>
      <c r="D12367" s="459">
        <v>44</v>
      </c>
      <c r="E12367" s="81"/>
    </row>
    <row r="12368" spans="1:5" x14ac:dyDescent="0.25">
      <c r="A12368" s="458">
        <v>44338</v>
      </c>
      <c r="B12368" s="81" t="s">
        <v>50</v>
      </c>
      <c r="C12368" s="460" t="s">
        <v>1247</v>
      </c>
      <c r="D12368" s="459">
        <v>1</v>
      </c>
      <c r="E12368" s="81"/>
    </row>
    <row r="12369" spans="1:5" x14ac:dyDescent="0.25">
      <c r="A12369" s="458">
        <v>44338</v>
      </c>
      <c r="B12369" s="81" t="s">
        <v>50</v>
      </c>
      <c r="C12369" s="460" t="s">
        <v>1250</v>
      </c>
      <c r="D12369" s="459">
        <v>1</v>
      </c>
      <c r="E12369" s="81"/>
    </row>
    <row r="12370" spans="1:5" x14ac:dyDescent="0.25">
      <c r="A12370" s="458">
        <v>44338</v>
      </c>
      <c r="B12370" s="81" t="s">
        <v>50</v>
      </c>
      <c r="C12370" s="81" t="s">
        <v>805</v>
      </c>
      <c r="D12370" s="459">
        <v>1</v>
      </c>
      <c r="E12370" s="81"/>
    </row>
    <row r="12371" spans="1:5" x14ac:dyDescent="0.25">
      <c r="A12371" s="458">
        <v>44338</v>
      </c>
      <c r="B12371" s="81" t="s">
        <v>50</v>
      </c>
      <c r="C12371" s="116" t="s">
        <v>1140</v>
      </c>
      <c r="D12371" s="459">
        <v>1</v>
      </c>
      <c r="E12371" s="81"/>
    </row>
    <row r="12372" spans="1:5" x14ac:dyDescent="0.25">
      <c r="A12372" s="458">
        <v>44338</v>
      </c>
      <c r="B12372" s="81" t="s">
        <v>50</v>
      </c>
      <c r="C12372" s="81" t="s">
        <v>365</v>
      </c>
      <c r="D12372" s="459">
        <v>9</v>
      </c>
      <c r="E12372" s="81"/>
    </row>
    <row r="12373" spans="1:5" x14ac:dyDescent="0.25">
      <c r="A12373" s="458">
        <v>44338</v>
      </c>
      <c r="B12373" s="81" t="s">
        <v>27</v>
      </c>
      <c r="C12373" s="81" t="s">
        <v>139</v>
      </c>
      <c r="D12373" s="459">
        <v>15</v>
      </c>
      <c r="E12373" s="81"/>
    </row>
    <row r="12374" spans="1:5" x14ac:dyDescent="0.25">
      <c r="A12374" s="458">
        <v>44338</v>
      </c>
      <c r="B12374" s="81" t="s">
        <v>27</v>
      </c>
      <c r="C12374" s="81" t="s">
        <v>233</v>
      </c>
      <c r="D12374" s="459">
        <v>2</v>
      </c>
      <c r="E12374" s="81"/>
    </row>
    <row r="12375" spans="1:5" x14ac:dyDescent="0.25">
      <c r="A12375" s="458">
        <v>44338</v>
      </c>
      <c r="B12375" s="81" t="s">
        <v>27</v>
      </c>
      <c r="C12375" s="81" t="s">
        <v>43</v>
      </c>
      <c r="D12375" s="459">
        <v>74</v>
      </c>
      <c r="E12375" s="81"/>
    </row>
    <row r="12376" spans="1:5" x14ac:dyDescent="0.25">
      <c r="A12376" s="458">
        <v>44338</v>
      </c>
      <c r="B12376" s="81" t="s">
        <v>27</v>
      </c>
      <c r="C12376" s="81" t="s">
        <v>619</v>
      </c>
      <c r="D12376" s="459">
        <v>3</v>
      </c>
      <c r="E12376" s="81"/>
    </row>
    <row r="12377" spans="1:5" x14ac:dyDescent="0.25">
      <c r="A12377" s="458">
        <v>44338</v>
      </c>
      <c r="B12377" s="81" t="s">
        <v>51</v>
      </c>
      <c r="C12377" s="460" t="s">
        <v>677</v>
      </c>
      <c r="D12377" s="459">
        <v>1</v>
      </c>
      <c r="E12377" s="81"/>
    </row>
    <row r="12378" spans="1:5" x14ac:dyDescent="0.25">
      <c r="A12378" s="458">
        <v>44338</v>
      </c>
      <c r="B12378" s="81" t="s">
        <v>51</v>
      </c>
      <c r="C12378" s="81" t="s">
        <v>51</v>
      </c>
      <c r="D12378" s="459">
        <v>19</v>
      </c>
      <c r="E12378" s="81"/>
    </row>
    <row r="12379" spans="1:5" x14ac:dyDescent="0.25">
      <c r="A12379" s="458">
        <v>44338</v>
      </c>
      <c r="B12379" s="81" t="s">
        <v>10</v>
      </c>
      <c r="C12379" s="81" t="s">
        <v>340</v>
      </c>
      <c r="D12379" s="459">
        <v>2</v>
      </c>
      <c r="E12379" s="81"/>
    </row>
    <row r="12380" spans="1:5" x14ac:dyDescent="0.25">
      <c r="A12380" s="458">
        <v>44338</v>
      </c>
      <c r="B12380" s="81" t="s">
        <v>10</v>
      </c>
      <c r="C12380" s="81" t="s">
        <v>10</v>
      </c>
      <c r="D12380" s="459">
        <v>20</v>
      </c>
      <c r="E12380" s="81"/>
    </row>
    <row r="12381" spans="1:5" x14ac:dyDescent="0.25">
      <c r="A12381" s="458">
        <v>44339</v>
      </c>
      <c r="B12381" s="81" t="s">
        <v>14</v>
      </c>
      <c r="C12381" s="81" t="s">
        <v>14</v>
      </c>
      <c r="D12381" s="459">
        <v>0</v>
      </c>
      <c r="E12381" s="81"/>
    </row>
    <row r="12382" spans="1:5" x14ac:dyDescent="0.25">
      <c r="A12382" s="458">
        <v>44339</v>
      </c>
      <c r="B12382" s="81" t="s">
        <v>20</v>
      </c>
      <c r="C12382" s="81" t="s">
        <v>20</v>
      </c>
      <c r="D12382" s="459">
        <v>0</v>
      </c>
      <c r="E12382" s="81"/>
    </row>
    <row r="12383" spans="1:5" x14ac:dyDescent="0.25">
      <c r="A12383" s="458">
        <v>44339</v>
      </c>
      <c r="B12383" s="81" t="s">
        <v>13</v>
      </c>
      <c r="C12383" s="81" t="s">
        <v>13</v>
      </c>
      <c r="D12383" s="459">
        <v>0</v>
      </c>
      <c r="E12383" s="81"/>
    </row>
    <row r="12384" spans="1:5" x14ac:dyDescent="0.25">
      <c r="A12384" s="458">
        <v>44339</v>
      </c>
      <c r="B12384" s="81" t="s">
        <v>24</v>
      </c>
      <c r="C12384" s="81" t="s">
        <v>24</v>
      </c>
      <c r="D12384" s="459">
        <v>0</v>
      </c>
      <c r="E12384" s="81"/>
    </row>
    <row r="12385" spans="1:5" x14ac:dyDescent="0.25">
      <c r="A12385" s="458">
        <v>44339</v>
      </c>
      <c r="B12385" s="81" t="s">
        <v>47</v>
      </c>
      <c r="C12385" s="81" t="s">
        <v>47</v>
      </c>
      <c r="D12385" s="459">
        <v>0</v>
      </c>
      <c r="E12385" s="81"/>
    </row>
    <row r="12386" spans="1:5" x14ac:dyDescent="0.25">
      <c r="A12386" s="458">
        <v>44339</v>
      </c>
      <c r="B12386" s="81" t="s">
        <v>48</v>
      </c>
      <c r="C12386" s="460" t="s">
        <v>1380</v>
      </c>
      <c r="D12386" s="459">
        <v>0</v>
      </c>
      <c r="E12386" s="81"/>
    </row>
    <row r="12387" spans="1:5" x14ac:dyDescent="0.25">
      <c r="A12387" s="458">
        <v>44339</v>
      </c>
      <c r="B12387" s="81" t="s">
        <v>7</v>
      </c>
      <c r="C12387" s="81" t="s">
        <v>7</v>
      </c>
      <c r="D12387" s="459">
        <v>0</v>
      </c>
      <c r="E12387" s="81"/>
    </row>
    <row r="12388" spans="1:5" x14ac:dyDescent="0.25">
      <c r="A12388" s="458">
        <v>44339</v>
      </c>
      <c r="B12388" s="81" t="s">
        <v>9</v>
      </c>
      <c r="C12388" s="81" t="s">
        <v>9</v>
      </c>
      <c r="D12388" s="459">
        <v>0</v>
      </c>
      <c r="E12388" s="81"/>
    </row>
    <row r="12389" spans="1:5" x14ac:dyDescent="0.25">
      <c r="A12389" s="458">
        <v>44339</v>
      </c>
      <c r="B12389" s="81" t="s">
        <v>15</v>
      </c>
      <c r="C12389" s="81" t="s">
        <v>1139</v>
      </c>
      <c r="D12389" s="459">
        <v>0</v>
      </c>
      <c r="E12389" s="81"/>
    </row>
    <row r="12390" spans="1:5" x14ac:dyDescent="0.25">
      <c r="A12390" s="458">
        <v>44339</v>
      </c>
      <c r="B12390" s="81" t="s">
        <v>11</v>
      </c>
      <c r="C12390" s="81" t="s">
        <v>11</v>
      </c>
      <c r="D12390" s="459">
        <v>0</v>
      </c>
      <c r="E12390" s="81"/>
    </row>
    <row r="12391" spans="1:5" x14ac:dyDescent="0.25">
      <c r="A12391" s="458">
        <v>44339</v>
      </c>
      <c r="B12391" s="81" t="s">
        <v>12</v>
      </c>
      <c r="C12391" s="81" t="s">
        <v>12</v>
      </c>
      <c r="D12391" s="459">
        <v>0</v>
      </c>
      <c r="E12391" s="81"/>
    </row>
    <row r="12392" spans="1:5" x14ac:dyDescent="0.25">
      <c r="A12392" s="458">
        <v>44339</v>
      </c>
      <c r="B12392" s="81" t="s">
        <v>8</v>
      </c>
      <c r="C12392" s="81" t="s">
        <v>8</v>
      </c>
      <c r="D12392" s="459">
        <v>0</v>
      </c>
      <c r="E12392" s="81"/>
    </row>
    <row r="12393" spans="1:5" x14ac:dyDescent="0.25">
      <c r="A12393" s="458">
        <v>44339</v>
      </c>
      <c r="B12393" s="81" t="s">
        <v>49</v>
      </c>
      <c r="C12393" s="81" t="s">
        <v>49</v>
      </c>
      <c r="D12393" s="459">
        <v>0</v>
      </c>
      <c r="E12393" s="81"/>
    </row>
    <row r="12394" spans="1:5" x14ac:dyDescent="0.25">
      <c r="A12394" s="458">
        <v>44339</v>
      </c>
      <c r="B12394" s="81" t="s">
        <v>50</v>
      </c>
      <c r="C12394" s="81" t="s">
        <v>365</v>
      </c>
      <c r="D12394" s="459">
        <v>0</v>
      </c>
      <c r="E12394" s="81"/>
    </row>
    <row r="12395" spans="1:5" x14ac:dyDescent="0.25">
      <c r="A12395" s="458">
        <v>44339</v>
      </c>
      <c r="B12395" s="81" t="s">
        <v>27</v>
      </c>
      <c r="C12395" s="460" t="s">
        <v>43</v>
      </c>
      <c r="D12395" s="459">
        <v>0</v>
      </c>
      <c r="E12395" s="81"/>
    </row>
    <row r="12396" spans="1:5" x14ac:dyDescent="0.25">
      <c r="A12396" s="458">
        <v>44339</v>
      </c>
      <c r="B12396" s="81" t="s">
        <v>51</v>
      </c>
      <c r="C12396" s="81" t="s">
        <v>51</v>
      </c>
      <c r="D12396" s="459">
        <v>0</v>
      </c>
      <c r="E12396" s="81"/>
    </row>
    <row r="12397" spans="1:5" x14ac:dyDescent="0.25">
      <c r="A12397" s="458">
        <v>44339</v>
      </c>
      <c r="B12397" s="81" t="s">
        <v>10</v>
      </c>
      <c r="C12397" s="81" t="s">
        <v>10</v>
      </c>
      <c r="D12397" s="459">
        <v>0</v>
      </c>
      <c r="E12397" s="81"/>
    </row>
    <row r="12398" spans="1:5" x14ac:dyDescent="0.25">
      <c r="A12398" s="458">
        <v>44340</v>
      </c>
      <c r="B12398" s="81" t="s">
        <v>14</v>
      </c>
      <c r="C12398" s="81" t="s">
        <v>14</v>
      </c>
      <c r="D12398" s="459">
        <v>86</v>
      </c>
      <c r="E12398" s="81"/>
    </row>
    <row r="12399" spans="1:5" x14ac:dyDescent="0.25">
      <c r="A12399" s="458">
        <v>44340</v>
      </c>
      <c r="B12399" s="81" t="s">
        <v>14</v>
      </c>
      <c r="C12399" s="81" t="s">
        <v>1020</v>
      </c>
      <c r="D12399" s="459">
        <v>5</v>
      </c>
      <c r="E12399" s="81"/>
    </row>
    <row r="12400" spans="1:5" x14ac:dyDescent="0.25">
      <c r="A12400" s="458">
        <v>44340</v>
      </c>
      <c r="B12400" s="81" t="s">
        <v>14</v>
      </c>
      <c r="C12400" s="460" t="s">
        <v>1150</v>
      </c>
      <c r="D12400" s="459">
        <v>3</v>
      </c>
      <c r="E12400" s="81"/>
    </row>
    <row r="12401" spans="1:5" x14ac:dyDescent="0.25">
      <c r="A12401" s="458">
        <v>44340</v>
      </c>
      <c r="B12401" s="81" t="s">
        <v>14</v>
      </c>
      <c r="C12401" s="81" t="s">
        <v>16</v>
      </c>
      <c r="D12401" s="459">
        <v>35</v>
      </c>
      <c r="E12401" s="81"/>
    </row>
    <row r="12402" spans="1:5" x14ac:dyDescent="0.25">
      <c r="A12402" s="458">
        <v>44340</v>
      </c>
      <c r="B12402" s="81" t="s">
        <v>14</v>
      </c>
      <c r="C12402" s="81" t="s">
        <v>794</v>
      </c>
      <c r="D12402" s="459">
        <v>3</v>
      </c>
      <c r="E12402" s="81"/>
    </row>
    <row r="12403" spans="1:5" x14ac:dyDescent="0.25">
      <c r="A12403" s="458">
        <v>44340</v>
      </c>
      <c r="B12403" s="81" t="s">
        <v>14</v>
      </c>
      <c r="C12403" s="81" t="s">
        <v>84</v>
      </c>
      <c r="D12403" s="459">
        <v>27</v>
      </c>
      <c r="E12403" s="81"/>
    </row>
    <row r="12404" spans="1:5" x14ac:dyDescent="0.25">
      <c r="A12404" s="458">
        <v>44340</v>
      </c>
      <c r="B12404" s="81" t="s">
        <v>20</v>
      </c>
      <c r="C12404" s="460" t="s">
        <v>1151</v>
      </c>
      <c r="D12404" s="459">
        <v>5</v>
      </c>
      <c r="E12404" s="81"/>
    </row>
    <row r="12405" spans="1:5" x14ac:dyDescent="0.25">
      <c r="A12405" s="458">
        <v>44340</v>
      </c>
      <c r="B12405" s="81" t="s">
        <v>20</v>
      </c>
      <c r="C12405" s="116" t="s">
        <v>1152</v>
      </c>
      <c r="D12405" s="459">
        <v>2</v>
      </c>
      <c r="E12405" s="81"/>
    </row>
    <row r="12406" spans="1:5" x14ac:dyDescent="0.25">
      <c r="A12406" s="458">
        <v>44340</v>
      </c>
      <c r="B12406" s="81" t="s">
        <v>20</v>
      </c>
      <c r="C12406" s="81" t="s">
        <v>20</v>
      </c>
      <c r="D12406" s="459">
        <v>201</v>
      </c>
      <c r="E12406" s="81"/>
    </row>
    <row r="12407" spans="1:5" x14ac:dyDescent="0.25">
      <c r="A12407" s="458">
        <v>44340</v>
      </c>
      <c r="B12407" s="81" t="s">
        <v>20</v>
      </c>
      <c r="C12407" s="460" t="s">
        <v>1154</v>
      </c>
      <c r="D12407" s="459">
        <v>2</v>
      </c>
      <c r="E12407" s="81"/>
    </row>
    <row r="12408" spans="1:5" x14ac:dyDescent="0.25">
      <c r="A12408" s="458">
        <v>44340</v>
      </c>
      <c r="B12408" s="81" t="s">
        <v>20</v>
      </c>
      <c r="C12408" s="460" t="s">
        <v>909</v>
      </c>
      <c r="D12408" s="459">
        <v>3</v>
      </c>
      <c r="E12408" s="81"/>
    </row>
    <row r="12409" spans="1:5" x14ac:dyDescent="0.25">
      <c r="A12409" s="458">
        <v>44340</v>
      </c>
      <c r="B12409" s="81" t="s">
        <v>20</v>
      </c>
      <c r="C12409" s="81" t="s">
        <v>363</v>
      </c>
      <c r="D12409" s="459">
        <v>2</v>
      </c>
      <c r="E12409" s="81"/>
    </row>
    <row r="12410" spans="1:5" x14ac:dyDescent="0.25">
      <c r="A12410" s="458">
        <v>44340</v>
      </c>
      <c r="B12410" s="81" t="s">
        <v>20</v>
      </c>
      <c r="C12410" s="81" t="s">
        <v>648</v>
      </c>
      <c r="D12410" s="459">
        <v>4</v>
      </c>
      <c r="E12410" s="81"/>
    </row>
    <row r="12411" spans="1:5" x14ac:dyDescent="0.25">
      <c r="A12411" s="458">
        <v>44340</v>
      </c>
      <c r="B12411" s="81" t="s">
        <v>20</v>
      </c>
      <c r="C12411" s="81" t="s">
        <v>709</v>
      </c>
      <c r="D12411" s="459">
        <v>3</v>
      </c>
      <c r="E12411" s="81"/>
    </row>
    <row r="12412" spans="1:5" x14ac:dyDescent="0.25">
      <c r="A12412" s="458">
        <v>44340</v>
      </c>
      <c r="B12412" s="81" t="s">
        <v>13</v>
      </c>
      <c r="C12412" s="460" t="s">
        <v>93</v>
      </c>
      <c r="D12412" s="459">
        <v>6</v>
      </c>
      <c r="E12412" s="81"/>
    </row>
    <row r="12413" spans="1:5" x14ac:dyDescent="0.25">
      <c r="A12413" s="458">
        <v>44340</v>
      </c>
      <c r="B12413" s="81" t="s">
        <v>13</v>
      </c>
      <c r="C12413" s="460" t="s">
        <v>1161</v>
      </c>
      <c r="D12413" s="459">
        <v>9</v>
      </c>
      <c r="E12413" s="81"/>
    </row>
    <row r="12414" spans="1:5" x14ac:dyDescent="0.25">
      <c r="A12414" s="458">
        <v>44340</v>
      </c>
      <c r="B12414" s="81" t="s">
        <v>13</v>
      </c>
      <c r="C12414" s="460" t="s">
        <v>1162</v>
      </c>
      <c r="D12414" s="459">
        <v>1</v>
      </c>
      <c r="E12414" s="81"/>
    </row>
    <row r="12415" spans="1:5" x14ac:dyDescent="0.25">
      <c r="A12415" s="458">
        <v>44340</v>
      </c>
      <c r="B12415" s="81" t="s">
        <v>13</v>
      </c>
      <c r="C12415" s="460" t="s">
        <v>803</v>
      </c>
      <c r="D12415" s="459">
        <v>1</v>
      </c>
      <c r="E12415" s="81"/>
    </row>
    <row r="12416" spans="1:5" x14ac:dyDescent="0.25">
      <c r="A12416" s="458">
        <v>44340</v>
      </c>
      <c r="B12416" s="81" t="s">
        <v>13</v>
      </c>
      <c r="C12416" s="81" t="s">
        <v>13</v>
      </c>
      <c r="D12416" s="459">
        <v>39</v>
      </c>
      <c r="E12416" s="81"/>
    </row>
    <row r="12417" spans="1:5" x14ac:dyDescent="0.25">
      <c r="A12417" s="458">
        <v>44340</v>
      </c>
      <c r="B12417" s="81" t="s">
        <v>13</v>
      </c>
      <c r="C12417" s="460" t="s">
        <v>1164</v>
      </c>
      <c r="D12417" s="459">
        <v>1</v>
      </c>
      <c r="E12417" s="81"/>
    </row>
    <row r="12418" spans="1:5" x14ac:dyDescent="0.25">
      <c r="A12418" s="458">
        <v>44340</v>
      </c>
      <c r="B12418" s="81" t="s">
        <v>13</v>
      </c>
      <c r="C12418" s="460" t="s">
        <v>1165</v>
      </c>
      <c r="D12418" s="459">
        <v>25</v>
      </c>
      <c r="E12418" s="81"/>
    </row>
    <row r="12419" spans="1:5" x14ac:dyDescent="0.25">
      <c r="A12419" s="458">
        <v>44340</v>
      </c>
      <c r="B12419" s="81" t="s">
        <v>13</v>
      </c>
      <c r="C12419" s="460" t="s">
        <v>1167</v>
      </c>
      <c r="D12419" s="459">
        <v>23</v>
      </c>
      <c r="E12419" s="81"/>
    </row>
    <row r="12420" spans="1:5" x14ac:dyDescent="0.25">
      <c r="A12420" s="458">
        <v>44340</v>
      </c>
      <c r="B12420" s="81" t="s">
        <v>24</v>
      </c>
      <c r="C12420" s="81" t="s">
        <v>23</v>
      </c>
      <c r="D12420" s="459">
        <v>33</v>
      </c>
      <c r="E12420" s="81"/>
    </row>
    <row r="12421" spans="1:5" x14ac:dyDescent="0.25">
      <c r="A12421" s="458">
        <v>44340</v>
      </c>
      <c r="B12421" s="81" t="s">
        <v>24</v>
      </c>
      <c r="C12421" s="81" t="s">
        <v>24</v>
      </c>
      <c r="D12421" s="459">
        <v>14</v>
      </c>
      <c r="E12421" s="81"/>
    </row>
    <row r="12422" spans="1:5" x14ac:dyDescent="0.25">
      <c r="A12422" s="458">
        <v>44340</v>
      </c>
      <c r="B12422" s="81" t="s">
        <v>24</v>
      </c>
      <c r="C12422" s="460" t="s">
        <v>703</v>
      </c>
      <c r="D12422" s="459">
        <v>1</v>
      </c>
      <c r="E12422" s="81"/>
    </row>
    <row r="12423" spans="1:5" x14ac:dyDescent="0.25">
      <c r="A12423" s="458">
        <v>44340</v>
      </c>
      <c r="B12423" s="81" t="s">
        <v>24</v>
      </c>
      <c r="C12423" s="81" t="s">
        <v>924</v>
      </c>
      <c r="D12423" s="459">
        <v>12</v>
      </c>
      <c r="E12423" s="81"/>
    </row>
    <row r="12424" spans="1:5" x14ac:dyDescent="0.25">
      <c r="A12424" s="458">
        <v>44340</v>
      </c>
      <c r="B12424" s="81" t="s">
        <v>24</v>
      </c>
      <c r="C12424" s="81" t="s">
        <v>36</v>
      </c>
      <c r="D12424" s="459">
        <v>2</v>
      </c>
      <c r="E12424" s="81"/>
    </row>
    <row r="12425" spans="1:5" x14ac:dyDescent="0.25">
      <c r="A12425" s="458">
        <v>44340</v>
      </c>
      <c r="B12425" s="81" t="s">
        <v>47</v>
      </c>
      <c r="C12425" s="81" t="s">
        <v>1033</v>
      </c>
      <c r="D12425" s="459">
        <v>2</v>
      </c>
      <c r="E12425" s="81"/>
    </row>
    <row r="12426" spans="1:5" x14ac:dyDescent="0.25">
      <c r="A12426" s="458">
        <v>44340</v>
      </c>
      <c r="B12426" s="81" t="s">
        <v>47</v>
      </c>
      <c r="C12426" s="81" t="s">
        <v>47</v>
      </c>
      <c r="D12426" s="459">
        <v>24</v>
      </c>
      <c r="E12426" s="81"/>
    </row>
    <row r="12427" spans="1:5" x14ac:dyDescent="0.25">
      <c r="A12427" s="458">
        <v>44340</v>
      </c>
      <c r="B12427" s="81" t="s">
        <v>47</v>
      </c>
      <c r="C12427" s="81" t="s">
        <v>906</v>
      </c>
      <c r="D12427" s="459">
        <v>3</v>
      </c>
      <c r="E12427" s="81"/>
    </row>
    <row r="12428" spans="1:5" x14ac:dyDescent="0.25">
      <c r="A12428" s="458">
        <v>44340</v>
      </c>
      <c r="B12428" s="81" t="s">
        <v>48</v>
      </c>
      <c r="C12428" s="460" t="s">
        <v>1380</v>
      </c>
      <c r="D12428" s="459">
        <v>1</v>
      </c>
      <c r="E12428" s="81"/>
    </row>
    <row r="12429" spans="1:5" x14ac:dyDescent="0.25">
      <c r="A12429" s="458">
        <v>44340</v>
      </c>
      <c r="B12429" s="81" t="s">
        <v>7</v>
      </c>
      <c r="C12429" s="460" t="s">
        <v>1191</v>
      </c>
      <c r="D12429" s="459">
        <v>5</v>
      </c>
      <c r="E12429" s="81"/>
    </row>
    <row r="12430" spans="1:5" x14ac:dyDescent="0.25">
      <c r="A12430" s="458">
        <v>44340</v>
      </c>
      <c r="B12430" s="81" t="s">
        <v>7</v>
      </c>
      <c r="C12430" s="81" t="s">
        <v>7</v>
      </c>
      <c r="D12430" s="459">
        <v>49</v>
      </c>
      <c r="E12430" s="81"/>
    </row>
    <row r="12431" spans="1:5" x14ac:dyDescent="0.25">
      <c r="A12431" s="458">
        <v>44340</v>
      </c>
      <c r="B12431" s="81" t="s">
        <v>9</v>
      </c>
      <c r="C12431" s="460" t="s">
        <v>1192</v>
      </c>
      <c r="D12431" s="459">
        <v>2</v>
      </c>
      <c r="E12431" s="81"/>
    </row>
    <row r="12432" spans="1:5" x14ac:dyDescent="0.25">
      <c r="A12432" s="458">
        <v>44340</v>
      </c>
      <c r="B12432" s="81" t="s">
        <v>9</v>
      </c>
      <c r="C12432" s="460" t="s">
        <v>1193</v>
      </c>
      <c r="D12432" s="459">
        <v>1</v>
      </c>
      <c r="E12432" s="81"/>
    </row>
    <row r="12433" spans="1:5" x14ac:dyDescent="0.25">
      <c r="A12433" s="458">
        <v>44340</v>
      </c>
      <c r="B12433" s="81" t="s">
        <v>9</v>
      </c>
      <c r="C12433" s="81" t="s">
        <v>362</v>
      </c>
      <c r="D12433" s="459">
        <v>1</v>
      </c>
      <c r="E12433" s="81"/>
    </row>
    <row r="12434" spans="1:5" x14ac:dyDescent="0.25">
      <c r="A12434" s="458">
        <v>44340</v>
      </c>
      <c r="B12434" s="81" t="s">
        <v>9</v>
      </c>
      <c r="C12434" s="81" t="s">
        <v>9</v>
      </c>
      <c r="D12434" s="459">
        <v>90</v>
      </c>
      <c r="E12434" s="81"/>
    </row>
    <row r="12435" spans="1:5" x14ac:dyDescent="0.25">
      <c r="A12435" s="458">
        <v>44340</v>
      </c>
      <c r="B12435" s="81" t="s">
        <v>9</v>
      </c>
      <c r="C12435" s="81" t="s">
        <v>706</v>
      </c>
      <c r="D12435" s="459">
        <v>2</v>
      </c>
      <c r="E12435" s="81"/>
    </row>
    <row r="12436" spans="1:5" x14ac:dyDescent="0.25">
      <c r="A12436" s="458">
        <v>44340</v>
      </c>
      <c r="B12436" s="81" t="s">
        <v>9</v>
      </c>
      <c r="C12436" s="81" t="s">
        <v>17</v>
      </c>
      <c r="D12436" s="459">
        <v>6</v>
      </c>
      <c r="E12436" s="81"/>
    </row>
    <row r="12437" spans="1:5" x14ac:dyDescent="0.25">
      <c r="A12437" s="458">
        <v>44340</v>
      </c>
      <c r="B12437" s="81" t="s">
        <v>9</v>
      </c>
      <c r="C12437" s="460" t="s">
        <v>1202</v>
      </c>
      <c r="D12437" s="459">
        <v>1</v>
      </c>
      <c r="E12437" s="81"/>
    </row>
    <row r="12438" spans="1:5" x14ac:dyDescent="0.25">
      <c r="A12438" s="458">
        <v>44340</v>
      </c>
      <c r="B12438" s="81" t="s">
        <v>9</v>
      </c>
      <c r="C12438" s="81" t="s">
        <v>143</v>
      </c>
      <c r="D12438" s="459">
        <v>13</v>
      </c>
      <c r="E12438" s="81"/>
    </row>
    <row r="12439" spans="1:5" x14ac:dyDescent="0.25">
      <c r="A12439" s="458">
        <v>44340</v>
      </c>
      <c r="B12439" s="81" t="s">
        <v>15</v>
      </c>
      <c r="C12439" s="460" t="s">
        <v>941</v>
      </c>
      <c r="D12439" s="459">
        <v>1</v>
      </c>
      <c r="E12439" s="81"/>
    </row>
    <row r="12440" spans="1:5" x14ac:dyDescent="0.25">
      <c r="A12440" s="458">
        <v>44340</v>
      </c>
      <c r="B12440" s="81" t="s">
        <v>15</v>
      </c>
      <c r="C12440" s="81" t="s">
        <v>107</v>
      </c>
      <c r="D12440" s="459">
        <v>4</v>
      </c>
      <c r="E12440" s="81"/>
    </row>
    <row r="12441" spans="1:5" x14ac:dyDescent="0.25">
      <c r="A12441" s="458">
        <v>44340</v>
      </c>
      <c r="B12441" s="81" t="s">
        <v>15</v>
      </c>
      <c r="C12441" s="81" t="s">
        <v>1139</v>
      </c>
      <c r="D12441" s="459">
        <v>4</v>
      </c>
      <c r="E12441" s="81"/>
    </row>
    <row r="12442" spans="1:5" x14ac:dyDescent="0.25">
      <c r="A12442" s="458">
        <v>44340</v>
      </c>
      <c r="B12442" s="81" t="s">
        <v>15</v>
      </c>
      <c r="C12442" s="81" t="s">
        <v>283</v>
      </c>
      <c r="D12442" s="459">
        <v>1</v>
      </c>
      <c r="E12442" s="81"/>
    </row>
    <row r="12443" spans="1:5" x14ac:dyDescent="0.25">
      <c r="A12443" s="458">
        <v>44340</v>
      </c>
      <c r="B12443" s="81" t="s">
        <v>11</v>
      </c>
      <c r="C12443" s="81" t="s">
        <v>64</v>
      </c>
      <c r="D12443" s="459">
        <v>15</v>
      </c>
      <c r="E12443" s="81"/>
    </row>
    <row r="12444" spans="1:5" x14ac:dyDescent="0.25">
      <c r="A12444" s="458">
        <v>44340</v>
      </c>
      <c r="B12444" s="81" t="s">
        <v>11</v>
      </c>
      <c r="C12444" s="81" t="s">
        <v>333</v>
      </c>
      <c r="D12444" s="459">
        <v>25</v>
      </c>
      <c r="E12444" s="81"/>
    </row>
    <row r="12445" spans="1:5" x14ac:dyDescent="0.25">
      <c r="A12445" s="458">
        <v>44340</v>
      </c>
      <c r="B12445" s="81" t="s">
        <v>11</v>
      </c>
      <c r="C12445" s="460" t="s">
        <v>1203</v>
      </c>
      <c r="D12445" s="459">
        <v>1</v>
      </c>
      <c r="E12445" s="81"/>
    </row>
    <row r="12446" spans="1:5" x14ac:dyDescent="0.25">
      <c r="A12446" s="458">
        <v>44340</v>
      </c>
      <c r="B12446" s="81" t="s">
        <v>11</v>
      </c>
      <c r="C12446" s="81" t="s">
        <v>141</v>
      </c>
      <c r="D12446" s="459">
        <v>1</v>
      </c>
      <c r="E12446" s="81"/>
    </row>
    <row r="12447" spans="1:5" x14ac:dyDescent="0.25">
      <c r="A12447" s="458">
        <v>44340</v>
      </c>
      <c r="B12447" s="81" t="s">
        <v>11</v>
      </c>
      <c r="C12447" s="81" t="s">
        <v>11</v>
      </c>
      <c r="D12447" s="459">
        <v>64</v>
      </c>
      <c r="E12447" s="81"/>
    </row>
    <row r="12448" spans="1:5" x14ac:dyDescent="0.25">
      <c r="A12448" s="458">
        <v>44340</v>
      </c>
      <c r="B12448" s="81" t="s">
        <v>11</v>
      </c>
      <c r="C12448" s="460" t="s">
        <v>1137</v>
      </c>
      <c r="D12448" s="459">
        <v>1</v>
      </c>
      <c r="E12448" s="81"/>
    </row>
    <row r="12449" spans="1:5" x14ac:dyDescent="0.25">
      <c r="A12449" s="458">
        <v>44340</v>
      </c>
      <c r="B12449" s="81" t="s">
        <v>11</v>
      </c>
      <c r="C12449" s="118" t="s">
        <v>1022</v>
      </c>
      <c r="D12449" s="459">
        <v>1</v>
      </c>
      <c r="E12449" s="81"/>
    </row>
    <row r="12450" spans="1:5" x14ac:dyDescent="0.25">
      <c r="A12450" s="458">
        <v>44340</v>
      </c>
      <c r="B12450" s="81" t="s">
        <v>11</v>
      </c>
      <c r="C12450" s="81" t="s">
        <v>752</v>
      </c>
      <c r="D12450" s="459">
        <v>10</v>
      </c>
      <c r="E12450" s="81"/>
    </row>
    <row r="12451" spans="1:5" x14ac:dyDescent="0.25">
      <c r="A12451" s="458">
        <v>44340</v>
      </c>
      <c r="B12451" s="81" t="s">
        <v>11</v>
      </c>
      <c r="C12451" s="81" t="s">
        <v>133</v>
      </c>
      <c r="D12451" s="459">
        <v>12</v>
      </c>
      <c r="E12451" s="81"/>
    </row>
    <row r="12452" spans="1:5" x14ac:dyDescent="0.25">
      <c r="A12452" s="458">
        <v>44340</v>
      </c>
      <c r="B12452" s="81" t="s">
        <v>12</v>
      </c>
      <c r="C12452" s="81" t="s">
        <v>73</v>
      </c>
      <c r="D12452" s="459">
        <v>10</v>
      </c>
      <c r="E12452" s="81"/>
    </row>
    <row r="12453" spans="1:5" x14ac:dyDescent="0.25">
      <c r="A12453" s="458">
        <v>44340</v>
      </c>
      <c r="B12453" s="81" t="s">
        <v>12</v>
      </c>
      <c r="C12453" s="81" t="s">
        <v>937</v>
      </c>
      <c r="D12453" s="459">
        <v>1</v>
      </c>
      <c r="E12453" s="81"/>
    </row>
    <row r="12454" spans="1:5" x14ac:dyDescent="0.25">
      <c r="A12454" s="458">
        <v>44340</v>
      </c>
      <c r="B12454" s="81" t="s">
        <v>12</v>
      </c>
      <c r="C12454" s="460" t="s">
        <v>1219</v>
      </c>
      <c r="D12454" s="459">
        <v>2</v>
      </c>
      <c r="E12454" s="81"/>
    </row>
    <row r="12455" spans="1:5" x14ac:dyDescent="0.25">
      <c r="A12455" s="458">
        <v>44340</v>
      </c>
      <c r="B12455" s="81" t="s">
        <v>12</v>
      </c>
      <c r="C12455" s="116" t="s">
        <v>1223</v>
      </c>
      <c r="D12455" s="459">
        <v>8</v>
      </c>
      <c r="E12455" s="81"/>
    </row>
    <row r="12456" spans="1:5" x14ac:dyDescent="0.25">
      <c r="A12456" s="458">
        <v>44340</v>
      </c>
      <c r="B12456" s="81" t="s">
        <v>12</v>
      </c>
      <c r="C12456" s="460" t="s">
        <v>1224</v>
      </c>
      <c r="D12456" s="459">
        <v>4</v>
      </c>
      <c r="E12456" s="81"/>
    </row>
    <row r="12457" spans="1:5" x14ac:dyDescent="0.25">
      <c r="A12457" s="458">
        <v>44340</v>
      </c>
      <c r="B12457" s="81" t="s">
        <v>12</v>
      </c>
      <c r="C12457" s="81" t="s">
        <v>12</v>
      </c>
      <c r="D12457" s="459">
        <v>62</v>
      </c>
      <c r="E12457" s="81"/>
    </row>
    <row r="12458" spans="1:5" x14ac:dyDescent="0.25">
      <c r="A12458" s="458">
        <v>44340</v>
      </c>
      <c r="B12458" s="81" t="s">
        <v>12</v>
      </c>
      <c r="C12458" s="460" t="s">
        <v>688</v>
      </c>
      <c r="D12458" s="459">
        <v>1</v>
      </c>
      <c r="E12458" s="81"/>
    </row>
    <row r="12459" spans="1:5" x14ac:dyDescent="0.25">
      <c r="A12459" s="458">
        <v>44340</v>
      </c>
      <c r="B12459" s="81" t="s">
        <v>12</v>
      </c>
      <c r="C12459" s="460" t="s">
        <v>1215</v>
      </c>
      <c r="D12459" s="459">
        <v>2</v>
      </c>
      <c r="E12459" s="81"/>
    </row>
    <row r="12460" spans="1:5" x14ac:dyDescent="0.25">
      <c r="A12460" s="458">
        <v>44340</v>
      </c>
      <c r="B12460" s="81" t="s">
        <v>8</v>
      </c>
      <c r="C12460" s="460" t="s">
        <v>1228</v>
      </c>
      <c r="D12460" s="459">
        <v>1</v>
      </c>
      <c r="E12460" s="81"/>
    </row>
    <row r="12461" spans="1:5" x14ac:dyDescent="0.25">
      <c r="A12461" s="458">
        <v>44340</v>
      </c>
      <c r="B12461" s="81" t="s">
        <v>8</v>
      </c>
      <c r="C12461" s="81" t="s">
        <v>72</v>
      </c>
      <c r="D12461" s="459">
        <v>10</v>
      </c>
      <c r="E12461" s="81"/>
    </row>
    <row r="12462" spans="1:5" x14ac:dyDescent="0.25">
      <c r="A12462" s="458">
        <v>44340</v>
      </c>
      <c r="B12462" s="81" t="s">
        <v>8</v>
      </c>
      <c r="C12462" s="460" t="s">
        <v>1232</v>
      </c>
      <c r="D12462" s="459">
        <v>5</v>
      </c>
      <c r="E12462" s="81"/>
    </row>
    <row r="12463" spans="1:5" x14ac:dyDescent="0.25">
      <c r="A12463" s="458">
        <v>44340</v>
      </c>
      <c r="B12463" s="81" t="s">
        <v>8</v>
      </c>
      <c r="C12463" s="460" t="s">
        <v>1234</v>
      </c>
      <c r="D12463" s="459">
        <v>1</v>
      </c>
      <c r="E12463" s="81"/>
    </row>
    <row r="12464" spans="1:5" x14ac:dyDescent="0.25">
      <c r="A12464" s="458">
        <v>44340</v>
      </c>
      <c r="B12464" s="81" t="s">
        <v>8</v>
      </c>
      <c r="C12464" s="81" t="s">
        <v>58</v>
      </c>
      <c r="D12464" s="459">
        <v>18</v>
      </c>
      <c r="E12464" s="81"/>
    </row>
    <row r="12465" spans="1:5" x14ac:dyDescent="0.25">
      <c r="A12465" s="458">
        <v>44340</v>
      </c>
      <c r="B12465" s="81" t="s">
        <v>8</v>
      </c>
      <c r="C12465" s="81" t="s">
        <v>113</v>
      </c>
      <c r="D12465" s="459">
        <v>1</v>
      </c>
      <c r="E12465" s="81"/>
    </row>
    <row r="12466" spans="1:5" x14ac:dyDescent="0.25">
      <c r="A12466" s="458">
        <v>44340</v>
      </c>
      <c r="B12466" s="81" t="s">
        <v>8</v>
      </c>
      <c r="C12466" s="81" t="s">
        <v>140</v>
      </c>
      <c r="D12466" s="459">
        <v>9</v>
      </c>
      <c r="E12466" s="81"/>
    </row>
    <row r="12467" spans="1:5" x14ac:dyDescent="0.25">
      <c r="A12467" s="458">
        <v>44340</v>
      </c>
      <c r="B12467" s="81" t="s">
        <v>8</v>
      </c>
      <c r="C12467" s="81" t="s">
        <v>132</v>
      </c>
      <c r="D12467" s="459">
        <v>10</v>
      </c>
      <c r="E12467" s="81"/>
    </row>
    <row r="12468" spans="1:5" x14ac:dyDescent="0.25">
      <c r="A12468" s="458">
        <v>44340</v>
      </c>
      <c r="B12468" s="81" t="s">
        <v>8</v>
      </c>
      <c r="C12468" s="81" t="s">
        <v>203</v>
      </c>
      <c r="D12468" s="459">
        <v>8</v>
      </c>
      <c r="E12468" s="81"/>
    </row>
    <row r="12469" spans="1:5" x14ac:dyDescent="0.25">
      <c r="A12469" s="458">
        <v>44340</v>
      </c>
      <c r="B12469" s="81" t="s">
        <v>8</v>
      </c>
      <c r="C12469" s="81" t="s">
        <v>40</v>
      </c>
      <c r="D12469" s="459">
        <v>4</v>
      </c>
      <c r="E12469" s="81"/>
    </row>
    <row r="12470" spans="1:5" x14ac:dyDescent="0.25">
      <c r="A12470" s="458">
        <v>44340</v>
      </c>
      <c r="B12470" s="81" t="s">
        <v>8</v>
      </c>
      <c r="C12470" s="81" t="s">
        <v>8</v>
      </c>
      <c r="D12470" s="459">
        <v>310</v>
      </c>
      <c r="E12470" s="81"/>
    </row>
    <row r="12471" spans="1:5" x14ac:dyDescent="0.25">
      <c r="A12471" s="458">
        <v>44340</v>
      </c>
      <c r="B12471" s="81" t="s">
        <v>8</v>
      </c>
      <c r="C12471" s="460" t="s">
        <v>1241</v>
      </c>
      <c r="D12471" s="459">
        <v>1</v>
      </c>
      <c r="E12471" s="81"/>
    </row>
    <row r="12472" spans="1:5" x14ac:dyDescent="0.25">
      <c r="A12472" s="458">
        <v>44340</v>
      </c>
      <c r="B12472" s="81" t="s">
        <v>8</v>
      </c>
      <c r="C12472" s="460" t="s">
        <v>1014</v>
      </c>
      <c r="D12472" s="459">
        <v>1</v>
      </c>
      <c r="E12472" s="81"/>
    </row>
    <row r="12473" spans="1:5" x14ac:dyDescent="0.25">
      <c r="A12473" s="458">
        <v>44340</v>
      </c>
      <c r="B12473" s="81" t="s">
        <v>8</v>
      </c>
      <c r="C12473" s="81" t="s">
        <v>31</v>
      </c>
      <c r="D12473" s="459">
        <v>14</v>
      </c>
      <c r="E12473" s="81"/>
    </row>
    <row r="12474" spans="1:5" x14ac:dyDescent="0.25">
      <c r="A12474" s="458">
        <v>44340</v>
      </c>
      <c r="B12474" s="81" t="s">
        <v>8</v>
      </c>
      <c r="C12474" s="81" t="s">
        <v>79</v>
      </c>
      <c r="D12474" s="459">
        <v>4</v>
      </c>
      <c r="E12474" s="81"/>
    </row>
    <row r="12475" spans="1:5" x14ac:dyDescent="0.25">
      <c r="A12475" s="458">
        <v>44340</v>
      </c>
      <c r="B12475" s="81" t="s">
        <v>8</v>
      </c>
      <c r="C12475" s="81" t="s">
        <v>592</v>
      </c>
      <c r="D12475" s="459">
        <v>2</v>
      </c>
      <c r="E12475" s="81"/>
    </row>
    <row r="12476" spans="1:5" x14ac:dyDescent="0.25">
      <c r="A12476" s="458">
        <v>44340</v>
      </c>
      <c r="B12476" s="81" t="s">
        <v>8</v>
      </c>
      <c r="C12476" s="81" t="s">
        <v>110</v>
      </c>
      <c r="D12476" s="459">
        <v>16</v>
      </c>
      <c r="E12476" s="81"/>
    </row>
    <row r="12477" spans="1:5" x14ac:dyDescent="0.25">
      <c r="A12477" s="458">
        <v>44340</v>
      </c>
      <c r="B12477" s="81" t="s">
        <v>49</v>
      </c>
      <c r="C12477" s="460" t="s">
        <v>1246</v>
      </c>
      <c r="D12477" s="459">
        <v>7</v>
      </c>
      <c r="E12477" s="81"/>
    </row>
    <row r="12478" spans="1:5" x14ac:dyDescent="0.25">
      <c r="A12478" s="458">
        <v>44340</v>
      </c>
      <c r="B12478" s="81" t="s">
        <v>49</v>
      </c>
      <c r="C12478" s="81" t="s">
        <v>49</v>
      </c>
      <c r="D12478" s="459">
        <v>51</v>
      </c>
      <c r="E12478" s="81"/>
    </row>
    <row r="12479" spans="1:5" x14ac:dyDescent="0.25">
      <c r="A12479" s="458">
        <v>44340</v>
      </c>
      <c r="B12479" s="81" t="s">
        <v>50</v>
      </c>
      <c r="C12479" s="460" t="s">
        <v>1250</v>
      </c>
      <c r="D12479" s="459">
        <v>4</v>
      </c>
      <c r="E12479" s="81"/>
    </row>
    <row r="12480" spans="1:5" x14ac:dyDescent="0.25">
      <c r="A12480" s="458">
        <v>44340</v>
      </c>
      <c r="B12480" s="81" t="s">
        <v>50</v>
      </c>
      <c r="C12480" s="460" t="s">
        <v>1249</v>
      </c>
      <c r="D12480" s="459">
        <v>1</v>
      </c>
      <c r="E12480" s="81"/>
    </row>
    <row r="12481" spans="1:5" x14ac:dyDescent="0.25">
      <c r="A12481" s="458">
        <v>44340</v>
      </c>
      <c r="B12481" s="81" t="s">
        <v>50</v>
      </c>
      <c r="C12481" s="116" t="s">
        <v>1140</v>
      </c>
      <c r="D12481" s="459">
        <v>15</v>
      </c>
      <c r="E12481" s="81"/>
    </row>
    <row r="12482" spans="1:5" x14ac:dyDescent="0.25">
      <c r="A12482" s="458">
        <v>44340</v>
      </c>
      <c r="B12482" s="81" t="s">
        <v>50</v>
      </c>
      <c r="C12482" s="81" t="s">
        <v>365</v>
      </c>
      <c r="D12482" s="459">
        <v>16</v>
      </c>
      <c r="E12482" s="81"/>
    </row>
    <row r="12483" spans="1:5" x14ac:dyDescent="0.25">
      <c r="A12483" s="458">
        <v>44340</v>
      </c>
      <c r="B12483" s="81" t="s">
        <v>27</v>
      </c>
      <c r="C12483" s="81" t="s">
        <v>139</v>
      </c>
      <c r="D12483" s="459">
        <v>16</v>
      </c>
      <c r="E12483" s="81"/>
    </row>
    <row r="12484" spans="1:5" x14ac:dyDescent="0.25">
      <c r="A12484" s="458">
        <v>44340</v>
      </c>
      <c r="B12484" s="81" t="s">
        <v>27</v>
      </c>
      <c r="C12484" s="81" t="s">
        <v>233</v>
      </c>
      <c r="D12484" s="459">
        <v>1</v>
      </c>
      <c r="E12484" s="81"/>
    </row>
    <row r="12485" spans="1:5" x14ac:dyDescent="0.25">
      <c r="A12485" s="458">
        <v>44340</v>
      </c>
      <c r="B12485" s="81" t="s">
        <v>27</v>
      </c>
      <c r="C12485" s="460" t="s">
        <v>1253</v>
      </c>
      <c r="D12485" s="459">
        <v>1</v>
      </c>
      <c r="E12485" s="81"/>
    </row>
    <row r="12486" spans="1:5" x14ac:dyDescent="0.25">
      <c r="A12486" s="458">
        <v>44340</v>
      </c>
      <c r="B12486" s="81" t="s">
        <v>27</v>
      </c>
      <c r="C12486" s="81" t="s">
        <v>43</v>
      </c>
      <c r="D12486" s="459">
        <v>58</v>
      </c>
      <c r="E12486" s="81"/>
    </row>
    <row r="12487" spans="1:5" x14ac:dyDescent="0.25">
      <c r="A12487" s="458">
        <v>44340</v>
      </c>
      <c r="B12487" s="81" t="s">
        <v>27</v>
      </c>
      <c r="C12487" s="81" t="s">
        <v>921</v>
      </c>
      <c r="D12487" s="459">
        <v>4</v>
      </c>
      <c r="E12487" s="81"/>
    </row>
    <row r="12488" spans="1:5" x14ac:dyDescent="0.25">
      <c r="A12488" s="458">
        <v>44340</v>
      </c>
      <c r="B12488" s="81" t="s">
        <v>27</v>
      </c>
      <c r="C12488" s="81" t="s">
        <v>350</v>
      </c>
      <c r="D12488" s="459">
        <v>3</v>
      </c>
      <c r="E12488" s="81"/>
    </row>
    <row r="12489" spans="1:5" x14ac:dyDescent="0.25">
      <c r="A12489" s="458">
        <v>44340</v>
      </c>
      <c r="B12489" s="81" t="s">
        <v>27</v>
      </c>
      <c r="C12489" s="81" t="s">
        <v>619</v>
      </c>
      <c r="D12489" s="459">
        <v>1</v>
      </c>
      <c r="E12489" s="81"/>
    </row>
    <row r="12490" spans="1:5" x14ac:dyDescent="0.25">
      <c r="A12490" s="458">
        <v>44340</v>
      </c>
      <c r="B12490" s="81" t="s">
        <v>27</v>
      </c>
      <c r="C12490" s="81" t="s">
        <v>707</v>
      </c>
      <c r="D12490" s="459">
        <v>3</v>
      </c>
      <c r="E12490" s="81"/>
    </row>
    <row r="12491" spans="1:5" x14ac:dyDescent="0.25">
      <c r="A12491" s="458">
        <v>44340</v>
      </c>
      <c r="B12491" s="81" t="s">
        <v>27</v>
      </c>
      <c r="C12491" s="460" t="s">
        <v>1257</v>
      </c>
      <c r="D12491" s="459">
        <v>2</v>
      </c>
      <c r="E12491" s="81"/>
    </row>
    <row r="12492" spans="1:5" x14ac:dyDescent="0.25">
      <c r="A12492" s="458">
        <v>44340</v>
      </c>
      <c r="B12492" s="81" t="s">
        <v>51</v>
      </c>
      <c r="C12492" s="460" t="s">
        <v>1138</v>
      </c>
      <c r="D12492" s="459">
        <v>1</v>
      </c>
      <c r="E12492" s="81"/>
    </row>
    <row r="12493" spans="1:5" x14ac:dyDescent="0.25">
      <c r="A12493" s="458">
        <v>44340</v>
      </c>
      <c r="B12493" s="81" t="s">
        <v>51</v>
      </c>
      <c r="C12493" s="460" t="s">
        <v>677</v>
      </c>
      <c r="D12493" s="459">
        <v>2</v>
      </c>
      <c r="E12493" s="81"/>
    </row>
    <row r="12494" spans="1:5" x14ac:dyDescent="0.25">
      <c r="A12494" s="458">
        <v>44340</v>
      </c>
      <c r="B12494" s="81" t="s">
        <v>51</v>
      </c>
      <c r="C12494" s="81" t="s">
        <v>51</v>
      </c>
      <c r="D12494" s="459">
        <v>39</v>
      </c>
      <c r="E12494" s="81"/>
    </row>
    <row r="12495" spans="1:5" x14ac:dyDescent="0.25">
      <c r="A12495" s="458">
        <v>44340</v>
      </c>
      <c r="B12495" s="81" t="s">
        <v>10</v>
      </c>
      <c r="C12495" s="81" t="s">
        <v>1027</v>
      </c>
      <c r="D12495" s="459">
        <v>1</v>
      </c>
      <c r="E12495" s="81"/>
    </row>
    <row r="12496" spans="1:5" x14ac:dyDescent="0.25">
      <c r="A12496" s="458">
        <v>44340</v>
      </c>
      <c r="B12496" s="81" t="s">
        <v>10</v>
      </c>
      <c r="C12496" s="460" t="s">
        <v>1028</v>
      </c>
      <c r="D12496" s="459">
        <v>1</v>
      </c>
      <c r="E12496" s="81"/>
    </row>
    <row r="12497" spans="1:5" x14ac:dyDescent="0.25">
      <c r="A12497" s="458">
        <v>44340</v>
      </c>
      <c r="B12497" s="81" t="s">
        <v>10</v>
      </c>
      <c r="C12497" s="81" t="s">
        <v>10</v>
      </c>
      <c r="D12497" s="459">
        <v>29</v>
      </c>
      <c r="E12497" s="81"/>
    </row>
    <row r="12498" spans="1:5" x14ac:dyDescent="0.25">
      <c r="A12498" s="458">
        <v>44341</v>
      </c>
      <c r="B12498" s="81" t="s">
        <v>14</v>
      </c>
      <c r="C12498" s="81" t="s">
        <v>14</v>
      </c>
      <c r="D12498" s="459">
        <v>0</v>
      </c>
      <c r="E12498" s="81"/>
    </row>
    <row r="12499" spans="1:5" x14ac:dyDescent="0.25">
      <c r="A12499" s="458">
        <v>44341</v>
      </c>
      <c r="B12499" s="81" t="s">
        <v>20</v>
      </c>
      <c r="C12499" s="81" t="s">
        <v>20</v>
      </c>
      <c r="D12499" s="459">
        <v>0</v>
      </c>
      <c r="E12499" s="81"/>
    </row>
    <row r="12500" spans="1:5" x14ac:dyDescent="0.25">
      <c r="A12500" s="458">
        <v>44341</v>
      </c>
      <c r="B12500" s="81" t="s">
        <v>13</v>
      </c>
      <c r="C12500" s="81" t="s">
        <v>13</v>
      </c>
      <c r="D12500" s="459">
        <v>0</v>
      </c>
      <c r="E12500" s="81"/>
    </row>
    <row r="12501" spans="1:5" x14ac:dyDescent="0.25">
      <c r="A12501" s="458">
        <v>44341</v>
      </c>
      <c r="B12501" s="81" t="s">
        <v>24</v>
      </c>
      <c r="C12501" s="81" t="s">
        <v>24</v>
      </c>
      <c r="D12501" s="459">
        <v>0</v>
      </c>
      <c r="E12501" s="81"/>
    </row>
    <row r="12502" spans="1:5" x14ac:dyDescent="0.25">
      <c r="A12502" s="458">
        <v>44341</v>
      </c>
      <c r="B12502" s="81" t="s">
        <v>47</v>
      </c>
      <c r="C12502" s="81" t="s">
        <v>47</v>
      </c>
      <c r="D12502" s="459">
        <v>0</v>
      </c>
      <c r="E12502" s="81"/>
    </row>
    <row r="12503" spans="1:5" x14ac:dyDescent="0.25">
      <c r="A12503" s="458">
        <v>44341</v>
      </c>
      <c r="B12503" s="81" t="s">
        <v>48</v>
      </c>
      <c r="C12503" s="460" t="s">
        <v>1380</v>
      </c>
      <c r="D12503" s="459">
        <v>0</v>
      </c>
      <c r="E12503" s="81"/>
    </row>
    <row r="12504" spans="1:5" x14ac:dyDescent="0.25">
      <c r="A12504" s="458">
        <v>44341</v>
      </c>
      <c r="B12504" s="81" t="s">
        <v>7</v>
      </c>
      <c r="C12504" s="81" t="s">
        <v>7</v>
      </c>
      <c r="D12504" s="459">
        <v>0</v>
      </c>
      <c r="E12504" s="81"/>
    </row>
    <row r="12505" spans="1:5" x14ac:dyDescent="0.25">
      <c r="A12505" s="458">
        <v>44341</v>
      </c>
      <c r="B12505" s="81" t="s">
        <v>9</v>
      </c>
      <c r="C12505" s="81" t="s">
        <v>9</v>
      </c>
      <c r="D12505" s="459">
        <v>0</v>
      </c>
      <c r="E12505" s="81"/>
    </row>
    <row r="12506" spans="1:5" x14ac:dyDescent="0.25">
      <c r="A12506" s="458">
        <v>44341</v>
      </c>
      <c r="B12506" s="81" t="s">
        <v>15</v>
      </c>
      <c r="C12506" s="81" t="s">
        <v>1139</v>
      </c>
      <c r="D12506" s="459">
        <v>0</v>
      </c>
      <c r="E12506" s="81"/>
    </row>
    <row r="12507" spans="1:5" x14ac:dyDescent="0.25">
      <c r="A12507" s="458">
        <v>44341</v>
      </c>
      <c r="B12507" s="81" t="s">
        <v>11</v>
      </c>
      <c r="C12507" s="81" t="s">
        <v>11</v>
      </c>
      <c r="D12507" s="459">
        <v>0</v>
      </c>
      <c r="E12507" s="81"/>
    </row>
    <row r="12508" spans="1:5" x14ac:dyDescent="0.25">
      <c r="A12508" s="458">
        <v>44341</v>
      </c>
      <c r="B12508" s="81" t="s">
        <v>12</v>
      </c>
      <c r="C12508" s="81" t="s">
        <v>12</v>
      </c>
      <c r="D12508" s="459">
        <v>0</v>
      </c>
      <c r="E12508" s="81"/>
    </row>
    <row r="12509" spans="1:5" x14ac:dyDescent="0.25">
      <c r="A12509" s="458">
        <v>44341</v>
      </c>
      <c r="B12509" s="81" t="s">
        <v>8</v>
      </c>
      <c r="C12509" s="81" t="s">
        <v>8</v>
      </c>
      <c r="D12509" s="459">
        <v>0</v>
      </c>
      <c r="E12509" s="81"/>
    </row>
    <row r="12510" spans="1:5" x14ac:dyDescent="0.25">
      <c r="A12510" s="458">
        <v>44341</v>
      </c>
      <c r="B12510" s="81" t="s">
        <v>49</v>
      </c>
      <c r="C12510" s="81" t="s">
        <v>49</v>
      </c>
      <c r="D12510" s="459">
        <v>0</v>
      </c>
      <c r="E12510" s="81"/>
    </row>
    <row r="12511" spans="1:5" x14ac:dyDescent="0.25">
      <c r="A12511" s="458">
        <v>44341</v>
      </c>
      <c r="B12511" s="81" t="s">
        <v>50</v>
      </c>
      <c r="C12511" s="116" t="s">
        <v>365</v>
      </c>
      <c r="D12511" s="459">
        <v>0</v>
      </c>
      <c r="E12511" s="81"/>
    </row>
    <row r="12512" spans="1:5" x14ac:dyDescent="0.25">
      <c r="A12512" s="458">
        <v>44341</v>
      </c>
      <c r="B12512" s="81" t="s">
        <v>27</v>
      </c>
      <c r="C12512" s="460" t="s">
        <v>43</v>
      </c>
      <c r="D12512" s="459">
        <v>0</v>
      </c>
      <c r="E12512" s="81"/>
    </row>
    <row r="12513" spans="1:5" x14ac:dyDescent="0.25">
      <c r="A12513" s="458">
        <v>44341</v>
      </c>
      <c r="B12513" s="81" t="s">
        <v>51</v>
      </c>
      <c r="C12513" s="81" t="s">
        <v>51</v>
      </c>
      <c r="D12513" s="459">
        <v>0</v>
      </c>
      <c r="E12513" s="81"/>
    </row>
    <row r="12514" spans="1:5" x14ac:dyDescent="0.25">
      <c r="A12514" s="458">
        <v>44341</v>
      </c>
      <c r="B12514" s="81" t="s">
        <v>10</v>
      </c>
      <c r="C12514" s="81" t="s">
        <v>10</v>
      </c>
      <c r="D12514" s="459">
        <v>0</v>
      </c>
      <c r="E12514" s="81"/>
    </row>
    <row r="12515" spans="1:5" x14ac:dyDescent="0.25">
      <c r="A12515" s="458">
        <v>44342</v>
      </c>
      <c r="B12515" s="81" t="s">
        <v>14</v>
      </c>
      <c r="C12515" s="116" t="s">
        <v>14</v>
      </c>
      <c r="D12515" s="459">
        <v>50</v>
      </c>
      <c r="E12515" s="81"/>
    </row>
    <row r="12516" spans="1:5" x14ac:dyDescent="0.25">
      <c r="A12516" s="458">
        <v>44342</v>
      </c>
      <c r="B12516" s="81" t="s">
        <v>14</v>
      </c>
      <c r="C12516" s="460" t="s">
        <v>1150</v>
      </c>
      <c r="D12516" s="459">
        <v>2</v>
      </c>
      <c r="E12516" s="81"/>
    </row>
    <row r="12517" spans="1:5" x14ac:dyDescent="0.25">
      <c r="A12517" s="458">
        <v>44342</v>
      </c>
      <c r="B12517" s="81" t="s">
        <v>14</v>
      </c>
      <c r="C12517" s="116" t="s">
        <v>16</v>
      </c>
      <c r="D12517" s="459">
        <v>10</v>
      </c>
      <c r="E12517" s="81"/>
    </row>
    <row r="12518" spans="1:5" x14ac:dyDescent="0.25">
      <c r="A12518" s="458">
        <v>44342</v>
      </c>
      <c r="B12518" s="81" t="s">
        <v>14</v>
      </c>
      <c r="C12518" s="116" t="s">
        <v>794</v>
      </c>
      <c r="D12518" s="459">
        <v>1</v>
      </c>
      <c r="E12518" s="81"/>
    </row>
    <row r="12519" spans="1:5" x14ac:dyDescent="0.25">
      <c r="A12519" s="458">
        <v>44342</v>
      </c>
      <c r="B12519" s="81" t="s">
        <v>14</v>
      </c>
      <c r="C12519" s="116" t="s">
        <v>84</v>
      </c>
      <c r="D12519" s="459">
        <v>5</v>
      </c>
      <c r="E12519" s="81"/>
    </row>
    <row r="12520" spans="1:5" x14ac:dyDescent="0.25">
      <c r="A12520" s="458">
        <v>44342</v>
      </c>
      <c r="B12520" s="81" t="s">
        <v>20</v>
      </c>
      <c r="C12520" s="460" t="s">
        <v>1151</v>
      </c>
      <c r="D12520" s="459">
        <v>6</v>
      </c>
      <c r="E12520" s="81"/>
    </row>
    <row r="12521" spans="1:5" x14ac:dyDescent="0.25">
      <c r="A12521" s="458">
        <v>44342</v>
      </c>
      <c r="B12521" s="81" t="s">
        <v>20</v>
      </c>
      <c r="C12521" s="116" t="s">
        <v>20</v>
      </c>
      <c r="D12521" s="459">
        <v>216</v>
      </c>
      <c r="E12521" s="81"/>
    </row>
    <row r="12522" spans="1:5" x14ac:dyDescent="0.25">
      <c r="A12522" s="458">
        <v>44342</v>
      </c>
      <c r="B12522" s="81" t="s">
        <v>20</v>
      </c>
      <c r="C12522" s="460" t="s">
        <v>1154</v>
      </c>
      <c r="D12522" s="459">
        <v>1</v>
      </c>
      <c r="E12522" s="81"/>
    </row>
    <row r="12523" spans="1:5" x14ac:dyDescent="0.25">
      <c r="A12523" s="458">
        <v>44342</v>
      </c>
      <c r="B12523" s="81" t="s">
        <v>20</v>
      </c>
      <c r="C12523" s="116" t="s">
        <v>363</v>
      </c>
      <c r="D12523" s="459">
        <v>1</v>
      </c>
      <c r="E12523" s="81"/>
    </row>
    <row r="12524" spans="1:5" x14ac:dyDescent="0.25">
      <c r="A12524" s="458">
        <v>44342</v>
      </c>
      <c r="B12524" s="81" t="s">
        <v>20</v>
      </c>
      <c r="C12524" s="116" t="s">
        <v>648</v>
      </c>
      <c r="D12524" s="459">
        <v>4</v>
      </c>
      <c r="E12524" s="81"/>
    </row>
    <row r="12525" spans="1:5" x14ac:dyDescent="0.25">
      <c r="A12525" s="458">
        <v>44342</v>
      </c>
      <c r="B12525" s="81" t="s">
        <v>20</v>
      </c>
      <c r="C12525" s="116" t="s">
        <v>709</v>
      </c>
      <c r="D12525" s="459">
        <v>2</v>
      </c>
      <c r="E12525" s="81"/>
    </row>
    <row r="12526" spans="1:5" x14ac:dyDescent="0.25">
      <c r="A12526" s="458">
        <v>44342</v>
      </c>
      <c r="B12526" s="81" t="s">
        <v>13</v>
      </c>
      <c r="C12526" s="460" t="s">
        <v>1157</v>
      </c>
      <c r="D12526" s="459">
        <v>2</v>
      </c>
      <c r="E12526" s="81"/>
    </row>
    <row r="12527" spans="1:5" x14ac:dyDescent="0.25">
      <c r="A12527" s="458">
        <v>44342</v>
      </c>
      <c r="B12527" s="81" t="s">
        <v>13</v>
      </c>
      <c r="C12527" s="116" t="s">
        <v>13</v>
      </c>
      <c r="D12527" s="459">
        <v>46</v>
      </c>
      <c r="E12527" s="81"/>
    </row>
    <row r="12528" spans="1:5" x14ac:dyDescent="0.25">
      <c r="A12528" s="458">
        <v>44342</v>
      </c>
      <c r="B12528" s="81" t="s">
        <v>13</v>
      </c>
      <c r="C12528" s="460" t="s">
        <v>1165</v>
      </c>
      <c r="D12528" s="459">
        <v>7</v>
      </c>
      <c r="E12528" s="81"/>
    </row>
    <row r="12529" spans="1:5" x14ac:dyDescent="0.25">
      <c r="A12529" s="458">
        <v>44342</v>
      </c>
      <c r="B12529" s="81" t="s">
        <v>13</v>
      </c>
      <c r="C12529" s="460" t="s">
        <v>324</v>
      </c>
      <c r="D12529" s="459">
        <v>1</v>
      </c>
      <c r="E12529" s="81"/>
    </row>
    <row r="12530" spans="1:5" x14ac:dyDescent="0.25">
      <c r="A12530" s="458">
        <v>44342</v>
      </c>
      <c r="B12530" s="81" t="s">
        <v>13</v>
      </c>
      <c r="C12530" s="116" t="s">
        <v>633</v>
      </c>
      <c r="D12530" s="459">
        <v>1</v>
      </c>
      <c r="E12530" s="81"/>
    </row>
    <row r="12531" spans="1:5" x14ac:dyDescent="0.25">
      <c r="A12531" s="458">
        <v>44342</v>
      </c>
      <c r="B12531" s="81" t="s">
        <v>13</v>
      </c>
      <c r="C12531" s="460" t="s">
        <v>1167</v>
      </c>
      <c r="D12531" s="459">
        <v>17</v>
      </c>
      <c r="E12531" s="81"/>
    </row>
    <row r="12532" spans="1:5" x14ac:dyDescent="0.25">
      <c r="A12532" s="458">
        <v>44342</v>
      </c>
      <c r="B12532" s="81" t="s">
        <v>24</v>
      </c>
      <c r="C12532" s="116" t="s">
        <v>23</v>
      </c>
      <c r="D12532" s="459">
        <v>21</v>
      </c>
      <c r="E12532" s="81"/>
    </row>
    <row r="12533" spans="1:5" x14ac:dyDescent="0.25">
      <c r="A12533" s="458">
        <v>44342</v>
      </c>
      <c r="B12533" s="81" t="s">
        <v>24</v>
      </c>
      <c r="C12533" s="460" t="s">
        <v>1169</v>
      </c>
      <c r="D12533" s="459">
        <v>1</v>
      </c>
      <c r="E12533" s="81"/>
    </row>
    <row r="12534" spans="1:5" x14ac:dyDescent="0.25">
      <c r="A12534" s="458">
        <v>44342</v>
      </c>
      <c r="B12534" s="81" t="s">
        <v>24</v>
      </c>
      <c r="C12534" s="116" t="s">
        <v>24</v>
      </c>
      <c r="D12534" s="459">
        <v>8</v>
      </c>
      <c r="E12534" s="81"/>
    </row>
    <row r="12535" spans="1:5" x14ac:dyDescent="0.25">
      <c r="A12535" s="458">
        <v>44342</v>
      </c>
      <c r="B12535" s="81" t="s">
        <v>47</v>
      </c>
      <c r="C12535" s="116" t="s">
        <v>1033</v>
      </c>
      <c r="D12535" s="459">
        <v>2</v>
      </c>
      <c r="E12535" s="81"/>
    </row>
    <row r="12536" spans="1:5" x14ac:dyDescent="0.25">
      <c r="A12536" s="458">
        <v>44342</v>
      </c>
      <c r="B12536" s="81" t="s">
        <v>47</v>
      </c>
      <c r="C12536" s="116" t="s">
        <v>47</v>
      </c>
      <c r="D12536" s="459">
        <v>9</v>
      </c>
      <c r="E12536" s="81"/>
    </row>
    <row r="12537" spans="1:5" x14ac:dyDescent="0.25">
      <c r="A12537" s="458">
        <v>44342</v>
      </c>
      <c r="B12537" s="81" t="s">
        <v>47</v>
      </c>
      <c r="C12537" s="116" t="s">
        <v>906</v>
      </c>
      <c r="D12537" s="459">
        <v>1</v>
      </c>
      <c r="E12537" s="81"/>
    </row>
    <row r="12538" spans="1:5" x14ac:dyDescent="0.25">
      <c r="A12538" s="458">
        <v>44342</v>
      </c>
      <c r="B12538" s="81" t="s">
        <v>48</v>
      </c>
      <c r="C12538" s="460" t="s">
        <v>1380</v>
      </c>
      <c r="D12538" s="459">
        <v>4</v>
      </c>
      <c r="E12538" s="81"/>
    </row>
    <row r="12539" spans="1:5" x14ac:dyDescent="0.25">
      <c r="A12539" s="458">
        <v>44342</v>
      </c>
      <c r="B12539" s="81" t="s">
        <v>7</v>
      </c>
      <c r="C12539" s="460" t="s">
        <v>1191</v>
      </c>
      <c r="D12539" s="459">
        <v>3</v>
      </c>
      <c r="E12539" s="81"/>
    </row>
    <row r="12540" spans="1:5" x14ac:dyDescent="0.25">
      <c r="A12540" s="458">
        <v>44342</v>
      </c>
      <c r="B12540" s="81" t="s">
        <v>7</v>
      </c>
      <c r="C12540" s="81" t="s">
        <v>7</v>
      </c>
      <c r="D12540" s="459">
        <v>33</v>
      </c>
      <c r="E12540" s="81"/>
    </row>
    <row r="12541" spans="1:5" x14ac:dyDescent="0.25">
      <c r="A12541" s="458">
        <v>44342</v>
      </c>
      <c r="B12541" s="81" t="s">
        <v>7</v>
      </c>
      <c r="C12541" s="116" t="s">
        <v>1141</v>
      </c>
      <c r="D12541" s="459">
        <v>1</v>
      </c>
      <c r="E12541" s="81"/>
    </row>
    <row r="12542" spans="1:5" x14ac:dyDescent="0.25">
      <c r="A12542" s="458">
        <v>44342</v>
      </c>
      <c r="B12542" s="81" t="s">
        <v>9</v>
      </c>
      <c r="C12542" s="116" t="s">
        <v>9</v>
      </c>
      <c r="D12542" s="459">
        <v>203</v>
      </c>
      <c r="E12542" s="81"/>
    </row>
    <row r="12543" spans="1:5" x14ac:dyDescent="0.25">
      <c r="A12543" s="458">
        <v>44342</v>
      </c>
      <c r="B12543" s="81" t="s">
        <v>9</v>
      </c>
      <c r="C12543" s="116" t="s">
        <v>17</v>
      </c>
      <c r="D12543" s="459">
        <v>3</v>
      </c>
      <c r="E12543" s="81"/>
    </row>
    <row r="12544" spans="1:5" x14ac:dyDescent="0.25">
      <c r="A12544" s="458">
        <v>44342</v>
      </c>
      <c r="B12544" s="81" t="s">
        <v>9</v>
      </c>
      <c r="C12544" s="460" t="s">
        <v>1202</v>
      </c>
      <c r="D12544" s="459">
        <v>2</v>
      </c>
      <c r="E12544" s="81"/>
    </row>
    <row r="12545" spans="1:5" x14ac:dyDescent="0.25">
      <c r="A12545" s="458">
        <v>44342</v>
      </c>
      <c r="B12545" s="81" t="s">
        <v>9</v>
      </c>
      <c r="C12545" s="116" t="s">
        <v>143</v>
      </c>
      <c r="D12545" s="459">
        <v>23</v>
      </c>
      <c r="E12545" s="81"/>
    </row>
    <row r="12546" spans="1:5" x14ac:dyDescent="0.25">
      <c r="A12546" s="458">
        <v>44342</v>
      </c>
      <c r="B12546" s="81" t="s">
        <v>15</v>
      </c>
      <c r="C12546" s="116" t="s">
        <v>620</v>
      </c>
      <c r="D12546" s="459">
        <v>1</v>
      </c>
      <c r="E12546" s="81"/>
    </row>
    <row r="12547" spans="1:5" x14ac:dyDescent="0.25">
      <c r="A12547" s="458">
        <v>44342</v>
      </c>
      <c r="B12547" s="81" t="s">
        <v>15</v>
      </c>
      <c r="C12547" s="116" t="s">
        <v>283</v>
      </c>
      <c r="D12547" s="459">
        <v>2</v>
      </c>
      <c r="E12547" s="81"/>
    </row>
    <row r="12548" spans="1:5" x14ac:dyDescent="0.25">
      <c r="A12548" s="458">
        <v>44342</v>
      </c>
      <c r="B12548" s="81" t="s">
        <v>11</v>
      </c>
      <c r="C12548" s="116" t="s">
        <v>333</v>
      </c>
      <c r="D12548" s="459">
        <v>8</v>
      </c>
      <c r="E12548" s="81"/>
    </row>
    <row r="12549" spans="1:5" x14ac:dyDescent="0.25">
      <c r="A12549" s="458">
        <v>44342</v>
      </c>
      <c r="B12549" s="81" t="s">
        <v>11</v>
      </c>
      <c r="C12549" s="116" t="s">
        <v>141</v>
      </c>
      <c r="D12549" s="459">
        <v>1</v>
      </c>
      <c r="E12549" s="81"/>
    </row>
    <row r="12550" spans="1:5" x14ac:dyDescent="0.25">
      <c r="A12550" s="458">
        <v>44342</v>
      </c>
      <c r="B12550" s="81" t="s">
        <v>11</v>
      </c>
      <c r="C12550" s="116" t="s">
        <v>11</v>
      </c>
      <c r="D12550" s="459">
        <v>34</v>
      </c>
      <c r="E12550" s="81"/>
    </row>
    <row r="12551" spans="1:5" x14ac:dyDescent="0.25">
      <c r="A12551" s="458">
        <v>44342</v>
      </c>
      <c r="B12551" s="81" t="s">
        <v>11</v>
      </c>
      <c r="C12551" s="460" t="s">
        <v>1019</v>
      </c>
      <c r="D12551" s="459">
        <v>1</v>
      </c>
      <c r="E12551" s="81"/>
    </row>
    <row r="12552" spans="1:5" x14ac:dyDescent="0.25">
      <c r="A12552" s="458">
        <v>44342</v>
      </c>
      <c r="B12552" s="81" t="s">
        <v>11</v>
      </c>
      <c r="C12552" s="116" t="s">
        <v>752</v>
      </c>
      <c r="D12552" s="459">
        <v>3</v>
      </c>
      <c r="E12552" s="81"/>
    </row>
    <row r="12553" spans="1:5" x14ac:dyDescent="0.25">
      <c r="A12553" s="458">
        <v>44342</v>
      </c>
      <c r="B12553" s="81" t="s">
        <v>12</v>
      </c>
      <c r="C12553" s="116" t="s">
        <v>73</v>
      </c>
      <c r="D12553" s="459">
        <v>2</v>
      </c>
      <c r="E12553" s="81"/>
    </row>
    <row r="12554" spans="1:5" x14ac:dyDescent="0.25">
      <c r="A12554" s="458">
        <v>44342</v>
      </c>
      <c r="B12554" s="81" t="s">
        <v>12</v>
      </c>
      <c r="C12554" s="116" t="s">
        <v>1223</v>
      </c>
      <c r="D12554" s="459">
        <v>2</v>
      </c>
      <c r="E12554" s="81"/>
    </row>
    <row r="12555" spans="1:5" x14ac:dyDescent="0.25">
      <c r="A12555" s="458">
        <v>44342</v>
      </c>
      <c r="B12555" s="81" t="s">
        <v>12</v>
      </c>
      <c r="C12555" s="116" t="s">
        <v>12</v>
      </c>
      <c r="D12555" s="459">
        <v>31</v>
      </c>
      <c r="E12555" s="81"/>
    </row>
    <row r="12556" spans="1:5" x14ac:dyDescent="0.25">
      <c r="A12556" s="458">
        <v>44342</v>
      </c>
      <c r="B12556" s="81" t="s">
        <v>8</v>
      </c>
      <c r="C12556" s="460" t="s">
        <v>1226</v>
      </c>
      <c r="D12556" s="459">
        <v>1</v>
      </c>
      <c r="E12556" s="81"/>
    </row>
    <row r="12557" spans="1:5" x14ac:dyDescent="0.25">
      <c r="A12557" s="458">
        <v>44342</v>
      </c>
      <c r="B12557" s="81" t="s">
        <v>8</v>
      </c>
      <c r="C12557" s="460" t="s">
        <v>1228</v>
      </c>
      <c r="D12557" s="459">
        <v>3</v>
      </c>
      <c r="E12557" s="81"/>
    </row>
    <row r="12558" spans="1:5" x14ac:dyDescent="0.25">
      <c r="A12558" s="458">
        <v>44342</v>
      </c>
      <c r="B12558" s="81" t="s">
        <v>8</v>
      </c>
      <c r="C12558" s="116" t="s">
        <v>72</v>
      </c>
      <c r="D12558" s="459">
        <v>7</v>
      </c>
      <c r="E12558" s="81"/>
    </row>
    <row r="12559" spans="1:5" x14ac:dyDescent="0.25">
      <c r="A12559" s="458">
        <v>44342</v>
      </c>
      <c r="B12559" s="81" t="s">
        <v>8</v>
      </c>
      <c r="C12559" s="460" t="s">
        <v>1232</v>
      </c>
      <c r="D12559" s="459">
        <v>4</v>
      </c>
      <c r="E12559" s="81"/>
    </row>
    <row r="12560" spans="1:5" x14ac:dyDescent="0.25">
      <c r="A12560" s="458">
        <v>44342</v>
      </c>
      <c r="B12560" s="81" t="s">
        <v>8</v>
      </c>
      <c r="C12560" s="116" t="s">
        <v>58</v>
      </c>
      <c r="D12560" s="459">
        <v>12</v>
      </c>
      <c r="E12560" s="81"/>
    </row>
    <row r="12561" spans="1:5" x14ac:dyDescent="0.25">
      <c r="A12561" s="458">
        <v>44342</v>
      </c>
      <c r="B12561" s="81" t="s">
        <v>8</v>
      </c>
      <c r="C12561" s="116" t="s">
        <v>140</v>
      </c>
      <c r="D12561" s="459">
        <v>6</v>
      </c>
      <c r="E12561" s="81"/>
    </row>
    <row r="12562" spans="1:5" x14ac:dyDescent="0.25">
      <c r="A12562" s="458">
        <v>44342</v>
      </c>
      <c r="B12562" s="81" t="s">
        <v>8</v>
      </c>
      <c r="C12562" s="116" t="s">
        <v>132</v>
      </c>
      <c r="D12562" s="459">
        <v>10</v>
      </c>
      <c r="E12562" s="81"/>
    </row>
    <row r="12563" spans="1:5" x14ac:dyDescent="0.25">
      <c r="A12563" s="458">
        <v>44342</v>
      </c>
      <c r="B12563" s="81" t="s">
        <v>8</v>
      </c>
      <c r="C12563" s="116" t="s">
        <v>1142</v>
      </c>
      <c r="D12563" s="459">
        <v>1</v>
      </c>
      <c r="E12563" s="81"/>
    </row>
    <row r="12564" spans="1:5" x14ac:dyDescent="0.25">
      <c r="A12564" s="458">
        <v>44342</v>
      </c>
      <c r="B12564" s="81" t="s">
        <v>8</v>
      </c>
      <c r="C12564" s="116" t="s">
        <v>203</v>
      </c>
      <c r="D12564" s="459">
        <v>9</v>
      </c>
      <c r="E12564" s="81"/>
    </row>
    <row r="12565" spans="1:5" x14ac:dyDescent="0.25">
      <c r="A12565" s="458">
        <v>44342</v>
      </c>
      <c r="B12565" s="81" t="s">
        <v>8</v>
      </c>
      <c r="C12565" s="116" t="s">
        <v>40</v>
      </c>
      <c r="D12565" s="459">
        <v>2</v>
      </c>
      <c r="E12565" s="81"/>
    </row>
    <row r="12566" spans="1:5" x14ac:dyDescent="0.25">
      <c r="A12566" s="458">
        <v>44342</v>
      </c>
      <c r="B12566" s="81" t="s">
        <v>8</v>
      </c>
      <c r="C12566" s="116" t="s">
        <v>8</v>
      </c>
      <c r="D12566" s="459">
        <v>142</v>
      </c>
      <c r="E12566" s="81"/>
    </row>
    <row r="12567" spans="1:5" x14ac:dyDescent="0.25">
      <c r="A12567" s="458">
        <v>44342</v>
      </c>
      <c r="B12567" s="81" t="s">
        <v>8</v>
      </c>
      <c r="C12567" s="116" t="s">
        <v>31</v>
      </c>
      <c r="D12567" s="459">
        <v>6</v>
      </c>
      <c r="E12567" s="81"/>
    </row>
    <row r="12568" spans="1:5" x14ac:dyDescent="0.25">
      <c r="A12568" s="458">
        <v>44342</v>
      </c>
      <c r="B12568" s="81" t="s">
        <v>8</v>
      </c>
      <c r="C12568" s="116" t="s">
        <v>79</v>
      </c>
      <c r="D12568" s="459">
        <v>2</v>
      </c>
      <c r="E12568" s="81"/>
    </row>
    <row r="12569" spans="1:5" x14ac:dyDescent="0.25">
      <c r="A12569" s="458">
        <v>44342</v>
      </c>
      <c r="B12569" s="81" t="s">
        <v>8</v>
      </c>
      <c r="C12569" s="116" t="s">
        <v>592</v>
      </c>
      <c r="D12569" s="459">
        <v>6</v>
      </c>
      <c r="E12569" s="81"/>
    </row>
    <row r="12570" spans="1:5" x14ac:dyDescent="0.25">
      <c r="A12570" s="458">
        <v>44342</v>
      </c>
      <c r="B12570" s="81" t="s">
        <v>8</v>
      </c>
      <c r="C12570" s="116" t="s">
        <v>110</v>
      </c>
      <c r="D12570" s="459">
        <v>17</v>
      </c>
      <c r="E12570" s="81"/>
    </row>
    <row r="12571" spans="1:5" x14ac:dyDescent="0.25">
      <c r="A12571" s="458">
        <v>44342</v>
      </c>
      <c r="B12571" s="81" t="s">
        <v>8</v>
      </c>
      <c r="C12571" s="116" t="s">
        <v>345</v>
      </c>
      <c r="D12571" s="459">
        <v>1</v>
      </c>
      <c r="E12571" s="81"/>
    </row>
    <row r="12572" spans="1:5" x14ac:dyDescent="0.25">
      <c r="A12572" s="458">
        <v>44342</v>
      </c>
      <c r="B12572" s="81" t="s">
        <v>49</v>
      </c>
      <c r="C12572" s="460" t="s">
        <v>1246</v>
      </c>
      <c r="D12572" s="459">
        <v>4</v>
      </c>
      <c r="E12572" s="81"/>
    </row>
    <row r="12573" spans="1:5" x14ac:dyDescent="0.25">
      <c r="A12573" s="458">
        <v>44342</v>
      </c>
      <c r="B12573" s="81" t="s">
        <v>49</v>
      </c>
      <c r="C12573" s="116" t="s">
        <v>49</v>
      </c>
      <c r="D12573" s="459">
        <v>49</v>
      </c>
      <c r="E12573" s="81"/>
    </row>
    <row r="12574" spans="1:5" x14ac:dyDescent="0.25">
      <c r="A12574" s="458">
        <v>44342</v>
      </c>
      <c r="B12574" s="81" t="s">
        <v>50</v>
      </c>
      <c r="C12574" s="460" t="s">
        <v>1250</v>
      </c>
      <c r="D12574" s="459">
        <v>1</v>
      </c>
      <c r="E12574" s="81"/>
    </row>
    <row r="12575" spans="1:5" x14ac:dyDescent="0.25">
      <c r="A12575" s="458">
        <v>44342</v>
      </c>
      <c r="B12575" s="81" t="s">
        <v>50</v>
      </c>
      <c r="C12575" s="116" t="s">
        <v>1140</v>
      </c>
      <c r="D12575" s="459">
        <v>1</v>
      </c>
      <c r="E12575" s="81"/>
    </row>
    <row r="12576" spans="1:5" x14ac:dyDescent="0.25">
      <c r="A12576" s="458">
        <v>44342</v>
      </c>
      <c r="B12576" s="81" t="s">
        <v>50</v>
      </c>
      <c r="C12576" s="116" t="s">
        <v>365</v>
      </c>
      <c r="D12576" s="459">
        <v>1</v>
      </c>
      <c r="E12576" s="81"/>
    </row>
    <row r="12577" spans="1:5" x14ac:dyDescent="0.25">
      <c r="A12577" s="458">
        <v>44342</v>
      </c>
      <c r="B12577" s="81" t="s">
        <v>27</v>
      </c>
      <c r="C12577" s="116" t="s">
        <v>139</v>
      </c>
      <c r="D12577" s="459">
        <v>4</v>
      </c>
      <c r="E12577" s="81"/>
    </row>
    <row r="12578" spans="1:5" x14ac:dyDescent="0.25">
      <c r="A12578" s="458">
        <v>44342</v>
      </c>
      <c r="B12578" s="81" t="s">
        <v>27</v>
      </c>
      <c r="C12578" s="116" t="s">
        <v>43</v>
      </c>
      <c r="D12578" s="459">
        <v>32</v>
      </c>
      <c r="E12578" s="81"/>
    </row>
    <row r="12579" spans="1:5" x14ac:dyDescent="0.25">
      <c r="A12579" s="458">
        <v>44342</v>
      </c>
      <c r="B12579" s="81" t="s">
        <v>27</v>
      </c>
      <c r="C12579" s="116" t="s">
        <v>921</v>
      </c>
      <c r="D12579" s="459">
        <v>3</v>
      </c>
      <c r="E12579" s="81"/>
    </row>
    <row r="12580" spans="1:5" x14ac:dyDescent="0.25">
      <c r="A12580" s="458">
        <v>44342</v>
      </c>
      <c r="B12580" s="81" t="s">
        <v>27</v>
      </c>
      <c r="C12580" s="116" t="s">
        <v>350</v>
      </c>
      <c r="D12580" s="459">
        <v>1</v>
      </c>
      <c r="E12580" s="81"/>
    </row>
    <row r="12581" spans="1:5" x14ac:dyDescent="0.25">
      <c r="A12581" s="458">
        <v>44342</v>
      </c>
      <c r="B12581" s="81" t="s">
        <v>27</v>
      </c>
      <c r="C12581" s="116" t="s">
        <v>619</v>
      </c>
      <c r="D12581" s="459">
        <v>1</v>
      </c>
      <c r="E12581" s="81"/>
    </row>
    <row r="12582" spans="1:5" x14ac:dyDescent="0.25">
      <c r="A12582" s="458">
        <v>44342</v>
      </c>
      <c r="B12582" s="81" t="s">
        <v>27</v>
      </c>
      <c r="C12582" s="116" t="s">
        <v>707</v>
      </c>
      <c r="D12582" s="459">
        <v>4</v>
      </c>
      <c r="E12582" s="81"/>
    </row>
    <row r="12583" spans="1:5" x14ac:dyDescent="0.25">
      <c r="A12583" s="458">
        <v>44342</v>
      </c>
      <c r="B12583" s="81" t="s">
        <v>51</v>
      </c>
      <c r="C12583" s="116" t="s">
        <v>51</v>
      </c>
      <c r="D12583" s="459">
        <v>17</v>
      </c>
      <c r="E12583" s="81"/>
    </row>
    <row r="12584" spans="1:5" x14ac:dyDescent="0.25">
      <c r="A12584" s="458">
        <v>44342</v>
      </c>
      <c r="B12584" s="81" t="s">
        <v>10</v>
      </c>
      <c r="C12584" s="460" t="s">
        <v>1260</v>
      </c>
      <c r="D12584" s="459">
        <v>1</v>
      </c>
      <c r="E12584" s="81"/>
    </row>
    <row r="12585" spans="1:5" x14ac:dyDescent="0.25">
      <c r="A12585" s="458">
        <v>44342</v>
      </c>
      <c r="B12585" s="81" t="s">
        <v>10</v>
      </c>
      <c r="C12585" s="460" t="s">
        <v>1261</v>
      </c>
      <c r="D12585" s="459">
        <v>2</v>
      </c>
      <c r="E12585" s="81"/>
    </row>
    <row r="12586" spans="1:5" x14ac:dyDescent="0.25">
      <c r="A12586" s="458">
        <v>44342</v>
      </c>
      <c r="B12586" s="81" t="s">
        <v>10</v>
      </c>
      <c r="C12586" s="116" t="s">
        <v>1027</v>
      </c>
      <c r="D12586" s="459">
        <v>2</v>
      </c>
      <c r="E12586" s="81"/>
    </row>
    <row r="12587" spans="1:5" x14ac:dyDescent="0.25">
      <c r="A12587" s="458">
        <v>44342</v>
      </c>
      <c r="B12587" s="81" t="s">
        <v>10</v>
      </c>
      <c r="C12587" s="460" t="s">
        <v>1021</v>
      </c>
      <c r="D12587" s="459">
        <v>2</v>
      </c>
      <c r="E12587" s="81"/>
    </row>
    <row r="12588" spans="1:5" x14ac:dyDescent="0.25">
      <c r="A12588" s="458">
        <v>44342</v>
      </c>
      <c r="B12588" s="81" t="s">
        <v>10</v>
      </c>
      <c r="C12588" s="116" t="s">
        <v>340</v>
      </c>
      <c r="D12588" s="459">
        <v>1</v>
      </c>
      <c r="E12588" s="81"/>
    </row>
    <row r="12589" spans="1:5" x14ac:dyDescent="0.25">
      <c r="A12589" s="458">
        <v>44342</v>
      </c>
      <c r="B12589" s="81" t="s">
        <v>10</v>
      </c>
      <c r="C12589" s="460" t="s">
        <v>1259</v>
      </c>
      <c r="D12589" s="459">
        <v>1</v>
      </c>
      <c r="E12589" s="81"/>
    </row>
    <row r="12590" spans="1:5" x14ac:dyDescent="0.25">
      <c r="A12590" s="458">
        <v>44342</v>
      </c>
      <c r="B12590" s="81" t="s">
        <v>10</v>
      </c>
      <c r="C12590" s="116" t="s">
        <v>10</v>
      </c>
      <c r="D12590" s="459">
        <v>25</v>
      </c>
      <c r="E12590" s="81"/>
    </row>
    <row r="12591" spans="1:5" x14ac:dyDescent="0.25">
      <c r="A12591" s="458">
        <v>44343</v>
      </c>
      <c r="B12591" s="81" t="s">
        <v>14</v>
      </c>
      <c r="C12591" s="116" t="s">
        <v>14</v>
      </c>
      <c r="D12591" s="459">
        <v>37</v>
      </c>
      <c r="E12591" s="81"/>
    </row>
    <row r="12592" spans="1:5" x14ac:dyDescent="0.25">
      <c r="A12592" s="458">
        <v>44343</v>
      </c>
      <c r="B12592" s="81" t="s">
        <v>14</v>
      </c>
      <c r="C12592" s="116" t="s">
        <v>16</v>
      </c>
      <c r="D12592" s="459">
        <v>24</v>
      </c>
      <c r="E12592" s="81"/>
    </row>
    <row r="12593" spans="1:5" x14ac:dyDescent="0.25">
      <c r="A12593" s="458">
        <v>44343</v>
      </c>
      <c r="B12593" s="81" t="s">
        <v>14</v>
      </c>
      <c r="C12593" s="116" t="s">
        <v>794</v>
      </c>
      <c r="D12593" s="459">
        <v>1</v>
      </c>
      <c r="E12593" s="81"/>
    </row>
    <row r="12594" spans="1:5" x14ac:dyDescent="0.25">
      <c r="A12594" s="458">
        <v>44343</v>
      </c>
      <c r="B12594" s="81" t="s">
        <v>14</v>
      </c>
      <c r="C12594" s="116" t="s">
        <v>84</v>
      </c>
      <c r="D12594" s="459">
        <v>14</v>
      </c>
      <c r="E12594" s="81"/>
    </row>
    <row r="12595" spans="1:5" x14ac:dyDescent="0.25">
      <c r="A12595" s="458">
        <v>44343</v>
      </c>
      <c r="B12595" s="81" t="s">
        <v>20</v>
      </c>
      <c r="C12595" s="460" t="s">
        <v>1151</v>
      </c>
      <c r="D12595" s="459">
        <v>4</v>
      </c>
      <c r="E12595" s="81"/>
    </row>
    <row r="12596" spans="1:5" x14ac:dyDescent="0.25">
      <c r="A12596" s="458">
        <v>44343</v>
      </c>
      <c r="B12596" s="81" t="s">
        <v>20</v>
      </c>
      <c r="C12596" s="116" t="s">
        <v>20</v>
      </c>
      <c r="D12596" s="459">
        <v>171</v>
      </c>
      <c r="E12596" s="81"/>
    </row>
    <row r="12597" spans="1:5" x14ac:dyDescent="0.25">
      <c r="A12597" s="458">
        <v>44343</v>
      </c>
      <c r="B12597" s="81" t="s">
        <v>20</v>
      </c>
      <c r="C12597" s="116" t="s">
        <v>648</v>
      </c>
      <c r="D12597" s="459">
        <v>1</v>
      </c>
      <c r="E12597" s="81"/>
    </row>
    <row r="12598" spans="1:5" x14ac:dyDescent="0.25">
      <c r="A12598" s="458">
        <v>44343</v>
      </c>
      <c r="B12598" s="81" t="s">
        <v>20</v>
      </c>
      <c r="C12598" s="116" t="s">
        <v>709</v>
      </c>
      <c r="D12598" s="459">
        <v>1</v>
      </c>
      <c r="E12598" s="81"/>
    </row>
    <row r="12599" spans="1:5" x14ac:dyDescent="0.25">
      <c r="A12599" s="458">
        <v>44343</v>
      </c>
      <c r="B12599" s="81" t="s">
        <v>13</v>
      </c>
      <c r="C12599" s="460" t="s">
        <v>1158</v>
      </c>
      <c r="D12599" s="459">
        <v>1</v>
      </c>
      <c r="E12599" s="81"/>
    </row>
    <row r="12600" spans="1:5" x14ac:dyDescent="0.25">
      <c r="A12600" s="458">
        <v>44343</v>
      </c>
      <c r="B12600" s="81" t="s">
        <v>13</v>
      </c>
      <c r="C12600" s="116" t="s">
        <v>13</v>
      </c>
      <c r="D12600" s="459">
        <v>18</v>
      </c>
      <c r="E12600" s="81"/>
    </row>
    <row r="12601" spans="1:5" x14ac:dyDescent="0.25">
      <c r="A12601" s="458">
        <v>44343</v>
      </c>
      <c r="B12601" s="81" t="s">
        <v>13</v>
      </c>
      <c r="C12601" s="116" t="s">
        <v>1163</v>
      </c>
      <c r="D12601" s="459">
        <v>2</v>
      </c>
      <c r="E12601" s="81"/>
    </row>
    <row r="12602" spans="1:5" x14ac:dyDescent="0.25">
      <c r="A12602" s="458">
        <v>44343</v>
      </c>
      <c r="B12602" s="81" t="s">
        <v>13</v>
      </c>
      <c r="C12602" s="460" t="s">
        <v>1165</v>
      </c>
      <c r="D12602" s="459">
        <v>10</v>
      </c>
      <c r="E12602" s="81"/>
    </row>
    <row r="12603" spans="1:5" x14ac:dyDescent="0.25">
      <c r="A12603" s="458">
        <v>44343</v>
      </c>
      <c r="B12603" s="81" t="s">
        <v>13</v>
      </c>
      <c r="C12603" s="460" t="s">
        <v>1167</v>
      </c>
      <c r="D12603" s="459">
        <v>6</v>
      </c>
      <c r="E12603" s="81"/>
    </row>
    <row r="12604" spans="1:5" x14ac:dyDescent="0.25">
      <c r="A12604" s="458">
        <v>44343</v>
      </c>
      <c r="B12604" s="81" t="s">
        <v>24</v>
      </c>
      <c r="C12604" s="116" t="s">
        <v>23</v>
      </c>
      <c r="D12604" s="459">
        <v>28</v>
      </c>
      <c r="E12604" s="81"/>
    </row>
    <row r="12605" spans="1:5" x14ac:dyDescent="0.25">
      <c r="A12605" s="458">
        <v>44343</v>
      </c>
      <c r="B12605" s="81" t="s">
        <v>24</v>
      </c>
      <c r="C12605" s="116" t="s">
        <v>24</v>
      </c>
      <c r="D12605" s="459">
        <v>16</v>
      </c>
      <c r="E12605" s="81"/>
    </row>
    <row r="12606" spans="1:5" x14ac:dyDescent="0.25">
      <c r="A12606" s="458">
        <v>44343</v>
      </c>
      <c r="B12606" s="81" t="s">
        <v>24</v>
      </c>
      <c r="C12606" s="460" t="s">
        <v>703</v>
      </c>
      <c r="D12606" s="459">
        <v>1</v>
      </c>
      <c r="E12606" s="81"/>
    </row>
    <row r="12607" spans="1:5" x14ac:dyDescent="0.25">
      <c r="A12607" s="458">
        <v>44343</v>
      </c>
      <c r="B12607" s="81" t="s">
        <v>24</v>
      </c>
      <c r="C12607" s="116" t="s">
        <v>924</v>
      </c>
      <c r="D12607" s="459">
        <v>1</v>
      </c>
      <c r="E12607" s="81"/>
    </row>
    <row r="12608" spans="1:5" x14ac:dyDescent="0.25">
      <c r="A12608" s="458">
        <v>44343</v>
      </c>
      <c r="B12608" s="81" t="s">
        <v>24</v>
      </c>
      <c r="C12608" s="116" t="s">
        <v>36</v>
      </c>
      <c r="D12608" s="459">
        <v>2</v>
      </c>
      <c r="E12608" s="81"/>
    </row>
    <row r="12609" spans="1:5" x14ac:dyDescent="0.25">
      <c r="A12609" s="458">
        <v>44343</v>
      </c>
      <c r="B12609" s="81" t="s">
        <v>47</v>
      </c>
      <c r="C12609" s="116" t="s">
        <v>47</v>
      </c>
      <c r="D12609" s="459">
        <v>12</v>
      </c>
      <c r="E12609" s="81"/>
    </row>
    <row r="12610" spans="1:5" x14ac:dyDescent="0.25">
      <c r="A12610" s="458">
        <v>44343</v>
      </c>
      <c r="B12610" s="81" t="s">
        <v>47</v>
      </c>
      <c r="C12610" s="116" t="s">
        <v>906</v>
      </c>
      <c r="D12610" s="459">
        <v>5</v>
      </c>
      <c r="E12610" s="81"/>
    </row>
    <row r="12611" spans="1:5" x14ac:dyDescent="0.25">
      <c r="A12611" s="458">
        <v>44343</v>
      </c>
      <c r="B12611" s="81" t="s">
        <v>48</v>
      </c>
      <c r="C12611" s="460" t="s">
        <v>1380</v>
      </c>
      <c r="D12611" s="459">
        <v>2</v>
      </c>
      <c r="E12611" s="81"/>
    </row>
    <row r="12612" spans="1:5" x14ac:dyDescent="0.25">
      <c r="A12612" s="458">
        <v>44343</v>
      </c>
      <c r="B12612" s="81" t="s">
        <v>7</v>
      </c>
      <c r="C12612" s="460" t="s">
        <v>1191</v>
      </c>
      <c r="D12612" s="459">
        <v>4</v>
      </c>
      <c r="E12612" s="81"/>
    </row>
    <row r="12613" spans="1:5" x14ac:dyDescent="0.25">
      <c r="A12613" s="458">
        <v>44343</v>
      </c>
      <c r="B12613" s="81" t="s">
        <v>7</v>
      </c>
      <c r="C12613" s="81" t="s">
        <v>7</v>
      </c>
      <c r="D12613" s="459">
        <v>38</v>
      </c>
      <c r="E12613" s="81"/>
    </row>
    <row r="12614" spans="1:5" x14ac:dyDescent="0.25">
      <c r="A12614" s="458">
        <v>44343</v>
      </c>
      <c r="B12614" s="81" t="s">
        <v>9</v>
      </c>
      <c r="C12614" s="81" t="s">
        <v>9</v>
      </c>
      <c r="D12614" s="459">
        <v>61</v>
      </c>
      <c r="E12614" s="81"/>
    </row>
    <row r="12615" spans="1:5" x14ac:dyDescent="0.25">
      <c r="A12615" s="458">
        <v>44343</v>
      </c>
      <c r="B12615" s="81" t="s">
        <v>9</v>
      </c>
      <c r="C12615" s="116" t="s">
        <v>17</v>
      </c>
      <c r="D12615" s="459">
        <v>7</v>
      </c>
      <c r="E12615" s="81"/>
    </row>
    <row r="12616" spans="1:5" x14ac:dyDescent="0.25">
      <c r="A12616" s="458">
        <v>44343</v>
      </c>
      <c r="B12616" s="81" t="s">
        <v>9</v>
      </c>
      <c r="C12616" s="460" t="s">
        <v>1202</v>
      </c>
      <c r="D12616" s="459">
        <v>4</v>
      </c>
      <c r="E12616" s="81"/>
    </row>
    <row r="12617" spans="1:5" x14ac:dyDescent="0.25">
      <c r="A12617" s="458">
        <v>44343</v>
      </c>
      <c r="B12617" s="81" t="s">
        <v>9</v>
      </c>
      <c r="C12617" s="116" t="s">
        <v>143</v>
      </c>
      <c r="D12617" s="459">
        <v>6</v>
      </c>
      <c r="E12617" s="81"/>
    </row>
    <row r="12618" spans="1:5" x14ac:dyDescent="0.25">
      <c r="A12618" s="458">
        <v>44343</v>
      </c>
      <c r="B12618" s="81" t="s">
        <v>15</v>
      </c>
      <c r="C12618" s="116" t="s">
        <v>1139</v>
      </c>
      <c r="D12618" s="459">
        <v>7</v>
      </c>
      <c r="E12618" s="81"/>
    </row>
    <row r="12619" spans="1:5" x14ac:dyDescent="0.25">
      <c r="A12619" s="458">
        <v>44343</v>
      </c>
      <c r="B12619" s="81" t="s">
        <v>15</v>
      </c>
      <c r="C12619" s="460" t="s">
        <v>1008</v>
      </c>
      <c r="D12619" s="459">
        <v>2</v>
      </c>
      <c r="E12619" s="81"/>
    </row>
    <row r="12620" spans="1:5" x14ac:dyDescent="0.25">
      <c r="A12620" s="458">
        <v>44343</v>
      </c>
      <c r="B12620" s="81" t="s">
        <v>11</v>
      </c>
      <c r="C12620" s="116" t="s">
        <v>333</v>
      </c>
      <c r="D12620" s="459">
        <v>1</v>
      </c>
      <c r="E12620" s="81"/>
    </row>
    <row r="12621" spans="1:5" x14ac:dyDescent="0.25">
      <c r="A12621" s="458">
        <v>44343</v>
      </c>
      <c r="B12621" s="81" t="s">
        <v>11</v>
      </c>
      <c r="C12621" s="116" t="s">
        <v>11</v>
      </c>
      <c r="D12621" s="459">
        <v>41</v>
      </c>
      <c r="E12621" s="81"/>
    </row>
    <row r="12622" spans="1:5" x14ac:dyDescent="0.25">
      <c r="A12622" s="458">
        <v>44343</v>
      </c>
      <c r="B12622" s="81" t="s">
        <v>11</v>
      </c>
      <c r="C12622" s="460" t="s">
        <v>1205</v>
      </c>
      <c r="D12622" s="459">
        <v>1</v>
      </c>
      <c r="E12622" s="81"/>
    </row>
    <row r="12623" spans="1:5" x14ac:dyDescent="0.25">
      <c r="A12623" s="458">
        <v>44343</v>
      </c>
      <c r="B12623" s="81" t="s">
        <v>11</v>
      </c>
      <c r="C12623" s="116" t="s">
        <v>840</v>
      </c>
      <c r="D12623" s="459">
        <v>1</v>
      </c>
      <c r="E12623" s="81"/>
    </row>
    <row r="12624" spans="1:5" x14ac:dyDescent="0.25">
      <c r="A12624" s="458">
        <v>44343</v>
      </c>
      <c r="B12624" s="81" t="s">
        <v>11</v>
      </c>
      <c r="C12624" s="116" t="s">
        <v>133</v>
      </c>
      <c r="D12624" s="459">
        <v>3</v>
      </c>
      <c r="E12624" s="81"/>
    </row>
    <row r="12625" spans="1:5" x14ac:dyDescent="0.25">
      <c r="A12625" s="458">
        <v>44343</v>
      </c>
      <c r="B12625" s="81" t="s">
        <v>12</v>
      </c>
      <c r="C12625" s="116" t="s">
        <v>73</v>
      </c>
      <c r="D12625" s="459">
        <v>1</v>
      </c>
      <c r="E12625" s="81"/>
    </row>
    <row r="12626" spans="1:5" x14ac:dyDescent="0.25">
      <c r="A12626" s="458">
        <v>44343</v>
      </c>
      <c r="B12626" s="81" t="s">
        <v>12</v>
      </c>
      <c r="C12626" s="460" t="s">
        <v>1222</v>
      </c>
      <c r="D12626" s="459">
        <v>1</v>
      </c>
      <c r="E12626" s="81"/>
    </row>
    <row r="12627" spans="1:5" x14ac:dyDescent="0.25">
      <c r="A12627" s="458">
        <v>44343</v>
      </c>
      <c r="B12627" s="81" t="s">
        <v>12</v>
      </c>
      <c r="C12627" s="116" t="s">
        <v>1223</v>
      </c>
      <c r="D12627" s="459">
        <v>1</v>
      </c>
      <c r="E12627" s="81"/>
    </row>
    <row r="12628" spans="1:5" x14ac:dyDescent="0.25">
      <c r="A12628" s="458">
        <v>44343</v>
      </c>
      <c r="B12628" s="81" t="s">
        <v>12</v>
      </c>
      <c r="C12628" s="116" t="s">
        <v>12</v>
      </c>
      <c r="D12628" s="459">
        <v>11</v>
      </c>
      <c r="E12628" s="81"/>
    </row>
    <row r="12629" spans="1:5" x14ac:dyDescent="0.25">
      <c r="A12629" s="458">
        <v>44343</v>
      </c>
      <c r="B12629" s="81" t="s">
        <v>8</v>
      </c>
      <c r="C12629" s="460" t="s">
        <v>1226</v>
      </c>
      <c r="D12629" s="459">
        <v>3</v>
      </c>
      <c r="E12629" s="81"/>
    </row>
    <row r="12630" spans="1:5" x14ac:dyDescent="0.25">
      <c r="A12630" s="458">
        <v>44343</v>
      </c>
      <c r="B12630" s="81" t="s">
        <v>8</v>
      </c>
      <c r="C12630" s="116" t="s">
        <v>72</v>
      </c>
      <c r="D12630" s="459">
        <v>7</v>
      </c>
      <c r="E12630" s="81"/>
    </row>
    <row r="12631" spans="1:5" x14ac:dyDescent="0.25">
      <c r="A12631" s="458">
        <v>44343</v>
      </c>
      <c r="B12631" s="81" t="s">
        <v>8</v>
      </c>
      <c r="C12631" s="460" t="s">
        <v>1232</v>
      </c>
      <c r="D12631" s="459">
        <v>11</v>
      </c>
      <c r="E12631" s="81"/>
    </row>
    <row r="12632" spans="1:5" x14ac:dyDescent="0.25">
      <c r="A12632" s="458">
        <v>44343</v>
      </c>
      <c r="B12632" s="81" t="s">
        <v>8</v>
      </c>
      <c r="C12632" s="116" t="s">
        <v>58</v>
      </c>
      <c r="D12632" s="459">
        <v>2</v>
      </c>
      <c r="E12632" s="81"/>
    </row>
    <row r="12633" spans="1:5" x14ac:dyDescent="0.25">
      <c r="A12633" s="458">
        <v>44343</v>
      </c>
      <c r="B12633" s="81" t="s">
        <v>8</v>
      </c>
      <c r="C12633" s="116" t="s">
        <v>140</v>
      </c>
      <c r="D12633" s="459">
        <v>1</v>
      </c>
      <c r="E12633" s="81"/>
    </row>
    <row r="12634" spans="1:5" x14ac:dyDescent="0.25">
      <c r="A12634" s="458">
        <v>44343</v>
      </c>
      <c r="B12634" s="81" t="s">
        <v>8</v>
      </c>
      <c r="C12634" s="116" t="s">
        <v>132</v>
      </c>
      <c r="D12634" s="459">
        <v>9</v>
      </c>
      <c r="E12634" s="81"/>
    </row>
    <row r="12635" spans="1:5" x14ac:dyDescent="0.25">
      <c r="A12635" s="458">
        <v>44343</v>
      </c>
      <c r="B12635" s="81" t="s">
        <v>8</v>
      </c>
      <c r="C12635" s="116" t="s">
        <v>203</v>
      </c>
      <c r="D12635" s="459">
        <v>2</v>
      </c>
      <c r="E12635" s="81"/>
    </row>
    <row r="12636" spans="1:5" x14ac:dyDescent="0.25">
      <c r="A12636" s="458">
        <v>44343</v>
      </c>
      <c r="B12636" s="81" t="s">
        <v>8</v>
      </c>
      <c r="C12636" s="116" t="s">
        <v>40</v>
      </c>
      <c r="D12636" s="459">
        <v>7</v>
      </c>
      <c r="E12636" s="81"/>
    </row>
    <row r="12637" spans="1:5" x14ac:dyDescent="0.25">
      <c r="A12637" s="458">
        <v>44343</v>
      </c>
      <c r="B12637" s="81" t="s">
        <v>8</v>
      </c>
      <c r="C12637" s="116" t="s">
        <v>8</v>
      </c>
      <c r="D12637" s="459">
        <v>73</v>
      </c>
      <c r="E12637" s="81"/>
    </row>
    <row r="12638" spans="1:5" x14ac:dyDescent="0.25">
      <c r="A12638" s="458">
        <v>44343</v>
      </c>
      <c r="B12638" s="81" t="s">
        <v>8</v>
      </c>
      <c r="C12638" s="116" t="s">
        <v>31</v>
      </c>
      <c r="D12638" s="459">
        <v>9</v>
      </c>
      <c r="E12638" s="81"/>
    </row>
    <row r="12639" spans="1:5" x14ac:dyDescent="0.25">
      <c r="A12639" s="458">
        <v>44343</v>
      </c>
      <c r="B12639" s="81" t="s">
        <v>8</v>
      </c>
      <c r="C12639" s="116" t="s">
        <v>79</v>
      </c>
      <c r="D12639" s="459">
        <v>4</v>
      </c>
      <c r="E12639" s="81"/>
    </row>
    <row r="12640" spans="1:5" x14ac:dyDescent="0.25">
      <c r="A12640" s="458">
        <v>44343</v>
      </c>
      <c r="B12640" s="81" t="s">
        <v>8</v>
      </c>
      <c r="C12640" s="116" t="s">
        <v>110</v>
      </c>
      <c r="D12640" s="459">
        <v>8</v>
      </c>
      <c r="E12640" s="81"/>
    </row>
    <row r="12641" spans="1:5" x14ac:dyDescent="0.25">
      <c r="A12641" s="458">
        <v>44343</v>
      </c>
      <c r="B12641" s="81" t="s">
        <v>49</v>
      </c>
      <c r="C12641" s="460" t="s">
        <v>1246</v>
      </c>
      <c r="D12641" s="459">
        <v>3</v>
      </c>
      <c r="E12641" s="81"/>
    </row>
    <row r="12642" spans="1:5" x14ac:dyDescent="0.25">
      <c r="A12642" s="458">
        <v>44343</v>
      </c>
      <c r="B12642" s="81" t="s">
        <v>49</v>
      </c>
      <c r="C12642" s="116" t="s">
        <v>49</v>
      </c>
      <c r="D12642" s="459">
        <v>47</v>
      </c>
      <c r="E12642" s="81"/>
    </row>
    <row r="12643" spans="1:5" x14ac:dyDescent="0.25">
      <c r="A12643" s="458">
        <v>44343</v>
      </c>
      <c r="B12643" s="81" t="s">
        <v>50</v>
      </c>
      <c r="C12643" s="460" t="s">
        <v>1250</v>
      </c>
      <c r="D12643" s="459">
        <v>2</v>
      </c>
      <c r="E12643" s="81"/>
    </row>
    <row r="12644" spans="1:5" x14ac:dyDescent="0.25">
      <c r="A12644" s="458">
        <v>44343</v>
      </c>
      <c r="B12644" s="81" t="s">
        <v>50</v>
      </c>
      <c r="C12644" s="116" t="s">
        <v>1140</v>
      </c>
      <c r="D12644" s="459">
        <v>2</v>
      </c>
      <c r="E12644" s="81"/>
    </row>
    <row r="12645" spans="1:5" x14ac:dyDescent="0.25">
      <c r="A12645" s="458">
        <v>44343</v>
      </c>
      <c r="B12645" s="81" t="s">
        <v>50</v>
      </c>
      <c r="C12645" s="116" t="s">
        <v>365</v>
      </c>
      <c r="D12645" s="459">
        <v>6</v>
      </c>
      <c r="E12645" s="81"/>
    </row>
    <row r="12646" spans="1:5" x14ac:dyDescent="0.25">
      <c r="A12646" s="458">
        <v>44343</v>
      </c>
      <c r="B12646" s="81" t="s">
        <v>27</v>
      </c>
      <c r="C12646" s="116" t="s">
        <v>139</v>
      </c>
      <c r="D12646" s="459">
        <v>10</v>
      </c>
      <c r="E12646" s="81"/>
    </row>
    <row r="12647" spans="1:5" x14ac:dyDescent="0.25">
      <c r="A12647" s="458">
        <v>44343</v>
      </c>
      <c r="B12647" s="81" t="s">
        <v>27</v>
      </c>
      <c r="C12647" s="116" t="s">
        <v>233</v>
      </c>
      <c r="D12647" s="459">
        <v>3</v>
      </c>
      <c r="E12647" s="81"/>
    </row>
    <row r="12648" spans="1:5" x14ac:dyDescent="0.25">
      <c r="A12648" s="458">
        <v>44343</v>
      </c>
      <c r="B12648" s="81" t="s">
        <v>27</v>
      </c>
      <c r="C12648" s="116" t="s">
        <v>43</v>
      </c>
      <c r="D12648" s="459">
        <v>31</v>
      </c>
      <c r="E12648" s="81"/>
    </row>
    <row r="12649" spans="1:5" x14ac:dyDescent="0.25">
      <c r="A12649" s="458">
        <v>44343</v>
      </c>
      <c r="B12649" s="81" t="s">
        <v>27</v>
      </c>
      <c r="C12649" s="116" t="s">
        <v>921</v>
      </c>
      <c r="D12649" s="459">
        <v>1</v>
      </c>
      <c r="E12649" s="81"/>
    </row>
    <row r="12650" spans="1:5" x14ac:dyDescent="0.25">
      <c r="A12650" s="458">
        <v>44343</v>
      </c>
      <c r="B12650" s="81" t="s">
        <v>27</v>
      </c>
      <c r="C12650" s="116" t="s">
        <v>350</v>
      </c>
      <c r="D12650" s="459">
        <v>2</v>
      </c>
      <c r="E12650" s="81"/>
    </row>
    <row r="12651" spans="1:5" x14ac:dyDescent="0.25">
      <c r="A12651" s="458">
        <v>44343</v>
      </c>
      <c r="B12651" s="81" t="s">
        <v>27</v>
      </c>
      <c r="C12651" s="116" t="s">
        <v>851</v>
      </c>
      <c r="D12651" s="459">
        <v>2</v>
      </c>
      <c r="E12651" s="81"/>
    </row>
    <row r="12652" spans="1:5" x14ac:dyDescent="0.25">
      <c r="A12652" s="458">
        <v>44343</v>
      </c>
      <c r="B12652" s="81" t="s">
        <v>27</v>
      </c>
      <c r="C12652" s="460" t="s">
        <v>1002</v>
      </c>
      <c r="D12652" s="459">
        <v>1</v>
      </c>
      <c r="E12652" s="81"/>
    </row>
    <row r="12653" spans="1:5" x14ac:dyDescent="0.25">
      <c r="A12653" s="458">
        <v>44343</v>
      </c>
      <c r="B12653" s="81" t="s">
        <v>27</v>
      </c>
      <c r="C12653" s="116" t="s">
        <v>619</v>
      </c>
      <c r="D12653" s="459">
        <v>4</v>
      </c>
      <c r="E12653" s="81"/>
    </row>
    <row r="12654" spans="1:5" x14ac:dyDescent="0.25">
      <c r="A12654" s="458">
        <v>44343</v>
      </c>
      <c r="B12654" s="81" t="s">
        <v>27</v>
      </c>
      <c r="C12654" s="116" t="s">
        <v>707</v>
      </c>
      <c r="D12654" s="459">
        <v>5</v>
      </c>
      <c r="E12654" s="81"/>
    </row>
    <row r="12655" spans="1:5" x14ac:dyDescent="0.25">
      <c r="A12655" s="458">
        <v>44343</v>
      </c>
      <c r="B12655" s="81" t="s">
        <v>51</v>
      </c>
      <c r="C12655" s="81" t="s">
        <v>51</v>
      </c>
      <c r="D12655" s="459">
        <v>0</v>
      </c>
      <c r="E12655" s="81"/>
    </row>
    <row r="12656" spans="1:5" x14ac:dyDescent="0.25">
      <c r="A12656" s="458">
        <v>44343</v>
      </c>
      <c r="B12656" s="81" t="s">
        <v>10</v>
      </c>
      <c r="C12656" s="116" t="s">
        <v>1027</v>
      </c>
      <c r="D12656" s="459">
        <v>1</v>
      </c>
      <c r="E12656" s="81"/>
    </row>
    <row r="12657" spans="1:5" x14ac:dyDescent="0.25">
      <c r="A12657" s="458">
        <v>44343</v>
      </c>
      <c r="B12657" s="81" t="s">
        <v>10</v>
      </c>
      <c r="C12657" s="460" t="s">
        <v>1097</v>
      </c>
      <c r="D12657" s="459">
        <v>1</v>
      </c>
      <c r="E12657" s="81"/>
    </row>
    <row r="12658" spans="1:5" x14ac:dyDescent="0.25">
      <c r="A12658" s="458">
        <v>44343</v>
      </c>
      <c r="B12658" s="81" t="s">
        <v>10</v>
      </c>
      <c r="C12658" s="460" t="s">
        <v>643</v>
      </c>
      <c r="D12658" s="459">
        <v>1</v>
      </c>
      <c r="E12658" s="81"/>
    </row>
    <row r="12659" spans="1:5" x14ac:dyDescent="0.25">
      <c r="A12659" s="458">
        <v>44343</v>
      </c>
      <c r="B12659" s="81" t="s">
        <v>10</v>
      </c>
      <c r="C12659" s="116" t="s">
        <v>340</v>
      </c>
      <c r="D12659" s="459">
        <v>1</v>
      </c>
      <c r="E12659" s="81"/>
    </row>
    <row r="12660" spans="1:5" x14ac:dyDescent="0.25">
      <c r="A12660" s="458">
        <v>44343</v>
      </c>
      <c r="B12660" s="81" t="s">
        <v>10</v>
      </c>
      <c r="C12660" s="116" t="s">
        <v>10</v>
      </c>
      <c r="D12660" s="459">
        <v>23</v>
      </c>
      <c r="E12660" s="81"/>
    </row>
    <row r="12661" spans="1:5" x14ac:dyDescent="0.25">
      <c r="A12661" s="458">
        <v>44344</v>
      </c>
      <c r="B12661" s="81" t="s">
        <v>14</v>
      </c>
      <c r="C12661" s="116" t="s">
        <v>14</v>
      </c>
      <c r="D12661" s="459">
        <v>40</v>
      </c>
      <c r="E12661" s="81"/>
    </row>
    <row r="12662" spans="1:5" x14ac:dyDescent="0.25">
      <c r="A12662" s="458">
        <v>44344</v>
      </c>
      <c r="B12662" s="81" t="s">
        <v>14</v>
      </c>
      <c r="C12662" s="460" t="s">
        <v>1144</v>
      </c>
      <c r="D12662" s="459">
        <v>2</v>
      </c>
      <c r="E12662" s="81"/>
    </row>
    <row r="12663" spans="1:5" x14ac:dyDescent="0.25">
      <c r="A12663" s="458">
        <v>44344</v>
      </c>
      <c r="B12663" s="81" t="s">
        <v>14</v>
      </c>
      <c r="C12663" s="116" t="s">
        <v>16</v>
      </c>
      <c r="D12663" s="459">
        <v>16</v>
      </c>
      <c r="E12663" s="81"/>
    </row>
    <row r="12664" spans="1:5" x14ac:dyDescent="0.25">
      <c r="A12664" s="458">
        <v>44344</v>
      </c>
      <c r="B12664" s="81" t="s">
        <v>14</v>
      </c>
      <c r="C12664" s="116" t="s">
        <v>794</v>
      </c>
      <c r="D12664" s="459">
        <v>5</v>
      </c>
      <c r="E12664" s="81"/>
    </row>
    <row r="12665" spans="1:5" x14ac:dyDescent="0.25">
      <c r="A12665" s="458">
        <v>44344</v>
      </c>
      <c r="B12665" s="81" t="s">
        <v>14</v>
      </c>
      <c r="C12665" s="116" t="s">
        <v>84</v>
      </c>
      <c r="D12665" s="459">
        <v>9</v>
      </c>
      <c r="E12665" s="81"/>
    </row>
    <row r="12666" spans="1:5" x14ac:dyDescent="0.25">
      <c r="A12666" s="458">
        <v>44344</v>
      </c>
      <c r="B12666" s="81" t="s">
        <v>20</v>
      </c>
      <c r="C12666" s="460" t="s">
        <v>1151</v>
      </c>
      <c r="D12666" s="459">
        <v>5</v>
      </c>
      <c r="E12666" s="81"/>
    </row>
    <row r="12667" spans="1:5" x14ac:dyDescent="0.25">
      <c r="A12667" s="458">
        <v>44344</v>
      </c>
      <c r="B12667" s="81" t="s">
        <v>20</v>
      </c>
      <c r="C12667" s="116" t="s">
        <v>20</v>
      </c>
      <c r="D12667" s="459">
        <v>251</v>
      </c>
      <c r="E12667" s="81"/>
    </row>
    <row r="12668" spans="1:5" x14ac:dyDescent="0.25">
      <c r="A12668" s="458">
        <v>44344</v>
      </c>
      <c r="B12668" s="81" t="s">
        <v>20</v>
      </c>
      <c r="C12668" s="460" t="s">
        <v>1154</v>
      </c>
      <c r="D12668" s="459">
        <v>1</v>
      </c>
      <c r="E12668" s="81"/>
    </row>
    <row r="12669" spans="1:5" x14ac:dyDescent="0.25">
      <c r="A12669" s="458">
        <v>44344</v>
      </c>
      <c r="B12669" s="81" t="s">
        <v>20</v>
      </c>
      <c r="C12669" s="460" t="s">
        <v>909</v>
      </c>
      <c r="D12669" s="459">
        <v>1</v>
      </c>
      <c r="E12669" s="81"/>
    </row>
    <row r="12670" spans="1:5" x14ac:dyDescent="0.25">
      <c r="A12670" s="458">
        <v>44344</v>
      </c>
      <c r="B12670" s="81" t="s">
        <v>20</v>
      </c>
      <c r="C12670" s="116" t="s">
        <v>363</v>
      </c>
      <c r="D12670" s="459">
        <v>2</v>
      </c>
      <c r="E12670" s="81"/>
    </row>
    <row r="12671" spans="1:5" x14ac:dyDescent="0.25">
      <c r="A12671" s="458">
        <v>44344</v>
      </c>
      <c r="B12671" s="81" t="s">
        <v>20</v>
      </c>
      <c r="C12671" s="116" t="s">
        <v>648</v>
      </c>
      <c r="D12671" s="459">
        <v>2</v>
      </c>
      <c r="E12671" s="81"/>
    </row>
    <row r="12672" spans="1:5" x14ac:dyDescent="0.25">
      <c r="A12672" s="458">
        <v>44344</v>
      </c>
      <c r="B12672" s="81" t="s">
        <v>20</v>
      </c>
      <c r="C12672" s="116" t="s">
        <v>861</v>
      </c>
      <c r="D12672" s="459">
        <v>2</v>
      </c>
      <c r="E12672" s="81"/>
    </row>
    <row r="12673" spans="1:5" x14ac:dyDescent="0.25">
      <c r="A12673" s="458">
        <v>44344</v>
      </c>
      <c r="B12673" s="81" t="s">
        <v>20</v>
      </c>
      <c r="C12673" s="116" t="s">
        <v>709</v>
      </c>
      <c r="D12673" s="459">
        <v>1</v>
      </c>
      <c r="E12673" s="81"/>
    </row>
    <row r="12674" spans="1:5" x14ac:dyDescent="0.25">
      <c r="A12674" s="458">
        <v>44344</v>
      </c>
      <c r="B12674" s="81" t="s">
        <v>13</v>
      </c>
      <c r="C12674" s="460" t="s">
        <v>93</v>
      </c>
      <c r="D12674" s="459">
        <v>1</v>
      </c>
      <c r="E12674" s="81"/>
    </row>
    <row r="12675" spans="1:5" x14ac:dyDescent="0.25">
      <c r="A12675" s="458">
        <v>44344</v>
      </c>
      <c r="B12675" s="81" t="s">
        <v>13</v>
      </c>
      <c r="C12675" s="460" t="s">
        <v>1157</v>
      </c>
      <c r="D12675" s="459">
        <v>1</v>
      </c>
      <c r="E12675" s="81"/>
    </row>
    <row r="12676" spans="1:5" x14ac:dyDescent="0.25">
      <c r="A12676" s="458">
        <v>44344</v>
      </c>
      <c r="B12676" s="81" t="s">
        <v>13</v>
      </c>
      <c r="C12676" s="460" t="s">
        <v>1158</v>
      </c>
      <c r="D12676" s="459">
        <v>1</v>
      </c>
      <c r="E12676" s="81"/>
    </row>
    <row r="12677" spans="1:5" x14ac:dyDescent="0.25">
      <c r="A12677" s="458">
        <v>44344</v>
      </c>
      <c r="B12677" s="81" t="s">
        <v>13</v>
      </c>
      <c r="C12677" s="460" t="s">
        <v>1161</v>
      </c>
      <c r="D12677" s="459">
        <v>2</v>
      </c>
      <c r="E12677" s="81"/>
    </row>
    <row r="12678" spans="1:5" x14ac:dyDescent="0.25">
      <c r="A12678" s="458">
        <v>44344</v>
      </c>
      <c r="B12678" s="81" t="s">
        <v>13</v>
      </c>
      <c r="C12678" s="460" t="s">
        <v>1162</v>
      </c>
      <c r="D12678" s="459">
        <v>1</v>
      </c>
      <c r="E12678" s="81"/>
    </row>
    <row r="12679" spans="1:5" x14ac:dyDescent="0.25">
      <c r="A12679" s="458">
        <v>44344</v>
      </c>
      <c r="B12679" s="81" t="s">
        <v>13</v>
      </c>
      <c r="C12679" s="460" t="s">
        <v>803</v>
      </c>
      <c r="D12679" s="459">
        <v>1</v>
      </c>
      <c r="E12679" s="81"/>
    </row>
    <row r="12680" spans="1:5" x14ac:dyDescent="0.25">
      <c r="A12680" s="458">
        <v>44344</v>
      </c>
      <c r="B12680" s="81" t="s">
        <v>13</v>
      </c>
      <c r="C12680" s="116" t="s">
        <v>13</v>
      </c>
      <c r="D12680" s="459">
        <v>21</v>
      </c>
      <c r="E12680" s="81"/>
    </row>
    <row r="12681" spans="1:5" x14ac:dyDescent="0.25">
      <c r="A12681" s="458">
        <v>44344</v>
      </c>
      <c r="B12681" s="81" t="s">
        <v>13</v>
      </c>
      <c r="C12681" s="116" t="s">
        <v>1163</v>
      </c>
      <c r="D12681" s="459">
        <v>1</v>
      </c>
      <c r="E12681" s="81"/>
    </row>
    <row r="12682" spans="1:5" x14ac:dyDescent="0.25">
      <c r="A12682" s="458">
        <v>44344</v>
      </c>
      <c r="B12682" s="81" t="s">
        <v>13</v>
      </c>
      <c r="C12682" s="460" t="s">
        <v>1165</v>
      </c>
      <c r="D12682" s="459">
        <v>9</v>
      </c>
      <c r="E12682" s="81"/>
    </row>
    <row r="12683" spans="1:5" x14ac:dyDescent="0.25">
      <c r="A12683" s="458">
        <v>44344</v>
      </c>
      <c r="B12683" s="81" t="s">
        <v>13</v>
      </c>
      <c r="C12683" s="460" t="s">
        <v>324</v>
      </c>
      <c r="D12683" s="459">
        <v>1</v>
      </c>
      <c r="E12683" s="81"/>
    </row>
    <row r="12684" spans="1:5" x14ac:dyDescent="0.25">
      <c r="A12684" s="458">
        <v>44344</v>
      </c>
      <c r="B12684" s="81" t="s">
        <v>13</v>
      </c>
      <c r="C12684" s="460" t="s">
        <v>1167</v>
      </c>
      <c r="D12684" s="459">
        <v>6</v>
      </c>
      <c r="E12684" s="81"/>
    </row>
    <row r="12685" spans="1:5" x14ac:dyDescent="0.25">
      <c r="A12685" s="458">
        <v>44344</v>
      </c>
      <c r="B12685" s="81" t="s">
        <v>24</v>
      </c>
      <c r="C12685" s="116" t="s">
        <v>23</v>
      </c>
      <c r="D12685" s="459">
        <v>20</v>
      </c>
      <c r="E12685" s="81"/>
    </row>
    <row r="12686" spans="1:5" x14ac:dyDescent="0.25">
      <c r="A12686" s="458">
        <v>44344</v>
      </c>
      <c r="B12686" s="81" t="s">
        <v>24</v>
      </c>
      <c r="C12686" s="116" t="s">
        <v>24</v>
      </c>
      <c r="D12686" s="459">
        <v>10</v>
      </c>
      <c r="E12686" s="81"/>
    </row>
    <row r="12687" spans="1:5" x14ac:dyDescent="0.25">
      <c r="A12687" s="458">
        <v>44344</v>
      </c>
      <c r="B12687" s="81" t="s">
        <v>24</v>
      </c>
      <c r="C12687" s="460" t="s">
        <v>703</v>
      </c>
      <c r="D12687" s="459">
        <v>1</v>
      </c>
      <c r="E12687" s="81"/>
    </row>
    <row r="12688" spans="1:5" x14ac:dyDescent="0.25">
      <c r="A12688" s="458">
        <v>44344</v>
      </c>
      <c r="B12688" s="81" t="s">
        <v>24</v>
      </c>
      <c r="C12688" s="116" t="s">
        <v>924</v>
      </c>
      <c r="D12688" s="459">
        <v>1</v>
      </c>
      <c r="E12688" s="81"/>
    </row>
    <row r="12689" spans="1:5" x14ac:dyDescent="0.25">
      <c r="A12689" s="458">
        <v>44344</v>
      </c>
      <c r="B12689" s="81" t="s">
        <v>24</v>
      </c>
      <c r="C12689" s="116" t="s">
        <v>653</v>
      </c>
      <c r="D12689" s="459">
        <v>1</v>
      </c>
      <c r="E12689" s="81"/>
    </row>
    <row r="12690" spans="1:5" x14ac:dyDescent="0.25">
      <c r="A12690" s="458">
        <v>44344</v>
      </c>
      <c r="B12690" s="81" t="s">
        <v>24</v>
      </c>
      <c r="C12690" s="116" t="s">
        <v>36</v>
      </c>
      <c r="D12690" s="459">
        <v>1</v>
      </c>
      <c r="E12690" s="81"/>
    </row>
    <row r="12691" spans="1:5" x14ac:dyDescent="0.25">
      <c r="A12691" s="458">
        <v>44344</v>
      </c>
      <c r="B12691" s="81" t="s">
        <v>47</v>
      </c>
      <c r="C12691" s="116" t="s">
        <v>47</v>
      </c>
      <c r="D12691" s="459">
        <v>7</v>
      </c>
      <c r="E12691" s="81"/>
    </row>
    <row r="12692" spans="1:5" x14ac:dyDescent="0.25">
      <c r="A12692" s="458">
        <v>44344</v>
      </c>
      <c r="B12692" s="81" t="s">
        <v>47</v>
      </c>
      <c r="C12692" s="116" t="s">
        <v>906</v>
      </c>
      <c r="D12692" s="459">
        <v>2</v>
      </c>
      <c r="E12692" s="81"/>
    </row>
    <row r="12693" spans="1:5" x14ac:dyDescent="0.25">
      <c r="A12693" s="458">
        <v>44344</v>
      </c>
      <c r="B12693" s="81" t="s">
        <v>48</v>
      </c>
      <c r="C12693" s="460" t="s">
        <v>1380</v>
      </c>
      <c r="D12693" s="459">
        <v>6</v>
      </c>
      <c r="E12693" s="81"/>
    </row>
    <row r="12694" spans="1:5" x14ac:dyDescent="0.25">
      <c r="A12694" s="458">
        <v>44344</v>
      </c>
      <c r="B12694" s="81" t="s">
        <v>7</v>
      </c>
      <c r="C12694" s="460" t="s">
        <v>1191</v>
      </c>
      <c r="D12694" s="459">
        <v>3</v>
      </c>
      <c r="E12694" s="81"/>
    </row>
    <row r="12695" spans="1:5" x14ac:dyDescent="0.25">
      <c r="A12695" s="458">
        <v>44344</v>
      </c>
      <c r="B12695" s="81" t="s">
        <v>7</v>
      </c>
      <c r="C12695" s="81" t="s">
        <v>7</v>
      </c>
      <c r="D12695" s="459">
        <v>26</v>
      </c>
      <c r="E12695" s="81"/>
    </row>
    <row r="12696" spans="1:5" x14ac:dyDescent="0.25">
      <c r="A12696" s="458">
        <v>44344</v>
      </c>
      <c r="B12696" s="81" t="s">
        <v>9</v>
      </c>
      <c r="C12696" s="460" t="s">
        <v>1192</v>
      </c>
      <c r="D12696" s="459">
        <v>1</v>
      </c>
      <c r="E12696" s="81"/>
    </row>
    <row r="12697" spans="1:5" x14ac:dyDescent="0.25">
      <c r="A12697" s="458">
        <v>44344</v>
      </c>
      <c r="B12697" s="81" t="s">
        <v>9</v>
      </c>
      <c r="C12697" s="460" t="s">
        <v>1200</v>
      </c>
      <c r="D12697" s="459">
        <v>1</v>
      </c>
      <c r="E12697" s="81"/>
    </row>
    <row r="12698" spans="1:5" x14ac:dyDescent="0.25">
      <c r="A12698" s="458">
        <v>44344</v>
      </c>
      <c r="B12698" s="81" t="s">
        <v>9</v>
      </c>
      <c r="C12698" s="116" t="s">
        <v>362</v>
      </c>
      <c r="D12698" s="459">
        <v>2</v>
      </c>
      <c r="E12698" s="81"/>
    </row>
    <row r="12699" spans="1:5" x14ac:dyDescent="0.25">
      <c r="A12699" s="458">
        <v>44344</v>
      </c>
      <c r="B12699" s="81" t="s">
        <v>9</v>
      </c>
      <c r="C12699" s="116" t="s">
        <v>9</v>
      </c>
      <c r="D12699" s="459">
        <v>45</v>
      </c>
      <c r="E12699" s="81"/>
    </row>
    <row r="12700" spans="1:5" x14ac:dyDescent="0.25">
      <c r="A12700" s="458">
        <v>44344</v>
      </c>
      <c r="B12700" s="81" t="s">
        <v>9</v>
      </c>
      <c r="C12700" s="116" t="s">
        <v>17</v>
      </c>
      <c r="D12700" s="459">
        <v>10</v>
      </c>
      <c r="E12700" s="81"/>
    </row>
    <row r="12701" spans="1:5" x14ac:dyDescent="0.25">
      <c r="A12701" s="458">
        <v>44344</v>
      </c>
      <c r="B12701" s="81" t="s">
        <v>9</v>
      </c>
      <c r="C12701" s="460" t="s">
        <v>1202</v>
      </c>
      <c r="D12701" s="459">
        <v>2</v>
      </c>
      <c r="E12701" s="81"/>
    </row>
    <row r="12702" spans="1:5" x14ac:dyDescent="0.25">
      <c r="A12702" s="458">
        <v>44344</v>
      </c>
      <c r="B12702" s="81" t="s">
        <v>9</v>
      </c>
      <c r="C12702" s="116" t="s">
        <v>143</v>
      </c>
      <c r="D12702" s="459">
        <v>19</v>
      </c>
      <c r="E12702" s="81"/>
    </row>
    <row r="12703" spans="1:5" x14ac:dyDescent="0.25">
      <c r="A12703" s="458">
        <v>44344</v>
      </c>
      <c r="B12703" s="81" t="s">
        <v>15</v>
      </c>
      <c r="C12703" s="116" t="s">
        <v>107</v>
      </c>
      <c r="D12703" s="459">
        <v>6</v>
      </c>
      <c r="E12703" s="81"/>
    </row>
    <row r="12704" spans="1:5" x14ac:dyDescent="0.25">
      <c r="A12704" s="458">
        <v>44344</v>
      </c>
      <c r="B12704" s="81" t="s">
        <v>15</v>
      </c>
      <c r="C12704" s="116" t="s">
        <v>1139</v>
      </c>
      <c r="D12704" s="459">
        <v>2</v>
      </c>
      <c r="E12704" s="81"/>
    </row>
    <row r="12705" spans="1:5" x14ac:dyDescent="0.25">
      <c r="A12705" s="458">
        <v>44344</v>
      </c>
      <c r="B12705" s="81" t="s">
        <v>15</v>
      </c>
      <c r="C12705" s="116" t="s">
        <v>620</v>
      </c>
      <c r="D12705" s="459">
        <v>1</v>
      </c>
      <c r="E12705" s="81"/>
    </row>
    <row r="12706" spans="1:5" x14ac:dyDescent="0.25">
      <c r="A12706" s="458">
        <v>44344</v>
      </c>
      <c r="B12706" s="81" t="s">
        <v>11</v>
      </c>
      <c r="C12706" s="116" t="s">
        <v>64</v>
      </c>
      <c r="D12706" s="459">
        <v>12</v>
      </c>
      <c r="E12706" s="81"/>
    </row>
    <row r="12707" spans="1:5" x14ac:dyDescent="0.25">
      <c r="A12707" s="458">
        <v>44344</v>
      </c>
      <c r="B12707" s="81" t="s">
        <v>11</v>
      </c>
      <c r="C12707" s="116" t="s">
        <v>333</v>
      </c>
      <c r="D12707" s="459">
        <v>5</v>
      </c>
      <c r="E12707" s="81"/>
    </row>
    <row r="12708" spans="1:5" x14ac:dyDescent="0.25">
      <c r="A12708" s="458">
        <v>44344</v>
      </c>
      <c r="B12708" s="81" t="s">
        <v>11</v>
      </c>
      <c r="C12708" s="460" t="s">
        <v>1209</v>
      </c>
      <c r="D12708" s="459">
        <v>1</v>
      </c>
      <c r="E12708" s="81"/>
    </row>
    <row r="12709" spans="1:5" x14ac:dyDescent="0.25">
      <c r="A12709" s="458">
        <v>44344</v>
      </c>
      <c r="B12709" s="81" t="s">
        <v>11</v>
      </c>
      <c r="C12709" s="460" t="s">
        <v>926</v>
      </c>
      <c r="D12709" s="459">
        <v>1</v>
      </c>
      <c r="E12709" s="81"/>
    </row>
    <row r="12710" spans="1:5" x14ac:dyDescent="0.25">
      <c r="A12710" s="458">
        <v>44344</v>
      </c>
      <c r="B12710" s="81" t="s">
        <v>11</v>
      </c>
      <c r="C12710" s="116" t="s">
        <v>11</v>
      </c>
      <c r="D12710" s="459">
        <v>36</v>
      </c>
      <c r="E12710" s="81"/>
    </row>
    <row r="12711" spans="1:5" x14ac:dyDescent="0.25">
      <c r="A12711" s="458">
        <v>44344</v>
      </c>
      <c r="B12711" s="81" t="s">
        <v>11</v>
      </c>
      <c r="C12711" s="116" t="s">
        <v>752</v>
      </c>
      <c r="D12711" s="459">
        <v>5</v>
      </c>
      <c r="E12711" s="81"/>
    </row>
    <row r="12712" spans="1:5" x14ac:dyDescent="0.25">
      <c r="A12712" s="458">
        <v>44344</v>
      </c>
      <c r="B12712" s="81" t="s">
        <v>11</v>
      </c>
      <c r="C12712" s="116" t="s">
        <v>133</v>
      </c>
      <c r="D12712" s="459">
        <v>1</v>
      </c>
      <c r="E12712" s="81"/>
    </row>
    <row r="12713" spans="1:5" x14ac:dyDescent="0.25">
      <c r="A12713" s="458">
        <v>44344</v>
      </c>
      <c r="B12713" s="81" t="s">
        <v>12</v>
      </c>
      <c r="C12713" s="116" t="s">
        <v>73</v>
      </c>
      <c r="D12713" s="459">
        <v>4</v>
      </c>
      <c r="E12713" s="81"/>
    </row>
    <row r="12714" spans="1:5" x14ac:dyDescent="0.25">
      <c r="A12714" s="458">
        <v>44344</v>
      </c>
      <c r="B12714" s="81" t="s">
        <v>12</v>
      </c>
      <c r="C12714" s="460" t="s">
        <v>1222</v>
      </c>
      <c r="D12714" s="459">
        <v>1</v>
      </c>
      <c r="E12714" s="81"/>
    </row>
    <row r="12715" spans="1:5" x14ac:dyDescent="0.25">
      <c r="A12715" s="458">
        <v>44344</v>
      </c>
      <c r="B12715" s="81" t="s">
        <v>12</v>
      </c>
      <c r="C12715" s="116" t="s">
        <v>1223</v>
      </c>
      <c r="D12715" s="459">
        <v>1</v>
      </c>
      <c r="E12715" s="81"/>
    </row>
    <row r="12716" spans="1:5" x14ac:dyDescent="0.25">
      <c r="A12716" s="458">
        <v>44344</v>
      </c>
      <c r="B12716" s="81" t="s">
        <v>12</v>
      </c>
      <c r="C12716" s="460" t="s">
        <v>1224</v>
      </c>
      <c r="D12716" s="459">
        <v>8</v>
      </c>
      <c r="E12716" s="81"/>
    </row>
    <row r="12717" spans="1:5" x14ac:dyDescent="0.25">
      <c r="A12717" s="458">
        <v>44344</v>
      </c>
      <c r="B12717" s="81" t="s">
        <v>12</v>
      </c>
      <c r="C12717" s="116" t="s">
        <v>12</v>
      </c>
      <c r="D12717" s="459">
        <v>32</v>
      </c>
      <c r="E12717" s="81"/>
    </row>
    <row r="12718" spans="1:5" x14ac:dyDescent="0.25">
      <c r="A12718" s="458">
        <v>44344</v>
      </c>
      <c r="B12718" s="81" t="s">
        <v>8</v>
      </c>
      <c r="C12718" s="460" t="s">
        <v>1226</v>
      </c>
      <c r="D12718" s="459">
        <v>6</v>
      </c>
      <c r="E12718" s="81"/>
    </row>
    <row r="12719" spans="1:5" x14ac:dyDescent="0.25">
      <c r="A12719" s="458">
        <v>44344</v>
      </c>
      <c r="B12719" s="81" t="s">
        <v>8</v>
      </c>
      <c r="C12719" s="116" t="s">
        <v>72</v>
      </c>
      <c r="D12719" s="459">
        <v>10</v>
      </c>
      <c r="E12719" s="81"/>
    </row>
    <row r="12720" spans="1:5" x14ac:dyDescent="0.25">
      <c r="A12720" s="458">
        <v>44344</v>
      </c>
      <c r="B12720" s="81" t="s">
        <v>8</v>
      </c>
      <c r="C12720" s="460" t="s">
        <v>1232</v>
      </c>
      <c r="D12720" s="459">
        <v>14</v>
      </c>
      <c r="E12720" s="81"/>
    </row>
    <row r="12721" spans="1:5" x14ac:dyDescent="0.25">
      <c r="A12721" s="458">
        <v>44344</v>
      </c>
      <c r="B12721" s="81" t="s">
        <v>8</v>
      </c>
      <c r="C12721" s="460" t="s">
        <v>1234</v>
      </c>
      <c r="D12721" s="459">
        <v>1</v>
      </c>
      <c r="E12721" s="81"/>
    </row>
    <row r="12722" spans="1:5" x14ac:dyDescent="0.25">
      <c r="A12722" s="458">
        <v>44344</v>
      </c>
      <c r="B12722" s="81" t="s">
        <v>8</v>
      </c>
      <c r="C12722" s="460" t="s">
        <v>1237</v>
      </c>
      <c r="D12722" s="459">
        <v>1</v>
      </c>
      <c r="E12722" s="81"/>
    </row>
    <row r="12723" spans="1:5" x14ac:dyDescent="0.25">
      <c r="A12723" s="458">
        <v>44344</v>
      </c>
      <c r="B12723" s="81" t="s">
        <v>8</v>
      </c>
      <c r="C12723" s="116" t="s">
        <v>58</v>
      </c>
      <c r="D12723" s="459">
        <v>11</v>
      </c>
      <c r="E12723" s="81"/>
    </row>
    <row r="12724" spans="1:5" x14ac:dyDescent="0.25">
      <c r="A12724" s="458">
        <v>44344</v>
      </c>
      <c r="B12724" s="81" t="s">
        <v>8</v>
      </c>
      <c r="C12724" s="116" t="s">
        <v>718</v>
      </c>
      <c r="D12724" s="459">
        <v>1</v>
      </c>
      <c r="E12724" s="81"/>
    </row>
    <row r="12725" spans="1:5" x14ac:dyDescent="0.25">
      <c r="A12725" s="458">
        <v>44344</v>
      </c>
      <c r="B12725" s="81" t="s">
        <v>8</v>
      </c>
      <c r="C12725" s="116" t="s">
        <v>113</v>
      </c>
      <c r="D12725" s="459">
        <v>1</v>
      </c>
      <c r="E12725" s="81"/>
    </row>
    <row r="12726" spans="1:5" x14ac:dyDescent="0.25">
      <c r="A12726" s="458">
        <v>44344</v>
      </c>
      <c r="B12726" s="81" t="s">
        <v>8</v>
      </c>
      <c r="C12726" s="116" t="s">
        <v>140</v>
      </c>
      <c r="D12726" s="459">
        <v>12</v>
      </c>
      <c r="E12726" s="81"/>
    </row>
    <row r="12727" spans="1:5" x14ac:dyDescent="0.25">
      <c r="A12727" s="458">
        <v>44344</v>
      </c>
      <c r="B12727" s="81" t="s">
        <v>8</v>
      </c>
      <c r="C12727" s="116" t="s">
        <v>132</v>
      </c>
      <c r="D12727" s="459">
        <v>13</v>
      </c>
      <c r="E12727" s="81"/>
    </row>
    <row r="12728" spans="1:5" x14ac:dyDescent="0.25">
      <c r="A12728" s="458">
        <v>44344</v>
      </c>
      <c r="B12728" s="81" t="s">
        <v>8</v>
      </c>
      <c r="C12728" s="116" t="s">
        <v>232</v>
      </c>
      <c r="D12728" s="459">
        <v>1</v>
      </c>
      <c r="E12728" s="81"/>
    </row>
    <row r="12729" spans="1:5" x14ac:dyDescent="0.25">
      <c r="A12729" s="458">
        <v>44344</v>
      </c>
      <c r="B12729" s="81" t="s">
        <v>8</v>
      </c>
      <c r="C12729" s="116" t="s">
        <v>203</v>
      </c>
      <c r="D12729" s="459">
        <v>8</v>
      </c>
      <c r="E12729" s="81"/>
    </row>
    <row r="12730" spans="1:5" x14ac:dyDescent="0.25">
      <c r="A12730" s="458">
        <v>44344</v>
      </c>
      <c r="B12730" s="81" t="s">
        <v>8</v>
      </c>
      <c r="C12730" s="460" t="s">
        <v>1240</v>
      </c>
      <c r="D12730" s="459">
        <v>1</v>
      </c>
      <c r="E12730" s="81"/>
    </row>
    <row r="12731" spans="1:5" x14ac:dyDescent="0.25">
      <c r="A12731" s="458">
        <v>44344</v>
      </c>
      <c r="B12731" s="81" t="s">
        <v>8</v>
      </c>
      <c r="C12731" s="116" t="s">
        <v>40</v>
      </c>
      <c r="D12731" s="459">
        <v>10</v>
      </c>
      <c r="E12731" s="81"/>
    </row>
    <row r="12732" spans="1:5" x14ac:dyDescent="0.25">
      <c r="A12732" s="458">
        <v>44344</v>
      </c>
      <c r="B12732" s="81" t="s">
        <v>8</v>
      </c>
      <c r="C12732" s="116" t="s">
        <v>8</v>
      </c>
      <c r="D12732" s="459">
        <v>275</v>
      </c>
      <c r="E12732" s="81"/>
    </row>
    <row r="12733" spans="1:5" x14ac:dyDescent="0.25">
      <c r="A12733" s="458">
        <v>44344</v>
      </c>
      <c r="B12733" s="81" t="s">
        <v>8</v>
      </c>
      <c r="C12733" s="116" t="s">
        <v>31</v>
      </c>
      <c r="D12733" s="459">
        <v>14</v>
      </c>
      <c r="E12733" s="81"/>
    </row>
    <row r="12734" spans="1:5" x14ac:dyDescent="0.25">
      <c r="A12734" s="458">
        <v>44344</v>
      </c>
      <c r="B12734" s="81" t="s">
        <v>8</v>
      </c>
      <c r="C12734" s="116" t="s">
        <v>129</v>
      </c>
      <c r="D12734" s="459">
        <v>1</v>
      </c>
      <c r="E12734" s="81"/>
    </row>
    <row r="12735" spans="1:5" x14ac:dyDescent="0.25">
      <c r="A12735" s="458">
        <v>44344</v>
      </c>
      <c r="B12735" s="81" t="s">
        <v>8</v>
      </c>
      <c r="C12735" s="116" t="s">
        <v>79</v>
      </c>
      <c r="D12735" s="459">
        <v>4</v>
      </c>
      <c r="E12735" s="81"/>
    </row>
    <row r="12736" spans="1:5" x14ac:dyDescent="0.25">
      <c r="A12736" s="458">
        <v>44344</v>
      </c>
      <c r="B12736" s="81" t="s">
        <v>8</v>
      </c>
      <c r="C12736" s="116" t="s">
        <v>592</v>
      </c>
      <c r="D12736" s="459">
        <v>4</v>
      </c>
      <c r="E12736" s="81"/>
    </row>
    <row r="12737" spans="1:5" x14ac:dyDescent="0.25">
      <c r="A12737" s="458">
        <v>44344</v>
      </c>
      <c r="B12737" s="81" t="s">
        <v>8</v>
      </c>
      <c r="C12737" s="116" t="s">
        <v>110</v>
      </c>
      <c r="D12737" s="459">
        <v>9</v>
      </c>
      <c r="E12737" s="81"/>
    </row>
    <row r="12738" spans="1:5" x14ac:dyDescent="0.25">
      <c r="A12738" s="458">
        <v>44344</v>
      </c>
      <c r="B12738" s="81" t="s">
        <v>49</v>
      </c>
      <c r="C12738" s="460" t="s">
        <v>1246</v>
      </c>
      <c r="D12738" s="459">
        <v>1</v>
      </c>
      <c r="E12738" s="81"/>
    </row>
    <row r="12739" spans="1:5" x14ac:dyDescent="0.25">
      <c r="A12739" s="458">
        <v>44344</v>
      </c>
      <c r="B12739" s="81" t="s">
        <v>49</v>
      </c>
      <c r="C12739" s="116" t="s">
        <v>49</v>
      </c>
      <c r="D12739" s="459">
        <v>4</v>
      </c>
      <c r="E12739" s="81"/>
    </row>
    <row r="12740" spans="1:5" x14ac:dyDescent="0.25">
      <c r="A12740" s="458">
        <v>44344</v>
      </c>
      <c r="B12740" s="81" t="s">
        <v>50</v>
      </c>
      <c r="C12740" s="460" t="s">
        <v>1250</v>
      </c>
      <c r="D12740" s="459">
        <v>5</v>
      </c>
      <c r="E12740" s="81"/>
    </row>
    <row r="12741" spans="1:5" x14ac:dyDescent="0.25">
      <c r="A12741" s="458">
        <v>44344</v>
      </c>
      <c r="B12741" s="81" t="s">
        <v>50</v>
      </c>
      <c r="C12741" s="116" t="s">
        <v>1140</v>
      </c>
      <c r="D12741" s="459">
        <v>19</v>
      </c>
      <c r="E12741" s="81"/>
    </row>
    <row r="12742" spans="1:5" x14ac:dyDescent="0.25">
      <c r="A12742" s="458">
        <v>44344</v>
      </c>
      <c r="B12742" s="81" t="s">
        <v>50</v>
      </c>
      <c r="C12742" s="116" t="s">
        <v>365</v>
      </c>
      <c r="D12742" s="459">
        <v>17</v>
      </c>
      <c r="E12742" s="81"/>
    </row>
    <row r="12743" spans="1:5" x14ac:dyDescent="0.25">
      <c r="A12743" s="458">
        <v>44344</v>
      </c>
      <c r="B12743" s="81" t="s">
        <v>27</v>
      </c>
      <c r="C12743" s="116" t="s">
        <v>139</v>
      </c>
      <c r="D12743" s="459">
        <v>18</v>
      </c>
      <c r="E12743" s="81"/>
    </row>
    <row r="12744" spans="1:5" x14ac:dyDescent="0.25">
      <c r="A12744" s="458">
        <v>44344</v>
      </c>
      <c r="B12744" s="81" t="s">
        <v>27</v>
      </c>
      <c r="C12744" s="116" t="s">
        <v>233</v>
      </c>
      <c r="D12744" s="459">
        <v>2</v>
      </c>
      <c r="E12744" s="81"/>
    </row>
    <row r="12745" spans="1:5" x14ac:dyDescent="0.25">
      <c r="A12745" s="458">
        <v>44344</v>
      </c>
      <c r="B12745" s="81" t="s">
        <v>27</v>
      </c>
      <c r="C12745" s="460" t="s">
        <v>1254</v>
      </c>
      <c r="D12745" s="459">
        <v>1</v>
      </c>
      <c r="E12745" s="81"/>
    </row>
    <row r="12746" spans="1:5" x14ac:dyDescent="0.25">
      <c r="A12746" s="458">
        <v>44344</v>
      </c>
      <c r="B12746" s="81" t="s">
        <v>27</v>
      </c>
      <c r="C12746" s="116" t="s">
        <v>43</v>
      </c>
      <c r="D12746" s="459">
        <v>128</v>
      </c>
      <c r="E12746" s="81"/>
    </row>
    <row r="12747" spans="1:5" x14ac:dyDescent="0.25">
      <c r="A12747" s="458">
        <v>44344</v>
      </c>
      <c r="B12747" s="81" t="s">
        <v>27</v>
      </c>
      <c r="C12747" s="116" t="s">
        <v>928</v>
      </c>
      <c r="D12747" s="459">
        <v>1</v>
      </c>
      <c r="E12747" s="81"/>
    </row>
    <row r="12748" spans="1:5" x14ac:dyDescent="0.25">
      <c r="A12748" s="458">
        <v>44344</v>
      </c>
      <c r="B12748" s="81" t="s">
        <v>27</v>
      </c>
      <c r="C12748" s="116" t="s">
        <v>619</v>
      </c>
      <c r="D12748" s="459">
        <v>4</v>
      </c>
      <c r="E12748" s="81"/>
    </row>
    <row r="12749" spans="1:5" x14ac:dyDescent="0.25">
      <c r="A12749" s="458">
        <v>44344</v>
      </c>
      <c r="B12749" s="81" t="s">
        <v>27</v>
      </c>
      <c r="C12749" s="116" t="s">
        <v>707</v>
      </c>
      <c r="D12749" s="459">
        <v>2</v>
      </c>
      <c r="E12749" s="81"/>
    </row>
    <row r="12750" spans="1:5" x14ac:dyDescent="0.25">
      <c r="A12750" s="458">
        <v>44344</v>
      </c>
      <c r="B12750" s="81" t="s">
        <v>27</v>
      </c>
      <c r="C12750" s="460" t="s">
        <v>1257</v>
      </c>
      <c r="D12750" s="459">
        <v>1</v>
      </c>
      <c r="E12750" s="81"/>
    </row>
    <row r="12751" spans="1:5" x14ac:dyDescent="0.25">
      <c r="A12751" s="458">
        <v>44344</v>
      </c>
      <c r="B12751" s="81" t="s">
        <v>27</v>
      </c>
      <c r="C12751" s="460" t="s">
        <v>1258</v>
      </c>
      <c r="D12751" s="459">
        <v>1</v>
      </c>
      <c r="E12751" s="81"/>
    </row>
    <row r="12752" spans="1:5" x14ac:dyDescent="0.25">
      <c r="A12752" s="458">
        <v>44344</v>
      </c>
      <c r="B12752" s="81" t="s">
        <v>51</v>
      </c>
      <c r="C12752" s="116" t="s">
        <v>51</v>
      </c>
      <c r="D12752" s="459">
        <v>44</v>
      </c>
      <c r="E12752" s="81"/>
    </row>
    <row r="12753" spans="1:5" x14ac:dyDescent="0.25">
      <c r="A12753" s="458">
        <v>44344</v>
      </c>
      <c r="B12753" s="81" t="s">
        <v>10</v>
      </c>
      <c r="C12753" s="460" t="s">
        <v>1261</v>
      </c>
      <c r="D12753" s="459">
        <v>1</v>
      </c>
      <c r="E12753" s="81"/>
    </row>
    <row r="12754" spans="1:5" x14ac:dyDescent="0.25">
      <c r="A12754" s="458">
        <v>44344</v>
      </c>
      <c r="B12754" s="81" t="s">
        <v>10</v>
      </c>
      <c r="C12754" s="116" t="s">
        <v>340</v>
      </c>
      <c r="D12754" s="459">
        <v>2</v>
      </c>
      <c r="E12754" s="81"/>
    </row>
    <row r="12755" spans="1:5" x14ac:dyDescent="0.25">
      <c r="A12755" s="458">
        <v>44344</v>
      </c>
      <c r="B12755" s="81" t="s">
        <v>10</v>
      </c>
      <c r="C12755" s="116" t="s">
        <v>10</v>
      </c>
      <c r="D12755" s="459">
        <v>49</v>
      </c>
      <c r="E12755" s="81"/>
    </row>
    <row r="12756" spans="1:5" x14ac:dyDescent="0.25">
      <c r="A12756" s="458">
        <v>44345</v>
      </c>
      <c r="B12756" s="81" t="s">
        <v>14</v>
      </c>
      <c r="C12756" s="116" t="s">
        <v>936</v>
      </c>
      <c r="D12756" s="459">
        <v>1</v>
      </c>
      <c r="E12756" s="81"/>
    </row>
    <row r="12757" spans="1:5" x14ac:dyDescent="0.25">
      <c r="A12757" s="458">
        <v>44345</v>
      </c>
      <c r="B12757" s="81" t="s">
        <v>14</v>
      </c>
      <c r="C12757" s="116" t="s">
        <v>14</v>
      </c>
      <c r="D12757" s="459">
        <v>26</v>
      </c>
      <c r="E12757" s="81"/>
    </row>
    <row r="12758" spans="1:5" x14ac:dyDescent="0.25">
      <c r="A12758" s="458">
        <v>44345</v>
      </c>
      <c r="B12758" s="81" t="s">
        <v>14</v>
      </c>
      <c r="C12758" s="116" t="s">
        <v>1043</v>
      </c>
      <c r="D12758" s="459">
        <v>1</v>
      </c>
      <c r="E12758" s="81"/>
    </row>
    <row r="12759" spans="1:5" x14ac:dyDescent="0.25">
      <c r="A12759" s="458">
        <v>44345</v>
      </c>
      <c r="B12759" s="81" t="s">
        <v>14</v>
      </c>
      <c r="C12759" s="460" t="s">
        <v>1150</v>
      </c>
      <c r="D12759" s="459">
        <v>6</v>
      </c>
      <c r="E12759" s="81"/>
    </row>
    <row r="12760" spans="1:5" x14ac:dyDescent="0.25">
      <c r="A12760" s="458">
        <v>44345</v>
      </c>
      <c r="B12760" s="81" t="s">
        <v>14</v>
      </c>
      <c r="C12760" s="116" t="s">
        <v>16</v>
      </c>
      <c r="D12760" s="459">
        <v>47</v>
      </c>
      <c r="E12760" s="81"/>
    </row>
    <row r="12761" spans="1:5" x14ac:dyDescent="0.25">
      <c r="A12761" s="458">
        <v>44345</v>
      </c>
      <c r="B12761" s="81" t="s">
        <v>14</v>
      </c>
      <c r="C12761" s="116" t="s">
        <v>794</v>
      </c>
      <c r="D12761" s="459">
        <v>3</v>
      </c>
      <c r="E12761" s="81"/>
    </row>
    <row r="12762" spans="1:5" x14ac:dyDescent="0.25">
      <c r="A12762" s="458">
        <v>44345</v>
      </c>
      <c r="B12762" s="81" t="s">
        <v>14</v>
      </c>
      <c r="C12762" s="116" t="s">
        <v>84</v>
      </c>
      <c r="D12762" s="459">
        <v>23</v>
      </c>
      <c r="E12762" s="81"/>
    </row>
    <row r="12763" spans="1:5" x14ac:dyDescent="0.25">
      <c r="A12763" s="458">
        <v>44345</v>
      </c>
      <c r="B12763" s="81" t="s">
        <v>20</v>
      </c>
      <c r="C12763" s="460" t="s">
        <v>1151</v>
      </c>
      <c r="D12763" s="459">
        <v>10</v>
      </c>
      <c r="E12763" s="81"/>
    </row>
    <row r="12764" spans="1:5" x14ac:dyDescent="0.25">
      <c r="A12764" s="458">
        <v>44345</v>
      </c>
      <c r="B12764" s="81" t="s">
        <v>20</v>
      </c>
      <c r="C12764" s="116" t="s">
        <v>20</v>
      </c>
      <c r="D12764" s="459">
        <v>264</v>
      </c>
      <c r="E12764" s="81"/>
    </row>
    <row r="12765" spans="1:5" x14ac:dyDescent="0.25">
      <c r="A12765" s="458">
        <v>44345</v>
      </c>
      <c r="B12765" s="81" t="s">
        <v>20</v>
      </c>
      <c r="C12765" s="460" t="s">
        <v>1154</v>
      </c>
      <c r="D12765" s="459">
        <v>1</v>
      </c>
      <c r="E12765" s="81"/>
    </row>
    <row r="12766" spans="1:5" x14ac:dyDescent="0.25">
      <c r="A12766" s="458">
        <v>44345</v>
      </c>
      <c r="B12766" s="81" t="s">
        <v>20</v>
      </c>
      <c r="C12766" s="116" t="s">
        <v>363</v>
      </c>
      <c r="D12766" s="459">
        <v>1</v>
      </c>
      <c r="E12766" s="81"/>
    </row>
    <row r="12767" spans="1:5" x14ac:dyDescent="0.25">
      <c r="A12767" s="458">
        <v>44345</v>
      </c>
      <c r="B12767" s="81" t="s">
        <v>20</v>
      </c>
      <c r="C12767" s="116" t="s">
        <v>648</v>
      </c>
      <c r="D12767" s="459">
        <v>5</v>
      </c>
      <c r="E12767" s="81"/>
    </row>
    <row r="12768" spans="1:5" x14ac:dyDescent="0.25">
      <c r="A12768" s="458">
        <v>44345</v>
      </c>
      <c r="B12768" s="81" t="s">
        <v>20</v>
      </c>
      <c r="C12768" s="116" t="s">
        <v>709</v>
      </c>
      <c r="D12768" s="459">
        <v>6</v>
      </c>
      <c r="E12768" s="81"/>
    </row>
    <row r="12769" spans="1:5" x14ac:dyDescent="0.25">
      <c r="A12769" s="458">
        <v>44345</v>
      </c>
      <c r="B12769" s="81" t="s">
        <v>13</v>
      </c>
      <c r="C12769" s="460" t="s">
        <v>1161</v>
      </c>
      <c r="D12769" s="459">
        <v>5</v>
      </c>
      <c r="E12769" s="81"/>
    </row>
    <row r="12770" spans="1:5" x14ac:dyDescent="0.25">
      <c r="A12770" s="458">
        <v>44345</v>
      </c>
      <c r="B12770" s="81" t="s">
        <v>13</v>
      </c>
      <c r="C12770" s="460" t="s">
        <v>1162</v>
      </c>
      <c r="D12770" s="459">
        <v>1</v>
      </c>
      <c r="E12770" s="81"/>
    </row>
    <row r="12771" spans="1:5" x14ac:dyDescent="0.25">
      <c r="A12771" s="458">
        <v>44345</v>
      </c>
      <c r="B12771" s="81" t="s">
        <v>13</v>
      </c>
      <c r="C12771" s="116" t="s">
        <v>13</v>
      </c>
      <c r="D12771" s="459">
        <v>27</v>
      </c>
      <c r="E12771" s="81"/>
    </row>
    <row r="12772" spans="1:5" x14ac:dyDescent="0.25">
      <c r="A12772" s="458">
        <v>44345</v>
      </c>
      <c r="B12772" s="81" t="s">
        <v>13</v>
      </c>
      <c r="C12772" s="116" t="s">
        <v>1163</v>
      </c>
      <c r="D12772" s="459">
        <v>2</v>
      </c>
      <c r="E12772" s="81"/>
    </row>
    <row r="12773" spans="1:5" x14ac:dyDescent="0.25">
      <c r="A12773" s="458">
        <v>44345</v>
      </c>
      <c r="B12773" s="81" t="s">
        <v>13</v>
      </c>
      <c r="C12773" s="460" t="s">
        <v>1165</v>
      </c>
      <c r="D12773" s="459">
        <v>11</v>
      </c>
      <c r="E12773" s="81"/>
    </row>
    <row r="12774" spans="1:5" x14ac:dyDescent="0.25">
      <c r="A12774" s="458">
        <v>44345</v>
      </c>
      <c r="B12774" s="81" t="s">
        <v>13</v>
      </c>
      <c r="C12774" s="460" t="s">
        <v>1167</v>
      </c>
      <c r="D12774" s="459">
        <v>4</v>
      </c>
      <c r="E12774" s="81"/>
    </row>
    <row r="12775" spans="1:5" x14ac:dyDescent="0.25">
      <c r="A12775" s="458">
        <v>44345</v>
      </c>
      <c r="B12775" s="81" t="s">
        <v>24</v>
      </c>
      <c r="C12775" s="116" t="s">
        <v>23</v>
      </c>
      <c r="D12775" s="459">
        <v>26</v>
      </c>
      <c r="E12775" s="81"/>
    </row>
    <row r="12776" spans="1:5" x14ac:dyDescent="0.25">
      <c r="A12776" s="458">
        <v>44345</v>
      </c>
      <c r="B12776" s="81" t="s">
        <v>24</v>
      </c>
      <c r="C12776" s="116" t="s">
        <v>24</v>
      </c>
      <c r="D12776" s="459">
        <v>14</v>
      </c>
      <c r="E12776" s="81"/>
    </row>
    <row r="12777" spans="1:5" x14ac:dyDescent="0.25">
      <c r="A12777" s="458">
        <v>44345</v>
      </c>
      <c r="B12777" s="81" t="s">
        <v>24</v>
      </c>
      <c r="C12777" s="460" t="s">
        <v>703</v>
      </c>
      <c r="D12777" s="459">
        <v>1</v>
      </c>
      <c r="E12777" s="81"/>
    </row>
    <row r="12778" spans="1:5" x14ac:dyDescent="0.25">
      <c r="A12778" s="458">
        <v>44345</v>
      </c>
      <c r="B12778" s="81" t="s">
        <v>24</v>
      </c>
      <c r="C12778" s="460" t="s">
        <v>1182</v>
      </c>
      <c r="D12778" s="459">
        <v>1</v>
      </c>
      <c r="E12778" s="81"/>
    </row>
    <row r="12779" spans="1:5" x14ac:dyDescent="0.25">
      <c r="A12779" s="458">
        <v>44345</v>
      </c>
      <c r="B12779" s="81" t="s">
        <v>24</v>
      </c>
      <c r="C12779" s="116" t="s">
        <v>36</v>
      </c>
      <c r="D12779" s="459">
        <v>1</v>
      </c>
      <c r="E12779" s="81"/>
    </row>
    <row r="12780" spans="1:5" x14ac:dyDescent="0.25">
      <c r="A12780" s="458">
        <v>44345</v>
      </c>
      <c r="B12780" s="81" t="s">
        <v>47</v>
      </c>
      <c r="C12780" s="116" t="s">
        <v>1033</v>
      </c>
      <c r="D12780" s="459">
        <v>1</v>
      </c>
      <c r="E12780" s="81"/>
    </row>
    <row r="12781" spans="1:5" x14ac:dyDescent="0.25">
      <c r="A12781" s="458">
        <v>44345</v>
      </c>
      <c r="B12781" s="81" t="s">
        <v>47</v>
      </c>
      <c r="C12781" s="116" t="s">
        <v>47</v>
      </c>
      <c r="D12781" s="459">
        <v>13</v>
      </c>
      <c r="E12781" s="81"/>
    </row>
    <row r="12782" spans="1:5" x14ac:dyDescent="0.25">
      <c r="A12782" s="458">
        <v>44345</v>
      </c>
      <c r="B12782" s="81" t="s">
        <v>47</v>
      </c>
      <c r="C12782" s="116" t="s">
        <v>906</v>
      </c>
      <c r="D12782" s="459">
        <v>3</v>
      </c>
      <c r="E12782" s="81"/>
    </row>
    <row r="12783" spans="1:5" x14ac:dyDescent="0.25">
      <c r="A12783" s="458">
        <v>44345</v>
      </c>
      <c r="B12783" s="81" t="s">
        <v>48</v>
      </c>
      <c r="C12783" s="460" t="s">
        <v>1380</v>
      </c>
      <c r="D12783" s="459">
        <v>7</v>
      </c>
      <c r="E12783" s="81"/>
    </row>
    <row r="12784" spans="1:5" x14ac:dyDescent="0.25">
      <c r="A12784" s="458">
        <v>44345</v>
      </c>
      <c r="B12784" s="81" t="s">
        <v>7</v>
      </c>
      <c r="C12784" s="460" t="s">
        <v>1188</v>
      </c>
      <c r="D12784" s="459">
        <v>3</v>
      </c>
      <c r="E12784" s="81"/>
    </row>
    <row r="12785" spans="1:5" x14ac:dyDescent="0.25">
      <c r="A12785" s="458">
        <v>44345</v>
      </c>
      <c r="B12785" s="81" t="s">
        <v>7</v>
      </c>
      <c r="C12785" s="460" t="s">
        <v>1191</v>
      </c>
      <c r="D12785" s="459">
        <v>29</v>
      </c>
      <c r="E12785" s="81"/>
    </row>
    <row r="12786" spans="1:5" x14ac:dyDescent="0.25">
      <c r="A12786" s="458">
        <v>44345</v>
      </c>
      <c r="B12786" s="81" t="s">
        <v>7</v>
      </c>
      <c r="C12786" s="81" t="s">
        <v>7</v>
      </c>
      <c r="D12786" s="459">
        <v>99</v>
      </c>
      <c r="E12786" s="81"/>
    </row>
    <row r="12787" spans="1:5" x14ac:dyDescent="0.25">
      <c r="A12787" s="458">
        <v>44345</v>
      </c>
      <c r="B12787" s="81" t="s">
        <v>9</v>
      </c>
      <c r="C12787" s="460" t="s">
        <v>1192</v>
      </c>
      <c r="D12787" s="459">
        <v>3</v>
      </c>
      <c r="E12787" s="81"/>
    </row>
    <row r="12788" spans="1:5" x14ac:dyDescent="0.25">
      <c r="A12788" s="458">
        <v>44345</v>
      </c>
      <c r="B12788" s="81" t="s">
        <v>9</v>
      </c>
      <c r="C12788" s="460" t="s">
        <v>1196</v>
      </c>
      <c r="D12788" s="459">
        <v>1</v>
      </c>
      <c r="E12788" s="81"/>
    </row>
    <row r="12789" spans="1:5" x14ac:dyDescent="0.25">
      <c r="A12789" s="458">
        <v>44345</v>
      </c>
      <c r="B12789" s="81" t="s">
        <v>9</v>
      </c>
      <c r="C12789" s="116" t="s">
        <v>362</v>
      </c>
      <c r="D12789" s="459">
        <v>2</v>
      </c>
      <c r="E12789" s="81"/>
    </row>
    <row r="12790" spans="1:5" x14ac:dyDescent="0.25">
      <c r="A12790" s="458">
        <v>44345</v>
      </c>
      <c r="B12790" s="81" t="s">
        <v>9</v>
      </c>
      <c r="C12790" s="116" t="s">
        <v>9</v>
      </c>
      <c r="D12790" s="459">
        <v>101</v>
      </c>
      <c r="E12790" s="81"/>
    </row>
    <row r="12791" spans="1:5" x14ac:dyDescent="0.25">
      <c r="A12791" s="458">
        <v>44345</v>
      </c>
      <c r="B12791" s="81" t="s">
        <v>9</v>
      </c>
      <c r="C12791" s="116" t="s">
        <v>17</v>
      </c>
      <c r="D12791" s="459">
        <v>15</v>
      </c>
      <c r="E12791" s="81"/>
    </row>
    <row r="12792" spans="1:5" x14ac:dyDescent="0.25">
      <c r="A12792" s="458">
        <v>44345</v>
      </c>
      <c r="B12792" s="81" t="s">
        <v>9</v>
      </c>
      <c r="C12792" s="460" t="s">
        <v>1202</v>
      </c>
      <c r="D12792" s="459">
        <v>1</v>
      </c>
      <c r="E12792" s="81"/>
    </row>
    <row r="12793" spans="1:5" x14ac:dyDescent="0.25">
      <c r="A12793" s="458">
        <v>44345</v>
      </c>
      <c r="B12793" s="81" t="s">
        <v>9</v>
      </c>
      <c r="C12793" s="116" t="s">
        <v>143</v>
      </c>
      <c r="D12793" s="459">
        <v>18</v>
      </c>
      <c r="E12793" s="81"/>
    </row>
    <row r="12794" spans="1:5" x14ac:dyDescent="0.25">
      <c r="A12794" s="458">
        <v>44345</v>
      </c>
      <c r="B12794" s="81" t="s">
        <v>15</v>
      </c>
      <c r="C12794" s="116" t="s">
        <v>107</v>
      </c>
      <c r="D12794" s="459">
        <v>11</v>
      </c>
      <c r="E12794" s="81"/>
    </row>
    <row r="12795" spans="1:5" x14ac:dyDescent="0.25">
      <c r="A12795" s="458">
        <v>44345</v>
      </c>
      <c r="B12795" s="81" t="s">
        <v>15</v>
      </c>
      <c r="C12795" s="116" t="s">
        <v>1139</v>
      </c>
      <c r="D12795" s="459">
        <v>1</v>
      </c>
      <c r="E12795" s="81"/>
    </row>
    <row r="12796" spans="1:5" x14ac:dyDescent="0.25">
      <c r="A12796" s="458">
        <v>44345</v>
      </c>
      <c r="B12796" s="81" t="s">
        <v>15</v>
      </c>
      <c r="C12796" s="116" t="s">
        <v>620</v>
      </c>
      <c r="D12796" s="459">
        <v>1</v>
      </c>
      <c r="E12796" s="81"/>
    </row>
    <row r="12797" spans="1:5" x14ac:dyDescent="0.25">
      <c r="A12797" s="458">
        <v>44345</v>
      </c>
      <c r="B12797" s="81" t="s">
        <v>15</v>
      </c>
      <c r="C12797" s="116" t="s">
        <v>283</v>
      </c>
      <c r="D12797" s="459">
        <v>5</v>
      </c>
      <c r="E12797" s="81"/>
    </row>
    <row r="12798" spans="1:5" x14ac:dyDescent="0.25">
      <c r="A12798" s="458">
        <v>44345</v>
      </c>
      <c r="B12798" s="81" t="s">
        <v>11</v>
      </c>
      <c r="C12798" s="116" t="s">
        <v>64</v>
      </c>
      <c r="D12798" s="459">
        <v>5</v>
      </c>
      <c r="E12798" s="81"/>
    </row>
    <row r="12799" spans="1:5" x14ac:dyDescent="0.25">
      <c r="A12799" s="458">
        <v>44345</v>
      </c>
      <c r="B12799" s="81" t="s">
        <v>11</v>
      </c>
      <c r="C12799" s="116" t="s">
        <v>333</v>
      </c>
      <c r="D12799" s="459">
        <v>10</v>
      </c>
      <c r="E12799" s="81"/>
    </row>
    <row r="12800" spans="1:5" x14ac:dyDescent="0.25">
      <c r="A12800" s="458">
        <v>44345</v>
      </c>
      <c r="B12800" s="81" t="s">
        <v>11</v>
      </c>
      <c r="C12800" s="116" t="s">
        <v>11</v>
      </c>
      <c r="D12800" s="459">
        <v>42</v>
      </c>
      <c r="E12800" s="81"/>
    </row>
    <row r="12801" spans="1:5" x14ac:dyDescent="0.25">
      <c r="A12801" s="458">
        <v>44345</v>
      </c>
      <c r="B12801" s="81" t="s">
        <v>11</v>
      </c>
      <c r="C12801" s="460" t="s">
        <v>1205</v>
      </c>
      <c r="D12801" s="459">
        <v>1</v>
      </c>
      <c r="E12801" s="81"/>
    </row>
    <row r="12802" spans="1:5" x14ac:dyDescent="0.25">
      <c r="A12802" s="458">
        <v>44345</v>
      </c>
      <c r="B12802" s="81" t="s">
        <v>11</v>
      </c>
      <c r="C12802" s="116" t="s">
        <v>840</v>
      </c>
      <c r="D12802" s="459">
        <v>3</v>
      </c>
      <c r="E12802" s="81"/>
    </row>
    <row r="12803" spans="1:5" x14ac:dyDescent="0.25">
      <c r="A12803" s="458">
        <v>44345</v>
      </c>
      <c r="B12803" s="81" t="s">
        <v>11</v>
      </c>
      <c r="C12803" s="116" t="s">
        <v>752</v>
      </c>
      <c r="D12803" s="459">
        <v>1</v>
      </c>
      <c r="E12803" s="81"/>
    </row>
    <row r="12804" spans="1:5" x14ac:dyDescent="0.25">
      <c r="A12804" s="458">
        <v>44345</v>
      </c>
      <c r="B12804" s="81" t="s">
        <v>11</v>
      </c>
      <c r="C12804" s="116" t="s">
        <v>133</v>
      </c>
      <c r="D12804" s="459">
        <v>13</v>
      </c>
      <c r="E12804" s="81"/>
    </row>
    <row r="12805" spans="1:5" x14ac:dyDescent="0.25">
      <c r="A12805" s="458">
        <v>44345</v>
      </c>
      <c r="B12805" s="81" t="s">
        <v>12</v>
      </c>
      <c r="C12805" s="116" t="s">
        <v>73</v>
      </c>
      <c r="D12805" s="459">
        <v>4</v>
      </c>
      <c r="E12805" s="81"/>
    </row>
    <row r="12806" spans="1:5" x14ac:dyDescent="0.25">
      <c r="A12806" s="458">
        <v>44345</v>
      </c>
      <c r="B12806" s="81" t="s">
        <v>12</v>
      </c>
      <c r="C12806" s="460" t="s">
        <v>1219</v>
      </c>
      <c r="D12806" s="459">
        <v>1</v>
      </c>
      <c r="E12806" s="81"/>
    </row>
    <row r="12807" spans="1:5" x14ac:dyDescent="0.25">
      <c r="A12807" s="458">
        <v>44345</v>
      </c>
      <c r="B12807" s="81" t="s">
        <v>12</v>
      </c>
      <c r="C12807" s="116" t="s">
        <v>1223</v>
      </c>
      <c r="D12807" s="459">
        <v>10</v>
      </c>
      <c r="E12807" s="81"/>
    </row>
    <row r="12808" spans="1:5" x14ac:dyDescent="0.25">
      <c r="A12808" s="458">
        <v>44345</v>
      </c>
      <c r="B12808" s="81" t="s">
        <v>12</v>
      </c>
      <c r="C12808" s="116" t="s">
        <v>12</v>
      </c>
      <c r="D12808" s="459">
        <v>14</v>
      </c>
      <c r="E12808" s="81"/>
    </row>
    <row r="12809" spans="1:5" x14ac:dyDescent="0.25">
      <c r="A12809" s="458">
        <v>44345</v>
      </c>
      <c r="B12809" s="81" t="s">
        <v>8</v>
      </c>
      <c r="C12809" s="460" t="s">
        <v>1226</v>
      </c>
      <c r="D12809" s="459">
        <v>1</v>
      </c>
      <c r="E12809" s="81"/>
    </row>
    <row r="12810" spans="1:5" x14ac:dyDescent="0.25">
      <c r="A12810" s="458">
        <v>44345</v>
      </c>
      <c r="B12810" s="81" t="s">
        <v>8</v>
      </c>
      <c r="C12810" s="460" t="s">
        <v>1228</v>
      </c>
      <c r="D12810" s="459">
        <v>2</v>
      </c>
      <c r="E12810" s="81"/>
    </row>
    <row r="12811" spans="1:5" x14ac:dyDescent="0.25">
      <c r="A12811" s="458">
        <v>44345</v>
      </c>
      <c r="B12811" s="81" t="s">
        <v>8</v>
      </c>
      <c r="C12811" s="460" t="s">
        <v>1229</v>
      </c>
      <c r="D12811" s="459">
        <v>1</v>
      </c>
      <c r="E12811" s="81"/>
    </row>
    <row r="12812" spans="1:5" x14ac:dyDescent="0.25">
      <c r="A12812" s="458">
        <v>44345</v>
      </c>
      <c r="B12812" s="81" t="s">
        <v>8</v>
      </c>
      <c r="C12812" s="116" t="s">
        <v>72</v>
      </c>
      <c r="D12812" s="459">
        <v>4</v>
      </c>
      <c r="E12812" s="81"/>
    </row>
    <row r="12813" spans="1:5" x14ac:dyDescent="0.25">
      <c r="A12813" s="458">
        <v>44345</v>
      </c>
      <c r="B12813" s="81" t="s">
        <v>8</v>
      </c>
      <c r="C12813" s="460" t="s">
        <v>1232</v>
      </c>
      <c r="D12813" s="459">
        <v>4</v>
      </c>
      <c r="E12813" s="81"/>
    </row>
    <row r="12814" spans="1:5" x14ac:dyDescent="0.25">
      <c r="A12814" s="458">
        <v>44345</v>
      </c>
      <c r="B12814" s="81" t="s">
        <v>8</v>
      </c>
      <c r="C12814" s="116" t="s">
        <v>58</v>
      </c>
      <c r="D12814" s="459">
        <v>21</v>
      </c>
      <c r="E12814" s="81"/>
    </row>
    <row r="12815" spans="1:5" x14ac:dyDescent="0.25">
      <c r="A12815" s="458">
        <v>44345</v>
      </c>
      <c r="B12815" s="81" t="s">
        <v>8</v>
      </c>
      <c r="C12815" s="116" t="s">
        <v>140</v>
      </c>
      <c r="D12815" s="459">
        <v>3</v>
      </c>
      <c r="E12815" s="81"/>
    </row>
    <row r="12816" spans="1:5" x14ac:dyDescent="0.25">
      <c r="A12816" s="458">
        <v>44345</v>
      </c>
      <c r="B12816" s="81" t="s">
        <v>8</v>
      </c>
      <c r="C12816" s="116" t="s">
        <v>132</v>
      </c>
      <c r="D12816" s="459">
        <v>5</v>
      </c>
      <c r="E12816" s="81"/>
    </row>
    <row r="12817" spans="1:5" x14ac:dyDescent="0.25">
      <c r="A12817" s="458">
        <v>44345</v>
      </c>
      <c r="B12817" s="81" t="s">
        <v>8</v>
      </c>
      <c r="C12817" s="116" t="s">
        <v>1030</v>
      </c>
      <c r="D12817" s="459">
        <v>1</v>
      </c>
      <c r="E12817" s="81"/>
    </row>
    <row r="12818" spans="1:5" x14ac:dyDescent="0.25">
      <c r="A12818" s="458">
        <v>44345</v>
      </c>
      <c r="B12818" s="81" t="s">
        <v>8</v>
      </c>
      <c r="C12818" s="116" t="s">
        <v>203</v>
      </c>
      <c r="D12818" s="459">
        <v>3</v>
      </c>
      <c r="E12818" s="81"/>
    </row>
    <row r="12819" spans="1:5" x14ac:dyDescent="0.25">
      <c r="A12819" s="458">
        <v>44345</v>
      </c>
      <c r="B12819" s="81" t="s">
        <v>8</v>
      </c>
      <c r="C12819" s="116" t="s">
        <v>40</v>
      </c>
      <c r="D12819" s="459">
        <v>4</v>
      </c>
      <c r="E12819" s="81"/>
    </row>
    <row r="12820" spans="1:5" x14ac:dyDescent="0.25">
      <c r="A12820" s="458">
        <v>44345</v>
      </c>
      <c r="B12820" s="81" t="s">
        <v>8</v>
      </c>
      <c r="C12820" s="116" t="s">
        <v>8</v>
      </c>
      <c r="D12820" s="459">
        <v>233</v>
      </c>
      <c r="E12820" s="81"/>
    </row>
    <row r="12821" spans="1:5" x14ac:dyDescent="0.25">
      <c r="A12821" s="458">
        <v>44345</v>
      </c>
      <c r="B12821" s="81" t="s">
        <v>8</v>
      </c>
      <c r="C12821" s="116" t="s">
        <v>185</v>
      </c>
      <c r="D12821" s="459">
        <v>1</v>
      </c>
      <c r="E12821" s="81"/>
    </row>
    <row r="12822" spans="1:5" x14ac:dyDescent="0.25">
      <c r="A12822" s="458">
        <v>44345</v>
      </c>
      <c r="B12822" s="81" t="s">
        <v>8</v>
      </c>
      <c r="C12822" s="116" t="s">
        <v>31</v>
      </c>
      <c r="D12822" s="459">
        <v>11</v>
      </c>
      <c r="E12822" s="81"/>
    </row>
    <row r="12823" spans="1:5" x14ac:dyDescent="0.25">
      <c r="A12823" s="458">
        <v>44345</v>
      </c>
      <c r="B12823" s="81" t="s">
        <v>8</v>
      </c>
      <c r="C12823" s="116" t="s">
        <v>79</v>
      </c>
      <c r="D12823" s="459">
        <v>4</v>
      </c>
      <c r="E12823" s="81"/>
    </row>
    <row r="12824" spans="1:5" x14ac:dyDescent="0.25">
      <c r="A12824" s="458">
        <v>44345</v>
      </c>
      <c r="B12824" s="81" t="s">
        <v>8</v>
      </c>
      <c r="C12824" s="116" t="s">
        <v>592</v>
      </c>
      <c r="D12824" s="459">
        <v>4</v>
      </c>
      <c r="E12824" s="81"/>
    </row>
    <row r="12825" spans="1:5" x14ac:dyDescent="0.25">
      <c r="A12825" s="458">
        <v>44345</v>
      </c>
      <c r="B12825" s="81" t="s">
        <v>8</v>
      </c>
      <c r="C12825" s="116" t="s">
        <v>110</v>
      </c>
      <c r="D12825" s="459">
        <v>15</v>
      </c>
      <c r="E12825" s="81"/>
    </row>
    <row r="12826" spans="1:5" x14ac:dyDescent="0.25">
      <c r="A12826" s="458">
        <v>44345</v>
      </c>
      <c r="B12826" s="81" t="s">
        <v>8</v>
      </c>
      <c r="C12826" s="116" t="s">
        <v>345</v>
      </c>
      <c r="D12826" s="459">
        <v>1</v>
      </c>
      <c r="E12826" s="81"/>
    </row>
    <row r="12827" spans="1:5" x14ac:dyDescent="0.25">
      <c r="A12827" s="458">
        <v>44345</v>
      </c>
      <c r="B12827" s="81" t="s">
        <v>49</v>
      </c>
      <c r="C12827" s="460" t="s">
        <v>1246</v>
      </c>
      <c r="D12827" s="459">
        <v>8</v>
      </c>
      <c r="E12827" s="81"/>
    </row>
    <row r="12828" spans="1:5" x14ac:dyDescent="0.25">
      <c r="A12828" s="458">
        <v>44345</v>
      </c>
      <c r="B12828" s="81" t="s">
        <v>49</v>
      </c>
      <c r="C12828" s="116" t="s">
        <v>49</v>
      </c>
      <c r="D12828" s="459">
        <v>5</v>
      </c>
      <c r="E12828" s="81"/>
    </row>
    <row r="12829" spans="1:5" x14ac:dyDescent="0.25">
      <c r="A12829" s="458">
        <v>44345</v>
      </c>
      <c r="B12829" s="81" t="s">
        <v>50</v>
      </c>
      <c r="C12829" s="116" t="s">
        <v>1036</v>
      </c>
      <c r="D12829" s="459">
        <v>1</v>
      </c>
      <c r="E12829" s="81"/>
    </row>
    <row r="12830" spans="1:5" x14ac:dyDescent="0.25">
      <c r="A12830" s="458">
        <v>44345</v>
      </c>
      <c r="B12830" s="81" t="s">
        <v>50</v>
      </c>
      <c r="C12830" s="460" t="s">
        <v>1250</v>
      </c>
      <c r="D12830" s="459">
        <v>5</v>
      </c>
      <c r="E12830" s="81"/>
    </row>
    <row r="12831" spans="1:5" x14ac:dyDescent="0.25">
      <c r="A12831" s="458">
        <v>44345</v>
      </c>
      <c r="B12831" s="81" t="s">
        <v>50</v>
      </c>
      <c r="C12831" s="460" t="s">
        <v>1249</v>
      </c>
      <c r="D12831" s="459">
        <v>1</v>
      </c>
      <c r="E12831" s="81"/>
    </row>
    <row r="12832" spans="1:5" x14ac:dyDescent="0.25">
      <c r="A12832" s="458">
        <v>44345</v>
      </c>
      <c r="B12832" s="81" t="s">
        <v>50</v>
      </c>
      <c r="C12832" s="116" t="s">
        <v>805</v>
      </c>
      <c r="D12832" s="459">
        <v>1</v>
      </c>
      <c r="E12832" s="81"/>
    </row>
    <row r="12833" spans="1:5" x14ac:dyDescent="0.25">
      <c r="A12833" s="458">
        <v>44345</v>
      </c>
      <c r="B12833" s="81" t="s">
        <v>50</v>
      </c>
      <c r="C12833" s="116" t="s">
        <v>1140</v>
      </c>
      <c r="D12833" s="459">
        <v>16</v>
      </c>
      <c r="E12833" s="81"/>
    </row>
    <row r="12834" spans="1:5" x14ac:dyDescent="0.25">
      <c r="A12834" s="458">
        <v>44345</v>
      </c>
      <c r="B12834" s="81" t="s">
        <v>50</v>
      </c>
      <c r="C12834" s="116" t="s">
        <v>365</v>
      </c>
      <c r="D12834" s="459">
        <v>27</v>
      </c>
      <c r="E12834" s="81"/>
    </row>
    <row r="12835" spans="1:5" x14ac:dyDescent="0.25">
      <c r="A12835" s="458">
        <v>44345</v>
      </c>
      <c r="B12835" s="81" t="s">
        <v>27</v>
      </c>
      <c r="C12835" s="116" t="s">
        <v>139</v>
      </c>
      <c r="D12835" s="459">
        <v>10</v>
      </c>
      <c r="E12835" s="81"/>
    </row>
    <row r="12836" spans="1:5" x14ac:dyDescent="0.25">
      <c r="A12836" s="458">
        <v>44345</v>
      </c>
      <c r="B12836" s="81" t="s">
        <v>27</v>
      </c>
      <c r="C12836" s="116" t="s">
        <v>233</v>
      </c>
      <c r="D12836" s="459">
        <v>2</v>
      </c>
      <c r="E12836" s="81"/>
    </row>
    <row r="12837" spans="1:5" x14ac:dyDescent="0.25">
      <c r="A12837" s="458">
        <v>44345</v>
      </c>
      <c r="B12837" s="81" t="s">
        <v>27</v>
      </c>
      <c r="C12837" s="116" t="s">
        <v>43</v>
      </c>
      <c r="D12837" s="459">
        <v>71</v>
      </c>
      <c r="E12837" s="81"/>
    </row>
    <row r="12838" spans="1:5" x14ac:dyDescent="0.25">
      <c r="A12838" s="458">
        <v>44345</v>
      </c>
      <c r="B12838" s="81" t="s">
        <v>27</v>
      </c>
      <c r="C12838" s="116" t="s">
        <v>921</v>
      </c>
      <c r="D12838" s="459">
        <v>2</v>
      </c>
      <c r="E12838" s="81"/>
    </row>
    <row r="12839" spans="1:5" x14ac:dyDescent="0.25">
      <c r="A12839" s="458">
        <v>44345</v>
      </c>
      <c r="B12839" s="81" t="s">
        <v>27</v>
      </c>
      <c r="C12839" s="116" t="s">
        <v>928</v>
      </c>
      <c r="D12839" s="459">
        <v>3</v>
      </c>
      <c r="E12839" s="81"/>
    </row>
    <row r="12840" spans="1:5" x14ac:dyDescent="0.25">
      <c r="A12840" s="458">
        <v>44345</v>
      </c>
      <c r="B12840" s="81" t="s">
        <v>27</v>
      </c>
      <c r="C12840" s="116" t="s">
        <v>707</v>
      </c>
      <c r="D12840" s="459">
        <v>11</v>
      </c>
      <c r="E12840" s="81"/>
    </row>
    <row r="12841" spans="1:5" x14ac:dyDescent="0.25">
      <c r="A12841" s="458">
        <v>44345</v>
      </c>
      <c r="B12841" s="81" t="s">
        <v>27</v>
      </c>
      <c r="C12841" s="460" t="s">
        <v>1257</v>
      </c>
      <c r="D12841" s="459">
        <v>1</v>
      </c>
      <c r="E12841" s="81"/>
    </row>
    <row r="12842" spans="1:5" x14ac:dyDescent="0.25">
      <c r="A12842" s="458">
        <v>44345</v>
      </c>
      <c r="B12842" s="81" t="s">
        <v>27</v>
      </c>
      <c r="C12842" s="460" t="s">
        <v>1258</v>
      </c>
      <c r="D12842" s="459">
        <v>1</v>
      </c>
      <c r="E12842" s="81"/>
    </row>
    <row r="12843" spans="1:5" x14ac:dyDescent="0.25">
      <c r="A12843" s="458">
        <v>44345</v>
      </c>
      <c r="B12843" s="81" t="s">
        <v>51</v>
      </c>
      <c r="C12843" s="116" t="s">
        <v>747</v>
      </c>
      <c r="D12843" s="459">
        <v>1</v>
      </c>
      <c r="E12843" s="81"/>
    </row>
    <row r="12844" spans="1:5" ht="14.25" customHeight="1" x14ac:dyDescent="0.25">
      <c r="A12844" s="458">
        <v>44345</v>
      </c>
      <c r="B12844" s="81" t="s">
        <v>51</v>
      </c>
      <c r="C12844" s="81" t="s">
        <v>793</v>
      </c>
      <c r="D12844" s="459">
        <v>1</v>
      </c>
      <c r="E12844" s="81"/>
    </row>
    <row r="12845" spans="1:5" x14ac:dyDescent="0.25">
      <c r="A12845" s="458">
        <v>44345</v>
      </c>
      <c r="B12845" s="81" t="s">
        <v>51</v>
      </c>
      <c r="C12845" s="116" t="s">
        <v>998</v>
      </c>
      <c r="D12845" s="459">
        <v>1</v>
      </c>
      <c r="E12845" s="81"/>
    </row>
    <row r="12846" spans="1:5" x14ac:dyDescent="0.25">
      <c r="A12846" s="458">
        <v>44345</v>
      </c>
      <c r="B12846" s="81" t="s">
        <v>51</v>
      </c>
      <c r="C12846" s="460" t="s">
        <v>677</v>
      </c>
      <c r="D12846" s="459">
        <v>2</v>
      </c>
      <c r="E12846" s="81"/>
    </row>
    <row r="12847" spans="1:5" x14ac:dyDescent="0.25">
      <c r="A12847" s="458">
        <v>44345</v>
      </c>
      <c r="B12847" s="81" t="s">
        <v>51</v>
      </c>
      <c r="C12847" s="116" t="s">
        <v>51</v>
      </c>
      <c r="D12847" s="459">
        <v>42</v>
      </c>
      <c r="E12847" s="81"/>
    </row>
    <row r="12848" spans="1:5" x14ac:dyDescent="0.25">
      <c r="A12848" s="458">
        <v>44345</v>
      </c>
      <c r="B12848" s="81" t="s">
        <v>10</v>
      </c>
      <c r="C12848" s="460" t="s">
        <v>1261</v>
      </c>
      <c r="D12848" s="459">
        <v>1</v>
      </c>
      <c r="E12848" s="81"/>
    </row>
    <row r="12849" spans="1:5" x14ac:dyDescent="0.25">
      <c r="A12849" s="458">
        <v>44345</v>
      </c>
      <c r="B12849" s="81" t="s">
        <v>10</v>
      </c>
      <c r="C12849" s="116" t="s">
        <v>1027</v>
      </c>
      <c r="D12849" s="459">
        <v>1</v>
      </c>
      <c r="E12849" s="81"/>
    </row>
    <row r="12850" spans="1:5" x14ac:dyDescent="0.25">
      <c r="A12850" s="458">
        <v>44345</v>
      </c>
      <c r="B12850" s="81" t="s">
        <v>10</v>
      </c>
      <c r="C12850" s="460" t="s">
        <v>1028</v>
      </c>
      <c r="D12850" s="459">
        <v>1</v>
      </c>
      <c r="E12850" s="81"/>
    </row>
    <row r="12851" spans="1:5" x14ac:dyDescent="0.25">
      <c r="A12851" s="458">
        <v>44345</v>
      </c>
      <c r="B12851" s="81" t="s">
        <v>10</v>
      </c>
      <c r="C12851" s="116" t="s">
        <v>10</v>
      </c>
      <c r="D12851" s="459">
        <v>38</v>
      </c>
      <c r="E12851" s="81"/>
    </row>
    <row r="12852" spans="1:5" x14ac:dyDescent="0.25">
      <c r="A12852" s="458">
        <v>44346</v>
      </c>
      <c r="B12852" s="81" t="s">
        <v>14</v>
      </c>
      <c r="C12852" s="81" t="s">
        <v>14</v>
      </c>
      <c r="D12852" s="459">
        <v>0</v>
      </c>
      <c r="E12852" s="81"/>
    </row>
    <row r="12853" spans="1:5" x14ac:dyDescent="0.25">
      <c r="A12853" s="458">
        <v>44346</v>
      </c>
      <c r="B12853" s="81" t="s">
        <v>20</v>
      </c>
      <c r="C12853" s="81" t="s">
        <v>20</v>
      </c>
      <c r="D12853" s="459">
        <v>0</v>
      </c>
      <c r="E12853" s="81"/>
    </row>
    <row r="12854" spans="1:5" x14ac:dyDescent="0.25">
      <c r="A12854" s="458">
        <v>44346</v>
      </c>
      <c r="B12854" s="81" t="s">
        <v>13</v>
      </c>
      <c r="C12854" s="81" t="s">
        <v>13</v>
      </c>
      <c r="D12854" s="459">
        <v>0</v>
      </c>
      <c r="E12854" s="81"/>
    </row>
    <row r="12855" spans="1:5" x14ac:dyDescent="0.25">
      <c r="A12855" s="458">
        <v>44346</v>
      </c>
      <c r="B12855" s="81" t="s">
        <v>24</v>
      </c>
      <c r="C12855" s="81" t="s">
        <v>24</v>
      </c>
      <c r="D12855" s="459">
        <v>0</v>
      </c>
      <c r="E12855" s="81"/>
    </row>
    <row r="12856" spans="1:5" x14ac:dyDescent="0.25">
      <c r="A12856" s="458">
        <v>44346</v>
      </c>
      <c r="B12856" s="81" t="s">
        <v>47</v>
      </c>
      <c r="C12856" s="81" t="s">
        <v>47</v>
      </c>
      <c r="D12856" s="459">
        <v>0</v>
      </c>
      <c r="E12856" s="81"/>
    </row>
    <row r="12857" spans="1:5" x14ac:dyDescent="0.25">
      <c r="A12857" s="458">
        <v>44346</v>
      </c>
      <c r="B12857" s="81" t="s">
        <v>48</v>
      </c>
      <c r="C12857" s="460" t="s">
        <v>1380</v>
      </c>
      <c r="D12857" s="459">
        <v>0</v>
      </c>
      <c r="E12857" s="81"/>
    </row>
    <row r="12858" spans="1:5" x14ac:dyDescent="0.25">
      <c r="A12858" s="458">
        <v>44346</v>
      </c>
      <c r="B12858" s="81" t="s">
        <v>7</v>
      </c>
      <c r="C12858" s="81" t="s">
        <v>7</v>
      </c>
      <c r="D12858" s="459">
        <v>0</v>
      </c>
      <c r="E12858" s="81"/>
    </row>
    <row r="12859" spans="1:5" x14ac:dyDescent="0.25">
      <c r="A12859" s="458">
        <v>44346</v>
      </c>
      <c r="B12859" s="81" t="s">
        <v>9</v>
      </c>
      <c r="C12859" s="81" t="s">
        <v>9</v>
      </c>
      <c r="D12859" s="459">
        <v>0</v>
      </c>
      <c r="E12859" s="81"/>
    </row>
    <row r="12860" spans="1:5" x14ac:dyDescent="0.25">
      <c r="A12860" s="458">
        <v>44346</v>
      </c>
      <c r="B12860" s="81" t="s">
        <v>15</v>
      </c>
      <c r="C12860" s="116" t="s">
        <v>1139</v>
      </c>
      <c r="D12860" s="459">
        <v>0</v>
      </c>
      <c r="E12860" s="81"/>
    </row>
    <row r="12861" spans="1:5" x14ac:dyDescent="0.25">
      <c r="A12861" s="458">
        <v>44346</v>
      </c>
      <c r="B12861" s="81" t="s">
        <v>11</v>
      </c>
      <c r="C12861" s="81" t="s">
        <v>11</v>
      </c>
      <c r="D12861" s="459">
        <v>0</v>
      </c>
      <c r="E12861" s="81"/>
    </row>
    <row r="12862" spans="1:5" x14ac:dyDescent="0.25">
      <c r="A12862" s="458">
        <v>44346</v>
      </c>
      <c r="B12862" s="81" t="s">
        <v>12</v>
      </c>
      <c r="C12862" s="81" t="s">
        <v>12</v>
      </c>
      <c r="D12862" s="459">
        <v>0</v>
      </c>
      <c r="E12862" s="81"/>
    </row>
    <row r="12863" spans="1:5" x14ac:dyDescent="0.25">
      <c r="A12863" s="458">
        <v>44346</v>
      </c>
      <c r="B12863" s="81" t="s">
        <v>8</v>
      </c>
      <c r="C12863" s="81" t="s">
        <v>8</v>
      </c>
      <c r="D12863" s="459">
        <v>0</v>
      </c>
      <c r="E12863" s="81"/>
    </row>
    <row r="12864" spans="1:5" x14ac:dyDescent="0.25">
      <c r="A12864" s="458">
        <v>44346</v>
      </c>
      <c r="B12864" s="81" t="s">
        <v>49</v>
      </c>
      <c r="C12864" s="81" t="s">
        <v>49</v>
      </c>
      <c r="D12864" s="459">
        <v>0</v>
      </c>
      <c r="E12864" s="81"/>
    </row>
    <row r="12865" spans="1:5" x14ac:dyDescent="0.25">
      <c r="A12865" s="458">
        <v>44346</v>
      </c>
      <c r="B12865" s="81" t="s">
        <v>50</v>
      </c>
      <c r="C12865" s="116" t="s">
        <v>365</v>
      </c>
      <c r="D12865" s="459">
        <v>0</v>
      </c>
      <c r="E12865" s="81"/>
    </row>
    <row r="12866" spans="1:5" x14ac:dyDescent="0.25">
      <c r="A12866" s="458">
        <v>44346</v>
      </c>
      <c r="B12866" s="81" t="s">
        <v>27</v>
      </c>
      <c r="C12866" s="460" t="s">
        <v>43</v>
      </c>
      <c r="D12866" s="459">
        <v>0</v>
      </c>
      <c r="E12866" s="81"/>
    </row>
    <row r="12867" spans="1:5" x14ac:dyDescent="0.25">
      <c r="A12867" s="458">
        <v>44346</v>
      </c>
      <c r="B12867" s="81" t="s">
        <v>51</v>
      </c>
      <c r="C12867" s="81" t="s">
        <v>51</v>
      </c>
      <c r="D12867" s="459">
        <v>0</v>
      </c>
      <c r="E12867" s="81"/>
    </row>
    <row r="12868" spans="1:5" x14ac:dyDescent="0.25">
      <c r="A12868" s="458">
        <v>44346</v>
      </c>
      <c r="B12868" s="81" t="s">
        <v>10</v>
      </c>
      <c r="C12868" s="81" t="s">
        <v>10</v>
      </c>
      <c r="D12868" s="459">
        <v>0</v>
      </c>
      <c r="E12868" s="81"/>
    </row>
    <row r="12869" spans="1:5" x14ac:dyDescent="0.25">
      <c r="A12869" s="458">
        <v>44347</v>
      </c>
      <c r="B12869" s="81" t="s">
        <v>14</v>
      </c>
      <c r="C12869" s="116" t="s">
        <v>14</v>
      </c>
      <c r="D12869" s="459">
        <v>73</v>
      </c>
      <c r="E12869" s="81"/>
    </row>
    <row r="12870" spans="1:5" x14ac:dyDescent="0.25">
      <c r="A12870" s="458">
        <v>44347</v>
      </c>
      <c r="B12870" s="81" t="s">
        <v>14</v>
      </c>
      <c r="C12870" s="116" t="s">
        <v>1150</v>
      </c>
      <c r="D12870" s="459">
        <v>4</v>
      </c>
      <c r="E12870" s="81"/>
    </row>
    <row r="12871" spans="1:5" x14ac:dyDescent="0.25">
      <c r="A12871" s="458">
        <v>44347</v>
      </c>
      <c r="B12871" s="81" t="s">
        <v>14</v>
      </c>
      <c r="C12871" s="116" t="s">
        <v>16</v>
      </c>
      <c r="D12871" s="459">
        <v>90</v>
      </c>
      <c r="E12871" s="81"/>
    </row>
    <row r="12872" spans="1:5" x14ac:dyDescent="0.25">
      <c r="A12872" s="458">
        <v>44347</v>
      </c>
      <c r="B12872" s="81" t="s">
        <v>14</v>
      </c>
      <c r="C12872" s="116" t="s">
        <v>794</v>
      </c>
      <c r="D12872" s="459">
        <v>4</v>
      </c>
      <c r="E12872" s="81"/>
    </row>
    <row r="12873" spans="1:5" x14ac:dyDescent="0.25">
      <c r="A12873" s="458">
        <v>44347</v>
      </c>
      <c r="B12873" s="81" t="s">
        <v>14</v>
      </c>
      <c r="C12873" s="116" t="s">
        <v>84</v>
      </c>
      <c r="D12873" s="459">
        <v>16</v>
      </c>
      <c r="E12873" s="81"/>
    </row>
    <row r="12874" spans="1:5" x14ac:dyDescent="0.25">
      <c r="A12874" s="458">
        <v>44347</v>
      </c>
      <c r="B12874" s="81" t="s">
        <v>20</v>
      </c>
      <c r="C12874" s="116" t="s">
        <v>1151</v>
      </c>
      <c r="D12874" s="459">
        <v>6</v>
      </c>
      <c r="E12874" s="81"/>
    </row>
    <row r="12875" spans="1:5" x14ac:dyDescent="0.25">
      <c r="A12875" s="458">
        <v>44347</v>
      </c>
      <c r="B12875" s="81" t="s">
        <v>20</v>
      </c>
      <c r="C12875" s="116" t="s">
        <v>20</v>
      </c>
      <c r="D12875" s="459">
        <v>319</v>
      </c>
      <c r="E12875" s="81"/>
    </row>
    <row r="12876" spans="1:5" x14ac:dyDescent="0.25">
      <c r="A12876" s="458">
        <v>44347</v>
      </c>
      <c r="B12876" s="81" t="s">
        <v>20</v>
      </c>
      <c r="C12876" s="116" t="s">
        <v>1155</v>
      </c>
      <c r="D12876" s="459">
        <v>1</v>
      </c>
      <c r="E12876" s="81"/>
    </row>
    <row r="12877" spans="1:5" x14ac:dyDescent="0.25">
      <c r="A12877" s="458">
        <v>44347</v>
      </c>
      <c r="B12877" s="81" t="s">
        <v>20</v>
      </c>
      <c r="C12877" s="116" t="s">
        <v>909</v>
      </c>
      <c r="D12877" s="459">
        <v>2</v>
      </c>
      <c r="E12877" s="81"/>
    </row>
    <row r="12878" spans="1:5" x14ac:dyDescent="0.25">
      <c r="A12878" s="458">
        <v>44347</v>
      </c>
      <c r="B12878" s="81" t="s">
        <v>20</v>
      </c>
      <c r="C12878" s="116" t="s">
        <v>648</v>
      </c>
      <c r="D12878" s="459">
        <v>7</v>
      </c>
      <c r="E12878" s="81"/>
    </row>
    <row r="12879" spans="1:5" x14ac:dyDescent="0.25">
      <c r="A12879" s="458">
        <v>44347</v>
      </c>
      <c r="B12879" s="81" t="s">
        <v>20</v>
      </c>
      <c r="C12879" s="116" t="s">
        <v>861</v>
      </c>
      <c r="D12879" s="459">
        <v>1</v>
      </c>
      <c r="E12879" s="81"/>
    </row>
    <row r="12880" spans="1:5" x14ac:dyDescent="0.25">
      <c r="A12880" s="458">
        <v>44347</v>
      </c>
      <c r="B12880" s="81" t="s">
        <v>20</v>
      </c>
      <c r="C12880" s="116" t="s">
        <v>709</v>
      </c>
      <c r="D12880" s="459">
        <v>6</v>
      </c>
      <c r="E12880" s="81"/>
    </row>
    <row r="12881" spans="1:5" x14ac:dyDescent="0.25">
      <c r="A12881" s="458">
        <v>44347</v>
      </c>
      <c r="B12881" s="81" t="s">
        <v>13</v>
      </c>
      <c r="C12881" s="116" t="s">
        <v>93</v>
      </c>
      <c r="D12881" s="459">
        <v>1</v>
      </c>
      <c r="E12881" s="81"/>
    </row>
    <row r="12882" spans="1:5" x14ac:dyDescent="0.25">
      <c r="A12882" s="458">
        <v>44347</v>
      </c>
      <c r="B12882" s="81" t="s">
        <v>13</v>
      </c>
      <c r="C12882" s="460" t="s">
        <v>1160</v>
      </c>
      <c r="D12882" s="459">
        <v>1</v>
      </c>
      <c r="E12882" s="81"/>
    </row>
    <row r="12883" spans="1:5" x14ac:dyDescent="0.25">
      <c r="A12883" s="458">
        <v>44347</v>
      </c>
      <c r="B12883" s="81" t="s">
        <v>13</v>
      </c>
      <c r="C12883" s="116" t="s">
        <v>1161</v>
      </c>
      <c r="D12883" s="459">
        <v>7</v>
      </c>
      <c r="E12883" s="81"/>
    </row>
    <row r="12884" spans="1:5" x14ac:dyDescent="0.25">
      <c r="A12884" s="458">
        <v>44347</v>
      </c>
      <c r="B12884" s="81" t="s">
        <v>13</v>
      </c>
      <c r="C12884" s="116" t="s">
        <v>803</v>
      </c>
      <c r="D12884" s="459">
        <v>1</v>
      </c>
      <c r="E12884" s="81"/>
    </row>
    <row r="12885" spans="1:5" x14ac:dyDescent="0.25">
      <c r="A12885" s="458">
        <v>44347</v>
      </c>
      <c r="B12885" s="81" t="s">
        <v>13</v>
      </c>
      <c r="C12885" s="116" t="s">
        <v>13</v>
      </c>
      <c r="D12885" s="459">
        <v>20</v>
      </c>
      <c r="E12885" s="81"/>
    </row>
    <row r="12886" spans="1:5" x14ac:dyDescent="0.25">
      <c r="A12886" s="458">
        <v>44347</v>
      </c>
      <c r="B12886" s="81" t="s">
        <v>13</v>
      </c>
      <c r="C12886" s="460" t="s">
        <v>1166</v>
      </c>
      <c r="D12886" s="459">
        <v>1</v>
      </c>
      <c r="E12886" s="81"/>
    </row>
    <row r="12887" spans="1:5" x14ac:dyDescent="0.25">
      <c r="A12887" s="458">
        <v>44347</v>
      </c>
      <c r="B12887" s="81" t="s">
        <v>13</v>
      </c>
      <c r="C12887" s="116" t="s">
        <v>1165</v>
      </c>
      <c r="D12887" s="459">
        <v>11</v>
      </c>
      <c r="E12887" s="81"/>
    </row>
    <row r="12888" spans="1:5" x14ac:dyDescent="0.25">
      <c r="A12888" s="458">
        <v>44347</v>
      </c>
      <c r="B12888" s="81" t="s">
        <v>13</v>
      </c>
      <c r="C12888" s="116" t="s">
        <v>633</v>
      </c>
      <c r="D12888" s="459">
        <v>1</v>
      </c>
      <c r="E12888" s="81"/>
    </row>
    <row r="12889" spans="1:5" x14ac:dyDescent="0.25">
      <c r="A12889" s="458">
        <v>44347</v>
      </c>
      <c r="B12889" s="81" t="s">
        <v>13</v>
      </c>
      <c r="C12889" s="116" t="s">
        <v>1167</v>
      </c>
      <c r="D12889" s="459">
        <v>14</v>
      </c>
      <c r="E12889" s="81"/>
    </row>
    <row r="12890" spans="1:5" x14ac:dyDescent="0.25">
      <c r="A12890" s="458">
        <v>44347</v>
      </c>
      <c r="B12890" s="81" t="s">
        <v>24</v>
      </c>
      <c r="C12890" s="116" t="s">
        <v>23</v>
      </c>
      <c r="D12890" s="459">
        <v>40</v>
      </c>
      <c r="E12890" s="81"/>
    </row>
    <row r="12891" spans="1:5" x14ac:dyDescent="0.25">
      <c r="A12891" s="458">
        <v>44347</v>
      </c>
      <c r="B12891" s="81" t="s">
        <v>24</v>
      </c>
      <c r="C12891" s="116" t="s">
        <v>24</v>
      </c>
      <c r="D12891" s="459">
        <v>10</v>
      </c>
      <c r="E12891" s="81"/>
    </row>
    <row r="12892" spans="1:5" x14ac:dyDescent="0.25">
      <c r="A12892" s="458">
        <v>44347</v>
      </c>
      <c r="B12892" s="81" t="s">
        <v>24</v>
      </c>
      <c r="C12892" s="116" t="s">
        <v>703</v>
      </c>
      <c r="D12892" s="459">
        <v>1</v>
      </c>
      <c r="E12892" s="81"/>
    </row>
    <row r="12893" spans="1:5" x14ac:dyDescent="0.25">
      <c r="A12893" s="458">
        <v>44347</v>
      </c>
      <c r="B12893" s="81" t="s">
        <v>24</v>
      </c>
      <c r="C12893" s="116" t="s">
        <v>924</v>
      </c>
      <c r="D12893" s="459">
        <v>1</v>
      </c>
      <c r="E12893" s="81"/>
    </row>
    <row r="12894" spans="1:5" x14ac:dyDescent="0.25">
      <c r="A12894" s="458">
        <v>44347</v>
      </c>
      <c r="B12894" s="81" t="s">
        <v>24</v>
      </c>
      <c r="C12894" s="116" t="s">
        <v>37</v>
      </c>
      <c r="D12894" s="459">
        <v>1</v>
      </c>
      <c r="E12894" s="81"/>
    </row>
    <row r="12895" spans="1:5" x14ac:dyDescent="0.25">
      <c r="A12895" s="458">
        <v>44347</v>
      </c>
      <c r="B12895" s="81" t="s">
        <v>47</v>
      </c>
      <c r="C12895" s="81" t="s">
        <v>47</v>
      </c>
      <c r="D12895" s="459">
        <v>6</v>
      </c>
      <c r="E12895" s="81"/>
    </row>
    <row r="12896" spans="1:5" x14ac:dyDescent="0.25">
      <c r="A12896" s="458">
        <v>44347</v>
      </c>
      <c r="B12896" s="81" t="s">
        <v>47</v>
      </c>
      <c r="C12896" s="116" t="s">
        <v>906</v>
      </c>
      <c r="D12896" s="459">
        <v>2</v>
      </c>
      <c r="E12896" s="81"/>
    </row>
    <row r="12897" spans="1:5" x14ac:dyDescent="0.25">
      <c r="A12897" s="458">
        <v>44347</v>
      </c>
      <c r="B12897" s="81" t="s">
        <v>48</v>
      </c>
      <c r="C12897" s="460" t="s">
        <v>1380</v>
      </c>
      <c r="D12897" s="459">
        <v>13</v>
      </c>
      <c r="E12897" s="81"/>
    </row>
    <row r="12898" spans="1:5" x14ac:dyDescent="0.25">
      <c r="A12898" s="458">
        <v>44347</v>
      </c>
      <c r="B12898" s="81" t="s">
        <v>7</v>
      </c>
      <c r="C12898" s="116" t="s">
        <v>1188</v>
      </c>
      <c r="D12898" s="459">
        <v>1</v>
      </c>
      <c r="E12898" s="81"/>
    </row>
    <row r="12899" spans="1:5" x14ac:dyDescent="0.25">
      <c r="A12899" s="458">
        <v>44347</v>
      </c>
      <c r="B12899" s="81" t="s">
        <v>7</v>
      </c>
      <c r="C12899" s="116" t="s">
        <v>1191</v>
      </c>
      <c r="D12899" s="459">
        <v>9</v>
      </c>
      <c r="E12899" s="81"/>
    </row>
    <row r="12900" spans="1:5" x14ac:dyDescent="0.25">
      <c r="A12900" s="458">
        <v>44347</v>
      </c>
      <c r="B12900" s="81" t="s">
        <v>7</v>
      </c>
      <c r="C12900" s="81" t="s">
        <v>7</v>
      </c>
      <c r="D12900" s="459">
        <v>97</v>
      </c>
      <c r="E12900" s="81"/>
    </row>
    <row r="12901" spans="1:5" x14ac:dyDescent="0.25">
      <c r="A12901" s="458">
        <v>44347</v>
      </c>
      <c r="B12901" s="81" t="s">
        <v>9</v>
      </c>
      <c r="C12901" s="116" t="s">
        <v>1192</v>
      </c>
      <c r="D12901" s="459">
        <v>3</v>
      </c>
      <c r="E12901" s="81"/>
    </row>
    <row r="12902" spans="1:5" x14ac:dyDescent="0.25">
      <c r="A12902" s="458">
        <v>44347</v>
      </c>
      <c r="B12902" s="81" t="s">
        <v>9</v>
      </c>
      <c r="C12902" s="116" t="s">
        <v>2970</v>
      </c>
      <c r="D12902" s="459">
        <v>1</v>
      </c>
      <c r="E12902" s="81"/>
    </row>
    <row r="12903" spans="1:5" x14ac:dyDescent="0.25">
      <c r="A12903" s="458">
        <v>44347</v>
      </c>
      <c r="B12903" s="81" t="s">
        <v>9</v>
      </c>
      <c r="C12903" s="116" t="s">
        <v>9</v>
      </c>
      <c r="D12903" s="459">
        <v>143</v>
      </c>
      <c r="E12903" s="81"/>
    </row>
    <row r="12904" spans="1:5" x14ac:dyDescent="0.25">
      <c r="A12904" s="458">
        <v>44347</v>
      </c>
      <c r="B12904" s="81" t="s">
        <v>9</v>
      </c>
      <c r="C12904" s="116" t="s">
        <v>17</v>
      </c>
      <c r="D12904" s="459">
        <v>6</v>
      </c>
      <c r="E12904" s="81"/>
    </row>
    <row r="12905" spans="1:5" x14ac:dyDescent="0.25">
      <c r="A12905" s="458">
        <v>44347</v>
      </c>
      <c r="B12905" s="81" t="s">
        <v>9</v>
      </c>
      <c r="C12905" s="116" t="s">
        <v>1202</v>
      </c>
      <c r="D12905" s="459">
        <v>14</v>
      </c>
      <c r="E12905" s="81"/>
    </row>
    <row r="12906" spans="1:5" x14ac:dyDescent="0.25">
      <c r="A12906" s="458">
        <v>44347</v>
      </c>
      <c r="B12906" s="81" t="s">
        <v>9</v>
      </c>
      <c r="C12906" s="116" t="s">
        <v>143</v>
      </c>
      <c r="D12906" s="459">
        <v>11</v>
      </c>
      <c r="E12906" s="81"/>
    </row>
    <row r="12907" spans="1:5" x14ac:dyDescent="0.25">
      <c r="A12907" s="458">
        <v>44347</v>
      </c>
      <c r="B12907" s="81" t="s">
        <v>15</v>
      </c>
      <c r="C12907" s="116" t="s">
        <v>107</v>
      </c>
      <c r="D12907" s="459">
        <v>6</v>
      </c>
      <c r="E12907" s="81"/>
    </row>
    <row r="12908" spans="1:5" x14ac:dyDescent="0.25">
      <c r="A12908" s="458">
        <v>44347</v>
      </c>
      <c r="B12908" s="81" t="s">
        <v>15</v>
      </c>
      <c r="C12908" s="116" t="s">
        <v>1139</v>
      </c>
      <c r="D12908" s="459">
        <v>2</v>
      </c>
      <c r="E12908" s="81"/>
    </row>
    <row r="12909" spans="1:5" x14ac:dyDescent="0.25">
      <c r="A12909" s="458">
        <v>44347</v>
      </c>
      <c r="B12909" s="81" t="s">
        <v>15</v>
      </c>
      <c r="C12909" s="116" t="s">
        <v>283</v>
      </c>
      <c r="D12909" s="459">
        <v>3</v>
      </c>
      <c r="E12909" s="81"/>
    </row>
    <row r="12910" spans="1:5" x14ac:dyDescent="0.25">
      <c r="A12910" s="458">
        <v>44347</v>
      </c>
      <c r="B12910" s="81" t="s">
        <v>11</v>
      </c>
      <c r="C12910" s="116" t="s">
        <v>64</v>
      </c>
      <c r="D12910" s="459">
        <v>7</v>
      </c>
      <c r="E12910" s="81"/>
    </row>
    <row r="12911" spans="1:5" x14ac:dyDescent="0.25">
      <c r="A12911" s="458">
        <v>44347</v>
      </c>
      <c r="B12911" s="81" t="s">
        <v>11</v>
      </c>
      <c r="C12911" s="116" t="s">
        <v>333</v>
      </c>
      <c r="D12911" s="459">
        <v>12</v>
      </c>
      <c r="E12911" s="81"/>
    </row>
    <row r="12912" spans="1:5" x14ac:dyDescent="0.25">
      <c r="A12912" s="458">
        <v>44347</v>
      </c>
      <c r="B12912" s="81" t="s">
        <v>11</v>
      </c>
      <c r="C12912" s="116" t="s">
        <v>11</v>
      </c>
      <c r="D12912" s="459">
        <v>21</v>
      </c>
      <c r="E12912" s="81"/>
    </row>
    <row r="12913" spans="1:5" x14ac:dyDescent="0.25">
      <c r="A12913" s="458">
        <v>44347</v>
      </c>
      <c r="B12913" s="81" t="s">
        <v>11</v>
      </c>
      <c r="C12913" s="116" t="s">
        <v>840</v>
      </c>
      <c r="D12913" s="459">
        <v>1</v>
      </c>
      <c r="E12913" s="81"/>
    </row>
    <row r="12914" spans="1:5" x14ac:dyDescent="0.25">
      <c r="A12914" s="458">
        <v>44347</v>
      </c>
      <c r="B12914" s="81" t="s">
        <v>11</v>
      </c>
      <c r="C12914" s="116" t="s">
        <v>752</v>
      </c>
      <c r="D12914" s="459">
        <v>14</v>
      </c>
      <c r="E12914" s="81"/>
    </row>
    <row r="12915" spans="1:5" x14ac:dyDescent="0.25">
      <c r="A12915" s="458">
        <v>44347</v>
      </c>
      <c r="B12915" s="81" t="s">
        <v>11</v>
      </c>
      <c r="C12915" s="116" t="s">
        <v>133</v>
      </c>
      <c r="D12915" s="459">
        <v>17</v>
      </c>
      <c r="E12915" s="81"/>
    </row>
    <row r="12916" spans="1:5" x14ac:dyDescent="0.25">
      <c r="A12916" s="458">
        <v>44347</v>
      </c>
      <c r="B12916" s="81" t="s">
        <v>12</v>
      </c>
      <c r="C12916" s="116" t="s">
        <v>73</v>
      </c>
      <c r="D12916" s="459">
        <v>1</v>
      </c>
      <c r="E12916" s="81"/>
    </row>
    <row r="12917" spans="1:5" x14ac:dyDescent="0.25">
      <c r="A12917" s="458">
        <v>44347</v>
      </c>
      <c r="B12917" s="81" t="s">
        <v>12</v>
      </c>
      <c r="C12917" s="460" t="s">
        <v>1222</v>
      </c>
      <c r="D12917" s="459">
        <v>1</v>
      </c>
      <c r="E12917" s="81"/>
    </row>
    <row r="12918" spans="1:5" x14ac:dyDescent="0.25">
      <c r="A12918" s="458">
        <v>44347</v>
      </c>
      <c r="B12918" s="81" t="s">
        <v>12</v>
      </c>
      <c r="C12918" s="116" t="s">
        <v>1223</v>
      </c>
      <c r="D12918" s="459">
        <v>4</v>
      </c>
      <c r="E12918" s="81"/>
    </row>
    <row r="12919" spans="1:5" x14ac:dyDescent="0.25">
      <c r="A12919" s="458">
        <v>44347</v>
      </c>
      <c r="B12919" s="81" t="s">
        <v>12</v>
      </c>
      <c r="C12919" s="116" t="s">
        <v>1224</v>
      </c>
      <c r="D12919" s="459">
        <v>6</v>
      </c>
      <c r="E12919" s="81"/>
    </row>
    <row r="12920" spans="1:5" x14ac:dyDescent="0.25">
      <c r="A12920" s="458">
        <v>44347</v>
      </c>
      <c r="B12920" s="81" t="s">
        <v>12</v>
      </c>
      <c r="C12920" s="116" t="s">
        <v>12</v>
      </c>
      <c r="D12920" s="459">
        <v>31</v>
      </c>
      <c r="E12920" s="81"/>
    </row>
    <row r="12921" spans="1:5" x14ac:dyDescent="0.25">
      <c r="A12921" s="458">
        <v>44347</v>
      </c>
      <c r="B12921" s="81" t="s">
        <v>8</v>
      </c>
      <c r="C12921" s="116" t="s">
        <v>1226</v>
      </c>
      <c r="D12921" s="459">
        <v>7</v>
      </c>
      <c r="E12921" s="81"/>
    </row>
    <row r="12922" spans="1:5" x14ac:dyDescent="0.25">
      <c r="A12922" s="458">
        <v>44347</v>
      </c>
      <c r="B12922" s="81" t="s">
        <v>8</v>
      </c>
      <c r="C12922" s="116" t="s">
        <v>1230</v>
      </c>
      <c r="D12922" s="459">
        <v>1</v>
      </c>
      <c r="E12922" s="81"/>
    </row>
    <row r="12923" spans="1:5" x14ac:dyDescent="0.25">
      <c r="A12923" s="458">
        <v>44347</v>
      </c>
      <c r="B12923" s="81" t="s">
        <v>8</v>
      </c>
      <c r="C12923" s="116" t="s">
        <v>72</v>
      </c>
      <c r="D12923" s="459">
        <v>26</v>
      </c>
      <c r="E12923" s="81"/>
    </row>
    <row r="12924" spans="1:5" x14ac:dyDescent="0.25">
      <c r="A12924" s="458">
        <v>44347</v>
      </c>
      <c r="B12924" s="81" t="s">
        <v>8</v>
      </c>
      <c r="C12924" s="116" t="s">
        <v>1232</v>
      </c>
      <c r="D12924" s="459">
        <v>19</v>
      </c>
      <c r="E12924" s="81"/>
    </row>
    <row r="12925" spans="1:5" x14ac:dyDescent="0.25">
      <c r="A12925" s="458">
        <v>44347</v>
      </c>
      <c r="B12925" s="81" t="s">
        <v>8</v>
      </c>
      <c r="C12925" s="116" t="s">
        <v>1236</v>
      </c>
      <c r="D12925" s="459">
        <v>2</v>
      </c>
      <c r="E12925" s="81"/>
    </row>
    <row r="12926" spans="1:5" x14ac:dyDescent="0.25">
      <c r="A12926" s="458">
        <v>44347</v>
      </c>
      <c r="B12926" s="81" t="s">
        <v>8</v>
      </c>
      <c r="C12926" s="116" t="s">
        <v>58</v>
      </c>
      <c r="D12926" s="459">
        <v>25</v>
      </c>
      <c r="E12926" s="81"/>
    </row>
    <row r="12927" spans="1:5" x14ac:dyDescent="0.25">
      <c r="A12927" s="458">
        <v>44347</v>
      </c>
      <c r="B12927" s="81" t="s">
        <v>8</v>
      </c>
      <c r="C12927" s="116" t="s">
        <v>718</v>
      </c>
      <c r="D12927" s="459">
        <v>1</v>
      </c>
      <c r="E12927" s="81"/>
    </row>
    <row r="12928" spans="1:5" x14ac:dyDescent="0.25">
      <c r="A12928" s="458">
        <v>44347</v>
      </c>
      <c r="B12928" s="81" t="s">
        <v>8</v>
      </c>
      <c r="C12928" s="116" t="s">
        <v>140</v>
      </c>
      <c r="D12928" s="459">
        <v>5</v>
      </c>
      <c r="E12928" s="81"/>
    </row>
    <row r="12929" spans="1:5" x14ac:dyDescent="0.25">
      <c r="A12929" s="458">
        <v>44347</v>
      </c>
      <c r="B12929" s="81" t="s">
        <v>8</v>
      </c>
      <c r="C12929" s="116" t="s">
        <v>132</v>
      </c>
      <c r="D12929" s="459">
        <v>6</v>
      </c>
      <c r="E12929" s="81"/>
    </row>
    <row r="12930" spans="1:5" x14ac:dyDescent="0.25">
      <c r="A12930" s="458">
        <v>44347</v>
      </c>
      <c r="B12930" s="81" t="s">
        <v>8</v>
      </c>
      <c r="C12930" s="116" t="s">
        <v>232</v>
      </c>
      <c r="D12930" s="459">
        <v>1</v>
      </c>
      <c r="E12930" s="81"/>
    </row>
    <row r="12931" spans="1:5" x14ac:dyDescent="0.25">
      <c r="A12931" s="458">
        <v>44347</v>
      </c>
      <c r="B12931" s="81" t="s">
        <v>8</v>
      </c>
      <c r="C12931" s="116" t="s">
        <v>203</v>
      </c>
      <c r="D12931" s="459">
        <v>10</v>
      </c>
      <c r="E12931" s="81"/>
    </row>
    <row r="12932" spans="1:5" x14ac:dyDescent="0.25">
      <c r="A12932" s="458">
        <v>44347</v>
      </c>
      <c r="B12932" s="81" t="s">
        <v>8</v>
      </c>
      <c r="C12932" s="116" t="s">
        <v>40</v>
      </c>
      <c r="D12932" s="459">
        <v>7</v>
      </c>
      <c r="E12932" s="81"/>
    </row>
    <row r="12933" spans="1:5" x14ac:dyDescent="0.25">
      <c r="A12933" s="458">
        <v>44347</v>
      </c>
      <c r="B12933" s="81" t="s">
        <v>8</v>
      </c>
      <c r="C12933" s="116" t="s">
        <v>8</v>
      </c>
      <c r="D12933" s="459">
        <v>378</v>
      </c>
      <c r="E12933" s="81"/>
    </row>
    <row r="12934" spans="1:5" x14ac:dyDescent="0.25">
      <c r="A12934" s="458">
        <v>44347</v>
      </c>
      <c r="B12934" s="81" t="s">
        <v>8</v>
      </c>
      <c r="C12934" s="116" t="s">
        <v>31</v>
      </c>
      <c r="D12934" s="459">
        <v>14</v>
      </c>
      <c r="E12934" s="81"/>
    </row>
    <row r="12935" spans="1:5" x14ac:dyDescent="0.25">
      <c r="A12935" s="458">
        <v>44347</v>
      </c>
      <c r="B12935" s="81" t="s">
        <v>8</v>
      </c>
      <c r="C12935" s="116" t="s">
        <v>79</v>
      </c>
      <c r="D12935" s="459">
        <v>6</v>
      </c>
      <c r="E12935" s="81"/>
    </row>
    <row r="12936" spans="1:5" x14ac:dyDescent="0.25">
      <c r="A12936" s="458">
        <v>44347</v>
      </c>
      <c r="B12936" s="81" t="s">
        <v>8</v>
      </c>
      <c r="C12936" s="116" t="s">
        <v>592</v>
      </c>
      <c r="D12936" s="459">
        <v>4</v>
      </c>
      <c r="E12936" s="81"/>
    </row>
    <row r="12937" spans="1:5" x14ac:dyDescent="0.25">
      <c r="A12937" s="458">
        <v>44347</v>
      </c>
      <c r="B12937" s="81" t="s">
        <v>8</v>
      </c>
      <c r="C12937" s="116" t="s">
        <v>110</v>
      </c>
      <c r="D12937" s="459">
        <v>18</v>
      </c>
      <c r="E12937" s="81"/>
    </row>
    <row r="12938" spans="1:5" x14ac:dyDescent="0.25">
      <c r="A12938" s="458">
        <v>44347</v>
      </c>
      <c r="B12938" s="81" t="s">
        <v>49</v>
      </c>
      <c r="C12938" s="116" t="s">
        <v>1246</v>
      </c>
      <c r="D12938" s="459">
        <v>6</v>
      </c>
      <c r="E12938" s="81"/>
    </row>
    <row r="12939" spans="1:5" x14ac:dyDescent="0.25">
      <c r="A12939" s="458">
        <v>44347</v>
      </c>
      <c r="B12939" s="81" t="s">
        <v>49</v>
      </c>
      <c r="C12939" s="116" t="s">
        <v>49</v>
      </c>
      <c r="D12939" s="459">
        <v>23</v>
      </c>
      <c r="E12939" s="81"/>
    </row>
    <row r="12940" spans="1:5" x14ac:dyDescent="0.25">
      <c r="A12940" s="458">
        <v>44347</v>
      </c>
      <c r="B12940" s="81" t="s">
        <v>50</v>
      </c>
      <c r="C12940" s="116" t="s">
        <v>1036</v>
      </c>
      <c r="D12940" s="459">
        <v>2</v>
      </c>
      <c r="E12940" s="81"/>
    </row>
    <row r="12941" spans="1:5" x14ac:dyDescent="0.25">
      <c r="A12941" s="458">
        <v>44347</v>
      </c>
      <c r="B12941" s="81" t="s">
        <v>50</v>
      </c>
      <c r="C12941" s="116" t="s">
        <v>1250</v>
      </c>
      <c r="D12941" s="459">
        <v>1</v>
      </c>
      <c r="E12941" s="81"/>
    </row>
    <row r="12942" spans="1:5" x14ac:dyDescent="0.25">
      <c r="A12942" s="458">
        <v>44347</v>
      </c>
      <c r="B12942" s="81" t="s">
        <v>50</v>
      </c>
      <c r="C12942" s="116" t="s">
        <v>805</v>
      </c>
      <c r="D12942" s="459">
        <v>1</v>
      </c>
      <c r="E12942" s="81"/>
    </row>
    <row r="12943" spans="1:5" x14ac:dyDescent="0.25">
      <c r="A12943" s="458">
        <v>44347</v>
      </c>
      <c r="B12943" s="81" t="s">
        <v>50</v>
      </c>
      <c r="C12943" s="116" t="s">
        <v>1550</v>
      </c>
      <c r="D12943" s="459">
        <v>1</v>
      </c>
      <c r="E12943" s="81"/>
    </row>
    <row r="12944" spans="1:5" x14ac:dyDescent="0.25">
      <c r="A12944" s="458">
        <v>44347</v>
      </c>
      <c r="B12944" s="81" t="s">
        <v>50</v>
      </c>
      <c r="C12944" s="116" t="s">
        <v>1034</v>
      </c>
      <c r="D12944" s="459">
        <v>1</v>
      </c>
      <c r="E12944" s="81"/>
    </row>
    <row r="12945" spans="1:5" x14ac:dyDescent="0.25">
      <c r="A12945" s="458">
        <v>44347</v>
      </c>
      <c r="B12945" s="81" t="s">
        <v>50</v>
      </c>
      <c r="C12945" s="116" t="s">
        <v>1140</v>
      </c>
      <c r="D12945" s="459">
        <v>9</v>
      </c>
      <c r="E12945" s="81"/>
    </row>
    <row r="12946" spans="1:5" x14ac:dyDescent="0.25">
      <c r="A12946" s="458">
        <v>44347</v>
      </c>
      <c r="B12946" s="81" t="s">
        <v>50</v>
      </c>
      <c r="C12946" s="116" t="s">
        <v>365</v>
      </c>
      <c r="D12946" s="459">
        <v>23</v>
      </c>
      <c r="E12946" s="81"/>
    </row>
    <row r="12947" spans="1:5" x14ac:dyDescent="0.25">
      <c r="A12947" s="458">
        <v>44347</v>
      </c>
      <c r="B12947" s="81" t="s">
        <v>27</v>
      </c>
      <c r="C12947" s="116" t="s">
        <v>139</v>
      </c>
      <c r="D12947" s="459">
        <v>3</v>
      </c>
      <c r="E12947" s="81"/>
    </row>
    <row r="12948" spans="1:5" x14ac:dyDescent="0.25">
      <c r="A12948" s="458">
        <v>44347</v>
      </c>
      <c r="B12948" s="81" t="s">
        <v>27</v>
      </c>
      <c r="C12948" s="116" t="s">
        <v>233</v>
      </c>
      <c r="D12948" s="459">
        <v>12</v>
      </c>
      <c r="E12948" s="81"/>
    </row>
    <row r="12949" spans="1:5" x14ac:dyDescent="0.25">
      <c r="A12949" s="458">
        <v>44347</v>
      </c>
      <c r="B12949" s="81" t="s">
        <v>27</v>
      </c>
      <c r="C12949" s="116" t="s">
        <v>1254</v>
      </c>
      <c r="D12949" s="459">
        <v>2</v>
      </c>
      <c r="E12949" s="81"/>
    </row>
    <row r="12950" spans="1:5" x14ac:dyDescent="0.25">
      <c r="A12950" s="458">
        <v>44347</v>
      </c>
      <c r="B12950" s="81" t="s">
        <v>27</v>
      </c>
      <c r="C12950" s="116" t="s">
        <v>43</v>
      </c>
      <c r="D12950" s="459">
        <v>82</v>
      </c>
      <c r="E12950" s="81"/>
    </row>
    <row r="12951" spans="1:5" x14ac:dyDescent="0.25">
      <c r="A12951" s="458">
        <v>44347</v>
      </c>
      <c r="B12951" s="81" t="s">
        <v>27</v>
      </c>
      <c r="C12951" s="116" t="s">
        <v>928</v>
      </c>
      <c r="D12951" s="459">
        <v>1</v>
      </c>
      <c r="E12951" s="81"/>
    </row>
    <row r="12952" spans="1:5" x14ac:dyDescent="0.25">
      <c r="A12952" s="458">
        <v>44347</v>
      </c>
      <c r="B12952" s="81" t="s">
        <v>27</v>
      </c>
      <c r="C12952" s="116" t="s">
        <v>707</v>
      </c>
      <c r="D12952" s="459">
        <v>10</v>
      </c>
      <c r="E12952" s="81"/>
    </row>
    <row r="12953" spans="1:5" x14ac:dyDescent="0.25">
      <c r="A12953" s="458">
        <v>44347</v>
      </c>
      <c r="B12953" s="81" t="s">
        <v>51</v>
      </c>
      <c r="C12953" s="116" t="s">
        <v>998</v>
      </c>
      <c r="D12953" s="459">
        <v>1</v>
      </c>
      <c r="E12953" s="81"/>
    </row>
    <row r="12954" spans="1:5" x14ac:dyDescent="0.25">
      <c r="A12954" s="458">
        <v>44347</v>
      </c>
      <c r="B12954" s="81" t="s">
        <v>51</v>
      </c>
      <c r="C12954" s="116" t="s">
        <v>51</v>
      </c>
      <c r="D12954" s="459">
        <v>23</v>
      </c>
      <c r="E12954" s="81"/>
    </row>
    <row r="12955" spans="1:5" x14ac:dyDescent="0.25">
      <c r="A12955" s="458">
        <v>44347</v>
      </c>
      <c r="B12955" s="81" t="s">
        <v>10</v>
      </c>
      <c r="C12955" s="116" t="s">
        <v>1260</v>
      </c>
      <c r="D12955" s="459">
        <v>1</v>
      </c>
      <c r="E12955" s="81"/>
    </row>
    <row r="12956" spans="1:5" x14ac:dyDescent="0.25">
      <c r="A12956" s="458">
        <v>44347</v>
      </c>
      <c r="B12956" s="81" t="s">
        <v>10</v>
      </c>
      <c r="C12956" s="116" t="s">
        <v>1261</v>
      </c>
      <c r="D12956" s="459">
        <v>1</v>
      </c>
      <c r="E12956" s="81"/>
    </row>
    <row r="12957" spans="1:5" x14ac:dyDescent="0.25">
      <c r="A12957" s="458">
        <v>44347</v>
      </c>
      <c r="B12957" s="81" t="s">
        <v>10</v>
      </c>
      <c r="C12957" s="116" t="s">
        <v>1028</v>
      </c>
      <c r="D12957" s="459">
        <v>1</v>
      </c>
      <c r="E12957" s="81"/>
    </row>
    <row r="12958" spans="1:5" x14ac:dyDescent="0.25">
      <c r="A12958" s="458">
        <v>44347</v>
      </c>
      <c r="B12958" s="81" t="s">
        <v>10</v>
      </c>
      <c r="C12958" s="116" t="s">
        <v>340</v>
      </c>
      <c r="D12958" s="459">
        <v>1</v>
      </c>
      <c r="E12958" s="81"/>
    </row>
    <row r="12959" spans="1:5" x14ac:dyDescent="0.25">
      <c r="A12959" s="458">
        <v>44347</v>
      </c>
      <c r="B12959" s="81" t="s">
        <v>10</v>
      </c>
      <c r="C12959" s="116" t="s">
        <v>1259</v>
      </c>
      <c r="D12959" s="459">
        <v>5</v>
      </c>
      <c r="E12959" s="81"/>
    </row>
    <row r="12960" spans="1:5" x14ac:dyDescent="0.25">
      <c r="A12960" s="458">
        <v>44347</v>
      </c>
      <c r="B12960" s="81" t="s">
        <v>10</v>
      </c>
      <c r="C12960" s="116" t="s">
        <v>10</v>
      </c>
      <c r="D12960" s="459">
        <v>67</v>
      </c>
      <c r="E12960" s="81"/>
    </row>
    <row r="12961" spans="1:5" x14ac:dyDescent="0.25">
      <c r="A12961" s="458">
        <v>44348</v>
      </c>
      <c r="B12961" s="81" t="s">
        <v>14</v>
      </c>
      <c r="C12961" s="116" t="s">
        <v>14</v>
      </c>
      <c r="D12961" s="459">
        <v>12</v>
      </c>
      <c r="E12961" s="81"/>
    </row>
    <row r="12962" spans="1:5" x14ac:dyDescent="0.25">
      <c r="A12962" s="458">
        <v>44348</v>
      </c>
      <c r="B12962" s="81" t="s">
        <v>14</v>
      </c>
      <c r="C12962" s="116" t="s">
        <v>16</v>
      </c>
      <c r="D12962" s="459">
        <v>19</v>
      </c>
      <c r="E12962" s="81"/>
    </row>
    <row r="12963" spans="1:5" x14ac:dyDescent="0.25">
      <c r="A12963" s="458">
        <v>44348</v>
      </c>
      <c r="B12963" s="81" t="s">
        <v>14</v>
      </c>
      <c r="C12963" s="116" t="s">
        <v>84</v>
      </c>
      <c r="D12963" s="459">
        <v>12</v>
      </c>
      <c r="E12963" s="81"/>
    </row>
    <row r="12964" spans="1:5" x14ac:dyDescent="0.25">
      <c r="A12964" s="458">
        <v>44348</v>
      </c>
      <c r="B12964" s="81" t="s">
        <v>20</v>
      </c>
      <c r="C12964" s="116" t="s">
        <v>1152</v>
      </c>
      <c r="D12964" s="459">
        <v>1</v>
      </c>
      <c r="E12964" s="81"/>
    </row>
    <row r="12965" spans="1:5" x14ac:dyDescent="0.25">
      <c r="A12965" s="458">
        <v>44348</v>
      </c>
      <c r="B12965" s="81" t="s">
        <v>20</v>
      </c>
      <c r="C12965" s="116" t="s">
        <v>20</v>
      </c>
      <c r="D12965" s="459">
        <v>86</v>
      </c>
      <c r="E12965" s="81"/>
    </row>
    <row r="12966" spans="1:5" x14ac:dyDescent="0.25">
      <c r="A12966" s="458">
        <v>44348</v>
      </c>
      <c r="B12966" s="81" t="s">
        <v>20</v>
      </c>
      <c r="C12966" s="116" t="s">
        <v>909</v>
      </c>
      <c r="D12966" s="459">
        <v>1</v>
      </c>
      <c r="E12966" s="81"/>
    </row>
    <row r="12967" spans="1:5" x14ac:dyDescent="0.25">
      <c r="A12967" s="458">
        <v>44348</v>
      </c>
      <c r="B12967" s="81" t="s">
        <v>20</v>
      </c>
      <c r="C12967" s="116" t="s">
        <v>363</v>
      </c>
      <c r="D12967" s="459">
        <v>1</v>
      </c>
      <c r="E12967" s="81"/>
    </row>
    <row r="12968" spans="1:5" x14ac:dyDescent="0.25">
      <c r="A12968" s="458">
        <v>44348</v>
      </c>
      <c r="B12968" s="81" t="s">
        <v>20</v>
      </c>
      <c r="C12968" s="116" t="s">
        <v>648</v>
      </c>
      <c r="D12968" s="459">
        <v>1</v>
      </c>
      <c r="E12968" s="81"/>
    </row>
    <row r="12969" spans="1:5" x14ac:dyDescent="0.25">
      <c r="A12969" s="458">
        <v>44348</v>
      </c>
      <c r="B12969" s="81" t="s">
        <v>13</v>
      </c>
      <c r="C12969" s="116" t="s">
        <v>1161</v>
      </c>
      <c r="D12969" s="459">
        <v>1</v>
      </c>
      <c r="E12969" s="81"/>
    </row>
    <row r="12970" spans="1:5" x14ac:dyDescent="0.25">
      <c r="A12970" s="458">
        <v>44348</v>
      </c>
      <c r="B12970" s="81" t="s">
        <v>13</v>
      </c>
      <c r="C12970" s="116" t="s">
        <v>13</v>
      </c>
      <c r="D12970" s="459">
        <v>9</v>
      </c>
      <c r="E12970" s="81"/>
    </row>
    <row r="12971" spans="1:5" x14ac:dyDescent="0.25">
      <c r="A12971" s="458">
        <v>44348</v>
      </c>
      <c r="B12971" s="81" t="s">
        <v>13</v>
      </c>
      <c r="C12971" s="116" t="s">
        <v>1165</v>
      </c>
      <c r="D12971" s="459">
        <v>11</v>
      </c>
      <c r="E12971" s="81"/>
    </row>
    <row r="12972" spans="1:5" x14ac:dyDescent="0.25">
      <c r="A12972" s="458">
        <v>44348</v>
      </c>
      <c r="B12972" s="81" t="s">
        <v>13</v>
      </c>
      <c r="C12972" s="116" t="s">
        <v>1167</v>
      </c>
      <c r="D12972" s="459">
        <v>3</v>
      </c>
      <c r="E12972" s="81"/>
    </row>
    <row r="12973" spans="1:5" x14ac:dyDescent="0.25">
      <c r="A12973" s="458">
        <v>44348</v>
      </c>
      <c r="B12973" s="81" t="s">
        <v>24</v>
      </c>
      <c r="C12973" s="116" t="s">
        <v>23</v>
      </c>
      <c r="D12973" s="459">
        <v>15</v>
      </c>
      <c r="E12973" s="81"/>
    </row>
    <row r="12974" spans="1:5" x14ac:dyDescent="0.25">
      <c r="A12974" s="458">
        <v>44348</v>
      </c>
      <c r="B12974" s="81" t="s">
        <v>24</v>
      </c>
      <c r="C12974" s="116" t="s">
        <v>24</v>
      </c>
      <c r="D12974" s="459">
        <v>17</v>
      </c>
      <c r="E12974" s="81"/>
    </row>
    <row r="12975" spans="1:5" x14ac:dyDescent="0.25">
      <c r="A12975" s="458">
        <v>44348</v>
      </c>
      <c r="B12975" s="81" t="s">
        <v>24</v>
      </c>
      <c r="C12975" s="116" t="s">
        <v>37</v>
      </c>
      <c r="D12975" s="459">
        <v>2</v>
      </c>
      <c r="E12975" s="81"/>
    </row>
    <row r="12976" spans="1:5" x14ac:dyDescent="0.25">
      <c r="A12976" s="458">
        <v>44348</v>
      </c>
      <c r="B12976" s="81" t="s">
        <v>24</v>
      </c>
      <c r="C12976" s="116" t="s">
        <v>36</v>
      </c>
      <c r="D12976" s="459">
        <v>1</v>
      </c>
      <c r="E12976" s="81"/>
    </row>
    <row r="12977" spans="1:5" x14ac:dyDescent="0.25">
      <c r="A12977" s="458">
        <v>44348</v>
      </c>
      <c r="B12977" s="81" t="s">
        <v>47</v>
      </c>
      <c r="C12977" s="116" t="s">
        <v>1033</v>
      </c>
      <c r="D12977" s="459">
        <v>1</v>
      </c>
      <c r="E12977" s="81"/>
    </row>
    <row r="12978" spans="1:5" x14ac:dyDescent="0.25">
      <c r="A12978" s="458">
        <v>44348</v>
      </c>
      <c r="B12978" s="81" t="s">
        <v>47</v>
      </c>
      <c r="C12978" s="116" t="s">
        <v>47</v>
      </c>
      <c r="D12978" s="459">
        <v>4</v>
      </c>
      <c r="E12978" s="81"/>
    </row>
    <row r="12979" spans="1:5" x14ac:dyDescent="0.25">
      <c r="A12979" s="458">
        <v>44348</v>
      </c>
      <c r="B12979" s="81" t="s">
        <v>47</v>
      </c>
      <c r="C12979" s="116" t="s">
        <v>906</v>
      </c>
      <c r="D12979" s="459">
        <v>2</v>
      </c>
      <c r="E12979" s="81"/>
    </row>
    <row r="12980" spans="1:5" x14ac:dyDescent="0.25">
      <c r="A12980" s="458">
        <v>44348</v>
      </c>
      <c r="B12980" s="81" t="s">
        <v>48</v>
      </c>
      <c r="C12980" s="460" t="s">
        <v>1380</v>
      </c>
      <c r="D12980" s="459">
        <v>0</v>
      </c>
      <c r="E12980" s="81"/>
    </row>
    <row r="12981" spans="1:5" x14ac:dyDescent="0.25">
      <c r="A12981" s="458">
        <v>44348</v>
      </c>
      <c r="B12981" s="81" t="s">
        <v>7</v>
      </c>
      <c r="C12981" s="116" t="s">
        <v>1191</v>
      </c>
      <c r="D12981" s="459">
        <v>1</v>
      </c>
      <c r="E12981" s="81"/>
    </row>
    <row r="12982" spans="1:5" x14ac:dyDescent="0.25">
      <c r="A12982" s="458">
        <v>44348</v>
      </c>
      <c r="B12982" s="81" t="s">
        <v>7</v>
      </c>
      <c r="C12982" s="81" t="s">
        <v>7</v>
      </c>
      <c r="D12982" s="459">
        <v>29</v>
      </c>
      <c r="E12982" s="81"/>
    </row>
    <row r="12983" spans="1:5" x14ac:dyDescent="0.25">
      <c r="A12983" s="458">
        <v>44348</v>
      </c>
      <c r="B12983" s="81" t="s">
        <v>9</v>
      </c>
      <c r="C12983" s="116" t="s">
        <v>1192</v>
      </c>
      <c r="D12983" s="459">
        <v>6</v>
      </c>
      <c r="E12983" s="81"/>
    </row>
    <row r="12984" spans="1:5" x14ac:dyDescent="0.25">
      <c r="A12984" s="458">
        <v>44348</v>
      </c>
      <c r="B12984" s="81" t="s">
        <v>9</v>
      </c>
      <c r="C12984" s="116" t="s">
        <v>9</v>
      </c>
      <c r="D12984" s="459">
        <v>138</v>
      </c>
      <c r="E12984" s="81"/>
    </row>
    <row r="12985" spans="1:5" x14ac:dyDescent="0.25">
      <c r="A12985" s="458">
        <v>44348</v>
      </c>
      <c r="B12985" s="81" t="s">
        <v>9</v>
      </c>
      <c r="C12985" s="116" t="s">
        <v>17</v>
      </c>
      <c r="D12985" s="459">
        <v>1</v>
      </c>
      <c r="E12985" s="81"/>
    </row>
    <row r="12986" spans="1:5" x14ac:dyDescent="0.25">
      <c r="A12986" s="458">
        <v>44348</v>
      </c>
      <c r="B12986" s="81" t="s">
        <v>9</v>
      </c>
      <c r="C12986" s="460" t="s">
        <v>1198</v>
      </c>
      <c r="D12986" s="459">
        <v>2</v>
      </c>
      <c r="E12986" s="81"/>
    </row>
    <row r="12987" spans="1:5" x14ac:dyDescent="0.25">
      <c r="A12987" s="458">
        <v>44348</v>
      </c>
      <c r="B12987" s="81" t="s">
        <v>9</v>
      </c>
      <c r="C12987" s="116" t="s">
        <v>1202</v>
      </c>
      <c r="D12987" s="459">
        <v>4</v>
      </c>
      <c r="E12987" s="81"/>
    </row>
    <row r="12988" spans="1:5" x14ac:dyDescent="0.25">
      <c r="A12988" s="458">
        <v>44348</v>
      </c>
      <c r="B12988" s="81" t="s">
        <v>9</v>
      </c>
      <c r="C12988" s="116" t="s">
        <v>143</v>
      </c>
      <c r="D12988" s="459">
        <v>2</v>
      </c>
      <c r="E12988" s="81"/>
    </row>
    <row r="12989" spans="1:5" x14ac:dyDescent="0.25">
      <c r="A12989" s="458">
        <v>44348</v>
      </c>
      <c r="B12989" s="81" t="s">
        <v>15</v>
      </c>
      <c r="C12989" s="116" t="s">
        <v>107</v>
      </c>
      <c r="D12989" s="459">
        <v>4</v>
      </c>
      <c r="E12989" s="81"/>
    </row>
    <row r="12990" spans="1:5" x14ac:dyDescent="0.25">
      <c r="A12990" s="458">
        <v>44348</v>
      </c>
      <c r="B12990" s="81" t="s">
        <v>15</v>
      </c>
      <c r="C12990" s="116" t="s">
        <v>1139</v>
      </c>
      <c r="D12990" s="459">
        <v>2</v>
      </c>
      <c r="E12990" s="81"/>
    </row>
    <row r="12991" spans="1:5" x14ac:dyDescent="0.25">
      <c r="A12991" s="458">
        <v>44348</v>
      </c>
      <c r="B12991" s="81" t="s">
        <v>15</v>
      </c>
      <c r="C12991" s="116" t="s">
        <v>620</v>
      </c>
      <c r="D12991" s="459">
        <v>1</v>
      </c>
      <c r="E12991" s="81"/>
    </row>
    <row r="12992" spans="1:5" x14ac:dyDescent="0.25">
      <c r="A12992" s="458">
        <v>44348</v>
      </c>
      <c r="B12992" s="81" t="s">
        <v>15</v>
      </c>
      <c r="C12992" s="116" t="s">
        <v>283</v>
      </c>
      <c r="D12992" s="459">
        <v>3</v>
      </c>
      <c r="E12992" s="81"/>
    </row>
    <row r="12993" spans="1:5" x14ac:dyDescent="0.25">
      <c r="A12993" s="458">
        <v>44348</v>
      </c>
      <c r="B12993" s="81" t="s">
        <v>11</v>
      </c>
      <c r="C12993" s="116" t="s">
        <v>64</v>
      </c>
      <c r="D12993" s="459">
        <v>2</v>
      </c>
      <c r="E12993" s="81"/>
    </row>
    <row r="12994" spans="1:5" x14ac:dyDescent="0.25">
      <c r="A12994" s="458">
        <v>44348</v>
      </c>
      <c r="B12994" s="81" t="s">
        <v>11</v>
      </c>
      <c r="C12994" s="116" t="s">
        <v>333</v>
      </c>
      <c r="D12994" s="459">
        <v>1</v>
      </c>
      <c r="E12994" s="81"/>
    </row>
    <row r="12995" spans="1:5" x14ac:dyDescent="0.25">
      <c r="A12995" s="458">
        <v>44348</v>
      </c>
      <c r="B12995" s="81" t="s">
        <v>11</v>
      </c>
      <c r="C12995" s="116" t="s">
        <v>11</v>
      </c>
      <c r="D12995" s="459">
        <v>42</v>
      </c>
      <c r="E12995" s="81"/>
    </row>
    <row r="12996" spans="1:5" x14ac:dyDescent="0.25">
      <c r="A12996" s="458">
        <v>44348</v>
      </c>
      <c r="B12996" s="81" t="s">
        <v>11</v>
      </c>
      <c r="C12996" s="116" t="s">
        <v>840</v>
      </c>
      <c r="D12996" s="459">
        <v>2</v>
      </c>
      <c r="E12996" s="81"/>
    </row>
    <row r="12997" spans="1:5" x14ac:dyDescent="0.25">
      <c r="A12997" s="458">
        <v>44348</v>
      </c>
      <c r="B12997" s="81" t="s">
        <v>11</v>
      </c>
      <c r="C12997" s="116" t="s">
        <v>752</v>
      </c>
      <c r="D12997" s="459">
        <v>17</v>
      </c>
      <c r="E12997" s="81"/>
    </row>
    <row r="12998" spans="1:5" x14ac:dyDescent="0.25">
      <c r="A12998" s="458">
        <v>44348</v>
      </c>
      <c r="B12998" s="81" t="s">
        <v>11</v>
      </c>
      <c r="C12998" s="116" t="s">
        <v>133</v>
      </c>
      <c r="D12998" s="459">
        <v>1</v>
      </c>
      <c r="E12998" s="81"/>
    </row>
    <row r="12999" spans="1:5" x14ac:dyDescent="0.25">
      <c r="A12999" s="458">
        <v>44348</v>
      </c>
      <c r="B12999" s="81" t="s">
        <v>12</v>
      </c>
      <c r="C12999" s="116" t="s">
        <v>73</v>
      </c>
      <c r="D12999" s="459">
        <v>5</v>
      </c>
      <c r="E12999" s="81"/>
    </row>
    <row r="13000" spans="1:5" x14ac:dyDescent="0.25">
      <c r="A13000" s="458">
        <v>44348</v>
      </c>
      <c r="B13000" s="81" t="s">
        <v>12</v>
      </c>
      <c r="C13000" s="116" t="s">
        <v>1223</v>
      </c>
      <c r="D13000" s="459">
        <v>1</v>
      </c>
      <c r="E13000" s="81"/>
    </row>
    <row r="13001" spans="1:5" x14ac:dyDescent="0.25">
      <c r="A13001" s="458">
        <v>44348</v>
      </c>
      <c r="B13001" s="81" t="s">
        <v>12</v>
      </c>
      <c r="C13001" s="116" t="s">
        <v>12</v>
      </c>
      <c r="D13001" s="459">
        <v>7</v>
      </c>
      <c r="E13001" s="81"/>
    </row>
    <row r="13002" spans="1:5" x14ac:dyDescent="0.25">
      <c r="A13002" s="458">
        <v>44348</v>
      </c>
      <c r="B13002" s="81" t="s">
        <v>8</v>
      </c>
      <c r="C13002" s="116" t="s">
        <v>1226</v>
      </c>
      <c r="D13002" s="459">
        <v>5</v>
      </c>
      <c r="E13002" s="81"/>
    </row>
    <row r="13003" spans="1:5" x14ac:dyDescent="0.25">
      <c r="A13003" s="458">
        <v>44348</v>
      </c>
      <c r="B13003" s="81" t="s">
        <v>8</v>
      </c>
      <c r="C13003" s="116" t="s">
        <v>1228</v>
      </c>
      <c r="D13003" s="459">
        <v>1</v>
      </c>
      <c r="E13003" s="81"/>
    </row>
    <row r="13004" spans="1:5" x14ac:dyDescent="0.25">
      <c r="A13004" s="458">
        <v>44348</v>
      </c>
      <c r="B13004" s="81" t="s">
        <v>8</v>
      </c>
      <c r="C13004" s="116" t="s">
        <v>72</v>
      </c>
      <c r="D13004" s="459">
        <v>2</v>
      </c>
      <c r="E13004" s="81"/>
    </row>
    <row r="13005" spans="1:5" x14ac:dyDescent="0.25">
      <c r="A13005" s="458">
        <v>44348</v>
      </c>
      <c r="B13005" s="81" t="s">
        <v>8</v>
      </c>
      <c r="C13005" s="116" t="s">
        <v>1232</v>
      </c>
      <c r="D13005" s="459">
        <v>9</v>
      </c>
      <c r="E13005" s="81"/>
    </row>
    <row r="13006" spans="1:5" x14ac:dyDescent="0.25">
      <c r="A13006" s="458">
        <v>44348</v>
      </c>
      <c r="B13006" s="81" t="s">
        <v>8</v>
      </c>
      <c r="C13006" s="116" t="s">
        <v>58</v>
      </c>
      <c r="D13006" s="459">
        <v>8</v>
      </c>
      <c r="E13006" s="81"/>
    </row>
    <row r="13007" spans="1:5" x14ac:dyDescent="0.25">
      <c r="A13007" s="458">
        <v>44348</v>
      </c>
      <c r="B13007" s="81" t="s">
        <v>8</v>
      </c>
      <c r="C13007" s="116" t="s">
        <v>140</v>
      </c>
      <c r="D13007" s="459">
        <v>2</v>
      </c>
      <c r="E13007" s="81"/>
    </row>
    <row r="13008" spans="1:5" x14ac:dyDescent="0.25">
      <c r="A13008" s="458">
        <v>44348</v>
      </c>
      <c r="B13008" s="81" t="s">
        <v>8</v>
      </c>
      <c r="C13008" s="116" t="s">
        <v>132</v>
      </c>
      <c r="D13008" s="459">
        <v>1</v>
      </c>
      <c r="E13008" s="81"/>
    </row>
    <row r="13009" spans="1:5" x14ac:dyDescent="0.25">
      <c r="A13009" s="458">
        <v>44348</v>
      </c>
      <c r="B13009" s="81" t="s">
        <v>8</v>
      </c>
      <c r="C13009" s="116" t="s">
        <v>40</v>
      </c>
      <c r="D13009" s="459">
        <v>4</v>
      </c>
      <c r="E13009" s="81"/>
    </row>
    <row r="13010" spans="1:5" x14ac:dyDescent="0.25">
      <c r="A13010" s="458">
        <v>44348</v>
      </c>
      <c r="B13010" s="81" t="s">
        <v>8</v>
      </c>
      <c r="C13010" s="116" t="s">
        <v>8</v>
      </c>
      <c r="D13010" s="459">
        <v>85</v>
      </c>
      <c r="E13010" s="81"/>
    </row>
    <row r="13011" spans="1:5" x14ac:dyDescent="0.25">
      <c r="A13011" s="458">
        <v>44348</v>
      </c>
      <c r="B13011" s="81" t="s">
        <v>8</v>
      </c>
      <c r="C13011" s="116" t="s">
        <v>31</v>
      </c>
      <c r="D13011" s="459">
        <v>8</v>
      </c>
      <c r="E13011" s="81"/>
    </row>
    <row r="13012" spans="1:5" x14ac:dyDescent="0.25">
      <c r="A13012" s="458">
        <v>44348</v>
      </c>
      <c r="B13012" s="81" t="s">
        <v>8</v>
      </c>
      <c r="C13012" s="116" t="s">
        <v>79</v>
      </c>
      <c r="D13012" s="459">
        <v>1</v>
      </c>
      <c r="E13012" s="81"/>
    </row>
    <row r="13013" spans="1:5" x14ac:dyDescent="0.25">
      <c r="A13013" s="458">
        <v>44348</v>
      </c>
      <c r="B13013" s="81" t="s">
        <v>8</v>
      </c>
      <c r="C13013" s="116" t="s">
        <v>110</v>
      </c>
      <c r="D13013" s="459">
        <v>4</v>
      </c>
      <c r="E13013" s="81"/>
    </row>
    <row r="13014" spans="1:5" x14ac:dyDescent="0.25">
      <c r="A13014" s="458">
        <v>44348</v>
      </c>
      <c r="B13014" s="81" t="s">
        <v>49</v>
      </c>
      <c r="C13014" s="81" t="s">
        <v>49</v>
      </c>
      <c r="D13014" s="459">
        <v>0</v>
      </c>
      <c r="E13014" s="81"/>
    </row>
    <row r="13015" spans="1:5" x14ac:dyDescent="0.25">
      <c r="A13015" s="458">
        <v>44348</v>
      </c>
      <c r="B13015" s="81" t="s">
        <v>50</v>
      </c>
      <c r="C13015" s="81" t="s">
        <v>1250</v>
      </c>
      <c r="D13015" s="459">
        <v>2</v>
      </c>
      <c r="E13015" s="81"/>
    </row>
    <row r="13016" spans="1:5" x14ac:dyDescent="0.25">
      <c r="A13016" s="458">
        <v>44348</v>
      </c>
      <c r="B13016" s="81" t="s">
        <v>50</v>
      </c>
      <c r="C13016" s="116" t="s">
        <v>1140</v>
      </c>
      <c r="D13016" s="459">
        <v>1</v>
      </c>
      <c r="E13016" s="81"/>
    </row>
    <row r="13017" spans="1:5" x14ac:dyDescent="0.25">
      <c r="A13017" s="458">
        <v>44348</v>
      </c>
      <c r="B13017" s="81" t="s">
        <v>50</v>
      </c>
      <c r="C13017" s="81" t="s">
        <v>365</v>
      </c>
      <c r="D13017" s="459">
        <v>3</v>
      </c>
      <c r="E13017" s="81"/>
    </row>
    <row r="13018" spans="1:5" x14ac:dyDescent="0.25">
      <c r="A13018" s="458">
        <v>44348</v>
      </c>
      <c r="B13018" s="81" t="s">
        <v>27</v>
      </c>
      <c r="C13018" s="81" t="s">
        <v>139</v>
      </c>
      <c r="D13018" s="459">
        <v>11</v>
      </c>
      <c r="E13018" s="81"/>
    </row>
    <row r="13019" spans="1:5" x14ac:dyDescent="0.25">
      <c r="A13019" s="458">
        <v>44348</v>
      </c>
      <c r="B13019" s="81" t="s">
        <v>27</v>
      </c>
      <c r="C13019" s="81" t="s">
        <v>233</v>
      </c>
      <c r="D13019" s="459">
        <v>2</v>
      </c>
      <c r="E13019" s="81"/>
    </row>
    <row r="13020" spans="1:5" x14ac:dyDescent="0.25">
      <c r="A13020" s="458">
        <v>44348</v>
      </c>
      <c r="B13020" s="81" t="s">
        <v>27</v>
      </c>
      <c r="C13020" s="81" t="s">
        <v>43</v>
      </c>
      <c r="D13020" s="459">
        <v>39</v>
      </c>
      <c r="E13020" s="81"/>
    </row>
    <row r="13021" spans="1:5" x14ac:dyDescent="0.25">
      <c r="A13021" s="458">
        <v>44348</v>
      </c>
      <c r="B13021" s="81" t="s">
        <v>27</v>
      </c>
      <c r="C13021" s="81" t="s">
        <v>350</v>
      </c>
      <c r="D13021" s="459">
        <v>3</v>
      </c>
      <c r="E13021" s="81"/>
    </row>
    <row r="13022" spans="1:5" x14ac:dyDescent="0.25">
      <c r="A13022" s="458">
        <v>44348</v>
      </c>
      <c r="B13022" s="81" t="s">
        <v>27</v>
      </c>
      <c r="C13022" s="81" t="s">
        <v>928</v>
      </c>
      <c r="D13022" s="459">
        <v>1</v>
      </c>
      <c r="E13022" s="81"/>
    </row>
    <row r="13023" spans="1:5" x14ac:dyDescent="0.25">
      <c r="A13023" s="458">
        <v>44348</v>
      </c>
      <c r="B13023" s="81" t="s">
        <v>27</v>
      </c>
      <c r="C13023" s="81" t="s">
        <v>619</v>
      </c>
      <c r="D13023" s="459">
        <v>8</v>
      </c>
      <c r="E13023" s="81"/>
    </row>
    <row r="13024" spans="1:5" x14ac:dyDescent="0.25">
      <c r="A13024" s="458">
        <v>44348</v>
      </c>
      <c r="B13024" s="81" t="s">
        <v>27</v>
      </c>
      <c r="C13024" s="81" t="s">
        <v>707</v>
      </c>
      <c r="D13024" s="459">
        <v>1</v>
      </c>
      <c r="E13024" s="81"/>
    </row>
    <row r="13025" spans="1:5" x14ac:dyDescent="0.25">
      <c r="A13025" s="458">
        <v>44348</v>
      </c>
      <c r="B13025" s="81" t="s">
        <v>27</v>
      </c>
      <c r="C13025" s="81" t="s">
        <v>1257</v>
      </c>
      <c r="D13025" s="459">
        <v>2</v>
      </c>
      <c r="E13025" s="81"/>
    </row>
    <row r="13026" spans="1:5" x14ac:dyDescent="0.25">
      <c r="A13026" s="458">
        <v>44348</v>
      </c>
      <c r="B13026" s="81" t="s">
        <v>27</v>
      </c>
      <c r="C13026" s="81" t="s">
        <v>1258</v>
      </c>
      <c r="D13026" s="459">
        <v>1</v>
      </c>
      <c r="E13026" s="81"/>
    </row>
    <row r="13027" spans="1:5" x14ac:dyDescent="0.25">
      <c r="A13027" s="458">
        <v>44348</v>
      </c>
      <c r="B13027" s="81" t="s">
        <v>51</v>
      </c>
      <c r="C13027" s="81" t="s">
        <v>51</v>
      </c>
      <c r="D13027" s="459">
        <v>8</v>
      </c>
      <c r="E13027" s="81"/>
    </row>
    <row r="13028" spans="1:5" x14ac:dyDescent="0.25">
      <c r="A13028" s="458">
        <v>44348</v>
      </c>
      <c r="B13028" s="81" t="s">
        <v>10</v>
      </c>
      <c r="C13028" s="81" t="s">
        <v>1261</v>
      </c>
      <c r="D13028" s="459">
        <v>1</v>
      </c>
      <c r="E13028" s="81"/>
    </row>
    <row r="13029" spans="1:5" x14ac:dyDescent="0.25">
      <c r="A13029" s="458">
        <v>44348</v>
      </c>
      <c r="B13029" s="81" t="s">
        <v>10</v>
      </c>
      <c r="C13029" s="81" t="s">
        <v>1027</v>
      </c>
      <c r="D13029" s="459">
        <v>1</v>
      </c>
      <c r="E13029" s="81"/>
    </row>
    <row r="13030" spans="1:5" x14ac:dyDescent="0.25">
      <c r="A13030" s="458">
        <v>44348</v>
      </c>
      <c r="B13030" s="81" t="s">
        <v>10</v>
      </c>
      <c r="C13030" s="81" t="s">
        <v>1097</v>
      </c>
      <c r="D13030" s="459">
        <v>2</v>
      </c>
      <c r="E13030" s="81"/>
    </row>
    <row r="13031" spans="1:5" x14ac:dyDescent="0.25">
      <c r="A13031" s="458">
        <v>44348</v>
      </c>
      <c r="B13031" s="81" t="s">
        <v>10</v>
      </c>
      <c r="C13031" s="81" t="s">
        <v>340</v>
      </c>
      <c r="D13031" s="459">
        <v>3</v>
      </c>
      <c r="E13031" s="81"/>
    </row>
    <row r="13032" spans="1:5" x14ac:dyDescent="0.25">
      <c r="A13032" s="458">
        <v>44348</v>
      </c>
      <c r="B13032" s="81" t="s">
        <v>10</v>
      </c>
      <c r="C13032" s="81" t="s">
        <v>10</v>
      </c>
      <c r="D13032" s="459">
        <v>59</v>
      </c>
      <c r="E13032" s="81"/>
    </row>
    <row r="13033" spans="1:5" x14ac:dyDescent="0.25">
      <c r="A13033" s="458">
        <v>44349</v>
      </c>
      <c r="B13033" s="81" t="s">
        <v>14</v>
      </c>
      <c r="C13033" s="116" t="s">
        <v>14</v>
      </c>
      <c r="D13033" s="459">
        <v>24</v>
      </c>
      <c r="E13033" s="81"/>
    </row>
    <row r="13034" spans="1:5" x14ac:dyDescent="0.25">
      <c r="A13034" s="458">
        <v>44349</v>
      </c>
      <c r="B13034" s="81" t="s">
        <v>14</v>
      </c>
      <c r="C13034" s="116" t="s">
        <v>1020</v>
      </c>
      <c r="D13034" s="459">
        <v>1</v>
      </c>
      <c r="E13034" s="81"/>
    </row>
    <row r="13035" spans="1:5" x14ac:dyDescent="0.25">
      <c r="A13035" s="458">
        <v>44349</v>
      </c>
      <c r="B13035" s="81" t="s">
        <v>14</v>
      </c>
      <c r="C13035" s="116" t="s">
        <v>16</v>
      </c>
      <c r="D13035" s="459">
        <v>25</v>
      </c>
      <c r="E13035" s="81"/>
    </row>
    <row r="13036" spans="1:5" x14ac:dyDescent="0.25">
      <c r="A13036" s="458">
        <v>44349</v>
      </c>
      <c r="B13036" s="81" t="s">
        <v>14</v>
      </c>
      <c r="C13036" s="116" t="s">
        <v>84</v>
      </c>
      <c r="D13036" s="459">
        <v>13</v>
      </c>
      <c r="E13036" s="81"/>
    </row>
    <row r="13037" spans="1:5" x14ac:dyDescent="0.25">
      <c r="A13037" s="458">
        <v>44349</v>
      </c>
      <c r="B13037" s="81" t="s">
        <v>20</v>
      </c>
      <c r="C13037" s="116" t="s">
        <v>1151</v>
      </c>
      <c r="D13037" s="459">
        <v>1</v>
      </c>
      <c r="E13037" s="81"/>
    </row>
    <row r="13038" spans="1:5" x14ac:dyDescent="0.25">
      <c r="A13038" s="458">
        <v>44349</v>
      </c>
      <c r="B13038" s="81" t="s">
        <v>20</v>
      </c>
      <c r="C13038" s="116" t="s">
        <v>20</v>
      </c>
      <c r="D13038" s="459">
        <v>200</v>
      </c>
      <c r="E13038" s="81"/>
    </row>
    <row r="13039" spans="1:5" x14ac:dyDescent="0.25">
      <c r="A13039" s="458">
        <v>44349</v>
      </c>
      <c r="B13039" s="81" t="s">
        <v>20</v>
      </c>
      <c r="C13039" s="116" t="s">
        <v>909</v>
      </c>
      <c r="D13039" s="459">
        <v>1</v>
      </c>
      <c r="E13039" s="81"/>
    </row>
    <row r="13040" spans="1:5" x14ac:dyDescent="0.25">
      <c r="A13040" s="458">
        <v>44349</v>
      </c>
      <c r="B13040" s="81" t="s">
        <v>20</v>
      </c>
      <c r="C13040" s="116" t="s">
        <v>363</v>
      </c>
      <c r="D13040" s="459">
        <v>2</v>
      </c>
      <c r="E13040" s="81"/>
    </row>
    <row r="13041" spans="1:5" x14ac:dyDescent="0.25">
      <c r="A13041" s="458">
        <v>44349</v>
      </c>
      <c r="B13041" s="81" t="s">
        <v>20</v>
      </c>
      <c r="C13041" s="116" t="s">
        <v>648</v>
      </c>
      <c r="D13041" s="459">
        <v>4</v>
      </c>
      <c r="E13041" s="81"/>
    </row>
    <row r="13042" spans="1:5" x14ac:dyDescent="0.25">
      <c r="A13042" s="458">
        <v>44349</v>
      </c>
      <c r="B13042" s="81" t="s">
        <v>20</v>
      </c>
      <c r="C13042" s="116" t="s">
        <v>709</v>
      </c>
      <c r="D13042" s="459">
        <v>5</v>
      </c>
      <c r="E13042" s="81"/>
    </row>
    <row r="13043" spans="1:5" x14ac:dyDescent="0.25">
      <c r="A13043" s="458">
        <v>44349</v>
      </c>
      <c r="B13043" s="81" t="s">
        <v>13</v>
      </c>
      <c r="C13043" s="116" t="s">
        <v>1161</v>
      </c>
      <c r="D13043" s="459">
        <v>3</v>
      </c>
      <c r="E13043" s="81"/>
    </row>
    <row r="13044" spans="1:5" x14ac:dyDescent="0.25">
      <c r="A13044" s="458">
        <v>44349</v>
      </c>
      <c r="B13044" s="81" t="s">
        <v>13</v>
      </c>
      <c r="C13044" s="116" t="s">
        <v>13</v>
      </c>
      <c r="D13044" s="459">
        <v>12</v>
      </c>
      <c r="E13044" s="81"/>
    </row>
    <row r="13045" spans="1:5" x14ac:dyDescent="0.25">
      <c r="A13045" s="458">
        <v>44349</v>
      </c>
      <c r="B13045" s="81" t="s">
        <v>13</v>
      </c>
      <c r="C13045" s="116" t="s">
        <v>1165</v>
      </c>
      <c r="D13045" s="459">
        <v>11</v>
      </c>
      <c r="E13045" s="81"/>
    </row>
    <row r="13046" spans="1:5" x14ac:dyDescent="0.25">
      <c r="A13046" s="458">
        <v>44349</v>
      </c>
      <c r="B13046" s="81" t="s">
        <v>13</v>
      </c>
      <c r="C13046" s="116" t="s">
        <v>1167</v>
      </c>
      <c r="D13046" s="459">
        <v>24</v>
      </c>
      <c r="E13046" s="81"/>
    </row>
    <row r="13047" spans="1:5" x14ac:dyDescent="0.25">
      <c r="A13047" s="458">
        <v>44349</v>
      </c>
      <c r="B13047" s="81" t="s">
        <v>24</v>
      </c>
      <c r="C13047" s="116" t="s">
        <v>23</v>
      </c>
      <c r="D13047" s="459">
        <v>37</v>
      </c>
      <c r="E13047" s="81"/>
    </row>
    <row r="13048" spans="1:5" x14ac:dyDescent="0.25">
      <c r="A13048" s="458">
        <v>44349</v>
      </c>
      <c r="B13048" s="81" t="s">
        <v>24</v>
      </c>
      <c r="C13048" s="116" t="s">
        <v>2972</v>
      </c>
      <c r="D13048" s="459">
        <v>1</v>
      </c>
      <c r="E13048" s="81"/>
    </row>
    <row r="13049" spans="1:5" x14ac:dyDescent="0.25">
      <c r="A13049" s="458">
        <v>44349</v>
      </c>
      <c r="B13049" s="81" t="s">
        <v>24</v>
      </c>
      <c r="C13049" s="116" t="s">
        <v>1180</v>
      </c>
      <c r="D13049" s="459">
        <v>1</v>
      </c>
      <c r="E13049" s="81"/>
    </row>
    <row r="13050" spans="1:5" x14ac:dyDescent="0.25">
      <c r="A13050" s="458">
        <v>44349</v>
      </c>
      <c r="B13050" s="81" t="s">
        <v>24</v>
      </c>
      <c r="C13050" s="116" t="s">
        <v>24</v>
      </c>
      <c r="D13050" s="459">
        <v>22</v>
      </c>
      <c r="E13050" s="81"/>
    </row>
    <row r="13051" spans="1:5" x14ac:dyDescent="0.25">
      <c r="A13051" s="458">
        <v>44349</v>
      </c>
      <c r="B13051" s="81" t="s">
        <v>24</v>
      </c>
      <c r="C13051" s="116" t="s">
        <v>703</v>
      </c>
      <c r="D13051" s="459">
        <v>1</v>
      </c>
      <c r="E13051" s="81"/>
    </row>
    <row r="13052" spans="1:5" x14ac:dyDescent="0.25">
      <c r="A13052" s="458">
        <v>44349</v>
      </c>
      <c r="B13052" s="81" t="s">
        <v>24</v>
      </c>
      <c r="C13052" s="116" t="s">
        <v>924</v>
      </c>
      <c r="D13052" s="459">
        <v>1</v>
      </c>
      <c r="E13052" s="81"/>
    </row>
    <row r="13053" spans="1:5" x14ac:dyDescent="0.25">
      <c r="A13053" s="458">
        <v>44349</v>
      </c>
      <c r="B13053" s="81" t="s">
        <v>47</v>
      </c>
      <c r="C13053" s="116" t="s">
        <v>1033</v>
      </c>
      <c r="D13053" s="459">
        <v>2</v>
      </c>
      <c r="E13053" s="81"/>
    </row>
    <row r="13054" spans="1:5" x14ac:dyDescent="0.25">
      <c r="A13054" s="458">
        <v>44349</v>
      </c>
      <c r="B13054" s="81" t="s">
        <v>47</v>
      </c>
      <c r="C13054" s="116" t="s">
        <v>47</v>
      </c>
      <c r="D13054" s="459">
        <v>23</v>
      </c>
      <c r="E13054" s="81"/>
    </row>
    <row r="13055" spans="1:5" x14ac:dyDescent="0.25">
      <c r="A13055" s="458">
        <v>44349</v>
      </c>
      <c r="B13055" s="81" t="s">
        <v>47</v>
      </c>
      <c r="C13055" s="116" t="s">
        <v>906</v>
      </c>
      <c r="D13055" s="459">
        <v>9</v>
      </c>
      <c r="E13055" s="81"/>
    </row>
    <row r="13056" spans="1:5" x14ac:dyDescent="0.25">
      <c r="A13056" s="458">
        <v>44349</v>
      </c>
      <c r="B13056" s="81" t="s">
        <v>48</v>
      </c>
      <c r="C13056" s="460" t="s">
        <v>1380</v>
      </c>
      <c r="D13056" s="459">
        <v>8</v>
      </c>
      <c r="E13056" s="81"/>
    </row>
    <row r="13057" spans="1:5" x14ac:dyDescent="0.25">
      <c r="A13057" s="458">
        <v>44349</v>
      </c>
      <c r="B13057" s="81" t="s">
        <v>48</v>
      </c>
      <c r="C13057" s="116" t="s">
        <v>1381</v>
      </c>
      <c r="D13057" s="459">
        <v>1</v>
      </c>
      <c r="E13057" s="81"/>
    </row>
    <row r="13058" spans="1:5" x14ac:dyDescent="0.25">
      <c r="A13058" s="458">
        <v>44349</v>
      </c>
      <c r="B13058" s="81" t="s">
        <v>7</v>
      </c>
      <c r="C13058" s="116" t="s">
        <v>1189</v>
      </c>
      <c r="D13058" s="459">
        <v>1</v>
      </c>
      <c r="E13058" s="81"/>
    </row>
    <row r="13059" spans="1:5" x14ac:dyDescent="0.25">
      <c r="A13059" s="458">
        <v>44349</v>
      </c>
      <c r="B13059" s="81" t="s">
        <v>7</v>
      </c>
      <c r="C13059" s="116" t="s">
        <v>1191</v>
      </c>
      <c r="D13059" s="459">
        <v>2</v>
      </c>
      <c r="E13059" s="81"/>
    </row>
    <row r="13060" spans="1:5" x14ac:dyDescent="0.25">
      <c r="A13060" s="458">
        <v>44349</v>
      </c>
      <c r="B13060" s="81" t="s">
        <v>7</v>
      </c>
      <c r="C13060" s="81" t="s">
        <v>7</v>
      </c>
      <c r="D13060" s="459">
        <v>68</v>
      </c>
      <c r="E13060" s="81"/>
    </row>
    <row r="13061" spans="1:5" x14ac:dyDescent="0.25">
      <c r="A13061" s="458">
        <v>44349</v>
      </c>
      <c r="B13061" s="81" t="s">
        <v>9</v>
      </c>
      <c r="C13061" s="116" t="s">
        <v>1192</v>
      </c>
      <c r="D13061" s="459">
        <v>1</v>
      </c>
      <c r="E13061" s="81"/>
    </row>
    <row r="13062" spans="1:5" x14ac:dyDescent="0.25">
      <c r="A13062" s="458">
        <v>44349</v>
      </c>
      <c r="B13062" s="81" t="s">
        <v>9</v>
      </c>
      <c r="C13062" s="81" t="s">
        <v>9</v>
      </c>
      <c r="D13062" s="459">
        <v>85</v>
      </c>
      <c r="E13062" s="81"/>
    </row>
    <row r="13063" spans="1:5" x14ac:dyDescent="0.25">
      <c r="A13063" s="458">
        <v>44349</v>
      </c>
      <c r="B13063" s="81" t="s">
        <v>9</v>
      </c>
      <c r="C13063" s="116" t="s">
        <v>17</v>
      </c>
      <c r="D13063" s="459">
        <v>24</v>
      </c>
      <c r="E13063" s="81"/>
    </row>
    <row r="13064" spans="1:5" x14ac:dyDescent="0.25">
      <c r="A13064" s="458">
        <v>44349</v>
      </c>
      <c r="B13064" s="81" t="s">
        <v>9</v>
      </c>
      <c r="C13064" s="116" t="s">
        <v>1202</v>
      </c>
      <c r="D13064" s="459">
        <v>2</v>
      </c>
      <c r="E13064" s="81"/>
    </row>
    <row r="13065" spans="1:5" x14ac:dyDescent="0.25">
      <c r="A13065" s="458">
        <v>44349</v>
      </c>
      <c r="B13065" s="81" t="s">
        <v>9</v>
      </c>
      <c r="C13065" s="116" t="s">
        <v>1425</v>
      </c>
      <c r="D13065" s="459">
        <v>1</v>
      </c>
      <c r="E13065" s="81"/>
    </row>
    <row r="13066" spans="1:5" x14ac:dyDescent="0.25">
      <c r="A13066" s="458">
        <v>44349</v>
      </c>
      <c r="B13066" s="81" t="s">
        <v>9</v>
      </c>
      <c r="C13066" s="116" t="s">
        <v>143</v>
      </c>
      <c r="D13066" s="459">
        <v>24</v>
      </c>
      <c r="E13066" s="81"/>
    </row>
    <row r="13067" spans="1:5" x14ac:dyDescent="0.25">
      <c r="A13067" s="458">
        <v>44349</v>
      </c>
      <c r="B13067" s="81" t="s">
        <v>15</v>
      </c>
      <c r="C13067" s="116" t="s">
        <v>107</v>
      </c>
      <c r="D13067" s="459">
        <v>13</v>
      </c>
      <c r="E13067" s="81"/>
    </row>
    <row r="13068" spans="1:5" x14ac:dyDescent="0.25">
      <c r="A13068" s="458">
        <v>44349</v>
      </c>
      <c r="B13068" s="81" t="s">
        <v>15</v>
      </c>
      <c r="C13068" s="116" t="s">
        <v>1139</v>
      </c>
      <c r="D13068" s="459">
        <v>12</v>
      </c>
      <c r="E13068" s="81"/>
    </row>
    <row r="13069" spans="1:5" x14ac:dyDescent="0.25">
      <c r="A13069" s="458">
        <v>44349</v>
      </c>
      <c r="B13069" s="81" t="s">
        <v>15</v>
      </c>
      <c r="C13069" s="116" t="s">
        <v>283</v>
      </c>
      <c r="D13069" s="459">
        <v>3</v>
      </c>
      <c r="E13069" s="81"/>
    </row>
    <row r="13070" spans="1:5" x14ac:dyDescent="0.25">
      <c r="A13070" s="458">
        <v>44349</v>
      </c>
      <c r="B13070" s="81" t="s">
        <v>11</v>
      </c>
      <c r="C13070" s="116" t="s">
        <v>333</v>
      </c>
      <c r="D13070" s="459">
        <v>7</v>
      </c>
      <c r="E13070" s="81"/>
    </row>
    <row r="13071" spans="1:5" x14ac:dyDescent="0.25">
      <c r="A13071" s="458">
        <v>44349</v>
      </c>
      <c r="B13071" s="81" t="s">
        <v>11</v>
      </c>
      <c r="C13071" s="116" t="s">
        <v>11</v>
      </c>
      <c r="D13071" s="459">
        <v>10</v>
      </c>
      <c r="E13071" s="81"/>
    </row>
    <row r="13072" spans="1:5" x14ac:dyDescent="0.25">
      <c r="A13072" s="458">
        <v>44349</v>
      </c>
      <c r="B13072" s="81" t="s">
        <v>11</v>
      </c>
      <c r="C13072" s="460" t="s">
        <v>1212</v>
      </c>
      <c r="D13072" s="459">
        <v>1</v>
      </c>
      <c r="E13072" s="81"/>
    </row>
    <row r="13073" spans="1:5" x14ac:dyDescent="0.25">
      <c r="A13073" s="458">
        <v>44349</v>
      </c>
      <c r="B13073" s="81" t="s">
        <v>11</v>
      </c>
      <c r="C13073" s="116" t="s">
        <v>840</v>
      </c>
      <c r="D13073" s="459">
        <v>6</v>
      </c>
      <c r="E13073" s="81"/>
    </row>
    <row r="13074" spans="1:5" x14ac:dyDescent="0.25">
      <c r="A13074" s="458">
        <v>44349</v>
      </c>
      <c r="B13074" s="81" t="s">
        <v>11</v>
      </c>
      <c r="C13074" s="116" t="s">
        <v>752</v>
      </c>
      <c r="D13074" s="459">
        <v>11</v>
      </c>
      <c r="E13074" s="81"/>
    </row>
    <row r="13075" spans="1:5" x14ac:dyDescent="0.25">
      <c r="A13075" s="458">
        <v>44349</v>
      </c>
      <c r="B13075" s="81" t="s">
        <v>11</v>
      </c>
      <c r="C13075" s="116" t="s">
        <v>133</v>
      </c>
      <c r="D13075" s="459">
        <v>3</v>
      </c>
      <c r="E13075" s="81"/>
    </row>
    <row r="13076" spans="1:5" x14ac:dyDescent="0.25">
      <c r="A13076" s="458">
        <v>44349</v>
      </c>
      <c r="B13076" s="81" t="s">
        <v>11</v>
      </c>
      <c r="C13076" s="116" t="s">
        <v>1024</v>
      </c>
      <c r="D13076" s="459">
        <v>1</v>
      </c>
      <c r="E13076" s="81"/>
    </row>
    <row r="13077" spans="1:5" x14ac:dyDescent="0.25">
      <c r="A13077" s="458">
        <v>44349</v>
      </c>
      <c r="B13077" s="81" t="s">
        <v>12</v>
      </c>
      <c r="C13077" s="116" t="s">
        <v>73</v>
      </c>
      <c r="D13077" s="459">
        <v>4</v>
      </c>
      <c r="E13077" s="81"/>
    </row>
    <row r="13078" spans="1:5" x14ac:dyDescent="0.25">
      <c r="A13078" s="458">
        <v>44349</v>
      </c>
      <c r="B13078" s="81" t="s">
        <v>12</v>
      </c>
      <c r="C13078" s="116" t="s">
        <v>1223</v>
      </c>
      <c r="D13078" s="459">
        <v>4</v>
      </c>
      <c r="E13078" s="81"/>
    </row>
    <row r="13079" spans="1:5" x14ac:dyDescent="0.25">
      <c r="A13079" s="458">
        <v>44349</v>
      </c>
      <c r="B13079" s="81" t="s">
        <v>12</v>
      </c>
      <c r="C13079" s="116" t="s">
        <v>1224</v>
      </c>
      <c r="D13079" s="459">
        <v>1</v>
      </c>
      <c r="E13079" s="81"/>
    </row>
    <row r="13080" spans="1:5" x14ac:dyDescent="0.25">
      <c r="A13080" s="458">
        <v>44349</v>
      </c>
      <c r="B13080" s="81" t="s">
        <v>12</v>
      </c>
      <c r="C13080" s="116" t="s">
        <v>12</v>
      </c>
      <c r="D13080" s="459">
        <v>16</v>
      </c>
      <c r="E13080" s="81"/>
    </row>
    <row r="13081" spans="1:5" x14ac:dyDescent="0.25">
      <c r="A13081" s="458">
        <v>44349</v>
      </c>
      <c r="B13081" s="81" t="s">
        <v>8</v>
      </c>
      <c r="C13081" s="116" t="s">
        <v>1226</v>
      </c>
      <c r="D13081" s="459">
        <v>5</v>
      </c>
      <c r="E13081" s="81"/>
    </row>
    <row r="13082" spans="1:5" x14ac:dyDescent="0.25">
      <c r="A13082" s="458">
        <v>44349</v>
      </c>
      <c r="B13082" s="81" t="s">
        <v>8</v>
      </c>
      <c r="C13082" s="116" t="s">
        <v>72</v>
      </c>
      <c r="D13082" s="459">
        <v>7</v>
      </c>
      <c r="E13082" s="81"/>
    </row>
    <row r="13083" spans="1:5" x14ac:dyDescent="0.25">
      <c r="A13083" s="458">
        <v>44349</v>
      </c>
      <c r="B13083" s="81" t="s">
        <v>8</v>
      </c>
      <c r="C13083" s="116" t="s">
        <v>1232</v>
      </c>
      <c r="D13083" s="459">
        <v>4</v>
      </c>
      <c r="E13083" s="81"/>
    </row>
    <row r="13084" spans="1:5" x14ac:dyDescent="0.25">
      <c r="A13084" s="458">
        <v>44349</v>
      </c>
      <c r="B13084" s="81" t="s">
        <v>8</v>
      </c>
      <c r="C13084" s="116" t="s">
        <v>58</v>
      </c>
      <c r="D13084" s="459">
        <v>8</v>
      </c>
      <c r="E13084" s="81"/>
    </row>
    <row r="13085" spans="1:5" x14ac:dyDescent="0.25">
      <c r="A13085" s="458">
        <v>44349</v>
      </c>
      <c r="B13085" s="81" t="s">
        <v>8</v>
      </c>
      <c r="C13085" s="116" t="s">
        <v>113</v>
      </c>
      <c r="D13085" s="459">
        <v>1</v>
      </c>
      <c r="E13085" s="81"/>
    </row>
    <row r="13086" spans="1:5" x14ac:dyDescent="0.25">
      <c r="A13086" s="458">
        <v>44349</v>
      </c>
      <c r="B13086" s="81" t="s">
        <v>8</v>
      </c>
      <c r="C13086" s="116" t="s">
        <v>140</v>
      </c>
      <c r="D13086" s="459">
        <v>1</v>
      </c>
      <c r="E13086" s="81"/>
    </row>
    <row r="13087" spans="1:5" x14ac:dyDescent="0.25">
      <c r="A13087" s="458">
        <v>44349</v>
      </c>
      <c r="B13087" s="81" t="s">
        <v>8</v>
      </c>
      <c r="C13087" s="116" t="s">
        <v>132</v>
      </c>
      <c r="D13087" s="459">
        <v>14</v>
      </c>
      <c r="E13087" s="81"/>
    </row>
    <row r="13088" spans="1:5" x14ac:dyDescent="0.25">
      <c r="A13088" s="458">
        <v>44349</v>
      </c>
      <c r="B13088" s="81" t="s">
        <v>8</v>
      </c>
      <c r="C13088" s="116" t="s">
        <v>203</v>
      </c>
      <c r="D13088" s="459">
        <v>8</v>
      </c>
      <c r="E13088" s="81"/>
    </row>
    <row r="13089" spans="1:5" x14ac:dyDescent="0.25">
      <c r="A13089" s="458">
        <v>44349</v>
      </c>
      <c r="B13089" s="81" t="s">
        <v>8</v>
      </c>
      <c r="C13089" s="116" t="s">
        <v>40</v>
      </c>
      <c r="D13089" s="459">
        <v>11</v>
      </c>
      <c r="E13089" s="81"/>
    </row>
    <row r="13090" spans="1:5" x14ac:dyDescent="0.25">
      <c r="A13090" s="458">
        <v>44349</v>
      </c>
      <c r="B13090" s="81" t="s">
        <v>8</v>
      </c>
      <c r="C13090" s="116" t="s">
        <v>8</v>
      </c>
      <c r="D13090" s="459">
        <v>228</v>
      </c>
      <c r="E13090" s="81"/>
    </row>
    <row r="13091" spans="1:5" x14ac:dyDescent="0.25">
      <c r="A13091" s="458">
        <v>44349</v>
      </c>
      <c r="B13091" s="81" t="s">
        <v>8</v>
      </c>
      <c r="C13091" s="116" t="s">
        <v>31</v>
      </c>
      <c r="D13091" s="459">
        <v>14</v>
      </c>
      <c r="E13091" s="81"/>
    </row>
    <row r="13092" spans="1:5" x14ac:dyDescent="0.25">
      <c r="A13092" s="458">
        <v>44349</v>
      </c>
      <c r="B13092" s="81" t="s">
        <v>8</v>
      </c>
      <c r="C13092" s="116" t="s">
        <v>129</v>
      </c>
      <c r="D13092" s="459">
        <v>1</v>
      </c>
      <c r="E13092" s="81"/>
    </row>
    <row r="13093" spans="1:5" x14ac:dyDescent="0.25">
      <c r="A13093" s="458">
        <v>44349</v>
      </c>
      <c r="B13093" s="81" t="s">
        <v>8</v>
      </c>
      <c r="C13093" s="116" t="s">
        <v>702</v>
      </c>
      <c r="D13093" s="459">
        <v>1</v>
      </c>
      <c r="E13093" s="81"/>
    </row>
    <row r="13094" spans="1:5" x14ac:dyDescent="0.25">
      <c r="A13094" s="458">
        <v>44349</v>
      </c>
      <c r="B13094" s="81" t="s">
        <v>8</v>
      </c>
      <c r="C13094" s="116" t="s">
        <v>79</v>
      </c>
      <c r="D13094" s="459">
        <v>3</v>
      </c>
      <c r="E13094" s="81"/>
    </row>
    <row r="13095" spans="1:5" x14ac:dyDescent="0.25">
      <c r="A13095" s="458">
        <v>44349</v>
      </c>
      <c r="B13095" s="81" t="s">
        <v>8</v>
      </c>
      <c r="C13095" s="116" t="s">
        <v>110</v>
      </c>
      <c r="D13095" s="459">
        <v>6</v>
      </c>
      <c r="E13095" s="81"/>
    </row>
    <row r="13096" spans="1:5" x14ac:dyDescent="0.25">
      <c r="A13096" s="458">
        <v>44349</v>
      </c>
      <c r="B13096" s="81" t="s">
        <v>8</v>
      </c>
      <c r="C13096" s="116" t="s">
        <v>345</v>
      </c>
      <c r="D13096" s="459">
        <v>1</v>
      </c>
      <c r="E13096" s="81"/>
    </row>
    <row r="13097" spans="1:5" x14ac:dyDescent="0.25">
      <c r="A13097" s="458">
        <v>44349</v>
      </c>
      <c r="B13097" s="81" t="s">
        <v>49</v>
      </c>
      <c r="C13097" s="116" t="s">
        <v>1246</v>
      </c>
      <c r="D13097" s="459">
        <v>1</v>
      </c>
      <c r="E13097" s="81"/>
    </row>
    <row r="13098" spans="1:5" x14ac:dyDescent="0.25">
      <c r="A13098" s="458">
        <v>44349</v>
      </c>
      <c r="B13098" s="81" t="s">
        <v>49</v>
      </c>
      <c r="C13098" s="116" t="s">
        <v>49</v>
      </c>
      <c r="D13098" s="459">
        <v>23</v>
      </c>
      <c r="E13098" s="81"/>
    </row>
    <row r="13099" spans="1:5" x14ac:dyDescent="0.25">
      <c r="A13099" s="458">
        <v>44349</v>
      </c>
      <c r="B13099" s="81" t="s">
        <v>50</v>
      </c>
      <c r="C13099" s="116" t="s">
        <v>1036</v>
      </c>
      <c r="D13099" s="459">
        <v>4</v>
      </c>
      <c r="E13099" s="81"/>
    </row>
    <row r="13100" spans="1:5" x14ac:dyDescent="0.25">
      <c r="A13100" s="458">
        <v>44349</v>
      </c>
      <c r="B13100" s="81" t="s">
        <v>50</v>
      </c>
      <c r="C13100" s="116" t="s">
        <v>1247</v>
      </c>
      <c r="D13100" s="459">
        <v>2</v>
      </c>
      <c r="E13100" s="81"/>
    </row>
    <row r="13101" spans="1:5" x14ac:dyDescent="0.25">
      <c r="A13101" s="458">
        <v>44349</v>
      </c>
      <c r="B13101" s="81" t="s">
        <v>50</v>
      </c>
      <c r="C13101" s="116" t="s">
        <v>1250</v>
      </c>
      <c r="D13101" s="459">
        <v>4</v>
      </c>
      <c r="E13101" s="81"/>
    </row>
    <row r="13102" spans="1:5" x14ac:dyDescent="0.25">
      <c r="A13102" s="458">
        <v>44349</v>
      </c>
      <c r="B13102" s="81" t="s">
        <v>50</v>
      </c>
      <c r="C13102" s="116" t="s">
        <v>1140</v>
      </c>
      <c r="D13102" s="459">
        <v>14</v>
      </c>
      <c r="E13102" s="81"/>
    </row>
    <row r="13103" spans="1:5" x14ac:dyDescent="0.25">
      <c r="A13103" s="458">
        <v>44349</v>
      </c>
      <c r="B13103" s="81" t="s">
        <v>50</v>
      </c>
      <c r="C13103" s="116" t="s">
        <v>365</v>
      </c>
      <c r="D13103" s="459">
        <v>19</v>
      </c>
      <c r="E13103" s="81"/>
    </row>
    <row r="13104" spans="1:5" x14ac:dyDescent="0.25">
      <c r="A13104" s="458">
        <v>44349</v>
      </c>
      <c r="B13104" s="81" t="s">
        <v>27</v>
      </c>
      <c r="C13104" s="116" t="s">
        <v>139</v>
      </c>
      <c r="D13104" s="459">
        <v>4</v>
      </c>
      <c r="E13104" s="81"/>
    </row>
    <row r="13105" spans="1:5" x14ac:dyDescent="0.25">
      <c r="A13105" s="458">
        <v>44349</v>
      </c>
      <c r="B13105" s="81" t="s">
        <v>27</v>
      </c>
      <c r="C13105" s="116" t="s">
        <v>233</v>
      </c>
      <c r="D13105" s="459">
        <v>3</v>
      </c>
      <c r="E13105" s="81"/>
    </row>
    <row r="13106" spans="1:5" x14ac:dyDescent="0.25">
      <c r="A13106" s="458">
        <v>44349</v>
      </c>
      <c r="B13106" s="81" t="s">
        <v>27</v>
      </c>
      <c r="C13106" s="116" t="s">
        <v>43</v>
      </c>
      <c r="D13106" s="459">
        <v>59</v>
      </c>
      <c r="E13106" s="81"/>
    </row>
    <row r="13107" spans="1:5" x14ac:dyDescent="0.25">
      <c r="A13107" s="458">
        <v>44349</v>
      </c>
      <c r="B13107" s="81" t="s">
        <v>27</v>
      </c>
      <c r="C13107" s="116" t="s">
        <v>921</v>
      </c>
      <c r="D13107" s="459">
        <v>1</v>
      </c>
      <c r="E13107" s="81"/>
    </row>
    <row r="13108" spans="1:5" x14ac:dyDescent="0.25">
      <c r="A13108" s="458">
        <v>44349</v>
      </c>
      <c r="B13108" s="81" t="s">
        <v>27</v>
      </c>
      <c r="C13108" s="116" t="s">
        <v>619</v>
      </c>
      <c r="D13108" s="459">
        <v>3</v>
      </c>
      <c r="E13108" s="81"/>
    </row>
    <row r="13109" spans="1:5" x14ac:dyDescent="0.25">
      <c r="A13109" s="458">
        <v>44349</v>
      </c>
      <c r="B13109" s="81" t="s">
        <v>27</v>
      </c>
      <c r="C13109" s="116" t="s">
        <v>707</v>
      </c>
      <c r="D13109" s="459">
        <v>3</v>
      </c>
      <c r="E13109" s="81"/>
    </row>
    <row r="13110" spans="1:5" x14ac:dyDescent="0.25">
      <c r="A13110" s="458">
        <v>44349</v>
      </c>
      <c r="B13110" s="81" t="s">
        <v>27</v>
      </c>
      <c r="C13110" s="116" t="s">
        <v>1257</v>
      </c>
      <c r="D13110" s="459">
        <v>1</v>
      </c>
      <c r="E13110" s="81"/>
    </row>
    <row r="13111" spans="1:5" x14ac:dyDescent="0.25">
      <c r="A13111" s="458">
        <v>44349</v>
      </c>
      <c r="B13111" s="81" t="s">
        <v>51</v>
      </c>
      <c r="C13111" s="116" t="s">
        <v>677</v>
      </c>
      <c r="D13111" s="459">
        <v>4</v>
      </c>
      <c r="E13111" s="81"/>
    </row>
    <row r="13112" spans="1:5" x14ac:dyDescent="0.25">
      <c r="A13112" s="458">
        <v>44349</v>
      </c>
      <c r="B13112" s="81" t="s">
        <v>51</v>
      </c>
      <c r="C13112" s="116" t="s">
        <v>51</v>
      </c>
      <c r="D13112" s="459">
        <v>23</v>
      </c>
      <c r="E13112" s="81"/>
    </row>
    <row r="13113" spans="1:5" x14ac:dyDescent="0.25">
      <c r="A13113" s="458">
        <v>44349</v>
      </c>
      <c r="B13113" s="81" t="s">
        <v>10</v>
      </c>
      <c r="C13113" s="116" t="s">
        <v>1261</v>
      </c>
      <c r="D13113" s="459">
        <v>1</v>
      </c>
      <c r="E13113" s="81"/>
    </row>
    <row r="13114" spans="1:5" x14ac:dyDescent="0.25">
      <c r="A13114" s="458">
        <v>44349</v>
      </c>
      <c r="B13114" s="81" t="s">
        <v>10</v>
      </c>
      <c r="C13114" s="116" t="s">
        <v>1021</v>
      </c>
      <c r="D13114" s="459">
        <v>1</v>
      </c>
      <c r="E13114" s="81"/>
    </row>
    <row r="13115" spans="1:5" x14ac:dyDescent="0.25">
      <c r="A13115" s="458">
        <v>44349</v>
      </c>
      <c r="B13115" s="81" t="s">
        <v>10</v>
      </c>
      <c r="C13115" s="116" t="s">
        <v>1028</v>
      </c>
      <c r="D13115" s="459">
        <v>5</v>
      </c>
      <c r="E13115" s="81"/>
    </row>
    <row r="13116" spans="1:5" x14ac:dyDescent="0.25">
      <c r="A13116" s="458">
        <v>44349</v>
      </c>
      <c r="B13116" s="81" t="s">
        <v>10</v>
      </c>
      <c r="C13116" s="116" t="s">
        <v>1259</v>
      </c>
      <c r="D13116" s="459">
        <v>1</v>
      </c>
      <c r="E13116" s="81"/>
    </row>
    <row r="13117" spans="1:5" x14ac:dyDescent="0.25">
      <c r="A13117" s="458">
        <v>44349</v>
      </c>
      <c r="B13117" s="81" t="s">
        <v>10</v>
      </c>
      <c r="C13117" s="116" t="s">
        <v>10</v>
      </c>
      <c r="D13117" s="459">
        <v>50</v>
      </c>
      <c r="E13117" s="81"/>
    </row>
    <row r="13118" spans="1:5" x14ac:dyDescent="0.25">
      <c r="A13118" s="458">
        <v>44350</v>
      </c>
      <c r="B13118" s="81" t="s">
        <v>14</v>
      </c>
      <c r="C13118" s="116" t="s">
        <v>14</v>
      </c>
      <c r="D13118" s="459">
        <v>8</v>
      </c>
      <c r="E13118" s="81"/>
    </row>
    <row r="13119" spans="1:5" x14ac:dyDescent="0.25">
      <c r="A13119" s="458">
        <v>44350</v>
      </c>
      <c r="B13119" s="81" t="s">
        <v>14</v>
      </c>
      <c r="C13119" s="116" t="s">
        <v>1020</v>
      </c>
      <c r="D13119" s="459">
        <v>1</v>
      </c>
      <c r="E13119" s="81"/>
    </row>
    <row r="13120" spans="1:5" x14ac:dyDescent="0.25">
      <c r="A13120" s="458">
        <v>44350</v>
      </c>
      <c r="B13120" s="81" t="s">
        <v>14</v>
      </c>
      <c r="C13120" s="116" t="s">
        <v>1150</v>
      </c>
      <c r="D13120" s="459">
        <v>5</v>
      </c>
      <c r="E13120" s="81"/>
    </row>
    <row r="13121" spans="1:5" x14ac:dyDescent="0.25">
      <c r="A13121" s="458">
        <v>44350</v>
      </c>
      <c r="B13121" s="81" t="s">
        <v>14</v>
      </c>
      <c r="C13121" s="116" t="s">
        <v>16</v>
      </c>
      <c r="D13121" s="459">
        <v>27</v>
      </c>
      <c r="E13121" s="81"/>
    </row>
    <row r="13122" spans="1:5" x14ac:dyDescent="0.25">
      <c r="A13122" s="458">
        <v>44350</v>
      </c>
      <c r="B13122" s="81" t="s">
        <v>14</v>
      </c>
      <c r="C13122" s="116" t="s">
        <v>84</v>
      </c>
      <c r="D13122" s="459">
        <v>16</v>
      </c>
      <c r="E13122" s="81"/>
    </row>
    <row r="13123" spans="1:5" x14ac:dyDescent="0.25">
      <c r="A13123" s="458">
        <v>44350</v>
      </c>
      <c r="B13123" s="81" t="s">
        <v>20</v>
      </c>
      <c r="C13123" s="116" t="s">
        <v>1151</v>
      </c>
      <c r="D13123" s="459">
        <v>5</v>
      </c>
      <c r="E13123" s="81"/>
    </row>
    <row r="13124" spans="1:5" x14ac:dyDescent="0.25">
      <c r="A13124" s="458">
        <v>44350</v>
      </c>
      <c r="B13124" s="81" t="s">
        <v>20</v>
      </c>
      <c r="C13124" s="116" t="s">
        <v>20</v>
      </c>
      <c r="D13124" s="459">
        <v>193</v>
      </c>
      <c r="E13124" s="81"/>
    </row>
    <row r="13125" spans="1:5" x14ac:dyDescent="0.25">
      <c r="A13125" s="458">
        <v>44350</v>
      </c>
      <c r="B13125" s="81" t="s">
        <v>20</v>
      </c>
      <c r="C13125" s="116" t="s">
        <v>363</v>
      </c>
      <c r="D13125" s="459">
        <v>1</v>
      </c>
      <c r="E13125" s="81"/>
    </row>
    <row r="13126" spans="1:5" x14ac:dyDescent="0.25">
      <c r="A13126" s="458">
        <v>44350</v>
      </c>
      <c r="B13126" s="81" t="s">
        <v>20</v>
      </c>
      <c r="C13126" s="116" t="s">
        <v>648</v>
      </c>
      <c r="D13126" s="459">
        <v>2</v>
      </c>
      <c r="E13126" s="81"/>
    </row>
    <row r="13127" spans="1:5" x14ac:dyDescent="0.25">
      <c r="A13127" s="458">
        <v>44350</v>
      </c>
      <c r="B13127" s="81" t="s">
        <v>20</v>
      </c>
      <c r="C13127" s="116" t="s">
        <v>709</v>
      </c>
      <c r="D13127" s="459">
        <v>3</v>
      </c>
      <c r="E13127" s="81"/>
    </row>
    <row r="13128" spans="1:5" x14ac:dyDescent="0.25">
      <c r="A13128" s="458">
        <v>44350</v>
      </c>
      <c r="B13128" s="81" t="s">
        <v>13</v>
      </c>
      <c r="C13128" s="116" t="s">
        <v>1161</v>
      </c>
      <c r="D13128" s="459">
        <v>1</v>
      </c>
      <c r="E13128" s="81"/>
    </row>
    <row r="13129" spans="1:5" x14ac:dyDescent="0.25">
      <c r="A13129" s="458">
        <v>44350</v>
      </c>
      <c r="B13129" s="81" t="s">
        <v>13</v>
      </c>
      <c r="C13129" s="116" t="s">
        <v>1162</v>
      </c>
      <c r="D13129" s="459">
        <v>1</v>
      </c>
      <c r="E13129" s="81"/>
    </row>
    <row r="13130" spans="1:5" x14ac:dyDescent="0.25">
      <c r="A13130" s="458">
        <v>44350</v>
      </c>
      <c r="B13130" s="81" t="s">
        <v>13</v>
      </c>
      <c r="C13130" s="116" t="s">
        <v>13</v>
      </c>
      <c r="D13130" s="459">
        <v>25</v>
      </c>
      <c r="E13130" s="81"/>
    </row>
    <row r="13131" spans="1:5" x14ac:dyDescent="0.25">
      <c r="A13131" s="458">
        <v>44350</v>
      </c>
      <c r="B13131" s="81" t="s">
        <v>13</v>
      </c>
      <c r="C13131" s="116" t="s">
        <v>1165</v>
      </c>
      <c r="D13131" s="459">
        <v>6</v>
      </c>
      <c r="E13131" s="81"/>
    </row>
    <row r="13132" spans="1:5" x14ac:dyDescent="0.25">
      <c r="A13132" s="458">
        <v>44350</v>
      </c>
      <c r="B13132" s="81" t="s">
        <v>13</v>
      </c>
      <c r="C13132" s="116" t="s">
        <v>324</v>
      </c>
      <c r="D13132" s="459">
        <v>1</v>
      </c>
      <c r="E13132" s="81"/>
    </row>
    <row r="13133" spans="1:5" x14ac:dyDescent="0.25">
      <c r="A13133" s="458">
        <v>44350</v>
      </c>
      <c r="B13133" s="81" t="s">
        <v>13</v>
      </c>
      <c r="C13133" s="116" t="s">
        <v>1167</v>
      </c>
      <c r="D13133" s="459">
        <v>5</v>
      </c>
      <c r="E13133" s="81"/>
    </row>
    <row r="13134" spans="1:5" x14ac:dyDescent="0.25">
      <c r="A13134" s="458">
        <v>44350</v>
      </c>
      <c r="B13134" s="81" t="s">
        <v>24</v>
      </c>
      <c r="C13134" s="116" t="s">
        <v>23</v>
      </c>
      <c r="D13134" s="459">
        <v>29</v>
      </c>
      <c r="E13134" s="81"/>
    </row>
    <row r="13135" spans="1:5" x14ac:dyDescent="0.25">
      <c r="A13135" s="458">
        <v>44350</v>
      </c>
      <c r="B13135" s="81" t="s">
        <v>24</v>
      </c>
      <c r="C13135" s="116" t="s">
        <v>1324</v>
      </c>
      <c r="D13135" s="459">
        <v>1</v>
      </c>
      <c r="E13135" s="81"/>
    </row>
    <row r="13136" spans="1:5" x14ac:dyDescent="0.25">
      <c r="A13136" s="458">
        <v>44350</v>
      </c>
      <c r="B13136" s="81" t="s">
        <v>24</v>
      </c>
      <c r="C13136" s="116" t="s">
        <v>24</v>
      </c>
      <c r="D13136" s="459">
        <v>1</v>
      </c>
      <c r="E13136" s="81"/>
    </row>
    <row r="13137" spans="1:5" x14ac:dyDescent="0.25">
      <c r="A13137" s="458">
        <v>44350</v>
      </c>
      <c r="B13137" s="81" t="s">
        <v>24</v>
      </c>
      <c r="C13137" s="116" t="s">
        <v>924</v>
      </c>
      <c r="D13137" s="459">
        <v>2</v>
      </c>
      <c r="E13137" s="81"/>
    </row>
    <row r="13138" spans="1:5" x14ac:dyDescent="0.25">
      <c r="A13138" s="458">
        <v>44350</v>
      </c>
      <c r="B13138" s="81" t="s">
        <v>24</v>
      </c>
      <c r="C13138" s="116" t="s">
        <v>653</v>
      </c>
      <c r="D13138" s="459">
        <v>1</v>
      </c>
      <c r="E13138" s="81"/>
    </row>
    <row r="13139" spans="1:5" x14ac:dyDescent="0.25">
      <c r="A13139" s="458">
        <v>44350</v>
      </c>
      <c r="B13139" s="81" t="s">
        <v>24</v>
      </c>
      <c r="C13139" s="116" t="s">
        <v>37</v>
      </c>
      <c r="D13139" s="459">
        <v>5</v>
      </c>
      <c r="E13139" s="81"/>
    </row>
    <row r="13140" spans="1:5" x14ac:dyDescent="0.25">
      <c r="A13140" s="458">
        <v>44350</v>
      </c>
      <c r="B13140" s="81" t="s">
        <v>24</v>
      </c>
      <c r="C13140" s="116" t="s">
        <v>36</v>
      </c>
      <c r="D13140" s="459">
        <v>2</v>
      </c>
      <c r="E13140" s="81"/>
    </row>
    <row r="13141" spans="1:5" x14ac:dyDescent="0.25">
      <c r="A13141" s="458">
        <v>44350</v>
      </c>
      <c r="B13141" s="81" t="s">
        <v>47</v>
      </c>
      <c r="C13141" s="116" t="s">
        <v>47</v>
      </c>
      <c r="D13141" s="459">
        <v>6</v>
      </c>
      <c r="E13141" s="81"/>
    </row>
    <row r="13142" spans="1:5" x14ac:dyDescent="0.25">
      <c r="A13142" s="458">
        <v>44350</v>
      </c>
      <c r="B13142" s="81" t="s">
        <v>47</v>
      </c>
      <c r="C13142" s="116" t="s">
        <v>906</v>
      </c>
      <c r="D13142" s="459">
        <v>7</v>
      </c>
      <c r="E13142" s="81"/>
    </row>
    <row r="13143" spans="1:5" x14ac:dyDescent="0.25">
      <c r="A13143" s="458">
        <v>44350</v>
      </c>
      <c r="B13143" s="81" t="s">
        <v>48</v>
      </c>
      <c r="C13143" s="460" t="s">
        <v>1380</v>
      </c>
      <c r="D13143" s="459">
        <v>1</v>
      </c>
      <c r="E13143" s="81"/>
    </row>
    <row r="13144" spans="1:5" x14ac:dyDescent="0.25">
      <c r="A13144" s="458">
        <v>44350</v>
      </c>
      <c r="B13144" s="81" t="s">
        <v>7</v>
      </c>
      <c r="C13144" s="116" t="s">
        <v>1191</v>
      </c>
      <c r="D13144" s="459">
        <v>6</v>
      </c>
      <c r="E13144" s="81"/>
    </row>
    <row r="13145" spans="1:5" x14ac:dyDescent="0.25">
      <c r="A13145" s="458">
        <v>44350</v>
      </c>
      <c r="B13145" s="81" t="s">
        <v>7</v>
      </c>
      <c r="C13145" s="81" t="s">
        <v>7</v>
      </c>
      <c r="D13145" s="459">
        <v>46</v>
      </c>
      <c r="E13145" s="81"/>
    </row>
    <row r="13146" spans="1:5" x14ac:dyDescent="0.25">
      <c r="A13146" s="458">
        <v>44350</v>
      </c>
      <c r="B13146" s="81" t="s">
        <v>9</v>
      </c>
      <c r="C13146" s="116" t="s">
        <v>1192</v>
      </c>
      <c r="D13146" s="459">
        <v>1</v>
      </c>
      <c r="E13146" s="81"/>
    </row>
    <row r="13147" spans="1:5" x14ac:dyDescent="0.25">
      <c r="A13147" s="458">
        <v>44350</v>
      </c>
      <c r="B13147" s="81" t="s">
        <v>9</v>
      </c>
      <c r="C13147" s="460" t="s">
        <v>1414</v>
      </c>
      <c r="D13147" s="459">
        <v>1</v>
      </c>
      <c r="E13147" s="81"/>
    </row>
    <row r="13148" spans="1:5" x14ac:dyDescent="0.25">
      <c r="A13148" s="458">
        <v>44350</v>
      </c>
      <c r="B13148" s="81" t="s">
        <v>9</v>
      </c>
      <c r="C13148" s="116" t="s">
        <v>9</v>
      </c>
      <c r="D13148" s="459">
        <v>149</v>
      </c>
      <c r="E13148" s="81"/>
    </row>
    <row r="13149" spans="1:5" x14ac:dyDescent="0.25">
      <c r="A13149" s="458">
        <v>44350</v>
      </c>
      <c r="B13149" s="81" t="s">
        <v>9</v>
      </c>
      <c r="C13149" s="116" t="s">
        <v>706</v>
      </c>
      <c r="D13149" s="459">
        <v>2</v>
      </c>
      <c r="E13149" s="81"/>
    </row>
    <row r="13150" spans="1:5" x14ac:dyDescent="0.25">
      <c r="A13150" s="458">
        <v>44350</v>
      </c>
      <c r="B13150" s="81" t="s">
        <v>9</v>
      </c>
      <c r="C13150" s="116" t="s">
        <v>17</v>
      </c>
      <c r="D13150" s="459">
        <v>33</v>
      </c>
      <c r="E13150" s="81"/>
    </row>
    <row r="13151" spans="1:5" x14ac:dyDescent="0.25">
      <c r="A13151" s="458">
        <v>44350</v>
      </c>
      <c r="B13151" s="81" t="s">
        <v>9</v>
      </c>
      <c r="C13151" s="116" t="s">
        <v>1202</v>
      </c>
      <c r="D13151" s="459">
        <v>4</v>
      </c>
      <c r="E13151" s="81"/>
    </row>
    <row r="13152" spans="1:5" x14ac:dyDescent="0.25">
      <c r="A13152" s="458">
        <v>44350</v>
      </c>
      <c r="B13152" s="81" t="s">
        <v>9</v>
      </c>
      <c r="C13152" s="81" t="s">
        <v>143</v>
      </c>
      <c r="D13152" s="459">
        <v>16</v>
      </c>
      <c r="E13152" s="81"/>
    </row>
    <row r="13153" spans="1:5" x14ac:dyDescent="0.25">
      <c r="A13153" s="458">
        <v>44350</v>
      </c>
      <c r="B13153" s="81" t="s">
        <v>15</v>
      </c>
      <c r="C13153" s="81" t="s">
        <v>107</v>
      </c>
      <c r="D13153" s="459">
        <v>2</v>
      </c>
      <c r="E13153" s="81"/>
    </row>
    <row r="13154" spans="1:5" x14ac:dyDescent="0.25">
      <c r="A13154" s="458">
        <v>44350</v>
      </c>
      <c r="B13154" s="81" t="s">
        <v>15</v>
      </c>
      <c r="C13154" s="116" t="s">
        <v>1139</v>
      </c>
      <c r="D13154" s="459">
        <v>8</v>
      </c>
      <c r="E13154" s="81"/>
    </row>
    <row r="13155" spans="1:5" x14ac:dyDescent="0.25">
      <c r="A13155" s="458">
        <v>44350</v>
      </c>
      <c r="B13155" s="81" t="s">
        <v>15</v>
      </c>
      <c r="C13155" s="116" t="s">
        <v>620</v>
      </c>
      <c r="D13155" s="459">
        <v>1</v>
      </c>
      <c r="E13155" s="81"/>
    </row>
    <row r="13156" spans="1:5" x14ac:dyDescent="0.25">
      <c r="A13156" s="458">
        <v>44350</v>
      </c>
      <c r="B13156" s="81" t="s">
        <v>15</v>
      </c>
      <c r="C13156" s="116" t="s">
        <v>283</v>
      </c>
      <c r="D13156" s="459">
        <v>5</v>
      </c>
      <c r="E13156" s="81"/>
    </row>
    <row r="13157" spans="1:5" x14ac:dyDescent="0.25">
      <c r="A13157" s="458">
        <v>44350</v>
      </c>
      <c r="B13157" s="81" t="s">
        <v>11</v>
      </c>
      <c r="C13157" s="116" t="s">
        <v>64</v>
      </c>
      <c r="D13157" s="459">
        <v>4</v>
      </c>
      <c r="E13157" s="81"/>
    </row>
    <row r="13158" spans="1:5" x14ac:dyDescent="0.25">
      <c r="A13158" s="458">
        <v>44350</v>
      </c>
      <c r="B13158" s="81" t="s">
        <v>11</v>
      </c>
      <c r="C13158" s="116" t="s">
        <v>333</v>
      </c>
      <c r="D13158" s="459">
        <v>3</v>
      </c>
      <c r="E13158" s="81"/>
    </row>
    <row r="13159" spans="1:5" x14ac:dyDescent="0.25">
      <c r="A13159" s="458">
        <v>44350</v>
      </c>
      <c r="B13159" s="81" t="s">
        <v>11</v>
      </c>
      <c r="C13159" s="116" t="s">
        <v>141</v>
      </c>
      <c r="D13159" s="459">
        <v>1</v>
      </c>
      <c r="E13159" s="81"/>
    </row>
    <row r="13160" spans="1:5" x14ac:dyDescent="0.25">
      <c r="A13160" s="458">
        <v>44350</v>
      </c>
      <c r="B13160" s="81" t="s">
        <v>11</v>
      </c>
      <c r="C13160" s="116" t="s">
        <v>11</v>
      </c>
      <c r="D13160" s="459">
        <v>19</v>
      </c>
      <c r="E13160" s="81"/>
    </row>
    <row r="13161" spans="1:5" x14ac:dyDescent="0.25">
      <c r="A13161" s="458">
        <v>44350</v>
      </c>
      <c r="B13161" s="81" t="s">
        <v>11</v>
      </c>
      <c r="C13161" s="116" t="s">
        <v>133</v>
      </c>
      <c r="D13161" s="459">
        <v>17</v>
      </c>
      <c r="E13161" s="81"/>
    </row>
    <row r="13162" spans="1:5" x14ac:dyDescent="0.25">
      <c r="A13162" s="458">
        <v>44350</v>
      </c>
      <c r="B13162" s="81" t="s">
        <v>12</v>
      </c>
      <c r="C13162" s="116" t="s">
        <v>73</v>
      </c>
      <c r="D13162" s="459">
        <v>6</v>
      </c>
      <c r="E13162" s="81"/>
    </row>
    <row r="13163" spans="1:5" x14ac:dyDescent="0.25">
      <c r="A13163" s="458">
        <v>44350</v>
      </c>
      <c r="B13163" s="81" t="s">
        <v>12</v>
      </c>
      <c r="C13163" s="116" t="s">
        <v>1223</v>
      </c>
      <c r="D13163" s="459">
        <v>7</v>
      </c>
      <c r="E13163" s="81"/>
    </row>
    <row r="13164" spans="1:5" x14ac:dyDescent="0.25">
      <c r="A13164" s="458">
        <v>44350</v>
      </c>
      <c r="B13164" s="81" t="s">
        <v>12</v>
      </c>
      <c r="C13164" s="116" t="s">
        <v>1224</v>
      </c>
      <c r="D13164" s="459">
        <v>3</v>
      </c>
      <c r="E13164" s="81"/>
    </row>
    <row r="13165" spans="1:5" x14ac:dyDescent="0.25">
      <c r="A13165" s="458">
        <v>44350</v>
      </c>
      <c r="B13165" s="81" t="s">
        <v>12</v>
      </c>
      <c r="C13165" s="116" t="s">
        <v>12</v>
      </c>
      <c r="D13165" s="459">
        <v>12</v>
      </c>
      <c r="E13165" s="81"/>
    </row>
    <row r="13166" spans="1:5" x14ac:dyDescent="0.25">
      <c r="A13166" s="458">
        <v>44350</v>
      </c>
      <c r="B13166" s="81" t="s">
        <v>8</v>
      </c>
      <c r="C13166" s="116" t="s">
        <v>72</v>
      </c>
      <c r="D13166" s="459">
        <v>10</v>
      </c>
      <c r="E13166" s="81"/>
    </row>
    <row r="13167" spans="1:5" x14ac:dyDescent="0.25">
      <c r="A13167" s="458">
        <v>44350</v>
      </c>
      <c r="B13167" s="81" t="s">
        <v>8</v>
      </c>
      <c r="C13167" s="116" t="s">
        <v>1232</v>
      </c>
      <c r="D13167" s="459">
        <v>10</v>
      </c>
      <c r="E13167" s="81"/>
    </row>
    <row r="13168" spans="1:5" x14ac:dyDescent="0.25">
      <c r="A13168" s="458">
        <v>44350</v>
      </c>
      <c r="B13168" s="81" t="s">
        <v>8</v>
      </c>
      <c r="C13168" s="116" t="s">
        <v>58</v>
      </c>
      <c r="D13168" s="459">
        <v>20</v>
      </c>
      <c r="E13168" s="81"/>
    </row>
    <row r="13169" spans="1:5" x14ac:dyDescent="0.25">
      <c r="A13169" s="458">
        <v>44350</v>
      </c>
      <c r="B13169" s="81" t="s">
        <v>8</v>
      </c>
      <c r="C13169" s="116" t="s">
        <v>718</v>
      </c>
      <c r="D13169" s="459">
        <v>1</v>
      </c>
      <c r="E13169" s="81"/>
    </row>
    <row r="13170" spans="1:5" x14ac:dyDescent="0.25">
      <c r="A13170" s="458">
        <v>44350</v>
      </c>
      <c r="B13170" s="81" t="s">
        <v>8</v>
      </c>
      <c r="C13170" s="116" t="s">
        <v>113</v>
      </c>
      <c r="D13170" s="459">
        <v>1</v>
      </c>
      <c r="E13170" s="81"/>
    </row>
    <row r="13171" spans="1:5" x14ac:dyDescent="0.25">
      <c r="A13171" s="458">
        <v>44350</v>
      </c>
      <c r="B13171" s="81" t="s">
        <v>8</v>
      </c>
      <c r="C13171" s="116" t="s">
        <v>140</v>
      </c>
      <c r="D13171" s="459">
        <v>10</v>
      </c>
      <c r="E13171" s="81"/>
    </row>
    <row r="13172" spans="1:5" x14ac:dyDescent="0.25">
      <c r="A13172" s="458">
        <v>44350</v>
      </c>
      <c r="B13172" s="81" t="s">
        <v>8</v>
      </c>
      <c r="C13172" s="116" t="s">
        <v>132</v>
      </c>
      <c r="D13172" s="459">
        <v>2</v>
      </c>
      <c r="E13172" s="81"/>
    </row>
    <row r="13173" spans="1:5" x14ac:dyDescent="0.25">
      <c r="A13173" s="458">
        <v>44350</v>
      </c>
      <c r="B13173" s="81" t="s">
        <v>8</v>
      </c>
      <c r="C13173" s="116" t="s">
        <v>203</v>
      </c>
      <c r="D13173" s="459">
        <v>9</v>
      </c>
      <c r="E13173" s="81"/>
    </row>
    <row r="13174" spans="1:5" x14ac:dyDescent="0.25">
      <c r="A13174" s="458">
        <v>44350</v>
      </c>
      <c r="B13174" s="81" t="s">
        <v>8</v>
      </c>
      <c r="C13174" s="116" t="s">
        <v>40</v>
      </c>
      <c r="D13174" s="459">
        <v>3</v>
      </c>
      <c r="E13174" s="81"/>
    </row>
    <row r="13175" spans="1:5" x14ac:dyDescent="0.25">
      <c r="A13175" s="458">
        <v>44350</v>
      </c>
      <c r="B13175" s="81" t="s">
        <v>8</v>
      </c>
      <c r="C13175" s="116" t="s">
        <v>8</v>
      </c>
      <c r="D13175" s="459">
        <v>213</v>
      </c>
      <c r="E13175" s="81"/>
    </row>
    <row r="13176" spans="1:5" x14ac:dyDescent="0.25">
      <c r="A13176" s="458">
        <v>44350</v>
      </c>
      <c r="B13176" s="81" t="s">
        <v>8</v>
      </c>
      <c r="C13176" s="116" t="s">
        <v>31</v>
      </c>
      <c r="D13176" s="459">
        <v>9</v>
      </c>
      <c r="E13176" s="81"/>
    </row>
    <row r="13177" spans="1:5" x14ac:dyDescent="0.25">
      <c r="A13177" s="458">
        <v>44350</v>
      </c>
      <c r="B13177" s="81" t="s">
        <v>8</v>
      </c>
      <c r="C13177" s="116" t="s">
        <v>1135</v>
      </c>
      <c r="D13177" s="459">
        <v>1</v>
      </c>
      <c r="E13177" s="81"/>
    </row>
    <row r="13178" spans="1:5" x14ac:dyDescent="0.25">
      <c r="A13178" s="458">
        <v>44350</v>
      </c>
      <c r="B13178" s="81" t="s">
        <v>8</v>
      </c>
      <c r="C13178" s="116" t="s">
        <v>592</v>
      </c>
      <c r="D13178" s="459">
        <v>4</v>
      </c>
      <c r="E13178" s="81"/>
    </row>
    <row r="13179" spans="1:5" x14ac:dyDescent="0.25">
      <c r="A13179" s="458">
        <v>44350</v>
      </c>
      <c r="B13179" s="81" t="s">
        <v>8</v>
      </c>
      <c r="C13179" s="116" t="s">
        <v>110</v>
      </c>
      <c r="D13179" s="459">
        <v>20</v>
      </c>
      <c r="E13179" s="81"/>
    </row>
    <row r="13180" spans="1:5" x14ac:dyDescent="0.25">
      <c r="A13180" s="458">
        <v>44350</v>
      </c>
      <c r="B13180" s="81" t="s">
        <v>49</v>
      </c>
      <c r="C13180" s="116" t="s">
        <v>1246</v>
      </c>
      <c r="D13180" s="459">
        <v>1</v>
      </c>
      <c r="E13180" s="81"/>
    </row>
    <row r="13181" spans="1:5" x14ac:dyDescent="0.25">
      <c r="A13181" s="458">
        <v>44350</v>
      </c>
      <c r="B13181" s="81" t="s">
        <v>49</v>
      </c>
      <c r="C13181" s="116" t="s">
        <v>49</v>
      </c>
      <c r="D13181" s="459">
        <v>24</v>
      </c>
      <c r="E13181" s="81"/>
    </row>
    <row r="13182" spans="1:5" x14ac:dyDescent="0.25">
      <c r="A13182" s="458">
        <v>44350</v>
      </c>
      <c r="B13182" s="81" t="s">
        <v>50</v>
      </c>
      <c r="C13182" s="116" t="s">
        <v>1036</v>
      </c>
      <c r="D13182" s="459">
        <v>1</v>
      </c>
      <c r="E13182" s="81"/>
    </row>
    <row r="13183" spans="1:5" x14ac:dyDescent="0.25">
      <c r="A13183" s="458">
        <v>44350</v>
      </c>
      <c r="B13183" s="81" t="s">
        <v>50</v>
      </c>
      <c r="C13183" s="116" t="s">
        <v>1247</v>
      </c>
      <c r="D13183" s="459">
        <v>1</v>
      </c>
      <c r="E13183" s="81"/>
    </row>
    <row r="13184" spans="1:5" x14ac:dyDescent="0.25">
      <c r="A13184" s="458">
        <v>44350</v>
      </c>
      <c r="B13184" s="81" t="s">
        <v>50</v>
      </c>
      <c r="C13184" s="116" t="s">
        <v>1250</v>
      </c>
      <c r="D13184" s="459">
        <v>2</v>
      </c>
      <c r="E13184" s="81"/>
    </row>
    <row r="13185" spans="1:5" x14ac:dyDescent="0.25">
      <c r="A13185" s="458">
        <v>44350</v>
      </c>
      <c r="B13185" s="81" t="s">
        <v>50</v>
      </c>
      <c r="C13185" s="116" t="s">
        <v>1140</v>
      </c>
      <c r="D13185" s="459">
        <v>4</v>
      </c>
      <c r="E13185" s="81"/>
    </row>
    <row r="13186" spans="1:5" x14ac:dyDescent="0.25">
      <c r="A13186" s="458">
        <v>44350</v>
      </c>
      <c r="B13186" s="81" t="s">
        <v>50</v>
      </c>
      <c r="C13186" s="116" t="s">
        <v>365</v>
      </c>
      <c r="D13186" s="459">
        <v>10</v>
      </c>
      <c r="E13186" s="81"/>
    </row>
    <row r="13187" spans="1:5" x14ac:dyDescent="0.25">
      <c r="A13187" s="458">
        <v>44350</v>
      </c>
      <c r="B13187" s="81" t="s">
        <v>27</v>
      </c>
      <c r="C13187" s="116" t="s">
        <v>139</v>
      </c>
      <c r="D13187" s="459">
        <v>1</v>
      </c>
      <c r="E13187" s="81"/>
    </row>
    <row r="13188" spans="1:5" x14ac:dyDescent="0.25">
      <c r="A13188" s="458">
        <v>44350</v>
      </c>
      <c r="B13188" s="81" t="s">
        <v>27</v>
      </c>
      <c r="C13188" s="116" t="s">
        <v>43</v>
      </c>
      <c r="D13188" s="459">
        <v>69</v>
      </c>
      <c r="E13188" s="81"/>
    </row>
    <row r="13189" spans="1:5" x14ac:dyDescent="0.25">
      <c r="A13189" s="458">
        <v>44350</v>
      </c>
      <c r="B13189" s="81" t="s">
        <v>27</v>
      </c>
      <c r="C13189" s="116" t="s">
        <v>619</v>
      </c>
      <c r="D13189" s="459">
        <v>1</v>
      </c>
      <c r="E13189" s="81"/>
    </row>
    <row r="13190" spans="1:5" x14ac:dyDescent="0.25">
      <c r="A13190" s="458">
        <v>44350</v>
      </c>
      <c r="B13190" s="81" t="s">
        <v>27</v>
      </c>
      <c r="C13190" s="116" t="s">
        <v>707</v>
      </c>
      <c r="D13190" s="459">
        <v>2</v>
      </c>
      <c r="E13190" s="81"/>
    </row>
    <row r="13191" spans="1:5" x14ac:dyDescent="0.25">
      <c r="A13191" s="458">
        <v>44350</v>
      </c>
      <c r="B13191" s="81" t="s">
        <v>51</v>
      </c>
      <c r="C13191" s="116" t="s">
        <v>677</v>
      </c>
      <c r="D13191" s="459">
        <v>3</v>
      </c>
      <c r="E13191" s="81"/>
    </row>
    <row r="13192" spans="1:5" x14ac:dyDescent="0.25">
      <c r="A13192" s="458">
        <v>44350</v>
      </c>
      <c r="B13192" s="81" t="s">
        <v>51</v>
      </c>
      <c r="C13192" s="116" t="s">
        <v>51</v>
      </c>
      <c r="D13192" s="459">
        <v>33</v>
      </c>
      <c r="E13192" s="81"/>
    </row>
    <row r="13193" spans="1:5" x14ac:dyDescent="0.25">
      <c r="A13193" s="458">
        <v>44350</v>
      </c>
      <c r="B13193" s="81" t="s">
        <v>10</v>
      </c>
      <c r="C13193" s="116" t="s">
        <v>1027</v>
      </c>
      <c r="D13193" s="459">
        <v>1</v>
      </c>
      <c r="E13193" s="81"/>
    </row>
    <row r="13194" spans="1:5" x14ac:dyDescent="0.25">
      <c r="A13194" s="458">
        <v>44350</v>
      </c>
      <c r="B13194" s="81" t="s">
        <v>10</v>
      </c>
      <c r="C13194" s="460" t="s">
        <v>1262</v>
      </c>
      <c r="D13194" s="459">
        <v>1</v>
      </c>
      <c r="E13194" s="81"/>
    </row>
    <row r="13195" spans="1:5" x14ac:dyDescent="0.25">
      <c r="A13195" s="458">
        <v>44350</v>
      </c>
      <c r="B13195" s="81" t="s">
        <v>10</v>
      </c>
      <c r="C13195" s="116" t="s">
        <v>1028</v>
      </c>
      <c r="D13195" s="459">
        <v>1</v>
      </c>
      <c r="E13195" s="81"/>
    </row>
    <row r="13196" spans="1:5" x14ac:dyDescent="0.25">
      <c r="A13196" s="458">
        <v>44350</v>
      </c>
      <c r="B13196" s="81" t="s">
        <v>10</v>
      </c>
      <c r="C13196" s="116" t="s">
        <v>340</v>
      </c>
      <c r="D13196" s="459">
        <v>1</v>
      </c>
      <c r="E13196" s="81"/>
    </row>
    <row r="13197" spans="1:5" x14ac:dyDescent="0.25">
      <c r="A13197" s="458">
        <v>44350</v>
      </c>
      <c r="B13197" s="81" t="s">
        <v>10</v>
      </c>
      <c r="C13197" s="116" t="s">
        <v>1259</v>
      </c>
      <c r="D13197" s="459">
        <v>1</v>
      </c>
      <c r="E13197" s="81"/>
    </row>
    <row r="13198" spans="1:5" x14ac:dyDescent="0.25">
      <c r="A13198" s="458">
        <v>44350</v>
      </c>
      <c r="B13198" s="81" t="s">
        <v>10</v>
      </c>
      <c r="C13198" s="116" t="s">
        <v>10</v>
      </c>
      <c r="D13198" s="459">
        <v>43</v>
      </c>
      <c r="E13198" s="81"/>
    </row>
    <row r="13199" spans="1:5" x14ac:dyDescent="0.25">
      <c r="A13199" s="458">
        <v>44351</v>
      </c>
      <c r="B13199" s="81" t="s">
        <v>14</v>
      </c>
      <c r="C13199" s="116" t="s">
        <v>14</v>
      </c>
      <c r="D13199" s="459">
        <v>16</v>
      </c>
      <c r="E13199" s="81"/>
    </row>
    <row r="13200" spans="1:5" x14ac:dyDescent="0.25">
      <c r="A13200" s="458">
        <v>44351</v>
      </c>
      <c r="B13200" s="81" t="s">
        <v>14</v>
      </c>
      <c r="C13200" s="116" t="s">
        <v>1150</v>
      </c>
      <c r="D13200" s="459">
        <v>1</v>
      </c>
      <c r="E13200" s="81"/>
    </row>
    <row r="13201" spans="1:5" x14ac:dyDescent="0.25">
      <c r="A13201" s="458">
        <v>44351</v>
      </c>
      <c r="B13201" s="81" t="s">
        <v>14</v>
      </c>
      <c r="C13201" s="116" t="s">
        <v>16</v>
      </c>
      <c r="D13201" s="459">
        <v>19</v>
      </c>
      <c r="E13201" s="81"/>
    </row>
    <row r="13202" spans="1:5" x14ac:dyDescent="0.25">
      <c r="A13202" s="458">
        <v>44351</v>
      </c>
      <c r="B13202" s="81" t="s">
        <v>14</v>
      </c>
      <c r="C13202" s="116" t="s">
        <v>794</v>
      </c>
      <c r="D13202" s="459">
        <v>4</v>
      </c>
      <c r="E13202" s="81"/>
    </row>
    <row r="13203" spans="1:5" x14ac:dyDescent="0.25">
      <c r="A13203" s="458">
        <v>44351</v>
      </c>
      <c r="B13203" s="81" t="s">
        <v>14</v>
      </c>
      <c r="C13203" s="116" t="s">
        <v>84</v>
      </c>
      <c r="D13203" s="459">
        <v>4</v>
      </c>
      <c r="E13203" s="81"/>
    </row>
    <row r="13204" spans="1:5" x14ac:dyDescent="0.25">
      <c r="A13204" s="458">
        <v>44351</v>
      </c>
      <c r="B13204" s="81" t="s">
        <v>20</v>
      </c>
      <c r="C13204" s="116" t="s">
        <v>1151</v>
      </c>
      <c r="D13204" s="459">
        <v>2</v>
      </c>
      <c r="E13204" s="81"/>
    </row>
    <row r="13205" spans="1:5" x14ac:dyDescent="0.25">
      <c r="A13205" s="458">
        <v>44351</v>
      </c>
      <c r="B13205" s="81" t="s">
        <v>20</v>
      </c>
      <c r="C13205" s="116" t="s">
        <v>20</v>
      </c>
      <c r="D13205" s="459">
        <v>144</v>
      </c>
      <c r="E13205" s="81"/>
    </row>
    <row r="13206" spans="1:5" x14ac:dyDescent="0.25">
      <c r="A13206" s="458">
        <v>44351</v>
      </c>
      <c r="B13206" s="81" t="s">
        <v>20</v>
      </c>
      <c r="C13206" s="116" t="s">
        <v>1155</v>
      </c>
      <c r="D13206" s="459">
        <v>1</v>
      </c>
      <c r="E13206" s="81"/>
    </row>
    <row r="13207" spans="1:5" x14ac:dyDescent="0.25">
      <c r="A13207" s="458">
        <v>44351</v>
      </c>
      <c r="B13207" s="81" t="s">
        <v>20</v>
      </c>
      <c r="C13207" s="116" t="s">
        <v>909</v>
      </c>
      <c r="D13207" s="459">
        <v>1</v>
      </c>
      <c r="E13207" s="81"/>
    </row>
    <row r="13208" spans="1:5" x14ac:dyDescent="0.25">
      <c r="A13208" s="458">
        <v>44351</v>
      </c>
      <c r="B13208" s="81" t="s">
        <v>20</v>
      </c>
      <c r="C13208" s="116" t="s">
        <v>363</v>
      </c>
      <c r="D13208" s="459">
        <v>2</v>
      </c>
      <c r="E13208" s="81"/>
    </row>
    <row r="13209" spans="1:5" x14ac:dyDescent="0.25">
      <c r="A13209" s="458">
        <v>44351</v>
      </c>
      <c r="B13209" s="81" t="s">
        <v>20</v>
      </c>
      <c r="C13209" s="116" t="s">
        <v>648</v>
      </c>
      <c r="D13209" s="459">
        <v>1</v>
      </c>
      <c r="E13209" s="81"/>
    </row>
    <row r="13210" spans="1:5" x14ac:dyDescent="0.25">
      <c r="A13210" s="458">
        <v>44351</v>
      </c>
      <c r="B13210" s="81" t="s">
        <v>20</v>
      </c>
      <c r="C13210" s="116" t="s">
        <v>1013</v>
      </c>
      <c r="D13210" s="459">
        <v>7</v>
      </c>
      <c r="E13210" s="81"/>
    </row>
    <row r="13211" spans="1:5" x14ac:dyDescent="0.25">
      <c r="A13211" s="458">
        <v>44351</v>
      </c>
      <c r="B13211" s="81" t="s">
        <v>20</v>
      </c>
      <c r="C13211" s="116" t="s">
        <v>709</v>
      </c>
      <c r="D13211" s="459">
        <v>2</v>
      </c>
      <c r="E13211" s="81"/>
    </row>
    <row r="13212" spans="1:5" x14ac:dyDescent="0.25">
      <c r="A13212" s="458">
        <v>44351</v>
      </c>
      <c r="B13212" s="81" t="s">
        <v>13</v>
      </c>
      <c r="C13212" s="116" t="s">
        <v>1158</v>
      </c>
      <c r="D13212" s="459">
        <v>1</v>
      </c>
      <c r="E13212" s="81"/>
    </row>
    <row r="13213" spans="1:5" x14ac:dyDescent="0.25">
      <c r="A13213" s="458">
        <v>44351</v>
      </c>
      <c r="B13213" s="81" t="s">
        <v>13</v>
      </c>
      <c r="C13213" s="116" t="s">
        <v>1161</v>
      </c>
      <c r="D13213" s="459">
        <v>2</v>
      </c>
      <c r="E13213" s="81"/>
    </row>
    <row r="13214" spans="1:5" x14ac:dyDescent="0.25">
      <c r="A13214" s="458">
        <v>44351</v>
      </c>
      <c r="B13214" s="81" t="s">
        <v>13</v>
      </c>
      <c r="C13214" s="116" t="s">
        <v>13</v>
      </c>
      <c r="D13214" s="459">
        <v>21</v>
      </c>
      <c r="E13214" s="81"/>
    </row>
    <row r="13215" spans="1:5" x14ac:dyDescent="0.25">
      <c r="A13215" s="458">
        <v>44351</v>
      </c>
      <c r="B13215" s="81" t="s">
        <v>13</v>
      </c>
      <c r="C13215" s="460" t="s">
        <v>1166</v>
      </c>
      <c r="D13215" s="459">
        <v>1</v>
      </c>
      <c r="E13215" s="81"/>
    </row>
    <row r="13216" spans="1:5" x14ac:dyDescent="0.25">
      <c r="A13216" s="458">
        <v>44351</v>
      </c>
      <c r="B13216" s="81" t="s">
        <v>13</v>
      </c>
      <c r="C13216" s="116" t="s">
        <v>1165</v>
      </c>
      <c r="D13216" s="459">
        <v>10</v>
      </c>
      <c r="E13216" s="81"/>
    </row>
    <row r="13217" spans="1:5" x14ac:dyDescent="0.25">
      <c r="A13217" s="458">
        <v>44351</v>
      </c>
      <c r="B13217" s="81" t="s">
        <v>13</v>
      </c>
      <c r="C13217" s="116" t="s">
        <v>1167</v>
      </c>
      <c r="D13217" s="459">
        <v>12</v>
      </c>
      <c r="E13217" s="81"/>
    </row>
    <row r="13218" spans="1:5" x14ac:dyDescent="0.25">
      <c r="A13218" s="458">
        <v>44351</v>
      </c>
      <c r="B13218" s="81" t="s">
        <v>24</v>
      </c>
      <c r="C13218" s="116" t="s">
        <v>23</v>
      </c>
      <c r="D13218" s="459">
        <v>29</v>
      </c>
      <c r="E13218" s="81"/>
    </row>
    <row r="13219" spans="1:5" x14ac:dyDescent="0.25">
      <c r="A13219" s="458">
        <v>44351</v>
      </c>
      <c r="B13219" s="81" t="s">
        <v>24</v>
      </c>
      <c r="C13219" s="116" t="s">
        <v>24</v>
      </c>
      <c r="D13219" s="459">
        <v>12</v>
      </c>
      <c r="E13219" s="81"/>
    </row>
    <row r="13220" spans="1:5" x14ac:dyDescent="0.25">
      <c r="A13220" s="458">
        <v>44351</v>
      </c>
      <c r="B13220" s="81" t="s">
        <v>24</v>
      </c>
      <c r="C13220" s="116" t="s">
        <v>36</v>
      </c>
      <c r="D13220" s="459">
        <v>1</v>
      </c>
      <c r="E13220" s="81"/>
    </row>
    <row r="13221" spans="1:5" x14ac:dyDescent="0.25">
      <c r="A13221" s="458">
        <v>44351</v>
      </c>
      <c r="B13221" s="81" t="s">
        <v>47</v>
      </c>
      <c r="C13221" s="460" t="s">
        <v>1183</v>
      </c>
      <c r="D13221" s="459">
        <v>2</v>
      </c>
      <c r="E13221" s="81"/>
    </row>
    <row r="13222" spans="1:5" x14ac:dyDescent="0.25">
      <c r="A13222" s="458">
        <v>44351</v>
      </c>
      <c r="B13222" s="81" t="s">
        <v>47</v>
      </c>
      <c r="C13222" s="116" t="s">
        <v>1033</v>
      </c>
      <c r="D13222" s="459">
        <v>2</v>
      </c>
      <c r="E13222" s="81"/>
    </row>
    <row r="13223" spans="1:5" x14ac:dyDescent="0.25">
      <c r="A13223" s="458">
        <v>44351</v>
      </c>
      <c r="B13223" s="81" t="s">
        <v>47</v>
      </c>
      <c r="C13223" s="116" t="s">
        <v>47</v>
      </c>
      <c r="D13223" s="459">
        <v>21</v>
      </c>
      <c r="E13223" s="81"/>
    </row>
    <row r="13224" spans="1:5" x14ac:dyDescent="0.25">
      <c r="A13224" s="458">
        <v>44351</v>
      </c>
      <c r="B13224" s="81" t="s">
        <v>47</v>
      </c>
      <c r="C13224" s="116" t="s">
        <v>906</v>
      </c>
      <c r="D13224" s="459">
        <v>7</v>
      </c>
      <c r="E13224" s="81"/>
    </row>
    <row r="13225" spans="1:5" x14ac:dyDescent="0.25">
      <c r="A13225" s="458">
        <v>44351</v>
      </c>
      <c r="B13225" s="81" t="s">
        <v>48</v>
      </c>
      <c r="C13225" s="460" t="s">
        <v>1380</v>
      </c>
      <c r="D13225" s="459">
        <v>17</v>
      </c>
      <c r="E13225" s="81"/>
    </row>
    <row r="13226" spans="1:5" x14ac:dyDescent="0.25">
      <c r="A13226" s="458">
        <v>44351</v>
      </c>
      <c r="B13226" s="81" t="s">
        <v>7</v>
      </c>
      <c r="C13226" s="116" t="s">
        <v>1191</v>
      </c>
      <c r="D13226" s="459">
        <v>5</v>
      </c>
      <c r="E13226" s="81"/>
    </row>
    <row r="13227" spans="1:5" x14ac:dyDescent="0.25">
      <c r="A13227" s="458">
        <v>44351</v>
      </c>
      <c r="B13227" s="81" t="s">
        <v>7</v>
      </c>
      <c r="C13227" s="81" t="s">
        <v>7</v>
      </c>
      <c r="D13227" s="459">
        <v>79</v>
      </c>
      <c r="E13227" s="81"/>
    </row>
    <row r="13228" spans="1:5" x14ac:dyDescent="0.25">
      <c r="A13228" s="458">
        <v>44351</v>
      </c>
      <c r="B13228" s="81" t="s">
        <v>9</v>
      </c>
      <c r="C13228" s="116" t="s">
        <v>1192</v>
      </c>
      <c r="D13228" s="459">
        <v>1</v>
      </c>
      <c r="E13228" s="81"/>
    </row>
    <row r="13229" spans="1:5" x14ac:dyDescent="0.25">
      <c r="A13229" s="458">
        <v>44351</v>
      </c>
      <c r="B13229" s="81" t="s">
        <v>9</v>
      </c>
      <c r="C13229" s="116" t="s">
        <v>1196</v>
      </c>
      <c r="D13229" s="459">
        <v>1</v>
      </c>
      <c r="E13229" s="81"/>
    </row>
    <row r="13230" spans="1:5" x14ac:dyDescent="0.25">
      <c r="A13230" s="458">
        <v>44351</v>
      </c>
      <c r="B13230" s="81" t="s">
        <v>9</v>
      </c>
      <c r="C13230" s="116" t="s">
        <v>9</v>
      </c>
      <c r="D13230" s="459">
        <v>114</v>
      </c>
      <c r="E13230" s="81"/>
    </row>
    <row r="13231" spans="1:5" x14ac:dyDescent="0.25">
      <c r="A13231" s="458">
        <v>44351</v>
      </c>
      <c r="B13231" s="81" t="s">
        <v>9</v>
      </c>
      <c r="C13231" s="116" t="s">
        <v>17</v>
      </c>
      <c r="D13231" s="459">
        <v>12</v>
      </c>
      <c r="E13231" s="81"/>
    </row>
    <row r="13232" spans="1:5" x14ac:dyDescent="0.25">
      <c r="A13232" s="458">
        <v>44351</v>
      </c>
      <c r="B13232" s="81" t="s">
        <v>9</v>
      </c>
      <c r="C13232" s="116" t="s">
        <v>1202</v>
      </c>
      <c r="D13232" s="459">
        <v>2</v>
      </c>
      <c r="E13232" s="81"/>
    </row>
    <row r="13233" spans="1:5" x14ac:dyDescent="0.25">
      <c r="A13233" s="458">
        <v>44351</v>
      </c>
      <c r="B13233" s="81" t="s">
        <v>9</v>
      </c>
      <c r="C13233" s="116" t="s">
        <v>997</v>
      </c>
      <c r="D13233" s="459">
        <v>1</v>
      </c>
      <c r="E13233" s="81"/>
    </row>
    <row r="13234" spans="1:5" x14ac:dyDescent="0.25">
      <c r="A13234" s="458">
        <v>44351</v>
      </c>
      <c r="B13234" s="81" t="s">
        <v>9</v>
      </c>
      <c r="C13234" s="116" t="s">
        <v>143</v>
      </c>
      <c r="D13234" s="459">
        <v>17</v>
      </c>
      <c r="E13234" s="81"/>
    </row>
    <row r="13235" spans="1:5" x14ac:dyDescent="0.25">
      <c r="A13235" s="458">
        <v>44351</v>
      </c>
      <c r="B13235" s="81" t="s">
        <v>15</v>
      </c>
      <c r="C13235" s="116" t="s">
        <v>620</v>
      </c>
      <c r="D13235" s="459">
        <v>1</v>
      </c>
      <c r="E13235" s="81"/>
    </row>
    <row r="13236" spans="1:5" x14ac:dyDescent="0.25">
      <c r="A13236" s="458">
        <v>44351</v>
      </c>
      <c r="B13236" s="81" t="s">
        <v>15</v>
      </c>
      <c r="C13236" s="116" t="s">
        <v>283</v>
      </c>
      <c r="D13236" s="459">
        <v>1</v>
      </c>
      <c r="E13236" s="81"/>
    </row>
    <row r="13237" spans="1:5" x14ac:dyDescent="0.25">
      <c r="A13237" s="458">
        <v>44351</v>
      </c>
      <c r="B13237" s="81" t="s">
        <v>11</v>
      </c>
      <c r="C13237" s="116" t="s">
        <v>64</v>
      </c>
      <c r="D13237" s="459">
        <v>4</v>
      </c>
      <c r="E13237" s="81"/>
    </row>
    <row r="13238" spans="1:5" x14ac:dyDescent="0.25">
      <c r="A13238" s="458">
        <v>44351</v>
      </c>
      <c r="B13238" s="81" t="s">
        <v>11</v>
      </c>
      <c r="C13238" s="116" t="s">
        <v>333</v>
      </c>
      <c r="D13238" s="459">
        <v>3</v>
      </c>
      <c r="E13238" s="81"/>
    </row>
    <row r="13239" spans="1:5" x14ac:dyDescent="0.25">
      <c r="A13239" s="458">
        <v>44351</v>
      </c>
      <c r="B13239" s="81" t="s">
        <v>11</v>
      </c>
      <c r="C13239" s="116" t="s">
        <v>1462</v>
      </c>
      <c r="D13239" s="459">
        <v>1</v>
      </c>
      <c r="E13239" s="81"/>
    </row>
    <row r="13240" spans="1:5" x14ac:dyDescent="0.25">
      <c r="A13240" s="458">
        <v>44351</v>
      </c>
      <c r="B13240" s="81" t="s">
        <v>11</v>
      </c>
      <c r="C13240" s="116" t="s">
        <v>11</v>
      </c>
      <c r="D13240" s="459">
        <v>17</v>
      </c>
      <c r="E13240" s="81"/>
    </row>
    <row r="13241" spans="1:5" x14ac:dyDescent="0.25">
      <c r="A13241" s="458">
        <v>44351</v>
      </c>
      <c r="B13241" s="81" t="s">
        <v>11</v>
      </c>
      <c r="C13241" s="116" t="s">
        <v>840</v>
      </c>
      <c r="D13241" s="459">
        <v>1</v>
      </c>
      <c r="E13241" s="81"/>
    </row>
    <row r="13242" spans="1:5" x14ac:dyDescent="0.25">
      <c r="A13242" s="458">
        <v>44351</v>
      </c>
      <c r="B13242" s="81" t="s">
        <v>11</v>
      </c>
      <c r="C13242" s="116" t="s">
        <v>133</v>
      </c>
      <c r="D13242" s="459">
        <v>7</v>
      </c>
      <c r="E13242" s="81"/>
    </row>
    <row r="13243" spans="1:5" x14ac:dyDescent="0.25">
      <c r="A13243" s="458">
        <v>44351</v>
      </c>
      <c r="B13243" s="81" t="s">
        <v>11</v>
      </c>
      <c r="C13243" s="116" t="s">
        <v>1024</v>
      </c>
      <c r="D13243" s="459">
        <v>1</v>
      </c>
      <c r="E13243" s="81"/>
    </row>
    <row r="13244" spans="1:5" x14ac:dyDescent="0.25">
      <c r="A13244" s="458">
        <v>44351</v>
      </c>
      <c r="B13244" s="81" t="s">
        <v>11</v>
      </c>
      <c r="C13244" s="460" t="s">
        <v>1487</v>
      </c>
      <c r="D13244" s="459">
        <v>1</v>
      </c>
      <c r="E13244" s="81"/>
    </row>
    <row r="13245" spans="1:5" x14ac:dyDescent="0.25">
      <c r="A13245" s="458">
        <v>44351</v>
      </c>
      <c r="B13245" s="81" t="s">
        <v>12</v>
      </c>
      <c r="C13245" s="116" t="s">
        <v>1224</v>
      </c>
      <c r="D13245" s="459">
        <v>4</v>
      </c>
      <c r="E13245" s="81"/>
    </row>
    <row r="13246" spans="1:5" x14ac:dyDescent="0.25">
      <c r="A13246" s="458">
        <v>44351</v>
      </c>
      <c r="B13246" s="81" t="s">
        <v>12</v>
      </c>
      <c r="C13246" s="116" t="s">
        <v>12</v>
      </c>
      <c r="D13246" s="459">
        <v>39</v>
      </c>
      <c r="E13246" s="81"/>
    </row>
    <row r="13247" spans="1:5" x14ac:dyDescent="0.25">
      <c r="A13247" s="458">
        <v>44351</v>
      </c>
      <c r="B13247" s="81" t="s">
        <v>8</v>
      </c>
      <c r="C13247" s="116" t="s">
        <v>72</v>
      </c>
      <c r="D13247" s="459">
        <v>3</v>
      </c>
      <c r="E13247" s="81"/>
    </row>
    <row r="13248" spans="1:5" x14ac:dyDescent="0.25">
      <c r="A13248" s="458">
        <v>44351</v>
      </c>
      <c r="B13248" s="81" t="s">
        <v>8</v>
      </c>
      <c r="C13248" s="116" t="s">
        <v>1232</v>
      </c>
      <c r="D13248" s="459">
        <v>4</v>
      </c>
      <c r="E13248" s="81"/>
    </row>
    <row r="13249" spans="1:5" x14ac:dyDescent="0.25">
      <c r="A13249" s="458">
        <v>44351</v>
      </c>
      <c r="B13249" s="81" t="s">
        <v>8</v>
      </c>
      <c r="C13249" s="116" t="s">
        <v>58</v>
      </c>
      <c r="D13249" s="459">
        <v>11</v>
      </c>
      <c r="E13249" s="81"/>
    </row>
    <row r="13250" spans="1:5" x14ac:dyDescent="0.25">
      <c r="A13250" s="458">
        <v>44351</v>
      </c>
      <c r="B13250" s="81" t="s">
        <v>8</v>
      </c>
      <c r="C13250" s="116" t="s">
        <v>718</v>
      </c>
      <c r="D13250" s="459">
        <v>1</v>
      </c>
      <c r="E13250" s="81"/>
    </row>
    <row r="13251" spans="1:5" x14ac:dyDescent="0.25">
      <c r="A13251" s="458">
        <v>44351</v>
      </c>
      <c r="B13251" s="81" t="s">
        <v>8</v>
      </c>
      <c r="C13251" s="116" t="s">
        <v>140</v>
      </c>
      <c r="D13251" s="459">
        <v>5</v>
      </c>
      <c r="E13251" s="81"/>
    </row>
    <row r="13252" spans="1:5" x14ac:dyDescent="0.25">
      <c r="A13252" s="458">
        <v>44351</v>
      </c>
      <c r="B13252" s="81" t="s">
        <v>8</v>
      </c>
      <c r="C13252" s="116" t="s">
        <v>132</v>
      </c>
      <c r="D13252" s="459">
        <v>7</v>
      </c>
      <c r="E13252" s="81"/>
    </row>
    <row r="13253" spans="1:5" x14ac:dyDescent="0.25">
      <c r="A13253" s="458">
        <v>44351</v>
      </c>
      <c r="B13253" s="81" t="s">
        <v>8</v>
      </c>
      <c r="C13253" s="116" t="s">
        <v>203</v>
      </c>
      <c r="D13253" s="459">
        <v>1</v>
      </c>
      <c r="E13253" s="81"/>
    </row>
    <row r="13254" spans="1:5" x14ac:dyDescent="0.25">
      <c r="A13254" s="458">
        <v>44351</v>
      </c>
      <c r="B13254" s="81" t="s">
        <v>8</v>
      </c>
      <c r="C13254" s="116" t="s">
        <v>40</v>
      </c>
      <c r="D13254" s="459">
        <v>4</v>
      </c>
      <c r="E13254" s="81"/>
    </row>
    <row r="13255" spans="1:5" x14ac:dyDescent="0.25">
      <c r="A13255" s="458">
        <v>44351</v>
      </c>
      <c r="B13255" s="81" t="s">
        <v>8</v>
      </c>
      <c r="C13255" s="116" t="s">
        <v>8</v>
      </c>
      <c r="D13255" s="459">
        <v>211</v>
      </c>
      <c r="E13255" s="81"/>
    </row>
    <row r="13256" spans="1:5" x14ac:dyDescent="0.25">
      <c r="A13256" s="458">
        <v>44351</v>
      </c>
      <c r="B13256" s="81" t="s">
        <v>8</v>
      </c>
      <c r="C13256" s="116" t="s">
        <v>185</v>
      </c>
      <c r="D13256" s="459">
        <v>2</v>
      </c>
      <c r="E13256" s="81"/>
    </row>
    <row r="13257" spans="1:5" x14ac:dyDescent="0.25">
      <c r="A13257" s="458">
        <v>44351</v>
      </c>
      <c r="B13257" s="81" t="s">
        <v>8</v>
      </c>
      <c r="C13257" s="116" t="s">
        <v>31</v>
      </c>
      <c r="D13257" s="459">
        <v>11</v>
      </c>
      <c r="E13257" s="81"/>
    </row>
    <row r="13258" spans="1:5" x14ac:dyDescent="0.25">
      <c r="A13258" s="458">
        <v>44351</v>
      </c>
      <c r="B13258" s="81" t="s">
        <v>8</v>
      </c>
      <c r="C13258" s="116" t="s">
        <v>129</v>
      </c>
      <c r="D13258" s="459">
        <v>1</v>
      </c>
      <c r="E13258" s="81"/>
    </row>
    <row r="13259" spans="1:5" x14ac:dyDescent="0.25">
      <c r="A13259" s="458">
        <v>44351</v>
      </c>
      <c r="B13259" s="81" t="s">
        <v>8</v>
      </c>
      <c r="C13259" s="116" t="s">
        <v>79</v>
      </c>
      <c r="D13259" s="459">
        <v>1</v>
      </c>
      <c r="E13259" s="81"/>
    </row>
    <row r="13260" spans="1:5" x14ac:dyDescent="0.25">
      <c r="A13260" s="458">
        <v>44351</v>
      </c>
      <c r="B13260" s="81" t="s">
        <v>8</v>
      </c>
      <c r="C13260" s="116" t="s">
        <v>110</v>
      </c>
      <c r="D13260" s="459">
        <v>5</v>
      </c>
      <c r="E13260" s="81"/>
    </row>
    <row r="13261" spans="1:5" x14ac:dyDescent="0.25">
      <c r="A13261" s="458">
        <v>44351</v>
      </c>
      <c r="B13261" s="81" t="s">
        <v>8</v>
      </c>
      <c r="C13261" s="116" t="s">
        <v>345</v>
      </c>
      <c r="D13261" s="459">
        <v>2</v>
      </c>
      <c r="E13261" s="81"/>
    </row>
    <row r="13262" spans="1:5" x14ac:dyDescent="0.25">
      <c r="A13262" s="458">
        <v>44351</v>
      </c>
      <c r="B13262" s="81" t="s">
        <v>49</v>
      </c>
      <c r="C13262" s="116" t="s">
        <v>1246</v>
      </c>
      <c r="D13262" s="459">
        <v>1</v>
      </c>
      <c r="E13262" s="81"/>
    </row>
    <row r="13263" spans="1:5" x14ac:dyDescent="0.25">
      <c r="A13263" s="458">
        <v>44351</v>
      </c>
      <c r="B13263" s="81" t="s">
        <v>49</v>
      </c>
      <c r="C13263" s="116" t="s">
        <v>49</v>
      </c>
      <c r="D13263" s="459">
        <v>10</v>
      </c>
      <c r="E13263" s="81"/>
    </row>
    <row r="13264" spans="1:5" x14ac:dyDescent="0.25">
      <c r="A13264" s="458">
        <v>44351</v>
      </c>
      <c r="B13264" s="81" t="s">
        <v>50</v>
      </c>
      <c r="C13264" s="116" t="s">
        <v>1140</v>
      </c>
      <c r="D13264" s="459">
        <v>3</v>
      </c>
      <c r="E13264" s="81"/>
    </row>
    <row r="13265" spans="1:5" x14ac:dyDescent="0.25">
      <c r="A13265" s="458">
        <v>44351</v>
      </c>
      <c r="B13265" s="81" t="s">
        <v>50</v>
      </c>
      <c r="C13265" s="116" t="s">
        <v>365</v>
      </c>
      <c r="D13265" s="459">
        <v>11</v>
      </c>
      <c r="E13265" s="81"/>
    </row>
    <row r="13266" spans="1:5" x14ac:dyDescent="0.25">
      <c r="A13266" s="458">
        <v>44351</v>
      </c>
      <c r="B13266" s="81" t="s">
        <v>27</v>
      </c>
      <c r="C13266" s="116" t="s">
        <v>139</v>
      </c>
      <c r="D13266" s="459">
        <v>2</v>
      </c>
      <c r="E13266" s="81"/>
    </row>
    <row r="13267" spans="1:5" x14ac:dyDescent="0.25">
      <c r="A13267" s="458">
        <v>44351</v>
      </c>
      <c r="B13267" s="81" t="s">
        <v>27</v>
      </c>
      <c r="C13267" s="116" t="s">
        <v>233</v>
      </c>
      <c r="D13267" s="459">
        <v>1</v>
      </c>
      <c r="E13267" s="81"/>
    </row>
    <row r="13268" spans="1:5" x14ac:dyDescent="0.25">
      <c r="A13268" s="458">
        <v>44351</v>
      </c>
      <c r="B13268" s="81" t="s">
        <v>27</v>
      </c>
      <c r="C13268" s="116" t="s">
        <v>43</v>
      </c>
      <c r="D13268" s="459">
        <v>51</v>
      </c>
      <c r="E13268" s="81"/>
    </row>
    <row r="13269" spans="1:5" x14ac:dyDescent="0.25">
      <c r="A13269" s="458">
        <v>44351</v>
      </c>
      <c r="B13269" s="81" t="s">
        <v>27</v>
      </c>
      <c r="C13269" s="116" t="s">
        <v>921</v>
      </c>
      <c r="D13269" s="459">
        <v>3</v>
      </c>
      <c r="E13269" s="81"/>
    </row>
    <row r="13270" spans="1:5" x14ac:dyDescent="0.25">
      <c r="A13270" s="458">
        <v>44351</v>
      </c>
      <c r="B13270" s="81" t="s">
        <v>27</v>
      </c>
      <c r="C13270" s="116" t="s">
        <v>928</v>
      </c>
      <c r="D13270" s="459">
        <v>5</v>
      </c>
      <c r="E13270" s="81"/>
    </row>
    <row r="13271" spans="1:5" x14ac:dyDescent="0.25">
      <c r="A13271" s="458">
        <v>44351</v>
      </c>
      <c r="B13271" s="81" t="s">
        <v>51</v>
      </c>
      <c r="C13271" s="116" t="s">
        <v>677</v>
      </c>
      <c r="D13271" s="459">
        <v>1</v>
      </c>
      <c r="E13271" s="81"/>
    </row>
    <row r="13272" spans="1:5" x14ac:dyDescent="0.25">
      <c r="A13272" s="458">
        <v>44351</v>
      </c>
      <c r="B13272" s="81" t="s">
        <v>51</v>
      </c>
      <c r="C13272" s="116" t="s">
        <v>51</v>
      </c>
      <c r="D13272" s="459">
        <v>33</v>
      </c>
      <c r="E13272" s="81"/>
    </row>
    <row r="13273" spans="1:5" x14ac:dyDescent="0.25">
      <c r="A13273" s="458">
        <v>44351</v>
      </c>
      <c r="B13273" s="81" t="s">
        <v>10</v>
      </c>
      <c r="C13273" s="116" t="s">
        <v>10</v>
      </c>
      <c r="D13273" s="459">
        <v>10</v>
      </c>
      <c r="E13273" s="81"/>
    </row>
    <row r="13274" spans="1:5" x14ac:dyDescent="0.25">
      <c r="A13274" s="458">
        <v>44352</v>
      </c>
      <c r="B13274" s="81" t="s">
        <v>14</v>
      </c>
      <c r="C13274" s="116" t="s">
        <v>14</v>
      </c>
      <c r="D13274" s="459">
        <v>30</v>
      </c>
      <c r="E13274" s="81"/>
    </row>
    <row r="13275" spans="1:5" x14ac:dyDescent="0.25">
      <c r="A13275" s="458">
        <v>44352</v>
      </c>
      <c r="B13275" s="81" t="s">
        <v>14</v>
      </c>
      <c r="C13275" s="116" t="s">
        <v>1144</v>
      </c>
      <c r="D13275" s="459">
        <v>1</v>
      </c>
      <c r="E13275" s="81"/>
    </row>
    <row r="13276" spans="1:5" x14ac:dyDescent="0.25">
      <c r="A13276" s="458">
        <v>44352</v>
      </c>
      <c r="B13276" s="81" t="s">
        <v>14</v>
      </c>
      <c r="C13276" s="116" t="s">
        <v>1020</v>
      </c>
      <c r="D13276" s="459">
        <v>5</v>
      </c>
      <c r="E13276" s="81"/>
    </row>
    <row r="13277" spans="1:5" x14ac:dyDescent="0.25">
      <c r="A13277" s="458">
        <v>44352</v>
      </c>
      <c r="B13277" s="81" t="s">
        <v>14</v>
      </c>
      <c r="C13277" s="116" t="s">
        <v>16</v>
      </c>
      <c r="D13277" s="459">
        <v>32</v>
      </c>
      <c r="E13277" s="81"/>
    </row>
    <row r="13278" spans="1:5" x14ac:dyDescent="0.25">
      <c r="A13278" s="458">
        <v>44352</v>
      </c>
      <c r="B13278" s="81" t="s">
        <v>14</v>
      </c>
      <c r="C13278" s="116" t="s">
        <v>794</v>
      </c>
      <c r="D13278" s="459">
        <v>6</v>
      </c>
      <c r="E13278" s="81"/>
    </row>
    <row r="13279" spans="1:5" x14ac:dyDescent="0.25">
      <c r="A13279" s="458">
        <v>44352</v>
      </c>
      <c r="B13279" s="81" t="s">
        <v>14</v>
      </c>
      <c r="C13279" s="116" t="s">
        <v>84</v>
      </c>
      <c r="D13279" s="459">
        <v>14</v>
      </c>
      <c r="E13279" s="81"/>
    </row>
    <row r="13280" spans="1:5" x14ac:dyDescent="0.25">
      <c r="A13280" s="458">
        <v>44352</v>
      </c>
      <c r="B13280" s="81" t="s">
        <v>20</v>
      </c>
      <c r="C13280" s="116" t="s">
        <v>1152</v>
      </c>
      <c r="D13280" s="459">
        <v>3</v>
      </c>
      <c r="E13280" s="81"/>
    </row>
    <row r="13281" spans="1:5" x14ac:dyDescent="0.25">
      <c r="A13281" s="458">
        <v>44352</v>
      </c>
      <c r="B13281" s="81" t="s">
        <v>20</v>
      </c>
      <c r="C13281" s="116" t="s">
        <v>20</v>
      </c>
      <c r="D13281" s="459">
        <v>151</v>
      </c>
      <c r="E13281" s="81"/>
    </row>
    <row r="13282" spans="1:5" x14ac:dyDescent="0.25">
      <c r="A13282" s="458">
        <v>44352</v>
      </c>
      <c r="B13282" s="81" t="s">
        <v>20</v>
      </c>
      <c r="C13282" s="116" t="s">
        <v>1154</v>
      </c>
      <c r="D13282" s="459">
        <v>2</v>
      </c>
      <c r="E13282" s="81"/>
    </row>
    <row r="13283" spans="1:5" x14ac:dyDescent="0.25">
      <c r="A13283" s="458">
        <v>44352</v>
      </c>
      <c r="B13283" s="81" t="s">
        <v>20</v>
      </c>
      <c r="C13283" s="116" t="s">
        <v>363</v>
      </c>
      <c r="D13283" s="459">
        <v>1</v>
      </c>
      <c r="E13283" s="81"/>
    </row>
    <row r="13284" spans="1:5" x14ac:dyDescent="0.25">
      <c r="A13284" s="458">
        <v>44352</v>
      </c>
      <c r="B13284" s="81" t="s">
        <v>20</v>
      </c>
      <c r="C13284" s="116" t="s">
        <v>648</v>
      </c>
      <c r="D13284" s="459">
        <v>2</v>
      </c>
      <c r="E13284" s="81"/>
    </row>
    <row r="13285" spans="1:5" x14ac:dyDescent="0.25">
      <c r="A13285" s="458">
        <v>44352</v>
      </c>
      <c r="B13285" s="81" t="s">
        <v>13</v>
      </c>
      <c r="C13285" s="116" t="s">
        <v>1160</v>
      </c>
      <c r="D13285" s="459">
        <v>2</v>
      </c>
      <c r="E13285" s="81"/>
    </row>
    <row r="13286" spans="1:5" x14ac:dyDescent="0.25">
      <c r="A13286" s="458">
        <v>44352</v>
      </c>
      <c r="B13286" s="81" t="s">
        <v>13</v>
      </c>
      <c r="C13286" s="116" t="s">
        <v>1161</v>
      </c>
      <c r="D13286" s="459">
        <v>8</v>
      </c>
      <c r="E13286" s="81"/>
    </row>
    <row r="13287" spans="1:5" x14ac:dyDescent="0.25">
      <c r="A13287" s="458">
        <v>44352</v>
      </c>
      <c r="B13287" s="81" t="s">
        <v>13</v>
      </c>
      <c r="C13287" s="116" t="s">
        <v>803</v>
      </c>
      <c r="D13287" s="459">
        <v>1</v>
      </c>
      <c r="E13287" s="81"/>
    </row>
    <row r="13288" spans="1:5" x14ac:dyDescent="0.25">
      <c r="A13288" s="458">
        <v>44352</v>
      </c>
      <c r="B13288" s="81" t="s">
        <v>13</v>
      </c>
      <c r="C13288" s="116" t="s">
        <v>13</v>
      </c>
      <c r="D13288" s="459">
        <v>29</v>
      </c>
      <c r="E13288" s="81"/>
    </row>
    <row r="13289" spans="1:5" x14ac:dyDescent="0.25">
      <c r="A13289" s="458">
        <v>44352</v>
      </c>
      <c r="B13289" s="81" t="s">
        <v>13</v>
      </c>
      <c r="C13289" s="116" t="s">
        <v>1163</v>
      </c>
      <c r="D13289" s="459">
        <v>1</v>
      </c>
      <c r="E13289" s="81"/>
    </row>
    <row r="13290" spans="1:5" x14ac:dyDescent="0.25">
      <c r="A13290" s="458">
        <v>44352</v>
      </c>
      <c r="B13290" s="81" t="s">
        <v>13</v>
      </c>
      <c r="C13290" s="116" t="s">
        <v>1165</v>
      </c>
      <c r="D13290" s="459">
        <v>1</v>
      </c>
      <c r="E13290" s="81"/>
    </row>
    <row r="13291" spans="1:5" x14ac:dyDescent="0.25">
      <c r="A13291" s="458">
        <v>44352</v>
      </c>
      <c r="B13291" s="81" t="s">
        <v>13</v>
      </c>
      <c r="C13291" s="116" t="s">
        <v>1167</v>
      </c>
      <c r="D13291" s="459">
        <v>6</v>
      </c>
      <c r="E13291" s="81"/>
    </row>
    <row r="13292" spans="1:5" x14ac:dyDescent="0.25">
      <c r="A13292" s="458">
        <v>44352</v>
      </c>
      <c r="B13292" s="81" t="s">
        <v>24</v>
      </c>
      <c r="C13292" s="116" t="s">
        <v>23</v>
      </c>
      <c r="D13292" s="459">
        <v>37</v>
      </c>
      <c r="E13292" s="81"/>
    </row>
    <row r="13293" spans="1:5" x14ac:dyDescent="0.25">
      <c r="A13293" s="458">
        <v>44352</v>
      </c>
      <c r="B13293" s="81" t="s">
        <v>24</v>
      </c>
      <c r="C13293" s="116" t="s">
        <v>2972</v>
      </c>
      <c r="D13293" s="459">
        <v>1</v>
      </c>
      <c r="E13293" s="81"/>
    </row>
    <row r="13294" spans="1:5" x14ac:dyDescent="0.25">
      <c r="A13294" s="458">
        <v>44352</v>
      </c>
      <c r="B13294" s="81" t="s">
        <v>24</v>
      </c>
      <c r="C13294" s="116" t="s">
        <v>24</v>
      </c>
      <c r="D13294" s="459">
        <v>14</v>
      </c>
      <c r="E13294" s="81"/>
    </row>
    <row r="13295" spans="1:5" x14ac:dyDescent="0.25">
      <c r="A13295" s="458">
        <v>44352</v>
      </c>
      <c r="B13295" s="81" t="s">
        <v>24</v>
      </c>
      <c r="C13295" s="116" t="s">
        <v>703</v>
      </c>
      <c r="D13295" s="459">
        <v>1</v>
      </c>
      <c r="E13295" s="81"/>
    </row>
    <row r="13296" spans="1:5" x14ac:dyDescent="0.25">
      <c r="A13296" s="458">
        <v>44352</v>
      </c>
      <c r="B13296" s="81" t="s">
        <v>24</v>
      </c>
      <c r="C13296" s="116" t="s">
        <v>924</v>
      </c>
      <c r="D13296" s="459">
        <v>2</v>
      </c>
      <c r="E13296" s="81"/>
    </row>
    <row r="13297" spans="1:5" x14ac:dyDescent="0.25">
      <c r="A13297" s="458">
        <v>44352</v>
      </c>
      <c r="B13297" s="81" t="s">
        <v>24</v>
      </c>
      <c r="C13297" s="116" t="s">
        <v>37</v>
      </c>
      <c r="D13297" s="459">
        <v>3</v>
      </c>
      <c r="E13297" s="81"/>
    </row>
    <row r="13298" spans="1:5" x14ac:dyDescent="0.25">
      <c r="A13298" s="458">
        <v>44352</v>
      </c>
      <c r="B13298" s="81" t="s">
        <v>47</v>
      </c>
      <c r="C13298" s="116" t="s">
        <v>1033</v>
      </c>
      <c r="D13298" s="459">
        <v>1</v>
      </c>
      <c r="E13298" s="81"/>
    </row>
    <row r="13299" spans="1:5" x14ac:dyDescent="0.25">
      <c r="A13299" s="458">
        <v>44352</v>
      </c>
      <c r="B13299" s="81" t="s">
        <v>47</v>
      </c>
      <c r="C13299" s="116" t="s">
        <v>47</v>
      </c>
      <c r="D13299" s="459">
        <v>8</v>
      </c>
      <c r="E13299" s="81"/>
    </row>
    <row r="13300" spans="1:5" x14ac:dyDescent="0.25">
      <c r="A13300" s="458">
        <v>44352</v>
      </c>
      <c r="B13300" s="81" t="s">
        <v>47</v>
      </c>
      <c r="C13300" s="116" t="s">
        <v>906</v>
      </c>
      <c r="D13300" s="459">
        <v>12</v>
      </c>
      <c r="E13300" s="81"/>
    </row>
    <row r="13301" spans="1:5" x14ac:dyDescent="0.25">
      <c r="A13301" s="458">
        <v>44352</v>
      </c>
      <c r="B13301" s="81" t="s">
        <v>48</v>
      </c>
      <c r="C13301" s="460" t="s">
        <v>1380</v>
      </c>
      <c r="D13301" s="459">
        <v>3</v>
      </c>
      <c r="E13301" s="81"/>
    </row>
    <row r="13302" spans="1:5" x14ac:dyDescent="0.25">
      <c r="A13302" s="458">
        <v>44352</v>
      </c>
      <c r="B13302" s="81" t="s">
        <v>7</v>
      </c>
      <c r="C13302" s="116" t="s">
        <v>1191</v>
      </c>
      <c r="D13302" s="459">
        <v>4</v>
      </c>
      <c r="E13302" s="81"/>
    </row>
    <row r="13303" spans="1:5" x14ac:dyDescent="0.25">
      <c r="A13303" s="458">
        <v>44352</v>
      </c>
      <c r="B13303" s="116" t="s">
        <v>7</v>
      </c>
      <c r="C13303" s="116" t="s">
        <v>7</v>
      </c>
      <c r="D13303" s="459">
        <v>37</v>
      </c>
      <c r="E13303" s="81"/>
    </row>
    <row r="13304" spans="1:5" x14ac:dyDescent="0.25">
      <c r="A13304" s="458">
        <v>44352</v>
      </c>
      <c r="B13304" s="81" t="s">
        <v>9</v>
      </c>
      <c r="C13304" s="116" t="s">
        <v>1192</v>
      </c>
      <c r="D13304" s="459">
        <v>6</v>
      </c>
      <c r="E13304" s="81"/>
    </row>
    <row r="13305" spans="1:5" x14ac:dyDescent="0.25">
      <c r="A13305" s="458">
        <v>44352</v>
      </c>
      <c r="B13305" s="81" t="s">
        <v>9</v>
      </c>
      <c r="C13305" s="116" t="s">
        <v>362</v>
      </c>
      <c r="D13305" s="459">
        <v>1</v>
      </c>
      <c r="E13305" s="81"/>
    </row>
    <row r="13306" spans="1:5" x14ac:dyDescent="0.25">
      <c r="A13306" s="458">
        <v>44352</v>
      </c>
      <c r="B13306" s="81" t="s">
        <v>9</v>
      </c>
      <c r="C13306" s="116" t="s">
        <v>9</v>
      </c>
      <c r="D13306" s="459">
        <v>80</v>
      </c>
      <c r="E13306" s="81"/>
    </row>
    <row r="13307" spans="1:5" x14ac:dyDescent="0.25">
      <c r="A13307" s="458">
        <v>44352</v>
      </c>
      <c r="B13307" s="81" t="s">
        <v>9</v>
      </c>
      <c r="C13307" s="116" t="s">
        <v>17</v>
      </c>
      <c r="D13307" s="459">
        <v>10</v>
      </c>
      <c r="E13307" s="81"/>
    </row>
    <row r="13308" spans="1:5" x14ac:dyDescent="0.25">
      <c r="A13308" s="458">
        <v>44352</v>
      </c>
      <c r="B13308" s="81" t="s">
        <v>9</v>
      </c>
      <c r="C13308" s="116" t="s">
        <v>1202</v>
      </c>
      <c r="D13308" s="459">
        <v>1</v>
      </c>
      <c r="E13308" s="81"/>
    </row>
    <row r="13309" spans="1:5" x14ac:dyDescent="0.25">
      <c r="A13309" s="458">
        <v>44352</v>
      </c>
      <c r="B13309" s="81" t="s">
        <v>9</v>
      </c>
      <c r="C13309" s="116" t="s">
        <v>143</v>
      </c>
      <c r="D13309" s="459">
        <v>14</v>
      </c>
      <c r="E13309" s="81"/>
    </row>
    <row r="13310" spans="1:5" x14ac:dyDescent="0.25">
      <c r="A13310" s="458">
        <v>44352</v>
      </c>
      <c r="B13310" s="116" t="s">
        <v>15</v>
      </c>
      <c r="C13310" s="116" t="s">
        <v>1139</v>
      </c>
      <c r="D13310" s="459">
        <v>3</v>
      </c>
      <c r="E13310" s="81"/>
    </row>
    <row r="13311" spans="1:5" x14ac:dyDescent="0.25">
      <c r="A13311" s="458">
        <v>44352</v>
      </c>
      <c r="B13311" s="116" t="s">
        <v>15</v>
      </c>
      <c r="C13311" s="116" t="s">
        <v>283</v>
      </c>
      <c r="D13311" s="459">
        <v>3</v>
      </c>
      <c r="E13311" s="81"/>
    </row>
    <row r="13312" spans="1:5" x14ac:dyDescent="0.25">
      <c r="A13312" s="458">
        <v>44352</v>
      </c>
      <c r="B13312" s="81" t="s">
        <v>11</v>
      </c>
      <c r="C13312" s="116" t="s">
        <v>64</v>
      </c>
      <c r="D13312" s="459">
        <v>1</v>
      </c>
      <c r="E13312" s="81"/>
    </row>
    <row r="13313" spans="1:5" x14ac:dyDescent="0.25">
      <c r="A13313" s="458">
        <v>44352</v>
      </c>
      <c r="B13313" s="81" t="s">
        <v>11</v>
      </c>
      <c r="C13313" s="116" t="s">
        <v>333</v>
      </c>
      <c r="D13313" s="459">
        <v>6</v>
      </c>
      <c r="E13313" s="81"/>
    </row>
    <row r="13314" spans="1:5" x14ac:dyDescent="0.25">
      <c r="A13314" s="458">
        <v>44352</v>
      </c>
      <c r="B13314" s="81" t="s">
        <v>11</v>
      </c>
      <c r="C13314" s="116" t="s">
        <v>1203</v>
      </c>
      <c r="D13314" s="459">
        <v>1</v>
      </c>
      <c r="E13314" s="81"/>
    </row>
    <row r="13315" spans="1:5" x14ac:dyDescent="0.25">
      <c r="A13315" s="458">
        <v>44352</v>
      </c>
      <c r="B13315" s="81" t="s">
        <v>11</v>
      </c>
      <c r="C13315" s="116" t="s">
        <v>11</v>
      </c>
      <c r="D13315" s="459">
        <v>7</v>
      </c>
      <c r="E13315" s="81"/>
    </row>
    <row r="13316" spans="1:5" x14ac:dyDescent="0.25">
      <c r="A13316" s="458">
        <v>44352</v>
      </c>
      <c r="B13316" s="81" t="s">
        <v>11</v>
      </c>
      <c r="C13316" s="116" t="s">
        <v>133</v>
      </c>
      <c r="D13316" s="459">
        <v>4</v>
      </c>
      <c r="E13316" s="81"/>
    </row>
    <row r="13317" spans="1:5" x14ac:dyDescent="0.25">
      <c r="A13317" s="458">
        <v>44352</v>
      </c>
      <c r="B13317" s="81" t="s">
        <v>12</v>
      </c>
      <c r="C13317" s="116" t="s">
        <v>1223</v>
      </c>
      <c r="D13317" s="459">
        <v>1</v>
      </c>
      <c r="E13317" s="81"/>
    </row>
    <row r="13318" spans="1:5" x14ac:dyDescent="0.25">
      <c r="A13318" s="458">
        <v>44352</v>
      </c>
      <c r="B13318" s="81" t="s">
        <v>12</v>
      </c>
      <c r="C13318" s="116" t="s">
        <v>12</v>
      </c>
      <c r="D13318" s="459">
        <v>15</v>
      </c>
      <c r="E13318" s="81"/>
    </row>
    <row r="13319" spans="1:5" x14ac:dyDescent="0.25">
      <c r="A13319" s="458">
        <v>44352</v>
      </c>
      <c r="B13319" s="81" t="s">
        <v>8</v>
      </c>
      <c r="C13319" s="116" t="s">
        <v>1226</v>
      </c>
      <c r="D13319" s="459">
        <v>3</v>
      </c>
      <c r="E13319" s="81"/>
    </row>
    <row r="13320" spans="1:5" x14ac:dyDescent="0.25">
      <c r="A13320" s="458">
        <v>44352</v>
      </c>
      <c r="B13320" s="81" t="s">
        <v>8</v>
      </c>
      <c r="C13320" s="116" t="s">
        <v>1228</v>
      </c>
      <c r="D13320" s="459">
        <v>1</v>
      </c>
      <c r="E13320" s="81"/>
    </row>
    <row r="13321" spans="1:5" x14ac:dyDescent="0.25">
      <c r="A13321" s="458">
        <v>44352</v>
      </c>
      <c r="B13321" s="81" t="s">
        <v>8</v>
      </c>
      <c r="C13321" s="116" t="s">
        <v>72</v>
      </c>
      <c r="D13321" s="459">
        <v>7</v>
      </c>
      <c r="E13321" s="81"/>
    </row>
    <row r="13322" spans="1:5" x14ac:dyDescent="0.25">
      <c r="A13322" s="458">
        <v>44352</v>
      </c>
      <c r="B13322" s="81" t="s">
        <v>8</v>
      </c>
      <c r="C13322" s="116" t="s">
        <v>1232</v>
      </c>
      <c r="D13322" s="459">
        <v>4</v>
      </c>
      <c r="E13322" s="81"/>
    </row>
    <row r="13323" spans="1:5" x14ac:dyDescent="0.25">
      <c r="A13323" s="458">
        <v>44352</v>
      </c>
      <c r="B13323" s="81" t="s">
        <v>8</v>
      </c>
      <c r="C13323" s="116" t="s">
        <v>58</v>
      </c>
      <c r="D13323" s="459">
        <v>14</v>
      </c>
      <c r="E13323" s="81"/>
    </row>
    <row r="13324" spans="1:5" x14ac:dyDescent="0.25">
      <c r="A13324" s="458">
        <v>44352</v>
      </c>
      <c r="B13324" s="81" t="s">
        <v>8</v>
      </c>
      <c r="C13324" s="116" t="s">
        <v>140</v>
      </c>
      <c r="D13324" s="459">
        <v>4</v>
      </c>
      <c r="E13324" s="81"/>
    </row>
    <row r="13325" spans="1:5" x14ac:dyDescent="0.25">
      <c r="A13325" s="458">
        <v>44352</v>
      </c>
      <c r="B13325" s="81" t="s">
        <v>8</v>
      </c>
      <c r="C13325" s="116" t="s">
        <v>132</v>
      </c>
      <c r="D13325" s="459">
        <v>3</v>
      </c>
      <c r="E13325" s="81"/>
    </row>
    <row r="13326" spans="1:5" x14ac:dyDescent="0.25">
      <c r="A13326" s="458">
        <v>44352</v>
      </c>
      <c r="B13326" s="81" t="s">
        <v>8</v>
      </c>
      <c r="C13326" s="116" t="s">
        <v>203</v>
      </c>
      <c r="D13326" s="459">
        <v>3</v>
      </c>
      <c r="E13326" s="81"/>
    </row>
    <row r="13327" spans="1:5" x14ac:dyDescent="0.25">
      <c r="A13327" s="458">
        <v>44352</v>
      </c>
      <c r="B13327" s="81" t="s">
        <v>8</v>
      </c>
      <c r="C13327" s="116" t="s">
        <v>40</v>
      </c>
      <c r="D13327" s="459">
        <v>4</v>
      </c>
      <c r="E13327" s="81"/>
    </row>
    <row r="13328" spans="1:5" x14ac:dyDescent="0.25">
      <c r="A13328" s="458">
        <v>44352</v>
      </c>
      <c r="B13328" s="81" t="s">
        <v>8</v>
      </c>
      <c r="C13328" s="116" t="s">
        <v>8</v>
      </c>
      <c r="D13328" s="459">
        <v>228</v>
      </c>
      <c r="E13328" s="81"/>
    </row>
    <row r="13329" spans="1:5" x14ac:dyDescent="0.25">
      <c r="A13329" s="458">
        <v>44352</v>
      </c>
      <c r="B13329" s="81" t="s">
        <v>8</v>
      </c>
      <c r="C13329" s="116" t="s">
        <v>185</v>
      </c>
      <c r="D13329" s="459">
        <v>1</v>
      </c>
      <c r="E13329" s="81"/>
    </row>
    <row r="13330" spans="1:5" x14ac:dyDescent="0.25">
      <c r="A13330" s="458">
        <v>44352</v>
      </c>
      <c r="B13330" s="81" t="s">
        <v>8</v>
      </c>
      <c r="C13330" s="116" t="s">
        <v>31</v>
      </c>
      <c r="D13330" s="459">
        <v>12</v>
      </c>
      <c r="E13330" s="81"/>
    </row>
    <row r="13331" spans="1:5" x14ac:dyDescent="0.25">
      <c r="A13331" s="458">
        <v>44352</v>
      </c>
      <c r="B13331" s="81" t="s">
        <v>8</v>
      </c>
      <c r="C13331" s="116" t="s">
        <v>79</v>
      </c>
      <c r="D13331" s="459">
        <v>4</v>
      </c>
      <c r="E13331" s="81"/>
    </row>
    <row r="13332" spans="1:5" x14ac:dyDescent="0.25">
      <c r="A13332" s="458">
        <v>44352</v>
      </c>
      <c r="B13332" s="81" t="s">
        <v>8</v>
      </c>
      <c r="C13332" s="116" t="s">
        <v>592</v>
      </c>
      <c r="D13332" s="459">
        <v>1</v>
      </c>
      <c r="E13332" s="81"/>
    </row>
    <row r="13333" spans="1:5" x14ac:dyDescent="0.25">
      <c r="A13333" s="458">
        <v>44352</v>
      </c>
      <c r="B13333" s="81" t="s">
        <v>8</v>
      </c>
      <c r="C13333" s="116" t="s">
        <v>1242</v>
      </c>
      <c r="D13333" s="459">
        <v>1</v>
      </c>
      <c r="E13333" s="81"/>
    </row>
    <row r="13334" spans="1:5" x14ac:dyDescent="0.25">
      <c r="A13334" s="458">
        <v>44352</v>
      </c>
      <c r="B13334" s="81" t="s">
        <v>8</v>
      </c>
      <c r="C13334" s="116" t="s">
        <v>110</v>
      </c>
      <c r="D13334" s="459">
        <v>7</v>
      </c>
      <c r="E13334" s="81"/>
    </row>
    <row r="13335" spans="1:5" x14ac:dyDescent="0.25">
      <c r="A13335" s="458">
        <v>44352</v>
      </c>
      <c r="B13335" s="81" t="s">
        <v>8</v>
      </c>
      <c r="C13335" s="116" t="s">
        <v>1026</v>
      </c>
      <c r="D13335" s="459">
        <v>1</v>
      </c>
      <c r="E13335" s="81"/>
    </row>
    <row r="13336" spans="1:5" x14ac:dyDescent="0.25">
      <c r="A13336" s="458">
        <v>44352</v>
      </c>
      <c r="B13336" s="81" t="s">
        <v>8</v>
      </c>
      <c r="C13336" s="116" t="s">
        <v>345</v>
      </c>
      <c r="D13336" s="459">
        <v>2</v>
      </c>
      <c r="E13336" s="81"/>
    </row>
    <row r="13337" spans="1:5" x14ac:dyDescent="0.25">
      <c r="A13337" s="458">
        <v>44352</v>
      </c>
      <c r="B13337" s="81" t="s">
        <v>49</v>
      </c>
      <c r="C13337" s="116" t="s">
        <v>49</v>
      </c>
      <c r="D13337" s="459">
        <v>6</v>
      </c>
      <c r="E13337" s="81"/>
    </row>
    <row r="13338" spans="1:5" x14ac:dyDescent="0.25">
      <c r="A13338" s="458">
        <v>44352</v>
      </c>
      <c r="B13338" s="81" t="s">
        <v>50</v>
      </c>
      <c r="C13338" s="116" t="s">
        <v>1250</v>
      </c>
      <c r="D13338" s="459">
        <v>7</v>
      </c>
      <c r="E13338" s="81"/>
    </row>
    <row r="13339" spans="1:5" x14ac:dyDescent="0.25">
      <c r="A13339" s="458">
        <v>44352</v>
      </c>
      <c r="B13339" s="81" t="s">
        <v>50</v>
      </c>
      <c r="C13339" s="116" t="s">
        <v>1140</v>
      </c>
      <c r="D13339" s="459">
        <v>7</v>
      </c>
      <c r="E13339" s="81"/>
    </row>
    <row r="13340" spans="1:5" x14ac:dyDescent="0.25">
      <c r="A13340" s="458">
        <v>44352</v>
      </c>
      <c r="B13340" s="81" t="s">
        <v>50</v>
      </c>
      <c r="C13340" s="116" t="s">
        <v>365</v>
      </c>
      <c r="D13340" s="459">
        <v>19</v>
      </c>
      <c r="E13340" s="81"/>
    </row>
    <row r="13341" spans="1:5" x14ac:dyDescent="0.25">
      <c r="A13341" s="458">
        <v>44352</v>
      </c>
      <c r="B13341" s="81" t="s">
        <v>27</v>
      </c>
      <c r="C13341" s="116" t="s">
        <v>139</v>
      </c>
      <c r="D13341" s="459">
        <v>8</v>
      </c>
      <c r="E13341" s="81"/>
    </row>
    <row r="13342" spans="1:5" x14ac:dyDescent="0.25">
      <c r="A13342" s="458">
        <v>44352</v>
      </c>
      <c r="B13342" s="81" t="s">
        <v>27</v>
      </c>
      <c r="C13342" s="116" t="s">
        <v>233</v>
      </c>
      <c r="D13342" s="459">
        <v>6</v>
      </c>
      <c r="E13342" s="81"/>
    </row>
    <row r="13343" spans="1:5" x14ac:dyDescent="0.25">
      <c r="A13343" s="458">
        <v>44352</v>
      </c>
      <c r="B13343" s="81" t="s">
        <v>27</v>
      </c>
      <c r="C13343" s="116" t="s">
        <v>43</v>
      </c>
      <c r="D13343" s="459">
        <v>47</v>
      </c>
      <c r="E13343" s="81"/>
    </row>
    <row r="13344" spans="1:5" x14ac:dyDescent="0.25">
      <c r="A13344" s="458">
        <v>44352</v>
      </c>
      <c r="B13344" s="81" t="s">
        <v>27</v>
      </c>
      <c r="C13344" s="116" t="s">
        <v>350</v>
      </c>
      <c r="D13344" s="459">
        <v>1</v>
      </c>
      <c r="E13344" s="81"/>
    </row>
    <row r="13345" spans="1:5" x14ac:dyDescent="0.25">
      <c r="A13345" s="458">
        <v>44352</v>
      </c>
      <c r="B13345" s="81" t="s">
        <v>27</v>
      </c>
      <c r="C13345" s="116" t="s">
        <v>928</v>
      </c>
      <c r="D13345" s="459">
        <v>3</v>
      </c>
      <c r="E13345" s="81"/>
    </row>
    <row r="13346" spans="1:5" x14ac:dyDescent="0.25">
      <c r="A13346" s="458">
        <v>44352</v>
      </c>
      <c r="B13346" s="81" t="s">
        <v>27</v>
      </c>
      <c r="C13346" s="116" t="s">
        <v>619</v>
      </c>
      <c r="D13346" s="459">
        <v>6</v>
      </c>
      <c r="E13346" s="81"/>
    </row>
    <row r="13347" spans="1:5" x14ac:dyDescent="0.25">
      <c r="A13347" s="458">
        <v>44352</v>
      </c>
      <c r="B13347" s="81" t="s">
        <v>27</v>
      </c>
      <c r="C13347" s="116" t="s">
        <v>707</v>
      </c>
      <c r="D13347" s="459">
        <v>3</v>
      </c>
      <c r="E13347" s="81"/>
    </row>
    <row r="13348" spans="1:5" x14ac:dyDescent="0.25">
      <c r="A13348" s="458">
        <v>44352</v>
      </c>
      <c r="B13348" s="81" t="s">
        <v>27</v>
      </c>
      <c r="C13348" s="116" t="s">
        <v>1257</v>
      </c>
      <c r="D13348" s="459">
        <v>1</v>
      </c>
      <c r="E13348" s="81"/>
    </row>
    <row r="13349" spans="1:5" x14ac:dyDescent="0.25">
      <c r="A13349" s="458">
        <v>44352</v>
      </c>
      <c r="B13349" s="81" t="s">
        <v>51</v>
      </c>
      <c r="C13349" s="81" t="s">
        <v>793</v>
      </c>
      <c r="D13349" s="459">
        <v>1</v>
      </c>
      <c r="E13349" s="81"/>
    </row>
    <row r="13350" spans="1:5" x14ac:dyDescent="0.25">
      <c r="A13350" s="458">
        <v>44352</v>
      </c>
      <c r="B13350" s="81" t="s">
        <v>51</v>
      </c>
      <c r="C13350" s="116" t="s">
        <v>998</v>
      </c>
      <c r="D13350" s="459">
        <v>2</v>
      </c>
      <c r="E13350" s="81"/>
    </row>
    <row r="13351" spans="1:5" x14ac:dyDescent="0.25">
      <c r="A13351" s="458">
        <v>44352</v>
      </c>
      <c r="B13351" s="81" t="s">
        <v>51</v>
      </c>
      <c r="C13351" s="116" t="s">
        <v>697</v>
      </c>
      <c r="D13351" s="459">
        <v>2</v>
      </c>
      <c r="E13351" s="81"/>
    </row>
    <row r="13352" spans="1:5" x14ac:dyDescent="0.25">
      <c r="A13352" s="458">
        <v>44352</v>
      </c>
      <c r="B13352" s="81" t="s">
        <v>51</v>
      </c>
      <c r="C13352" s="116" t="s">
        <v>677</v>
      </c>
      <c r="D13352" s="459">
        <v>2</v>
      </c>
      <c r="E13352" s="81"/>
    </row>
    <row r="13353" spans="1:5" x14ac:dyDescent="0.25">
      <c r="A13353" s="458">
        <v>44352</v>
      </c>
      <c r="B13353" s="81" t="s">
        <v>51</v>
      </c>
      <c r="C13353" s="116" t="s">
        <v>51</v>
      </c>
      <c r="D13353" s="459">
        <v>24</v>
      </c>
      <c r="E13353" s="81"/>
    </row>
    <row r="13354" spans="1:5" x14ac:dyDescent="0.25">
      <c r="A13354" s="458">
        <v>44352</v>
      </c>
      <c r="B13354" s="81" t="s">
        <v>10</v>
      </c>
      <c r="C13354" s="116" t="s">
        <v>1027</v>
      </c>
      <c r="D13354" s="459">
        <v>1</v>
      </c>
      <c r="E13354" s="81"/>
    </row>
    <row r="13355" spans="1:5" x14ac:dyDescent="0.25">
      <c r="A13355" s="458">
        <v>44352</v>
      </c>
      <c r="B13355" s="81" t="s">
        <v>10</v>
      </c>
      <c r="C13355" s="116" t="s">
        <v>10</v>
      </c>
      <c r="D13355" s="459">
        <v>21</v>
      </c>
      <c r="E13355" s="81"/>
    </row>
    <row r="13356" spans="1:5" x14ac:dyDescent="0.25">
      <c r="A13356" s="458">
        <v>44353</v>
      </c>
      <c r="B13356" s="81" t="s">
        <v>14</v>
      </c>
      <c r="C13356" s="81" t="s">
        <v>14</v>
      </c>
      <c r="D13356" s="459">
        <v>0</v>
      </c>
      <c r="E13356" s="81"/>
    </row>
    <row r="13357" spans="1:5" x14ac:dyDescent="0.25">
      <c r="A13357" s="458">
        <v>44353</v>
      </c>
      <c r="B13357" s="81" t="s">
        <v>20</v>
      </c>
      <c r="C13357" s="81" t="s">
        <v>20</v>
      </c>
      <c r="D13357" s="459">
        <v>0</v>
      </c>
      <c r="E13357" s="81"/>
    </row>
    <row r="13358" spans="1:5" x14ac:dyDescent="0.25">
      <c r="A13358" s="458">
        <v>44353</v>
      </c>
      <c r="B13358" s="81" t="s">
        <v>13</v>
      </c>
      <c r="C13358" s="81" t="s">
        <v>13</v>
      </c>
      <c r="D13358" s="459">
        <v>0</v>
      </c>
      <c r="E13358" s="81"/>
    </row>
    <row r="13359" spans="1:5" x14ac:dyDescent="0.25">
      <c r="A13359" s="458">
        <v>44353</v>
      </c>
      <c r="B13359" s="81" t="s">
        <v>24</v>
      </c>
      <c r="C13359" s="81" t="s">
        <v>24</v>
      </c>
      <c r="D13359" s="459">
        <v>0</v>
      </c>
      <c r="E13359" s="81"/>
    </row>
    <row r="13360" spans="1:5" x14ac:dyDescent="0.25">
      <c r="A13360" s="458">
        <v>44353</v>
      </c>
      <c r="B13360" s="81" t="s">
        <v>47</v>
      </c>
      <c r="C13360" s="81" t="s">
        <v>47</v>
      </c>
      <c r="D13360" s="459">
        <v>0</v>
      </c>
      <c r="E13360" s="81"/>
    </row>
    <row r="13361" spans="1:5" x14ac:dyDescent="0.25">
      <c r="A13361" s="458">
        <v>44353</v>
      </c>
      <c r="B13361" s="81" t="s">
        <v>48</v>
      </c>
      <c r="C13361" s="81" t="s">
        <v>48</v>
      </c>
      <c r="D13361" s="459">
        <v>0</v>
      </c>
      <c r="E13361" s="81"/>
    </row>
    <row r="13362" spans="1:5" x14ac:dyDescent="0.25">
      <c r="A13362" s="458">
        <v>44353</v>
      </c>
      <c r="B13362" s="81" t="s">
        <v>7</v>
      </c>
      <c r="C13362" s="81" t="s">
        <v>7</v>
      </c>
      <c r="D13362" s="459">
        <v>0</v>
      </c>
      <c r="E13362" s="81"/>
    </row>
    <row r="13363" spans="1:5" x14ac:dyDescent="0.25">
      <c r="A13363" s="458">
        <v>44353</v>
      </c>
      <c r="B13363" s="81" t="s">
        <v>9</v>
      </c>
      <c r="C13363" s="81" t="s">
        <v>9</v>
      </c>
      <c r="D13363" s="459">
        <v>0</v>
      </c>
      <c r="E13363" s="81"/>
    </row>
    <row r="13364" spans="1:5" x14ac:dyDescent="0.25">
      <c r="A13364" s="458">
        <v>44353</v>
      </c>
      <c r="B13364" s="81" t="s">
        <v>15</v>
      </c>
      <c r="C13364" s="81" t="s">
        <v>15</v>
      </c>
      <c r="D13364" s="459">
        <v>0</v>
      </c>
      <c r="E13364" s="81"/>
    </row>
    <row r="13365" spans="1:5" x14ac:dyDescent="0.25">
      <c r="A13365" s="458">
        <v>44353</v>
      </c>
      <c r="B13365" s="81" t="s">
        <v>11</v>
      </c>
      <c r="C13365" s="81" t="s">
        <v>11</v>
      </c>
      <c r="D13365" s="459">
        <v>0</v>
      </c>
      <c r="E13365" s="81"/>
    </row>
    <row r="13366" spans="1:5" x14ac:dyDescent="0.25">
      <c r="A13366" s="458">
        <v>44353</v>
      </c>
      <c r="B13366" s="81" t="s">
        <v>12</v>
      </c>
      <c r="C13366" s="81" t="s">
        <v>12</v>
      </c>
      <c r="D13366" s="459">
        <v>0</v>
      </c>
      <c r="E13366" s="81"/>
    </row>
    <row r="13367" spans="1:5" x14ac:dyDescent="0.25">
      <c r="A13367" s="458">
        <v>44353</v>
      </c>
      <c r="B13367" s="81" t="s">
        <v>8</v>
      </c>
      <c r="C13367" s="81" t="s">
        <v>8</v>
      </c>
      <c r="D13367" s="459">
        <v>0</v>
      </c>
      <c r="E13367" s="81"/>
    </row>
    <row r="13368" spans="1:5" x14ac:dyDescent="0.25">
      <c r="A13368" s="458">
        <v>44353</v>
      </c>
      <c r="B13368" s="81" t="s">
        <v>49</v>
      </c>
      <c r="C13368" s="81" t="s">
        <v>49</v>
      </c>
      <c r="D13368" s="459">
        <v>0</v>
      </c>
      <c r="E13368" s="81"/>
    </row>
    <row r="13369" spans="1:5" x14ac:dyDescent="0.25">
      <c r="A13369" s="458">
        <v>44353</v>
      </c>
      <c r="B13369" s="81" t="s">
        <v>50</v>
      </c>
      <c r="C13369" s="116" t="s">
        <v>365</v>
      </c>
      <c r="D13369" s="459">
        <v>0</v>
      </c>
      <c r="E13369" s="81"/>
    </row>
    <row r="13370" spans="1:5" x14ac:dyDescent="0.25">
      <c r="A13370" s="458">
        <v>44353</v>
      </c>
      <c r="B13370" s="81" t="s">
        <v>27</v>
      </c>
      <c r="C13370" s="116" t="s">
        <v>43</v>
      </c>
      <c r="D13370" s="459">
        <v>0</v>
      </c>
      <c r="E13370" s="81"/>
    </row>
    <row r="13371" spans="1:5" x14ac:dyDescent="0.25">
      <c r="A13371" s="458">
        <v>44353</v>
      </c>
      <c r="B13371" s="81" t="s">
        <v>51</v>
      </c>
      <c r="C13371" s="81" t="s">
        <v>51</v>
      </c>
      <c r="D13371" s="459">
        <v>0</v>
      </c>
      <c r="E13371" s="81"/>
    </row>
    <row r="13372" spans="1:5" x14ac:dyDescent="0.25">
      <c r="A13372" s="458">
        <v>44353</v>
      </c>
      <c r="B13372" s="81" t="s">
        <v>10</v>
      </c>
      <c r="C13372" s="81" t="s">
        <v>10</v>
      </c>
      <c r="D13372" s="459">
        <v>0</v>
      </c>
      <c r="E13372" s="81"/>
    </row>
    <row r="13373" spans="1:5" x14ac:dyDescent="0.25">
      <c r="A13373" s="458">
        <v>44354</v>
      </c>
      <c r="B13373" s="81" t="s">
        <v>14</v>
      </c>
      <c r="C13373" s="81" t="s">
        <v>14</v>
      </c>
      <c r="D13373" s="459">
        <v>41</v>
      </c>
      <c r="E13373" s="81"/>
    </row>
    <row r="13374" spans="1:5" x14ac:dyDescent="0.25">
      <c r="A13374" s="458">
        <v>44354</v>
      </c>
      <c r="B13374" s="81" t="s">
        <v>14</v>
      </c>
      <c r="C13374" s="81" t="s">
        <v>1150</v>
      </c>
      <c r="D13374" s="459">
        <v>1</v>
      </c>
      <c r="E13374" s="81"/>
    </row>
    <row r="13375" spans="1:5" x14ac:dyDescent="0.25">
      <c r="A13375" s="458">
        <v>44354</v>
      </c>
      <c r="B13375" s="81" t="s">
        <v>14</v>
      </c>
      <c r="C13375" s="81" t="s">
        <v>16</v>
      </c>
      <c r="D13375" s="459">
        <v>25</v>
      </c>
      <c r="E13375" s="81"/>
    </row>
    <row r="13376" spans="1:5" x14ac:dyDescent="0.25">
      <c r="A13376" s="458">
        <v>44354</v>
      </c>
      <c r="B13376" s="81" t="s">
        <v>14</v>
      </c>
      <c r="C13376" s="81" t="s">
        <v>794</v>
      </c>
      <c r="D13376" s="459">
        <v>2</v>
      </c>
      <c r="E13376" s="81"/>
    </row>
    <row r="13377" spans="1:5" x14ac:dyDescent="0.25">
      <c r="A13377" s="458">
        <v>44354</v>
      </c>
      <c r="B13377" s="81" t="s">
        <v>14</v>
      </c>
      <c r="C13377" s="81" t="s">
        <v>84</v>
      </c>
      <c r="D13377" s="459">
        <v>12</v>
      </c>
      <c r="E13377" s="81"/>
    </row>
    <row r="13378" spans="1:5" x14ac:dyDescent="0.25">
      <c r="A13378" s="458">
        <v>44354</v>
      </c>
      <c r="B13378" s="81" t="s">
        <v>20</v>
      </c>
      <c r="C13378" s="81" t="s">
        <v>1031</v>
      </c>
      <c r="D13378" s="459">
        <v>1</v>
      </c>
      <c r="E13378" s="81"/>
    </row>
    <row r="13379" spans="1:5" x14ac:dyDescent="0.25">
      <c r="A13379" s="458">
        <v>44354</v>
      </c>
      <c r="B13379" s="81" t="s">
        <v>20</v>
      </c>
      <c r="C13379" s="81" t="s">
        <v>1151</v>
      </c>
      <c r="D13379" s="459">
        <v>8</v>
      </c>
      <c r="E13379" s="81"/>
    </row>
    <row r="13380" spans="1:5" x14ac:dyDescent="0.25">
      <c r="A13380" s="458">
        <v>44354</v>
      </c>
      <c r="B13380" s="81" t="s">
        <v>20</v>
      </c>
      <c r="C13380" s="116" t="s">
        <v>1152</v>
      </c>
      <c r="D13380" s="459">
        <v>4</v>
      </c>
      <c r="E13380" s="81"/>
    </row>
    <row r="13381" spans="1:5" x14ac:dyDescent="0.25">
      <c r="A13381" s="458">
        <v>44354</v>
      </c>
      <c r="B13381" s="81" t="s">
        <v>20</v>
      </c>
      <c r="C13381" s="81" t="s">
        <v>20</v>
      </c>
      <c r="D13381" s="459">
        <v>200</v>
      </c>
      <c r="E13381" s="81"/>
    </row>
    <row r="13382" spans="1:5" x14ac:dyDescent="0.25">
      <c r="A13382" s="458">
        <v>44354</v>
      </c>
      <c r="B13382" s="81" t="s">
        <v>20</v>
      </c>
      <c r="C13382" s="81" t="s">
        <v>1155</v>
      </c>
      <c r="D13382" s="459">
        <v>1</v>
      </c>
      <c r="E13382" s="81"/>
    </row>
    <row r="13383" spans="1:5" x14ac:dyDescent="0.25">
      <c r="A13383" s="458">
        <v>44354</v>
      </c>
      <c r="B13383" s="81" t="s">
        <v>20</v>
      </c>
      <c r="C13383" s="81" t="s">
        <v>909</v>
      </c>
      <c r="D13383" s="459">
        <v>1</v>
      </c>
      <c r="E13383" s="81"/>
    </row>
    <row r="13384" spans="1:5" x14ac:dyDescent="0.25">
      <c r="A13384" s="458">
        <v>44354</v>
      </c>
      <c r="B13384" s="81" t="s">
        <v>20</v>
      </c>
      <c r="C13384" s="81" t="s">
        <v>363</v>
      </c>
      <c r="D13384" s="459">
        <v>2</v>
      </c>
      <c r="E13384" s="81"/>
    </row>
    <row r="13385" spans="1:5" x14ac:dyDescent="0.25">
      <c r="A13385" s="458">
        <v>44354</v>
      </c>
      <c r="B13385" s="81" t="s">
        <v>20</v>
      </c>
      <c r="C13385" s="81" t="s">
        <v>648</v>
      </c>
      <c r="D13385" s="459">
        <v>3</v>
      </c>
      <c r="E13385" s="81"/>
    </row>
    <row r="13386" spans="1:5" x14ac:dyDescent="0.25">
      <c r="A13386" s="458">
        <v>44354</v>
      </c>
      <c r="B13386" s="81" t="s">
        <v>13</v>
      </c>
      <c r="C13386" s="81" t="s">
        <v>93</v>
      </c>
      <c r="D13386" s="459">
        <v>2</v>
      </c>
      <c r="E13386" s="81"/>
    </row>
    <row r="13387" spans="1:5" x14ac:dyDescent="0.25">
      <c r="A13387" s="458">
        <v>44354</v>
      </c>
      <c r="B13387" s="81" t="s">
        <v>13</v>
      </c>
      <c r="C13387" s="81" t="s">
        <v>1157</v>
      </c>
      <c r="D13387" s="459">
        <v>2</v>
      </c>
      <c r="E13387" s="81"/>
    </row>
    <row r="13388" spans="1:5" x14ac:dyDescent="0.25">
      <c r="A13388" s="458">
        <v>44354</v>
      </c>
      <c r="B13388" s="81" t="s">
        <v>13</v>
      </c>
      <c r="C13388" s="81" t="s">
        <v>1161</v>
      </c>
      <c r="D13388" s="459">
        <v>1</v>
      </c>
      <c r="E13388" s="81"/>
    </row>
    <row r="13389" spans="1:5" x14ac:dyDescent="0.25">
      <c r="A13389" s="458">
        <v>44354</v>
      </c>
      <c r="B13389" s="81" t="s">
        <v>13</v>
      </c>
      <c r="C13389" s="81" t="s">
        <v>1162</v>
      </c>
      <c r="D13389" s="459">
        <v>1</v>
      </c>
      <c r="E13389" s="81"/>
    </row>
    <row r="13390" spans="1:5" x14ac:dyDescent="0.25">
      <c r="A13390" s="458">
        <v>44354</v>
      </c>
      <c r="B13390" s="81" t="s">
        <v>13</v>
      </c>
      <c r="C13390" s="116" t="s">
        <v>13</v>
      </c>
      <c r="D13390" s="459">
        <v>21</v>
      </c>
      <c r="E13390" s="81"/>
    </row>
    <row r="13391" spans="1:5" x14ac:dyDescent="0.25">
      <c r="A13391" s="458">
        <v>44354</v>
      </c>
      <c r="B13391" s="81" t="s">
        <v>13</v>
      </c>
      <c r="C13391" s="116" t="s">
        <v>1308</v>
      </c>
      <c r="D13391" s="459">
        <v>1</v>
      </c>
      <c r="E13391" s="81"/>
    </row>
    <row r="13392" spans="1:5" x14ac:dyDescent="0.25">
      <c r="A13392" s="458">
        <v>44354</v>
      </c>
      <c r="B13392" s="81" t="s">
        <v>13</v>
      </c>
      <c r="C13392" s="116" t="s">
        <v>1165</v>
      </c>
      <c r="D13392" s="459">
        <v>7</v>
      </c>
      <c r="E13392" s="81"/>
    </row>
    <row r="13393" spans="1:5" x14ac:dyDescent="0.25">
      <c r="A13393" s="458">
        <v>44354</v>
      </c>
      <c r="B13393" s="81" t="s">
        <v>13</v>
      </c>
      <c r="C13393" s="116" t="s">
        <v>1167</v>
      </c>
      <c r="D13393" s="459">
        <v>8</v>
      </c>
      <c r="E13393" s="81"/>
    </row>
    <row r="13394" spans="1:5" x14ac:dyDescent="0.25">
      <c r="A13394" s="458">
        <v>44354</v>
      </c>
      <c r="B13394" s="81" t="s">
        <v>24</v>
      </c>
      <c r="C13394" s="116" t="s">
        <v>23</v>
      </c>
      <c r="D13394" s="459">
        <v>54</v>
      </c>
      <c r="E13394" s="81"/>
    </row>
    <row r="13395" spans="1:5" x14ac:dyDescent="0.25">
      <c r="A13395" s="458">
        <v>44354</v>
      </c>
      <c r="B13395" s="81" t="s">
        <v>24</v>
      </c>
      <c r="C13395" s="116" t="s">
        <v>24</v>
      </c>
      <c r="D13395" s="459">
        <v>7</v>
      </c>
      <c r="E13395" s="81"/>
    </row>
    <row r="13396" spans="1:5" x14ac:dyDescent="0.25">
      <c r="A13396" s="458">
        <v>44354</v>
      </c>
      <c r="B13396" s="81" t="s">
        <v>24</v>
      </c>
      <c r="C13396" s="116" t="s">
        <v>924</v>
      </c>
      <c r="D13396" s="459">
        <v>2</v>
      </c>
      <c r="E13396" s="81"/>
    </row>
    <row r="13397" spans="1:5" x14ac:dyDescent="0.25">
      <c r="A13397" s="458">
        <v>44354</v>
      </c>
      <c r="B13397" s="81" t="s">
        <v>24</v>
      </c>
      <c r="C13397" s="116" t="s">
        <v>1182</v>
      </c>
      <c r="D13397" s="459">
        <v>13</v>
      </c>
      <c r="E13397" s="81"/>
    </row>
    <row r="13398" spans="1:5" x14ac:dyDescent="0.25">
      <c r="A13398" s="458">
        <v>44354</v>
      </c>
      <c r="B13398" s="81" t="s">
        <v>47</v>
      </c>
      <c r="C13398" s="116" t="s">
        <v>47</v>
      </c>
      <c r="D13398" s="459">
        <v>18</v>
      </c>
      <c r="E13398" s="81"/>
    </row>
    <row r="13399" spans="1:5" x14ac:dyDescent="0.25">
      <c r="A13399" s="458">
        <v>44354</v>
      </c>
      <c r="B13399" s="81" t="s">
        <v>47</v>
      </c>
      <c r="C13399" s="116" t="s">
        <v>1042</v>
      </c>
      <c r="D13399" s="459">
        <v>1</v>
      </c>
      <c r="E13399" s="81"/>
    </row>
    <row r="13400" spans="1:5" x14ac:dyDescent="0.25">
      <c r="A13400" s="458">
        <v>44354</v>
      </c>
      <c r="B13400" s="81" t="s">
        <v>47</v>
      </c>
      <c r="C13400" s="116" t="s">
        <v>906</v>
      </c>
      <c r="D13400" s="459">
        <v>2</v>
      </c>
      <c r="E13400" s="81"/>
    </row>
    <row r="13401" spans="1:5" x14ac:dyDescent="0.25">
      <c r="A13401" s="458">
        <v>44354</v>
      </c>
      <c r="B13401" s="81" t="s">
        <v>48</v>
      </c>
      <c r="C13401" s="460" t="s">
        <v>1380</v>
      </c>
      <c r="D13401" s="459">
        <v>16</v>
      </c>
      <c r="E13401" s="81"/>
    </row>
    <row r="13402" spans="1:5" x14ac:dyDescent="0.25">
      <c r="A13402" s="458">
        <v>44354</v>
      </c>
      <c r="B13402" s="81" t="s">
        <v>7</v>
      </c>
      <c r="C13402" s="81" t="s">
        <v>7</v>
      </c>
      <c r="D13402" s="459">
        <v>59</v>
      </c>
      <c r="E13402" s="81"/>
    </row>
    <row r="13403" spans="1:5" x14ac:dyDescent="0.25">
      <c r="A13403" s="458">
        <v>44354</v>
      </c>
      <c r="B13403" s="81" t="s">
        <v>9</v>
      </c>
      <c r="C13403" s="116" t="s">
        <v>1192</v>
      </c>
      <c r="D13403" s="459">
        <v>2</v>
      </c>
      <c r="E13403" s="81"/>
    </row>
    <row r="13404" spans="1:5" x14ac:dyDescent="0.25">
      <c r="A13404" s="458">
        <v>44354</v>
      </c>
      <c r="B13404" s="81" t="s">
        <v>9</v>
      </c>
      <c r="C13404" s="460" t="s">
        <v>1414</v>
      </c>
      <c r="D13404" s="459">
        <v>1</v>
      </c>
      <c r="E13404" s="81"/>
    </row>
    <row r="13405" spans="1:5" x14ac:dyDescent="0.25">
      <c r="A13405" s="458">
        <v>44354</v>
      </c>
      <c r="B13405" s="81" t="s">
        <v>9</v>
      </c>
      <c r="C13405" s="116" t="s">
        <v>9</v>
      </c>
      <c r="D13405" s="459">
        <v>97</v>
      </c>
      <c r="E13405" s="81"/>
    </row>
    <row r="13406" spans="1:5" x14ac:dyDescent="0.25">
      <c r="A13406" s="458">
        <v>44354</v>
      </c>
      <c r="B13406" s="81" t="s">
        <v>9</v>
      </c>
      <c r="C13406" s="116" t="s">
        <v>17</v>
      </c>
      <c r="D13406" s="459">
        <v>14</v>
      </c>
      <c r="E13406" s="81"/>
    </row>
    <row r="13407" spans="1:5" x14ac:dyDescent="0.25">
      <c r="A13407" s="458">
        <v>44354</v>
      </c>
      <c r="B13407" s="81" t="s">
        <v>9</v>
      </c>
      <c r="C13407" s="116" t="s">
        <v>1202</v>
      </c>
      <c r="D13407" s="459">
        <v>1</v>
      </c>
      <c r="E13407" s="81"/>
    </row>
    <row r="13408" spans="1:5" x14ac:dyDescent="0.25">
      <c r="A13408" s="458">
        <v>44354</v>
      </c>
      <c r="B13408" s="81" t="s">
        <v>9</v>
      </c>
      <c r="C13408" s="116" t="s">
        <v>143</v>
      </c>
      <c r="D13408" s="459">
        <v>18</v>
      </c>
      <c r="E13408" s="81"/>
    </row>
    <row r="13409" spans="1:5" x14ac:dyDescent="0.25">
      <c r="A13409" s="458">
        <v>44354</v>
      </c>
      <c r="B13409" s="81" t="s">
        <v>15</v>
      </c>
      <c r="C13409" s="116" t="s">
        <v>1139</v>
      </c>
      <c r="D13409" s="459">
        <v>3</v>
      </c>
      <c r="E13409" s="81"/>
    </row>
    <row r="13410" spans="1:5" x14ac:dyDescent="0.25">
      <c r="A13410" s="458">
        <v>44354</v>
      </c>
      <c r="B13410" s="81" t="s">
        <v>15</v>
      </c>
      <c r="C13410" s="116" t="s">
        <v>1008</v>
      </c>
      <c r="D13410" s="459">
        <v>1</v>
      </c>
      <c r="E13410" s="81"/>
    </row>
    <row r="13411" spans="1:5" x14ac:dyDescent="0.25">
      <c r="A13411" s="458">
        <v>44354</v>
      </c>
      <c r="B13411" s="81" t="s">
        <v>15</v>
      </c>
      <c r="C13411" s="116" t="s">
        <v>283</v>
      </c>
      <c r="D13411" s="459">
        <v>6</v>
      </c>
      <c r="E13411" s="81"/>
    </row>
    <row r="13412" spans="1:5" x14ac:dyDescent="0.25">
      <c r="A13412" s="458">
        <v>44354</v>
      </c>
      <c r="B13412" s="81" t="s">
        <v>11</v>
      </c>
      <c r="C13412" s="116" t="s">
        <v>64</v>
      </c>
      <c r="D13412" s="459">
        <v>3</v>
      </c>
      <c r="E13412" s="81"/>
    </row>
    <row r="13413" spans="1:5" x14ac:dyDescent="0.25">
      <c r="A13413" s="458">
        <v>44354</v>
      </c>
      <c r="B13413" s="81" t="s">
        <v>11</v>
      </c>
      <c r="C13413" s="116" t="s">
        <v>333</v>
      </c>
      <c r="D13413" s="459">
        <v>9</v>
      </c>
      <c r="E13413" s="81"/>
    </row>
    <row r="13414" spans="1:5" x14ac:dyDescent="0.25">
      <c r="A13414" s="458">
        <v>44354</v>
      </c>
      <c r="B13414" s="81" t="s">
        <v>11</v>
      </c>
      <c r="C13414" s="116" t="s">
        <v>11</v>
      </c>
      <c r="D13414" s="459">
        <v>41</v>
      </c>
      <c r="E13414" s="81"/>
    </row>
    <row r="13415" spans="1:5" x14ac:dyDescent="0.25">
      <c r="A13415" s="458">
        <v>44354</v>
      </c>
      <c r="B13415" s="81" t="s">
        <v>11</v>
      </c>
      <c r="C13415" s="116" t="s">
        <v>862</v>
      </c>
      <c r="D13415" s="459">
        <v>1</v>
      </c>
      <c r="E13415" s="81"/>
    </row>
    <row r="13416" spans="1:5" x14ac:dyDescent="0.25">
      <c r="A13416" s="458">
        <v>44354</v>
      </c>
      <c r="B13416" s="81" t="s">
        <v>11</v>
      </c>
      <c r="C13416" s="116" t="s">
        <v>133</v>
      </c>
      <c r="D13416" s="459">
        <v>19</v>
      </c>
      <c r="E13416" s="81"/>
    </row>
    <row r="13417" spans="1:5" x14ac:dyDescent="0.25">
      <c r="A13417" s="458">
        <v>44354</v>
      </c>
      <c r="B13417" s="81" t="s">
        <v>11</v>
      </c>
      <c r="C13417" s="116" t="s">
        <v>1024</v>
      </c>
      <c r="D13417" s="459">
        <v>2</v>
      </c>
      <c r="E13417" s="81"/>
    </row>
    <row r="13418" spans="1:5" x14ac:dyDescent="0.25">
      <c r="A13418" s="458">
        <v>44354</v>
      </c>
      <c r="B13418" s="81" t="s">
        <v>12</v>
      </c>
      <c r="C13418" s="116" t="s">
        <v>73</v>
      </c>
      <c r="D13418" s="459">
        <v>2</v>
      </c>
      <c r="E13418" s="81"/>
    </row>
    <row r="13419" spans="1:5" x14ac:dyDescent="0.25">
      <c r="A13419" s="458">
        <v>44354</v>
      </c>
      <c r="B13419" s="81" t="s">
        <v>12</v>
      </c>
      <c r="C13419" s="116" t="s">
        <v>937</v>
      </c>
      <c r="D13419" s="459">
        <v>1</v>
      </c>
      <c r="E13419" s="81"/>
    </row>
    <row r="13420" spans="1:5" x14ac:dyDescent="0.25">
      <c r="A13420" s="458">
        <v>44354</v>
      </c>
      <c r="B13420" s="81" t="s">
        <v>12</v>
      </c>
      <c r="C13420" s="116" t="s">
        <v>1223</v>
      </c>
      <c r="D13420" s="459">
        <v>3</v>
      </c>
      <c r="E13420" s="81"/>
    </row>
    <row r="13421" spans="1:5" x14ac:dyDescent="0.25">
      <c r="A13421" s="458">
        <v>44354</v>
      </c>
      <c r="B13421" s="81" t="s">
        <v>12</v>
      </c>
      <c r="C13421" s="116" t="s">
        <v>1224</v>
      </c>
      <c r="D13421" s="459">
        <v>3</v>
      </c>
      <c r="E13421" s="81"/>
    </row>
    <row r="13422" spans="1:5" x14ac:dyDescent="0.25">
      <c r="A13422" s="458">
        <v>44354</v>
      </c>
      <c r="B13422" s="81" t="s">
        <v>12</v>
      </c>
      <c r="C13422" s="116" t="s">
        <v>12</v>
      </c>
      <c r="D13422" s="459">
        <v>21</v>
      </c>
      <c r="E13422" s="81"/>
    </row>
    <row r="13423" spans="1:5" x14ac:dyDescent="0.25">
      <c r="A13423" s="458">
        <v>44354</v>
      </c>
      <c r="B13423" s="81" t="s">
        <v>12</v>
      </c>
      <c r="C13423" s="116" t="s">
        <v>688</v>
      </c>
      <c r="D13423" s="459">
        <v>1</v>
      </c>
      <c r="E13423" s="81"/>
    </row>
    <row r="13424" spans="1:5" x14ac:dyDescent="0.25">
      <c r="A13424" s="458">
        <v>44354</v>
      </c>
      <c r="B13424" s="81" t="s">
        <v>8</v>
      </c>
      <c r="C13424" s="116" t="s">
        <v>72</v>
      </c>
      <c r="D13424" s="459">
        <v>10</v>
      </c>
      <c r="E13424" s="81"/>
    </row>
    <row r="13425" spans="1:5" x14ac:dyDescent="0.25">
      <c r="A13425" s="458">
        <v>44354</v>
      </c>
      <c r="B13425" s="81" t="s">
        <v>8</v>
      </c>
      <c r="C13425" s="116" t="s">
        <v>1232</v>
      </c>
      <c r="D13425" s="459">
        <v>7</v>
      </c>
      <c r="E13425" s="81"/>
    </row>
    <row r="13426" spans="1:5" x14ac:dyDescent="0.25">
      <c r="A13426" s="458">
        <v>44354</v>
      </c>
      <c r="B13426" s="81" t="s">
        <v>8</v>
      </c>
      <c r="C13426" s="116" t="s">
        <v>1233</v>
      </c>
      <c r="D13426" s="459">
        <v>1</v>
      </c>
      <c r="E13426" s="81"/>
    </row>
    <row r="13427" spans="1:5" x14ac:dyDescent="0.25">
      <c r="A13427" s="458">
        <v>44354</v>
      </c>
      <c r="B13427" s="81" t="s">
        <v>8</v>
      </c>
      <c r="C13427" s="116" t="s">
        <v>1234</v>
      </c>
      <c r="D13427" s="459">
        <v>1</v>
      </c>
      <c r="E13427" s="81"/>
    </row>
    <row r="13428" spans="1:5" x14ac:dyDescent="0.25">
      <c r="A13428" s="458">
        <v>44354</v>
      </c>
      <c r="B13428" s="81" t="s">
        <v>8</v>
      </c>
      <c r="C13428" s="116" t="s">
        <v>58</v>
      </c>
      <c r="D13428" s="459">
        <v>29</v>
      </c>
      <c r="E13428" s="81"/>
    </row>
    <row r="13429" spans="1:5" x14ac:dyDescent="0.25">
      <c r="A13429" s="458">
        <v>44354</v>
      </c>
      <c r="B13429" s="81" t="s">
        <v>8</v>
      </c>
      <c r="C13429" s="116" t="s">
        <v>113</v>
      </c>
      <c r="D13429" s="459">
        <v>1</v>
      </c>
      <c r="E13429" s="81"/>
    </row>
    <row r="13430" spans="1:5" x14ac:dyDescent="0.25">
      <c r="A13430" s="458">
        <v>44354</v>
      </c>
      <c r="B13430" s="81" t="s">
        <v>8</v>
      </c>
      <c r="C13430" s="116" t="s">
        <v>140</v>
      </c>
      <c r="D13430" s="459">
        <v>2</v>
      </c>
      <c r="E13430" s="81"/>
    </row>
    <row r="13431" spans="1:5" x14ac:dyDescent="0.25">
      <c r="A13431" s="458">
        <v>44354</v>
      </c>
      <c r="B13431" s="81" t="s">
        <v>8</v>
      </c>
      <c r="C13431" s="116" t="s">
        <v>132</v>
      </c>
      <c r="D13431" s="459">
        <v>8</v>
      </c>
      <c r="E13431" s="81"/>
    </row>
    <row r="13432" spans="1:5" x14ac:dyDescent="0.25">
      <c r="A13432" s="458">
        <v>44354</v>
      </c>
      <c r="B13432" s="81" t="s">
        <v>8</v>
      </c>
      <c r="C13432" s="116" t="s">
        <v>232</v>
      </c>
      <c r="D13432" s="459">
        <v>1</v>
      </c>
      <c r="E13432" s="81"/>
    </row>
    <row r="13433" spans="1:5" x14ac:dyDescent="0.25">
      <c r="A13433" s="458">
        <v>44354</v>
      </c>
      <c r="B13433" s="81" t="s">
        <v>8</v>
      </c>
      <c r="C13433" s="116" t="s">
        <v>1030</v>
      </c>
      <c r="D13433" s="459">
        <v>1</v>
      </c>
      <c r="E13433" s="81"/>
    </row>
    <row r="13434" spans="1:5" x14ac:dyDescent="0.25">
      <c r="A13434" s="458">
        <v>44354</v>
      </c>
      <c r="B13434" s="81" t="s">
        <v>8</v>
      </c>
      <c r="C13434" s="116" t="s">
        <v>203</v>
      </c>
      <c r="D13434" s="459">
        <v>7</v>
      </c>
      <c r="E13434" s="81"/>
    </row>
    <row r="13435" spans="1:5" x14ac:dyDescent="0.25">
      <c r="A13435" s="458">
        <v>44354</v>
      </c>
      <c r="B13435" s="81" t="s">
        <v>8</v>
      </c>
      <c r="C13435" s="116" t="s">
        <v>40</v>
      </c>
      <c r="D13435" s="459">
        <v>5</v>
      </c>
      <c r="E13435" s="81"/>
    </row>
    <row r="13436" spans="1:5" x14ac:dyDescent="0.25">
      <c r="A13436" s="458">
        <v>44354</v>
      </c>
      <c r="B13436" s="81" t="s">
        <v>8</v>
      </c>
      <c r="C13436" s="116" t="s">
        <v>8</v>
      </c>
      <c r="D13436" s="459">
        <v>225</v>
      </c>
      <c r="E13436" s="81"/>
    </row>
    <row r="13437" spans="1:5" x14ac:dyDescent="0.25">
      <c r="A13437" s="458">
        <v>44354</v>
      </c>
      <c r="B13437" s="81" t="s">
        <v>8</v>
      </c>
      <c r="C13437" s="116" t="s">
        <v>185</v>
      </c>
      <c r="D13437" s="459">
        <v>1</v>
      </c>
      <c r="E13437" s="81"/>
    </row>
    <row r="13438" spans="1:5" x14ac:dyDescent="0.25">
      <c r="A13438" s="458">
        <v>44354</v>
      </c>
      <c r="B13438" s="81" t="s">
        <v>8</v>
      </c>
      <c r="C13438" s="116" t="s">
        <v>31</v>
      </c>
      <c r="D13438" s="459">
        <v>20</v>
      </c>
      <c r="E13438" s="81"/>
    </row>
    <row r="13439" spans="1:5" x14ac:dyDescent="0.25">
      <c r="A13439" s="458">
        <v>44354</v>
      </c>
      <c r="B13439" s="81" t="s">
        <v>8</v>
      </c>
      <c r="C13439" s="116" t="s">
        <v>79</v>
      </c>
      <c r="D13439" s="459">
        <v>2</v>
      </c>
      <c r="E13439" s="81"/>
    </row>
    <row r="13440" spans="1:5" x14ac:dyDescent="0.25">
      <c r="A13440" s="458">
        <v>44354</v>
      </c>
      <c r="B13440" s="81" t="s">
        <v>8</v>
      </c>
      <c r="C13440" s="116" t="s">
        <v>1242</v>
      </c>
      <c r="D13440" s="459">
        <v>1</v>
      </c>
      <c r="E13440" s="81"/>
    </row>
    <row r="13441" spans="1:5" x14ac:dyDescent="0.25">
      <c r="A13441" s="458">
        <v>44354</v>
      </c>
      <c r="B13441" s="81" t="s">
        <v>8</v>
      </c>
      <c r="C13441" s="116" t="s">
        <v>110</v>
      </c>
      <c r="D13441" s="459">
        <v>7</v>
      </c>
      <c r="E13441" s="81"/>
    </row>
    <row r="13442" spans="1:5" x14ac:dyDescent="0.25">
      <c r="A13442" s="458">
        <v>44354</v>
      </c>
      <c r="B13442" s="81" t="s">
        <v>8</v>
      </c>
      <c r="C13442" s="116" t="s">
        <v>608</v>
      </c>
      <c r="D13442" s="459">
        <v>1</v>
      </c>
      <c r="E13442" s="81"/>
    </row>
    <row r="13443" spans="1:5" x14ac:dyDescent="0.25">
      <c r="A13443" s="458">
        <v>44354</v>
      </c>
      <c r="B13443" s="81" t="s">
        <v>49</v>
      </c>
      <c r="C13443" s="116" t="s">
        <v>1246</v>
      </c>
      <c r="D13443" s="459">
        <v>5</v>
      </c>
      <c r="E13443" s="81"/>
    </row>
    <row r="13444" spans="1:5" x14ac:dyDescent="0.25">
      <c r="A13444" s="458">
        <v>44354</v>
      </c>
      <c r="B13444" s="81" t="s">
        <v>49</v>
      </c>
      <c r="C13444" s="116" t="s">
        <v>49</v>
      </c>
      <c r="D13444" s="459">
        <v>9</v>
      </c>
      <c r="E13444" s="81"/>
    </row>
    <row r="13445" spans="1:5" x14ac:dyDescent="0.25">
      <c r="A13445" s="458">
        <v>44354</v>
      </c>
      <c r="B13445" s="81" t="s">
        <v>50</v>
      </c>
      <c r="C13445" s="116" t="s">
        <v>1036</v>
      </c>
      <c r="D13445" s="459">
        <v>2</v>
      </c>
      <c r="E13445" s="81"/>
    </row>
    <row r="13446" spans="1:5" x14ac:dyDescent="0.25">
      <c r="A13446" s="458">
        <v>44354</v>
      </c>
      <c r="B13446" s="81" t="s">
        <v>50</v>
      </c>
      <c r="C13446" s="116" t="s">
        <v>1248</v>
      </c>
      <c r="D13446" s="459">
        <v>1</v>
      </c>
      <c r="E13446" s="81"/>
    </row>
    <row r="13447" spans="1:5" x14ac:dyDescent="0.25">
      <c r="A13447" s="458">
        <v>44354</v>
      </c>
      <c r="B13447" s="81" t="s">
        <v>50</v>
      </c>
      <c r="C13447" s="116" t="s">
        <v>805</v>
      </c>
      <c r="D13447" s="459">
        <v>1</v>
      </c>
      <c r="E13447" s="81"/>
    </row>
    <row r="13448" spans="1:5" x14ac:dyDescent="0.25">
      <c r="A13448" s="458">
        <v>44354</v>
      </c>
      <c r="B13448" s="81" t="s">
        <v>50</v>
      </c>
      <c r="C13448" s="116" t="s">
        <v>1140</v>
      </c>
      <c r="D13448" s="459">
        <v>21</v>
      </c>
      <c r="E13448" s="81"/>
    </row>
    <row r="13449" spans="1:5" x14ac:dyDescent="0.25">
      <c r="A13449" s="458">
        <v>44354</v>
      </c>
      <c r="B13449" s="81" t="s">
        <v>50</v>
      </c>
      <c r="C13449" s="116" t="s">
        <v>365</v>
      </c>
      <c r="D13449" s="459">
        <v>23</v>
      </c>
      <c r="E13449" s="81"/>
    </row>
    <row r="13450" spans="1:5" x14ac:dyDescent="0.25">
      <c r="A13450" s="458">
        <v>44354</v>
      </c>
      <c r="B13450" s="81" t="s">
        <v>27</v>
      </c>
      <c r="C13450" s="116" t="s">
        <v>139</v>
      </c>
      <c r="D13450" s="459">
        <v>5</v>
      </c>
      <c r="E13450" s="81"/>
    </row>
    <row r="13451" spans="1:5" x14ac:dyDescent="0.25">
      <c r="A13451" s="458">
        <v>44354</v>
      </c>
      <c r="B13451" s="81" t="s">
        <v>27</v>
      </c>
      <c r="C13451" s="116" t="s">
        <v>43</v>
      </c>
      <c r="D13451" s="459">
        <v>68</v>
      </c>
      <c r="E13451" s="81"/>
    </row>
    <row r="13452" spans="1:5" x14ac:dyDescent="0.25">
      <c r="A13452" s="458">
        <v>44354</v>
      </c>
      <c r="B13452" s="81" t="s">
        <v>27</v>
      </c>
      <c r="C13452" s="116" t="s">
        <v>921</v>
      </c>
      <c r="D13452" s="459">
        <v>9</v>
      </c>
      <c r="E13452" s="81"/>
    </row>
    <row r="13453" spans="1:5" x14ac:dyDescent="0.25">
      <c r="A13453" s="458">
        <v>44354</v>
      </c>
      <c r="B13453" s="81" t="s">
        <v>27</v>
      </c>
      <c r="C13453" s="116" t="s">
        <v>350</v>
      </c>
      <c r="D13453" s="459">
        <v>1</v>
      </c>
      <c r="E13453" s="81"/>
    </row>
    <row r="13454" spans="1:5" x14ac:dyDescent="0.25">
      <c r="A13454" s="458">
        <v>44354</v>
      </c>
      <c r="B13454" s="81" t="s">
        <v>27</v>
      </c>
      <c r="C13454" s="116" t="s">
        <v>928</v>
      </c>
      <c r="D13454" s="459">
        <v>1</v>
      </c>
      <c r="E13454" s="81"/>
    </row>
    <row r="13455" spans="1:5" x14ac:dyDescent="0.25">
      <c r="A13455" s="458">
        <v>44354</v>
      </c>
      <c r="B13455" s="81" t="s">
        <v>27</v>
      </c>
      <c r="C13455" s="116" t="s">
        <v>707</v>
      </c>
      <c r="D13455" s="459">
        <v>4</v>
      </c>
      <c r="E13455" s="81"/>
    </row>
    <row r="13456" spans="1:5" x14ac:dyDescent="0.25">
      <c r="A13456" s="458">
        <v>44354</v>
      </c>
      <c r="B13456" s="81" t="s">
        <v>51</v>
      </c>
      <c r="C13456" s="116" t="s">
        <v>677</v>
      </c>
      <c r="D13456" s="459">
        <v>1</v>
      </c>
      <c r="E13456" s="81"/>
    </row>
    <row r="13457" spans="1:5" x14ac:dyDescent="0.25">
      <c r="A13457" s="458">
        <v>44354</v>
      </c>
      <c r="B13457" s="81" t="s">
        <v>51</v>
      </c>
      <c r="C13457" s="116" t="s">
        <v>51</v>
      </c>
      <c r="D13457" s="459">
        <v>11</v>
      </c>
      <c r="E13457" s="81"/>
    </row>
    <row r="13458" spans="1:5" x14ac:dyDescent="0.25">
      <c r="A13458" s="458">
        <v>44354</v>
      </c>
      <c r="B13458" s="81" t="s">
        <v>10</v>
      </c>
      <c r="C13458" s="116" t="s">
        <v>1027</v>
      </c>
      <c r="D13458" s="459">
        <v>1</v>
      </c>
      <c r="E13458" s="81"/>
    </row>
    <row r="13459" spans="1:5" x14ac:dyDescent="0.25">
      <c r="A13459" s="458">
        <v>44354</v>
      </c>
      <c r="B13459" s="81" t="s">
        <v>10</v>
      </c>
      <c r="C13459" s="116" t="s">
        <v>1630</v>
      </c>
      <c r="D13459" s="459">
        <v>1</v>
      </c>
      <c r="E13459" s="81"/>
    </row>
    <row r="13460" spans="1:5" x14ac:dyDescent="0.25">
      <c r="A13460" s="458">
        <v>44354</v>
      </c>
      <c r="B13460" s="81" t="s">
        <v>10</v>
      </c>
      <c r="C13460" s="116" t="s">
        <v>1028</v>
      </c>
      <c r="D13460" s="459">
        <v>1</v>
      </c>
      <c r="E13460" s="81"/>
    </row>
    <row r="13461" spans="1:5" x14ac:dyDescent="0.25">
      <c r="A13461" s="458">
        <v>44354</v>
      </c>
      <c r="B13461" s="81" t="s">
        <v>10</v>
      </c>
      <c r="C13461" s="116" t="s">
        <v>1259</v>
      </c>
      <c r="D13461" s="459">
        <v>3</v>
      </c>
      <c r="E13461" s="81"/>
    </row>
    <row r="13462" spans="1:5" x14ac:dyDescent="0.25">
      <c r="A13462" s="458">
        <v>44354</v>
      </c>
      <c r="B13462" s="81" t="s">
        <v>10</v>
      </c>
      <c r="C13462" s="116" t="s">
        <v>10</v>
      </c>
      <c r="D13462" s="459">
        <v>88</v>
      </c>
      <c r="E13462" s="81"/>
    </row>
    <row r="13463" spans="1:5" x14ac:dyDescent="0.25">
      <c r="A13463" s="458">
        <v>44355</v>
      </c>
      <c r="B13463" s="81" t="s">
        <v>14</v>
      </c>
      <c r="C13463" s="116" t="s">
        <v>14</v>
      </c>
      <c r="D13463" s="459">
        <v>15</v>
      </c>
      <c r="E13463" s="81"/>
    </row>
    <row r="13464" spans="1:5" x14ac:dyDescent="0.25">
      <c r="A13464" s="458">
        <v>44355</v>
      </c>
      <c r="B13464" s="81" t="s">
        <v>14</v>
      </c>
      <c r="C13464" s="116" t="s">
        <v>1043</v>
      </c>
      <c r="D13464" s="459">
        <v>1</v>
      </c>
      <c r="E13464" s="81"/>
    </row>
    <row r="13465" spans="1:5" x14ac:dyDescent="0.25">
      <c r="A13465" s="458">
        <v>44355</v>
      </c>
      <c r="B13465" s="81" t="s">
        <v>14</v>
      </c>
      <c r="C13465" s="116" t="s">
        <v>16</v>
      </c>
      <c r="D13465" s="459">
        <v>18</v>
      </c>
      <c r="E13465" s="81"/>
    </row>
    <row r="13466" spans="1:5" x14ac:dyDescent="0.25">
      <c r="A13466" s="458">
        <v>44355</v>
      </c>
      <c r="B13466" s="81" t="s">
        <v>14</v>
      </c>
      <c r="C13466" s="116" t="s">
        <v>794</v>
      </c>
      <c r="D13466" s="459">
        <v>1</v>
      </c>
      <c r="E13466" s="81"/>
    </row>
    <row r="13467" spans="1:5" x14ac:dyDescent="0.25">
      <c r="A13467" s="458">
        <v>44355</v>
      </c>
      <c r="B13467" s="81" t="s">
        <v>14</v>
      </c>
      <c r="C13467" s="116" t="s">
        <v>84</v>
      </c>
      <c r="D13467" s="459">
        <v>9</v>
      </c>
      <c r="E13467" s="81"/>
    </row>
    <row r="13468" spans="1:5" x14ac:dyDescent="0.25">
      <c r="A13468" s="458">
        <v>44355</v>
      </c>
      <c r="B13468" s="81" t="s">
        <v>20</v>
      </c>
      <c r="C13468" s="116" t="s">
        <v>20</v>
      </c>
      <c r="D13468" s="459">
        <v>89</v>
      </c>
      <c r="E13468" s="81"/>
    </row>
    <row r="13469" spans="1:5" x14ac:dyDescent="0.25">
      <c r="A13469" s="458">
        <v>44355</v>
      </c>
      <c r="B13469" s="81" t="s">
        <v>20</v>
      </c>
      <c r="C13469" s="116" t="s">
        <v>861</v>
      </c>
      <c r="D13469" s="459">
        <v>2</v>
      </c>
      <c r="E13469" s="81"/>
    </row>
    <row r="13470" spans="1:5" x14ac:dyDescent="0.25">
      <c r="A13470" s="458">
        <v>44355</v>
      </c>
      <c r="B13470" s="81" t="s">
        <v>20</v>
      </c>
      <c r="C13470" s="116" t="s">
        <v>709</v>
      </c>
      <c r="D13470" s="459">
        <v>1</v>
      </c>
      <c r="E13470" s="81"/>
    </row>
    <row r="13471" spans="1:5" x14ac:dyDescent="0.25">
      <c r="A13471" s="458">
        <v>44355</v>
      </c>
      <c r="B13471" s="81" t="s">
        <v>13</v>
      </c>
      <c r="C13471" s="116" t="s">
        <v>13</v>
      </c>
      <c r="D13471" s="459">
        <v>19</v>
      </c>
      <c r="E13471" s="81"/>
    </row>
    <row r="13472" spans="1:5" x14ac:dyDescent="0.25">
      <c r="A13472" s="458">
        <v>44355</v>
      </c>
      <c r="B13472" s="81" t="s">
        <v>13</v>
      </c>
      <c r="C13472" s="116" t="s">
        <v>1165</v>
      </c>
      <c r="D13472" s="459">
        <v>4</v>
      </c>
      <c r="E13472" s="81"/>
    </row>
    <row r="13473" spans="1:5" x14ac:dyDescent="0.25">
      <c r="A13473" s="458">
        <v>44355</v>
      </c>
      <c r="B13473" s="81" t="s">
        <v>13</v>
      </c>
      <c r="C13473" s="116" t="s">
        <v>1167</v>
      </c>
      <c r="D13473" s="459">
        <v>3</v>
      </c>
      <c r="E13473" s="81"/>
    </row>
    <row r="13474" spans="1:5" x14ac:dyDescent="0.25">
      <c r="A13474" s="458">
        <v>44355</v>
      </c>
      <c r="B13474" s="81" t="s">
        <v>24</v>
      </c>
      <c r="C13474" s="116" t="s">
        <v>23</v>
      </c>
      <c r="D13474" s="459">
        <v>33</v>
      </c>
      <c r="E13474" s="81"/>
    </row>
    <row r="13475" spans="1:5" x14ac:dyDescent="0.25">
      <c r="A13475" s="458">
        <v>44355</v>
      </c>
      <c r="B13475" s="81" t="s">
        <v>24</v>
      </c>
      <c r="C13475" s="116" t="s">
        <v>24</v>
      </c>
      <c r="D13475" s="459">
        <v>5</v>
      </c>
      <c r="E13475" s="81"/>
    </row>
    <row r="13476" spans="1:5" x14ac:dyDescent="0.25">
      <c r="A13476" s="458">
        <v>44355</v>
      </c>
      <c r="B13476" s="81" t="s">
        <v>24</v>
      </c>
      <c r="C13476" s="116" t="s">
        <v>1182</v>
      </c>
      <c r="D13476" s="459">
        <v>1</v>
      </c>
      <c r="E13476" s="81"/>
    </row>
    <row r="13477" spans="1:5" x14ac:dyDescent="0.25">
      <c r="A13477" s="458">
        <v>44355</v>
      </c>
      <c r="B13477" s="81" t="s">
        <v>24</v>
      </c>
      <c r="C13477" s="116" t="s">
        <v>36</v>
      </c>
      <c r="D13477" s="459">
        <v>2</v>
      </c>
      <c r="E13477" s="81"/>
    </row>
    <row r="13478" spans="1:5" x14ac:dyDescent="0.25">
      <c r="A13478" s="458">
        <v>44355</v>
      </c>
      <c r="B13478" s="81" t="s">
        <v>47</v>
      </c>
      <c r="C13478" s="116" t="s">
        <v>47</v>
      </c>
      <c r="D13478" s="459">
        <v>5</v>
      </c>
      <c r="E13478" s="81"/>
    </row>
    <row r="13479" spans="1:5" x14ac:dyDescent="0.25">
      <c r="A13479" s="458">
        <v>44355</v>
      </c>
      <c r="B13479" s="81" t="s">
        <v>47</v>
      </c>
      <c r="C13479" s="116" t="s">
        <v>906</v>
      </c>
      <c r="D13479" s="459">
        <v>4</v>
      </c>
      <c r="E13479" s="81"/>
    </row>
    <row r="13480" spans="1:5" x14ac:dyDescent="0.25">
      <c r="A13480" s="458">
        <v>44355</v>
      </c>
      <c r="B13480" s="81" t="s">
        <v>48</v>
      </c>
      <c r="C13480" s="460" t="s">
        <v>1380</v>
      </c>
      <c r="D13480" s="459">
        <v>0</v>
      </c>
      <c r="E13480" s="81"/>
    </row>
    <row r="13481" spans="1:5" x14ac:dyDescent="0.25">
      <c r="A13481" s="458">
        <v>44355</v>
      </c>
      <c r="B13481" s="81" t="s">
        <v>7</v>
      </c>
      <c r="C13481" s="116" t="s">
        <v>1191</v>
      </c>
      <c r="D13481" s="459">
        <v>1</v>
      </c>
      <c r="E13481" s="81"/>
    </row>
    <row r="13482" spans="1:5" x14ac:dyDescent="0.25">
      <c r="A13482" s="458">
        <v>44355</v>
      </c>
      <c r="B13482" s="81" t="s">
        <v>7</v>
      </c>
      <c r="C13482" s="81" t="s">
        <v>7</v>
      </c>
      <c r="D13482" s="459">
        <v>15</v>
      </c>
      <c r="E13482" s="81"/>
    </row>
    <row r="13483" spans="1:5" x14ac:dyDescent="0.25">
      <c r="A13483" s="458">
        <v>44355</v>
      </c>
      <c r="B13483" s="81" t="s">
        <v>9</v>
      </c>
      <c r="C13483" s="116" t="s">
        <v>1192</v>
      </c>
      <c r="D13483" s="459">
        <v>1</v>
      </c>
      <c r="E13483" s="81"/>
    </row>
    <row r="13484" spans="1:5" x14ac:dyDescent="0.25">
      <c r="A13484" s="458">
        <v>44355</v>
      </c>
      <c r="B13484" s="81" t="s">
        <v>9</v>
      </c>
      <c r="C13484" s="116" t="s">
        <v>1193</v>
      </c>
      <c r="D13484" s="459">
        <v>1</v>
      </c>
      <c r="E13484" s="81"/>
    </row>
    <row r="13485" spans="1:5" x14ac:dyDescent="0.25">
      <c r="A13485" s="458">
        <v>44355</v>
      </c>
      <c r="B13485" s="81" t="s">
        <v>9</v>
      </c>
      <c r="C13485" s="116" t="s">
        <v>9</v>
      </c>
      <c r="D13485" s="459">
        <v>118</v>
      </c>
      <c r="E13485" s="81"/>
    </row>
    <row r="13486" spans="1:5" x14ac:dyDescent="0.25">
      <c r="A13486" s="458">
        <v>44355</v>
      </c>
      <c r="B13486" s="81" t="s">
        <v>9</v>
      </c>
      <c r="C13486" s="460" t="s">
        <v>1198</v>
      </c>
      <c r="D13486" s="459">
        <v>1</v>
      </c>
      <c r="E13486" s="81"/>
    </row>
    <row r="13487" spans="1:5" x14ac:dyDescent="0.25">
      <c r="A13487" s="458">
        <v>44355</v>
      </c>
      <c r="B13487" s="81" t="s">
        <v>9</v>
      </c>
      <c r="C13487" s="116" t="s">
        <v>143</v>
      </c>
      <c r="D13487" s="459">
        <v>7</v>
      </c>
      <c r="E13487" s="81"/>
    </row>
    <row r="13488" spans="1:5" x14ac:dyDescent="0.25">
      <c r="A13488" s="458">
        <v>44355</v>
      </c>
      <c r="B13488" s="81" t="s">
        <v>15</v>
      </c>
      <c r="C13488" s="116" t="s">
        <v>1139</v>
      </c>
      <c r="D13488" s="459">
        <v>9</v>
      </c>
      <c r="E13488" s="81"/>
    </row>
    <row r="13489" spans="1:5" x14ac:dyDescent="0.25">
      <c r="A13489" s="458">
        <v>44355</v>
      </c>
      <c r="B13489" s="81" t="s">
        <v>15</v>
      </c>
      <c r="C13489" s="116" t="s">
        <v>283</v>
      </c>
      <c r="D13489" s="459">
        <v>4</v>
      </c>
      <c r="E13489" s="81"/>
    </row>
    <row r="13490" spans="1:5" x14ac:dyDescent="0.25">
      <c r="A13490" s="458">
        <v>44355</v>
      </c>
      <c r="B13490" s="81" t="s">
        <v>11</v>
      </c>
      <c r="C13490" s="116" t="s">
        <v>64</v>
      </c>
      <c r="D13490" s="459">
        <v>3</v>
      </c>
      <c r="E13490" s="81"/>
    </row>
    <row r="13491" spans="1:5" x14ac:dyDescent="0.25">
      <c r="A13491" s="458">
        <v>44355</v>
      </c>
      <c r="B13491" s="81" t="s">
        <v>11</v>
      </c>
      <c r="C13491" s="116" t="s">
        <v>11</v>
      </c>
      <c r="D13491" s="459">
        <v>17</v>
      </c>
      <c r="E13491" s="81"/>
    </row>
    <row r="13492" spans="1:5" x14ac:dyDescent="0.25">
      <c r="A13492" s="458">
        <v>44355</v>
      </c>
      <c r="B13492" s="81" t="s">
        <v>11</v>
      </c>
      <c r="C13492" s="116" t="s">
        <v>1137</v>
      </c>
      <c r="D13492" s="459">
        <v>1</v>
      </c>
      <c r="E13492" s="81"/>
    </row>
    <row r="13493" spans="1:5" x14ac:dyDescent="0.25">
      <c r="A13493" s="458">
        <v>44355</v>
      </c>
      <c r="B13493" s="81" t="s">
        <v>11</v>
      </c>
      <c r="C13493" s="116" t="s">
        <v>840</v>
      </c>
      <c r="D13493" s="459">
        <v>1</v>
      </c>
      <c r="E13493" s="81"/>
    </row>
    <row r="13494" spans="1:5" x14ac:dyDescent="0.25">
      <c r="A13494" s="458">
        <v>44355</v>
      </c>
      <c r="B13494" s="81" t="s">
        <v>11</v>
      </c>
      <c r="C13494" s="116" t="s">
        <v>752</v>
      </c>
      <c r="D13494" s="459">
        <v>23</v>
      </c>
      <c r="E13494" s="81"/>
    </row>
    <row r="13495" spans="1:5" x14ac:dyDescent="0.25">
      <c r="A13495" s="458">
        <v>44355</v>
      </c>
      <c r="B13495" s="81" t="s">
        <v>11</v>
      </c>
      <c r="C13495" s="116" t="s">
        <v>133</v>
      </c>
      <c r="D13495" s="459">
        <v>5</v>
      </c>
      <c r="E13495" s="81"/>
    </row>
    <row r="13496" spans="1:5" x14ac:dyDescent="0.25">
      <c r="A13496" s="458">
        <v>44355</v>
      </c>
      <c r="B13496" s="81" t="s">
        <v>12</v>
      </c>
      <c r="C13496" s="460" t="s">
        <v>1222</v>
      </c>
      <c r="D13496" s="459">
        <v>1</v>
      </c>
      <c r="E13496" s="81"/>
    </row>
    <row r="13497" spans="1:5" x14ac:dyDescent="0.25">
      <c r="A13497" s="458">
        <v>44355</v>
      </c>
      <c r="B13497" s="81" t="s">
        <v>12</v>
      </c>
      <c r="C13497" s="116" t="s">
        <v>12</v>
      </c>
      <c r="D13497" s="459">
        <v>4</v>
      </c>
      <c r="E13497" s="81"/>
    </row>
    <row r="13498" spans="1:5" x14ac:dyDescent="0.25">
      <c r="A13498" s="458">
        <v>44355</v>
      </c>
      <c r="B13498" s="81" t="s">
        <v>8</v>
      </c>
      <c r="C13498" s="116" t="s">
        <v>1226</v>
      </c>
      <c r="D13498" s="459">
        <v>4</v>
      </c>
      <c r="E13498" s="81"/>
    </row>
    <row r="13499" spans="1:5" x14ac:dyDescent="0.25">
      <c r="A13499" s="458">
        <v>44355</v>
      </c>
      <c r="B13499" s="81" t="s">
        <v>8</v>
      </c>
      <c r="C13499" s="116" t="s">
        <v>1228</v>
      </c>
      <c r="D13499" s="459">
        <v>2</v>
      </c>
      <c r="E13499" s="81"/>
    </row>
    <row r="13500" spans="1:5" x14ac:dyDescent="0.25">
      <c r="A13500" s="458">
        <v>44355</v>
      </c>
      <c r="B13500" s="81" t="s">
        <v>8</v>
      </c>
      <c r="C13500" s="116" t="s">
        <v>72</v>
      </c>
      <c r="D13500" s="459">
        <v>3</v>
      </c>
      <c r="E13500" s="81"/>
    </row>
    <row r="13501" spans="1:5" x14ac:dyDescent="0.25">
      <c r="A13501" s="458">
        <v>44355</v>
      </c>
      <c r="B13501" s="81" t="s">
        <v>8</v>
      </c>
      <c r="C13501" s="116" t="s">
        <v>1232</v>
      </c>
      <c r="D13501" s="459">
        <v>1</v>
      </c>
      <c r="E13501" s="81"/>
    </row>
    <row r="13502" spans="1:5" x14ac:dyDescent="0.25">
      <c r="A13502" s="458">
        <v>44355</v>
      </c>
      <c r="B13502" s="81" t="s">
        <v>8</v>
      </c>
      <c r="C13502" s="116" t="s">
        <v>58</v>
      </c>
      <c r="D13502" s="459">
        <v>13</v>
      </c>
      <c r="E13502" s="81"/>
    </row>
    <row r="13503" spans="1:5" x14ac:dyDescent="0.25">
      <c r="A13503" s="458">
        <v>44355</v>
      </c>
      <c r="B13503" s="81" t="s">
        <v>8</v>
      </c>
      <c r="C13503" s="116" t="s">
        <v>140</v>
      </c>
      <c r="D13503" s="459">
        <v>1</v>
      </c>
      <c r="E13503" s="81"/>
    </row>
    <row r="13504" spans="1:5" x14ac:dyDescent="0.25">
      <c r="A13504" s="458">
        <v>44355</v>
      </c>
      <c r="B13504" s="81" t="s">
        <v>8</v>
      </c>
      <c r="C13504" s="116" t="s">
        <v>132</v>
      </c>
      <c r="D13504" s="459">
        <v>7</v>
      </c>
      <c r="E13504" s="81"/>
    </row>
    <row r="13505" spans="1:5" x14ac:dyDescent="0.25">
      <c r="A13505" s="458">
        <v>44355</v>
      </c>
      <c r="B13505" s="81" t="s">
        <v>8</v>
      </c>
      <c r="C13505" s="116" t="s">
        <v>40</v>
      </c>
      <c r="D13505" s="459">
        <v>3</v>
      </c>
      <c r="E13505" s="81"/>
    </row>
    <row r="13506" spans="1:5" x14ac:dyDescent="0.25">
      <c r="A13506" s="458">
        <v>44355</v>
      </c>
      <c r="B13506" s="81" t="s">
        <v>8</v>
      </c>
      <c r="C13506" s="116" t="s">
        <v>8</v>
      </c>
      <c r="D13506" s="459">
        <v>89</v>
      </c>
      <c r="E13506" s="81"/>
    </row>
    <row r="13507" spans="1:5" x14ac:dyDescent="0.25">
      <c r="A13507" s="458">
        <v>44355</v>
      </c>
      <c r="B13507" s="81" t="s">
        <v>8</v>
      </c>
      <c r="C13507" s="116" t="s">
        <v>31</v>
      </c>
      <c r="D13507" s="459">
        <v>4</v>
      </c>
      <c r="E13507" s="81"/>
    </row>
    <row r="13508" spans="1:5" x14ac:dyDescent="0.25">
      <c r="A13508" s="458">
        <v>44355</v>
      </c>
      <c r="B13508" s="81" t="s">
        <v>8</v>
      </c>
      <c r="C13508" s="116" t="s">
        <v>592</v>
      </c>
      <c r="D13508" s="459">
        <v>1</v>
      </c>
      <c r="E13508" s="81"/>
    </row>
    <row r="13509" spans="1:5" x14ac:dyDescent="0.25">
      <c r="A13509" s="458">
        <v>44355</v>
      </c>
      <c r="B13509" s="81" t="s">
        <v>8</v>
      </c>
      <c r="C13509" s="116" t="s">
        <v>110</v>
      </c>
      <c r="D13509" s="459">
        <v>2</v>
      </c>
      <c r="E13509" s="81"/>
    </row>
    <row r="13510" spans="1:5" x14ac:dyDescent="0.25">
      <c r="A13510" s="458">
        <v>44355</v>
      </c>
      <c r="B13510" s="81" t="s">
        <v>49</v>
      </c>
      <c r="C13510" s="81" t="s">
        <v>49</v>
      </c>
      <c r="D13510" s="459">
        <v>8</v>
      </c>
      <c r="E13510" s="81"/>
    </row>
    <row r="13511" spans="1:5" x14ac:dyDescent="0.25">
      <c r="A13511" s="458">
        <v>44355</v>
      </c>
      <c r="B13511" s="81" t="s">
        <v>50</v>
      </c>
      <c r="C13511" s="116" t="s">
        <v>1248</v>
      </c>
      <c r="D13511" s="459">
        <v>1</v>
      </c>
      <c r="E13511" s="81"/>
    </row>
    <row r="13512" spans="1:5" x14ac:dyDescent="0.25">
      <c r="A13512" s="458">
        <v>44355</v>
      </c>
      <c r="B13512" s="81" t="s">
        <v>50</v>
      </c>
      <c r="C13512" s="116" t="s">
        <v>1140</v>
      </c>
      <c r="D13512" s="459">
        <v>3</v>
      </c>
      <c r="E13512" s="81"/>
    </row>
    <row r="13513" spans="1:5" x14ac:dyDescent="0.25">
      <c r="A13513" s="458">
        <v>44355</v>
      </c>
      <c r="B13513" s="81" t="s">
        <v>50</v>
      </c>
      <c r="C13513" s="116" t="s">
        <v>365</v>
      </c>
      <c r="D13513" s="459">
        <v>3</v>
      </c>
      <c r="E13513" s="81"/>
    </row>
    <row r="13514" spans="1:5" x14ac:dyDescent="0.25">
      <c r="A13514" s="458">
        <v>44355</v>
      </c>
      <c r="B13514" s="81" t="s">
        <v>27</v>
      </c>
      <c r="C13514" s="116" t="s">
        <v>139</v>
      </c>
      <c r="D13514" s="459">
        <v>1</v>
      </c>
      <c r="E13514" s="81"/>
    </row>
    <row r="13515" spans="1:5" x14ac:dyDescent="0.25">
      <c r="A13515" s="458">
        <v>44355</v>
      </c>
      <c r="B13515" s="81" t="s">
        <v>27</v>
      </c>
      <c r="C13515" s="116" t="s">
        <v>43</v>
      </c>
      <c r="D13515" s="459">
        <v>43</v>
      </c>
      <c r="E13515" s="81"/>
    </row>
    <row r="13516" spans="1:5" x14ac:dyDescent="0.25">
      <c r="A13516" s="458">
        <v>44355</v>
      </c>
      <c r="B13516" s="81" t="s">
        <v>27</v>
      </c>
      <c r="C13516" s="116" t="s">
        <v>1257</v>
      </c>
      <c r="D13516" s="459">
        <v>1</v>
      </c>
      <c r="E13516" s="81"/>
    </row>
    <row r="13517" spans="1:5" x14ac:dyDescent="0.25">
      <c r="A13517" s="458">
        <v>44355</v>
      </c>
      <c r="B13517" s="81" t="s">
        <v>51</v>
      </c>
      <c r="C13517" s="116" t="s">
        <v>51</v>
      </c>
      <c r="D13517" s="459">
        <v>10</v>
      </c>
      <c r="E13517" s="81"/>
    </row>
    <row r="13518" spans="1:5" x14ac:dyDescent="0.25">
      <c r="A13518" s="458">
        <v>44355</v>
      </c>
      <c r="B13518" s="81" t="s">
        <v>10</v>
      </c>
      <c r="C13518" s="116" t="s">
        <v>340</v>
      </c>
      <c r="D13518" s="459">
        <v>2</v>
      </c>
      <c r="E13518" s="81"/>
    </row>
    <row r="13519" spans="1:5" x14ac:dyDescent="0.25">
      <c r="A13519" s="458">
        <v>44355</v>
      </c>
      <c r="B13519" s="81" t="s">
        <v>10</v>
      </c>
      <c r="C13519" s="116" t="s">
        <v>1259</v>
      </c>
      <c r="D13519" s="459">
        <v>2</v>
      </c>
      <c r="E13519" s="81"/>
    </row>
    <row r="13520" spans="1:5" x14ac:dyDescent="0.25">
      <c r="A13520" s="458">
        <v>44355</v>
      </c>
      <c r="B13520" s="81" t="s">
        <v>10</v>
      </c>
      <c r="C13520" s="116" t="s">
        <v>10</v>
      </c>
      <c r="D13520" s="459">
        <v>42</v>
      </c>
      <c r="E13520" s="81"/>
    </row>
    <row r="13521" spans="1:5" x14ac:dyDescent="0.25">
      <c r="A13521" s="458">
        <v>44356</v>
      </c>
      <c r="B13521" s="81" t="s">
        <v>14</v>
      </c>
      <c r="C13521" s="81" t="s">
        <v>14</v>
      </c>
      <c r="D13521" s="459">
        <v>36</v>
      </c>
      <c r="E13521" s="81"/>
    </row>
    <row r="13522" spans="1:5" x14ac:dyDescent="0.25">
      <c r="A13522" s="458">
        <v>44356</v>
      </c>
      <c r="B13522" s="81" t="s">
        <v>14</v>
      </c>
      <c r="C13522" s="460" t="s">
        <v>1148</v>
      </c>
      <c r="D13522" s="459">
        <v>1</v>
      </c>
      <c r="E13522" s="81"/>
    </row>
    <row r="13523" spans="1:5" x14ac:dyDescent="0.25">
      <c r="A13523" s="458">
        <v>44356</v>
      </c>
      <c r="B13523" s="81" t="s">
        <v>14</v>
      </c>
      <c r="C13523" s="81" t="s">
        <v>1020</v>
      </c>
      <c r="D13523" s="459">
        <v>2</v>
      </c>
      <c r="E13523" s="81"/>
    </row>
    <row r="13524" spans="1:5" x14ac:dyDescent="0.25">
      <c r="A13524" s="458">
        <v>44356</v>
      </c>
      <c r="B13524" s="81" t="s">
        <v>14</v>
      </c>
      <c r="C13524" s="81" t="s">
        <v>16</v>
      </c>
      <c r="D13524" s="459">
        <v>9</v>
      </c>
      <c r="E13524" s="81"/>
    </row>
    <row r="13525" spans="1:5" x14ac:dyDescent="0.25">
      <c r="A13525" s="458">
        <v>44356</v>
      </c>
      <c r="B13525" s="81" t="s">
        <v>14</v>
      </c>
      <c r="C13525" s="81" t="s">
        <v>794</v>
      </c>
      <c r="D13525" s="459">
        <v>1</v>
      </c>
      <c r="E13525" s="81"/>
    </row>
    <row r="13526" spans="1:5" x14ac:dyDescent="0.25">
      <c r="A13526" s="458">
        <v>44356</v>
      </c>
      <c r="B13526" s="81" t="s">
        <v>14</v>
      </c>
      <c r="C13526" s="81" t="s">
        <v>84</v>
      </c>
      <c r="D13526" s="459">
        <v>22</v>
      </c>
      <c r="E13526" s="81"/>
    </row>
    <row r="13527" spans="1:5" x14ac:dyDescent="0.25">
      <c r="A13527" s="458">
        <v>44356</v>
      </c>
      <c r="B13527" s="81" t="s">
        <v>20</v>
      </c>
      <c r="C13527" s="81" t="s">
        <v>1151</v>
      </c>
      <c r="D13527" s="459">
        <v>2</v>
      </c>
      <c r="E13527" s="81"/>
    </row>
    <row r="13528" spans="1:5" x14ac:dyDescent="0.25">
      <c r="A13528" s="458">
        <v>44356</v>
      </c>
      <c r="B13528" s="81" t="s">
        <v>20</v>
      </c>
      <c r="C13528" s="116" t="s">
        <v>1152</v>
      </c>
      <c r="D13528" s="459">
        <v>1</v>
      </c>
      <c r="E13528" s="81"/>
    </row>
    <row r="13529" spans="1:5" x14ac:dyDescent="0.25">
      <c r="A13529" s="458">
        <v>44356</v>
      </c>
      <c r="B13529" s="81" t="s">
        <v>20</v>
      </c>
      <c r="C13529" s="81" t="s">
        <v>20</v>
      </c>
      <c r="D13529" s="459">
        <v>184</v>
      </c>
      <c r="E13529" s="81"/>
    </row>
    <row r="13530" spans="1:5" x14ac:dyDescent="0.25">
      <c r="A13530" s="458">
        <v>44356</v>
      </c>
      <c r="B13530" s="81" t="s">
        <v>20</v>
      </c>
      <c r="C13530" s="81" t="s">
        <v>909</v>
      </c>
      <c r="D13530" s="459">
        <v>4</v>
      </c>
      <c r="E13530" s="81"/>
    </row>
    <row r="13531" spans="1:5" x14ac:dyDescent="0.25">
      <c r="A13531" s="458">
        <v>44356</v>
      </c>
      <c r="B13531" s="81" t="s">
        <v>20</v>
      </c>
      <c r="C13531" s="81" t="s">
        <v>363</v>
      </c>
      <c r="D13531" s="459">
        <v>3</v>
      </c>
      <c r="E13531" s="81"/>
    </row>
    <row r="13532" spans="1:5" x14ac:dyDescent="0.25">
      <c r="A13532" s="458">
        <v>44356</v>
      </c>
      <c r="B13532" s="81" t="s">
        <v>20</v>
      </c>
      <c r="C13532" s="81" t="s">
        <v>648</v>
      </c>
      <c r="D13532" s="459">
        <v>4</v>
      </c>
      <c r="E13532" s="81"/>
    </row>
    <row r="13533" spans="1:5" x14ac:dyDescent="0.25">
      <c r="A13533" s="458">
        <v>44356</v>
      </c>
      <c r="B13533" s="81" t="s">
        <v>20</v>
      </c>
      <c r="C13533" s="81" t="s">
        <v>1013</v>
      </c>
      <c r="D13533" s="459">
        <v>2</v>
      </c>
      <c r="E13533" s="81"/>
    </row>
    <row r="13534" spans="1:5" x14ac:dyDescent="0.25">
      <c r="A13534" s="458">
        <v>44356</v>
      </c>
      <c r="B13534" s="81" t="s">
        <v>20</v>
      </c>
      <c r="C13534" s="81" t="s">
        <v>709</v>
      </c>
      <c r="D13534" s="459">
        <v>3</v>
      </c>
      <c r="E13534" s="81"/>
    </row>
    <row r="13535" spans="1:5" x14ac:dyDescent="0.25">
      <c r="A13535" s="458">
        <v>44356</v>
      </c>
      <c r="B13535" s="81" t="s">
        <v>13</v>
      </c>
      <c r="C13535" s="81" t="s">
        <v>1158</v>
      </c>
      <c r="D13535" s="459">
        <v>1</v>
      </c>
      <c r="E13535" s="81"/>
    </row>
    <row r="13536" spans="1:5" x14ac:dyDescent="0.25">
      <c r="A13536" s="458">
        <v>44356</v>
      </c>
      <c r="B13536" s="81" t="s">
        <v>13</v>
      </c>
      <c r="C13536" s="81" t="s">
        <v>1160</v>
      </c>
      <c r="D13536" s="459">
        <v>1</v>
      </c>
      <c r="E13536" s="81"/>
    </row>
    <row r="13537" spans="1:8" x14ac:dyDescent="0.25">
      <c r="A13537" s="458">
        <v>44356</v>
      </c>
      <c r="B13537" s="81" t="s">
        <v>13</v>
      </c>
      <c r="C13537" s="81" t="s">
        <v>13</v>
      </c>
      <c r="D13537" s="459">
        <v>23</v>
      </c>
      <c r="E13537" s="81"/>
    </row>
    <row r="13538" spans="1:8" x14ac:dyDescent="0.25">
      <c r="A13538" s="458">
        <v>44356</v>
      </c>
      <c r="B13538" s="81" t="s">
        <v>13</v>
      </c>
      <c r="C13538" s="116" t="s">
        <v>1163</v>
      </c>
      <c r="D13538" s="459">
        <v>2</v>
      </c>
      <c r="E13538" s="81"/>
    </row>
    <row r="13539" spans="1:8" x14ac:dyDescent="0.25">
      <c r="A13539" s="458">
        <v>44356</v>
      </c>
      <c r="B13539" s="81" t="s">
        <v>13</v>
      </c>
      <c r="C13539" s="81" t="s">
        <v>1165</v>
      </c>
      <c r="D13539" s="459">
        <v>7</v>
      </c>
      <c r="E13539" s="81"/>
    </row>
    <row r="13540" spans="1:8" x14ac:dyDescent="0.25">
      <c r="A13540" s="458">
        <v>44356</v>
      </c>
      <c r="B13540" s="81" t="s">
        <v>13</v>
      </c>
      <c r="C13540" s="116" t="s">
        <v>324</v>
      </c>
      <c r="D13540" s="459">
        <v>1</v>
      </c>
      <c r="E13540" s="81"/>
    </row>
    <row r="13541" spans="1:8" x14ac:dyDescent="0.25">
      <c r="A13541" s="458">
        <v>44356</v>
      </c>
      <c r="B13541" s="81" t="s">
        <v>13</v>
      </c>
      <c r="C13541" s="81" t="s">
        <v>1167</v>
      </c>
      <c r="D13541" s="459">
        <v>10</v>
      </c>
      <c r="E13541" s="81"/>
    </row>
    <row r="13542" spans="1:8" x14ac:dyDescent="0.25">
      <c r="A13542" s="458">
        <v>44356</v>
      </c>
      <c r="B13542" s="81" t="s">
        <v>24</v>
      </c>
      <c r="C13542" s="81" t="s">
        <v>23</v>
      </c>
      <c r="D13542" s="459">
        <v>30</v>
      </c>
      <c r="E13542" s="81"/>
    </row>
    <row r="13543" spans="1:8" x14ac:dyDescent="0.25">
      <c r="A13543" s="458">
        <v>44356</v>
      </c>
      <c r="B13543" s="81" t="s">
        <v>24</v>
      </c>
      <c r="C13543" s="81" t="s">
        <v>1180</v>
      </c>
      <c r="D13543" s="459">
        <v>1</v>
      </c>
      <c r="E13543" s="81"/>
      <c r="H13543" s="20" t="str">
        <f>PROPER(E13543)</f>
        <v/>
      </c>
    </row>
    <row r="13544" spans="1:8" x14ac:dyDescent="0.25">
      <c r="A13544" s="458">
        <v>44356</v>
      </c>
      <c r="B13544" s="81" t="s">
        <v>24</v>
      </c>
      <c r="C13544" s="81" t="s">
        <v>24</v>
      </c>
      <c r="D13544" s="459">
        <v>14</v>
      </c>
      <c r="E13544" s="81"/>
      <c r="H13544" s="20" t="str">
        <f>PROPER(E13544)</f>
        <v/>
      </c>
    </row>
    <row r="13545" spans="1:8" x14ac:dyDescent="0.25">
      <c r="A13545" s="458">
        <v>44356</v>
      </c>
      <c r="B13545" s="81" t="s">
        <v>24</v>
      </c>
      <c r="C13545" s="81" t="s">
        <v>1182</v>
      </c>
      <c r="D13545" s="459">
        <v>1</v>
      </c>
      <c r="E13545" s="81"/>
    </row>
    <row r="13546" spans="1:8" x14ac:dyDescent="0.25">
      <c r="A13546" s="458">
        <v>44356</v>
      </c>
      <c r="B13546" s="81" t="s">
        <v>24</v>
      </c>
      <c r="C13546" s="81" t="s">
        <v>192</v>
      </c>
      <c r="D13546" s="459">
        <v>1</v>
      </c>
      <c r="E13546" s="81"/>
    </row>
    <row r="13547" spans="1:8" x14ac:dyDescent="0.25">
      <c r="A13547" s="458">
        <v>44356</v>
      </c>
      <c r="B13547" s="81" t="s">
        <v>24</v>
      </c>
      <c r="C13547" s="81" t="s">
        <v>36</v>
      </c>
      <c r="D13547" s="459">
        <v>1</v>
      </c>
      <c r="E13547" s="81"/>
    </row>
    <row r="13548" spans="1:8" x14ac:dyDescent="0.25">
      <c r="A13548" s="458">
        <v>44356</v>
      </c>
      <c r="B13548" s="81" t="s">
        <v>47</v>
      </c>
      <c r="C13548" s="81" t="s">
        <v>47</v>
      </c>
      <c r="D13548" s="459">
        <v>2</v>
      </c>
      <c r="E13548" s="81"/>
    </row>
    <row r="13549" spans="1:8" x14ac:dyDescent="0.25">
      <c r="A13549" s="458">
        <v>44356</v>
      </c>
      <c r="B13549" s="81" t="s">
        <v>47</v>
      </c>
      <c r="C13549" s="81" t="s">
        <v>906</v>
      </c>
      <c r="D13549" s="459">
        <v>4</v>
      </c>
      <c r="E13549" s="81"/>
    </row>
    <row r="13550" spans="1:8" x14ac:dyDescent="0.25">
      <c r="A13550" s="458">
        <v>44356</v>
      </c>
      <c r="B13550" s="81" t="s">
        <v>48</v>
      </c>
      <c r="C13550" s="460" t="s">
        <v>1380</v>
      </c>
      <c r="D13550" s="459">
        <v>16</v>
      </c>
      <c r="E13550" s="81"/>
    </row>
    <row r="13551" spans="1:8" x14ac:dyDescent="0.25">
      <c r="A13551" s="458">
        <v>44356</v>
      </c>
      <c r="B13551" s="81" t="s">
        <v>7</v>
      </c>
      <c r="C13551" s="81" t="s">
        <v>1191</v>
      </c>
      <c r="D13551" s="459">
        <v>5</v>
      </c>
      <c r="E13551" s="81"/>
    </row>
    <row r="13552" spans="1:8" x14ac:dyDescent="0.25">
      <c r="A13552" s="458">
        <v>44356</v>
      </c>
      <c r="B13552" s="81" t="s">
        <v>7</v>
      </c>
      <c r="C13552" s="81" t="s">
        <v>7</v>
      </c>
      <c r="D13552" s="459">
        <v>77</v>
      </c>
      <c r="E13552" s="81"/>
    </row>
    <row r="13553" spans="1:5" x14ac:dyDescent="0.25">
      <c r="A13553" s="458">
        <v>44356</v>
      </c>
      <c r="B13553" s="81" t="s">
        <v>9</v>
      </c>
      <c r="C13553" s="81" t="s">
        <v>1196</v>
      </c>
      <c r="D13553" s="459">
        <v>1</v>
      </c>
      <c r="E13553" s="81"/>
    </row>
    <row r="13554" spans="1:5" x14ac:dyDescent="0.25">
      <c r="A13554" s="458">
        <v>44356</v>
      </c>
      <c r="B13554" s="81" t="s">
        <v>9</v>
      </c>
      <c r="C13554" s="81" t="s">
        <v>9</v>
      </c>
      <c r="D13554" s="459">
        <v>88</v>
      </c>
      <c r="E13554" s="81"/>
    </row>
    <row r="13555" spans="1:5" x14ac:dyDescent="0.25">
      <c r="A13555" s="458">
        <v>44356</v>
      </c>
      <c r="B13555" s="81" t="s">
        <v>9</v>
      </c>
      <c r="C13555" s="81" t="s">
        <v>17</v>
      </c>
      <c r="D13555" s="459">
        <v>8</v>
      </c>
      <c r="E13555" s="81"/>
    </row>
    <row r="13556" spans="1:5" x14ac:dyDescent="0.25">
      <c r="A13556" s="458">
        <v>44356</v>
      </c>
      <c r="B13556" s="81" t="s">
        <v>9</v>
      </c>
      <c r="C13556" s="81" t="s">
        <v>143</v>
      </c>
      <c r="D13556" s="459">
        <v>15</v>
      </c>
      <c r="E13556" s="81"/>
    </row>
    <row r="13557" spans="1:5" x14ac:dyDescent="0.25">
      <c r="A13557" s="458">
        <v>44356</v>
      </c>
      <c r="B13557" s="81" t="s">
        <v>15</v>
      </c>
      <c r="C13557" s="81" t="s">
        <v>1139</v>
      </c>
      <c r="D13557" s="459">
        <v>4</v>
      </c>
      <c r="E13557" s="81"/>
    </row>
    <row r="13558" spans="1:5" x14ac:dyDescent="0.25">
      <c r="A13558" s="458">
        <v>44356</v>
      </c>
      <c r="B13558" s="81" t="s">
        <v>11</v>
      </c>
      <c r="C13558" s="81" t="s">
        <v>64</v>
      </c>
      <c r="D13558" s="459">
        <v>4</v>
      </c>
      <c r="E13558" s="81"/>
    </row>
    <row r="13559" spans="1:5" x14ac:dyDescent="0.25">
      <c r="A13559" s="458">
        <v>44356</v>
      </c>
      <c r="B13559" s="81" t="s">
        <v>11</v>
      </c>
      <c r="C13559" s="81" t="s">
        <v>333</v>
      </c>
      <c r="D13559" s="459">
        <v>8</v>
      </c>
      <c r="E13559" s="81"/>
    </row>
    <row r="13560" spans="1:5" x14ac:dyDescent="0.25">
      <c r="A13560" s="458">
        <v>44356</v>
      </c>
      <c r="B13560" s="81" t="s">
        <v>11</v>
      </c>
      <c r="C13560" s="81" t="s">
        <v>11</v>
      </c>
      <c r="D13560" s="459">
        <v>15</v>
      </c>
      <c r="E13560" s="81"/>
    </row>
    <row r="13561" spans="1:5" x14ac:dyDescent="0.25">
      <c r="A13561" s="458">
        <v>44356</v>
      </c>
      <c r="B13561" s="81" t="s">
        <v>11</v>
      </c>
      <c r="C13561" s="81" t="s">
        <v>1019</v>
      </c>
      <c r="D13561" s="459">
        <v>1</v>
      </c>
      <c r="E13561" s="81"/>
    </row>
    <row r="13562" spans="1:5" x14ac:dyDescent="0.25">
      <c r="A13562" s="458">
        <v>44356</v>
      </c>
      <c r="B13562" s="81" t="s">
        <v>11</v>
      </c>
      <c r="C13562" s="81" t="s">
        <v>752</v>
      </c>
      <c r="D13562" s="459">
        <v>13</v>
      </c>
      <c r="E13562" s="81"/>
    </row>
    <row r="13563" spans="1:5" x14ac:dyDescent="0.25">
      <c r="A13563" s="458">
        <v>44356</v>
      </c>
      <c r="B13563" s="81" t="s">
        <v>11</v>
      </c>
      <c r="C13563" s="81" t="s">
        <v>133</v>
      </c>
      <c r="D13563" s="459">
        <v>2</v>
      </c>
      <c r="E13563" s="81"/>
    </row>
    <row r="13564" spans="1:5" x14ac:dyDescent="0.25">
      <c r="A13564" s="458">
        <v>44356</v>
      </c>
      <c r="B13564" s="81" t="s">
        <v>11</v>
      </c>
      <c r="C13564" s="81" t="s">
        <v>1024</v>
      </c>
      <c r="D13564" s="459">
        <v>1</v>
      </c>
      <c r="E13564" s="81"/>
    </row>
    <row r="13565" spans="1:5" x14ac:dyDescent="0.25">
      <c r="A13565" s="458">
        <v>44356</v>
      </c>
      <c r="B13565" s="81" t="s">
        <v>12</v>
      </c>
      <c r="C13565" s="81" t="s">
        <v>1490</v>
      </c>
      <c r="D13565" s="459">
        <v>1</v>
      </c>
      <c r="E13565" s="81"/>
    </row>
    <row r="13566" spans="1:5" x14ac:dyDescent="0.25">
      <c r="A13566" s="458">
        <v>44356</v>
      </c>
      <c r="B13566" s="81" t="s">
        <v>12</v>
      </c>
      <c r="C13566" s="81" t="s">
        <v>73</v>
      </c>
      <c r="D13566" s="459">
        <v>3</v>
      </c>
      <c r="E13566" s="81"/>
    </row>
    <row r="13567" spans="1:5" x14ac:dyDescent="0.25">
      <c r="A13567" s="458">
        <v>44356</v>
      </c>
      <c r="B13567" s="81" t="s">
        <v>12</v>
      </c>
      <c r="C13567" s="460" t="s">
        <v>1222</v>
      </c>
      <c r="D13567" s="459">
        <v>1</v>
      </c>
      <c r="E13567" s="81"/>
    </row>
    <row r="13568" spans="1:5" x14ac:dyDescent="0.25">
      <c r="A13568" s="458">
        <v>44356</v>
      </c>
      <c r="B13568" s="81" t="s">
        <v>12</v>
      </c>
      <c r="C13568" s="81" t="s">
        <v>12</v>
      </c>
      <c r="D13568" s="459">
        <v>7</v>
      </c>
      <c r="E13568" s="81"/>
    </row>
    <row r="13569" spans="1:5" x14ac:dyDescent="0.25">
      <c r="A13569" s="458">
        <v>44356</v>
      </c>
      <c r="B13569" s="116" t="s">
        <v>8</v>
      </c>
      <c r="C13569" s="81" t="s">
        <v>1226</v>
      </c>
      <c r="D13569" s="459">
        <v>2</v>
      </c>
      <c r="E13569" s="81"/>
    </row>
    <row r="13570" spans="1:5" x14ac:dyDescent="0.25">
      <c r="A13570" s="458">
        <v>44356</v>
      </c>
      <c r="B13570" s="116" t="s">
        <v>8</v>
      </c>
      <c r="C13570" s="81" t="s">
        <v>1228</v>
      </c>
      <c r="D13570" s="459">
        <v>2</v>
      </c>
      <c r="E13570" s="81"/>
    </row>
    <row r="13571" spans="1:5" x14ac:dyDescent="0.25">
      <c r="A13571" s="458">
        <v>44356</v>
      </c>
      <c r="B13571" s="116" t="s">
        <v>8</v>
      </c>
      <c r="C13571" s="81" t="s">
        <v>72</v>
      </c>
      <c r="D13571" s="459">
        <v>9</v>
      </c>
      <c r="E13571" s="81"/>
    </row>
    <row r="13572" spans="1:5" x14ac:dyDescent="0.25">
      <c r="A13572" s="458">
        <v>44356</v>
      </c>
      <c r="B13572" s="116" t="s">
        <v>8</v>
      </c>
      <c r="C13572" s="81" t="s">
        <v>1232</v>
      </c>
      <c r="D13572" s="459">
        <v>4</v>
      </c>
      <c r="E13572" s="81"/>
    </row>
    <row r="13573" spans="1:5" x14ac:dyDescent="0.25">
      <c r="A13573" s="458">
        <v>44356</v>
      </c>
      <c r="B13573" s="116" t="s">
        <v>8</v>
      </c>
      <c r="C13573" s="81" t="s">
        <v>58</v>
      </c>
      <c r="D13573" s="459">
        <v>5</v>
      </c>
      <c r="E13573" s="81"/>
    </row>
    <row r="13574" spans="1:5" x14ac:dyDescent="0.25">
      <c r="A13574" s="458">
        <v>44356</v>
      </c>
      <c r="B13574" s="116" t="s">
        <v>8</v>
      </c>
      <c r="C13574" s="81" t="s">
        <v>140</v>
      </c>
      <c r="D13574" s="459">
        <v>7</v>
      </c>
      <c r="E13574" s="81"/>
    </row>
    <row r="13575" spans="1:5" x14ac:dyDescent="0.25">
      <c r="A13575" s="458">
        <v>44356</v>
      </c>
      <c r="B13575" s="116" t="s">
        <v>8</v>
      </c>
      <c r="C13575" s="81" t="s">
        <v>132</v>
      </c>
      <c r="D13575" s="459">
        <v>2</v>
      </c>
      <c r="E13575" s="81"/>
    </row>
    <row r="13576" spans="1:5" x14ac:dyDescent="0.25">
      <c r="A13576" s="458">
        <v>44356</v>
      </c>
      <c r="B13576" s="116" t="s">
        <v>8</v>
      </c>
      <c r="C13576" s="81" t="s">
        <v>1030</v>
      </c>
      <c r="D13576" s="459">
        <v>1</v>
      </c>
      <c r="E13576" s="81"/>
    </row>
    <row r="13577" spans="1:5" x14ac:dyDescent="0.25">
      <c r="A13577" s="458">
        <v>44356</v>
      </c>
      <c r="B13577" s="116" t="s">
        <v>8</v>
      </c>
      <c r="C13577" s="81" t="s">
        <v>203</v>
      </c>
      <c r="D13577" s="459">
        <v>6</v>
      </c>
      <c r="E13577" s="81"/>
    </row>
    <row r="13578" spans="1:5" x14ac:dyDescent="0.25">
      <c r="A13578" s="458">
        <v>44356</v>
      </c>
      <c r="B13578" s="116" t="s">
        <v>8</v>
      </c>
      <c r="C13578" s="81" t="s">
        <v>40</v>
      </c>
      <c r="D13578" s="459">
        <v>5</v>
      </c>
      <c r="E13578" s="81"/>
    </row>
    <row r="13579" spans="1:5" x14ac:dyDescent="0.25">
      <c r="A13579" s="458">
        <v>44356</v>
      </c>
      <c r="B13579" s="116" t="s">
        <v>8</v>
      </c>
      <c r="C13579" s="81" t="s">
        <v>8</v>
      </c>
      <c r="D13579" s="459">
        <v>192</v>
      </c>
      <c r="E13579" s="81"/>
    </row>
    <row r="13580" spans="1:5" x14ac:dyDescent="0.25">
      <c r="A13580" s="458">
        <v>44356</v>
      </c>
      <c r="B13580" s="116" t="s">
        <v>8</v>
      </c>
      <c r="C13580" s="460" t="s">
        <v>1528</v>
      </c>
      <c r="D13580" s="459">
        <v>1</v>
      </c>
      <c r="E13580" s="81"/>
    </row>
    <row r="13581" spans="1:5" x14ac:dyDescent="0.25">
      <c r="A13581" s="458">
        <v>44356</v>
      </c>
      <c r="B13581" s="116" t="s">
        <v>8</v>
      </c>
      <c r="C13581" s="81" t="s">
        <v>185</v>
      </c>
      <c r="D13581" s="459">
        <v>1</v>
      </c>
      <c r="E13581" s="81"/>
    </row>
    <row r="13582" spans="1:5" x14ac:dyDescent="0.25">
      <c r="A13582" s="458">
        <v>44356</v>
      </c>
      <c r="B13582" s="116" t="s">
        <v>8</v>
      </c>
      <c r="C13582" s="81" t="s">
        <v>31</v>
      </c>
      <c r="D13582" s="459">
        <v>5</v>
      </c>
      <c r="E13582" s="81"/>
    </row>
    <row r="13583" spans="1:5" x14ac:dyDescent="0.25">
      <c r="A13583" s="458">
        <v>44356</v>
      </c>
      <c r="B13583" s="116" t="s">
        <v>8</v>
      </c>
      <c r="C13583" s="81" t="s">
        <v>702</v>
      </c>
      <c r="D13583" s="459">
        <v>1</v>
      </c>
      <c r="E13583" s="81"/>
    </row>
    <row r="13584" spans="1:5" x14ac:dyDescent="0.25">
      <c r="A13584" s="458">
        <v>44356</v>
      </c>
      <c r="B13584" s="116" t="s">
        <v>8</v>
      </c>
      <c r="C13584" s="81" t="s">
        <v>79</v>
      </c>
      <c r="D13584" s="459">
        <v>1</v>
      </c>
      <c r="E13584" s="81"/>
    </row>
    <row r="13585" spans="1:8" x14ac:dyDescent="0.25">
      <c r="A13585" s="458">
        <v>44356</v>
      </c>
      <c r="B13585" s="116" t="s">
        <v>8</v>
      </c>
      <c r="C13585" s="81" t="s">
        <v>110</v>
      </c>
      <c r="D13585" s="459">
        <v>2</v>
      </c>
      <c r="E13585" s="81"/>
    </row>
    <row r="13586" spans="1:8" x14ac:dyDescent="0.25">
      <c r="A13586" s="458">
        <v>44356</v>
      </c>
      <c r="B13586" s="81" t="s">
        <v>49</v>
      </c>
      <c r="C13586" s="81" t="s">
        <v>1246</v>
      </c>
      <c r="D13586" s="459">
        <v>3</v>
      </c>
      <c r="E13586" s="81"/>
    </row>
    <row r="13587" spans="1:8" x14ac:dyDescent="0.25">
      <c r="A13587" s="458">
        <v>44356</v>
      </c>
      <c r="B13587" s="81" t="s">
        <v>49</v>
      </c>
      <c r="C13587" s="81" t="s">
        <v>49</v>
      </c>
      <c r="D13587" s="459">
        <v>21</v>
      </c>
      <c r="E13587" s="81"/>
    </row>
    <row r="13588" spans="1:8" x14ac:dyDescent="0.25">
      <c r="A13588" s="458">
        <v>44356</v>
      </c>
      <c r="B13588" s="81" t="s">
        <v>50</v>
      </c>
      <c r="C13588" s="81" t="s">
        <v>1250</v>
      </c>
      <c r="D13588" s="459">
        <v>6</v>
      </c>
      <c r="E13588" s="81"/>
    </row>
    <row r="13589" spans="1:8" x14ac:dyDescent="0.25">
      <c r="A13589" s="458">
        <v>44356</v>
      </c>
      <c r="B13589" s="81" t="s">
        <v>50</v>
      </c>
      <c r="C13589" s="116" t="s">
        <v>1140</v>
      </c>
      <c r="D13589" s="459">
        <v>1</v>
      </c>
      <c r="E13589" s="81"/>
    </row>
    <row r="13590" spans="1:8" x14ac:dyDescent="0.25">
      <c r="A13590" s="458">
        <v>44356</v>
      </c>
      <c r="B13590" s="81" t="s">
        <v>50</v>
      </c>
      <c r="C13590" s="116" t="s">
        <v>365</v>
      </c>
      <c r="D13590" s="459">
        <v>15</v>
      </c>
      <c r="E13590" s="81"/>
    </row>
    <row r="13591" spans="1:8" x14ac:dyDescent="0.25">
      <c r="A13591" s="458">
        <v>44356</v>
      </c>
      <c r="B13591" s="81" t="s">
        <v>27</v>
      </c>
      <c r="C13591" s="81" t="s">
        <v>139</v>
      </c>
      <c r="D13591" s="459">
        <v>27</v>
      </c>
      <c r="E13591" s="81"/>
    </row>
    <row r="13592" spans="1:8" x14ac:dyDescent="0.25">
      <c r="A13592" s="458">
        <v>44356</v>
      </c>
      <c r="B13592" s="81" t="s">
        <v>27</v>
      </c>
      <c r="C13592" s="81" t="s">
        <v>233</v>
      </c>
      <c r="D13592" s="459">
        <v>4</v>
      </c>
      <c r="E13592" s="81"/>
    </row>
    <row r="13593" spans="1:8" x14ac:dyDescent="0.25">
      <c r="A13593" s="458">
        <v>44356</v>
      </c>
      <c r="B13593" s="81" t="s">
        <v>27</v>
      </c>
      <c r="C13593" s="116" t="s">
        <v>43</v>
      </c>
      <c r="D13593" s="459">
        <v>72</v>
      </c>
      <c r="E13593" s="81"/>
    </row>
    <row r="13594" spans="1:8" x14ac:dyDescent="0.25">
      <c r="A13594" s="458">
        <v>44356</v>
      </c>
      <c r="B13594" s="81" t="s">
        <v>27</v>
      </c>
      <c r="C13594" s="81" t="s">
        <v>921</v>
      </c>
      <c r="D13594" s="459">
        <v>1</v>
      </c>
      <c r="E13594" s="81"/>
    </row>
    <row r="13595" spans="1:8" x14ac:dyDescent="0.25">
      <c r="A13595" s="458">
        <v>44356</v>
      </c>
      <c r="B13595" s="81" t="s">
        <v>27</v>
      </c>
      <c r="C13595" s="81" t="s">
        <v>350</v>
      </c>
      <c r="D13595" s="459">
        <v>1</v>
      </c>
      <c r="E13595" s="81"/>
    </row>
    <row r="13596" spans="1:8" x14ac:dyDescent="0.25">
      <c r="A13596" s="458">
        <v>44356</v>
      </c>
      <c r="B13596" s="81" t="s">
        <v>27</v>
      </c>
      <c r="C13596" s="81" t="s">
        <v>1002</v>
      </c>
      <c r="D13596" s="459">
        <v>1</v>
      </c>
      <c r="E13596" s="81"/>
      <c r="H13596" s="20" t="str">
        <f>PROPER(E13596)</f>
        <v/>
      </c>
    </row>
    <row r="13597" spans="1:8" x14ac:dyDescent="0.25">
      <c r="A13597" s="458">
        <v>44356</v>
      </c>
      <c r="B13597" s="81" t="s">
        <v>27</v>
      </c>
      <c r="C13597" s="81" t="s">
        <v>619</v>
      </c>
      <c r="D13597" s="459">
        <v>2</v>
      </c>
      <c r="E13597" s="81"/>
    </row>
    <row r="13598" spans="1:8" x14ac:dyDescent="0.25">
      <c r="A13598" s="458">
        <v>44356</v>
      </c>
      <c r="B13598" s="81" t="s">
        <v>27</v>
      </c>
      <c r="C13598" s="81" t="s">
        <v>707</v>
      </c>
      <c r="D13598" s="459">
        <v>2</v>
      </c>
      <c r="E13598" s="81"/>
    </row>
    <row r="13599" spans="1:8" x14ac:dyDescent="0.25">
      <c r="A13599" s="458">
        <v>44356</v>
      </c>
      <c r="B13599" s="81" t="s">
        <v>51</v>
      </c>
      <c r="C13599" s="81" t="s">
        <v>51</v>
      </c>
      <c r="D13599" s="459">
        <v>35</v>
      </c>
      <c r="E13599" s="81"/>
    </row>
    <row r="13600" spans="1:8" x14ac:dyDescent="0.25">
      <c r="A13600" s="458">
        <v>44356</v>
      </c>
      <c r="B13600" s="81" t="s">
        <v>10</v>
      </c>
      <c r="C13600" s="81" t="s">
        <v>1027</v>
      </c>
      <c r="D13600" s="459">
        <v>3</v>
      </c>
      <c r="E13600" s="81"/>
    </row>
    <row r="13601" spans="1:5" x14ac:dyDescent="0.25">
      <c r="A13601" s="458">
        <v>44356</v>
      </c>
      <c r="B13601" s="81" t="s">
        <v>10</v>
      </c>
      <c r="C13601" s="81" t="s">
        <v>340</v>
      </c>
      <c r="D13601" s="459">
        <v>4</v>
      </c>
      <c r="E13601" s="81"/>
    </row>
    <row r="13602" spans="1:5" x14ac:dyDescent="0.25">
      <c r="A13602" s="458">
        <v>44356</v>
      </c>
      <c r="B13602" s="81" t="s">
        <v>10</v>
      </c>
      <c r="C13602" s="81" t="s">
        <v>1259</v>
      </c>
      <c r="D13602" s="459">
        <v>1</v>
      </c>
      <c r="E13602" s="81"/>
    </row>
    <row r="13603" spans="1:5" x14ac:dyDescent="0.25">
      <c r="A13603" s="458">
        <v>44356</v>
      </c>
      <c r="B13603" s="81" t="s">
        <v>10</v>
      </c>
      <c r="C13603" s="81" t="s">
        <v>10</v>
      </c>
      <c r="D13603" s="459">
        <v>60</v>
      </c>
      <c r="E13603" s="81"/>
    </row>
    <row r="13604" spans="1:5" x14ac:dyDescent="0.25">
      <c r="A13604" s="458">
        <v>44357</v>
      </c>
      <c r="B13604" s="81" t="s">
        <v>14</v>
      </c>
      <c r="C13604" s="81" t="s">
        <v>14</v>
      </c>
      <c r="D13604" s="459">
        <v>18</v>
      </c>
      <c r="E13604" s="81"/>
    </row>
    <row r="13605" spans="1:5" x14ac:dyDescent="0.25">
      <c r="A13605" s="458">
        <v>44357</v>
      </c>
      <c r="B13605" s="81" t="s">
        <v>14</v>
      </c>
      <c r="C13605" s="81" t="s">
        <v>1020</v>
      </c>
      <c r="D13605" s="459">
        <v>1</v>
      </c>
      <c r="E13605" s="81"/>
    </row>
    <row r="13606" spans="1:5" x14ac:dyDescent="0.25">
      <c r="A13606" s="458">
        <v>44357</v>
      </c>
      <c r="B13606" s="81" t="s">
        <v>14</v>
      </c>
      <c r="C13606" s="81" t="s">
        <v>16</v>
      </c>
      <c r="D13606" s="459">
        <v>6</v>
      </c>
      <c r="E13606" s="81"/>
    </row>
    <row r="13607" spans="1:5" x14ac:dyDescent="0.25">
      <c r="A13607" s="458">
        <v>44357</v>
      </c>
      <c r="B13607" s="81" t="s">
        <v>14</v>
      </c>
      <c r="C13607" s="81" t="s">
        <v>84</v>
      </c>
      <c r="D13607" s="459">
        <v>19</v>
      </c>
      <c r="E13607" s="81"/>
    </row>
    <row r="13608" spans="1:5" x14ac:dyDescent="0.25">
      <c r="A13608" s="458">
        <v>44357</v>
      </c>
      <c r="B13608" s="81" t="s">
        <v>20</v>
      </c>
      <c r="C13608" s="81" t="s">
        <v>1151</v>
      </c>
      <c r="D13608" s="459">
        <v>2</v>
      </c>
      <c r="E13608" s="81"/>
    </row>
    <row r="13609" spans="1:5" x14ac:dyDescent="0.25">
      <c r="A13609" s="458">
        <v>44357</v>
      </c>
      <c r="B13609" s="81" t="s">
        <v>20</v>
      </c>
      <c r="C13609" s="81" t="s">
        <v>20</v>
      </c>
      <c r="D13609" s="459">
        <v>103</v>
      </c>
      <c r="E13609" s="81"/>
    </row>
    <row r="13610" spans="1:5" x14ac:dyDescent="0.25">
      <c r="A13610" s="458">
        <v>44357</v>
      </c>
      <c r="B13610" s="81" t="s">
        <v>20</v>
      </c>
      <c r="C13610" s="81" t="s">
        <v>1154</v>
      </c>
      <c r="D13610" s="459">
        <v>1</v>
      </c>
      <c r="E13610" s="81"/>
    </row>
    <row r="13611" spans="1:5" x14ac:dyDescent="0.25">
      <c r="A13611" s="458">
        <v>44357</v>
      </c>
      <c r="B13611" s="81" t="s">
        <v>20</v>
      </c>
      <c r="C13611" s="81" t="s">
        <v>363</v>
      </c>
      <c r="D13611" s="459">
        <v>2</v>
      </c>
      <c r="E13611" s="81"/>
    </row>
    <row r="13612" spans="1:5" x14ac:dyDescent="0.25">
      <c r="A13612" s="458">
        <v>44357</v>
      </c>
      <c r="B13612" s="81" t="s">
        <v>20</v>
      </c>
      <c r="C13612" s="81" t="s">
        <v>648</v>
      </c>
      <c r="D13612" s="459">
        <v>2</v>
      </c>
      <c r="E13612" s="81"/>
    </row>
    <row r="13613" spans="1:5" x14ac:dyDescent="0.25">
      <c r="A13613" s="458">
        <v>44357</v>
      </c>
      <c r="B13613" s="81" t="s">
        <v>20</v>
      </c>
      <c r="C13613" s="81" t="s">
        <v>1013</v>
      </c>
      <c r="D13613" s="459">
        <v>1</v>
      </c>
      <c r="E13613" s="81"/>
    </row>
    <row r="13614" spans="1:5" x14ac:dyDescent="0.25">
      <c r="A13614" s="458">
        <v>44357</v>
      </c>
      <c r="B13614" s="81" t="s">
        <v>13</v>
      </c>
      <c r="C13614" s="81" t="s">
        <v>1160</v>
      </c>
      <c r="D13614" s="459">
        <v>1</v>
      </c>
      <c r="E13614" s="81"/>
    </row>
    <row r="13615" spans="1:5" x14ac:dyDescent="0.25">
      <c r="A13615" s="458">
        <v>44357</v>
      </c>
      <c r="B13615" s="81" t="s">
        <v>13</v>
      </c>
      <c r="C13615" s="81" t="s">
        <v>1161</v>
      </c>
      <c r="D13615" s="459">
        <v>3</v>
      </c>
      <c r="E13615" s="81"/>
    </row>
    <row r="13616" spans="1:5" x14ac:dyDescent="0.25">
      <c r="A13616" s="458">
        <v>44357</v>
      </c>
      <c r="B13616" s="81" t="s">
        <v>13</v>
      </c>
      <c r="C13616" s="81" t="s">
        <v>1162</v>
      </c>
      <c r="D13616" s="459">
        <v>1</v>
      </c>
      <c r="E13616" s="81"/>
    </row>
    <row r="13617" spans="1:5" x14ac:dyDescent="0.25">
      <c r="A13617" s="458">
        <v>44357</v>
      </c>
      <c r="B13617" s="81" t="s">
        <v>13</v>
      </c>
      <c r="C13617" s="81" t="s">
        <v>13</v>
      </c>
      <c r="D13617" s="459">
        <v>33</v>
      </c>
      <c r="E13617" s="81"/>
    </row>
    <row r="13618" spans="1:5" x14ac:dyDescent="0.25">
      <c r="A13618" s="458">
        <v>44357</v>
      </c>
      <c r="B13618" s="81" t="s">
        <v>13</v>
      </c>
      <c r="C13618" s="81" t="s">
        <v>1165</v>
      </c>
      <c r="D13618" s="459">
        <v>2</v>
      </c>
      <c r="E13618" s="81"/>
    </row>
    <row r="13619" spans="1:5" x14ac:dyDescent="0.25">
      <c r="A13619" s="458">
        <v>44357</v>
      </c>
      <c r="B13619" s="81" t="s">
        <v>13</v>
      </c>
      <c r="C13619" s="81" t="s">
        <v>633</v>
      </c>
      <c r="D13619" s="459">
        <v>2</v>
      </c>
      <c r="E13619" s="81"/>
    </row>
    <row r="13620" spans="1:5" x14ac:dyDescent="0.25">
      <c r="A13620" s="458">
        <v>44357</v>
      </c>
      <c r="B13620" s="81" t="s">
        <v>13</v>
      </c>
      <c r="C13620" s="81" t="s">
        <v>1167</v>
      </c>
      <c r="D13620" s="459">
        <v>4</v>
      </c>
      <c r="E13620" s="81"/>
    </row>
    <row r="13621" spans="1:5" x14ac:dyDescent="0.25">
      <c r="A13621" s="458">
        <v>44357</v>
      </c>
      <c r="B13621" s="81" t="s">
        <v>24</v>
      </c>
      <c r="C13621" s="116" t="s">
        <v>23</v>
      </c>
      <c r="D13621" s="459">
        <v>32</v>
      </c>
      <c r="E13621" s="81"/>
    </row>
    <row r="13622" spans="1:5" x14ac:dyDescent="0.25">
      <c r="A13622" s="458">
        <v>44357</v>
      </c>
      <c r="B13622" s="81" t="s">
        <v>24</v>
      </c>
      <c r="C13622" s="116" t="s">
        <v>24</v>
      </c>
      <c r="D13622" s="459">
        <v>6</v>
      </c>
      <c r="E13622" s="81"/>
    </row>
    <row r="13623" spans="1:5" x14ac:dyDescent="0.25">
      <c r="A13623" s="458">
        <v>44357</v>
      </c>
      <c r="B13623" s="81" t="s">
        <v>24</v>
      </c>
      <c r="C13623" s="116" t="s">
        <v>1182</v>
      </c>
      <c r="D13623" s="459">
        <v>2</v>
      </c>
      <c r="E13623" s="81"/>
    </row>
    <row r="13624" spans="1:5" x14ac:dyDescent="0.25">
      <c r="A13624" s="458">
        <v>44357</v>
      </c>
      <c r="B13624" s="81" t="s">
        <v>24</v>
      </c>
      <c r="C13624" s="116" t="s">
        <v>36</v>
      </c>
      <c r="D13624" s="459">
        <v>3</v>
      </c>
      <c r="E13624" s="81"/>
    </row>
    <row r="13625" spans="1:5" x14ac:dyDescent="0.25">
      <c r="A13625" s="458">
        <v>44357</v>
      </c>
      <c r="B13625" s="81" t="s">
        <v>47</v>
      </c>
      <c r="C13625" s="116" t="s">
        <v>1033</v>
      </c>
      <c r="D13625" s="459">
        <v>1</v>
      </c>
      <c r="E13625" s="81"/>
    </row>
    <row r="13626" spans="1:5" x14ac:dyDescent="0.25">
      <c r="A13626" s="458">
        <v>44357</v>
      </c>
      <c r="B13626" s="81" t="s">
        <v>47</v>
      </c>
      <c r="C13626" s="116" t="s">
        <v>47</v>
      </c>
      <c r="D13626" s="459">
        <v>18</v>
      </c>
      <c r="E13626" s="81"/>
    </row>
    <row r="13627" spans="1:5" x14ac:dyDescent="0.25">
      <c r="A13627" s="458">
        <v>44357</v>
      </c>
      <c r="B13627" s="81" t="s">
        <v>47</v>
      </c>
      <c r="C13627" s="116" t="s">
        <v>906</v>
      </c>
      <c r="D13627" s="459">
        <v>12</v>
      </c>
      <c r="E13627" s="81"/>
    </row>
    <row r="13628" spans="1:5" x14ac:dyDescent="0.25">
      <c r="A13628" s="458">
        <v>44357</v>
      </c>
      <c r="B13628" s="81" t="s">
        <v>48</v>
      </c>
      <c r="C13628" s="460" t="s">
        <v>1380</v>
      </c>
      <c r="D13628" s="459">
        <v>9</v>
      </c>
      <c r="E13628" s="81"/>
    </row>
    <row r="13629" spans="1:5" x14ac:dyDescent="0.25">
      <c r="A13629" s="458">
        <v>44357</v>
      </c>
      <c r="B13629" s="81" t="s">
        <v>7</v>
      </c>
      <c r="C13629" s="116" t="s">
        <v>1189</v>
      </c>
      <c r="D13629" s="459">
        <v>1</v>
      </c>
      <c r="E13629" s="81"/>
    </row>
    <row r="13630" spans="1:5" x14ac:dyDescent="0.25">
      <c r="A13630" s="458">
        <v>44357</v>
      </c>
      <c r="B13630" s="81" t="s">
        <v>7</v>
      </c>
      <c r="C13630" s="116" t="s">
        <v>1191</v>
      </c>
      <c r="D13630" s="459">
        <v>11</v>
      </c>
      <c r="E13630" s="81"/>
    </row>
    <row r="13631" spans="1:5" x14ac:dyDescent="0.25">
      <c r="A13631" s="458">
        <v>44357</v>
      </c>
      <c r="B13631" s="81" t="s">
        <v>7</v>
      </c>
      <c r="C13631" s="81" t="s">
        <v>7</v>
      </c>
      <c r="D13631" s="459">
        <v>47</v>
      </c>
      <c r="E13631" s="81"/>
    </row>
    <row r="13632" spans="1:5" x14ac:dyDescent="0.25">
      <c r="A13632" s="458">
        <v>44357</v>
      </c>
      <c r="B13632" s="81" t="s">
        <v>9</v>
      </c>
      <c r="C13632" s="116" t="s">
        <v>1196</v>
      </c>
      <c r="D13632" s="459">
        <v>2</v>
      </c>
      <c r="E13632" s="81"/>
    </row>
    <row r="13633" spans="1:5" x14ac:dyDescent="0.25">
      <c r="A13633" s="458">
        <v>44357</v>
      </c>
      <c r="B13633" s="81" t="s">
        <v>9</v>
      </c>
      <c r="C13633" s="116" t="s">
        <v>9</v>
      </c>
      <c r="D13633" s="459">
        <v>106</v>
      </c>
      <c r="E13633" s="81"/>
    </row>
    <row r="13634" spans="1:5" x14ac:dyDescent="0.25">
      <c r="A13634" s="458">
        <v>44357</v>
      </c>
      <c r="B13634" s="81" t="s">
        <v>9</v>
      </c>
      <c r="C13634" s="116" t="s">
        <v>706</v>
      </c>
      <c r="D13634" s="459">
        <v>1</v>
      </c>
      <c r="E13634" s="81"/>
    </row>
    <row r="13635" spans="1:5" x14ac:dyDescent="0.25">
      <c r="A13635" s="458">
        <v>44357</v>
      </c>
      <c r="B13635" s="81" t="s">
        <v>9</v>
      </c>
      <c r="C13635" s="116" t="s">
        <v>17</v>
      </c>
      <c r="D13635" s="459">
        <v>17</v>
      </c>
      <c r="E13635" s="81"/>
    </row>
    <row r="13636" spans="1:5" x14ac:dyDescent="0.25">
      <c r="A13636" s="458">
        <v>44357</v>
      </c>
      <c r="B13636" s="81" t="s">
        <v>9</v>
      </c>
      <c r="C13636" s="116" t="s">
        <v>1202</v>
      </c>
      <c r="D13636" s="459">
        <v>11</v>
      </c>
      <c r="E13636" s="81"/>
    </row>
    <row r="13637" spans="1:5" x14ac:dyDescent="0.25">
      <c r="A13637" s="458">
        <v>44357</v>
      </c>
      <c r="B13637" s="81" t="s">
        <v>9</v>
      </c>
      <c r="C13637" s="116" t="s">
        <v>143</v>
      </c>
      <c r="D13637" s="459">
        <v>11</v>
      </c>
      <c r="E13637" s="81"/>
    </row>
    <row r="13638" spans="1:5" x14ac:dyDescent="0.25">
      <c r="A13638" s="458">
        <v>44357</v>
      </c>
      <c r="B13638" s="81" t="s">
        <v>15</v>
      </c>
      <c r="C13638" s="116" t="s">
        <v>107</v>
      </c>
      <c r="D13638" s="459">
        <v>1</v>
      </c>
      <c r="E13638" s="81"/>
    </row>
    <row r="13639" spans="1:5" x14ac:dyDescent="0.25">
      <c r="A13639" s="458">
        <v>44357</v>
      </c>
      <c r="B13639" s="81" t="s">
        <v>15</v>
      </c>
      <c r="C13639" s="116" t="s">
        <v>1139</v>
      </c>
      <c r="D13639" s="459">
        <v>1</v>
      </c>
      <c r="E13639" s="81"/>
    </row>
    <row r="13640" spans="1:5" x14ac:dyDescent="0.25">
      <c r="A13640" s="458">
        <v>44357</v>
      </c>
      <c r="B13640" s="81" t="s">
        <v>15</v>
      </c>
      <c r="C13640" s="116" t="s">
        <v>283</v>
      </c>
      <c r="D13640" s="459">
        <v>10</v>
      </c>
      <c r="E13640" s="81"/>
    </row>
    <row r="13641" spans="1:5" x14ac:dyDescent="0.25">
      <c r="A13641" s="458">
        <v>44357</v>
      </c>
      <c r="B13641" s="81" t="s">
        <v>11</v>
      </c>
      <c r="C13641" s="116" t="s">
        <v>333</v>
      </c>
      <c r="D13641" s="459">
        <v>5</v>
      </c>
      <c r="E13641" s="81"/>
    </row>
    <row r="13642" spans="1:5" x14ac:dyDescent="0.25">
      <c r="A13642" s="458">
        <v>44357</v>
      </c>
      <c r="B13642" s="81" t="s">
        <v>11</v>
      </c>
      <c r="C13642" s="116" t="s">
        <v>11</v>
      </c>
      <c r="D13642" s="459">
        <v>22</v>
      </c>
      <c r="E13642" s="81"/>
    </row>
    <row r="13643" spans="1:5" x14ac:dyDescent="0.25">
      <c r="A13643" s="458">
        <v>44357</v>
      </c>
      <c r="B13643" s="81" t="s">
        <v>11</v>
      </c>
      <c r="C13643" s="116" t="s">
        <v>752</v>
      </c>
      <c r="D13643" s="459">
        <v>5</v>
      </c>
      <c r="E13643" s="81"/>
    </row>
    <row r="13644" spans="1:5" x14ac:dyDescent="0.25">
      <c r="A13644" s="458">
        <v>44357</v>
      </c>
      <c r="B13644" s="81" t="s">
        <v>11</v>
      </c>
      <c r="C13644" s="116" t="s">
        <v>133</v>
      </c>
      <c r="D13644" s="459">
        <v>21</v>
      </c>
      <c r="E13644" s="81"/>
    </row>
    <row r="13645" spans="1:5" x14ac:dyDescent="0.25">
      <c r="A13645" s="458">
        <v>44357</v>
      </c>
      <c r="B13645" s="81" t="s">
        <v>11</v>
      </c>
      <c r="C13645" s="460" t="s">
        <v>1210</v>
      </c>
      <c r="D13645" s="459">
        <v>1</v>
      </c>
      <c r="E13645" s="81"/>
    </row>
    <row r="13646" spans="1:5" x14ac:dyDescent="0.25">
      <c r="A13646" s="458">
        <v>44357</v>
      </c>
      <c r="B13646" s="81" t="s">
        <v>12</v>
      </c>
      <c r="C13646" s="116" t="s">
        <v>73</v>
      </c>
      <c r="D13646" s="459">
        <v>1</v>
      </c>
      <c r="E13646" s="81"/>
    </row>
    <row r="13647" spans="1:5" x14ac:dyDescent="0.25">
      <c r="A13647" s="458">
        <v>44357</v>
      </c>
      <c r="B13647" s="81" t="s">
        <v>12</v>
      </c>
      <c r="C13647" s="116" t="s">
        <v>1223</v>
      </c>
      <c r="D13647" s="459">
        <v>3</v>
      </c>
      <c r="E13647" s="81"/>
    </row>
    <row r="13648" spans="1:5" x14ac:dyDescent="0.25">
      <c r="A13648" s="458">
        <v>44357</v>
      </c>
      <c r="B13648" s="81" t="s">
        <v>12</v>
      </c>
      <c r="C13648" s="116" t="s">
        <v>1224</v>
      </c>
      <c r="D13648" s="459">
        <v>1</v>
      </c>
      <c r="E13648" s="81"/>
    </row>
    <row r="13649" spans="1:5" x14ac:dyDescent="0.25">
      <c r="A13649" s="458">
        <v>44357</v>
      </c>
      <c r="B13649" s="81" t="s">
        <v>12</v>
      </c>
      <c r="C13649" s="116" t="s">
        <v>12</v>
      </c>
      <c r="D13649" s="459">
        <v>11</v>
      </c>
      <c r="E13649" s="81"/>
    </row>
    <row r="13650" spans="1:5" x14ac:dyDescent="0.25">
      <c r="A13650" s="458">
        <v>44357</v>
      </c>
      <c r="B13650" s="81" t="s">
        <v>8</v>
      </c>
      <c r="C13650" s="116" t="s">
        <v>1226</v>
      </c>
      <c r="D13650" s="459">
        <v>1</v>
      </c>
      <c r="E13650" s="81"/>
    </row>
    <row r="13651" spans="1:5" x14ac:dyDescent="0.25">
      <c r="A13651" s="458">
        <v>44357</v>
      </c>
      <c r="B13651" s="81" t="s">
        <v>8</v>
      </c>
      <c r="C13651" s="116" t="s">
        <v>1228</v>
      </c>
      <c r="D13651" s="459">
        <v>1</v>
      </c>
      <c r="E13651" s="81"/>
    </row>
    <row r="13652" spans="1:5" x14ac:dyDescent="0.25">
      <c r="A13652" s="458">
        <v>44357</v>
      </c>
      <c r="B13652" s="81" t="s">
        <v>8</v>
      </c>
      <c r="C13652" s="116" t="s">
        <v>72</v>
      </c>
      <c r="D13652" s="459">
        <v>5</v>
      </c>
      <c r="E13652" s="81"/>
    </row>
    <row r="13653" spans="1:5" x14ac:dyDescent="0.25">
      <c r="A13653" s="458">
        <v>44357</v>
      </c>
      <c r="B13653" s="81" t="s">
        <v>8</v>
      </c>
      <c r="C13653" s="116" t="s">
        <v>2973</v>
      </c>
      <c r="D13653" s="459">
        <v>1</v>
      </c>
      <c r="E13653" s="81"/>
    </row>
    <row r="13654" spans="1:5" x14ac:dyDescent="0.25">
      <c r="A13654" s="458">
        <v>44357</v>
      </c>
      <c r="B13654" s="81" t="s">
        <v>8</v>
      </c>
      <c r="C13654" s="116" t="s">
        <v>58</v>
      </c>
      <c r="D13654" s="459">
        <v>8</v>
      </c>
      <c r="E13654" s="81"/>
    </row>
    <row r="13655" spans="1:5" x14ac:dyDescent="0.25">
      <c r="A13655" s="458">
        <v>44357</v>
      </c>
      <c r="B13655" s="81" t="s">
        <v>8</v>
      </c>
      <c r="C13655" s="116" t="s">
        <v>718</v>
      </c>
      <c r="D13655" s="459">
        <v>2</v>
      </c>
      <c r="E13655" s="81"/>
    </row>
    <row r="13656" spans="1:5" x14ac:dyDescent="0.25">
      <c r="A13656" s="458">
        <v>44357</v>
      </c>
      <c r="B13656" s="81" t="s">
        <v>8</v>
      </c>
      <c r="C13656" s="116" t="s">
        <v>140</v>
      </c>
      <c r="D13656" s="459">
        <v>7</v>
      </c>
      <c r="E13656" s="81"/>
    </row>
    <row r="13657" spans="1:5" x14ac:dyDescent="0.25">
      <c r="A13657" s="458">
        <v>44357</v>
      </c>
      <c r="B13657" s="81" t="s">
        <v>8</v>
      </c>
      <c r="C13657" s="116" t="s">
        <v>132</v>
      </c>
      <c r="D13657" s="459">
        <v>1</v>
      </c>
      <c r="E13657" s="81"/>
    </row>
    <row r="13658" spans="1:5" x14ac:dyDescent="0.25">
      <c r="A13658" s="458">
        <v>44357</v>
      </c>
      <c r="B13658" s="81" t="s">
        <v>8</v>
      </c>
      <c r="C13658" s="116" t="s">
        <v>203</v>
      </c>
      <c r="D13658" s="459">
        <v>13</v>
      </c>
      <c r="E13658" s="81"/>
    </row>
    <row r="13659" spans="1:5" x14ac:dyDescent="0.25">
      <c r="A13659" s="458">
        <v>44357</v>
      </c>
      <c r="B13659" s="81" t="s">
        <v>8</v>
      </c>
      <c r="C13659" s="116" t="s">
        <v>40</v>
      </c>
      <c r="D13659" s="459">
        <v>2</v>
      </c>
      <c r="E13659" s="81"/>
    </row>
    <row r="13660" spans="1:5" x14ac:dyDescent="0.25">
      <c r="A13660" s="458">
        <v>44357</v>
      </c>
      <c r="B13660" s="81" t="s">
        <v>8</v>
      </c>
      <c r="C13660" s="116" t="s">
        <v>8</v>
      </c>
      <c r="D13660" s="459">
        <v>204</v>
      </c>
      <c r="E13660" s="81"/>
    </row>
    <row r="13661" spans="1:5" x14ac:dyDescent="0.25">
      <c r="A13661" s="458">
        <v>44357</v>
      </c>
      <c r="B13661" s="81" t="s">
        <v>8</v>
      </c>
      <c r="C13661" s="116" t="s">
        <v>31</v>
      </c>
      <c r="D13661" s="459">
        <v>5</v>
      </c>
      <c r="E13661" s="81"/>
    </row>
    <row r="13662" spans="1:5" x14ac:dyDescent="0.25">
      <c r="A13662" s="458">
        <v>44357</v>
      </c>
      <c r="B13662" s="81" t="s">
        <v>8</v>
      </c>
      <c r="C13662" s="116" t="s">
        <v>79</v>
      </c>
      <c r="D13662" s="459">
        <v>2</v>
      </c>
      <c r="E13662" s="81"/>
    </row>
    <row r="13663" spans="1:5" x14ac:dyDescent="0.25">
      <c r="A13663" s="458">
        <v>44357</v>
      </c>
      <c r="B13663" s="81" t="s">
        <v>8</v>
      </c>
      <c r="C13663" s="116" t="s">
        <v>110</v>
      </c>
      <c r="D13663" s="459">
        <v>9</v>
      </c>
      <c r="E13663" s="81"/>
    </row>
    <row r="13664" spans="1:5" x14ac:dyDescent="0.25">
      <c r="A13664" s="458">
        <v>44357</v>
      </c>
      <c r="B13664" s="81" t="s">
        <v>49</v>
      </c>
      <c r="C13664" s="116" t="s">
        <v>1246</v>
      </c>
      <c r="D13664" s="459">
        <v>1</v>
      </c>
      <c r="E13664" s="81"/>
    </row>
    <row r="13665" spans="1:5" x14ac:dyDescent="0.25">
      <c r="A13665" s="458">
        <v>44357</v>
      </c>
      <c r="B13665" s="81" t="s">
        <v>49</v>
      </c>
      <c r="C13665" s="116" t="s">
        <v>49</v>
      </c>
      <c r="D13665" s="459">
        <v>11</v>
      </c>
      <c r="E13665" s="81"/>
    </row>
    <row r="13666" spans="1:5" x14ac:dyDescent="0.25">
      <c r="A13666" s="458">
        <v>44357</v>
      </c>
      <c r="B13666" s="81" t="s">
        <v>50</v>
      </c>
      <c r="C13666" s="116" t="s">
        <v>1250</v>
      </c>
      <c r="D13666" s="459">
        <v>1</v>
      </c>
      <c r="E13666" s="81"/>
    </row>
    <row r="13667" spans="1:5" x14ac:dyDescent="0.25">
      <c r="A13667" s="458">
        <v>44357</v>
      </c>
      <c r="B13667" s="81" t="s">
        <v>50</v>
      </c>
      <c r="C13667" s="116" t="s">
        <v>1140</v>
      </c>
      <c r="D13667" s="459">
        <v>14</v>
      </c>
      <c r="E13667" s="81"/>
    </row>
    <row r="13668" spans="1:5" x14ac:dyDescent="0.25">
      <c r="A13668" s="458">
        <v>44357</v>
      </c>
      <c r="B13668" s="81" t="s">
        <v>50</v>
      </c>
      <c r="C13668" s="116" t="s">
        <v>365</v>
      </c>
      <c r="D13668" s="459">
        <v>32</v>
      </c>
      <c r="E13668" s="81"/>
    </row>
    <row r="13669" spans="1:5" x14ac:dyDescent="0.25">
      <c r="A13669" s="458">
        <v>44357</v>
      </c>
      <c r="B13669" s="81" t="s">
        <v>27</v>
      </c>
      <c r="C13669" s="116" t="s">
        <v>139</v>
      </c>
      <c r="D13669" s="459">
        <v>5</v>
      </c>
      <c r="E13669" s="81"/>
    </row>
    <row r="13670" spans="1:5" x14ac:dyDescent="0.25">
      <c r="A13670" s="458">
        <v>44357</v>
      </c>
      <c r="B13670" s="81" t="s">
        <v>27</v>
      </c>
      <c r="C13670" s="116" t="s">
        <v>233</v>
      </c>
      <c r="D13670" s="459">
        <v>1</v>
      </c>
      <c r="E13670" s="81"/>
    </row>
    <row r="13671" spans="1:5" x14ac:dyDescent="0.25">
      <c r="A13671" s="458">
        <v>44357</v>
      </c>
      <c r="B13671" s="81" t="s">
        <v>27</v>
      </c>
      <c r="C13671" s="116" t="s">
        <v>43</v>
      </c>
      <c r="D13671" s="459">
        <v>36</v>
      </c>
      <c r="E13671" s="81"/>
    </row>
    <row r="13672" spans="1:5" x14ac:dyDescent="0.25">
      <c r="A13672" s="458">
        <v>44357</v>
      </c>
      <c r="B13672" s="81" t="s">
        <v>27</v>
      </c>
      <c r="C13672" s="116" t="s">
        <v>921</v>
      </c>
      <c r="D13672" s="459">
        <v>1</v>
      </c>
      <c r="E13672" s="81"/>
    </row>
    <row r="13673" spans="1:5" x14ac:dyDescent="0.25">
      <c r="A13673" s="458">
        <v>44357</v>
      </c>
      <c r="B13673" s="81" t="s">
        <v>27</v>
      </c>
      <c r="C13673" s="116" t="s">
        <v>350</v>
      </c>
      <c r="D13673" s="459">
        <v>1</v>
      </c>
      <c r="E13673" s="81"/>
    </row>
    <row r="13674" spans="1:5" x14ac:dyDescent="0.25">
      <c r="A13674" s="458">
        <v>44357</v>
      </c>
      <c r="B13674" s="81" t="s">
        <v>27</v>
      </c>
      <c r="C13674" s="116" t="s">
        <v>928</v>
      </c>
      <c r="D13674" s="459">
        <v>3</v>
      </c>
      <c r="E13674" s="81"/>
    </row>
    <row r="13675" spans="1:5" x14ac:dyDescent="0.25">
      <c r="A13675" s="458">
        <v>44357</v>
      </c>
      <c r="B13675" s="81" t="s">
        <v>27</v>
      </c>
      <c r="C13675" s="116" t="s">
        <v>619</v>
      </c>
      <c r="D13675" s="459">
        <v>1</v>
      </c>
      <c r="E13675" s="81"/>
    </row>
    <row r="13676" spans="1:5" x14ac:dyDescent="0.25">
      <c r="A13676" s="458">
        <v>44357</v>
      </c>
      <c r="B13676" s="81" t="s">
        <v>27</v>
      </c>
      <c r="C13676" s="116" t="s">
        <v>707</v>
      </c>
      <c r="D13676" s="459">
        <v>1</v>
      </c>
      <c r="E13676" s="81"/>
    </row>
    <row r="13677" spans="1:5" x14ac:dyDescent="0.25">
      <c r="A13677" s="458">
        <v>44357</v>
      </c>
      <c r="B13677" s="81" t="s">
        <v>51</v>
      </c>
      <c r="C13677" s="116" t="s">
        <v>51</v>
      </c>
      <c r="D13677" s="459">
        <v>29</v>
      </c>
      <c r="E13677" s="81"/>
    </row>
    <row r="13678" spans="1:5" x14ac:dyDescent="0.25">
      <c r="A13678" s="458">
        <v>44357</v>
      </c>
      <c r="B13678" s="81" t="s">
        <v>10</v>
      </c>
      <c r="C13678" s="116" t="s">
        <v>10</v>
      </c>
      <c r="D13678" s="459">
        <v>44</v>
      </c>
      <c r="E13678" s="81"/>
    </row>
    <row r="13679" spans="1:5" x14ac:dyDescent="0.25">
      <c r="A13679" s="458">
        <v>44358</v>
      </c>
      <c r="B13679" s="81" t="s">
        <v>14</v>
      </c>
      <c r="C13679" s="116" t="s">
        <v>14</v>
      </c>
      <c r="D13679" s="459">
        <v>17</v>
      </c>
      <c r="E13679" s="81"/>
    </row>
    <row r="13680" spans="1:5" x14ac:dyDescent="0.25">
      <c r="A13680" s="458">
        <v>44358</v>
      </c>
      <c r="B13680" s="81" t="s">
        <v>14</v>
      </c>
      <c r="C13680" s="460" t="s">
        <v>1279</v>
      </c>
      <c r="D13680" s="459">
        <v>1</v>
      </c>
      <c r="E13680" s="81"/>
    </row>
    <row r="13681" spans="1:5" x14ac:dyDescent="0.25">
      <c r="A13681" s="458">
        <v>44358</v>
      </c>
      <c r="B13681" s="81" t="s">
        <v>14</v>
      </c>
      <c r="C13681" s="116" t="s">
        <v>1150</v>
      </c>
      <c r="D13681" s="459">
        <v>1</v>
      </c>
      <c r="E13681" s="81"/>
    </row>
    <row r="13682" spans="1:5" x14ac:dyDescent="0.25">
      <c r="A13682" s="458">
        <v>44358</v>
      </c>
      <c r="B13682" s="81" t="s">
        <v>14</v>
      </c>
      <c r="C13682" s="116" t="s">
        <v>16</v>
      </c>
      <c r="D13682" s="459">
        <v>17</v>
      </c>
      <c r="E13682" s="81"/>
    </row>
    <row r="13683" spans="1:5" x14ac:dyDescent="0.25">
      <c r="A13683" s="458">
        <v>44358</v>
      </c>
      <c r="B13683" s="81" t="s">
        <v>14</v>
      </c>
      <c r="C13683" s="116" t="s">
        <v>794</v>
      </c>
      <c r="D13683" s="459">
        <v>3</v>
      </c>
      <c r="E13683" s="81"/>
    </row>
    <row r="13684" spans="1:5" x14ac:dyDescent="0.25">
      <c r="A13684" s="458">
        <v>44358</v>
      </c>
      <c r="B13684" s="81" t="s">
        <v>14</v>
      </c>
      <c r="C13684" s="116" t="s">
        <v>84</v>
      </c>
      <c r="D13684" s="459">
        <v>17</v>
      </c>
      <c r="E13684" s="81"/>
    </row>
    <row r="13685" spans="1:5" x14ac:dyDescent="0.25">
      <c r="A13685" s="458">
        <v>44358</v>
      </c>
      <c r="B13685" s="81" t="s">
        <v>20</v>
      </c>
      <c r="C13685" s="116" t="s">
        <v>1151</v>
      </c>
      <c r="D13685" s="459">
        <v>1</v>
      </c>
      <c r="E13685" s="81"/>
    </row>
    <row r="13686" spans="1:5" x14ac:dyDescent="0.25">
      <c r="A13686" s="458">
        <v>44358</v>
      </c>
      <c r="B13686" s="81" t="s">
        <v>20</v>
      </c>
      <c r="C13686" s="116" t="s">
        <v>1152</v>
      </c>
      <c r="D13686" s="459">
        <v>2</v>
      </c>
      <c r="E13686" s="81"/>
    </row>
    <row r="13687" spans="1:5" x14ac:dyDescent="0.25">
      <c r="A13687" s="458">
        <v>44358</v>
      </c>
      <c r="B13687" s="81" t="s">
        <v>20</v>
      </c>
      <c r="C13687" s="116" t="s">
        <v>20</v>
      </c>
      <c r="D13687" s="459">
        <v>122</v>
      </c>
      <c r="E13687" s="81"/>
    </row>
    <row r="13688" spans="1:5" x14ac:dyDescent="0.25">
      <c r="A13688" s="458">
        <v>44358</v>
      </c>
      <c r="B13688" s="81" t="s">
        <v>20</v>
      </c>
      <c r="C13688" s="116" t="s">
        <v>363</v>
      </c>
      <c r="D13688" s="459">
        <v>1</v>
      </c>
      <c r="E13688" s="81"/>
    </row>
    <row r="13689" spans="1:5" x14ac:dyDescent="0.25">
      <c r="A13689" s="458">
        <v>44358</v>
      </c>
      <c r="B13689" s="81" t="s">
        <v>20</v>
      </c>
      <c r="C13689" s="116" t="s">
        <v>648</v>
      </c>
      <c r="D13689" s="459">
        <v>3</v>
      </c>
      <c r="E13689" s="81"/>
    </row>
    <row r="13690" spans="1:5" x14ac:dyDescent="0.25">
      <c r="A13690" s="458">
        <v>44358</v>
      </c>
      <c r="B13690" s="81" t="s">
        <v>20</v>
      </c>
      <c r="C13690" s="116" t="s">
        <v>861</v>
      </c>
      <c r="D13690" s="459">
        <v>1</v>
      </c>
      <c r="E13690" s="81"/>
    </row>
    <row r="13691" spans="1:5" x14ac:dyDescent="0.25">
      <c r="A13691" s="458">
        <v>44358</v>
      </c>
      <c r="B13691" s="81" t="s">
        <v>13</v>
      </c>
      <c r="C13691" s="116" t="s">
        <v>93</v>
      </c>
      <c r="D13691" s="459">
        <v>1</v>
      </c>
      <c r="E13691" s="81"/>
    </row>
    <row r="13692" spans="1:5" x14ac:dyDescent="0.25">
      <c r="A13692" s="458">
        <v>44358</v>
      </c>
      <c r="B13692" s="81" t="s">
        <v>13</v>
      </c>
      <c r="C13692" s="116" t="s">
        <v>1160</v>
      </c>
      <c r="D13692" s="459">
        <v>1</v>
      </c>
      <c r="E13692" s="81"/>
    </row>
    <row r="13693" spans="1:5" x14ac:dyDescent="0.25">
      <c r="A13693" s="458">
        <v>44358</v>
      </c>
      <c r="B13693" s="81" t="s">
        <v>13</v>
      </c>
      <c r="C13693" s="116" t="s">
        <v>13</v>
      </c>
      <c r="D13693" s="459">
        <v>13</v>
      </c>
      <c r="E13693" s="81"/>
    </row>
    <row r="13694" spans="1:5" x14ac:dyDescent="0.25">
      <c r="A13694" s="458">
        <v>44358</v>
      </c>
      <c r="B13694" s="81" t="s">
        <v>13</v>
      </c>
      <c r="C13694" s="116" t="s">
        <v>1165</v>
      </c>
      <c r="D13694" s="459">
        <v>9</v>
      </c>
      <c r="E13694" s="81"/>
    </row>
    <row r="13695" spans="1:5" x14ac:dyDescent="0.25">
      <c r="A13695" s="458">
        <v>44358</v>
      </c>
      <c r="B13695" s="81" t="s">
        <v>13</v>
      </c>
      <c r="C13695" s="116" t="s">
        <v>1167</v>
      </c>
      <c r="D13695" s="459">
        <v>6</v>
      </c>
      <c r="E13695" s="81"/>
    </row>
    <row r="13696" spans="1:5" x14ac:dyDescent="0.25">
      <c r="A13696" s="458">
        <v>44358</v>
      </c>
      <c r="B13696" s="81" t="s">
        <v>24</v>
      </c>
      <c r="C13696" s="116" t="s">
        <v>23</v>
      </c>
      <c r="D13696" s="459">
        <v>28</v>
      </c>
      <c r="E13696" s="81"/>
    </row>
    <row r="13697" spans="1:5" x14ac:dyDescent="0.25">
      <c r="A13697" s="458">
        <v>44358</v>
      </c>
      <c r="B13697" s="81" t="s">
        <v>24</v>
      </c>
      <c r="C13697" s="116" t="s">
        <v>1172</v>
      </c>
      <c r="D13697" s="459">
        <v>1</v>
      </c>
      <c r="E13697" s="81"/>
    </row>
    <row r="13698" spans="1:5" x14ac:dyDescent="0.25">
      <c r="A13698" s="458">
        <v>44358</v>
      </c>
      <c r="B13698" s="81" t="s">
        <v>24</v>
      </c>
      <c r="C13698" s="116" t="s">
        <v>24</v>
      </c>
      <c r="D13698" s="459">
        <v>12</v>
      </c>
      <c r="E13698" s="81"/>
    </row>
    <row r="13699" spans="1:5" x14ac:dyDescent="0.25">
      <c r="A13699" s="458">
        <v>44358</v>
      </c>
      <c r="B13699" s="81" t="s">
        <v>24</v>
      </c>
      <c r="C13699" s="116" t="s">
        <v>703</v>
      </c>
      <c r="D13699" s="459">
        <v>1</v>
      </c>
      <c r="E13699" s="81"/>
    </row>
    <row r="13700" spans="1:5" x14ac:dyDescent="0.25">
      <c r="A13700" s="458">
        <v>44358</v>
      </c>
      <c r="B13700" s="81" t="s">
        <v>24</v>
      </c>
      <c r="C13700" s="116" t="s">
        <v>653</v>
      </c>
      <c r="D13700" s="459">
        <v>1</v>
      </c>
      <c r="E13700" s="81"/>
    </row>
    <row r="13701" spans="1:5" x14ac:dyDescent="0.25">
      <c r="A13701" s="458">
        <v>44358</v>
      </c>
      <c r="B13701" s="81" t="s">
        <v>24</v>
      </c>
      <c r="C13701" s="116" t="s">
        <v>37</v>
      </c>
      <c r="D13701" s="459">
        <v>1</v>
      </c>
      <c r="E13701" s="81"/>
    </row>
    <row r="13702" spans="1:5" x14ac:dyDescent="0.25">
      <c r="A13702" s="458">
        <v>44358</v>
      </c>
      <c r="B13702" s="81" t="s">
        <v>47</v>
      </c>
      <c r="C13702" s="116" t="s">
        <v>47</v>
      </c>
      <c r="D13702" s="459">
        <v>6</v>
      </c>
      <c r="E13702" s="81"/>
    </row>
    <row r="13703" spans="1:5" x14ac:dyDescent="0.25">
      <c r="A13703" s="458">
        <v>44358</v>
      </c>
      <c r="B13703" s="81" t="s">
        <v>47</v>
      </c>
      <c r="C13703" s="116" t="s">
        <v>906</v>
      </c>
      <c r="D13703" s="459">
        <v>6</v>
      </c>
      <c r="E13703" s="81"/>
    </row>
    <row r="13704" spans="1:5" x14ac:dyDescent="0.25">
      <c r="A13704" s="458">
        <v>44358</v>
      </c>
      <c r="B13704" s="81" t="s">
        <v>48</v>
      </c>
      <c r="C13704" s="460" t="s">
        <v>1380</v>
      </c>
      <c r="D13704" s="459">
        <v>7</v>
      </c>
      <c r="E13704" s="81"/>
    </row>
    <row r="13705" spans="1:5" x14ac:dyDescent="0.25">
      <c r="A13705" s="458">
        <v>44358</v>
      </c>
      <c r="B13705" s="81" t="s">
        <v>7</v>
      </c>
      <c r="C13705" s="116" t="s">
        <v>1191</v>
      </c>
      <c r="D13705" s="459">
        <v>3</v>
      </c>
      <c r="E13705" s="81"/>
    </row>
    <row r="13706" spans="1:5" x14ac:dyDescent="0.25">
      <c r="A13706" s="458">
        <v>44358</v>
      </c>
      <c r="B13706" s="81" t="s">
        <v>7</v>
      </c>
      <c r="C13706" s="81" t="s">
        <v>7</v>
      </c>
      <c r="D13706" s="459">
        <v>37</v>
      </c>
      <c r="E13706" s="81"/>
    </row>
    <row r="13707" spans="1:5" x14ac:dyDescent="0.25">
      <c r="A13707" s="458">
        <v>44358</v>
      </c>
      <c r="B13707" s="81" t="s">
        <v>9</v>
      </c>
      <c r="C13707" s="116" t="s">
        <v>1192</v>
      </c>
      <c r="D13707" s="459">
        <v>4</v>
      </c>
      <c r="E13707" s="81"/>
    </row>
    <row r="13708" spans="1:5" x14ac:dyDescent="0.25">
      <c r="A13708" s="458">
        <v>44358</v>
      </c>
      <c r="B13708" s="81" t="s">
        <v>9</v>
      </c>
      <c r="C13708" s="116" t="s">
        <v>1196</v>
      </c>
      <c r="D13708" s="459">
        <v>1</v>
      </c>
      <c r="E13708" s="81"/>
    </row>
    <row r="13709" spans="1:5" x14ac:dyDescent="0.25">
      <c r="A13709" s="458">
        <v>44358</v>
      </c>
      <c r="B13709" s="81" t="s">
        <v>9</v>
      </c>
      <c r="C13709" s="116" t="s">
        <v>9</v>
      </c>
      <c r="D13709" s="459">
        <v>80</v>
      </c>
      <c r="E13709" s="81"/>
    </row>
    <row r="13710" spans="1:5" x14ac:dyDescent="0.25">
      <c r="A13710" s="458">
        <v>44358</v>
      </c>
      <c r="B13710" s="81" t="s">
        <v>9</v>
      </c>
      <c r="C13710" s="116" t="s">
        <v>17</v>
      </c>
      <c r="D13710" s="459">
        <v>10</v>
      </c>
      <c r="E13710" s="81"/>
    </row>
    <row r="13711" spans="1:5" x14ac:dyDescent="0.25">
      <c r="A13711" s="458">
        <v>44358</v>
      </c>
      <c r="B13711" s="81" t="s">
        <v>9</v>
      </c>
      <c r="C13711" s="116" t="s">
        <v>1202</v>
      </c>
      <c r="D13711" s="459">
        <v>1</v>
      </c>
      <c r="E13711" s="81"/>
    </row>
    <row r="13712" spans="1:5" x14ac:dyDescent="0.25">
      <c r="A13712" s="458">
        <v>44358</v>
      </c>
      <c r="B13712" s="81" t="s">
        <v>9</v>
      </c>
      <c r="C13712" s="116" t="s">
        <v>143</v>
      </c>
      <c r="D13712" s="459">
        <v>5</v>
      </c>
      <c r="E13712" s="81"/>
    </row>
    <row r="13713" spans="1:5" x14ac:dyDescent="0.25">
      <c r="A13713" s="458">
        <v>44358</v>
      </c>
      <c r="B13713" s="81" t="s">
        <v>15</v>
      </c>
      <c r="C13713" s="116" t="s">
        <v>107</v>
      </c>
      <c r="D13713" s="459">
        <v>1</v>
      </c>
      <c r="E13713" s="81"/>
    </row>
    <row r="13714" spans="1:5" x14ac:dyDescent="0.25">
      <c r="A13714" s="458">
        <v>44358</v>
      </c>
      <c r="B13714" s="81" t="s">
        <v>15</v>
      </c>
      <c r="C13714" s="116" t="s">
        <v>1139</v>
      </c>
      <c r="D13714" s="459">
        <v>5</v>
      </c>
      <c r="E13714" s="81"/>
    </row>
    <row r="13715" spans="1:5" x14ac:dyDescent="0.25">
      <c r="A13715" s="458">
        <v>44358</v>
      </c>
      <c r="B13715" s="81" t="s">
        <v>15</v>
      </c>
      <c r="C13715" s="116" t="s">
        <v>283</v>
      </c>
      <c r="D13715" s="459">
        <v>4</v>
      </c>
      <c r="E13715" s="81"/>
    </row>
    <row r="13716" spans="1:5" x14ac:dyDescent="0.25">
      <c r="A13716" s="458">
        <v>44358</v>
      </c>
      <c r="B13716" s="81" t="s">
        <v>11</v>
      </c>
      <c r="C13716" s="116" t="s">
        <v>64</v>
      </c>
      <c r="D13716" s="459">
        <v>6</v>
      </c>
      <c r="E13716" s="81"/>
    </row>
    <row r="13717" spans="1:5" x14ac:dyDescent="0.25">
      <c r="A13717" s="458">
        <v>44358</v>
      </c>
      <c r="B13717" s="81" t="s">
        <v>11</v>
      </c>
      <c r="C13717" s="116" t="s">
        <v>333</v>
      </c>
      <c r="D13717" s="459">
        <v>5</v>
      </c>
      <c r="E13717" s="81"/>
    </row>
    <row r="13718" spans="1:5" x14ac:dyDescent="0.25">
      <c r="A13718" s="458">
        <v>44358</v>
      </c>
      <c r="B13718" s="81" t="s">
        <v>11</v>
      </c>
      <c r="C13718" s="116" t="s">
        <v>1203</v>
      </c>
      <c r="D13718" s="459">
        <v>1</v>
      </c>
      <c r="E13718" s="81"/>
    </row>
    <row r="13719" spans="1:5" x14ac:dyDescent="0.25">
      <c r="A13719" s="458">
        <v>44358</v>
      </c>
      <c r="B13719" s="81" t="s">
        <v>11</v>
      </c>
      <c r="C13719" s="116" t="s">
        <v>11</v>
      </c>
      <c r="D13719" s="459">
        <v>9</v>
      </c>
      <c r="E13719" s="81"/>
    </row>
    <row r="13720" spans="1:5" x14ac:dyDescent="0.25">
      <c r="A13720" s="458">
        <v>44358</v>
      </c>
      <c r="B13720" s="81" t="s">
        <v>11</v>
      </c>
      <c r="C13720" s="116" t="s">
        <v>133</v>
      </c>
      <c r="D13720" s="459">
        <v>6</v>
      </c>
      <c r="E13720" s="81"/>
    </row>
    <row r="13721" spans="1:5" x14ac:dyDescent="0.25">
      <c r="A13721" s="458">
        <v>44358</v>
      </c>
      <c r="B13721" s="81" t="s">
        <v>12</v>
      </c>
      <c r="C13721" s="116" t="s">
        <v>1224</v>
      </c>
      <c r="D13721" s="459">
        <v>3</v>
      </c>
      <c r="E13721" s="81"/>
    </row>
    <row r="13722" spans="1:5" x14ac:dyDescent="0.25">
      <c r="A13722" s="458">
        <v>44358</v>
      </c>
      <c r="B13722" s="81" t="s">
        <v>12</v>
      </c>
      <c r="C13722" s="116" t="s">
        <v>12</v>
      </c>
      <c r="D13722" s="459">
        <v>6</v>
      </c>
      <c r="E13722" s="81"/>
    </row>
    <row r="13723" spans="1:5" x14ac:dyDescent="0.25">
      <c r="A13723" s="458">
        <v>44358</v>
      </c>
      <c r="B13723" s="81" t="s">
        <v>8</v>
      </c>
      <c r="C13723" s="116" t="s">
        <v>1226</v>
      </c>
      <c r="D13723" s="459">
        <v>1</v>
      </c>
      <c r="E13723" s="81"/>
    </row>
    <row r="13724" spans="1:5" x14ac:dyDescent="0.25">
      <c r="A13724" s="458">
        <v>44358</v>
      </c>
      <c r="B13724" s="81" t="s">
        <v>8</v>
      </c>
      <c r="C13724" s="116" t="s">
        <v>72</v>
      </c>
      <c r="D13724" s="459">
        <v>6</v>
      </c>
      <c r="E13724" s="81"/>
    </row>
    <row r="13725" spans="1:5" x14ac:dyDescent="0.25">
      <c r="A13725" s="458">
        <v>44358</v>
      </c>
      <c r="B13725" s="81" t="s">
        <v>8</v>
      </c>
      <c r="C13725" s="116" t="s">
        <v>1232</v>
      </c>
      <c r="D13725" s="459">
        <v>13</v>
      </c>
      <c r="E13725" s="81"/>
    </row>
    <row r="13726" spans="1:5" x14ac:dyDescent="0.25">
      <c r="A13726" s="458">
        <v>44358</v>
      </c>
      <c r="B13726" s="81" t="s">
        <v>8</v>
      </c>
      <c r="C13726" s="116" t="s">
        <v>58</v>
      </c>
      <c r="D13726" s="459">
        <v>12</v>
      </c>
      <c r="E13726" s="81"/>
    </row>
    <row r="13727" spans="1:5" x14ac:dyDescent="0.25">
      <c r="A13727" s="458">
        <v>44358</v>
      </c>
      <c r="B13727" s="81" t="s">
        <v>8</v>
      </c>
      <c r="C13727" s="116" t="s">
        <v>140</v>
      </c>
      <c r="D13727" s="459">
        <v>7</v>
      </c>
      <c r="E13727" s="81"/>
    </row>
    <row r="13728" spans="1:5" x14ac:dyDescent="0.25">
      <c r="A13728" s="458">
        <v>44358</v>
      </c>
      <c r="B13728" s="81" t="s">
        <v>8</v>
      </c>
      <c r="C13728" s="116" t="s">
        <v>132</v>
      </c>
      <c r="D13728" s="459">
        <v>3</v>
      </c>
      <c r="E13728" s="81"/>
    </row>
    <row r="13729" spans="1:5" x14ac:dyDescent="0.25">
      <c r="A13729" s="458">
        <v>44358</v>
      </c>
      <c r="B13729" s="81" t="s">
        <v>8</v>
      </c>
      <c r="C13729" s="116" t="s">
        <v>40</v>
      </c>
      <c r="D13729" s="459">
        <v>3</v>
      </c>
      <c r="E13729" s="81"/>
    </row>
    <row r="13730" spans="1:5" x14ac:dyDescent="0.25">
      <c r="A13730" s="458">
        <v>44358</v>
      </c>
      <c r="B13730" s="81" t="s">
        <v>8</v>
      </c>
      <c r="C13730" s="116" t="s">
        <v>8</v>
      </c>
      <c r="D13730" s="459">
        <v>230</v>
      </c>
      <c r="E13730" s="81"/>
    </row>
    <row r="13731" spans="1:5" x14ac:dyDescent="0.25">
      <c r="A13731" s="458">
        <v>44358</v>
      </c>
      <c r="B13731" s="81" t="s">
        <v>8</v>
      </c>
      <c r="C13731" s="116" t="s">
        <v>31</v>
      </c>
      <c r="D13731" s="459">
        <v>12</v>
      </c>
      <c r="E13731" s="81"/>
    </row>
    <row r="13732" spans="1:5" x14ac:dyDescent="0.25">
      <c r="A13732" s="458">
        <v>44358</v>
      </c>
      <c r="B13732" s="81" t="s">
        <v>8</v>
      </c>
      <c r="C13732" s="116" t="s">
        <v>79</v>
      </c>
      <c r="D13732" s="459">
        <v>1</v>
      </c>
      <c r="E13732" s="81"/>
    </row>
    <row r="13733" spans="1:5" x14ac:dyDescent="0.25">
      <c r="A13733" s="458">
        <v>44358</v>
      </c>
      <c r="B13733" s="81" t="s">
        <v>8</v>
      </c>
      <c r="C13733" s="116" t="s">
        <v>110</v>
      </c>
      <c r="D13733" s="459">
        <v>3</v>
      </c>
      <c r="E13733" s="81"/>
    </row>
    <row r="13734" spans="1:5" x14ac:dyDescent="0.25">
      <c r="A13734" s="458">
        <v>44358</v>
      </c>
      <c r="B13734" s="81" t="s">
        <v>49</v>
      </c>
      <c r="C13734" s="116" t="s">
        <v>1246</v>
      </c>
      <c r="D13734" s="459">
        <v>2</v>
      </c>
      <c r="E13734" s="81"/>
    </row>
    <row r="13735" spans="1:5" x14ac:dyDescent="0.25">
      <c r="A13735" s="458">
        <v>44358</v>
      </c>
      <c r="B13735" s="81" t="s">
        <v>49</v>
      </c>
      <c r="C13735" s="116" t="s">
        <v>49</v>
      </c>
      <c r="D13735" s="459">
        <v>21</v>
      </c>
      <c r="E13735" s="81"/>
    </row>
    <row r="13736" spans="1:5" x14ac:dyDescent="0.25">
      <c r="A13736" s="458">
        <v>44358</v>
      </c>
      <c r="B13736" s="81" t="s">
        <v>50</v>
      </c>
      <c r="C13736" s="116" t="s">
        <v>1250</v>
      </c>
      <c r="D13736" s="459">
        <v>3</v>
      </c>
      <c r="E13736" s="81"/>
    </row>
    <row r="13737" spans="1:5" x14ac:dyDescent="0.25">
      <c r="A13737" s="458">
        <v>44358</v>
      </c>
      <c r="B13737" s="81" t="s">
        <v>50</v>
      </c>
      <c r="C13737" s="116" t="s">
        <v>1140</v>
      </c>
      <c r="D13737" s="459">
        <v>10</v>
      </c>
      <c r="E13737" s="81"/>
    </row>
    <row r="13738" spans="1:5" x14ac:dyDescent="0.25">
      <c r="A13738" s="458">
        <v>44358</v>
      </c>
      <c r="B13738" s="81" t="s">
        <v>50</v>
      </c>
      <c r="C13738" s="116" t="s">
        <v>365</v>
      </c>
      <c r="D13738" s="459">
        <v>12</v>
      </c>
      <c r="E13738" s="81"/>
    </row>
    <row r="13739" spans="1:5" x14ac:dyDescent="0.25">
      <c r="A13739" s="458">
        <v>44358</v>
      </c>
      <c r="B13739" s="81" t="s">
        <v>27</v>
      </c>
      <c r="C13739" s="116" t="s">
        <v>139</v>
      </c>
      <c r="D13739" s="459">
        <v>4</v>
      </c>
      <c r="E13739" s="81"/>
    </row>
    <row r="13740" spans="1:5" x14ac:dyDescent="0.25">
      <c r="A13740" s="458">
        <v>44358</v>
      </c>
      <c r="B13740" s="81" t="s">
        <v>27</v>
      </c>
      <c r="C13740" s="116" t="s">
        <v>233</v>
      </c>
      <c r="D13740" s="459">
        <v>3</v>
      </c>
      <c r="E13740" s="81"/>
    </row>
    <row r="13741" spans="1:5" x14ac:dyDescent="0.25">
      <c r="A13741" s="458">
        <v>44358</v>
      </c>
      <c r="B13741" s="81" t="s">
        <v>27</v>
      </c>
      <c r="C13741" s="116" t="s">
        <v>43</v>
      </c>
      <c r="D13741" s="459">
        <v>78</v>
      </c>
      <c r="E13741" s="81"/>
    </row>
    <row r="13742" spans="1:5" x14ac:dyDescent="0.25">
      <c r="A13742" s="458">
        <v>44358</v>
      </c>
      <c r="B13742" s="81" t="s">
        <v>27</v>
      </c>
      <c r="C13742" s="116" t="s">
        <v>921</v>
      </c>
      <c r="D13742" s="459">
        <v>1</v>
      </c>
      <c r="E13742" s="81"/>
    </row>
    <row r="13743" spans="1:5" x14ac:dyDescent="0.25">
      <c r="A13743" s="458">
        <v>44358</v>
      </c>
      <c r="B13743" s="81" t="s">
        <v>27</v>
      </c>
      <c r="C13743" s="116" t="s">
        <v>350</v>
      </c>
      <c r="D13743" s="459">
        <v>1</v>
      </c>
      <c r="E13743" s="81"/>
    </row>
    <row r="13744" spans="1:5" x14ac:dyDescent="0.25">
      <c r="A13744" s="458">
        <v>44358</v>
      </c>
      <c r="B13744" s="81" t="s">
        <v>27</v>
      </c>
      <c r="C13744" s="116" t="s">
        <v>928</v>
      </c>
      <c r="D13744" s="459">
        <v>1</v>
      </c>
      <c r="E13744" s="81"/>
    </row>
    <row r="13745" spans="1:5" x14ac:dyDescent="0.25">
      <c r="A13745" s="458">
        <v>44358</v>
      </c>
      <c r="B13745" s="81" t="s">
        <v>27</v>
      </c>
      <c r="C13745" s="116" t="s">
        <v>707</v>
      </c>
      <c r="D13745" s="459">
        <v>6</v>
      </c>
      <c r="E13745" s="81"/>
    </row>
    <row r="13746" spans="1:5" x14ac:dyDescent="0.25">
      <c r="A13746" s="458">
        <v>44358</v>
      </c>
      <c r="B13746" s="81" t="s">
        <v>51</v>
      </c>
      <c r="C13746" s="116" t="s">
        <v>677</v>
      </c>
      <c r="D13746" s="459">
        <v>2</v>
      </c>
      <c r="E13746" s="81"/>
    </row>
    <row r="13747" spans="1:5" x14ac:dyDescent="0.25">
      <c r="A13747" s="458">
        <v>44358</v>
      </c>
      <c r="B13747" s="81" t="s">
        <v>51</v>
      </c>
      <c r="C13747" s="116" t="s">
        <v>51</v>
      </c>
      <c r="D13747" s="459">
        <v>18</v>
      </c>
      <c r="E13747" s="81"/>
    </row>
    <row r="13748" spans="1:5" x14ac:dyDescent="0.25">
      <c r="A13748" s="458">
        <v>44358</v>
      </c>
      <c r="B13748" s="81" t="s">
        <v>10</v>
      </c>
      <c r="C13748" s="116" t="s">
        <v>1027</v>
      </c>
      <c r="D13748" s="459">
        <v>1</v>
      </c>
      <c r="E13748" s="81"/>
    </row>
    <row r="13749" spans="1:5" x14ac:dyDescent="0.25">
      <c r="A13749" s="458">
        <v>44358</v>
      </c>
      <c r="B13749" s="81" t="s">
        <v>10</v>
      </c>
      <c r="C13749" s="116" t="s">
        <v>1021</v>
      </c>
      <c r="D13749" s="459">
        <v>2</v>
      </c>
      <c r="E13749" s="81"/>
    </row>
    <row r="13750" spans="1:5" x14ac:dyDescent="0.25">
      <c r="A13750" s="458">
        <v>44358</v>
      </c>
      <c r="B13750" s="81" t="s">
        <v>10</v>
      </c>
      <c r="C13750" s="116" t="s">
        <v>340</v>
      </c>
      <c r="D13750" s="459">
        <v>1</v>
      </c>
      <c r="E13750" s="81"/>
    </row>
    <row r="13751" spans="1:5" x14ac:dyDescent="0.25">
      <c r="A13751" s="458">
        <v>44358</v>
      </c>
      <c r="B13751" s="81" t="s">
        <v>10</v>
      </c>
      <c r="C13751" s="116" t="s">
        <v>1259</v>
      </c>
      <c r="D13751" s="459">
        <v>1</v>
      </c>
      <c r="E13751" s="81"/>
    </row>
    <row r="13752" spans="1:5" x14ac:dyDescent="0.25">
      <c r="A13752" s="458">
        <v>44358</v>
      </c>
      <c r="B13752" s="81" t="s">
        <v>10</v>
      </c>
      <c r="C13752" s="116" t="s">
        <v>10</v>
      </c>
      <c r="D13752" s="459">
        <v>29</v>
      </c>
      <c r="E13752" s="81"/>
    </row>
    <row r="13753" spans="1:5" x14ac:dyDescent="0.25">
      <c r="A13753" s="458">
        <v>44359</v>
      </c>
      <c r="B13753" s="81" t="s">
        <v>14</v>
      </c>
      <c r="C13753" s="116" t="s">
        <v>14</v>
      </c>
      <c r="D13753" s="459">
        <v>26</v>
      </c>
      <c r="E13753" s="81"/>
    </row>
    <row r="13754" spans="1:5" x14ac:dyDescent="0.25">
      <c r="A13754" s="458">
        <v>44359</v>
      </c>
      <c r="B13754" s="81" t="s">
        <v>14</v>
      </c>
      <c r="C13754" s="116" t="s">
        <v>16</v>
      </c>
      <c r="D13754" s="459">
        <v>18</v>
      </c>
      <c r="E13754" s="81"/>
    </row>
    <row r="13755" spans="1:5" x14ac:dyDescent="0.25">
      <c r="A13755" s="458">
        <v>44359</v>
      </c>
      <c r="B13755" s="81" t="s">
        <v>14</v>
      </c>
      <c r="C13755" s="116" t="s">
        <v>794</v>
      </c>
      <c r="D13755" s="459">
        <v>6</v>
      </c>
      <c r="E13755" s="81"/>
    </row>
    <row r="13756" spans="1:5" x14ac:dyDescent="0.25">
      <c r="A13756" s="458">
        <v>44359</v>
      </c>
      <c r="B13756" s="81" t="s">
        <v>14</v>
      </c>
      <c r="C13756" s="116" t="s">
        <v>84</v>
      </c>
      <c r="D13756" s="459">
        <v>22</v>
      </c>
      <c r="E13756" s="81"/>
    </row>
    <row r="13757" spans="1:5" x14ac:dyDescent="0.25">
      <c r="A13757" s="458">
        <v>44359</v>
      </c>
      <c r="B13757" s="81" t="s">
        <v>20</v>
      </c>
      <c r="C13757" s="116" t="s">
        <v>1151</v>
      </c>
      <c r="D13757" s="459">
        <v>4</v>
      </c>
      <c r="E13757" s="81"/>
    </row>
    <row r="13758" spans="1:5" x14ac:dyDescent="0.25">
      <c r="A13758" s="458">
        <v>44359</v>
      </c>
      <c r="B13758" s="81" t="s">
        <v>20</v>
      </c>
      <c r="C13758" s="116" t="s">
        <v>20</v>
      </c>
      <c r="D13758" s="459">
        <v>123</v>
      </c>
      <c r="E13758" s="81"/>
    </row>
    <row r="13759" spans="1:5" x14ac:dyDescent="0.25">
      <c r="A13759" s="458">
        <v>44359</v>
      </c>
      <c r="B13759" s="81" t="s">
        <v>20</v>
      </c>
      <c r="C13759" s="116" t="s">
        <v>363</v>
      </c>
      <c r="D13759" s="459">
        <v>2</v>
      </c>
      <c r="E13759" s="81"/>
    </row>
    <row r="13760" spans="1:5" x14ac:dyDescent="0.25">
      <c r="A13760" s="458">
        <v>44359</v>
      </c>
      <c r="B13760" s="81" t="s">
        <v>20</v>
      </c>
      <c r="C13760" s="116" t="s">
        <v>648</v>
      </c>
      <c r="D13760" s="459">
        <v>2</v>
      </c>
      <c r="E13760" s="81"/>
    </row>
    <row r="13761" spans="1:5" x14ac:dyDescent="0.25">
      <c r="A13761" s="458">
        <v>44359</v>
      </c>
      <c r="B13761" s="81" t="s">
        <v>13</v>
      </c>
      <c r="C13761" s="116" t="s">
        <v>93</v>
      </c>
      <c r="D13761" s="459">
        <v>1</v>
      </c>
      <c r="E13761" s="81"/>
    </row>
    <row r="13762" spans="1:5" x14ac:dyDescent="0.25">
      <c r="A13762" s="458">
        <v>44359</v>
      </c>
      <c r="B13762" s="81" t="s">
        <v>13</v>
      </c>
      <c r="C13762" s="116" t="s">
        <v>1160</v>
      </c>
      <c r="D13762" s="459">
        <v>1</v>
      </c>
      <c r="E13762" s="81"/>
    </row>
    <row r="13763" spans="1:5" x14ac:dyDescent="0.25">
      <c r="A13763" s="458">
        <v>44359</v>
      </c>
      <c r="B13763" s="81" t="s">
        <v>13</v>
      </c>
      <c r="C13763" s="116" t="s">
        <v>1161</v>
      </c>
      <c r="D13763" s="459">
        <v>3</v>
      </c>
      <c r="E13763" s="81"/>
    </row>
    <row r="13764" spans="1:5" x14ac:dyDescent="0.25">
      <c r="A13764" s="458">
        <v>44359</v>
      </c>
      <c r="B13764" s="81" t="s">
        <v>13</v>
      </c>
      <c r="C13764" s="116" t="s">
        <v>13</v>
      </c>
      <c r="D13764" s="459">
        <v>10</v>
      </c>
      <c r="E13764" s="81"/>
    </row>
    <row r="13765" spans="1:5" x14ac:dyDescent="0.25">
      <c r="A13765" s="458">
        <v>44359</v>
      </c>
      <c r="B13765" s="81" t="s">
        <v>13</v>
      </c>
      <c r="C13765" s="116" t="s">
        <v>1164</v>
      </c>
      <c r="D13765" s="459">
        <v>1</v>
      </c>
      <c r="E13765" s="81"/>
    </row>
    <row r="13766" spans="1:5" x14ac:dyDescent="0.25">
      <c r="A13766" s="458">
        <v>44359</v>
      </c>
      <c r="B13766" s="81" t="s">
        <v>13</v>
      </c>
      <c r="C13766" s="116" t="s">
        <v>1165</v>
      </c>
      <c r="D13766" s="459">
        <v>7</v>
      </c>
      <c r="E13766" s="81"/>
    </row>
    <row r="13767" spans="1:5" x14ac:dyDescent="0.25">
      <c r="A13767" s="458">
        <v>44359</v>
      </c>
      <c r="B13767" s="81" t="s">
        <v>13</v>
      </c>
      <c r="C13767" s="116" t="s">
        <v>633</v>
      </c>
      <c r="D13767" s="459">
        <v>3</v>
      </c>
      <c r="E13767" s="81"/>
    </row>
    <row r="13768" spans="1:5" x14ac:dyDescent="0.25">
      <c r="A13768" s="458">
        <v>44359</v>
      </c>
      <c r="B13768" s="81" t="s">
        <v>13</v>
      </c>
      <c r="C13768" s="116" t="s">
        <v>1167</v>
      </c>
      <c r="D13768" s="459">
        <v>6</v>
      </c>
      <c r="E13768" s="81"/>
    </row>
    <row r="13769" spans="1:5" x14ac:dyDescent="0.25">
      <c r="A13769" s="458">
        <v>44359</v>
      </c>
      <c r="B13769" s="81" t="s">
        <v>24</v>
      </c>
      <c r="C13769" s="116" t="s">
        <v>23</v>
      </c>
      <c r="D13769" s="459">
        <v>25</v>
      </c>
      <c r="E13769" s="81"/>
    </row>
    <row r="13770" spans="1:5" x14ac:dyDescent="0.25">
      <c r="A13770" s="458">
        <v>44359</v>
      </c>
      <c r="B13770" s="81" t="s">
        <v>24</v>
      </c>
      <c r="C13770" s="116" t="s">
        <v>24</v>
      </c>
      <c r="D13770" s="459">
        <v>7</v>
      </c>
      <c r="E13770" s="81"/>
    </row>
    <row r="13771" spans="1:5" x14ac:dyDescent="0.25">
      <c r="A13771" s="458">
        <v>44359</v>
      </c>
      <c r="B13771" s="81" t="s">
        <v>24</v>
      </c>
      <c r="C13771" s="116" t="s">
        <v>924</v>
      </c>
      <c r="D13771" s="459">
        <v>1</v>
      </c>
      <c r="E13771" s="81"/>
    </row>
    <row r="13772" spans="1:5" x14ac:dyDescent="0.25">
      <c r="A13772" s="458">
        <v>44359</v>
      </c>
      <c r="B13772" s="81" t="s">
        <v>24</v>
      </c>
      <c r="C13772" s="116" t="s">
        <v>1182</v>
      </c>
      <c r="D13772" s="459">
        <v>1</v>
      </c>
      <c r="E13772" s="81"/>
    </row>
    <row r="13773" spans="1:5" x14ac:dyDescent="0.25">
      <c r="A13773" s="458">
        <v>44359</v>
      </c>
      <c r="B13773" s="81" t="s">
        <v>24</v>
      </c>
      <c r="C13773" s="116" t="s">
        <v>653</v>
      </c>
      <c r="D13773" s="459">
        <v>2</v>
      </c>
      <c r="E13773" s="81"/>
    </row>
    <row r="13774" spans="1:5" x14ac:dyDescent="0.25">
      <c r="A13774" s="458">
        <v>44359</v>
      </c>
      <c r="B13774" s="81" t="s">
        <v>24</v>
      </c>
      <c r="C13774" s="116" t="s">
        <v>37</v>
      </c>
      <c r="D13774" s="459">
        <v>1</v>
      </c>
      <c r="E13774" s="81"/>
    </row>
    <row r="13775" spans="1:5" x14ac:dyDescent="0.25">
      <c r="A13775" s="458">
        <v>44359</v>
      </c>
      <c r="B13775" s="81" t="s">
        <v>24</v>
      </c>
      <c r="C13775" s="116" t="s">
        <v>36</v>
      </c>
      <c r="D13775" s="459">
        <v>1</v>
      </c>
      <c r="E13775" s="81"/>
    </row>
    <row r="13776" spans="1:5" x14ac:dyDescent="0.25">
      <c r="A13776" s="458">
        <v>44359</v>
      </c>
      <c r="B13776" s="81" t="s">
        <v>47</v>
      </c>
      <c r="C13776" s="116" t="s">
        <v>1033</v>
      </c>
      <c r="D13776" s="459">
        <v>2</v>
      </c>
      <c r="E13776" s="81"/>
    </row>
    <row r="13777" spans="1:5" x14ac:dyDescent="0.25">
      <c r="A13777" s="458">
        <v>44359</v>
      </c>
      <c r="B13777" s="81" t="s">
        <v>47</v>
      </c>
      <c r="C13777" s="116" t="s">
        <v>47</v>
      </c>
      <c r="D13777" s="459">
        <v>17</v>
      </c>
      <c r="E13777" s="81"/>
    </row>
    <row r="13778" spans="1:5" x14ac:dyDescent="0.25">
      <c r="A13778" s="458">
        <v>44359</v>
      </c>
      <c r="B13778" s="81" t="s">
        <v>47</v>
      </c>
      <c r="C13778" s="116" t="s">
        <v>906</v>
      </c>
      <c r="D13778" s="459">
        <v>7</v>
      </c>
      <c r="E13778" s="81"/>
    </row>
    <row r="13779" spans="1:5" x14ac:dyDescent="0.25">
      <c r="A13779" s="458">
        <v>44359</v>
      </c>
      <c r="B13779" s="81" t="s">
        <v>48</v>
      </c>
      <c r="C13779" s="460" t="s">
        <v>1380</v>
      </c>
      <c r="D13779" s="459">
        <v>13</v>
      </c>
      <c r="E13779" s="81"/>
    </row>
    <row r="13780" spans="1:5" x14ac:dyDescent="0.25">
      <c r="A13780" s="458">
        <v>44359</v>
      </c>
      <c r="B13780" s="81" t="s">
        <v>48</v>
      </c>
      <c r="C13780" s="116" t="s">
        <v>1381</v>
      </c>
      <c r="D13780" s="459">
        <v>1</v>
      </c>
      <c r="E13780" s="81"/>
    </row>
    <row r="13781" spans="1:5" x14ac:dyDescent="0.25">
      <c r="A13781" s="458">
        <v>44359</v>
      </c>
      <c r="B13781" s="81" t="s">
        <v>7</v>
      </c>
      <c r="C13781" s="81" t="s">
        <v>7</v>
      </c>
      <c r="D13781" s="459">
        <v>45</v>
      </c>
      <c r="E13781" s="81"/>
    </row>
    <row r="13782" spans="1:5" x14ac:dyDescent="0.25">
      <c r="A13782" s="458">
        <v>44359</v>
      </c>
      <c r="B13782" s="81" t="s">
        <v>9</v>
      </c>
      <c r="C13782" s="116" t="s">
        <v>1192</v>
      </c>
      <c r="D13782" s="459">
        <v>1</v>
      </c>
      <c r="E13782" s="81"/>
    </row>
    <row r="13783" spans="1:5" x14ac:dyDescent="0.25">
      <c r="A13783" s="458">
        <v>44359</v>
      </c>
      <c r="B13783" s="81" t="s">
        <v>9</v>
      </c>
      <c r="C13783" s="116" t="s">
        <v>9</v>
      </c>
      <c r="D13783" s="459">
        <v>109</v>
      </c>
      <c r="E13783" s="81"/>
    </row>
    <row r="13784" spans="1:5" x14ac:dyDescent="0.25">
      <c r="A13784" s="458">
        <v>44359</v>
      </c>
      <c r="B13784" s="81" t="s">
        <v>9</v>
      </c>
      <c r="C13784" s="116" t="s">
        <v>17</v>
      </c>
      <c r="D13784" s="459">
        <v>13</v>
      </c>
      <c r="E13784" s="81"/>
    </row>
    <row r="13785" spans="1:5" x14ac:dyDescent="0.25">
      <c r="A13785" s="458">
        <v>44359</v>
      </c>
      <c r="B13785" s="81" t="s">
        <v>9</v>
      </c>
      <c r="C13785" s="116" t="s">
        <v>1202</v>
      </c>
      <c r="D13785" s="459">
        <v>5</v>
      </c>
      <c r="E13785" s="81"/>
    </row>
    <row r="13786" spans="1:5" x14ac:dyDescent="0.25">
      <c r="A13786" s="458">
        <v>44359</v>
      </c>
      <c r="B13786" s="81" t="s">
        <v>9</v>
      </c>
      <c r="C13786" s="116" t="s">
        <v>1425</v>
      </c>
      <c r="D13786" s="459">
        <v>1</v>
      </c>
      <c r="E13786" s="81"/>
    </row>
    <row r="13787" spans="1:5" x14ac:dyDescent="0.25">
      <c r="A13787" s="458">
        <v>44359</v>
      </c>
      <c r="B13787" s="81" t="s">
        <v>9</v>
      </c>
      <c r="C13787" s="116" t="s">
        <v>143</v>
      </c>
      <c r="D13787" s="459">
        <v>6</v>
      </c>
      <c r="E13787" s="81"/>
    </row>
    <row r="13788" spans="1:5" x14ac:dyDescent="0.25">
      <c r="A13788" s="458">
        <v>44359</v>
      </c>
      <c r="B13788" s="81" t="s">
        <v>15</v>
      </c>
      <c r="C13788" s="116" t="s">
        <v>941</v>
      </c>
      <c r="D13788" s="459">
        <v>1</v>
      </c>
      <c r="E13788" s="81"/>
    </row>
    <row r="13789" spans="1:5" x14ac:dyDescent="0.25">
      <c r="A13789" s="458">
        <v>44359</v>
      </c>
      <c r="B13789" s="81" t="s">
        <v>15</v>
      </c>
      <c r="C13789" s="116" t="s">
        <v>107</v>
      </c>
      <c r="D13789" s="459">
        <v>1</v>
      </c>
      <c r="E13789" s="81"/>
    </row>
    <row r="13790" spans="1:5" x14ac:dyDescent="0.25">
      <c r="A13790" s="458">
        <v>44359</v>
      </c>
      <c r="B13790" s="81" t="s">
        <v>15</v>
      </c>
      <c r="C13790" s="116" t="s">
        <v>1139</v>
      </c>
      <c r="D13790" s="459">
        <v>6</v>
      </c>
      <c r="E13790" s="81"/>
    </row>
    <row r="13791" spans="1:5" x14ac:dyDescent="0.25">
      <c r="A13791" s="458">
        <v>44359</v>
      </c>
      <c r="B13791" s="81" t="s">
        <v>15</v>
      </c>
      <c r="C13791" s="116" t="s">
        <v>283</v>
      </c>
      <c r="D13791" s="459">
        <v>1</v>
      </c>
      <c r="E13791" s="81"/>
    </row>
    <row r="13792" spans="1:5" x14ac:dyDescent="0.25">
      <c r="A13792" s="458">
        <v>44359</v>
      </c>
      <c r="B13792" s="81" t="s">
        <v>11</v>
      </c>
      <c r="C13792" s="116" t="s">
        <v>64</v>
      </c>
      <c r="D13792" s="459">
        <v>2</v>
      </c>
      <c r="E13792" s="81"/>
    </row>
    <row r="13793" spans="1:5" x14ac:dyDescent="0.25">
      <c r="A13793" s="458">
        <v>44359</v>
      </c>
      <c r="B13793" s="81" t="s">
        <v>11</v>
      </c>
      <c r="C13793" s="116" t="s">
        <v>333</v>
      </c>
      <c r="D13793" s="459">
        <v>6</v>
      </c>
      <c r="E13793" s="81"/>
    </row>
    <row r="13794" spans="1:5" x14ac:dyDescent="0.25">
      <c r="A13794" s="458">
        <v>44359</v>
      </c>
      <c r="B13794" s="81" t="s">
        <v>11</v>
      </c>
      <c r="C13794" s="116" t="s">
        <v>1203</v>
      </c>
      <c r="D13794" s="459">
        <v>1</v>
      </c>
      <c r="E13794" s="81"/>
    </row>
    <row r="13795" spans="1:5" x14ac:dyDescent="0.25">
      <c r="A13795" s="458">
        <v>44359</v>
      </c>
      <c r="B13795" s="81" t="s">
        <v>11</v>
      </c>
      <c r="C13795" s="116" t="s">
        <v>11</v>
      </c>
      <c r="D13795" s="459">
        <v>18</v>
      </c>
      <c r="E13795" s="81"/>
    </row>
    <row r="13796" spans="1:5" x14ac:dyDescent="0.25">
      <c r="A13796" s="458">
        <v>44359</v>
      </c>
      <c r="B13796" s="81" t="s">
        <v>11</v>
      </c>
      <c r="C13796" s="116" t="s">
        <v>840</v>
      </c>
      <c r="D13796" s="459">
        <v>1</v>
      </c>
      <c r="E13796" s="81"/>
    </row>
    <row r="13797" spans="1:5" x14ac:dyDescent="0.25">
      <c r="A13797" s="458">
        <v>44359</v>
      </c>
      <c r="B13797" s="81" t="s">
        <v>11</v>
      </c>
      <c r="C13797" s="116" t="s">
        <v>752</v>
      </c>
      <c r="D13797" s="459">
        <v>1</v>
      </c>
      <c r="E13797" s="81"/>
    </row>
    <row r="13798" spans="1:5" x14ac:dyDescent="0.25">
      <c r="A13798" s="458">
        <v>44359</v>
      </c>
      <c r="B13798" s="81" t="s">
        <v>11</v>
      </c>
      <c r="C13798" s="116" t="s">
        <v>133</v>
      </c>
      <c r="D13798" s="459">
        <v>32</v>
      </c>
      <c r="E13798" s="81"/>
    </row>
    <row r="13799" spans="1:5" x14ac:dyDescent="0.25">
      <c r="A13799" s="458">
        <v>44359</v>
      </c>
      <c r="B13799" s="81" t="s">
        <v>12</v>
      </c>
      <c r="C13799" s="116" t="s">
        <v>1494</v>
      </c>
      <c r="D13799" s="459">
        <v>1</v>
      </c>
      <c r="E13799" s="81"/>
    </row>
    <row r="13800" spans="1:5" x14ac:dyDescent="0.25">
      <c r="A13800" s="458">
        <v>44359</v>
      </c>
      <c r="B13800" s="81" t="s">
        <v>12</v>
      </c>
      <c r="C13800" s="116" t="s">
        <v>1223</v>
      </c>
      <c r="D13800" s="459">
        <v>1</v>
      </c>
      <c r="E13800" s="81"/>
    </row>
    <row r="13801" spans="1:5" x14ac:dyDescent="0.25">
      <c r="A13801" s="458">
        <v>44359</v>
      </c>
      <c r="B13801" s="81" t="s">
        <v>12</v>
      </c>
      <c r="C13801" s="116" t="s">
        <v>1224</v>
      </c>
      <c r="D13801" s="459">
        <v>8</v>
      </c>
      <c r="E13801" s="81"/>
    </row>
    <row r="13802" spans="1:5" x14ac:dyDescent="0.25">
      <c r="A13802" s="458">
        <v>44359</v>
      </c>
      <c r="B13802" s="81" t="s">
        <v>12</v>
      </c>
      <c r="C13802" s="116" t="s">
        <v>12</v>
      </c>
      <c r="D13802" s="459">
        <v>27</v>
      </c>
      <c r="E13802" s="81"/>
    </row>
    <row r="13803" spans="1:5" x14ac:dyDescent="0.25">
      <c r="A13803" s="458">
        <v>44359</v>
      </c>
      <c r="B13803" s="81" t="s">
        <v>8</v>
      </c>
      <c r="C13803" s="116" t="s">
        <v>72</v>
      </c>
      <c r="D13803" s="459">
        <v>6</v>
      </c>
      <c r="E13803" s="81"/>
    </row>
    <row r="13804" spans="1:5" x14ac:dyDescent="0.25">
      <c r="A13804" s="458">
        <v>44359</v>
      </c>
      <c r="B13804" s="81" t="s">
        <v>8</v>
      </c>
      <c r="C13804" s="116" t="s">
        <v>1232</v>
      </c>
      <c r="D13804" s="459">
        <v>5</v>
      </c>
      <c r="E13804" s="81"/>
    </row>
    <row r="13805" spans="1:5" x14ac:dyDescent="0.25">
      <c r="A13805" s="458">
        <v>44359</v>
      </c>
      <c r="B13805" s="81" t="s">
        <v>8</v>
      </c>
      <c r="C13805" s="116" t="s">
        <v>58</v>
      </c>
      <c r="D13805" s="459">
        <v>11</v>
      </c>
      <c r="E13805" s="81"/>
    </row>
    <row r="13806" spans="1:5" x14ac:dyDescent="0.25">
      <c r="A13806" s="458">
        <v>44359</v>
      </c>
      <c r="B13806" s="81" t="s">
        <v>8</v>
      </c>
      <c r="C13806" s="116" t="s">
        <v>140</v>
      </c>
      <c r="D13806" s="459">
        <v>7</v>
      </c>
      <c r="E13806" s="81"/>
    </row>
    <row r="13807" spans="1:5" x14ac:dyDescent="0.25">
      <c r="A13807" s="458">
        <v>44359</v>
      </c>
      <c r="B13807" s="81" t="s">
        <v>8</v>
      </c>
      <c r="C13807" s="116" t="s">
        <v>132</v>
      </c>
      <c r="D13807" s="459">
        <v>3</v>
      </c>
      <c r="E13807" s="81"/>
    </row>
    <row r="13808" spans="1:5" x14ac:dyDescent="0.25">
      <c r="A13808" s="458">
        <v>44359</v>
      </c>
      <c r="B13808" s="81" t="s">
        <v>8</v>
      </c>
      <c r="C13808" s="116" t="s">
        <v>1030</v>
      </c>
      <c r="D13808" s="459">
        <v>1</v>
      </c>
      <c r="E13808" s="81"/>
    </row>
    <row r="13809" spans="1:5" x14ac:dyDescent="0.25">
      <c r="A13809" s="458">
        <v>44359</v>
      </c>
      <c r="B13809" s="81" t="s">
        <v>8</v>
      </c>
      <c r="C13809" s="116" t="s">
        <v>203</v>
      </c>
      <c r="D13809" s="459">
        <v>2</v>
      </c>
      <c r="E13809" s="81"/>
    </row>
    <row r="13810" spans="1:5" x14ac:dyDescent="0.25">
      <c r="A13810" s="458">
        <v>44359</v>
      </c>
      <c r="B13810" s="81" t="s">
        <v>8</v>
      </c>
      <c r="C13810" s="116" t="s">
        <v>40</v>
      </c>
      <c r="D13810" s="459">
        <v>8</v>
      </c>
      <c r="E13810" s="81"/>
    </row>
    <row r="13811" spans="1:5" x14ac:dyDescent="0.25">
      <c r="A13811" s="458">
        <v>44359</v>
      </c>
      <c r="B13811" s="81" t="s">
        <v>8</v>
      </c>
      <c r="C13811" s="116" t="s">
        <v>8</v>
      </c>
      <c r="D13811" s="459">
        <v>188</v>
      </c>
      <c r="E13811" s="81"/>
    </row>
    <row r="13812" spans="1:5" x14ac:dyDescent="0.25">
      <c r="A13812" s="458">
        <v>44359</v>
      </c>
      <c r="B13812" s="81" t="s">
        <v>8</v>
      </c>
      <c r="C13812" s="116" t="s">
        <v>31</v>
      </c>
      <c r="D13812" s="459">
        <v>17</v>
      </c>
      <c r="E13812" s="81"/>
    </row>
    <row r="13813" spans="1:5" x14ac:dyDescent="0.25">
      <c r="A13813" s="458">
        <v>44359</v>
      </c>
      <c r="B13813" s="81" t="s">
        <v>8</v>
      </c>
      <c r="C13813" s="116" t="s">
        <v>592</v>
      </c>
      <c r="D13813" s="459">
        <v>1</v>
      </c>
      <c r="E13813" s="81"/>
    </row>
    <row r="13814" spans="1:5" x14ac:dyDescent="0.25">
      <c r="A13814" s="458">
        <v>44359</v>
      </c>
      <c r="B13814" s="81" t="s">
        <v>8</v>
      </c>
      <c r="C13814" s="116" t="s">
        <v>1242</v>
      </c>
      <c r="D13814" s="459">
        <v>1</v>
      </c>
      <c r="E13814" s="81"/>
    </row>
    <row r="13815" spans="1:5" x14ac:dyDescent="0.25">
      <c r="A13815" s="458">
        <v>44359</v>
      </c>
      <c r="B13815" s="81" t="s">
        <v>8</v>
      </c>
      <c r="C13815" s="116" t="s">
        <v>110</v>
      </c>
      <c r="D13815" s="459">
        <v>2</v>
      </c>
      <c r="E13815" s="81"/>
    </row>
    <row r="13816" spans="1:5" x14ac:dyDescent="0.25">
      <c r="A13816" s="458">
        <v>44359</v>
      </c>
      <c r="B13816" s="81" t="s">
        <v>49</v>
      </c>
      <c r="C13816" s="116" t="s">
        <v>1246</v>
      </c>
      <c r="D13816" s="459">
        <v>1</v>
      </c>
      <c r="E13816" s="81"/>
    </row>
    <row r="13817" spans="1:5" x14ac:dyDescent="0.25">
      <c r="A13817" s="458">
        <v>44359</v>
      </c>
      <c r="B13817" s="81" t="s">
        <v>49</v>
      </c>
      <c r="C13817" s="116" t="s">
        <v>49</v>
      </c>
      <c r="D13817" s="459">
        <v>6</v>
      </c>
      <c r="E13817" s="81"/>
    </row>
    <row r="13818" spans="1:5" x14ac:dyDescent="0.25">
      <c r="A13818" s="458">
        <v>44359</v>
      </c>
      <c r="B13818" s="81" t="s">
        <v>50</v>
      </c>
      <c r="C13818" s="116" t="s">
        <v>804</v>
      </c>
      <c r="D13818" s="459">
        <v>1</v>
      </c>
      <c r="E13818" s="81"/>
    </row>
    <row r="13819" spans="1:5" x14ac:dyDescent="0.25">
      <c r="A13819" s="458">
        <v>44359</v>
      </c>
      <c r="B13819" s="81" t="s">
        <v>50</v>
      </c>
      <c r="C13819" s="116" t="s">
        <v>1250</v>
      </c>
      <c r="D13819" s="459">
        <v>5</v>
      </c>
      <c r="E13819" s="81"/>
    </row>
    <row r="13820" spans="1:5" x14ac:dyDescent="0.25">
      <c r="A13820" s="458">
        <v>44359</v>
      </c>
      <c r="B13820" s="81" t="s">
        <v>50</v>
      </c>
      <c r="C13820" s="116" t="s">
        <v>1140</v>
      </c>
      <c r="D13820" s="459">
        <v>2</v>
      </c>
      <c r="E13820" s="81"/>
    </row>
    <row r="13821" spans="1:5" x14ac:dyDescent="0.25">
      <c r="A13821" s="458">
        <v>44359</v>
      </c>
      <c r="B13821" s="81" t="s">
        <v>50</v>
      </c>
      <c r="C13821" s="116" t="s">
        <v>365</v>
      </c>
      <c r="D13821" s="459">
        <v>20</v>
      </c>
      <c r="E13821" s="81"/>
    </row>
    <row r="13822" spans="1:5" x14ac:dyDescent="0.25">
      <c r="A13822" s="458">
        <v>44359</v>
      </c>
      <c r="B13822" s="81" t="s">
        <v>27</v>
      </c>
      <c r="C13822" s="116" t="s">
        <v>139</v>
      </c>
      <c r="D13822" s="459">
        <v>9</v>
      </c>
      <c r="E13822" s="81"/>
    </row>
    <row r="13823" spans="1:5" x14ac:dyDescent="0.25">
      <c r="A13823" s="458">
        <v>44359</v>
      </c>
      <c r="B13823" s="81" t="s">
        <v>27</v>
      </c>
      <c r="C13823" s="116" t="s">
        <v>233</v>
      </c>
      <c r="D13823" s="459">
        <v>2</v>
      </c>
      <c r="E13823" s="81"/>
    </row>
    <row r="13824" spans="1:5" x14ac:dyDescent="0.25">
      <c r="A13824" s="458">
        <v>44359</v>
      </c>
      <c r="B13824" s="81" t="s">
        <v>27</v>
      </c>
      <c r="C13824" s="116" t="s">
        <v>43</v>
      </c>
      <c r="D13824" s="459">
        <v>58</v>
      </c>
      <c r="E13824" s="81"/>
    </row>
    <row r="13825" spans="1:5" x14ac:dyDescent="0.25">
      <c r="A13825" s="458">
        <v>44359</v>
      </c>
      <c r="B13825" s="81" t="s">
        <v>27</v>
      </c>
      <c r="C13825" s="116" t="s">
        <v>921</v>
      </c>
      <c r="D13825" s="459">
        <v>2</v>
      </c>
      <c r="E13825" s="81"/>
    </row>
    <row r="13826" spans="1:5" x14ac:dyDescent="0.25">
      <c r="A13826" s="458">
        <v>44359</v>
      </c>
      <c r="B13826" s="81" t="s">
        <v>27</v>
      </c>
      <c r="C13826" s="116" t="s">
        <v>928</v>
      </c>
      <c r="D13826" s="459">
        <v>1</v>
      </c>
      <c r="E13826" s="81"/>
    </row>
    <row r="13827" spans="1:5" x14ac:dyDescent="0.25">
      <c r="A13827" s="458">
        <v>44359</v>
      </c>
      <c r="B13827" s="81" t="s">
        <v>27</v>
      </c>
      <c r="C13827" s="116" t="s">
        <v>1002</v>
      </c>
      <c r="D13827" s="459">
        <v>1</v>
      </c>
      <c r="E13827" s="81"/>
    </row>
    <row r="13828" spans="1:5" x14ac:dyDescent="0.25">
      <c r="A13828" s="458">
        <v>44359</v>
      </c>
      <c r="B13828" s="81" t="s">
        <v>27</v>
      </c>
      <c r="C13828" s="116" t="s">
        <v>619</v>
      </c>
      <c r="D13828" s="459">
        <v>3</v>
      </c>
      <c r="E13828" s="81"/>
    </row>
    <row r="13829" spans="1:5" x14ac:dyDescent="0.25">
      <c r="A13829" s="458">
        <v>44359</v>
      </c>
      <c r="B13829" s="81" t="s">
        <v>27</v>
      </c>
      <c r="C13829" s="116" t="s">
        <v>707</v>
      </c>
      <c r="D13829" s="459">
        <v>4</v>
      </c>
      <c r="E13829" s="81"/>
    </row>
    <row r="13830" spans="1:5" x14ac:dyDescent="0.25">
      <c r="A13830" s="458">
        <v>44359</v>
      </c>
      <c r="B13830" s="81" t="s">
        <v>51</v>
      </c>
      <c r="C13830" s="116" t="s">
        <v>677</v>
      </c>
      <c r="D13830" s="459">
        <v>2</v>
      </c>
      <c r="E13830" s="81"/>
    </row>
    <row r="13831" spans="1:5" x14ac:dyDescent="0.25">
      <c r="A13831" s="458">
        <v>44359</v>
      </c>
      <c r="B13831" s="81" t="s">
        <v>51</v>
      </c>
      <c r="C13831" s="116" t="s">
        <v>51</v>
      </c>
      <c r="D13831" s="459">
        <v>21</v>
      </c>
      <c r="E13831" s="81"/>
    </row>
    <row r="13832" spans="1:5" x14ac:dyDescent="0.25">
      <c r="A13832" s="458">
        <v>44359</v>
      </c>
      <c r="B13832" s="81" t="s">
        <v>10</v>
      </c>
      <c r="C13832" s="116" t="s">
        <v>643</v>
      </c>
      <c r="D13832" s="459">
        <v>2</v>
      </c>
      <c r="E13832" s="81"/>
    </row>
    <row r="13833" spans="1:5" x14ac:dyDescent="0.25">
      <c r="A13833" s="458">
        <v>44359</v>
      </c>
      <c r="B13833" s="81" t="s">
        <v>10</v>
      </c>
      <c r="C13833" s="116" t="s">
        <v>340</v>
      </c>
      <c r="D13833" s="459">
        <v>2</v>
      </c>
      <c r="E13833" s="81"/>
    </row>
    <row r="13834" spans="1:5" x14ac:dyDescent="0.25">
      <c r="A13834" s="458">
        <v>44359</v>
      </c>
      <c r="B13834" s="81" t="s">
        <v>10</v>
      </c>
      <c r="C13834" s="116" t="s">
        <v>1259</v>
      </c>
      <c r="D13834" s="459">
        <v>2</v>
      </c>
      <c r="E13834" s="81"/>
    </row>
    <row r="13835" spans="1:5" x14ac:dyDescent="0.25">
      <c r="A13835" s="458">
        <v>44359</v>
      </c>
      <c r="B13835" s="81" t="s">
        <v>10</v>
      </c>
      <c r="C13835" s="116" t="s">
        <v>10</v>
      </c>
      <c r="D13835" s="459">
        <v>48</v>
      </c>
      <c r="E13835" s="81"/>
    </row>
    <row r="13836" spans="1:5" x14ac:dyDescent="0.25">
      <c r="A13836" s="458">
        <v>44360</v>
      </c>
      <c r="B13836" s="81" t="s">
        <v>14</v>
      </c>
      <c r="C13836" s="81" t="s">
        <v>14</v>
      </c>
      <c r="D13836" s="459">
        <v>0</v>
      </c>
      <c r="E13836" s="81"/>
    </row>
    <row r="13837" spans="1:5" x14ac:dyDescent="0.25">
      <c r="A13837" s="458">
        <v>44360</v>
      </c>
      <c r="B13837" s="81" t="s">
        <v>20</v>
      </c>
      <c r="C13837" s="81" t="s">
        <v>20</v>
      </c>
      <c r="D13837" s="459">
        <v>0</v>
      </c>
      <c r="E13837" s="81"/>
    </row>
    <row r="13838" spans="1:5" x14ac:dyDescent="0.25">
      <c r="A13838" s="458">
        <v>44360</v>
      </c>
      <c r="B13838" s="81" t="s">
        <v>13</v>
      </c>
      <c r="C13838" s="81" t="s">
        <v>13</v>
      </c>
      <c r="D13838" s="459">
        <v>0</v>
      </c>
      <c r="E13838" s="81"/>
    </row>
    <row r="13839" spans="1:5" x14ac:dyDescent="0.25">
      <c r="A13839" s="458">
        <v>44360</v>
      </c>
      <c r="B13839" s="81" t="s">
        <v>24</v>
      </c>
      <c r="C13839" s="81" t="s">
        <v>24</v>
      </c>
      <c r="D13839" s="459">
        <v>0</v>
      </c>
      <c r="E13839" s="81"/>
    </row>
    <row r="13840" spans="1:5" x14ac:dyDescent="0.25">
      <c r="A13840" s="458">
        <v>44360</v>
      </c>
      <c r="B13840" s="81" t="s">
        <v>47</v>
      </c>
      <c r="C13840" s="81" t="s">
        <v>47</v>
      </c>
      <c r="D13840" s="459">
        <v>0</v>
      </c>
      <c r="E13840" s="81"/>
    </row>
    <row r="13841" spans="1:5" x14ac:dyDescent="0.25">
      <c r="A13841" s="458">
        <v>44360</v>
      </c>
      <c r="B13841" s="81" t="s">
        <v>48</v>
      </c>
      <c r="C13841" s="81" t="s">
        <v>48</v>
      </c>
      <c r="D13841" s="459">
        <v>0</v>
      </c>
      <c r="E13841" s="81"/>
    </row>
    <row r="13842" spans="1:5" x14ac:dyDescent="0.25">
      <c r="A13842" s="458">
        <v>44360</v>
      </c>
      <c r="B13842" s="81" t="s">
        <v>7</v>
      </c>
      <c r="C13842" s="81" t="s">
        <v>7</v>
      </c>
      <c r="D13842" s="459">
        <v>0</v>
      </c>
      <c r="E13842" s="81"/>
    </row>
    <row r="13843" spans="1:5" x14ac:dyDescent="0.25">
      <c r="A13843" s="458">
        <v>44360</v>
      </c>
      <c r="B13843" s="81" t="s">
        <v>9</v>
      </c>
      <c r="C13843" s="81" t="s">
        <v>9</v>
      </c>
      <c r="D13843" s="459">
        <v>0</v>
      </c>
      <c r="E13843" s="81"/>
    </row>
    <row r="13844" spans="1:5" x14ac:dyDescent="0.25">
      <c r="A13844" s="458">
        <v>44360</v>
      </c>
      <c r="B13844" s="81" t="s">
        <v>15</v>
      </c>
      <c r="C13844" s="81" t="s">
        <v>15</v>
      </c>
      <c r="D13844" s="459">
        <v>0</v>
      </c>
      <c r="E13844" s="81"/>
    </row>
    <row r="13845" spans="1:5" x14ac:dyDescent="0.25">
      <c r="A13845" s="458">
        <v>44360</v>
      </c>
      <c r="B13845" s="81" t="s">
        <v>11</v>
      </c>
      <c r="C13845" s="81" t="s">
        <v>11</v>
      </c>
      <c r="D13845" s="459">
        <v>0</v>
      </c>
      <c r="E13845" s="81"/>
    </row>
    <row r="13846" spans="1:5" x14ac:dyDescent="0.25">
      <c r="A13846" s="458">
        <v>44360</v>
      </c>
      <c r="B13846" s="81" t="s">
        <v>12</v>
      </c>
      <c r="C13846" s="81" t="s">
        <v>12</v>
      </c>
      <c r="D13846" s="459">
        <v>0</v>
      </c>
      <c r="E13846" s="81"/>
    </row>
    <row r="13847" spans="1:5" x14ac:dyDescent="0.25">
      <c r="A13847" s="458">
        <v>44360</v>
      </c>
      <c r="B13847" s="81" t="s">
        <v>8</v>
      </c>
      <c r="C13847" s="81" t="s">
        <v>8</v>
      </c>
      <c r="D13847" s="459">
        <v>0</v>
      </c>
      <c r="E13847" s="81"/>
    </row>
    <row r="13848" spans="1:5" x14ac:dyDescent="0.25">
      <c r="A13848" s="458">
        <v>44360</v>
      </c>
      <c r="B13848" s="81" t="s">
        <v>49</v>
      </c>
      <c r="C13848" s="81" t="s">
        <v>49</v>
      </c>
      <c r="D13848" s="459">
        <v>0</v>
      </c>
      <c r="E13848" s="81"/>
    </row>
    <row r="13849" spans="1:5" x14ac:dyDescent="0.25">
      <c r="A13849" s="458">
        <v>44360</v>
      </c>
      <c r="B13849" s="81" t="s">
        <v>50</v>
      </c>
      <c r="C13849" s="116" t="s">
        <v>365</v>
      </c>
      <c r="D13849" s="459">
        <v>0</v>
      </c>
      <c r="E13849" s="81"/>
    </row>
    <row r="13850" spans="1:5" x14ac:dyDescent="0.25">
      <c r="A13850" s="458">
        <v>44360</v>
      </c>
      <c r="B13850" s="81" t="s">
        <v>27</v>
      </c>
      <c r="C13850" s="116" t="s">
        <v>43</v>
      </c>
      <c r="D13850" s="459">
        <v>0</v>
      </c>
      <c r="E13850" s="81"/>
    </row>
    <row r="13851" spans="1:5" x14ac:dyDescent="0.25">
      <c r="A13851" s="458">
        <v>44360</v>
      </c>
      <c r="B13851" s="81" t="s">
        <v>51</v>
      </c>
      <c r="C13851" s="81" t="s">
        <v>51</v>
      </c>
      <c r="D13851" s="459">
        <v>0</v>
      </c>
      <c r="E13851" s="81"/>
    </row>
    <row r="13852" spans="1:5" x14ac:dyDescent="0.25">
      <c r="A13852" s="458">
        <v>44360</v>
      </c>
      <c r="B13852" s="81" t="s">
        <v>10</v>
      </c>
      <c r="C13852" s="81" t="s">
        <v>10</v>
      </c>
      <c r="D13852" s="459">
        <v>0</v>
      </c>
      <c r="E13852" s="81"/>
    </row>
    <row r="13853" spans="1:5" x14ac:dyDescent="0.25">
      <c r="A13853" s="458">
        <v>44361</v>
      </c>
      <c r="B13853" s="81" t="s">
        <v>14</v>
      </c>
      <c r="C13853" s="116" t="s">
        <v>14</v>
      </c>
      <c r="D13853" s="459">
        <v>40</v>
      </c>
      <c r="E13853" s="81"/>
    </row>
    <row r="13854" spans="1:5" x14ac:dyDescent="0.25">
      <c r="A13854" s="458">
        <v>44361</v>
      </c>
      <c r="B13854" s="81" t="s">
        <v>14</v>
      </c>
      <c r="C13854" s="116" t="s">
        <v>1020</v>
      </c>
      <c r="D13854" s="459">
        <v>1</v>
      </c>
      <c r="E13854" s="81"/>
    </row>
    <row r="13855" spans="1:5" x14ac:dyDescent="0.25">
      <c r="A13855" s="458">
        <v>44361</v>
      </c>
      <c r="B13855" s="81" t="s">
        <v>14</v>
      </c>
      <c r="C13855" s="116" t="s">
        <v>1150</v>
      </c>
      <c r="D13855" s="459">
        <v>1</v>
      </c>
      <c r="E13855" s="81"/>
    </row>
    <row r="13856" spans="1:5" x14ac:dyDescent="0.25">
      <c r="A13856" s="458">
        <v>44361</v>
      </c>
      <c r="B13856" s="81" t="s">
        <v>14</v>
      </c>
      <c r="C13856" s="116" t="s">
        <v>16</v>
      </c>
      <c r="D13856" s="459">
        <v>29</v>
      </c>
      <c r="E13856" s="81"/>
    </row>
    <row r="13857" spans="1:5" x14ac:dyDescent="0.25">
      <c r="A13857" s="458">
        <v>44361</v>
      </c>
      <c r="B13857" s="81" t="s">
        <v>14</v>
      </c>
      <c r="C13857" s="116" t="s">
        <v>794</v>
      </c>
      <c r="D13857" s="459">
        <v>5</v>
      </c>
      <c r="E13857" s="81"/>
    </row>
    <row r="13858" spans="1:5" x14ac:dyDescent="0.25">
      <c r="A13858" s="458">
        <v>44361</v>
      </c>
      <c r="B13858" s="81" t="s">
        <v>14</v>
      </c>
      <c r="C13858" s="116" t="s">
        <v>84</v>
      </c>
      <c r="D13858" s="459">
        <v>26</v>
      </c>
      <c r="E13858" s="81"/>
    </row>
    <row r="13859" spans="1:5" x14ac:dyDescent="0.25">
      <c r="A13859" s="458">
        <v>44361</v>
      </c>
      <c r="B13859" s="81" t="s">
        <v>20</v>
      </c>
      <c r="C13859" s="116" t="s">
        <v>1151</v>
      </c>
      <c r="D13859" s="459">
        <v>2</v>
      </c>
      <c r="E13859" s="81"/>
    </row>
    <row r="13860" spans="1:5" x14ac:dyDescent="0.25">
      <c r="A13860" s="458">
        <v>44361</v>
      </c>
      <c r="B13860" s="81" t="s">
        <v>20</v>
      </c>
      <c r="C13860" s="116" t="s">
        <v>1152</v>
      </c>
      <c r="D13860" s="459">
        <v>1</v>
      </c>
      <c r="E13860" s="81"/>
    </row>
    <row r="13861" spans="1:5" x14ac:dyDescent="0.25">
      <c r="A13861" s="458">
        <v>44361</v>
      </c>
      <c r="B13861" s="81" t="s">
        <v>20</v>
      </c>
      <c r="C13861" s="116" t="s">
        <v>20</v>
      </c>
      <c r="D13861" s="459">
        <v>139</v>
      </c>
      <c r="E13861" s="81"/>
    </row>
    <row r="13862" spans="1:5" x14ac:dyDescent="0.25">
      <c r="A13862" s="458">
        <v>44361</v>
      </c>
      <c r="B13862" s="81" t="s">
        <v>20</v>
      </c>
      <c r="C13862" s="116" t="s">
        <v>1154</v>
      </c>
      <c r="D13862" s="459">
        <v>1</v>
      </c>
      <c r="E13862" s="81"/>
    </row>
    <row r="13863" spans="1:5" x14ac:dyDescent="0.25">
      <c r="A13863" s="458">
        <v>44361</v>
      </c>
      <c r="B13863" s="81" t="s">
        <v>20</v>
      </c>
      <c r="C13863" s="116" t="s">
        <v>909</v>
      </c>
      <c r="D13863" s="459">
        <v>2</v>
      </c>
      <c r="E13863" s="81"/>
    </row>
    <row r="13864" spans="1:5" x14ac:dyDescent="0.25">
      <c r="A13864" s="458">
        <v>44361</v>
      </c>
      <c r="B13864" s="81" t="s">
        <v>20</v>
      </c>
      <c r="C13864" s="116" t="s">
        <v>363</v>
      </c>
      <c r="D13864" s="459">
        <v>1</v>
      </c>
      <c r="E13864" s="81"/>
    </row>
    <row r="13865" spans="1:5" x14ac:dyDescent="0.25">
      <c r="A13865" s="458">
        <v>44361</v>
      </c>
      <c r="B13865" s="81" t="s">
        <v>20</v>
      </c>
      <c r="C13865" s="116" t="s">
        <v>648</v>
      </c>
      <c r="D13865" s="459">
        <v>3</v>
      </c>
      <c r="E13865" s="81"/>
    </row>
    <row r="13866" spans="1:5" x14ac:dyDescent="0.25">
      <c r="A13866" s="458">
        <v>44361</v>
      </c>
      <c r="B13866" s="81" t="s">
        <v>20</v>
      </c>
      <c r="C13866" s="116" t="s">
        <v>1013</v>
      </c>
      <c r="D13866" s="459">
        <v>2</v>
      </c>
      <c r="E13866" s="81"/>
    </row>
    <row r="13867" spans="1:5" x14ac:dyDescent="0.25">
      <c r="A13867" s="458">
        <v>44361</v>
      </c>
      <c r="B13867" s="81" t="s">
        <v>20</v>
      </c>
      <c r="C13867" s="116" t="s">
        <v>709</v>
      </c>
      <c r="D13867" s="459">
        <v>1</v>
      </c>
      <c r="E13867" s="81"/>
    </row>
    <row r="13868" spans="1:5" x14ac:dyDescent="0.25">
      <c r="A13868" s="458">
        <v>44361</v>
      </c>
      <c r="B13868" s="81" t="s">
        <v>13</v>
      </c>
      <c r="C13868" s="116" t="s">
        <v>1161</v>
      </c>
      <c r="D13868" s="459">
        <v>4</v>
      </c>
      <c r="E13868" s="81"/>
    </row>
    <row r="13869" spans="1:5" x14ac:dyDescent="0.25">
      <c r="A13869" s="458">
        <v>44361</v>
      </c>
      <c r="B13869" s="81" t="s">
        <v>13</v>
      </c>
      <c r="C13869" s="116" t="s">
        <v>13</v>
      </c>
      <c r="D13869" s="459">
        <v>15</v>
      </c>
      <c r="E13869" s="81"/>
    </row>
    <row r="13870" spans="1:5" x14ac:dyDescent="0.25">
      <c r="A13870" s="458">
        <v>44361</v>
      </c>
      <c r="B13870" s="81" t="s">
        <v>13</v>
      </c>
      <c r="C13870" s="116" t="s">
        <v>1165</v>
      </c>
      <c r="D13870" s="459">
        <v>3</v>
      </c>
      <c r="E13870" s="81"/>
    </row>
    <row r="13871" spans="1:5" x14ac:dyDescent="0.25">
      <c r="A13871" s="458">
        <v>44361</v>
      </c>
      <c r="B13871" s="81" t="s">
        <v>13</v>
      </c>
      <c r="C13871" s="116" t="s">
        <v>324</v>
      </c>
      <c r="D13871" s="459">
        <v>1</v>
      </c>
      <c r="E13871" s="81"/>
    </row>
    <row r="13872" spans="1:5" x14ac:dyDescent="0.25">
      <c r="A13872" s="458">
        <v>44361</v>
      </c>
      <c r="B13872" s="81" t="s">
        <v>13</v>
      </c>
      <c r="C13872" s="116" t="s">
        <v>1167</v>
      </c>
      <c r="D13872" s="459">
        <v>3</v>
      </c>
      <c r="E13872" s="81"/>
    </row>
    <row r="13873" spans="1:5" x14ac:dyDescent="0.25">
      <c r="A13873" s="458">
        <v>44361</v>
      </c>
      <c r="B13873" s="81" t="s">
        <v>24</v>
      </c>
      <c r="C13873" s="116" t="s">
        <v>23</v>
      </c>
      <c r="D13873" s="459">
        <v>32</v>
      </c>
      <c r="E13873" s="81"/>
    </row>
    <row r="13874" spans="1:5" x14ac:dyDescent="0.25">
      <c r="A13874" s="458">
        <v>44361</v>
      </c>
      <c r="B13874" s="81" t="s">
        <v>24</v>
      </c>
      <c r="C13874" s="116" t="s">
        <v>1180</v>
      </c>
      <c r="D13874" s="459">
        <v>1</v>
      </c>
      <c r="E13874" s="81"/>
    </row>
    <row r="13875" spans="1:5" x14ac:dyDescent="0.25">
      <c r="A13875" s="458">
        <v>44361</v>
      </c>
      <c r="B13875" s="81" t="s">
        <v>24</v>
      </c>
      <c r="C13875" s="116" t="s">
        <v>24</v>
      </c>
      <c r="D13875" s="459">
        <v>11</v>
      </c>
      <c r="E13875" s="81"/>
    </row>
    <row r="13876" spans="1:5" x14ac:dyDescent="0.25">
      <c r="A13876" s="458">
        <v>44361</v>
      </c>
      <c r="B13876" s="81" t="s">
        <v>24</v>
      </c>
      <c r="C13876" s="116" t="s">
        <v>1182</v>
      </c>
      <c r="D13876" s="459">
        <v>1</v>
      </c>
      <c r="E13876" s="81"/>
    </row>
    <row r="13877" spans="1:5" x14ac:dyDescent="0.25">
      <c r="A13877" s="458">
        <v>44361</v>
      </c>
      <c r="B13877" s="81" t="s">
        <v>47</v>
      </c>
      <c r="C13877" s="116" t="s">
        <v>1033</v>
      </c>
      <c r="D13877" s="459">
        <v>1</v>
      </c>
      <c r="E13877" s="81"/>
    </row>
    <row r="13878" spans="1:5" x14ac:dyDescent="0.25">
      <c r="A13878" s="458">
        <v>44361</v>
      </c>
      <c r="B13878" s="81" t="s">
        <v>47</v>
      </c>
      <c r="C13878" s="116" t="s">
        <v>47</v>
      </c>
      <c r="D13878" s="459">
        <v>30</v>
      </c>
      <c r="E13878" s="81"/>
    </row>
    <row r="13879" spans="1:5" x14ac:dyDescent="0.25">
      <c r="A13879" s="458">
        <v>44361</v>
      </c>
      <c r="B13879" s="81" t="s">
        <v>47</v>
      </c>
      <c r="C13879" s="116" t="s">
        <v>906</v>
      </c>
      <c r="D13879" s="459">
        <v>6</v>
      </c>
      <c r="E13879" s="81"/>
    </row>
    <row r="13880" spans="1:5" x14ac:dyDescent="0.25">
      <c r="A13880" s="458">
        <v>44361</v>
      </c>
      <c r="B13880" s="81" t="s">
        <v>48</v>
      </c>
      <c r="C13880" s="460" t="s">
        <v>1380</v>
      </c>
      <c r="D13880" s="459">
        <v>14</v>
      </c>
      <c r="E13880" s="81"/>
    </row>
    <row r="13881" spans="1:5" x14ac:dyDescent="0.25">
      <c r="A13881" s="458">
        <v>44361</v>
      </c>
      <c r="B13881" s="81" t="s">
        <v>7</v>
      </c>
      <c r="C13881" s="116" t="s">
        <v>1188</v>
      </c>
      <c r="D13881" s="459">
        <v>1</v>
      </c>
      <c r="E13881" s="81"/>
    </row>
    <row r="13882" spans="1:5" x14ac:dyDescent="0.25">
      <c r="A13882" s="458">
        <v>44361</v>
      </c>
      <c r="B13882" s="81" t="s">
        <v>7</v>
      </c>
      <c r="C13882" s="116" t="s">
        <v>1191</v>
      </c>
      <c r="D13882" s="459">
        <v>5</v>
      </c>
      <c r="E13882" s="81"/>
    </row>
    <row r="13883" spans="1:5" x14ac:dyDescent="0.25">
      <c r="A13883" s="458">
        <v>44361</v>
      </c>
      <c r="B13883" s="81" t="s">
        <v>7</v>
      </c>
      <c r="C13883" s="81" t="s">
        <v>7</v>
      </c>
      <c r="D13883" s="459">
        <v>51</v>
      </c>
      <c r="E13883" s="81"/>
    </row>
    <row r="13884" spans="1:5" x14ac:dyDescent="0.25">
      <c r="A13884" s="458">
        <v>44361</v>
      </c>
      <c r="B13884" s="81" t="s">
        <v>9</v>
      </c>
      <c r="C13884" s="116" t="s">
        <v>1192</v>
      </c>
      <c r="D13884" s="459">
        <v>1</v>
      </c>
      <c r="E13884" s="81"/>
    </row>
    <row r="13885" spans="1:5" x14ac:dyDescent="0.25">
      <c r="A13885" s="458">
        <v>44361</v>
      </c>
      <c r="B13885" s="81" t="s">
        <v>9</v>
      </c>
      <c r="C13885" s="460" t="s">
        <v>1414</v>
      </c>
      <c r="D13885" s="459">
        <v>1</v>
      </c>
      <c r="E13885" s="81"/>
    </row>
    <row r="13886" spans="1:5" x14ac:dyDescent="0.25">
      <c r="A13886" s="458">
        <v>44361</v>
      </c>
      <c r="B13886" s="81" t="s">
        <v>9</v>
      </c>
      <c r="C13886" s="116" t="s">
        <v>1196</v>
      </c>
      <c r="D13886" s="459">
        <v>1</v>
      </c>
      <c r="E13886" s="81"/>
    </row>
    <row r="13887" spans="1:5" x14ac:dyDescent="0.25">
      <c r="A13887" s="458">
        <v>44361</v>
      </c>
      <c r="B13887" s="81" t="s">
        <v>9</v>
      </c>
      <c r="C13887" s="116" t="s">
        <v>362</v>
      </c>
      <c r="D13887" s="459">
        <v>4</v>
      </c>
      <c r="E13887" s="81"/>
    </row>
    <row r="13888" spans="1:5" x14ac:dyDescent="0.25">
      <c r="A13888" s="458">
        <v>44361</v>
      </c>
      <c r="B13888" s="81" t="s">
        <v>9</v>
      </c>
      <c r="C13888" s="116" t="s">
        <v>9</v>
      </c>
      <c r="D13888" s="459">
        <v>133</v>
      </c>
      <c r="E13888" s="81"/>
    </row>
    <row r="13889" spans="1:5" x14ac:dyDescent="0.25">
      <c r="A13889" s="458">
        <v>44361</v>
      </c>
      <c r="B13889" s="81" t="s">
        <v>9</v>
      </c>
      <c r="C13889" s="116" t="s">
        <v>17</v>
      </c>
      <c r="D13889" s="459">
        <v>17</v>
      </c>
      <c r="E13889" s="81"/>
    </row>
    <row r="13890" spans="1:5" x14ac:dyDescent="0.25">
      <c r="A13890" s="458">
        <v>44361</v>
      </c>
      <c r="B13890" s="81" t="s">
        <v>9</v>
      </c>
      <c r="C13890" s="116" t="s">
        <v>1202</v>
      </c>
      <c r="D13890" s="459">
        <v>2</v>
      </c>
      <c r="E13890" s="81"/>
    </row>
    <row r="13891" spans="1:5" x14ac:dyDescent="0.25">
      <c r="A13891" s="458">
        <v>44361</v>
      </c>
      <c r="B13891" s="81" t="s">
        <v>9</v>
      </c>
      <c r="C13891" s="116" t="s">
        <v>1426</v>
      </c>
      <c r="D13891" s="459">
        <v>1</v>
      </c>
      <c r="E13891" s="81"/>
    </row>
    <row r="13892" spans="1:5" x14ac:dyDescent="0.25">
      <c r="A13892" s="458">
        <v>44361</v>
      </c>
      <c r="B13892" s="81" t="s">
        <v>9</v>
      </c>
      <c r="C13892" s="116" t="s">
        <v>143</v>
      </c>
      <c r="D13892" s="459">
        <v>5</v>
      </c>
      <c r="E13892" s="81"/>
    </row>
    <row r="13893" spans="1:5" x14ac:dyDescent="0.25">
      <c r="A13893" s="458">
        <v>44361</v>
      </c>
      <c r="B13893" s="81" t="s">
        <v>15</v>
      </c>
      <c r="C13893" s="116" t="s">
        <v>107</v>
      </c>
      <c r="D13893" s="459">
        <v>1</v>
      </c>
      <c r="E13893" s="81"/>
    </row>
    <row r="13894" spans="1:5" x14ac:dyDescent="0.25">
      <c r="A13894" s="458">
        <v>44361</v>
      </c>
      <c r="B13894" s="81" t="s">
        <v>15</v>
      </c>
      <c r="C13894" s="116" t="s">
        <v>1139</v>
      </c>
      <c r="D13894" s="459">
        <v>16</v>
      </c>
      <c r="E13894" s="81"/>
    </row>
    <row r="13895" spans="1:5" x14ac:dyDescent="0.25">
      <c r="A13895" s="458">
        <v>44361</v>
      </c>
      <c r="B13895" s="81" t="s">
        <v>15</v>
      </c>
      <c r="C13895" s="116" t="s">
        <v>283</v>
      </c>
      <c r="D13895" s="459">
        <v>4</v>
      </c>
      <c r="E13895" s="81"/>
    </row>
    <row r="13896" spans="1:5" x14ac:dyDescent="0.25">
      <c r="A13896" s="458">
        <v>44361</v>
      </c>
      <c r="B13896" s="81" t="s">
        <v>11</v>
      </c>
      <c r="C13896" s="116" t="s">
        <v>64</v>
      </c>
      <c r="D13896" s="459">
        <v>2</v>
      </c>
      <c r="E13896" s="81"/>
    </row>
    <row r="13897" spans="1:5" x14ac:dyDescent="0.25">
      <c r="A13897" s="458">
        <v>44361</v>
      </c>
      <c r="B13897" s="81" t="s">
        <v>11</v>
      </c>
      <c r="C13897" s="116" t="s">
        <v>333</v>
      </c>
      <c r="D13897" s="459">
        <v>9</v>
      </c>
      <c r="E13897" s="81"/>
    </row>
    <row r="13898" spans="1:5" x14ac:dyDescent="0.25">
      <c r="A13898" s="458">
        <v>44361</v>
      </c>
      <c r="B13898" s="81" t="s">
        <v>11</v>
      </c>
      <c r="C13898" s="116" t="s">
        <v>1203</v>
      </c>
      <c r="D13898" s="459">
        <v>2</v>
      </c>
      <c r="E13898" s="81"/>
    </row>
    <row r="13899" spans="1:5" x14ac:dyDescent="0.25">
      <c r="A13899" s="458">
        <v>44361</v>
      </c>
      <c r="B13899" s="81" t="s">
        <v>11</v>
      </c>
      <c r="C13899" s="116" t="s">
        <v>11</v>
      </c>
      <c r="D13899" s="459">
        <v>13</v>
      </c>
      <c r="E13899" s="81"/>
    </row>
    <row r="13900" spans="1:5" x14ac:dyDescent="0.25">
      <c r="A13900" s="458">
        <v>44361</v>
      </c>
      <c r="B13900" s="81" t="s">
        <v>11</v>
      </c>
      <c r="C13900" s="116" t="s">
        <v>752</v>
      </c>
      <c r="D13900" s="459">
        <v>4</v>
      </c>
      <c r="E13900" s="81"/>
    </row>
    <row r="13901" spans="1:5" x14ac:dyDescent="0.25">
      <c r="A13901" s="458">
        <v>44361</v>
      </c>
      <c r="B13901" s="81" t="s">
        <v>11</v>
      </c>
      <c r="C13901" s="116" t="s">
        <v>133</v>
      </c>
      <c r="D13901" s="459">
        <v>18</v>
      </c>
      <c r="E13901" s="81"/>
    </row>
    <row r="13902" spans="1:5" x14ac:dyDescent="0.25">
      <c r="A13902" s="458">
        <v>44361</v>
      </c>
      <c r="B13902" s="81" t="s">
        <v>12</v>
      </c>
      <c r="C13902" s="460" t="s">
        <v>1222</v>
      </c>
      <c r="D13902" s="459">
        <v>1</v>
      </c>
      <c r="E13902" s="81"/>
    </row>
    <row r="13903" spans="1:5" x14ac:dyDescent="0.25">
      <c r="A13903" s="458">
        <v>44361</v>
      </c>
      <c r="B13903" s="81" t="s">
        <v>12</v>
      </c>
      <c r="C13903" s="116" t="s">
        <v>1224</v>
      </c>
      <c r="D13903" s="459">
        <v>6</v>
      </c>
      <c r="E13903" s="81"/>
    </row>
    <row r="13904" spans="1:5" x14ac:dyDescent="0.25">
      <c r="A13904" s="458">
        <v>44361</v>
      </c>
      <c r="B13904" s="81" t="s">
        <v>12</v>
      </c>
      <c r="C13904" s="116" t="s">
        <v>12</v>
      </c>
      <c r="D13904" s="459">
        <v>13</v>
      </c>
      <c r="E13904" s="81"/>
    </row>
    <row r="13905" spans="1:5" x14ac:dyDescent="0.25">
      <c r="A13905" s="458">
        <v>44361</v>
      </c>
      <c r="B13905" s="81" t="s">
        <v>8</v>
      </c>
      <c r="C13905" s="116" t="s">
        <v>72</v>
      </c>
      <c r="D13905" s="459">
        <v>1</v>
      </c>
      <c r="E13905" s="81"/>
    </row>
    <row r="13906" spans="1:5" x14ac:dyDescent="0.25">
      <c r="A13906" s="458">
        <v>44361</v>
      </c>
      <c r="B13906" s="81" t="s">
        <v>8</v>
      </c>
      <c r="C13906" s="116" t="s">
        <v>1232</v>
      </c>
      <c r="D13906" s="459">
        <v>9</v>
      </c>
      <c r="E13906" s="81"/>
    </row>
    <row r="13907" spans="1:5" x14ac:dyDescent="0.25">
      <c r="A13907" s="458">
        <v>44361</v>
      </c>
      <c r="B13907" s="81" t="s">
        <v>8</v>
      </c>
      <c r="C13907" s="116" t="s">
        <v>58</v>
      </c>
      <c r="D13907" s="459">
        <v>7</v>
      </c>
      <c r="E13907" s="81"/>
    </row>
    <row r="13908" spans="1:5" x14ac:dyDescent="0.25">
      <c r="A13908" s="458">
        <v>44361</v>
      </c>
      <c r="B13908" s="81" t="s">
        <v>8</v>
      </c>
      <c r="C13908" s="116" t="s">
        <v>140</v>
      </c>
      <c r="D13908" s="459">
        <v>5</v>
      </c>
      <c r="E13908" s="81"/>
    </row>
    <row r="13909" spans="1:5" x14ac:dyDescent="0.25">
      <c r="A13909" s="458">
        <v>44361</v>
      </c>
      <c r="B13909" s="81" t="s">
        <v>8</v>
      </c>
      <c r="C13909" s="116" t="s">
        <v>132</v>
      </c>
      <c r="D13909" s="459">
        <v>3</v>
      </c>
      <c r="E13909" s="81"/>
    </row>
    <row r="13910" spans="1:5" x14ac:dyDescent="0.25">
      <c r="A13910" s="458">
        <v>44361</v>
      </c>
      <c r="B13910" s="81" t="s">
        <v>8</v>
      </c>
      <c r="C13910" s="116" t="s">
        <v>232</v>
      </c>
      <c r="D13910" s="459">
        <v>1</v>
      </c>
      <c r="E13910" s="81"/>
    </row>
    <row r="13911" spans="1:5" x14ac:dyDescent="0.25">
      <c r="A13911" s="458">
        <v>44361</v>
      </c>
      <c r="B13911" s="81" t="s">
        <v>8</v>
      </c>
      <c r="C13911" s="116" t="s">
        <v>203</v>
      </c>
      <c r="D13911" s="459">
        <v>5</v>
      </c>
      <c r="E13911" s="81"/>
    </row>
    <row r="13912" spans="1:5" x14ac:dyDescent="0.25">
      <c r="A13912" s="458">
        <v>44361</v>
      </c>
      <c r="B13912" s="81" t="s">
        <v>8</v>
      </c>
      <c r="C13912" s="116" t="s">
        <v>40</v>
      </c>
      <c r="D13912" s="459">
        <v>2</v>
      </c>
      <c r="E13912" s="81"/>
    </row>
    <row r="13913" spans="1:5" x14ac:dyDescent="0.25">
      <c r="A13913" s="458">
        <v>44361</v>
      </c>
      <c r="B13913" s="81" t="s">
        <v>8</v>
      </c>
      <c r="C13913" s="116" t="s">
        <v>8</v>
      </c>
      <c r="D13913" s="459">
        <v>192</v>
      </c>
      <c r="E13913" s="81"/>
    </row>
    <row r="13914" spans="1:5" x14ac:dyDescent="0.25">
      <c r="A13914" s="458">
        <v>44361</v>
      </c>
      <c r="B13914" s="81" t="s">
        <v>8</v>
      </c>
      <c r="C13914" s="116" t="s">
        <v>31</v>
      </c>
      <c r="D13914" s="459">
        <v>12</v>
      </c>
      <c r="E13914" s="81"/>
    </row>
    <row r="13915" spans="1:5" x14ac:dyDescent="0.25">
      <c r="A13915" s="458">
        <v>44361</v>
      </c>
      <c r="B13915" s="81" t="s">
        <v>8</v>
      </c>
      <c r="C13915" s="116" t="s">
        <v>129</v>
      </c>
      <c r="D13915" s="459">
        <v>1</v>
      </c>
      <c r="E13915" s="81"/>
    </row>
    <row r="13916" spans="1:5" x14ac:dyDescent="0.25">
      <c r="A13916" s="458">
        <v>44361</v>
      </c>
      <c r="B13916" s="81" t="s">
        <v>8</v>
      </c>
      <c r="C13916" s="116" t="s">
        <v>592</v>
      </c>
      <c r="D13916" s="459">
        <v>1</v>
      </c>
      <c r="E13916" s="81"/>
    </row>
    <row r="13917" spans="1:5" x14ac:dyDescent="0.25">
      <c r="A13917" s="458">
        <v>44361</v>
      </c>
      <c r="B13917" s="81" t="s">
        <v>8</v>
      </c>
      <c r="C13917" s="116" t="s">
        <v>110</v>
      </c>
      <c r="D13917" s="459">
        <v>2</v>
      </c>
      <c r="E13917" s="81"/>
    </row>
    <row r="13918" spans="1:5" x14ac:dyDescent="0.25">
      <c r="A13918" s="458">
        <v>44361</v>
      </c>
      <c r="B13918" s="81" t="s">
        <v>49</v>
      </c>
      <c r="C13918" s="116" t="s">
        <v>1246</v>
      </c>
      <c r="D13918" s="459">
        <v>2</v>
      </c>
      <c r="E13918" s="81"/>
    </row>
    <row r="13919" spans="1:5" x14ac:dyDescent="0.25">
      <c r="A13919" s="458">
        <v>44361</v>
      </c>
      <c r="B13919" s="81" t="s">
        <v>49</v>
      </c>
      <c r="C13919" s="116" t="s">
        <v>49</v>
      </c>
      <c r="D13919" s="459">
        <v>59</v>
      </c>
      <c r="E13919" s="81"/>
    </row>
    <row r="13920" spans="1:5" x14ac:dyDescent="0.25">
      <c r="A13920" s="458">
        <v>44361</v>
      </c>
      <c r="B13920" s="81" t="s">
        <v>50</v>
      </c>
      <c r="C13920" s="116" t="s">
        <v>1140</v>
      </c>
      <c r="D13920" s="459">
        <v>3</v>
      </c>
      <c r="E13920" s="81"/>
    </row>
    <row r="13921" spans="1:5" x14ac:dyDescent="0.25">
      <c r="A13921" s="458">
        <v>44361</v>
      </c>
      <c r="B13921" s="81" t="s">
        <v>50</v>
      </c>
      <c r="C13921" s="116" t="s">
        <v>365</v>
      </c>
      <c r="D13921" s="459">
        <v>21</v>
      </c>
      <c r="E13921" s="81"/>
    </row>
    <row r="13922" spans="1:5" x14ac:dyDescent="0.25">
      <c r="A13922" s="458">
        <v>44361</v>
      </c>
      <c r="B13922" s="81" t="s">
        <v>27</v>
      </c>
      <c r="C13922" s="116" t="s">
        <v>139</v>
      </c>
      <c r="D13922" s="459">
        <v>6</v>
      </c>
      <c r="E13922" s="81"/>
    </row>
    <row r="13923" spans="1:5" x14ac:dyDescent="0.25">
      <c r="A13923" s="458">
        <v>44361</v>
      </c>
      <c r="B13923" s="81" t="s">
        <v>27</v>
      </c>
      <c r="C13923" s="116" t="s">
        <v>43</v>
      </c>
      <c r="D13923" s="459">
        <v>39</v>
      </c>
      <c r="E13923" s="81"/>
    </row>
    <row r="13924" spans="1:5" x14ac:dyDescent="0.25">
      <c r="A13924" s="458">
        <v>44361</v>
      </c>
      <c r="B13924" s="81" t="s">
        <v>27</v>
      </c>
      <c r="C13924" s="116" t="s">
        <v>921</v>
      </c>
      <c r="D13924" s="459">
        <v>1</v>
      </c>
      <c r="E13924" s="81"/>
    </row>
    <row r="13925" spans="1:5" x14ac:dyDescent="0.25">
      <c r="A13925" s="458">
        <v>44361</v>
      </c>
      <c r="B13925" s="81" t="s">
        <v>27</v>
      </c>
      <c r="C13925" s="116" t="s">
        <v>350</v>
      </c>
      <c r="D13925" s="459">
        <v>2</v>
      </c>
      <c r="E13925" s="81"/>
    </row>
    <row r="13926" spans="1:5" x14ac:dyDescent="0.25">
      <c r="A13926" s="458">
        <v>44361</v>
      </c>
      <c r="B13926" s="81" t="s">
        <v>27</v>
      </c>
      <c r="C13926" s="116" t="s">
        <v>928</v>
      </c>
      <c r="D13926" s="459">
        <v>1</v>
      </c>
      <c r="E13926" s="81"/>
    </row>
    <row r="13927" spans="1:5" x14ac:dyDescent="0.25">
      <c r="A13927" s="458">
        <v>44361</v>
      </c>
      <c r="B13927" s="81" t="s">
        <v>27</v>
      </c>
      <c r="C13927" s="116" t="s">
        <v>619</v>
      </c>
      <c r="D13927" s="459">
        <v>2</v>
      </c>
      <c r="E13927" s="81"/>
    </row>
    <row r="13928" spans="1:5" x14ac:dyDescent="0.25">
      <c r="A13928" s="458">
        <v>44361</v>
      </c>
      <c r="B13928" s="81" t="s">
        <v>27</v>
      </c>
      <c r="C13928" s="116" t="s">
        <v>707</v>
      </c>
      <c r="D13928" s="459">
        <v>1</v>
      </c>
      <c r="E13928" s="81"/>
    </row>
    <row r="13929" spans="1:5" x14ac:dyDescent="0.25">
      <c r="A13929" s="458">
        <v>44361</v>
      </c>
      <c r="B13929" s="81" t="s">
        <v>51</v>
      </c>
      <c r="C13929" s="116" t="s">
        <v>51</v>
      </c>
      <c r="D13929" s="459">
        <v>19</v>
      </c>
      <c r="E13929" s="81"/>
    </row>
    <row r="13930" spans="1:5" x14ac:dyDescent="0.25">
      <c r="A13930" s="458">
        <v>44361</v>
      </c>
      <c r="B13930" s="81" t="s">
        <v>10</v>
      </c>
      <c r="C13930" s="116" t="s">
        <v>1259</v>
      </c>
      <c r="D13930" s="459">
        <v>9</v>
      </c>
      <c r="E13930" s="81"/>
    </row>
    <row r="13931" spans="1:5" x14ac:dyDescent="0.25">
      <c r="A13931" s="458">
        <v>44361</v>
      </c>
      <c r="B13931" s="81" t="s">
        <v>10</v>
      </c>
      <c r="C13931" s="116" t="s">
        <v>10</v>
      </c>
      <c r="D13931" s="459">
        <v>15</v>
      </c>
      <c r="E13931" s="81"/>
    </row>
    <row r="13932" spans="1:5" x14ac:dyDescent="0.25">
      <c r="A13932" s="458">
        <v>44362</v>
      </c>
      <c r="B13932" s="81" t="s">
        <v>14</v>
      </c>
      <c r="C13932" s="116" t="s">
        <v>14</v>
      </c>
      <c r="D13932" s="459">
        <v>19</v>
      </c>
      <c r="E13932" s="81"/>
    </row>
    <row r="13933" spans="1:5" x14ac:dyDescent="0.25">
      <c r="A13933" s="458">
        <v>44362</v>
      </c>
      <c r="B13933" s="81" t="s">
        <v>14</v>
      </c>
      <c r="C13933" s="116" t="s">
        <v>1150</v>
      </c>
      <c r="D13933" s="459">
        <v>1</v>
      </c>
      <c r="E13933" s="81"/>
    </row>
    <row r="13934" spans="1:5" x14ac:dyDescent="0.25">
      <c r="A13934" s="458">
        <v>44362</v>
      </c>
      <c r="B13934" s="81" t="s">
        <v>14</v>
      </c>
      <c r="C13934" s="116" t="s">
        <v>16</v>
      </c>
      <c r="D13934" s="459">
        <v>24</v>
      </c>
      <c r="E13934" s="81"/>
    </row>
    <row r="13935" spans="1:5" x14ac:dyDescent="0.25">
      <c r="A13935" s="458">
        <v>44362</v>
      </c>
      <c r="B13935" s="81" t="s">
        <v>14</v>
      </c>
      <c r="C13935" s="116" t="s">
        <v>84</v>
      </c>
      <c r="D13935" s="459">
        <v>6</v>
      </c>
      <c r="E13935" s="81"/>
    </row>
    <row r="13936" spans="1:5" x14ac:dyDescent="0.25">
      <c r="A13936" s="458">
        <v>44362</v>
      </c>
      <c r="B13936" s="81" t="s">
        <v>20</v>
      </c>
      <c r="C13936" s="116" t="s">
        <v>20</v>
      </c>
      <c r="D13936" s="459">
        <v>65</v>
      </c>
      <c r="E13936" s="81"/>
    </row>
    <row r="13937" spans="1:5" x14ac:dyDescent="0.25">
      <c r="A13937" s="458">
        <v>44362</v>
      </c>
      <c r="B13937" s="81" t="s">
        <v>20</v>
      </c>
      <c r="C13937" s="116" t="s">
        <v>1154</v>
      </c>
      <c r="D13937" s="459">
        <v>1</v>
      </c>
      <c r="E13937" s="81"/>
    </row>
    <row r="13938" spans="1:5" x14ac:dyDescent="0.25">
      <c r="A13938" s="458">
        <v>44362</v>
      </c>
      <c r="B13938" s="81" t="s">
        <v>13</v>
      </c>
      <c r="C13938" s="116" t="s">
        <v>13</v>
      </c>
      <c r="D13938" s="459">
        <v>11</v>
      </c>
      <c r="E13938" s="81"/>
    </row>
    <row r="13939" spans="1:5" x14ac:dyDescent="0.25">
      <c r="A13939" s="458">
        <v>44362</v>
      </c>
      <c r="B13939" s="81" t="s">
        <v>13</v>
      </c>
      <c r="C13939" s="116" t="s">
        <v>1167</v>
      </c>
      <c r="D13939" s="459">
        <v>4</v>
      </c>
      <c r="E13939" s="81"/>
    </row>
    <row r="13940" spans="1:5" x14ac:dyDescent="0.25">
      <c r="A13940" s="458">
        <v>44362</v>
      </c>
      <c r="B13940" s="81" t="s">
        <v>24</v>
      </c>
      <c r="C13940" s="116" t="s">
        <v>23</v>
      </c>
      <c r="D13940" s="459">
        <v>20</v>
      </c>
      <c r="E13940" s="81"/>
    </row>
    <row r="13941" spans="1:5" x14ac:dyDescent="0.25">
      <c r="A13941" s="458">
        <v>44362</v>
      </c>
      <c r="B13941" s="81" t="s">
        <v>24</v>
      </c>
      <c r="C13941" s="116" t="s">
        <v>24</v>
      </c>
      <c r="D13941" s="459">
        <v>7</v>
      </c>
      <c r="E13941" s="81"/>
    </row>
    <row r="13942" spans="1:5" x14ac:dyDescent="0.25">
      <c r="A13942" s="458">
        <v>44362</v>
      </c>
      <c r="B13942" s="81" t="s">
        <v>24</v>
      </c>
      <c r="C13942" s="116" t="s">
        <v>653</v>
      </c>
      <c r="D13942" s="459">
        <v>3</v>
      </c>
      <c r="E13942" s="81"/>
    </row>
    <row r="13943" spans="1:5" x14ac:dyDescent="0.25">
      <c r="A13943" s="458">
        <v>44362</v>
      </c>
      <c r="B13943" s="81" t="s">
        <v>47</v>
      </c>
      <c r="C13943" s="116" t="s">
        <v>47</v>
      </c>
      <c r="D13943" s="459">
        <v>11</v>
      </c>
      <c r="E13943" s="81"/>
    </row>
    <row r="13944" spans="1:5" x14ac:dyDescent="0.25">
      <c r="A13944" s="458">
        <v>44362</v>
      </c>
      <c r="B13944" s="81" t="s">
        <v>47</v>
      </c>
      <c r="C13944" s="116" t="s">
        <v>906</v>
      </c>
      <c r="D13944" s="459">
        <v>1</v>
      </c>
      <c r="E13944" s="81"/>
    </row>
    <row r="13945" spans="1:5" x14ac:dyDescent="0.25">
      <c r="A13945" s="458">
        <v>44362</v>
      </c>
      <c r="B13945" s="81" t="s">
        <v>48</v>
      </c>
      <c r="C13945" s="460" t="s">
        <v>1380</v>
      </c>
      <c r="D13945" s="459">
        <v>2</v>
      </c>
      <c r="E13945" s="81"/>
    </row>
    <row r="13946" spans="1:5" x14ac:dyDescent="0.25">
      <c r="A13946" s="458">
        <v>44362</v>
      </c>
      <c r="B13946" s="81" t="s">
        <v>7</v>
      </c>
      <c r="C13946" s="116" t="s">
        <v>1191</v>
      </c>
      <c r="D13946" s="459">
        <v>3</v>
      </c>
      <c r="E13946" s="81"/>
    </row>
    <row r="13947" spans="1:5" x14ac:dyDescent="0.25">
      <c r="A13947" s="458">
        <v>44362</v>
      </c>
      <c r="B13947" s="81" t="s">
        <v>7</v>
      </c>
      <c r="C13947" s="81" t="s">
        <v>7</v>
      </c>
      <c r="D13947" s="459">
        <v>17</v>
      </c>
      <c r="E13947" s="81"/>
    </row>
    <row r="13948" spans="1:5" x14ac:dyDescent="0.25">
      <c r="A13948" s="458">
        <v>44362</v>
      </c>
      <c r="B13948" s="81" t="s">
        <v>9</v>
      </c>
      <c r="C13948" s="116" t="s">
        <v>9</v>
      </c>
      <c r="D13948" s="459">
        <v>108</v>
      </c>
      <c r="E13948" s="81"/>
    </row>
    <row r="13949" spans="1:5" x14ac:dyDescent="0.25">
      <c r="A13949" s="458">
        <v>44362</v>
      </c>
      <c r="B13949" s="81" t="s">
        <v>9</v>
      </c>
      <c r="C13949" s="116" t="s">
        <v>17</v>
      </c>
      <c r="D13949" s="459">
        <v>13</v>
      </c>
      <c r="E13949" s="81"/>
    </row>
    <row r="13950" spans="1:5" x14ac:dyDescent="0.25">
      <c r="A13950" s="458">
        <v>44362</v>
      </c>
      <c r="B13950" s="81" t="s">
        <v>9</v>
      </c>
      <c r="C13950" s="116" t="s">
        <v>143</v>
      </c>
      <c r="D13950" s="459">
        <v>11</v>
      </c>
      <c r="E13950" s="81"/>
    </row>
    <row r="13951" spans="1:5" x14ac:dyDescent="0.25">
      <c r="A13951" s="458">
        <v>44362</v>
      </c>
      <c r="B13951" s="81" t="s">
        <v>15</v>
      </c>
      <c r="C13951" s="116" t="s">
        <v>1139</v>
      </c>
      <c r="D13951" s="459">
        <v>6</v>
      </c>
      <c r="E13951" s="81"/>
    </row>
    <row r="13952" spans="1:5" x14ac:dyDescent="0.25">
      <c r="A13952" s="458">
        <v>44362</v>
      </c>
      <c r="B13952" s="81" t="s">
        <v>11</v>
      </c>
      <c r="C13952" s="116" t="s">
        <v>11</v>
      </c>
      <c r="D13952" s="459">
        <v>13</v>
      </c>
      <c r="E13952" s="81"/>
    </row>
    <row r="13953" spans="1:5" x14ac:dyDescent="0.25">
      <c r="A13953" s="458">
        <v>44362</v>
      </c>
      <c r="B13953" s="81" t="s">
        <v>11</v>
      </c>
      <c r="C13953" s="460" t="s">
        <v>1212</v>
      </c>
      <c r="D13953" s="459">
        <v>1</v>
      </c>
      <c r="E13953" s="81"/>
    </row>
    <row r="13954" spans="1:5" x14ac:dyDescent="0.25">
      <c r="A13954" s="458">
        <v>44362</v>
      </c>
      <c r="B13954" s="81" t="s">
        <v>11</v>
      </c>
      <c r="C13954" s="116" t="s">
        <v>752</v>
      </c>
      <c r="D13954" s="459">
        <v>3</v>
      </c>
      <c r="E13954" s="81"/>
    </row>
    <row r="13955" spans="1:5" x14ac:dyDescent="0.25">
      <c r="A13955" s="458">
        <v>44362</v>
      </c>
      <c r="B13955" s="81" t="s">
        <v>11</v>
      </c>
      <c r="C13955" s="116" t="s">
        <v>133</v>
      </c>
      <c r="D13955" s="459">
        <v>1</v>
      </c>
      <c r="E13955" s="81"/>
    </row>
    <row r="13956" spans="1:5" x14ac:dyDescent="0.25">
      <c r="A13956" s="458">
        <v>44362</v>
      </c>
      <c r="B13956" s="81" t="s">
        <v>12</v>
      </c>
      <c r="C13956" s="116" t="s">
        <v>1224</v>
      </c>
      <c r="D13956" s="459">
        <v>3</v>
      </c>
      <c r="E13956" s="81"/>
    </row>
    <row r="13957" spans="1:5" x14ac:dyDescent="0.25">
      <c r="A13957" s="458">
        <v>44362</v>
      </c>
      <c r="B13957" s="81" t="s">
        <v>12</v>
      </c>
      <c r="C13957" s="116" t="s">
        <v>12</v>
      </c>
      <c r="D13957" s="459">
        <v>8</v>
      </c>
      <c r="E13957" s="81"/>
    </row>
    <row r="13958" spans="1:5" x14ac:dyDescent="0.25">
      <c r="A13958" s="458">
        <v>44362</v>
      </c>
      <c r="B13958" s="81" t="s">
        <v>8</v>
      </c>
      <c r="C13958" s="116" t="s">
        <v>1226</v>
      </c>
      <c r="D13958" s="459">
        <v>4</v>
      </c>
      <c r="E13958" s="81"/>
    </row>
    <row r="13959" spans="1:5" x14ac:dyDescent="0.25">
      <c r="A13959" s="458">
        <v>44362</v>
      </c>
      <c r="B13959" s="81" t="s">
        <v>8</v>
      </c>
      <c r="C13959" s="116" t="s">
        <v>72</v>
      </c>
      <c r="D13959" s="459">
        <v>1</v>
      </c>
      <c r="E13959" s="81"/>
    </row>
    <row r="13960" spans="1:5" x14ac:dyDescent="0.25">
      <c r="A13960" s="458">
        <v>44362</v>
      </c>
      <c r="B13960" s="81" t="s">
        <v>8</v>
      </c>
      <c r="C13960" s="116" t="s">
        <v>1232</v>
      </c>
      <c r="D13960" s="459">
        <v>12</v>
      </c>
      <c r="E13960" s="81"/>
    </row>
    <row r="13961" spans="1:5" x14ac:dyDescent="0.25">
      <c r="A13961" s="458">
        <v>44362</v>
      </c>
      <c r="B13961" s="81" t="s">
        <v>8</v>
      </c>
      <c r="C13961" s="116" t="s">
        <v>2973</v>
      </c>
      <c r="D13961" s="459">
        <v>1</v>
      </c>
      <c r="E13961" s="81"/>
    </row>
    <row r="13962" spans="1:5" x14ac:dyDescent="0.25">
      <c r="A13962" s="458">
        <v>44362</v>
      </c>
      <c r="B13962" s="81" t="s">
        <v>8</v>
      </c>
      <c r="C13962" s="116" t="s">
        <v>58</v>
      </c>
      <c r="D13962" s="459">
        <v>7</v>
      </c>
      <c r="E13962" s="81"/>
    </row>
    <row r="13963" spans="1:5" x14ac:dyDescent="0.25">
      <c r="A13963" s="458">
        <v>44362</v>
      </c>
      <c r="B13963" s="81" t="s">
        <v>8</v>
      </c>
      <c r="C13963" s="116" t="s">
        <v>140</v>
      </c>
      <c r="D13963" s="459">
        <v>1</v>
      </c>
      <c r="E13963" s="81"/>
    </row>
    <row r="13964" spans="1:5" x14ac:dyDescent="0.25">
      <c r="A13964" s="458">
        <v>44362</v>
      </c>
      <c r="B13964" s="81" t="s">
        <v>8</v>
      </c>
      <c r="C13964" s="116" t="s">
        <v>132</v>
      </c>
      <c r="D13964" s="459">
        <v>2</v>
      </c>
      <c r="E13964" s="81"/>
    </row>
    <row r="13965" spans="1:5" x14ac:dyDescent="0.25">
      <c r="A13965" s="458">
        <v>44362</v>
      </c>
      <c r="B13965" s="81" t="s">
        <v>8</v>
      </c>
      <c r="C13965" s="116" t="s">
        <v>1030</v>
      </c>
      <c r="D13965" s="459">
        <v>1</v>
      </c>
      <c r="E13965" s="81"/>
    </row>
    <row r="13966" spans="1:5" x14ac:dyDescent="0.25">
      <c r="A13966" s="458">
        <v>44362</v>
      </c>
      <c r="B13966" s="81" t="s">
        <v>8</v>
      </c>
      <c r="C13966" s="116" t="s">
        <v>203</v>
      </c>
      <c r="D13966" s="459">
        <v>2</v>
      </c>
      <c r="E13966" s="81"/>
    </row>
    <row r="13967" spans="1:5" x14ac:dyDescent="0.25">
      <c r="A13967" s="458">
        <v>44362</v>
      </c>
      <c r="B13967" s="81" t="s">
        <v>8</v>
      </c>
      <c r="C13967" s="116" t="s">
        <v>40</v>
      </c>
      <c r="D13967" s="459">
        <v>6</v>
      </c>
      <c r="E13967" s="81"/>
    </row>
    <row r="13968" spans="1:5" x14ac:dyDescent="0.25">
      <c r="A13968" s="458">
        <v>44362</v>
      </c>
      <c r="B13968" s="81" t="s">
        <v>8</v>
      </c>
      <c r="C13968" s="116" t="s">
        <v>8</v>
      </c>
      <c r="D13968" s="459">
        <v>100</v>
      </c>
      <c r="E13968" s="81"/>
    </row>
    <row r="13969" spans="1:5" x14ac:dyDescent="0.25">
      <c r="A13969" s="458">
        <v>44362</v>
      </c>
      <c r="B13969" s="81" t="s">
        <v>8</v>
      </c>
      <c r="C13969" s="116" t="s">
        <v>31</v>
      </c>
      <c r="D13969" s="459">
        <v>10</v>
      </c>
      <c r="E13969" s="81"/>
    </row>
    <row r="13970" spans="1:5" x14ac:dyDescent="0.25">
      <c r="A13970" s="458">
        <v>44362</v>
      </c>
      <c r="B13970" s="81" t="s">
        <v>8</v>
      </c>
      <c r="C13970" s="116" t="s">
        <v>110</v>
      </c>
      <c r="D13970" s="459">
        <v>4</v>
      </c>
      <c r="E13970" s="81"/>
    </row>
    <row r="13971" spans="1:5" x14ac:dyDescent="0.25">
      <c r="A13971" s="458">
        <v>44362</v>
      </c>
      <c r="B13971" s="81" t="s">
        <v>49</v>
      </c>
      <c r="C13971" s="116" t="s">
        <v>1246</v>
      </c>
      <c r="D13971" s="459">
        <v>2</v>
      </c>
      <c r="E13971" s="81"/>
    </row>
    <row r="13972" spans="1:5" x14ac:dyDescent="0.25">
      <c r="A13972" s="458">
        <v>44362</v>
      </c>
      <c r="B13972" s="81" t="s">
        <v>49</v>
      </c>
      <c r="C13972" s="116" t="s">
        <v>49</v>
      </c>
      <c r="D13972" s="459">
        <v>71</v>
      </c>
      <c r="E13972" s="81"/>
    </row>
    <row r="13973" spans="1:5" x14ac:dyDescent="0.25">
      <c r="A13973" s="458">
        <v>44362</v>
      </c>
      <c r="B13973" s="81" t="s">
        <v>50</v>
      </c>
      <c r="C13973" s="116" t="s">
        <v>1250</v>
      </c>
      <c r="D13973" s="459">
        <v>3</v>
      </c>
      <c r="E13973" s="81"/>
    </row>
    <row r="13974" spans="1:5" x14ac:dyDescent="0.25">
      <c r="A13974" s="458">
        <v>44362</v>
      </c>
      <c r="B13974" s="81" t="s">
        <v>50</v>
      </c>
      <c r="C13974" s="116" t="s">
        <v>1140</v>
      </c>
      <c r="D13974" s="459">
        <v>2</v>
      </c>
      <c r="E13974" s="81"/>
    </row>
    <row r="13975" spans="1:5" x14ac:dyDescent="0.25">
      <c r="A13975" s="458">
        <v>44362</v>
      </c>
      <c r="B13975" s="81" t="s">
        <v>50</v>
      </c>
      <c r="C13975" s="116" t="s">
        <v>365</v>
      </c>
      <c r="D13975" s="459">
        <v>11</v>
      </c>
      <c r="E13975" s="81"/>
    </row>
    <row r="13976" spans="1:5" x14ac:dyDescent="0.25">
      <c r="A13976" s="458">
        <v>44362</v>
      </c>
      <c r="B13976" s="81" t="s">
        <v>27</v>
      </c>
      <c r="C13976" s="116" t="s">
        <v>139</v>
      </c>
      <c r="D13976" s="459">
        <v>2</v>
      </c>
      <c r="E13976" s="81"/>
    </row>
    <row r="13977" spans="1:5" x14ac:dyDescent="0.25">
      <c r="A13977" s="458">
        <v>44362</v>
      </c>
      <c r="B13977" s="81" t="s">
        <v>27</v>
      </c>
      <c r="C13977" s="116" t="s">
        <v>233</v>
      </c>
      <c r="D13977" s="459">
        <v>2</v>
      </c>
      <c r="E13977" s="81"/>
    </row>
    <row r="13978" spans="1:5" x14ac:dyDescent="0.25">
      <c r="A13978" s="458">
        <v>44362</v>
      </c>
      <c r="B13978" s="81" t="s">
        <v>27</v>
      </c>
      <c r="C13978" s="116" t="s">
        <v>43</v>
      </c>
      <c r="D13978" s="459">
        <v>49</v>
      </c>
      <c r="E13978" s="81"/>
    </row>
    <row r="13979" spans="1:5" x14ac:dyDescent="0.25">
      <c r="A13979" s="458">
        <v>44362</v>
      </c>
      <c r="B13979" s="81" t="s">
        <v>27</v>
      </c>
      <c r="C13979" s="116" t="s">
        <v>921</v>
      </c>
      <c r="D13979" s="459">
        <v>1</v>
      </c>
      <c r="E13979" s="81"/>
    </row>
    <row r="13980" spans="1:5" x14ac:dyDescent="0.25">
      <c r="A13980" s="458">
        <v>44362</v>
      </c>
      <c r="B13980" s="81" t="s">
        <v>51</v>
      </c>
      <c r="C13980" s="116" t="s">
        <v>51</v>
      </c>
      <c r="D13980" s="459">
        <v>8</v>
      </c>
      <c r="E13980" s="81"/>
    </row>
    <row r="13981" spans="1:5" x14ac:dyDescent="0.25">
      <c r="A13981" s="458">
        <v>44362</v>
      </c>
      <c r="B13981" s="81" t="s">
        <v>10</v>
      </c>
      <c r="C13981" s="116" t="s">
        <v>1261</v>
      </c>
      <c r="D13981" s="459">
        <v>1</v>
      </c>
      <c r="E13981" s="81"/>
    </row>
    <row r="13982" spans="1:5" x14ac:dyDescent="0.25">
      <c r="A13982" s="458">
        <v>44362</v>
      </c>
      <c r="B13982" s="81" t="s">
        <v>10</v>
      </c>
      <c r="C13982" s="116" t="s">
        <v>1259</v>
      </c>
      <c r="D13982" s="459">
        <v>1</v>
      </c>
      <c r="E13982" s="81"/>
    </row>
    <row r="13983" spans="1:5" x14ac:dyDescent="0.25">
      <c r="A13983" s="458">
        <v>44362</v>
      </c>
      <c r="B13983" s="81" t="s">
        <v>10</v>
      </c>
      <c r="C13983" s="116" t="s">
        <v>10</v>
      </c>
      <c r="D13983" s="459">
        <v>31</v>
      </c>
      <c r="E13983" s="81"/>
    </row>
    <row r="13984" spans="1:5" x14ac:dyDescent="0.25">
      <c r="A13984" s="458">
        <v>44363</v>
      </c>
      <c r="B13984" s="81" t="s">
        <v>14</v>
      </c>
      <c r="C13984" s="116" t="s">
        <v>14</v>
      </c>
      <c r="D13984" s="459">
        <v>29</v>
      </c>
      <c r="E13984" s="81"/>
    </row>
    <row r="13985" spans="1:5" x14ac:dyDescent="0.25">
      <c r="A13985" s="458">
        <v>44363</v>
      </c>
      <c r="B13985" s="81" t="s">
        <v>14</v>
      </c>
      <c r="C13985" s="460" t="s">
        <v>1149</v>
      </c>
      <c r="D13985" s="459">
        <v>1</v>
      </c>
      <c r="E13985" s="81"/>
    </row>
    <row r="13986" spans="1:5" x14ac:dyDescent="0.25">
      <c r="A13986" s="458">
        <v>44363</v>
      </c>
      <c r="B13986" s="81" t="s">
        <v>14</v>
      </c>
      <c r="C13986" s="116" t="s">
        <v>1043</v>
      </c>
      <c r="D13986" s="459">
        <v>1</v>
      </c>
      <c r="E13986" s="81"/>
    </row>
    <row r="13987" spans="1:5" x14ac:dyDescent="0.25">
      <c r="A13987" s="458">
        <v>44363</v>
      </c>
      <c r="B13987" s="81" t="s">
        <v>14</v>
      </c>
      <c r="C13987" s="116" t="s">
        <v>16</v>
      </c>
      <c r="D13987" s="459">
        <v>12</v>
      </c>
      <c r="E13987" s="81"/>
    </row>
    <row r="13988" spans="1:5" x14ac:dyDescent="0.25">
      <c r="A13988" s="458">
        <v>44363</v>
      </c>
      <c r="B13988" s="81" t="s">
        <v>14</v>
      </c>
      <c r="C13988" s="116" t="s">
        <v>84</v>
      </c>
      <c r="D13988" s="459">
        <v>27</v>
      </c>
      <c r="E13988" s="81"/>
    </row>
    <row r="13989" spans="1:5" x14ac:dyDescent="0.25">
      <c r="A13989" s="458">
        <v>44363</v>
      </c>
      <c r="B13989" s="81" t="s">
        <v>20</v>
      </c>
      <c r="C13989" s="116" t="s">
        <v>1151</v>
      </c>
      <c r="D13989" s="459">
        <v>1</v>
      </c>
      <c r="E13989" s="81"/>
    </row>
    <row r="13990" spans="1:5" x14ac:dyDescent="0.25">
      <c r="A13990" s="458">
        <v>44363</v>
      </c>
      <c r="B13990" s="81" t="s">
        <v>20</v>
      </c>
      <c r="C13990" s="116" t="s">
        <v>1152</v>
      </c>
      <c r="D13990" s="459">
        <v>1</v>
      </c>
      <c r="E13990" s="81"/>
    </row>
    <row r="13991" spans="1:5" x14ac:dyDescent="0.25">
      <c r="A13991" s="458">
        <v>44363</v>
      </c>
      <c r="B13991" s="81" t="s">
        <v>20</v>
      </c>
      <c r="C13991" s="116" t="s">
        <v>20</v>
      </c>
      <c r="D13991" s="459">
        <v>136</v>
      </c>
      <c r="E13991" s="81"/>
    </row>
    <row r="13992" spans="1:5" x14ac:dyDescent="0.25">
      <c r="A13992" s="458">
        <v>44363</v>
      </c>
      <c r="B13992" s="81" t="s">
        <v>20</v>
      </c>
      <c r="C13992" s="116" t="s">
        <v>1154</v>
      </c>
      <c r="D13992" s="459">
        <v>2</v>
      </c>
      <c r="E13992" s="81"/>
    </row>
    <row r="13993" spans="1:5" x14ac:dyDescent="0.25">
      <c r="A13993" s="458">
        <v>44363</v>
      </c>
      <c r="B13993" s="81" t="s">
        <v>20</v>
      </c>
      <c r="C13993" s="116" t="s">
        <v>909</v>
      </c>
      <c r="D13993" s="459">
        <v>2</v>
      </c>
      <c r="E13993" s="81"/>
    </row>
    <row r="13994" spans="1:5" x14ac:dyDescent="0.25">
      <c r="A13994" s="458">
        <v>44363</v>
      </c>
      <c r="B13994" s="81" t="s">
        <v>20</v>
      </c>
      <c r="C13994" s="116" t="s">
        <v>363</v>
      </c>
      <c r="D13994" s="459">
        <v>3</v>
      </c>
      <c r="E13994" s="81"/>
    </row>
    <row r="13995" spans="1:5" x14ac:dyDescent="0.25">
      <c r="A13995" s="458">
        <v>44363</v>
      </c>
      <c r="B13995" s="81" t="s">
        <v>20</v>
      </c>
      <c r="C13995" s="116" t="s">
        <v>648</v>
      </c>
      <c r="D13995" s="459">
        <v>1</v>
      </c>
      <c r="E13995" s="81"/>
    </row>
    <row r="13996" spans="1:5" x14ac:dyDescent="0.25">
      <c r="A13996" s="458">
        <v>44363</v>
      </c>
      <c r="B13996" s="81" t="s">
        <v>13</v>
      </c>
      <c r="C13996" s="116" t="s">
        <v>1157</v>
      </c>
      <c r="D13996" s="459">
        <v>1</v>
      </c>
      <c r="E13996" s="81"/>
    </row>
    <row r="13997" spans="1:5" x14ac:dyDescent="0.25">
      <c r="A13997" s="458">
        <v>44363</v>
      </c>
      <c r="B13997" s="81" t="s">
        <v>13</v>
      </c>
      <c r="C13997" s="116" t="s">
        <v>1160</v>
      </c>
      <c r="D13997" s="459">
        <v>1</v>
      </c>
      <c r="E13997" s="81"/>
    </row>
    <row r="13998" spans="1:5" x14ac:dyDescent="0.25">
      <c r="A13998" s="458">
        <v>44363</v>
      </c>
      <c r="B13998" s="81" t="s">
        <v>13</v>
      </c>
      <c r="C13998" s="116" t="s">
        <v>1161</v>
      </c>
      <c r="D13998" s="459">
        <v>1</v>
      </c>
      <c r="E13998" s="81"/>
    </row>
    <row r="13999" spans="1:5" x14ac:dyDescent="0.25">
      <c r="A13999" s="458">
        <v>44363</v>
      </c>
      <c r="B13999" s="81" t="s">
        <v>13</v>
      </c>
      <c r="C13999" s="116" t="s">
        <v>13</v>
      </c>
      <c r="D13999" s="459">
        <v>30</v>
      </c>
      <c r="E13999" s="81"/>
    </row>
    <row r="14000" spans="1:5" x14ac:dyDescent="0.25">
      <c r="A14000" s="458">
        <v>44363</v>
      </c>
      <c r="B14000" s="81" t="s">
        <v>13</v>
      </c>
      <c r="C14000" s="116" t="s">
        <v>1165</v>
      </c>
      <c r="D14000" s="459">
        <v>3</v>
      </c>
      <c r="E14000" s="81"/>
    </row>
    <row r="14001" spans="1:5" x14ac:dyDescent="0.25">
      <c r="A14001" s="458">
        <v>44363</v>
      </c>
      <c r="B14001" s="81" t="s">
        <v>13</v>
      </c>
      <c r="C14001" s="116" t="s">
        <v>1167</v>
      </c>
      <c r="D14001" s="459">
        <v>3</v>
      </c>
      <c r="E14001" s="81"/>
    </row>
    <row r="14002" spans="1:5" x14ac:dyDescent="0.25">
      <c r="A14002" s="458">
        <v>44363</v>
      </c>
      <c r="B14002" s="81" t="s">
        <v>24</v>
      </c>
      <c r="C14002" s="116" t="s">
        <v>23</v>
      </c>
      <c r="D14002" s="459">
        <v>38</v>
      </c>
      <c r="E14002" s="81"/>
    </row>
    <row r="14003" spans="1:5" x14ac:dyDescent="0.25">
      <c r="A14003" s="458">
        <v>44363</v>
      </c>
      <c r="B14003" s="81" t="s">
        <v>24</v>
      </c>
      <c r="C14003" s="116" t="s">
        <v>1172</v>
      </c>
      <c r="D14003" s="459">
        <v>1</v>
      </c>
      <c r="E14003" s="81"/>
    </row>
    <row r="14004" spans="1:5" x14ac:dyDescent="0.25">
      <c r="A14004" s="458">
        <v>44363</v>
      </c>
      <c r="B14004" s="81" t="s">
        <v>24</v>
      </c>
      <c r="C14004" s="116" t="s">
        <v>24</v>
      </c>
      <c r="D14004" s="459">
        <v>8</v>
      </c>
      <c r="E14004" s="81"/>
    </row>
    <row r="14005" spans="1:5" x14ac:dyDescent="0.25">
      <c r="A14005" s="458">
        <v>44363</v>
      </c>
      <c r="B14005" s="81" t="s">
        <v>24</v>
      </c>
      <c r="C14005" s="116" t="s">
        <v>37</v>
      </c>
      <c r="D14005" s="459">
        <v>1</v>
      </c>
      <c r="E14005" s="81"/>
    </row>
    <row r="14006" spans="1:5" x14ac:dyDescent="0.25">
      <c r="A14006" s="458">
        <v>44363</v>
      </c>
      <c r="B14006" s="81" t="s">
        <v>24</v>
      </c>
      <c r="C14006" s="116" t="s">
        <v>36</v>
      </c>
      <c r="D14006" s="459">
        <v>3</v>
      </c>
      <c r="E14006" s="81"/>
    </row>
    <row r="14007" spans="1:5" x14ac:dyDescent="0.25">
      <c r="A14007" s="458">
        <v>44363</v>
      </c>
      <c r="B14007" s="81" t="s">
        <v>47</v>
      </c>
      <c r="C14007" s="116" t="s">
        <v>1033</v>
      </c>
      <c r="D14007" s="459">
        <v>1</v>
      </c>
      <c r="E14007" s="81"/>
    </row>
    <row r="14008" spans="1:5" x14ac:dyDescent="0.25">
      <c r="A14008" s="458">
        <v>44363</v>
      </c>
      <c r="B14008" s="81" t="s">
        <v>48</v>
      </c>
      <c r="C14008" s="460" t="s">
        <v>1380</v>
      </c>
      <c r="D14008" s="459">
        <v>12</v>
      </c>
      <c r="E14008" s="81"/>
    </row>
    <row r="14009" spans="1:5" x14ac:dyDescent="0.25">
      <c r="A14009" s="458">
        <v>44363</v>
      </c>
      <c r="B14009" s="81" t="s">
        <v>7</v>
      </c>
      <c r="C14009" s="116" t="s">
        <v>1191</v>
      </c>
      <c r="D14009" s="459">
        <v>7</v>
      </c>
      <c r="E14009" s="81"/>
    </row>
    <row r="14010" spans="1:5" x14ac:dyDescent="0.25">
      <c r="A14010" s="458">
        <v>44363</v>
      </c>
      <c r="B14010" s="81" t="s">
        <v>7</v>
      </c>
      <c r="C14010" s="81" t="s">
        <v>7</v>
      </c>
      <c r="D14010" s="459">
        <v>70</v>
      </c>
      <c r="E14010" s="81"/>
    </row>
    <row r="14011" spans="1:5" x14ac:dyDescent="0.25">
      <c r="A14011" s="458">
        <v>44363</v>
      </c>
      <c r="B14011" s="81" t="s">
        <v>9</v>
      </c>
      <c r="C14011" s="116" t="s">
        <v>1193</v>
      </c>
      <c r="D14011" s="459">
        <v>1</v>
      </c>
      <c r="E14011" s="81"/>
    </row>
    <row r="14012" spans="1:5" x14ac:dyDescent="0.25">
      <c r="A14012" s="458">
        <v>44363</v>
      </c>
      <c r="B14012" s="81" t="s">
        <v>9</v>
      </c>
      <c r="C14012" s="460" t="s">
        <v>1414</v>
      </c>
      <c r="D14012" s="459">
        <v>4</v>
      </c>
      <c r="E14012" s="81"/>
    </row>
    <row r="14013" spans="1:5" x14ac:dyDescent="0.25">
      <c r="A14013" s="458">
        <v>44363</v>
      </c>
      <c r="B14013" s="81" t="s">
        <v>9</v>
      </c>
      <c r="C14013" s="116" t="s">
        <v>1196</v>
      </c>
      <c r="D14013" s="459">
        <v>5</v>
      </c>
      <c r="E14013" s="81"/>
    </row>
    <row r="14014" spans="1:5" x14ac:dyDescent="0.25">
      <c r="A14014" s="458">
        <v>44363</v>
      </c>
      <c r="B14014" s="81" t="s">
        <v>9</v>
      </c>
      <c r="C14014" s="116" t="s">
        <v>362</v>
      </c>
      <c r="D14014" s="459">
        <v>3</v>
      </c>
      <c r="E14014" s="81"/>
    </row>
    <row r="14015" spans="1:5" x14ac:dyDescent="0.25">
      <c r="A14015" s="458">
        <v>44363</v>
      </c>
      <c r="B14015" s="81" t="s">
        <v>9</v>
      </c>
      <c r="C14015" s="116" t="s">
        <v>9</v>
      </c>
      <c r="D14015" s="459">
        <v>105</v>
      </c>
      <c r="E14015" s="81"/>
    </row>
    <row r="14016" spans="1:5" x14ac:dyDescent="0.25">
      <c r="A14016" s="458">
        <v>44363</v>
      </c>
      <c r="B14016" s="81" t="s">
        <v>9</v>
      </c>
      <c r="C14016" s="116" t="s">
        <v>706</v>
      </c>
      <c r="D14016" s="459">
        <v>2</v>
      </c>
      <c r="E14016" s="81"/>
    </row>
    <row r="14017" spans="1:5" x14ac:dyDescent="0.25">
      <c r="A14017" s="458">
        <v>44363</v>
      </c>
      <c r="B14017" s="81" t="s">
        <v>9</v>
      </c>
      <c r="C14017" s="116" t="s">
        <v>17</v>
      </c>
      <c r="D14017" s="459">
        <v>30</v>
      </c>
      <c r="E14017" s="81"/>
    </row>
    <row r="14018" spans="1:5" x14ac:dyDescent="0.25">
      <c r="A14018" s="458">
        <v>44363</v>
      </c>
      <c r="B14018" s="81" t="s">
        <v>9</v>
      </c>
      <c r="C14018" s="116" t="s">
        <v>1202</v>
      </c>
      <c r="D14018" s="459">
        <v>3</v>
      </c>
      <c r="E14018" s="81"/>
    </row>
    <row r="14019" spans="1:5" x14ac:dyDescent="0.25">
      <c r="A14019" s="458">
        <v>44363</v>
      </c>
      <c r="B14019" s="81" t="s">
        <v>9</v>
      </c>
      <c r="C14019" s="116" t="s">
        <v>143</v>
      </c>
      <c r="D14019" s="459">
        <v>7</v>
      </c>
      <c r="E14019" s="81"/>
    </row>
    <row r="14020" spans="1:5" x14ac:dyDescent="0.25">
      <c r="A14020" s="458">
        <v>44363</v>
      </c>
      <c r="B14020" s="81" t="s">
        <v>15</v>
      </c>
      <c r="C14020" s="116" t="s">
        <v>1139</v>
      </c>
      <c r="D14020" s="459">
        <v>4</v>
      </c>
      <c r="E14020" s="81"/>
    </row>
    <row r="14021" spans="1:5" x14ac:dyDescent="0.25">
      <c r="A14021" s="458">
        <v>44363</v>
      </c>
      <c r="B14021" s="81" t="s">
        <v>15</v>
      </c>
      <c r="C14021" s="116" t="s">
        <v>283</v>
      </c>
      <c r="D14021" s="459">
        <v>4</v>
      </c>
      <c r="E14021" s="81"/>
    </row>
    <row r="14022" spans="1:5" x14ac:dyDescent="0.25">
      <c r="A14022" s="458">
        <v>44363</v>
      </c>
      <c r="B14022" s="81" t="s">
        <v>11</v>
      </c>
      <c r="C14022" s="116" t="s">
        <v>64</v>
      </c>
      <c r="D14022" s="459">
        <v>3</v>
      </c>
      <c r="E14022" s="81"/>
    </row>
    <row r="14023" spans="1:5" x14ac:dyDescent="0.25">
      <c r="A14023" s="458">
        <v>44363</v>
      </c>
      <c r="B14023" s="81" t="s">
        <v>11</v>
      </c>
      <c r="C14023" s="116" t="s">
        <v>333</v>
      </c>
      <c r="D14023" s="459">
        <v>13</v>
      </c>
      <c r="E14023" s="81"/>
    </row>
    <row r="14024" spans="1:5" x14ac:dyDescent="0.25">
      <c r="A14024" s="458">
        <v>44363</v>
      </c>
      <c r="B14024" s="81" t="s">
        <v>11</v>
      </c>
      <c r="C14024" s="116" t="s">
        <v>1203</v>
      </c>
      <c r="D14024" s="459">
        <v>2</v>
      </c>
      <c r="E14024" s="81"/>
    </row>
    <row r="14025" spans="1:5" x14ac:dyDescent="0.25">
      <c r="A14025" s="458">
        <v>44363</v>
      </c>
      <c r="B14025" s="81" t="s">
        <v>11</v>
      </c>
      <c r="C14025" s="116" t="s">
        <v>926</v>
      </c>
      <c r="D14025" s="459">
        <v>1</v>
      </c>
      <c r="E14025" s="81"/>
    </row>
    <row r="14026" spans="1:5" x14ac:dyDescent="0.25">
      <c r="A14026" s="458">
        <v>44363</v>
      </c>
      <c r="B14026" s="81" t="s">
        <v>11</v>
      </c>
      <c r="C14026" s="116" t="s">
        <v>11</v>
      </c>
      <c r="D14026" s="459">
        <v>18</v>
      </c>
      <c r="E14026" s="81"/>
    </row>
    <row r="14027" spans="1:5" x14ac:dyDescent="0.25">
      <c r="A14027" s="458">
        <v>44363</v>
      </c>
      <c r="B14027" s="81" t="s">
        <v>11</v>
      </c>
      <c r="C14027" s="116" t="s">
        <v>752</v>
      </c>
      <c r="D14027" s="459">
        <v>1</v>
      </c>
      <c r="E14027" s="81"/>
    </row>
    <row r="14028" spans="1:5" x14ac:dyDescent="0.25">
      <c r="A14028" s="458">
        <v>44363</v>
      </c>
      <c r="B14028" s="81" t="s">
        <v>11</v>
      </c>
      <c r="C14028" s="116" t="s">
        <v>133</v>
      </c>
      <c r="D14028" s="459">
        <v>1</v>
      </c>
      <c r="E14028" s="81"/>
    </row>
    <row r="14029" spans="1:5" x14ac:dyDescent="0.25">
      <c r="A14029" s="458">
        <v>44363</v>
      </c>
      <c r="B14029" s="81" t="s">
        <v>12</v>
      </c>
      <c r="C14029" s="116" t="s">
        <v>1223</v>
      </c>
      <c r="D14029" s="459">
        <v>2</v>
      </c>
      <c r="E14029" s="81"/>
    </row>
    <row r="14030" spans="1:5" x14ac:dyDescent="0.25">
      <c r="A14030" s="458">
        <v>44363</v>
      </c>
      <c r="B14030" s="81" t="s">
        <v>12</v>
      </c>
      <c r="C14030" s="116" t="s">
        <v>1224</v>
      </c>
      <c r="D14030" s="459">
        <v>2</v>
      </c>
      <c r="E14030" s="81"/>
    </row>
    <row r="14031" spans="1:5" x14ac:dyDescent="0.25">
      <c r="A14031" s="458">
        <v>44363</v>
      </c>
      <c r="B14031" s="81" t="s">
        <v>12</v>
      </c>
      <c r="C14031" s="116" t="s">
        <v>12</v>
      </c>
      <c r="D14031" s="459">
        <v>3</v>
      </c>
      <c r="E14031" s="81"/>
    </row>
    <row r="14032" spans="1:5" x14ac:dyDescent="0.25">
      <c r="A14032" s="458">
        <v>44363</v>
      </c>
      <c r="B14032" s="81" t="s">
        <v>8</v>
      </c>
      <c r="C14032" s="116" t="s">
        <v>1226</v>
      </c>
      <c r="D14032" s="459">
        <v>1</v>
      </c>
      <c r="E14032" s="81"/>
    </row>
    <row r="14033" spans="1:5" x14ac:dyDescent="0.25">
      <c r="A14033" s="458">
        <v>44363</v>
      </c>
      <c r="B14033" s="81" t="s">
        <v>8</v>
      </c>
      <c r="C14033" s="116" t="s">
        <v>1228</v>
      </c>
      <c r="D14033" s="459">
        <v>1</v>
      </c>
      <c r="E14033" s="81"/>
    </row>
    <row r="14034" spans="1:5" x14ac:dyDescent="0.25">
      <c r="A14034" s="458">
        <v>44363</v>
      </c>
      <c r="B14034" s="81" t="s">
        <v>8</v>
      </c>
      <c r="C14034" s="116" t="s">
        <v>72</v>
      </c>
      <c r="D14034" s="459">
        <v>1</v>
      </c>
      <c r="E14034" s="81"/>
    </row>
    <row r="14035" spans="1:5" x14ac:dyDescent="0.25">
      <c r="A14035" s="458">
        <v>44363</v>
      </c>
      <c r="B14035" s="81" t="s">
        <v>8</v>
      </c>
      <c r="C14035" s="116" t="s">
        <v>1232</v>
      </c>
      <c r="D14035" s="459">
        <v>4</v>
      </c>
      <c r="E14035" s="81"/>
    </row>
    <row r="14036" spans="1:5" x14ac:dyDescent="0.25">
      <c r="A14036" s="458">
        <v>44363</v>
      </c>
      <c r="B14036" s="81" t="s">
        <v>8</v>
      </c>
      <c r="C14036" s="116" t="s">
        <v>58</v>
      </c>
      <c r="D14036" s="459">
        <v>11</v>
      </c>
      <c r="E14036" s="81"/>
    </row>
    <row r="14037" spans="1:5" x14ac:dyDescent="0.25">
      <c r="A14037" s="458">
        <v>44363</v>
      </c>
      <c r="B14037" s="81" t="s">
        <v>8</v>
      </c>
      <c r="C14037" s="116" t="s">
        <v>718</v>
      </c>
      <c r="D14037" s="459">
        <v>1</v>
      </c>
      <c r="E14037" s="81"/>
    </row>
    <row r="14038" spans="1:5" x14ac:dyDescent="0.25">
      <c r="A14038" s="458">
        <v>44363</v>
      </c>
      <c r="B14038" s="81" t="s">
        <v>8</v>
      </c>
      <c r="C14038" s="116" t="s">
        <v>140</v>
      </c>
      <c r="D14038" s="459">
        <v>5</v>
      </c>
      <c r="E14038" s="81"/>
    </row>
    <row r="14039" spans="1:5" x14ac:dyDescent="0.25">
      <c r="A14039" s="458">
        <v>44363</v>
      </c>
      <c r="B14039" s="81" t="s">
        <v>8</v>
      </c>
      <c r="C14039" s="116" t="s">
        <v>132</v>
      </c>
      <c r="D14039" s="459">
        <v>4</v>
      </c>
      <c r="E14039" s="81"/>
    </row>
    <row r="14040" spans="1:5" x14ac:dyDescent="0.25">
      <c r="A14040" s="458">
        <v>44363</v>
      </c>
      <c r="B14040" s="81" t="s">
        <v>8</v>
      </c>
      <c r="C14040" s="116" t="s">
        <v>40</v>
      </c>
      <c r="D14040" s="459">
        <v>13</v>
      </c>
      <c r="E14040" s="81"/>
    </row>
    <row r="14041" spans="1:5" x14ac:dyDescent="0.25">
      <c r="A14041" s="458">
        <v>44363</v>
      </c>
      <c r="B14041" s="81" t="s">
        <v>8</v>
      </c>
      <c r="C14041" s="116" t="s">
        <v>8</v>
      </c>
      <c r="D14041" s="459">
        <v>191</v>
      </c>
      <c r="E14041" s="81"/>
    </row>
    <row r="14042" spans="1:5" x14ac:dyDescent="0.25">
      <c r="A14042" s="458">
        <v>44363</v>
      </c>
      <c r="B14042" s="81" t="s">
        <v>8</v>
      </c>
      <c r="C14042" s="116" t="s">
        <v>31</v>
      </c>
      <c r="D14042" s="459">
        <v>11</v>
      </c>
      <c r="E14042" s="81"/>
    </row>
    <row r="14043" spans="1:5" x14ac:dyDescent="0.25">
      <c r="A14043" s="458">
        <v>44363</v>
      </c>
      <c r="B14043" s="81" t="s">
        <v>8</v>
      </c>
      <c r="C14043" s="116" t="s">
        <v>129</v>
      </c>
      <c r="D14043" s="459">
        <v>2</v>
      </c>
      <c r="E14043" s="81"/>
    </row>
    <row r="14044" spans="1:5" x14ac:dyDescent="0.25">
      <c r="A14044" s="458">
        <v>44363</v>
      </c>
      <c r="B14044" s="81" t="s">
        <v>8</v>
      </c>
      <c r="C14044" s="116" t="s">
        <v>79</v>
      </c>
      <c r="D14044" s="459">
        <v>1</v>
      </c>
      <c r="E14044" s="81"/>
    </row>
    <row r="14045" spans="1:5" x14ac:dyDescent="0.25">
      <c r="A14045" s="458">
        <v>44363</v>
      </c>
      <c r="B14045" s="81" t="s">
        <v>8</v>
      </c>
      <c r="C14045" s="116" t="s">
        <v>110</v>
      </c>
      <c r="D14045" s="459">
        <v>3</v>
      </c>
      <c r="E14045" s="81"/>
    </row>
    <row r="14046" spans="1:5" x14ac:dyDescent="0.25">
      <c r="A14046" s="458">
        <v>44363</v>
      </c>
      <c r="B14046" s="81" t="s">
        <v>49</v>
      </c>
      <c r="C14046" s="116" t="s">
        <v>49</v>
      </c>
      <c r="D14046" s="459">
        <v>14</v>
      </c>
      <c r="E14046" s="81"/>
    </row>
    <row r="14047" spans="1:5" x14ac:dyDescent="0.25">
      <c r="A14047" s="458">
        <v>44363</v>
      </c>
      <c r="B14047" s="81" t="s">
        <v>50</v>
      </c>
      <c r="C14047" s="116" t="s">
        <v>1250</v>
      </c>
      <c r="D14047" s="459">
        <v>1</v>
      </c>
      <c r="E14047" s="81"/>
    </row>
    <row r="14048" spans="1:5" x14ac:dyDescent="0.25">
      <c r="A14048" s="458">
        <v>44363</v>
      </c>
      <c r="B14048" s="81" t="s">
        <v>50</v>
      </c>
      <c r="C14048" s="116" t="s">
        <v>1140</v>
      </c>
      <c r="D14048" s="459">
        <v>13</v>
      </c>
      <c r="E14048" s="81"/>
    </row>
    <row r="14049" spans="1:5" x14ac:dyDescent="0.25">
      <c r="A14049" s="458">
        <v>44363</v>
      </c>
      <c r="B14049" s="81" t="s">
        <v>50</v>
      </c>
      <c r="C14049" s="116" t="s">
        <v>365</v>
      </c>
      <c r="D14049" s="459">
        <v>14</v>
      </c>
      <c r="E14049" s="81"/>
    </row>
    <row r="14050" spans="1:5" x14ac:dyDescent="0.25">
      <c r="A14050" s="458">
        <v>44363</v>
      </c>
      <c r="B14050" s="81" t="s">
        <v>27</v>
      </c>
      <c r="C14050" s="116" t="s">
        <v>139</v>
      </c>
      <c r="D14050" s="459">
        <v>9</v>
      </c>
      <c r="E14050" s="81"/>
    </row>
    <row r="14051" spans="1:5" x14ac:dyDescent="0.25">
      <c r="A14051" s="458">
        <v>44363</v>
      </c>
      <c r="B14051" s="81" t="s">
        <v>27</v>
      </c>
      <c r="C14051" s="116" t="s">
        <v>1254</v>
      </c>
      <c r="D14051" s="459">
        <v>1</v>
      </c>
      <c r="E14051" s="81"/>
    </row>
    <row r="14052" spans="1:5" x14ac:dyDescent="0.25">
      <c r="A14052" s="458">
        <v>44363</v>
      </c>
      <c r="B14052" s="81" t="s">
        <v>27</v>
      </c>
      <c r="C14052" s="116" t="s">
        <v>43</v>
      </c>
      <c r="D14052" s="459">
        <v>40</v>
      </c>
      <c r="E14052" s="81"/>
    </row>
    <row r="14053" spans="1:5" x14ac:dyDescent="0.25">
      <c r="A14053" s="458">
        <v>44363</v>
      </c>
      <c r="B14053" s="81" t="s">
        <v>27</v>
      </c>
      <c r="C14053" s="116" t="s">
        <v>921</v>
      </c>
      <c r="D14053" s="459">
        <v>1</v>
      </c>
      <c r="E14053" s="81"/>
    </row>
    <row r="14054" spans="1:5" x14ac:dyDescent="0.25">
      <c r="A14054" s="458">
        <v>44363</v>
      </c>
      <c r="B14054" s="81" t="s">
        <v>27</v>
      </c>
      <c r="C14054" s="116" t="s">
        <v>619</v>
      </c>
      <c r="D14054" s="459">
        <v>2</v>
      </c>
      <c r="E14054" s="81"/>
    </row>
    <row r="14055" spans="1:5" x14ac:dyDescent="0.25">
      <c r="A14055" s="458">
        <v>44363</v>
      </c>
      <c r="B14055" s="81" t="s">
        <v>27</v>
      </c>
      <c r="C14055" s="116" t="s">
        <v>707</v>
      </c>
      <c r="D14055" s="459">
        <v>1</v>
      </c>
      <c r="E14055" s="81"/>
    </row>
    <row r="14056" spans="1:5" x14ac:dyDescent="0.25">
      <c r="A14056" s="458">
        <v>44363</v>
      </c>
      <c r="B14056" s="81" t="s">
        <v>27</v>
      </c>
      <c r="C14056" s="116" t="s">
        <v>1258</v>
      </c>
      <c r="D14056" s="459">
        <v>1</v>
      </c>
      <c r="E14056" s="81"/>
    </row>
    <row r="14057" spans="1:5" x14ac:dyDescent="0.25">
      <c r="A14057" s="458">
        <v>44363</v>
      </c>
      <c r="B14057" s="81" t="s">
        <v>51</v>
      </c>
      <c r="C14057" s="116" t="s">
        <v>677</v>
      </c>
      <c r="D14057" s="459">
        <v>3</v>
      </c>
      <c r="E14057" s="81"/>
    </row>
    <row r="14058" spans="1:5" x14ac:dyDescent="0.25">
      <c r="A14058" s="458">
        <v>44363</v>
      </c>
      <c r="B14058" s="81" t="s">
        <v>51</v>
      </c>
      <c r="C14058" s="116" t="s">
        <v>51</v>
      </c>
      <c r="D14058" s="459">
        <v>45</v>
      </c>
      <c r="E14058" s="81"/>
    </row>
    <row r="14059" spans="1:5" x14ac:dyDescent="0.25">
      <c r="A14059" s="458">
        <v>44363</v>
      </c>
      <c r="B14059" s="81" t="s">
        <v>10</v>
      </c>
      <c r="C14059" s="116" t="s">
        <v>1027</v>
      </c>
      <c r="D14059" s="459">
        <v>1</v>
      </c>
      <c r="E14059" s="81"/>
    </row>
    <row r="14060" spans="1:5" x14ac:dyDescent="0.25">
      <c r="A14060" s="458">
        <v>44363</v>
      </c>
      <c r="B14060" s="81" t="s">
        <v>10</v>
      </c>
      <c r="C14060" s="116" t="s">
        <v>1097</v>
      </c>
      <c r="D14060" s="459">
        <v>1</v>
      </c>
      <c r="E14060" s="81"/>
    </row>
    <row r="14061" spans="1:5" x14ac:dyDescent="0.25">
      <c r="A14061" s="458">
        <v>44363</v>
      </c>
      <c r="B14061" s="81" t="s">
        <v>10</v>
      </c>
      <c r="C14061" s="116" t="s">
        <v>340</v>
      </c>
      <c r="D14061" s="459">
        <v>3</v>
      </c>
      <c r="E14061" s="81"/>
    </row>
    <row r="14062" spans="1:5" x14ac:dyDescent="0.25">
      <c r="A14062" s="458">
        <v>44363</v>
      </c>
      <c r="B14062" s="81" t="s">
        <v>10</v>
      </c>
      <c r="C14062" s="116" t="s">
        <v>10</v>
      </c>
      <c r="D14062" s="459">
        <v>29</v>
      </c>
      <c r="E14062" s="81"/>
    </row>
    <row r="14063" spans="1:5" x14ac:dyDescent="0.25">
      <c r="A14063" s="458">
        <v>44364</v>
      </c>
      <c r="B14063" s="81" t="s">
        <v>14</v>
      </c>
      <c r="C14063" s="116" t="s">
        <v>14</v>
      </c>
      <c r="D14063" s="459">
        <v>7</v>
      </c>
      <c r="E14063" s="81"/>
    </row>
    <row r="14064" spans="1:5" x14ac:dyDescent="0.25">
      <c r="A14064" s="458">
        <v>44364</v>
      </c>
      <c r="B14064" s="81" t="s">
        <v>14</v>
      </c>
      <c r="C14064" s="116" t="s">
        <v>16</v>
      </c>
      <c r="D14064" s="459">
        <v>15</v>
      </c>
      <c r="E14064" s="81"/>
    </row>
    <row r="14065" spans="1:5" x14ac:dyDescent="0.25">
      <c r="A14065" s="458">
        <v>44364</v>
      </c>
      <c r="B14065" s="81" t="s">
        <v>14</v>
      </c>
      <c r="C14065" s="116" t="s">
        <v>84</v>
      </c>
      <c r="D14065" s="459">
        <v>15</v>
      </c>
      <c r="E14065" s="81"/>
    </row>
    <row r="14066" spans="1:5" x14ac:dyDescent="0.25">
      <c r="A14066" s="458">
        <v>44364</v>
      </c>
      <c r="B14066" s="81" t="s">
        <v>20</v>
      </c>
      <c r="C14066" s="116" t="s">
        <v>1151</v>
      </c>
      <c r="D14066" s="459">
        <v>1</v>
      </c>
      <c r="E14066" s="81"/>
    </row>
    <row r="14067" spans="1:5" x14ac:dyDescent="0.25">
      <c r="A14067" s="458">
        <v>44364</v>
      </c>
      <c r="B14067" s="81" t="s">
        <v>20</v>
      </c>
      <c r="C14067" s="116" t="s">
        <v>20</v>
      </c>
      <c r="D14067" s="459">
        <v>115</v>
      </c>
      <c r="E14067" s="81"/>
    </row>
    <row r="14068" spans="1:5" x14ac:dyDescent="0.25">
      <c r="A14068" s="458">
        <v>44364</v>
      </c>
      <c r="B14068" s="81" t="s">
        <v>20</v>
      </c>
      <c r="C14068" s="116" t="s">
        <v>909</v>
      </c>
      <c r="D14068" s="459">
        <v>1</v>
      </c>
      <c r="E14068" s="81"/>
    </row>
    <row r="14069" spans="1:5" x14ac:dyDescent="0.25">
      <c r="A14069" s="458">
        <v>44364</v>
      </c>
      <c r="B14069" s="81" t="s">
        <v>20</v>
      </c>
      <c r="C14069" s="116" t="s">
        <v>363</v>
      </c>
      <c r="D14069" s="459">
        <v>1</v>
      </c>
      <c r="E14069" s="81"/>
    </row>
    <row r="14070" spans="1:5" x14ac:dyDescent="0.25">
      <c r="A14070" s="458">
        <v>44364</v>
      </c>
      <c r="B14070" s="81" t="s">
        <v>20</v>
      </c>
      <c r="C14070" s="116" t="s">
        <v>648</v>
      </c>
      <c r="D14070" s="459">
        <v>1</v>
      </c>
      <c r="E14070" s="81"/>
    </row>
    <row r="14071" spans="1:5" x14ac:dyDescent="0.25">
      <c r="A14071" s="458">
        <v>44364</v>
      </c>
      <c r="B14071" s="81" t="s">
        <v>20</v>
      </c>
      <c r="C14071" s="116" t="s">
        <v>709</v>
      </c>
      <c r="D14071" s="459">
        <v>2</v>
      </c>
      <c r="E14071" s="81"/>
    </row>
    <row r="14072" spans="1:5" x14ac:dyDescent="0.25">
      <c r="A14072" s="458">
        <v>44364</v>
      </c>
      <c r="B14072" s="81" t="s">
        <v>13</v>
      </c>
      <c r="C14072" s="116" t="s">
        <v>1157</v>
      </c>
      <c r="D14072" s="459">
        <v>1</v>
      </c>
      <c r="E14072" s="81"/>
    </row>
    <row r="14073" spans="1:5" x14ac:dyDescent="0.25">
      <c r="A14073" s="458">
        <v>44364</v>
      </c>
      <c r="B14073" s="81" t="s">
        <v>13</v>
      </c>
      <c r="C14073" s="116" t="s">
        <v>1158</v>
      </c>
      <c r="D14073" s="459">
        <v>1</v>
      </c>
      <c r="E14073" s="81"/>
    </row>
    <row r="14074" spans="1:5" x14ac:dyDescent="0.25">
      <c r="A14074" s="458">
        <v>44364</v>
      </c>
      <c r="B14074" s="81" t="s">
        <v>13</v>
      </c>
      <c r="C14074" s="116" t="s">
        <v>1161</v>
      </c>
      <c r="D14074" s="459">
        <v>1</v>
      </c>
      <c r="E14074" s="81"/>
    </row>
    <row r="14075" spans="1:5" x14ac:dyDescent="0.25">
      <c r="A14075" s="458">
        <v>44364</v>
      </c>
      <c r="B14075" s="81" t="s">
        <v>13</v>
      </c>
      <c r="C14075" s="116" t="s">
        <v>1162</v>
      </c>
      <c r="D14075" s="459">
        <v>2</v>
      </c>
      <c r="E14075" s="81"/>
    </row>
    <row r="14076" spans="1:5" x14ac:dyDescent="0.25">
      <c r="A14076" s="458">
        <v>44364</v>
      </c>
      <c r="B14076" s="81" t="s">
        <v>13</v>
      </c>
      <c r="C14076" s="116" t="s">
        <v>13</v>
      </c>
      <c r="D14076" s="459">
        <v>24</v>
      </c>
      <c r="E14076" s="81"/>
    </row>
    <row r="14077" spans="1:5" x14ac:dyDescent="0.25">
      <c r="A14077" s="458">
        <v>44364</v>
      </c>
      <c r="B14077" s="81" t="s">
        <v>13</v>
      </c>
      <c r="C14077" s="116" t="s">
        <v>1166</v>
      </c>
      <c r="D14077" s="459">
        <v>1</v>
      </c>
      <c r="E14077" s="81"/>
    </row>
    <row r="14078" spans="1:5" x14ac:dyDescent="0.25">
      <c r="A14078" s="458">
        <v>44364</v>
      </c>
      <c r="B14078" s="81" t="s">
        <v>13</v>
      </c>
      <c r="C14078" s="116" t="s">
        <v>1165</v>
      </c>
      <c r="D14078" s="459">
        <v>2</v>
      </c>
      <c r="E14078" s="81"/>
    </row>
    <row r="14079" spans="1:5" x14ac:dyDescent="0.25">
      <c r="A14079" s="458">
        <v>44364</v>
      </c>
      <c r="B14079" s="81" t="s">
        <v>13</v>
      </c>
      <c r="C14079" s="116" t="s">
        <v>633</v>
      </c>
      <c r="D14079" s="459">
        <v>1</v>
      </c>
      <c r="E14079" s="81"/>
    </row>
    <row r="14080" spans="1:5" x14ac:dyDescent="0.25">
      <c r="A14080" s="458">
        <v>44364</v>
      </c>
      <c r="B14080" s="81" t="s">
        <v>13</v>
      </c>
      <c r="C14080" s="116" t="s">
        <v>1167</v>
      </c>
      <c r="D14080" s="459">
        <v>1</v>
      </c>
      <c r="E14080" s="81"/>
    </row>
    <row r="14081" spans="1:5" x14ac:dyDescent="0.25">
      <c r="A14081" s="458">
        <v>44364</v>
      </c>
      <c r="B14081" s="81" t="s">
        <v>24</v>
      </c>
      <c r="C14081" s="116" t="s">
        <v>23</v>
      </c>
      <c r="D14081" s="459">
        <v>37</v>
      </c>
      <c r="E14081" s="81"/>
    </row>
    <row r="14082" spans="1:5" x14ac:dyDescent="0.25">
      <c r="A14082" s="458">
        <v>44364</v>
      </c>
      <c r="B14082" s="81" t="s">
        <v>24</v>
      </c>
      <c r="C14082" s="116" t="s">
        <v>24</v>
      </c>
      <c r="D14082" s="459">
        <v>10</v>
      </c>
      <c r="E14082" s="81"/>
    </row>
    <row r="14083" spans="1:5" x14ac:dyDescent="0.25">
      <c r="A14083" s="458">
        <v>44364</v>
      </c>
      <c r="B14083" s="81" t="s">
        <v>24</v>
      </c>
      <c r="C14083" s="116" t="s">
        <v>36</v>
      </c>
      <c r="D14083" s="459">
        <v>2</v>
      </c>
      <c r="E14083" s="81"/>
    </row>
    <row r="14084" spans="1:5" x14ac:dyDescent="0.25">
      <c r="A14084" s="458">
        <v>44364</v>
      </c>
      <c r="B14084" s="81" t="s">
        <v>47</v>
      </c>
      <c r="C14084" s="116" t="s">
        <v>47</v>
      </c>
      <c r="D14084" s="459">
        <v>2</v>
      </c>
      <c r="E14084" s="81"/>
    </row>
    <row r="14085" spans="1:5" x14ac:dyDescent="0.25">
      <c r="A14085" s="458">
        <v>44364</v>
      </c>
      <c r="B14085" s="81" t="s">
        <v>47</v>
      </c>
      <c r="C14085" s="116" t="s">
        <v>906</v>
      </c>
      <c r="D14085" s="459">
        <v>13</v>
      </c>
      <c r="E14085" s="81"/>
    </row>
    <row r="14086" spans="1:5" x14ac:dyDescent="0.25">
      <c r="A14086" s="458">
        <v>44364</v>
      </c>
      <c r="B14086" s="81" t="s">
        <v>48</v>
      </c>
      <c r="C14086" s="460" t="s">
        <v>1380</v>
      </c>
      <c r="D14086" s="459">
        <v>7</v>
      </c>
      <c r="E14086" s="81"/>
    </row>
    <row r="14087" spans="1:5" x14ac:dyDescent="0.25">
      <c r="A14087" s="458">
        <v>44364</v>
      </c>
      <c r="B14087" s="81" t="s">
        <v>7</v>
      </c>
      <c r="C14087" s="116" t="s">
        <v>1191</v>
      </c>
      <c r="D14087" s="459">
        <v>3</v>
      </c>
      <c r="E14087" s="81"/>
    </row>
    <row r="14088" spans="1:5" x14ac:dyDescent="0.25">
      <c r="A14088" s="458">
        <v>44364</v>
      </c>
      <c r="B14088" s="81" t="s">
        <v>7</v>
      </c>
      <c r="C14088" s="81" t="s">
        <v>7</v>
      </c>
      <c r="D14088" s="459">
        <v>46</v>
      </c>
      <c r="E14088" s="81"/>
    </row>
    <row r="14089" spans="1:5" x14ac:dyDescent="0.25">
      <c r="A14089" s="458">
        <v>44364</v>
      </c>
      <c r="B14089" s="81" t="s">
        <v>9</v>
      </c>
      <c r="C14089" s="116" t="s">
        <v>1192</v>
      </c>
      <c r="D14089" s="459">
        <v>2</v>
      </c>
      <c r="E14089" s="81"/>
    </row>
    <row r="14090" spans="1:5" x14ac:dyDescent="0.25">
      <c r="A14090" s="458">
        <v>44364</v>
      </c>
      <c r="B14090" s="81" t="s">
        <v>9</v>
      </c>
      <c r="C14090" s="460" t="s">
        <v>1414</v>
      </c>
      <c r="D14090" s="459">
        <v>1</v>
      </c>
      <c r="E14090" s="81"/>
    </row>
    <row r="14091" spans="1:5" x14ac:dyDescent="0.25">
      <c r="A14091" s="458">
        <v>44364</v>
      </c>
      <c r="B14091" s="81" t="s">
        <v>9</v>
      </c>
      <c r="C14091" s="116" t="s">
        <v>1196</v>
      </c>
      <c r="D14091" s="459">
        <v>1</v>
      </c>
      <c r="E14091" s="81"/>
    </row>
    <row r="14092" spans="1:5" x14ac:dyDescent="0.25">
      <c r="A14092" s="458">
        <v>44364</v>
      </c>
      <c r="B14092" s="81" t="s">
        <v>9</v>
      </c>
      <c r="C14092" s="116" t="s">
        <v>362</v>
      </c>
      <c r="D14092" s="459">
        <v>2</v>
      </c>
      <c r="E14092" s="81"/>
    </row>
    <row r="14093" spans="1:5" x14ac:dyDescent="0.25">
      <c r="A14093" s="458">
        <v>44364</v>
      </c>
      <c r="B14093" s="81" t="s">
        <v>9</v>
      </c>
      <c r="C14093" s="116" t="s">
        <v>9</v>
      </c>
      <c r="D14093" s="459">
        <v>123</v>
      </c>
      <c r="E14093" s="81"/>
    </row>
    <row r="14094" spans="1:5" x14ac:dyDescent="0.25">
      <c r="A14094" s="458">
        <v>44364</v>
      </c>
      <c r="B14094" s="81" t="s">
        <v>9</v>
      </c>
      <c r="C14094" s="116" t="s">
        <v>706</v>
      </c>
      <c r="D14094" s="459">
        <v>1</v>
      </c>
      <c r="E14094" s="81"/>
    </row>
    <row r="14095" spans="1:5" x14ac:dyDescent="0.25">
      <c r="A14095" s="458">
        <v>44364</v>
      </c>
      <c r="B14095" s="81" t="s">
        <v>9</v>
      </c>
      <c r="C14095" s="116" t="s">
        <v>17</v>
      </c>
      <c r="D14095" s="459">
        <v>10</v>
      </c>
      <c r="E14095" s="81"/>
    </row>
    <row r="14096" spans="1:5" x14ac:dyDescent="0.25">
      <c r="A14096" s="458">
        <v>44364</v>
      </c>
      <c r="B14096" s="81" t="s">
        <v>9</v>
      </c>
      <c r="C14096" s="116" t="s">
        <v>933</v>
      </c>
      <c r="D14096" s="459">
        <v>1</v>
      </c>
      <c r="E14096" s="81"/>
    </row>
    <row r="14097" spans="1:5" x14ac:dyDescent="0.25">
      <c r="A14097" s="458">
        <v>44364</v>
      </c>
      <c r="B14097" s="81" t="s">
        <v>9</v>
      </c>
      <c r="C14097" s="116" t="s">
        <v>1202</v>
      </c>
      <c r="D14097" s="459">
        <v>2</v>
      </c>
      <c r="E14097" s="81"/>
    </row>
    <row r="14098" spans="1:5" x14ac:dyDescent="0.25">
      <c r="A14098" s="458">
        <v>44364</v>
      </c>
      <c r="B14098" s="81" t="s">
        <v>9</v>
      </c>
      <c r="C14098" s="116" t="s">
        <v>143</v>
      </c>
      <c r="D14098" s="459">
        <v>11</v>
      </c>
      <c r="E14098" s="81"/>
    </row>
    <row r="14099" spans="1:5" x14ac:dyDescent="0.25">
      <c r="A14099" s="458">
        <v>44364</v>
      </c>
      <c r="B14099" s="81" t="s">
        <v>15</v>
      </c>
      <c r="C14099" s="116" t="s">
        <v>1139</v>
      </c>
      <c r="D14099" s="459">
        <v>1</v>
      </c>
      <c r="E14099" s="81"/>
    </row>
    <row r="14100" spans="1:5" x14ac:dyDescent="0.25">
      <c r="A14100" s="458">
        <v>44364</v>
      </c>
      <c r="B14100" s="81" t="s">
        <v>15</v>
      </c>
      <c r="C14100" s="116" t="s">
        <v>620</v>
      </c>
      <c r="D14100" s="459">
        <v>1</v>
      </c>
      <c r="E14100" s="81"/>
    </row>
    <row r="14101" spans="1:5" x14ac:dyDescent="0.25">
      <c r="A14101" s="458">
        <v>44364</v>
      </c>
      <c r="B14101" s="81" t="s">
        <v>15</v>
      </c>
      <c r="C14101" s="116" t="s">
        <v>283</v>
      </c>
      <c r="D14101" s="459">
        <v>3</v>
      </c>
      <c r="E14101" s="81"/>
    </row>
    <row r="14102" spans="1:5" x14ac:dyDescent="0.25">
      <c r="A14102" s="458">
        <v>44364</v>
      </c>
      <c r="B14102" s="81" t="s">
        <v>11</v>
      </c>
      <c r="C14102" s="116" t="s">
        <v>64</v>
      </c>
      <c r="D14102" s="459">
        <v>4</v>
      </c>
      <c r="E14102" s="81"/>
    </row>
    <row r="14103" spans="1:5" x14ac:dyDescent="0.25">
      <c r="A14103" s="458">
        <v>44364</v>
      </c>
      <c r="B14103" s="81" t="s">
        <v>11</v>
      </c>
      <c r="C14103" s="116" t="s">
        <v>333</v>
      </c>
      <c r="D14103" s="459">
        <v>4</v>
      </c>
      <c r="E14103" s="81"/>
    </row>
    <row r="14104" spans="1:5" x14ac:dyDescent="0.25">
      <c r="A14104" s="458">
        <v>44364</v>
      </c>
      <c r="B14104" s="81" t="s">
        <v>11</v>
      </c>
      <c r="C14104" s="116" t="s">
        <v>11</v>
      </c>
      <c r="D14104" s="459">
        <v>17</v>
      </c>
      <c r="E14104" s="81"/>
    </row>
    <row r="14105" spans="1:5" x14ac:dyDescent="0.25">
      <c r="A14105" s="458">
        <v>44364</v>
      </c>
      <c r="B14105" s="81" t="s">
        <v>11</v>
      </c>
      <c r="C14105" s="460" t="s">
        <v>1205</v>
      </c>
      <c r="D14105" s="459">
        <v>1</v>
      </c>
      <c r="E14105" s="81"/>
    </row>
    <row r="14106" spans="1:5" x14ac:dyDescent="0.25">
      <c r="A14106" s="458">
        <v>44364</v>
      </c>
      <c r="B14106" s="81" t="s">
        <v>11</v>
      </c>
      <c r="C14106" s="116" t="s">
        <v>752</v>
      </c>
      <c r="D14106" s="459">
        <v>1</v>
      </c>
      <c r="E14106" s="81"/>
    </row>
    <row r="14107" spans="1:5" x14ac:dyDescent="0.25">
      <c r="A14107" s="458">
        <v>44364</v>
      </c>
      <c r="B14107" s="81" t="s">
        <v>11</v>
      </c>
      <c r="C14107" s="116" t="s">
        <v>133</v>
      </c>
      <c r="D14107" s="459">
        <v>28</v>
      </c>
      <c r="E14107" s="81"/>
    </row>
    <row r="14108" spans="1:5" x14ac:dyDescent="0.25">
      <c r="A14108" s="458">
        <v>44364</v>
      </c>
      <c r="B14108" s="81" t="s">
        <v>12</v>
      </c>
      <c r="C14108" s="116" t="s">
        <v>73</v>
      </c>
      <c r="D14108" s="459">
        <v>1</v>
      </c>
      <c r="E14108" s="81"/>
    </row>
    <row r="14109" spans="1:5" x14ac:dyDescent="0.25">
      <c r="A14109" s="458">
        <v>44364</v>
      </c>
      <c r="B14109" s="81" t="s">
        <v>12</v>
      </c>
      <c r="C14109" s="460" t="s">
        <v>1222</v>
      </c>
      <c r="D14109" s="459">
        <v>2</v>
      </c>
      <c r="E14109" s="81"/>
    </row>
    <row r="14110" spans="1:5" x14ac:dyDescent="0.25">
      <c r="A14110" s="458">
        <v>44364</v>
      </c>
      <c r="B14110" s="81" t="s">
        <v>12</v>
      </c>
      <c r="C14110" s="116" t="s">
        <v>1223</v>
      </c>
      <c r="D14110" s="459">
        <v>2</v>
      </c>
      <c r="E14110" s="81"/>
    </row>
    <row r="14111" spans="1:5" x14ac:dyDescent="0.25">
      <c r="A14111" s="458">
        <v>44364</v>
      </c>
      <c r="B14111" s="81" t="s">
        <v>12</v>
      </c>
      <c r="C14111" s="116" t="s">
        <v>1224</v>
      </c>
      <c r="D14111" s="459">
        <v>3</v>
      </c>
      <c r="E14111" s="81"/>
    </row>
    <row r="14112" spans="1:5" x14ac:dyDescent="0.25">
      <c r="A14112" s="458">
        <v>44364</v>
      </c>
      <c r="B14112" s="81" t="s">
        <v>12</v>
      </c>
      <c r="C14112" s="116" t="s">
        <v>12</v>
      </c>
      <c r="D14112" s="459">
        <v>13</v>
      </c>
      <c r="E14112" s="81"/>
    </row>
    <row r="14113" spans="1:5" x14ac:dyDescent="0.25">
      <c r="A14113" s="458">
        <v>44364</v>
      </c>
      <c r="B14113" s="81" t="s">
        <v>8</v>
      </c>
      <c r="C14113" s="116" t="s">
        <v>1226</v>
      </c>
      <c r="D14113" s="459">
        <v>5</v>
      </c>
      <c r="E14113" s="81"/>
    </row>
    <row r="14114" spans="1:5" x14ac:dyDescent="0.25">
      <c r="A14114" s="458">
        <v>44364</v>
      </c>
      <c r="B14114" s="81" t="s">
        <v>8</v>
      </c>
      <c r="C14114" s="116" t="s">
        <v>72</v>
      </c>
      <c r="D14114" s="459">
        <v>9</v>
      </c>
      <c r="E14114" s="81"/>
    </row>
    <row r="14115" spans="1:5" x14ac:dyDescent="0.25">
      <c r="A14115" s="458">
        <v>44364</v>
      </c>
      <c r="B14115" s="81" t="s">
        <v>8</v>
      </c>
      <c r="C14115" s="116" t="s">
        <v>1232</v>
      </c>
      <c r="D14115" s="459">
        <v>2</v>
      </c>
      <c r="E14115" s="81"/>
    </row>
    <row r="14116" spans="1:5" x14ac:dyDescent="0.25">
      <c r="A14116" s="458">
        <v>44364</v>
      </c>
      <c r="B14116" s="81" t="s">
        <v>8</v>
      </c>
      <c r="C14116" s="116" t="s">
        <v>1233</v>
      </c>
      <c r="D14116" s="459">
        <v>2</v>
      </c>
      <c r="E14116" s="81"/>
    </row>
    <row r="14117" spans="1:5" x14ac:dyDescent="0.25">
      <c r="A14117" s="458">
        <v>44364</v>
      </c>
      <c r="B14117" s="81" t="s">
        <v>8</v>
      </c>
      <c r="C14117" s="116" t="s">
        <v>58</v>
      </c>
      <c r="D14117" s="459">
        <v>15</v>
      </c>
      <c r="E14117" s="81"/>
    </row>
    <row r="14118" spans="1:5" x14ac:dyDescent="0.25">
      <c r="A14118" s="458">
        <v>44364</v>
      </c>
      <c r="B14118" s="81" t="s">
        <v>8</v>
      </c>
      <c r="C14118" s="116" t="s">
        <v>140</v>
      </c>
      <c r="D14118" s="459">
        <v>5</v>
      </c>
      <c r="E14118" s="81"/>
    </row>
    <row r="14119" spans="1:5" x14ac:dyDescent="0.25">
      <c r="A14119" s="458">
        <v>44364</v>
      </c>
      <c r="B14119" s="81" t="s">
        <v>8</v>
      </c>
      <c r="C14119" s="116" t="s">
        <v>132</v>
      </c>
      <c r="D14119" s="459">
        <v>3</v>
      </c>
      <c r="E14119" s="81"/>
    </row>
    <row r="14120" spans="1:5" x14ac:dyDescent="0.25">
      <c r="A14120" s="458">
        <v>44364</v>
      </c>
      <c r="B14120" s="81" t="s">
        <v>8</v>
      </c>
      <c r="C14120" s="116" t="s">
        <v>232</v>
      </c>
      <c r="D14120" s="459">
        <v>1</v>
      </c>
      <c r="E14120" s="81"/>
    </row>
    <row r="14121" spans="1:5" x14ac:dyDescent="0.25">
      <c r="A14121" s="458">
        <v>44364</v>
      </c>
      <c r="B14121" s="81" t="s">
        <v>8</v>
      </c>
      <c r="C14121" s="116" t="s">
        <v>203</v>
      </c>
      <c r="D14121" s="459">
        <v>6</v>
      </c>
      <c r="E14121" s="81"/>
    </row>
    <row r="14122" spans="1:5" x14ac:dyDescent="0.25">
      <c r="A14122" s="458">
        <v>44364</v>
      </c>
      <c r="B14122" s="81" t="s">
        <v>8</v>
      </c>
      <c r="C14122" s="116" t="s">
        <v>40</v>
      </c>
      <c r="D14122" s="459">
        <v>4</v>
      </c>
      <c r="E14122" s="81"/>
    </row>
    <row r="14123" spans="1:5" x14ac:dyDescent="0.25">
      <c r="A14123" s="458">
        <v>44364</v>
      </c>
      <c r="B14123" s="81" t="s">
        <v>8</v>
      </c>
      <c r="C14123" s="116" t="s">
        <v>8</v>
      </c>
      <c r="D14123" s="459">
        <v>198</v>
      </c>
      <c r="E14123" s="81"/>
    </row>
    <row r="14124" spans="1:5" x14ac:dyDescent="0.25">
      <c r="A14124" s="458">
        <v>44364</v>
      </c>
      <c r="B14124" s="81" t="s">
        <v>8</v>
      </c>
      <c r="C14124" s="116" t="s">
        <v>31</v>
      </c>
      <c r="D14124" s="459">
        <v>15</v>
      </c>
      <c r="E14124" s="81"/>
    </row>
    <row r="14125" spans="1:5" x14ac:dyDescent="0.25">
      <c r="A14125" s="458">
        <v>44364</v>
      </c>
      <c r="B14125" s="81" t="s">
        <v>8</v>
      </c>
      <c r="C14125" s="116" t="s">
        <v>79</v>
      </c>
      <c r="D14125" s="459">
        <v>5</v>
      </c>
      <c r="E14125" s="81"/>
    </row>
    <row r="14126" spans="1:5" x14ac:dyDescent="0.25">
      <c r="A14126" s="458">
        <v>44364</v>
      </c>
      <c r="B14126" s="81" t="s">
        <v>8</v>
      </c>
      <c r="C14126" s="116" t="s">
        <v>592</v>
      </c>
      <c r="D14126" s="459">
        <v>2</v>
      </c>
      <c r="E14126" s="81"/>
    </row>
    <row r="14127" spans="1:5" x14ac:dyDescent="0.25">
      <c r="A14127" s="458">
        <v>44364</v>
      </c>
      <c r="B14127" s="81" t="s">
        <v>8</v>
      </c>
      <c r="C14127" s="116" t="s">
        <v>110</v>
      </c>
      <c r="D14127" s="459">
        <v>4</v>
      </c>
      <c r="E14127" s="81"/>
    </row>
    <row r="14128" spans="1:5" x14ac:dyDescent="0.25">
      <c r="A14128" s="458">
        <v>44364</v>
      </c>
      <c r="B14128" s="81" t="s">
        <v>49</v>
      </c>
      <c r="C14128" s="116" t="s">
        <v>1246</v>
      </c>
      <c r="D14128" s="459">
        <v>1</v>
      </c>
      <c r="E14128" s="81"/>
    </row>
    <row r="14129" spans="1:5" x14ac:dyDescent="0.25">
      <c r="A14129" s="458">
        <v>44364</v>
      </c>
      <c r="B14129" s="81" t="s">
        <v>49</v>
      </c>
      <c r="C14129" s="116" t="s">
        <v>49</v>
      </c>
      <c r="D14129" s="459">
        <v>23</v>
      </c>
      <c r="E14129" s="81"/>
    </row>
    <row r="14130" spans="1:5" x14ac:dyDescent="0.25">
      <c r="A14130" s="458">
        <v>44364</v>
      </c>
      <c r="B14130" s="81" t="s">
        <v>50</v>
      </c>
      <c r="C14130" s="116" t="s">
        <v>1250</v>
      </c>
      <c r="D14130" s="459">
        <v>1</v>
      </c>
      <c r="E14130" s="81"/>
    </row>
    <row r="14131" spans="1:5" x14ac:dyDescent="0.25">
      <c r="A14131" s="458">
        <v>44364</v>
      </c>
      <c r="B14131" s="81" t="s">
        <v>50</v>
      </c>
      <c r="C14131" s="116" t="s">
        <v>1140</v>
      </c>
      <c r="D14131" s="459">
        <v>4</v>
      </c>
      <c r="E14131" s="81"/>
    </row>
    <row r="14132" spans="1:5" x14ac:dyDescent="0.25">
      <c r="A14132" s="458">
        <v>44364</v>
      </c>
      <c r="B14132" s="81" t="s">
        <v>50</v>
      </c>
      <c r="C14132" s="116" t="s">
        <v>365</v>
      </c>
      <c r="D14132" s="459">
        <v>5</v>
      </c>
      <c r="E14132" s="81"/>
    </row>
    <row r="14133" spans="1:5" x14ac:dyDescent="0.25">
      <c r="A14133" s="458">
        <v>44364</v>
      </c>
      <c r="B14133" s="81" t="s">
        <v>27</v>
      </c>
      <c r="C14133" s="116" t="s">
        <v>139</v>
      </c>
      <c r="D14133" s="459">
        <v>8</v>
      </c>
      <c r="E14133" s="81"/>
    </row>
    <row r="14134" spans="1:5" x14ac:dyDescent="0.25">
      <c r="A14134" s="458">
        <v>44364</v>
      </c>
      <c r="B14134" s="81" t="s">
        <v>27</v>
      </c>
      <c r="C14134" s="116" t="s">
        <v>233</v>
      </c>
      <c r="D14134" s="459">
        <v>2</v>
      </c>
      <c r="E14134" s="81"/>
    </row>
    <row r="14135" spans="1:5" x14ac:dyDescent="0.25">
      <c r="A14135" s="458">
        <v>44364</v>
      </c>
      <c r="B14135" s="81" t="s">
        <v>27</v>
      </c>
      <c r="C14135" s="116" t="s">
        <v>1254</v>
      </c>
      <c r="D14135" s="459">
        <v>2</v>
      </c>
      <c r="E14135" s="81"/>
    </row>
    <row r="14136" spans="1:5" x14ac:dyDescent="0.25">
      <c r="A14136" s="458">
        <v>44364</v>
      </c>
      <c r="B14136" s="81" t="s">
        <v>27</v>
      </c>
      <c r="C14136" s="116" t="s">
        <v>43</v>
      </c>
      <c r="D14136" s="459">
        <v>81</v>
      </c>
      <c r="E14136" s="81"/>
    </row>
    <row r="14137" spans="1:5" x14ac:dyDescent="0.25">
      <c r="A14137" s="458">
        <v>44364</v>
      </c>
      <c r="B14137" s="81" t="s">
        <v>27</v>
      </c>
      <c r="C14137" s="116" t="s">
        <v>350</v>
      </c>
      <c r="D14137" s="459">
        <v>1</v>
      </c>
      <c r="E14137" s="81"/>
    </row>
    <row r="14138" spans="1:5" x14ac:dyDescent="0.25">
      <c r="A14138" s="458">
        <v>44364</v>
      </c>
      <c r="B14138" s="81" t="s">
        <v>27</v>
      </c>
      <c r="C14138" s="116" t="s">
        <v>928</v>
      </c>
      <c r="D14138" s="459">
        <v>1</v>
      </c>
      <c r="E14138" s="81"/>
    </row>
    <row r="14139" spans="1:5" x14ac:dyDescent="0.25">
      <c r="A14139" s="458">
        <v>44364</v>
      </c>
      <c r="B14139" s="81" t="s">
        <v>27</v>
      </c>
      <c r="C14139" s="116" t="s">
        <v>1258</v>
      </c>
      <c r="D14139" s="459">
        <v>1</v>
      </c>
      <c r="E14139" s="81"/>
    </row>
    <row r="14140" spans="1:5" x14ac:dyDescent="0.25">
      <c r="A14140" s="458">
        <v>44364</v>
      </c>
      <c r="B14140" s="81" t="s">
        <v>51</v>
      </c>
      <c r="C14140" s="116" t="s">
        <v>51</v>
      </c>
      <c r="D14140" s="459">
        <v>31</v>
      </c>
      <c r="E14140" s="81"/>
    </row>
    <row r="14141" spans="1:5" x14ac:dyDescent="0.25">
      <c r="A14141" s="458">
        <v>44364</v>
      </c>
      <c r="B14141" s="81" t="s">
        <v>10</v>
      </c>
      <c r="C14141" s="116" t="s">
        <v>1027</v>
      </c>
      <c r="D14141" s="459">
        <v>1</v>
      </c>
      <c r="E14141" s="81"/>
    </row>
    <row r="14142" spans="1:5" x14ac:dyDescent="0.25">
      <c r="A14142" s="458">
        <v>44364</v>
      </c>
      <c r="B14142" s="81" t="s">
        <v>10</v>
      </c>
      <c r="C14142" s="116" t="s">
        <v>340</v>
      </c>
      <c r="D14142" s="459">
        <v>2</v>
      </c>
      <c r="E14142" s="81"/>
    </row>
    <row r="14143" spans="1:5" x14ac:dyDescent="0.25">
      <c r="A14143" s="458">
        <v>44364</v>
      </c>
      <c r="B14143" s="81" t="s">
        <v>10</v>
      </c>
      <c r="C14143" s="116" t="s">
        <v>10</v>
      </c>
      <c r="D14143" s="459">
        <v>16</v>
      </c>
      <c r="E14143" s="81"/>
    </row>
    <row r="14144" spans="1:5" x14ac:dyDescent="0.25">
      <c r="A14144" s="458">
        <v>44365</v>
      </c>
      <c r="B14144" s="81" t="s">
        <v>14</v>
      </c>
      <c r="C14144" s="116" t="s">
        <v>14</v>
      </c>
      <c r="D14144" s="459">
        <v>17</v>
      </c>
      <c r="E14144" s="81"/>
    </row>
    <row r="14145" spans="1:5" x14ac:dyDescent="0.25">
      <c r="A14145" s="458">
        <v>44365</v>
      </c>
      <c r="B14145" s="81" t="s">
        <v>14</v>
      </c>
      <c r="C14145" s="116" t="s">
        <v>1020</v>
      </c>
      <c r="D14145" s="459">
        <v>1</v>
      </c>
      <c r="E14145" s="81"/>
    </row>
    <row r="14146" spans="1:5" x14ac:dyDescent="0.25">
      <c r="A14146" s="458">
        <v>44365</v>
      </c>
      <c r="B14146" s="81" t="s">
        <v>14</v>
      </c>
      <c r="C14146" s="116" t="s">
        <v>16</v>
      </c>
      <c r="D14146" s="459">
        <v>10</v>
      </c>
      <c r="E14146" s="81"/>
    </row>
    <row r="14147" spans="1:5" x14ac:dyDescent="0.25">
      <c r="A14147" s="458">
        <v>44365</v>
      </c>
      <c r="B14147" s="81" t="s">
        <v>14</v>
      </c>
      <c r="C14147" s="116" t="s">
        <v>794</v>
      </c>
      <c r="D14147" s="459">
        <v>3</v>
      </c>
      <c r="E14147" s="81"/>
    </row>
    <row r="14148" spans="1:5" x14ac:dyDescent="0.25">
      <c r="A14148" s="458">
        <v>44365</v>
      </c>
      <c r="B14148" s="81" t="s">
        <v>14</v>
      </c>
      <c r="C14148" s="116" t="s">
        <v>84</v>
      </c>
      <c r="D14148" s="459">
        <v>27</v>
      </c>
      <c r="E14148" s="81"/>
    </row>
    <row r="14149" spans="1:5" x14ac:dyDescent="0.25">
      <c r="A14149" s="458">
        <v>44365</v>
      </c>
      <c r="B14149" s="81" t="s">
        <v>20</v>
      </c>
      <c r="C14149" s="116" t="s">
        <v>1151</v>
      </c>
      <c r="D14149" s="459">
        <v>3</v>
      </c>
      <c r="E14149" s="81"/>
    </row>
    <row r="14150" spans="1:5" x14ac:dyDescent="0.25">
      <c r="A14150" s="458">
        <v>44365</v>
      </c>
      <c r="B14150" s="81" t="s">
        <v>20</v>
      </c>
      <c r="C14150" s="116" t="s">
        <v>20</v>
      </c>
      <c r="D14150" s="459">
        <v>91</v>
      </c>
      <c r="E14150" s="81"/>
    </row>
    <row r="14151" spans="1:5" x14ac:dyDescent="0.25">
      <c r="A14151" s="458">
        <v>44365</v>
      </c>
      <c r="B14151" s="81" t="s">
        <v>20</v>
      </c>
      <c r="C14151" s="116" t="s">
        <v>909</v>
      </c>
      <c r="D14151" s="459">
        <v>1</v>
      </c>
      <c r="E14151" s="81"/>
    </row>
    <row r="14152" spans="1:5" x14ac:dyDescent="0.25">
      <c r="A14152" s="458">
        <v>44365</v>
      </c>
      <c r="B14152" s="81" t="s">
        <v>20</v>
      </c>
      <c r="C14152" s="116" t="s">
        <v>363</v>
      </c>
      <c r="D14152" s="459">
        <v>2</v>
      </c>
      <c r="E14152" s="81"/>
    </row>
    <row r="14153" spans="1:5" x14ac:dyDescent="0.25">
      <c r="A14153" s="458">
        <v>44365</v>
      </c>
      <c r="B14153" s="81" t="s">
        <v>20</v>
      </c>
      <c r="C14153" s="116" t="s">
        <v>1013</v>
      </c>
      <c r="D14153" s="459">
        <v>1</v>
      </c>
      <c r="E14153" s="81"/>
    </row>
    <row r="14154" spans="1:5" x14ac:dyDescent="0.25">
      <c r="A14154" s="458">
        <v>44365</v>
      </c>
      <c r="B14154" s="81" t="s">
        <v>13</v>
      </c>
      <c r="C14154" s="116" t="s">
        <v>93</v>
      </c>
      <c r="D14154" s="459">
        <v>1</v>
      </c>
      <c r="E14154" s="81"/>
    </row>
    <row r="14155" spans="1:5" x14ac:dyDescent="0.25">
      <c r="A14155" s="458">
        <v>44365</v>
      </c>
      <c r="B14155" s="81" t="s">
        <v>13</v>
      </c>
      <c r="C14155" s="116" t="s">
        <v>13</v>
      </c>
      <c r="D14155" s="459">
        <v>13</v>
      </c>
      <c r="E14155" s="81"/>
    </row>
    <row r="14156" spans="1:5" x14ac:dyDescent="0.25">
      <c r="A14156" s="458">
        <v>44365</v>
      </c>
      <c r="B14156" s="81" t="s">
        <v>13</v>
      </c>
      <c r="C14156" s="116" t="s">
        <v>1163</v>
      </c>
      <c r="D14156" s="459">
        <v>1</v>
      </c>
      <c r="E14156" s="81"/>
    </row>
    <row r="14157" spans="1:5" x14ac:dyDescent="0.25">
      <c r="A14157" s="458">
        <v>44365</v>
      </c>
      <c r="B14157" s="81" t="s">
        <v>13</v>
      </c>
      <c r="C14157" s="116" t="s">
        <v>1164</v>
      </c>
      <c r="D14157" s="459">
        <v>1</v>
      </c>
      <c r="E14157" s="81"/>
    </row>
    <row r="14158" spans="1:5" x14ac:dyDescent="0.25">
      <c r="A14158" s="458">
        <v>44365</v>
      </c>
      <c r="B14158" s="81" t="s">
        <v>13</v>
      </c>
      <c r="C14158" s="116" t="s">
        <v>1166</v>
      </c>
      <c r="D14158" s="459">
        <v>1</v>
      </c>
      <c r="E14158" s="81"/>
    </row>
    <row r="14159" spans="1:5" x14ac:dyDescent="0.25">
      <c r="A14159" s="458">
        <v>44365</v>
      </c>
      <c r="B14159" s="81" t="s">
        <v>13</v>
      </c>
      <c r="C14159" s="116" t="s">
        <v>1165</v>
      </c>
      <c r="D14159" s="459">
        <v>3</v>
      </c>
      <c r="E14159" s="81"/>
    </row>
    <row r="14160" spans="1:5" x14ac:dyDescent="0.25">
      <c r="A14160" s="458">
        <v>44365</v>
      </c>
      <c r="B14160" s="81" t="s">
        <v>13</v>
      </c>
      <c r="C14160" s="116" t="s">
        <v>1167</v>
      </c>
      <c r="D14160" s="459">
        <v>3</v>
      </c>
      <c r="E14160" s="81"/>
    </row>
    <row r="14161" spans="1:5" x14ac:dyDescent="0.25">
      <c r="A14161" s="458">
        <v>44365</v>
      </c>
      <c r="B14161" s="81" t="s">
        <v>24</v>
      </c>
      <c r="C14161" s="116" t="s">
        <v>23</v>
      </c>
      <c r="D14161" s="459">
        <v>39</v>
      </c>
      <c r="E14161" s="81"/>
    </row>
    <row r="14162" spans="1:5" x14ac:dyDescent="0.25">
      <c r="A14162" s="458">
        <v>44365</v>
      </c>
      <c r="B14162" s="81" t="s">
        <v>24</v>
      </c>
      <c r="C14162" s="116" t="s">
        <v>1231</v>
      </c>
      <c r="D14162" s="459">
        <v>1</v>
      </c>
      <c r="E14162" s="81"/>
    </row>
    <row r="14163" spans="1:5" x14ac:dyDescent="0.25">
      <c r="A14163" s="458">
        <v>44365</v>
      </c>
      <c r="B14163" s="81" t="s">
        <v>24</v>
      </c>
      <c r="C14163" s="116" t="s">
        <v>24</v>
      </c>
      <c r="D14163" s="459">
        <v>13</v>
      </c>
      <c r="E14163" s="81"/>
    </row>
    <row r="14164" spans="1:5" x14ac:dyDescent="0.25">
      <c r="A14164" s="458">
        <v>44365</v>
      </c>
      <c r="B14164" s="81" t="s">
        <v>24</v>
      </c>
      <c r="C14164" s="116" t="s">
        <v>192</v>
      </c>
      <c r="D14164" s="459">
        <v>1</v>
      </c>
      <c r="E14164" s="81"/>
    </row>
    <row r="14165" spans="1:5" x14ac:dyDescent="0.25">
      <c r="A14165" s="458">
        <v>44365</v>
      </c>
      <c r="B14165" s="81" t="s">
        <v>24</v>
      </c>
      <c r="C14165" s="116" t="s">
        <v>37</v>
      </c>
      <c r="D14165" s="459">
        <v>2</v>
      </c>
      <c r="E14165" s="81"/>
    </row>
    <row r="14166" spans="1:5" x14ac:dyDescent="0.25">
      <c r="A14166" s="458">
        <v>44365</v>
      </c>
      <c r="B14166" s="81" t="s">
        <v>47</v>
      </c>
      <c r="C14166" s="116" t="s">
        <v>1033</v>
      </c>
      <c r="D14166" s="459">
        <v>1</v>
      </c>
      <c r="E14166" s="81"/>
    </row>
    <row r="14167" spans="1:5" x14ac:dyDescent="0.25">
      <c r="A14167" s="458">
        <v>44365</v>
      </c>
      <c r="B14167" s="81" t="s">
        <v>47</v>
      </c>
      <c r="C14167" s="116" t="s">
        <v>47</v>
      </c>
      <c r="D14167" s="459">
        <v>21</v>
      </c>
      <c r="E14167" s="81"/>
    </row>
    <row r="14168" spans="1:5" x14ac:dyDescent="0.25">
      <c r="A14168" s="458">
        <v>44365</v>
      </c>
      <c r="B14168" s="81" t="s">
        <v>47</v>
      </c>
      <c r="C14168" s="116" t="s">
        <v>906</v>
      </c>
      <c r="D14168" s="459">
        <v>11</v>
      </c>
      <c r="E14168" s="81"/>
    </row>
    <row r="14169" spans="1:5" x14ac:dyDescent="0.25">
      <c r="A14169" s="458">
        <v>44365</v>
      </c>
      <c r="B14169" s="81" t="s">
        <v>48</v>
      </c>
      <c r="C14169" s="460" t="s">
        <v>1380</v>
      </c>
      <c r="D14169" s="459">
        <v>8</v>
      </c>
      <c r="E14169" s="81"/>
    </row>
    <row r="14170" spans="1:5" x14ac:dyDescent="0.25">
      <c r="A14170" s="458">
        <v>44365</v>
      </c>
      <c r="B14170" s="81" t="s">
        <v>48</v>
      </c>
      <c r="C14170" s="116" t="s">
        <v>1381</v>
      </c>
      <c r="D14170" s="459">
        <v>1</v>
      </c>
      <c r="E14170" s="81"/>
    </row>
    <row r="14171" spans="1:5" x14ac:dyDescent="0.25">
      <c r="A14171" s="458">
        <v>44365</v>
      </c>
      <c r="B14171" s="81" t="s">
        <v>7</v>
      </c>
      <c r="C14171" s="116" t="s">
        <v>1191</v>
      </c>
      <c r="D14171" s="459">
        <v>2</v>
      </c>
      <c r="E14171" s="81"/>
    </row>
    <row r="14172" spans="1:5" x14ac:dyDescent="0.25">
      <c r="A14172" s="458">
        <v>44365</v>
      </c>
      <c r="B14172" s="81" t="s">
        <v>7</v>
      </c>
      <c r="C14172" s="81" t="s">
        <v>7</v>
      </c>
      <c r="D14172" s="459">
        <v>39</v>
      </c>
      <c r="E14172" s="81"/>
    </row>
    <row r="14173" spans="1:5" x14ac:dyDescent="0.25">
      <c r="A14173" s="458">
        <v>44365</v>
      </c>
      <c r="B14173" s="81" t="s">
        <v>9</v>
      </c>
      <c r="C14173" s="116" t="s">
        <v>1192</v>
      </c>
      <c r="D14173" s="459">
        <v>2</v>
      </c>
      <c r="E14173" s="81"/>
    </row>
    <row r="14174" spans="1:5" x14ac:dyDescent="0.25">
      <c r="A14174" s="458">
        <v>44365</v>
      </c>
      <c r="B14174" s="81" t="s">
        <v>9</v>
      </c>
      <c r="C14174" s="116" t="s">
        <v>362</v>
      </c>
      <c r="D14174" s="459">
        <v>4</v>
      </c>
      <c r="E14174" s="81"/>
    </row>
    <row r="14175" spans="1:5" x14ac:dyDescent="0.25">
      <c r="A14175" s="458">
        <v>44365</v>
      </c>
      <c r="B14175" s="81" t="s">
        <v>9</v>
      </c>
      <c r="C14175" s="116" t="s">
        <v>9</v>
      </c>
      <c r="D14175" s="459">
        <v>109</v>
      </c>
      <c r="E14175" s="81"/>
    </row>
    <row r="14176" spans="1:5" x14ac:dyDescent="0.25">
      <c r="A14176" s="458">
        <v>44365</v>
      </c>
      <c r="B14176" s="81" t="s">
        <v>9</v>
      </c>
      <c r="C14176" s="116" t="s">
        <v>706</v>
      </c>
      <c r="D14176" s="459">
        <v>1</v>
      </c>
      <c r="E14176" s="81"/>
    </row>
    <row r="14177" spans="1:5" x14ac:dyDescent="0.25">
      <c r="A14177" s="458">
        <v>44365</v>
      </c>
      <c r="B14177" s="81" t="s">
        <v>9</v>
      </c>
      <c r="C14177" s="116" t="s">
        <v>17</v>
      </c>
      <c r="D14177" s="459">
        <v>9</v>
      </c>
      <c r="E14177" s="81"/>
    </row>
    <row r="14178" spans="1:5" x14ac:dyDescent="0.25">
      <c r="A14178" s="458">
        <v>44365</v>
      </c>
      <c r="B14178" s="81" t="s">
        <v>9</v>
      </c>
      <c r="C14178" s="116" t="s">
        <v>1000</v>
      </c>
      <c r="D14178" s="459">
        <v>1</v>
      </c>
      <c r="E14178" s="81"/>
    </row>
    <row r="14179" spans="1:5" x14ac:dyDescent="0.25">
      <c r="A14179" s="458">
        <v>44365</v>
      </c>
      <c r="B14179" s="81" t="s">
        <v>9</v>
      </c>
      <c r="C14179" s="116" t="s">
        <v>1202</v>
      </c>
      <c r="D14179" s="459">
        <v>1</v>
      </c>
      <c r="E14179" s="81"/>
    </row>
    <row r="14180" spans="1:5" x14ac:dyDescent="0.25">
      <c r="A14180" s="458">
        <v>44365</v>
      </c>
      <c r="B14180" s="81" t="s">
        <v>9</v>
      </c>
      <c r="C14180" s="116" t="s">
        <v>143</v>
      </c>
      <c r="D14180" s="459">
        <v>15</v>
      </c>
      <c r="E14180" s="81"/>
    </row>
    <row r="14181" spans="1:5" x14ac:dyDescent="0.25">
      <c r="A14181" s="458">
        <v>44365</v>
      </c>
      <c r="B14181" s="81" t="s">
        <v>15</v>
      </c>
      <c r="C14181" s="116" t="s">
        <v>941</v>
      </c>
      <c r="D14181" s="459">
        <v>1</v>
      </c>
      <c r="E14181" s="81"/>
    </row>
    <row r="14182" spans="1:5" x14ac:dyDescent="0.25">
      <c r="A14182" s="458">
        <v>44365</v>
      </c>
      <c r="B14182" s="81" t="s">
        <v>15</v>
      </c>
      <c r="C14182" s="116" t="s">
        <v>107</v>
      </c>
      <c r="D14182" s="459">
        <v>1</v>
      </c>
      <c r="E14182" s="81"/>
    </row>
    <row r="14183" spans="1:5" x14ac:dyDescent="0.25">
      <c r="A14183" s="458">
        <v>44365</v>
      </c>
      <c r="B14183" s="81" t="s">
        <v>15</v>
      </c>
      <c r="C14183" s="116" t="s">
        <v>1139</v>
      </c>
      <c r="D14183" s="459">
        <v>8</v>
      </c>
      <c r="E14183" s="81"/>
    </row>
    <row r="14184" spans="1:5" x14ac:dyDescent="0.25">
      <c r="A14184" s="458">
        <v>44365</v>
      </c>
      <c r="B14184" s="81" t="s">
        <v>11</v>
      </c>
      <c r="C14184" s="116" t="s">
        <v>64</v>
      </c>
      <c r="D14184" s="459">
        <v>1</v>
      </c>
      <c r="E14184" s="81"/>
    </row>
    <row r="14185" spans="1:5" x14ac:dyDescent="0.25">
      <c r="A14185" s="458">
        <v>44365</v>
      </c>
      <c r="B14185" s="81" t="s">
        <v>11</v>
      </c>
      <c r="C14185" s="116" t="s">
        <v>333</v>
      </c>
      <c r="D14185" s="459">
        <v>4</v>
      </c>
      <c r="E14185" s="81"/>
    </row>
    <row r="14186" spans="1:5" x14ac:dyDescent="0.25">
      <c r="A14186" s="458">
        <v>44365</v>
      </c>
      <c r="B14186" s="81" t="s">
        <v>11</v>
      </c>
      <c r="C14186" s="116" t="s">
        <v>1203</v>
      </c>
      <c r="D14186" s="459">
        <v>1</v>
      </c>
      <c r="E14186" s="81"/>
    </row>
    <row r="14187" spans="1:5" x14ac:dyDescent="0.25">
      <c r="A14187" s="458">
        <v>44365</v>
      </c>
      <c r="B14187" s="81" t="s">
        <v>11</v>
      </c>
      <c r="C14187" s="116" t="s">
        <v>11</v>
      </c>
      <c r="D14187" s="459">
        <v>13</v>
      </c>
      <c r="E14187" s="81"/>
    </row>
    <row r="14188" spans="1:5" x14ac:dyDescent="0.25">
      <c r="A14188" s="458">
        <v>44365</v>
      </c>
      <c r="B14188" s="81" t="s">
        <v>11</v>
      </c>
      <c r="C14188" s="116" t="s">
        <v>1137</v>
      </c>
      <c r="D14188" s="459">
        <v>1</v>
      </c>
      <c r="E14188" s="81"/>
    </row>
    <row r="14189" spans="1:5" x14ac:dyDescent="0.25">
      <c r="A14189" s="458">
        <v>44365</v>
      </c>
      <c r="B14189" s="81" t="s">
        <v>11</v>
      </c>
      <c r="C14189" s="116" t="s">
        <v>752</v>
      </c>
      <c r="D14189" s="459">
        <v>2</v>
      </c>
      <c r="E14189" s="81"/>
    </row>
    <row r="14190" spans="1:5" x14ac:dyDescent="0.25">
      <c r="A14190" s="458">
        <v>44365</v>
      </c>
      <c r="B14190" s="81" t="s">
        <v>11</v>
      </c>
      <c r="C14190" s="116" t="s">
        <v>133</v>
      </c>
      <c r="D14190" s="459">
        <v>10</v>
      </c>
      <c r="E14190" s="81"/>
    </row>
    <row r="14191" spans="1:5" x14ac:dyDescent="0.25">
      <c r="A14191" s="458">
        <v>44365</v>
      </c>
      <c r="B14191" s="81" t="s">
        <v>12</v>
      </c>
      <c r="C14191" s="116" t="s">
        <v>73</v>
      </c>
      <c r="D14191" s="459">
        <v>1</v>
      </c>
      <c r="E14191" s="81"/>
    </row>
    <row r="14192" spans="1:5" x14ac:dyDescent="0.25">
      <c r="A14192" s="458">
        <v>44365</v>
      </c>
      <c r="B14192" s="81" t="s">
        <v>12</v>
      </c>
      <c r="C14192" s="460" t="s">
        <v>1222</v>
      </c>
      <c r="D14192" s="459">
        <v>1</v>
      </c>
      <c r="E14192" s="81"/>
    </row>
    <row r="14193" spans="1:5" x14ac:dyDescent="0.25">
      <c r="A14193" s="458">
        <v>44365</v>
      </c>
      <c r="B14193" s="81" t="s">
        <v>12</v>
      </c>
      <c r="C14193" s="116" t="s">
        <v>1223</v>
      </c>
      <c r="D14193" s="459">
        <v>1</v>
      </c>
      <c r="E14193" s="81"/>
    </row>
    <row r="14194" spans="1:5" x14ac:dyDescent="0.25">
      <c r="A14194" s="458">
        <v>44365</v>
      </c>
      <c r="B14194" s="81" t="s">
        <v>12</v>
      </c>
      <c r="C14194" s="116" t="s">
        <v>1224</v>
      </c>
      <c r="D14194" s="459">
        <v>1</v>
      </c>
      <c r="E14194" s="81"/>
    </row>
    <row r="14195" spans="1:5" x14ac:dyDescent="0.25">
      <c r="A14195" s="458">
        <v>44365</v>
      </c>
      <c r="B14195" s="81" t="s">
        <v>12</v>
      </c>
      <c r="C14195" s="116" t="s">
        <v>12</v>
      </c>
      <c r="D14195" s="459">
        <v>7</v>
      </c>
      <c r="E14195" s="81"/>
    </row>
    <row r="14196" spans="1:5" x14ac:dyDescent="0.25">
      <c r="A14196" s="458">
        <v>44365</v>
      </c>
      <c r="B14196" s="81" t="s">
        <v>8</v>
      </c>
      <c r="C14196" s="116" t="s">
        <v>1226</v>
      </c>
      <c r="D14196" s="459">
        <v>3</v>
      </c>
      <c r="E14196" s="81"/>
    </row>
    <row r="14197" spans="1:5" x14ac:dyDescent="0.25">
      <c r="A14197" s="458">
        <v>44365</v>
      </c>
      <c r="B14197" s="81" t="s">
        <v>8</v>
      </c>
      <c r="C14197" s="116" t="s">
        <v>72</v>
      </c>
      <c r="D14197" s="459">
        <v>4</v>
      </c>
      <c r="E14197" s="81"/>
    </row>
    <row r="14198" spans="1:5" x14ac:dyDescent="0.25">
      <c r="A14198" s="458">
        <v>44365</v>
      </c>
      <c r="B14198" s="81" t="s">
        <v>8</v>
      </c>
      <c r="C14198" s="116" t="s">
        <v>1232</v>
      </c>
      <c r="D14198" s="459">
        <v>9</v>
      </c>
      <c r="E14198" s="81"/>
    </row>
    <row r="14199" spans="1:5" x14ac:dyDescent="0.25">
      <c r="A14199" s="458">
        <v>44365</v>
      </c>
      <c r="B14199" s="81" t="s">
        <v>8</v>
      </c>
      <c r="C14199" s="116" t="s">
        <v>58</v>
      </c>
      <c r="D14199" s="459">
        <v>6</v>
      </c>
      <c r="E14199" s="81"/>
    </row>
    <row r="14200" spans="1:5" x14ac:dyDescent="0.25">
      <c r="A14200" s="458">
        <v>44365</v>
      </c>
      <c r="B14200" s="81" t="s">
        <v>8</v>
      </c>
      <c r="C14200" s="116" t="s">
        <v>140</v>
      </c>
      <c r="D14200" s="459">
        <v>2</v>
      </c>
      <c r="E14200" s="81"/>
    </row>
    <row r="14201" spans="1:5" x14ac:dyDescent="0.25">
      <c r="A14201" s="458">
        <v>44365</v>
      </c>
      <c r="B14201" s="81" t="s">
        <v>8</v>
      </c>
      <c r="C14201" s="116" t="s">
        <v>203</v>
      </c>
      <c r="D14201" s="459">
        <v>2</v>
      </c>
      <c r="E14201" s="81"/>
    </row>
    <row r="14202" spans="1:5" x14ac:dyDescent="0.25">
      <c r="A14202" s="458">
        <v>44365</v>
      </c>
      <c r="B14202" s="81" t="s">
        <v>8</v>
      </c>
      <c r="C14202" s="116" t="s">
        <v>40</v>
      </c>
      <c r="D14202" s="459">
        <v>3</v>
      </c>
      <c r="E14202" s="81"/>
    </row>
    <row r="14203" spans="1:5" x14ac:dyDescent="0.25">
      <c r="A14203" s="458">
        <v>44365</v>
      </c>
      <c r="B14203" s="81" t="s">
        <v>8</v>
      </c>
      <c r="C14203" s="116" t="s">
        <v>8</v>
      </c>
      <c r="D14203" s="459">
        <v>195</v>
      </c>
      <c r="E14203" s="81"/>
    </row>
    <row r="14204" spans="1:5" x14ac:dyDescent="0.25">
      <c r="A14204" s="458">
        <v>44365</v>
      </c>
      <c r="B14204" s="81" t="s">
        <v>8</v>
      </c>
      <c r="C14204" s="116" t="s">
        <v>31</v>
      </c>
      <c r="D14204" s="459">
        <v>7</v>
      </c>
      <c r="E14204" s="81"/>
    </row>
    <row r="14205" spans="1:5" x14ac:dyDescent="0.25">
      <c r="A14205" s="458">
        <v>44365</v>
      </c>
      <c r="B14205" s="81" t="s">
        <v>8</v>
      </c>
      <c r="C14205" s="116" t="s">
        <v>592</v>
      </c>
      <c r="D14205" s="459">
        <v>1</v>
      </c>
      <c r="E14205" s="81"/>
    </row>
    <row r="14206" spans="1:5" x14ac:dyDescent="0.25">
      <c r="A14206" s="458">
        <v>44365</v>
      </c>
      <c r="B14206" s="81" t="s">
        <v>8</v>
      </c>
      <c r="C14206" s="116" t="s">
        <v>345</v>
      </c>
      <c r="D14206" s="459">
        <v>1</v>
      </c>
      <c r="E14206" s="81"/>
    </row>
    <row r="14207" spans="1:5" x14ac:dyDescent="0.25">
      <c r="A14207" s="458">
        <v>44365</v>
      </c>
      <c r="B14207" s="81" t="s">
        <v>49</v>
      </c>
      <c r="C14207" s="116" t="s">
        <v>1244</v>
      </c>
      <c r="D14207" s="459">
        <v>1</v>
      </c>
      <c r="E14207" s="81"/>
    </row>
    <row r="14208" spans="1:5" x14ac:dyDescent="0.25">
      <c r="A14208" s="458">
        <v>44365</v>
      </c>
      <c r="B14208" s="81" t="s">
        <v>49</v>
      </c>
      <c r="C14208" s="116" t="s">
        <v>1246</v>
      </c>
      <c r="D14208" s="459">
        <v>3</v>
      </c>
      <c r="E14208" s="81"/>
    </row>
    <row r="14209" spans="1:5" x14ac:dyDescent="0.25">
      <c r="A14209" s="458">
        <v>44365</v>
      </c>
      <c r="B14209" s="81" t="s">
        <v>49</v>
      </c>
      <c r="C14209" s="116" t="s">
        <v>49</v>
      </c>
      <c r="D14209" s="459">
        <v>20</v>
      </c>
      <c r="E14209" s="81"/>
    </row>
    <row r="14210" spans="1:5" x14ac:dyDescent="0.25">
      <c r="A14210" s="458">
        <v>44365</v>
      </c>
      <c r="B14210" s="81" t="s">
        <v>50</v>
      </c>
      <c r="C14210" s="116" t="s">
        <v>804</v>
      </c>
      <c r="D14210" s="459">
        <v>1</v>
      </c>
      <c r="E14210" s="81"/>
    </row>
    <row r="14211" spans="1:5" x14ac:dyDescent="0.25">
      <c r="A14211" s="458">
        <v>44365</v>
      </c>
      <c r="B14211" s="81" t="s">
        <v>50</v>
      </c>
      <c r="C14211" s="116" t="s">
        <v>1248</v>
      </c>
      <c r="D14211" s="459">
        <v>1</v>
      </c>
      <c r="E14211" s="81"/>
    </row>
    <row r="14212" spans="1:5" x14ac:dyDescent="0.25">
      <c r="A14212" s="458">
        <v>44365</v>
      </c>
      <c r="B14212" s="81" t="s">
        <v>50</v>
      </c>
      <c r="C14212" s="116" t="s">
        <v>1250</v>
      </c>
      <c r="D14212" s="459">
        <v>2</v>
      </c>
      <c r="E14212" s="81"/>
    </row>
    <row r="14213" spans="1:5" x14ac:dyDescent="0.25">
      <c r="A14213" s="458">
        <v>44365</v>
      </c>
      <c r="B14213" s="81" t="s">
        <v>50</v>
      </c>
      <c r="C14213" s="116" t="s">
        <v>1140</v>
      </c>
      <c r="D14213" s="459">
        <v>4</v>
      </c>
      <c r="E14213" s="81"/>
    </row>
    <row r="14214" spans="1:5" x14ac:dyDescent="0.25">
      <c r="A14214" s="458">
        <v>44365</v>
      </c>
      <c r="B14214" s="81" t="s">
        <v>50</v>
      </c>
      <c r="C14214" s="116" t="s">
        <v>365</v>
      </c>
      <c r="D14214" s="459">
        <v>31</v>
      </c>
      <c r="E14214" s="81"/>
    </row>
    <row r="14215" spans="1:5" x14ac:dyDescent="0.25">
      <c r="A14215" s="458">
        <v>44365</v>
      </c>
      <c r="B14215" s="81" t="s">
        <v>27</v>
      </c>
      <c r="C14215" s="116" t="s">
        <v>139</v>
      </c>
      <c r="D14215" s="459">
        <v>10</v>
      </c>
      <c r="E14215" s="81"/>
    </row>
    <row r="14216" spans="1:5" x14ac:dyDescent="0.25">
      <c r="A14216" s="458">
        <v>44365</v>
      </c>
      <c r="B14216" s="81" t="s">
        <v>27</v>
      </c>
      <c r="C14216" s="116" t="s">
        <v>233</v>
      </c>
      <c r="D14216" s="459">
        <v>2</v>
      </c>
      <c r="E14216" s="81"/>
    </row>
    <row r="14217" spans="1:5" x14ac:dyDescent="0.25">
      <c r="A14217" s="458">
        <v>44365</v>
      </c>
      <c r="B14217" s="81" t="s">
        <v>27</v>
      </c>
      <c r="C14217" s="116" t="s">
        <v>43</v>
      </c>
      <c r="D14217" s="459">
        <v>88</v>
      </c>
      <c r="E14217" s="81"/>
    </row>
    <row r="14218" spans="1:5" x14ac:dyDescent="0.25">
      <c r="A14218" s="458">
        <v>44365</v>
      </c>
      <c r="B14218" s="81" t="s">
        <v>27</v>
      </c>
      <c r="C14218" s="116" t="s">
        <v>921</v>
      </c>
      <c r="D14218" s="459">
        <v>4</v>
      </c>
      <c r="E14218" s="81"/>
    </row>
    <row r="14219" spans="1:5" x14ac:dyDescent="0.25">
      <c r="A14219" s="458">
        <v>44365</v>
      </c>
      <c r="B14219" s="81" t="s">
        <v>27</v>
      </c>
      <c r="C14219" s="116" t="s">
        <v>350</v>
      </c>
      <c r="D14219" s="459">
        <v>5</v>
      </c>
      <c r="E14219" s="81"/>
    </row>
    <row r="14220" spans="1:5" x14ac:dyDescent="0.25">
      <c r="A14220" s="458">
        <v>44365</v>
      </c>
      <c r="B14220" s="81" t="s">
        <v>27</v>
      </c>
      <c r="C14220" s="116" t="s">
        <v>928</v>
      </c>
      <c r="D14220" s="459">
        <v>1</v>
      </c>
      <c r="E14220" s="81"/>
    </row>
    <row r="14221" spans="1:5" x14ac:dyDescent="0.25">
      <c r="A14221" s="458">
        <v>44365</v>
      </c>
      <c r="B14221" s="81" t="s">
        <v>27</v>
      </c>
      <c r="C14221" s="116" t="s">
        <v>619</v>
      </c>
      <c r="D14221" s="459">
        <v>1</v>
      </c>
      <c r="E14221" s="81"/>
    </row>
    <row r="14222" spans="1:5" x14ac:dyDescent="0.25">
      <c r="A14222" s="458">
        <v>44365</v>
      </c>
      <c r="B14222" s="81" t="s">
        <v>27</v>
      </c>
      <c r="C14222" s="116" t="s">
        <v>707</v>
      </c>
      <c r="D14222" s="459">
        <v>4</v>
      </c>
      <c r="E14222" s="81"/>
    </row>
    <row r="14223" spans="1:5" x14ac:dyDescent="0.25">
      <c r="A14223" s="458">
        <v>44365</v>
      </c>
      <c r="B14223" s="81" t="s">
        <v>27</v>
      </c>
      <c r="C14223" s="116" t="s">
        <v>1257</v>
      </c>
      <c r="D14223" s="459">
        <v>1</v>
      </c>
      <c r="E14223" s="81"/>
    </row>
    <row r="14224" spans="1:5" x14ac:dyDescent="0.25">
      <c r="A14224" s="458">
        <v>44365</v>
      </c>
      <c r="B14224" s="81" t="s">
        <v>27</v>
      </c>
      <c r="C14224" s="116" t="s">
        <v>1258</v>
      </c>
      <c r="D14224" s="459">
        <v>1</v>
      </c>
      <c r="E14224" s="81"/>
    </row>
    <row r="14225" spans="1:5" x14ac:dyDescent="0.25">
      <c r="A14225" s="458">
        <v>44365</v>
      </c>
      <c r="B14225" s="81" t="s">
        <v>51</v>
      </c>
      <c r="C14225" s="116" t="s">
        <v>677</v>
      </c>
      <c r="D14225" s="459">
        <v>2</v>
      </c>
      <c r="E14225" s="81"/>
    </row>
    <row r="14226" spans="1:5" x14ac:dyDescent="0.25">
      <c r="A14226" s="458">
        <v>44365</v>
      </c>
      <c r="B14226" s="81" t="s">
        <v>51</v>
      </c>
      <c r="C14226" s="116" t="s">
        <v>51</v>
      </c>
      <c r="D14226" s="459">
        <v>30</v>
      </c>
      <c r="E14226" s="81"/>
    </row>
    <row r="14227" spans="1:5" x14ac:dyDescent="0.25">
      <c r="A14227" s="458">
        <v>44365</v>
      </c>
      <c r="B14227" s="81" t="s">
        <v>10</v>
      </c>
      <c r="C14227" s="116" t="s">
        <v>1021</v>
      </c>
      <c r="D14227" s="459">
        <v>1</v>
      </c>
      <c r="E14227" s="81"/>
    </row>
    <row r="14228" spans="1:5" x14ac:dyDescent="0.25">
      <c r="A14228" s="458">
        <v>44365</v>
      </c>
      <c r="B14228" s="81" t="s">
        <v>10</v>
      </c>
      <c r="C14228" s="116" t="s">
        <v>340</v>
      </c>
      <c r="D14228" s="459">
        <v>3</v>
      </c>
      <c r="E14228" s="81"/>
    </row>
    <row r="14229" spans="1:5" x14ac:dyDescent="0.25">
      <c r="A14229" s="458">
        <v>44365</v>
      </c>
      <c r="B14229" s="81" t="s">
        <v>10</v>
      </c>
      <c r="C14229" s="116" t="s">
        <v>1259</v>
      </c>
      <c r="D14229" s="459">
        <v>21</v>
      </c>
      <c r="E14229" s="81"/>
    </row>
    <row r="14230" spans="1:5" x14ac:dyDescent="0.25">
      <c r="A14230" s="458">
        <v>44365</v>
      </c>
      <c r="B14230" s="81" t="s">
        <v>10</v>
      </c>
      <c r="C14230" s="116" t="s">
        <v>10</v>
      </c>
      <c r="D14230" s="459">
        <v>15</v>
      </c>
      <c r="E14230" s="81"/>
    </row>
    <row r="14231" spans="1:5" x14ac:dyDescent="0.25">
      <c r="A14231" s="458">
        <v>44366</v>
      </c>
      <c r="B14231" s="81" t="s">
        <v>14</v>
      </c>
      <c r="C14231" s="116" t="s">
        <v>936</v>
      </c>
      <c r="D14231" s="459">
        <v>1</v>
      </c>
      <c r="E14231" s="81"/>
    </row>
    <row r="14232" spans="1:5" x14ac:dyDescent="0.25">
      <c r="A14232" s="458">
        <v>44366</v>
      </c>
      <c r="B14232" s="81" t="s">
        <v>14</v>
      </c>
      <c r="C14232" s="116" t="s">
        <v>14</v>
      </c>
      <c r="D14232" s="459">
        <v>22</v>
      </c>
      <c r="E14232" s="81"/>
    </row>
    <row r="14233" spans="1:5" x14ac:dyDescent="0.25">
      <c r="A14233" s="458">
        <v>44366</v>
      </c>
      <c r="B14233" s="81" t="s">
        <v>14</v>
      </c>
      <c r="C14233" s="116" t="s">
        <v>16</v>
      </c>
      <c r="D14233" s="459">
        <v>25</v>
      </c>
      <c r="E14233" s="81"/>
    </row>
    <row r="14234" spans="1:5" x14ac:dyDescent="0.25">
      <c r="A14234" s="458">
        <v>44366</v>
      </c>
      <c r="B14234" s="81" t="s">
        <v>14</v>
      </c>
      <c r="C14234" s="116" t="s">
        <v>794</v>
      </c>
      <c r="D14234" s="459">
        <v>1</v>
      </c>
      <c r="E14234" s="81"/>
    </row>
    <row r="14235" spans="1:5" x14ac:dyDescent="0.25">
      <c r="A14235" s="458">
        <v>44366</v>
      </c>
      <c r="B14235" s="81" t="s">
        <v>14</v>
      </c>
      <c r="C14235" s="116" t="s">
        <v>84</v>
      </c>
      <c r="D14235" s="459">
        <v>31</v>
      </c>
      <c r="E14235" s="81"/>
    </row>
    <row r="14236" spans="1:5" x14ac:dyDescent="0.25">
      <c r="A14236" s="458">
        <v>44366</v>
      </c>
      <c r="B14236" s="81" t="s">
        <v>20</v>
      </c>
      <c r="C14236" s="116" t="s">
        <v>1151</v>
      </c>
      <c r="D14236" s="459">
        <v>5</v>
      </c>
      <c r="E14236" s="81"/>
    </row>
    <row r="14237" spans="1:5" x14ac:dyDescent="0.25">
      <c r="A14237" s="458">
        <v>44366</v>
      </c>
      <c r="B14237" s="81" t="s">
        <v>20</v>
      </c>
      <c r="C14237" s="116" t="s">
        <v>20</v>
      </c>
      <c r="D14237" s="459">
        <v>117</v>
      </c>
      <c r="E14237" s="81"/>
    </row>
    <row r="14238" spans="1:5" x14ac:dyDescent="0.25">
      <c r="A14238" s="458">
        <v>44366</v>
      </c>
      <c r="B14238" s="81" t="s">
        <v>20</v>
      </c>
      <c r="C14238" s="116" t="s">
        <v>1154</v>
      </c>
      <c r="D14238" s="459">
        <v>1</v>
      </c>
      <c r="E14238" s="81"/>
    </row>
    <row r="14239" spans="1:5" x14ac:dyDescent="0.25">
      <c r="A14239" s="458">
        <v>44366</v>
      </c>
      <c r="B14239" s="81" t="s">
        <v>20</v>
      </c>
      <c r="C14239" s="116" t="s">
        <v>363</v>
      </c>
      <c r="D14239" s="459">
        <v>3</v>
      </c>
      <c r="E14239" s="81"/>
    </row>
    <row r="14240" spans="1:5" x14ac:dyDescent="0.25">
      <c r="A14240" s="458">
        <v>44366</v>
      </c>
      <c r="B14240" s="81" t="s">
        <v>20</v>
      </c>
      <c r="C14240" s="116" t="s">
        <v>648</v>
      </c>
      <c r="D14240" s="459">
        <v>2</v>
      </c>
      <c r="E14240" s="81"/>
    </row>
    <row r="14241" spans="1:5" x14ac:dyDescent="0.25">
      <c r="A14241" s="458">
        <v>44366</v>
      </c>
      <c r="B14241" s="81" t="s">
        <v>13</v>
      </c>
      <c r="C14241" s="116" t="s">
        <v>1160</v>
      </c>
      <c r="D14241" s="459">
        <v>1</v>
      </c>
      <c r="E14241" s="81"/>
    </row>
    <row r="14242" spans="1:5" x14ac:dyDescent="0.25">
      <c r="A14242" s="458">
        <v>44366</v>
      </c>
      <c r="B14242" s="81" t="s">
        <v>13</v>
      </c>
      <c r="C14242" s="116" t="s">
        <v>1162</v>
      </c>
      <c r="D14242" s="459">
        <v>1</v>
      </c>
      <c r="E14242" s="81"/>
    </row>
    <row r="14243" spans="1:5" x14ac:dyDescent="0.25">
      <c r="A14243" s="458">
        <v>44366</v>
      </c>
      <c r="B14243" s="81" t="s">
        <v>13</v>
      </c>
      <c r="C14243" s="116" t="s">
        <v>13</v>
      </c>
      <c r="D14243" s="459">
        <v>8</v>
      </c>
      <c r="E14243" s="81"/>
    </row>
    <row r="14244" spans="1:5" x14ac:dyDescent="0.25">
      <c r="A14244" s="458">
        <v>44366</v>
      </c>
      <c r="B14244" s="81" t="s">
        <v>13</v>
      </c>
      <c r="C14244" s="116" t="s">
        <v>1164</v>
      </c>
      <c r="D14244" s="459">
        <v>3</v>
      </c>
      <c r="E14244" s="81"/>
    </row>
    <row r="14245" spans="1:5" x14ac:dyDescent="0.25">
      <c r="A14245" s="458">
        <v>44366</v>
      </c>
      <c r="B14245" s="81" t="s">
        <v>13</v>
      </c>
      <c r="C14245" s="116" t="s">
        <v>1165</v>
      </c>
      <c r="D14245" s="459">
        <v>7</v>
      </c>
      <c r="E14245" s="81"/>
    </row>
    <row r="14246" spans="1:5" x14ac:dyDescent="0.25">
      <c r="A14246" s="458">
        <v>44366</v>
      </c>
      <c r="B14246" s="81" t="s">
        <v>13</v>
      </c>
      <c r="C14246" s="116" t="s">
        <v>1167</v>
      </c>
      <c r="D14246" s="459">
        <v>1</v>
      </c>
      <c r="E14246" s="81"/>
    </row>
    <row r="14247" spans="1:5" x14ac:dyDescent="0.25">
      <c r="A14247" s="458">
        <v>44366</v>
      </c>
      <c r="B14247" s="81" t="s">
        <v>24</v>
      </c>
      <c r="C14247" s="116" t="s">
        <v>23</v>
      </c>
      <c r="D14247" s="459">
        <v>11</v>
      </c>
      <c r="E14247" s="81"/>
    </row>
    <row r="14248" spans="1:5" x14ac:dyDescent="0.25">
      <c r="A14248" s="458">
        <v>44366</v>
      </c>
      <c r="B14248" s="81" t="s">
        <v>24</v>
      </c>
      <c r="C14248" s="116" t="s">
        <v>24</v>
      </c>
      <c r="D14248" s="459">
        <v>3</v>
      </c>
      <c r="E14248" s="81"/>
    </row>
    <row r="14249" spans="1:5" x14ac:dyDescent="0.25">
      <c r="A14249" s="458">
        <v>44366</v>
      </c>
      <c r="B14249" s="81" t="s">
        <v>24</v>
      </c>
      <c r="C14249" s="116" t="s">
        <v>36</v>
      </c>
      <c r="D14249" s="459">
        <v>2</v>
      </c>
      <c r="E14249" s="81"/>
    </row>
    <row r="14250" spans="1:5" x14ac:dyDescent="0.25">
      <c r="A14250" s="458">
        <v>44366</v>
      </c>
      <c r="B14250" s="81" t="s">
        <v>47</v>
      </c>
      <c r="C14250" s="116" t="s">
        <v>47</v>
      </c>
      <c r="D14250" s="459">
        <v>6</v>
      </c>
      <c r="E14250" s="81"/>
    </row>
    <row r="14251" spans="1:5" x14ac:dyDescent="0.25">
      <c r="A14251" s="458">
        <v>44366</v>
      </c>
      <c r="B14251" s="81" t="s">
        <v>47</v>
      </c>
      <c r="C14251" s="116" t="s">
        <v>906</v>
      </c>
      <c r="D14251" s="459">
        <v>2</v>
      </c>
      <c r="E14251" s="81"/>
    </row>
    <row r="14252" spans="1:5" x14ac:dyDescent="0.25">
      <c r="A14252" s="458">
        <v>44366</v>
      </c>
      <c r="B14252" s="81" t="s">
        <v>48</v>
      </c>
      <c r="C14252" s="460" t="s">
        <v>1380</v>
      </c>
      <c r="D14252" s="459">
        <v>13</v>
      </c>
      <c r="E14252" s="81"/>
    </row>
    <row r="14253" spans="1:5" x14ac:dyDescent="0.25">
      <c r="A14253" s="458">
        <v>44366</v>
      </c>
      <c r="B14253" s="81" t="s">
        <v>7</v>
      </c>
      <c r="C14253" s="81" t="s">
        <v>7</v>
      </c>
      <c r="D14253" s="459">
        <v>24</v>
      </c>
      <c r="E14253" s="81"/>
    </row>
    <row r="14254" spans="1:5" x14ac:dyDescent="0.25">
      <c r="A14254" s="458">
        <v>44366</v>
      </c>
      <c r="B14254" s="81" t="s">
        <v>9</v>
      </c>
      <c r="C14254" s="116" t="s">
        <v>1192</v>
      </c>
      <c r="D14254" s="459">
        <v>3</v>
      </c>
      <c r="E14254" s="81"/>
    </row>
    <row r="14255" spans="1:5" x14ac:dyDescent="0.25">
      <c r="A14255" s="458">
        <v>44366</v>
      </c>
      <c r="B14255" s="81" t="s">
        <v>9</v>
      </c>
      <c r="C14255" s="460" t="s">
        <v>1414</v>
      </c>
      <c r="D14255" s="459">
        <v>2</v>
      </c>
      <c r="E14255" s="81"/>
    </row>
    <row r="14256" spans="1:5" x14ac:dyDescent="0.25">
      <c r="A14256" s="458">
        <v>44366</v>
      </c>
      <c r="B14256" s="81" t="s">
        <v>9</v>
      </c>
      <c r="C14256" s="116" t="s">
        <v>1196</v>
      </c>
      <c r="D14256" s="459">
        <v>4</v>
      </c>
      <c r="E14256" s="81"/>
    </row>
    <row r="14257" spans="1:5" x14ac:dyDescent="0.25">
      <c r="A14257" s="458">
        <v>44366</v>
      </c>
      <c r="B14257" s="81" t="s">
        <v>9</v>
      </c>
      <c r="C14257" s="116" t="s">
        <v>362</v>
      </c>
      <c r="D14257" s="459">
        <v>3</v>
      </c>
      <c r="E14257" s="81"/>
    </row>
    <row r="14258" spans="1:5" x14ac:dyDescent="0.25">
      <c r="A14258" s="458">
        <v>44366</v>
      </c>
      <c r="B14258" s="81" t="s">
        <v>9</v>
      </c>
      <c r="C14258" s="116" t="s">
        <v>9</v>
      </c>
      <c r="D14258" s="459">
        <v>103</v>
      </c>
      <c r="E14258" s="81"/>
    </row>
    <row r="14259" spans="1:5" x14ac:dyDescent="0.25">
      <c r="A14259" s="458">
        <v>44366</v>
      </c>
      <c r="B14259" s="81" t="s">
        <v>9</v>
      </c>
      <c r="C14259" s="116" t="s">
        <v>17</v>
      </c>
      <c r="D14259" s="459">
        <v>6</v>
      </c>
      <c r="E14259" s="81"/>
    </row>
    <row r="14260" spans="1:5" x14ac:dyDescent="0.25">
      <c r="A14260" s="458">
        <v>44366</v>
      </c>
      <c r="B14260" s="81" t="s">
        <v>9</v>
      </c>
      <c r="C14260" s="116" t="s">
        <v>1202</v>
      </c>
      <c r="D14260" s="459">
        <v>6</v>
      </c>
      <c r="E14260" s="81"/>
    </row>
    <row r="14261" spans="1:5" x14ac:dyDescent="0.25">
      <c r="A14261" s="458">
        <v>44366</v>
      </c>
      <c r="B14261" s="81" t="s">
        <v>9</v>
      </c>
      <c r="C14261" s="116" t="s">
        <v>143</v>
      </c>
      <c r="D14261" s="459">
        <v>5</v>
      </c>
      <c r="E14261" s="81"/>
    </row>
    <row r="14262" spans="1:5" x14ac:dyDescent="0.25">
      <c r="A14262" s="458">
        <v>44366</v>
      </c>
      <c r="B14262" s="81" t="s">
        <v>15</v>
      </c>
      <c r="C14262" s="116" t="s">
        <v>283</v>
      </c>
      <c r="D14262" s="459">
        <v>2</v>
      </c>
      <c r="E14262" s="81"/>
    </row>
    <row r="14263" spans="1:5" x14ac:dyDescent="0.25">
      <c r="A14263" s="458">
        <v>44366</v>
      </c>
      <c r="B14263" s="81" t="s">
        <v>11</v>
      </c>
      <c r="C14263" s="116" t="s">
        <v>333</v>
      </c>
      <c r="D14263" s="459">
        <v>8</v>
      </c>
      <c r="E14263" s="81"/>
    </row>
    <row r="14264" spans="1:5" x14ac:dyDescent="0.25">
      <c r="A14264" s="458">
        <v>44366</v>
      </c>
      <c r="B14264" s="81" t="s">
        <v>11</v>
      </c>
      <c r="C14264" s="116" t="s">
        <v>11</v>
      </c>
      <c r="D14264" s="459">
        <v>9</v>
      </c>
      <c r="E14264" s="81"/>
    </row>
    <row r="14265" spans="1:5" x14ac:dyDescent="0.25">
      <c r="A14265" s="458">
        <v>44366</v>
      </c>
      <c r="B14265" s="81" t="s">
        <v>11</v>
      </c>
      <c r="C14265" s="116" t="s">
        <v>133</v>
      </c>
      <c r="D14265" s="459">
        <v>6</v>
      </c>
      <c r="E14265" s="81"/>
    </row>
    <row r="14266" spans="1:5" x14ac:dyDescent="0.25">
      <c r="A14266" s="458">
        <v>44366</v>
      </c>
      <c r="B14266" s="81" t="s">
        <v>12</v>
      </c>
      <c r="C14266" s="116" t="s">
        <v>73</v>
      </c>
      <c r="D14266" s="459">
        <v>1</v>
      </c>
      <c r="E14266" s="81"/>
    </row>
    <row r="14267" spans="1:5" x14ac:dyDescent="0.25">
      <c r="A14267" s="458">
        <v>44366</v>
      </c>
      <c r="B14267" s="81" t="s">
        <v>12</v>
      </c>
      <c r="C14267" s="116" t="s">
        <v>1223</v>
      </c>
      <c r="D14267" s="459">
        <v>1</v>
      </c>
      <c r="E14267" s="81"/>
    </row>
    <row r="14268" spans="1:5" x14ac:dyDescent="0.25">
      <c r="A14268" s="458">
        <v>44366</v>
      </c>
      <c r="B14268" s="81" t="s">
        <v>12</v>
      </c>
      <c r="C14268" s="116" t="s">
        <v>1224</v>
      </c>
      <c r="D14268" s="459">
        <v>4</v>
      </c>
      <c r="E14268" s="81"/>
    </row>
    <row r="14269" spans="1:5" x14ac:dyDescent="0.25">
      <c r="A14269" s="458">
        <v>44366</v>
      </c>
      <c r="B14269" s="81" t="s">
        <v>12</v>
      </c>
      <c r="C14269" s="116" t="s">
        <v>12</v>
      </c>
      <c r="D14269" s="459">
        <v>18</v>
      </c>
      <c r="E14269" s="81"/>
    </row>
    <row r="14270" spans="1:5" x14ac:dyDescent="0.25">
      <c r="A14270" s="458">
        <v>44366</v>
      </c>
      <c r="B14270" s="81" t="s">
        <v>8</v>
      </c>
      <c r="C14270" s="116" t="s">
        <v>1228</v>
      </c>
      <c r="D14270" s="459">
        <v>1</v>
      </c>
      <c r="E14270" s="81"/>
    </row>
    <row r="14271" spans="1:5" x14ac:dyDescent="0.25">
      <c r="A14271" s="458">
        <v>44366</v>
      </c>
      <c r="B14271" s="81" t="s">
        <v>8</v>
      </c>
      <c r="C14271" s="116" t="s">
        <v>1232</v>
      </c>
      <c r="D14271" s="459">
        <v>2</v>
      </c>
      <c r="E14271" s="81"/>
    </row>
    <row r="14272" spans="1:5" x14ac:dyDescent="0.25">
      <c r="A14272" s="458">
        <v>44366</v>
      </c>
      <c r="B14272" s="81" t="s">
        <v>8</v>
      </c>
      <c r="C14272" s="116" t="s">
        <v>1236</v>
      </c>
      <c r="D14272" s="459">
        <v>1</v>
      </c>
      <c r="E14272" s="81"/>
    </row>
    <row r="14273" spans="1:5" x14ac:dyDescent="0.25">
      <c r="A14273" s="458">
        <v>44366</v>
      </c>
      <c r="B14273" s="81" t="s">
        <v>8</v>
      </c>
      <c r="C14273" s="116" t="s">
        <v>58</v>
      </c>
      <c r="D14273" s="459">
        <v>1</v>
      </c>
      <c r="E14273" s="81"/>
    </row>
    <row r="14274" spans="1:5" x14ac:dyDescent="0.25">
      <c r="A14274" s="458">
        <v>44366</v>
      </c>
      <c r="B14274" s="81" t="s">
        <v>8</v>
      </c>
      <c r="C14274" s="116" t="s">
        <v>140</v>
      </c>
      <c r="D14274" s="459">
        <v>6</v>
      </c>
      <c r="E14274" s="81"/>
    </row>
    <row r="14275" spans="1:5" x14ac:dyDescent="0.25">
      <c r="A14275" s="458">
        <v>44366</v>
      </c>
      <c r="B14275" s="81" t="s">
        <v>8</v>
      </c>
      <c r="C14275" s="116" t="s">
        <v>132</v>
      </c>
      <c r="D14275" s="459">
        <v>2</v>
      </c>
      <c r="E14275" s="81"/>
    </row>
    <row r="14276" spans="1:5" x14ac:dyDescent="0.25">
      <c r="A14276" s="458">
        <v>44366</v>
      </c>
      <c r="B14276" s="81" t="s">
        <v>8</v>
      </c>
      <c r="C14276" s="116" t="s">
        <v>232</v>
      </c>
      <c r="D14276" s="459">
        <v>1</v>
      </c>
      <c r="E14276" s="81"/>
    </row>
    <row r="14277" spans="1:5" x14ac:dyDescent="0.25">
      <c r="A14277" s="458">
        <v>44366</v>
      </c>
      <c r="B14277" s="81" t="s">
        <v>8</v>
      </c>
      <c r="C14277" s="116" t="s">
        <v>203</v>
      </c>
      <c r="D14277" s="459">
        <v>6</v>
      </c>
      <c r="E14277" s="81"/>
    </row>
    <row r="14278" spans="1:5" x14ac:dyDescent="0.25">
      <c r="A14278" s="458">
        <v>44366</v>
      </c>
      <c r="B14278" s="81" t="s">
        <v>8</v>
      </c>
      <c r="C14278" s="116" t="s">
        <v>40</v>
      </c>
      <c r="D14278" s="459">
        <v>4</v>
      </c>
      <c r="E14278" s="81"/>
    </row>
    <row r="14279" spans="1:5" x14ac:dyDescent="0.25">
      <c r="A14279" s="458">
        <v>44366</v>
      </c>
      <c r="B14279" s="81" t="s">
        <v>8</v>
      </c>
      <c r="C14279" s="116" t="s">
        <v>8</v>
      </c>
      <c r="D14279" s="459">
        <v>183</v>
      </c>
      <c r="E14279" s="81"/>
    </row>
    <row r="14280" spans="1:5" x14ac:dyDescent="0.25">
      <c r="A14280" s="458">
        <v>44366</v>
      </c>
      <c r="B14280" s="81" t="s">
        <v>8</v>
      </c>
      <c r="C14280" s="116" t="s">
        <v>31</v>
      </c>
      <c r="D14280" s="459">
        <v>8</v>
      </c>
      <c r="E14280" s="81"/>
    </row>
    <row r="14281" spans="1:5" x14ac:dyDescent="0.25">
      <c r="A14281" s="458">
        <v>44366</v>
      </c>
      <c r="B14281" s="81" t="s">
        <v>8</v>
      </c>
      <c r="C14281" s="116" t="s">
        <v>79</v>
      </c>
      <c r="D14281" s="459">
        <v>1</v>
      </c>
      <c r="E14281" s="81"/>
    </row>
    <row r="14282" spans="1:5" x14ac:dyDescent="0.25">
      <c r="A14282" s="458">
        <v>44366</v>
      </c>
      <c r="B14282" s="81" t="s">
        <v>8</v>
      </c>
      <c r="C14282" s="116" t="s">
        <v>110</v>
      </c>
      <c r="D14282" s="459">
        <v>2</v>
      </c>
      <c r="E14282" s="81"/>
    </row>
    <row r="14283" spans="1:5" x14ac:dyDescent="0.25">
      <c r="A14283" s="458">
        <v>44366</v>
      </c>
      <c r="B14283" s="81" t="s">
        <v>49</v>
      </c>
      <c r="C14283" s="116" t="s">
        <v>1246</v>
      </c>
      <c r="D14283" s="459">
        <v>4</v>
      </c>
      <c r="E14283" s="81"/>
    </row>
    <row r="14284" spans="1:5" x14ac:dyDescent="0.25">
      <c r="A14284" s="458">
        <v>44366</v>
      </c>
      <c r="B14284" s="81" t="s">
        <v>49</v>
      </c>
      <c r="C14284" s="116" t="s">
        <v>49</v>
      </c>
      <c r="D14284" s="459">
        <v>4</v>
      </c>
      <c r="E14284" s="81"/>
    </row>
    <row r="14285" spans="1:5" x14ac:dyDescent="0.25">
      <c r="A14285" s="458">
        <v>44366</v>
      </c>
      <c r="B14285" s="81" t="s">
        <v>50</v>
      </c>
      <c r="C14285" s="116" t="s">
        <v>804</v>
      </c>
      <c r="D14285" s="459">
        <v>2</v>
      </c>
      <c r="E14285" s="81"/>
    </row>
    <row r="14286" spans="1:5" x14ac:dyDescent="0.25">
      <c r="A14286" s="458">
        <v>44366</v>
      </c>
      <c r="B14286" s="81" t="s">
        <v>50</v>
      </c>
      <c r="C14286" s="116" t="s">
        <v>1140</v>
      </c>
      <c r="D14286" s="459">
        <v>10</v>
      </c>
      <c r="E14286" s="81"/>
    </row>
    <row r="14287" spans="1:5" x14ac:dyDescent="0.25">
      <c r="A14287" s="458">
        <v>44366</v>
      </c>
      <c r="B14287" s="81" t="s">
        <v>50</v>
      </c>
      <c r="C14287" s="116" t="s">
        <v>365</v>
      </c>
      <c r="D14287" s="459">
        <v>12</v>
      </c>
      <c r="E14287" s="81"/>
    </row>
    <row r="14288" spans="1:5" x14ac:dyDescent="0.25">
      <c r="A14288" s="458">
        <v>44366</v>
      </c>
      <c r="B14288" s="81" t="s">
        <v>27</v>
      </c>
      <c r="C14288" s="116" t="s">
        <v>233</v>
      </c>
      <c r="D14288" s="459">
        <v>1</v>
      </c>
      <c r="E14288" s="81"/>
    </row>
    <row r="14289" spans="1:5" x14ac:dyDescent="0.25">
      <c r="A14289" s="458">
        <v>44366</v>
      </c>
      <c r="B14289" s="81" t="s">
        <v>27</v>
      </c>
      <c r="C14289" s="116" t="s">
        <v>43</v>
      </c>
      <c r="D14289" s="459">
        <v>36</v>
      </c>
      <c r="E14289" s="81"/>
    </row>
    <row r="14290" spans="1:5" x14ac:dyDescent="0.25">
      <c r="A14290" s="458">
        <v>44366</v>
      </c>
      <c r="B14290" s="81" t="s">
        <v>27</v>
      </c>
      <c r="C14290" s="116" t="s">
        <v>707</v>
      </c>
      <c r="D14290" s="459">
        <v>1</v>
      </c>
      <c r="E14290" s="81"/>
    </row>
    <row r="14291" spans="1:5" x14ac:dyDescent="0.25">
      <c r="A14291" s="458">
        <v>44366</v>
      </c>
      <c r="B14291" s="81" t="s">
        <v>51</v>
      </c>
      <c r="C14291" s="116" t="s">
        <v>51</v>
      </c>
      <c r="D14291" s="459">
        <v>22</v>
      </c>
      <c r="E14291" s="81"/>
    </row>
    <row r="14292" spans="1:5" x14ac:dyDescent="0.25">
      <c r="A14292" s="458">
        <v>44366</v>
      </c>
      <c r="B14292" s="81" t="s">
        <v>10</v>
      </c>
      <c r="C14292" s="116" t="s">
        <v>1261</v>
      </c>
      <c r="D14292" s="459">
        <v>1</v>
      </c>
      <c r="E14292" s="81"/>
    </row>
    <row r="14293" spans="1:5" x14ac:dyDescent="0.25">
      <c r="A14293" s="458">
        <v>44366</v>
      </c>
      <c r="B14293" s="81" t="s">
        <v>10</v>
      </c>
      <c r="C14293" s="116" t="s">
        <v>340</v>
      </c>
      <c r="D14293" s="459">
        <v>4</v>
      </c>
      <c r="E14293" s="81"/>
    </row>
    <row r="14294" spans="1:5" x14ac:dyDescent="0.25">
      <c r="A14294" s="458">
        <v>44366</v>
      </c>
      <c r="B14294" s="81" t="s">
        <v>10</v>
      </c>
      <c r="C14294" s="116" t="s">
        <v>1259</v>
      </c>
      <c r="D14294" s="459">
        <v>12</v>
      </c>
      <c r="E14294" s="81"/>
    </row>
    <row r="14295" spans="1:5" x14ac:dyDescent="0.25">
      <c r="A14295" s="458">
        <v>44366</v>
      </c>
      <c r="B14295" s="81" t="s">
        <v>10</v>
      </c>
      <c r="C14295" s="116" t="s">
        <v>10</v>
      </c>
      <c r="D14295" s="459">
        <v>39</v>
      </c>
      <c r="E14295" s="81"/>
    </row>
    <row r="14296" spans="1:5" x14ac:dyDescent="0.25">
      <c r="A14296" s="458">
        <v>44367</v>
      </c>
      <c r="B14296" s="81" t="s">
        <v>14</v>
      </c>
      <c r="C14296" s="81" t="s">
        <v>14</v>
      </c>
      <c r="D14296" s="459">
        <v>0</v>
      </c>
      <c r="E14296" s="81"/>
    </row>
    <row r="14297" spans="1:5" x14ac:dyDescent="0.25">
      <c r="A14297" s="458">
        <v>44367</v>
      </c>
      <c r="B14297" s="81" t="s">
        <v>20</v>
      </c>
      <c r="C14297" s="81" t="s">
        <v>20</v>
      </c>
      <c r="D14297" s="459">
        <v>0</v>
      </c>
      <c r="E14297" s="81"/>
    </row>
    <row r="14298" spans="1:5" x14ac:dyDescent="0.25">
      <c r="A14298" s="458">
        <v>44367</v>
      </c>
      <c r="B14298" s="81" t="s">
        <v>13</v>
      </c>
      <c r="C14298" s="81" t="s">
        <v>13</v>
      </c>
      <c r="D14298" s="459">
        <v>0</v>
      </c>
      <c r="E14298" s="81"/>
    </row>
    <row r="14299" spans="1:5" x14ac:dyDescent="0.25">
      <c r="A14299" s="458">
        <v>44367</v>
      </c>
      <c r="B14299" s="81" t="s">
        <v>24</v>
      </c>
      <c r="C14299" s="81" t="s">
        <v>24</v>
      </c>
      <c r="D14299" s="459">
        <v>0</v>
      </c>
      <c r="E14299" s="81"/>
    </row>
    <row r="14300" spans="1:5" x14ac:dyDescent="0.25">
      <c r="A14300" s="458">
        <v>44367</v>
      </c>
      <c r="B14300" s="81" t="s">
        <v>47</v>
      </c>
      <c r="C14300" s="81" t="s">
        <v>47</v>
      </c>
      <c r="D14300" s="459">
        <v>0</v>
      </c>
      <c r="E14300" s="81"/>
    </row>
    <row r="14301" spans="1:5" x14ac:dyDescent="0.25">
      <c r="A14301" s="458">
        <v>44367</v>
      </c>
      <c r="B14301" s="81" t="s">
        <v>48</v>
      </c>
      <c r="C14301" s="81" t="s">
        <v>48</v>
      </c>
      <c r="D14301" s="459">
        <v>0</v>
      </c>
      <c r="E14301" s="81"/>
    </row>
    <row r="14302" spans="1:5" x14ac:dyDescent="0.25">
      <c r="A14302" s="458">
        <v>44367</v>
      </c>
      <c r="B14302" s="81" t="s">
        <v>7</v>
      </c>
      <c r="C14302" s="81" t="s">
        <v>7</v>
      </c>
      <c r="D14302" s="459">
        <v>0</v>
      </c>
      <c r="E14302" s="81"/>
    </row>
    <row r="14303" spans="1:5" x14ac:dyDescent="0.25">
      <c r="A14303" s="458">
        <v>44367</v>
      </c>
      <c r="B14303" s="81" t="s">
        <v>9</v>
      </c>
      <c r="C14303" s="81" t="s">
        <v>9</v>
      </c>
      <c r="D14303" s="459">
        <v>0</v>
      </c>
      <c r="E14303" s="81"/>
    </row>
    <row r="14304" spans="1:5" x14ac:dyDescent="0.25">
      <c r="A14304" s="458">
        <v>44367</v>
      </c>
      <c r="B14304" s="81" t="s">
        <v>15</v>
      </c>
      <c r="C14304" s="81" t="s">
        <v>15</v>
      </c>
      <c r="D14304" s="459">
        <v>0</v>
      </c>
      <c r="E14304" s="81"/>
    </row>
    <row r="14305" spans="1:5" x14ac:dyDescent="0.25">
      <c r="A14305" s="458">
        <v>44367</v>
      </c>
      <c r="B14305" s="81" t="s">
        <v>11</v>
      </c>
      <c r="C14305" s="81" t="s">
        <v>11</v>
      </c>
      <c r="D14305" s="459">
        <v>0</v>
      </c>
      <c r="E14305" s="81"/>
    </row>
    <row r="14306" spans="1:5" x14ac:dyDescent="0.25">
      <c r="A14306" s="458">
        <v>44367</v>
      </c>
      <c r="B14306" s="81" t="s">
        <v>12</v>
      </c>
      <c r="C14306" s="81" t="s">
        <v>12</v>
      </c>
      <c r="D14306" s="459">
        <v>0</v>
      </c>
      <c r="E14306" s="81"/>
    </row>
    <row r="14307" spans="1:5" x14ac:dyDescent="0.25">
      <c r="A14307" s="458">
        <v>44367</v>
      </c>
      <c r="B14307" s="81" t="s">
        <v>8</v>
      </c>
      <c r="C14307" s="81" t="s">
        <v>8</v>
      </c>
      <c r="D14307" s="459">
        <v>0</v>
      </c>
      <c r="E14307" s="81"/>
    </row>
    <row r="14308" spans="1:5" x14ac:dyDescent="0.25">
      <c r="A14308" s="458">
        <v>44367</v>
      </c>
      <c r="B14308" s="81" t="s">
        <v>49</v>
      </c>
      <c r="C14308" s="81" t="s">
        <v>49</v>
      </c>
      <c r="D14308" s="459">
        <v>0</v>
      </c>
      <c r="E14308" s="81"/>
    </row>
    <row r="14309" spans="1:5" x14ac:dyDescent="0.25">
      <c r="A14309" s="458">
        <v>44367</v>
      </c>
      <c r="B14309" s="81" t="s">
        <v>50</v>
      </c>
      <c r="C14309" s="116" t="s">
        <v>365</v>
      </c>
      <c r="D14309" s="459">
        <v>0</v>
      </c>
      <c r="E14309" s="81"/>
    </row>
    <row r="14310" spans="1:5" x14ac:dyDescent="0.25">
      <c r="A14310" s="458">
        <v>44367</v>
      </c>
      <c r="B14310" s="81" t="s">
        <v>27</v>
      </c>
      <c r="C14310" s="116" t="s">
        <v>43</v>
      </c>
      <c r="D14310" s="459">
        <v>0</v>
      </c>
      <c r="E14310" s="81"/>
    </row>
    <row r="14311" spans="1:5" x14ac:dyDescent="0.25">
      <c r="A14311" s="458">
        <v>44367</v>
      </c>
      <c r="B14311" s="81" t="s">
        <v>51</v>
      </c>
      <c r="C14311" s="81" t="s">
        <v>51</v>
      </c>
      <c r="D14311" s="459">
        <v>0</v>
      </c>
      <c r="E14311" s="81"/>
    </row>
    <row r="14312" spans="1:5" x14ac:dyDescent="0.25">
      <c r="A14312" s="458">
        <v>44367</v>
      </c>
      <c r="B14312" s="81" t="s">
        <v>10</v>
      </c>
      <c r="C14312" s="81" t="s">
        <v>10</v>
      </c>
      <c r="D14312" s="459">
        <v>0</v>
      </c>
      <c r="E14312" s="81"/>
    </row>
    <row r="14313" spans="1:5" x14ac:dyDescent="0.25">
      <c r="A14313" s="458">
        <v>44368</v>
      </c>
      <c r="B14313" s="81" t="s">
        <v>14</v>
      </c>
      <c r="C14313" s="116" t="s">
        <v>14</v>
      </c>
      <c r="D14313" s="459">
        <v>26</v>
      </c>
      <c r="E14313" s="81"/>
    </row>
    <row r="14314" spans="1:5" x14ac:dyDescent="0.25">
      <c r="A14314" s="458">
        <v>44368</v>
      </c>
      <c r="B14314" s="81" t="s">
        <v>14</v>
      </c>
      <c r="C14314" s="116" t="s">
        <v>1043</v>
      </c>
      <c r="D14314" s="459">
        <v>1</v>
      </c>
      <c r="E14314" s="81"/>
    </row>
    <row r="14315" spans="1:5" x14ac:dyDescent="0.25">
      <c r="A14315" s="458">
        <v>44368</v>
      </c>
      <c r="B14315" s="81" t="s">
        <v>14</v>
      </c>
      <c r="C14315" s="116" t="s">
        <v>16</v>
      </c>
      <c r="D14315" s="459">
        <v>12</v>
      </c>
      <c r="E14315" s="81"/>
    </row>
    <row r="14316" spans="1:5" x14ac:dyDescent="0.25">
      <c r="A14316" s="458">
        <v>44368</v>
      </c>
      <c r="B14316" s="81" t="s">
        <v>14</v>
      </c>
      <c r="C14316" s="116" t="s">
        <v>84</v>
      </c>
      <c r="D14316" s="459">
        <v>21</v>
      </c>
      <c r="E14316" s="81"/>
    </row>
    <row r="14317" spans="1:5" x14ac:dyDescent="0.25">
      <c r="A14317" s="458">
        <v>44368</v>
      </c>
      <c r="B14317" s="81" t="s">
        <v>20</v>
      </c>
      <c r="C14317" s="116" t="s">
        <v>1151</v>
      </c>
      <c r="D14317" s="459">
        <v>1</v>
      </c>
      <c r="E14317" s="81"/>
    </row>
    <row r="14318" spans="1:5" x14ac:dyDescent="0.25">
      <c r="A14318" s="458">
        <v>44368</v>
      </c>
      <c r="B14318" s="81" t="s">
        <v>20</v>
      </c>
      <c r="C14318" s="116" t="s">
        <v>20</v>
      </c>
      <c r="D14318" s="459">
        <v>122</v>
      </c>
      <c r="E14318" s="81"/>
    </row>
    <row r="14319" spans="1:5" x14ac:dyDescent="0.25">
      <c r="A14319" s="458">
        <v>44368</v>
      </c>
      <c r="B14319" s="81" t="s">
        <v>20</v>
      </c>
      <c r="C14319" s="116" t="s">
        <v>909</v>
      </c>
      <c r="D14319" s="459">
        <v>4</v>
      </c>
      <c r="E14319" s="81"/>
    </row>
    <row r="14320" spans="1:5" x14ac:dyDescent="0.25">
      <c r="A14320" s="458">
        <v>44368</v>
      </c>
      <c r="B14320" s="81" t="s">
        <v>20</v>
      </c>
      <c r="C14320" s="116" t="s">
        <v>363</v>
      </c>
      <c r="D14320" s="459">
        <v>3</v>
      </c>
      <c r="E14320" s="81"/>
    </row>
    <row r="14321" spans="1:5" x14ac:dyDescent="0.25">
      <c r="A14321" s="458">
        <v>44368</v>
      </c>
      <c r="B14321" s="81" t="s">
        <v>20</v>
      </c>
      <c r="C14321" s="116" t="s">
        <v>648</v>
      </c>
      <c r="D14321" s="459">
        <v>7</v>
      </c>
      <c r="E14321" s="81"/>
    </row>
    <row r="14322" spans="1:5" x14ac:dyDescent="0.25">
      <c r="A14322" s="458">
        <v>44368</v>
      </c>
      <c r="B14322" s="81" t="s">
        <v>13</v>
      </c>
      <c r="C14322" s="116" t="s">
        <v>1161</v>
      </c>
      <c r="D14322" s="459">
        <v>2</v>
      </c>
      <c r="E14322" s="81"/>
    </row>
    <row r="14323" spans="1:5" x14ac:dyDescent="0.25">
      <c r="A14323" s="458">
        <v>44368</v>
      </c>
      <c r="B14323" s="81" t="s">
        <v>13</v>
      </c>
      <c r="C14323" s="116" t="s">
        <v>13</v>
      </c>
      <c r="D14323" s="459">
        <v>4</v>
      </c>
      <c r="E14323" s="81"/>
    </row>
    <row r="14324" spans="1:5" x14ac:dyDescent="0.25">
      <c r="A14324" s="458">
        <v>44368</v>
      </c>
      <c r="B14324" s="81" t="s">
        <v>13</v>
      </c>
      <c r="C14324" s="116" t="s">
        <v>1164</v>
      </c>
      <c r="D14324" s="459">
        <v>1</v>
      </c>
      <c r="E14324" s="81"/>
    </row>
    <row r="14325" spans="1:5" x14ac:dyDescent="0.25">
      <c r="A14325" s="458">
        <v>44368</v>
      </c>
      <c r="B14325" s="81" t="s">
        <v>13</v>
      </c>
      <c r="C14325" s="116" t="s">
        <v>1165</v>
      </c>
      <c r="D14325" s="459">
        <v>6</v>
      </c>
      <c r="E14325" s="81"/>
    </row>
    <row r="14326" spans="1:5" x14ac:dyDescent="0.25">
      <c r="A14326" s="458">
        <v>44368</v>
      </c>
      <c r="B14326" s="81" t="s">
        <v>13</v>
      </c>
      <c r="C14326" s="116" t="s">
        <v>1167</v>
      </c>
      <c r="D14326" s="459">
        <v>2</v>
      </c>
      <c r="E14326" s="81"/>
    </row>
    <row r="14327" spans="1:5" x14ac:dyDescent="0.25">
      <c r="A14327" s="458">
        <v>44368</v>
      </c>
      <c r="B14327" s="81" t="s">
        <v>24</v>
      </c>
      <c r="C14327" s="116" t="s">
        <v>23</v>
      </c>
      <c r="D14327" s="459">
        <v>28</v>
      </c>
      <c r="E14327" s="81"/>
    </row>
    <row r="14328" spans="1:5" x14ac:dyDescent="0.25">
      <c r="A14328" s="458">
        <v>44368</v>
      </c>
      <c r="B14328" s="81" t="s">
        <v>24</v>
      </c>
      <c r="C14328" s="116" t="s">
        <v>1172</v>
      </c>
      <c r="D14328" s="459">
        <v>1</v>
      </c>
      <c r="E14328" s="81"/>
    </row>
    <row r="14329" spans="1:5" x14ac:dyDescent="0.25">
      <c r="A14329" s="458">
        <v>44368</v>
      </c>
      <c r="B14329" s="81" t="s">
        <v>24</v>
      </c>
      <c r="C14329" s="116" t="s">
        <v>1173</v>
      </c>
      <c r="D14329" s="459">
        <v>1</v>
      </c>
      <c r="E14329" s="81"/>
    </row>
    <row r="14330" spans="1:5" x14ac:dyDescent="0.25">
      <c r="A14330" s="458">
        <v>44368</v>
      </c>
      <c r="B14330" s="81" t="s">
        <v>24</v>
      </c>
      <c r="C14330" s="116" t="s">
        <v>24</v>
      </c>
      <c r="D14330" s="459">
        <v>22</v>
      </c>
      <c r="E14330" s="81"/>
    </row>
    <row r="14331" spans="1:5" x14ac:dyDescent="0.25">
      <c r="A14331" s="458">
        <v>44368</v>
      </c>
      <c r="B14331" s="81" t="s">
        <v>24</v>
      </c>
      <c r="C14331" s="116" t="s">
        <v>37</v>
      </c>
      <c r="D14331" s="459">
        <v>1</v>
      </c>
      <c r="E14331" s="81"/>
    </row>
    <row r="14332" spans="1:5" x14ac:dyDescent="0.25">
      <c r="A14332" s="458">
        <v>44368</v>
      </c>
      <c r="B14332" s="81" t="s">
        <v>24</v>
      </c>
      <c r="C14332" s="116" t="s">
        <v>36</v>
      </c>
      <c r="D14332" s="459">
        <v>4</v>
      </c>
      <c r="E14332" s="81"/>
    </row>
    <row r="14333" spans="1:5" x14ac:dyDescent="0.25">
      <c r="A14333" s="458">
        <v>44368</v>
      </c>
      <c r="B14333" s="81" t="s">
        <v>47</v>
      </c>
      <c r="C14333" s="116" t="s">
        <v>1033</v>
      </c>
      <c r="D14333" s="459">
        <v>1</v>
      </c>
      <c r="E14333" s="81"/>
    </row>
    <row r="14334" spans="1:5" x14ac:dyDescent="0.25">
      <c r="A14334" s="458">
        <v>44368</v>
      </c>
      <c r="B14334" s="81" t="s">
        <v>47</v>
      </c>
      <c r="C14334" s="116" t="s">
        <v>47</v>
      </c>
      <c r="D14334" s="459">
        <v>17</v>
      </c>
      <c r="E14334" s="81"/>
    </row>
    <row r="14335" spans="1:5" x14ac:dyDescent="0.25">
      <c r="A14335" s="458">
        <v>44368</v>
      </c>
      <c r="B14335" s="81" t="s">
        <v>47</v>
      </c>
      <c r="C14335" s="116" t="s">
        <v>906</v>
      </c>
      <c r="D14335" s="459">
        <v>2</v>
      </c>
      <c r="E14335" s="81"/>
    </row>
    <row r="14336" spans="1:5" x14ac:dyDescent="0.25">
      <c r="A14336" s="458">
        <v>44368</v>
      </c>
      <c r="B14336" s="81" t="s">
        <v>48</v>
      </c>
      <c r="C14336" s="460" t="s">
        <v>1380</v>
      </c>
      <c r="D14336" s="459">
        <v>8</v>
      </c>
      <c r="E14336" s="81"/>
    </row>
    <row r="14337" spans="1:5" x14ac:dyDescent="0.25">
      <c r="A14337" s="458">
        <v>44368</v>
      </c>
      <c r="B14337" s="81" t="s">
        <v>7</v>
      </c>
      <c r="C14337" s="116" t="s">
        <v>1191</v>
      </c>
      <c r="D14337" s="459">
        <v>4</v>
      </c>
      <c r="E14337" s="81"/>
    </row>
    <row r="14338" spans="1:5" x14ac:dyDescent="0.25">
      <c r="A14338" s="458">
        <v>44368</v>
      </c>
      <c r="B14338" s="81" t="s">
        <v>7</v>
      </c>
      <c r="C14338" s="81" t="s">
        <v>7</v>
      </c>
      <c r="D14338" s="459">
        <v>43</v>
      </c>
      <c r="E14338" s="81"/>
    </row>
    <row r="14339" spans="1:5" x14ac:dyDescent="0.25">
      <c r="A14339" s="458">
        <v>44368</v>
      </c>
      <c r="B14339" s="81" t="s">
        <v>9</v>
      </c>
      <c r="C14339" s="116" t="s">
        <v>1196</v>
      </c>
      <c r="D14339" s="459">
        <v>1</v>
      </c>
      <c r="E14339" s="81"/>
    </row>
    <row r="14340" spans="1:5" x14ac:dyDescent="0.25">
      <c r="A14340" s="458">
        <v>44368</v>
      </c>
      <c r="B14340" s="81" t="s">
        <v>9</v>
      </c>
      <c r="C14340" s="116" t="s">
        <v>362</v>
      </c>
      <c r="D14340" s="459">
        <v>1</v>
      </c>
      <c r="E14340" s="81"/>
    </row>
    <row r="14341" spans="1:5" x14ac:dyDescent="0.25">
      <c r="A14341" s="458">
        <v>44368</v>
      </c>
      <c r="B14341" s="81" t="s">
        <v>9</v>
      </c>
      <c r="C14341" s="116" t="s">
        <v>9</v>
      </c>
      <c r="D14341" s="459">
        <v>106</v>
      </c>
      <c r="E14341" s="81"/>
    </row>
    <row r="14342" spans="1:5" x14ac:dyDescent="0.25">
      <c r="A14342" s="458">
        <v>44368</v>
      </c>
      <c r="B14342" s="81" t="s">
        <v>9</v>
      </c>
      <c r="C14342" s="116" t="s">
        <v>706</v>
      </c>
      <c r="D14342" s="459">
        <v>1</v>
      </c>
      <c r="E14342" s="81"/>
    </row>
    <row r="14343" spans="1:5" x14ac:dyDescent="0.25">
      <c r="A14343" s="458">
        <v>44368</v>
      </c>
      <c r="B14343" s="81" t="s">
        <v>9</v>
      </c>
      <c r="C14343" s="116" t="s">
        <v>17</v>
      </c>
      <c r="D14343" s="459">
        <v>12</v>
      </c>
      <c r="E14343" s="81"/>
    </row>
    <row r="14344" spans="1:5" x14ac:dyDescent="0.25">
      <c r="A14344" s="458">
        <v>44368</v>
      </c>
      <c r="B14344" s="81" t="s">
        <v>9</v>
      </c>
      <c r="C14344" s="116" t="s">
        <v>1202</v>
      </c>
      <c r="D14344" s="459">
        <v>4</v>
      </c>
      <c r="E14344" s="81"/>
    </row>
    <row r="14345" spans="1:5" x14ac:dyDescent="0.25">
      <c r="A14345" s="458">
        <v>44368</v>
      </c>
      <c r="B14345" s="81" t="s">
        <v>9</v>
      </c>
      <c r="C14345" s="116" t="s">
        <v>143</v>
      </c>
      <c r="D14345" s="459">
        <v>6</v>
      </c>
      <c r="E14345" s="81"/>
    </row>
    <row r="14346" spans="1:5" x14ac:dyDescent="0.25">
      <c r="A14346" s="458">
        <v>44368</v>
      </c>
      <c r="B14346" s="81" t="s">
        <v>15</v>
      </c>
      <c r="C14346" s="116" t="s">
        <v>1433</v>
      </c>
      <c r="D14346" s="459">
        <v>1</v>
      </c>
      <c r="E14346" s="81"/>
    </row>
    <row r="14347" spans="1:5" x14ac:dyDescent="0.25">
      <c r="A14347" s="458">
        <v>44368</v>
      </c>
      <c r="B14347" s="81" t="s">
        <v>15</v>
      </c>
      <c r="C14347" s="116" t="s">
        <v>107</v>
      </c>
      <c r="D14347" s="459">
        <v>1</v>
      </c>
      <c r="E14347" s="81"/>
    </row>
    <row r="14348" spans="1:5" x14ac:dyDescent="0.25">
      <c r="A14348" s="458">
        <v>44368</v>
      </c>
      <c r="B14348" s="81" t="s">
        <v>15</v>
      </c>
      <c r="C14348" s="116" t="s">
        <v>1139</v>
      </c>
      <c r="D14348" s="459">
        <v>10</v>
      </c>
      <c r="E14348" s="81"/>
    </row>
    <row r="14349" spans="1:5" x14ac:dyDescent="0.25">
      <c r="A14349" s="458">
        <v>44368</v>
      </c>
      <c r="B14349" s="81" t="s">
        <v>15</v>
      </c>
      <c r="C14349" s="116" t="s">
        <v>283</v>
      </c>
      <c r="D14349" s="459">
        <v>7</v>
      </c>
      <c r="E14349" s="81"/>
    </row>
    <row r="14350" spans="1:5" x14ac:dyDescent="0.25">
      <c r="A14350" s="458">
        <v>44368</v>
      </c>
      <c r="B14350" s="81" t="s">
        <v>11</v>
      </c>
      <c r="C14350" s="116" t="s">
        <v>64</v>
      </c>
      <c r="D14350" s="459">
        <v>3</v>
      </c>
      <c r="E14350" s="81"/>
    </row>
    <row r="14351" spans="1:5" x14ac:dyDescent="0.25">
      <c r="A14351" s="458">
        <v>44368</v>
      </c>
      <c r="B14351" s="81" t="s">
        <v>11</v>
      </c>
      <c r="C14351" s="116" t="s">
        <v>333</v>
      </c>
      <c r="D14351" s="459">
        <v>4</v>
      </c>
      <c r="E14351" s="81"/>
    </row>
    <row r="14352" spans="1:5" x14ac:dyDescent="0.25">
      <c r="A14352" s="458">
        <v>44368</v>
      </c>
      <c r="B14352" s="81" t="s">
        <v>11</v>
      </c>
      <c r="C14352" s="116" t="s">
        <v>11</v>
      </c>
      <c r="D14352" s="459">
        <v>4</v>
      </c>
      <c r="E14352" s="81"/>
    </row>
    <row r="14353" spans="1:5" x14ac:dyDescent="0.25">
      <c r="A14353" s="458">
        <v>44368</v>
      </c>
      <c r="B14353" s="81" t="s">
        <v>11</v>
      </c>
      <c r="C14353" s="116" t="s">
        <v>840</v>
      </c>
      <c r="D14353" s="459">
        <v>1</v>
      </c>
      <c r="E14353" s="81"/>
    </row>
    <row r="14354" spans="1:5" x14ac:dyDescent="0.25">
      <c r="A14354" s="458">
        <v>44368</v>
      </c>
      <c r="B14354" s="81" t="s">
        <v>11</v>
      </c>
      <c r="C14354" s="116" t="s">
        <v>133</v>
      </c>
      <c r="D14354" s="459">
        <v>16</v>
      </c>
      <c r="E14354" s="81"/>
    </row>
    <row r="14355" spans="1:5" x14ac:dyDescent="0.25">
      <c r="A14355" s="458">
        <v>44368</v>
      </c>
      <c r="B14355" s="81" t="s">
        <v>12</v>
      </c>
      <c r="C14355" s="116" t="s">
        <v>1223</v>
      </c>
      <c r="D14355" s="459">
        <v>2</v>
      </c>
      <c r="E14355" s="81"/>
    </row>
    <row r="14356" spans="1:5" x14ac:dyDescent="0.25">
      <c r="A14356" s="458">
        <v>44368</v>
      </c>
      <c r="B14356" s="81" t="s">
        <v>12</v>
      </c>
      <c r="C14356" s="116" t="s">
        <v>1224</v>
      </c>
      <c r="D14356" s="459">
        <v>3</v>
      </c>
      <c r="E14356" s="81"/>
    </row>
    <row r="14357" spans="1:5" x14ac:dyDescent="0.25">
      <c r="A14357" s="458">
        <v>44368</v>
      </c>
      <c r="B14357" s="81" t="s">
        <v>12</v>
      </c>
      <c r="C14357" s="116" t="s">
        <v>12</v>
      </c>
      <c r="D14357" s="459">
        <v>7</v>
      </c>
      <c r="E14357" s="81"/>
    </row>
    <row r="14358" spans="1:5" x14ac:dyDescent="0.25">
      <c r="A14358" s="458">
        <v>44368</v>
      </c>
      <c r="B14358" s="81" t="s">
        <v>8</v>
      </c>
      <c r="C14358" s="116" t="s">
        <v>1226</v>
      </c>
      <c r="D14358" s="459">
        <v>1</v>
      </c>
      <c r="E14358" s="81"/>
    </row>
    <row r="14359" spans="1:5" x14ac:dyDescent="0.25">
      <c r="A14359" s="458">
        <v>44368</v>
      </c>
      <c r="B14359" s="81" t="s">
        <v>8</v>
      </c>
      <c r="C14359" s="116" t="s">
        <v>72</v>
      </c>
      <c r="D14359" s="459">
        <v>1</v>
      </c>
      <c r="E14359" s="81"/>
    </row>
    <row r="14360" spans="1:5" x14ac:dyDescent="0.25">
      <c r="A14360" s="458">
        <v>44368</v>
      </c>
      <c r="B14360" s="81" t="s">
        <v>8</v>
      </c>
      <c r="C14360" s="116" t="s">
        <v>1232</v>
      </c>
      <c r="D14360" s="459">
        <v>2</v>
      </c>
      <c r="E14360" s="81"/>
    </row>
    <row r="14361" spans="1:5" x14ac:dyDescent="0.25">
      <c r="A14361" s="458">
        <v>44368</v>
      </c>
      <c r="B14361" s="81" t="s">
        <v>8</v>
      </c>
      <c r="C14361" s="116" t="s">
        <v>58</v>
      </c>
      <c r="D14361" s="459">
        <v>15</v>
      </c>
      <c r="E14361" s="81"/>
    </row>
    <row r="14362" spans="1:5" x14ac:dyDescent="0.25">
      <c r="A14362" s="458">
        <v>44368</v>
      </c>
      <c r="B14362" s="81" t="s">
        <v>8</v>
      </c>
      <c r="C14362" s="116" t="s">
        <v>718</v>
      </c>
      <c r="D14362" s="459">
        <v>1</v>
      </c>
      <c r="E14362" s="81"/>
    </row>
    <row r="14363" spans="1:5" x14ac:dyDescent="0.25">
      <c r="A14363" s="458">
        <v>44368</v>
      </c>
      <c r="B14363" s="81" t="s">
        <v>8</v>
      </c>
      <c r="C14363" s="116" t="s">
        <v>113</v>
      </c>
      <c r="D14363" s="459">
        <v>1</v>
      </c>
      <c r="E14363" s="81"/>
    </row>
    <row r="14364" spans="1:5" x14ac:dyDescent="0.25">
      <c r="A14364" s="458">
        <v>44368</v>
      </c>
      <c r="B14364" s="81" t="s">
        <v>8</v>
      </c>
      <c r="C14364" s="116" t="s">
        <v>140</v>
      </c>
      <c r="D14364" s="459">
        <v>6</v>
      </c>
      <c r="E14364" s="81"/>
    </row>
    <row r="14365" spans="1:5" x14ac:dyDescent="0.25">
      <c r="A14365" s="458">
        <v>44368</v>
      </c>
      <c r="B14365" s="81" t="s">
        <v>8</v>
      </c>
      <c r="C14365" s="116" t="s">
        <v>232</v>
      </c>
      <c r="D14365" s="459">
        <v>1</v>
      </c>
      <c r="E14365" s="81"/>
    </row>
    <row r="14366" spans="1:5" x14ac:dyDescent="0.25">
      <c r="A14366" s="458">
        <v>44368</v>
      </c>
      <c r="B14366" s="81" t="s">
        <v>8</v>
      </c>
      <c r="C14366" s="116" t="s">
        <v>203</v>
      </c>
      <c r="D14366" s="459">
        <v>7</v>
      </c>
      <c r="E14366" s="81"/>
    </row>
    <row r="14367" spans="1:5" x14ac:dyDescent="0.25">
      <c r="A14367" s="458">
        <v>44368</v>
      </c>
      <c r="B14367" s="81" t="s">
        <v>8</v>
      </c>
      <c r="C14367" s="116" t="s">
        <v>8</v>
      </c>
      <c r="D14367" s="459">
        <v>181</v>
      </c>
      <c r="E14367" s="81"/>
    </row>
    <row r="14368" spans="1:5" x14ac:dyDescent="0.25">
      <c r="A14368" s="458">
        <v>44368</v>
      </c>
      <c r="B14368" s="81" t="s">
        <v>8</v>
      </c>
      <c r="C14368" s="116" t="s">
        <v>31</v>
      </c>
      <c r="D14368" s="459">
        <v>11</v>
      </c>
      <c r="E14368" s="81"/>
    </row>
    <row r="14369" spans="1:5" x14ac:dyDescent="0.25">
      <c r="A14369" s="458">
        <v>44368</v>
      </c>
      <c r="B14369" s="81" t="s">
        <v>8</v>
      </c>
      <c r="C14369" s="116" t="s">
        <v>79</v>
      </c>
      <c r="D14369" s="459">
        <v>1</v>
      </c>
      <c r="E14369" s="81"/>
    </row>
    <row r="14370" spans="1:5" x14ac:dyDescent="0.25">
      <c r="A14370" s="458">
        <v>44368</v>
      </c>
      <c r="B14370" s="81" t="s">
        <v>8</v>
      </c>
      <c r="C14370" s="116" t="s">
        <v>1135</v>
      </c>
      <c r="D14370" s="459">
        <v>2</v>
      </c>
      <c r="E14370" s="81"/>
    </row>
    <row r="14371" spans="1:5" x14ac:dyDescent="0.25">
      <c r="A14371" s="458">
        <v>44368</v>
      </c>
      <c r="B14371" s="81" t="s">
        <v>49</v>
      </c>
      <c r="C14371" s="116" t="s">
        <v>49</v>
      </c>
      <c r="D14371" s="459">
        <v>9</v>
      </c>
      <c r="E14371" s="81"/>
    </row>
    <row r="14372" spans="1:5" x14ac:dyDescent="0.25">
      <c r="A14372" s="458">
        <v>44368</v>
      </c>
      <c r="B14372" s="81" t="s">
        <v>50</v>
      </c>
      <c r="C14372" s="116" t="s">
        <v>1248</v>
      </c>
      <c r="D14372" s="459">
        <v>1</v>
      </c>
      <c r="E14372" s="81"/>
    </row>
    <row r="14373" spans="1:5" x14ac:dyDescent="0.25">
      <c r="A14373" s="458">
        <v>44368</v>
      </c>
      <c r="B14373" s="81" t="s">
        <v>50</v>
      </c>
      <c r="C14373" s="116" t="s">
        <v>1250</v>
      </c>
      <c r="D14373" s="459">
        <v>4</v>
      </c>
      <c r="E14373" s="81"/>
    </row>
    <row r="14374" spans="1:5" x14ac:dyDescent="0.25">
      <c r="A14374" s="458">
        <v>44368</v>
      </c>
      <c r="B14374" s="81" t="s">
        <v>50</v>
      </c>
      <c r="C14374" s="116" t="s">
        <v>1140</v>
      </c>
      <c r="D14374" s="459">
        <v>5</v>
      </c>
      <c r="E14374" s="81"/>
    </row>
    <row r="14375" spans="1:5" x14ac:dyDescent="0.25">
      <c r="A14375" s="458">
        <v>44368</v>
      </c>
      <c r="B14375" s="81" t="s">
        <v>50</v>
      </c>
      <c r="C14375" s="116" t="s">
        <v>365</v>
      </c>
      <c r="D14375" s="459">
        <v>14</v>
      </c>
      <c r="E14375" s="81"/>
    </row>
    <row r="14376" spans="1:5" x14ac:dyDescent="0.25">
      <c r="A14376" s="458">
        <v>44368</v>
      </c>
      <c r="B14376" s="81" t="s">
        <v>27</v>
      </c>
      <c r="C14376" s="116" t="s">
        <v>139</v>
      </c>
      <c r="D14376" s="459">
        <v>9</v>
      </c>
      <c r="E14376" s="81"/>
    </row>
    <row r="14377" spans="1:5" x14ac:dyDescent="0.25">
      <c r="A14377" s="458">
        <v>44368</v>
      </c>
      <c r="B14377" s="81" t="s">
        <v>27</v>
      </c>
      <c r="C14377" s="116" t="s">
        <v>233</v>
      </c>
      <c r="D14377" s="459">
        <v>3</v>
      </c>
      <c r="E14377" s="81"/>
    </row>
    <row r="14378" spans="1:5" x14ac:dyDescent="0.25">
      <c r="A14378" s="458">
        <v>44368</v>
      </c>
      <c r="B14378" s="81" t="s">
        <v>27</v>
      </c>
      <c r="C14378" s="116" t="s">
        <v>1254</v>
      </c>
      <c r="D14378" s="459">
        <v>1</v>
      </c>
      <c r="E14378" s="81"/>
    </row>
    <row r="14379" spans="1:5" x14ac:dyDescent="0.25">
      <c r="A14379" s="458">
        <v>44368</v>
      </c>
      <c r="B14379" s="81" t="s">
        <v>27</v>
      </c>
      <c r="C14379" s="116" t="s">
        <v>43</v>
      </c>
      <c r="D14379" s="459">
        <v>48</v>
      </c>
      <c r="E14379" s="81"/>
    </row>
    <row r="14380" spans="1:5" x14ac:dyDescent="0.25">
      <c r="A14380" s="458">
        <v>44368</v>
      </c>
      <c r="B14380" s="81" t="s">
        <v>27</v>
      </c>
      <c r="C14380" s="116" t="s">
        <v>921</v>
      </c>
      <c r="D14380" s="459">
        <v>1</v>
      </c>
      <c r="E14380" s="81"/>
    </row>
    <row r="14381" spans="1:5" x14ac:dyDescent="0.25">
      <c r="A14381" s="458">
        <v>44368</v>
      </c>
      <c r="B14381" s="81" t="s">
        <v>27</v>
      </c>
      <c r="C14381" s="116" t="s">
        <v>1258</v>
      </c>
      <c r="D14381" s="459">
        <v>1</v>
      </c>
      <c r="E14381" s="81"/>
    </row>
    <row r="14382" spans="1:5" x14ac:dyDescent="0.25">
      <c r="A14382" s="458">
        <v>44368</v>
      </c>
      <c r="B14382" s="81" t="s">
        <v>51</v>
      </c>
      <c r="C14382" s="116" t="s">
        <v>697</v>
      </c>
      <c r="D14382" s="459">
        <v>1</v>
      </c>
      <c r="E14382" s="81"/>
    </row>
    <row r="14383" spans="1:5" x14ac:dyDescent="0.25">
      <c r="A14383" s="458">
        <v>44368</v>
      </c>
      <c r="B14383" s="81" t="s">
        <v>51</v>
      </c>
      <c r="C14383" s="116" t="s">
        <v>51</v>
      </c>
      <c r="D14383" s="459">
        <v>14</v>
      </c>
      <c r="E14383" s="81"/>
    </row>
    <row r="14384" spans="1:5" x14ac:dyDescent="0.25">
      <c r="A14384" s="458">
        <v>44368</v>
      </c>
      <c r="B14384" s="81" t="s">
        <v>10</v>
      </c>
      <c r="C14384" s="116" t="s">
        <v>1605</v>
      </c>
      <c r="D14384" s="459">
        <v>1</v>
      </c>
      <c r="E14384" s="81"/>
    </row>
    <row r="14385" spans="1:5" x14ac:dyDescent="0.25">
      <c r="A14385" s="458">
        <v>44368</v>
      </c>
      <c r="B14385" s="81" t="s">
        <v>10</v>
      </c>
      <c r="C14385" s="116" t="s">
        <v>340</v>
      </c>
      <c r="D14385" s="459">
        <v>2</v>
      </c>
      <c r="E14385" s="81"/>
    </row>
    <row r="14386" spans="1:5" x14ac:dyDescent="0.25">
      <c r="A14386" s="458">
        <v>44368</v>
      </c>
      <c r="B14386" s="81" t="s">
        <v>10</v>
      </c>
      <c r="C14386" s="116" t="s">
        <v>10</v>
      </c>
      <c r="D14386" s="459">
        <v>9</v>
      </c>
      <c r="E14386" s="81"/>
    </row>
    <row r="14387" spans="1:5" x14ac:dyDescent="0.25">
      <c r="A14387" s="458">
        <v>44369</v>
      </c>
      <c r="B14387" s="81" t="s">
        <v>14</v>
      </c>
      <c r="C14387" s="116" t="s">
        <v>14</v>
      </c>
      <c r="D14387" s="459">
        <v>5</v>
      </c>
      <c r="E14387" s="81"/>
    </row>
    <row r="14388" spans="1:5" x14ac:dyDescent="0.25">
      <c r="A14388" s="458">
        <v>44369</v>
      </c>
      <c r="B14388" s="81" t="s">
        <v>14</v>
      </c>
      <c r="C14388" s="116" t="s">
        <v>1020</v>
      </c>
      <c r="D14388" s="459">
        <v>3</v>
      </c>
      <c r="E14388" s="81"/>
    </row>
    <row r="14389" spans="1:5" x14ac:dyDescent="0.25">
      <c r="A14389" s="458">
        <v>44369</v>
      </c>
      <c r="B14389" s="81" t="s">
        <v>14</v>
      </c>
      <c r="C14389" s="116" t="s">
        <v>16</v>
      </c>
      <c r="D14389" s="459">
        <v>6</v>
      </c>
      <c r="E14389" s="81"/>
    </row>
    <row r="14390" spans="1:5" x14ac:dyDescent="0.25">
      <c r="A14390" s="458">
        <v>44369</v>
      </c>
      <c r="B14390" s="81" t="s">
        <v>14</v>
      </c>
      <c r="C14390" s="116" t="s">
        <v>84</v>
      </c>
      <c r="D14390" s="459">
        <v>8</v>
      </c>
      <c r="E14390" s="81"/>
    </row>
    <row r="14391" spans="1:5" x14ac:dyDescent="0.25">
      <c r="A14391" s="458">
        <v>44369</v>
      </c>
      <c r="B14391" s="81" t="s">
        <v>20</v>
      </c>
      <c r="C14391" s="116" t="s">
        <v>20</v>
      </c>
      <c r="D14391" s="459">
        <v>21</v>
      </c>
      <c r="E14391" s="81"/>
    </row>
    <row r="14392" spans="1:5" x14ac:dyDescent="0.25">
      <c r="A14392" s="458">
        <v>44369</v>
      </c>
      <c r="B14392" s="81" t="s">
        <v>13</v>
      </c>
      <c r="C14392" s="116" t="s">
        <v>13</v>
      </c>
      <c r="D14392" s="459">
        <v>3</v>
      </c>
      <c r="E14392" s="81"/>
    </row>
    <row r="14393" spans="1:5" x14ac:dyDescent="0.25">
      <c r="A14393" s="458">
        <v>44369</v>
      </c>
      <c r="B14393" s="81" t="s">
        <v>13</v>
      </c>
      <c r="C14393" s="116" t="s">
        <v>1164</v>
      </c>
      <c r="D14393" s="459">
        <v>1</v>
      </c>
      <c r="E14393" s="81"/>
    </row>
    <row r="14394" spans="1:5" x14ac:dyDescent="0.25">
      <c r="A14394" s="458">
        <v>44369</v>
      </c>
      <c r="B14394" s="81" t="s">
        <v>24</v>
      </c>
      <c r="C14394" s="116" t="s">
        <v>23</v>
      </c>
      <c r="D14394" s="459">
        <v>11</v>
      </c>
      <c r="E14394" s="81"/>
    </row>
    <row r="14395" spans="1:5" x14ac:dyDescent="0.25">
      <c r="A14395" s="458">
        <v>44369</v>
      </c>
      <c r="B14395" s="81" t="s">
        <v>24</v>
      </c>
      <c r="C14395" s="116" t="s">
        <v>24</v>
      </c>
      <c r="D14395" s="459">
        <v>1</v>
      </c>
      <c r="E14395" s="81"/>
    </row>
    <row r="14396" spans="1:5" x14ac:dyDescent="0.25">
      <c r="A14396" s="458">
        <v>44369</v>
      </c>
      <c r="B14396" s="81" t="s">
        <v>24</v>
      </c>
      <c r="C14396" s="116" t="s">
        <v>36</v>
      </c>
      <c r="D14396" s="459">
        <v>3</v>
      </c>
      <c r="E14396" s="81"/>
    </row>
    <row r="14397" spans="1:5" x14ac:dyDescent="0.25">
      <c r="A14397" s="458">
        <v>44369</v>
      </c>
      <c r="B14397" s="81" t="s">
        <v>47</v>
      </c>
      <c r="C14397" s="116" t="s">
        <v>1033</v>
      </c>
      <c r="D14397" s="459">
        <v>2</v>
      </c>
      <c r="E14397" s="81"/>
    </row>
    <row r="14398" spans="1:5" x14ac:dyDescent="0.25">
      <c r="A14398" s="458">
        <v>44369</v>
      </c>
      <c r="B14398" s="81" t="s">
        <v>47</v>
      </c>
      <c r="C14398" s="116" t="s">
        <v>47</v>
      </c>
      <c r="D14398" s="459">
        <v>1</v>
      </c>
      <c r="E14398" s="81"/>
    </row>
    <row r="14399" spans="1:5" x14ac:dyDescent="0.25">
      <c r="A14399" s="458">
        <v>44369</v>
      </c>
      <c r="B14399" s="81" t="s">
        <v>48</v>
      </c>
      <c r="C14399" s="460" t="s">
        <v>1380</v>
      </c>
      <c r="D14399" s="459">
        <v>0</v>
      </c>
      <c r="E14399" s="81"/>
    </row>
    <row r="14400" spans="1:5" x14ac:dyDescent="0.25">
      <c r="A14400" s="458">
        <v>44369</v>
      </c>
      <c r="B14400" s="81" t="s">
        <v>7</v>
      </c>
      <c r="C14400" s="116" t="s">
        <v>1189</v>
      </c>
      <c r="D14400" s="459">
        <v>1</v>
      </c>
      <c r="E14400" s="81"/>
    </row>
    <row r="14401" spans="1:5" x14ac:dyDescent="0.25">
      <c r="A14401" s="458">
        <v>44369</v>
      </c>
      <c r="B14401" s="81" t="s">
        <v>7</v>
      </c>
      <c r="C14401" s="116" t="s">
        <v>1191</v>
      </c>
      <c r="D14401" s="459">
        <v>6</v>
      </c>
      <c r="E14401" s="81"/>
    </row>
    <row r="14402" spans="1:5" x14ac:dyDescent="0.25">
      <c r="A14402" s="458">
        <v>44369</v>
      </c>
      <c r="B14402" s="81" t="s">
        <v>7</v>
      </c>
      <c r="C14402" s="81" t="s">
        <v>7</v>
      </c>
      <c r="D14402" s="459">
        <v>37</v>
      </c>
      <c r="E14402" s="81"/>
    </row>
    <row r="14403" spans="1:5" x14ac:dyDescent="0.25">
      <c r="A14403" s="458">
        <v>44369</v>
      </c>
      <c r="B14403" s="81" t="s">
        <v>9</v>
      </c>
      <c r="C14403" s="81" t="s">
        <v>9</v>
      </c>
      <c r="D14403" s="459">
        <v>46</v>
      </c>
      <c r="E14403" s="81"/>
    </row>
    <row r="14404" spans="1:5" x14ac:dyDescent="0.25">
      <c r="A14404" s="458">
        <v>44369</v>
      </c>
      <c r="B14404" s="81" t="s">
        <v>9</v>
      </c>
      <c r="C14404" s="116" t="s">
        <v>1202</v>
      </c>
      <c r="D14404" s="459">
        <v>1</v>
      </c>
      <c r="E14404" s="81"/>
    </row>
    <row r="14405" spans="1:5" x14ac:dyDescent="0.25">
      <c r="A14405" s="458">
        <v>44369</v>
      </c>
      <c r="B14405" s="81" t="s">
        <v>15</v>
      </c>
      <c r="C14405" s="116" t="s">
        <v>1139</v>
      </c>
      <c r="D14405" s="459">
        <v>0</v>
      </c>
      <c r="E14405" s="81"/>
    </row>
    <row r="14406" spans="1:5" x14ac:dyDescent="0.25">
      <c r="A14406" s="458">
        <v>44369</v>
      </c>
      <c r="B14406" s="81" t="s">
        <v>11</v>
      </c>
      <c r="C14406" s="116" t="s">
        <v>333</v>
      </c>
      <c r="D14406" s="459">
        <v>1</v>
      </c>
      <c r="E14406" s="81"/>
    </row>
    <row r="14407" spans="1:5" x14ac:dyDescent="0.25">
      <c r="A14407" s="458">
        <v>44369</v>
      </c>
      <c r="B14407" s="81" t="s">
        <v>11</v>
      </c>
      <c r="C14407" s="116" t="s">
        <v>133</v>
      </c>
      <c r="D14407" s="459">
        <v>1</v>
      </c>
      <c r="E14407" s="81"/>
    </row>
    <row r="14408" spans="1:5" x14ac:dyDescent="0.25">
      <c r="A14408" s="458">
        <v>44369</v>
      </c>
      <c r="B14408" s="81" t="s">
        <v>12</v>
      </c>
      <c r="C14408" s="116" t="s">
        <v>73</v>
      </c>
      <c r="D14408" s="459">
        <v>1</v>
      </c>
      <c r="E14408" s="81"/>
    </row>
    <row r="14409" spans="1:5" x14ac:dyDescent="0.25">
      <c r="A14409" s="458">
        <v>44369</v>
      </c>
      <c r="B14409" s="81" t="s">
        <v>12</v>
      </c>
      <c r="C14409" s="116" t="s">
        <v>1221</v>
      </c>
      <c r="D14409" s="459">
        <v>1</v>
      </c>
      <c r="E14409" s="81"/>
    </row>
    <row r="14410" spans="1:5" x14ac:dyDescent="0.25">
      <c r="A14410" s="458">
        <v>44369</v>
      </c>
      <c r="B14410" s="81" t="s">
        <v>12</v>
      </c>
      <c r="C14410" s="116" t="s">
        <v>12</v>
      </c>
      <c r="D14410" s="459">
        <v>5</v>
      </c>
      <c r="E14410" s="81"/>
    </row>
    <row r="14411" spans="1:5" x14ac:dyDescent="0.25">
      <c r="A14411" s="458">
        <v>44369</v>
      </c>
      <c r="B14411" s="81" t="s">
        <v>8</v>
      </c>
      <c r="C14411" s="116" t="s">
        <v>1232</v>
      </c>
      <c r="D14411" s="459">
        <v>1</v>
      </c>
      <c r="E14411" s="81"/>
    </row>
    <row r="14412" spans="1:5" x14ac:dyDescent="0.25">
      <c r="A14412" s="458">
        <v>44369</v>
      </c>
      <c r="B14412" s="81" t="s">
        <v>8</v>
      </c>
      <c r="C14412" s="116" t="s">
        <v>140</v>
      </c>
      <c r="D14412" s="459">
        <v>1</v>
      </c>
      <c r="E14412" s="81"/>
    </row>
    <row r="14413" spans="1:5" x14ac:dyDescent="0.25">
      <c r="A14413" s="458">
        <v>44369</v>
      </c>
      <c r="B14413" s="81" t="s">
        <v>8</v>
      </c>
      <c r="C14413" s="116" t="s">
        <v>8</v>
      </c>
      <c r="D14413" s="459">
        <v>30</v>
      </c>
      <c r="E14413" s="81"/>
    </row>
    <row r="14414" spans="1:5" x14ac:dyDescent="0.25">
      <c r="A14414" s="458">
        <v>44369</v>
      </c>
      <c r="B14414" s="81" t="s">
        <v>8</v>
      </c>
      <c r="C14414" s="116" t="s">
        <v>79</v>
      </c>
      <c r="D14414" s="459">
        <v>3</v>
      </c>
      <c r="E14414" s="81"/>
    </row>
    <row r="14415" spans="1:5" x14ac:dyDescent="0.25">
      <c r="A14415" s="458">
        <v>44369</v>
      </c>
      <c r="B14415" s="81" t="s">
        <v>8</v>
      </c>
      <c r="C14415" s="116" t="s">
        <v>110</v>
      </c>
      <c r="D14415" s="459">
        <v>2</v>
      </c>
      <c r="E14415" s="81"/>
    </row>
    <row r="14416" spans="1:5" x14ac:dyDescent="0.25">
      <c r="A14416" s="458">
        <v>44369</v>
      </c>
      <c r="B14416" s="81" t="s">
        <v>49</v>
      </c>
      <c r="C14416" s="81" t="s">
        <v>49</v>
      </c>
      <c r="D14416" s="459">
        <v>1</v>
      </c>
      <c r="E14416" s="81"/>
    </row>
    <row r="14417" spans="1:5" x14ac:dyDescent="0.25">
      <c r="A14417" s="458">
        <v>44369</v>
      </c>
      <c r="B14417" s="81" t="s">
        <v>50</v>
      </c>
      <c r="C14417" s="116" t="s">
        <v>1140</v>
      </c>
      <c r="D14417" s="459">
        <v>1</v>
      </c>
      <c r="E14417" s="81"/>
    </row>
    <row r="14418" spans="1:5" x14ac:dyDescent="0.25">
      <c r="A14418" s="458">
        <v>44369</v>
      </c>
      <c r="B14418" s="81" t="s">
        <v>50</v>
      </c>
      <c r="C14418" s="116" t="s">
        <v>365</v>
      </c>
      <c r="D14418" s="459">
        <v>5</v>
      </c>
      <c r="E14418" s="81"/>
    </row>
    <row r="14419" spans="1:5" x14ac:dyDescent="0.25">
      <c r="A14419" s="458">
        <v>44369</v>
      </c>
      <c r="B14419" s="81" t="s">
        <v>27</v>
      </c>
      <c r="C14419" s="116" t="s">
        <v>1252</v>
      </c>
      <c r="D14419" s="459">
        <v>1</v>
      </c>
      <c r="E14419" s="81"/>
    </row>
    <row r="14420" spans="1:5" x14ac:dyDescent="0.25">
      <c r="A14420" s="458">
        <v>44369</v>
      </c>
      <c r="B14420" s="81" t="s">
        <v>27</v>
      </c>
      <c r="C14420" s="116" t="s">
        <v>233</v>
      </c>
      <c r="D14420" s="459">
        <v>5</v>
      </c>
      <c r="E14420" s="81"/>
    </row>
    <row r="14421" spans="1:5" x14ac:dyDescent="0.25">
      <c r="A14421" s="458">
        <v>44369</v>
      </c>
      <c r="B14421" s="81" t="s">
        <v>27</v>
      </c>
      <c r="C14421" s="116" t="s">
        <v>1254</v>
      </c>
      <c r="D14421" s="459">
        <v>1</v>
      </c>
      <c r="E14421" s="81"/>
    </row>
    <row r="14422" spans="1:5" x14ac:dyDescent="0.25">
      <c r="A14422" s="458">
        <v>44369</v>
      </c>
      <c r="B14422" s="81" t="s">
        <v>27</v>
      </c>
      <c r="C14422" s="116" t="s">
        <v>43</v>
      </c>
      <c r="D14422" s="459">
        <v>10</v>
      </c>
      <c r="E14422" s="81"/>
    </row>
    <row r="14423" spans="1:5" x14ac:dyDescent="0.25">
      <c r="A14423" s="458">
        <v>44369</v>
      </c>
      <c r="B14423" s="81" t="s">
        <v>51</v>
      </c>
      <c r="C14423" s="116" t="s">
        <v>51</v>
      </c>
      <c r="D14423" s="459">
        <v>20</v>
      </c>
      <c r="E14423" s="81"/>
    </row>
    <row r="14424" spans="1:5" x14ac:dyDescent="0.25">
      <c r="A14424" s="458">
        <v>44369</v>
      </c>
      <c r="B14424" s="81" t="s">
        <v>10</v>
      </c>
      <c r="C14424" s="116" t="s">
        <v>10</v>
      </c>
      <c r="D14424" s="459">
        <v>0</v>
      </c>
      <c r="E14424" s="81"/>
    </row>
    <row r="14425" spans="1:5" x14ac:dyDescent="0.25">
      <c r="A14425" s="458">
        <v>44370</v>
      </c>
      <c r="B14425" s="81" t="s">
        <v>14</v>
      </c>
      <c r="C14425" s="116" t="s">
        <v>14</v>
      </c>
      <c r="D14425" s="459">
        <v>8</v>
      </c>
      <c r="E14425" s="81"/>
    </row>
    <row r="14426" spans="1:5" x14ac:dyDescent="0.25">
      <c r="A14426" s="458">
        <v>44370</v>
      </c>
      <c r="B14426" s="81" t="s">
        <v>14</v>
      </c>
      <c r="C14426" s="116" t="s">
        <v>1020</v>
      </c>
      <c r="D14426" s="459">
        <v>1</v>
      </c>
      <c r="E14426" s="81"/>
    </row>
    <row r="14427" spans="1:5" x14ac:dyDescent="0.25">
      <c r="A14427" s="458">
        <v>44370</v>
      </c>
      <c r="B14427" s="81" t="s">
        <v>14</v>
      </c>
      <c r="C14427" s="116" t="s">
        <v>16</v>
      </c>
      <c r="D14427" s="459">
        <v>4</v>
      </c>
      <c r="E14427" s="81"/>
    </row>
    <row r="14428" spans="1:5" x14ac:dyDescent="0.25">
      <c r="A14428" s="458">
        <v>44370</v>
      </c>
      <c r="B14428" s="81" t="s">
        <v>14</v>
      </c>
      <c r="C14428" s="116" t="s">
        <v>84</v>
      </c>
      <c r="D14428" s="459">
        <v>21</v>
      </c>
      <c r="E14428" s="81"/>
    </row>
    <row r="14429" spans="1:5" x14ac:dyDescent="0.25">
      <c r="A14429" s="458">
        <v>44370</v>
      </c>
      <c r="B14429" s="81" t="s">
        <v>20</v>
      </c>
      <c r="C14429" s="116" t="s">
        <v>20</v>
      </c>
      <c r="D14429" s="459">
        <v>80</v>
      </c>
      <c r="E14429" s="81"/>
    </row>
    <row r="14430" spans="1:5" x14ac:dyDescent="0.25">
      <c r="A14430" s="458">
        <v>44370</v>
      </c>
      <c r="B14430" s="81" t="s">
        <v>20</v>
      </c>
      <c r="C14430" s="116" t="s">
        <v>363</v>
      </c>
      <c r="D14430" s="459">
        <v>1</v>
      </c>
      <c r="E14430" s="81"/>
    </row>
    <row r="14431" spans="1:5" x14ac:dyDescent="0.25">
      <c r="A14431" s="458">
        <v>44370</v>
      </c>
      <c r="B14431" s="81" t="s">
        <v>20</v>
      </c>
      <c r="C14431" s="116" t="s">
        <v>648</v>
      </c>
      <c r="D14431" s="459">
        <v>4</v>
      </c>
      <c r="E14431" s="81"/>
    </row>
    <row r="14432" spans="1:5" x14ac:dyDescent="0.25">
      <c r="A14432" s="458">
        <v>44370</v>
      </c>
      <c r="B14432" s="81" t="s">
        <v>13</v>
      </c>
      <c r="C14432" s="116" t="s">
        <v>1161</v>
      </c>
      <c r="D14432" s="459">
        <v>1</v>
      </c>
      <c r="E14432" s="81"/>
    </row>
    <row r="14433" spans="1:5" x14ac:dyDescent="0.25">
      <c r="A14433" s="458">
        <v>44370</v>
      </c>
      <c r="B14433" s="81" t="s">
        <v>13</v>
      </c>
      <c r="C14433" s="116" t="s">
        <v>13</v>
      </c>
      <c r="D14433" s="459">
        <v>12</v>
      </c>
      <c r="E14433" s="81"/>
    </row>
    <row r="14434" spans="1:5" x14ac:dyDescent="0.25">
      <c r="A14434" s="458">
        <v>44370</v>
      </c>
      <c r="B14434" s="81" t="s">
        <v>13</v>
      </c>
      <c r="C14434" s="116" t="s">
        <v>1165</v>
      </c>
      <c r="D14434" s="459">
        <v>3</v>
      </c>
      <c r="E14434" s="81"/>
    </row>
    <row r="14435" spans="1:5" x14ac:dyDescent="0.25">
      <c r="A14435" s="458">
        <v>44370</v>
      </c>
      <c r="B14435" s="81" t="s">
        <v>13</v>
      </c>
      <c r="C14435" s="116" t="s">
        <v>1167</v>
      </c>
      <c r="D14435" s="459">
        <v>5</v>
      </c>
      <c r="E14435" s="81"/>
    </row>
    <row r="14436" spans="1:5" x14ac:dyDescent="0.25">
      <c r="A14436" s="458">
        <v>44370</v>
      </c>
      <c r="B14436" s="81" t="s">
        <v>24</v>
      </c>
      <c r="C14436" s="116" t="s">
        <v>23</v>
      </c>
      <c r="D14436" s="459">
        <v>12</v>
      </c>
      <c r="E14436" s="81"/>
    </row>
    <row r="14437" spans="1:5" x14ac:dyDescent="0.25">
      <c r="A14437" s="458">
        <v>44370</v>
      </c>
      <c r="B14437" s="81" t="s">
        <v>24</v>
      </c>
      <c r="C14437" s="116" t="s">
        <v>24</v>
      </c>
      <c r="D14437" s="459">
        <v>1</v>
      </c>
      <c r="E14437" s="81"/>
    </row>
    <row r="14438" spans="1:5" x14ac:dyDescent="0.25">
      <c r="A14438" s="458">
        <v>44370</v>
      </c>
      <c r="B14438" s="81" t="s">
        <v>47</v>
      </c>
      <c r="C14438" s="116" t="s">
        <v>1033</v>
      </c>
      <c r="D14438" s="459">
        <v>3</v>
      </c>
      <c r="E14438" s="81"/>
    </row>
    <row r="14439" spans="1:5" x14ac:dyDescent="0.25">
      <c r="A14439" s="458">
        <v>44370</v>
      </c>
      <c r="B14439" s="81" t="s">
        <v>47</v>
      </c>
      <c r="C14439" s="116" t="s">
        <v>47</v>
      </c>
      <c r="D14439" s="459">
        <v>11</v>
      </c>
      <c r="E14439" s="81"/>
    </row>
    <row r="14440" spans="1:5" x14ac:dyDescent="0.25">
      <c r="A14440" s="458">
        <v>44370</v>
      </c>
      <c r="B14440" s="81" t="s">
        <v>47</v>
      </c>
      <c r="C14440" s="116" t="s">
        <v>1042</v>
      </c>
      <c r="D14440" s="459">
        <v>2</v>
      </c>
      <c r="E14440" s="81"/>
    </row>
    <row r="14441" spans="1:5" x14ac:dyDescent="0.25">
      <c r="A14441" s="458">
        <v>44370</v>
      </c>
      <c r="B14441" s="81" t="s">
        <v>47</v>
      </c>
      <c r="C14441" s="116" t="s">
        <v>906</v>
      </c>
      <c r="D14441" s="459">
        <v>2</v>
      </c>
      <c r="E14441" s="81"/>
    </row>
    <row r="14442" spans="1:5" x14ac:dyDescent="0.25">
      <c r="A14442" s="458">
        <v>44370</v>
      </c>
      <c r="B14442" s="81" t="s">
        <v>48</v>
      </c>
      <c r="C14442" s="116" t="s">
        <v>1380</v>
      </c>
      <c r="D14442" s="459">
        <v>11</v>
      </c>
      <c r="E14442" s="81"/>
    </row>
    <row r="14443" spans="1:5" x14ac:dyDescent="0.25">
      <c r="A14443" s="458">
        <v>44370</v>
      </c>
      <c r="B14443" s="81" t="s">
        <v>7</v>
      </c>
      <c r="C14443" s="116" t="s">
        <v>1191</v>
      </c>
      <c r="D14443" s="459">
        <v>2</v>
      </c>
      <c r="E14443" s="81"/>
    </row>
    <row r="14444" spans="1:5" x14ac:dyDescent="0.25">
      <c r="A14444" s="458">
        <v>44370</v>
      </c>
      <c r="B14444" s="81" t="s">
        <v>7</v>
      </c>
      <c r="C14444" s="116" t="s">
        <v>7</v>
      </c>
      <c r="D14444" s="459">
        <v>27</v>
      </c>
      <c r="E14444" s="81"/>
    </row>
    <row r="14445" spans="1:5" x14ac:dyDescent="0.25">
      <c r="A14445" s="458">
        <v>44370</v>
      </c>
      <c r="B14445" s="81" t="s">
        <v>9</v>
      </c>
      <c r="C14445" s="81" t="s">
        <v>9</v>
      </c>
      <c r="D14445" s="459">
        <v>81</v>
      </c>
      <c r="E14445" s="81"/>
    </row>
    <row r="14446" spans="1:5" x14ac:dyDescent="0.25">
      <c r="A14446" s="458">
        <v>44370</v>
      </c>
      <c r="B14446" s="81" t="s">
        <v>9</v>
      </c>
      <c r="C14446" s="116" t="s">
        <v>17</v>
      </c>
      <c r="D14446" s="459">
        <v>6</v>
      </c>
      <c r="E14446" s="81"/>
    </row>
    <row r="14447" spans="1:5" x14ac:dyDescent="0.25">
      <c r="A14447" s="458">
        <v>44370</v>
      </c>
      <c r="B14447" s="81" t="s">
        <v>9</v>
      </c>
      <c r="C14447" s="116" t="s">
        <v>1202</v>
      </c>
      <c r="D14447" s="459">
        <v>2</v>
      </c>
      <c r="E14447" s="81"/>
    </row>
    <row r="14448" spans="1:5" x14ac:dyDescent="0.25">
      <c r="A14448" s="458">
        <v>44370</v>
      </c>
      <c r="B14448" s="81" t="s">
        <v>9</v>
      </c>
      <c r="C14448" s="116" t="s">
        <v>143</v>
      </c>
      <c r="D14448" s="459">
        <v>5</v>
      </c>
      <c r="E14448" s="81"/>
    </row>
    <row r="14449" spans="1:5" x14ac:dyDescent="0.25">
      <c r="A14449" s="458">
        <v>44370</v>
      </c>
      <c r="B14449" s="81" t="s">
        <v>15</v>
      </c>
      <c r="C14449" s="116" t="s">
        <v>1139</v>
      </c>
      <c r="D14449" s="459">
        <v>1</v>
      </c>
      <c r="E14449" s="81"/>
    </row>
    <row r="14450" spans="1:5" x14ac:dyDescent="0.25">
      <c r="A14450" s="458">
        <v>44370</v>
      </c>
      <c r="B14450" s="81" t="s">
        <v>15</v>
      </c>
      <c r="C14450" s="116" t="s">
        <v>283</v>
      </c>
      <c r="D14450" s="459">
        <v>2</v>
      </c>
      <c r="E14450" s="81"/>
    </row>
    <row r="14451" spans="1:5" x14ac:dyDescent="0.25">
      <c r="A14451" s="458">
        <v>44370</v>
      </c>
      <c r="B14451" s="81" t="s">
        <v>11</v>
      </c>
      <c r="C14451" s="116" t="s">
        <v>64</v>
      </c>
      <c r="D14451" s="459">
        <v>3</v>
      </c>
      <c r="E14451" s="81"/>
    </row>
    <row r="14452" spans="1:5" x14ac:dyDescent="0.25">
      <c r="A14452" s="458">
        <v>44370</v>
      </c>
      <c r="B14452" s="81" t="s">
        <v>11</v>
      </c>
      <c r="C14452" s="116" t="s">
        <v>333</v>
      </c>
      <c r="D14452" s="459">
        <v>8</v>
      </c>
      <c r="E14452" s="81"/>
    </row>
    <row r="14453" spans="1:5" x14ac:dyDescent="0.25">
      <c r="A14453" s="458">
        <v>44370</v>
      </c>
      <c r="B14453" s="81" t="s">
        <v>11</v>
      </c>
      <c r="C14453" s="116" t="s">
        <v>11</v>
      </c>
      <c r="D14453" s="459">
        <v>19</v>
      </c>
      <c r="E14453" s="81"/>
    </row>
    <row r="14454" spans="1:5" x14ac:dyDescent="0.25">
      <c r="A14454" s="458">
        <v>44370</v>
      </c>
      <c r="B14454" s="81" t="s">
        <v>11</v>
      </c>
      <c r="C14454" s="116" t="s">
        <v>1019</v>
      </c>
      <c r="D14454" s="459">
        <v>1</v>
      </c>
      <c r="E14454" s="81"/>
    </row>
    <row r="14455" spans="1:5" x14ac:dyDescent="0.25">
      <c r="A14455" s="458">
        <v>44370</v>
      </c>
      <c r="B14455" s="81" t="s">
        <v>11</v>
      </c>
      <c r="C14455" s="116" t="s">
        <v>752</v>
      </c>
      <c r="D14455" s="459">
        <v>3</v>
      </c>
      <c r="E14455" s="81"/>
    </row>
    <row r="14456" spans="1:5" x14ac:dyDescent="0.25">
      <c r="A14456" s="458">
        <v>44370</v>
      </c>
      <c r="B14456" s="81" t="s">
        <v>11</v>
      </c>
      <c r="C14456" s="116" t="s">
        <v>133</v>
      </c>
      <c r="D14456" s="459">
        <v>1</v>
      </c>
      <c r="E14456" s="81"/>
    </row>
    <row r="14457" spans="1:5" x14ac:dyDescent="0.25">
      <c r="A14457" s="458">
        <v>44370</v>
      </c>
      <c r="B14457" s="81" t="s">
        <v>12</v>
      </c>
      <c r="C14457" s="116" t="s">
        <v>1223</v>
      </c>
      <c r="D14457" s="459">
        <v>1</v>
      </c>
      <c r="E14457" s="81"/>
    </row>
    <row r="14458" spans="1:5" x14ac:dyDescent="0.25">
      <c r="A14458" s="458">
        <v>44370</v>
      </c>
      <c r="B14458" s="81" t="s">
        <v>12</v>
      </c>
      <c r="C14458" s="116" t="s">
        <v>12</v>
      </c>
      <c r="D14458" s="459">
        <v>2</v>
      </c>
      <c r="E14458" s="81"/>
    </row>
    <row r="14459" spans="1:5" x14ac:dyDescent="0.25">
      <c r="A14459" s="458">
        <v>44370</v>
      </c>
      <c r="B14459" s="81" t="s">
        <v>8</v>
      </c>
      <c r="C14459" s="116" t="s">
        <v>1226</v>
      </c>
      <c r="D14459" s="459">
        <v>1</v>
      </c>
      <c r="E14459" s="81"/>
    </row>
    <row r="14460" spans="1:5" x14ac:dyDescent="0.25">
      <c r="A14460" s="458">
        <v>44370</v>
      </c>
      <c r="B14460" s="81" t="s">
        <v>8</v>
      </c>
      <c r="C14460" s="116" t="s">
        <v>72</v>
      </c>
      <c r="D14460" s="459">
        <v>1</v>
      </c>
      <c r="E14460" s="81"/>
    </row>
    <row r="14461" spans="1:5" x14ac:dyDescent="0.25">
      <c r="A14461" s="458">
        <v>44370</v>
      </c>
      <c r="B14461" s="81" t="s">
        <v>8</v>
      </c>
      <c r="C14461" s="116" t="s">
        <v>1232</v>
      </c>
      <c r="D14461" s="459">
        <v>2</v>
      </c>
      <c r="E14461" s="81"/>
    </row>
    <row r="14462" spans="1:5" x14ac:dyDescent="0.25">
      <c r="A14462" s="458">
        <v>44370</v>
      </c>
      <c r="B14462" s="81" t="s">
        <v>8</v>
      </c>
      <c r="C14462" s="116" t="s">
        <v>58</v>
      </c>
      <c r="D14462" s="459">
        <v>2</v>
      </c>
      <c r="E14462" s="81"/>
    </row>
    <row r="14463" spans="1:5" x14ac:dyDescent="0.25">
      <c r="A14463" s="458">
        <v>44370</v>
      </c>
      <c r="B14463" s="81" t="s">
        <v>8</v>
      </c>
      <c r="C14463" s="116" t="s">
        <v>140</v>
      </c>
      <c r="D14463" s="459">
        <v>2</v>
      </c>
      <c r="E14463" s="81"/>
    </row>
    <row r="14464" spans="1:5" x14ac:dyDescent="0.25">
      <c r="A14464" s="458">
        <v>44370</v>
      </c>
      <c r="B14464" s="81" t="s">
        <v>8</v>
      </c>
      <c r="C14464" s="116" t="s">
        <v>132</v>
      </c>
      <c r="D14464" s="459">
        <v>2</v>
      </c>
      <c r="E14464" s="81"/>
    </row>
    <row r="14465" spans="1:5" x14ac:dyDescent="0.25">
      <c r="A14465" s="458">
        <v>44370</v>
      </c>
      <c r="B14465" s="81" t="s">
        <v>8</v>
      </c>
      <c r="C14465" s="116" t="s">
        <v>40</v>
      </c>
      <c r="D14465" s="459">
        <v>4</v>
      </c>
      <c r="E14465" s="81"/>
    </row>
    <row r="14466" spans="1:5" x14ac:dyDescent="0.25">
      <c r="A14466" s="458">
        <v>44370</v>
      </c>
      <c r="B14466" s="81" t="s">
        <v>8</v>
      </c>
      <c r="C14466" s="116" t="s">
        <v>8</v>
      </c>
      <c r="D14466" s="459">
        <v>128</v>
      </c>
      <c r="E14466" s="81"/>
    </row>
    <row r="14467" spans="1:5" x14ac:dyDescent="0.25">
      <c r="A14467" s="458">
        <v>44370</v>
      </c>
      <c r="B14467" s="81" t="s">
        <v>8</v>
      </c>
      <c r="C14467" s="116" t="s">
        <v>31</v>
      </c>
      <c r="D14467" s="459">
        <v>10</v>
      </c>
      <c r="E14467" s="81"/>
    </row>
    <row r="14468" spans="1:5" x14ac:dyDescent="0.25">
      <c r="A14468" s="458">
        <v>44370</v>
      </c>
      <c r="B14468" s="81" t="s">
        <v>8</v>
      </c>
      <c r="C14468" s="116" t="s">
        <v>110</v>
      </c>
      <c r="D14468" s="459">
        <v>2</v>
      </c>
      <c r="E14468" s="81"/>
    </row>
    <row r="14469" spans="1:5" x14ac:dyDescent="0.25">
      <c r="A14469" s="458">
        <v>44370</v>
      </c>
      <c r="B14469" s="81" t="s">
        <v>49</v>
      </c>
      <c r="C14469" s="116" t="s">
        <v>49</v>
      </c>
      <c r="D14469" s="459">
        <v>3</v>
      </c>
      <c r="E14469" s="81"/>
    </row>
    <row r="14470" spans="1:5" x14ac:dyDescent="0.25">
      <c r="A14470" s="458">
        <v>44370</v>
      </c>
      <c r="B14470" s="81" t="s">
        <v>50</v>
      </c>
      <c r="C14470" s="116" t="s">
        <v>1250</v>
      </c>
      <c r="D14470" s="459">
        <v>4</v>
      </c>
      <c r="E14470" s="81"/>
    </row>
    <row r="14471" spans="1:5" x14ac:dyDescent="0.25">
      <c r="A14471" s="458">
        <v>44370</v>
      </c>
      <c r="B14471" s="81" t="s">
        <v>50</v>
      </c>
      <c r="C14471" s="116" t="s">
        <v>1140</v>
      </c>
      <c r="D14471" s="459">
        <v>2</v>
      </c>
      <c r="E14471" s="81"/>
    </row>
    <row r="14472" spans="1:5" x14ac:dyDescent="0.25">
      <c r="A14472" s="458">
        <v>44370</v>
      </c>
      <c r="B14472" s="81" t="s">
        <v>50</v>
      </c>
      <c r="C14472" s="116" t="s">
        <v>365</v>
      </c>
      <c r="D14472" s="459">
        <v>13</v>
      </c>
      <c r="E14472" s="81"/>
    </row>
    <row r="14473" spans="1:5" x14ac:dyDescent="0.25">
      <c r="A14473" s="458">
        <v>44370</v>
      </c>
      <c r="B14473" s="81" t="s">
        <v>27</v>
      </c>
      <c r="C14473" s="116" t="s">
        <v>139</v>
      </c>
      <c r="D14473" s="459">
        <v>5</v>
      </c>
      <c r="E14473" s="81"/>
    </row>
    <row r="14474" spans="1:5" x14ac:dyDescent="0.25">
      <c r="A14474" s="458">
        <v>44370</v>
      </c>
      <c r="B14474" s="81" t="s">
        <v>27</v>
      </c>
      <c r="C14474" s="116" t="s">
        <v>43</v>
      </c>
      <c r="D14474" s="459">
        <v>31</v>
      </c>
      <c r="E14474" s="81"/>
    </row>
    <row r="14475" spans="1:5" x14ac:dyDescent="0.25">
      <c r="A14475" s="458">
        <v>44370</v>
      </c>
      <c r="B14475" s="81" t="s">
        <v>27</v>
      </c>
      <c r="C14475" s="116" t="s">
        <v>921</v>
      </c>
      <c r="D14475" s="459">
        <v>2</v>
      </c>
      <c r="E14475" s="81"/>
    </row>
    <row r="14476" spans="1:5" x14ac:dyDescent="0.25">
      <c r="A14476" s="458">
        <v>44370</v>
      </c>
      <c r="B14476" s="81" t="s">
        <v>27</v>
      </c>
      <c r="C14476" s="116" t="s">
        <v>928</v>
      </c>
      <c r="D14476" s="459">
        <v>1</v>
      </c>
      <c r="E14476" s="81"/>
    </row>
    <row r="14477" spans="1:5" x14ac:dyDescent="0.25">
      <c r="A14477" s="458">
        <v>44370</v>
      </c>
      <c r="B14477" s="81" t="s">
        <v>27</v>
      </c>
      <c r="C14477" s="116" t="s">
        <v>707</v>
      </c>
      <c r="D14477" s="459">
        <v>1</v>
      </c>
      <c r="E14477" s="81"/>
    </row>
    <row r="14478" spans="1:5" x14ac:dyDescent="0.25">
      <c r="A14478" s="458">
        <v>44370</v>
      </c>
      <c r="B14478" s="81" t="s">
        <v>51</v>
      </c>
      <c r="C14478" s="116" t="s">
        <v>747</v>
      </c>
      <c r="D14478" s="459">
        <v>2</v>
      </c>
      <c r="E14478" s="81"/>
    </row>
    <row r="14479" spans="1:5" x14ac:dyDescent="0.25">
      <c r="A14479" s="458">
        <v>44370</v>
      </c>
      <c r="B14479" s="81" t="s">
        <v>51</v>
      </c>
      <c r="C14479" s="116" t="s">
        <v>51</v>
      </c>
      <c r="D14479" s="459">
        <v>17</v>
      </c>
      <c r="E14479" s="81"/>
    </row>
    <row r="14480" spans="1:5" x14ac:dyDescent="0.25">
      <c r="A14480" s="458">
        <v>44370</v>
      </c>
      <c r="B14480" s="81" t="s">
        <v>10</v>
      </c>
      <c r="C14480" s="116" t="s">
        <v>1027</v>
      </c>
      <c r="D14480" s="459">
        <v>2</v>
      </c>
      <c r="E14480" s="81"/>
    </row>
    <row r="14481" spans="1:5" x14ac:dyDescent="0.25">
      <c r="A14481" s="458">
        <v>44370</v>
      </c>
      <c r="B14481" s="81" t="s">
        <v>10</v>
      </c>
      <c r="C14481" s="116" t="s">
        <v>340</v>
      </c>
      <c r="D14481" s="459">
        <v>6</v>
      </c>
      <c r="E14481" s="81"/>
    </row>
    <row r="14482" spans="1:5" x14ac:dyDescent="0.25">
      <c r="A14482" s="458">
        <v>44370</v>
      </c>
      <c r="B14482" s="81" t="s">
        <v>10</v>
      </c>
      <c r="C14482" s="116" t="s">
        <v>1259</v>
      </c>
      <c r="D14482" s="459">
        <v>3</v>
      </c>
      <c r="E14482" s="81"/>
    </row>
    <row r="14483" spans="1:5" x14ac:dyDescent="0.25">
      <c r="A14483" s="458">
        <v>44370</v>
      </c>
      <c r="B14483" s="81" t="s">
        <v>10</v>
      </c>
      <c r="C14483" s="116" t="s">
        <v>10</v>
      </c>
      <c r="D14483" s="459">
        <v>35</v>
      </c>
      <c r="E14483" s="81"/>
    </row>
    <row r="14484" spans="1:5" x14ac:dyDescent="0.25">
      <c r="A14484" s="458">
        <v>44371</v>
      </c>
      <c r="B14484" s="81" t="s">
        <v>14</v>
      </c>
      <c r="C14484" s="116" t="s">
        <v>14</v>
      </c>
      <c r="D14484" s="459">
        <v>3</v>
      </c>
      <c r="E14484" s="81"/>
    </row>
    <row r="14485" spans="1:5" x14ac:dyDescent="0.25">
      <c r="A14485" s="458">
        <v>44371</v>
      </c>
      <c r="B14485" s="81" t="s">
        <v>14</v>
      </c>
      <c r="C14485" s="116" t="s">
        <v>16</v>
      </c>
      <c r="D14485" s="459">
        <v>5</v>
      </c>
      <c r="E14485" s="81"/>
    </row>
    <row r="14486" spans="1:5" x14ac:dyDescent="0.25">
      <c r="A14486" s="458">
        <v>44371</v>
      </c>
      <c r="B14486" s="81" t="s">
        <v>14</v>
      </c>
      <c r="C14486" s="116" t="s">
        <v>794</v>
      </c>
      <c r="D14486" s="459">
        <v>1</v>
      </c>
      <c r="E14486" s="81"/>
    </row>
    <row r="14487" spans="1:5" x14ac:dyDescent="0.25">
      <c r="A14487" s="458">
        <v>44371</v>
      </c>
      <c r="B14487" s="81" t="s">
        <v>14</v>
      </c>
      <c r="C14487" s="116" t="s">
        <v>84</v>
      </c>
      <c r="D14487" s="459">
        <v>8</v>
      </c>
      <c r="E14487" s="81"/>
    </row>
    <row r="14488" spans="1:5" x14ac:dyDescent="0.25">
      <c r="A14488" s="458">
        <v>44371</v>
      </c>
      <c r="B14488" s="81" t="s">
        <v>20</v>
      </c>
      <c r="C14488" s="116" t="s">
        <v>1004</v>
      </c>
      <c r="D14488" s="459">
        <v>1</v>
      </c>
      <c r="E14488" s="81"/>
    </row>
    <row r="14489" spans="1:5" x14ac:dyDescent="0.25">
      <c r="A14489" s="458">
        <v>44371</v>
      </c>
      <c r="B14489" s="81" t="s">
        <v>20</v>
      </c>
      <c r="C14489" s="116" t="s">
        <v>1151</v>
      </c>
      <c r="D14489" s="459">
        <v>3</v>
      </c>
      <c r="E14489" s="81"/>
    </row>
    <row r="14490" spans="1:5" x14ac:dyDescent="0.25">
      <c r="A14490" s="458">
        <v>44371</v>
      </c>
      <c r="B14490" s="81" t="s">
        <v>20</v>
      </c>
      <c r="C14490" s="116" t="s">
        <v>1152</v>
      </c>
      <c r="D14490" s="459">
        <v>1</v>
      </c>
      <c r="E14490" s="81"/>
    </row>
    <row r="14491" spans="1:5" x14ac:dyDescent="0.25">
      <c r="A14491" s="458">
        <v>44371</v>
      </c>
      <c r="B14491" s="81" t="s">
        <v>20</v>
      </c>
      <c r="C14491" s="116" t="s">
        <v>20</v>
      </c>
      <c r="D14491" s="459">
        <v>137</v>
      </c>
      <c r="E14491" s="81"/>
    </row>
    <row r="14492" spans="1:5" x14ac:dyDescent="0.25">
      <c r="A14492" s="458">
        <v>44371</v>
      </c>
      <c r="B14492" s="81" t="s">
        <v>20</v>
      </c>
      <c r="C14492" s="116" t="s">
        <v>363</v>
      </c>
      <c r="D14492" s="459">
        <v>3</v>
      </c>
      <c r="E14492" s="81"/>
    </row>
    <row r="14493" spans="1:5" x14ac:dyDescent="0.25">
      <c r="A14493" s="458">
        <v>44371</v>
      </c>
      <c r="B14493" s="81" t="s">
        <v>20</v>
      </c>
      <c r="C14493" s="116" t="s">
        <v>648</v>
      </c>
      <c r="D14493" s="459">
        <v>1</v>
      </c>
      <c r="E14493" s="81"/>
    </row>
    <row r="14494" spans="1:5" x14ac:dyDescent="0.25">
      <c r="A14494" s="458">
        <v>44371</v>
      </c>
      <c r="B14494" s="81" t="s">
        <v>20</v>
      </c>
      <c r="C14494" s="116" t="s">
        <v>709</v>
      </c>
      <c r="D14494" s="459">
        <v>1</v>
      </c>
      <c r="E14494" s="81"/>
    </row>
    <row r="14495" spans="1:5" x14ac:dyDescent="0.25">
      <c r="A14495" s="458">
        <v>44371</v>
      </c>
      <c r="B14495" s="81" t="s">
        <v>13</v>
      </c>
      <c r="C14495" s="116" t="s">
        <v>13</v>
      </c>
      <c r="D14495" s="459">
        <v>13</v>
      </c>
      <c r="E14495" s="81"/>
    </row>
    <row r="14496" spans="1:5" x14ac:dyDescent="0.25">
      <c r="A14496" s="458">
        <v>44371</v>
      </c>
      <c r="B14496" s="81" t="s">
        <v>13</v>
      </c>
      <c r="C14496" s="116" t="s">
        <v>1165</v>
      </c>
      <c r="D14496" s="459">
        <v>3</v>
      </c>
      <c r="E14496" s="81"/>
    </row>
    <row r="14497" spans="1:5" x14ac:dyDescent="0.25">
      <c r="A14497" s="458">
        <v>44371</v>
      </c>
      <c r="B14497" s="81" t="s">
        <v>13</v>
      </c>
      <c r="C14497" s="116" t="s">
        <v>1167</v>
      </c>
      <c r="D14497" s="459">
        <v>3</v>
      </c>
      <c r="E14497" s="81"/>
    </row>
    <row r="14498" spans="1:5" x14ac:dyDescent="0.25">
      <c r="A14498" s="458">
        <v>44371</v>
      </c>
      <c r="B14498" s="81" t="s">
        <v>24</v>
      </c>
      <c r="C14498" s="116" t="s">
        <v>23</v>
      </c>
      <c r="D14498" s="459">
        <v>14</v>
      </c>
      <c r="E14498" s="81"/>
    </row>
    <row r="14499" spans="1:5" x14ac:dyDescent="0.25">
      <c r="A14499" s="458">
        <v>44371</v>
      </c>
      <c r="B14499" s="81" t="s">
        <v>24</v>
      </c>
      <c r="C14499" s="116" t="s">
        <v>24</v>
      </c>
      <c r="D14499" s="459">
        <v>5</v>
      </c>
      <c r="E14499" s="81"/>
    </row>
    <row r="14500" spans="1:5" x14ac:dyDescent="0.25">
      <c r="A14500" s="458">
        <v>44371</v>
      </c>
      <c r="B14500" s="81" t="s">
        <v>24</v>
      </c>
      <c r="C14500" s="116" t="s">
        <v>37</v>
      </c>
      <c r="D14500" s="459">
        <v>2</v>
      </c>
      <c r="E14500" s="81"/>
    </row>
    <row r="14501" spans="1:5" x14ac:dyDescent="0.25">
      <c r="A14501" s="458">
        <v>44371</v>
      </c>
      <c r="B14501" s="81" t="s">
        <v>24</v>
      </c>
      <c r="C14501" s="116" t="s">
        <v>36</v>
      </c>
      <c r="D14501" s="459">
        <v>4</v>
      </c>
      <c r="E14501" s="81"/>
    </row>
    <row r="14502" spans="1:5" x14ac:dyDescent="0.25">
      <c r="A14502" s="458">
        <v>44371</v>
      </c>
      <c r="B14502" s="81" t="s">
        <v>47</v>
      </c>
      <c r="C14502" s="116" t="s">
        <v>1183</v>
      </c>
      <c r="D14502" s="459">
        <v>1</v>
      </c>
      <c r="E14502" s="81"/>
    </row>
    <row r="14503" spans="1:5" x14ac:dyDescent="0.25">
      <c r="A14503" s="458">
        <v>44371</v>
      </c>
      <c r="B14503" s="81" t="s">
        <v>47</v>
      </c>
      <c r="C14503" s="116" t="s">
        <v>47</v>
      </c>
      <c r="D14503" s="459">
        <v>13</v>
      </c>
      <c r="E14503" s="81"/>
    </row>
    <row r="14504" spans="1:5" x14ac:dyDescent="0.25">
      <c r="A14504" s="458">
        <v>44371</v>
      </c>
      <c r="B14504" s="81" t="s">
        <v>47</v>
      </c>
      <c r="C14504" s="116" t="s">
        <v>906</v>
      </c>
      <c r="D14504" s="459">
        <v>3</v>
      </c>
      <c r="E14504" s="81"/>
    </row>
    <row r="14505" spans="1:5" x14ac:dyDescent="0.25">
      <c r="A14505" s="458">
        <v>44371</v>
      </c>
      <c r="B14505" s="81" t="s">
        <v>48</v>
      </c>
      <c r="C14505" s="116" t="s">
        <v>1380</v>
      </c>
      <c r="D14505" s="459">
        <v>5</v>
      </c>
      <c r="E14505" s="81"/>
    </row>
    <row r="14506" spans="1:5" x14ac:dyDescent="0.25">
      <c r="A14506" s="458">
        <v>44371</v>
      </c>
      <c r="B14506" s="81" t="s">
        <v>7</v>
      </c>
      <c r="C14506" s="116" t="s">
        <v>1191</v>
      </c>
      <c r="D14506" s="459">
        <v>3</v>
      </c>
      <c r="E14506" s="81"/>
    </row>
    <row r="14507" spans="1:5" x14ac:dyDescent="0.25">
      <c r="A14507" s="458">
        <v>44371</v>
      </c>
      <c r="B14507" s="81" t="s">
        <v>7</v>
      </c>
      <c r="C14507" s="116" t="s">
        <v>7</v>
      </c>
      <c r="D14507" s="459">
        <v>38</v>
      </c>
      <c r="E14507" s="81"/>
    </row>
    <row r="14508" spans="1:5" x14ac:dyDescent="0.25">
      <c r="A14508" s="458">
        <v>44371</v>
      </c>
      <c r="B14508" s="81" t="s">
        <v>9</v>
      </c>
      <c r="C14508" s="116" t="s">
        <v>1196</v>
      </c>
      <c r="D14508" s="459">
        <v>2</v>
      </c>
      <c r="E14508" s="81"/>
    </row>
    <row r="14509" spans="1:5" x14ac:dyDescent="0.25">
      <c r="A14509" s="458">
        <v>44371</v>
      </c>
      <c r="B14509" s="81" t="s">
        <v>9</v>
      </c>
      <c r="C14509" s="116" t="s">
        <v>362</v>
      </c>
      <c r="D14509" s="459">
        <v>2</v>
      </c>
      <c r="E14509" s="81"/>
    </row>
    <row r="14510" spans="1:5" x14ac:dyDescent="0.25">
      <c r="A14510" s="458">
        <v>44371</v>
      </c>
      <c r="B14510" s="81" t="s">
        <v>9</v>
      </c>
      <c r="C14510" s="116" t="s">
        <v>9</v>
      </c>
      <c r="D14510" s="459">
        <v>103</v>
      </c>
      <c r="E14510" s="81"/>
    </row>
    <row r="14511" spans="1:5" x14ac:dyDescent="0.25">
      <c r="A14511" s="458">
        <v>44371</v>
      </c>
      <c r="B14511" s="81" t="s">
        <v>9</v>
      </c>
      <c r="C14511" s="116" t="s">
        <v>17</v>
      </c>
      <c r="D14511" s="459">
        <v>10</v>
      </c>
      <c r="E14511" s="81"/>
    </row>
    <row r="14512" spans="1:5" x14ac:dyDescent="0.25">
      <c r="A14512" s="458">
        <v>44371</v>
      </c>
      <c r="B14512" s="81" t="s">
        <v>9</v>
      </c>
      <c r="C14512" s="116" t="s">
        <v>933</v>
      </c>
      <c r="D14512" s="459">
        <v>2</v>
      </c>
      <c r="E14512" s="81"/>
    </row>
    <row r="14513" spans="1:5" x14ac:dyDescent="0.25">
      <c r="A14513" s="458">
        <v>44371</v>
      </c>
      <c r="B14513" s="81" t="s">
        <v>9</v>
      </c>
      <c r="C14513" s="116" t="s">
        <v>1202</v>
      </c>
      <c r="D14513" s="459">
        <v>4</v>
      </c>
      <c r="E14513" s="81"/>
    </row>
    <row r="14514" spans="1:5" x14ac:dyDescent="0.25">
      <c r="A14514" s="458">
        <v>44371</v>
      </c>
      <c r="B14514" s="81" t="s">
        <v>9</v>
      </c>
      <c r="C14514" s="116" t="s">
        <v>143</v>
      </c>
      <c r="D14514" s="459">
        <v>10</v>
      </c>
      <c r="E14514" s="81"/>
    </row>
    <row r="14515" spans="1:5" x14ac:dyDescent="0.25">
      <c r="A14515" s="458">
        <v>44371</v>
      </c>
      <c r="B14515" s="81" t="s">
        <v>15</v>
      </c>
      <c r="C14515" s="116" t="s">
        <v>1139</v>
      </c>
      <c r="D14515" s="459">
        <v>1</v>
      </c>
      <c r="E14515" s="81"/>
    </row>
    <row r="14516" spans="1:5" x14ac:dyDescent="0.25">
      <c r="A14516" s="458">
        <v>44371</v>
      </c>
      <c r="B14516" s="81" t="s">
        <v>15</v>
      </c>
      <c r="C14516" s="116" t="s">
        <v>283</v>
      </c>
      <c r="D14516" s="459">
        <v>6</v>
      </c>
      <c r="E14516" s="81"/>
    </row>
    <row r="14517" spans="1:5" x14ac:dyDescent="0.25">
      <c r="A14517" s="458">
        <v>44371</v>
      </c>
      <c r="B14517" s="81" t="s">
        <v>11</v>
      </c>
      <c r="C14517" s="116" t="s">
        <v>64</v>
      </c>
      <c r="D14517" s="459">
        <v>1</v>
      </c>
      <c r="E14517" s="81"/>
    </row>
    <row r="14518" spans="1:5" x14ac:dyDescent="0.25">
      <c r="A14518" s="458">
        <v>44371</v>
      </c>
      <c r="B14518" s="81" t="s">
        <v>11</v>
      </c>
      <c r="C14518" s="116" t="s">
        <v>333</v>
      </c>
      <c r="D14518" s="459">
        <v>7</v>
      </c>
      <c r="E14518" s="81"/>
    </row>
    <row r="14519" spans="1:5" x14ac:dyDescent="0.25">
      <c r="A14519" s="458">
        <v>44371</v>
      </c>
      <c r="B14519" s="81" t="s">
        <v>11</v>
      </c>
      <c r="C14519" s="116" t="s">
        <v>1203</v>
      </c>
      <c r="D14519" s="459">
        <v>1</v>
      </c>
      <c r="E14519" s="81"/>
    </row>
    <row r="14520" spans="1:5" x14ac:dyDescent="0.25">
      <c r="A14520" s="458">
        <v>44371</v>
      </c>
      <c r="B14520" s="81" t="s">
        <v>11</v>
      </c>
      <c r="C14520" s="116" t="s">
        <v>11</v>
      </c>
      <c r="D14520" s="459">
        <v>19</v>
      </c>
      <c r="E14520" s="81"/>
    </row>
    <row r="14521" spans="1:5" x14ac:dyDescent="0.25">
      <c r="A14521" s="458">
        <v>44371</v>
      </c>
      <c r="B14521" s="81" t="s">
        <v>11</v>
      </c>
      <c r="C14521" s="116" t="s">
        <v>133</v>
      </c>
      <c r="D14521" s="459">
        <v>13</v>
      </c>
      <c r="E14521" s="81"/>
    </row>
    <row r="14522" spans="1:5" x14ac:dyDescent="0.25">
      <c r="A14522" s="458">
        <v>44371</v>
      </c>
      <c r="B14522" s="81" t="s">
        <v>12</v>
      </c>
      <c r="C14522" s="116" t="s">
        <v>1224</v>
      </c>
      <c r="D14522" s="459">
        <v>11</v>
      </c>
      <c r="E14522" s="81"/>
    </row>
    <row r="14523" spans="1:5" x14ac:dyDescent="0.25">
      <c r="A14523" s="458">
        <v>44371</v>
      </c>
      <c r="B14523" s="81" t="s">
        <v>12</v>
      </c>
      <c r="C14523" s="116" t="s">
        <v>12</v>
      </c>
      <c r="D14523" s="459">
        <v>19</v>
      </c>
      <c r="E14523" s="81"/>
    </row>
    <row r="14524" spans="1:5" x14ac:dyDescent="0.25">
      <c r="A14524" s="458">
        <v>44371</v>
      </c>
      <c r="B14524" s="81" t="s">
        <v>8</v>
      </c>
      <c r="C14524" s="116" t="s">
        <v>1226</v>
      </c>
      <c r="D14524" s="459">
        <v>2</v>
      </c>
      <c r="E14524" s="81"/>
    </row>
    <row r="14525" spans="1:5" x14ac:dyDescent="0.25">
      <c r="A14525" s="458">
        <v>44371</v>
      </c>
      <c r="B14525" s="81" t="s">
        <v>8</v>
      </c>
      <c r="C14525" s="116" t="s">
        <v>72</v>
      </c>
      <c r="D14525" s="459">
        <v>2</v>
      </c>
      <c r="E14525" s="81"/>
    </row>
    <row r="14526" spans="1:5" x14ac:dyDescent="0.25">
      <c r="A14526" s="458">
        <v>44371</v>
      </c>
      <c r="B14526" s="81" t="s">
        <v>8</v>
      </c>
      <c r="C14526" s="116" t="s">
        <v>1232</v>
      </c>
      <c r="D14526" s="459">
        <v>3</v>
      </c>
      <c r="E14526" s="81"/>
    </row>
    <row r="14527" spans="1:5" x14ac:dyDescent="0.25">
      <c r="A14527" s="458">
        <v>44371</v>
      </c>
      <c r="B14527" s="81" t="s">
        <v>8</v>
      </c>
      <c r="C14527" s="116" t="s">
        <v>2973</v>
      </c>
      <c r="D14527" s="459">
        <v>1</v>
      </c>
      <c r="E14527" s="81"/>
    </row>
    <row r="14528" spans="1:5" x14ac:dyDescent="0.25">
      <c r="A14528" s="458">
        <v>44371</v>
      </c>
      <c r="B14528" s="81" t="s">
        <v>8</v>
      </c>
      <c r="C14528" s="116" t="s">
        <v>58</v>
      </c>
      <c r="D14528" s="459">
        <v>5</v>
      </c>
      <c r="E14528" s="81"/>
    </row>
    <row r="14529" spans="1:5" x14ac:dyDescent="0.25">
      <c r="A14529" s="458">
        <v>44371</v>
      </c>
      <c r="B14529" s="81" t="s">
        <v>8</v>
      </c>
      <c r="C14529" s="116" t="s">
        <v>113</v>
      </c>
      <c r="D14529" s="459">
        <v>2</v>
      </c>
      <c r="E14529" s="81"/>
    </row>
    <row r="14530" spans="1:5" x14ac:dyDescent="0.25">
      <c r="A14530" s="458">
        <v>44371</v>
      </c>
      <c r="B14530" s="81" t="s">
        <v>8</v>
      </c>
      <c r="C14530" s="116" t="s">
        <v>140</v>
      </c>
      <c r="D14530" s="459">
        <v>7</v>
      </c>
      <c r="E14530" s="81"/>
    </row>
    <row r="14531" spans="1:5" x14ac:dyDescent="0.25">
      <c r="A14531" s="458">
        <v>44371</v>
      </c>
      <c r="B14531" s="81" t="s">
        <v>8</v>
      </c>
      <c r="C14531" s="116" t="s">
        <v>132</v>
      </c>
      <c r="D14531" s="459">
        <v>1</v>
      </c>
      <c r="E14531" s="81"/>
    </row>
    <row r="14532" spans="1:5" x14ac:dyDescent="0.25">
      <c r="A14532" s="458">
        <v>44371</v>
      </c>
      <c r="B14532" s="81" t="s">
        <v>8</v>
      </c>
      <c r="C14532" s="116" t="s">
        <v>203</v>
      </c>
      <c r="D14532" s="459">
        <v>6</v>
      </c>
      <c r="E14532" s="81"/>
    </row>
    <row r="14533" spans="1:5" x14ac:dyDescent="0.25">
      <c r="A14533" s="458">
        <v>44371</v>
      </c>
      <c r="B14533" s="81" t="s">
        <v>8</v>
      </c>
      <c r="C14533" s="116" t="s">
        <v>40</v>
      </c>
      <c r="D14533" s="459">
        <v>2</v>
      </c>
      <c r="E14533" s="81"/>
    </row>
    <row r="14534" spans="1:5" x14ac:dyDescent="0.25">
      <c r="A14534" s="458">
        <v>44371</v>
      </c>
      <c r="B14534" s="81" t="s">
        <v>8</v>
      </c>
      <c r="C14534" s="116" t="s">
        <v>8</v>
      </c>
      <c r="D14534" s="459">
        <v>173</v>
      </c>
      <c r="E14534" s="81"/>
    </row>
    <row r="14535" spans="1:5" x14ac:dyDescent="0.25">
      <c r="A14535" s="458">
        <v>44371</v>
      </c>
      <c r="B14535" s="81" t="s">
        <v>8</v>
      </c>
      <c r="C14535" s="116" t="s">
        <v>1025</v>
      </c>
      <c r="D14535" s="459">
        <v>1</v>
      </c>
      <c r="E14535" s="81"/>
    </row>
    <row r="14536" spans="1:5" x14ac:dyDescent="0.25">
      <c r="A14536" s="458">
        <v>44371</v>
      </c>
      <c r="B14536" s="81" t="s">
        <v>8</v>
      </c>
      <c r="C14536" s="116" t="s">
        <v>31</v>
      </c>
      <c r="D14536" s="459">
        <v>12</v>
      </c>
      <c r="E14536" s="81"/>
    </row>
    <row r="14537" spans="1:5" x14ac:dyDescent="0.25">
      <c r="A14537" s="458">
        <v>44371</v>
      </c>
      <c r="B14537" s="81" t="s">
        <v>8</v>
      </c>
      <c r="C14537" s="116" t="s">
        <v>110</v>
      </c>
      <c r="D14537" s="459">
        <v>1</v>
      </c>
      <c r="E14537" s="81"/>
    </row>
    <row r="14538" spans="1:5" x14ac:dyDescent="0.25">
      <c r="A14538" s="458">
        <v>44371</v>
      </c>
      <c r="B14538" s="81" t="s">
        <v>8</v>
      </c>
      <c r="C14538" s="116" t="s">
        <v>345</v>
      </c>
      <c r="D14538" s="459">
        <v>1</v>
      </c>
      <c r="E14538" s="81"/>
    </row>
    <row r="14539" spans="1:5" x14ac:dyDescent="0.25">
      <c r="A14539" s="458">
        <v>44371</v>
      </c>
      <c r="B14539" s="81" t="s">
        <v>49</v>
      </c>
      <c r="C14539" s="116" t="s">
        <v>1246</v>
      </c>
      <c r="D14539" s="459">
        <v>2</v>
      </c>
      <c r="E14539" s="81"/>
    </row>
    <row r="14540" spans="1:5" x14ac:dyDescent="0.25">
      <c r="A14540" s="458">
        <v>44371</v>
      </c>
      <c r="B14540" s="81" t="s">
        <v>49</v>
      </c>
      <c r="C14540" s="116" t="s">
        <v>49</v>
      </c>
      <c r="D14540" s="459">
        <v>25</v>
      </c>
      <c r="E14540" s="81"/>
    </row>
    <row r="14541" spans="1:5" x14ac:dyDescent="0.25">
      <c r="A14541" s="458">
        <v>44371</v>
      </c>
      <c r="B14541" s="81" t="s">
        <v>50</v>
      </c>
      <c r="C14541" s="116" t="s">
        <v>1250</v>
      </c>
      <c r="D14541" s="459">
        <v>1</v>
      </c>
      <c r="E14541" s="81"/>
    </row>
    <row r="14542" spans="1:5" x14ac:dyDescent="0.25">
      <c r="A14542" s="458">
        <v>44371</v>
      </c>
      <c r="B14542" s="81" t="s">
        <v>50</v>
      </c>
      <c r="C14542" s="116" t="s">
        <v>805</v>
      </c>
      <c r="D14542" s="459">
        <v>2</v>
      </c>
      <c r="E14542" s="81"/>
    </row>
    <row r="14543" spans="1:5" x14ac:dyDescent="0.25">
      <c r="A14543" s="458">
        <v>44371</v>
      </c>
      <c r="B14543" s="81" t="s">
        <v>50</v>
      </c>
      <c r="C14543" s="116" t="s">
        <v>1140</v>
      </c>
      <c r="D14543" s="459">
        <v>3</v>
      </c>
      <c r="E14543" s="81"/>
    </row>
    <row r="14544" spans="1:5" x14ac:dyDescent="0.25">
      <c r="A14544" s="458">
        <v>44371</v>
      </c>
      <c r="B14544" s="81" t="s">
        <v>50</v>
      </c>
      <c r="C14544" s="116" t="s">
        <v>365</v>
      </c>
      <c r="D14544" s="459">
        <v>15</v>
      </c>
      <c r="E14544" s="81"/>
    </row>
    <row r="14545" spans="1:5" x14ac:dyDescent="0.25">
      <c r="A14545" s="458">
        <v>44371</v>
      </c>
      <c r="B14545" s="81" t="s">
        <v>27</v>
      </c>
      <c r="C14545" s="116" t="s">
        <v>139</v>
      </c>
      <c r="D14545" s="459">
        <v>5</v>
      </c>
      <c r="E14545" s="81"/>
    </row>
    <row r="14546" spans="1:5" x14ac:dyDescent="0.25">
      <c r="A14546" s="458">
        <v>44371</v>
      </c>
      <c r="B14546" s="81" t="s">
        <v>27</v>
      </c>
      <c r="C14546" s="116" t="s">
        <v>233</v>
      </c>
      <c r="D14546" s="459">
        <v>2</v>
      </c>
      <c r="E14546" s="81"/>
    </row>
    <row r="14547" spans="1:5" x14ac:dyDescent="0.25">
      <c r="A14547" s="458">
        <v>44371</v>
      </c>
      <c r="B14547" s="81" t="s">
        <v>27</v>
      </c>
      <c r="C14547" s="116" t="s">
        <v>1254</v>
      </c>
      <c r="D14547" s="459">
        <v>3</v>
      </c>
      <c r="E14547" s="81"/>
    </row>
    <row r="14548" spans="1:5" x14ac:dyDescent="0.25">
      <c r="A14548" s="458">
        <v>44371</v>
      </c>
      <c r="B14548" s="81" t="s">
        <v>27</v>
      </c>
      <c r="C14548" s="116" t="s">
        <v>43</v>
      </c>
      <c r="D14548" s="459">
        <v>95</v>
      </c>
      <c r="E14548" s="81"/>
    </row>
    <row r="14549" spans="1:5" x14ac:dyDescent="0.25">
      <c r="A14549" s="458">
        <v>44371</v>
      </c>
      <c r="B14549" s="81" t="s">
        <v>27</v>
      </c>
      <c r="C14549" s="116" t="s">
        <v>619</v>
      </c>
      <c r="D14549" s="459">
        <v>9</v>
      </c>
      <c r="E14549" s="81"/>
    </row>
    <row r="14550" spans="1:5" x14ac:dyDescent="0.25">
      <c r="A14550" s="458">
        <v>44371</v>
      </c>
      <c r="B14550" s="81" t="s">
        <v>27</v>
      </c>
      <c r="C14550" s="116" t="s">
        <v>707</v>
      </c>
      <c r="D14550" s="459">
        <v>1</v>
      </c>
      <c r="E14550" s="81"/>
    </row>
    <row r="14551" spans="1:5" x14ac:dyDescent="0.25">
      <c r="A14551" s="458">
        <v>44371</v>
      </c>
      <c r="B14551" s="81" t="s">
        <v>51</v>
      </c>
      <c r="C14551" s="116" t="s">
        <v>51</v>
      </c>
      <c r="D14551" s="459">
        <v>34</v>
      </c>
      <c r="E14551" s="81"/>
    </row>
    <row r="14552" spans="1:5" x14ac:dyDescent="0.25">
      <c r="A14552" s="458">
        <v>44371</v>
      </c>
      <c r="B14552" s="81" t="s">
        <v>10</v>
      </c>
      <c r="C14552" s="116" t="s">
        <v>1261</v>
      </c>
      <c r="D14552" s="459">
        <v>1</v>
      </c>
      <c r="E14552" s="81"/>
    </row>
    <row r="14553" spans="1:5" x14ac:dyDescent="0.25">
      <c r="A14553" s="458">
        <v>44371</v>
      </c>
      <c r="B14553" s="81" t="s">
        <v>10</v>
      </c>
      <c r="C14553" s="116" t="s">
        <v>340</v>
      </c>
      <c r="D14553" s="459">
        <v>3</v>
      </c>
      <c r="E14553" s="81"/>
    </row>
    <row r="14554" spans="1:5" x14ac:dyDescent="0.25">
      <c r="A14554" s="458">
        <v>44371</v>
      </c>
      <c r="B14554" s="81" t="s">
        <v>10</v>
      </c>
      <c r="C14554" s="116" t="s">
        <v>1259</v>
      </c>
      <c r="D14554" s="459">
        <v>3</v>
      </c>
      <c r="E14554" s="81"/>
    </row>
    <row r="14555" spans="1:5" x14ac:dyDescent="0.25">
      <c r="A14555" s="458">
        <v>44371</v>
      </c>
      <c r="B14555" s="81" t="s">
        <v>10</v>
      </c>
      <c r="C14555" s="116" t="s">
        <v>10</v>
      </c>
      <c r="D14555" s="459">
        <v>30</v>
      </c>
      <c r="E14555" s="81"/>
    </row>
    <row r="14556" spans="1:5" x14ac:dyDescent="0.25">
      <c r="A14556" s="458">
        <v>44372</v>
      </c>
      <c r="B14556" s="81" t="s">
        <v>14</v>
      </c>
      <c r="C14556" s="116" t="s">
        <v>14</v>
      </c>
      <c r="D14556" s="459">
        <v>9</v>
      </c>
      <c r="E14556" s="81"/>
    </row>
    <row r="14557" spans="1:5" x14ac:dyDescent="0.25">
      <c r="A14557" s="458">
        <v>44372</v>
      </c>
      <c r="B14557" s="81" t="s">
        <v>14</v>
      </c>
      <c r="C14557" s="116" t="s">
        <v>1020</v>
      </c>
      <c r="D14557" s="459">
        <v>1</v>
      </c>
      <c r="E14557" s="81"/>
    </row>
    <row r="14558" spans="1:5" x14ac:dyDescent="0.25">
      <c r="A14558" s="458">
        <v>44372</v>
      </c>
      <c r="B14558" s="81" t="s">
        <v>14</v>
      </c>
      <c r="C14558" s="116" t="s">
        <v>16</v>
      </c>
      <c r="D14558" s="459">
        <v>9</v>
      </c>
      <c r="E14558" s="81"/>
    </row>
    <row r="14559" spans="1:5" x14ac:dyDescent="0.25">
      <c r="A14559" s="458">
        <v>44372</v>
      </c>
      <c r="B14559" s="81" t="s">
        <v>14</v>
      </c>
      <c r="C14559" s="116" t="s">
        <v>794</v>
      </c>
      <c r="D14559" s="459">
        <v>4</v>
      </c>
      <c r="E14559" s="81"/>
    </row>
    <row r="14560" spans="1:5" x14ac:dyDescent="0.25">
      <c r="A14560" s="458">
        <v>44372</v>
      </c>
      <c r="B14560" s="81" t="s">
        <v>14</v>
      </c>
      <c r="C14560" s="116" t="s">
        <v>84</v>
      </c>
      <c r="D14560" s="459">
        <v>50</v>
      </c>
      <c r="E14560" s="81"/>
    </row>
    <row r="14561" spans="1:5" x14ac:dyDescent="0.25">
      <c r="A14561" s="458">
        <v>44372</v>
      </c>
      <c r="B14561" s="81" t="s">
        <v>20</v>
      </c>
      <c r="C14561" s="116" t="s">
        <v>20</v>
      </c>
      <c r="D14561" s="459">
        <v>102</v>
      </c>
      <c r="E14561" s="81"/>
    </row>
    <row r="14562" spans="1:5" x14ac:dyDescent="0.25">
      <c r="A14562" s="458">
        <v>44372</v>
      </c>
      <c r="B14562" s="81" t="s">
        <v>20</v>
      </c>
      <c r="C14562" s="116" t="s">
        <v>909</v>
      </c>
      <c r="D14562" s="459">
        <v>1</v>
      </c>
      <c r="E14562" s="81"/>
    </row>
    <row r="14563" spans="1:5" x14ac:dyDescent="0.25">
      <c r="A14563" s="458">
        <v>44372</v>
      </c>
      <c r="B14563" s="81" t="s">
        <v>20</v>
      </c>
      <c r="C14563" s="116" t="s">
        <v>363</v>
      </c>
      <c r="D14563" s="459">
        <v>4</v>
      </c>
      <c r="E14563" s="81"/>
    </row>
    <row r="14564" spans="1:5" x14ac:dyDescent="0.25">
      <c r="A14564" s="458">
        <v>44372</v>
      </c>
      <c r="B14564" s="81" t="s">
        <v>20</v>
      </c>
      <c r="C14564" s="116" t="s">
        <v>648</v>
      </c>
      <c r="D14564" s="459">
        <v>2</v>
      </c>
      <c r="E14564" s="81"/>
    </row>
    <row r="14565" spans="1:5" x14ac:dyDescent="0.25">
      <c r="A14565" s="458">
        <v>44372</v>
      </c>
      <c r="B14565" s="81" t="s">
        <v>13</v>
      </c>
      <c r="C14565" s="116" t="s">
        <v>93</v>
      </c>
      <c r="D14565" s="459">
        <v>2</v>
      </c>
      <c r="E14565" s="81"/>
    </row>
    <row r="14566" spans="1:5" x14ac:dyDescent="0.25">
      <c r="A14566" s="458">
        <v>44372</v>
      </c>
      <c r="B14566" s="81" t="s">
        <v>13</v>
      </c>
      <c r="C14566" s="116" t="s">
        <v>1157</v>
      </c>
      <c r="D14566" s="459">
        <v>1</v>
      </c>
      <c r="E14566" s="81"/>
    </row>
    <row r="14567" spans="1:5" x14ac:dyDescent="0.25">
      <c r="A14567" s="458">
        <v>44372</v>
      </c>
      <c r="B14567" s="81" t="s">
        <v>13</v>
      </c>
      <c r="C14567" s="116" t="s">
        <v>1160</v>
      </c>
      <c r="D14567" s="459">
        <v>1</v>
      </c>
      <c r="E14567" s="81"/>
    </row>
    <row r="14568" spans="1:5" x14ac:dyDescent="0.25">
      <c r="A14568" s="458">
        <v>44372</v>
      </c>
      <c r="B14568" s="81" t="s">
        <v>13</v>
      </c>
      <c r="C14568" s="116" t="s">
        <v>1161</v>
      </c>
      <c r="D14568" s="459">
        <v>1</v>
      </c>
      <c r="E14568" s="81"/>
    </row>
    <row r="14569" spans="1:5" x14ac:dyDescent="0.25">
      <c r="A14569" s="458">
        <v>44372</v>
      </c>
      <c r="B14569" s="81" t="s">
        <v>13</v>
      </c>
      <c r="C14569" s="116" t="s">
        <v>13</v>
      </c>
      <c r="D14569" s="459">
        <v>21</v>
      </c>
      <c r="E14569" s="81"/>
    </row>
    <row r="14570" spans="1:5" x14ac:dyDescent="0.25">
      <c r="A14570" s="458">
        <v>44372</v>
      </c>
      <c r="B14570" s="81" t="s">
        <v>13</v>
      </c>
      <c r="C14570" s="116" t="s">
        <v>1163</v>
      </c>
      <c r="D14570" s="459">
        <v>1</v>
      </c>
      <c r="E14570" s="81"/>
    </row>
    <row r="14571" spans="1:5" x14ac:dyDescent="0.25">
      <c r="A14571" s="458">
        <v>44372</v>
      </c>
      <c r="B14571" s="81" t="s">
        <v>13</v>
      </c>
      <c r="C14571" s="116" t="s">
        <v>1164</v>
      </c>
      <c r="D14571" s="459">
        <v>1</v>
      </c>
      <c r="E14571" s="81"/>
    </row>
    <row r="14572" spans="1:5" x14ac:dyDescent="0.25">
      <c r="A14572" s="458">
        <v>44372</v>
      </c>
      <c r="B14572" s="81" t="s">
        <v>13</v>
      </c>
      <c r="C14572" s="116" t="s">
        <v>1166</v>
      </c>
      <c r="D14572" s="459">
        <v>2</v>
      </c>
      <c r="E14572" s="81"/>
    </row>
    <row r="14573" spans="1:5" x14ac:dyDescent="0.25">
      <c r="A14573" s="458">
        <v>44372</v>
      </c>
      <c r="B14573" s="81" t="s">
        <v>13</v>
      </c>
      <c r="C14573" s="116" t="s">
        <v>1165</v>
      </c>
      <c r="D14573" s="459">
        <v>7</v>
      </c>
      <c r="E14573" s="81"/>
    </row>
    <row r="14574" spans="1:5" x14ac:dyDescent="0.25">
      <c r="A14574" s="458">
        <v>44372</v>
      </c>
      <c r="B14574" s="81" t="s">
        <v>24</v>
      </c>
      <c r="C14574" s="116" t="s">
        <v>23</v>
      </c>
      <c r="D14574" s="459">
        <v>33</v>
      </c>
      <c r="E14574" s="81"/>
    </row>
    <row r="14575" spans="1:5" x14ac:dyDescent="0.25">
      <c r="A14575" s="458">
        <v>44372</v>
      </c>
      <c r="B14575" s="81" t="s">
        <v>24</v>
      </c>
      <c r="C14575" s="116" t="s">
        <v>1168</v>
      </c>
      <c r="D14575" s="459">
        <v>1</v>
      </c>
      <c r="E14575" s="81"/>
    </row>
    <row r="14576" spans="1:5" x14ac:dyDescent="0.25">
      <c r="A14576" s="458">
        <v>44372</v>
      </c>
      <c r="B14576" s="81" t="s">
        <v>24</v>
      </c>
      <c r="C14576" s="116" t="s">
        <v>24</v>
      </c>
      <c r="D14576" s="459">
        <v>16</v>
      </c>
      <c r="E14576" s="81"/>
    </row>
    <row r="14577" spans="1:5" x14ac:dyDescent="0.25">
      <c r="A14577" s="458">
        <v>44372</v>
      </c>
      <c r="B14577" s="81" t="s">
        <v>24</v>
      </c>
      <c r="C14577" s="116" t="s">
        <v>703</v>
      </c>
      <c r="D14577" s="459">
        <v>1</v>
      </c>
      <c r="E14577" s="81"/>
    </row>
    <row r="14578" spans="1:5" x14ac:dyDescent="0.25">
      <c r="A14578" s="458">
        <v>44372</v>
      </c>
      <c r="B14578" s="81" t="s">
        <v>24</v>
      </c>
      <c r="C14578" s="116" t="s">
        <v>36</v>
      </c>
      <c r="D14578" s="459">
        <v>2</v>
      </c>
      <c r="E14578" s="81"/>
    </row>
    <row r="14579" spans="1:5" x14ac:dyDescent="0.25">
      <c r="A14579" s="458">
        <v>44372</v>
      </c>
      <c r="B14579" s="81" t="s">
        <v>47</v>
      </c>
      <c r="C14579" s="116" t="s">
        <v>47</v>
      </c>
      <c r="D14579" s="459">
        <v>23</v>
      </c>
      <c r="E14579" s="81"/>
    </row>
    <row r="14580" spans="1:5" x14ac:dyDescent="0.25">
      <c r="A14580" s="458">
        <v>44372</v>
      </c>
      <c r="B14580" s="81" t="s">
        <v>48</v>
      </c>
      <c r="C14580" s="116" t="s">
        <v>1380</v>
      </c>
      <c r="D14580" s="459">
        <v>27</v>
      </c>
      <c r="E14580" s="81"/>
    </row>
    <row r="14581" spans="1:5" x14ac:dyDescent="0.25">
      <c r="A14581" s="458">
        <v>44372</v>
      </c>
      <c r="B14581" s="81" t="s">
        <v>7</v>
      </c>
      <c r="C14581" s="116" t="s">
        <v>1191</v>
      </c>
      <c r="D14581" s="459">
        <v>4</v>
      </c>
      <c r="E14581" s="81"/>
    </row>
    <row r="14582" spans="1:5" x14ac:dyDescent="0.25">
      <c r="A14582" s="458">
        <v>44372</v>
      </c>
      <c r="B14582" s="81" t="s">
        <v>7</v>
      </c>
      <c r="C14582" s="116" t="s">
        <v>7</v>
      </c>
      <c r="D14582" s="459">
        <v>39</v>
      </c>
      <c r="E14582" s="81"/>
    </row>
    <row r="14583" spans="1:5" x14ac:dyDescent="0.25">
      <c r="A14583" s="458">
        <v>44372</v>
      </c>
      <c r="B14583" s="81" t="s">
        <v>9</v>
      </c>
      <c r="C14583" s="116" t="s">
        <v>1192</v>
      </c>
      <c r="D14583" s="459">
        <v>1</v>
      </c>
      <c r="E14583" s="81"/>
    </row>
    <row r="14584" spans="1:5" x14ac:dyDescent="0.25">
      <c r="A14584" s="458">
        <v>44372</v>
      </c>
      <c r="B14584" s="81" t="s">
        <v>9</v>
      </c>
      <c r="C14584" s="116" t="s">
        <v>9</v>
      </c>
      <c r="D14584" s="459">
        <v>97</v>
      </c>
      <c r="E14584" s="81"/>
    </row>
    <row r="14585" spans="1:5" x14ac:dyDescent="0.25">
      <c r="A14585" s="458">
        <v>44372</v>
      </c>
      <c r="B14585" s="81" t="s">
        <v>9</v>
      </c>
      <c r="C14585" s="116" t="s">
        <v>706</v>
      </c>
      <c r="D14585" s="459">
        <v>1</v>
      </c>
      <c r="E14585" s="81"/>
    </row>
    <row r="14586" spans="1:5" x14ac:dyDescent="0.25">
      <c r="A14586" s="458">
        <v>44372</v>
      </c>
      <c r="B14586" s="81" t="s">
        <v>9</v>
      </c>
      <c r="C14586" s="116" t="s">
        <v>17</v>
      </c>
      <c r="D14586" s="459">
        <v>14</v>
      </c>
      <c r="E14586" s="81"/>
    </row>
    <row r="14587" spans="1:5" x14ac:dyDescent="0.25">
      <c r="A14587" s="458">
        <v>44372</v>
      </c>
      <c r="B14587" s="81" t="s">
        <v>9</v>
      </c>
      <c r="C14587" s="116" t="s">
        <v>1202</v>
      </c>
      <c r="D14587" s="459">
        <v>4</v>
      </c>
      <c r="E14587" s="81"/>
    </row>
    <row r="14588" spans="1:5" x14ac:dyDescent="0.25">
      <c r="A14588" s="458">
        <v>44372</v>
      </c>
      <c r="B14588" s="81" t="s">
        <v>9</v>
      </c>
      <c r="C14588" s="116" t="s">
        <v>143</v>
      </c>
      <c r="D14588" s="459">
        <v>12</v>
      </c>
      <c r="E14588" s="81"/>
    </row>
    <row r="14589" spans="1:5" x14ac:dyDescent="0.25">
      <c r="A14589" s="458">
        <v>44372</v>
      </c>
      <c r="B14589" s="81" t="s">
        <v>15</v>
      </c>
      <c r="C14589" s="116" t="s">
        <v>107</v>
      </c>
      <c r="D14589" s="459">
        <v>1</v>
      </c>
      <c r="E14589" s="81"/>
    </row>
    <row r="14590" spans="1:5" x14ac:dyDescent="0.25">
      <c r="A14590" s="458">
        <v>44372</v>
      </c>
      <c r="B14590" s="81" t="s">
        <v>15</v>
      </c>
      <c r="C14590" s="116" t="s">
        <v>1139</v>
      </c>
      <c r="D14590" s="459">
        <v>14</v>
      </c>
      <c r="E14590" s="81"/>
    </row>
    <row r="14591" spans="1:5" x14ac:dyDescent="0.25">
      <c r="A14591" s="458">
        <v>44372</v>
      </c>
      <c r="B14591" s="81" t="s">
        <v>15</v>
      </c>
      <c r="C14591" s="116" t="s">
        <v>1008</v>
      </c>
      <c r="D14591" s="459">
        <v>2</v>
      </c>
      <c r="E14591" s="81"/>
    </row>
    <row r="14592" spans="1:5" x14ac:dyDescent="0.25">
      <c r="A14592" s="458">
        <v>44372</v>
      </c>
      <c r="B14592" s="81" t="s">
        <v>15</v>
      </c>
      <c r="C14592" s="116" t="s">
        <v>283</v>
      </c>
      <c r="D14592" s="459">
        <v>2</v>
      </c>
      <c r="E14592" s="81"/>
    </row>
    <row r="14593" spans="1:5" x14ac:dyDescent="0.25">
      <c r="A14593" s="458">
        <v>44372</v>
      </c>
      <c r="B14593" s="81" t="s">
        <v>11</v>
      </c>
      <c r="C14593" s="116" t="s">
        <v>333</v>
      </c>
      <c r="D14593" s="459">
        <v>7</v>
      </c>
      <c r="E14593" s="81"/>
    </row>
    <row r="14594" spans="1:5" x14ac:dyDescent="0.25">
      <c r="A14594" s="458">
        <v>44372</v>
      </c>
      <c r="B14594" s="81" t="s">
        <v>11</v>
      </c>
      <c r="C14594" s="116" t="s">
        <v>1039</v>
      </c>
      <c r="D14594" s="459">
        <v>1</v>
      </c>
      <c r="E14594" s="81"/>
    </row>
    <row r="14595" spans="1:5" x14ac:dyDescent="0.25">
      <c r="A14595" s="458">
        <v>44372</v>
      </c>
      <c r="B14595" s="81" t="s">
        <v>11</v>
      </c>
      <c r="C14595" s="116" t="s">
        <v>11</v>
      </c>
      <c r="D14595" s="459">
        <v>6</v>
      </c>
      <c r="E14595" s="81"/>
    </row>
    <row r="14596" spans="1:5" x14ac:dyDescent="0.25">
      <c r="A14596" s="458">
        <v>44372</v>
      </c>
      <c r="B14596" s="81" t="s">
        <v>11</v>
      </c>
      <c r="C14596" s="116" t="s">
        <v>133</v>
      </c>
      <c r="D14596" s="459">
        <v>20</v>
      </c>
      <c r="E14596" s="81"/>
    </row>
    <row r="14597" spans="1:5" x14ac:dyDescent="0.25">
      <c r="A14597" s="458">
        <v>44372</v>
      </c>
      <c r="B14597" s="81" t="s">
        <v>12</v>
      </c>
      <c r="C14597" s="116" t="s">
        <v>1223</v>
      </c>
      <c r="D14597" s="459">
        <v>2</v>
      </c>
      <c r="E14597" s="81"/>
    </row>
    <row r="14598" spans="1:5" x14ac:dyDescent="0.25">
      <c r="A14598" s="458">
        <v>44372</v>
      </c>
      <c r="B14598" s="81" t="s">
        <v>12</v>
      </c>
      <c r="C14598" s="116" t="s">
        <v>1224</v>
      </c>
      <c r="D14598" s="459">
        <v>2</v>
      </c>
      <c r="E14598" s="81"/>
    </row>
    <row r="14599" spans="1:5" x14ac:dyDescent="0.25">
      <c r="A14599" s="458">
        <v>44372</v>
      </c>
      <c r="B14599" s="81" t="s">
        <v>12</v>
      </c>
      <c r="C14599" s="116" t="s">
        <v>12</v>
      </c>
      <c r="D14599" s="459">
        <v>9</v>
      </c>
      <c r="E14599" s="81"/>
    </row>
    <row r="14600" spans="1:5" x14ac:dyDescent="0.25">
      <c r="A14600" s="458">
        <v>44372</v>
      </c>
      <c r="B14600" s="81" t="s">
        <v>8</v>
      </c>
      <c r="C14600" s="116" t="s">
        <v>1226</v>
      </c>
      <c r="D14600" s="459">
        <v>3</v>
      </c>
      <c r="E14600" s="81"/>
    </row>
    <row r="14601" spans="1:5" x14ac:dyDescent="0.25">
      <c r="A14601" s="458">
        <v>44372</v>
      </c>
      <c r="B14601" s="81" t="s">
        <v>8</v>
      </c>
      <c r="C14601" s="116" t="s">
        <v>72</v>
      </c>
      <c r="D14601" s="459">
        <v>1</v>
      </c>
      <c r="E14601" s="81"/>
    </row>
    <row r="14602" spans="1:5" x14ac:dyDescent="0.25">
      <c r="A14602" s="458">
        <v>44372</v>
      </c>
      <c r="B14602" s="81" t="s">
        <v>8</v>
      </c>
      <c r="C14602" s="116" t="s">
        <v>1232</v>
      </c>
      <c r="D14602" s="459">
        <v>5</v>
      </c>
      <c r="E14602" s="81"/>
    </row>
    <row r="14603" spans="1:5" x14ac:dyDescent="0.25">
      <c r="A14603" s="458">
        <v>44372</v>
      </c>
      <c r="B14603" s="81" t="s">
        <v>8</v>
      </c>
      <c r="C14603" s="116" t="s">
        <v>58</v>
      </c>
      <c r="D14603" s="459">
        <v>10</v>
      </c>
      <c r="E14603" s="81"/>
    </row>
    <row r="14604" spans="1:5" x14ac:dyDescent="0.25">
      <c r="A14604" s="458">
        <v>44372</v>
      </c>
      <c r="B14604" s="81" t="s">
        <v>8</v>
      </c>
      <c r="C14604" s="116" t="s">
        <v>113</v>
      </c>
      <c r="D14604" s="459">
        <v>2</v>
      </c>
      <c r="E14604" s="81"/>
    </row>
    <row r="14605" spans="1:5" x14ac:dyDescent="0.25">
      <c r="A14605" s="458">
        <v>44372</v>
      </c>
      <c r="B14605" s="81" t="s">
        <v>8</v>
      </c>
      <c r="C14605" s="116" t="s">
        <v>140</v>
      </c>
      <c r="D14605" s="459">
        <v>4</v>
      </c>
      <c r="E14605" s="81"/>
    </row>
    <row r="14606" spans="1:5" x14ac:dyDescent="0.25">
      <c r="A14606" s="458">
        <v>44372</v>
      </c>
      <c r="B14606" s="81" t="s">
        <v>8</v>
      </c>
      <c r="C14606" s="116" t="s">
        <v>203</v>
      </c>
      <c r="D14606" s="459">
        <v>6</v>
      </c>
      <c r="E14606" s="81"/>
    </row>
    <row r="14607" spans="1:5" x14ac:dyDescent="0.25">
      <c r="A14607" s="458">
        <v>44372</v>
      </c>
      <c r="B14607" s="81" t="s">
        <v>8</v>
      </c>
      <c r="C14607" s="116" t="s">
        <v>40</v>
      </c>
      <c r="D14607" s="459">
        <v>3</v>
      </c>
      <c r="E14607" s="81"/>
    </row>
    <row r="14608" spans="1:5" x14ac:dyDescent="0.25">
      <c r="A14608" s="458">
        <v>44372</v>
      </c>
      <c r="B14608" s="81" t="s">
        <v>8</v>
      </c>
      <c r="C14608" s="116" t="s">
        <v>8</v>
      </c>
      <c r="D14608" s="459">
        <v>145</v>
      </c>
      <c r="E14608" s="81"/>
    </row>
    <row r="14609" spans="1:5" x14ac:dyDescent="0.25">
      <c r="A14609" s="458">
        <v>44372</v>
      </c>
      <c r="B14609" s="81" t="s">
        <v>8</v>
      </c>
      <c r="C14609" s="116" t="s">
        <v>31</v>
      </c>
      <c r="D14609" s="459">
        <v>6</v>
      </c>
      <c r="E14609" s="81"/>
    </row>
    <row r="14610" spans="1:5" x14ac:dyDescent="0.25">
      <c r="A14610" s="458">
        <v>44372</v>
      </c>
      <c r="B14610" s="81" t="s">
        <v>8</v>
      </c>
      <c r="C14610" s="116" t="s">
        <v>110</v>
      </c>
      <c r="D14610" s="459">
        <v>1</v>
      </c>
      <c r="E14610" s="81"/>
    </row>
    <row r="14611" spans="1:5" x14ac:dyDescent="0.25">
      <c r="A14611" s="458">
        <v>44372</v>
      </c>
      <c r="B14611" s="81" t="s">
        <v>49</v>
      </c>
      <c r="C14611" s="116" t="s">
        <v>49</v>
      </c>
      <c r="D14611" s="459">
        <v>13</v>
      </c>
      <c r="E14611" s="81"/>
    </row>
    <row r="14612" spans="1:5" x14ac:dyDescent="0.25">
      <c r="A14612" s="458">
        <v>44372</v>
      </c>
      <c r="B14612" s="81" t="s">
        <v>50</v>
      </c>
      <c r="C14612" s="116" t="s">
        <v>1140</v>
      </c>
      <c r="D14612" s="459">
        <v>20</v>
      </c>
      <c r="E14612" s="81"/>
    </row>
    <row r="14613" spans="1:5" x14ac:dyDescent="0.25">
      <c r="A14613" s="458">
        <v>44372</v>
      </c>
      <c r="B14613" s="81" t="s">
        <v>50</v>
      </c>
      <c r="C14613" s="116" t="s">
        <v>365</v>
      </c>
      <c r="D14613" s="459">
        <v>20</v>
      </c>
      <c r="E14613" s="81"/>
    </row>
    <row r="14614" spans="1:5" x14ac:dyDescent="0.25">
      <c r="A14614" s="458">
        <v>44372</v>
      </c>
      <c r="B14614" s="81" t="s">
        <v>27</v>
      </c>
      <c r="C14614" s="116" t="s">
        <v>139</v>
      </c>
      <c r="D14614" s="459">
        <v>6</v>
      </c>
      <c r="E14614" s="81"/>
    </row>
    <row r="14615" spans="1:5" x14ac:dyDescent="0.25">
      <c r="A14615" s="458">
        <v>44372</v>
      </c>
      <c r="B14615" s="81" t="s">
        <v>27</v>
      </c>
      <c r="C14615" s="116" t="s">
        <v>43</v>
      </c>
      <c r="D14615" s="459">
        <v>30</v>
      </c>
      <c r="E14615" s="81"/>
    </row>
    <row r="14616" spans="1:5" x14ac:dyDescent="0.25">
      <c r="A14616" s="458">
        <v>44372</v>
      </c>
      <c r="B14616" s="81" t="s">
        <v>27</v>
      </c>
      <c r="C14616" s="116" t="s">
        <v>921</v>
      </c>
      <c r="D14616" s="459">
        <v>1</v>
      </c>
      <c r="E14616" s="81"/>
    </row>
    <row r="14617" spans="1:5" x14ac:dyDescent="0.25">
      <c r="A14617" s="458">
        <v>44372</v>
      </c>
      <c r="B14617" s="81" t="s">
        <v>27</v>
      </c>
      <c r="C14617" s="116" t="s">
        <v>619</v>
      </c>
      <c r="D14617" s="459">
        <v>24</v>
      </c>
      <c r="E14617" s="81"/>
    </row>
    <row r="14618" spans="1:5" x14ac:dyDescent="0.25">
      <c r="A14618" s="458">
        <v>44372</v>
      </c>
      <c r="B14618" s="81" t="s">
        <v>51</v>
      </c>
      <c r="C14618" s="116" t="s">
        <v>677</v>
      </c>
      <c r="D14618" s="459">
        <v>1</v>
      </c>
      <c r="E14618" s="81"/>
    </row>
    <row r="14619" spans="1:5" x14ac:dyDescent="0.25">
      <c r="A14619" s="458">
        <v>44372</v>
      </c>
      <c r="B14619" s="81" t="s">
        <v>51</v>
      </c>
      <c r="C14619" s="116" t="s">
        <v>51</v>
      </c>
      <c r="D14619" s="459">
        <v>27</v>
      </c>
      <c r="E14619" s="81"/>
    </row>
    <row r="14620" spans="1:5" x14ac:dyDescent="0.25">
      <c r="A14620" s="458">
        <v>44372</v>
      </c>
      <c r="B14620" s="81" t="s">
        <v>10</v>
      </c>
      <c r="C14620" s="116" t="s">
        <v>1261</v>
      </c>
      <c r="D14620" s="459">
        <v>1</v>
      </c>
      <c r="E14620" s="81"/>
    </row>
    <row r="14621" spans="1:5" x14ac:dyDescent="0.25">
      <c r="A14621" s="458">
        <v>44372</v>
      </c>
      <c r="B14621" s="81" t="s">
        <v>10</v>
      </c>
      <c r="C14621" s="116" t="s">
        <v>340</v>
      </c>
      <c r="D14621" s="459">
        <v>20</v>
      </c>
      <c r="E14621" s="81"/>
    </row>
    <row r="14622" spans="1:5" x14ac:dyDescent="0.25">
      <c r="A14622" s="458">
        <v>44372</v>
      </c>
      <c r="B14622" s="81" t="s">
        <v>10</v>
      </c>
      <c r="C14622" s="116" t="s">
        <v>10</v>
      </c>
      <c r="D14622" s="459">
        <v>25</v>
      </c>
      <c r="E14622" s="81"/>
    </row>
    <row r="14623" spans="1:5" x14ac:dyDescent="0.25">
      <c r="A14623" s="458">
        <v>44373</v>
      </c>
      <c r="B14623" s="81" t="s">
        <v>14</v>
      </c>
      <c r="C14623" s="116" t="s">
        <v>14</v>
      </c>
      <c r="D14623" s="459">
        <v>15</v>
      </c>
      <c r="E14623" s="81"/>
    </row>
    <row r="14624" spans="1:5" x14ac:dyDescent="0.25">
      <c r="A14624" s="458">
        <v>44373</v>
      </c>
      <c r="B14624" s="81" t="s">
        <v>14</v>
      </c>
      <c r="C14624" s="116" t="s">
        <v>1020</v>
      </c>
      <c r="D14624" s="459">
        <v>1</v>
      </c>
      <c r="E14624" s="81"/>
    </row>
    <row r="14625" spans="1:5" x14ac:dyDescent="0.25">
      <c r="A14625" s="458">
        <v>44373</v>
      </c>
      <c r="B14625" s="81" t="s">
        <v>14</v>
      </c>
      <c r="C14625" s="116" t="s">
        <v>16</v>
      </c>
      <c r="D14625" s="459">
        <v>22</v>
      </c>
      <c r="E14625" s="81"/>
    </row>
    <row r="14626" spans="1:5" x14ac:dyDescent="0.25">
      <c r="A14626" s="458">
        <v>44373</v>
      </c>
      <c r="B14626" s="81" t="s">
        <v>14</v>
      </c>
      <c r="C14626" s="116" t="s">
        <v>794</v>
      </c>
      <c r="D14626" s="459">
        <v>2</v>
      </c>
      <c r="E14626" s="81"/>
    </row>
    <row r="14627" spans="1:5" x14ac:dyDescent="0.25">
      <c r="A14627" s="458">
        <v>44373</v>
      </c>
      <c r="B14627" s="81" t="s">
        <v>14</v>
      </c>
      <c r="C14627" s="116" t="s">
        <v>84</v>
      </c>
      <c r="D14627" s="459">
        <v>19</v>
      </c>
      <c r="E14627" s="81"/>
    </row>
    <row r="14628" spans="1:5" x14ac:dyDescent="0.25">
      <c r="A14628" s="458">
        <v>44373</v>
      </c>
      <c r="B14628" s="81" t="s">
        <v>20</v>
      </c>
      <c r="C14628" s="116" t="s">
        <v>1151</v>
      </c>
      <c r="D14628" s="459">
        <v>6</v>
      </c>
      <c r="E14628" s="81"/>
    </row>
    <row r="14629" spans="1:5" x14ac:dyDescent="0.25">
      <c r="A14629" s="458">
        <v>44373</v>
      </c>
      <c r="B14629" s="81" t="s">
        <v>20</v>
      </c>
      <c r="C14629" s="116" t="s">
        <v>20</v>
      </c>
      <c r="D14629" s="459">
        <v>104</v>
      </c>
      <c r="E14629" s="81"/>
    </row>
    <row r="14630" spans="1:5" x14ac:dyDescent="0.25">
      <c r="A14630" s="458">
        <v>44373</v>
      </c>
      <c r="B14630" s="81" t="s">
        <v>20</v>
      </c>
      <c r="C14630" s="116" t="s">
        <v>363</v>
      </c>
      <c r="D14630" s="459">
        <v>1</v>
      </c>
      <c r="E14630" s="81"/>
    </row>
    <row r="14631" spans="1:5" x14ac:dyDescent="0.25">
      <c r="A14631" s="458">
        <v>44373</v>
      </c>
      <c r="B14631" s="81" t="s">
        <v>20</v>
      </c>
      <c r="C14631" s="116" t="s">
        <v>648</v>
      </c>
      <c r="D14631" s="459">
        <v>1</v>
      </c>
      <c r="E14631" s="81"/>
    </row>
    <row r="14632" spans="1:5" x14ac:dyDescent="0.25">
      <c r="A14632" s="458">
        <v>44373</v>
      </c>
      <c r="B14632" s="81" t="s">
        <v>20</v>
      </c>
      <c r="C14632" s="116" t="s">
        <v>709</v>
      </c>
      <c r="D14632" s="459">
        <v>2</v>
      </c>
      <c r="E14632" s="81"/>
    </row>
    <row r="14633" spans="1:5" x14ac:dyDescent="0.25">
      <c r="A14633" s="458">
        <v>44373</v>
      </c>
      <c r="B14633" s="81" t="s">
        <v>13</v>
      </c>
      <c r="C14633" s="116" t="s">
        <v>1161</v>
      </c>
      <c r="D14633" s="459">
        <v>2</v>
      </c>
      <c r="E14633" s="81"/>
    </row>
    <row r="14634" spans="1:5" x14ac:dyDescent="0.25">
      <c r="A14634" s="458">
        <v>44373</v>
      </c>
      <c r="B14634" s="81" t="s">
        <v>13</v>
      </c>
      <c r="C14634" s="116" t="s">
        <v>13</v>
      </c>
      <c r="D14634" s="459">
        <v>7</v>
      </c>
      <c r="E14634" s="81"/>
    </row>
    <row r="14635" spans="1:5" x14ac:dyDescent="0.25">
      <c r="A14635" s="458">
        <v>44373</v>
      </c>
      <c r="B14635" s="81" t="s">
        <v>13</v>
      </c>
      <c r="C14635" s="116" t="s">
        <v>1165</v>
      </c>
      <c r="D14635" s="459">
        <v>4</v>
      </c>
      <c r="E14635" s="81"/>
    </row>
    <row r="14636" spans="1:5" x14ac:dyDescent="0.25">
      <c r="A14636" s="458">
        <v>44373</v>
      </c>
      <c r="B14636" s="81" t="s">
        <v>24</v>
      </c>
      <c r="C14636" s="116" t="s">
        <v>23</v>
      </c>
      <c r="D14636" s="459">
        <v>11</v>
      </c>
      <c r="E14636" s="81"/>
    </row>
    <row r="14637" spans="1:5" x14ac:dyDescent="0.25">
      <c r="A14637" s="458">
        <v>44373</v>
      </c>
      <c r="B14637" s="81" t="s">
        <v>24</v>
      </c>
      <c r="C14637" s="116" t="s">
        <v>1177</v>
      </c>
      <c r="D14637" s="459">
        <v>1</v>
      </c>
      <c r="E14637" s="81"/>
    </row>
    <row r="14638" spans="1:5" x14ac:dyDescent="0.25">
      <c r="A14638" s="458">
        <v>44373</v>
      </c>
      <c r="B14638" s="81" t="s">
        <v>24</v>
      </c>
      <c r="C14638" s="116" t="s">
        <v>24</v>
      </c>
      <c r="D14638" s="459">
        <v>6</v>
      </c>
      <c r="E14638" s="81"/>
    </row>
    <row r="14639" spans="1:5" x14ac:dyDescent="0.25">
      <c r="A14639" s="458">
        <v>44373</v>
      </c>
      <c r="B14639" s="81" t="s">
        <v>24</v>
      </c>
      <c r="C14639" s="116" t="s">
        <v>703</v>
      </c>
      <c r="D14639" s="459">
        <v>1</v>
      </c>
      <c r="E14639" s="81"/>
    </row>
    <row r="14640" spans="1:5" x14ac:dyDescent="0.25">
      <c r="A14640" s="458">
        <v>44373</v>
      </c>
      <c r="B14640" s="81" t="s">
        <v>24</v>
      </c>
      <c r="C14640" s="116" t="s">
        <v>36</v>
      </c>
      <c r="D14640" s="459">
        <v>1</v>
      </c>
      <c r="E14640" s="81"/>
    </row>
    <row r="14641" spans="1:5" x14ac:dyDescent="0.25">
      <c r="A14641" s="458">
        <v>44373</v>
      </c>
      <c r="B14641" s="81" t="s">
        <v>47</v>
      </c>
      <c r="C14641" s="116" t="s">
        <v>47</v>
      </c>
      <c r="D14641" s="459">
        <v>17</v>
      </c>
      <c r="E14641" s="81"/>
    </row>
    <row r="14642" spans="1:5" x14ac:dyDescent="0.25">
      <c r="A14642" s="458">
        <v>44373</v>
      </c>
      <c r="B14642" s="81" t="s">
        <v>48</v>
      </c>
      <c r="C14642" s="116" t="s">
        <v>1380</v>
      </c>
      <c r="D14642" s="459">
        <v>1</v>
      </c>
      <c r="E14642" s="81"/>
    </row>
    <row r="14643" spans="1:5" x14ac:dyDescent="0.25">
      <c r="A14643" s="458">
        <v>44373</v>
      </c>
      <c r="B14643" s="81" t="s">
        <v>7</v>
      </c>
      <c r="C14643" s="116" t="s">
        <v>1191</v>
      </c>
      <c r="D14643" s="459">
        <v>3</v>
      </c>
      <c r="E14643" s="81"/>
    </row>
    <row r="14644" spans="1:5" x14ac:dyDescent="0.25">
      <c r="A14644" s="458">
        <v>44373</v>
      </c>
      <c r="B14644" s="81" t="s">
        <v>7</v>
      </c>
      <c r="C14644" s="116" t="s">
        <v>7</v>
      </c>
      <c r="D14644" s="459">
        <v>42</v>
      </c>
      <c r="E14644" s="81"/>
    </row>
    <row r="14645" spans="1:5" x14ac:dyDescent="0.25">
      <c r="A14645" s="458">
        <v>44373</v>
      </c>
      <c r="B14645" s="81" t="s">
        <v>9</v>
      </c>
      <c r="C14645" s="460" t="s">
        <v>1200</v>
      </c>
      <c r="D14645" s="459">
        <v>1</v>
      </c>
      <c r="E14645" s="81"/>
    </row>
    <row r="14646" spans="1:5" x14ac:dyDescent="0.25">
      <c r="A14646" s="458">
        <v>44373</v>
      </c>
      <c r="B14646" s="81" t="s">
        <v>9</v>
      </c>
      <c r="C14646" s="116" t="s">
        <v>362</v>
      </c>
      <c r="D14646" s="459">
        <v>2</v>
      </c>
      <c r="E14646" s="81"/>
    </row>
    <row r="14647" spans="1:5" x14ac:dyDescent="0.25">
      <c r="A14647" s="458">
        <v>44373</v>
      </c>
      <c r="B14647" s="81" t="s">
        <v>9</v>
      </c>
      <c r="C14647" s="81" t="s">
        <v>9</v>
      </c>
      <c r="D14647" s="459">
        <v>161</v>
      </c>
      <c r="E14647" s="81"/>
    </row>
    <row r="14648" spans="1:5" x14ac:dyDescent="0.25">
      <c r="A14648" s="458">
        <v>44373</v>
      </c>
      <c r="B14648" s="81" t="s">
        <v>9</v>
      </c>
      <c r="C14648" s="116" t="s">
        <v>17</v>
      </c>
      <c r="D14648" s="459">
        <v>10</v>
      </c>
      <c r="E14648" s="81"/>
    </row>
    <row r="14649" spans="1:5" x14ac:dyDescent="0.25">
      <c r="A14649" s="458">
        <v>44373</v>
      </c>
      <c r="B14649" s="81" t="s">
        <v>9</v>
      </c>
      <c r="C14649" s="116" t="s">
        <v>1202</v>
      </c>
      <c r="D14649" s="459">
        <v>4</v>
      </c>
      <c r="E14649" s="81"/>
    </row>
    <row r="14650" spans="1:5" x14ac:dyDescent="0.25">
      <c r="A14650" s="458">
        <v>44373</v>
      </c>
      <c r="B14650" s="81" t="s">
        <v>9</v>
      </c>
      <c r="C14650" s="116" t="s">
        <v>143</v>
      </c>
      <c r="D14650" s="459">
        <v>17</v>
      </c>
      <c r="E14650" s="81"/>
    </row>
    <row r="14651" spans="1:5" x14ac:dyDescent="0.25">
      <c r="A14651" s="458">
        <v>44373</v>
      </c>
      <c r="B14651" s="81" t="s">
        <v>15</v>
      </c>
      <c r="C14651" s="116" t="s">
        <v>107</v>
      </c>
      <c r="D14651" s="459">
        <v>3</v>
      </c>
      <c r="E14651" s="81"/>
    </row>
    <row r="14652" spans="1:5" x14ac:dyDescent="0.25">
      <c r="A14652" s="458">
        <v>44373</v>
      </c>
      <c r="B14652" s="81" t="s">
        <v>15</v>
      </c>
      <c r="C14652" s="116" t="s">
        <v>1139</v>
      </c>
      <c r="D14652" s="459">
        <v>3</v>
      </c>
      <c r="E14652" s="81"/>
    </row>
    <row r="14653" spans="1:5" x14ac:dyDescent="0.25">
      <c r="A14653" s="458">
        <v>44373</v>
      </c>
      <c r="B14653" s="81" t="s">
        <v>11</v>
      </c>
      <c r="C14653" s="116" t="s">
        <v>333</v>
      </c>
      <c r="D14653" s="459">
        <v>1</v>
      </c>
      <c r="E14653" s="81"/>
    </row>
    <row r="14654" spans="1:5" x14ac:dyDescent="0.25">
      <c r="A14654" s="458">
        <v>44373</v>
      </c>
      <c r="B14654" s="81" t="s">
        <v>11</v>
      </c>
      <c r="C14654" s="116" t="s">
        <v>2999</v>
      </c>
      <c r="D14654" s="459">
        <v>1</v>
      </c>
      <c r="E14654" s="81"/>
    </row>
    <row r="14655" spans="1:5" x14ac:dyDescent="0.25">
      <c r="A14655" s="458">
        <v>44373</v>
      </c>
      <c r="B14655" s="81" t="s">
        <v>11</v>
      </c>
      <c r="C14655" s="116" t="s">
        <v>11</v>
      </c>
      <c r="D14655" s="459">
        <v>9</v>
      </c>
      <c r="E14655" s="81"/>
    </row>
    <row r="14656" spans="1:5" x14ac:dyDescent="0.25">
      <c r="A14656" s="458">
        <v>44373</v>
      </c>
      <c r="B14656" s="81" t="s">
        <v>11</v>
      </c>
      <c r="C14656" s="116" t="s">
        <v>133</v>
      </c>
      <c r="D14656" s="459">
        <v>13</v>
      </c>
      <c r="E14656" s="81"/>
    </row>
    <row r="14657" spans="1:5" x14ac:dyDescent="0.25">
      <c r="A14657" s="458">
        <v>44373</v>
      </c>
      <c r="B14657" s="81" t="s">
        <v>11</v>
      </c>
      <c r="C14657" s="116" t="s">
        <v>1210</v>
      </c>
      <c r="D14657" s="459">
        <v>1</v>
      </c>
      <c r="E14657" s="81"/>
    </row>
    <row r="14658" spans="1:5" x14ac:dyDescent="0.25">
      <c r="A14658" s="458">
        <v>44373</v>
      </c>
      <c r="B14658" s="81" t="s">
        <v>12</v>
      </c>
      <c r="C14658" s="116" t="s">
        <v>1500</v>
      </c>
      <c r="D14658" s="459">
        <v>1</v>
      </c>
      <c r="E14658" s="81"/>
    </row>
    <row r="14659" spans="1:5" x14ac:dyDescent="0.25">
      <c r="A14659" s="458">
        <v>44373</v>
      </c>
      <c r="B14659" s="81" t="s">
        <v>12</v>
      </c>
      <c r="C14659" s="116" t="s">
        <v>1223</v>
      </c>
      <c r="D14659" s="459">
        <v>1</v>
      </c>
      <c r="E14659" s="81"/>
    </row>
    <row r="14660" spans="1:5" x14ac:dyDescent="0.25">
      <c r="A14660" s="458">
        <v>44373</v>
      </c>
      <c r="B14660" s="81" t="s">
        <v>12</v>
      </c>
      <c r="C14660" s="116" t="s">
        <v>12</v>
      </c>
      <c r="D14660" s="459">
        <v>6</v>
      </c>
      <c r="E14660" s="81"/>
    </row>
    <row r="14661" spans="1:5" x14ac:dyDescent="0.25">
      <c r="A14661" s="458">
        <v>44373</v>
      </c>
      <c r="B14661" s="81" t="s">
        <v>12</v>
      </c>
      <c r="C14661" s="116" t="s">
        <v>688</v>
      </c>
      <c r="D14661" s="459">
        <v>1</v>
      </c>
      <c r="E14661" s="81"/>
    </row>
    <row r="14662" spans="1:5" x14ac:dyDescent="0.25">
      <c r="A14662" s="458">
        <v>44373</v>
      </c>
      <c r="B14662" s="81" t="s">
        <v>8</v>
      </c>
      <c r="C14662" s="116" t="s">
        <v>72</v>
      </c>
      <c r="D14662" s="459">
        <v>3</v>
      </c>
      <c r="E14662" s="81"/>
    </row>
    <row r="14663" spans="1:5" x14ac:dyDescent="0.25">
      <c r="A14663" s="458">
        <v>44373</v>
      </c>
      <c r="B14663" s="81" t="s">
        <v>8</v>
      </c>
      <c r="C14663" s="116" t="s">
        <v>1232</v>
      </c>
      <c r="D14663" s="459">
        <v>3</v>
      </c>
      <c r="E14663" s="81"/>
    </row>
    <row r="14664" spans="1:5" x14ac:dyDescent="0.25">
      <c r="A14664" s="458">
        <v>44373</v>
      </c>
      <c r="B14664" s="81" t="s">
        <v>8</v>
      </c>
      <c r="C14664" s="116" t="s">
        <v>1235</v>
      </c>
      <c r="D14664" s="459">
        <v>1</v>
      </c>
      <c r="E14664" s="81"/>
    </row>
    <row r="14665" spans="1:5" x14ac:dyDescent="0.25">
      <c r="A14665" s="458">
        <v>44373</v>
      </c>
      <c r="B14665" s="81" t="s">
        <v>8</v>
      </c>
      <c r="C14665" s="116" t="s">
        <v>58</v>
      </c>
      <c r="D14665" s="459">
        <v>9</v>
      </c>
      <c r="E14665" s="81"/>
    </row>
    <row r="14666" spans="1:5" x14ac:dyDescent="0.25">
      <c r="A14666" s="458">
        <v>44373</v>
      </c>
      <c r="B14666" s="81" t="s">
        <v>8</v>
      </c>
      <c r="C14666" s="116" t="s">
        <v>113</v>
      </c>
      <c r="D14666" s="459">
        <v>3</v>
      </c>
      <c r="E14666" s="81"/>
    </row>
    <row r="14667" spans="1:5" x14ac:dyDescent="0.25">
      <c r="A14667" s="458">
        <v>44373</v>
      </c>
      <c r="B14667" s="81" t="s">
        <v>8</v>
      </c>
      <c r="C14667" s="116" t="s">
        <v>140</v>
      </c>
      <c r="D14667" s="459">
        <v>24</v>
      </c>
      <c r="E14667" s="81"/>
    </row>
    <row r="14668" spans="1:5" x14ac:dyDescent="0.25">
      <c r="A14668" s="458">
        <v>44373</v>
      </c>
      <c r="B14668" s="81" t="s">
        <v>8</v>
      </c>
      <c r="C14668" s="116" t="s">
        <v>132</v>
      </c>
      <c r="D14668" s="459">
        <v>2</v>
      </c>
      <c r="E14668" s="81"/>
    </row>
    <row r="14669" spans="1:5" x14ac:dyDescent="0.25">
      <c r="A14669" s="458">
        <v>44373</v>
      </c>
      <c r="B14669" s="81" t="s">
        <v>8</v>
      </c>
      <c r="C14669" s="116" t="s">
        <v>40</v>
      </c>
      <c r="D14669" s="459">
        <v>8</v>
      </c>
      <c r="E14669" s="81"/>
    </row>
    <row r="14670" spans="1:5" x14ac:dyDescent="0.25">
      <c r="A14670" s="458">
        <v>44373</v>
      </c>
      <c r="B14670" s="81" t="s">
        <v>8</v>
      </c>
      <c r="C14670" s="116" t="s">
        <v>8</v>
      </c>
      <c r="D14670" s="459">
        <v>178</v>
      </c>
      <c r="E14670" s="81"/>
    </row>
    <row r="14671" spans="1:5" x14ac:dyDescent="0.25">
      <c r="A14671" s="458">
        <v>44373</v>
      </c>
      <c r="B14671" s="81" t="s">
        <v>8</v>
      </c>
      <c r="C14671" s="116" t="s">
        <v>31</v>
      </c>
      <c r="D14671" s="459">
        <v>11</v>
      </c>
      <c r="E14671" s="81"/>
    </row>
    <row r="14672" spans="1:5" x14ac:dyDescent="0.25">
      <c r="A14672" s="458">
        <v>44373</v>
      </c>
      <c r="B14672" s="81" t="s">
        <v>8</v>
      </c>
      <c r="C14672" s="116" t="s">
        <v>110</v>
      </c>
      <c r="D14672" s="459">
        <v>7</v>
      </c>
      <c r="E14672" s="81"/>
    </row>
    <row r="14673" spans="1:5" x14ac:dyDescent="0.25">
      <c r="A14673" s="458">
        <v>44373</v>
      </c>
      <c r="B14673" s="81" t="s">
        <v>49</v>
      </c>
      <c r="C14673" s="116" t="s">
        <v>1246</v>
      </c>
      <c r="D14673" s="459">
        <v>3</v>
      </c>
      <c r="E14673" s="81"/>
    </row>
    <row r="14674" spans="1:5" x14ac:dyDescent="0.25">
      <c r="A14674" s="458">
        <v>44373</v>
      </c>
      <c r="B14674" s="81" t="s">
        <v>49</v>
      </c>
      <c r="C14674" s="116" t="s">
        <v>49</v>
      </c>
      <c r="D14674" s="459">
        <v>11</v>
      </c>
      <c r="E14674" s="81"/>
    </row>
    <row r="14675" spans="1:5" x14ac:dyDescent="0.25">
      <c r="A14675" s="458">
        <v>44373</v>
      </c>
      <c r="B14675" s="81" t="s">
        <v>50</v>
      </c>
      <c r="C14675" s="116" t="s">
        <v>1250</v>
      </c>
      <c r="D14675" s="459">
        <v>2</v>
      </c>
      <c r="E14675" s="81"/>
    </row>
    <row r="14676" spans="1:5" x14ac:dyDescent="0.25">
      <c r="A14676" s="458">
        <v>44373</v>
      </c>
      <c r="B14676" s="81" t="s">
        <v>50</v>
      </c>
      <c r="C14676" s="116" t="s">
        <v>1140</v>
      </c>
      <c r="D14676" s="459">
        <v>6</v>
      </c>
      <c r="E14676" s="81"/>
    </row>
    <row r="14677" spans="1:5" x14ac:dyDescent="0.25">
      <c r="A14677" s="458">
        <v>44373</v>
      </c>
      <c r="B14677" s="81" t="s">
        <v>50</v>
      </c>
      <c r="C14677" s="116" t="s">
        <v>365</v>
      </c>
      <c r="D14677" s="459">
        <v>7</v>
      </c>
      <c r="E14677" s="81"/>
    </row>
    <row r="14678" spans="1:5" x14ac:dyDescent="0.25">
      <c r="A14678" s="458">
        <v>44373</v>
      </c>
      <c r="B14678" s="81" t="s">
        <v>27</v>
      </c>
      <c r="C14678" s="116" t="s">
        <v>1252</v>
      </c>
      <c r="D14678" s="459">
        <v>1</v>
      </c>
      <c r="E14678" s="81"/>
    </row>
    <row r="14679" spans="1:5" x14ac:dyDescent="0.25">
      <c r="A14679" s="458">
        <v>44373</v>
      </c>
      <c r="B14679" s="81" t="s">
        <v>27</v>
      </c>
      <c r="C14679" s="116" t="s">
        <v>139</v>
      </c>
      <c r="D14679" s="459">
        <v>10</v>
      </c>
      <c r="E14679" s="81"/>
    </row>
    <row r="14680" spans="1:5" x14ac:dyDescent="0.25">
      <c r="A14680" s="458">
        <v>44373</v>
      </c>
      <c r="B14680" s="81" t="s">
        <v>27</v>
      </c>
      <c r="C14680" s="116" t="s">
        <v>233</v>
      </c>
      <c r="D14680" s="459">
        <v>1</v>
      </c>
      <c r="E14680" s="81"/>
    </row>
    <row r="14681" spans="1:5" x14ac:dyDescent="0.25">
      <c r="A14681" s="458">
        <v>44373</v>
      </c>
      <c r="B14681" s="81" t="s">
        <v>27</v>
      </c>
      <c r="C14681" s="116" t="s">
        <v>1254</v>
      </c>
      <c r="D14681" s="459">
        <v>1</v>
      </c>
      <c r="E14681" s="81"/>
    </row>
    <row r="14682" spans="1:5" x14ac:dyDescent="0.25">
      <c r="A14682" s="458">
        <v>44373</v>
      </c>
      <c r="B14682" s="81" t="s">
        <v>27</v>
      </c>
      <c r="C14682" s="116" t="s">
        <v>43</v>
      </c>
      <c r="D14682" s="459">
        <v>57</v>
      </c>
      <c r="E14682" s="81"/>
    </row>
    <row r="14683" spans="1:5" x14ac:dyDescent="0.25">
      <c r="A14683" s="458">
        <v>44373</v>
      </c>
      <c r="B14683" s="81" t="s">
        <v>27</v>
      </c>
      <c r="C14683" s="116" t="s">
        <v>921</v>
      </c>
      <c r="D14683" s="459">
        <v>2</v>
      </c>
      <c r="E14683" s="81"/>
    </row>
    <row r="14684" spans="1:5" x14ac:dyDescent="0.25">
      <c r="A14684" s="458">
        <v>44373</v>
      </c>
      <c r="B14684" s="81" t="s">
        <v>27</v>
      </c>
      <c r="C14684" s="116" t="s">
        <v>928</v>
      </c>
      <c r="D14684" s="459">
        <v>4</v>
      </c>
      <c r="E14684" s="81"/>
    </row>
    <row r="14685" spans="1:5" x14ac:dyDescent="0.25">
      <c r="A14685" s="458">
        <v>44373</v>
      </c>
      <c r="B14685" s="81" t="s">
        <v>27</v>
      </c>
      <c r="C14685" s="116" t="s">
        <v>707</v>
      </c>
      <c r="D14685" s="459">
        <v>1</v>
      </c>
      <c r="E14685" s="81"/>
    </row>
    <row r="14686" spans="1:5" x14ac:dyDescent="0.25">
      <c r="A14686" s="458">
        <v>44373</v>
      </c>
      <c r="B14686" s="81" t="s">
        <v>51</v>
      </c>
      <c r="C14686" s="116" t="s">
        <v>1102</v>
      </c>
      <c r="D14686" s="459">
        <v>1</v>
      </c>
      <c r="E14686" s="81"/>
    </row>
    <row r="14687" spans="1:5" x14ac:dyDescent="0.25">
      <c r="A14687" s="458">
        <v>44373</v>
      </c>
      <c r="B14687" s="81" t="s">
        <v>51</v>
      </c>
      <c r="C14687" s="116" t="s">
        <v>697</v>
      </c>
      <c r="D14687" s="459">
        <v>1</v>
      </c>
      <c r="E14687" s="81"/>
    </row>
    <row r="14688" spans="1:5" x14ac:dyDescent="0.25">
      <c r="A14688" s="458">
        <v>44373</v>
      </c>
      <c r="B14688" s="81" t="s">
        <v>51</v>
      </c>
      <c r="C14688" s="116" t="s">
        <v>677</v>
      </c>
      <c r="D14688" s="459">
        <v>2</v>
      </c>
      <c r="E14688" s="81"/>
    </row>
    <row r="14689" spans="1:5" x14ac:dyDescent="0.25">
      <c r="A14689" s="458">
        <v>44373</v>
      </c>
      <c r="B14689" s="81" t="s">
        <v>51</v>
      </c>
      <c r="C14689" s="116" t="s">
        <v>51</v>
      </c>
      <c r="D14689" s="459">
        <v>22</v>
      </c>
      <c r="E14689" s="81"/>
    </row>
    <row r="14690" spans="1:5" x14ac:dyDescent="0.25">
      <c r="A14690" s="458">
        <v>44373</v>
      </c>
      <c r="B14690" s="81" t="s">
        <v>10</v>
      </c>
      <c r="C14690" s="116" t="s">
        <v>340</v>
      </c>
      <c r="D14690" s="459">
        <v>8</v>
      </c>
      <c r="E14690" s="81"/>
    </row>
    <row r="14691" spans="1:5" x14ac:dyDescent="0.25">
      <c r="A14691" s="458">
        <v>44373</v>
      </c>
      <c r="B14691" s="81" t="s">
        <v>10</v>
      </c>
      <c r="C14691" s="116" t="s">
        <v>1259</v>
      </c>
      <c r="D14691" s="459">
        <v>2</v>
      </c>
      <c r="E14691" s="81"/>
    </row>
    <row r="14692" spans="1:5" x14ac:dyDescent="0.25">
      <c r="A14692" s="458">
        <v>44373</v>
      </c>
      <c r="B14692" s="81" t="s">
        <v>10</v>
      </c>
      <c r="C14692" s="116" t="s">
        <v>10</v>
      </c>
      <c r="D14692" s="459">
        <v>22</v>
      </c>
      <c r="E14692" s="81"/>
    </row>
    <row r="14693" spans="1:5" x14ac:dyDescent="0.25">
      <c r="A14693" s="458">
        <v>44374</v>
      </c>
      <c r="B14693" s="81" t="s">
        <v>14</v>
      </c>
      <c r="C14693" s="81" t="s">
        <v>14</v>
      </c>
      <c r="D14693" s="459">
        <v>0</v>
      </c>
      <c r="E14693" s="81"/>
    </row>
    <row r="14694" spans="1:5" x14ac:dyDescent="0.25">
      <c r="A14694" s="458">
        <v>44374</v>
      </c>
      <c r="B14694" s="81" t="s">
        <v>20</v>
      </c>
      <c r="C14694" s="81" t="s">
        <v>20</v>
      </c>
      <c r="D14694" s="459">
        <v>0</v>
      </c>
      <c r="E14694" s="81"/>
    </row>
    <row r="14695" spans="1:5" x14ac:dyDescent="0.25">
      <c r="A14695" s="458">
        <v>44374</v>
      </c>
      <c r="B14695" s="81" t="s">
        <v>13</v>
      </c>
      <c r="C14695" s="81" t="s">
        <v>13</v>
      </c>
      <c r="D14695" s="459">
        <v>0</v>
      </c>
      <c r="E14695" s="81"/>
    </row>
    <row r="14696" spans="1:5" x14ac:dyDescent="0.25">
      <c r="A14696" s="458">
        <v>44374</v>
      </c>
      <c r="B14696" s="81" t="s">
        <v>24</v>
      </c>
      <c r="C14696" s="81" t="s">
        <v>24</v>
      </c>
      <c r="D14696" s="459">
        <v>0</v>
      </c>
      <c r="E14696" s="81"/>
    </row>
    <row r="14697" spans="1:5" x14ac:dyDescent="0.25">
      <c r="A14697" s="458">
        <v>44374</v>
      </c>
      <c r="B14697" s="81" t="s">
        <v>47</v>
      </c>
      <c r="C14697" s="81" t="s">
        <v>47</v>
      </c>
      <c r="D14697" s="459">
        <v>0</v>
      </c>
      <c r="E14697" s="81"/>
    </row>
    <row r="14698" spans="1:5" x14ac:dyDescent="0.25">
      <c r="A14698" s="458">
        <v>44374</v>
      </c>
      <c r="B14698" s="81" t="s">
        <v>48</v>
      </c>
      <c r="C14698" s="81" t="s">
        <v>48</v>
      </c>
      <c r="D14698" s="459">
        <v>0</v>
      </c>
      <c r="E14698" s="81"/>
    </row>
    <row r="14699" spans="1:5" x14ac:dyDescent="0.25">
      <c r="A14699" s="458">
        <v>44374</v>
      </c>
      <c r="B14699" s="81" t="s">
        <v>7</v>
      </c>
      <c r="C14699" s="81" t="s">
        <v>7</v>
      </c>
      <c r="D14699" s="459">
        <v>0</v>
      </c>
      <c r="E14699" s="81"/>
    </row>
    <row r="14700" spans="1:5" x14ac:dyDescent="0.25">
      <c r="A14700" s="458">
        <v>44374</v>
      </c>
      <c r="B14700" s="81" t="s">
        <v>9</v>
      </c>
      <c r="C14700" s="81" t="s">
        <v>9</v>
      </c>
      <c r="D14700" s="459">
        <v>0</v>
      </c>
      <c r="E14700" s="81"/>
    </row>
    <row r="14701" spans="1:5" x14ac:dyDescent="0.25">
      <c r="A14701" s="458">
        <v>44374</v>
      </c>
      <c r="B14701" s="81" t="s">
        <v>15</v>
      </c>
      <c r="C14701" s="81" t="s">
        <v>15</v>
      </c>
      <c r="D14701" s="459">
        <v>0</v>
      </c>
      <c r="E14701" s="81"/>
    </row>
    <row r="14702" spans="1:5" x14ac:dyDescent="0.25">
      <c r="A14702" s="458">
        <v>44374</v>
      </c>
      <c r="B14702" s="81" t="s">
        <v>11</v>
      </c>
      <c r="C14702" s="81" t="s">
        <v>11</v>
      </c>
      <c r="D14702" s="459">
        <v>0</v>
      </c>
      <c r="E14702" s="81"/>
    </row>
    <row r="14703" spans="1:5" x14ac:dyDescent="0.25">
      <c r="A14703" s="458">
        <v>44374</v>
      </c>
      <c r="B14703" s="81" t="s">
        <v>12</v>
      </c>
      <c r="C14703" s="81" t="s">
        <v>12</v>
      </c>
      <c r="D14703" s="459">
        <v>0</v>
      </c>
      <c r="E14703" s="81"/>
    </row>
    <row r="14704" spans="1:5" x14ac:dyDescent="0.25">
      <c r="A14704" s="458">
        <v>44374</v>
      </c>
      <c r="B14704" s="81" t="s">
        <v>8</v>
      </c>
      <c r="C14704" s="81" t="s">
        <v>8</v>
      </c>
      <c r="D14704" s="459">
        <v>0</v>
      </c>
      <c r="E14704" s="81"/>
    </row>
    <row r="14705" spans="1:5" x14ac:dyDescent="0.25">
      <c r="A14705" s="458">
        <v>44374</v>
      </c>
      <c r="B14705" s="81" t="s">
        <v>49</v>
      </c>
      <c r="C14705" s="81" t="s">
        <v>49</v>
      </c>
      <c r="D14705" s="459">
        <v>0</v>
      </c>
      <c r="E14705" s="81"/>
    </row>
    <row r="14706" spans="1:5" x14ac:dyDescent="0.25">
      <c r="A14706" s="458">
        <v>44374</v>
      </c>
      <c r="B14706" s="81" t="s">
        <v>50</v>
      </c>
      <c r="C14706" s="116" t="s">
        <v>365</v>
      </c>
      <c r="D14706" s="459">
        <v>0</v>
      </c>
      <c r="E14706" s="81"/>
    </row>
    <row r="14707" spans="1:5" x14ac:dyDescent="0.25">
      <c r="A14707" s="458">
        <v>44374</v>
      </c>
      <c r="B14707" s="81" t="s">
        <v>27</v>
      </c>
      <c r="C14707" s="116" t="s">
        <v>43</v>
      </c>
      <c r="D14707" s="459">
        <v>0</v>
      </c>
      <c r="E14707" s="81"/>
    </row>
    <row r="14708" spans="1:5" x14ac:dyDescent="0.25">
      <c r="A14708" s="458">
        <v>44374</v>
      </c>
      <c r="B14708" s="81" t="s">
        <v>51</v>
      </c>
      <c r="C14708" s="81" t="s">
        <v>51</v>
      </c>
      <c r="D14708" s="459">
        <v>0</v>
      </c>
      <c r="E14708" s="81"/>
    </row>
    <row r="14709" spans="1:5" x14ac:dyDescent="0.25">
      <c r="A14709" s="458">
        <v>44374</v>
      </c>
      <c r="B14709" s="81" t="s">
        <v>10</v>
      </c>
      <c r="C14709" s="81" t="s">
        <v>10</v>
      </c>
      <c r="D14709" s="459">
        <v>0</v>
      </c>
      <c r="E14709" s="81"/>
    </row>
    <row r="14710" spans="1:5" x14ac:dyDescent="0.25">
      <c r="A14710" s="458">
        <v>44375</v>
      </c>
      <c r="B14710" s="81" t="s">
        <v>14</v>
      </c>
      <c r="C14710" s="116" t="s">
        <v>936</v>
      </c>
      <c r="D14710" s="459">
        <v>2</v>
      </c>
      <c r="E14710" s="81"/>
    </row>
    <row r="14711" spans="1:5" x14ac:dyDescent="0.25">
      <c r="A14711" s="458">
        <v>44375</v>
      </c>
      <c r="B14711" s="81" t="s">
        <v>14</v>
      </c>
      <c r="C14711" s="116" t="s">
        <v>14</v>
      </c>
      <c r="D14711" s="459">
        <v>41</v>
      </c>
      <c r="E14711" s="81"/>
    </row>
    <row r="14712" spans="1:5" x14ac:dyDescent="0.25">
      <c r="A14712" s="458">
        <v>44375</v>
      </c>
      <c r="B14712" s="81" t="s">
        <v>14</v>
      </c>
      <c r="C14712" s="116" t="s">
        <v>16</v>
      </c>
      <c r="D14712" s="459">
        <v>18</v>
      </c>
      <c r="E14712" s="81"/>
    </row>
    <row r="14713" spans="1:5" x14ac:dyDescent="0.25">
      <c r="A14713" s="458">
        <v>44375</v>
      </c>
      <c r="B14713" s="81" t="s">
        <v>14</v>
      </c>
      <c r="C14713" s="116" t="s">
        <v>794</v>
      </c>
      <c r="D14713" s="459">
        <v>4</v>
      </c>
      <c r="E14713" s="81"/>
    </row>
    <row r="14714" spans="1:5" x14ac:dyDescent="0.25">
      <c r="A14714" s="458">
        <v>44375</v>
      </c>
      <c r="B14714" s="81" t="s">
        <v>14</v>
      </c>
      <c r="C14714" s="116" t="s">
        <v>84</v>
      </c>
      <c r="D14714" s="459">
        <v>44</v>
      </c>
      <c r="E14714" s="81"/>
    </row>
    <row r="14715" spans="1:5" x14ac:dyDescent="0.25">
      <c r="A14715" s="458">
        <v>44375</v>
      </c>
      <c r="B14715" s="81" t="s">
        <v>20</v>
      </c>
      <c r="C14715" s="116" t="s">
        <v>1151</v>
      </c>
      <c r="D14715" s="459">
        <v>1</v>
      </c>
      <c r="E14715" s="81"/>
    </row>
    <row r="14716" spans="1:5" x14ac:dyDescent="0.25">
      <c r="A14716" s="458">
        <v>44375</v>
      </c>
      <c r="B14716" s="81" t="s">
        <v>20</v>
      </c>
      <c r="C14716" s="116" t="s">
        <v>20</v>
      </c>
      <c r="D14716" s="459">
        <v>66</v>
      </c>
      <c r="E14716" s="81"/>
    </row>
    <row r="14717" spans="1:5" x14ac:dyDescent="0.25">
      <c r="A14717" s="458">
        <v>44375</v>
      </c>
      <c r="B14717" s="81" t="s">
        <v>20</v>
      </c>
      <c r="C14717" s="116" t="s">
        <v>363</v>
      </c>
      <c r="D14717" s="459">
        <v>2</v>
      </c>
      <c r="E14717" s="81"/>
    </row>
    <row r="14718" spans="1:5" x14ac:dyDescent="0.25">
      <c r="A14718" s="458">
        <v>44375</v>
      </c>
      <c r="B14718" s="81" t="s">
        <v>20</v>
      </c>
      <c r="C14718" s="116" t="s">
        <v>648</v>
      </c>
      <c r="D14718" s="459">
        <v>4</v>
      </c>
      <c r="E14718" s="81"/>
    </row>
    <row r="14719" spans="1:5" x14ac:dyDescent="0.25">
      <c r="A14719" s="458">
        <v>44375</v>
      </c>
      <c r="B14719" s="81" t="s">
        <v>13</v>
      </c>
      <c r="C14719" s="116" t="s">
        <v>13</v>
      </c>
      <c r="D14719" s="459">
        <v>21</v>
      </c>
      <c r="E14719" s="81"/>
    </row>
    <row r="14720" spans="1:5" x14ac:dyDescent="0.25">
      <c r="A14720" s="458">
        <v>44375</v>
      </c>
      <c r="B14720" s="81" t="s">
        <v>13</v>
      </c>
      <c r="C14720" s="116" t="s">
        <v>1165</v>
      </c>
      <c r="D14720" s="459">
        <v>4</v>
      </c>
      <c r="E14720" s="81"/>
    </row>
    <row r="14721" spans="1:5" x14ac:dyDescent="0.25">
      <c r="A14721" s="458">
        <v>44375</v>
      </c>
      <c r="B14721" s="81" t="s">
        <v>13</v>
      </c>
      <c r="C14721" s="116" t="s">
        <v>633</v>
      </c>
      <c r="D14721" s="459">
        <v>2</v>
      </c>
      <c r="E14721" s="81"/>
    </row>
    <row r="14722" spans="1:5" x14ac:dyDescent="0.25">
      <c r="A14722" s="458">
        <v>44375</v>
      </c>
      <c r="B14722" s="81" t="s">
        <v>24</v>
      </c>
      <c r="C14722" s="116" t="s">
        <v>23</v>
      </c>
      <c r="D14722" s="459">
        <v>29</v>
      </c>
      <c r="E14722" s="81"/>
    </row>
    <row r="14723" spans="1:5" x14ac:dyDescent="0.25">
      <c r="A14723" s="458">
        <v>44375</v>
      </c>
      <c r="B14723" s="81" t="s">
        <v>24</v>
      </c>
      <c r="C14723" s="116" t="s">
        <v>24</v>
      </c>
      <c r="D14723" s="459">
        <v>11</v>
      </c>
      <c r="E14723" s="81"/>
    </row>
    <row r="14724" spans="1:5" x14ac:dyDescent="0.25">
      <c r="A14724" s="458">
        <v>44375</v>
      </c>
      <c r="B14724" s="81" t="s">
        <v>24</v>
      </c>
      <c r="C14724" s="116" t="s">
        <v>1182</v>
      </c>
      <c r="D14724" s="459">
        <v>1</v>
      </c>
      <c r="E14724" s="81"/>
    </row>
    <row r="14725" spans="1:5" x14ac:dyDescent="0.25">
      <c r="A14725" s="458">
        <v>44375</v>
      </c>
      <c r="B14725" s="81" t="s">
        <v>24</v>
      </c>
      <c r="C14725" s="116" t="s">
        <v>36</v>
      </c>
      <c r="D14725" s="459">
        <v>4</v>
      </c>
      <c r="E14725" s="81"/>
    </row>
    <row r="14726" spans="1:5" x14ac:dyDescent="0.25">
      <c r="A14726" s="458">
        <v>44375</v>
      </c>
      <c r="B14726" s="81" t="s">
        <v>47</v>
      </c>
      <c r="C14726" s="116" t="s">
        <v>47</v>
      </c>
      <c r="D14726" s="459">
        <v>20</v>
      </c>
      <c r="E14726" s="81"/>
    </row>
    <row r="14727" spans="1:5" x14ac:dyDescent="0.25">
      <c r="A14727" s="458">
        <v>44375</v>
      </c>
      <c r="B14727" s="81" t="s">
        <v>47</v>
      </c>
      <c r="C14727" s="116" t="s">
        <v>906</v>
      </c>
      <c r="D14727" s="459">
        <v>2</v>
      </c>
      <c r="E14727" s="81"/>
    </row>
    <row r="14728" spans="1:5" x14ac:dyDescent="0.25">
      <c r="A14728" s="458">
        <v>44375</v>
      </c>
      <c r="B14728" s="81" t="s">
        <v>48</v>
      </c>
      <c r="C14728" s="116" t="s">
        <v>1380</v>
      </c>
      <c r="D14728" s="459">
        <v>5</v>
      </c>
      <c r="E14728" s="81"/>
    </row>
    <row r="14729" spans="1:5" x14ac:dyDescent="0.25">
      <c r="A14729" s="458">
        <v>44375</v>
      </c>
      <c r="B14729" s="81" t="s">
        <v>7</v>
      </c>
      <c r="C14729" s="116" t="s">
        <v>7</v>
      </c>
      <c r="D14729" s="459">
        <v>39</v>
      </c>
      <c r="E14729" s="81"/>
    </row>
    <row r="14730" spans="1:5" x14ac:dyDescent="0.25">
      <c r="A14730" s="458">
        <v>44375</v>
      </c>
      <c r="B14730" s="81" t="s">
        <v>9</v>
      </c>
      <c r="C14730" s="116" t="s">
        <v>1192</v>
      </c>
      <c r="D14730" s="459">
        <v>1</v>
      </c>
      <c r="E14730" s="81"/>
    </row>
    <row r="14731" spans="1:5" x14ac:dyDescent="0.25">
      <c r="A14731" s="458">
        <v>44375</v>
      </c>
      <c r="B14731" s="81" t="s">
        <v>9</v>
      </c>
      <c r="C14731" s="116" t="s">
        <v>1193</v>
      </c>
      <c r="D14731" s="459">
        <v>1</v>
      </c>
      <c r="E14731" s="81"/>
    </row>
    <row r="14732" spans="1:5" x14ac:dyDescent="0.25">
      <c r="A14732" s="458">
        <v>44375</v>
      </c>
      <c r="B14732" s="81" t="s">
        <v>9</v>
      </c>
      <c r="C14732" s="460" t="s">
        <v>1195</v>
      </c>
      <c r="D14732" s="459">
        <v>1</v>
      </c>
      <c r="E14732" s="81"/>
    </row>
    <row r="14733" spans="1:5" x14ac:dyDescent="0.25">
      <c r="A14733" s="458">
        <v>44375</v>
      </c>
      <c r="B14733" s="81" t="s">
        <v>9</v>
      </c>
      <c r="C14733" s="116" t="s">
        <v>362</v>
      </c>
      <c r="D14733" s="459">
        <v>3</v>
      </c>
      <c r="E14733" s="81"/>
    </row>
    <row r="14734" spans="1:5" x14ac:dyDescent="0.25">
      <c r="A14734" s="458">
        <v>44375</v>
      </c>
      <c r="B14734" s="81" t="s">
        <v>9</v>
      </c>
      <c r="C14734" s="116" t="s">
        <v>9</v>
      </c>
      <c r="D14734" s="459">
        <v>122</v>
      </c>
      <c r="E14734" s="81"/>
    </row>
    <row r="14735" spans="1:5" x14ac:dyDescent="0.25">
      <c r="A14735" s="458">
        <v>44375</v>
      </c>
      <c r="B14735" s="81" t="s">
        <v>9</v>
      </c>
      <c r="C14735" s="116" t="s">
        <v>17</v>
      </c>
      <c r="D14735" s="459">
        <v>12</v>
      </c>
      <c r="E14735" s="81"/>
    </row>
    <row r="14736" spans="1:5" x14ac:dyDescent="0.25">
      <c r="A14736" s="458">
        <v>44375</v>
      </c>
      <c r="B14736" s="81" t="s">
        <v>9</v>
      </c>
      <c r="C14736" s="116" t="s">
        <v>1202</v>
      </c>
      <c r="D14736" s="459">
        <v>10</v>
      </c>
      <c r="E14736" s="81"/>
    </row>
    <row r="14737" spans="1:5" x14ac:dyDescent="0.25">
      <c r="A14737" s="458">
        <v>44375</v>
      </c>
      <c r="B14737" s="81" t="s">
        <v>9</v>
      </c>
      <c r="C14737" s="116" t="s">
        <v>143</v>
      </c>
      <c r="D14737" s="459">
        <v>12</v>
      </c>
      <c r="E14737" s="81"/>
    </row>
    <row r="14738" spans="1:5" x14ac:dyDescent="0.25">
      <c r="A14738" s="458">
        <v>44375</v>
      </c>
      <c r="B14738" s="81" t="s">
        <v>15</v>
      </c>
      <c r="C14738" s="116" t="s">
        <v>107</v>
      </c>
      <c r="D14738" s="459">
        <v>1</v>
      </c>
      <c r="E14738" s="81"/>
    </row>
    <row r="14739" spans="1:5" x14ac:dyDescent="0.25">
      <c r="A14739" s="458">
        <v>44375</v>
      </c>
      <c r="B14739" s="81" t="s">
        <v>15</v>
      </c>
      <c r="C14739" s="116" t="s">
        <v>1139</v>
      </c>
      <c r="D14739" s="459">
        <v>9</v>
      </c>
      <c r="E14739" s="81"/>
    </row>
    <row r="14740" spans="1:5" x14ac:dyDescent="0.25">
      <c r="A14740" s="458">
        <v>44375</v>
      </c>
      <c r="B14740" s="81" t="s">
        <v>15</v>
      </c>
      <c r="C14740" s="116" t="s">
        <v>283</v>
      </c>
      <c r="D14740" s="459">
        <v>9</v>
      </c>
      <c r="E14740" s="81"/>
    </row>
    <row r="14741" spans="1:5" x14ac:dyDescent="0.25">
      <c r="A14741" s="458">
        <v>44375</v>
      </c>
      <c r="B14741" s="81" t="s">
        <v>11</v>
      </c>
      <c r="C14741" s="116" t="s">
        <v>333</v>
      </c>
      <c r="D14741" s="459">
        <v>9</v>
      </c>
      <c r="E14741" s="81"/>
    </row>
    <row r="14742" spans="1:5" x14ac:dyDescent="0.25">
      <c r="A14742" s="458">
        <v>44375</v>
      </c>
      <c r="B14742" s="81" t="s">
        <v>11</v>
      </c>
      <c r="C14742" s="116" t="s">
        <v>11</v>
      </c>
      <c r="D14742" s="459">
        <v>10</v>
      </c>
      <c r="E14742" s="81"/>
    </row>
    <row r="14743" spans="1:5" x14ac:dyDescent="0.25">
      <c r="A14743" s="458">
        <v>44375</v>
      </c>
      <c r="B14743" s="81" t="s">
        <v>11</v>
      </c>
      <c r="C14743" s="116" t="s">
        <v>840</v>
      </c>
      <c r="D14743" s="459">
        <v>2</v>
      </c>
      <c r="E14743" s="81"/>
    </row>
    <row r="14744" spans="1:5" x14ac:dyDescent="0.25">
      <c r="A14744" s="458">
        <v>44375</v>
      </c>
      <c r="B14744" s="81" t="s">
        <v>11</v>
      </c>
      <c r="C14744" s="116" t="s">
        <v>752</v>
      </c>
      <c r="D14744" s="459">
        <v>1</v>
      </c>
      <c r="E14744" s="81"/>
    </row>
    <row r="14745" spans="1:5" x14ac:dyDescent="0.25">
      <c r="A14745" s="458">
        <v>44375</v>
      </c>
      <c r="B14745" s="81" t="s">
        <v>11</v>
      </c>
      <c r="C14745" s="116" t="s">
        <v>133</v>
      </c>
      <c r="D14745" s="459">
        <v>28</v>
      </c>
      <c r="E14745" s="81"/>
    </row>
    <row r="14746" spans="1:5" x14ac:dyDescent="0.25">
      <c r="A14746" s="458">
        <v>44375</v>
      </c>
      <c r="B14746" s="81" t="s">
        <v>12</v>
      </c>
      <c r="C14746" s="116" t="s">
        <v>1500</v>
      </c>
      <c r="D14746" s="459">
        <v>1</v>
      </c>
      <c r="E14746" s="81"/>
    </row>
    <row r="14747" spans="1:5" x14ac:dyDescent="0.25">
      <c r="A14747" s="458">
        <v>44375</v>
      </c>
      <c r="B14747" s="81" t="s">
        <v>12</v>
      </c>
      <c r="C14747" s="116" t="s">
        <v>1223</v>
      </c>
      <c r="D14747" s="459">
        <v>4</v>
      </c>
      <c r="E14747" s="81"/>
    </row>
    <row r="14748" spans="1:5" x14ac:dyDescent="0.25">
      <c r="A14748" s="458">
        <v>44375</v>
      </c>
      <c r="B14748" s="81" t="s">
        <v>12</v>
      </c>
      <c r="C14748" s="116" t="s">
        <v>1224</v>
      </c>
      <c r="D14748" s="459">
        <v>1</v>
      </c>
      <c r="E14748" s="81"/>
    </row>
    <row r="14749" spans="1:5" x14ac:dyDescent="0.25">
      <c r="A14749" s="458">
        <v>44375</v>
      </c>
      <c r="B14749" s="81" t="s">
        <v>12</v>
      </c>
      <c r="C14749" s="116" t="s">
        <v>12</v>
      </c>
      <c r="D14749" s="459">
        <v>11</v>
      </c>
      <c r="E14749" s="81"/>
    </row>
    <row r="14750" spans="1:5" x14ac:dyDescent="0.25">
      <c r="A14750" s="458">
        <v>44375</v>
      </c>
      <c r="B14750" s="81" t="s">
        <v>8</v>
      </c>
      <c r="C14750" s="116" t="s">
        <v>1226</v>
      </c>
      <c r="D14750" s="459">
        <v>1</v>
      </c>
      <c r="E14750" s="81"/>
    </row>
    <row r="14751" spans="1:5" x14ac:dyDescent="0.25">
      <c r="A14751" s="458">
        <v>44375</v>
      </c>
      <c r="B14751" s="81" t="s">
        <v>8</v>
      </c>
      <c r="C14751" s="116" t="s">
        <v>72</v>
      </c>
      <c r="D14751" s="459">
        <v>1</v>
      </c>
      <c r="E14751" s="81"/>
    </row>
    <row r="14752" spans="1:5" x14ac:dyDescent="0.25">
      <c r="A14752" s="458">
        <v>44375</v>
      </c>
      <c r="B14752" s="81" t="s">
        <v>8</v>
      </c>
      <c r="C14752" s="116" t="s">
        <v>1232</v>
      </c>
      <c r="D14752" s="459">
        <v>7</v>
      </c>
      <c r="E14752" s="81"/>
    </row>
    <row r="14753" spans="1:5" x14ac:dyDescent="0.25">
      <c r="A14753" s="458">
        <v>44375</v>
      </c>
      <c r="B14753" s="81" t="s">
        <v>8</v>
      </c>
      <c r="C14753" s="116" t="s">
        <v>1234</v>
      </c>
      <c r="D14753" s="459">
        <v>1</v>
      </c>
      <c r="E14753" s="81"/>
    </row>
    <row r="14754" spans="1:5" x14ac:dyDescent="0.25">
      <c r="A14754" s="458">
        <v>44375</v>
      </c>
      <c r="B14754" s="81" t="s">
        <v>8</v>
      </c>
      <c r="C14754" s="116" t="s">
        <v>58</v>
      </c>
      <c r="D14754" s="459">
        <v>19</v>
      </c>
      <c r="E14754" s="81"/>
    </row>
    <row r="14755" spans="1:5" x14ac:dyDescent="0.25">
      <c r="A14755" s="458">
        <v>44375</v>
      </c>
      <c r="B14755" s="81" t="s">
        <v>8</v>
      </c>
      <c r="C14755" s="116" t="s">
        <v>140</v>
      </c>
      <c r="D14755" s="459">
        <v>1</v>
      </c>
      <c r="E14755" s="81"/>
    </row>
    <row r="14756" spans="1:5" x14ac:dyDescent="0.25">
      <c r="A14756" s="458">
        <v>44375</v>
      </c>
      <c r="B14756" s="81" t="s">
        <v>8</v>
      </c>
      <c r="C14756" s="116" t="s">
        <v>132</v>
      </c>
      <c r="D14756" s="459">
        <v>1</v>
      </c>
      <c r="E14756" s="81"/>
    </row>
    <row r="14757" spans="1:5" x14ac:dyDescent="0.25">
      <c r="A14757" s="458">
        <v>44375</v>
      </c>
      <c r="B14757" s="81" t="s">
        <v>8</v>
      </c>
      <c r="C14757" s="116" t="s">
        <v>203</v>
      </c>
      <c r="D14757" s="459">
        <v>15</v>
      </c>
      <c r="E14757" s="81"/>
    </row>
    <row r="14758" spans="1:5" x14ac:dyDescent="0.25">
      <c r="A14758" s="458">
        <v>44375</v>
      </c>
      <c r="B14758" s="81" t="s">
        <v>8</v>
      </c>
      <c r="C14758" s="116" t="s">
        <v>40</v>
      </c>
      <c r="D14758" s="459">
        <v>4</v>
      </c>
      <c r="E14758" s="81"/>
    </row>
    <row r="14759" spans="1:5" x14ac:dyDescent="0.25">
      <c r="A14759" s="458">
        <v>44375</v>
      </c>
      <c r="B14759" s="81" t="s">
        <v>8</v>
      </c>
      <c r="C14759" s="116" t="s">
        <v>8</v>
      </c>
      <c r="D14759" s="459">
        <v>196</v>
      </c>
      <c r="E14759" s="81"/>
    </row>
    <row r="14760" spans="1:5" x14ac:dyDescent="0.25">
      <c r="A14760" s="458">
        <v>44375</v>
      </c>
      <c r="B14760" s="81" t="s">
        <v>8</v>
      </c>
      <c r="C14760" s="116" t="s">
        <v>31</v>
      </c>
      <c r="D14760" s="459">
        <v>6</v>
      </c>
      <c r="E14760" s="81"/>
    </row>
    <row r="14761" spans="1:5" x14ac:dyDescent="0.25">
      <c r="A14761" s="458">
        <v>44375</v>
      </c>
      <c r="B14761" s="81" t="s">
        <v>8</v>
      </c>
      <c r="C14761" s="116" t="s">
        <v>129</v>
      </c>
      <c r="D14761" s="459">
        <v>3</v>
      </c>
      <c r="E14761" s="81"/>
    </row>
    <row r="14762" spans="1:5" x14ac:dyDescent="0.25">
      <c r="A14762" s="458">
        <v>44375</v>
      </c>
      <c r="B14762" s="81" t="s">
        <v>8</v>
      </c>
      <c r="C14762" s="116" t="s">
        <v>110</v>
      </c>
      <c r="D14762" s="459">
        <v>2</v>
      </c>
      <c r="E14762" s="81"/>
    </row>
    <row r="14763" spans="1:5" x14ac:dyDescent="0.25">
      <c r="A14763" s="458">
        <v>44375</v>
      </c>
      <c r="B14763" s="81" t="s">
        <v>8</v>
      </c>
      <c r="C14763" s="460" t="s">
        <v>1239</v>
      </c>
      <c r="D14763" s="459">
        <v>1</v>
      </c>
      <c r="E14763" s="81"/>
    </row>
    <row r="14764" spans="1:5" x14ac:dyDescent="0.25">
      <c r="A14764" s="458">
        <v>44375</v>
      </c>
      <c r="B14764" s="81" t="s">
        <v>49</v>
      </c>
      <c r="C14764" s="116" t="s">
        <v>1246</v>
      </c>
      <c r="D14764" s="459">
        <v>2</v>
      </c>
      <c r="E14764" s="81"/>
    </row>
    <row r="14765" spans="1:5" x14ac:dyDescent="0.25">
      <c r="A14765" s="458">
        <v>44375</v>
      </c>
      <c r="B14765" s="81" t="s">
        <v>49</v>
      </c>
      <c r="C14765" s="116" t="s">
        <v>49</v>
      </c>
      <c r="D14765" s="459">
        <v>35</v>
      </c>
      <c r="E14765" s="81"/>
    </row>
    <row r="14766" spans="1:5" x14ac:dyDescent="0.25">
      <c r="A14766" s="458">
        <v>44375</v>
      </c>
      <c r="B14766" s="81" t="s">
        <v>50</v>
      </c>
      <c r="C14766" s="116" t="s">
        <v>1036</v>
      </c>
      <c r="D14766" s="459">
        <v>1</v>
      </c>
      <c r="E14766" s="81"/>
    </row>
    <row r="14767" spans="1:5" x14ac:dyDescent="0.25">
      <c r="A14767" s="458">
        <v>44375</v>
      </c>
      <c r="B14767" s="81" t="s">
        <v>50</v>
      </c>
      <c r="C14767" s="116" t="s">
        <v>1250</v>
      </c>
      <c r="D14767" s="459">
        <v>4</v>
      </c>
      <c r="E14767" s="81"/>
    </row>
    <row r="14768" spans="1:5" x14ac:dyDescent="0.25">
      <c r="A14768" s="458">
        <v>44375</v>
      </c>
      <c r="B14768" s="81" t="s">
        <v>50</v>
      </c>
      <c r="C14768" s="116" t="s">
        <v>1140</v>
      </c>
      <c r="D14768" s="459">
        <v>11</v>
      </c>
      <c r="E14768" s="81"/>
    </row>
    <row r="14769" spans="1:5" x14ac:dyDescent="0.25">
      <c r="A14769" s="458">
        <v>44375</v>
      </c>
      <c r="B14769" s="81" t="s">
        <v>50</v>
      </c>
      <c r="C14769" s="116" t="s">
        <v>365</v>
      </c>
      <c r="D14769" s="459">
        <v>12</v>
      </c>
      <c r="E14769" s="81"/>
    </row>
    <row r="14770" spans="1:5" x14ac:dyDescent="0.25">
      <c r="A14770" s="458">
        <v>44375</v>
      </c>
      <c r="B14770" s="81" t="s">
        <v>27</v>
      </c>
      <c r="C14770" s="116" t="s">
        <v>139</v>
      </c>
      <c r="D14770" s="459">
        <v>14</v>
      </c>
      <c r="E14770" s="81"/>
    </row>
    <row r="14771" spans="1:5" x14ac:dyDescent="0.25">
      <c r="A14771" s="458">
        <v>44375</v>
      </c>
      <c r="B14771" s="81" t="s">
        <v>27</v>
      </c>
      <c r="C14771" s="116" t="s">
        <v>43</v>
      </c>
      <c r="D14771" s="459">
        <v>46</v>
      </c>
      <c r="E14771" s="81"/>
    </row>
    <row r="14772" spans="1:5" x14ac:dyDescent="0.25">
      <c r="A14772" s="458">
        <v>44375</v>
      </c>
      <c r="B14772" s="81" t="s">
        <v>27</v>
      </c>
      <c r="C14772" s="116" t="s">
        <v>921</v>
      </c>
      <c r="D14772" s="459">
        <v>3</v>
      </c>
      <c r="E14772" s="81"/>
    </row>
    <row r="14773" spans="1:5" x14ac:dyDescent="0.25">
      <c r="A14773" s="458">
        <v>44375</v>
      </c>
      <c r="B14773" s="81" t="s">
        <v>27</v>
      </c>
      <c r="C14773" s="116" t="s">
        <v>350</v>
      </c>
      <c r="D14773" s="459">
        <v>2</v>
      </c>
      <c r="E14773" s="81"/>
    </row>
    <row r="14774" spans="1:5" x14ac:dyDescent="0.25">
      <c r="A14774" s="458">
        <v>44375</v>
      </c>
      <c r="B14774" s="81" t="s">
        <v>27</v>
      </c>
      <c r="C14774" s="116" t="s">
        <v>928</v>
      </c>
      <c r="D14774" s="459">
        <v>2</v>
      </c>
      <c r="E14774" s="81"/>
    </row>
    <row r="14775" spans="1:5" x14ac:dyDescent="0.25">
      <c r="A14775" s="458">
        <v>44375</v>
      </c>
      <c r="B14775" s="81" t="s">
        <v>27</v>
      </c>
      <c r="C14775" s="116" t="s">
        <v>619</v>
      </c>
      <c r="D14775" s="459">
        <v>2</v>
      </c>
      <c r="E14775" s="81"/>
    </row>
    <row r="14776" spans="1:5" x14ac:dyDescent="0.25">
      <c r="A14776" s="458">
        <v>44375</v>
      </c>
      <c r="B14776" s="81" t="s">
        <v>27</v>
      </c>
      <c r="C14776" s="116" t="s">
        <v>707</v>
      </c>
      <c r="D14776" s="459">
        <v>7</v>
      </c>
      <c r="E14776" s="81"/>
    </row>
    <row r="14777" spans="1:5" x14ac:dyDescent="0.25">
      <c r="A14777" s="458">
        <v>44375</v>
      </c>
      <c r="B14777" s="81" t="s">
        <v>27</v>
      </c>
      <c r="C14777" s="116" t="s">
        <v>1257</v>
      </c>
      <c r="D14777" s="459">
        <v>1</v>
      </c>
      <c r="E14777" s="81"/>
    </row>
    <row r="14778" spans="1:5" x14ac:dyDescent="0.25">
      <c r="A14778" s="458">
        <v>44375</v>
      </c>
      <c r="B14778" s="81" t="s">
        <v>51</v>
      </c>
      <c r="C14778" s="116" t="s">
        <v>1102</v>
      </c>
      <c r="D14778" s="459">
        <v>1</v>
      </c>
      <c r="E14778" s="81"/>
    </row>
    <row r="14779" spans="1:5" x14ac:dyDescent="0.25">
      <c r="A14779" s="458">
        <v>44375</v>
      </c>
      <c r="B14779" s="81" t="s">
        <v>51</v>
      </c>
      <c r="C14779" s="116" t="s">
        <v>697</v>
      </c>
      <c r="D14779" s="459">
        <v>1</v>
      </c>
      <c r="E14779" s="81"/>
    </row>
    <row r="14780" spans="1:5" x14ac:dyDescent="0.25">
      <c r="A14780" s="458">
        <v>44375</v>
      </c>
      <c r="B14780" s="81" t="s">
        <v>51</v>
      </c>
      <c r="C14780" s="116" t="s">
        <v>51</v>
      </c>
      <c r="D14780" s="459">
        <v>43</v>
      </c>
      <c r="E14780" s="81"/>
    </row>
    <row r="14781" spans="1:5" x14ac:dyDescent="0.25">
      <c r="A14781" s="458">
        <v>44375</v>
      </c>
      <c r="B14781" s="81" t="s">
        <v>10</v>
      </c>
      <c r="C14781" s="116" t="s">
        <v>1261</v>
      </c>
      <c r="D14781" s="459">
        <v>2</v>
      </c>
      <c r="E14781" s="81"/>
    </row>
    <row r="14782" spans="1:5" x14ac:dyDescent="0.25">
      <c r="A14782" s="458">
        <v>44375</v>
      </c>
      <c r="B14782" s="81" t="s">
        <v>10</v>
      </c>
      <c r="C14782" s="116" t="s">
        <v>340</v>
      </c>
      <c r="D14782" s="459">
        <v>1</v>
      </c>
      <c r="E14782" s="81"/>
    </row>
    <row r="14783" spans="1:5" x14ac:dyDescent="0.25">
      <c r="A14783" s="458">
        <v>44375</v>
      </c>
      <c r="B14783" s="81" t="s">
        <v>10</v>
      </c>
      <c r="C14783" s="116" t="s">
        <v>10</v>
      </c>
      <c r="D14783" s="459">
        <v>5</v>
      </c>
      <c r="E14783" s="81"/>
    </row>
    <row r="14784" spans="1:5" x14ac:dyDescent="0.25">
      <c r="A14784" s="458">
        <v>44376</v>
      </c>
      <c r="B14784" s="81" t="s">
        <v>14</v>
      </c>
      <c r="C14784" s="116" t="s">
        <v>936</v>
      </c>
      <c r="D14784" s="459">
        <v>2</v>
      </c>
      <c r="E14784" s="81"/>
    </row>
    <row r="14785" spans="1:5" x14ac:dyDescent="0.25">
      <c r="A14785" s="458">
        <v>44376</v>
      </c>
      <c r="B14785" s="81" t="s">
        <v>14</v>
      </c>
      <c r="C14785" s="116" t="s">
        <v>14</v>
      </c>
      <c r="D14785" s="459">
        <v>4</v>
      </c>
      <c r="E14785" s="81"/>
    </row>
    <row r="14786" spans="1:5" x14ac:dyDescent="0.25">
      <c r="A14786" s="458">
        <v>44376</v>
      </c>
      <c r="B14786" s="81" t="s">
        <v>14</v>
      </c>
      <c r="C14786" s="116" t="s">
        <v>1020</v>
      </c>
      <c r="D14786" s="459">
        <v>1</v>
      </c>
      <c r="E14786" s="81"/>
    </row>
    <row r="14787" spans="1:5" x14ac:dyDescent="0.25">
      <c r="A14787" s="458">
        <v>44376</v>
      </c>
      <c r="B14787" s="81" t="s">
        <v>14</v>
      </c>
      <c r="C14787" s="116" t="s">
        <v>16</v>
      </c>
      <c r="D14787" s="459">
        <v>3</v>
      </c>
      <c r="E14787" s="81"/>
    </row>
    <row r="14788" spans="1:5" x14ac:dyDescent="0.25">
      <c r="A14788" s="458">
        <v>44376</v>
      </c>
      <c r="B14788" s="81" t="s">
        <v>14</v>
      </c>
      <c r="C14788" s="116" t="s">
        <v>794</v>
      </c>
      <c r="D14788" s="459">
        <v>1</v>
      </c>
      <c r="E14788" s="81"/>
    </row>
    <row r="14789" spans="1:5" x14ac:dyDescent="0.25">
      <c r="A14789" s="458">
        <v>44376</v>
      </c>
      <c r="B14789" s="81" t="s">
        <v>14</v>
      </c>
      <c r="C14789" s="116" t="s">
        <v>84</v>
      </c>
      <c r="D14789" s="459">
        <v>19</v>
      </c>
      <c r="E14789" s="81"/>
    </row>
    <row r="14790" spans="1:5" x14ac:dyDescent="0.25">
      <c r="A14790" s="458">
        <v>44376</v>
      </c>
      <c r="B14790" s="81" t="s">
        <v>20</v>
      </c>
      <c r="C14790" s="116" t="s">
        <v>1151</v>
      </c>
      <c r="D14790" s="459">
        <v>2</v>
      </c>
      <c r="E14790" s="81"/>
    </row>
    <row r="14791" spans="1:5" x14ac:dyDescent="0.25">
      <c r="A14791" s="458">
        <v>44376</v>
      </c>
      <c r="B14791" s="81" t="s">
        <v>20</v>
      </c>
      <c r="C14791" s="116" t="s">
        <v>3000</v>
      </c>
      <c r="D14791" s="459">
        <v>1</v>
      </c>
      <c r="E14791" s="81"/>
    </row>
    <row r="14792" spans="1:5" x14ac:dyDescent="0.25">
      <c r="A14792" s="458">
        <v>44376</v>
      </c>
      <c r="B14792" s="81" t="s">
        <v>20</v>
      </c>
      <c r="C14792" s="116" t="s">
        <v>20</v>
      </c>
      <c r="D14792" s="459">
        <v>81</v>
      </c>
      <c r="E14792" s="81"/>
    </row>
    <row r="14793" spans="1:5" x14ac:dyDescent="0.25">
      <c r="A14793" s="458">
        <v>44376</v>
      </c>
      <c r="B14793" s="81" t="s">
        <v>20</v>
      </c>
      <c r="C14793" s="116" t="s">
        <v>648</v>
      </c>
      <c r="D14793" s="459">
        <v>2</v>
      </c>
      <c r="E14793" s="81"/>
    </row>
    <row r="14794" spans="1:5" x14ac:dyDescent="0.25">
      <c r="A14794" s="458">
        <v>44376</v>
      </c>
      <c r="B14794" s="81" t="s">
        <v>13</v>
      </c>
      <c r="C14794" s="116" t="s">
        <v>13</v>
      </c>
      <c r="D14794" s="459">
        <v>18</v>
      </c>
      <c r="E14794" s="81"/>
    </row>
    <row r="14795" spans="1:5" x14ac:dyDescent="0.25">
      <c r="A14795" s="458">
        <v>44376</v>
      </c>
      <c r="B14795" s="81" t="s">
        <v>24</v>
      </c>
      <c r="C14795" s="116" t="s">
        <v>23</v>
      </c>
      <c r="D14795" s="459">
        <v>19</v>
      </c>
      <c r="E14795" s="81"/>
    </row>
    <row r="14796" spans="1:5" x14ac:dyDescent="0.25">
      <c r="A14796" s="458">
        <v>44376</v>
      </c>
      <c r="B14796" s="81" t="s">
        <v>24</v>
      </c>
      <c r="C14796" s="116" t="s">
        <v>24</v>
      </c>
      <c r="D14796" s="459">
        <v>7</v>
      </c>
      <c r="E14796" s="81"/>
    </row>
    <row r="14797" spans="1:5" x14ac:dyDescent="0.25">
      <c r="A14797" s="458">
        <v>44376</v>
      </c>
      <c r="B14797" s="81" t="s">
        <v>24</v>
      </c>
      <c r="C14797" s="116" t="s">
        <v>1182</v>
      </c>
      <c r="D14797" s="459">
        <v>1</v>
      </c>
      <c r="E14797" s="81"/>
    </row>
    <row r="14798" spans="1:5" x14ac:dyDescent="0.25">
      <c r="A14798" s="458">
        <v>44376</v>
      </c>
      <c r="B14798" s="81" t="s">
        <v>24</v>
      </c>
      <c r="C14798" s="116" t="s">
        <v>37</v>
      </c>
      <c r="D14798" s="459">
        <v>1</v>
      </c>
      <c r="E14798" s="81"/>
    </row>
    <row r="14799" spans="1:5" x14ac:dyDescent="0.25">
      <c r="A14799" s="458">
        <v>44376</v>
      </c>
      <c r="B14799" s="81" t="s">
        <v>24</v>
      </c>
      <c r="C14799" s="116" t="s">
        <v>36</v>
      </c>
      <c r="D14799" s="459">
        <v>6</v>
      </c>
      <c r="E14799" s="81"/>
    </row>
    <row r="14800" spans="1:5" x14ac:dyDescent="0.25">
      <c r="A14800" s="458">
        <v>44376</v>
      </c>
      <c r="B14800" s="81" t="s">
        <v>47</v>
      </c>
      <c r="C14800" s="116" t="s">
        <v>1033</v>
      </c>
      <c r="D14800" s="459">
        <v>4</v>
      </c>
      <c r="E14800" s="81"/>
    </row>
    <row r="14801" spans="1:5" x14ac:dyDescent="0.25">
      <c r="A14801" s="458">
        <v>44376</v>
      </c>
      <c r="B14801" s="81" t="s">
        <v>47</v>
      </c>
      <c r="C14801" s="116" t="s">
        <v>47</v>
      </c>
      <c r="D14801" s="459">
        <v>11</v>
      </c>
      <c r="E14801" s="81"/>
    </row>
    <row r="14802" spans="1:5" x14ac:dyDescent="0.25">
      <c r="A14802" s="458">
        <v>44376</v>
      </c>
      <c r="B14802" s="81" t="s">
        <v>47</v>
      </c>
      <c r="C14802" s="116" t="s">
        <v>906</v>
      </c>
      <c r="D14802" s="459">
        <v>1</v>
      </c>
      <c r="E14802" s="81"/>
    </row>
    <row r="14803" spans="1:5" x14ac:dyDescent="0.25">
      <c r="A14803" s="458">
        <v>44376</v>
      </c>
      <c r="B14803" s="81" t="s">
        <v>48</v>
      </c>
      <c r="C14803" s="116" t="s">
        <v>48</v>
      </c>
      <c r="D14803" s="459">
        <v>1</v>
      </c>
      <c r="E14803" s="81"/>
    </row>
    <row r="14804" spans="1:5" x14ac:dyDescent="0.25">
      <c r="A14804" s="458">
        <v>44376</v>
      </c>
      <c r="B14804" s="81" t="s">
        <v>48</v>
      </c>
      <c r="C14804" s="116" t="s">
        <v>1380</v>
      </c>
      <c r="D14804" s="459">
        <v>11</v>
      </c>
      <c r="E14804" s="81"/>
    </row>
    <row r="14805" spans="1:5" x14ac:dyDescent="0.25">
      <c r="A14805" s="458">
        <v>44376</v>
      </c>
      <c r="B14805" s="81" t="s">
        <v>7</v>
      </c>
      <c r="C14805" s="116" t="s">
        <v>1191</v>
      </c>
      <c r="D14805" s="459">
        <v>2</v>
      </c>
      <c r="E14805" s="81"/>
    </row>
    <row r="14806" spans="1:5" x14ac:dyDescent="0.25">
      <c r="A14806" s="458">
        <v>44376</v>
      </c>
      <c r="B14806" s="81" t="s">
        <v>7</v>
      </c>
      <c r="C14806" s="116" t="s">
        <v>7</v>
      </c>
      <c r="D14806" s="459">
        <v>13</v>
      </c>
      <c r="E14806" s="81"/>
    </row>
    <row r="14807" spans="1:5" x14ac:dyDescent="0.25">
      <c r="A14807" s="458">
        <v>44376</v>
      </c>
      <c r="B14807" s="81" t="s">
        <v>9</v>
      </c>
      <c r="C14807" s="116" t="s">
        <v>1192</v>
      </c>
      <c r="D14807" s="459">
        <v>1</v>
      </c>
      <c r="E14807" s="81"/>
    </row>
    <row r="14808" spans="1:5" x14ac:dyDescent="0.25">
      <c r="A14808" s="458">
        <v>44376</v>
      </c>
      <c r="B14808" s="81" t="s">
        <v>9</v>
      </c>
      <c r="C14808" s="116" t="s">
        <v>362</v>
      </c>
      <c r="D14808" s="459">
        <v>1</v>
      </c>
      <c r="E14808" s="81"/>
    </row>
    <row r="14809" spans="1:5" x14ac:dyDescent="0.25">
      <c r="A14809" s="458">
        <v>44376</v>
      </c>
      <c r="B14809" s="81" t="s">
        <v>9</v>
      </c>
      <c r="C14809" s="116" t="s">
        <v>9</v>
      </c>
      <c r="D14809" s="459">
        <v>118</v>
      </c>
      <c r="E14809" s="81"/>
    </row>
    <row r="14810" spans="1:5" x14ac:dyDescent="0.25">
      <c r="A14810" s="458">
        <v>44376</v>
      </c>
      <c r="B14810" s="81" t="s">
        <v>9</v>
      </c>
      <c r="C14810" s="116" t="s">
        <v>17</v>
      </c>
      <c r="D14810" s="459">
        <v>6</v>
      </c>
      <c r="E14810" s="81"/>
    </row>
    <row r="14811" spans="1:5" x14ac:dyDescent="0.25">
      <c r="A14811" s="458">
        <v>44376</v>
      </c>
      <c r="B14811" s="81" t="s">
        <v>9</v>
      </c>
      <c r="C14811" s="116" t="s">
        <v>1202</v>
      </c>
      <c r="D14811" s="459">
        <v>3</v>
      </c>
      <c r="E14811" s="81"/>
    </row>
    <row r="14812" spans="1:5" x14ac:dyDescent="0.25">
      <c r="A14812" s="458">
        <v>44376</v>
      </c>
      <c r="B14812" s="81" t="s">
        <v>9</v>
      </c>
      <c r="C14812" s="116" t="s">
        <v>143</v>
      </c>
      <c r="D14812" s="459">
        <v>1</v>
      </c>
      <c r="E14812" s="81"/>
    </row>
    <row r="14813" spans="1:5" x14ac:dyDescent="0.25">
      <c r="A14813" s="458">
        <v>44376</v>
      </c>
      <c r="B14813" s="81" t="s">
        <v>15</v>
      </c>
      <c r="C14813" s="116" t="s">
        <v>941</v>
      </c>
      <c r="D14813" s="459">
        <v>1</v>
      </c>
      <c r="E14813" s="81"/>
    </row>
    <row r="14814" spans="1:5" x14ac:dyDescent="0.25">
      <c r="A14814" s="458">
        <v>44376</v>
      </c>
      <c r="B14814" s="81" t="s">
        <v>15</v>
      </c>
      <c r="C14814" s="116" t="s">
        <v>1139</v>
      </c>
      <c r="D14814" s="459">
        <v>1</v>
      </c>
      <c r="E14814" s="81"/>
    </row>
    <row r="14815" spans="1:5" x14ac:dyDescent="0.25">
      <c r="A14815" s="458">
        <v>44376</v>
      </c>
      <c r="B14815" s="81" t="s">
        <v>15</v>
      </c>
      <c r="C14815" s="116" t="s">
        <v>283</v>
      </c>
      <c r="D14815" s="459">
        <v>2</v>
      </c>
      <c r="E14815" s="81"/>
    </row>
    <row r="14816" spans="1:5" x14ac:dyDescent="0.25">
      <c r="A14816" s="458">
        <v>44376</v>
      </c>
      <c r="B14816" s="81" t="s">
        <v>11</v>
      </c>
      <c r="C14816" s="116" t="s">
        <v>64</v>
      </c>
      <c r="D14816" s="459">
        <v>3</v>
      </c>
      <c r="E14816" s="81"/>
    </row>
    <row r="14817" spans="1:5" x14ac:dyDescent="0.25">
      <c r="A14817" s="458">
        <v>44376</v>
      </c>
      <c r="B14817" s="81" t="s">
        <v>11</v>
      </c>
      <c r="C14817" s="116" t="s">
        <v>11</v>
      </c>
      <c r="D14817" s="459">
        <v>1</v>
      </c>
      <c r="E14817" s="81"/>
    </row>
    <row r="14818" spans="1:5" x14ac:dyDescent="0.25">
      <c r="A14818" s="458">
        <v>44376</v>
      </c>
      <c r="B14818" s="81" t="s">
        <v>11</v>
      </c>
      <c r="C14818" s="116" t="s">
        <v>133</v>
      </c>
      <c r="D14818" s="459">
        <v>3</v>
      </c>
      <c r="E14818" s="81"/>
    </row>
    <row r="14819" spans="1:5" x14ac:dyDescent="0.25">
      <c r="A14819" s="458">
        <v>44376</v>
      </c>
      <c r="B14819" s="81" t="s">
        <v>12</v>
      </c>
      <c r="C14819" s="116" t="s">
        <v>1500</v>
      </c>
      <c r="D14819" s="459">
        <v>1</v>
      </c>
      <c r="E14819" s="81"/>
    </row>
    <row r="14820" spans="1:5" x14ac:dyDescent="0.25">
      <c r="A14820" s="458">
        <v>44376</v>
      </c>
      <c r="B14820" s="81" t="s">
        <v>12</v>
      </c>
      <c r="C14820" s="116" t="s">
        <v>1223</v>
      </c>
      <c r="D14820" s="459">
        <v>3</v>
      </c>
      <c r="E14820" s="81"/>
    </row>
    <row r="14821" spans="1:5" x14ac:dyDescent="0.25">
      <c r="A14821" s="458">
        <v>44376</v>
      </c>
      <c r="B14821" s="81" t="s">
        <v>12</v>
      </c>
      <c r="C14821" s="116" t="s">
        <v>12</v>
      </c>
      <c r="D14821" s="459">
        <v>11</v>
      </c>
      <c r="E14821" s="81"/>
    </row>
    <row r="14822" spans="1:5" x14ac:dyDescent="0.25">
      <c r="A14822" s="458">
        <v>44376</v>
      </c>
      <c r="B14822" s="81" t="s">
        <v>8</v>
      </c>
      <c r="C14822" s="116" t="s">
        <v>1226</v>
      </c>
      <c r="D14822" s="459">
        <v>1</v>
      </c>
      <c r="E14822" s="81"/>
    </row>
    <row r="14823" spans="1:5" x14ac:dyDescent="0.25">
      <c r="A14823" s="458">
        <v>44376</v>
      </c>
      <c r="B14823" s="81" t="s">
        <v>8</v>
      </c>
      <c r="C14823" s="116" t="s">
        <v>72</v>
      </c>
      <c r="D14823" s="459">
        <v>3</v>
      </c>
      <c r="E14823" s="81"/>
    </row>
    <row r="14824" spans="1:5" x14ac:dyDescent="0.25">
      <c r="A14824" s="458">
        <v>44376</v>
      </c>
      <c r="B14824" s="81" t="s">
        <v>8</v>
      </c>
      <c r="C14824" s="116" t="s">
        <v>58</v>
      </c>
      <c r="D14824" s="459">
        <v>4</v>
      </c>
      <c r="E14824" s="81"/>
    </row>
    <row r="14825" spans="1:5" x14ac:dyDescent="0.25">
      <c r="A14825" s="458">
        <v>44376</v>
      </c>
      <c r="B14825" s="81" t="s">
        <v>8</v>
      </c>
      <c r="C14825" s="116" t="s">
        <v>140</v>
      </c>
      <c r="D14825" s="459">
        <v>1</v>
      </c>
      <c r="E14825" s="81"/>
    </row>
    <row r="14826" spans="1:5" x14ac:dyDescent="0.25">
      <c r="A14826" s="458">
        <v>44376</v>
      </c>
      <c r="B14826" s="81" t="s">
        <v>8</v>
      </c>
      <c r="C14826" s="116" t="s">
        <v>203</v>
      </c>
      <c r="D14826" s="459">
        <v>3</v>
      </c>
      <c r="E14826" s="81"/>
    </row>
    <row r="14827" spans="1:5" x14ac:dyDescent="0.25">
      <c r="A14827" s="458">
        <v>44376</v>
      </c>
      <c r="B14827" s="81" t="s">
        <v>8</v>
      </c>
      <c r="C14827" s="116" t="s">
        <v>40</v>
      </c>
      <c r="D14827" s="459">
        <v>2</v>
      </c>
      <c r="E14827" s="81"/>
    </row>
    <row r="14828" spans="1:5" x14ac:dyDescent="0.25">
      <c r="A14828" s="458">
        <v>44376</v>
      </c>
      <c r="B14828" s="81" t="s">
        <v>8</v>
      </c>
      <c r="C14828" s="116" t="s">
        <v>8</v>
      </c>
      <c r="D14828" s="459">
        <v>80</v>
      </c>
      <c r="E14828" s="81"/>
    </row>
    <row r="14829" spans="1:5" x14ac:dyDescent="0.25">
      <c r="A14829" s="458">
        <v>44376</v>
      </c>
      <c r="B14829" s="81" t="s">
        <v>8</v>
      </c>
      <c r="C14829" s="116" t="s">
        <v>31</v>
      </c>
      <c r="D14829" s="459">
        <v>5</v>
      </c>
      <c r="E14829" s="81"/>
    </row>
    <row r="14830" spans="1:5" x14ac:dyDescent="0.25">
      <c r="A14830" s="458">
        <v>44376</v>
      </c>
      <c r="B14830" s="81" t="s">
        <v>8</v>
      </c>
      <c r="C14830" s="116" t="s">
        <v>110</v>
      </c>
      <c r="D14830" s="459">
        <v>2</v>
      </c>
      <c r="E14830" s="81"/>
    </row>
    <row r="14831" spans="1:5" x14ac:dyDescent="0.25">
      <c r="A14831" s="458">
        <v>44376</v>
      </c>
      <c r="B14831" s="81" t="s">
        <v>49</v>
      </c>
      <c r="C14831" s="116" t="s">
        <v>1246</v>
      </c>
      <c r="D14831" s="459">
        <v>1</v>
      </c>
      <c r="E14831" s="81"/>
    </row>
    <row r="14832" spans="1:5" x14ac:dyDescent="0.25">
      <c r="A14832" s="458">
        <v>44376</v>
      </c>
      <c r="B14832" s="81" t="s">
        <v>49</v>
      </c>
      <c r="C14832" s="116" t="s">
        <v>49</v>
      </c>
      <c r="D14832" s="459">
        <v>5</v>
      </c>
      <c r="E14832" s="81"/>
    </row>
    <row r="14833" spans="1:5" x14ac:dyDescent="0.25">
      <c r="A14833" s="458">
        <v>44376</v>
      </c>
      <c r="B14833" s="81" t="s">
        <v>50</v>
      </c>
      <c r="C14833" s="116" t="s">
        <v>1140</v>
      </c>
      <c r="D14833" s="459">
        <v>3</v>
      </c>
      <c r="E14833" s="81"/>
    </row>
    <row r="14834" spans="1:5" x14ac:dyDescent="0.25">
      <c r="A14834" s="458">
        <v>44376</v>
      </c>
      <c r="B14834" s="81" t="s">
        <v>50</v>
      </c>
      <c r="C14834" s="116" t="s">
        <v>365</v>
      </c>
      <c r="D14834" s="459">
        <v>4</v>
      </c>
      <c r="E14834" s="81"/>
    </row>
    <row r="14835" spans="1:5" x14ac:dyDescent="0.25">
      <c r="A14835" s="458">
        <v>44376</v>
      </c>
      <c r="B14835" s="81" t="s">
        <v>27</v>
      </c>
      <c r="C14835" s="116" t="s">
        <v>139</v>
      </c>
      <c r="D14835" s="459">
        <v>5</v>
      </c>
      <c r="E14835" s="81"/>
    </row>
    <row r="14836" spans="1:5" x14ac:dyDescent="0.25">
      <c r="A14836" s="458">
        <v>44376</v>
      </c>
      <c r="B14836" s="81" t="s">
        <v>27</v>
      </c>
      <c r="C14836" s="116" t="s">
        <v>1254</v>
      </c>
      <c r="D14836" s="459">
        <v>2</v>
      </c>
      <c r="E14836" s="81"/>
    </row>
    <row r="14837" spans="1:5" x14ac:dyDescent="0.25">
      <c r="A14837" s="458">
        <v>44376</v>
      </c>
      <c r="B14837" s="81" t="s">
        <v>27</v>
      </c>
      <c r="C14837" s="116" t="s">
        <v>43</v>
      </c>
      <c r="D14837" s="459">
        <v>66</v>
      </c>
      <c r="E14837" s="81"/>
    </row>
    <row r="14838" spans="1:5" x14ac:dyDescent="0.25">
      <c r="A14838" s="458">
        <v>44376</v>
      </c>
      <c r="B14838" s="81" t="s">
        <v>51</v>
      </c>
      <c r="C14838" s="116" t="s">
        <v>677</v>
      </c>
      <c r="D14838" s="459">
        <v>1</v>
      </c>
      <c r="E14838" s="81"/>
    </row>
    <row r="14839" spans="1:5" x14ac:dyDescent="0.25">
      <c r="A14839" s="458">
        <v>44376</v>
      </c>
      <c r="B14839" s="81" t="s">
        <v>51</v>
      </c>
      <c r="C14839" s="116" t="s">
        <v>51</v>
      </c>
      <c r="D14839" s="459">
        <v>5</v>
      </c>
      <c r="E14839" s="81"/>
    </row>
    <row r="14840" spans="1:5" x14ac:dyDescent="0.25">
      <c r="A14840" s="458">
        <v>44376</v>
      </c>
      <c r="B14840" s="81" t="s">
        <v>10</v>
      </c>
      <c r="C14840" s="116" t="s">
        <v>1261</v>
      </c>
      <c r="D14840" s="459">
        <v>1</v>
      </c>
      <c r="E14840" s="81"/>
    </row>
    <row r="14841" spans="1:5" x14ac:dyDescent="0.25">
      <c r="A14841" s="458">
        <v>44376</v>
      </c>
      <c r="B14841" s="81" t="s">
        <v>10</v>
      </c>
      <c r="C14841" s="116" t="s">
        <v>340</v>
      </c>
      <c r="D14841" s="459">
        <v>7</v>
      </c>
      <c r="E14841" s="81"/>
    </row>
    <row r="14842" spans="1:5" x14ac:dyDescent="0.25">
      <c r="A14842" s="458">
        <v>44376</v>
      </c>
      <c r="B14842" s="81" t="s">
        <v>10</v>
      </c>
      <c r="C14842" s="116" t="s">
        <v>1259</v>
      </c>
      <c r="D14842" s="459">
        <v>4</v>
      </c>
      <c r="E14842" s="81"/>
    </row>
    <row r="14843" spans="1:5" x14ac:dyDescent="0.25">
      <c r="A14843" s="458">
        <v>44376</v>
      </c>
      <c r="B14843" s="81" t="s">
        <v>10</v>
      </c>
      <c r="C14843" s="116" t="s">
        <v>10</v>
      </c>
      <c r="D14843" s="459">
        <v>28</v>
      </c>
      <c r="E14843" s="81"/>
    </row>
    <row r="14844" spans="1:5" x14ac:dyDescent="0.25">
      <c r="A14844" s="458">
        <v>44377</v>
      </c>
      <c r="B14844" s="81" t="s">
        <v>14</v>
      </c>
      <c r="C14844" s="116" t="s">
        <v>14</v>
      </c>
      <c r="D14844" s="459">
        <v>33</v>
      </c>
      <c r="E14844" s="81"/>
    </row>
    <row r="14845" spans="1:5" x14ac:dyDescent="0.25">
      <c r="A14845" s="458">
        <v>44377</v>
      </c>
      <c r="B14845" s="81" t="s">
        <v>14</v>
      </c>
      <c r="C14845" s="81" t="s">
        <v>1020</v>
      </c>
      <c r="D14845" s="459">
        <v>1</v>
      </c>
      <c r="E14845" s="81"/>
    </row>
    <row r="14846" spans="1:5" x14ac:dyDescent="0.25">
      <c r="A14846" s="458">
        <v>44377</v>
      </c>
      <c r="B14846" s="81" t="s">
        <v>14</v>
      </c>
      <c r="C14846" s="81" t="s">
        <v>16</v>
      </c>
      <c r="D14846" s="459">
        <v>18</v>
      </c>
      <c r="E14846" s="81"/>
    </row>
    <row r="14847" spans="1:5" x14ac:dyDescent="0.25">
      <c r="A14847" s="458">
        <v>44377</v>
      </c>
      <c r="B14847" s="81" t="s">
        <v>14</v>
      </c>
      <c r="C14847" s="81" t="s">
        <v>794</v>
      </c>
      <c r="D14847" s="459">
        <v>1</v>
      </c>
      <c r="E14847" s="81"/>
    </row>
    <row r="14848" spans="1:5" x14ac:dyDescent="0.25">
      <c r="A14848" s="458">
        <v>44377</v>
      </c>
      <c r="B14848" s="81" t="s">
        <v>14</v>
      </c>
      <c r="C14848" s="81" t="s">
        <v>84</v>
      </c>
      <c r="D14848" s="459">
        <v>23</v>
      </c>
      <c r="E14848" s="81"/>
    </row>
    <row r="14849" spans="1:5" x14ac:dyDescent="0.25">
      <c r="A14849" s="458">
        <v>44377</v>
      </c>
      <c r="B14849" s="81" t="s">
        <v>20</v>
      </c>
      <c r="C14849" s="81" t="s">
        <v>20</v>
      </c>
      <c r="D14849" s="459">
        <v>120</v>
      </c>
      <c r="E14849" s="81"/>
    </row>
    <row r="14850" spans="1:5" x14ac:dyDescent="0.25">
      <c r="A14850" s="458">
        <v>44377</v>
      </c>
      <c r="B14850" s="81" t="s">
        <v>20</v>
      </c>
      <c r="C14850" s="81" t="s">
        <v>363</v>
      </c>
      <c r="D14850" s="459">
        <v>2</v>
      </c>
      <c r="E14850" s="81"/>
    </row>
    <row r="14851" spans="1:5" x14ac:dyDescent="0.25">
      <c r="A14851" s="458">
        <v>44377</v>
      </c>
      <c r="B14851" s="81" t="s">
        <v>20</v>
      </c>
      <c r="C14851" s="81" t="s">
        <v>648</v>
      </c>
      <c r="D14851" s="459">
        <v>2</v>
      </c>
      <c r="E14851" s="81"/>
    </row>
    <row r="14852" spans="1:5" x14ac:dyDescent="0.25">
      <c r="A14852" s="458">
        <v>44377</v>
      </c>
      <c r="B14852" s="81" t="s">
        <v>20</v>
      </c>
      <c r="C14852" s="81" t="s">
        <v>709</v>
      </c>
      <c r="D14852" s="459">
        <v>1</v>
      </c>
      <c r="E14852" s="81"/>
    </row>
    <row r="14853" spans="1:5" x14ac:dyDescent="0.25">
      <c r="A14853" s="458">
        <v>44377</v>
      </c>
      <c r="B14853" s="81" t="s">
        <v>13</v>
      </c>
      <c r="C14853" s="81" t="s">
        <v>93</v>
      </c>
      <c r="D14853" s="459">
        <v>1</v>
      </c>
      <c r="E14853" s="81"/>
    </row>
    <row r="14854" spans="1:5" x14ac:dyDescent="0.25">
      <c r="A14854" s="458">
        <v>44377</v>
      </c>
      <c r="B14854" s="81" t="s">
        <v>13</v>
      </c>
      <c r="C14854" s="81" t="s">
        <v>1162</v>
      </c>
      <c r="D14854" s="459">
        <v>1</v>
      </c>
      <c r="E14854" s="81"/>
    </row>
    <row r="14855" spans="1:5" x14ac:dyDescent="0.25">
      <c r="A14855" s="458">
        <v>44377</v>
      </c>
      <c r="B14855" s="81" t="s">
        <v>13</v>
      </c>
      <c r="C14855" s="81" t="s">
        <v>13</v>
      </c>
      <c r="D14855" s="459">
        <v>19</v>
      </c>
      <c r="E14855" s="81"/>
    </row>
    <row r="14856" spans="1:5" x14ac:dyDescent="0.25">
      <c r="A14856" s="458">
        <v>44377</v>
      </c>
      <c r="B14856" s="81" t="s">
        <v>13</v>
      </c>
      <c r="C14856" s="81" t="s">
        <v>1165</v>
      </c>
      <c r="D14856" s="459">
        <v>6</v>
      </c>
      <c r="E14856" s="81"/>
    </row>
    <row r="14857" spans="1:5" x14ac:dyDescent="0.25">
      <c r="A14857" s="458">
        <v>44377</v>
      </c>
      <c r="B14857" s="81" t="s">
        <v>24</v>
      </c>
      <c r="C14857" s="81" t="s">
        <v>23</v>
      </c>
      <c r="D14857" s="459">
        <v>38</v>
      </c>
      <c r="E14857" s="81"/>
    </row>
    <row r="14858" spans="1:5" x14ac:dyDescent="0.25">
      <c r="A14858" s="458">
        <v>44377</v>
      </c>
      <c r="B14858" s="81" t="s">
        <v>24</v>
      </c>
      <c r="C14858" s="81" t="s">
        <v>1168</v>
      </c>
      <c r="D14858" s="459">
        <v>6</v>
      </c>
      <c r="E14858" s="81"/>
    </row>
    <row r="14859" spans="1:5" x14ac:dyDescent="0.25">
      <c r="A14859" s="458">
        <v>44377</v>
      </c>
      <c r="B14859" s="81" t="s">
        <v>24</v>
      </c>
      <c r="C14859" s="81" t="s">
        <v>533</v>
      </c>
      <c r="D14859" s="459">
        <v>18</v>
      </c>
      <c r="E14859" s="81"/>
    </row>
    <row r="14860" spans="1:5" x14ac:dyDescent="0.25">
      <c r="A14860" s="458">
        <v>44377</v>
      </c>
      <c r="B14860" s="81" t="s">
        <v>24</v>
      </c>
      <c r="C14860" s="81" t="s">
        <v>703</v>
      </c>
      <c r="D14860" s="459">
        <v>1</v>
      </c>
      <c r="E14860" s="81"/>
    </row>
    <row r="14861" spans="1:5" x14ac:dyDescent="0.25">
      <c r="A14861" s="458">
        <v>44377</v>
      </c>
      <c r="B14861" s="81" t="s">
        <v>24</v>
      </c>
      <c r="C14861" s="81" t="s">
        <v>37</v>
      </c>
      <c r="D14861" s="459">
        <v>1</v>
      </c>
      <c r="E14861" s="81"/>
    </row>
    <row r="14862" spans="1:5" x14ac:dyDescent="0.25">
      <c r="A14862" s="458">
        <v>44377</v>
      </c>
      <c r="B14862" s="81" t="s">
        <v>24</v>
      </c>
      <c r="C14862" s="81" t="s">
        <v>36</v>
      </c>
      <c r="D14862" s="459">
        <v>3</v>
      </c>
      <c r="E14862" s="81"/>
    </row>
    <row r="14863" spans="1:5" x14ac:dyDescent="0.25">
      <c r="A14863" s="458">
        <v>44377</v>
      </c>
      <c r="B14863" s="81" t="s">
        <v>47</v>
      </c>
      <c r="C14863" s="81" t="s">
        <v>47</v>
      </c>
      <c r="D14863" s="459">
        <v>2</v>
      </c>
      <c r="E14863" s="81"/>
    </row>
    <row r="14864" spans="1:5" x14ac:dyDescent="0.25">
      <c r="A14864" s="458">
        <v>44377</v>
      </c>
      <c r="B14864" s="81" t="s">
        <v>47</v>
      </c>
      <c r="C14864" s="81" t="s">
        <v>906</v>
      </c>
      <c r="D14864" s="459">
        <v>3</v>
      </c>
      <c r="E14864" s="81"/>
    </row>
    <row r="14865" spans="1:5" x14ac:dyDescent="0.25">
      <c r="A14865" s="458">
        <v>44377</v>
      </c>
      <c r="B14865" s="81" t="s">
        <v>48</v>
      </c>
      <c r="C14865" s="81" t="s">
        <v>1380</v>
      </c>
      <c r="D14865" s="459">
        <v>27</v>
      </c>
      <c r="E14865" s="81"/>
    </row>
    <row r="14866" spans="1:5" x14ac:dyDescent="0.25">
      <c r="A14866" s="458">
        <v>44377</v>
      </c>
      <c r="B14866" s="81" t="s">
        <v>7</v>
      </c>
      <c r="C14866" s="81" t="s">
        <v>1188</v>
      </c>
      <c r="D14866" s="459">
        <v>1</v>
      </c>
      <c r="E14866" s="81"/>
    </row>
    <row r="14867" spans="1:5" x14ac:dyDescent="0.25">
      <c r="A14867" s="458">
        <v>44377</v>
      </c>
      <c r="B14867" s="81" t="s">
        <v>7</v>
      </c>
      <c r="C14867" s="81" t="s">
        <v>1191</v>
      </c>
      <c r="D14867" s="459">
        <v>1</v>
      </c>
      <c r="E14867" s="81"/>
    </row>
    <row r="14868" spans="1:5" x14ac:dyDescent="0.25">
      <c r="A14868" s="458">
        <v>44377</v>
      </c>
      <c r="B14868" s="81" t="s">
        <v>7</v>
      </c>
      <c r="C14868" s="81" t="s">
        <v>7</v>
      </c>
      <c r="D14868" s="459">
        <v>68</v>
      </c>
      <c r="E14868" s="81"/>
    </row>
    <row r="14869" spans="1:5" x14ac:dyDescent="0.25">
      <c r="A14869" s="458">
        <v>44377</v>
      </c>
      <c r="B14869" s="81" t="s">
        <v>9</v>
      </c>
      <c r="C14869" s="81" t="s">
        <v>9</v>
      </c>
      <c r="D14869" s="459">
        <v>96</v>
      </c>
      <c r="E14869" s="81"/>
    </row>
    <row r="14870" spans="1:5" x14ac:dyDescent="0.25">
      <c r="A14870" s="458">
        <v>44377</v>
      </c>
      <c r="B14870" s="81" t="s">
        <v>9</v>
      </c>
      <c r="C14870" s="81" t="s">
        <v>17</v>
      </c>
      <c r="D14870" s="459">
        <v>17</v>
      </c>
      <c r="E14870" s="81"/>
    </row>
    <row r="14871" spans="1:5" x14ac:dyDescent="0.25">
      <c r="A14871" s="458">
        <v>44377</v>
      </c>
      <c r="B14871" s="81" t="s">
        <v>9</v>
      </c>
      <c r="C14871" s="81" t="s">
        <v>1202</v>
      </c>
      <c r="D14871" s="459">
        <v>3</v>
      </c>
      <c r="E14871" s="81"/>
    </row>
    <row r="14872" spans="1:5" x14ac:dyDescent="0.25">
      <c r="A14872" s="458">
        <v>44377</v>
      </c>
      <c r="B14872" s="81" t="s">
        <v>9</v>
      </c>
      <c r="C14872" s="81" t="s">
        <v>143</v>
      </c>
      <c r="D14872" s="459">
        <v>12</v>
      </c>
      <c r="E14872" s="81"/>
    </row>
    <row r="14873" spans="1:5" x14ac:dyDescent="0.25">
      <c r="A14873" s="458">
        <v>44377</v>
      </c>
      <c r="B14873" s="81" t="s">
        <v>15</v>
      </c>
      <c r="C14873" s="81" t="s">
        <v>1139</v>
      </c>
      <c r="D14873" s="459">
        <v>1</v>
      </c>
      <c r="E14873" s="81"/>
    </row>
    <row r="14874" spans="1:5" x14ac:dyDescent="0.25">
      <c r="A14874" s="458">
        <v>44377</v>
      </c>
      <c r="B14874" s="81" t="s">
        <v>15</v>
      </c>
      <c r="C14874" s="81" t="s">
        <v>283</v>
      </c>
      <c r="D14874" s="459">
        <v>7</v>
      </c>
      <c r="E14874" s="81"/>
    </row>
    <row r="14875" spans="1:5" x14ac:dyDescent="0.25">
      <c r="A14875" s="458">
        <v>44377</v>
      </c>
      <c r="B14875" s="81" t="s">
        <v>11</v>
      </c>
      <c r="C14875" s="81" t="s">
        <v>333</v>
      </c>
      <c r="D14875" s="459">
        <v>11</v>
      </c>
      <c r="E14875" s="81"/>
    </row>
    <row r="14876" spans="1:5" x14ac:dyDescent="0.25">
      <c r="A14876" s="458">
        <v>44377</v>
      </c>
      <c r="B14876" s="81" t="s">
        <v>11</v>
      </c>
      <c r="C14876" s="81" t="s">
        <v>1203</v>
      </c>
      <c r="D14876" s="459">
        <v>1</v>
      </c>
      <c r="E14876" s="81"/>
    </row>
    <row r="14877" spans="1:5" x14ac:dyDescent="0.25">
      <c r="A14877" s="458">
        <v>44377</v>
      </c>
      <c r="B14877" s="81" t="s">
        <v>11</v>
      </c>
      <c r="C14877" s="81" t="s">
        <v>11</v>
      </c>
      <c r="D14877" s="459">
        <v>8</v>
      </c>
      <c r="E14877" s="81"/>
    </row>
    <row r="14878" spans="1:5" x14ac:dyDescent="0.25">
      <c r="A14878" s="458">
        <v>44377</v>
      </c>
      <c r="B14878" s="81" t="s">
        <v>11</v>
      </c>
      <c r="C14878" s="81" t="s">
        <v>752</v>
      </c>
      <c r="D14878" s="459">
        <v>1</v>
      </c>
      <c r="E14878" s="81"/>
    </row>
    <row r="14879" spans="1:5" x14ac:dyDescent="0.25">
      <c r="A14879" s="458">
        <v>44377</v>
      </c>
      <c r="B14879" s="81" t="s">
        <v>11</v>
      </c>
      <c r="C14879" s="81" t="s">
        <v>133</v>
      </c>
      <c r="D14879" s="459">
        <v>9</v>
      </c>
      <c r="E14879" s="81"/>
    </row>
    <row r="14880" spans="1:5" x14ac:dyDescent="0.25">
      <c r="A14880" s="458">
        <v>44377</v>
      </c>
      <c r="B14880" s="81" t="s">
        <v>11</v>
      </c>
      <c r="C14880" s="81" t="s">
        <v>1024</v>
      </c>
      <c r="D14880" s="459">
        <v>1</v>
      </c>
      <c r="E14880" s="81"/>
    </row>
    <row r="14881" spans="1:5" x14ac:dyDescent="0.25">
      <c r="A14881" s="458">
        <v>44377</v>
      </c>
      <c r="B14881" s="81" t="s">
        <v>12</v>
      </c>
      <c r="C14881" s="116" t="s">
        <v>1223</v>
      </c>
      <c r="D14881" s="459">
        <v>2</v>
      </c>
      <c r="E14881" s="81"/>
    </row>
    <row r="14882" spans="1:5" x14ac:dyDescent="0.25">
      <c r="A14882" s="458">
        <v>44377</v>
      </c>
      <c r="B14882" s="81" t="s">
        <v>12</v>
      </c>
      <c r="C14882" s="81" t="s">
        <v>12</v>
      </c>
      <c r="D14882" s="459">
        <v>10</v>
      </c>
      <c r="E14882" s="81"/>
    </row>
    <row r="14883" spans="1:5" x14ac:dyDescent="0.25">
      <c r="A14883" s="458">
        <v>44377</v>
      </c>
      <c r="B14883" s="81" t="s">
        <v>8</v>
      </c>
      <c r="C14883" s="460" t="s">
        <v>1226</v>
      </c>
      <c r="D14883" s="459">
        <v>2</v>
      </c>
      <c r="E14883" s="81"/>
    </row>
    <row r="14884" spans="1:5" x14ac:dyDescent="0.25">
      <c r="A14884" s="458">
        <v>44377</v>
      </c>
      <c r="B14884" s="81" t="s">
        <v>8</v>
      </c>
      <c r="C14884" s="81" t="s">
        <v>1508</v>
      </c>
      <c r="D14884" s="459">
        <v>1</v>
      </c>
      <c r="E14884" s="81"/>
    </row>
    <row r="14885" spans="1:5" x14ac:dyDescent="0.25">
      <c r="A14885" s="458">
        <v>44377</v>
      </c>
      <c r="B14885" s="81" t="s">
        <v>8</v>
      </c>
      <c r="C14885" s="81" t="s">
        <v>1232</v>
      </c>
      <c r="D14885" s="459">
        <v>6</v>
      </c>
      <c r="E14885" s="81"/>
    </row>
    <row r="14886" spans="1:5" x14ac:dyDescent="0.25">
      <c r="A14886" s="458">
        <v>44377</v>
      </c>
      <c r="B14886" s="81" t="s">
        <v>8</v>
      </c>
      <c r="C14886" s="81" t="s">
        <v>58</v>
      </c>
      <c r="D14886" s="459">
        <v>7</v>
      </c>
      <c r="E14886" s="81"/>
    </row>
    <row r="14887" spans="1:5" x14ac:dyDescent="0.25">
      <c r="A14887" s="458">
        <v>44377</v>
      </c>
      <c r="B14887" s="81" t="s">
        <v>8</v>
      </c>
      <c r="C14887" s="81" t="s">
        <v>140</v>
      </c>
      <c r="D14887" s="459">
        <v>8</v>
      </c>
      <c r="E14887" s="81"/>
    </row>
    <row r="14888" spans="1:5" x14ac:dyDescent="0.25">
      <c r="A14888" s="458">
        <v>44377</v>
      </c>
      <c r="B14888" s="81" t="s">
        <v>8</v>
      </c>
      <c r="C14888" s="81" t="s">
        <v>203</v>
      </c>
      <c r="D14888" s="459">
        <v>4</v>
      </c>
      <c r="E14888" s="81"/>
    </row>
    <row r="14889" spans="1:5" x14ac:dyDescent="0.25">
      <c r="A14889" s="458">
        <v>44377</v>
      </c>
      <c r="B14889" s="81" t="s">
        <v>8</v>
      </c>
      <c r="C14889" s="81" t="s">
        <v>40</v>
      </c>
      <c r="D14889" s="459">
        <v>7</v>
      </c>
      <c r="E14889" s="81"/>
    </row>
    <row r="14890" spans="1:5" x14ac:dyDescent="0.25">
      <c r="A14890" s="458">
        <v>44377</v>
      </c>
      <c r="B14890" s="81" t="s">
        <v>8</v>
      </c>
      <c r="C14890" s="81" t="s">
        <v>8</v>
      </c>
      <c r="D14890" s="459">
        <v>186</v>
      </c>
      <c r="E14890" s="81"/>
    </row>
    <row r="14891" spans="1:5" x14ac:dyDescent="0.25">
      <c r="A14891" s="458">
        <v>44377</v>
      </c>
      <c r="B14891" s="81" t="s">
        <v>8</v>
      </c>
      <c r="C14891" s="81" t="s">
        <v>31</v>
      </c>
      <c r="D14891" s="459">
        <v>10</v>
      </c>
      <c r="E14891" s="81"/>
    </row>
    <row r="14892" spans="1:5" x14ac:dyDescent="0.25">
      <c r="A14892" s="458">
        <v>44377</v>
      </c>
      <c r="B14892" s="81" t="s">
        <v>8</v>
      </c>
      <c r="C14892" s="81" t="s">
        <v>79</v>
      </c>
      <c r="D14892" s="459">
        <v>2</v>
      </c>
      <c r="E14892" s="81"/>
    </row>
    <row r="14893" spans="1:5" x14ac:dyDescent="0.25">
      <c r="A14893" s="458">
        <v>44377</v>
      </c>
      <c r="B14893" s="81" t="s">
        <v>49</v>
      </c>
      <c r="C14893" s="81" t="s">
        <v>1246</v>
      </c>
      <c r="D14893" s="459">
        <v>1</v>
      </c>
      <c r="E14893" s="81"/>
    </row>
    <row r="14894" spans="1:5" x14ac:dyDescent="0.25">
      <c r="A14894" s="458">
        <v>44377</v>
      </c>
      <c r="B14894" s="81" t="s">
        <v>49</v>
      </c>
      <c r="C14894" s="81" t="s">
        <v>49</v>
      </c>
      <c r="D14894" s="459">
        <v>3</v>
      </c>
      <c r="E14894" s="81"/>
    </row>
    <row r="14895" spans="1:5" x14ac:dyDescent="0.25">
      <c r="A14895" s="458">
        <v>44377</v>
      </c>
      <c r="B14895" s="81" t="s">
        <v>50</v>
      </c>
      <c r="C14895" s="116" t="s">
        <v>1140</v>
      </c>
      <c r="D14895" s="459">
        <v>1</v>
      </c>
      <c r="E14895" s="81"/>
    </row>
    <row r="14896" spans="1:5" x14ac:dyDescent="0.25">
      <c r="A14896" s="458">
        <v>44377</v>
      </c>
      <c r="B14896" s="81" t="s">
        <v>50</v>
      </c>
      <c r="C14896" s="116" t="s">
        <v>365</v>
      </c>
      <c r="D14896" s="459">
        <v>17</v>
      </c>
      <c r="E14896" s="81"/>
    </row>
    <row r="14897" spans="1:5" x14ac:dyDescent="0.25">
      <c r="A14897" s="458">
        <v>44377</v>
      </c>
      <c r="B14897" s="81" t="s">
        <v>27</v>
      </c>
      <c r="C14897" s="81" t="s">
        <v>1252</v>
      </c>
      <c r="D14897" s="459">
        <v>3</v>
      </c>
      <c r="E14897" s="81"/>
    </row>
    <row r="14898" spans="1:5" x14ac:dyDescent="0.25">
      <c r="A14898" s="458">
        <v>44377</v>
      </c>
      <c r="B14898" s="81" t="s">
        <v>27</v>
      </c>
      <c r="C14898" s="81" t="s">
        <v>139</v>
      </c>
      <c r="D14898" s="459">
        <v>1</v>
      </c>
      <c r="E14898" s="81"/>
    </row>
    <row r="14899" spans="1:5" x14ac:dyDescent="0.25">
      <c r="A14899" s="458">
        <v>44377</v>
      </c>
      <c r="B14899" s="81" t="s">
        <v>27</v>
      </c>
      <c r="C14899" s="81" t="s">
        <v>233</v>
      </c>
      <c r="D14899" s="459">
        <v>2</v>
      </c>
      <c r="E14899" s="81"/>
    </row>
    <row r="14900" spans="1:5" x14ac:dyDescent="0.25">
      <c r="A14900" s="458">
        <v>44377</v>
      </c>
      <c r="B14900" s="81" t="s">
        <v>27</v>
      </c>
      <c r="C14900" s="81" t="s">
        <v>1254</v>
      </c>
      <c r="D14900" s="459">
        <v>4</v>
      </c>
      <c r="E14900" s="81"/>
    </row>
    <row r="14901" spans="1:5" x14ac:dyDescent="0.25">
      <c r="A14901" s="458">
        <v>44377</v>
      </c>
      <c r="B14901" s="81" t="s">
        <v>27</v>
      </c>
      <c r="C14901" s="116" t="s">
        <v>43</v>
      </c>
      <c r="D14901" s="459">
        <v>64</v>
      </c>
      <c r="E14901" s="81"/>
    </row>
    <row r="14902" spans="1:5" x14ac:dyDescent="0.25">
      <c r="A14902" s="458">
        <v>44377</v>
      </c>
      <c r="B14902" s="81" t="s">
        <v>27</v>
      </c>
      <c r="C14902" s="81" t="s">
        <v>928</v>
      </c>
      <c r="D14902" s="459">
        <v>1</v>
      </c>
      <c r="E14902" s="81"/>
    </row>
    <row r="14903" spans="1:5" x14ac:dyDescent="0.25">
      <c r="A14903" s="458">
        <v>44377</v>
      </c>
      <c r="B14903" s="81" t="s">
        <v>27</v>
      </c>
      <c r="C14903" s="81" t="s">
        <v>707</v>
      </c>
      <c r="D14903" s="459">
        <v>1</v>
      </c>
      <c r="E14903" s="81"/>
    </row>
    <row r="14904" spans="1:5" x14ac:dyDescent="0.25">
      <c r="A14904" s="458">
        <v>44377</v>
      </c>
      <c r="B14904" s="81" t="s">
        <v>51</v>
      </c>
      <c r="C14904" s="81" t="s">
        <v>697</v>
      </c>
      <c r="D14904" s="459">
        <v>1</v>
      </c>
      <c r="E14904" s="81"/>
    </row>
    <row r="14905" spans="1:5" x14ac:dyDescent="0.25">
      <c r="A14905" s="458">
        <v>44377</v>
      </c>
      <c r="B14905" s="81" t="s">
        <v>51</v>
      </c>
      <c r="C14905" s="81" t="s">
        <v>677</v>
      </c>
      <c r="D14905" s="459">
        <v>1</v>
      </c>
      <c r="E14905" s="81"/>
    </row>
    <row r="14906" spans="1:5" x14ac:dyDescent="0.25">
      <c r="A14906" s="458">
        <v>44377</v>
      </c>
      <c r="B14906" s="81" t="s">
        <v>51</v>
      </c>
      <c r="C14906" s="81" t="s">
        <v>51</v>
      </c>
      <c r="D14906" s="459">
        <v>57</v>
      </c>
      <c r="E14906" s="81"/>
    </row>
    <row r="14907" spans="1:5" x14ac:dyDescent="0.25">
      <c r="A14907" s="458">
        <v>44377</v>
      </c>
      <c r="B14907" s="81" t="s">
        <v>10</v>
      </c>
      <c r="C14907" s="81" t="s">
        <v>1027</v>
      </c>
      <c r="D14907" s="459">
        <v>1</v>
      </c>
      <c r="E14907" s="81"/>
    </row>
    <row r="14908" spans="1:5" x14ac:dyDescent="0.25">
      <c r="A14908" s="458">
        <v>44377</v>
      </c>
      <c r="B14908" s="81" t="s">
        <v>10</v>
      </c>
      <c r="C14908" s="81" t="s">
        <v>340</v>
      </c>
      <c r="D14908" s="459">
        <v>5</v>
      </c>
      <c r="E14908" s="81"/>
    </row>
    <row r="14909" spans="1:5" x14ac:dyDescent="0.25">
      <c r="A14909" s="458">
        <v>44377</v>
      </c>
      <c r="B14909" s="81" t="s">
        <v>10</v>
      </c>
      <c r="C14909" s="81" t="s">
        <v>1259</v>
      </c>
      <c r="D14909" s="459">
        <v>3</v>
      </c>
      <c r="E14909" s="81"/>
    </row>
    <row r="14910" spans="1:5" x14ac:dyDescent="0.25">
      <c r="A14910" s="458">
        <v>44377</v>
      </c>
      <c r="B14910" s="81" t="s">
        <v>10</v>
      </c>
      <c r="C14910" s="81" t="s">
        <v>10</v>
      </c>
      <c r="D14910" s="459">
        <v>20</v>
      </c>
      <c r="E14910" s="81"/>
    </row>
    <row r="14911" spans="1:5" x14ac:dyDescent="0.25">
      <c r="A14911" s="458">
        <v>44378</v>
      </c>
      <c r="B14911" s="81" t="s">
        <v>14</v>
      </c>
      <c r="C14911" s="81" t="s">
        <v>14</v>
      </c>
      <c r="D14911" s="459">
        <v>16</v>
      </c>
      <c r="E14911" s="81"/>
    </row>
    <row r="14912" spans="1:5" x14ac:dyDescent="0.25">
      <c r="A14912" s="458">
        <v>44378</v>
      </c>
      <c r="B14912" s="81" t="s">
        <v>14</v>
      </c>
      <c r="C14912" s="460" t="s">
        <v>1149</v>
      </c>
      <c r="D14912" s="459">
        <v>1</v>
      </c>
      <c r="E14912" s="81"/>
    </row>
    <row r="14913" spans="1:5" x14ac:dyDescent="0.25">
      <c r="A14913" s="458">
        <v>44378</v>
      </c>
      <c r="B14913" s="81" t="s">
        <v>14</v>
      </c>
      <c r="C14913" s="81" t="s">
        <v>1150</v>
      </c>
      <c r="D14913" s="459">
        <v>1</v>
      </c>
      <c r="E14913" s="81"/>
    </row>
    <row r="14914" spans="1:5" x14ac:dyDescent="0.25">
      <c r="A14914" s="458">
        <v>44378</v>
      </c>
      <c r="B14914" s="81" t="s">
        <v>14</v>
      </c>
      <c r="C14914" s="81" t="s">
        <v>16</v>
      </c>
      <c r="D14914" s="459">
        <v>23</v>
      </c>
      <c r="E14914" s="81"/>
    </row>
    <row r="14915" spans="1:5" x14ac:dyDescent="0.25">
      <c r="A14915" s="458">
        <v>44378</v>
      </c>
      <c r="B14915" s="81" t="s">
        <v>14</v>
      </c>
      <c r="C14915" s="81" t="s">
        <v>794</v>
      </c>
      <c r="D14915" s="459">
        <v>9</v>
      </c>
      <c r="E14915" s="81"/>
    </row>
    <row r="14916" spans="1:5" x14ac:dyDescent="0.25">
      <c r="A14916" s="458">
        <v>44378</v>
      </c>
      <c r="B14916" s="81" t="s">
        <v>14</v>
      </c>
      <c r="C14916" s="81" t="s">
        <v>84</v>
      </c>
      <c r="D14916" s="459">
        <v>25</v>
      </c>
      <c r="E14916" s="81"/>
    </row>
    <row r="14917" spans="1:5" x14ac:dyDescent="0.25">
      <c r="A14917" s="458">
        <v>44378</v>
      </c>
      <c r="B14917" s="81" t="s">
        <v>20</v>
      </c>
      <c r="C14917" s="81" t="s">
        <v>20</v>
      </c>
      <c r="D14917" s="459">
        <v>85</v>
      </c>
      <c r="E14917" s="81"/>
    </row>
    <row r="14918" spans="1:5" x14ac:dyDescent="0.25">
      <c r="A14918" s="458">
        <v>44378</v>
      </c>
      <c r="B14918" s="81" t="s">
        <v>20</v>
      </c>
      <c r="C14918" s="81" t="s">
        <v>363</v>
      </c>
      <c r="D14918" s="459">
        <v>1</v>
      </c>
      <c r="E14918" s="81"/>
    </row>
    <row r="14919" spans="1:5" x14ac:dyDescent="0.25">
      <c r="A14919" s="458">
        <v>44378</v>
      </c>
      <c r="B14919" s="81" t="s">
        <v>20</v>
      </c>
      <c r="C14919" s="81" t="s">
        <v>648</v>
      </c>
      <c r="D14919" s="459">
        <v>1</v>
      </c>
      <c r="E14919" s="81"/>
    </row>
    <row r="14920" spans="1:5" x14ac:dyDescent="0.25">
      <c r="A14920" s="458">
        <v>44378</v>
      </c>
      <c r="B14920" s="81" t="s">
        <v>13</v>
      </c>
      <c r="C14920" s="81" t="s">
        <v>93</v>
      </c>
      <c r="D14920" s="459">
        <v>2</v>
      </c>
      <c r="E14920" s="81"/>
    </row>
    <row r="14921" spans="1:5" x14ac:dyDescent="0.25">
      <c r="A14921" s="458">
        <v>44378</v>
      </c>
      <c r="B14921" s="81" t="s">
        <v>13</v>
      </c>
      <c r="C14921" s="81" t="s">
        <v>1161</v>
      </c>
      <c r="D14921" s="459">
        <v>1</v>
      </c>
      <c r="E14921" s="81"/>
    </row>
    <row r="14922" spans="1:5" x14ac:dyDescent="0.25">
      <c r="A14922" s="458">
        <v>44378</v>
      </c>
      <c r="B14922" s="81" t="s">
        <v>13</v>
      </c>
      <c r="C14922" s="81" t="s">
        <v>13</v>
      </c>
      <c r="D14922" s="459">
        <v>16</v>
      </c>
      <c r="E14922" s="81"/>
    </row>
    <row r="14923" spans="1:5" x14ac:dyDescent="0.25">
      <c r="A14923" s="458">
        <v>44378</v>
      </c>
      <c r="B14923" s="81" t="s">
        <v>13</v>
      </c>
      <c r="C14923" s="81" t="s">
        <v>1167</v>
      </c>
      <c r="D14923" s="459">
        <v>1</v>
      </c>
      <c r="E14923" s="81"/>
    </row>
    <row r="14924" spans="1:5" x14ac:dyDescent="0.25">
      <c r="A14924" s="458">
        <v>44378</v>
      </c>
      <c r="B14924" s="81" t="s">
        <v>24</v>
      </c>
      <c r="C14924" s="81" t="s">
        <v>23</v>
      </c>
      <c r="D14924" s="459">
        <v>33</v>
      </c>
      <c r="E14924" s="81"/>
    </row>
    <row r="14925" spans="1:5" x14ac:dyDescent="0.25">
      <c r="A14925" s="458">
        <v>44378</v>
      </c>
      <c r="B14925" s="81" t="s">
        <v>24</v>
      </c>
      <c r="C14925" s="81" t="s">
        <v>24</v>
      </c>
      <c r="D14925" s="459">
        <v>10</v>
      </c>
      <c r="E14925" s="81"/>
    </row>
    <row r="14926" spans="1:5" x14ac:dyDescent="0.25">
      <c r="A14926" s="458">
        <v>44378</v>
      </c>
      <c r="B14926" s="81" t="s">
        <v>24</v>
      </c>
      <c r="C14926" s="81" t="s">
        <v>924</v>
      </c>
      <c r="D14926" s="459">
        <v>1</v>
      </c>
      <c r="E14926" s="81"/>
    </row>
    <row r="14927" spans="1:5" x14ac:dyDescent="0.25">
      <c r="A14927" s="458">
        <v>44378</v>
      </c>
      <c r="B14927" s="81" t="s">
        <v>24</v>
      </c>
      <c r="C14927" s="81" t="s">
        <v>37</v>
      </c>
      <c r="D14927" s="459">
        <v>2</v>
      </c>
      <c r="E14927" s="81"/>
    </row>
    <row r="14928" spans="1:5" x14ac:dyDescent="0.25">
      <c r="A14928" s="458">
        <v>44378</v>
      </c>
      <c r="B14928" s="81" t="s">
        <v>24</v>
      </c>
      <c r="C14928" s="81" t="s">
        <v>36</v>
      </c>
      <c r="D14928" s="459">
        <v>5</v>
      </c>
      <c r="E14928" s="81"/>
    </row>
    <row r="14929" spans="1:5" x14ac:dyDescent="0.25">
      <c r="A14929" s="458">
        <v>44378</v>
      </c>
      <c r="B14929" s="81" t="s">
        <v>47</v>
      </c>
      <c r="C14929" s="81" t="s">
        <v>1033</v>
      </c>
      <c r="D14929" s="459">
        <v>3</v>
      </c>
      <c r="E14929" s="81"/>
    </row>
    <row r="14930" spans="1:5" x14ac:dyDescent="0.25">
      <c r="A14930" s="458">
        <v>44378</v>
      </c>
      <c r="B14930" s="81" t="s">
        <v>47</v>
      </c>
      <c r="C14930" s="81" t="s">
        <v>47</v>
      </c>
      <c r="D14930" s="459">
        <v>5</v>
      </c>
      <c r="E14930" s="81"/>
    </row>
    <row r="14931" spans="1:5" x14ac:dyDescent="0.25">
      <c r="A14931" s="458">
        <v>44378</v>
      </c>
      <c r="B14931" s="81" t="s">
        <v>47</v>
      </c>
      <c r="C14931" s="81" t="s">
        <v>906</v>
      </c>
      <c r="D14931" s="459">
        <v>3</v>
      </c>
      <c r="E14931" s="81"/>
    </row>
    <row r="14932" spans="1:5" x14ac:dyDescent="0.25">
      <c r="A14932" s="458">
        <v>44378</v>
      </c>
      <c r="B14932" s="81" t="s">
        <v>48</v>
      </c>
      <c r="C14932" s="81" t="s">
        <v>1380</v>
      </c>
      <c r="D14932" s="459">
        <v>13</v>
      </c>
      <c r="E14932" s="81"/>
    </row>
    <row r="14933" spans="1:5" x14ac:dyDescent="0.25">
      <c r="A14933" s="458">
        <v>44378</v>
      </c>
      <c r="B14933" s="81" t="s">
        <v>7</v>
      </c>
      <c r="C14933" s="81" t="s">
        <v>1191</v>
      </c>
      <c r="D14933" s="459">
        <v>8</v>
      </c>
      <c r="E14933" s="81"/>
    </row>
    <row r="14934" spans="1:5" x14ac:dyDescent="0.25">
      <c r="A14934" s="458">
        <v>44378</v>
      </c>
      <c r="B14934" s="81" t="s">
        <v>7</v>
      </c>
      <c r="C14934" s="81" t="s">
        <v>7</v>
      </c>
      <c r="D14934" s="459">
        <v>42</v>
      </c>
      <c r="E14934" s="81"/>
    </row>
    <row r="14935" spans="1:5" x14ac:dyDescent="0.25">
      <c r="A14935" s="458">
        <v>44378</v>
      </c>
      <c r="B14935" s="81" t="s">
        <v>7</v>
      </c>
      <c r="C14935" s="81" t="s">
        <v>1393</v>
      </c>
      <c r="D14935" s="459">
        <v>2</v>
      </c>
      <c r="E14935" s="81"/>
    </row>
    <row r="14936" spans="1:5" x14ac:dyDescent="0.25">
      <c r="A14936" s="458">
        <v>44378</v>
      </c>
      <c r="B14936" s="81" t="s">
        <v>9</v>
      </c>
      <c r="C14936" s="81" t="s">
        <v>1196</v>
      </c>
      <c r="D14936" s="459">
        <v>1</v>
      </c>
      <c r="E14936" s="81"/>
    </row>
    <row r="14937" spans="1:5" x14ac:dyDescent="0.25">
      <c r="A14937" s="458">
        <v>44378</v>
      </c>
      <c r="B14937" s="81" t="s">
        <v>9</v>
      </c>
      <c r="C14937" s="81" t="s">
        <v>362</v>
      </c>
      <c r="D14937" s="459">
        <v>1</v>
      </c>
      <c r="E14937" s="81"/>
    </row>
    <row r="14938" spans="1:5" x14ac:dyDescent="0.25">
      <c r="A14938" s="458">
        <v>44378</v>
      </c>
      <c r="B14938" s="81" t="s">
        <v>9</v>
      </c>
      <c r="C14938" s="81" t="s">
        <v>9</v>
      </c>
      <c r="D14938" s="459">
        <v>117</v>
      </c>
      <c r="E14938" s="81"/>
    </row>
    <row r="14939" spans="1:5" x14ac:dyDescent="0.25">
      <c r="A14939" s="458">
        <v>44378</v>
      </c>
      <c r="B14939" s="81" t="s">
        <v>9</v>
      </c>
      <c r="C14939" s="81" t="s">
        <v>17</v>
      </c>
      <c r="D14939" s="459">
        <v>14</v>
      </c>
      <c r="E14939" s="81"/>
    </row>
    <row r="14940" spans="1:5" x14ac:dyDescent="0.25">
      <c r="A14940" s="458">
        <v>44378</v>
      </c>
      <c r="B14940" s="81" t="s">
        <v>9</v>
      </c>
      <c r="C14940" s="81" t="s">
        <v>1202</v>
      </c>
      <c r="D14940" s="459">
        <v>8</v>
      </c>
      <c r="E14940" s="81"/>
    </row>
    <row r="14941" spans="1:5" x14ac:dyDescent="0.25">
      <c r="A14941" s="458">
        <v>44378</v>
      </c>
      <c r="B14941" s="81" t="s">
        <v>9</v>
      </c>
      <c r="C14941" s="81" t="s">
        <v>1425</v>
      </c>
      <c r="D14941" s="459">
        <v>1</v>
      </c>
      <c r="E14941" s="81"/>
    </row>
    <row r="14942" spans="1:5" x14ac:dyDescent="0.25">
      <c r="A14942" s="458">
        <v>44378</v>
      </c>
      <c r="B14942" s="81" t="s">
        <v>9</v>
      </c>
      <c r="C14942" s="81" t="s">
        <v>143</v>
      </c>
      <c r="D14942" s="459">
        <v>12</v>
      </c>
      <c r="E14942" s="81"/>
    </row>
    <row r="14943" spans="1:5" x14ac:dyDescent="0.25">
      <c r="A14943" s="458">
        <v>44378</v>
      </c>
      <c r="B14943" s="81" t="s">
        <v>15</v>
      </c>
      <c r="C14943" s="81" t="s">
        <v>107</v>
      </c>
      <c r="D14943" s="459">
        <v>3</v>
      </c>
      <c r="E14943" s="81"/>
    </row>
    <row r="14944" spans="1:5" x14ac:dyDescent="0.25">
      <c r="A14944" s="458">
        <v>44378</v>
      </c>
      <c r="B14944" s="81" t="s">
        <v>15</v>
      </c>
      <c r="C14944" s="81" t="s">
        <v>1139</v>
      </c>
      <c r="D14944" s="459">
        <v>12</v>
      </c>
      <c r="E14944" s="81"/>
    </row>
    <row r="14945" spans="1:5" x14ac:dyDescent="0.25">
      <c r="A14945" s="458">
        <v>44378</v>
      </c>
      <c r="B14945" s="81" t="s">
        <v>15</v>
      </c>
      <c r="C14945" s="81" t="s">
        <v>620</v>
      </c>
      <c r="D14945" s="459">
        <v>1</v>
      </c>
      <c r="E14945" s="81"/>
    </row>
    <row r="14946" spans="1:5" x14ac:dyDescent="0.25">
      <c r="A14946" s="458">
        <v>44378</v>
      </c>
      <c r="B14946" s="81" t="s">
        <v>15</v>
      </c>
      <c r="C14946" s="81" t="s">
        <v>283</v>
      </c>
      <c r="D14946" s="459">
        <v>6</v>
      </c>
      <c r="E14946" s="81"/>
    </row>
    <row r="14947" spans="1:5" x14ac:dyDescent="0.25">
      <c r="A14947" s="458">
        <v>44378</v>
      </c>
      <c r="B14947" s="81" t="s">
        <v>11</v>
      </c>
      <c r="C14947" s="81" t="s">
        <v>1101</v>
      </c>
      <c r="D14947" s="459">
        <v>1</v>
      </c>
      <c r="E14947" s="81"/>
    </row>
    <row r="14948" spans="1:5" x14ac:dyDescent="0.25">
      <c r="A14948" s="458">
        <v>44378</v>
      </c>
      <c r="B14948" s="81" t="s">
        <v>11</v>
      </c>
      <c r="C14948" s="81" t="s">
        <v>333</v>
      </c>
      <c r="D14948" s="459">
        <v>9</v>
      </c>
      <c r="E14948" s="81"/>
    </row>
    <row r="14949" spans="1:5" x14ac:dyDescent="0.25">
      <c r="A14949" s="458">
        <v>44378</v>
      </c>
      <c r="B14949" s="81" t="s">
        <v>11</v>
      </c>
      <c r="C14949" s="81" t="s">
        <v>11</v>
      </c>
      <c r="D14949" s="459">
        <v>25</v>
      </c>
      <c r="E14949" s="81"/>
    </row>
    <row r="14950" spans="1:5" x14ac:dyDescent="0.25">
      <c r="A14950" s="458">
        <v>44378</v>
      </c>
      <c r="B14950" s="81" t="s">
        <v>11</v>
      </c>
      <c r="C14950" s="81" t="s">
        <v>752</v>
      </c>
      <c r="D14950" s="459">
        <v>3</v>
      </c>
      <c r="E14950" s="81"/>
    </row>
    <row r="14951" spans="1:5" x14ac:dyDescent="0.25">
      <c r="A14951" s="458">
        <v>44378</v>
      </c>
      <c r="B14951" s="81" t="s">
        <v>11</v>
      </c>
      <c r="C14951" s="81" t="s">
        <v>133</v>
      </c>
      <c r="D14951" s="459">
        <v>17</v>
      </c>
      <c r="E14951" s="81"/>
    </row>
    <row r="14952" spans="1:5" x14ac:dyDescent="0.25">
      <c r="A14952" s="458">
        <v>44378</v>
      </c>
      <c r="B14952" s="81" t="s">
        <v>12</v>
      </c>
      <c r="C14952" s="81" t="s">
        <v>73</v>
      </c>
      <c r="D14952" s="459">
        <v>1</v>
      </c>
      <c r="E14952" s="81"/>
    </row>
    <row r="14953" spans="1:5" x14ac:dyDescent="0.25">
      <c r="A14953" s="458">
        <v>44378</v>
      </c>
      <c r="B14953" s="81" t="s">
        <v>12</v>
      </c>
      <c r="C14953" s="116" t="s">
        <v>1223</v>
      </c>
      <c r="D14953" s="459">
        <v>4</v>
      </c>
      <c r="E14953" s="81"/>
    </row>
    <row r="14954" spans="1:5" x14ac:dyDescent="0.25">
      <c r="A14954" s="458">
        <v>44378</v>
      </c>
      <c r="B14954" s="81" t="s">
        <v>12</v>
      </c>
      <c r="C14954" s="81" t="s">
        <v>1224</v>
      </c>
      <c r="D14954" s="459">
        <v>5</v>
      </c>
      <c r="E14954" s="81"/>
    </row>
    <row r="14955" spans="1:5" x14ac:dyDescent="0.25">
      <c r="A14955" s="458">
        <v>44378</v>
      </c>
      <c r="B14955" s="81" t="s">
        <v>12</v>
      </c>
      <c r="C14955" s="81" t="s">
        <v>12</v>
      </c>
      <c r="D14955" s="459">
        <v>17</v>
      </c>
      <c r="E14955" s="81"/>
    </row>
    <row r="14956" spans="1:5" x14ac:dyDescent="0.25">
      <c r="A14956" s="458">
        <v>44378</v>
      </c>
      <c r="B14956" s="81" t="s">
        <v>8</v>
      </c>
      <c r="C14956" s="81" t="s">
        <v>1226</v>
      </c>
      <c r="D14956" s="459">
        <v>1</v>
      </c>
      <c r="E14956" s="81"/>
    </row>
    <row r="14957" spans="1:5" x14ac:dyDescent="0.25">
      <c r="A14957" s="458">
        <v>44378</v>
      </c>
      <c r="B14957" s="81" t="s">
        <v>8</v>
      </c>
      <c r="C14957" s="81" t="s">
        <v>1228</v>
      </c>
      <c r="D14957" s="459">
        <v>1</v>
      </c>
      <c r="E14957" s="81"/>
    </row>
    <row r="14958" spans="1:5" x14ac:dyDescent="0.25">
      <c r="A14958" s="458">
        <v>44378</v>
      </c>
      <c r="B14958" s="81" t="s">
        <v>8</v>
      </c>
      <c r="C14958" s="81" t="s">
        <v>72</v>
      </c>
      <c r="D14958" s="459">
        <v>2</v>
      </c>
      <c r="E14958" s="81"/>
    </row>
    <row r="14959" spans="1:5" x14ac:dyDescent="0.25">
      <c r="A14959" s="458">
        <v>44378</v>
      </c>
      <c r="B14959" s="81" t="s">
        <v>8</v>
      </c>
      <c r="C14959" s="81" t="s">
        <v>1232</v>
      </c>
      <c r="D14959" s="459">
        <v>3</v>
      </c>
      <c r="E14959" s="81"/>
    </row>
    <row r="14960" spans="1:5" x14ac:dyDescent="0.25">
      <c r="A14960" s="458">
        <v>44378</v>
      </c>
      <c r="B14960" s="81" t="s">
        <v>8</v>
      </c>
      <c r="C14960" s="81" t="s">
        <v>1520</v>
      </c>
      <c r="D14960" s="459">
        <v>1</v>
      </c>
      <c r="E14960" s="81"/>
    </row>
    <row r="14961" spans="1:5" x14ac:dyDescent="0.25">
      <c r="A14961" s="458">
        <v>44378</v>
      </c>
      <c r="B14961" s="81" t="s">
        <v>8</v>
      </c>
      <c r="C14961" s="81" t="s">
        <v>58</v>
      </c>
      <c r="D14961" s="459">
        <v>17</v>
      </c>
      <c r="E14961" s="81"/>
    </row>
    <row r="14962" spans="1:5" x14ac:dyDescent="0.25">
      <c r="A14962" s="458">
        <v>44378</v>
      </c>
      <c r="B14962" s="81" t="s">
        <v>8</v>
      </c>
      <c r="C14962" s="81" t="s">
        <v>140</v>
      </c>
      <c r="D14962" s="459">
        <v>4</v>
      </c>
      <c r="E14962" s="81"/>
    </row>
    <row r="14963" spans="1:5" x14ac:dyDescent="0.25">
      <c r="A14963" s="458">
        <v>44378</v>
      </c>
      <c r="B14963" s="81" t="s">
        <v>8</v>
      </c>
      <c r="C14963" s="81" t="s">
        <v>232</v>
      </c>
      <c r="D14963" s="459">
        <v>1</v>
      </c>
      <c r="E14963" s="81"/>
    </row>
    <row r="14964" spans="1:5" x14ac:dyDescent="0.25">
      <c r="A14964" s="458">
        <v>44378</v>
      </c>
      <c r="B14964" s="81" t="s">
        <v>8</v>
      </c>
      <c r="C14964" s="81" t="s">
        <v>1030</v>
      </c>
      <c r="D14964" s="459">
        <v>1</v>
      </c>
      <c r="E14964" s="81"/>
    </row>
    <row r="14965" spans="1:5" x14ac:dyDescent="0.25">
      <c r="A14965" s="458">
        <v>44378</v>
      </c>
      <c r="B14965" s="81" t="s">
        <v>8</v>
      </c>
      <c r="C14965" s="81" t="s">
        <v>203</v>
      </c>
      <c r="D14965" s="459">
        <v>7</v>
      </c>
      <c r="E14965" s="81"/>
    </row>
    <row r="14966" spans="1:5" x14ac:dyDescent="0.25">
      <c r="A14966" s="458">
        <v>44378</v>
      </c>
      <c r="B14966" s="81" t="s">
        <v>8</v>
      </c>
      <c r="C14966" s="81" t="s">
        <v>40</v>
      </c>
      <c r="D14966" s="459">
        <v>6</v>
      </c>
      <c r="E14966" s="81"/>
    </row>
    <row r="14967" spans="1:5" x14ac:dyDescent="0.25">
      <c r="A14967" s="458">
        <v>44378</v>
      </c>
      <c r="B14967" s="81" t="s">
        <v>8</v>
      </c>
      <c r="C14967" s="81" t="s">
        <v>8</v>
      </c>
      <c r="D14967" s="459">
        <v>139</v>
      </c>
      <c r="E14967" s="81"/>
    </row>
    <row r="14968" spans="1:5" x14ac:dyDescent="0.25">
      <c r="A14968" s="458">
        <v>44378</v>
      </c>
      <c r="B14968" s="81" t="s">
        <v>8</v>
      </c>
      <c r="C14968" s="81" t="s">
        <v>185</v>
      </c>
      <c r="D14968" s="459">
        <v>1</v>
      </c>
      <c r="E14968" s="81"/>
    </row>
    <row r="14969" spans="1:5" x14ac:dyDescent="0.25">
      <c r="A14969" s="458">
        <v>44378</v>
      </c>
      <c r="B14969" s="81" t="s">
        <v>8</v>
      </c>
      <c r="C14969" s="81" t="s">
        <v>31</v>
      </c>
      <c r="D14969" s="459">
        <v>13</v>
      </c>
      <c r="E14969" s="81"/>
    </row>
    <row r="14970" spans="1:5" x14ac:dyDescent="0.25">
      <c r="A14970" s="458">
        <v>44378</v>
      </c>
      <c r="B14970" s="81" t="s">
        <v>8</v>
      </c>
      <c r="C14970" s="81" t="s">
        <v>79</v>
      </c>
      <c r="D14970" s="459">
        <v>1</v>
      </c>
      <c r="E14970" s="81"/>
    </row>
    <row r="14971" spans="1:5" x14ac:dyDescent="0.25">
      <c r="A14971" s="458">
        <v>44378</v>
      </c>
      <c r="B14971" s="81" t="s">
        <v>8</v>
      </c>
      <c r="C14971" s="81" t="s">
        <v>592</v>
      </c>
      <c r="D14971" s="459">
        <v>1</v>
      </c>
      <c r="E14971" s="81"/>
    </row>
    <row r="14972" spans="1:5" x14ac:dyDescent="0.25">
      <c r="A14972" s="458">
        <v>44378</v>
      </c>
      <c r="B14972" s="81" t="s">
        <v>8</v>
      </c>
      <c r="C14972" s="81" t="s">
        <v>110</v>
      </c>
      <c r="D14972" s="459">
        <v>2</v>
      </c>
      <c r="E14972" s="81"/>
    </row>
    <row r="14973" spans="1:5" x14ac:dyDescent="0.25">
      <c r="A14973" s="458">
        <v>44378</v>
      </c>
      <c r="B14973" s="81" t="s">
        <v>8</v>
      </c>
      <c r="C14973" s="81" t="s">
        <v>1239</v>
      </c>
      <c r="D14973" s="459">
        <v>1</v>
      </c>
      <c r="E14973" s="81"/>
    </row>
    <row r="14974" spans="1:5" x14ac:dyDescent="0.25">
      <c r="A14974" s="458">
        <v>44378</v>
      </c>
      <c r="B14974" s="81" t="s">
        <v>8</v>
      </c>
      <c r="C14974" s="81" t="s">
        <v>345</v>
      </c>
      <c r="D14974" s="459">
        <v>1</v>
      </c>
      <c r="E14974" s="81"/>
    </row>
    <row r="14975" spans="1:5" x14ac:dyDescent="0.25">
      <c r="A14975" s="458">
        <v>44378</v>
      </c>
      <c r="B14975" s="81" t="s">
        <v>49</v>
      </c>
      <c r="C14975" s="81" t="s">
        <v>1246</v>
      </c>
      <c r="D14975" s="459">
        <v>2</v>
      </c>
      <c r="E14975" s="81"/>
    </row>
    <row r="14976" spans="1:5" x14ac:dyDescent="0.25">
      <c r="A14976" s="458">
        <v>44378</v>
      </c>
      <c r="B14976" s="81" t="s">
        <v>49</v>
      </c>
      <c r="C14976" s="81" t="s">
        <v>49</v>
      </c>
      <c r="D14976" s="459">
        <v>7</v>
      </c>
      <c r="E14976" s="81"/>
    </row>
    <row r="14977" spans="1:5" x14ac:dyDescent="0.25">
      <c r="A14977" s="458">
        <v>44378</v>
      </c>
      <c r="B14977" s="81" t="s">
        <v>50</v>
      </c>
      <c r="C14977" s="81" t="s">
        <v>1250</v>
      </c>
      <c r="D14977" s="459">
        <v>2</v>
      </c>
      <c r="E14977" s="81"/>
    </row>
    <row r="14978" spans="1:5" x14ac:dyDescent="0.25">
      <c r="A14978" s="458">
        <v>44378</v>
      </c>
      <c r="B14978" s="81" t="s">
        <v>50</v>
      </c>
      <c r="C14978" s="116" t="s">
        <v>1140</v>
      </c>
      <c r="D14978" s="459">
        <v>2</v>
      </c>
      <c r="E14978" s="81"/>
    </row>
    <row r="14979" spans="1:5" x14ac:dyDescent="0.25">
      <c r="A14979" s="458">
        <v>44378</v>
      </c>
      <c r="B14979" s="81" t="s">
        <v>50</v>
      </c>
      <c r="C14979" s="116" t="s">
        <v>365</v>
      </c>
      <c r="D14979" s="459">
        <v>5</v>
      </c>
      <c r="E14979" s="81"/>
    </row>
    <row r="14980" spans="1:5" x14ac:dyDescent="0.25">
      <c r="A14980" s="458">
        <v>44378</v>
      </c>
      <c r="B14980" s="81" t="s">
        <v>27</v>
      </c>
      <c r="C14980" s="81" t="s">
        <v>1252</v>
      </c>
      <c r="D14980" s="459">
        <v>2</v>
      </c>
      <c r="E14980" s="81"/>
    </row>
    <row r="14981" spans="1:5" x14ac:dyDescent="0.25">
      <c r="A14981" s="458">
        <v>44378</v>
      </c>
      <c r="B14981" s="81" t="s">
        <v>27</v>
      </c>
      <c r="C14981" s="81" t="s">
        <v>139</v>
      </c>
      <c r="D14981" s="459">
        <v>4</v>
      </c>
      <c r="E14981" s="81"/>
    </row>
    <row r="14982" spans="1:5" x14ac:dyDescent="0.25">
      <c r="A14982" s="458">
        <v>44378</v>
      </c>
      <c r="B14982" s="81" t="s">
        <v>27</v>
      </c>
      <c r="C14982" s="81" t="s">
        <v>233</v>
      </c>
      <c r="D14982" s="459">
        <v>1</v>
      </c>
      <c r="E14982" s="81"/>
    </row>
    <row r="14983" spans="1:5" x14ac:dyDescent="0.25">
      <c r="A14983" s="458">
        <v>44378</v>
      </c>
      <c r="B14983" s="81" t="s">
        <v>27</v>
      </c>
      <c r="C14983" s="81" t="s">
        <v>1253</v>
      </c>
      <c r="D14983" s="459">
        <v>1</v>
      </c>
      <c r="E14983" s="81"/>
    </row>
    <row r="14984" spans="1:5" x14ac:dyDescent="0.25">
      <c r="A14984" s="458">
        <v>44378</v>
      </c>
      <c r="B14984" s="81" t="s">
        <v>27</v>
      </c>
      <c r="C14984" s="81" t="s">
        <v>1254</v>
      </c>
      <c r="D14984" s="459">
        <v>3</v>
      </c>
      <c r="E14984" s="81"/>
    </row>
    <row r="14985" spans="1:5" x14ac:dyDescent="0.25">
      <c r="A14985" s="458">
        <v>44378</v>
      </c>
      <c r="B14985" s="81" t="s">
        <v>27</v>
      </c>
      <c r="C14985" s="81" t="s">
        <v>2975</v>
      </c>
      <c r="D14985" s="459">
        <v>1</v>
      </c>
      <c r="E14985" s="81"/>
    </row>
    <row r="14986" spans="1:5" x14ac:dyDescent="0.25">
      <c r="A14986" s="458">
        <v>44378</v>
      </c>
      <c r="B14986" s="81" t="s">
        <v>27</v>
      </c>
      <c r="C14986" s="116" t="s">
        <v>43</v>
      </c>
      <c r="D14986" s="459">
        <v>30</v>
      </c>
      <c r="E14986" s="81"/>
    </row>
    <row r="14987" spans="1:5" x14ac:dyDescent="0.25">
      <c r="A14987" s="458">
        <v>44378</v>
      </c>
      <c r="B14987" s="81" t="s">
        <v>27</v>
      </c>
      <c r="C14987" s="81" t="s">
        <v>921</v>
      </c>
      <c r="D14987" s="459">
        <v>1</v>
      </c>
      <c r="E14987" s="81"/>
    </row>
    <row r="14988" spans="1:5" x14ac:dyDescent="0.25">
      <c r="A14988" s="458">
        <v>44378</v>
      </c>
      <c r="B14988" s="81" t="s">
        <v>27</v>
      </c>
      <c r="C14988" s="81" t="s">
        <v>928</v>
      </c>
      <c r="D14988" s="459">
        <v>1</v>
      </c>
      <c r="E14988" s="81"/>
    </row>
    <row r="14989" spans="1:5" x14ac:dyDescent="0.25">
      <c r="A14989" s="458">
        <v>44378</v>
      </c>
      <c r="B14989" s="81" t="s">
        <v>27</v>
      </c>
      <c r="C14989" s="81" t="s">
        <v>707</v>
      </c>
      <c r="D14989" s="459">
        <v>2</v>
      </c>
      <c r="E14989" s="81"/>
    </row>
    <row r="14990" spans="1:5" x14ac:dyDescent="0.25">
      <c r="A14990" s="458">
        <v>44378</v>
      </c>
      <c r="B14990" s="81" t="s">
        <v>51</v>
      </c>
      <c r="C14990" s="81" t="s">
        <v>793</v>
      </c>
      <c r="D14990" s="459">
        <v>1</v>
      </c>
      <c r="E14990" s="81"/>
    </row>
    <row r="14991" spans="1:5" x14ac:dyDescent="0.25">
      <c r="A14991" s="458">
        <v>44378</v>
      </c>
      <c r="B14991" s="81" t="s">
        <v>51</v>
      </c>
      <c r="C14991" s="81" t="s">
        <v>697</v>
      </c>
      <c r="D14991" s="459">
        <v>2</v>
      </c>
      <c r="E14991" s="81"/>
    </row>
    <row r="14992" spans="1:5" x14ac:dyDescent="0.25">
      <c r="A14992" s="458">
        <v>44378</v>
      </c>
      <c r="B14992" s="81" t="s">
        <v>51</v>
      </c>
      <c r="C14992" s="81" t="s">
        <v>677</v>
      </c>
      <c r="D14992" s="459">
        <v>1</v>
      </c>
      <c r="E14992" s="81"/>
    </row>
    <row r="14993" spans="1:5" x14ac:dyDescent="0.25">
      <c r="A14993" s="458">
        <v>44378</v>
      </c>
      <c r="B14993" s="81" t="s">
        <v>51</v>
      </c>
      <c r="C14993" s="81" t="s">
        <v>51</v>
      </c>
      <c r="D14993" s="459">
        <v>33</v>
      </c>
      <c r="E14993" s="81"/>
    </row>
    <row r="14994" spans="1:5" x14ac:dyDescent="0.25">
      <c r="A14994" s="458">
        <v>44378</v>
      </c>
      <c r="B14994" s="81" t="s">
        <v>10</v>
      </c>
      <c r="C14994" s="81" t="s">
        <v>1027</v>
      </c>
      <c r="D14994" s="459">
        <v>1</v>
      </c>
      <c r="E14994" s="81"/>
    </row>
    <row r="14995" spans="1:5" x14ac:dyDescent="0.25">
      <c r="A14995" s="458">
        <v>44378</v>
      </c>
      <c r="B14995" s="81" t="s">
        <v>10</v>
      </c>
      <c r="C14995" s="81" t="s">
        <v>643</v>
      </c>
      <c r="D14995" s="459">
        <v>1</v>
      </c>
      <c r="E14995" s="81"/>
    </row>
    <row r="14996" spans="1:5" x14ac:dyDescent="0.25">
      <c r="A14996" s="458">
        <v>44378</v>
      </c>
      <c r="B14996" s="81" t="s">
        <v>10</v>
      </c>
      <c r="C14996" s="81" t="s">
        <v>340</v>
      </c>
      <c r="D14996" s="459">
        <v>1</v>
      </c>
      <c r="E14996" s="81"/>
    </row>
    <row r="14997" spans="1:5" x14ac:dyDescent="0.25">
      <c r="A14997" s="458">
        <v>44378</v>
      </c>
      <c r="B14997" s="81" t="s">
        <v>10</v>
      </c>
      <c r="C14997" s="81" t="s">
        <v>10</v>
      </c>
      <c r="D14997" s="459">
        <v>28</v>
      </c>
      <c r="E14997" s="81"/>
    </row>
    <row r="14998" spans="1:5" x14ac:dyDescent="0.25">
      <c r="A14998" s="458">
        <v>44379</v>
      </c>
      <c r="B14998" s="81" t="s">
        <v>14</v>
      </c>
      <c r="C14998" s="81" t="s">
        <v>14</v>
      </c>
      <c r="D14998" s="459">
        <v>11</v>
      </c>
      <c r="E14998" s="81"/>
    </row>
    <row r="14999" spans="1:5" x14ac:dyDescent="0.25">
      <c r="A14999" s="458">
        <v>44379</v>
      </c>
      <c r="B14999" s="81" t="s">
        <v>14</v>
      </c>
      <c r="C14999" s="81" t="s">
        <v>16</v>
      </c>
      <c r="D14999" s="459">
        <v>10</v>
      </c>
      <c r="E14999" s="81"/>
    </row>
    <row r="15000" spans="1:5" x14ac:dyDescent="0.25">
      <c r="A15000" s="458">
        <v>44379</v>
      </c>
      <c r="B15000" s="81" t="s">
        <v>14</v>
      </c>
      <c r="C15000" s="81" t="s">
        <v>794</v>
      </c>
      <c r="D15000" s="459">
        <v>2</v>
      </c>
      <c r="E15000" s="81"/>
    </row>
    <row r="15001" spans="1:5" x14ac:dyDescent="0.25">
      <c r="A15001" s="458">
        <v>44379</v>
      </c>
      <c r="B15001" s="81" t="s">
        <v>14</v>
      </c>
      <c r="C15001" s="81" t="s">
        <v>84</v>
      </c>
      <c r="D15001" s="459">
        <v>22</v>
      </c>
      <c r="E15001" s="81"/>
    </row>
    <row r="15002" spans="1:5" x14ac:dyDescent="0.25">
      <c r="A15002" s="458">
        <v>44379</v>
      </c>
      <c r="B15002" s="81" t="s">
        <v>20</v>
      </c>
      <c r="C15002" s="81" t="s">
        <v>1151</v>
      </c>
      <c r="D15002" s="459">
        <v>3</v>
      </c>
      <c r="E15002" s="81"/>
    </row>
    <row r="15003" spans="1:5" x14ac:dyDescent="0.25">
      <c r="A15003" s="458">
        <v>44379</v>
      </c>
      <c r="B15003" s="81" t="s">
        <v>20</v>
      </c>
      <c r="C15003" s="81" t="s">
        <v>20</v>
      </c>
      <c r="D15003" s="459">
        <v>70</v>
      </c>
      <c r="E15003" s="81"/>
    </row>
    <row r="15004" spans="1:5" x14ac:dyDescent="0.25">
      <c r="A15004" s="458">
        <v>44379</v>
      </c>
      <c r="B15004" s="81" t="s">
        <v>20</v>
      </c>
      <c r="C15004" s="81" t="s">
        <v>909</v>
      </c>
      <c r="D15004" s="459">
        <v>1</v>
      </c>
      <c r="E15004" s="81"/>
    </row>
    <row r="15005" spans="1:5" x14ac:dyDescent="0.25">
      <c r="A15005" s="458">
        <v>44379</v>
      </c>
      <c r="B15005" s="81" t="s">
        <v>20</v>
      </c>
      <c r="C15005" s="81" t="s">
        <v>709</v>
      </c>
      <c r="D15005" s="459">
        <v>1</v>
      </c>
      <c r="E15005" s="81"/>
    </row>
    <row r="15006" spans="1:5" x14ac:dyDescent="0.25">
      <c r="A15006" s="458">
        <v>44379</v>
      </c>
      <c r="B15006" s="81" t="s">
        <v>13</v>
      </c>
      <c r="C15006" s="81" t="s">
        <v>13</v>
      </c>
      <c r="D15006" s="459">
        <v>9</v>
      </c>
      <c r="E15006" s="81"/>
    </row>
    <row r="15007" spans="1:5" x14ac:dyDescent="0.25">
      <c r="A15007" s="458">
        <v>44379</v>
      </c>
      <c r="B15007" s="81" t="s">
        <v>13</v>
      </c>
      <c r="C15007" s="81" t="s">
        <v>1165</v>
      </c>
      <c r="D15007" s="459">
        <v>2</v>
      </c>
      <c r="E15007" s="81"/>
    </row>
    <row r="15008" spans="1:5" x14ac:dyDescent="0.25">
      <c r="A15008" s="458">
        <v>44379</v>
      </c>
      <c r="B15008" s="81" t="s">
        <v>13</v>
      </c>
      <c r="C15008" s="81" t="s">
        <v>1167</v>
      </c>
      <c r="D15008" s="459">
        <v>1</v>
      </c>
      <c r="E15008" s="81"/>
    </row>
    <row r="15009" spans="1:5" x14ac:dyDescent="0.25">
      <c r="A15009" s="458">
        <v>44379</v>
      </c>
      <c r="B15009" s="81" t="s">
        <v>24</v>
      </c>
      <c r="C15009" s="81" t="s">
        <v>23</v>
      </c>
      <c r="D15009" s="459">
        <v>32</v>
      </c>
      <c r="E15009" s="81"/>
    </row>
    <row r="15010" spans="1:5" x14ac:dyDescent="0.25">
      <c r="A15010" s="458">
        <v>44379</v>
      </c>
      <c r="B15010" s="81" t="s">
        <v>24</v>
      </c>
      <c r="C15010" s="81" t="s">
        <v>24</v>
      </c>
      <c r="D15010" s="459">
        <v>15</v>
      </c>
      <c r="E15010" s="81"/>
    </row>
    <row r="15011" spans="1:5" x14ac:dyDescent="0.25">
      <c r="A15011" s="458">
        <v>44379</v>
      </c>
      <c r="B15011" s="81" t="s">
        <v>24</v>
      </c>
      <c r="C15011" s="81" t="s">
        <v>36</v>
      </c>
      <c r="D15011" s="459">
        <v>1</v>
      </c>
      <c r="E15011" s="81"/>
    </row>
    <row r="15012" spans="1:5" x14ac:dyDescent="0.25">
      <c r="A15012" s="458">
        <v>44379</v>
      </c>
      <c r="B15012" s="81" t="s">
        <v>47</v>
      </c>
      <c r="C15012" s="81" t="s">
        <v>1033</v>
      </c>
      <c r="D15012" s="459">
        <v>1</v>
      </c>
      <c r="E15012" s="81"/>
    </row>
    <row r="15013" spans="1:5" x14ac:dyDescent="0.25">
      <c r="A15013" s="458">
        <v>44379</v>
      </c>
      <c r="B15013" s="81" t="s">
        <v>47</v>
      </c>
      <c r="C15013" s="81" t="s">
        <v>47</v>
      </c>
      <c r="D15013" s="459">
        <v>21</v>
      </c>
      <c r="E15013" s="81"/>
    </row>
    <row r="15014" spans="1:5" x14ac:dyDescent="0.25">
      <c r="A15014" s="458">
        <v>44379</v>
      </c>
      <c r="B15014" s="81" t="s">
        <v>47</v>
      </c>
      <c r="C15014" s="81" t="s">
        <v>906</v>
      </c>
      <c r="D15014" s="459">
        <v>2</v>
      </c>
      <c r="E15014" s="81"/>
    </row>
    <row r="15015" spans="1:5" x14ac:dyDescent="0.25">
      <c r="A15015" s="458">
        <v>44379</v>
      </c>
      <c r="B15015" s="81" t="s">
        <v>48</v>
      </c>
      <c r="C15015" s="81" t="s">
        <v>1380</v>
      </c>
      <c r="D15015" s="459">
        <v>6</v>
      </c>
      <c r="E15015" s="81"/>
    </row>
    <row r="15016" spans="1:5" x14ac:dyDescent="0.25">
      <c r="A15016" s="458">
        <v>44379</v>
      </c>
      <c r="B15016" s="81" t="s">
        <v>7</v>
      </c>
      <c r="C15016" s="81" t="s">
        <v>1191</v>
      </c>
      <c r="D15016" s="459">
        <v>1</v>
      </c>
      <c r="E15016" s="81"/>
    </row>
    <row r="15017" spans="1:5" x14ac:dyDescent="0.25">
      <c r="A15017" s="458">
        <v>44379</v>
      </c>
      <c r="B15017" s="81" t="s">
        <v>7</v>
      </c>
      <c r="C15017" s="81" t="s">
        <v>7</v>
      </c>
      <c r="D15017" s="459">
        <v>22</v>
      </c>
      <c r="E15017" s="81"/>
    </row>
    <row r="15018" spans="1:5" x14ac:dyDescent="0.25">
      <c r="A15018" s="458">
        <v>44379</v>
      </c>
      <c r="B15018" s="81" t="s">
        <v>7</v>
      </c>
      <c r="C15018" s="81" t="s">
        <v>1393</v>
      </c>
      <c r="D15018" s="459">
        <v>2</v>
      </c>
      <c r="E15018" s="81"/>
    </row>
    <row r="15019" spans="1:5" x14ac:dyDescent="0.25">
      <c r="A15019" s="458">
        <v>44379</v>
      </c>
      <c r="B15019" s="81" t="s">
        <v>9</v>
      </c>
      <c r="C15019" s="81" t="s">
        <v>362</v>
      </c>
      <c r="D15019" s="459">
        <v>1</v>
      </c>
      <c r="E15019" s="81"/>
    </row>
    <row r="15020" spans="1:5" x14ac:dyDescent="0.25">
      <c r="A15020" s="458">
        <v>44379</v>
      </c>
      <c r="B15020" s="81" t="s">
        <v>9</v>
      </c>
      <c r="C15020" s="81" t="s">
        <v>9</v>
      </c>
      <c r="D15020" s="459">
        <v>131</v>
      </c>
      <c r="E15020" s="81"/>
    </row>
    <row r="15021" spans="1:5" x14ac:dyDescent="0.25">
      <c r="A15021" s="458">
        <v>44379</v>
      </c>
      <c r="B15021" s="81" t="s">
        <v>9</v>
      </c>
      <c r="C15021" s="81" t="s">
        <v>17</v>
      </c>
      <c r="D15021" s="459">
        <v>7</v>
      </c>
      <c r="E15021" s="81"/>
    </row>
    <row r="15022" spans="1:5" x14ac:dyDescent="0.25">
      <c r="A15022" s="458">
        <v>44379</v>
      </c>
      <c r="B15022" s="81" t="s">
        <v>9</v>
      </c>
      <c r="C15022" s="81" t="s">
        <v>1202</v>
      </c>
      <c r="D15022" s="459">
        <v>5</v>
      </c>
      <c r="E15022" s="81"/>
    </row>
    <row r="15023" spans="1:5" x14ac:dyDescent="0.25">
      <c r="A15023" s="458">
        <v>44379</v>
      </c>
      <c r="B15023" s="81" t="s">
        <v>9</v>
      </c>
      <c r="C15023" s="81" t="s">
        <v>143</v>
      </c>
      <c r="D15023" s="459">
        <v>7</v>
      </c>
      <c r="E15023" s="81"/>
    </row>
    <row r="15024" spans="1:5" x14ac:dyDescent="0.25">
      <c r="A15024" s="458">
        <v>44379</v>
      </c>
      <c r="B15024" s="81" t="s">
        <v>15</v>
      </c>
      <c r="C15024" s="81" t="s">
        <v>107</v>
      </c>
      <c r="D15024" s="459">
        <v>1</v>
      </c>
      <c r="E15024" s="81"/>
    </row>
    <row r="15025" spans="1:5" x14ac:dyDescent="0.25">
      <c r="A15025" s="458">
        <v>44379</v>
      </c>
      <c r="B15025" s="81" t="s">
        <v>15</v>
      </c>
      <c r="C15025" s="81" t="s">
        <v>1139</v>
      </c>
      <c r="D15025" s="459">
        <v>7</v>
      </c>
      <c r="E15025" s="81"/>
    </row>
    <row r="15026" spans="1:5" x14ac:dyDescent="0.25">
      <c r="A15026" s="458">
        <v>44379</v>
      </c>
      <c r="B15026" s="81" t="s">
        <v>15</v>
      </c>
      <c r="C15026" s="81" t="s">
        <v>283</v>
      </c>
      <c r="D15026" s="459">
        <v>4</v>
      </c>
      <c r="E15026" s="81"/>
    </row>
    <row r="15027" spans="1:5" x14ac:dyDescent="0.25">
      <c r="A15027" s="458">
        <v>44379</v>
      </c>
      <c r="B15027" s="81" t="s">
        <v>11</v>
      </c>
      <c r="C15027" s="81" t="s">
        <v>333</v>
      </c>
      <c r="D15027" s="459">
        <v>7</v>
      </c>
      <c r="E15027" s="81"/>
    </row>
    <row r="15028" spans="1:5" x14ac:dyDescent="0.25">
      <c r="A15028" s="458">
        <v>44379</v>
      </c>
      <c r="B15028" s="81" t="s">
        <v>11</v>
      </c>
      <c r="C15028" s="81" t="s">
        <v>11</v>
      </c>
      <c r="D15028" s="459">
        <v>7</v>
      </c>
      <c r="E15028" s="81"/>
    </row>
    <row r="15029" spans="1:5" x14ac:dyDescent="0.25">
      <c r="A15029" s="458">
        <v>44379</v>
      </c>
      <c r="B15029" s="81" t="s">
        <v>11</v>
      </c>
      <c r="C15029" s="81" t="s">
        <v>840</v>
      </c>
      <c r="D15029" s="459">
        <v>1</v>
      </c>
      <c r="E15029" s="81"/>
    </row>
    <row r="15030" spans="1:5" x14ac:dyDescent="0.25">
      <c r="A15030" s="458">
        <v>44379</v>
      </c>
      <c r="B15030" s="81" t="s">
        <v>11</v>
      </c>
      <c r="C15030" s="81" t="s">
        <v>752</v>
      </c>
      <c r="D15030" s="459">
        <v>3</v>
      </c>
      <c r="E15030" s="81"/>
    </row>
    <row r="15031" spans="1:5" x14ac:dyDescent="0.25">
      <c r="A15031" s="458">
        <v>44379</v>
      </c>
      <c r="B15031" s="81" t="s">
        <v>11</v>
      </c>
      <c r="C15031" s="81" t="s">
        <v>133</v>
      </c>
      <c r="D15031" s="459">
        <v>15</v>
      </c>
      <c r="E15031" s="81"/>
    </row>
    <row r="15032" spans="1:5" x14ac:dyDescent="0.25">
      <c r="A15032" s="458">
        <v>44379</v>
      </c>
      <c r="B15032" s="81" t="s">
        <v>12</v>
      </c>
      <c r="C15032" s="81" t="s">
        <v>937</v>
      </c>
      <c r="D15032" s="459">
        <v>1</v>
      </c>
      <c r="E15032" s="81"/>
    </row>
    <row r="15033" spans="1:5" x14ac:dyDescent="0.25">
      <c r="A15033" s="458">
        <v>44379</v>
      </c>
      <c r="B15033" s="81" t="s">
        <v>12</v>
      </c>
      <c r="C15033" s="81" t="s">
        <v>1223</v>
      </c>
      <c r="D15033" s="459">
        <v>3</v>
      </c>
      <c r="E15033" s="81"/>
    </row>
    <row r="15034" spans="1:5" x14ac:dyDescent="0.25">
      <c r="A15034" s="458">
        <v>44379</v>
      </c>
      <c r="B15034" s="81" t="s">
        <v>12</v>
      </c>
      <c r="C15034" s="81" t="s">
        <v>1224</v>
      </c>
      <c r="D15034" s="459">
        <v>2</v>
      </c>
      <c r="E15034" s="81"/>
    </row>
    <row r="15035" spans="1:5" x14ac:dyDescent="0.25">
      <c r="A15035" s="458">
        <v>44379</v>
      </c>
      <c r="B15035" s="81" t="s">
        <v>12</v>
      </c>
      <c r="C15035" s="81" t="s">
        <v>12</v>
      </c>
      <c r="D15035" s="459">
        <v>12</v>
      </c>
      <c r="E15035" s="81"/>
    </row>
    <row r="15036" spans="1:5" x14ac:dyDescent="0.25">
      <c r="A15036" s="458">
        <v>44379</v>
      </c>
      <c r="B15036" s="81" t="s">
        <v>8</v>
      </c>
      <c r="C15036" s="81" t="s">
        <v>1228</v>
      </c>
      <c r="D15036" s="459">
        <v>1</v>
      </c>
      <c r="E15036" s="81"/>
    </row>
    <row r="15037" spans="1:5" x14ac:dyDescent="0.25">
      <c r="A15037" s="458">
        <v>44379</v>
      </c>
      <c r="B15037" s="81" t="s">
        <v>8</v>
      </c>
      <c r="C15037" s="81" t="s">
        <v>72</v>
      </c>
      <c r="D15037" s="459">
        <v>1</v>
      </c>
      <c r="E15037" s="81"/>
    </row>
    <row r="15038" spans="1:5" x14ac:dyDescent="0.25">
      <c r="A15038" s="458">
        <v>44379</v>
      </c>
      <c r="B15038" s="81" t="s">
        <v>8</v>
      </c>
      <c r="C15038" s="81" t="s">
        <v>1232</v>
      </c>
      <c r="D15038" s="459">
        <v>5</v>
      </c>
      <c r="E15038" s="81"/>
    </row>
    <row r="15039" spans="1:5" x14ac:dyDescent="0.25">
      <c r="A15039" s="458">
        <v>44379</v>
      </c>
      <c r="B15039" s="81" t="s">
        <v>8</v>
      </c>
      <c r="C15039" s="81" t="s">
        <v>58</v>
      </c>
      <c r="D15039" s="459">
        <v>9</v>
      </c>
      <c r="E15039" s="81"/>
    </row>
    <row r="15040" spans="1:5" x14ac:dyDescent="0.25">
      <c r="A15040" s="458">
        <v>44379</v>
      </c>
      <c r="B15040" s="81" t="s">
        <v>8</v>
      </c>
      <c r="C15040" s="81" t="s">
        <v>140</v>
      </c>
      <c r="D15040" s="459">
        <v>2</v>
      </c>
      <c r="E15040" s="81"/>
    </row>
    <row r="15041" spans="1:5" x14ac:dyDescent="0.25">
      <c r="A15041" s="458">
        <v>44379</v>
      </c>
      <c r="B15041" s="81" t="s">
        <v>8</v>
      </c>
      <c r="C15041" s="81" t="s">
        <v>203</v>
      </c>
      <c r="D15041" s="459">
        <v>1</v>
      </c>
      <c r="E15041" s="81"/>
    </row>
    <row r="15042" spans="1:5" x14ac:dyDescent="0.25">
      <c r="A15042" s="458">
        <v>44379</v>
      </c>
      <c r="B15042" s="81" t="s">
        <v>8</v>
      </c>
      <c r="C15042" s="81" t="s">
        <v>40</v>
      </c>
      <c r="D15042" s="459">
        <v>3</v>
      </c>
      <c r="E15042" s="81"/>
    </row>
    <row r="15043" spans="1:5" x14ac:dyDescent="0.25">
      <c r="A15043" s="458">
        <v>44379</v>
      </c>
      <c r="B15043" s="81" t="s">
        <v>8</v>
      </c>
      <c r="C15043" s="81" t="s">
        <v>8</v>
      </c>
      <c r="D15043" s="459">
        <v>236</v>
      </c>
      <c r="E15043" s="81"/>
    </row>
    <row r="15044" spans="1:5" x14ac:dyDescent="0.25">
      <c r="A15044" s="458">
        <v>44379</v>
      </c>
      <c r="B15044" s="81" t="s">
        <v>8</v>
      </c>
      <c r="C15044" s="81" t="s">
        <v>31</v>
      </c>
      <c r="D15044" s="459">
        <v>1</v>
      </c>
      <c r="E15044" s="81"/>
    </row>
    <row r="15045" spans="1:5" x14ac:dyDescent="0.25">
      <c r="A15045" s="458">
        <v>44379</v>
      </c>
      <c r="B15045" s="81" t="s">
        <v>8</v>
      </c>
      <c r="C15045" s="81" t="s">
        <v>79</v>
      </c>
      <c r="D15045" s="459">
        <v>2</v>
      </c>
      <c r="E15045" s="81"/>
    </row>
    <row r="15046" spans="1:5" x14ac:dyDescent="0.25">
      <c r="A15046" s="458">
        <v>44379</v>
      </c>
      <c r="B15046" s="81" t="s">
        <v>8</v>
      </c>
      <c r="C15046" s="81" t="s">
        <v>345</v>
      </c>
      <c r="D15046" s="459">
        <v>1</v>
      </c>
      <c r="E15046" s="81"/>
    </row>
    <row r="15047" spans="1:5" x14ac:dyDescent="0.25">
      <c r="A15047" s="458">
        <v>44379</v>
      </c>
      <c r="B15047" s="81" t="s">
        <v>49</v>
      </c>
      <c r="C15047" s="81" t="s">
        <v>1246</v>
      </c>
      <c r="D15047" s="459">
        <v>2</v>
      </c>
      <c r="E15047" s="81"/>
    </row>
    <row r="15048" spans="1:5" x14ac:dyDescent="0.25">
      <c r="A15048" s="458">
        <v>44379</v>
      </c>
      <c r="B15048" s="81" t="s">
        <v>49</v>
      </c>
      <c r="C15048" s="81" t="s">
        <v>49</v>
      </c>
      <c r="D15048" s="459">
        <v>11</v>
      </c>
      <c r="E15048" s="81"/>
    </row>
    <row r="15049" spans="1:5" x14ac:dyDescent="0.25">
      <c r="A15049" s="458">
        <v>44379</v>
      </c>
      <c r="B15049" s="81" t="s">
        <v>50</v>
      </c>
      <c r="C15049" s="81" t="s">
        <v>1250</v>
      </c>
      <c r="D15049" s="459">
        <v>1</v>
      </c>
      <c r="E15049" s="81"/>
    </row>
    <row r="15050" spans="1:5" x14ac:dyDescent="0.25">
      <c r="A15050" s="458">
        <v>44379</v>
      </c>
      <c r="B15050" s="81" t="s">
        <v>50</v>
      </c>
      <c r="C15050" s="81" t="s">
        <v>1140</v>
      </c>
      <c r="D15050" s="459">
        <v>2</v>
      </c>
      <c r="E15050" s="81"/>
    </row>
    <row r="15051" spans="1:5" x14ac:dyDescent="0.25">
      <c r="A15051" s="458">
        <v>44379</v>
      </c>
      <c r="B15051" s="81" t="s">
        <v>50</v>
      </c>
      <c r="C15051" s="116" t="s">
        <v>365</v>
      </c>
      <c r="D15051" s="459">
        <v>4</v>
      </c>
      <c r="E15051" s="81"/>
    </row>
    <row r="15052" spans="1:5" x14ac:dyDescent="0.25">
      <c r="A15052" s="458">
        <v>44379</v>
      </c>
      <c r="B15052" s="81" t="s">
        <v>27</v>
      </c>
      <c r="C15052" s="81" t="s">
        <v>139</v>
      </c>
      <c r="D15052" s="459">
        <v>6</v>
      </c>
      <c r="E15052" s="81"/>
    </row>
    <row r="15053" spans="1:5" x14ac:dyDescent="0.25">
      <c r="A15053" s="458">
        <v>44379</v>
      </c>
      <c r="B15053" s="81" t="s">
        <v>27</v>
      </c>
      <c r="C15053" s="81" t="s">
        <v>1254</v>
      </c>
      <c r="D15053" s="459">
        <v>1</v>
      </c>
      <c r="E15053" s="81"/>
    </row>
    <row r="15054" spans="1:5" x14ac:dyDescent="0.25">
      <c r="A15054" s="458">
        <v>44379</v>
      </c>
      <c r="B15054" s="81" t="s">
        <v>27</v>
      </c>
      <c r="C15054" s="116" t="s">
        <v>43</v>
      </c>
      <c r="D15054" s="459">
        <v>96</v>
      </c>
      <c r="E15054" s="81"/>
    </row>
    <row r="15055" spans="1:5" x14ac:dyDescent="0.25">
      <c r="A15055" s="458">
        <v>44379</v>
      </c>
      <c r="B15055" s="81" t="s">
        <v>27</v>
      </c>
      <c r="C15055" s="81" t="s">
        <v>921</v>
      </c>
      <c r="D15055" s="459">
        <v>3</v>
      </c>
      <c r="E15055" s="81"/>
    </row>
    <row r="15056" spans="1:5" x14ac:dyDescent="0.25">
      <c r="A15056" s="458">
        <v>44379</v>
      </c>
      <c r="B15056" s="81" t="s">
        <v>27</v>
      </c>
      <c r="C15056" s="81" t="s">
        <v>1023</v>
      </c>
      <c r="D15056" s="459">
        <v>1</v>
      </c>
      <c r="E15056" s="81"/>
    </row>
    <row r="15057" spans="1:5" x14ac:dyDescent="0.25">
      <c r="A15057" s="458">
        <v>44379</v>
      </c>
      <c r="B15057" s="81" t="s">
        <v>27</v>
      </c>
      <c r="C15057" s="81" t="s">
        <v>1002</v>
      </c>
      <c r="D15057" s="459">
        <v>1</v>
      </c>
      <c r="E15057" s="81"/>
    </row>
    <row r="15058" spans="1:5" x14ac:dyDescent="0.25">
      <c r="A15058" s="458">
        <v>44379</v>
      </c>
      <c r="B15058" s="81" t="s">
        <v>27</v>
      </c>
      <c r="C15058" s="81" t="s">
        <v>619</v>
      </c>
      <c r="D15058" s="459">
        <v>1</v>
      </c>
      <c r="E15058" s="81"/>
    </row>
    <row r="15059" spans="1:5" x14ac:dyDescent="0.25">
      <c r="A15059" s="458">
        <v>44379</v>
      </c>
      <c r="B15059" s="81" t="s">
        <v>27</v>
      </c>
      <c r="C15059" s="81" t="s">
        <v>707</v>
      </c>
      <c r="D15059" s="459">
        <v>3</v>
      </c>
      <c r="E15059" s="81"/>
    </row>
    <row r="15060" spans="1:5" x14ac:dyDescent="0.25">
      <c r="A15060" s="458">
        <v>44379</v>
      </c>
      <c r="B15060" s="81" t="s">
        <v>51</v>
      </c>
      <c r="C15060" s="81" t="s">
        <v>51</v>
      </c>
      <c r="D15060" s="459">
        <v>21</v>
      </c>
      <c r="E15060" s="81"/>
    </row>
    <row r="15061" spans="1:5" x14ac:dyDescent="0.25">
      <c r="A15061" s="458">
        <v>44379</v>
      </c>
      <c r="B15061" s="81" t="s">
        <v>10</v>
      </c>
      <c r="C15061" s="81" t="s">
        <v>1261</v>
      </c>
      <c r="D15061" s="459">
        <v>2</v>
      </c>
      <c r="E15061" s="81"/>
    </row>
    <row r="15062" spans="1:5" x14ac:dyDescent="0.25">
      <c r="A15062" s="458">
        <v>44379</v>
      </c>
      <c r="B15062" s="81" t="s">
        <v>10</v>
      </c>
      <c r="C15062" s="81" t="s">
        <v>643</v>
      </c>
      <c r="D15062" s="459">
        <v>1</v>
      </c>
      <c r="E15062" s="81"/>
    </row>
    <row r="15063" spans="1:5" x14ac:dyDescent="0.25">
      <c r="A15063" s="458">
        <v>44379</v>
      </c>
      <c r="B15063" s="81" t="s">
        <v>10</v>
      </c>
      <c r="C15063" s="81" t="s">
        <v>340</v>
      </c>
      <c r="D15063" s="459">
        <v>1</v>
      </c>
      <c r="E15063" s="81"/>
    </row>
    <row r="15064" spans="1:5" x14ac:dyDescent="0.25">
      <c r="A15064" s="458">
        <v>44379</v>
      </c>
      <c r="B15064" s="81" t="s">
        <v>10</v>
      </c>
      <c r="C15064" s="81" t="s">
        <v>10</v>
      </c>
      <c r="D15064" s="459">
        <v>28</v>
      </c>
      <c r="E15064" s="81"/>
    </row>
    <row r="15065" spans="1:5" x14ac:dyDescent="0.25">
      <c r="A15065" s="458">
        <v>44380</v>
      </c>
      <c r="B15065" s="81" t="s">
        <v>14</v>
      </c>
      <c r="C15065" s="81" t="s">
        <v>14</v>
      </c>
      <c r="D15065" s="459">
        <v>31</v>
      </c>
      <c r="E15065" s="81"/>
    </row>
    <row r="15066" spans="1:5" x14ac:dyDescent="0.25">
      <c r="A15066" s="458">
        <v>44380</v>
      </c>
      <c r="B15066" s="81" t="s">
        <v>14</v>
      </c>
      <c r="C15066" s="81" t="s">
        <v>1150</v>
      </c>
      <c r="D15066" s="459">
        <v>1</v>
      </c>
      <c r="E15066" s="81"/>
    </row>
    <row r="15067" spans="1:5" x14ac:dyDescent="0.25">
      <c r="A15067" s="458">
        <v>44380</v>
      </c>
      <c r="B15067" s="81" t="s">
        <v>14</v>
      </c>
      <c r="C15067" s="81" t="s">
        <v>16</v>
      </c>
      <c r="D15067" s="459">
        <v>19</v>
      </c>
      <c r="E15067" s="81"/>
    </row>
    <row r="15068" spans="1:5" x14ac:dyDescent="0.25">
      <c r="A15068" s="458">
        <v>44380</v>
      </c>
      <c r="B15068" s="81" t="s">
        <v>14</v>
      </c>
      <c r="C15068" s="81" t="s">
        <v>794</v>
      </c>
      <c r="D15068" s="459">
        <v>4</v>
      </c>
      <c r="E15068" s="81"/>
    </row>
    <row r="15069" spans="1:5" x14ac:dyDescent="0.25">
      <c r="A15069" s="458">
        <v>44380</v>
      </c>
      <c r="B15069" s="81" t="s">
        <v>14</v>
      </c>
      <c r="C15069" s="81" t="s">
        <v>84</v>
      </c>
      <c r="D15069" s="459">
        <v>5</v>
      </c>
      <c r="E15069" s="81"/>
    </row>
    <row r="15070" spans="1:5" x14ac:dyDescent="0.25">
      <c r="A15070" s="458">
        <v>44380</v>
      </c>
      <c r="B15070" s="81" t="s">
        <v>20</v>
      </c>
      <c r="C15070" s="81" t="s">
        <v>1151</v>
      </c>
      <c r="D15070" s="459">
        <v>2</v>
      </c>
      <c r="E15070" s="81"/>
    </row>
    <row r="15071" spans="1:5" x14ac:dyDescent="0.25">
      <c r="A15071" s="458">
        <v>44380</v>
      </c>
      <c r="B15071" s="81" t="s">
        <v>20</v>
      </c>
      <c r="C15071" s="81" t="s">
        <v>20</v>
      </c>
      <c r="D15071" s="459">
        <v>94</v>
      </c>
      <c r="E15071" s="81"/>
    </row>
    <row r="15072" spans="1:5" x14ac:dyDescent="0.25">
      <c r="A15072" s="458">
        <v>44380</v>
      </c>
      <c r="B15072" s="81" t="s">
        <v>13</v>
      </c>
      <c r="C15072" s="81" t="s">
        <v>93</v>
      </c>
      <c r="D15072" s="459">
        <v>1</v>
      </c>
      <c r="E15072" s="81"/>
    </row>
    <row r="15073" spans="1:5" x14ac:dyDescent="0.25">
      <c r="A15073" s="458">
        <v>44380</v>
      </c>
      <c r="B15073" s="81" t="s">
        <v>13</v>
      </c>
      <c r="C15073" s="81" t="s">
        <v>13</v>
      </c>
      <c r="D15073" s="459">
        <v>7</v>
      </c>
      <c r="E15073" s="81"/>
    </row>
    <row r="15074" spans="1:5" x14ac:dyDescent="0.25">
      <c r="A15074" s="458">
        <v>44380</v>
      </c>
      <c r="B15074" s="81" t="s">
        <v>13</v>
      </c>
      <c r="C15074" s="81" t="s">
        <v>1165</v>
      </c>
      <c r="D15074" s="459">
        <v>8</v>
      </c>
      <c r="E15074" s="81"/>
    </row>
    <row r="15075" spans="1:5" x14ac:dyDescent="0.25">
      <c r="A15075" s="458">
        <v>44380</v>
      </c>
      <c r="B15075" s="81" t="s">
        <v>13</v>
      </c>
      <c r="C15075" s="81" t="s">
        <v>633</v>
      </c>
      <c r="D15075" s="459">
        <v>3</v>
      </c>
      <c r="E15075" s="81"/>
    </row>
    <row r="15076" spans="1:5" x14ac:dyDescent="0.25">
      <c r="A15076" s="458">
        <v>44380</v>
      </c>
      <c r="B15076" s="81" t="s">
        <v>13</v>
      </c>
      <c r="C15076" s="81" t="s">
        <v>1167</v>
      </c>
      <c r="D15076" s="459">
        <v>1</v>
      </c>
      <c r="E15076" s="81"/>
    </row>
    <row r="15077" spans="1:5" x14ac:dyDescent="0.25">
      <c r="A15077" s="458">
        <v>44380</v>
      </c>
      <c r="B15077" s="81" t="s">
        <v>24</v>
      </c>
      <c r="C15077" s="81" t="s">
        <v>23</v>
      </c>
      <c r="D15077" s="459">
        <v>43</v>
      </c>
      <c r="E15077" s="81"/>
    </row>
    <row r="15078" spans="1:5" x14ac:dyDescent="0.25">
      <c r="A15078" s="458">
        <v>44380</v>
      </c>
      <c r="B15078" s="81" t="s">
        <v>24</v>
      </c>
      <c r="C15078" s="81" t="s">
        <v>24</v>
      </c>
      <c r="D15078" s="459">
        <v>6</v>
      </c>
      <c r="E15078" s="81"/>
    </row>
    <row r="15079" spans="1:5" x14ac:dyDescent="0.25">
      <c r="A15079" s="458">
        <v>44380</v>
      </c>
      <c r="B15079" s="81" t="s">
        <v>24</v>
      </c>
      <c r="C15079" s="81" t="s">
        <v>924</v>
      </c>
      <c r="D15079" s="459">
        <v>1</v>
      </c>
      <c r="E15079" s="81"/>
    </row>
    <row r="15080" spans="1:5" x14ac:dyDescent="0.25">
      <c r="A15080" s="458">
        <v>44380</v>
      </c>
      <c r="B15080" s="81" t="s">
        <v>24</v>
      </c>
      <c r="C15080" s="81" t="s">
        <v>36</v>
      </c>
      <c r="D15080" s="459">
        <v>5</v>
      </c>
      <c r="E15080" s="81"/>
    </row>
    <row r="15081" spans="1:5" x14ac:dyDescent="0.25">
      <c r="A15081" s="458">
        <v>44380</v>
      </c>
      <c r="B15081" s="81" t="s">
        <v>47</v>
      </c>
      <c r="C15081" s="81" t="s">
        <v>47</v>
      </c>
      <c r="D15081" s="459">
        <v>11</v>
      </c>
      <c r="E15081" s="81"/>
    </row>
    <row r="15082" spans="1:5" x14ac:dyDescent="0.25">
      <c r="A15082" s="458">
        <v>44380</v>
      </c>
      <c r="B15082" s="81" t="s">
        <v>47</v>
      </c>
      <c r="C15082" s="81" t="s">
        <v>906</v>
      </c>
      <c r="D15082" s="459">
        <v>3</v>
      </c>
      <c r="E15082" s="81"/>
    </row>
    <row r="15083" spans="1:5" x14ac:dyDescent="0.25">
      <c r="A15083" s="458">
        <v>44380</v>
      </c>
      <c r="B15083" s="81" t="s">
        <v>48</v>
      </c>
      <c r="C15083" s="81" t="s">
        <v>1380</v>
      </c>
      <c r="D15083" s="459">
        <v>5</v>
      </c>
      <c r="E15083" s="81"/>
    </row>
    <row r="15084" spans="1:5" x14ac:dyDescent="0.25">
      <c r="A15084" s="458">
        <v>44380</v>
      </c>
      <c r="B15084" s="81" t="s">
        <v>7</v>
      </c>
      <c r="C15084" s="81" t="s">
        <v>1191</v>
      </c>
      <c r="D15084" s="459">
        <v>8</v>
      </c>
      <c r="E15084" s="81"/>
    </row>
    <row r="15085" spans="1:5" x14ac:dyDescent="0.25">
      <c r="A15085" s="458">
        <v>44380</v>
      </c>
      <c r="B15085" s="81" t="s">
        <v>7</v>
      </c>
      <c r="C15085" s="81" t="s">
        <v>7</v>
      </c>
      <c r="D15085" s="459">
        <v>28</v>
      </c>
      <c r="E15085" s="81"/>
    </row>
    <row r="15086" spans="1:5" x14ac:dyDescent="0.25">
      <c r="A15086" s="458">
        <v>44380</v>
      </c>
      <c r="B15086" s="81" t="s">
        <v>9</v>
      </c>
      <c r="C15086" s="81" t="s">
        <v>362</v>
      </c>
      <c r="D15086" s="459">
        <v>1</v>
      </c>
      <c r="E15086" s="81"/>
    </row>
    <row r="15087" spans="1:5" x14ac:dyDescent="0.25">
      <c r="A15087" s="458">
        <v>44380</v>
      </c>
      <c r="B15087" s="81" t="s">
        <v>9</v>
      </c>
      <c r="C15087" s="81" t="s">
        <v>9</v>
      </c>
      <c r="D15087" s="459">
        <v>132</v>
      </c>
      <c r="E15087" s="81"/>
    </row>
    <row r="15088" spans="1:5" x14ac:dyDescent="0.25">
      <c r="A15088" s="458">
        <v>44380</v>
      </c>
      <c r="B15088" s="81" t="s">
        <v>9</v>
      </c>
      <c r="C15088" s="81" t="s">
        <v>706</v>
      </c>
      <c r="D15088" s="459">
        <v>1</v>
      </c>
      <c r="E15088" s="81"/>
    </row>
    <row r="15089" spans="1:5" x14ac:dyDescent="0.25">
      <c r="A15089" s="458">
        <v>44380</v>
      </c>
      <c r="B15089" s="81" t="s">
        <v>9</v>
      </c>
      <c r="C15089" s="81" t="s">
        <v>17</v>
      </c>
      <c r="D15089" s="459">
        <v>10</v>
      </c>
      <c r="E15089" s="81"/>
    </row>
    <row r="15090" spans="1:5" x14ac:dyDescent="0.25">
      <c r="A15090" s="458">
        <v>44380</v>
      </c>
      <c r="B15090" s="81" t="s">
        <v>9</v>
      </c>
      <c r="C15090" s="81" t="s">
        <v>1202</v>
      </c>
      <c r="D15090" s="459">
        <v>2</v>
      </c>
      <c r="E15090" s="81"/>
    </row>
    <row r="15091" spans="1:5" x14ac:dyDescent="0.25">
      <c r="A15091" s="458">
        <v>44380</v>
      </c>
      <c r="B15091" s="81" t="s">
        <v>9</v>
      </c>
      <c r="C15091" s="81" t="s">
        <v>143</v>
      </c>
      <c r="D15091" s="459">
        <v>18</v>
      </c>
      <c r="E15091" s="81"/>
    </row>
    <row r="15092" spans="1:5" x14ac:dyDescent="0.25">
      <c r="A15092" s="458">
        <v>44380</v>
      </c>
      <c r="B15092" s="81" t="s">
        <v>15</v>
      </c>
      <c r="C15092" s="81" t="s">
        <v>107</v>
      </c>
      <c r="D15092" s="459">
        <v>3</v>
      </c>
      <c r="E15092" s="81"/>
    </row>
    <row r="15093" spans="1:5" x14ac:dyDescent="0.25">
      <c r="A15093" s="458">
        <v>44380</v>
      </c>
      <c r="B15093" s="81" t="s">
        <v>15</v>
      </c>
      <c r="C15093" s="81" t="s">
        <v>1139</v>
      </c>
      <c r="D15093" s="459">
        <v>15</v>
      </c>
      <c r="E15093" s="81"/>
    </row>
    <row r="15094" spans="1:5" x14ac:dyDescent="0.25">
      <c r="A15094" s="458">
        <v>44380</v>
      </c>
      <c r="B15094" s="81" t="s">
        <v>15</v>
      </c>
      <c r="C15094" s="81" t="s">
        <v>1018</v>
      </c>
      <c r="D15094" s="459">
        <v>1</v>
      </c>
      <c r="E15094" s="81"/>
    </row>
    <row r="15095" spans="1:5" x14ac:dyDescent="0.25">
      <c r="A15095" s="458">
        <v>44380</v>
      </c>
      <c r="B15095" s="81" t="s">
        <v>15</v>
      </c>
      <c r="C15095" s="81" t="s">
        <v>283</v>
      </c>
      <c r="D15095" s="459">
        <v>2</v>
      </c>
      <c r="E15095" s="81"/>
    </row>
    <row r="15096" spans="1:5" x14ac:dyDescent="0.25">
      <c r="A15096" s="458">
        <v>44380</v>
      </c>
      <c r="B15096" s="81" t="s">
        <v>11</v>
      </c>
      <c r="C15096" s="81" t="s">
        <v>1448</v>
      </c>
      <c r="D15096" s="459">
        <v>1</v>
      </c>
      <c r="E15096" s="81"/>
    </row>
    <row r="15097" spans="1:5" x14ac:dyDescent="0.25">
      <c r="A15097" s="458">
        <v>44380</v>
      </c>
      <c r="B15097" s="81" t="s">
        <v>11</v>
      </c>
      <c r="C15097" s="81" t="s">
        <v>1101</v>
      </c>
      <c r="D15097" s="459">
        <v>1</v>
      </c>
      <c r="E15097" s="81"/>
    </row>
    <row r="15098" spans="1:5" x14ac:dyDescent="0.25">
      <c r="A15098" s="458">
        <v>44380</v>
      </c>
      <c r="B15098" s="81" t="s">
        <v>11</v>
      </c>
      <c r="C15098" s="81" t="s">
        <v>333</v>
      </c>
      <c r="D15098" s="459">
        <v>8</v>
      </c>
      <c r="E15098" s="81"/>
    </row>
    <row r="15099" spans="1:5" x14ac:dyDescent="0.25">
      <c r="A15099" s="458">
        <v>44380</v>
      </c>
      <c r="B15099" s="81" t="s">
        <v>11</v>
      </c>
      <c r="C15099" s="81" t="s">
        <v>11</v>
      </c>
      <c r="D15099" s="459">
        <v>3</v>
      </c>
      <c r="E15099" s="81"/>
    </row>
    <row r="15100" spans="1:5" x14ac:dyDescent="0.25">
      <c r="A15100" s="458">
        <v>44380</v>
      </c>
      <c r="B15100" s="81" t="s">
        <v>11</v>
      </c>
      <c r="C15100" s="81" t="s">
        <v>1019</v>
      </c>
      <c r="D15100" s="459">
        <v>1</v>
      </c>
      <c r="E15100" s="81"/>
    </row>
    <row r="15101" spans="1:5" x14ac:dyDescent="0.25">
      <c r="A15101" s="458">
        <v>44380</v>
      </c>
      <c r="B15101" s="81" t="s">
        <v>11</v>
      </c>
      <c r="C15101" s="81" t="s">
        <v>1213</v>
      </c>
      <c r="D15101" s="459">
        <v>8</v>
      </c>
      <c r="E15101" s="81"/>
    </row>
    <row r="15102" spans="1:5" x14ac:dyDescent="0.25">
      <c r="A15102" s="458">
        <v>44380</v>
      </c>
      <c r="B15102" s="81" t="s">
        <v>11</v>
      </c>
      <c r="C15102" s="81" t="s">
        <v>133</v>
      </c>
      <c r="D15102" s="459">
        <v>7</v>
      </c>
      <c r="E15102" s="81"/>
    </row>
    <row r="15103" spans="1:5" x14ac:dyDescent="0.25">
      <c r="A15103" s="458">
        <v>44380</v>
      </c>
      <c r="B15103" s="81" t="s">
        <v>12</v>
      </c>
      <c r="C15103" s="81" t="s">
        <v>73</v>
      </c>
      <c r="D15103" s="459">
        <v>1</v>
      </c>
      <c r="E15103" s="81"/>
    </row>
    <row r="15104" spans="1:5" x14ac:dyDescent="0.25">
      <c r="A15104" s="458">
        <v>44380</v>
      </c>
      <c r="B15104" s="81" t="s">
        <v>12</v>
      </c>
      <c r="C15104" s="81" t="s">
        <v>1223</v>
      </c>
      <c r="D15104" s="459">
        <v>6</v>
      </c>
      <c r="E15104" s="81"/>
    </row>
    <row r="15105" spans="1:5" x14ac:dyDescent="0.25">
      <c r="A15105" s="458">
        <v>44380</v>
      </c>
      <c r="B15105" s="81" t="s">
        <v>12</v>
      </c>
      <c r="C15105" s="81" t="s">
        <v>1224</v>
      </c>
      <c r="D15105" s="459">
        <v>1</v>
      </c>
      <c r="E15105" s="81"/>
    </row>
    <row r="15106" spans="1:5" x14ac:dyDescent="0.25">
      <c r="A15106" s="458">
        <v>44380</v>
      </c>
      <c r="B15106" s="81" t="s">
        <v>12</v>
      </c>
      <c r="C15106" s="81" t="s">
        <v>12</v>
      </c>
      <c r="D15106" s="459">
        <v>20</v>
      </c>
      <c r="E15106" s="81"/>
    </row>
    <row r="15107" spans="1:5" x14ac:dyDescent="0.25">
      <c r="A15107" s="458">
        <v>44380</v>
      </c>
      <c r="B15107" s="81" t="s">
        <v>8</v>
      </c>
      <c r="C15107" s="81" t="s">
        <v>1226</v>
      </c>
      <c r="D15107" s="459">
        <v>1</v>
      </c>
      <c r="E15107" s="81"/>
    </row>
    <row r="15108" spans="1:5" x14ac:dyDescent="0.25">
      <c r="A15108" s="458">
        <v>44380</v>
      </c>
      <c r="B15108" s="81" t="s">
        <v>8</v>
      </c>
      <c r="C15108" s="81" t="s">
        <v>72</v>
      </c>
      <c r="D15108" s="459">
        <v>3</v>
      </c>
      <c r="E15108" s="81"/>
    </row>
    <row r="15109" spans="1:5" x14ac:dyDescent="0.25">
      <c r="A15109" s="458">
        <v>44380</v>
      </c>
      <c r="B15109" s="81" t="s">
        <v>8</v>
      </c>
      <c r="C15109" s="81" t="s">
        <v>1232</v>
      </c>
      <c r="D15109" s="459">
        <v>2</v>
      </c>
      <c r="E15109" s="81"/>
    </row>
    <row r="15110" spans="1:5" x14ac:dyDescent="0.25">
      <c r="A15110" s="458">
        <v>44380</v>
      </c>
      <c r="B15110" s="81" t="s">
        <v>8</v>
      </c>
      <c r="C15110" s="81" t="s">
        <v>58</v>
      </c>
      <c r="D15110" s="459">
        <v>5</v>
      </c>
      <c r="E15110" s="81"/>
    </row>
    <row r="15111" spans="1:5" x14ac:dyDescent="0.25">
      <c r="A15111" s="458">
        <v>44380</v>
      </c>
      <c r="B15111" s="81" t="s">
        <v>8</v>
      </c>
      <c r="C15111" s="81" t="s">
        <v>113</v>
      </c>
      <c r="D15111" s="459">
        <v>1</v>
      </c>
      <c r="E15111" s="81"/>
    </row>
    <row r="15112" spans="1:5" x14ac:dyDescent="0.25">
      <c r="A15112" s="458">
        <v>44380</v>
      </c>
      <c r="B15112" s="81" t="s">
        <v>8</v>
      </c>
      <c r="C15112" s="81" t="s">
        <v>140</v>
      </c>
      <c r="D15112" s="459">
        <v>3</v>
      </c>
      <c r="E15112" s="81"/>
    </row>
    <row r="15113" spans="1:5" x14ac:dyDescent="0.25">
      <c r="A15113" s="458">
        <v>44380</v>
      </c>
      <c r="B15113" s="81" t="s">
        <v>8</v>
      </c>
      <c r="C15113" s="81" t="s">
        <v>132</v>
      </c>
      <c r="D15113" s="459">
        <v>3</v>
      </c>
      <c r="E15113" s="81"/>
    </row>
    <row r="15114" spans="1:5" x14ac:dyDescent="0.25">
      <c r="A15114" s="458">
        <v>44380</v>
      </c>
      <c r="B15114" s="81" t="s">
        <v>8</v>
      </c>
      <c r="C15114" s="81" t="s">
        <v>40</v>
      </c>
      <c r="D15114" s="459">
        <v>5</v>
      </c>
      <c r="E15114" s="81"/>
    </row>
    <row r="15115" spans="1:5" x14ac:dyDescent="0.25">
      <c r="A15115" s="458">
        <v>44380</v>
      </c>
      <c r="B15115" s="81" t="s">
        <v>8</v>
      </c>
      <c r="C15115" s="81" t="s">
        <v>8</v>
      </c>
      <c r="D15115" s="459">
        <v>183</v>
      </c>
      <c r="E15115" s="81"/>
    </row>
    <row r="15116" spans="1:5" x14ac:dyDescent="0.25">
      <c r="A15116" s="458">
        <v>44380</v>
      </c>
      <c r="B15116" s="81" t="s">
        <v>8</v>
      </c>
      <c r="C15116" s="81" t="s">
        <v>31</v>
      </c>
      <c r="D15116" s="459">
        <v>14</v>
      </c>
      <c r="E15116" s="81"/>
    </row>
    <row r="15117" spans="1:5" x14ac:dyDescent="0.25">
      <c r="A15117" s="458">
        <v>44380</v>
      </c>
      <c r="B15117" s="81" t="s">
        <v>8</v>
      </c>
      <c r="C15117" s="81" t="s">
        <v>129</v>
      </c>
      <c r="D15117" s="459">
        <v>1</v>
      </c>
      <c r="E15117" s="81"/>
    </row>
    <row r="15118" spans="1:5" x14ac:dyDescent="0.25">
      <c r="A15118" s="458">
        <v>44380</v>
      </c>
      <c r="B15118" s="81" t="s">
        <v>8</v>
      </c>
      <c r="C15118" s="81" t="s">
        <v>592</v>
      </c>
      <c r="D15118" s="459">
        <v>1</v>
      </c>
      <c r="E15118" s="81"/>
    </row>
    <row r="15119" spans="1:5" x14ac:dyDescent="0.25">
      <c r="A15119" s="458">
        <v>44380</v>
      </c>
      <c r="B15119" s="81" t="s">
        <v>8</v>
      </c>
      <c r="C15119" s="81" t="s">
        <v>110</v>
      </c>
      <c r="D15119" s="459">
        <v>5</v>
      </c>
      <c r="E15119" s="81"/>
    </row>
    <row r="15120" spans="1:5" x14ac:dyDescent="0.25">
      <c r="A15120" s="458">
        <v>44380</v>
      </c>
      <c r="B15120" s="81" t="s">
        <v>8</v>
      </c>
      <c r="C15120" s="81" t="s">
        <v>1239</v>
      </c>
      <c r="D15120" s="459">
        <v>1</v>
      </c>
      <c r="E15120" s="81"/>
    </row>
    <row r="15121" spans="1:5" x14ac:dyDescent="0.25">
      <c r="A15121" s="458">
        <v>44380</v>
      </c>
      <c r="B15121" s="81" t="s">
        <v>8</v>
      </c>
      <c r="C15121" s="81" t="s">
        <v>345</v>
      </c>
      <c r="D15121" s="459">
        <v>1</v>
      </c>
      <c r="E15121" s="81"/>
    </row>
    <row r="15122" spans="1:5" x14ac:dyDescent="0.25">
      <c r="A15122" s="458">
        <v>44380</v>
      </c>
      <c r="B15122" s="81" t="s">
        <v>49</v>
      </c>
      <c r="C15122" s="81" t="s">
        <v>49</v>
      </c>
      <c r="D15122" s="459">
        <v>2</v>
      </c>
      <c r="E15122" s="81"/>
    </row>
    <row r="15123" spans="1:5" x14ac:dyDescent="0.25">
      <c r="A15123" s="458">
        <v>44380</v>
      </c>
      <c r="B15123" s="81" t="s">
        <v>50</v>
      </c>
      <c r="C15123" s="81" t="s">
        <v>1250</v>
      </c>
      <c r="D15123" s="459">
        <v>2</v>
      </c>
      <c r="E15123" s="81"/>
    </row>
    <row r="15124" spans="1:5" x14ac:dyDescent="0.25">
      <c r="A15124" s="458">
        <v>44380</v>
      </c>
      <c r="B15124" s="81" t="s">
        <v>50</v>
      </c>
      <c r="C15124" s="116" t="s">
        <v>365</v>
      </c>
      <c r="D15124" s="459">
        <v>14</v>
      </c>
      <c r="E15124" s="81"/>
    </row>
    <row r="15125" spans="1:5" x14ac:dyDescent="0.25">
      <c r="A15125" s="458">
        <v>44380</v>
      </c>
      <c r="B15125" s="81" t="s">
        <v>27</v>
      </c>
      <c r="C15125" s="81" t="s">
        <v>233</v>
      </c>
      <c r="D15125" s="459">
        <v>2</v>
      </c>
      <c r="E15125" s="81"/>
    </row>
    <row r="15126" spans="1:5" x14ac:dyDescent="0.25">
      <c r="A15126" s="458">
        <v>44380</v>
      </c>
      <c r="B15126" s="81" t="s">
        <v>27</v>
      </c>
      <c r="C15126" s="81" t="s">
        <v>1254</v>
      </c>
      <c r="D15126" s="459">
        <v>1</v>
      </c>
      <c r="E15126" s="81"/>
    </row>
    <row r="15127" spans="1:5" x14ac:dyDescent="0.25">
      <c r="A15127" s="458">
        <v>44380</v>
      </c>
      <c r="B15127" s="81" t="s">
        <v>27</v>
      </c>
      <c r="C15127" s="116" t="s">
        <v>43</v>
      </c>
      <c r="D15127" s="459">
        <v>47</v>
      </c>
      <c r="E15127" s="81"/>
    </row>
    <row r="15128" spans="1:5" x14ac:dyDescent="0.25">
      <c r="A15128" s="458">
        <v>44380</v>
      </c>
      <c r="B15128" s="81" t="s">
        <v>27</v>
      </c>
      <c r="C15128" s="81" t="s">
        <v>1257</v>
      </c>
      <c r="D15128" s="459">
        <v>1</v>
      </c>
      <c r="E15128" s="81"/>
    </row>
    <row r="15129" spans="1:5" x14ac:dyDescent="0.25">
      <c r="A15129" s="458">
        <v>44380</v>
      </c>
      <c r="B15129" s="81" t="s">
        <v>51</v>
      </c>
      <c r="C15129" s="81" t="s">
        <v>697</v>
      </c>
      <c r="D15129" s="459">
        <v>1</v>
      </c>
      <c r="E15129" s="81"/>
    </row>
    <row r="15130" spans="1:5" x14ac:dyDescent="0.25">
      <c r="A15130" s="458">
        <v>44380</v>
      </c>
      <c r="B15130" s="81" t="s">
        <v>51</v>
      </c>
      <c r="C15130" s="81" t="s">
        <v>51</v>
      </c>
      <c r="D15130" s="459">
        <v>31</v>
      </c>
      <c r="E15130" s="81"/>
    </row>
    <row r="15131" spans="1:5" x14ac:dyDescent="0.25">
      <c r="A15131" s="458">
        <v>44380</v>
      </c>
      <c r="B15131" s="81" t="s">
        <v>10</v>
      </c>
      <c r="C15131" s="81" t="s">
        <v>1097</v>
      </c>
      <c r="D15131" s="459">
        <v>1</v>
      </c>
      <c r="E15131" s="81"/>
    </row>
    <row r="15132" spans="1:5" x14ac:dyDescent="0.25">
      <c r="A15132" s="458">
        <v>44380</v>
      </c>
      <c r="B15132" s="81" t="s">
        <v>10</v>
      </c>
      <c r="C15132" s="81" t="s">
        <v>643</v>
      </c>
      <c r="D15132" s="459">
        <v>1</v>
      </c>
      <c r="E15132" s="81"/>
    </row>
    <row r="15133" spans="1:5" x14ac:dyDescent="0.25">
      <c r="A15133" s="458">
        <v>44380</v>
      </c>
      <c r="B15133" s="81" t="s">
        <v>10</v>
      </c>
      <c r="C15133" s="81" t="s">
        <v>340</v>
      </c>
      <c r="D15133" s="459">
        <v>1</v>
      </c>
      <c r="E15133" s="81"/>
    </row>
    <row r="15134" spans="1:5" x14ac:dyDescent="0.25">
      <c r="A15134" s="458">
        <v>44380</v>
      </c>
      <c r="B15134" s="81" t="s">
        <v>10</v>
      </c>
      <c r="C15134" s="81" t="s">
        <v>10</v>
      </c>
      <c r="D15134" s="459">
        <v>24</v>
      </c>
      <c r="E15134" s="81"/>
    </row>
    <row r="15135" spans="1:5" x14ac:dyDescent="0.25">
      <c r="A15135" s="458">
        <v>44381</v>
      </c>
      <c r="B15135" s="81" t="s">
        <v>14</v>
      </c>
      <c r="C15135" s="81" t="s">
        <v>14</v>
      </c>
      <c r="D15135" s="459">
        <v>0</v>
      </c>
      <c r="E15135" s="81"/>
    </row>
    <row r="15136" spans="1:5" x14ac:dyDescent="0.25">
      <c r="A15136" s="458">
        <v>44381</v>
      </c>
      <c r="B15136" s="81" t="s">
        <v>20</v>
      </c>
      <c r="C15136" s="81" t="s">
        <v>20</v>
      </c>
      <c r="D15136" s="459">
        <v>0</v>
      </c>
      <c r="E15136" s="81"/>
    </row>
    <row r="15137" spans="1:5" x14ac:dyDescent="0.25">
      <c r="A15137" s="458">
        <v>44381</v>
      </c>
      <c r="B15137" s="81" t="s">
        <v>13</v>
      </c>
      <c r="C15137" s="81" t="s">
        <v>13</v>
      </c>
      <c r="D15137" s="459">
        <v>0</v>
      </c>
      <c r="E15137" s="81"/>
    </row>
    <row r="15138" spans="1:5" x14ac:dyDescent="0.25">
      <c r="A15138" s="458">
        <v>44381</v>
      </c>
      <c r="B15138" s="81" t="s">
        <v>24</v>
      </c>
      <c r="C15138" s="81" t="s">
        <v>24</v>
      </c>
      <c r="D15138" s="459">
        <v>0</v>
      </c>
      <c r="E15138" s="81"/>
    </row>
    <row r="15139" spans="1:5" x14ac:dyDescent="0.25">
      <c r="A15139" s="458">
        <v>44381</v>
      </c>
      <c r="B15139" s="81" t="s">
        <v>47</v>
      </c>
      <c r="C15139" s="81" t="s">
        <v>47</v>
      </c>
      <c r="D15139" s="459">
        <v>0</v>
      </c>
      <c r="E15139" s="81"/>
    </row>
    <row r="15140" spans="1:5" x14ac:dyDescent="0.25">
      <c r="A15140" s="458">
        <v>44381</v>
      </c>
      <c r="B15140" s="81" t="s">
        <v>48</v>
      </c>
      <c r="C15140" s="81" t="s">
        <v>48</v>
      </c>
      <c r="D15140" s="459">
        <v>0</v>
      </c>
      <c r="E15140" s="81"/>
    </row>
    <row r="15141" spans="1:5" x14ac:dyDescent="0.25">
      <c r="A15141" s="458">
        <v>44381</v>
      </c>
      <c r="B15141" s="81" t="s">
        <v>7</v>
      </c>
      <c r="C15141" s="81" t="s">
        <v>7</v>
      </c>
      <c r="D15141" s="459">
        <v>0</v>
      </c>
      <c r="E15141" s="81"/>
    </row>
    <row r="15142" spans="1:5" x14ac:dyDescent="0.25">
      <c r="A15142" s="458">
        <v>44381</v>
      </c>
      <c r="B15142" s="81" t="s">
        <v>9</v>
      </c>
      <c r="C15142" s="81" t="s">
        <v>9</v>
      </c>
      <c r="D15142" s="459">
        <v>0</v>
      </c>
      <c r="E15142" s="81"/>
    </row>
    <row r="15143" spans="1:5" x14ac:dyDescent="0.25">
      <c r="A15143" s="458">
        <v>44381</v>
      </c>
      <c r="B15143" s="81" t="s">
        <v>15</v>
      </c>
      <c r="C15143" s="81" t="s">
        <v>15</v>
      </c>
      <c r="D15143" s="459">
        <v>0</v>
      </c>
      <c r="E15143" s="81"/>
    </row>
    <row r="15144" spans="1:5" x14ac:dyDescent="0.25">
      <c r="A15144" s="458">
        <v>44381</v>
      </c>
      <c r="B15144" s="81" t="s">
        <v>11</v>
      </c>
      <c r="C15144" s="81" t="s">
        <v>11</v>
      </c>
      <c r="D15144" s="459">
        <v>0</v>
      </c>
      <c r="E15144" s="81"/>
    </row>
    <row r="15145" spans="1:5" x14ac:dyDescent="0.25">
      <c r="A15145" s="458">
        <v>44381</v>
      </c>
      <c r="B15145" s="81" t="s">
        <v>12</v>
      </c>
      <c r="C15145" s="81" t="s">
        <v>12</v>
      </c>
      <c r="D15145" s="459">
        <v>0</v>
      </c>
      <c r="E15145" s="81"/>
    </row>
    <row r="15146" spans="1:5" x14ac:dyDescent="0.25">
      <c r="A15146" s="458">
        <v>44381</v>
      </c>
      <c r="B15146" s="81" t="s">
        <v>8</v>
      </c>
      <c r="C15146" s="81" t="s">
        <v>8</v>
      </c>
      <c r="D15146" s="459">
        <v>0</v>
      </c>
      <c r="E15146" s="81"/>
    </row>
    <row r="15147" spans="1:5" x14ac:dyDescent="0.25">
      <c r="A15147" s="458">
        <v>44381</v>
      </c>
      <c r="B15147" s="81" t="s">
        <v>49</v>
      </c>
      <c r="C15147" s="81" t="s">
        <v>49</v>
      </c>
      <c r="D15147" s="459">
        <v>0</v>
      </c>
      <c r="E15147" s="81"/>
    </row>
    <row r="15148" spans="1:5" x14ac:dyDescent="0.25">
      <c r="A15148" s="458">
        <v>44381</v>
      </c>
      <c r="B15148" s="81" t="s">
        <v>50</v>
      </c>
      <c r="C15148" s="116" t="s">
        <v>365</v>
      </c>
      <c r="D15148" s="459">
        <v>0</v>
      </c>
      <c r="E15148" s="81"/>
    </row>
    <row r="15149" spans="1:5" x14ac:dyDescent="0.25">
      <c r="A15149" s="458">
        <v>44381</v>
      </c>
      <c r="B15149" s="81" t="s">
        <v>27</v>
      </c>
      <c r="C15149" s="116" t="s">
        <v>43</v>
      </c>
      <c r="D15149" s="459">
        <v>0</v>
      </c>
      <c r="E15149" s="81"/>
    </row>
    <row r="15150" spans="1:5" x14ac:dyDescent="0.25">
      <c r="A15150" s="458">
        <v>44381</v>
      </c>
      <c r="B15150" s="81" t="s">
        <v>51</v>
      </c>
      <c r="C15150" s="81" t="s">
        <v>51</v>
      </c>
      <c r="D15150" s="459">
        <v>0</v>
      </c>
      <c r="E15150" s="81"/>
    </row>
    <row r="15151" spans="1:5" x14ac:dyDescent="0.25">
      <c r="A15151" s="458">
        <v>44381</v>
      </c>
      <c r="B15151" s="81" t="s">
        <v>10</v>
      </c>
      <c r="C15151" s="81" t="s">
        <v>10</v>
      </c>
      <c r="D15151" s="459">
        <v>0</v>
      </c>
      <c r="E15151" s="81"/>
    </row>
    <row r="15152" spans="1:5" x14ac:dyDescent="0.25">
      <c r="A15152" s="458">
        <v>44382</v>
      </c>
      <c r="B15152" s="81" t="s">
        <v>14</v>
      </c>
      <c r="C15152" s="81" t="s">
        <v>14</v>
      </c>
      <c r="D15152" s="459">
        <v>20</v>
      </c>
      <c r="E15152" s="81"/>
    </row>
    <row r="15153" spans="1:5" x14ac:dyDescent="0.25">
      <c r="A15153" s="458">
        <v>44382</v>
      </c>
      <c r="B15153" s="81" t="s">
        <v>14</v>
      </c>
      <c r="C15153" s="81" t="s">
        <v>1044</v>
      </c>
      <c r="D15153" s="459">
        <v>1</v>
      </c>
      <c r="E15153" s="81"/>
    </row>
    <row r="15154" spans="1:5" x14ac:dyDescent="0.25">
      <c r="A15154" s="458">
        <v>44382</v>
      </c>
      <c r="B15154" s="81" t="s">
        <v>14</v>
      </c>
      <c r="C15154" s="81" t="s">
        <v>16</v>
      </c>
      <c r="D15154" s="459">
        <v>17</v>
      </c>
      <c r="E15154" s="81"/>
    </row>
    <row r="15155" spans="1:5" x14ac:dyDescent="0.25">
      <c r="A15155" s="458">
        <v>44382</v>
      </c>
      <c r="B15155" s="81" t="s">
        <v>14</v>
      </c>
      <c r="C15155" s="81" t="s">
        <v>794</v>
      </c>
      <c r="D15155" s="459">
        <v>3</v>
      </c>
      <c r="E15155" s="81"/>
    </row>
    <row r="15156" spans="1:5" x14ac:dyDescent="0.25">
      <c r="A15156" s="458">
        <v>44382</v>
      </c>
      <c r="B15156" s="81" t="s">
        <v>14</v>
      </c>
      <c r="C15156" s="81" t="s">
        <v>84</v>
      </c>
      <c r="D15156" s="459">
        <v>54</v>
      </c>
      <c r="E15156" s="81"/>
    </row>
    <row r="15157" spans="1:5" x14ac:dyDescent="0.25">
      <c r="A15157" s="458">
        <v>44382</v>
      </c>
      <c r="B15157" s="81" t="s">
        <v>20</v>
      </c>
      <c r="C15157" s="81" t="s">
        <v>1151</v>
      </c>
      <c r="D15157" s="459">
        <v>1</v>
      </c>
      <c r="E15157" s="81"/>
    </row>
    <row r="15158" spans="1:5" x14ac:dyDescent="0.25">
      <c r="A15158" s="458">
        <v>44382</v>
      </c>
      <c r="B15158" s="81" t="s">
        <v>20</v>
      </c>
      <c r="C15158" s="81" t="s">
        <v>20</v>
      </c>
      <c r="D15158" s="459">
        <v>53</v>
      </c>
      <c r="E15158" s="81"/>
    </row>
    <row r="15159" spans="1:5" x14ac:dyDescent="0.25">
      <c r="A15159" s="458">
        <v>44382</v>
      </c>
      <c r="B15159" s="81" t="s">
        <v>20</v>
      </c>
      <c r="C15159" s="81" t="s">
        <v>1155</v>
      </c>
      <c r="D15159" s="459">
        <v>1</v>
      </c>
      <c r="E15159" s="81"/>
    </row>
    <row r="15160" spans="1:5" x14ac:dyDescent="0.25">
      <c r="A15160" s="458">
        <v>44382</v>
      </c>
      <c r="B15160" s="81" t="s">
        <v>20</v>
      </c>
      <c r="C15160" s="81" t="s">
        <v>909</v>
      </c>
      <c r="D15160" s="459">
        <v>1</v>
      </c>
      <c r="E15160" s="81"/>
    </row>
    <row r="15161" spans="1:5" x14ac:dyDescent="0.25">
      <c r="A15161" s="458">
        <v>44382</v>
      </c>
      <c r="B15161" s="81" t="s">
        <v>20</v>
      </c>
      <c r="C15161" s="81" t="s">
        <v>648</v>
      </c>
      <c r="D15161" s="459">
        <v>4</v>
      </c>
      <c r="E15161" s="81"/>
    </row>
    <row r="15162" spans="1:5" x14ac:dyDescent="0.25">
      <c r="A15162" s="458">
        <v>44382</v>
      </c>
      <c r="B15162" s="81" t="s">
        <v>13</v>
      </c>
      <c r="C15162" s="81" t="s">
        <v>1161</v>
      </c>
      <c r="D15162" s="459">
        <v>1</v>
      </c>
      <c r="E15162" s="81"/>
    </row>
    <row r="15163" spans="1:5" x14ac:dyDescent="0.25">
      <c r="A15163" s="458">
        <v>44382</v>
      </c>
      <c r="B15163" s="81" t="s">
        <v>13</v>
      </c>
      <c r="C15163" s="81" t="s">
        <v>13</v>
      </c>
      <c r="D15163" s="459">
        <v>15</v>
      </c>
      <c r="E15163" s="81"/>
    </row>
    <row r="15164" spans="1:5" x14ac:dyDescent="0.25">
      <c r="A15164" s="458">
        <v>44382</v>
      </c>
      <c r="B15164" s="81" t="s">
        <v>13</v>
      </c>
      <c r="C15164" s="81" t="s">
        <v>1165</v>
      </c>
      <c r="D15164" s="459">
        <v>3</v>
      </c>
      <c r="E15164" s="81"/>
    </row>
    <row r="15165" spans="1:5" x14ac:dyDescent="0.25">
      <c r="A15165" s="458">
        <v>44382</v>
      </c>
      <c r="B15165" s="81" t="s">
        <v>13</v>
      </c>
      <c r="C15165" s="81" t="s">
        <v>1167</v>
      </c>
      <c r="D15165" s="459">
        <v>3</v>
      </c>
      <c r="E15165" s="81"/>
    </row>
    <row r="15166" spans="1:5" x14ac:dyDescent="0.25">
      <c r="A15166" s="458">
        <v>44382</v>
      </c>
      <c r="B15166" s="81" t="s">
        <v>24</v>
      </c>
      <c r="C15166" s="81" t="s">
        <v>23</v>
      </c>
      <c r="D15166" s="459">
        <v>7</v>
      </c>
      <c r="E15166" s="81"/>
    </row>
    <row r="15167" spans="1:5" x14ac:dyDescent="0.25">
      <c r="A15167" s="458">
        <v>44382</v>
      </c>
      <c r="B15167" s="81" t="s">
        <v>24</v>
      </c>
      <c r="C15167" s="81" t="s">
        <v>24</v>
      </c>
      <c r="D15167" s="459">
        <v>4</v>
      </c>
      <c r="E15167" s="81"/>
    </row>
    <row r="15168" spans="1:5" x14ac:dyDescent="0.25">
      <c r="A15168" s="458">
        <v>44382</v>
      </c>
      <c r="B15168" s="81" t="s">
        <v>24</v>
      </c>
      <c r="C15168" s="81" t="s">
        <v>703</v>
      </c>
      <c r="D15168" s="459">
        <v>1</v>
      </c>
      <c r="E15168" s="81"/>
    </row>
    <row r="15169" spans="1:5" x14ac:dyDescent="0.25">
      <c r="A15169" s="458">
        <v>44382</v>
      </c>
      <c r="B15169" s="81" t="s">
        <v>24</v>
      </c>
      <c r="C15169" s="81" t="s">
        <v>36</v>
      </c>
      <c r="D15169" s="459">
        <v>2</v>
      </c>
      <c r="E15169" s="81"/>
    </row>
    <row r="15170" spans="1:5" x14ac:dyDescent="0.25">
      <c r="A15170" s="458">
        <v>44382</v>
      </c>
      <c r="B15170" s="81" t="s">
        <v>47</v>
      </c>
      <c r="C15170" s="81" t="s">
        <v>47</v>
      </c>
      <c r="D15170" s="459">
        <v>6</v>
      </c>
      <c r="E15170" s="81"/>
    </row>
    <row r="15171" spans="1:5" x14ac:dyDescent="0.25">
      <c r="A15171" s="458">
        <v>44382</v>
      </c>
      <c r="B15171" s="81" t="s">
        <v>48</v>
      </c>
      <c r="C15171" s="81" t="s">
        <v>1380</v>
      </c>
      <c r="D15171" s="459">
        <v>4</v>
      </c>
      <c r="E15171" s="81"/>
    </row>
    <row r="15172" spans="1:5" x14ac:dyDescent="0.25">
      <c r="A15172" s="458">
        <v>44382</v>
      </c>
      <c r="B15172" s="81" t="s">
        <v>7</v>
      </c>
      <c r="C15172" s="81" t="s">
        <v>1191</v>
      </c>
      <c r="D15172" s="459">
        <v>5</v>
      </c>
      <c r="E15172" s="81"/>
    </row>
    <row r="15173" spans="1:5" x14ac:dyDescent="0.25">
      <c r="A15173" s="458">
        <v>44382</v>
      </c>
      <c r="B15173" s="81" t="s">
        <v>7</v>
      </c>
      <c r="C15173" s="81" t="s">
        <v>7</v>
      </c>
      <c r="D15173" s="459">
        <v>61</v>
      </c>
      <c r="E15173" s="81"/>
    </row>
    <row r="15174" spans="1:5" x14ac:dyDescent="0.25">
      <c r="A15174" s="458">
        <v>44382</v>
      </c>
      <c r="B15174" s="81" t="s">
        <v>9</v>
      </c>
      <c r="C15174" s="81" t="s">
        <v>1192</v>
      </c>
      <c r="D15174" s="459">
        <v>2</v>
      </c>
      <c r="E15174" s="81"/>
    </row>
    <row r="15175" spans="1:5" x14ac:dyDescent="0.25">
      <c r="A15175" s="458">
        <v>44382</v>
      </c>
      <c r="B15175" s="81" t="s">
        <v>9</v>
      </c>
      <c r="C15175" s="81" t="s">
        <v>9</v>
      </c>
      <c r="D15175" s="459">
        <v>128</v>
      </c>
      <c r="E15175" s="81"/>
    </row>
    <row r="15176" spans="1:5" x14ac:dyDescent="0.25">
      <c r="A15176" s="458">
        <v>44382</v>
      </c>
      <c r="B15176" s="81" t="s">
        <v>9</v>
      </c>
      <c r="C15176" s="81" t="s">
        <v>17</v>
      </c>
      <c r="D15176" s="459">
        <v>14</v>
      </c>
      <c r="E15176" s="81"/>
    </row>
    <row r="15177" spans="1:5" x14ac:dyDescent="0.25">
      <c r="A15177" s="458">
        <v>44382</v>
      </c>
      <c r="B15177" s="81" t="s">
        <v>9</v>
      </c>
      <c r="C15177" s="81" t="s">
        <v>1091</v>
      </c>
      <c r="D15177" s="459">
        <v>2</v>
      </c>
      <c r="E15177" s="81"/>
    </row>
    <row r="15178" spans="1:5" x14ac:dyDescent="0.25">
      <c r="A15178" s="458">
        <v>44382</v>
      </c>
      <c r="B15178" s="81" t="s">
        <v>9</v>
      </c>
      <c r="C15178" s="81" t="s">
        <v>1202</v>
      </c>
      <c r="D15178" s="459">
        <v>8</v>
      </c>
      <c r="E15178" s="81"/>
    </row>
    <row r="15179" spans="1:5" x14ac:dyDescent="0.25">
      <c r="A15179" s="458">
        <v>44382</v>
      </c>
      <c r="B15179" s="81" t="s">
        <v>9</v>
      </c>
      <c r="C15179" s="81" t="s">
        <v>1425</v>
      </c>
      <c r="D15179" s="459">
        <v>1</v>
      </c>
      <c r="E15179" s="81"/>
    </row>
    <row r="15180" spans="1:5" x14ac:dyDescent="0.25">
      <c r="A15180" s="458">
        <v>44382</v>
      </c>
      <c r="B15180" s="81" t="s">
        <v>9</v>
      </c>
      <c r="C15180" s="81" t="s">
        <v>143</v>
      </c>
      <c r="D15180" s="459">
        <v>1</v>
      </c>
      <c r="E15180" s="81"/>
    </row>
    <row r="15181" spans="1:5" x14ac:dyDescent="0.25">
      <c r="A15181" s="458">
        <v>44382</v>
      </c>
      <c r="B15181" s="81" t="s">
        <v>15</v>
      </c>
      <c r="C15181" s="81" t="s">
        <v>107</v>
      </c>
      <c r="D15181" s="459">
        <v>2</v>
      </c>
      <c r="E15181" s="81"/>
    </row>
    <row r="15182" spans="1:5" x14ac:dyDescent="0.25">
      <c r="A15182" s="458">
        <v>44382</v>
      </c>
      <c r="B15182" s="81" t="s">
        <v>15</v>
      </c>
      <c r="C15182" s="81" t="s">
        <v>1139</v>
      </c>
      <c r="D15182" s="459">
        <v>5</v>
      </c>
      <c r="E15182" s="81"/>
    </row>
    <row r="15183" spans="1:5" x14ac:dyDescent="0.25">
      <c r="A15183" s="458">
        <v>44382</v>
      </c>
      <c r="B15183" s="81" t="s">
        <v>15</v>
      </c>
      <c r="C15183" s="81" t="s">
        <v>283</v>
      </c>
      <c r="D15183" s="459">
        <v>3</v>
      </c>
      <c r="E15183" s="81"/>
    </row>
    <row r="15184" spans="1:5" x14ac:dyDescent="0.25">
      <c r="A15184" s="458">
        <v>44382</v>
      </c>
      <c r="B15184" s="81" t="s">
        <v>11</v>
      </c>
      <c r="C15184" s="81" t="s">
        <v>64</v>
      </c>
      <c r="D15184" s="459">
        <v>2</v>
      </c>
      <c r="E15184" s="81"/>
    </row>
    <row r="15185" spans="1:5" x14ac:dyDescent="0.25">
      <c r="A15185" s="458">
        <v>44382</v>
      </c>
      <c r="B15185" s="81" t="s">
        <v>11</v>
      </c>
      <c r="C15185" s="81" t="s">
        <v>333</v>
      </c>
      <c r="D15185" s="459">
        <v>7</v>
      </c>
      <c r="E15185" s="81"/>
    </row>
    <row r="15186" spans="1:5" x14ac:dyDescent="0.25">
      <c r="A15186" s="458">
        <v>44382</v>
      </c>
      <c r="B15186" s="81" t="s">
        <v>11</v>
      </c>
      <c r="C15186" s="81" t="s">
        <v>11</v>
      </c>
      <c r="D15186" s="459">
        <v>5</v>
      </c>
      <c r="E15186" s="81"/>
    </row>
    <row r="15187" spans="1:5" x14ac:dyDescent="0.25">
      <c r="A15187" s="458">
        <v>44382</v>
      </c>
      <c r="B15187" s="81" t="s">
        <v>11</v>
      </c>
      <c r="C15187" s="81" t="s">
        <v>1019</v>
      </c>
      <c r="D15187" s="459">
        <v>1</v>
      </c>
      <c r="E15187" s="81"/>
    </row>
    <row r="15188" spans="1:5" x14ac:dyDescent="0.25">
      <c r="A15188" s="458">
        <v>44382</v>
      </c>
      <c r="B15188" s="81" t="s">
        <v>11</v>
      </c>
      <c r="C15188" s="81" t="s">
        <v>133</v>
      </c>
      <c r="D15188" s="459">
        <v>22</v>
      </c>
      <c r="E15188" s="81"/>
    </row>
    <row r="15189" spans="1:5" x14ac:dyDescent="0.25">
      <c r="A15189" s="458">
        <v>44382</v>
      </c>
      <c r="B15189" s="81" t="s">
        <v>12</v>
      </c>
      <c r="C15189" s="81" t="s">
        <v>1500</v>
      </c>
      <c r="D15189" s="459">
        <v>2</v>
      </c>
      <c r="E15189" s="81"/>
    </row>
    <row r="15190" spans="1:5" x14ac:dyDescent="0.25">
      <c r="A15190" s="458">
        <v>44382</v>
      </c>
      <c r="B15190" s="81" t="s">
        <v>12</v>
      </c>
      <c r="C15190" s="81" t="s">
        <v>1223</v>
      </c>
      <c r="D15190" s="459">
        <v>4</v>
      </c>
      <c r="E15190" s="81"/>
    </row>
    <row r="15191" spans="1:5" x14ac:dyDescent="0.25">
      <c r="A15191" s="458">
        <v>44382</v>
      </c>
      <c r="B15191" s="81" t="s">
        <v>12</v>
      </c>
      <c r="C15191" s="81" t="s">
        <v>1224</v>
      </c>
      <c r="D15191" s="459">
        <v>6</v>
      </c>
      <c r="E15191" s="81"/>
    </row>
    <row r="15192" spans="1:5" x14ac:dyDescent="0.25">
      <c r="A15192" s="458">
        <v>44382</v>
      </c>
      <c r="B15192" s="81" t="s">
        <v>12</v>
      </c>
      <c r="C15192" s="81" t="s">
        <v>12</v>
      </c>
      <c r="D15192" s="459">
        <v>13</v>
      </c>
      <c r="E15192" s="81"/>
    </row>
    <row r="15193" spans="1:5" x14ac:dyDescent="0.25">
      <c r="A15193" s="458">
        <v>44382</v>
      </c>
      <c r="B15193" s="81" t="s">
        <v>8</v>
      </c>
      <c r="C15193" s="81" t="s">
        <v>72</v>
      </c>
      <c r="D15193" s="459">
        <v>6</v>
      </c>
      <c r="E15193" s="81"/>
    </row>
    <row r="15194" spans="1:5" x14ac:dyDescent="0.25">
      <c r="A15194" s="458">
        <v>44382</v>
      </c>
      <c r="B15194" s="81" t="s">
        <v>8</v>
      </c>
      <c r="C15194" s="81" t="s">
        <v>1232</v>
      </c>
      <c r="D15194" s="459">
        <v>12</v>
      </c>
      <c r="E15194" s="81"/>
    </row>
    <row r="15195" spans="1:5" x14ac:dyDescent="0.25">
      <c r="A15195" s="458">
        <v>44382</v>
      </c>
      <c r="B15195" s="81" t="s">
        <v>8</v>
      </c>
      <c r="C15195" s="81" t="s">
        <v>58</v>
      </c>
      <c r="D15195" s="459">
        <v>9</v>
      </c>
      <c r="E15195" s="81"/>
    </row>
    <row r="15196" spans="1:5" x14ac:dyDescent="0.25">
      <c r="A15196" s="458">
        <v>44382</v>
      </c>
      <c r="B15196" s="81" t="s">
        <v>8</v>
      </c>
      <c r="C15196" s="81" t="s">
        <v>132</v>
      </c>
      <c r="D15196" s="459">
        <v>2</v>
      </c>
      <c r="E15196" s="81"/>
    </row>
    <row r="15197" spans="1:5" x14ac:dyDescent="0.25">
      <c r="A15197" s="458">
        <v>44382</v>
      </c>
      <c r="B15197" s="81" t="s">
        <v>8</v>
      </c>
      <c r="C15197" s="81" t="s">
        <v>907</v>
      </c>
      <c r="D15197" s="459">
        <v>1</v>
      </c>
      <c r="E15197" s="81"/>
    </row>
    <row r="15198" spans="1:5" x14ac:dyDescent="0.25">
      <c r="A15198" s="458">
        <v>44382</v>
      </c>
      <c r="B15198" s="81" t="s">
        <v>8</v>
      </c>
      <c r="C15198" s="81" t="s">
        <v>203</v>
      </c>
      <c r="D15198" s="459">
        <v>5</v>
      </c>
      <c r="E15198" s="81"/>
    </row>
    <row r="15199" spans="1:5" x14ac:dyDescent="0.25">
      <c r="A15199" s="458">
        <v>44382</v>
      </c>
      <c r="B15199" s="81" t="s">
        <v>8</v>
      </c>
      <c r="C15199" s="81" t="s">
        <v>40</v>
      </c>
      <c r="D15199" s="459">
        <v>5</v>
      </c>
      <c r="E15199" s="81"/>
    </row>
    <row r="15200" spans="1:5" x14ac:dyDescent="0.25">
      <c r="A15200" s="458">
        <v>44382</v>
      </c>
      <c r="B15200" s="81" t="s">
        <v>8</v>
      </c>
      <c r="C15200" s="81" t="s">
        <v>8</v>
      </c>
      <c r="D15200" s="459">
        <v>127</v>
      </c>
      <c r="E15200" s="81"/>
    </row>
    <row r="15201" spans="1:5" x14ac:dyDescent="0.25">
      <c r="A15201" s="458">
        <v>44382</v>
      </c>
      <c r="B15201" s="81" t="s">
        <v>8</v>
      </c>
      <c r="C15201" s="81" t="s">
        <v>31</v>
      </c>
      <c r="D15201" s="459">
        <v>6</v>
      </c>
      <c r="E15201" s="81"/>
    </row>
    <row r="15202" spans="1:5" x14ac:dyDescent="0.25">
      <c r="A15202" s="458">
        <v>44382</v>
      </c>
      <c r="B15202" s="81" t="s">
        <v>8</v>
      </c>
      <c r="C15202" s="81" t="s">
        <v>79</v>
      </c>
      <c r="D15202" s="459">
        <v>2</v>
      </c>
      <c r="E15202" s="81"/>
    </row>
    <row r="15203" spans="1:5" x14ac:dyDescent="0.25">
      <c r="A15203" s="458">
        <v>44382</v>
      </c>
      <c r="B15203" s="81" t="s">
        <v>8</v>
      </c>
      <c r="C15203" s="81" t="s">
        <v>592</v>
      </c>
      <c r="D15203" s="459">
        <v>1</v>
      </c>
      <c r="E15203" s="81"/>
    </row>
    <row r="15204" spans="1:5" x14ac:dyDescent="0.25">
      <c r="A15204" s="458">
        <v>44382</v>
      </c>
      <c r="B15204" s="81" t="s">
        <v>8</v>
      </c>
      <c r="C15204" s="81" t="s">
        <v>110</v>
      </c>
      <c r="D15204" s="459">
        <v>6</v>
      </c>
      <c r="E15204" s="81"/>
    </row>
    <row r="15205" spans="1:5" x14ac:dyDescent="0.25">
      <c r="A15205" s="458">
        <v>44382</v>
      </c>
      <c r="B15205" s="81" t="s">
        <v>49</v>
      </c>
      <c r="C15205" s="81" t="s">
        <v>1246</v>
      </c>
      <c r="D15205" s="459">
        <v>1</v>
      </c>
      <c r="E15205" s="81"/>
    </row>
    <row r="15206" spans="1:5" x14ac:dyDescent="0.25">
      <c r="A15206" s="458">
        <v>44382</v>
      </c>
      <c r="B15206" s="81" t="s">
        <v>49</v>
      </c>
      <c r="C15206" s="81" t="s">
        <v>49</v>
      </c>
      <c r="D15206" s="459">
        <v>33</v>
      </c>
      <c r="E15206" s="81"/>
    </row>
    <row r="15207" spans="1:5" x14ac:dyDescent="0.25">
      <c r="A15207" s="458">
        <v>44382</v>
      </c>
      <c r="B15207" s="81" t="s">
        <v>50</v>
      </c>
      <c r="C15207" s="81" t="s">
        <v>1250</v>
      </c>
      <c r="D15207" s="459">
        <v>1</v>
      </c>
      <c r="E15207" s="81"/>
    </row>
    <row r="15208" spans="1:5" x14ac:dyDescent="0.25">
      <c r="A15208" s="458">
        <v>44382</v>
      </c>
      <c r="B15208" s="81" t="s">
        <v>50</v>
      </c>
      <c r="C15208" s="81" t="s">
        <v>1140</v>
      </c>
      <c r="D15208" s="459">
        <v>7</v>
      </c>
      <c r="E15208" s="81"/>
    </row>
    <row r="15209" spans="1:5" x14ac:dyDescent="0.25">
      <c r="A15209" s="458">
        <v>44382</v>
      </c>
      <c r="B15209" s="81" t="s">
        <v>50</v>
      </c>
      <c r="C15209" s="116" t="s">
        <v>365</v>
      </c>
      <c r="D15209" s="459">
        <v>8</v>
      </c>
      <c r="E15209" s="81"/>
    </row>
    <row r="15210" spans="1:5" x14ac:dyDescent="0.25">
      <c r="A15210" s="458">
        <v>44382</v>
      </c>
      <c r="B15210" s="81" t="s">
        <v>27</v>
      </c>
      <c r="C15210" s="81" t="s">
        <v>139</v>
      </c>
      <c r="D15210" s="459">
        <v>12</v>
      </c>
      <c r="E15210" s="81"/>
    </row>
    <row r="15211" spans="1:5" x14ac:dyDescent="0.25">
      <c r="A15211" s="458">
        <v>44382</v>
      </c>
      <c r="B15211" s="81" t="s">
        <v>27</v>
      </c>
      <c r="C15211" s="81" t="s">
        <v>1253</v>
      </c>
      <c r="D15211" s="459">
        <v>1</v>
      </c>
      <c r="E15211" s="81"/>
    </row>
    <row r="15212" spans="1:5" x14ac:dyDescent="0.25">
      <c r="A15212" s="458">
        <v>44382</v>
      </c>
      <c r="B15212" s="81" t="s">
        <v>27</v>
      </c>
      <c r="C15212" s="81" t="s">
        <v>1254</v>
      </c>
      <c r="D15212" s="459">
        <v>2</v>
      </c>
      <c r="E15212" s="81"/>
    </row>
    <row r="15213" spans="1:5" x14ac:dyDescent="0.25">
      <c r="A15213" s="458">
        <v>44382</v>
      </c>
      <c r="B15213" s="81" t="s">
        <v>27</v>
      </c>
      <c r="C15213" s="81" t="s">
        <v>2975</v>
      </c>
      <c r="D15213" s="459">
        <v>1</v>
      </c>
      <c r="E15213" s="81"/>
    </row>
    <row r="15214" spans="1:5" x14ac:dyDescent="0.25">
      <c r="A15214" s="458">
        <v>44382</v>
      </c>
      <c r="B15214" s="81" t="s">
        <v>27</v>
      </c>
      <c r="C15214" s="116" t="s">
        <v>43</v>
      </c>
      <c r="D15214" s="459">
        <v>59</v>
      </c>
      <c r="E15214" s="81"/>
    </row>
    <row r="15215" spans="1:5" x14ac:dyDescent="0.25">
      <c r="A15215" s="458">
        <v>44382</v>
      </c>
      <c r="B15215" s="81" t="s">
        <v>27</v>
      </c>
      <c r="C15215" s="81" t="s">
        <v>1023</v>
      </c>
      <c r="D15215" s="459">
        <v>1</v>
      </c>
      <c r="E15215" s="81"/>
    </row>
    <row r="15216" spans="1:5" x14ac:dyDescent="0.25">
      <c r="A15216" s="458">
        <v>44382</v>
      </c>
      <c r="B15216" s="81" t="s">
        <v>27</v>
      </c>
      <c r="C15216" s="81" t="s">
        <v>707</v>
      </c>
      <c r="D15216" s="459">
        <v>2</v>
      </c>
      <c r="E15216" s="81"/>
    </row>
    <row r="15217" spans="1:5" x14ac:dyDescent="0.25">
      <c r="A15217" s="458">
        <v>44382</v>
      </c>
      <c r="B15217" s="81" t="s">
        <v>27</v>
      </c>
      <c r="C15217" s="81" t="s">
        <v>1257</v>
      </c>
      <c r="D15217" s="459">
        <v>1</v>
      </c>
      <c r="E15217" s="81"/>
    </row>
    <row r="15218" spans="1:5" x14ac:dyDescent="0.25">
      <c r="A15218" s="458">
        <v>44382</v>
      </c>
      <c r="B15218" s="81" t="s">
        <v>51</v>
      </c>
      <c r="C15218" s="81" t="s">
        <v>51</v>
      </c>
      <c r="D15218" s="459">
        <v>24</v>
      </c>
      <c r="E15218" s="81"/>
    </row>
    <row r="15219" spans="1:5" x14ac:dyDescent="0.25">
      <c r="A15219" s="458">
        <v>44382</v>
      </c>
      <c r="B15219" s="81" t="s">
        <v>10</v>
      </c>
      <c r="C15219" s="81" t="s">
        <v>1027</v>
      </c>
      <c r="D15219" s="459">
        <v>3</v>
      </c>
      <c r="E15219" s="81"/>
    </row>
    <row r="15220" spans="1:5" x14ac:dyDescent="0.25">
      <c r="A15220" s="458">
        <v>44382</v>
      </c>
      <c r="B15220" s="81" t="s">
        <v>10</v>
      </c>
      <c r="C15220" s="81" t="s">
        <v>340</v>
      </c>
      <c r="D15220" s="459">
        <v>1</v>
      </c>
      <c r="E15220" s="81"/>
    </row>
    <row r="15221" spans="1:5" x14ac:dyDescent="0.25">
      <c r="A15221" s="458">
        <v>44382</v>
      </c>
      <c r="B15221" s="81" t="s">
        <v>10</v>
      </c>
      <c r="C15221" s="81" t="s">
        <v>10</v>
      </c>
      <c r="D15221" s="459">
        <v>4</v>
      </c>
      <c r="E15221" s="81"/>
    </row>
    <row r="15222" spans="1:5" x14ac:dyDescent="0.25">
      <c r="A15222" s="458">
        <v>44383</v>
      </c>
      <c r="B15222" s="460" t="s">
        <v>14</v>
      </c>
      <c r="C15222" s="460" t="s">
        <v>14</v>
      </c>
      <c r="D15222" s="459">
        <v>10</v>
      </c>
      <c r="E15222" s="81"/>
    </row>
    <row r="15223" spans="1:5" x14ac:dyDescent="0.25">
      <c r="A15223" s="458">
        <v>44383</v>
      </c>
      <c r="B15223" s="460" t="s">
        <v>14</v>
      </c>
      <c r="C15223" s="460" t="s">
        <v>16</v>
      </c>
      <c r="D15223" s="459">
        <v>1</v>
      </c>
      <c r="E15223" s="81"/>
    </row>
    <row r="15224" spans="1:5" x14ac:dyDescent="0.25">
      <c r="A15224" s="458">
        <v>44383</v>
      </c>
      <c r="B15224" s="460" t="s">
        <v>14</v>
      </c>
      <c r="C15224" s="460" t="s">
        <v>84</v>
      </c>
      <c r="D15224" s="459">
        <v>19</v>
      </c>
      <c r="E15224" s="81"/>
    </row>
    <row r="15225" spans="1:5" x14ac:dyDescent="0.25">
      <c r="A15225" s="458">
        <v>44383</v>
      </c>
      <c r="B15225" s="460" t="s">
        <v>20</v>
      </c>
      <c r="C15225" s="460" t="s">
        <v>1152</v>
      </c>
      <c r="D15225" s="459">
        <v>1</v>
      </c>
      <c r="E15225" s="81"/>
    </row>
    <row r="15226" spans="1:5" x14ac:dyDescent="0.25">
      <c r="A15226" s="458">
        <v>44383</v>
      </c>
      <c r="B15226" s="460" t="s">
        <v>20</v>
      </c>
      <c r="C15226" s="460" t="s">
        <v>20</v>
      </c>
      <c r="D15226" s="459">
        <v>64</v>
      </c>
      <c r="E15226" s="81"/>
    </row>
    <row r="15227" spans="1:5" x14ac:dyDescent="0.25">
      <c r="A15227" s="458">
        <v>44383</v>
      </c>
      <c r="B15227" s="460" t="s">
        <v>20</v>
      </c>
      <c r="C15227" s="460" t="s">
        <v>363</v>
      </c>
      <c r="D15227" s="459">
        <v>1</v>
      </c>
      <c r="E15227" s="81"/>
    </row>
    <row r="15228" spans="1:5" x14ac:dyDescent="0.25">
      <c r="A15228" s="458">
        <v>44383</v>
      </c>
      <c r="B15228" s="460" t="s">
        <v>20</v>
      </c>
      <c r="C15228" s="460" t="s">
        <v>648</v>
      </c>
      <c r="D15228" s="459">
        <v>1</v>
      </c>
      <c r="E15228" s="81"/>
    </row>
    <row r="15229" spans="1:5" x14ac:dyDescent="0.25">
      <c r="A15229" s="458">
        <v>44383</v>
      </c>
      <c r="B15229" s="460" t="s">
        <v>20</v>
      </c>
      <c r="C15229" s="460" t="s">
        <v>709</v>
      </c>
      <c r="D15229" s="459">
        <v>1</v>
      </c>
      <c r="E15229" s="81"/>
    </row>
    <row r="15230" spans="1:5" x14ac:dyDescent="0.25">
      <c r="A15230" s="458">
        <v>44383</v>
      </c>
      <c r="B15230" s="460" t="s">
        <v>13</v>
      </c>
      <c r="C15230" s="460" t="s">
        <v>13</v>
      </c>
      <c r="D15230" s="459">
        <v>7</v>
      </c>
      <c r="E15230" s="81"/>
    </row>
    <row r="15231" spans="1:5" x14ac:dyDescent="0.25">
      <c r="A15231" s="458">
        <v>44383</v>
      </c>
      <c r="B15231" s="460" t="s">
        <v>13</v>
      </c>
      <c r="C15231" s="460" t="s">
        <v>1167</v>
      </c>
      <c r="D15231" s="459">
        <v>2</v>
      </c>
      <c r="E15231" s="81"/>
    </row>
    <row r="15232" spans="1:5" x14ac:dyDescent="0.25">
      <c r="A15232" s="458">
        <v>44383</v>
      </c>
      <c r="B15232" s="460" t="s">
        <v>24</v>
      </c>
      <c r="C15232" s="460" t="s">
        <v>23</v>
      </c>
      <c r="D15232" s="459">
        <v>31</v>
      </c>
      <c r="E15232" s="81"/>
    </row>
    <row r="15233" spans="1:5" x14ac:dyDescent="0.25">
      <c r="A15233" s="458">
        <v>44383</v>
      </c>
      <c r="B15233" s="460" t="s">
        <v>24</v>
      </c>
      <c r="C15233" s="460" t="s">
        <v>1171</v>
      </c>
      <c r="D15233" s="459">
        <v>1</v>
      </c>
      <c r="E15233" s="81"/>
    </row>
    <row r="15234" spans="1:5" x14ac:dyDescent="0.25">
      <c r="A15234" s="458">
        <v>44383</v>
      </c>
      <c r="B15234" s="460" t="s">
        <v>24</v>
      </c>
      <c r="C15234" s="460" t="s">
        <v>24</v>
      </c>
      <c r="D15234" s="459">
        <v>10</v>
      </c>
      <c r="E15234" s="81"/>
    </row>
    <row r="15235" spans="1:5" x14ac:dyDescent="0.25">
      <c r="A15235" s="458">
        <v>44383</v>
      </c>
      <c r="B15235" s="460" t="s">
        <v>24</v>
      </c>
      <c r="C15235" s="460" t="s">
        <v>924</v>
      </c>
      <c r="D15235" s="459">
        <v>3</v>
      </c>
      <c r="E15235" s="81"/>
    </row>
    <row r="15236" spans="1:5" x14ac:dyDescent="0.25">
      <c r="A15236" s="458">
        <v>44383</v>
      </c>
      <c r="B15236" s="460" t="s">
        <v>24</v>
      </c>
      <c r="C15236" s="460" t="s">
        <v>1182</v>
      </c>
      <c r="D15236" s="459">
        <v>1</v>
      </c>
      <c r="E15236" s="81"/>
    </row>
    <row r="15237" spans="1:5" x14ac:dyDescent="0.25">
      <c r="A15237" s="458">
        <v>44383</v>
      </c>
      <c r="B15237" s="460" t="s">
        <v>24</v>
      </c>
      <c r="C15237" s="460" t="s">
        <v>36</v>
      </c>
      <c r="D15237" s="459">
        <v>2</v>
      </c>
      <c r="E15237" s="81"/>
    </row>
    <row r="15238" spans="1:5" x14ac:dyDescent="0.25">
      <c r="A15238" s="458">
        <v>44383</v>
      </c>
      <c r="B15238" s="460" t="s">
        <v>47</v>
      </c>
      <c r="C15238" s="460" t="s">
        <v>1033</v>
      </c>
      <c r="D15238" s="459">
        <v>1</v>
      </c>
      <c r="E15238" s="81"/>
    </row>
    <row r="15239" spans="1:5" x14ac:dyDescent="0.25">
      <c r="A15239" s="458">
        <v>44383</v>
      </c>
      <c r="B15239" s="460" t="s">
        <v>47</v>
      </c>
      <c r="C15239" s="460" t="s">
        <v>47</v>
      </c>
      <c r="D15239" s="459">
        <v>30</v>
      </c>
      <c r="E15239" s="81"/>
    </row>
    <row r="15240" spans="1:5" x14ac:dyDescent="0.25">
      <c r="A15240" s="458">
        <v>44383</v>
      </c>
      <c r="B15240" s="460" t="s">
        <v>47</v>
      </c>
      <c r="C15240" s="460" t="s">
        <v>1042</v>
      </c>
      <c r="D15240" s="459">
        <v>1</v>
      </c>
      <c r="E15240" s="81"/>
    </row>
    <row r="15241" spans="1:5" x14ac:dyDescent="0.25">
      <c r="A15241" s="458">
        <v>44383</v>
      </c>
      <c r="B15241" s="460" t="s">
        <v>47</v>
      </c>
      <c r="C15241" s="460" t="s">
        <v>906</v>
      </c>
      <c r="D15241" s="459">
        <v>2</v>
      </c>
      <c r="E15241" s="81"/>
    </row>
    <row r="15242" spans="1:5" x14ac:dyDescent="0.25">
      <c r="A15242" s="458">
        <v>44383</v>
      </c>
      <c r="B15242" s="460" t="s">
        <v>48</v>
      </c>
      <c r="C15242" s="460" t="s">
        <v>1380</v>
      </c>
      <c r="D15242" s="459">
        <v>2</v>
      </c>
      <c r="E15242" s="81"/>
    </row>
    <row r="15243" spans="1:5" x14ac:dyDescent="0.25">
      <c r="A15243" s="458">
        <v>44383</v>
      </c>
      <c r="B15243" s="460" t="s">
        <v>7</v>
      </c>
      <c r="C15243" s="460" t="s">
        <v>1191</v>
      </c>
      <c r="D15243" s="459">
        <v>1</v>
      </c>
      <c r="E15243" s="81"/>
    </row>
    <row r="15244" spans="1:5" x14ac:dyDescent="0.25">
      <c r="A15244" s="458">
        <v>44383</v>
      </c>
      <c r="B15244" s="460" t="s">
        <v>7</v>
      </c>
      <c r="C15244" s="460" t="s">
        <v>7</v>
      </c>
      <c r="D15244" s="459">
        <v>7</v>
      </c>
      <c r="E15244" s="81"/>
    </row>
    <row r="15245" spans="1:5" x14ac:dyDescent="0.25">
      <c r="A15245" s="458">
        <v>44383</v>
      </c>
      <c r="B15245" s="460" t="s">
        <v>9</v>
      </c>
      <c r="C15245" s="460" t="s">
        <v>362</v>
      </c>
      <c r="D15245" s="459">
        <v>1</v>
      </c>
      <c r="E15245" s="81"/>
    </row>
    <row r="15246" spans="1:5" x14ac:dyDescent="0.25">
      <c r="A15246" s="458">
        <v>44383</v>
      </c>
      <c r="B15246" s="460" t="s">
        <v>9</v>
      </c>
      <c r="C15246" s="460" t="s">
        <v>9</v>
      </c>
      <c r="D15246" s="459">
        <v>104</v>
      </c>
      <c r="E15246" s="81"/>
    </row>
    <row r="15247" spans="1:5" x14ac:dyDescent="0.25">
      <c r="A15247" s="458">
        <v>44383</v>
      </c>
      <c r="B15247" s="460" t="s">
        <v>9</v>
      </c>
      <c r="C15247" s="460" t="s">
        <v>17</v>
      </c>
      <c r="D15247" s="459">
        <v>1</v>
      </c>
      <c r="E15247" s="81"/>
    </row>
    <row r="15248" spans="1:5" x14ac:dyDescent="0.25">
      <c r="A15248" s="458">
        <v>44383</v>
      </c>
      <c r="B15248" s="460" t="s">
        <v>9</v>
      </c>
      <c r="C15248" s="460" t="s">
        <v>1202</v>
      </c>
      <c r="D15248" s="459">
        <v>1</v>
      </c>
      <c r="E15248" s="81"/>
    </row>
    <row r="15249" spans="1:5" x14ac:dyDescent="0.25">
      <c r="A15249" s="458">
        <v>44383</v>
      </c>
      <c r="B15249" s="460" t="s">
        <v>9</v>
      </c>
      <c r="C15249" s="460" t="s">
        <v>143</v>
      </c>
      <c r="D15249" s="459">
        <v>7</v>
      </c>
      <c r="E15249" s="81"/>
    </row>
    <row r="15250" spans="1:5" x14ac:dyDescent="0.25">
      <c r="A15250" s="458">
        <v>44383</v>
      </c>
      <c r="B15250" s="460" t="s">
        <v>15</v>
      </c>
      <c r="C15250" s="460" t="s">
        <v>1139</v>
      </c>
      <c r="D15250" s="459">
        <v>5</v>
      </c>
      <c r="E15250" s="81"/>
    </row>
    <row r="15251" spans="1:5" x14ac:dyDescent="0.25">
      <c r="A15251" s="458">
        <v>44383</v>
      </c>
      <c r="B15251" s="460" t="s">
        <v>15</v>
      </c>
      <c r="C15251" s="460" t="s">
        <v>283</v>
      </c>
      <c r="D15251" s="459">
        <v>2</v>
      </c>
      <c r="E15251" s="81"/>
    </row>
    <row r="15252" spans="1:5" x14ac:dyDescent="0.25">
      <c r="A15252" s="458">
        <v>44383</v>
      </c>
      <c r="B15252" s="460" t="s">
        <v>11</v>
      </c>
      <c r="C15252" s="460" t="s">
        <v>64</v>
      </c>
      <c r="D15252" s="459">
        <v>3</v>
      </c>
      <c r="E15252" s="81"/>
    </row>
    <row r="15253" spans="1:5" x14ac:dyDescent="0.25">
      <c r="A15253" s="458">
        <v>44383</v>
      </c>
      <c r="B15253" s="460" t="s">
        <v>11</v>
      </c>
      <c r="C15253" s="460" t="s">
        <v>333</v>
      </c>
      <c r="D15253" s="459">
        <v>1</v>
      </c>
      <c r="E15253" s="81"/>
    </row>
    <row r="15254" spans="1:5" x14ac:dyDescent="0.25">
      <c r="A15254" s="458">
        <v>44383</v>
      </c>
      <c r="B15254" s="460" t="s">
        <v>11</v>
      </c>
      <c r="C15254" s="460" t="s">
        <v>1204</v>
      </c>
      <c r="D15254" s="459">
        <v>1</v>
      </c>
      <c r="E15254" s="81"/>
    </row>
    <row r="15255" spans="1:5" x14ac:dyDescent="0.25">
      <c r="A15255" s="458">
        <v>44383</v>
      </c>
      <c r="B15255" s="460" t="s">
        <v>11</v>
      </c>
      <c r="C15255" s="460" t="s">
        <v>141</v>
      </c>
      <c r="D15255" s="459">
        <v>1</v>
      </c>
      <c r="E15255" s="81"/>
    </row>
    <row r="15256" spans="1:5" x14ac:dyDescent="0.25">
      <c r="A15256" s="458">
        <v>44383</v>
      </c>
      <c r="B15256" s="460" t="s">
        <v>11</v>
      </c>
      <c r="C15256" s="460" t="s">
        <v>11</v>
      </c>
      <c r="D15256" s="459">
        <v>2</v>
      </c>
      <c r="E15256" s="81"/>
    </row>
    <row r="15257" spans="1:5" x14ac:dyDescent="0.25">
      <c r="A15257" s="458">
        <v>44383</v>
      </c>
      <c r="B15257" s="460" t="s">
        <v>11</v>
      </c>
      <c r="C15257" s="460" t="s">
        <v>752</v>
      </c>
      <c r="D15257" s="459">
        <v>1</v>
      </c>
      <c r="E15257" s="81"/>
    </row>
    <row r="15258" spans="1:5" x14ac:dyDescent="0.25">
      <c r="A15258" s="458">
        <v>44383</v>
      </c>
      <c r="B15258" s="460" t="s">
        <v>11</v>
      </c>
      <c r="C15258" s="460" t="s">
        <v>133</v>
      </c>
      <c r="D15258" s="459">
        <v>4</v>
      </c>
      <c r="E15258" s="81"/>
    </row>
    <row r="15259" spans="1:5" x14ac:dyDescent="0.25">
      <c r="A15259" s="458">
        <v>44383</v>
      </c>
      <c r="B15259" s="460" t="s">
        <v>12</v>
      </c>
      <c r="C15259" s="460" t="s">
        <v>1494</v>
      </c>
      <c r="D15259" s="459">
        <v>1</v>
      </c>
      <c r="E15259" s="81"/>
    </row>
    <row r="15260" spans="1:5" x14ac:dyDescent="0.25">
      <c r="A15260" s="458">
        <v>44383</v>
      </c>
      <c r="B15260" s="460" t="s">
        <v>12</v>
      </c>
      <c r="C15260" s="460" t="s">
        <v>1224</v>
      </c>
      <c r="D15260" s="459">
        <v>2</v>
      </c>
      <c r="E15260" s="81"/>
    </row>
    <row r="15261" spans="1:5" x14ac:dyDescent="0.25">
      <c r="A15261" s="458">
        <v>44383</v>
      </c>
      <c r="B15261" s="460" t="s">
        <v>12</v>
      </c>
      <c r="C15261" s="460" t="s">
        <v>12</v>
      </c>
      <c r="D15261" s="459">
        <v>12</v>
      </c>
      <c r="E15261" s="81"/>
    </row>
    <row r="15262" spans="1:5" x14ac:dyDescent="0.25">
      <c r="A15262" s="458">
        <v>44383</v>
      </c>
      <c r="B15262" s="460" t="s">
        <v>8</v>
      </c>
      <c r="C15262" s="460" t="s">
        <v>1226</v>
      </c>
      <c r="D15262" s="459">
        <v>5</v>
      </c>
      <c r="E15262" s="81"/>
    </row>
    <row r="15263" spans="1:5" x14ac:dyDescent="0.25">
      <c r="A15263" s="458">
        <v>44383</v>
      </c>
      <c r="B15263" s="460" t="s">
        <v>8</v>
      </c>
      <c r="C15263" s="460" t="s">
        <v>72</v>
      </c>
      <c r="D15263" s="459">
        <v>3</v>
      </c>
      <c r="E15263" s="81"/>
    </row>
    <row r="15264" spans="1:5" x14ac:dyDescent="0.25">
      <c r="A15264" s="458">
        <v>44383</v>
      </c>
      <c r="B15264" s="460" t="s">
        <v>8</v>
      </c>
      <c r="C15264" s="460" t="s">
        <v>1232</v>
      </c>
      <c r="D15264" s="459">
        <v>5</v>
      </c>
      <c r="E15264" s="81"/>
    </row>
    <row r="15265" spans="1:5" x14ac:dyDescent="0.25">
      <c r="A15265" s="458">
        <v>44383</v>
      </c>
      <c r="B15265" s="460" t="s">
        <v>8</v>
      </c>
      <c r="C15265" s="460" t="s">
        <v>58</v>
      </c>
      <c r="D15265" s="459">
        <v>2</v>
      </c>
      <c r="E15265" s="81"/>
    </row>
    <row r="15266" spans="1:5" x14ac:dyDescent="0.25">
      <c r="A15266" s="458">
        <v>44383</v>
      </c>
      <c r="B15266" s="460" t="s">
        <v>8</v>
      </c>
      <c r="C15266" s="460" t="s">
        <v>140</v>
      </c>
      <c r="D15266" s="459">
        <v>1</v>
      </c>
      <c r="E15266" s="81"/>
    </row>
    <row r="15267" spans="1:5" x14ac:dyDescent="0.25">
      <c r="A15267" s="458">
        <v>44383</v>
      </c>
      <c r="B15267" s="460" t="s">
        <v>8</v>
      </c>
      <c r="C15267" s="460" t="s">
        <v>203</v>
      </c>
      <c r="D15267" s="459">
        <v>4</v>
      </c>
      <c r="E15267" s="81"/>
    </row>
    <row r="15268" spans="1:5" x14ac:dyDescent="0.25">
      <c r="A15268" s="458">
        <v>44383</v>
      </c>
      <c r="B15268" s="460" t="s">
        <v>8</v>
      </c>
      <c r="C15268" s="460" t="s">
        <v>40</v>
      </c>
      <c r="D15268" s="459">
        <v>1</v>
      </c>
      <c r="E15268" s="81"/>
    </row>
    <row r="15269" spans="1:5" x14ac:dyDescent="0.25">
      <c r="A15269" s="458">
        <v>44383</v>
      </c>
      <c r="B15269" s="460" t="s">
        <v>8</v>
      </c>
      <c r="C15269" s="460" t="s">
        <v>8</v>
      </c>
      <c r="D15269" s="459">
        <v>90</v>
      </c>
      <c r="E15269" s="81"/>
    </row>
    <row r="15270" spans="1:5" x14ac:dyDescent="0.25">
      <c r="A15270" s="458">
        <v>44383</v>
      </c>
      <c r="B15270" s="460" t="s">
        <v>8</v>
      </c>
      <c r="C15270" s="460" t="s">
        <v>31</v>
      </c>
      <c r="D15270" s="459">
        <v>10</v>
      </c>
      <c r="E15270" s="81"/>
    </row>
    <row r="15271" spans="1:5" x14ac:dyDescent="0.25">
      <c r="A15271" s="458">
        <v>44383</v>
      </c>
      <c r="B15271" s="460" t="s">
        <v>8</v>
      </c>
      <c r="C15271" s="460" t="s">
        <v>110</v>
      </c>
      <c r="D15271" s="459">
        <v>5</v>
      </c>
      <c r="E15271" s="81"/>
    </row>
    <row r="15272" spans="1:5" x14ac:dyDescent="0.25">
      <c r="A15272" s="458">
        <v>44383</v>
      </c>
      <c r="B15272" s="460" t="s">
        <v>49</v>
      </c>
      <c r="C15272" s="460" t="s">
        <v>1246</v>
      </c>
      <c r="D15272" s="459">
        <v>2</v>
      </c>
      <c r="E15272" s="81"/>
    </row>
    <row r="15273" spans="1:5" x14ac:dyDescent="0.25">
      <c r="A15273" s="458">
        <v>44383</v>
      </c>
      <c r="B15273" s="460" t="s">
        <v>49</v>
      </c>
      <c r="C15273" s="460" t="s">
        <v>49</v>
      </c>
      <c r="D15273" s="459">
        <v>11</v>
      </c>
      <c r="E15273" s="81"/>
    </row>
    <row r="15274" spans="1:5" x14ac:dyDescent="0.25">
      <c r="A15274" s="458">
        <v>44383</v>
      </c>
      <c r="B15274" s="460" t="s">
        <v>50</v>
      </c>
      <c r="C15274" s="460" t="s">
        <v>804</v>
      </c>
      <c r="D15274" s="459">
        <v>1</v>
      </c>
      <c r="E15274" s="81"/>
    </row>
    <row r="15275" spans="1:5" x14ac:dyDescent="0.25">
      <c r="A15275" s="458">
        <v>44383</v>
      </c>
      <c r="B15275" s="460" t="s">
        <v>50</v>
      </c>
      <c r="C15275" s="460" t="s">
        <v>1140</v>
      </c>
      <c r="D15275" s="459">
        <v>1</v>
      </c>
      <c r="E15275" s="81"/>
    </row>
    <row r="15276" spans="1:5" x14ac:dyDescent="0.25">
      <c r="A15276" s="458">
        <v>44383</v>
      </c>
      <c r="B15276" s="460" t="s">
        <v>50</v>
      </c>
      <c r="C15276" s="116" t="s">
        <v>365</v>
      </c>
      <c r="D15276" s="459">
        <v>8</v>
      </c>
      <c r="E15276" s="81"/>
    </row>
    <row r="15277" spans="1:5" x14ac:dyDescent="0.25">
      <c r="A15277" s="458">
        <v>44383</v>
      </c>
      <c r="B15277" s="460" t="s">
        <v>27</v>
      </c>
      <c r="C15277" s="460" t="s">
        <v>1254</v>
      </c>
      <c r="D15277" s="459">
        <v>1</v>
      </c>
      <c r="E15277" s="81"/>
    </row>
    <row r="15278" spans="1:5" x14ac:dyDescent="0.25">
      <c r="A15278" s="458">
        <v>44383</v>
      </c>
      <c r="B15278" s="460" t="s">
        <v>27</v>
      </c>
      <c r="C15278" s="116" t="s">
        <v>43</v>
      </c>
      <c r="D15278" s="459">
        <v>28</v>
      </c>
      <c r="E15278" s="81"/>
    </row>
    <row r="15279" spans="1:5" x14ac:dyDescent="0.25">
      <c r="A15279" s="458">
        <v>44383</v>
      </c>
      <c r="B15279" s="460" t="s">
        <v>27</v>
      </c>
      <c r="C15279" s="460" t="s">
        <v>619</v>
      </c>
      <c r="D15279" s="459">
        <v>1</v>
      </c>
      <c r="E15279" s="81"/>
    </row>
    <row r="15280" spans="1:5" x14ac:dyDescent="0.25">
      <c r="A15280" s="458">
        <v>44383</v>
      </c>
      <c r="B15280" s="460" t="s">
        <v>51</v>
      </c>
      <c r="C15280" s="460" t="s">
        <v>998</v>
      </c>
      <c r="D15280" s="459">
        <v>1</v>
      </c>
      <c r="E15280" s="81"/>
    </row>
    <row r="15281" spans="1:5" x14ac:dyDescent="0.25">
      <c r="A15281" s="458">
        <v>44383</v>
      </c>
      <c r="B15281" s="460" t="s">
        <v>51</v>
      </c>
      <c r="C15281" s="460" t="s">
        <v>51</v>
      </c>
      <c r="D15281" s="459">
        <v>14</v>
      </c>
      <c r="E15281" s="81"/>
    </row>
    <row r="15282" spans="1:5" x14ac:dyDescent="0.25">
      <c r="A15282" s="458">
        <v>44383</v>
      </c>
      <c r="B15282" s="460" t="s">
        <v>10</v>
      </c>
      <c r="C15282" s="460" t="s">
        <v>340</v>
      </c>
      <c r="D15282" s="459">
        <v>8</v>
      </c>
      <c r="E15282" s="81"/>
    </row>
    <row r="15283" spans="1:5" x14ac:dyDescent="0.25">
      <c r="A15283" s="458">
        <v>44383</v>
      </c>
      <c r="B15283" s="460" t="s">
        <v>10</v>
      </c>
      <c r="C15283" s="460" t="s">
        <v>10</v>
      </c>
      <c r="D15283" s="459">
        <v>32</v>
      </c>
      <c r="E15283" s="81"/>
    </row>
    <row r="15284" spans="1:5" x14ac:dyDescent="0.25">
      <c r="A15284" s="458">
        <v>44384</v>
      </c>
      <c r="B15284" s="81" t="s">
        <v>14</v>
      </c>
      <c r="C15284" s="81" t="s">
        <v>936</v>
      </c>
      <c r="D15284" s="459">
        <v>3</v>
      </c>
      <c r="E15284" s="81"/>
    </row>
    <row r="15285" spans="1:5" x14ac:dyDescent="0.25">
      <c r="A15285" s="458">
        <v>44384</v>
      </c>
      <c r="B15285" s="81" t="s">
        <v>14</v>
      </c>
      <c r="C15285" s="81" t="s">
        <v>14</v>
      </c>
      <c r="D15285" s="459">
        <v>11</v>
      </c>
      <c r="E15285" s="81"/>
    </row>
    <row r="15286" spans="1:5" x14ac:dyDescent="0.25">
      <c r="A15286" s="458">
        <v>44384</v>
      </c>
      <c r="B15286" s="81" t="s">
        <v>14</v>
      </c>
      <c r="C15286" s="81" t="s">
        <v>16</v>
      </c>
      <c r="D15286" s="459">
        <v>12</v>
      </c>
      <c r="E15286" s="81"/>
    </row>
    <row r="15287" spans="1:5" x14ac:dyDescent="0.25">
      <c r="A15287" s="458">
        <v>44384</v>
      </c>
      <c r="B15287" s="81" t="s">
        <v>14</v>
      </c>
      <c r="C15287" s="81" t="s">
        <v>794</v>
      </c>
      <c r="D15287" s="459">
        <v>1</v>
      </c>
      <c r="E15287" s="81"/>
    </row>
    <row r="15288" spans="1:5" x14ac:dyDescent="0.25">
      <c r="A15288" s="458">
        <v>44384</v>
      </c>
      <c r="B15288" s="81" t="s">
        <v>14</v>
      </c>
      <c r="C15288" s="81" t="s">
        <v>84</v>
      </c>
      <c r="D15288" s="459">
        <v>15</v>
      </c>
      <c r="E15288" s="81"/>
    </row>
    <row r="15289" spans="1:5" x14ac:dyDescent="0.25">
      <c r="A15289" s="458">
        <v>44384</v>
      </c>
      <c r="B15289" s="81" t="s">
        <v>20</v>
      </c>
      <c r="C15289" s="81" t="s">
        <v>1031</v>
      </c>
      <c r="D15289" s="459">
        <v>1</v>
      </c>
      <c r="E15289" s="81"/>
    </row>
    <row r="15290" spans="1:5" x14ac:dyDescent="0.25">
      <c r="A15290" s="458">
        <v>44384</v>
      </c>
      <c r="B15290" s="81" t="s">
        <v>20</v>
      </c>
      <c r="C15290" s="81" t="s">
        <v>20</v>
      </c>
      <c r="D15290" s="459">
        <v>76</v>
      </c>
      <c r="E15290" s="81"/>
    </row>
    <row r="15291" spans="1:5" x14ac:dyDescent="0.25">
      <c r="A15291" s="458">
        <v>44384</v>
      </c>
      <c r="B15291" s="81" t="s">
        <v>20</v>
      </c>
      <c r="C15291" s="81" t="s">
        <v>648</v>
      </c>
      <c r="D15291" s="459">
        <v>1</v>
      </c>
      <c r="E15291" s="81"/>
    </row>
    <row r="15292" spans="1:5" x14ac:dyDescent="0.25">
      <c r="A15292" s="458">
        <v>44384</v>
      </c>
      <c r="B15292" s="81" t="s">
        <v>20</v>
      </c>
      <c r="C15292" s="81" t="s">
        <v>709</v>
      </c>
      <c r="D15292" s="459">
        <v>2</v>
      </c>
      <c r="E15292" s="81"/>
    </row>
    <row r="15293" spans="1:5" x14ac:dyDescent="0.25">
      <c r="A15293" s="458">
        <v>44384</v>
      </c>
      <c r="B15293" s="81" t="s">
        <v>13</v>
      </c>
      <c r="C15293" s="81" t="s">
        <v>93</v>
      </c>
      <c r="D15293" s="459">
        <v>2</v>
      </c>
      <c r="E15293" s="81"/>
    </row>
    <row r="15294" spans="1:5" x14ac:dyDescent="0.25">
      <c r="A15294" s="458">
        <v>44384</v>
      </c>
      <c r="B15294" s="81" t="s">
        <v>13</v>
      </c>
      <c r="C15294" s="81" t="s">
        <v>1161</v>
      </c>
      <c r="D15294" s="459">
        <v>1</v>
      </c>
      <c r="E15294" s="81"/>
    </row>
    <row r="15295" spans="1:5" x14ac:dyDescent="0.25">
      <c r="A15295" s="458">
        <v>44384</v>
      </c>
      <c r="B15295" s="81" t="s">
        <v>13</v>
      </c>
      <c r="C15295" s="81" t="s">
        <v>803</v>
      </c>
      <c r="D15295" s="459">
        <v>1</v>
      </c>
      <c r="E15295" s="81"/>
    </row>
    <row r="15296" spans="1:5" x14ac:dyDescent="0.25">
      <c r="A15296" s="458">
        <v>44384</v>
      </c>
      <c r="B15296" s="81" t="s">
        <v>13</v>
      </c>
      <c r="C15296" s="81" t="s">
        <v>13</v>
      </c>
      <c r="D15296" s="459">
        <v>15</v>
      </c>
      <c r="E15296" s="81"/>
    </row>
    <row r="15297" spans="1:5" x14ac:dyDescent="0.25">
      <c r="A15297" s="458">
        <v>44384</v>
      </c>
      <c r="B15297" s="81" t="s">
        <v>13</v>
      </c>
      <c r="C15297" s="81" t="s">
        <v>1166</v>
      </c>
      <c r="D15297" s="459">
        <v>1</v>
      </c>
      <c r="E15297" s="81"/>
    </row>
    <row r="15298" spans="1:5" x14ac:dyDescent="0.25">
      <c r="A15298" s="458">
        <v>44384</v>
      </c>
      <c r="B15298" s="81" t="s">
        <v>13</v>
      </c>
      <c r="C15298" s="81" t="s">
        <v>1165</v>
      </c>
      <c r="D15298" s="459">
        <v>9</v>
      </c>
      <c r="E15298" s="81"/>
    </row>
    <row r="15299" spans="1:5" x14ac:dyDescent="0.25">
      <c r="A15299" s="458">
        <v>44384</v>
      </c>
      <c r="B15299" s="81" t="s">
        <v>13</v>
      </c>
      <c r="C15299" s="81" t="s">
        <v>1167</v>
      </c>
      <c r="D15299" s="459">
        <v>6</v>
      </c>
      <c r="E15299" s="81"/>
    </row>
    <row r="15300" spans="1:5" x14ac:dyDescent="0.25">
      <c r="A15300" s="458">
        <v>44384</v>
      </c>
      <c r="B15300" s="81" t="s">
        <v>24</v>
      </c>
      <c r="C15300" s="81" t="s">
        <v>23</v>
      </c>
      <c r="D15300" s="459">
        <v>32</v>
      </c>
      <c r="E15300" s="81"/>
    </row>
    <row r="15301" spans="1:5" x14ac:dyDescent="0.25">
      <c r="A15301" s="458">
        <v>44384</v>
      </c>
      <c r="B15301" s="81" t="s">
        <v>24</v>
      </c>
      <c r="C15301" s="81" t="s">
        <v>24</v>
      </c>
      <c r="D15301" s="459">
        <v>10</v>
      </c>
      <c r="E15301" s="81"/>
    </row>
    <row r="15302" spans="1:5" x14ac:dyDescent="0.25">
      <c r="A15302" s="458">
        <v>44384</v>
      </c>
      <c r="B15302" s="81" t="s">
        <v>24</v>
      </c>
      <c r="C15302" s="81" t="s">
        <v>36</v>
      </c>
      <c r="D15302" s="459">
        <v>3</v>
      </c>
      <c r="E15302" s="81"/>
    </row>
    <row r="15303" spans="1:5" x14ac:dyDescent="0.25">
      <c r="A15303" s="458">
        <v>44384</v>
      </c>
      <c r="B15303" s="81" t="s">
        <v>47</v>
      </c>
      <c r="C15303" s="81" t="s">
        <v>47</v>
      </c>
      <c r="D15303" s="459">
        <v>13</v>
      </c>
      <c r="E15303" s="81"/>
    </row>
    <row r="15304" spans="1:5" x14ac:dyDescent="0.25">
      <c r="A15304" s="458">
        <v>44384</v>
      </c>
      <c r="B15304" s="81" t="s">
        <v>47</v>
      </c>
      <c r="C15304" s="81" t="s">
        <v>906</v>
      </c>
      <c r="D15304" s="459">
        <v>1</v>
      </c>
      <c r="E15304" s="81"/>
    </row>
    <row r="15305" spans="1:5" x14ac:dyDescent="0.25">
      <c r="A15305" s="458">
        <v>44384</v>
      </c>
      <c r="B15305" s="81" t="s">
        <v>48</v>
      </c>
      <c r="C15305" s="81" t="s">
        <v>1380</v>
      </c>
      <c r="D15305" s="459">
        <v>24</v>
      </c>
      <c r="E15305" s="81"/>
    </row>
    <row r="15306" spans="1:5" x14ac:dyDescent="0.25">
      <c r="A15306" s="458">
        <v>44384</v>
      </c>
      <c r="B15306" s="81" t="s">
        <v>7</v>
      </c>
      <c r="C15306" s="81" t="s">
        <v>1188</v>
      </c>
      <c r="D15306" s="459">
        <v>1</v>
      </c>
      <c r="E15306" s="81"/>
    </row>
    <row r="15307" spans="1:5" x14ac:dyDescent="0.25">
      <c r="A15307" s="458">
        <v>44384</v>
      </c>
      <c r="B15307" s="81" t="s">
        <v>7</v>
      </c>
      <c r="C15307" s="81" t="s">
        <v>1191</v>
      </c>
      <c r="D15307" s="459">
        <v>6</v>
      </c>
      <c r="E15307" s="81"/>
    </row>
    <row r="15308" spans="1:5" x14ac:dyDescent="0.25">
      <c r="A15308" s="458">
        <v>44384</v>
      </c>
      <c r="B15308" s="81" t="s">
        <v>7</v>
      </c>
      <c r="C15308" s="81" t="s">
        <v>7</v>
      </c>
      <c r="D15308" s="459">
        <v>52</v>
      </c>
      <c r="E15308" s="81"/>
    </row>
    <row r="15309" spans="1:5" x14ac:dyDescent="0.25">
      <c r="A15309" s="458">
        <v>44384</v>
      </c>
      <c r="B15309" s="81" t="s">
        <v>9</v>
      </c>
      <c r="C15309" s="81" t="s">
        <v>1196</v>
      </c>
      <c r="D15309" s="459">
        <v>2</v>
      </c>
      <c r="E15309" s="81"/>
    </row>
    <row r="15310" spans="1:5" x14ac:dyDescent="0.25">
      <c r="A15310" s="458">
        <v>44384</v>
      </c>
      <c r="B15310" s="81" t="s">
        <v>9</v>
      </c>
      <c r="C15310" s="81" t="s">
        <v>9</v>
      </c>
      <c r="D15310" s="459">
        <v>100</v>
      </c>
      <c r="E15310" s="81"/>
    </row>
    <row r="15311" spans="1:5" x14ac:dyDescent="0.25">
      <c r="A15311" s="458">
        <v>44384</v>
      </c>
      <c r="B15311" s="81" t="s">
        <v>9</v>
      </c>
      <c r="C15311" s="81" t="s">
        <v>17</v>
      </c>
      <c r="D15311" s="459">
        <v>3</v>
      </c>
      <c r="E15311" s="81"/>
    </row>
    <row r="15312" spans="1:5" x14ac:dyDescent="0.25">
      <c r="A15312" s="458">
        <v>44384</v>
      </c>
      <c r="B15312" s="81" t="s">
        <v>9</v>
      </c>
      <c r="C15312" s="81" t="s">
        <v>1202</v>
      </c>
      <c r="D15312" s="459">
        <v>2</v>
      </c>
      <c r="E15312" s="81"/>
    </row>
    <row r="15313" spans="1:5" x14ac:dyDescent="0.25">
      <c r="A15313" s="458">
        <v>44384</v>
      </c>
      <c r="B15313" s="81" t="s">
        <v>9</v>
      </c>
      <c r="C15313" s="81" t="s">
        <v>143</v>
      </c>
      <c r="D15313" s="459">
        <v>5</v>
      </c>
      <c r="E15313" s="81"/>
    </row>
    <row r="15314" spans="1:5" x14ac:dyDescent="0.25">
      <c r="A15314" s="458">
        <v>44384</v>
      </c>
      <c r="B15314" s="81" t="s">
        <v>15</v>
      </c>
      <c r="C15314" s="81" t="s">
        <v>1139</v>
      </c>
      <c r="D15314" s="459">
        <v>15</v>
      </c>
      <c r="E15314" s="81"/>
    </row>
    <row r="15315" spans="1:5" x14ac:dyDescent="0.25">
      <c r="A15315" s="458">
        <v>44384</v>
      </c>
      <c r="B15315" s="81" t="s">
        <v>11</v>
      </c>
      <c r="C15315" s="81" t="s">
        <v>64</v>
      </c>
      <c r="D15315" s="459">
        <v>1</v>
      </c>
      <c r="E15315" s="81"/>
    </row>
    <row r="15316" spans="1:5" x14ac:dyDescent="0.25">
      <c r="A15316" s="458">
        <v>44384</v>
      </c>
      <c r="B15316" s="81" t="s">
        <v>11</v>
      </c>
      <c r="C15316" s="81" t="s">
        <v>333</v>
      </c>
      <c r="D15316" s="459">
        <v>14</v>
      </c>
      <c r="E15316" s="81"/>
    </row>
    <row r="15317" spans="1:5" x14ac:dyDescent="0.25">
      <c r="A15317" s="458">
        <v>44384</v>
      </c>
      <c r="B15317" s="81" t="s">
        <v>11</v>
      </c>
      <c r="C15317" s="81" t="s">
        <v>141</v>
      </c>
      <c r="D15317" s="459">
        <v>1</v>
      </c>
      <c r="E15317" s="81"/>
    </row>
    <row r="15318" spans="1:5" x14ac:dyDescent="0.25">
      <c r="A15318" s="458">
        <v>44384</v>
      </c>
      <c r="B15318" s="81" t="s">
        <v>11</v>
      </c>
      <c r="C15318" s="81" t="s">
        <v>11</v>
      </c>
      <c r="D15318" s="459">
        <v>2</v>
      </c>
      <c r="E15318" s="81"/>
    </row>
    <row r="15319" spans="1:5" x14ac:dyDescent="0.25">
      <c r="A15319" s="458">
        <v>44384</v>
      </c>
      <c r="B15319" s="81" t="s">
        <v>11</v>
      </c>
      <c r="C15319" s="81" t="s">
        <v>133</v>
      </c>
      <c r="D15319" s="459">
        <v>7</v>
      </c>
      <c r="E15319" s="81"/>
    </row>
    <row r="15320" spans="1:5" x14ac:dyDescent="0.25">
      <c r="A15320" s="458">
        <v>44384</v>
      </c>
      <c r="B15320" s="81" t="s">
        <v>12</v>
      </c>
      <c r="C15320" s="81" t="s">
        <v>73</v>
      </c>
      <c r="D15320" s="459">
        <v>2</v>
      </c>
      <c r="E15320" s="81"/>
    </row>
    <row r="15321" spans="1:5" x14ac:dyDescent="0.25">
      <c r="A15321" s="458">
        <v>44384</v>
      </c>
      <c r="B15321" s="81" t="s">
        <v>12</v>
      </c>
      <c r="C15321" s="81" t="s">
        <v>12</v>
      </c>
      <c r="D15321" s="459">
        <v>23</v>
      </c>
      <c r="E15321" s="81"/>
    </row>
    <row r="15322" spans="1:5" x14ac:dyDescent="0.25">
      <c r="A15322" s="458">
        <v>44384</v>
      </c>
      <c r="B15322" s="81" t="s">
        <v>8</v>
      </c>
      <c r="C15322" s="81" t="s">
        <v>1226</v>
      </c>
      <c r="D15322" s="459">
        <v>6</v>
      </c>
      <c r="E15322" s="81"/>
    </row>
    <row r="15323" spans="1:5" x14ac:dyDescent="0.25">
      <c r="A15323" s="458">
        <v>44384</v>
      </c>
      <c r="B15323" s="81" t="s">
        <v>8</v>
      </c>
      <c r="C15323" s="81" t="s">
        <v>1228</v>
      </c>
      <c r="D15323" s="459">
        <v>2</v>
      </c>
      <c r="E15323" s="81"/>
    </row>
    <row r="15324" spans="1:5" x14ac:dyDescent="0.25">
      <c r="A15324" s="458">
        <v>44384</v>
      </c>
      <c r="B15324" s="81" t="s">
        <v>8</v>
      </c>
      <c r="C15324" s="81" t="s">
        <v>1232</v>
      </c>
      <c r="D15324" s="459">
        <v>10</v>
      </c>
      <c r="E15324" s="81"/>
    </row>
    <row r="15325" spans="1:5" x14ac:dyDescent="0.25">
      <c r="A15325" s="458">
        <v>44384</v>
      </c>
      <c r="B15325" s="81" t="s">
        <v>8</v>
      </c>
      <c r="C15325" s="81" t="s">
        <v>1234</v>
      </c>
      <c r="D15325" s="459">
        <v>1</v>
      </c>
      <c r="E15325" s="81"/>
    </row>
    <row r="15326" spans="1:5" x14ac:dyDescent="0.25">
      <c r="A15326" s="458">
        <v>44384</v>
      </c>
      <c r="B15326" s="81" t="s">
        <v>8</v>
      </c>
      <c r="C15326" s="81" t="s">
        <v>58</v>
      </c>
      <c r="D15326" s="459">
        <v>7</v>
      </c>
      <c r="E15326" s="81"/>
    </row>
    <row r="15327" spans="1:5" x14ac:dyDescent="0.25">
      <c r="A15327" s="458">
        <v>44384</v>
      </c>
      <c r="B15327" s="81" t="s">
        <v>8</v>
      </c>
      <c r="C15327" s="81" t="s">
        <v>140</v>
      </c>
      <c r="D15327" s="459">
        <v>4</v>
      </c>
      <c r="E15327" s="81"/>
    </row>
    <row r="15328" spans="1:5" x14ac:dyDescent="0.25">
      <c r="A15328" s="458">
        <v>44384</v>
      </c>
      <c r="B15328" s="81" t="s">
        <v>8</v>
      </c>
      <c r="C15328" s="81" t="s">
        <v>132</v>
      </c>
      <c r="D15328" s="459">
        <v>5</v>
      </c>
      <c r="E15328" s="81"/>
    </row>
    <row r="15329" spans="1:5" x14ac:dyDescent="0.25">
      <c r="A15329" s="458">
        <v>44384</v>
      </c>
      <c r="B15329" s="81" t="s">
        <v>8</v>
      </c>
      <c r="C15329" s="81" t="s">
        <v>907</v>
      </c>
      <c r="D15329" s="459">
        <v>1</v>
      </c>
      <c r="E15329" s="81"/>
    </row>
    <row r="15330" spans="1:5" x14ac:dyDescent="0.25">
      <c r="A15330" s="458">
        <v>44384</v>
      </c>
      <c r="B15330" s="81" t="s">
        <v>8</v>
      </c>
      <c r="C15330" s="81" t="s">
        <v>203</v>
      </c>
      <c r="D15330" s="459">
        <v>1</v>
      </c>
      <c r="E15330" s="81"/>
    </row>
    <row r="15331" spans="1:5" x14ac:dyDescent="0.25">
      <c r="A15331" s="458">
        <v>44384</v>
      </c>
      <c r="B15331" s="81" t="s">
        <v>8</v>
      </c>
      <c r="C15331" s="81" t="s">
        <v>40</v>
      </c>
      <c r="D15331" s="459">
        <v>9</v>
      </c>
      <c r="E15331" s="81"/>
    </row>
    <row r="15332" spans="1:5" x14ac:dyDescent="0.25">
      <c r="A15332" s="458">
        <v>44384</v>
      </c>
      <c r="B15332" s="81" t="s">
        <v>8</v>
      </c>
      <c r="C15332" s="81" t="s">
        <v>8</v>
      </c>
      <c r="D15332" s="459">
        <v>282</v>
      </c>
      <c r="E15332" s="81"/>
    </row>
    <row r="15333" spans="1:5" x14ac:dyDescent="0.25">
      <c r="A15333" s="458">
        <v>44384</v>
      </c>
      <c r="B15333" s="81" t="s">
        <v>8</v>
      </c>
      <c r="C15333" s="81" t="s">
        <v>1526</v>
      </c>
      <c r="D15333" s="459">
        <v>1</v>
      </c>
      <c r="E15333" s="81"/>
    </row>
    <row r="15334" spans="1:5" x14ac:dyDescent="0.25">
      <c r="A15334" s="458">
        <v>44384</v>
      </c>
      <c r="B15334" s="81" t="s">
        <v>8</v>
      </c>
      <c r="C15334" s="81" t="s">
        <v>31</v>
      </c>
      <c r="D15334" s="459">
        <v>29</v>
      </c>
      <c r="E15334" s="81"/>
    </row>
    <row r="15335" spans="1:5" x14ac:dyDescent="0.25">
      <c r="A15335" s="458">
        <v>44384</v>
      </c>
      <c r="B15335" s="81" t="s">
        <v>8</v>
      </c>
      <c r="C15335" s="81" t="s">
        <v>129</v>
      </c>
      <c r="D15335" s="459">
        <v>1</v>
      </c>
      <c r="E15335" s="81"/>
    </row>
    <row r="15336" spans="1:5" x14ac:dyDescent="0.25">
      <c r="A15336" s="458">
        <v>44384</v>
      </c>
      <c r="B15336" s="81" t="s">
        <v>8</v>
      </c>
      <c r="C15336" s="81" t="s">
        <v>79</v>
      </c>
      <c r="D15336" s="459">
        <v>1</v>
      </c>
      <c r="E15336" s="81"/>
    </row>
    <row r="15337" spans="1:5" x14ac:dyDescent="0.25">
      <c r="A15337" s="458">
        <v>44384</v>
      </c>
      <c r="B15337" s="81" t="s">
        <v>8</v>
      </c>
      <c r="C15337" s="81" t="s">
        <v>110</v>
      </c>
      <c r="D15337" s="459">
        <v>5</v>
      </c>
      <c r="E15337" s="81"/>
    </row>
    <row r="15338" spans="1:5" x14ac:dyDescent="0.25">
      <c r="A15338" s="458">
        <v>44384</v>
      </c>
      <c r="B15338" s="81" t="s">
        <v>8</v>
      </c>
      <c r="C15338" s="81" t="s">
        <v>345</v>
      </c>
      <c r="D15338" s="459">
        <v>1</v>
      </c>
      <c r="E15338" s="81"/>
    </row>
    <row r="15339" spans="1:5" x14ac:dyDescent="0.25">
      <c r="A15339" s="458">
        <v>44384</v>
      </c>
      <c r="B15339" s="81" t="s">
        <v>49</v>
      </c>
      <c r="C15339" s="81" t="s">
        <v>49</v>
      </c>
      <c r="D15339" s="459">
        <v>5</v>
      </c>
      <c r="E15339" s="81"/>
    </row>
    <row r="15340" spans="1:5" x14ac:dyDescent="0.25">
      <c r="A15340" s="458">
        <v>44384</v>
      </c>
      <c r="B15340" s="81" t="s">
        <v>50</v>
      </c>
      <c r="C15340" s="81" t="s">
        <v>1250</v>
      </c>
      <c r="D15340" s="459">
        <v>1</v>
      </c>
      <c r="E15340" s="81"/>
    </row>
    <row r="15341" spans="1:5" x14ac:dyDescent="0.25">
      <c r="A15341" s="458">
        <v>44384</v>
      </c>
      <c r="B15341" s="81" t="s">
        <v>50</v>
      </c>
      <c r="C15341" s="81" t="s">
        <v>1140</v>
      </c>
      <c r="D15341" s="459">
        <v>14</v>
      </c>
      <c r="E15341" s="81"/>
    </row>
    <row r="15342" spans="1:5" x14ac:dyDescent="0.25">
      <c r="A15342" s="458">
        <v>44384</v>
      </c>
      <c r="B15342" s="81" t="s">
        <v>50</v>
      </c>
      <c r="C15342" s="116" t="s">
        <v>365</v>
      </c>
      <c r="D15342" s="459">
        <v>10</v>
      </c>
      <c r="E15342" s="81"/>
    </row>
    <row r="15343" spans="1:5" x14ac:dyDescent="0.25">
      <c r="A15343" s="458">
        <v>44384</v>
      </c>
      <c r="B15343" s="81" t="s">
        <v>27</v>
      </c>
      <c r="C15343" s="81" t="s">
        <v>139</v>
      </c>
      <c r="D15343" s="459">
        <v>10</v>
      </c>
      <c r="E15343" s="81"/>
    </row>
    <row r="15344" spans="1:5" x14ac:dyDescent="0.25">
      <c r="A15344" s="458">
        <v>44384</v>
      </c>
      <c r="B15344" s="81" t="s">
        <v>27</v>
      </c>
      <c r="C15344" s="81" t="s">
        <v>233</v>
      </c>
      <c r="D15344" s="459">
        <v>3</v>
      </c>
      <c r="E15344" s="81"/>
    </row>
    <row r="15345" spans="1:5" x14ac:dyDescent="0.25">
      <c r="A15345" s="458">
        <v>44384</v>
      </c>
      <c r="B15345" s="81" t="s">
        <v>27</v>
      </c>
      <c r="C15345" s="81" t="s">
        <v>1254</v>
      </c>
      <c r="D15345" s="459">
        <v>1</v>
      </c>
      <c r="E15345" s="81"/>
    </row>
    <row r="15346" spans="1:5" x14ac:dyDescent="0.25">
      <c r="A15346" s="458">
        <v>44384</v>
      </c>
      <c r="B15346" s="81" t="s">
        <v>27</v>
      </c>
      <c r="C15346" s="116" t="s">
        <v>43</v>
      </c>
      <c r="D15346" s="459">
        <v>76</v>
      </c>
      <c r="E15346" s="81"/>
    </row>
    <row r="15347" spans="1:5" x14ac:dyDescent="0.25">
      <c r="A15347" s="458">
        <v>44384</v>
      </c>
      <c r="B15347" s="81" t="s">
        <v>27</v>
      </c>
      <c r="C15347" s="81" t="s">
        <v>921</v>
      </c>
      <c r="D15347" s="459">
        <v>1</v>
      </c>
      <c r="E15347" s="81"/>
    </row>
    <row r="15348" spans="1:5" x14ac:dyDescent="0.25">
      <c r="A15348" s="458">
        <v>44384</v>
      </c>
      <c r="B15348" s="81" t="s">
        <v>27</v>
      </c>
      <c r="C15348" s="81" t="s">
        <v>707</v>
      </c>
      <c r="D15348" s="459">
        <v>10</v>
      </c>
      <c r="E15348" s="81"/>
    </row>
    <row r="15349" spans="1:5" x14ac:dyDescent="0.25">
      <c r="A15349" s="458">
        <v>44384</v>
      </c>
      <c r="B15349" s="81" t="s">
        <v>51</v>
      </c>
      <c r="C15349" s="81" t="s">
        <v>677</v>
      </c>
      <c r="D15349" s="459">
        <v>2</v>
      </c>
      <c r="E15349" s="81"/>
    </row>
    <row r="15350" spans="1:5" x14ac:dyDescent="0.25">
      <c r="A15350" s="458">
        <v>44384</v>
      </c>
      <c r="B15350" s="81" t="s">
        <v>51</v>
      </c>
      <c r="C15350" s="81" t="s">
        <v>51</v>
      </c>
      <c r="D15350" s="459">
        <v>27</v>
      </c>
      <c r="E15350" s="81"/>
    </row>
    <row r="15351" spans="1:5" x14ac:dyDescent="0.25">
      <c r="A15351" s="458">
        <v>44384</v>
      </c>
      <c r="B15351" s="81" t="s">
        <v>10</v>
      </c>
      <c r="C15351" s="81" t="s">
        <v>340</v>
      </c>
      <c r="D15351" s="459">
        <v>5</v>
      </c>
      <c r="E15351" s="81"/>
    </row>
    <row r="15352" spans="1:5" x14ac:dyDescent="0.25">
      <c r="A15352" s="458">
        <v>44384</v>
      </c>
      <c r="B15352" s="81" t="s">
        <v>10</v>
      </c>
      <c r="C15352" s="81" t="s">
        <v>10</v>
      </c>
      <c r="D15352" s="459">
        <v>16</v>
      </c>
      <c r="E15352" s="81"/>
    </row>
    <row r="15353" spans="1:5" x14ac:dyDescent="0.25">
      <c r="A15353" s="458">
        <v>44385</v>
      </c>
      <c r="B15353" s="81" t="s">
        <v>14</v>
      </c>
      <c r="C15353" s="81" t="s">
        <v>14</v>
      </c>
      <c r="D15353" s="459">
        <v>8</v>
      </c>
      <c r="E15353" s="81"/>
    </row>
    <row r="15354" spans="1:5" x14ac:dyDescent="0.25">
      <c r="A15354" s="458">
        <v>44385</v>
      </c>
      <c r="B15354" s="81" t="s">
        <v>14</v>
      </c>
      <c r="C15354" s="81" t="s">
        <v>1043</v>
      </c>
      <c r="D15354" s="459">
        <v>1</v>
      </c>
      <c r="E15354" s="81"/>
    </row>
    <row r="15355" spans="1:5" x14ac:dyDescent="0.25">
      <c r="A15355" s="458">
        <v>44385</v>
      </c>
      <c r="B15355" s="81" t="s">
        <v>14</v>
      </c>
      <c r="C15355" s="81" t="s">
        <v>16</v>
      </c>
      <c r="D15355" s="459">
        <v>8</v>
      </c>
      <c r="E15355" s="81"/>
    </row>
    <row r="15356" spans="1:5" x14ac:dyDescent="0.25">
      <c r="A15356" s="458">
        <v>44385</v>
      </c>
      <c r="B15356" s="81" t="s">
        <v>14</v>
      </c>
      <c r="C15356" s="81" t="s">
        <v>794</v>
      </c>
      <c r="D15356" s="459">
        <v>1</v>
      </c>
      <c r="E15356" s="81"/>
    </row>
    <row r="15357" spans="1:5" x14ac:dyDescent="0.25">
      <c r="A15357" s="458">
        <v>44385</v>
      </c>
      <c r="B15357" s="81" t="s">
        <v>14</v>
      </c>
      <c r="C15357" s="81" t="s">
        <v>84</v>
      </c>
      <c r="D15357" s="459">
        <v>21</v>
      </c>
      <c r="E15357" s="81"/>
    </row>
    <row r="15358" spans="1:5" x14ac:dyDescent="0.25">
      <c r="A15358" s="458">
        <v>44385</v>
      </c>
      <c r="B15358" s="81" t="s">
        <v>20</v>
      </c>
      <c r="C15358" s="81" t="s">
        <v>1151</v>
      </c>
      <c r="D15358" s="459">
        <v>6</v>
      </c>
      <c r="E15358" s="81"/>
    </row>
    <row r="15359" spans="1:5" x14ac:dyDescent="0.25">
      <c r="A15359" s="458">
        <v>44385</v>
      </c>
      <c r="B15359" s="81" t="s">
        <v>20</v>
      </c>
      <c r="C15359" s="81" t="s">
        <v>1152</v>
      </c>
      <c r="D15359" s="459">
        <v>1</v>
      </c>
      <c r="E15359" s="81"/>
    </row>
    <row r="15360" spans="1:5" x14ac:dyDescent="0.25">
      <c r="A15360" s="458">
        <v>44385</v>
      </c>
      <c r="B15360" s="81" t="s">
        <v>20</v>
      </c>
      <c r="C15360" s="81" t="s">
        <v>20</v>
      </c>
      <c r="D15360" s="459">
        <v>66</v>
      </c>
      <c r="E15360" s="81"/>
    </row>
    <row r="15361" spans="1:5" x14ac:dyDescent="0.25">
      <c r="A15361" s="458">
        <v>44385</v>
      </c>
      <c r="B15361" s="81" t="s">
        <v>20</v>
      </c>
      <c r="C15361" s="81" t="s">
        <v>909</v>
      </c>
      <c r="D15361" s="459">
        <v>1</v>
      </c>
      <c r="E15361" s="81"/>
    </row>
    <row r="15362" spans="1:5" x14ac:dyDescent="0.25">
      <c r="A15362" s="458">
        <v>44385</v>
      </c>
      <c r="B15362" s="81" t="s">
        <v>20</v>
      </c>
      <c r="C15362" s="81" t="s">
        <v>648</v>
      </c>
      <c r="D15362" s="459">
        <v>3</v>
      </c>
      <c r="E15362" s="81"/>
    </row>
    <row r="15363" spans="1:5" x14ac:dyDescent="0.25">
      <c r="A15363" s="458">
        <v>44385</v>
      </c>
      <c r="B15363" s="81" t="s">
        <v>13</v>
      </c>
      <c r="C15363" s="81" t="s">
        <v>1162</v>
      </c>
      <c r="D15363" s="459">
        <v>1</v>
      </c>
      <c r="E15363" s="81"/>
    </row>
    <row r="15364" spans="1:5" x14ac:dyDescent="0.25">
      <c r="A15364" s="458">
        <v>44385</v>
      </c>
      <c r="B15364" s="81" t="s">
        <v>13</v>
      </c>
      <c r="C15364" s="81" t="s">
        <v>13</v>
      </c>
      <c r="D15364" s="459">
        <v>9</v>
      </c>
      <c r="E15364" s="81"/>
    </row>
    <row r="15365" spans="1:5" x14ac:dyDescent="0.25">
      <c r="A15365" s="458">
        <v>44385</v>
      </c>
      <c r="B15365" s="81" t="s">
        <v>13</v>
      </c>
      <c r="C15365" s="81" t="s">
        <v>1165</v>
      </c>
      <c r="D15365" s="459">
        <v>3</v>
      </c>
      <c r="E15365" s="81"/>
    </row>
    <row r="15366" spans="1:5" x14ac:dyDescent="0.25">
      <c r="A15366" s="458">
        <v>44385</v>
      </c>
      <c r="B15366" s="81" t="s">
        <v>13</v>
      </c>
      <c r="C15366" s="81" t="s">
        <v>1167</v>
      </c>
      <c r="D15366" s="459">
        <v>2</v>
      </c>
      <c r="E15366" s="81"/>
    </row>
    <row r="15367" spans="1:5" x14ac:dyDescent="0.25">
      <c r="A15367" s="458">
        <v>44385</v>
      </c>
      <c r="B15367" s="81" t="s">
        <v>24</v>
      </c>
      <c r="C15367" s="81" t="s">
        <v>23</v>
      </c>
      <c r="D15367" s="459">
        <v>35</v>
      </c>
      <c r="E15367" s="81"/>
    </row>
    <row r="15368" spans="1:5" x14ac:dyDescent="0.25">
      <c r="A15368" s="458">
        <v>44385</v>
      </c>
      <c r="B15368" s="81" t="s">
        <v>24</v>
      </c>
      <c r="C15368" s="81" t="s">
        <v>24</v>
      </c>
      <c r="D15368" s="459">
        <v>10</v>
      </c>
      <c r="E15368" s="81"/>
    </row>
    <row r="15369" spans="1:5" x14ac:dyDescent="0.25">
      <c r="A15369" s="458">
        <v>44385</v>
      </c>
      <c r="B15369" s="81" t="s">
        <v>24</v>
      </c>
      <c r="C15369" s="81" t="s">
        <v>653</v>
      </c>
      <c r="D15369" s="459">
        <v>1</v>
      </c>
      <c r="E15369" s="81"/>
    </row>
    <row r="15370" spans="1:5" x14ac:dyDescent="0.25">
      <c r="A15370" s="458">
        <v>44385</v>
      </c>
      <c r="B15370" s="81" t="s">
        <v>24</v>
      </c>
      <c r="C15370" s="81" t="s">
        <v>37</v>
      </c>
      <c r="D15370" s="459">
        <v>1</v>
      </c>
      <c r="E15370" s="81"/>
    </row>
    <row r="15371" spans="1:5" x14ac:dyDescent="0.25">
      <c r="A15371" s="458">
        <v>44385</v>
      </c>
      <c r="B15371" s="81" t="s">
        <v>24</v>
      </c>
      <c r="C15371" s="81" t="s">
        <v>36</v>
      </c>
      <c r="D15371" s="459">
        <v>1</v>
      </c>
      <c r="E15371" s="81"/>
    </row>
    <row r="15372" spans="1:5" x14ac:dyDescent="0.25">
      <c r="A15372" s="458">
        <v>44385</v>
      </c>
      <c r="B15372" s="81" t="s">
        <v>47</v>
      </c>
      <c r="C15372" s="81" t="s">
        <v>47</v>
      </c>
      <c r="D15372" s="459">
        <v>11</v>
      </c>
      <c r="E15372" s="81"/>
    </row>
    <row r="15373" spans="1:5" x14ac:dyDescent="0.25">
      <c r="A15373" s="458">
        <v>44385</v>
      </c>
      <c r="B15373" s="81" t="s">
        <v>48</v>
      </c>
      <c r="C15373" s="81" t="s">
        <v>1380</v>
      </c>
      <c r="D15373" s="459">
        <v>7</v>
      </c>
      <c r="E15373" s="81"/>
    </row>
    <row r="15374" spans="1:5" x14ac:dyDescent="0.25">
      <c r="A15374" s="458">
        <v>44385</v>
      </c>
      <c r="B15374" s="81" t="s">
        <v>7</v>
      </c>
      <c r="C15374" s="81" t="s">
        <v>1191</v>
      </c>
      <c r="D15374" s="459">
        <v>2</v>
      </c>
      <c r="E15374" s="81"/>
    </row>
    <row r="15375" spans="1:5" x14ac:dyDescent="0.25">
      <c r="A15375" s="458">
        <v>44385</v>
      </c>
      <c r="B15375" s="81" t="s">
        <v>7</v>
      </c>
      <c r="C15375" s="81" t="s">
        <v>7</v>
      </c>
      <c r="D15375" s="459">
        <v>43</v>
      </c>
      <c r="E15375" s="81"/>
    </row>
    <row r="15376" spans="1:5" x14ac:dyDescent="0.25">
      <c r="A15376" s="458">
        <v>44385</v>
      </c>
      <c r="B15376" s="81" t="s">
        <v>9</v>
      </c>
      <c r="C15376" s="81" t="s">
        <v>9</v>
      </c>
      <c r="D15376" s="459">
        <v>123</v>
      </c>
      <c r="E15376" s="81"/>
    </row>
    <row r="15377" spans="1:5" x14ac:dyDescent="0.25">
      <c r="A15377" s="458">
        <v>44385</v>
      </c>
      <c r="B15377" s="81" t="s">
        <v>9</v>
      </c>
      <c r="C15377" s="81" t="s">
        <v>17</v>
      </c>
      <c r="D15377" s="459">
        <v>8</v>
      </c>
      <c r="E15377" s="81"/>
    </row>
    <row r="15378" spans="1:5" x14ac:dyDescent="0.25">
      <c r="A15378" s="458">
        <v>44385</v>
      </c>
      <c r="B15378" s="81" t="s">
        <v>9</v>
      </c>
      <c r="C15378" s="81" t="s">
        <v>933</v>
      </c>
      <c r="D15378" s="459">
        <v>1</v>
      </c>
      <c r="E15378" s="81"/>
    </row>
    <row r="15379" spans="1:5" x14ac:dyDescent="0.25">
      <c r="A15379" s="458">
        <v>44385</v>
      </c>
      <c r="B15379" s="81" t="s">
        <v>9</v>
      </c>
      <c r="C15379" s="81" t="s">
        <v>1202</v>
      </c>
      <c r="D15379" s="459">
        <v>7</v>
      </c>
      <c r="E15379" s="81"/>
    </row>
    <row r="15380" spans="1:5" x14ac:dyDescent="0.25">
      <c r="A15380" s="458">
        <v>44385</v>
      </c>
      <c r="B15380" s="81" t="s">
        <v>9</v>
      </c>
      <c r="C15380" s="81" t="s">
        <v>143</v>
      </c>
      <c r="D15380" s="459">
        <v>16</v>
      </c>
      <c r="E15380" s="81"/>
    </row>
    <row r="15381" spans="1:5" x14ac:dyDescent="0.25">
      <c r="A15381" s="458">
        <v>44385</v>
      </c>
      <c r="B15381" s="81" t="s">
        <v>15</v>
      </c>
      <c r="C15381" s="81" t="s">
        <v>1139</v>
      </c>
      <c r="D15381" s="459">
        <v>8</v>
      </c>
      <c r="E15381" s="81"/>
    </row>
    <row r="15382" spans="1:5" x14ac:dyDescent="0.25">
      <c r="A15382" s="458">
        <v>44385</v>
      </c>
      <c r="B15382" s="81" t="s">
        <v>15</v>
      </c>
      <c r="C15382" s="81" t="s">
        <v>283</v>
      </c>
      <c r="D15382" s="459">
        <v>4</v>
      </c>
      <c r="E15382" s="81"/>
    </row>
    <row r="15383" spans="1:5" x14ac:dyDescent="0.25">
      <c r="A15383" s="458">
        <v>44385</v>
      </c>
      <c r="B15383" s="81" t="s">
        <v>11</v>
      </c>
      <c r="C15383" s="81" t="s">
        <v>333</v>
      </c>
      <c r="D15383" s="459">
        <v>9</v>
      </c>
      <c r="E15383" s="81"/>
    </row>
    <row r="15384" spans="1:5" x14ac:dyDescent="0.25">
      <c r="A15384" s="458">
        <v>44385</v>
      </c>
      <c r="B15384" s="81" t="s">
        <v>11</v>
      </c>
      <c r="C15384" s="81" t="s">
        <v>141</v>
      </c>
      <c r="D15384" s="459">
        <v>1</v>
      </c>
      <c r="E15384" s="81"/>
    </row>
    <row r="15385" spans="1:5" x14ac:dyDescent="0.25">
      <c r="A15385" s="458">
        <v>44385</v>
      </c>
      <c r="B15385" s="81" t="s">
        <v>11</v>
      </c>
      <c r="C15385" s="81" t="s">
        <v>11</v>
      </c>
      <c r="D15385" s="459">
        <v>7</v>
      </c>
      <c r="E15385" s="81"/>
    </row>
    <row r="15386" spans="1:5" x14ac:dyDescent="0.25">
      <c r="A15386" s="458">
        <v>44385</v>
      </c>
      <c r="B15386" s="81" t="s">
        <v>11</v>
      </c>
      <c r="C15386" s="81" t="s">
        <v>1019</v>
      </c>
      <c r="D15386" s="459">
        <v>3</v>
      </c>
      <c r="E15386" s="81"/>
    </row>
    <row r="15387" spans="1:5" x14ac:dyDescent="0.25">
      <c r="A15387" s="458">
        <v>44385</v>
      </c>
      <c r="B15387" s="81" t="s">
        <v>11</v>
      </c>
      <c r="C15387" s="81" t="s">
        <v>133</v>
      </c>
      <c r="D15387" s="459">
        <v>24</v>
      </c>
      <c r="E15387" s="81"/>
    </row>
    <row r="15388" spans="1:5" x14ac:dyDescent="0.25">
      <c r="A15388" s="458">
        <v>44385</v>
      </c>
      <c r="B15388" s="81" t="s">
        <v>11</v>
      </c>
      <c r="C15388" s="81" t="s">
        <v>1024</v>
      </c>
      <c r="D15388" s="459">
        <v>1</v>
      </c>
      <c r="E15388" s="81"/>
    </row>
    <row r="15389" spans="1:5" x14ac:dyDescent="0.25">
      <c r="A15389" s="458">
        <v>44385</v>
      </c>
      <c r="B15389" s="81" t="s">
        <v>12</v>
      </c>
      <c r="C15389" s="81" t="s">
        <v>73</v>
      </c>
      <c r="D15389" s="459">
        <v>1</v>
      </c>
      <c r="E15389" s="81"/>
    </row>
    <row r="15390" spans="1:5" x14ac:dyDescent="0.25">
      <c r="A15390" s="458">
        <v>44385</v>
      </c>
      <c r="B15390" s="81" t="s">
        <v>12</v>
      </c>
      <c r="C15390" s="81" t="s">
        <v>937</v>
      </c>
      <c r="D15390" s="459">
        <v>1</v>
      </c>
      <c r="E15390" s="81"/>
    </row>
    <row r="15391" spans="1:5" x14ac:dyDescent="0.25">
      <c r="A15391" s="458">
        <v>44385</v>
      </c>
      <c r="B15391" s="81" t="s">
        <v>12</v>
      </c>
      <c r="C15391" s="81" t="s">
        <v>1498</v>
      </c>
      <c r="D15391" s="459">
        <v>1</v>
      </c>
      <c r="E15391" s="81"/>
    </row>
    <row r="15392" spans="1:5" x14ac:dyDescent="0.25">
      <c r="A15392" s="458">
        <v>44385</v>
      </c>
      <c r="B15392" s="81" t="s">
        <v>12</v>
      </c>
      <c r="C15392" s="81" t="s">
        <v>1223</v>
      </c>
      <c r="D15392" s="459">
        <v>3</v>
      </c>
      <c r="E15392" s="81"/>
    </row>
    <row r="15393" spans="1:5" x14ac:dyDescent="0.25">
      <c r="A15393" s="458">
        <v>44385</v>
      </c>
      <c r="B15393" s="81" t="s">
        <v>12</v>
      </c>
      <c r="C15393" s="81" t="s">
        <v>1224</v>
      </c>
      <c r="D15393" s="459">
        <v>1</v>
      </c>
      <c r="E15393" s="81"/>
    </row>
    <row r="15394" spans="1:5" x14ac:dyDescent="0.25">
      <c r="A15394" s="458">
        <v>44385</v>
      </c>
      <c r="B15394" s="81" t="s">
        <v>12</v>
      </c>
      <c r="C15394" s="81" t="s">
        <v>12</v>
      </c>
      <c r="D15394" s="459">
        <v>10</v>
      </c>
      <c r="E15394" s="81"/>
    </row>
    <row r="15395" spans="1:5" x14ac:dyDescent="0.25">
      <c r="A15395" s="458">
        <v>44385</v>
      </c>
      <c r="B15395" s="81" t="s">
        <v>8</v>
      </c>
      <c r="C15395" s="81" t="s">
        <v>72</v>
      </c>
      <c r="D15395" s="459">
        <v>3</v>
      </c>
      <c r="E15395" s="81"/>
    </row>
    <row r="15396" spans="1:5" x14ac:dyDescent="0.25">
      <c r="A15396" s="458">
        <v>44385</v>
      </c>
      <c r="B15396" s="81" t="s">
        <v>8</v>
      </c>
      <c r="C15396" s="81" t="s">
        <v>1232</v>
      </c>
      <c r="D15396" s="459">
        <v>7</v>
      </c>
      <c r="E15396" s="81"/>
    </row>
    <row r="15397" spans="1:5" x14ac:dyDescent="0.25">
      <c r="A15397" s="458">
        <v>44385</v>
      </c>
      <c r="B15397" s="81" t="s">
        <v>8</v>
      </c>
      <c r="C15397" s="81" t="s">
        <v>58</v>
      </c>
      <c r="D15397" s="459">
        <v>5</v>
      </c>
      <c r="E15397" s="81"/>
    </row>
    <row r="15398" spans="1:5" x14ac:dyDescent="0.25">
      <c r="A15398" s="458">
        <v>44385</v>
      </c>
      <c r="B15398" s="81" t="s">
        <v>8</v>
      </c>
      <c r="C15398" s="81" t="s">
        <v>140</v>
      </c>
      <c r="D15398" s="459">
        <v>4</v>
      </c>
      <c r="E15398" s="81"/>
    </row>
    <row r="15399" spans="1:5" x14ac:dyDescent="0.25">
      <c r="A15399" s="458">
        <v>44385</v>
      </c>
      <c r="B15399" s="81" t="s">
        <v>8</v>
      </c>
      <c r="C15399" s="81" t="s">
        <v>132</v>
      </c>
      <c r="D15399" s="459">
        <v>3</v>
      </c>
      <c r="E15399" s="81"/>
    </row>
    <row r="15400" spans="1:5" x14ac:dyDescent="0.25">
      <c r="A15400" s="458">
        <v>44385</v>
      </c>
      <c r="B15400" s="81" t="s">
        <v>8</v>
      </c>
      <c r="C15400" s="81" t="s">
        <v>203</v>
      </c>
      <c r="D15400" s="459">
        <v>6</v>
      </c>
      <c r="E15400" s="81"/>
    </row>
    <row r="15401" spans="1:5" x14ac:dyDescent="0.25">
      <c r="A15401" s="458">
        <v>44385</v>
      </c>
      <c r="B15401" s="81" t="s">
        <v>8</v>
      </c>
      <c r="C15401" s="81" t="s">
        <v>40</v>
      </c>
      <c r="D15401" s="459">
        <v>6</v>
      </c>
      <c r="E15401" s="81"/>
    </row>
    <row r="15402" spans="1:5" x14ac:dyDescent="0.25">
      <c r="A15402" s="458">
        <v>44385</v>
      </c>
      <c r="B15402" s="81" t="s">
        <v>8</v>
      </c>
      <c r="C15402" s="81" t="s">
        <v>8</v>
      </c>
      <c r="D15402" s="459">
        <v>160</v>
      </c>
      <c r="E15402" s="81"/>
    </row>
    <row r="15403" spans="1:5" x14ac:dyDescent="0.25">
      <c r="A15403" s="458">
        <v>44385</v>
      </c>
      <c r="B15403" s="81" t="s">
        <v>8</v>
      </c>
      <c r="C15403" s="81" t="s">
        <v>185</v>
      </c>
      <c r="D15403" s="459">
        <v>1</v>
      </c>
      <c r="E15403" s="81"/>
    </row>
    <row r="15404" spans="1:5" x14ac:dyDescent="0.25">
      <c r="A15404" s="458">
        <v>44385</v>
      </c>
      <c r="B15404" s="81" t="s">
        <v>8</v>
      </c>
      <c r="C15404" s="81" t="s">
        <v>31</v>
      </c>
      <c r="D15404" s="459">
        <v>10</v>
      </c>
      <c r="E15404" s="81"/>
    </row>
    <row r="15405" spans="1:5" x14ac:dyDescent="0.25">
      <c r="A15405" s="458">
        <v>44385</v>
      </c>
      <c r="B15405" s="81" t="s">
        <v>8</v>
      </c>
      <c r="C15405" s="81" t="s">
        <v>592</v>
      </c>
      <c r="D15405" s="459">
        <v>1</v>
      </c>
      <c r="E15405" s="81"/>
    </row>
    <row r="15406" spans="1:5" x14ac:dyDescent="0.25">
      <c r="A15406" s="458">
        <v>44385</v>
      </c>
      <c r="B15406" s="81" t="s">
        <v>8</v>
      </c>
      <c r="C15406" s="81" t="s">
        <v>110</v>
      </c>
      <c r="D15406" s="459">
        <v>5</v>
      </c>
      <c r="E15406" s="81"/>
    </row>
    <row r="15407" spans="1:5" x14ac:dyDescent="0.25">
      <c r="A15407" s="458">
        <v>44385</v>
      </c>
      <c r="B15407" s="81" t="s">
        <v>49</v>
      </c>
      <c r="C15407" s="81" t="s">
        <v>49</v>
      </c>
      <c r="D15407" s="459">
        <v>7</v>
      </c>
      <c r="E15407" s="81"/>
    </row>
    <row r="15408" spans="1:5" x14ac:dyDescent="0.25">
      <c r="A15408" s="458">
        <v>44385</v>
      </c>
      <c r="B15408" s="81" t="s">
        <v>50</v>
      </c>
      <c r="C15408" s="81" t="s">
        <v>1250</v>
      </c>
      <c r="D15408" s="459">
        <v>2</v>
      </c>
      <c r="E15408" s="81"/>
    </row>
    <row r="15409" spans="1:5" x14ac:dyDescent="0.25">
      <c r="A15409" s="458">
        <v>44385</v>
      </c>
      <c r="B15409" s="81" t="s">
        <v>50</v>
      </c>
      <c r="C15409" s="81" t="s">
        <v>805</v>
      </c>
      <c r="D15409" s="459">
        <v>1</v>
      </c>
      <c r="E15409" s="81"/>
    </row>
    <row r="15410" spans="1:5" x14ac:dyDescent="0.25">
      <c r="A15410" s="458">
        <v>44385</v>
      </c>
      <c r="B15410" s="81" t="s">
        <v>50</v>
      </c>
      <c r="C15410" s="81" t="s">
        <v>1140</v>
      </c>
      <c r="D15410" s="459">
        <v>3</v>
      </c>
      <c r="E15410" s="81"/>
    </row>
    <row r="15411" spans="1:5" x14ac:dyDescent="0.25">
      <c r="A15411" s="458">
        <v>44385</v>
      </c>
      <c r="B15411" s="81" t="s">
        <v>50</v>
      </c>
      <c r="C15411" s="116" t="s">
        <v>365</v>
      </c>
      <c r="D15411" s="459">
        <v>14</v>
      </c>
      <c r="E15411" s="81"/>
    </row>
    <row r="15412" spans="1:5" x14ac:dyDescent="0.25">
      <c r="A15412" s="458">
        <v>44385</v>
      </c>
      <c r="B15412" s="81" t="s">
        <v>27</v>
      </c>
      <c r="C15412" s="81" t="s">
        <v>139</v>
      </c>
      <c r="D15412" s="459">
        <v>2</v>
      </c>
      <c r="E15412" s="81"/>
    </row>
    <row r="15413" spans="1:5" x14ac:dyDescent="0.25">
      <c r="A15413" s="458">
        <v>44385</v>
      </c>
      <c r="B15413" s="81" t="s">
        <v>27</v>
      </c>
      <c r="C15413" s="81" t="s">
        <v>1254</v>
      </c>
      <c r="D15413" s="459">
        <v>1</v>
      </c>
      <c r="E15413" s="81"/>
    </row>
    <row r="15414" spans="1:5" x14ac:dyDescent="0.25">
      <c r="A15414" s="458">
        <v>44385</v>
      </c>
      <c r="B15414" s="81" t="s">
        <v>27</v>
      </c>
      <c r="C15414" s="116" t="s">
        <v>43</v>
      </c>
      <c r="D15414" s="459">
        <v>33</v>
      </c>
      <c r="E15414" s="81"/>
    </row>
    <row r="15415" spans="1:5" x14ac:dyDescent="0.25">
      <c r="A15415" s="458">
        <v>44385</v>
      </c>
      <c r="B15415" s="81" t="s">
        <v>51</v>
      </c>
      <c r="C15415" s="81" t="s">
        <v>697</v>
      </c>
      <c r="D15415" s="459">
        <v>1</v>
      </c>
      <c r="E15415" s="81"/>
    </row>
    <row r="15416" spans="1:5" x14ac:dyDescent="0.25">
      <c r="A15416" s="458">
        <v>44385</v>
      </c>
      <c r="B15416" s="81" t="s">
        <v>51</v>
      </c>
      <c r="C15416" s="81" t="s">
        <v>51</v>
      </c>
      <c r="D15416" s="459">
        <v>6</v>
      </c>
      <c r="E15416" s="81"/>
    </row>
    <row r="15417" spans="1:5" x14ac:dyDescent="0.25">
      <c r="A15417" s="458">
        <v>44385</v>
      </c>
      <c r="B15417" s="81" t="s">
        <v>10</v>
      </c>
      <c r="C15417" s="81" t="s">
        <v>1027</v>
      </c>
      <c r="D15417" s="459">
        <v>1</v>
      </c>
      <c r="E15417" s="81"/>
    </row>
    <row r="15418" spans="1:5" x14ac:dyDescent="0.25">
      <c r="A15418" s="458">
        <v>44385</v>
      </c>
      <c r="B15418" s="81" t="s">
        <v>10</v>
      </c>
      <c r="C15418" s="81" t="s">
        <v>1021</v>
      </c>
      <c r="D15418" s="459">
        <v>1</v>
      </c>
      <c r="E15418" s="81"/>
    </row>
    <row r="15419" spans="1:5" x14ac:dyDescent="0.25">
      <c r="A15419" s="458">
        <v>44385</v>
      </c>
      <c r="B15419" s="81" t="s">
        <v>10</v>
      </c>
      <c r="C15419" s="81" t="s">
        <v>340</v>
      </c>
      <c r="D15419" s="459">
        <v>2</v>
      </c>
      <c r="E15419" s="81"/>
    </row>
    <row r="15420" spans="1:5" x14ac:dyDescent="0.25">
      <c r="A15420" s="458">
        <v>44385</v>
      </c>
      <c r="B15420" s="81" t="s">
        <v>10</v>
      </c>
      <c r="C15420" s="81" t="s">
        <v>10</v>
      </c>
      <c r="D15420" s="459">
        <v>17</v>
      </c>
      <c r="E15420" s="81"/>
    </row>
    <row r="15421" spans="1:5" x14ac:dyDescent="0.25">
      <c r="A15421" s="458">
        <v>44386</v>
      </c>
      <c r="B15421" s="81" t="s">
        <v>14</v>
      </c>
      <c r="C15421" s="81" t="s">
        <v>14</v>
      </c>
      <c r="D15421" s="459">
        <v>16</v>
      </c>
      <c r="E15421" s="81"/>
    </row>
    <row r="15422" spans="1:5" x14ac:dyDescent="0.25">
      <c r="A15422" s="458">
        <v>44386</v>
      </c>
      <c r="B15422" s="81" t="s">
        <v>14</v>
      </c>
      <c r="C15422" s="81" t="s">
        <v>16</v>
      </c>
      <c r="D15422" s="459">
        <v>12</v>
      </c>
      <c r="E15422" s="81"/>
    </row>
    <row r="15423" spans="1:5" x14ac:dyDescent="0.25">
      <c r="A15423" s="458">
        <v>44386</v>
      </c>
      <c r="B15423" s="81" t="s">
        <v>14</v>
      </c>
      <c r="C15423" s="81" t="s">
        <v>84</v>
      </c>
      <c r="D15423" s="459">
        <v>5</v>
      </c>
      <c r="E15423" s="81"/>
    </row>
    <row r="15424" spans="1:5" x14ac:dyDescent="0.25">
      <c r="A15424" s="458">
        <v>44386</v>
      </c>
      <c r="B15424" s="81" t="s">
        <v>20</v>
      </c>
      <c r="C15424" s="81" t="s">
        <v>1151</v>
      </c>
      <c r="D15424" s="459">
        <v>1</v>
      </c>
      <c r="E15424" s="81"/>
    </row>
    <row r="15425" spans="1:5" x14ac:dyDescent="0.25">
      <c r="A15425" s="458">
        <v>44386</v>
      </c>
      <c r="B15425" s="81" t="s">
        <v>20</v>
      </c>
      <c r="C15425" s="81" t="s">
        <v>1152</v>
      </c>
      <c r="D15425" s="459">
        <v>5</v>
      </c>
      <c r="E15425" s="81"/>
    </row>
    <row r="15426" spans="1:5" x14ac:dyDescent="0.25">
      <c r="A15426" s="458">
        <v>44386</v>
      </c>
      <c r="B15426" s="81" t="s">
        <v>20</v>
      </c>
      <c r="C15426" s="81" t="s">
        <v>20</v>
      </c>
      <c r="D15426" s="459">
        <v>43</v>
      </c>
      <c r="E15426" s="81"/>
    </row>
    <row r="15427" spans="1:5" x14ac:dyDescent="0.25">
      <c r="A15427" s="458">
        <v>44386</v>
      </c>
      <c r="B15427" s="81" t="s">
        <v>20</v>
      </c>
      <c r="C15427" s="81" t="s">
        <v>363</v>
      </c>
      <c r="D15427" s="459">
        <v>2</v>
      </c>
      <c r="E15427" s="81"/>
    </row>
    <row r="15428" spans="1:5" x14ac:dyDescent="0.25">
      <c r="A15428" s="458">
        <v>44386</v>
      </c>
      <c r="B15428" s="81" t="s">
        <v>20</v>
      </c>
      <c r="C15428" s="81" t="s">
        <v>648</v>
      </c>
      <c r="D15428" s="459">
        <v>4</v>
      </c>
      <c r="E15428" s="81"/>
    </row>
    <row r="15429" spans="1:5" x14ac:dyDescent="0.25">
      <c r="A15429" s="458">
        <v>44386</v>
      </c>
      <c r="B15429" s="81" t="s">
        <v>20</v>
      </c>
      <c r="C15429" s="81" t="s">
        <v>861</v>
      </c>
      <c r="D15429" s="459">
        <v>1</v>
      </c>
      <c r="E15429" s="81"/>
    </row>
    <row r="15430" spans="1:5" x14ac:dyDescent="0.25">
      <c r="A15430" s="458">
        <v>44386</v>
      </c>
      <c r="B15430" s="81" t="s">
        <v>13</v>
      </c>
      <c r="C15430" s="81" t="s">
        <v>93</v>
      </c>
      <c r="D15430" s="459">
        <v>2</v>
      </c>
      <c r="E15430" s="81"/>
    </row>
    <row r="15431" spans="1:5" x14ac:dyDescent="0.25">
      <c r="A15431" s="458">
        <v>44386</v>
      </c>
      <c r="B15431" s="81" t="s">
        <v>13</v>
      </c>
      <c r="C15431" s="81" t="s">
        <v>1161</v>
      </c>
      <c r="D15431" s="459">
        <v>3</v>
      </c>
      <c r="E15431" s="81"/>
    </row>
    <row r="15432" spans="1:5" x14ac:dyDescent="0.25">
      <c r="A15432" s="458">
        <v>44386</v>
      </c>
      <c r="B15432" s="81" t="s">
        <v>13</v>
      </c>
      <c r="C15432" s="81" t="s">
        <v>13</v>
      </c>
      <c r="D15432" s="459">
        <v>20</v>
      </c>
      <c r="E15432" s="81"/>
    </row>
    <row r="15433" spans="1:5" x14ac:dyDescent="0.25">
      <c r="A15433" s="458">
        <v>44386</v>
      </c>
      <c r="B15433" s="81" t="s">
        <v>13</v>
      </c>
      <c r="C15433" s="81" t="s">
        <v>1166</v>
      </c>
      <c r="D15433" s="459">
        <v>1</v>
      </c>
      <c r="E15433" s="81"/>
    </row>
    <row r="15434" spans="1:5" x14ac:dyDescent="0.25">
      <c r="A15434" s="458">
        <v>44386</v>
      </c>
      <c r="B15434" s="81" t="s">
        <v>13</v>
      </c>
      <c r="C15434" s="81" t="s">
        <v>1165</v>
      </c>
      <c r="D15434" s="459">
        <v>10</v>
      </c>
      <c r="E15434" s="81"/>
    </row>
    <row r="15435" spans="1:5" x14ac:dyDescent="0.25">
      <c r="A15435" s="458">
        <v>44386</v>
      </c>
      <c r="B15435" s="81" t="s">
        <v>13</v>
      </c>
      <c r="C15435" s="81" t="s">
        <v>708</v>
      </c>
      <c r="D15435" s="459">
        <v>1</v>
      </c>
      <c r="E15435" s="81"/>
    </row>
    <row r="15436" spans="1:5" x14ac:dyDescent="0.25">
      <c r="A15436" s="458">
        <v>44386</v>
      </c>
      <c r="B15436" s="81" t="s">
        <v>13</v>
      </c>
      <c r="C15436" s="81" t="s">
        <v>1167</v>
      </c>
      <c r="D15436" s="459">
        <v>3</v>
      </c>
      <c r="E15436" s="81"/>
    </row>
    <row r="15437" spans="1:5" x14ac:dyDescent="0.25">
      <c r="A15437" s="458">
        <v>44386</v>
      </c>
      <c r="B15437" s="81" t="s">
        <v>24</v>
      </c>
      <c r="C15437" s="81" t="s">
        <v>23</v>
      </c>
      <c r="D15437" s="459">
        <v>37</v>
      </c>
      <c r="E15437" s="81"/>
    </row>
    <row r="15438" spans="1:5" x14ac:dyDescent="0.25">
      <c r="A15438" s="458">
        <v>44386</v>
      </c>
      <c r="B15438" s="81" t="s">
        <v>24</v>
      </c>
      <c r="C15438" s="81" t="s">
        <v>24</v>
      </c>
      <c r="D15438" s="459">
        <v>7</v>
      </c>
      <c r="E15438" s="81"/>
    </row>
    <row r="15439" spans="1:5" x14ac:dyDescent="0.25">
      <c r="A15439" s="458">
        <v>44386</v>
      </c>
      <c r="B15439" s="81" t="s">
        <v>24</v>
      </c>
      <c r="C15439" s="81" t="s">
        <v>36</v>
      </c>
      <c r="D15439" s="459">
        <v>2</v>
      </c>
      <c r="E15439" s="81"/>
    </row>
    <row r="15440" spans="1:5" x14ac:dyDescent="0.25">
      <c r="A15440" s="458">
        <v>44386</v>
      </c>
      <c r="B15440" s="81" t="s">
        <v>47</v>
      </c>
      <c r="C15440" s="81" t="s">
        <v>1033</v>
      </c>
      <c r="D15440" s="459">
        <v>1</v>
      </c>
      <c r="E15440" s="81"/>
    </row>
    <row r="15441" spans="1:5" x14ac:dyDescent="0.25">
      <c r="A15441" s="458">
        <v>44386</v>
      </c>
      <c r="B15441" s="81" t="s">
        <v>47</v>
      </c>
      <c r="C15441" s="81" t="s">
        <v>47</v>
      </c>
      <c r="D15441" s="459">
        <v>8</v>
      </c>
      <c r="E15441" s="81"/>
    </row>
    <row r="15442" spans="1:5" x14ac:dyDescent="0.25">
      <c r="A15442" s="458">
        <v>44386</v>
      </c>
      <c r="B15442" s="81" t="s">
        <v>47</v>
      </c>
      <c r="C15442" s="81" t="s">
        <v>1042</v>
      </c>
      <c r="D15442" s="459">
        <v>2</v>
      </c>
      <c r="E15442" s="81"/>
    </row>
    <row r="15443" spans="1:5" x14ac:dyDescent="0.25">
      <c r="A15443" s="458">
        <v>44386</v>
      </c>
      <c r="B15443" s="81" t="s">
        <v>47</v>
      </c>
      <c r="C15443" s="81" t="s">
        <v>906</v>
      </c>
      <c r="D15443" s="459">
        <v>1</v>
      </c>
      <c r="E15443" s="81"/>
    </row>
    <row r="15444" spans="1:5" x14ac:dyDescent="0.25">
      <c r="A15444" s="458">
        <v>44386</v>
      </c>
      <c r="B15444" s="81" t="s">
        <v>48</v>
      </c>
      <c r="C15444" s="81" t="s">
        <v>1372</v>
      </c>
      <c r="D15444" s="459">
        <v>1</v>
      </c>
      <c r="E15444" s="81"/>
    </row>
    <row r="15445" spans="1:5" x14ac:dyDescent="0.25">
      <c r="A15445" s="458">
        <v>44386</v>
      </c>
      <c r="B15445" s="81" t="s">
        <v>48</v>
      </c>
      <c r="C15445" s="81" t="s">
        <v>1380</v>
      </c>
      <c r="D15445" s="459">
        <v>8</v>
      </c>
      <c r="E15445" s="81"/>
    </row>
    <row r="15446" spans="1:5" x14ac:dyDescent="0.25">
      <c r="A15446" s="458">
        <v>44386</v>
      </c>
      <c r="B15446" s="81" t="s">
        <v>7</v>
      </c>
      <c r="C15446" s="81" t="s">
        <v>1189</v>
      </c>
      <c r="D15446" s="459">
        <v>1</v>
      </c>
      <c r="E15446" s="81"/>
    </row>
    <row r="15447" spans="1:5" x14ac:dyDescent="0.25">
      <c r="A15447" s="458">
        <v>44386</v>
      </c>
      <c r="B15447" s="81" t="s">
        <v>7</v>
      </c>
      <c r="C15447" s="81" t="s">
        <v>1191</v>
      </c>
      <c r="D15447" s="459">
        <v>2</v>
      </c>
      <c r="E15447" s="81"/>
    </row>
    <row r="15448" spans="1:5" x14ac:dyDescent="0.25">
      <c r="A15448" s="458">
        <v>44386</v>
      </c>
      <c r="B15448" s="81" t="s">
        <v>7</v>
      </c>
      <c r="C15448" s="81" t="s">
        <v>7</v>
      </c>
      <c r="D15448" s="459">
        <v>31</v>
      </c>
      <c r="E15448" s="81"/>
    </row>
    <row r="15449" spans="1:5" x14ac:dyDescent="0.25">
      <c r="A15449" s="458">
        <v>44386</v>
      </c>
      <c r="B15449" s="81" t="s">
        <v>9</v>
      </c>
      <c r="C15449" s="81" t="s">
        <v>1192</v>
      </c>
      <c r="D15449" s="459">
        <v>4</v>
      </c>
      <c r="E15449" s="81"/>
    </row>
    <row r="15450" spans="1:5" x14ac:dyDescent="0.25">
      <c r="A15450" s="458">
        <v>44386</v>
      </c>
      <c r="B15450" s="81" t="s">
        <v>9</v>
      </c>
      <c r="C15450" s="81" t="s">
        <v>1196</v>
      </c>
      <c r="D15450" s="459">
        <v>1</v>
      </c>
      <c r="E15450" s="81"/>
    </row>
    <row r="15451" spans="1:5" x14ac:dyDescent="0.25">
      <c r="A15451" s="458">
        <v>44386</v>
      </c>
      <c r="B15451" s="81" t="s">
        <v>9</v>
      </c>
      <c r="C15451" s="81" t="s">
        <v>1197</v>
      </c>
      <c r="D15451" s="459">
        <v>3</v>
      </c>
      <c r="E15451" s="81"/>
    </row>
    <row r="15452" spans="1:5" x14ac:dyDescent="0.25">
      <c r="A15452" s="458">
        <v>44386</v>
      </c>
      <c r="B15452" s="81" t="s">
        <v>9</v>
      </c>
      <c r="C15452" s="81" t="s">
        <v>362</v>
      </c>
      <c r="D15452" s="459">
        <v>5</v>
      </c>
      <c r="E15452" s="81"/>
    </row>
    <row r="15453" spans="1:5" x14ac:dyDescent="0.25">
      <c r="A15453" s="458">
        <v>44386</v>
      </c>
      <c r="B15453" s="81" t="s">
        <v>9</v>
      </c>
      <c r="C15453" s="81" t="s">
        <v>9</v>
      </c>
      <c r="D15453" s="459">
        <v>119</v>
      </c>
      <c r="E15453" s="81"/>
    </row>
    <row r="15454" spans="1:5" x14ac:dyDescent="0.25">
      <c r="A15454" s="458">
        <v>44386</v>
      </c>
      <c r="B15454" s="81" t="s">
        <v>9</v>
      </c>
      <c r="C15454" s="81" t="s">
        <v>706</v>
      </c>
      <c r="D15454" s="459">
        <v>1</v>
      </c>
      <c r="E15454" s="81"/>
    </row>
    <row r="15455" spans="1:5" x14ac:dyDescent="0.25">
      <c r="A15455" s="458">
        <v>44386</v>
      </c>
      <c r="B15455" s="81" t="s">
        <v>9</v>
      </c>
      <c r="C15455" s="81" t="s">
        <v>17</v>
      </c>
      <c r="D15455" s="459">
        <v>2</v>
      </c>
      <c r="E15455" s="81"/>
    </row>
    <row r="15456" spans="1:5" x14ac:dyDescent="0.25">
      <c r="A15456" s="458">
        <v>44386</v>
      </c>
      <c r="B15456" s="81" t="s">
        <v>9</v>
      </c>
      <c r="C15456" s="81" t="s">
        <v>933</v>
      </c>
      <c r="D15456" s="459">
        <v>2</v>
      </c>
      <c r="E15456" s="81"/>
    </row>
    <row r="15457" spans="1:5" x14ac:dyDescent="0.25">
      <c r="A15457" s="458">
        <v>44386</v>
      </c>
      <c r="B15457" s="81" t="s">
        <v>9</v>
      </c>
      <c r="C15457" s="81" t="s">
        <v>1202</v>
      </c>
      <c r="D15457" s="459">
        <v>6</v>
      </c>
      <c r="E15457" s="81"/>
    </row>
    <row r="15458" spans="1:5" x14ac:dyDescent="0.25">
      <c r="A15458" s="458">
        <v>44386</v>
      </c>
      <c r="B15458" s="81" t="s">
        <v>9</v>
      </c>
      <c r="C15458" s="81" t="s">
        <v>143</v>
      </c>
      <c r="D15458" s="459">
        <v>6</v>
      </c>
      <c r="E15458" s="81"/>
    </row>
    <row r="15459" spans="1:5" x14ac:dyDescent="0.25">
      <c r="A15459" s="458">
        <v>44386</v>
      </c>
      <c r="B15459" s="81" t="s">
        <v>15</v>
      </c>
      <c r="C15459" s="81" t="s">
        <v>1433</v>
      </c>
      <c r="D15459" s="459">
        <v>1</v>
      </c>
      <c r="E15459" s="81"/>
    </row>
    <row r="15460" spans="1:5" x14ac:dyDescent="0.25">
      <c r="A15460" s="458">
        <v>44386</v>
      </c>
      <c r="B15460" s="81" t="s">
        <v>15</v>
      </c>
      <c r="C15460" s="81" t="s">
        <v>941</v>
      </c>
      <c r="D15460" s="459">
        <v>1</v>
      </c>
      <c r="E15460" s="81"/>
    </row>
    <row r="15461" spans="1:5" x14ac:dyDescent="0.25">
      <c r="A15461" s="458">
        <v>44386</v>
      </c>
      <c r="B15461" s="81" t="s">
        <v>15</v>
      </c>
      <c r="C15461" s="81" t="s">
        <v>107</v>
      </c>
      <c r="D15461" s="459">
        <v>3</v>
      </c>
      <c r="E15461" s="81"/>
    </row>
    <row r="15462" spans="1:5" x14ac:dyDescent="0.25">
      <c r="A15462" s="458">
        <v>44386</v>
      </c>
      <c r="B15462" s="81" t="s">
        <v>15</v>
      </c>
      <c r="C15462" s="81" t="s">
        <v>1139</v>
      </c>
      <c r="D15462" s="459">
        <v>9</v>
      </c>
      <c r="E15462" s="81"/>
    </row>
    <row r="15463" spans="1:5" x14ac:dyDescent="0.25">
      <c r="A15463" s="458">
        <v>44386</v>
      </c>
      <c r="B15463" s="81" t="s">
        <v>15</v>
      </c>
      <c r="C15463" s="81" t="s">
        <v>283</v>
      </c>
      <c r="D15463" s="459">
        <v>1</v>
      </c>
      <c r="E15463" s="81"/>
    </row>
    <row r="15464" spans="1:5" x14ac:dyDescent="0.25">
      <c r="A15464" s="458">
        <v>44386</v>
      </c>
      <c r="B15464" s="81" t="s">
        <v>11</v>
      </c>
      <c r="C15464" s="81" t="s">
        <v>1101</v>
      </c>
      <c r="D15464" s="459">
        <v>1</v>
      </c>
      <c r="E15464" s="81"/>
    </row>
    <row r="15465" spans="1:5" x14ac:dyDescent="0.25">
      <c r="A15465" s="458">
        <v>44386</v>
      </c>
      <c r="B15465" s="81" t="s">
        <v>11</v>
      </c>
      <c r="C15465" s="81" t="s">
        <v>333</v>
      </c>
      <c r="D15465" s="459">
        <v>1</v>
      </c>
      <c r="E15465" s="81"/>
    </row>
    <row r="15466" spans="1:5" x14ac:dyDescent="0.25">
      <c r="A15466" s="458">
        <v>44386</v>
      </c>
      <c r="B15466" s="81" t="s">
        <v>11</v>
      </c>
      <c r="C15466" s="81" t="s">
        <v>133</v>
      </c>
      <c r="D15466" s="459">
        <v>30</v>
      </c>
      <c r="E15466" s="81"/>
    </row>
    <row r="15467" spans="1:5" x14ac:dyDescent="0.25">
      <c r="A15467" s="458">
        <v>44386</v>
      </c>
      <c r="B15467" s="81" t="s">
        <v>12</v>
      </c>
      <c r="C15467" s="81" t="s">
        <v>1223</v>
      </c>
      <c r="D15467" s="459">
        <v>1</v>
      </c>
      <c r="E15467" s="81"/>
    </row>
    <row r="15468" spans="1:5" x14ac:dyDescent="0.25">
      <c r="A15468" s="458">
        <v>44386</v>
      </c>
      <c r="B15468" s="81" t="s">
        <v>12</v>
      </c>
      <c r="C15468" s="81" t="s">
        <v>12</v>
      </c>
      <c r="D15468" s="459">
        <v>5</v>
      </c>
      <c r="E15468" s="81"/>
    </row>
    <row r="15469" spans="1:5" x14ac:dyDescent="0.25">
      <c r="A15469" s="458">
        <v>44386</v>
      </c>
      <c r="B15469" s="81" t="s">
        <v>12</v>
      </c>
      <c r="C15469" s="81" t="s">
        <v>688</v>
      </c>
      <c r="D15469" s="459">
        <v>2</v>
      </c>
      <c r="E15469" s="81"/>
    </row>
    <row r="15470" spans="1:5" x14ac:dyDescent="0.25">
      <c r="A15470" s="458">
        <v>44386</v>
      </c>
      <c r="B15470" s="81" t="s">
        <v>8</v>
      </c>
      <c r="C15470" s="81" t="s">
        <v>1226</v>
      </c>
      <c r="D15470" s="459">
        <v>1</v>
      </c>
      <c r="E15470" s="81"/>
    </row>
    <row r="15471" spans="1:5" x14ac:dyDescent="0.25">
      <c r="A15471" s="458">
        <v>44386</v>
      </c>
      <c r="B15471" s="81" t="s">
        <v>8</v>
      </c>
      <c r="C15471" s="81" t="s">
        <v>1227</v>
      </c>
      <c r="D15471" s="459">
        <v>1</v>
      </c>
      <c r="E15471" s="81"/>
    </row>
    <row r="15472" spans="1:5" x14ac:dyDescent="0.25">
      <c r="A15472" s="458">
        <v>44386</v>
      </c>
      <c r="B15472" s="81" t="s">
        <v>8</v>
      </c>
      <c r="C15472" s="81" t="s">
        <v>72</v>
      </c>
      <c r="D15472" s="459">
        <v>3</v>
      </c>
      <c r="E15472" s="81"/>
    </row>
    <row r="15473" spans="1:5" x14ac:dyDescent="0.25">
      <c r="A15473" s="458">
        <v>44386</v>
      </c>
      <c r="B15473" s="81" t="s">
        <v>8</v>
      </c>
      <c r="C15473" s="81" t="s">
        <v>1232</v>
      </c>
      <c r="D15473" s="459">
        <v>10</v>
      </c>
      <c r="E15473" s="81"/>
    </row>
    <row r="15474" spans="1:5" x14ac:dyDescent="0.25">
      <c r="A15474" s="458">
        <v>44386</v>
      </c>
      <c r="B15474" s="81" t="s">
        <v>8</v>
      </c>
      <c r="C15474" s="81" t="s">
        <v>1236</v>
      </c>
      <c r="D15474" s="459">
        <v>1</v>
      </c>
      <c r="E15474" s="81"/>
    </row>
    <row r="15475" spans="1:5" x14ac:dyDescent="0.25">
      <c r="A15475" s="458">
        <v>44386</v>
      </c>
      <c r="B15475" s="81" t="s">
        <v>8</v>
      </c>
      <c r="C15475" s="81" t="s">
        <v>58</v>
      </c>
      <c r="D15475" s="459">
        <v>6</v>
      </c>
      <c r="E15475" s="81"/>
    </row>
    <row r="15476" spans="1:5" x14ac:dyDescent="0.25">
      <c r="A15476" s="458">
        <v>44386</v>
      </c>
      <c r="B15476" s="81" t="s">
        <v>8</v>
      </c>
      <c r="C15476" s="81" t="s">
        <v>140</v>
      </c>
      <c r="D15476" s="459">
        <v>5</v>
      </c>
      <c r="E15476" s="81"/>
    </row>
    <row r="15477" spans="1:5" x14ac:dyDescent="0.25">
      <c r="A15477" s="458">
        <v>44386</v>
      </c>
      <c r="B15477" s="81" t="s">
        <v>8</v>
      </c>
      <c r="C15477" s="81" t="s">
        <v>132</v>
      </c>
      <c r="D15477" s="459">
        <v>2</v>
      </c>
      <c r="E15477" s="81"/>
    </row>
    <row r="15478" spans="1:5" x14ac:dyDescent="0.25">
      <c r="A15478" s="458">
        <v>44386</v>
      </c>
      <c r="B15478" s="81" t="s">
        <v>8</v>
      </c>
      <c r="C15478" s="81" t="s">
        <v>232</v>
      </c>
      <c r="D15478" s="459">
        <v>1</v>
      </c>
      <c r="E15478" s="81"/>
    </row>
    <row r="15479" spans="1:5" x14ac:dyDescent="0.25">
      <c r="A15479" s="458">
        <v>44386</v>
      </c>
      <c r="B15479" s="81" t="s">
        <v>8</v>
      </c>
      <c r="C15479" s="81" t="s">
        <v>203</v>
      </c>
      <c r="D15479" s="459">
        <v>7</v>
      </c>
      <c r="E15479" s="81"/>
    </row>
    <row r="15480" spans="1:5" x14ac:dyDescent="0.25">
      <c r="A15480" s="458">
        <v>44386</v>
      </c>
      <c r="B15480" s="81" t="s">
        <v>8</v>
      </c>
      <c r="C15480" s="81" t="s">
        <v>40</v>
      </c>
      <c r="D15480" s="459">
        <v>3</v>
      </c>
      <c r="E15480" s="81"/>
    </row>
    <row r="15481" spans="1:5" x14ac:dyDescent="0.25">
      <c r="A15481" s="458">
        <v>44386</v>
      </c>
      <c r="B15481" s="81" t="s">
        <v>8</v>
      </c>
      <c r="C15481" s="81" t="s">
        <v>8</v>
      </c>
      <c r="D15481" s="459">
        <v>210</v>
      </c>
      <c r="E15481" s="81"/>
    </row>
    <row r="15482" spans="1:5" x14ac:dyDescent="0.25">
      <c r="A15482" s="458">
        <v>44386</v>
      </c>
      <c r="B15482" s="81" t="s">
        <v>8</v>
      </c>
      <c r="C15482" s="81" t="s">
        <v>31</v>
      </c>
      <c r="D15482" s="459">
        <v>13</v>
      </c>
      <c r="E15482" s="81"/>
    </row>
    <row r="15483" spans="1:5" x14ac:dyDescent="0.25">
      <c r="A15483" s="458">
        <v>44386</v>
      </c>
      <c r="B15483" s="81" t="s">
        <v>8</v>
      </c>
      <c r="C15483" s="81" t="s">
        <v>79</v>
      </c>
      <c r="D15483" s="459">
        <v>1</v>
      </c>
      <c r="E15483" s="81"/>
    </row>
    <row r="15484" spans="1:5" x14ac:dyDescent="0.25">
      <c r="A15484" s="458">
        <v>44386</v>
      </c>
      <c r="B15484" s="81" t="s">
        <v>8</v>
      </c>
      <c r="C15484" s="81" t="s">
        <v>110</v>
      </c>
      <c r="D15484" s="459">
        <v>5</v>
      </c>
      <c r="E15484" s="81"/>
    </row>
    <row r="15485" spans="1:5" x14ac:dyDescent="0.25">
      <c r="A15485" s="458">
        <v>44386</v>
      </c>
      <c r="B15485" s="81" t="s">
        <v>8</v>
      </c>
      <c r="C15485" s="81" t="s">
        <v>345</v>
      </c>
      <c r="D15485" s="459">
        <v>1</v>
      </c>
      <c r="E15485" s="81"/>
    </row>
    <row r="15486" spans="1:5" x14ac:dyDescent="0.25">
      <c r="A15486" s="458">
        <v>44386</v>
      </c>
      <c r="B15486" s="81" t="s">
        <v>49</v>
      </c>
      <c r="C15486" s="81" t="s">
        <v>1246</v>
      </c>
      <c r="D15486" s="459">
        <v>1</v>
      </c>
      <c r="E15486" s="81"/>
    </row>
    <row r="15487" spans="1:5" x14ac:dyDescent="0.25">
      <c r="A15487" s="458">
        <v>44386</v>
      </c>
      <c r="B15487" s="81" t="s">
        <v>49</v>
      </c>
      <c r="C15487" s="81" t="s">
        <v>49</v>
      </c>
      <c r="D15487" s="459">
        <v>5</v>
      </c>
      <c r="E15487" s="81"/>
    </row>
    <row r="15488" spans="1:5" x14ac:dyDescent="0.25">
      <c r="A15488" s="458">
        <v>44386</v>
      </c>
      <c r="B15488" s="81" t="s">
        <v>50</v>
      </c>
      <c r="C15488" s="81" t="s">
        <v>1250</v>
      </c>
      <c r="D15488" s="459">
        <v>5</v>
      </c>
      <c r="E15488" s="81"/>
    </row>
    <row r="15489" spans="1:5" x14ac:dyDescent="0.25">
      <c r="A15489" s="458">
        <v>44386</v>
      </c>
      <c r="B15489" s="81" t="s">
        <v>50</v>
      </c>
      <c r="C15489" s="81" t="s">
        <v>1140</v>
      </c>
      <c r="D15489" s="459">
        <v>2</v>
      </c>
      <c r="E15489" s="81"/>
    </row>
    <row r="15490" spans="1:5" x14ac:dyDescent="0.25">
      <c r="A15490" s="458">
        <v>44386</v>
      </c>
      <c r="B15490" s="81" t="s">
        <v>50</v>
      </c>
      <c r="C15490" s="116" t="s">
        <v>365</v>
      </c>
      <c r="D15490" s="459">
        <v>11</v>
      </c>
      <c r="E15490" s="81"/>
    </row>
    <row r="15491" spans="1:5" x14ac:dyDescent="0.25">
      <c r="A15491" s="458">
        <v>44386</v>
      </c>
      <c r="B15491" s="81" t="s">
        <v>27</v>
      </c>
      <c r="C15491" s="81" t="s">
        <v>139</v>
      </c>
      <c r="D15491" s="459">
        <v>13</v>
      </c>
      <c r="E15491" s="81"/>
    </row>
    <row r="15492" spans="1:5" x14ac:dyDescent="0.25">
      <c r="A15492" s="458">
        <v>44386</v>
      </c>
      <c r="B15492" s="81" t="s">
        <v>27</v>
      </c>
      <c r="C15492" s="81" t="s">
        <v>1254</v>
      </c>
      <c r="D15492" s="459">
        <v>2</v>
      </c>
      <c r="E15492" s="81"/>
    </row>
    <row r="15493" spans="1:5" x14ac:dyDescent="0.25">
      <c r="A15493" s="458">
        <v>44386</v>
      </c>
      <c r="B15493" s="81" t="s">
        <v>27</v>
      </c>
      <c r="C15493" s="116" t="s">
        <v>43</v>
      </c>
      <c r="D15493" s="459">
        <v>77</v>
      </c>
      <c r="E15493" s="81"/>
    </row>
    <row r="15494" spans="1:5" x14ac:dyDescent="0.25">
      <c r="A15494" s="458">
        <v>44386</v>
      </c>
      <c r="B15494" s="81" t="s">
        <v>27</v>
      </c>
      <c r="C15494" s="81" t="s">
        <v>921</v>
      </c>
      <c r="D15494" s="459">
        <v>3</v>
      </c>
      <c r="E15494" s="81"/>
    </row>
    <row r="15495" spans="1:5" x14ac:dyDescent="0.25">
      <c r="A15495" s="458">
        <v>44386</v>
      </c>
      <c r="B15495" s="81" t="s">
        <v>27</v>
      </c>
      <c r="C15495" s="81" t="s">
        <v>1023</v>
      </c>
      <c r="D15495" s="459">
        <v>1</v>
      </c>
      <c r="E15495" s="81"/>
    </row>
    <row r="15496" spans="1:5" x14ac:dyDescent="0.25">
      <c r="A15496" s="458">
        <v>44386</v>
      </c>
      <c r="B15496" s="81" t="s">
        <v>27</v>
      </c>
      <c r="C15496" s="81" t="s">
        <v>928</v>
      </c>
      <c r="D15496" s="459">
        <v>1</v>
      </c>
      <c r="E15496" s="81"/>
    </row>
    <row r="15497" spans="1:5" x14ac:dyDescent="0.25">
      <c r="A15497" s="458">
        <v>44386</v>
      </c>
      <c r="B15497" s="81" t="s">
        <v>27</v>
      </c>
      <c r="C15497" s="81" t="s">
        <v>707</v>
      </c>
      <c r="D15497" s="459">
        <v>1</v>
      </c>
      <c r="E15497" s="81"/>
    </row>
    <row r="15498" spans="1:5" x14ac:dyDescent="0.25">
      <c r="A15498" s="458">
        <v>44386</v>
      </c>
      <c r="B15498" s="81" t="s">
        <v>51</v>
      </c>
      <c r="C15498" s="81" t="s">
        <v>697</v>
      </c>
      <c r="D15498" s="459">
        <v>2</v>
      </c>
      <c r="E15498" s="81"/>
    </row>
    <row r="15499" spans="1:5" x14ac:dyDescent="0.25">
      <c r="A15499" s="458">
        <v>44386</v>
      </c>
      <c r="B15499" s="81" t="s">
        <v>51</v>
      </c>
      <c r="C15499" s="81" t="s">
        <v>51</v>
      </c>
      <c r="D15499" s="459">
        <v>25</v>
      </c>
      <c r="E15499" s="81"/>
    </row>
    <row r="15500" spans="1:5" x14ac:dyDescent="0.25">
      <c r="A15500" s="458">
        <v>44386</v>
      </c>
      <c r="B15500" s="81" t="s">
        <v>10</v>
      </c>
      <c r="C15500" s="81" t="s">
        <v>1027</v>
      </c>
      <c r="D15500" s="459">
        <v>1</v>
      </c>
      <c r="E15500" s="81"/>
    </row>
    <row r="15501" spans="1:5" x14ac:dyDescent="0.25">
      <c r="A15501" s="458">
        <v>44386</v>
      </c>
      <c r="B15501" s="81" t="s">
        <v>10</v>
      </c>
      <c r="C15501" s="81" t="s">
        <v>1097</v>
      </c>
      <c r="D15501" s="459">
        <v>1</v>
      </c>
      <c r="E15501" s="81"/>
    </row>
    <row r="15502" spans="1:5" x14ac:dyDescent="0.25">
      <c r="A15502" s="458">
        <v>44386</v>
      </c>
      <c r="B15502" s="81" t="s">
        <v>10</v>
      </c>
      <c r="C15502" s="81" t="s">
        <v>1262</v>
      </c>
      <c r="D15502" s="459">
        <v>1</v>
      </c>
      <c r="E15502" s="81"/>
    </row>
    <row r="15503" spans="1:5" x14ac:dyDescent="0.25">
      <c r="A15503" s="458">
        <v>44386</v>
      </c>
      <c r="B15503" s="81" t="s">
        <v>10</v>
      </c>
      <c r="C15503" s="81" t="s">
        <v>1021</v>
      </c>
      <c r="D15503" s="459">
        <v>1</v>
      </c>
      <c r="E15503" s="81"/>
    </row>
    <row r="15504" spans="1:5" x14ac:dyDescent="0.25">
      <c r="A15504" s="458">
        <v>44386</v>
      </c>
      <c r="B15504" s="81" t="s">
        <v>10</v>
      </c>
      <c r="C15504" s="81" t="s">
        <v>340</v>
      </c>
      <c r="D15504" s="459">
        <v>3</v>
      </c>
      <c r="E15504" s="81"/>
    </row>
    <row r="15505" spans="1:5" x14ac:dyDescent="0.25">
      <c r="A15505" s="458">
        <v>44386</v>
      </c>
      <c r="B15505" s="81" t="s">
        <v>10</v>
      </c>
      <c r="C15505" s="81" t="s">
        <v>10</v>
      </c>
      <c r="D15505" s="459">
        <v>30</v>
      </c>
      <c r="E15505" s="81"/>
    </row>
    <row r="15506" spans="1:5" x14ac:dyDescent="0.25">
      <c r="A15506" s="458">
        <v>44387</v>
      </c>
      <c r="B15506" s="81" t="s">
        <v>14</v>
      </c>
      <c r="C15506" s="81" t="s">
        <v>3003</v>
      </c>
      <c r="D15506" s="459">
        <v>1</v>
      </c>
      <c r="E15506" s="81"/>
    </row>
    <row r="15507" spans="1:5" x14ac:dyDescent="0.25">
      <c r="A15507" s="458">
        <v>44387</v>
      </c>
      <c r="B15507" s="81" t="s">
        <v>14</v>
      </c>
      <c r="C15507" s="81" t="s">
        <v>14</v>
      </c>
      <c r="D15507" s="459">
        <v>7</v>
      </c>
      <c r="E15507" s="81"/>
    </row>
    <row r="15508" spans="1:5" x14ac:dyDescent="0.25">
      <c r="A15508" s="458">
        <v>44387</v>
      </c>
      <c r="B15508" s="81" t="s">
        <v>14</v>
      </c>
      <c r="C15508" s="81" t="s">
        <v>16</v>
      </c>
      <c r="D15508" s="459">
        <v>7</v>
      </c>
      <c r="E15508" s="81"/>
    </row>
    <row r="15509" spans="1:5" x14ac:dyDescent="0.25">
      <c r="A15509" s="458">
        <v>44387</v>
      </c>
      <c r="B15509" s="81" t="s">
        <v>14</v>
      </c>
      <c r="C15509" s="81" t="s">
        <v>794</v>
      </c>
      <c r="D15509" s="459">
        <v>4</v>
      </c>
      <c r="E15509" s="81"/>
    </row>
    <row r="15510" spans="1:5" x14ac:dyDescent="0.25">
      <c r="A15510" s="458">
        <v>44387</v>
      </c>
      <c r="B15510" s="81" t="s">
        <v>14</v>
      </c>
      <c r="C15510" s="81" t="s">
        <v>84</v>
      </c>
      <c r="D15510" s="459">
        <v>6</v>
      </c>
      <c r="E15510" s="81"/>
    </row>
    <row r="15511" spans="1:5" x14ac:dyDescent="0.25">
      <c r="A15511" s="458">
        <v>44387</v>
      </c>
      <c r="B15511" s="81" t="s">
        <v>20</v>
      </c>
      <c r="C15511" s="81" t="s">
        <v>20</v>
      </c>
      <c r="D15511" s="459">
        <v>48</v>
      </c>
      <c r="E15511" s="81"/>
    </row>
    <row r="15512" spans="1:5" x14ac:dyDescent="0.25">
      <c r="A15512" s="458">
        <v>44387</v>
      </c>
      <c r="B15512" s="81" t="s">
        <v>20</v>
      </c>
      <c r="C15512" s="81" t="s">
        <v>909</v>
      </c>
      <c r="D15512" s="459">
        <v>1</v>
      </c>
      <c r="E15512" s="81"/>
    </row>
    <row r="15513" spans="1:5" x14ac:dyDescent="0.25">
      <c r="A15513" s="458">
        <v>44387</v>
      </c>
      <c r="B15513" s="81" t="s">
        <v>20</v>
      </c>
      <c r="C15513" s="81" t="s">
        <v>363</v>
      </c>
      <c r="D15513" s="459">
        <v>4</v>
      </c>
      <c r="E15513" s="81"/>
    </row>
    <row r="15514" spans="1:5" x14ac:dyDescent="0.25">
      <c r="A15514" s="458">
        <v>44387</v>
      </c>
      <c r="B15514" s="81" t="s">
        <v>20</v>
      </c>
      <c r="C15514" s="81" t="s">
        <v>648</v>
      </c>
      <c r="D15514" s="459">
        <v>4</v>
      </c>
      <c r="E15514" s="81"/>
    </row>
    <row r="15515" spans="1:5" x14ac:dyDescent="0.25">
      <c r="A15515" s="458">
        <v>44387</v>
      </c>
      <c r="B15515" s="81" t="s">
        <v>13</v>
      </c>
      <c r="C15515" s="81" t="s">
        <v>1161</v>
      </c>
      <c r="D15515" s="459">
        <v>2</v>
      </c>
      <c r="E15515" s="81"/>
    </row>
    <row r="15516" spans="1:5" x14ac:dyDescent="0.25">
      <c r="A15516" s="458">
        <v>44387</v>
      </c>
      <c r="B15516" s="81" t="s">
        <v>13</v>
      </c>
      <c r="C15516" s="81" t="s">
        <v>13</v>
      </c>
      <c r="D15516" s="459">
        <v>13</v>
      </c>
      <c r="E15516" s="81"/>
    </row>
    <row r="15517" spans="1:5" x14ac:dyDescent="0.25">
      <c r="A15517" s="458">
        <v>44387</v>
      </c>
      <c r="B15517" s="81" t="s">
        <v>13</v>
      </c>
      <c r="C15517" s="81" t="s">
        <v>1165</v>
      </c>
      <c r="D15517" s="459">
        <v>3</v>
      </c>
      <c r="E15517" s="81"/>
    </row>
    <row r="15518" spans="1:5" x14ac:dyDescent="0.25">
      <c r="A15518" s="458">
        <v>44387</v>
      </c>
      <c r="B15518" s="81" t="s">
        <v>13</v>
      </c>
      <c r="C15518" s="81" t="s">
        <v>1167</v>
      </c>
      <c r="D15518" s="459">
        <v>4</v>
      </c>
      <c r="E15518" s="81"/>
    </row>
    <row r="15519" spans="1:5" x14ac:dyDescent="0.25">
      <c r="A15519" s="458">
        <v>44387</v>
      </c>
      <c r="B15519" s="81" t="s">
        <v>24</v>
      </c>
      <c r="C15519" s="81" t="s">
        <v>23</v>
      </c>
      <c r="D15519" s="459">
        <v>21</v>
      </c>
      <c r="E15519" s="81"/>
    </row>
    <row r="15520" spans="1:5" x14ac:dyDescent="0.25">
      <c r="A15520" s="458">
        <v>44387</v>
      </c>
      <c r="B15520" s="81" t="s">
        <v>24</v>
      </c>
      <c r="C15520" s="81" t="s">
        <v>1171</v>
      </c>
      <c r="D15520" s="459">
        <v>1</v>
      </c>
      <c r="E15520" s="81"/>
    </row>
    <row r="15521" spans="1:5" x14ac:dyDescent="0.25">
      <c r="A15521" s="458">
        <v>44387</v>
      </c>
      <c r="B15521" s="81" t="s">
        <v>24</v>
      </c>
      <c r="C15521" s="81" t="s">
        <v>24</v>
      </c>
      <c r="D15521" s="459">
        <v>3</v>
      </c>
      <c r="E15521" s="81"/>
    </row>
    <row r="15522" spans="1:5" x14ac:dyDescent="0.25">
      <c r="A15522" s="458">
        <v>44387</v>
      </c>
      <c r="B15522" s="81" t="s">
        <v>24</v>
      </c>
      <c r="C15522" s="81" t="s">
        <v>703</v>
      </c>
      <c r="D15522" s="459">
        <v>1</v>
      </c>
      <c r="E15522" s="81"/>
    </row>
    <row r="15523" spans="1:5" x14ac:dyDescent="0.25">
      <c r="A15523" s="458">
        <v>44387</v>
      </c>
      <c r="B15523" s="81" t="s">
        <v>24</v>
      </c>
      <c r="C15523" s="81" t="s">
        <v>36</v>
      </c>
      <c r="D15523" s="459">
        <v>1</v>
      </c>
      <c r="E15523" s="81"/>
    </row>
    <row r="15524" spans="1:5" x14ac:dyDescent="0.25">
      <c r="A15524" s="458">
        <v>44387</v>
      </c>
      <c r="B15524" s="81" t="s">
        <v>47</v>
      </c>
      <c r="C15524" s="81" t="s">
        <v>1033</v>
      </c>
      <c r="D15524" s="459">
        <v>2</v>
      </c>
      <c r="E15524" s="81"/>
    </row>
    <row r="15525" spans="1:5" x14ac:dyDescent="0.25">
      <c r="A15525" s="458">
        <v>44387</v>
      </c>
      <c r="B15525" s="81" t="s">
        <v>47</v>
      </c>
      <c r="C15525" s="81" t="s">
        <v>47</v>
      </c>
      <c r="D15525" s="459">
        <v>16</v>
      </c>
      <c r="E15525" s="81"/>
    </row>
    <row r="15526" spans="1:5" x14ac:dyDescent="0.25">
      <c r="A15526" s="458">
        <v>44387</v>
      </c>
      <c r="B15526" s="81" t="s">
        <v>47</v>
      </c>
      <c r="C15526" s="81" t="s">
        <v>906</v>
      </c>
      <c r="D15526" s="459">
        <v>1</v>
      </c>
      <c r="E15526" s="81"/>
    </row>
    <row r="15527" spans="1:5" x14ac:dyDescent="0.25">
      <c r="A15527" s="458">
        <v>44387</v>
      </c>
      <c r="B15527" s="81" t="s">
        <v>48</v>
      </c>
      <c r="C15527" s="81" t="s">
        <v>1380</v>
      </c>
      <c r="D15527" s="459">
        <v>7</v>
      </c>
      <c r="E15527" s="81"/>
    </row>
    <row r="15528" spans="1:5" x14ac:dyDescent="0.25">
      <c r="A15528" s="458">
        <v>44387</v>
      </c>
      <c r="B15528" s="81" t="s">
        <v>7</v>
      </c>
      <c r="C15528" s="81" t="s">
        <v>1191</v>
      </c>
      <c r="D15528" s="459">
        <v>1</v>
      </c>
      <c r="E15528" s="81"/>
    </row>
    <row r="15529" spans="1:5" x14ac:dyDescent="0.25">
      <c r="A15529" s="458">
        <v>44387</v>
      </c>
      <c r="B15529" s="81" t="s">
        <v>7</v>
      </c>
      <c r="C15529" s="81" t="s">
        <v>7</v>
      </c>
      <c r="D15529" s="459">
        <v>32</v>
      </c>
      <c r="E15529" s="81"/>
    </row>
    <row r="15530" spans="1:5" x14ac:dyDescent="0.25">
      <c r="A15530" s="458">
        <v>44387</v>
      </c>
      <c r="B15530" s="81" t="s">
        <v>9</v>
      </c>
      <c r="C15530" s="81" t="s">
        <v>3004</v>
      </c>
      <c r="D15530" s="459">
        <v>1</v>
      </c>
      <c r="E15530" s="81"/>
    </row>
    <row r="15531" spans="1:5" x14ac:dyDescent="0.25">
      <c r="A15531" s="458">
        <v>44387</v>
      </c>
      <c r="B15531" s="81" t="s">
        <v>9</v>
      </c>
      <c r="C15531" s="81" t="s">
        <v>1197</v>
      </c>
      <c r="D15531" s="459">
        <v>1</v>
      </c>
      <c r="E15531" s="81"/>
    </row>
    <row r="15532" spans="1:5" x14ac:dyDescent="0.25">
      <c r="A15532" s="458">
        <v>44387</v>
      </c>
      <c r="B15532" s="81" t="s">
        <v>9</v>
      </c>
      <c r="C15532" s="81" t="s">
        <v>9</v>
      </c>
      <c r="D15532" s="459">
        <v>76</v>
      </c>
      <c r="E15532" s="81"/>
    </row>
    <row r="15533" spans="1:5" x14ac:dyDescent="0.25">
      <c r="A15533" s="458">
        <v>44387</v>
      </c>
      <c r="B15533" s="81" t="s">
        <v>9</v>
      </c>
      <c r="C15533" s="81" t="s">
        <v>17</v>
      </c>
      <c r="D15533" s="459">
        <v>4</v>
      </c>
      <c r="E15533" s="81"/>
    </row>
    <row r="15534" spans="1:5" x14ac:dyDescent="0.25">
      <c r="A15534" s="458">
        <v>44387</v>
      </c>
      <c r="B15534" s="81" t="s">
        <v>9</v>
      </c>
      <c r="C15534" s="81" t="s">
        <v>933</v>
      </c>
      <c r="D15534" s="459">
        <v>1</v>
      </c>
      <c r="E15534" s="81"/>
    </row>
    <row r="15535" spans="1:5" x14ac:dyDescent="0.25">
      <c r="A15535" s="458">
        <v>44387</v>
      </c>
      <c r="B15535" s="81" t="s">
        <v>9</v>
      </c>
      <c r="C15535" s="81" t="s">
        <v>1202</v>
      </c>
      <c r="D15535" s="459">
        <v>1</v>
      </c>
      <c r="E15535" s="81"/>
    </row>
    <row r="15536" spans="1:5" x14ac:dyDescent="0.25">
      <c r="A15536" s="458">
        <v>44387</v>
      </c>
      <c r="B15536" s="81" t="s">
        <v>9</v>
      </c>
      <c r="C15536" s="81" t="s">
        <v>143</v>
      </c>
      <c r="D15536" s="459">
        <v>18</v>
      </c>
      <c r="E15536" s="81"/>
    </row>
    <row r="15537" spans="1:5" x14ac:dyDescent="0.25">
      <c r="A15537" s="458">
        <v>44387</v>
      </c>
      <c r="B15537" s="81" t="s">
        <v>15</v>
      </c>
      <c r="C15537" s="81" t="s">
        <v>283</v>
      </c>
      <c r="D15537" s="459">
        <v>5</v>
      </c>
      <c r="E15537" s="81"/>
    </row>
    <row r="15538" spans="1:5" x14ac:dyDescent="0.25">
      <c r="A15538" s="458">
        <v>44387</v>
      </c>
      <c r="B15538" s="81" t="s">
        <v>11</v>
      </c>
      <c r="C15538" s="81" t="s">
        <v>64</v>
      </c>
      <c r="D15538" s="459">
        <v>7</v>
      </c>
      <c r="E15538" s="81"/>
    </row>
    <row r="15539" spans="1:5" x14ac:dyDescent="0.25">
      <c r="A15539" s="458">
        <v>44387</v>
      </c>
      <c r="B15539" s="81" t="s">
        <v>11</v>
      </c>
      <c r="C15539" s="81" t="s">
        <v>333</v>
      </c>
      <c r="D15539" s="459">
        <v>3</v>
      </c>
      <c r="E15539" s="81"/>
    </row>
    <row r="15540" spans="1:5" x14ac:dyDescent="0.25">
      <c r="A15540" s="458">
        <v>44387</v>
      </c>
      <c r="B15540" s="81" t="s">
        <v>11</v>
      </c>
      <c r="C15540" s="81" t="s">
        <v>1203</v>
      </c>
      <c r="D15540" s="459">
        <v>1</v>
      </c>
      <c r="E15540" s="81"/>
    </row>
    <row r="15541" spans="1:5" x14ac:dyDescent="0.25">
      <c r="A15541" s="458">
        <v>44387</v>
      </c>
      <c r="B15541" s="81" t="s">
        <v>11</v>
      </c>
      <c r="C15541" s="81" t="s">
        <v>11</v>
      </c>
      <c r="D15541" s="459">
        <v>5</v>
      </c>
      <c r="E15541" s="81"/>
    </row>
    <row r="15542" spans="1:5" x14ac:dyDescent="0.25">
      <c r="A15542" s="458">
        <v>44387</v>
      </c>
      <c r="B15542" s="81" t="s">
        <v>11</v>
      </c>
      <c r="C15542" s="81" t="s">
        <v>133</v>
      </c>
      <c r="D15542" s="459">
        <v>26</v>
      </c>
      <c r="E15542" s="81"/>
    </row>
    <row r="15543" spans="1:5" x14ac:dyDescent="0.25">
      <c r="A15543" s="458">
        <v>44387</v>
      </c>
      <c r="B15543" s="81" t="s">
        <v>11</v>
      </c>
      <c r="C15543" s="81" t="s">
        <v>1024</v>
      </c>
      <c r="D15543" s="459">
        <v>1</v>
      </c>
      <c r="E15543" s="81"/>
    </row>
    <row r="15544" spans="1:5" x14ac:dyDescent="0.25">
      <c r="A15544" s="458">
        <v>44387</v>
      </c>
      <c r="B15544" s="81" t="s">
        <v>12</v>
      </c>
      <c r="C15544" s="81" t="s">
        <v>1221</v>
      </c>
      <c r="D15544" s="459">
        <v>1</v>
      </c>
      <c r="E15544" s="81"/>
    </row>
    <row r="15545" spans="1:5" x14ac:dyDescent="0.25">
      <c r="A15545" s="458">
        <v>44387</v>
      </c>
      <c r="B15545" s="81" t="s">
        <v>12</v>
      </c>
      <c r="C15545" s="81" t="s">
        <v>1223</v>
      </c>
      <c r="D15545" s="459">
        <v>3</v>
      </c>
      <c r="E15545" s="81"/>
    </row>
    <row r="15546" spans="1:5" x14ac:dyDescent="0.25">
      <c r="A15546" s="458">
        <v>44387</v>
      </c>
      <c r="B15546" s="81" t="s">
        <v>12</v>
      </c>
      <c r="C15546" s="81" t="s">
        <v>1224</v>
      </c>
      <c r="D15546" s="459">
        <v>1</v>
      </c>
      <c r="E15546" s="81"/>
    </row>
    <row r="15547" spans="1:5" x14ac:dyDescent="0.25">
      <c r="A15547" s="458">
        <v>44387</v>
      </c>
      <c r="B15547" s="81" t="s">
        <v>12</v>
      </c>
      <c r="C15547" s="81" t="s">
        <v>12</v>
      </c>
      <c r="D15547" s="459">
        <v>10</v>
      </c>
      <c r="E15547" s="81"/>
    </row>
    <row r="15548" spans="1:5" x14ac:dyDescent="0.25">
      <c r="A15548" s="458">
        <v>44387</v>
      </c>
      <c r="B15548" s="81" t="s">
        <v>8</v>
      </c>
      <c r="C15548" s="81" t="s">
        <v>1226</v>
      </c>
      <c r="D15548" s="459">
        <v>2</v>
      </c>
      <c r="E15548" s="81"/>
    </row>
    <row r="15549" spans="1:5" x14ac:dyDescent="0.25">
      <c r="A15549" s="458">
        <v>44387</v>
      </c>
      <c r="B15549" s="81" t="s">
        <v>8</v>
      </c>
      <c r="C15549" s="81" t="s">
        <v>72</v>
      </c>
      <c r="D15549" s="459">
        <v>2</v>
      </c>
      <c r="E15549" s="81"/>
    </row>
    <row r="15550" spans="1:5" x14ac:dyDescent="0.25">
      <c r="A15550" s="458">
        <v>44387</v>
      </c>
      <c r="B15550" s="81" t="s">
        <v>8</v>
      </c>
      <c r="C15550" s="81" t="s">
        <v>1232</v>
      </c>
      <c r="D15550" s="459">
        <v>3</v>
      </c>
      <c r="E15550" s="81"/>
    </row>
    <row r="15551" spans="1:5" x14ac:dyDescent="0.25">
      <c r="A15551" s="458">
        <v>44387</v>
      </c>
      <c r="B15551" s="81" t="s">
        <v>8</v>
      </c>
      <c r="C15551" s="81" t="s">
        <v>58</v>
      </c>
      <c r="D15551" s="459">
        <v>7</v>
      </c>
      <c r="E15551" s="81"/>
    </row>
    <row r="15552" spans="1:5" x14ac:dyDescent="0.25">
      <c r="A15552" s="458">
        <v>44387</v>
      </c>
      <c r="B15552" s="81" t="s">
        <v>8</v>
      </c>
      <c r="C15552" s="81" t="s">
        <v>140</v>
      </c>
      <c r="D15552" s="459">
        <v>2</v>
      </c>
      <c r="E15552" s="81"/>
    </row>
    <row r="15553" spans="1:5" x14ac:dyDescent="0.25">
      <c r="A15553" s="458">
        <v>44387</v>
      </c>
      <c r="B15553" s="81" t="s">
        <v>8</v>
      </c>
      <c r="C15553" s="81" t="s">
        <v>132</v>
      </c>
      <c r="D15553" s="459">
        <v>7</v>
      </c>
      <c r="E15553" s="81"/>
    </row>
    <row r="15554" spans="1:5" x14ac:dyDescent="0.25">
      <c r="A15554" s="458">
        <v>44387</v>
      </c>
      <c r="B15554" s="81" t="s">
        <v>8</v>
      </c>
      <c r="C15554" s="81" t="s">
        <v>203</v>
      </c>
      <c r="D15554" s="459">
        <v>10</v>
      </c>
      <c r="E15554" s="81"/>
    </row>
    <row r="15555" spans="1:5" x14ac:dyDescent="0.25">
      <c r="A15555" s="458">
        <v>44387</v>
      </c>
      <c r="B15555" s="81" t="s">
        <v>8</v>
      </c>
      <c r="C15555" s="81" t="s">
        <v>40</v>
      </c>
      <c r="D15555" s="459">
        <v>4</v>
      </c>
      <c r="E15555" s="81"/>
    </row>
    <row r="15556" spans="1:5" x14ac:dyDescent="0.25">
      <c r="A15556" s="458">
        <v>44387</v>
      </c>
      <c r="B15556" s="81" t="s">
        <v>8</v>
      </c>
      <c r="C15556" s="81" t="s">
        <v>8</v>
      </c>
      <c r="D15556" s="459">
        <v>114</v>
      </c>
      <c r="E15556" s="81"/>
    </row>
    <row r="15557" spans="1:5" x14ac:dyDescent="0.25">
      <c r="A15557" s="458">
        <v>44387</v>
      </c>
      <c r="B15557" s="81" t="s">
        <v>8</v>
      </c>
      <c r="C15557" s="81" t="s">
        <v>31</v>
      </c>
      <c r="D15557" s="459">
        <v>8</v>
      </c>
      <c r="E15557" s="81"/>
    </row>
    <row r="15558" spans="1:5" x14ac:dyDescent="0.25">
      <c r="A15558" s="458">
        <v>44387</v>
      </c>
      <c r="B15558" s="81" t="s">
        <v>8</v>
      </c>
      <c r="C15558" s="81" t="s">
        <v>110</v>
      </c>
      <c r="D15558" s="459">
        <v>1</v>
      </c>
      <c r="E15558" s="81"/>
    </row>
    <row r="15559" spans="1:5" x14ac:dyDescent="0.25">
      <c r="A15559" s="458">
        <v>44387</v>
      </c>
      <c r="B15559" s="81" t="s">
        <v>8</v>
      </c>
      <c r="C15559" s="81" t="s">
        <v>345</v>
      </c>
      <c r="D15559" s="459">
        <v>1</v>
      </c>
      <c r="E15559" s="81"/>
    </row>
    <row r="15560" spans="1:5" x14ac:dyDescent="0.25">
      <c r="A15560" s="458">
        <v>44387</v>
      </c>
      <c r="B15560" s="81" t="s">
        <v>49</v>
      </c>
      <c r="C15560" s="81" t="s">
        <v>49</v>
      </c>
      <c r="D15560" s="459">
        <v>1</v>
      </c>
      <c r="E15560" s="81"/>
    </row>
    <row r="15561" spans="1:5" x14ac:dyDescent="0.25">
      <c r="A15561" s="458">
        <v>44387</v>
      </c>
      <c r="B15561" s="81" t="s">
        <v>50</v>
      </c>
      <c r="C15561" s="81" t="s">
        <v>1036</v>
      </c>
      <c r="D15561" s="459">
        <v>1</v>
      </c>
      <c r="E15561" s="81"/>
    </row>
    <row r="15562" spans="1:5" x14ac:dyDescent="0.25">
      <c r="A15562" s="458">
        <v>44387</v>
      </c>
      <c r="B15562" s="81" t="s">
        <v>50</v>
      </c>
      <c r="C15562" s="81" t="s">
        <v>1250</v>
      </c>
      <c r="D15562" s="459">
        <v>5</v>
      </c>
      <c r="E15562" s="81"/>
    </row>
    <row r="15563" spans="1:5" x14ac:dyDescent="0.25">
      <c r="A15563" s="458">
        <v>44387</v>
      </c>
      <c r="B15563" s="81" t="s">
        <v>50</v>
      </c>
      <c r="C15563" s="81" t="s">
        <v>1140</v>
      </c>
      <c r="D15563" s="459">
        <v>5</v>
      </c>
      <c r="E15563" s="81"/>
    </row>
    <row r="15564" spans="1:5" x14ac:dyDescent="0.25">
      <c r="A15564" s="458">
        <v>44387</v>
      </c>
      <c r="B15564" s="81" t="s">
        <v>50</v>
      </c>
      <c r="C15564" s="116" t="s">
        <v>365</v>
      </c>
      <c r="D15564" s="459">
        <v>3</v>
      </c>
      <c r="E15564" s="81"/>
    </row>
    <row r="15565" spans="1:5" x14ac:dyDescent="0.25">
      <c r="A15565" s="458">
        <v>44387</v>
      </c>
      <c r="B15565" s="81" t="s">
        <v>27</v>
      </c>
      <c r="C15565" s="81" t="s">
        <v>139</v>
      </c>
      <c r="D15565" s="459">
        <v>1</v>
      </c>
      <c r="E15565" s="81"/>
    </row>
    <row r="15566" spans="1:5" x14ac:dyDescent="0.25">
      <c r="A15566" s="458">
        <v>44387</v>
      </c>
      <c r="B15566" s="81" t="s">
        <v>27</v>
      </c>
      <c r="C15566" s="116" t="s">
        <v>43</v>
      </c>
      <c r="D15566" s="459">
        <v>22</v>
      </c>
      <c r="E15566" s="81"/>
    </row>
    <row r="15567" spans="1:5" x14ac:dyDescent="0.25">
      <c r="A15567" s="458">
        <v>44387</v>
      </c>
      <c r="B15567" s="81" t="s">
        <v>27</v>
      </c>
      <c r="C15567" s="81" t="s">
        <v>921</v>
      </c>
      <c r="D15567" s="459">
        <v>2</v>
      </c>
      <c r="E15567" s="81"/>
    </row>
    <row r="15568" spans="1:5" x14ac:dyDescent="0.25">
      <c r="A15568" s="458">
        <v>44387</v>
      </c>
      <c r="B15568" s="81" t="s">
        <v>51</v>
      </c>
      <c r="C15568" s="81" t="s">
        <v>677</v>
      </c>
      <c r="D15568" s="459">
        <v>1</v>
      </c>
      <c r="E15568" s="81"/>
    </row>
    <row r="15569" spans="1:5" x14ac:dyDescent="0.25">
      <c r="A15569" s="458">
        <v>44387</v>
      </c>
      <c r="B15569" s="81" t="s">
        <v>51</v>
      </c>
      <c r="C15569" s="81" t="s">
        <v>51</v>
      </c>
      <c r="D15569" s="459">
        <v>30</v>
      </c>
      <c r="E15569" s="81"/>
    </row>
    <row r="15570" spans="1:5" x14ac:dyDescent="0.25">
      <c r="A15570" s="458">
        <v>44387</v>
      </c>
      <c r="B15570" s="81" t="s">
        <v>10</v>
      </c>
      <c r="C15570" s="81" t="s">
        <v>340</v>
      </c>
      <c r="D15570" s="459">
        <v>1</v>
      </c>
      <c r="E15570" s="81"/>
    </row>
    <row r="15571" spans="1:5" x14ac:dyDescent="0.25">
      <c r="A15571" s="458">
        <v>44387</v>
      </c>
      <c r="B15571" s="81" t="s">
        <v>10</v>
      </c>
      <c r="C15571" s="81" t="s">
        <v>10</v>
      </c>
      <c r="D15571" s="459">
        <v>4</v>
      </c>
      <c r="E15571" s="81"/>
    </row>
    <row r="15572" spans="1:5" x14ac:dyDescent="0.25">
      <c r="A15572" s="458">
        <v>44388</v>
      </c>
      <c r="B15572" s="81" t="s">
        <v>14</v>
      </c>
      <c r="C15572" s="81" t="s">
        <v>14</v>
      </c>
      <c r="D15572" s="459">
        <v>0</v>
      </c>
      <c r="E15572" s="81"/>
    </row>
    <row r="15573" spans="1:5" x14ac:dyDescent="0.25">
      <c r="A15573" s="458">
        <v>44388</v>
      </c>
      <c r="B15573" s="81" t="s">
        <v>20</v>
      </c>
      <c r="C15573" s="81" t="s">
        <v>20</v>
      </c>
      <c r="D15573" s="459">
        <v>0</v>
      </c>
      <c r="E15573" s="81"/>
    </row>
    <row r="15574" spans="1:5" x14ac:dyDescent="0.25">
      <c r="A15574" s="458">
        <v>44388</v>
      </c>
      <c r="B15574" s="81" t="s">
        <v>13</v>
      </c>
      <c r="C15574" s="81" t="s">
        <v>13</v>
      </c>
      <c r="D15574" s="459">
        <v>0</v>
      </c>
      <c r="E15574" s="81"/>
    </row>
    <row r="15575" spans="1:5" x14ac:dyDescent="0.25">
      <c r="A15575" s="458">
        <v>44388</v>
      </c>
      <c r="B15575" s="81" t="s">
        <v>24</v>
      </c>
      <c r="C15575" s="81" t="s">
        <v>24</v>
      </c>
      <c r="D15575" s="459">
        <v>0</v>
      </c>
      <c r="E15575" s="81"/>
    </row>
    <row r="15576" spans="1:5" x14ac:dyDescent="0.25">
      <c r="A15576" s="458">
        <v>44388</v>
      </c>
      <c r="B15576" s="81" t="s">
        <v>47</v>
      </c>
      <c r="C15576" s="81" t="s">
        <v>47</v>
      </c>
      <c r="D15576" s="459">
        <v>0</v>
      </c>
      <c r="E15576" s="81"/>
    </row>
    <row r="15577" spans="1:5" x14ac:dyDescent="0.25">
      <c r="A15577" s="458">
        <v>44388</v>
      </c>
      <c r="B15577" s="81" t="s">
        <v>48</v>
      </c>
      <c r="C15577" s="81" t="s">
        <v>48</v>
      </c>
      <c r="D15577" s="459">
        <v>0</v>
      </c>
      <c r="E15577" s="81"/>
    </row>
    <row r="15578" spans="1:5" x14ac:dyDescent="0.25">
      <c r="A15578" s="458">
        <v>44388</v>
      </c>
      <c r="B15578" s="81" t="s">
        <v>7</v>
      </c>
      <c r="C15578" s="81" t="s">
        <v>7</v>
      </c>
      <c r="D15578" s="459">
        <v>0</v>
      </c>
      <c r="E15578" s="81"/>
    </row>
    <row r="15579" spans="1:5" x14ac:dyDescent="0.25">
      <c r="A15579" s="458">
        <v>44388</v>
      </c>
      <c r="B15579" s="81" t="s">
        <v>9</v>
      </c>
      <c r="C15579" s="81" t="s">
        <v>9</v>
      </c>
      <c r="D15579" s="459">
        <v>0</v>
      </c>
      <c r="E15579" s="81"/>
    </row>
    <row r="15580" spans="1:5" x14ac:dyDescent="0.25">
      <c r="A15580" s="458">
        <v>44388</v>
      </c>
      <c r="B15580" s="81" t="s">
        <v>15</v>
      </c>
      <c r="C15580" s="81" t="s">
        <v>15</v>
      </c>
      <c r="D15580" s="459">
        <v>0</v>
      </c>
      <c r="E15580" s="81"/>
    </row>
    <row r="15581" spans="1:5" x14ac:dyDescent="0.25">
      <c r="A15581" s="458">
        <v>44388</v>
      </c>
      <c r="B15581" s="81" t="s">
        <v>11</v>
      </c>
      <c r="C15581" s="81" t="s">
        <v>11</v>
      </c>
      <c r="D15581" s="459">
        <v>0</v>
      </c>
      <c r="E15581" s="81"/>
    </row>
    <row r="15582" spans="1:5" x14ac:dyDescent="0.25">
      <c r="A15582" s="458">
        <v>44388</v>
      </c>
      <c r="B15582" s="81" t="s">
        <v>12</v>
      </c>
      <c r="C15582" s="81" t="s">
        <v>12</v>
      </c>
      <c r="D15582" s="459">
        <v>0</v>
      </c>
      <c r="E15582" s="81"/>
    </row>
    <row r="15583" spans="1:5" x14ac:dyDescent="0.25">
      <c r="A15583" s="458">
        <v>44388</v>
      </c>
      <c r="B15583" s="81" t="s">
        <v>8</v>
      </c>
      <c r="C15583" s="81" t="s">
        <v>8</v>
      </c>
      <c r="D15583" s="459">
        <v>0</v>
      </c>
      <c r="E15583" s="81"/>
    </row>
    <row r="15584" spans="1:5" x14ac:dyDescent="0.25">
      <c r="A15584" s="458">
        <v>44388</v>
      </c>
      <c r="B15584" s="81" t="s">
        <v>49</v>
      </c>
      <c r="C15584" s="81" t="s">
        <v>49</v>
      </c>
      <c r="D15584" s="459">
        <v>0</v>
      </c>
      <c r="E15584" s="81"/>
    </row>
    <row r="15585" spans="1:5" x14ac:dyDescent="0.25">
      <c r="A15585" s="458">
        <v>44388</v>
      </c>
      <c r="B15585" s="81" t="s">
        <v>50</v>
      </c>
      <c r="C15585" s="116" t="s">
        <v>365</v>
      </c>
      <c r="D15585" s="459">
        <v>0</v>
      </c>
      <c r="E15585" s="81"/>
    </row>
    <row r="15586" spans="1:5" x14ac:dyDescent="0.25">
      <c r="A15586" s="458">
        <v>44388</v>
      </c>
      <c r="B15586" s="81" t="s">
        <v>27</v>
      </c>
      <c r="C15586" s="116" t="s">
        <v>43</v>
      </c>
      <c r="D15586" s="459">
        <v>0</v>
      </c>
      <c r="E15586" s="81"/>
    </row>
    <row r="15587" spans="1:5" x14ac:dyDescent="0.25">
      <c r="A15587" s="458">
        <v>44388</v>
      </c>
      <c r="B15587" s="81" t="s">
        <v>51</v>
      </c>
      <c r="C15587" s="81" t="s">
        <v>51</v>
      </c>
      <c r="D15587" s="459">
        <v>0</v>
      </c>
      <c r="E15587" s="81"/>
    </row>
    <row r="15588" spans="1:5" x14ac:dyDescent="0.25">
      <c r="A15588" s="458">
        <v>44388</v>
      </c>
      <c r="B15588" s="81" t="s">
        <v>10</v>
      </c>
      <c r="C15588" s="81" t="s">
        <v>10</v>
      </c>
      <c r="D15588" s="459">
        <v>0</v>
      </c>
      <c r="E15588" s="81"/>
    </row>
    <row r="15589" spans="1:5" x14ac:dyDescent="0.25">
      <c r="A15589" s="458">
        <v>44389</v>
      </c>
      <c r="B15589" s="81" t="s">
        <v>14</v>
      </c>
      <c r="C15589" s="81" t="s">
        <v>936</v>
      </c>
      <c r="D15589" s="459">
        <v>1</v>
      </c>
      <c r="E15589" s="81"/>
    </row>
    <row r="15590" spans="1:5" x14ac:dyDescent="0.25">
      <c r="A15590" s="458">
        <v>44389</v>
      </c>
      <c r="B15590" s="81" t="s">
        <v>14</v>
      </c>
      <c r="C15590" s="81" t="s">
        <v>14</v>
      </c>
      <c r="D15590" s="459">
        <v>27</v>
      </c>
      <c r="E15590" s="81"/>
    </row>
    <row r="15591" spans="1:5" x14ac:dyDescent="0.25">
      <c r="A15591" s="458">
        <v>44389</v>
      </c>
      <c r="B15591" s="81" t="s">
        <v>14</v>
      </c>
      <c r="C15591" s="81" t="s">
        <v>16</v>
      </c>
      <c r="D15591" s="459">
        <v>14</v>
      </c>
      <c r="E15591" s="81"/>
    </row>
    <row r="15592" spans="1:5" x14ac:dyDescent="0.25">
      <c r="A15592" s="458">
        <v>44389</v>
      </c>
      <c r="B15592" s="81" t="s">
        <v>14</v>
      </c>
      <c r="C15592" s="81" t="s">
        <v>794</v>
      </c>
      <c r="D15592" s="459">
        <v>5</v>
      </c>
      <c r="E15592" s="81"/>
    </row>
    <row r="15593" spans="1:5" x14ac:dyDescent="0.25">
      <c r="A15593" s="458">
        <v>44389</v>
      </c>
      <c r="B15593" s="81" t="s">
        <v>14</v>
      </c>
      <c r="C15593" s="81" t="s">
        <v>84</v>
      </c>
      <c r="D15593" s="459">
        <v>14</v>
      </c>
      <c r="E15593" s="81"/>
    </row>
    <row r="15594" spans="1:5" x14ac:dyDescent="0.25">
      <c r="A15594" s="458">
        <v>44389</v>
      </c>
      <c r="B15594" s="81" t="s">
        <v>20</v>
      </c>
      <c r="C15594" s="81" t="s">
        <v>20</v>
      </c>
      <c r="D15594" s="459">
        <v>25</v>
      </c>
      <c r="E15594" s="81"/>
    </row>
    <row r="15595" spans="1:5" x14ac:dyDescent="0.25">
      <c r="A15595" s="458">
        <v>44389</v>
      </c>
      <c r="B15595" s="81" t="s">
        <v>20</v>
      </c>
      <c r="C15595" s="81" t="s">
        <v>363</v>
      </c>
      <c r="D15595" s="459">
        <v>1</v>
      </c>
      <c r="E15595" s="81"/>
    </row>
    <row r="15596" spans="1:5" x14ac:dyDescent="0.25">
      <c r="A15596" s="458">
        <v>44389</v>
      </c>
      <c r="B15596" s="81" t="s">
        <v>20</v>
      </c>
      <c r="C15596" s="81" t="s">
        <v>861</v>
      </c>
      <c r="D15596" s="459">
        <v>1</v>
      </c>
      <c r="E15596" s="81"/>
    </row>
    <row r="15597" spans="1:5" x14ac:dyDescent="0.25">
      <c r="A15597" s="458">
        <v>44389</v>
      </c>
      <c r="B15597" s="81" t="s">
        <v>13</v>
      </c>
      <c r="C15597" s="81" t="s">
        <v>93</v>
      </c>
      <c r="D15597" s="459">
        <v>1</v>
      </c>
      <c r="E15597" s="81"/>
    </row>
    <row r="15598" spans="1:5" x14ac:dyDescent="0.25">
      <c r="A15598" s="458">
        <v>44389</v>
      </c>
      <c r="B15598" s="81" t="s">
        <v>13</v>
      </c>
      <c r="C15598" s="81" t="s">
        <v>13</v>
      </c>
      <c r="D15598" s="459">
        <v>9</v>
      </c>
      <c r="E15598" s="81"/>
    </row>
    <row r="15599" spans="1:5" x14ac:dyDescent="0.25">
      <c r="A15599" s="458">
        <v>44389</v>
      </c>
      <c r="B15599" s="81" t="s">
        <v>13</v>
      </c>
      <c r="C15599" s="81" t="s">
        <v>1163</v>
      </c>
      <c r="D15599" s="459">
        <v>1</v>
      </c>
      <c r="E15599" s="81"/>
    </row>
    <row r="15600" spans="1:5" x14ac:dyDescent="0.25">
      <c r="A15600" s="458">
        <v>44389</v>
      </c>
      <c r="B15600" s="81" t="s">
        <v>24</v>
      </c>
      <c r="C15600" s="81" t="s">
        <v>23</v>
      </c>
      <c r="D15600" s="459">
        <v>6</v>
      </c>
      <c r="E15600" s="81"/>
    </row>
    <row r="15601" spans="1:5" x14ac:dyDescent="0.25">
      <c r="A15601" s="458">
        <v>44389</v>
      </c>
      <c r="B15601" s="81" t="s">
        <v>24</v>
      </c>
      <c r="C15601" s="81" t="s">
        <v>24</v>
      </c>
      <c r="D15601" s="459">
        <v>6</v>
      </c>
      <c r="E15601" s="81"/>
    </row>
    <row r="15602" spans="1:5" x14ac:dyDescent="0.25">
      <c r="A15602" s="458">
        <v>44389</v>
      </c>
      <c r="B15602" s="81" t="s">
        <v>24</v>
      </c>
      <c r="C15602" s="81" t="s">
        <v>703</v>
      </c>
      <c r="D15602" s="459">
        <v>1</v>
      </c>
      <c r="E15602" s="81"/>
    </row>
    <row r="15603" spans="1:5" x14ac:dyDescent="0.25">
      <c r="A15603" s="458">
        <v>44389</v>
      </c>
      <c r="B15603" s="81" t="s">
        <v>24</v>
      </c>
      <c r="C15603" s="81" t="s">
        <v>924</v>
      </c>
      <c r="D15603" s="459">
        <v>1</v>
      </c>
      <c r="E15603" s="81"/>
    </row>
    <row r="15604" spans="1:5" x14ac:dyDescent="0.25">
      <c r="A15604" s="458">
        <v>44389</v>
      </c>
      <c r="B15604" s="81" t="s">
        <v>24</v>
      </c>
      <c r="C15604" s="81" t="s">
        <v>1182</v>
      </c>
      <c r="D15604" s="459">
        <v>1</v>
      </c>
      <c r="E15604" s="81"/>
    </row>
    <row r="15605" spans="1:5" x14ac:dyDescent="0.25">
      <c r="A15605" s="458">
        <v>44389</v>
      </c>
      <c r="B15605" s="81" t="s">
        <v>47</v>
      </c>
      <c r="C15605" s="81" t="s">
        <v>1183</v>
      </c>
      <c r="D15605" s="459">
        <v>1</v>
      </c>
      <c r="E15605" s="81"/>
    </row>
    <row r="15606" spans="1:5" x14ac:dyDescent="0.25">
      <c r="A15606" s="458">
        <v>44389</v>
      </c>
      <c r="B15606" s="81" t="s">
        <v>47</v>
      </c>
      <c r="C15606" s="81" t="s">
        <v>1033</v>
      </c>
      <c r="D15606" s="459">
        <v>1</v>
      </c>
      <c r="E15606" s="81"/>
    </row>
    <row r="15607" spans="1:5" x14ac:dyDescent="0.25">
      <c r="A15607" s="458">
        <v>44389</v>
      </c>
      <c r="B15607" s="81" t="s">
        <v>47</v>
      </c>
      <c r="C15607" s="81" t="s">
        <v>47</v>
      </c>
      <c r="D15607" s="459">
        <v>32</v>
      </c>
      <c r="E15607" s="81"/>
    </row>
    <row r="15608" spans="1:5" x14ac:dyDescent="0.25">
      <c r="A15608" s="458">
        <v>44389</v>
      </c>
      <c r="B15608" s="81" t="s">
        <v>48</v>
      </c>
      <c r="C15608" s="81" t="s">
        <v>1380</v>
      </c>
      <c r="D15608" s="459">
        <v>6</v>
      </c>
      <c r="E15608" s="81"/>
    </row>
    <row r="15609" spans="1:5" x14ac:dyDescent="0.25">
      <c r="A15609" s="458">
        <v>44389</v>
      </c>
      <c r="B15609" s="81" t="s">
        <v>7</v>
      </c>
      <c r="C15609" s="81" t="s">
        <v>1188</v>
      </c>
      <c r="D15609" s="459">
        <v>2</v>
      </c>
      <c r="E15609" s="81"/>
    </row>
    <row r="15610" spans="1:5" x14ac:dyDescent="0.25">
      <c r="A15610" s="458">
        <v>44389</v>
      </c>
      <c r="B15610" s="81" t="s">
        <v>7</v>
      </c>
      <c r="C15610" s="81" t="s">
        <v>1191</v>
      </c>
      <c r="D15610" s="459">
        <v>4</v>
      </c>
      <c r="E15610" s="81"/>
    </row>
    <row r="15611" spans="1:5" x14ac:dyDescent="0.25">
      <c r="A15611" s="458">
        <v>44389</v>
      </c>
      <c r="B15611" s="81" t="s">
        <v>7</v>
      </c>
      <c r="C15611" s="81" t="s">
        <v>7</v>
      </c>
      <c r="D15611" s="459">
        <v>4</v>
      </c>
      <c r="E15611" s="81"/>
    </row>
    <row r="15612" spans="1:5" x14ac:dyDescent="0.25">
      <c r="A15612" s="458">
        <v>44389</v>
      </c>
      <c r="B15612" s="81" t="s">
        <v>9</v>
      </c>
      <c r="C15612" s="81" t="s">
        <v>362</v>
      </c>
      <c r="D15612" s="459">
        <v>4</v>
      </c>
      <c r="E15612" s="81"/>
    </row>
    <row r="15613" spans="1:5" x14ac:dyDescent="0.25">
      <c r="A15613" s="458">
        <v>44389</v>
      </c>
      <c r="B15613" s="81" t="s">
        <v>9</v>
      </c>
      <c r="C15613" s="81" t="s">
        <v>9</v>
      </c>
      <c r="D15613" s="459">
        <v>111</v>
      </c>
      <c r="E15613" s="81"/>
    </row>
    <row r="15614" spans="1:5" x14ac:dyDescent="0.25">
      <c r="A15614" s="458">
        <v>44389</v>
      </c>
      <c r="B15614" s="81" t="s">
        <v>9</v>
      </c>
      <c r="C15614" s="81" t="s">
        <v>17</v>
      </c>
      <c r="D15614" s="459">
        <v>5</v>
      </c>
      <c r="E15614" s="81"/>
    </row>
    <row r="15615" spans="1:5" x14ac:dyDescent="0.25">
      <c r="A15615" s="458">
        <v>44389</v>
      </c>
      <c r="B15615" s="81" t="s">
        <v>9</v>
      </c>
      <c r="C15615" s="81" t="s">
        <v>933</v>
      </c>
      <c r="D15615" s="459">
        <v>1</v>
      </c>
      <c r="E15615" s="81"/>
    </row>
    <row r="15616" spans="1:5" x14ac:dyDescent="0.25">
      <c r="A15616" s="458">
        <v>44389</v>
      </c>
      <c r="B15616" s="81" t="s">
        <v>9</v>
      </c>
      <c r="C15616" s="81" t="s">
        <v>1202</v>
      </c>
      <c r="D15616" s="459">
        <v>3</v>
      </c>
      <c r="E15616" s="81"/>
    </row>
    <row r="15617" spans="1:5" x14ac:dyDescent="0.25">
      <c r="A15617" s="458">
        <v>44389</v>
      </c>
      <c r="B15617" s="81" t="s">
        <v>9</v>
      </c>
      <c r="C15617" s="81" t="s">
        <v>143</v>
      </c>
      <c r="D15617" s="459">
        <v>7</v>
      </c>
      <c r="E15617" s="81"/>
    </row>
    <row r="15618" spans="1:5" x14ac:dyDescent="0.25">
      <c r="A15618" s="458">
        <v>44389</v>
      </c>
      <c r="B15618" s="81" t="s">
        <v>15</v>
      </c>
      <c r="C15618" s="81" t="s">
        <v>941</v>
      </c>
      <c r="D15618" s="459">
        <v>1</v>
      </c>
      <c r="E15618" s="81"/>
    </row>
    <row r="15619" spans="1:5" x14ac:dyDescent="0.25">
      <c r="A15619" s="458">
        <v>44389</v>
      </c>
      <c r="B15619" s="81" t="s">
        <v>15</v>
      </c>
      <c r="C15619" s="81" t="s">
        <v>107</v>
      </c>
      <c r="D15619" s="459">
        <v>4</v>
      </c>
      <c r="E15619" s="81"/>
    </row>
    <row r="15620" spans="1:5" x14ac:dyDescent="0.25">
      <c r="A15620" s="458">
        <v>44389</v>
      </c>
      <c r="B15620" s="81" t="s">
        <v>15</v>
      </c>
      <c r="C15620" s="81" t="s">
        <v>1139</v>
      </c>
      <c r="D15620" s="459">
        <v>3</v>
      </c>
      <c r="E15620" s="81"/>
    </row>
    <row r="15621" spans="1:5" x14ac:dyDescent="0.25">
      <c r="A15621" s="458">
        <v>44389</v>
      </c>
      <c r="B15621" s="81" t="s">
        <v>15</v>
      </c>
      <c r="C15621" s="81" t="s">
        <v>283</v>
      </c>
      <c r="D15621" s="459">
        <v>3</v>
      </c>
      <c r="E15621" s="81"/>
    </row>
    <row r="15622" spans="1:5" x14ac:dyDescent="0.25">
      <c r="A15622" s="458">
        <v>44389</v>
      </c>
      <c r="B15622" s="81" t="s">
        <v>11</v>
      </c>
      <c r="C15622" s="81" t="s">
        <v>64</v>
      </c>
      <c r="D15622" s="459">
        <v>1</v>
      </c>
      <c r="E15622" s="81"/>
    </row>
    <row r="15623" spans="1:5" x14ac:dyDescent="0.25">
      <c r="A15623" s="458">
        <v>44389</v>
      </c>
      <c r="B15623" s="81" t="s">
        <v>11</v>
      </c>
      <c r="C15623" s="81" t="s">
        <v>333</v>
      </c>
      <c r="D15623" s="459">
        <v>2</v>
      </c>
      <c r="E15623" s="81"/>
    </row>
    <row r="15624" spans="1:5" x14ac:dyDescent="0.25">
      <c r="A15624" s="458">
        <v>44389</v>
      </c>
      <c r="B15624" s="81" t="s">
        <v>11</v>
      </c>
      <c r="C15624" s="81" t="s">
        <v>1203</v>
      </c>
      <c r="D15624" s="459">
        <v>1</v>
      </c>
      <c r="E15624" s="81"/>
    </row>
    <row r="15625" spans="1:5" x14ac:dyDescent="0.25">
      <c r="A15625" s="458">
        <v>44389</v>
      </c>
      <c r="B15625" s="81" t="s">
        <v>11</v>
      </c>
      <c r="C15625" s="81" t="s">
        <v>11</v>
      </c>
      <c r="D15625" s="459">
        <v>10</v>
      </c>
      <c r="E15625" s="81"/>
    </row>
    <row r="15626" spans="1:5" x14ac:dyDescent="0.25">
      <c r="A15626" s="458">
        <v>44389</v>
      </c>
      <c r="B15626" s="81" t="s">
        <v>11</v>
      </c>
      <c r="C15626" s="81" t="s">
        <v>1019</v>
      </c>
      <c r="D15626" s="459">
        <v>1</v>
      </c>
      <c r="E15626" s="81"/>
    </row>
    <row r="15627" spans="1:5" x14ac:dyDescent="0.25">
      <c r="A15627" s="458">
        <v>44389</v>
      </c>
      <c r="B15627" s="81" t="s">
        <v>11</v>
      </c>
      <c r="C15627" s="81" t="s">
        <v>133</v>
      </c>
      <c r="D15627" s="459">
        <v>32</v>
      </c>
      <c r="E15627" s="81"/>
    </row>
    <row r="15628" spans="1:5" x14ac:dyDescent="0.25">
      <c r="A15628" s="458">
        <v>44389</v>
      </c>
      <c r="B15628" s="81" t="s">
        <v>12</v>
      </c>
      <c r="C15628" s="81" t="s">
        <v>937</v>
      </c>
      <c r="D15628" s="459">
        <v>1</v>
      </c>
      <c r="E15628" s="81"/>
    </row>
    <row r="15629" spans="1:5" x14ac:dyDescent="0.25">
      <c r="A15629" s="458">
        <v>44389</v>
      </c>
      <c r="B15629" s="81" t="s">
        <v>12</v>
      </c>
      <c r="C15629" s="81" t="s">
        <v>1223</v>
      </c>
      <c r="D15629" s="459">
        <v>2</v>
      </c>
      <c r="E15629" s="81"/>
    </row>
    <row r="15630" spans="1:5" x14ac:dyDescent="0.25">
      <c r="A15630" s="458">
        <v>44389</v>
      </c>
      <c r="B15630" s="81" t="s">
        <v>12</v>
      </c>
      <c r="C15630" s="81" t="s">
        <v>1224</v>
      </c>
      <c r="D15630" s="459">
        <v>1</v>
      </c>
      <c r="E15630" s="81"/>
    </row>
    <row r="15631" spans="1:5" x14ac:dyDescent="0.25">
      <c r="A15631" s="458">
        <v>44389</v>
      </c>
      <c r="B15631" s="81" t="s">
        <v>12</v>
      </c>
      <c r="C15631" s="81" t="s">
        <v>12</v>
      </c>
      <c r="D15631" s="459">
        <v>12</v>
      </c>
      <c r="E15631" s="81"/>
    </row>
    <row r="15632" spans="1:5" x14ac:dyDescent="0.25">
      <c r="A15632" s="458">
        <v>44389</v>
      </c>
      <c r="B15632" s="81" t="s">
        <v>8</v>
      </c>
      <c r="C15632" s="81" t="s">
        <v>72</v>
      </c>
      <c r="D15632" s="459">
        <v>1</v>
      </c>
      <c r="E15632" s="81"/>
    </row>
    <row r="15633" spans="1:5" x14ac:dyDescent="0.25">
      <c r="A15633" s="458">
        <v>44389</v>
      </c>
      <c r="B15633" s="81" t="s">
        <v>8</v>
      </c>
      <c r="C15633" s="81" t="s">
        <v>1232</v>
      </c>
      <c r="D15633" s="459">
        <v>3</v>
      </c>
      <c r="E15633" s="81"/>
    </row>
    <row r="15634" spans="1:5" x14ac:dyDescent="0.25">
      <c r="A15634" s="458">
        <v>44389</v>
      </c>
      <c r="B15634" s="81" t="s">
        <v>8</v>
      </c>
      <c r="C15634" s="81" t="s">
        <v>58</v>
      </c>
      <c r="D15634" s="459">
        <v>6</v>
      </c>
      <c r="E15634" s="81"/>
    </row>
    <row r="15635" spans="1:5" x14ac:dyDescent="0.25">
      <c r="A15635" s="458">
        <v>44389</v>
      </c>
      <c r="B15635" s="81" t="s">
        <v>8</v>
      </c>
      <c r="C15635" s="81" t="s">
        <v>203</v>
      </c>
      <c r="D15635" s="459">
        <v>4</v>
      </c>
      <c r="E15635" s="81"/>
    </row>
    <row r="15636" spans="1:5" x14ac:dyDescent="0.25">
      <c r="A15636" s="458">
        <v>44389</v>
      </c>
      <c r="B15636" s="81" t="s">
        <v>8</v>
      </c>
      <c r="C15636" s="81" t="s">
        <v>40</v>
      </c>
      <c r="D15636" s="459">
        <v>2</v>
      </c>
      <c r="E15636" s="81"/>
    </row>
    <row r="15637" spans="1:5" x14ac:dyDescent="0.25">
      <c r="A15637" s="458">
        <v>44389</v>
      </c>
      <c r="B15637" s="81" t="s">
        <v>8</v>
      </c>
      <c r="C15637" s="81" t="s">
        <v>8</v>
      </c>
      <c r="D15637" s="459">
        <v>180</v>
      </c>
      <c r="E15637" s="81"/>
    </row>
    <row r="15638" spans="1:5" x14ac:dyDescent="0.25">
      <c r="A15638" s="458">
        <v>44389</v>
      </c>
      <c r="B15638" s="81" t="s">
        <v>8</v>
      </c>
      <c r="C15638" s="81" t="s">
        <v>31</v>
      </c>
      <c r="D15638" s="459">
        <v>10</v>
      </c>
      <c r="E15638" s="81"/>
    </row>
    <row r="15639" spans="1:5" x14ac:dyDescent="0.25">
      <c r="A15639" s="458">
        <v>44389</v>
      </c>
      <c r="B15639" s="81" t="s">
        <v>8</v>
      </c>
      <c r="C15639" s="81" t="s">
        <v>129</v>
      </c>
      <c r="D15639" s="459">
        <v>1</v>
      </c>
      <c r="E15639" s="81"/>
    </row>
    <row r="15640" spans="1:5" x14ac:dyDescent="0.25">
      <c r="A15640" s="458">
        <v>44389</v>
      </c>
      <c r="B15640" s="81" t="s">
        <v>49</v>
      </c>
      <c r="C15640" s="81" t="s">
        <v>1246</v>
      </c>
      <c r="D15640" s="459">
        <v>2</v>
      </c>
      <c r="E15640" s="81"/>
    </row>
    <row r="15641" spans="1:5" x14ac:dyDescent="0.25">
      <c r="A15641" s="458">
        <v>44389</v>
      </c>
      <c r="B15641" s="81" t="s">
        <v>49</v>
      </c>
      <c r="C15641" s="81" t="s">
        <v>49</v>
      </c>
      <c r="D15641" s="459">
        <v>32</v>
      </c>
      <c r="E15641" s="81"/>
    </row>
    <row r="15642" spans="1:5" x14ac:dyDescent="0.25">
      <c r="A15642" s="458">
        <v>44389</v>
      </c>
      <c r="B15642" s="81" t="s">
        <v>50</v>
      </c>
      <c r="C15642" s="81" t="s">
        <v>1140</v>
      </c>
      <c r="D15642" s="459">
        <v>3</v>
      </c>
      <c r="E15642" s="81"/>
    </row>
    <row r="15643" spans="1:5" x14ac:dyDescent="0.25">
      <c r="A15643" s="458">
        <v>44389</v>
      </c>
      <c r="B15643" s="81" t="s">
        <v>50</v>
      </c>
      <c r="C15643" s="116" t="s">
        <v>365</v>
      </c>
      <c r="D15643" s="459">
        <v>10</v>
      </c>
      <c r="E15643" s="81"/>
    </row>
    <row r="15644" spans="1:5" x14ac:dyDescent="0.25">
      <c r="A15644" s="458">
        <v>44389</v>
      </c>
      <c r="B15644" s="81" t="s">
        <v>27</v>
      </c>
      <c r="C15644" s="81" t="s">
        <v>139</v>
      </c>
      <c r="D15644" s="459">
        <v>6</v>
      </c>
      <c r="E15644" s="81"/>
    </row>
    <row r="15645" spans="1:5" x14ac:dyDescent="0.25">
      <c r="A15645" s="458">
        <v>44389</v>
      </c>
      <c r="B15645" s="81" t="s">
        <v>27</v>
      </c>
      <c r="C15645" s="116" t="s">
        <v>43</v>
      </c>
      <c r="D15645" s="459">
        <v>7</v>
      </c>
      <c r="E15645" s="81"/>
    </row>
    <row r="15646" spans="1:5" x14ac:dyDescent="0.25">
      <c r="A15646" s="458">
        <v>44389</v>
      </c>
      <c r="B15646" s="81" t="s">
        <v>27</v>
      </c>
      <c r="C15646" s="81" t="s">
        <v>619</v>
      </c>
      <c r="D15646" s="459">
        <v>1</v>
      </c>
      <c r="E15646" s="81"/>
    </row>
    <row r="15647" spans="1:5" x14ac:dyDescent="0.25">
      <c r="A15647" s="458">
        <v>44389</v>
      </c>
      <c r="B15647" s="81" t="s">
        <v>27</v>
      </c>
      <c r="C15647" s="81" t="s">
        <v>707</v>
      </c>
      <c r="D15647" s="459">
        <v>2</v>
      </c>
      <c r="E15647" s="81"/>
    </row>
    <row r="15648" spans="1:5" x14ac:dyDescent="0.25">
      <c r="A15648" s="458">
        <v>44389</v>
      </c>
      <c r="B15648" s="81" t="s">
        <v>27</v>
      </c>
      <c r="C15648" s="81" t="s">
        <v>1257</v>
      </c>
      <c r="D15648" s="459">
        <v>1</v>
      </c>
      <c r="E15648" s="81"/>
    </row>
    <row r="15649" spans="1:5" x14ac:dyDescent="0.25">
      <c r="A15649" s="458">
        <v>44389</v>
      </c>
      <c r="B15649" s="81" t="s">
        <v>51</v>
      </c>
      <c r="C15649" s="81" t="s">
        <v>51</v>
      </c>
      <c r="D15649" s="459">
        <v>8</v>
      </c>
      <c r="E15649" s="81"/>
    </row>
    <row r="15650" spans="1:5" x14ac:dyDescent="0.25">
      <c r="A15650" s="458">
        <v>44389</v>
      </c>
      <c r="B15650" s="81" t="s">
        <v>10</v>
      </c>
      <c r="C15650" s="81" t="s">
        <v>10</v>
      </c>
      <c r="D15650" s="459">
        <v>2</v>
      </c>
      <c r="E15650" s="81"/>
    </row>
    <row r="15651" spans="1:5" x14ac:dyDescent="0.25">
      <c r="A15651" s="458">
        <v>44390</v>
      </c>
      <c r="B15651" s="81" t="s">
        <v>14</v>
      </c>
      <c r="C15651" s="81" t="s">
        <v>14</v>
      </c>
      <c r="D15651" s="459">
        <v>11</v>
      </c>
      <c r="E15651" s="81"/>
    </row>
    <row r="15652" spans="1:5" x14ac:dyDescent="0.25">
      <c r="A15652" s="458">
        <v>44390</v>
      </c>
      <c r="B15652" s="81" t="s">
        <v>14</v>
      </c>
      <c r="C15652" s="81" t="s">
        <v>1020</v>
      </c>
      <c r="D15652" s="459">
        <v>1</v>
      </c>
      <c r="E15652" s="81"/>
    </row>
    <row r="15653" spans="1:5" x14ac:dyDescent="0.25">
      <c r="A15653" s="458">
        <v>44390</v>
      </c>
      <c r="B15653" s="81" t="s">
        <v>14</v>
      </c>
      <c r="C15653" s="81" t="s">
        <v>16</v>
      </c>
      <c r="D15653" s="459">
        <v>2</v>
      </c>
      <c r="E15653" s="81"/>
    </row>
    <row r="15654" spans="1:5" x14ac:dyDescent="0.25">
      <c r="A15654" s="458">
        <v>44390</v>
      </c>
      <c r="B15654" s="81" t="s">
        <v>14</v>
      </c>
      <c r="C15654" s="81" t="s">
        <v>84</v>
      </c>
      <c r="D15654" s="459">
        <v>12</v>
      </c>
      <c r="E15654" s="81"/>
    </row>
    <row r="15655" spans="1:5" x14ac:dyDescent="0.25">
      <c r="A15655" s="458">
        <v>44390</v>
      </c>
      <c r="B15655" s="81" t="s">
        <v>20</v>
      </c>
      <c r="C15655" s="81" t="s">
        <v>1151</v>
      </c>
      <c r="D15655" s="459">
        <v>2</v>
      </c>
      <c r="E15655" s="81"/>
    </row>
    <row r="15656" spans="1:5" x14ac:dyDescent="0.25">
      <c r="A15656" s="458">
        <v>44390</v>
      </c>
      <c r="B15656" s="81" t="s">
        <v>20</v>
      </c>
      <c r="C15656" s="81" t="s">
        <v>20</v>
      </c>
      <c r="D15656" s="459">
        <v>49</v>
      </c>
      <c r="E15656" s="81"/>
    </row>
    <row r="15657" spans="1:5" x14ac:dyDescent="0.25">
      <c r="A15657" s="458">
        <v>44390</v>
      </c>
      <c r="B15657" s="81" t="s">
        <v>20</v>
      </c>
      <c r="C15657" s="81" t="s">
        <v>909</v>
      </c>
      <c r="D15657" s="459">
        <v>1</v>
      </c>
      <c r="E15657" s="81"/>
    </row>
    <row r="15658" spans="1:5" x14ac:dyDescent="0.25">
      <c r="A15658" s="458">
        <v>44390</v>
      </c>
      <c r="B15658" s="81" t="s">
        <v>20</v>
      </c>
      <c r="C15658" s="81" t="s">
        <v>363</v>
      </c>
      <c r="D15658" s="459">
        <v>1</v>
      </c>
      <c r="E15658" s="81"/>
    </row>
    <row r="15659" spans="1:5" x14ac:dyDescent="0.25">
      <c r="A15659" s="458">
        <v>44390</v>
      </c>
      <c r="B15659" s="81" t="s">
        <v>20</v>
      </c>
      <c r="C15659" s="81" t="s">
        <v>648</v>
      </c>
      <c r="D15659" s="459">
        <v>1</v>
      </c>
      <c r="E15659" s="81"/>
    </row>
    <row r="15660" spans="1:5" x14ac:dyDescent="0.25">
      <c r="A15660" s="458">
        <v>44390</v>
      </c>
      <c r="B15660" s="81" t="s">
        <v>13</v>
      </c>
      <c r="C15660" s="81" t="s">
        <v>93</v>
      </c>
      <c r="D15660" s="459">
        <v>1</v>
      </c>
      <c r="E15660" s="81"/>
    </row>
    <row r="15661" spans="1:5" x14ac:dyDescent="0.25">
      <c r="A15661" s="458">
        <v>44390</v>
      </c>
      <c r="B15661" s="81" t="s">
        <v>13</v>
      </c>
      <c r="C15661" s="81" t="s">
        <v>13</v>
      </c>
      <c r="D15661" s="459">
        <v>9</v>
      </c>
      <c r="E15661" s="81"/>
    </row>
    <row r="15662" spans="1:5" x14ac:dyDescent="0.25">
      <c r="A15662" s="458">
        <v>44390</v>
      </c>
      <c r="B15662" s="81" t="s">
        <v>13</v>
      </c>
      <c r="C15662" s="81" t="s">
        <v>1167</v>
      </c>
      <c r="D15662" s="459">
        <v>3</v>
      </c>
      <c r="E15662" s="81"/>
    </row>
    <row r="15663" spans="1:5" x14ac:dyDescent="0.25">
      <c r="A15663" s="458">
        <v>44390</v>
      </c>
      <c r="B15663" s="81" t="s">
        <v>24</v>
      </c>
      <c r="C15663" s="81" t="s">
        <v>23</v>
      </c>
      <c r="D15663" s="459">
        <v>26</v>
      </c>
      <c r="E15663" s="81"/>
    </row>
    <row r="15664" spans="1:5" x14ac:dyDescent="0.25">
      <c r="A15664" s="458">
        <v>44390</v>
      </c>
      <c r="B15664" s="81" t="s">
        <v>24</v>
      </c>
      <c r="C15664" s="81" t="s">
        <v>24</v>
      </c>
      <c r="D15664" s="459">
        <v>7</v>
      </c>
      <c r="E15664" s="81"/>
    </row>
    <row r="15665" spans="1:5" x14ac:dyDescent="0.25">
      <c r="A15665" s="458">
        <v>44390</v>
      </c>
      <c r="B15665" s="81" t="s">
        <v>24</v>
      </c>
      <c r="C15665" s="81" t="s">
        <v>1182</v>
      </c>
      <c r="D15665" s="459">
        <v>13</v>
      </c>
      <c r="E15665" s="81"/>
    </row>
    <row r="15666" spans="1:5" x14ac:dyDescent="0.25">
      <c r="A15666" s="458">
        <v>44390</v>
      </c>
      <c r="B15666" s="81" t="s">
        <v>24</v>
      </c>
      <c r="C15666" s="81" t="s">
        <v>37</v>
      </c>
      <c r="D15666" s="459">
        <v>1</v>
      </c>
      <c r="E15666" s="81"/>
    </row>
    <row r="15667" spans="1:5" x14ac:dyDescent="0.25">
      <c r="A15667" s="458">
        <v>44390</v>
      </c>
      <c r="B15667" s="81" t="s">
        <v>24</v>
      </c>
      <c r="C15667" s="81" t="s">
        <v>36</v>
      </c>
      <c r="D15667" s="459">
        <v>4</v>
      </c>
      <c r="E15667" s="81"/>
    </row>
    <row r="15668" spans="1:5" x14ac:dyDescent="0.25">
      <c r="A15668" s="458">
        <v>44390</v>
      </c>
      <c r="B15668" s="81" t="s">
        <v>47</v>
      </c>
      <c r="C15668" s="81" t="s">
        <v>47</v>
      </c>
      <c r="D15668" s="459">
        <v>10</v>
      </c>
      <c r="E15668" s="81"/>
    </row>
    <row r="15669" spans="1:5" x14ac:dyDescent="0.25">
      <c r="A15669" s="458">
        <v>44390</v>
      </c>
      <c r="B15669" s="81" t="s">
        <v>47</v>
      </c>
      <c r="C15669" s="81" t="s">
        <v>906</v>
      </c>
      <c r="D15669" s="459">
        <v>2</v>
      </c>
      <c r="E15669" s="81"/>
    </row>
    <row r="15670" spans="1:5" x14ac:dyDescent="0.25">
      <c r="A15670" s="458">
        <v>44390</v>
      </c>
      <c r="B15670" s="81" t="s">
        <v>48</v>
      </c>
      <c r="C15670" s="81" t="s">
        <v>1380</v>
      </c>
      <c r="D15670" s="459">
        <v>1</v>
      </c>
      <c r="E15670" s="81"/>
    </row>
    <row r="15671" spans="1:5" x14ac:dyDescent="0.25">
      <c r="A15671" s="458">
        <v>44390</v>
      </c>
      <c r="B15671" s="81" t="s">
        <v>7</v>
      </c>
      <c r="C15671" s="81" t="s">
        <v>1191</v>
      </c>
      <c r="D15671" s="459">
        <v>3</v>
      </c>
      <c r="E15671" s="81"/>
    </row>
    <row r="15672" spans="1:5" x14ac:dyDescent="0.25">
      <c r="A15672" s="458">
        <v>44390</v>
      </c>
      <c r="B15672" s="81" t="s">
        <v>7</v>
      </c>
      <c r="C15672" s="81" t="s">
        <v>7</v>
      </c>
      <c r="D15672" s="459">
        <v>10</v>
      </c>
      <c r="E15672" s="81"/>
    </row>
    <row r="15673" spans="1:5" x14ac:dyDescent="0.25">
      <c r="A15673" s="458">
        <v>44390</v>
      </c>
      <c r="B15673" s="81" t="s">
        <v>9</v>
      </c>
      <c r="C15673" s="81" t="s">
        <v>1410</v>
      </c>
      <c r="D15673" s="459">
        <v>1</v>
      </c>
      <c r="E15673" s="81"/>
    </row>
    <row r="15674" spans="1:5" x14ac:dyDescent="0.25">
      <c r="A15674" s="458">
        <v>44390</v>
      </c>
      <c r="B15674" s="81" t="s">
        <v>9</v>
      </c>
      <c r="C15674" s="81" t="s">
        <v>1414</v>
      </c>
      <c r="D15674" s="459">
        <v>1</v>
      </c>
      <c r="E15674" s="81"/>
    </row>
    <row r="15675" spans="1:5" x14ac:dyDescent="0.25">
      <c r="A15675" s="458">
        <v>44390</v>
      </c>
      <c r="B15675" s="81" t="s">
        <v>9</v>
      </c>
      <c r="C15675" s="81" t="s">
        <v>362</v>
      </c>
      <c r="D15675" s="459">
        <v>2</v>
      </c>
      <c r="E15675" s="81"/>
    </row>
    <row r="15676" spans="1:5" x14ac:dyDescent="0.25">
      <c r="A15676" s="458">
        <v>44390</v>
      </c>
      <c r="B15676" s="81" t="s">
        <v>9</v>
      </c>
      <c r="C15676" s="81" t="s">
        <v>9</v>
      </c>
      <c r="D15676" s="459">
        <v>115</v>
      </c>
      <c r="E15676" s="81"/>
    </row>
    <row r="15677" spans="1:5" x14ac:dyDescent="0.25">
      <c r="A15677" s="458">
        <v>44390</v>
      </c>
      <c r="B15677" s="81" t="s">
        <v>9</v>
      </c>
      <c r="C15677" s="81" t="s">
        <v>17</v>
      </c>
      <c r="D15677" s="459">
        <v>1</v>
      </c>
      <c r="E15677" s="81"/>
    </row>
    <row r="15678" spans="1:5" x14ac:dyDescent="0.25">
      <c r="A15678" s="458">
        <v>44390</v>
      </c>
      <c r="B15678" s="81" t="s">
        <v>9</v>
      </c>
      <c r="C15678" s="81" t="s">
        <v>1421</v>
      </c>
      <c r="D15678" s="459">
        <v>1</v>
      </c>
      <c r="E15678" s="81"/>
    </row>
    <row r="15679" spans="1:5" x14ac:dyDescent="0.25">
      <c r="A15679" s="458">
        <v>44390</v>
      </c>
      <c r="B15679" s="81" t="s">
        <v>9</v>
      </c>
      <c r="C15679" s="81" t="s">
        <v>1202</v>
      </c>
      <c r="D15679" s="459">
        <v>5</v>
      </c>
      <c r="E15679" s="81"/>
    </row>
    <row r="15680" spans="1:5" x14ac:dyDescent="0.25">
      <c r="A15680" s="458">
        <v>44390</v>
      </c>
      <c r="B15680" s="81" t="s">
        <v>9</v>
      </c>
      <c r="C15680" s="81" t="s">
        <v>143</v>
      </c>
      <c r="D15680" s="459">
        <v>7</v>
      </c>
      <c r="E15680" s="81"/>
    </row>
    <row r="15681" spans="1:5" x14ac:dyDescent="0.25">
      <c r="A15681" s="458">
        <v>44390</v>
      </c>
      <c r="B15681" s="81" t="s">
        <v>15</v>
      </c>
      <c r="C15681" s="81" t="s">
        <v>941</v>
      </c>
      <c r="D15681" s="459">
        <v>1</v>
      </c>
      <c r="E15681" s="81"/>
    </row>
    <row r="15682" spans="1:5" x14ac:dyDescent="0.25">
      <c r="A15682" s="458">
        <v>44390</v>
      </c>
      <c r="B15682" s="81" t="s">
        <v>15</v>
      </c>
      <c r="C15682" s="81" t="s">
        <v>1139</v>
      </c>
      <c r="D15682" s="459">
        <v>15</v>
      </c>
      <c r="E15682" s="81"/>
    </row>
    <row r="15683" spans="1:5" x14ac:dyDescent="0.25">
      <c r="A15683" s="458">
        <v>44390</v>
      </c>
      <c r="B15683" s="81" t="s">
        <v>15</v>
      </c>
      <c r="C15683" s="81" t="s">
        <v>283</v>
      </c>
      <c r="D15683" s="459">
        <v>9</v>
      </c>
      <c r="E15683" s="81"/>
    </row>
    <row r="15684" spans="1:5" x14ac:dyDescent="0.25">
      <c r="A15684" s="458">
        <v>44390</v>
      </c>
      <c r="B15684" s="81" t="s">
        <v>11</v>
      </c>
      <c r="C15684" s="81" t="s">
        <v>64</v>
      </c>
      <c r="D15684" s="459">
        <v>1</v>
      </c>
      <c r="E15684" s="81"/>
    </row>
    <row r="15685" spans="1:5" x14ac:dyDescent="0.25">
      <c r="A15685" s="458">
        <v>44390</v>
      </c>
      <c r="B15685" s="81" t="s">
        <v>11</v>
      </c>
      <c r="C15685" s="81" t="s">
        <v>141</v>
      </c>
      <c r="D15685" s="459">
        <v>3</v>
      </c>
      <c r="E15685" s="81"/>
    </row>
    <row r="15686" spans="1:5" x14ac:dyDescent="0.25">
      <c r="A15686" s="458">
        <v>44390</v>
      </c>
      <c r="B15686" s="81" t="s">
        <v>11</v>
      </c>
      <c r="C15686" s="81" t="s">
        <v>11</v>
      </c>
      <c r="D15686" s="459">
        <v>4</v>
      </c>
      <c r="E15686" s="81"/>
    </row>
    <row r="15687" spans="1:5" x14ac:dyDescent="0.25">
      <c r="A15687" s="458">
        <v>44390</v>
      </c>
      <c r="B15687" s="81" t="s">
        <v>11</v>
      </c>
      <c r="C15687" s="81" t="s">
        <v>752</v>
      </c>
      <c r="D15687" s="459">
        <v>1</v>
      </c>
      <c r="E15687" s="81"/>
    </row>
    <row r="15688" spans="1:5" x14ac:dyDescent="0.25">
      <c r="A15688" s="458">
        <v>44390</v>
      </c>
      <c r="B15688" s="81" t="s">
        <v>11</v>
      </c>
      <c r="C15688" s="81" t="s">
        <v>133</v>
      </c>
      <c r="D15688" s="459">
        <v>11</v>
      </c>
      <c r="E15688" s="81"/>
    </row>
    <row r="15689" spans="1:5" x14ac:dyDescent="0.25">
      <c r="A15689" s="458">
        <v>44390</v>
      </c>
      <c r="B15689" s="81" t="s">
        <v>11</v>
      </c>
      <c r="C15689" s="81" t="s">
        <v>1024</v>
      </c>
      <c r="D15689" s="459">
        <v>1</v>
      </c>
      <c r="E15689" s="81"/>
    </row>
    <row r="15690" spans="1:5" x14ac:dyDescent="0.25">
      <c r="A15690" s="458">
        <v>44390</v>
      </c>
      <c r="B15690" s="81" t="s">
        <v>12</v>
      </c>
      <c r="C15690" s="81" t="s">
        <v>1223</v>
      </c>
      <c r="D15690" s="459">
        <v>2</v>
      </c>
      <c r="E15690" s="81"/>
    </row>
    <row r="15691" spans="1:5" x14ac:dyDescent="0.25">
      <c r="A15691" s="458">
        <v>44390</v>
      </c>
      <c r="B15691" s="81" t="s">
        <v>12</v>
      </c>
      <c r="C15691" s="81" t="s">
        <v>12</v>
      </c>
      <c r="D15691" s="459">
        <v>1</v>
      </c>
      <c r="E15691" s="81"/>
    </row>
    <row r="15692" spans="1:5" x14ac:dyDescent="0.25">
      <c r="A15692" s="458">
        <v>44390</v>
      </c>
      <c r="B15692" s="81" t="s">
        <v>8</v>
      </c>
      <c r="C15692" s="81" t="s">
        <v>1226</v>
      </c>
      <c r="D15692" s="459">
        <v>1</v>
      </c>
      <c r="E15692" s="81"/>
    </row>
    <row r="15693" spans="1:5" x14ac:dyDescent="0.25">
      <c r="A15693" s="458">
        <v>44390</v>
      </c>
      <c r="B15693" s="81" t="s">
        <v>8</v>
      </c>
      <c r="C15693" s="81" t="s">
        <v>72</v>
      </c>
      <c r="D15693" s="459">
        <v>3</v>
      </c>
      <c r="E15693" s="81"/>
    </row>
    <row r="15694" spans="1:5" x14ac:dyDescent="0.25">
      <c r="A15694" s="458">
        <v>44390</v>
      </c>
      <c r="B15694" s="81" t="s">
        <v>8</v>
      </c>
      <c r="C15694" s="81" t="s">
        <v>1232</v>
      </c>
      <c r="D15694" s="459">
        <v>12</v>
      </c>
      <c r="E15694" s="81"/>
    </row>
    <row r="15695" spans="1:5" x14ac:dyDescent="0.25">
      <c r="A15695" s="458">
        <v>44390</v>
      </c>
      <c r="B15695" s="81" t="s">
        <v>8</v>
      </c>
      <c r="C15695" s="81" t="s">
        <v>58</v>
      </c>
      <c r="D15695" s="459">
        <v>2</v>
      </c>
      <c r="E15695" s="81"/>
    </row>
    <row r="15696" spans="1:5" x14ac:dyDescent="0.25">
      <c r="A15696" s="458">
        <v>44390</v>
      </c>
      <c r="B15696" s="81" t="s">
        <v>8</v>
      </c>
      <c r="C15696" s="81" t="s">
        <v>113</v>
      </c>
      <c r="D15696" s="459">
        <v>1</v>
      </c>
      <c r="E15696" s="81"/>
    </row>
    <row r="15697" spans="1:5" x14ac:dyDescent="0.25">
      <c r="A15697" s="458">
        <v>44390</v>
      </c>
      <c r="B15697" s="81" t="s">
        <v>8</v>
      </c>
      <c r="C15697" s="81" t="s">
        <v>140</v>
      </c>
      <c r="D15697" s="459">
        <v>2</v>
      </c>
      <c r="E15697" s="81"/>
    </row>
    <row r="15698" spans="1:5" x14ac:dyDescent="0.25">
      <c r="A15698" s="458">
        <v>44390</v>
      </c>
      <c r="B15698" s="81" t="s">
        <v>8</v>
      </c>
      <c r="C15698" s="81" t="s">
        <v>132</v>
      </c>
      <c r="D15698" s="459">
        <v>4</v>
      </c>
      <c r="E15698" s="81"/>
    </row>
    <row r="15699" spans="1:5" x14ac:dyDescent="0.25">
      <c r="A15699" s="458">
        <v>44390</v>
      </c>
      <c r="B15699" s="81" t="s">
        <v>8</v>
      </c>
      <c r="C15699" s="81" t="s">
        <v>232</v>
      </c>
      <c r="D15699" s="459">
        <v>1</v>
      </c>
      <c r="E15699" s="81"/>
    </row>
    <row r="15700" spans="1:5" x14ac:dyDescent="0.25">
      <c r="A15700" s="458">
        <v>44390</v>
      </c>
      <c r="B15700" s="81" t="s">
        <v>8</v>
      </c>
      <c r="C15700" s="81" t="s">
        <v>907</v>
      </c>
      <c r="D15700" s="459">
        <v>1</v>
      </c>
      <c r="E15700" s="81"/>
    </row>
    <row r="15701" spans="1:5" x14ac:dyDescent="0.25">
      <c r="A15701" s="458">
        <v>44390</v>
      </c>
      <c r="B15701" s="81" t="s">
        <v>8</v>
      </c>
      <c r="C15701" s="81" t="s">
        <v>203</v>
      </c>
      <c r="D15701" s="459">
        <v>6</v>
      </c>
      <c r="E15701" s="81"/>
    </row>
    <row r="15702" spans="1:5" x14ac:dyDescent="0.25">
      <c r="A15702" s="458">
        <v>44390</v>
      </c>
      <c r="B15702" s="81" t="s">
        <v>8</v>
      </c>
      <c r="C15702" s="81" t="s">
        <v>8</v>
      </c>
      <c r="D15702" s="459">
        <v>84</v>
      </c>
      <c r="E15702" s="81"/>
    </row>
    <row r="15703" spans="1:5" x14ac:dyDescent="0.25">
      <c r="A15703" s="458">
        <v>44390</v>
      </c>
      <c r="B15703" s="81" t="s">
        <v>8</v>
      </c>
      <c r="C15703" s="81" t="s">
        <v>31</v>
      </c>
      <c r="D15703" s="459">
        <v>3</v>
      </c>
      <c r="E15703" s="81"/>
    </row>
    <row r="15704" spans="1:5" x14ac:dyDescent="0.25">
      <c r="A15704" s="458">
        <v>44390</v>
      </c>
      <c r="B15704" s="81" t="s">
        <v>8</v>
      </c>
      <c r="C15704" s="81" t="s">
        <v>1135</v>
      </c>
      <c r="D15704" s="459">
        <v>1</v>
      </c>
      <c r="E15704" s="81"/>
    </row>
    <row r="15705" spans="1:5" x14ac:dyDescent="0.25">
      <c r="A15705" s="458">
        <v>44390</v>
      </c>
      <c r="B15705" s="81" t="s">
        <v>8</v>
      </c>
      <c r="C15705" s="81" t="s">
        <v>592</v>
      </c>
      <c r="D15705" s="459">
        <v>1</v>
      </c>
      <c r="E15705" s="81"/>
    </row>
    <row r="15706" spans="1:5" x14ac:dyDescent="0.25">
      <c r="A15706" s="458">
        <v>44390</v>
      </c>
      <c r="B15706" s="81" t="s">
        <v>8</v>
      </c>
      <c r="C15706" s="81" t="s">
        <v>110</v>
      </c>
      <c r="D15706" s="459">
        <v>2</v>
      </c>
      <c r="E15706" s="81"/>
    </row>
    <row r="15707" spans="1:5" x14ac:dyDescent="0.25">
      <c r="A15707" s="458">
        <v>44390</v>
      </c>
      <c r="B15707" s="81" t="s">
        <v>49</v>
      </c>
      <c r="C15707" s="81" t="s">
        <v>49</v>
      </c>
      <c r="D15707" s="459">
        <v>2</v>
      </c>
      <c r="E15707" s="81"/>
    </row>
    <row r="15708" spans="1:5" x14ac:dyDescent="0.25">
      <c r="A15708" s="458">
        <v>44390</v>
      </c>
      <c r="B15708" s="81" t="s">
        <v>50</v>
      </c>
      <c r="C15708" s="81" t="s">
        <v>1250</v>
      </c>
      <c r="D15708" s="459">
        <v>17</v>
      </c>
      <c r="E15708" s="81"/>
    </row>
    <row r="15709" spans="1:5" x14ac:dyDescent="0.25">
      <c r="A15709" s="458">
        <v>44390</v>
      </c>
      <c r="B15709" s="81" t="s">
        <v>50</v>
      </c>
      <c r="C15709" s="81" t="s">
        <v>1140</v>
      </c>
      <c r="D15709" s="459">
        <v>6</v>
      </c>
      <c r="E15709" s="81"/>
    </row>
    <row r="15710" spans="1:5" x14ac:dyDescent="0.25">
      <c r="A15710" s="458">
        <v>44390</v>
      </c>
      <c r="B15710" s="81" t="s">
        <v>50</v>
      </c>
      <c r="C15710" s="116" t="s">
        <v>365</v>
      </c>
      <c r="D15710" s="459">
        <v>13</v>
      </c>
      <c r="E15710" s="81"/>
    </row>
    <row r="15711" spans="1:5" x14ac:dyDescent="0.25">
      <c r="A15711" s="458">
        <v>44390</v>
      </c>
      <c r="B15711" s="81" t="s">
        <v>27</v>
      </c>
      <c r="C15711" s="81" t="s">
        <v>139</v>
      </c>
      <c r="D15711" s="459">
        <v>10</v>
      </c>
      <c r="E15711" s="81"/>
    </row>
    <row r="15712" spans="1:5" x14ac:dyDescent="0.25">
      <c r="A15712" s="458">
        <v>44390</v>
      </c>
      <c r="B15712" s="81" t="s">
        <v>27</v>
      </c>
      <c r="C15712" s="81" t="s">
        <v>233</v>
      </c>
      <c r="D15712" s="459">
        <v>3</v>
      </c>
      <c r="E15712" s="81"/>
    </row>
    <row r="15713" spans="1:5" x14ac:dyDescent="0.25">
      <c r="A15713" s="458">
        <v>44390</v>
      </c>
      <c r="B15713" s="81" t="s">
        <v>27</v>
      </c>
      <c r="C15713" s="81" t="s">
        <v>1254</v>
      </c>
      <c r="D15713" s="459">
        <v>2</v>
      </c>
      <c r="E15713" s="81"/>
    </row>
    <row r="15714" spans="1:5" x14ac:dyDescent="0.25">
      <c r="A15714" s="458">
        <v>44390</v>
      </c>
      <c r="B15714" s="81" t="s">
        <v>27</v>
      </c>
      <c r="C15714" s="116" t="s">
        <v>43</v>
      </c>
      <c r="D15714" s="459">
        <v>54</v>
      </c>
      <c r="E15714" s="81"/>
    </row>
    <row r="15715" spans="1:5" x14ac:dyDescent="0.25">
      <c r="A15715" s="458">
        <v>44390</v>
      </c>
      <c r="B15715" s="81" t="s">
        <v>27</v>
      </c>
      <c r="C15715" s="81" t="s">
        <v>921</v>
      </c>
      <c r="D15715" s="459">
        <v>2</v>
      </c>
      <c r="E15715" s="81"/>
    </row>
    <row r="15716" spans="1:5" x14ac:dyDescent="0.25">
      <c r="A15716" s="458">
        <v>44390</v>
      </c>
      <c r="B15716" s="81" t="s">
        <v>27</v>
      </c>
      <c r="C15716" s="81" t="s">
        <v>707</v>
      </c>
      <c r="D15716" s="459">
        <v>1</v>
      </c>
      <c r="E15716" s="81"/>
    </row>
    <row r="15717" spans="1:5" x14ac:dyDescent="0.25">
      <c r="A15717" s="458">
        <v>44390</v>
      </c>
      <c r="B15717" s="81" t="s">
        <v>51</v>
      </c>
      <c r="C15717" s="81" t="s">
        <v>697</v>
      </c>
      <c r="D15717" s="459">
        <v>1</v>
      </c>
      <c r="E15717" s="81"/>
    </row>
    <row r="15718" spans="1:5" x14ac:dyDescent="0.25">
      <c r="A15718" s="458">
        <v>44390</v>
      </c>
      <c r="B15718" s="81" t="s">
        <v>51</v>
      </c>
      <c r="C15718" s="81" t="s">
        <v>51</v>
      </c>
      <c r="D15718" s="459">
        <v>12</v>
      </c>
      <c r="E15718" s="81"/>
    </row>
    <row r="15719" spans="1:5" x14ac:dyDescent="0.25">
      <c r="A15719" s="458">
        <v>44390</v>
      </c>
      <c r="B15719" s="81" t="s">
        <v>10</v>
      </c>
      <c r="C15719" s="81" t="s">
        <v>1027</v>
      </c>
      <c r="D15719" s="459">
        <v>1</v>
      </c>
      <c r="E15719" s="81"/>
    </row>
    <row r="15720" spans="1:5" x14ac:dyDescent="0.25">
      <c r="A15720" s="458">
        <v>44390</v>
      </c>
      <c r="B15720" s="81" t="s">
        <v>10</v>
      </c>
      <c r="C15720" s="81" t="s">
        <v>340</v>
      </c>
      <c r="D15720" s="459">
        <v>11</v>
      </c>
      <c r="E15720" s="81"/>
    </row>
    <row r="15721" spans="1:5" x14ac:dyDescent="0.25">
      <c r="A15721" s="458">
        <v>44390</v>
      </c>
      <c r="B15721" s="81" t="s">
        <v>10</v>
      </c>
      <c r="C15721" s="81" t="s">
        <v>1259</v>
      </c>
      <c r="D15721" s="459">
        <v>1</v>
      </c>
      <c r="E15721" s="81"/>
    </row>
    <row r="15722" spans="1:5" x14ac:dyDescent="0.25">
      <c r="A15722" s="458">
        <v>44390</v>
      </c>
      <c r="B15722" s="81" t="s">
        <v>10</v>
      </c>
      <c r="C15722" s="81" t="s">
        <v>10</v>
      </c>
      <c r="D15722" s="459">
        <v>29</v>
      </c>
      <c r="E15722" s="81"/>
    </row>
    <row r="15723" spans="1:5" x14ac:dyDescent="0.25">
      <c r="A15723" s="458">
        <v>44391</v>
      </c>
      <c r="B15723" s="81" t="s">
        <v>14</v>
      </c>
      <c r="C15723" s="81" t="s">
        <v>1264</v>
      </c>
      <c r="D15723" s="459">
        <v>2</v>
      </c>
      <c r="E15723" s="81"/>
    </row>
    <row r="15724" spans="1:5" x14ac:dyDescent="0.25">
      <c r="A15724" s="458">
        <v>44391</v>
      </c>
      <c r="B15724" s="81" t="s">
        <v>14</v>
      </c>
      <c r="C15724" s="81" t="s">
        <v>14</v>
      </c>
      <c r="D15724" s="459">
        <v>28</v>
      </c>
      <c r="E15724" s="81"/>
    </row>
    <row r="15725" spans="1:5" x14ac:dyDescent="0.25">
      <c r="A15725" s="458">
        <v>44391</v>
      </c>
      <c r="B15725" s="81" t="s">
        <v>14</v>
      </c>
      <c r="C15725" s="81" t="s">
        <v>1144</v>
      </c>
      <c r="D15725" s="459">
        <v>1</v>
      </c>
      <c r="E15725" s="81"/>
    </row>
    <row r="15726" spans="1:5" x14ac:dyDescent="0.25">
      <c r="A15726" s="458">
        <v>44391</v>
      </c>
      <c r="B15726" s="81" t="s">
        <v>14</v>
      </c>
      <c r="C15726" s="81" t="s">
        <v>1020</v>
      </c>
      <c r="D15726" s="459">
        <v>2</v>
      </c>
      <c r="E15726" s="81"/>
    </row>
    <row r="15727" spans="1:5" x14ac:dyDescent="0.25">
      <c r="A15727" s="458">
        <v>44391</v>
      </c>
      <c r="B15727" s="81" t="s">
        <v>14</v>
      </c>
      <c r="C15727" s="81" t="s">
        <v>1150</v>
      </c>
      <c r="D15727" s="459">
        <v>1</v>
      </c>
      <c r="E15727" s="81"/>
    </row>
    <row r="15728" spans="1:5" x14ac:dyDescent="0.25">
      <c r="A15728" s="458">
        <v>44391</v>
      </c>
      <c r="B15728" s="81" t="s">
        <v>14</v>
      </c>
      <c r="C15728" s="81" t="s">
        <v>16</v>
      </c>
      <c r="D15728" s="459">
        <v>14</v>
      </c>
      <c r="E15728" s="81"/>
    </row>
    <row r="15729" spans="1:5" x14ac:dyDescent="0.25">
      <c r="A15729" s="458">
        <v>44391</v>
      </c>
      <c r="B15729" s="81" t="s">
        <v>14</v>
      </c>
      <c r="C15729" s="81" t="s">
        <v>794</v>
      </c>
      <c r="D15729" s="459">
        <v>5</v>
      </c>
      <c r="E15729" s="81"/>
    </row>
    <row r="15730" spans="1:5" x14ac:dyDescent="0.25">
      <c r="A15730" s="458">
        <v>44391</v>
      </c>
      <c r="B15730" s="81" t="s">
        <v>14</v>
      </c>
      <c r="C15730" s="81" t="s">
        <v>84</v>
      </c>
      <c r="D15730" s="459">
        <v>16</v>
      </c>
      <c r="E15730" s="81"/>
    </row>
    <row r="15731" spans="1:5" x14ac:dyDescent="0.25">
      <c r="A15731" s="458">
        <v>44391</v>
      </c>
      <c r="B15731" s="81" t="s">
        <v>20</v>
      </c>
      <c r="C15731" s="81" t="s">
        <v>1151</v>
      </c>
      <c r="D15731" s="459">
        <v>1</v>
      </c>
      <c r="E15731" s="81"/>
    </row>
    <row r="15732" spans="1:5" x14ac:dyDescent="0.25">
      <c r="A15732" s="458">
        <v>44391</v>
      </c>
      <c r="B15732" s="81" t="s">
        <v>20</v>
      </c>
      <c r="C15732" s="81" t="s">
        <v>20</v>
      </c>
      <c r="D15732" s="459">
        <v>74</v>
      </c>
      <c r="E15732" s="81"/>
    </row>
    <row r="15733" spans="1:5" x14ac:dyDescent="0.25">
      <c r="A15733" s="458">
        <v>44391</v>
      </c>
      <c r="B15733" s="81" t="s">
        <v>20</v>
      </c>
      <c r="C15733" s="81" t="s">
        <v>909</v>
      </c>
      <c r="D15733" s="459">
        <v>2</v>
      </c>
      <c r="E15733" s="81"/>
    </row>
    <row r="15734" spans="1:5" x14ac:dyDescent="0.25">
      <c r="A15734" s="458">
        <v>44391</v>
      </c>
      <c r="B15734" s="81" t="s">
        <v>20</v>
      </c>
      <c r="C15734" s="81" t="s">
        <v>363</v>
      </c>
      <c r="D15734" s="459">
        <v>2</v>
      </c>
      <c r="E15734" s="81"/>
    </row>
    <row r="15735" spans="1:5" x14ac:dyDescent="0.25">
      <c r="A15735" s="458">
        <v>44391</v>
      </c>
      <c r="B15735" s="81" t="s">
        <v>20</v>
      </c>
      <c r="C15735" s="81" t="s">
        <v>648</v>
      </c>
      <c r="D15735" s="459">
        <v>1</v>
      </c>
      <c r="E15735" s="81"/>
    </row>
    <row r="15736" spans="1:5" x14ac:dyDescent="0.25">
      <c r="A15736" s="458">
        <v>44391</v>
      </c>
      <c r="B15736" s="81" t="s">
        <v>13</v>
      </c>
      <c r="C15736" s="81" t="s">
        <v>93</v>
      </c>
      <c r="D15736" s="459">
        <v>1</v>
      </c>
      <c r="E15736" s="81"/>
    </row>
    <row r="15737" spans="1:5" x14ac:dyDescent="0.25">
      <c r="A15737" s="458">
        <v>44391</v>
      </c>
      <c r="B15737" s="81" t="s">
        <v>13</v>
      </c>
      <c r="C15737" s="81" t="s">
        <v>1161</v>
      </c>
      <c r="D15737" s="459">
        <v>1</v>
      </c>
      <c r="E15737" s="81"/>
    </row>
    <row r="15738" spans="1:5" x14ac:dyDescent="0.25">
      <c r="A15738" s="458">
        <v>44391</v>
      </c>
      <c r="B15738" s="81" t="s">
        <v>13</v>
      </c>
      <c r="C15738" s="81" t="s">
        <v>1162</v>
      </c>
      <c r="D15738" s="459">
        <v>2</v>
      </c>
      <c r="E15738" s="81"/>
    </row>
    <row r="15739" spans="1:5" x14ac:dyDescent="0.25">
      <c r="A15739" s="458">
        <v>44391</v>
      </c>
      <c r="B15739" s="81" t="s">
        <v>13</v>
      </c>
      <c r="C15739" s="81" t="s">
        <v>13</v>
      </c>
      <c r="D15739" s="459">
        <v>23</v>
      </c>
      <c r="E15739" s="81"/>
    </row>
    <row r="15740" spans="1:5" x14ac:dyDescent="0.25">
      <c r="A15740" s="458">
        <v>44391</v>
      </c>
      <c r="B15740" s="81" t="s">
        <v>13</v>
      </c>
      <c r="C15740" s="81" t="s">
        <v>1165</v>
      </c>
      <c r="D15740" s="459">
        <v>2</v>
      </c>
      <c r="E15740" s="81"/>
    </row>
    <row r="15741" spans="1:5" x14ac:dyDescent="0.25">
      <c r="A15741" s="458">
        <v>44391</v>
      </c>
      <c r="B15741" s="81" t="s">
        <v>13</v>
      </c>
      <c r="C15741" s="81" t="s">
        <v>1167</v>
      </c>
      <c r="D15741" s="459">
        <v>2</v>
      </c>
      <c r="E15741" s="81"/>
    </row>
    <row r="15742" spans="1:5" x14ac:dyDescent="0.25">
      <c r="A15742" s="458">
        <v>44391</v>
      </c>
      <c r="B15742" s="81" t="s">
        <v>24</v>
      </c>
      <c r="C15742" s="81" t="s">
        <v>23</v>
      </c>
      <c r="D15742" s="459">
        <v>34</v>
      </c>
      <c r="E15742" s="81"/>
    </row>
    <row r="15743" spans="1:5" x14ac:dyDescent="0.25">
      <c r="A15743" s="458">
        <v>44391</v>
      </c>
      <c r="B15743" s="81" t="s">
        <v>24</v>
      </c>
      <c r="C15743" s="81" t="s">
        <v>2972</v>
      </c>
      <c r="D15743" s="459">
        <v>1</v>
      </c>
      <c r="E15743" s="81"/>
    </row>
    <row r="15744" spans="1:5" x14ac:dyDescent="0.25">
      <c r="A15744" s="458">
        <v>44391</v>
      </c>
      <c r="B15744" s="81" t="s">
        <v>24</v>
      </c>
      <c r="C15744" s="81" t="s">
        <v>24</v>
      </c>
      <c r="D15744" s="459">
        <v>7</v>
      </c>
      <c r="E15744" s="81"/>
    </row>
    <row r="15745" spans="1:5" x14ac:dyDescent="0.25">
      <c r="A15745" s="458">
        <v>44391</v>
      </c>
      <c r="B15745" s="81" t="s">
        <v>24</v>
      </c>
      <c r="C15745" s="81" t="s">
        <v>1182</v>
      </c>
      <c r="D15745" s="459">
        <v>2</v>
      </c>
      <c r="E15745" s="81"/>
    </row>
    <row r="15746" spans="1:5" x14ac:dyDescent="0.25">
      <c r="A15746" s="458">
        <v>44391</v>
      </c>
      <c r="B15746" s="81" t="s">
        <v>24</v>
      </c>
      <c r="C15746" s="81" t="s">
        <v>37</v>
      </c>
      <c r="D15746" s="459">
        <v>1</v>
      </c>
      <c r="E15746" s="81"/>
    </row>
    <row r="15747" spans="1:5" x14ac:dyDescent="0.25">
      <c r="A15747" s="458">
        <v>44391</v>
      </c>
      <c r="B15747" s="81" t="s">
        <v>24</v>
      </c>
      <c r="C15747" s="81" t="s">
        <v>36</v>
      </c>
      <c r="D15747" s="459">
        <v>3</v>
      </c>
      <c r="E15747" s="81"/>
    </row>
    <row r="15748" spans="1:5" x14ac:dyDescent="0.25">
      <c r="A15748" s="458">
        <v>44391</v>
      </c>
      <c r="B15748" s="81" t="s">
        <v>47</v>
      </c>
      <c r="C15748" s="81" t="s">
        <v>47</v>
      </c>
      <c r="D15748" s="459">
        <v>5</v>
      </c>
      <c r="E15748" s="81"/>
    </row>
    <row r="15749" spans="1:5" x14ac:dyDescent="0.25">
      <c r="A15749" s="458">
        <v>44391</v>
      </c>
      <c r="B15749" s="81" t="s">
        <v>47</v>
      </c>
      <c r="C15749" s="81" t="s">
        <v>906</v>
      </c>
      <c r="D15749" s="459">
        <v>1</v>
      </c>
      <c r="E15749" s="81"/>
    </row>
    <row r="15750" spans="1:5" x14ac:dyDescent="0.25">
      <c r="A15750" s="458">
        <v>44391</v>
      </c>
      <c r="B15750" s="81" t="s">
        <v>48</v>
      </c>
      <c r="C15750" s="81" t="s">
        <v>1380</v>
      </c>
      <c r="D15750" s="459">
        <v>16</v>
      </c>
      <c r="E15750" s="81"/>
    </row>
    <row r="15751" spans="1:5" x14ac:dyDescent="0.25">
      <c r="A15751" s="458">
        <v>44391</v>
      </c>
      <c r="B15751" s="81" t="s">
        <v>7</v>
      </c>
      <c r="C15751" s="81" t="s">
        <v>1191</v>
      </c>
      <c r="D15751" s="459">
        <v>5</v>
      </c>
      <c r="E15751" s="81"/>
    </row>
    <row r="15752" spans="1:5" x14ac:dyDescent="0.25">
      <c r="A15752" s="458">
        <v>44391</v>
      </c>
      <c r="B15752" s="81" t="s">
        <v>7</v>
      </c>
      <c r="C15752" s="81" t="s">
        <v>7</v>
      </c>
      <c r="D15752" s="459">
        <v>44</v>
      </c>
      <c r="E15752" s="81"/>
    </row>
    <row r="15753" spans="1:5" x14ac:dyDescent="0.25">
      <c r="A15753" s="458">
        <v>44391</v>
      </c>
      <c r="B15753" s="81" t="s">
        <v>9</v>
      </c>
      <c r="C15753" s="81" t="s">
        <v>1107</v>
      </c>
      <c r="D15753" s="459">
        <v>1</v>
      </c>
      <c r="E15753" s="81"/>
    </row>
    <row r="15754" spans="1:5" x14ac:dyDescent="0.25">
      <c r="A15754" s="458">
        <v>44391</v>
      </c>
      <c r="B15754" s="81" t="s">
        <v>9</v>
      </c>
      <c r="C15754" s="81" t="s">
        <v>1192</v>
      </c>
      <c r="D15754" s="459">
        <v>1</v>
      </c>
      <c r="E15754" s="81"/>
    </row>
    <row r="15755" spans="1:5" x14ac:dyDescent="0.25">
      <c r="A15755" s="458">
        <v>44391</v>
      </c>
      <c r="B15755" s="81" t="s">
        <v>9</v>
      </c>
      <c r="C15755" s="81" t="s">
        <v>9</v>
      </c>
      <c r="D15755" s="459">
        <v>110</v>
      </c>
      <c r="E15755" s="81"/>
    </row>
    <row r="15756" spans="1:5" x14ac:dyDescent="0.25">
      <c r="A15756" s="458">
        <v>44391</v>
      </c>
      <c r="B15756" s="81" t="s">
        <v>9</v>
      </c>
      <c r="C15756" s="81" t="s">
        <v>17</v>
      </c>
      <c r="D15756" s="459">
        <v>8</v>
      </c>
      <c r="E15756" s="81"/>
    </row>
    <row r="15757" spans="1:5" x14ac:dyDescent="0.25">
      <c r="A15757" s="458">
        <v>44391</v>
      </c>
      <c r="B15757" s="81" t="s">
        <v>9</v>
      </c>
      <c r="C15757" s="81" t="s">
        <v>1202</v>
      </c>
      <c r="D15757" s="459">
        <v>2</v>
      </c>
      <c r="E15757" s="81"/>
    </row>
    <row r="15758" spans="1:5" x14ac:dyDescent="0.25">
      <c r="A15758" s="458">
        <v>44391</v>
      </c>
      <c r="B15758" s="81" t="s">
        <v>9</v>
      </c>
      <c r="C15758" s="81" t="s">
        <v>143</v>
      </c>
      <c r="D15758" s="459">
        <v>16</v>
      </c>
      <c r="E15758" s="81"/>
    </row>
    <row r="15759" spans="1:5" x14ac:dyDescent="0.25">
      <c r="A15759" s="458">
        <v>44391</v>
      </c>
      <c r="B15759" s="81" t="s">
        <v>15</v>
      </c>
      <c r="C15759" s="81" t="s">
        <v>1139</v>
      </c>
      <c r="D15759" s="459">
        <v>10</v>
      </c>
      <c r="E15759" s="81"/>
    </row>
    <row r="15760" spans="1:5" x14ac:dyDescent="0.25">
      <c r="A15760" s="458">
        <v>44391</v>
      </c>
      <c r="B15760" s="81" t="s">
        <v>15</v>
      </c>
      <c r="C15760" s="81" t="s">
        <v>620</v>
      </c>
      <c r="D15760" s="459">
        <v>1</v>
      </c>
      <c r="E15760" s="81"/>
    </row>
    <row r="15761" spans="1:5" x14ac:dyDescent="0.25">
      <c r="A15761" s="458">
        <v>44391</v>
      </c>
      <c r="B15761" s="81" t="s">
        <v>15</v>
      </c>
      <c r="C15761" s="81" t="s">
        <v>283</v>
      </c>
      <c r="D15761" s="459">
        <v>5</v>
      </c>
      <c r="E15761" s="81"/>
    </row>
    <row r="15762" spans="1:5" x14ac:dyDescent="0.25">
      <c r="A15762" s="458">
        <v>44391</v>
      </c>
      <c r="B15762" s="81" t="s">
        <v>11</v>
      </c>
      <c r="C15762" s="81" t="s">
        <v>333</v>
      </c>
      <c r="D15762" s="459">
        <v>10</v>
      </c>
      <c r="E15762" s="81"/>
    </row>
    <row r="15763" spans="1:5" x14ac:dyDescent="0.25">
      <c r="A15763" s="458">
        <v>44391</v>
      </c>
      <c r="B15763" s="81" t="s">
        <v>11</v>
      </c>
      <c r="C15763" s="81" t="s">
        <v>141</v>
      </c>
      <c r="D15763" s="459">
        <v>1</v>
      </c>
      <c r="E15763" s="81"/>
    </row>
    <row r="15764" spans="1:5" x14ac:dyDescent="0.25">
      <c r="A15764" s="458">
        <v>44391</v>
      </c>
      <c r="B15764" s="81" t="s">
        <v>11</v>
      </c>
      <c r="C15764" s="81" t="s">
        <v>11</v>
      </c>
      <c r="D15764" s="459">
        <v>12</v>
      </c>
      <c r="E15764" s="81"/>
    </row>
    <row r="15765" spans="1:5" x14ac:dyDescent="0.25">
      <c r="A15765" s="458">
        <v>44391</v>
      </c>
      <c r="B15765" s="81" t="s">
        <v>11</v>
      </c>
      <c r="C15765" s="81" t="s">
        <v>752</v>
      </c>
      <c r="D15765" s="459">
        <v>3</v>
      </c>
      <c r="E15765" s="81"/>
    </row>
    <row r="15766" spans="1:5" x14ac:dyDescent="0.25">
      <c r="A15766" s="458">
        <v>44391</v>
      </c>
      <c r="B15766" s="81" t="s">
        <v>11</v>
      </c>
      <c r="C15766" s="81" t="s">
        <v>133</v>
      </c>
      <c r="D15766" s="459">
        <v>11</v>
      </c>
      <c r="E15766" s="81"/>
    </row>
    <row r="15767" spans="1:5" x14ac:dyDescent="0.25">
      <c r="A15767" s="458">
        <v>44391</v>
      </c>
      <c r="B15767" s="81" t="s">
        <v>12</v>
      </c>
      <c r="C15767" s="81" t="s">
        <v>1223</v>
      </c>
      <c r="D15767" s="459">
        <v>1</v>
      </c>
      <c r="E15767" s="81"/>
    </row>
    <row r="15768" spans="1:5" x14ac:dyDescent="0.25">
      <c r="A15768" s="458">
        <v>44391</v>
      </c>
      <c r="B15768" s="81" t="s">
        <v>12</v>
      </c>
      <c r="C15768" s="81" t="s">
        <v>1224</v>
      </c>
      <c r="D15768" s="459">
        <v>6</v>
      </c>
      <c r="E15768" s="81"/>
    </row>
    <row r="15769" spans="1:5" x14ac:dyDescent="0.25">
      <c r="A15769" s="458">
        <v>44391</v>
      </c>
      <c r="B15769" s="81" t="s">
        <v>12</v>
      </c>
      <c r="C15769" s="81" t="s">
        <v>12</v>
      </c>
      <c r="D15769" s="459">
        <v>13</v>
      </c>
      <c r="E15769" s="81"/>
    </row>
    <row r="15770" spans="1:5" x14ac:dyDescent="0.25">
      <c r="A15770" s="458">
        <v>44391</v>
      </c>
      <c r="B15770" s="81" t="s">
        <v>8</v>
      </c>
      <c r="C15770" s="81" t="s">
        <v>72</v>
      </c>
      <c r="D15770" s="459">
        <v>6</v>
      </c>
      <c r="E15770" s="81"/>
    </row>
    <row r="15771" spans="1:5" x14ac:dyDescent="0.25">
      <c r="A15771" s="458">
        <v>44391</v>
      </c>
      <c r="B15771" s="81" t="s">
        <v>8</v>
      </c>
      <c r="C15771" s="81" t="s">
        <v>1232</v>
      </c>
      <c r="D15771" s="459">
        <v>4</v>
      </c>
      <c r="E15771" s="81"/>
    </row>
    <row r="15772" spans="1:5" x14ac:dyDescent="0.25">
      <c r="A15772" s="458">
        <v>44391</v>
      </c>
      <c r="B15772" s="81" t="s">
        <v>8</v>
      </c>
      <c r="C15772" s="81" t="s">
        <v>1236</v>
      </c>
      <c r="D15772" s="459">
        <v>1</v>
      </c>
      <c r="E15772" s="81"/>
    </row>
    <row r="15773" spans="1:5" x14ac:dyDescent="0.25">
      <c r="A15773" s="458">
        <v>44391</v>
      </c>
      <c r="B15773" s="81" t="s">
        <v>8</v>
      </c>
      <c r="C15773" s="81" t="s">
        <v>58</v>
      </c>
      <c r="D15773" s="459">
        <v>6</v>
      </c>
      <c r="E15773" s="81"/>
    </row>
    <row r="15774" spans="1:5" x14ac:dyDescent="0.25">
      <c r="A15774" s="458">
        <v>44391</v>
      </c>
      <c r="B15774" s="81" t="s">
        <v>8</v>
      </c>
      <c r="C15774" s="81" t="s">
        <v>113</v>
      </c>
      <c r="D15774" s="459">
        <v>1</v>
      </c>
      <c r="E15774" s="81"/>
    </row>
    <row r="15775" spans="1:5" x14ac:dyDescent="0.25">
      <c r="A15775" s="458">
        <v>44391</v>
      </c>
      <c r="B15775" s="81" t="s">
        <v>8</v>
      </c>
      <c r="C15775" s="81" t="s">
        <v>140</v>
      </c>
      <c r="D15775" s="459">
        <v>4</v>
      </c>
      <c r="E15775" s="81"/>
    </row>
    <row r="15776" spans="1:5" x14ac:dyDescent="0.25">
      <c r="A15776" s="458">
        <v>44391</v>
      </c>
      <c r="B15776" s="81" t="s">
        <v>8</v>
      </c>
      <c r="C15776" s="81" t="s">
        <v>232</v>
      </c>
      <c r="D15776" s="459">
        <v>1</v>
      </c>
      <c r="E15776" s="81"/>
    </row>
    <row r="15777" spans="1:5" x14ac:dyDescent="0.25">
      <c r="A15777" s="458">
        <v>44391</v>
      </c>
      <c r="B15777" s="81" t="s">
        <v>8</v>
      </c>
      <c r="C15777" s="81" t="s">
        <v>203</v>
      </c>
      <c r="D15777" s="459">
        <v>2</v>
      </c>
      <c r="E15777" s="81"/>
    </row>
    <row r="15778" spans="1:5" x14ac:dyDescent="0.25">
      <c r="A15778" s="458">
        <v>44391</v>
      </c>
      <c r="B15778" s="81" t="s">
        <v>8</v>
      </c>
      <c r="C15778" s="81" t="s">
        <v>40</v>
      </c>
      <c r="D15778" s="459">
        <v>11</v>
      </c>
      <c r="E15778" s="81"/>
    </row>
    <row r="15779" spans="1:5" x14ac:dyDescent="0.25">
      <c r="A15779" s="458">
        <v>44391</v>
      </c>
      <c r="B15779" s="81" t="s">
        <v>8</v>
      </c>
      <c r="C15779" s="81" t="s">
        <v>8</v>
      </c>
      <c r="D15779" s="459">
        <v>219</v>
      </c>
      <c r="E15779" s="81"/>
    </row>
    <row r="15780" spans="1:5" x14ac:dyDescent="0.25">
      <c r="A15780" s="458">
        <v>44391</v>
      </c>
      <c r="B15780" s="81" t="s">
        <v>8</v>
      </c>
      <c r="C15780" s="81" t="s">
        <v>31</v>
      </c>
      <c r="D15780" s="459">
        <v>12</v>
      </c>
      <c r="E15780" s="81"/>
    </row>
    <row r="15781" spans="1:5" x14ac:dyDescent="0.25">
      <c r="A15781" s="458">
        <v>44391</v>
      </c>
      <c r="B15781" s="81" t="s">
        <v>8</v>
      </c>
      <c r="C15781" s="81" t="s">
        <v>79</v>
      </c>
      <c r="D15781" s="459">
        <v>3</v>
      </c>
      <c r="E15781" s="81"/>
    </row>
    <row r="15782" spans="1:5" x14ac:dyDescent="0.25">
      <c r="A15782" s="458">
        <v>44391</v>
      </c>
      <c r="B15782" s="81" t="s">
        <v>8</v>
      </c>
      <c r="C15782" s="81" t="s">
        <v>592</v>
      </c>
      <c r="D15782" s="459">
        <v>1</v>
      </c>
      <c r="E15782" s="81"/>
    </row>
    <row r="15783" spans="1:5" x14ac:dyDescent="0.25">
      <c r="A15783" s="458">
        <v>44391</v>
      </c>
      <c r="B15783" s="81" t="s">
        <v>49</v>
      </c>
      <c r="C15783" s="81" t="s">
        <v>49</v>
      </c>
      <c r="D15783" s="459">
        <v>6</v>
      </c>
      <c r="E15783" s="81"/>
    </row>
    <row r="15784" spans="1:5" x14ac:dyDescent="0.25">
      <c r="A15784" s="458">
        <v>44391</v>
      </c>
      <c r="B15784" s="81" t="s">
        <v>50</v>
      </c>
      <c r="C15784" s="81" t="s">
        <v>1140</v>
      </c>
      <c r="D15784" s="459">
        <v>2</v>
      </c>
      <c r="E15784" s="81"/>
    </row>
    <row r="15785" spans="1:5" x14ac:dyDescent="0.25">
      <c r="A15785" s="458">
        <v>44391</v>
      </c>
      <c r="B15785" s="81" t="s">
        <v>50</v>
      </c>
      <c r="C15785" s="116" t="s">
        <v>365</v>
      </c>
      <c r="D15785" s="459">
        <v>11</v>
      </c>
      <c r="E15785" s="81"/>
    </row>
    <row r="15786" spans="1:5" x14ac:dyDescent="0.25">
      <c r="A15786" s="458">
        <v>44391</v>
      </c>
      <c r="B15786" s="81" t="s">
        <v>27</v>
      </c>
      <c r="C15786" s="81" t="s">
        <v>139</v>
      </c>
      <c r="D15786" s="459">
        <v>1</v>
      </c>
      <c r="E15786" s="81"/>
    </row>
    <row r="15787" spans="1:5" x14ac:dyDescent="0.25">
      <c r="A15787" s="458">
        <v>44391</v>
      </c>
      <c r="B15787" s="81" t="s">
        <v>27</v>
      </c>
      <c r="C15787" s="81" t="s">
        <v>233</v>
      </c>
      <c r="D15787" s="459">
        <v>1</v>
      </c>
      <c r="E15787" s="81"/>
    </row>
    <row r="15788" spans="1:5" x14ac:dyDescent="0.25">
      <c r="A15788" s="458">
        <v>44391</v>
      </c>
      <c r="B15788" s="81" t="s">
        <v>27</v>
      </c>
      <c r="C15788" s="116" t="s">
        <v>43</v>
      </c>
      <c r="D15788" s="459">
        <v>43</v>
      </c>
      <c r="E15788" s="81"/>
    </row>
    <row r="15789" spans="1:5" x14ac:dyDescent="0.25">
      <c r="A15789" s="458">
        <v>44391</v>
      </c>
      <c r="B15789" s="81" t="s">
        <v>27</v>
      </c>
      <c r="C15789" s="81" t="s">
        <v>921</v>
      </c>
      <c r="D15789" s="459">
        <v>1</v>
      </c>
      <c r="E15789" s="81"/>
    </row>
    <row r="15790" spans="1:5" x14ac:dyDescent="0.25">
      <c r="A15790" s="458">
        <v>44391</v>
      </c>
      <c r="B15790" s="81" t="s">
        <v>27</v>
      </c>
      <c r="C15790" s="81" t="s">
        <v>619</v>
      </c>
      <c r="D15790" s="459">
        <v>1</v>
      </c>
      <c r="E15790" s="81"/>
    </row>
    <row r="15791" spans="1:5" x14ac:dyDescent="0.25">
      <c r="A15791" s="458">
        <v>44391</v>
      </c>
      <c r="B15791" s="81" t="s">
        <v>27</v>
      </c>
      <c r="C15791" s="81" t="s">
        <v>707</v>
      </c>
      <c r="D15791" s="459">
        <v>3</v>
      </c>
      <c r="E15791" s="81"/>
    </row>
    <row r="15792" spans="1:5" x14ac:dyDescent="0.25">
      <c r="A15792" s="458">
        <v>44391</v>
      </c>
      <c r="B15792" s="81" t="s">
        <v>51</v>
      </c>
      <c r="C15792" s="81" t="s">
        <v>51</v>
      </c>
      <c r="D15792" s="459">
        <v>12</v>
      </c>
      <c r="E15792" s="81"/>
    </row>
    <row r="15793" spans="1:5" x14ac:dyDescent="0.25">
      <c r="A15793" s="458">
        <v>44391</v>
      </c>
      <c r="B15793" s="81" t="s">
        <v>10</v>
      </c>
      <c r="C15793" s="81" t="s">
        <v>1027</v>
      </c>
      <c r="D15793" s="459">
        <v>2</v>
      </c>
      <c r="E15793" s="81"/>
    </row>
    <row r="15794" spans="1:5" x14ac:dyDescent="0.25">
      <c r="A15794" s="458">
        <v>44391</v>
      </c>
      <c r="B15794" s="81" t="s">
        <v>10</v>
      </c>
      <c r="C15794" s="81" t="s">
        <v>1262</v>
      </c>
      <c r="D15794" s="459">
        <v>1</v>
      </c>
      <c r="E15794" s="81"/>
    </row>
    <row r="15795" spans="1:5" x14ac:dyDescent="0.25">
      <c r="A15795" s="458">
        <v>44391</v>
      </c>
      <c r="B15795" s="81" t="s">
        <v>10</v>
      </c>
      <c r="C15795" s="81" t="s">
        <v>340</v>
      </c>
      <c r="D15795" s="459">
        <v>2</v>
      </c>
      <c r="E15795" s="81"/>
    </row>
    <row r="15796" spans="1:5" x14ac:dyDescent="0.25">
      <c r="A15796" s="458">
        <v>44391</v>
      </c>
      <c r="B15796" s="81" t="s">
        <v>10</v>
      </c>
      <c r="C15796" s="81" t="s">
        <v>1259</v>
      </c>
      <c r="D15796" s="459">
        <v>2</v>
      </c>
      <c r="E15796" s="81"/>
    </row>
    <row r="15797" spans="1:5" x14ac:dyDescent="0.25">
      <c r="A15797" s="458">
        <v>44391</v>
      </c>
      <c r="B15797" s="81" t="s">
        <v>10</v>
      </c>
      <c r="C15797" s="81" t="s">
        <v>10</v>
      </c>
      <c r="D15797" s="459">
        <v>29</v>
      </c>
      <c r="E15797" s="81"/>
    </row>
    <row r="15798" spans="1:5" x14ac:dyDescent="0.25">
      <c r="A15798" s="458">
        <v>44392</v>
      </c>
      <c r="B15798" s="460" t="s">
        <v>14</v>
      </c>
      <c r="C15798" s="460" t="s">
        <v>14</v>
      </c>
      <c r="D15798" s="459">
        <v>24</v>
      </c>
      <c r="E15798" s="81"/>
    </row>
    <row r="15799" spans="1:5" x14ac:dyDescent="0.25">
      <c r="A15799" s="458">
        <v>44392</v>
      </c>
      <c r="B15799" s="460" t="s">
        <v>14</v>
      </c>
      <c r="C15799" s="460" t="s">
        <v>16</v>
      </c>
      <c r="D15799" s="459">
        <v>9</v>
      </c>
      <c r="E15799" s="81"/>
    </row>
    <row r="15800" spans="1:5" x14ac:dyDescent="0.25">
      <c r="A15800" s="458">
        <v>44392</v>
      </c>
      <c r="B15800" s="460" t="s">
        <v>14</v>
      </c>
      <c r="C15800" s="460" t="s">
        <v>794</v>
      </c>
      <c r="D15800" s="459">
        <v>1</v>
      </c>
      <c r="E15800" s="81"/>
    </row>
    <row r="15801" spans="1:5" x14ac:dyDescent="0.25">
      <c r="A15801" s="458">
        <v>44392</v>
      </c>
      <c r="B15801" s="460" t="s">
        <v>14</v>
      </c>
      <c r="C15801" s="460" t="s">
        <v>84</v>
      </c>
      <c r="D15801" s="459">
        <v>18</v>
      </c>
      <c r="E15801" s="81"/>
    </row>
    <row r="15802" spans="1:5" x14ac:dyDescent="0.25">
      <c r="A15802" s="458">
        <v>44392</v>
      </c>
      <c r="B15802" s="460" t="s">
        <v>20</v>
      </c>
      <c r="C15802" s="460" t="s">
        <v>1151</v>
      </c>
      <c r="D15802" s="459">
        <v>2</v>
      </c>
      <c r="E15802" s="81"/>
    </row>
    <row r="15803" spans="1:5" x14ac:dyDescent="0.25">
      <c r="A15803" s="458">
        <v>44392</v>
      </c>
      <c r="B15803" s="460" t="s">
        <v>20</v>
      </c>
      <c r="C15803" s="460" t="s">
        <v>1152</v>
      </c>
      <c r="D15803" s="459">
        <v>1</v>
      </c>
      <c r="E15803" s="81"/>
    </row>
    <row r="15804" spans="1:5" x14ac:dyDescent="0.25">
      <c r="A15804" s="458">
        <v>44392</v>
      </c>
      <c r="B15804" s="460" t="s">
        <v>20</v>
      </c>
      <c r="C15804" s="460" t="s">
        <v>20</v>
      </c>
      <c r="D15804" s="459">
        <v>70</v>
      </c>
      <c r="E15804" s="81"/>
    </row>
    <row r="15805" spans="1:5" x14ac:dyDescent="0.25">
      <c r="A15805" s="458">
        <v>44392</v>
      </c>
      <c r="B15805" s="460" t="s">
        <v>20</v>
      </c>
      <c r="C15805" s="460" t="s">
        <v>363</v>
      </c>
      <c r="D15805" s="459">
        <v>1</v>
      </c>
      <c r="E15805" s="81"/>
    </row>
    <row r="15806" spans="1:5" x14ac:dyDescent="0.25">
      <c r="A15806" s="458">
        <v>44392</v>
      </c>
      <c r="B15806" s="460" t="s">
        <v>20</v>
      </c>
      <c r="C15806" s="460" t="s">
        <v>648</v>
      </c>
      <c r="D15806" s="459">
        <v>3</v>
      </c>
      <c r="E15806" s="81"/>
    </row>
    <row r="15807" spans="1:5" x14ac:dyDescent="0.25">
      <c r="A15807" s="458">
        <v>44392</v>
      </c>
      <c r="B15807" s="460" t="s">
        <v>20</v>
      </c>
      <c r="C15807" s="460" t="s">
        <v>861</v>
      </c>
      <c r="D15807" s="459">
        <v>1</v>
      </c>
      <c r="E15807" s="81"/>
    </row>
    <row r="15808" spans="1:5" x14ac:dyDescent="0.25">
      <c r="A15808" s="458">
        <v>44392</v>
      </c>
      <c r="B15808" s="460" t="s">
        <v>13</v>
      </c>
      <c r="C15808" s="460" t="s">
        <v>93</v>
      </c>
      <c r="D15808" s="459">
        <v>1</v>
      </c>
      <c r="E15808" s="81"/>
    </row>
    <row r="15809" spans="1:5" x14ac:dyDescent="0.25">
      <c r="A15809" s="458">
        <v>44392</v>
      </c>
      <c r="B15809" s="460" t="s">
        <v>13</v>
      </c>
      <c r="C15809" s="460" t="s">
        <v>1161</v>
      </c>
      <c r="D15809" s="459">
        <v>2</v>
      </c>
      <c r="E15809" s="81"/>
    </row>
    <row r="15810" spans="1:5" x14ac:dyDescent="0.25">
      <c r="A15810" s="458">
        <v>44392</v>
      </c>
      <c r="B15810" s="460" t="s">
        <v>13</v>
      </c>
      <c r="C15810" s="460" t="s">
        <v>13</v>
      </c>
      <c r="D15810" s="459">
        <v>19</v>
      </c>
      <c r="E15810" s="81"/>
    </row>
    <row r="15811" spans="1:5" x14ac:dyDescent="0.25">
      <c r="A15811" s="458">
        <v>44392</v>
      </c>
      <c r="B15811" s="460" t="s">
        <v>13</v>
      </c>
      <c r="C15811" s="460" t="s">
        <v>1165</v>
      </c>
      <c r="D15811" s="459">
        <v>1</v>
      </c>
      <c r="E15811" s="81"/>
    </row>
    <row r="15812" spans="1:5" x14ac:dyDescent="0.25">
      <c r="A15812" s="458">
        <v>44392</v>
      </c>
      <c r="B15812" s="460" t="s">
        <v>13</v>
      </c>
      <c r="C15812" s="460" t="s">
        <v>1167</v>
      </c>
      <c r="D15812" s="459">
        <v>2</v>
      </c>
      <c r="E15812" s="81"/>
    </row>
    <row r="15813" spans="1:5" x14ac:dyDescent="0.25">
      <c r="A15813" s="458">
        <v>44392</v>
      </c>
      <c r="B15813" s="460" t="s">
        <v>24</v>
      </c>
      <c r="C15813" s="460" t="s">
        <v>23</v>
      </c>
      <c r="D15813" s="459">
        <v>30</v>
      </c>
      <c r="E15813" s="81"/>
    </row>
    <row r="15814" spans="1:5" x14ac:dyDescent="0.25">
      <c r="A15814" s="458">
        <v>44392</v>
      </c>
      <c r="B15814" s="460" t="s">
        <v>24</v>
      </c>
      <c r="C15814" s="460" t="s">
        <v>24</v>
      </c>
      <c r="D15814" s="459">
        <v>8</v>
      </c>
      <c r="E15814" s="81"/>
    </row>
    <row r="15815" spans="1:5" x14ac:dyDescent="0.25">
      <c r="A15815" s="458">
        <v>44392</v>
      </c>
      <c r="B15815" s="460" t="s">
        <v>24</v>
      </c>
      <c r="C15815" s="460" t="s">
        <v>1182</v>
      </c>
      <c r="D15815" s="459">
        <v>4</v>
      </c>
      <c r="E15815" s="81"/>
    </row>
    <row r="15816" spans="1:5" x14ac:dyDescent="0.25">
      <c r="A15816" s="458">
        <v>44392</v>
      </c>
      <c r="B15816" s="460" t="s">
        <v>24</v>
      </c>
      <c r="C15816" s="460" t="s">
        <v>37</v>
      </c>
      <c r="D15816" s="459">
        <v>1</v>
      </c>
      <c r="E15816" s="81"/>
    </row>
    <row r="15817" spans="1:5" x14ac:dyDescent="0.25">
      <c r="A15817" s="458">
        <v>44392</v>
      </c>
      <c r="B15817" s="460" t="s">
        <v>24</v>
      </c>
      <c r="C15817" s="460" t="s">
        <v>36</v>
      </c>
      <c r="D15817" s="459">
        <v>2</v>
      </c>
      <c r="E15817" s="81"/>
    </row>
    <row r="15818" spans="1:5" x14ac:dyDescent="0.25">
      <c r="A15818" s="458">
        <v>44392</v>
      </c>
      <c r="B15818" s="460" t="s">
        <v>47</v>
      </c>
      <c r="C15818" s="460" t="s">
        <v>1033</v>
      </c>
      <c r="D15818" s="459">
        <v>1</v>
      </c>
      <c r="E15818" s="81"/>
    </row>
    <row r="15819" spans="1:5" x14ac:dyDescent="0.25">
      <c r="A15819" s="458">
        <v>44392</v>
      </c>
      <c r="B15819" s="460" t="s">
        <v>47</v>
      </c>
      <c r="C15819" s="460" t="s">
        <v>47</v>
      </c>
      <c r="D15819" s="459">
        <v>9</v>
      </c>
      <c r="E15819" s="81"/>
    </row>
    <row r="15820" spans="1:5" x14ac:dyDescent="0.25">
      <c r="A15820" s="458">
        <v>44392</v>
      </c>
      <c r="B15820" s="460" t="s">
        <v>48</v>
      </c>
      <c r="C15820" s="460" t="s">
        <v>1381</v>
      </c>
      <c r="D15820" s="459">
        <v>9</v>
      </c>
      <c r="E15820" s="81"/>
    </row>
    <row r="15821" spans="1:5" x14ac:dyDescent="0.25">
      <c r="A15821" s="458">
        <v>44392</v>
      </c>
      <c r="B15821" s="460" t="s">
        <v>7</v>
      </c>
      <c r="C15821" s="460" t="s">
        <v>1191</v>
      </c>
      <c r="D15821" s="459">
        <v>8</v>
      </c>
      <c r="E15821" s="81"/>
    </row>
    <row r="15822" spans="1:5" x14ac:dyDescent="0.25">
      <c r="A15822" s="458">
        <v>44392</v>
      </c>
      <c r="B15822" s="460" t="s">
        <v>7</v>
      </c>
      <c r="C15822" s="460" t="s">
        <v>7</v>
      </c>
      <c r="D15822" s="459">
        <v>39</v>
      </c>
      <c r="E15822" s="81"/>
    </row>
    <row r="15823" spans="1:5" x14ac:dyDescent="0.25">
      <c r="A15823" s="458">
        <v>44392</v>
      </c>
      <c r="B15823" s="460" t="s">
        <v>9</v>
      </c>
      <c r="C15823" s="460" t="s">
        <v>1192</v>
      </c>
      <c r="D15823" s="459">
        <v>1</v>
      </c>
      <c r="E15823" s="81"/>
    </row>
    <row r="15824" spans="1:5" x14ac:dyDescent="0.25">
      <c r="A15824" s="458">
        <v>44392</v>
      </c>
      <c r="B15824" s="460" t="s">
        <v>9</v>
      </c>
      <c r="C15824" s="460" t="s">
        <v>1414</v>
      </c>
      <c r="D15824" s="459">
        <v>1</v>
      </c>
      <c r="E15824" s="81"/>
    </row>
    <row r="15825" spans="1:5" x14ac:dyDescent="0.25">
      <c r="A15825" s="458">
        <v>44392</v>
      </c>
      <c r="B15825" s="460" t="s">
        <v>9</v>
      </c>
      <c r="C15825" s="460" t="s">
        <v>1196</v>
      </c>
      <c r="D15825" s="459">
        <v>1</v>
      </c>
      <c r="E15825" s="81"/>
    </row>
    <row r="15826" spans="1:5" x14ac:dyDescent="0.25">
      <c r="A15826" s="458">
        <v>44392</v>
      </c>
      <c r="B15826" s="460" t="s">
        <v>9</v>
      </c>
      <c r="C15826" s="460" t="s">
        <v>362</v>
      </c>
      <c r="D15826" s="459">
        <v>2</v>
      </c>
      <c r="E15826" s="81"/>
    </row>
    <row r="15827" spans="1:5" x14ac:dyDescent="0.25">
      <c r="A15827" s="458">
        <v>44392</v>
      </c>
      <c r="B15827" s="460" t="s">
        <v>9</v>
      </c>
      <c r="C15827" s="460" t="s">
        <v>9</v>
      </c>
      <c r="D15827" s="459">
        <v>193</v>
      </c>
      <c r="E15827" s="81"/>
    </row>
    <row r="15828" spans="1:5" x14ac:dyDescent="0.25">
      <c r="A15828" s="458">
        <v>44392</v>
      </c>
      <c r="B15828" s="460" t="s">
        <v>9</v>
      </c>
      <c r="C15828" s="460" t="s">
        <v>17</v>
      </c>
      <c r="D15828" s="459">
        <v>13</v>
      </c>
      <c r="E15828" s="81"/>
    </row>
    <row r="15829" spans="1:5" x14ac:dyDescent="0.25">
      <c r="A15829" s="458">
        <v>44392</v>
      </c>
      <c r="B15829" s="460" t="s">
        <v>9</v>
      </c>
      <c r="C15829" s="460" t="s">
        <v>933</v>
      </c>
      <c r="D15829" s="459">
        <v>1</v>
      </c>
      <c r="E15829" s="81"/>
    </row>
    <row r="15830" spans="1:5" x14ac:dyDescent="0.25">
      <c r="A15830" s="458">
        <v>44392</v>
      </c>
      <c r="B15830" s="460" t="s">
        <v>9</v>
      </c>
      <c r="C15830" s="460" t="s">
        <v>1202</v>
      </c>
      <c r="D15830" s="459">
        <v>1</v>
      </c>
      <c r="E15830" s="81"/>
    </row>
    <row r="15831" spans="1:5" x14ac:dyDescent="0.25">
      <c r="A15831" s="458">
        <v>44392</v>
      </c>
      <c r="B15831" s="460" t="s">
        <v>9</v>
      </c>
      <c r="C15831" s="460" t="s">
        <v>143</v>
      </c>
      <c r="D15831" s="459">
        <v>5</v>
      </c>
      <c r="E15831" s="81"/>
    </row>
    <row r="15832" spans="1:5" x14ac:dyDescent="0.25">
      <c r="A15832" s="458">
        <v>44392</v>
      </c>
      <c r="B15832" s="460" t="s">
        <v>15</v>
      </c>
      <c r="C15832" s="460" t="s">
        <v>107</v>
      </c>
      <c r="D15832" s="459">
        <v>6</v>
      </c>
      <c r="E15832" s="81"/>
    </row>
    <row r="15833" spans="1:5" x14ac:dyDescent="0.25">
      <c r="A15833" s="458">
        <v>44392</v>
      </c>
      <c r="B15833" s="460" t="s">
        <v>15</v>
      </c>
      <c r="C15833" s="460" t="s">
        <v>1139</v>
      </c>
      <c r="D15833" s="459">
        <v>13</v>
      </c>
      <c r="E15833" s="81"/>
    </row>
    <row r="15834" spans="1:5" x14ac:dyDescent="0.25">
      <c r="A15834" s="458">
        <v>44392</v>
      </c>
      <c r="B15834" s="460" t="s">
        <v>15</v>
      </c>
      <c r="C15834" s="460" t="s">
        <v>283</v>
      </c>
      <c r="D15834" s="459">
        <v>7</v>
      </c>
      <c r="E15834" s="81"/>
    </row>
    <row r="15835" spans="1:5" x14ac:dyDescent="0.25">
      <c r="A15835" s="458">
        <v>44392</v>
      </c>
      <c r="B15835" s="460" t="s">
        <v>11</v>
      </c>
      <c r="C15835" s="460" t="s">
        <v>64</v>
      </c>
      <c r="D15835" s="459">
        <v>7</v>
      </c>
      <c r="E15835" s="81"/>
    </row>
    <row r="15836" spans="1:5" x14ac:dyDescent="0.25">
      <c r="A15836" s="458">
        <v>44392</v>
      </c>
      <c r="B15836" s="460" t="s">
        <v>11</v>
      </c>
      <c r="C15836" s="460" t="s">
        <v>333</v>
      </c>
      <c r="D15836" s="459">
        <v>5</v>
      </c>
      <c r="E15836" s="81"/>
    </row>
    <row r="15837" spans="1:5" x14ac:dyDescent="0.25">
      <c r="A15837" s="458">
        <v>44392</v>
      </c>
      <c r="B15837" s="460" t="s">
        <v>11</v>
      </c>
      <c r="C15837" s="460" t="s">
        <v>141</v>
      </c>
      <c r="D15837" s="459">
        <v>4</v>
      </c>
      <c r="E15837" s="81"/>
    </row>
    <row r="15838" spans="1:5" x14ac:dyDescent="0.25">
      <c r="A15838" s="458">
        <v>44392</v>
      </c>
      <c r="B15838" s="460" t="s">
        <v>11</v>
      </c>
      <c r="C15838" s="460" t="s">
        <v>11</v>
      </c>
      <c r="D15838" s="459">
        <v>6</v>
      </c>
      <c r="E15838" s="81"/>
    </row>
    <row r="15839" spans="1:5" x14ac:dyDescent="0.25">
      <c r="A15839" s="458">
        <v>44392</v>
      </c>
      <c r="B15839" s="460" t="s">
        <v>11</v>
      </c>
      <c r="C15839" s="460" t="s">
        <v>1019</v>
      </c>
      <c r="D15839" s="459">
        <v>1</v>
      </c>
      <c r="E15839" s="81"/>
    </row>
    <row r="15840" spans="1:5" x14ac:dyDescent="0.25">
      <c r="A15840" s="458">
        <v>44392</v>
      </c>
      <c r="B15840" s="460" t="s">
        <v>11</v>
      </c>
      <c r="C15840" s="460" t="s">
        <v>752</v>
      </c>
      <c r="D15840" s="459">
        <v>1</v>
      </c>
      <c r="E15840" s="81"/>
    </row>
    <row r="15841" spans="1:5" x14ac:dyDescent="0.25">
      <c r="A15841" s="458">
        <v>44392</v>
      </c>
      <c r="B15841" s="460" t="s">
        <v>11</v>
      </c>
      <c r="C15841" s="460" t="s">
        <v>133</v>
      </c>
      <c r="D15841" s="459">
        <v>39</v>
      </c>
      <c r="E15841" s="81"/>
    </row>
    <row r="15842" spans="1:5" x14ac:dyDescent="0.25">
      <c r="A15842" s="458">
        <v>44392</v>
      </c>
      <c r="B15842" s="460" t="s">
        <v>12</v>
      </c>
      <c r="C15842" s="460" t="s">
        <v>73</v>
      </c>
      <c r="D15842" s="459">
        <v>1</v>
      </c>
      <c r="E15842" s="81"/>
    </row>
    <row r="15843" spans="1:5" x14ac:dyDescent="0.25">
      <c r="A15843" s="458">
        <v>44392</v>
      </c>
      <c r="B15843" s="460" t="s">
        <v>12</v>
      </c>
      <c r="C15843" s="460" t="s">
        <v>937</v>
      </c>
      <c r="D15843" s="459">
        <v>1</v>
      </c>
      <c r="E15843" s="81"/>
    </row>
    <row r="15844" spans="1:5" x14ac:dyDescent="0.25">
      <c r="A15844" s="458">
        <v>44392</v>
      </c>
      <c r="B15844" s="460" t="s">
        <v>12</v>
      </c>
      <c r="C15844" s="460" t="s">
        <v>1499</v>
      </c>
      <c r="D15844" s="459">
        <v>1</v>
      </c>
      <c r="E15844" s="81"/>
    </row>
    <row r="15845" spans="1:5" x14ac:dyDescent="0.25">
      <c r="A15845" s="458">
        <v>44392</v>
      </c>
      <c r="B15845" s="460" t="s">
        <v>12</v>
      </c>
      <c r="C15845" s="460" t="s">
        <v>1223</v>
      </c>
      <c r="D15845" s="459">
        <v>3</v>
      </c>
      <c r="E15845" s="81"/>
    </row>
    <row r="15846" spans="1:5" x14ac:dyDescent="0.25">
      <c r="A15846" s="458">
        <v>44392</v>
      </c>
      <c r="B15846" s="460" t="s">
        <v>12</v>
      </c>
      <c r="C15846" s="460" t="s">
        <v>1224</v>
      </c>
      <c r="D15846" s="459">
        <v>2</v>
      </c>
      <c r="E15846" s="81"/>
    </row>
    <row r="15847" spans="1:5" x14ac:dyDescent="0.25">
      <c r="A15847" s="458">
        <v>44392</v>
      </c>
      <c r="B15847" s="460" t="s">
        <v>12</v>
      </c>
      <c r="C15847" s="460" t="s">
        <v>12</v>
      </c>
      <c r="D15847" s="459">
        <v>12</v>
      </c>
      <c r="E15847" s="81"/>
    </row>
    <row r="15848" spans="1:5" x14ac:dyDescent="0.25">
      <c r="A15848" s="458">
        <v>44392</v>
      </c>
      <c r="B15848" s="460" t="s">
        <v>8</v>
      </c>
      <c r="C15848" s="460" t="s">
        <v>1228</v>
      </c>
      <c r="D15848" s="459">
        <v>1</v>
      </c>
      <c r="E15848" s="81"/>
    </row>
    <row r="15849" spans="1:5" x14ac:dyDescent="0.25">
      <c r="A15849" s="458">
        <v>44392</v>
      </c>
      <c r="B15849" s="460" t="s">
        <v>8</v>
      </c>
      <c r="C15849" s="460" t="s">
        <v>72</v>
      </c>
      <c r="D15849" s="459">
        <v>4</v>
      </c>
      <c r="E15849" s="81"/>
    </row>
    <row r="15850" spans="1:5" x14ac:dyDescent="0.25">
      <c r="A15850" s="458">
        <v>44392</v>
      </c>
      <c r="B15850" s="460" t="s">
        <v>8</v>
      </c>
      <c r="C15850" s="460" t="s">
        <v>1232</v>
      </c>
      <c r="D15850" s="459">
        <v>2</v>
      </c>
      <c r="E15850" s="81"/>
    </row>
    <row r="15851" spans="1:5" x14ac:dyDescent="0.25">
      <c r="A15851" s="458">
        <v>44392</v>
      </c>
      <c r="B15851" s="460" t="s">
        <v>8</v>
      </c>
      <c r="C15851" s="460" t="s">
        <v>1234</v>
      </c>
      <c r="D15851" s="459">
        <v>1</v>
      </c>
      <c r="E15851" s="81"/>
    </row>
    <row r="15852" spans="1:5" x14ac:dyDescent="0.25">
      <c r="A15852" s="458">
        <v>44392</v>
      </c>
      <c r="B15852" s="460" t="s">
        <v>8</v>
      </c>
      <c r="C15852" s="460" t="s">
        <v>58</v>
      </c>
      <c r="D15852" s="459">
        <v>6</v>
      </c>
      <c r="E15852" s="81"/>
    </row>
    <row r="15853" spans="1:5" x14ac:dyDescent="0.25">
      <c r="A15853" s="458">
        <v>44392</v>
      </c>
      <c r="B15853" s="460" t="s">
        <v>8</v>
      </c>
      <c r="C15853" s="460" t="s">
        <v>140</v>
      </c>
      <c r="D15853" s="459">
        <v>8</v>
      </c>
      <c r="E15853" s="81"/>
    </row>
    <row r="15854" spans="1:5" x14ac:dyDescent="0.25">
      <c r="A15854" s="458">
        <v>44392</v>
      </c>
      <c r="B15854" s="460" t="s">
        <v>8</v>
      </c>
      <c r="C15854" s="460" t="s">
        <v>232</v>
      </c>
      <c r="D15854" s="459">
        <v>1</v>
      </c>
      <c r="E15854" s="81"/>
    </row>
    <row r="15855" spans="1:5" x14ac:dyDescent="0.25">
      <c r="A15855" s="458">
        <v>44392</v>
      </c>
      <c r="B15855" s="113" t="s">
        <v>8</v>
      </c>
      <c r="C15855" s="113" t="s">
        <v>907</v>
      </c>
      <c r="D15855" s="459">
        <v>3</v>
      </c>
      <c r="E15855" s="81"/>
    </row>
    <row r="15856" spans="1:5" x14ac:dyDescent="0.25">
      <c r="A15856" s="458">
        <v>44392</v>
      </c>
      <c r="B15856" s="460" t="s">
        <v>8</v>
      </c>
      <c r="C15856" s="460" t="s">
        <v>203</v>
      </c>
      <c r="D15856" s="459">
        <v>8</v>
      </c>
      <c r="E15856" s="81"/>
    </row>
    <row r="15857" spans="1:5" x14ac:dyDescent="0.25">
      <c r="A15857" s="458">
        <v>44392</v>
      </c>
      <c r="B15857" s="460" t="s">
        <v>8</v>
      </c>
      <c r="C15857" s="460" t="s">
        <v>40</v>
      </c>
      <c r="D15857" s="459">
        <v>2</v>
      </c>
      <c r="E15857" s="81"/>
    </row>
    <row r="15858" spans="1:5" x14ac:dyDescent="0.25">
      <c r="A15858" s="458">
        <v>44392</v>
      </c>
      <c r="B15858" s="460" t="s">
        <v>8</v>
      </c>
      <c r="C15858" s="460" t="s">
        <v>8</v>
      </c>
      <c r="D15858" s="459">
        <v>187</v>
      </c>
      <c r="E15858" s="81"/>
    </row>
    <row r="15859" spans="1:5" x14ac:dyDescent="0.25">
      <c r="A15859" s="458">
        <v>44392</v>
      </c>
      <c r="B15859" s="460" t="s">
        <v>8</v>
      </c>
      <c r="C15859" s="460" t="s">
        <v>31</v>
      </c>
      <c r="D15859" s="459">
        <v>7</v>
      </c>
      <c r="E15859" s="81"/>
    </row>
    <row r="15860" spans="1:5" x14ac:dyDescent="0.25">
      <c r="A15860" s="458">
        <v>44392</v>
      </c>
      <c r="B15860" s="460" t="s">
        <v>8</v>
      </c>
      <c r="C15860" s="460" t="s">
        <v>79</v>
      </c>
      <c r="D15860" s="459">
        <v>1</v>
      </c>
      <c r="E15860" s="81"/>
    </row>
    <row r="15861" spans="1:5" x14ac:dyDescent="0.25">
      <c r="A15861" s="458">
        <v>44392</v>
      </c>
      <c r="B15861" s="460" t="s">
        <v>8</v>
      </c>
      <c r="C15861" s="460" t="s">
        <v>110</v>
      </c>
      <c r="D15861" s="459">
        <v>4</v>
      </c>
      <c r="E15861" s="81"/>
    </row>
    <row r="15862" spans="1:5" x14ac:dyDescent="0.25">
      <c r="A15862" s="458">
        <v>44392</v>
      </c>
      <c r="B15862" s="460" t="s">
        <v>49</v>
      </c>
      <c r="C15862" s="460" t="s">
        <v>1246</v>
      </c>
      <c r="D15862" s="459">
        <v>2</v>
      </c>
      <c r="E15862" s="81"/>
    </row>
    <row r="15863" spans="1:5" x14ac:dyDescent="0.25">
      <c r="A15863" s="458">
        <v>44392</v>
      </c>
      <c r="B15863" s="460" t="s">
        <v>49</v>
      </c>
      <c r="C15863" s="460" t="s">
        <v>49</v>
      </c>
      <c r="D15863" s="459">
        <v>6</v>
      </c>
      <c r="E15863" s="81"/>
    </row>
    <row r="15864" spans="1:5" x14ac:dyDescent="0.25">
      <c r="A15864" s="458">
        <v>44392</v>
      </c>
      <c r="B15864" s="460" t="s">
        <v>50</v>
      </c>
      <c r="C15864" s="460" t="s">
        <v>804</v>
      </c>
      <c r="D15864" s="459">
        <v>3</v>
      </c>
      <c r="E15864" s="81"/>
    </row>
    <row r="15865" spans="1:5" x14ac:dyDescent="0.25">
      <c r="A15865" s="458">
        <v>44392</v>
      </c>
      <c r="B15865" s="460" t="s">
        <v>50</v>
      </c>
      <c r="C15865" s="460" t="s">
        <v>1248</v>
      </c>
      <c r="D15865" s="459">
        <v>1</v>
      </c>
      <c r="E15865" s="81"/>
    </row>
    <row r="15866" spans="1:5" x14ac:dyDescent="0.25">
      <c r="A15866" s="458">
        <v>44392</v>
      </c>
      <c r="B15866" s="460" t="s">
        <v>50</v>
      </c>
      <c r="C15866" s="460" t="s">
        <v>1250</v>
      </c>
      <c r="D15866" s="459">
        <v>9</v>
      </c>
      <c r="E15866" s="81"/>
    </row>
    <row r="15867" spans="1:5" x14ac:dyDescent="0.25">
      <c r="A15867" s="458">
        <v>44392</v>
      </c>
      <c r="B15867" s="460" t="s">
        <v>50</v>
      </c>
      <c r="C15867" s="460" t="s">
        <v>1140</v>
      </c>
      <c r="D15867" s="459">
        <v>7</v>
      </c>
      <c r="E15867" s="81"/>
    </row>
    <row r="15868" spans="1:5" x14ac:dyDescent="0.25">
      <c r="A15868" s="458">
        <v>44392</v>
      </c>
      <c r="B15868" s="460" t="s">
        <v>50</v>
      </c>
      <c r="C15868" s="116" t="s">
        <v>365</v>
      </c>
      <c r="D15868" s="459">
        <v>29</v>
      </c>
      <c r="E15868" s="81"/>
    </row>
    <row r="15869" spans="1:5" x14ac:dyDescent="0.25">
      <c r="A15869" s="458">
        <v>44392</v>
      </c>
      <c r="B15869" s="460" t="s">
        <v>27</v>
      </c>
      <c r="C15869" s="460" t="s">
        <v>1252</v>
      </c>
      <c r="D15869" s="459">
        <v>1</v>
      </c>
      <c r="E15869" s="81"/>
    </row>
    <row r="15870" spans="1:5" x14ac:dyDescent="0.25">
      <c r="A15870" s="458">
        <v>44392</v>
      </c>
      <c r="B15870" s="460" t="s">
        <v>27</v>
      </c>
      <c r="C15870" s="460" t="s">
        <v>139</v>
      </c>
      <c r="D15870" s="459">
        <v>13</v>
      </c>
      <c r="E15870" s="81"/>
    </row>
    <row r="15871" spans="1:5" x14ac:dyDescent="0.25">
      <c r="A15871" s="458">
        <v>44392</v>
      </c>
      <c r="B15871" s="460" t="s">
        <v>27</v>
      </c>
      <c r="C15871" s="460" t="s">
        <v>233</v>
      </c>
      <c r="D15871" s="459">
        <v>2</v>
      </c>
      <c r="E15871" s="81"/>
    </row>
    <row r="15872" spans="1:5" x14ac:dyDescent="0.25">
      <c r="A15872" s="458">
        <v>44392</v>
      </c>
      <c r="B15872" s="460" t="s">
        <v>27</v>
      </c>
      <c r="C15872" s="460" t="s">
        <v>1254</v>
      </c>
      <c r="D15872" s="459">
        <v>1</v>
      </c>
      <c r="E15872" s="81"/>
    </row>
    <row r="15873" spans="1:5" x14ac:dyDescent="0.25">
      <c r="A15873" s="458">
        <v>44392</v>
      </c>
      <c r="B15873" s="460" t="s">
        <v>27</v>
      </c>
      <c r="C15873" s="116" t="s">
        <v>43</v>
      </c>
      <c r="D15873" s="459">
        <v>62</v>
      </c>
      <c r="E15873" s="81"/>
    </row>
    <row r="15874" spans="1:5" x14ac:dyDescent="0.25">
      <c r="A15874" s="458">
        <v>44392</v>
      </c>
      <c r="B15874" s="460" t="s">
        <v>27</v>
      </c>
      <c r="C15874" s="460" t="s">
        <v>921</v>
      </c>
      <c r="D15874" s="459">
        <v>2</v>
      </c>
      <c r="E15874" s="81"/>
    </row>
    <row r="15875" spans="1:5" x14ac:dyDescent="0.25">
      <c r="A15875" s="458">
        <v>44392</v>
      </c>
      <c r="B15875" s="460" t="s">
        <v>27</v>
      </c>
      <c r="C15875" s="460" t="s">
        <v>928</v>
      </c>
      <c r="D15875" s="459">
        <v>2</v>
      </c>
      <c r="E15875" s="81"/>
    </row>
    <row r="15876" spans="1:5" x14ac:dyDescent="0.25">
      <c r="A15876" s="458">
        <v>44392</v>
      </c>
      <c r="B15876" s="460" t="s">
        <v>27</v>
      </c>
      <c r="C15876" s="460" t="s">
        <v>619</v>
      </c>
      <c r="D15876" s="459">
        <v>3</v>
      </c>
      <c r="E15876" s="81"/>
    </row>
    <row r="15877" spans="1:5" x14ac:dyDescent="0.25">
      <c r="A15877" s="458">
        <v>44392</v>
      </c>
      <c r="B15877" s="460" t="s">
        <v>51</v>
      </c>
      <c r="C15877" s="460" t="s">
        <v>51</v>
      </c>
      <c r="D15877" s="459">
        <v>37</v>
      </c>
      <c r="E15877" s="81"/>
    </row>
    <row r="15878" spans="1:5" x14ac:dyDescent="0.25">
      <c r="A15878" s="458">
        <v>44392</v>
      </c>
      <c r="B15878" s="460" t="s">
        <v>10</v>
      </c>
      <c r="C15878" s="460" t="s">
        <v>1261</v>
      </c>
      <c r="D15878" s="459">
        <v>1</v>
      </c>
      <c r="E15878" s="81"/>
    </row>
    <row r="15879" spans="1:5" x14ac:dyDescent="0.25">
      <c r="A15879" s="458">
        <v>44392</v>
      </c>
      <c r="B15879" s="460" t="s">
        <v>10</v>
      </c>
      <c r="C15879" s="460" t="s">
        <v>340</v>
      </c>
      <c r="D15879" s="459">
        <v>2</v>
      </c>
      <c r="E15879" s="81"/>
    </row>
    <row r="15880" spans="1:5" x14ac:dyDescent="0.25">
      <c r="A15880" s="458">
        <v>44392</v>
      </c>
      <c r="B15880" s="460" t="s">
        <v>10</v>
      </c>
      <c r="C15880" s="460" t="s">
        <v>1259</v>
      </c>
      <c r="D15880" s="459">
        <v>1</v>
      </c>
      <c r="E15880" s="81"/>
    </row>
    <row r="15881" spans="1:5" x14ac:dyDescent="0.25">
      <c r="A15881" s="458">
        <v>44392</v>
      </c>
      <c r="B15881" s="460" t="s">
        <v>10</v>
      </c>
      <c r="C15881" s="460" t="s">
        <v>10</v>
      </c>
      <c r="D15881" s="459">
        <v>6</v>
      </c>
      <c r="E15881" s="81"/>
    </row>
    <row r="15882" spans="1:5" x14ac:dyDescent="0.25">
      <c r="A15882" s="458">
        <v>44393</v>
      </c>
      <c r="B15882" s="81" t="s">
        <v>14</v>
      </c>
      <c r="C15882" s="81" t="s">
        <v>14</v>
      </c>
      <c r="D15882" s="459">
        <v>34</v>
      </c>
      <c r="E15882" s="81"/>
    </row>
    <row r="15883" spans="1:5" x14ac:dyDescent="0.25">
      <c r="A15883" s="458">
        <v>44393</v>
      </c>
      <c r="B15883" s="81" t="s">
        <v>14</v>
      </c>
      <c r="C15883" s="81" t="s">
        <v>1020</v>
      </c>
      <c r="D15883" s="459">
        <v>1</v>
      </c>
      <c r="E15883" s="81"/>
    </row>
    <row r="15884" spans="1:5" x14ac:dyDescent="0.25">
      <c r="A15884" s="458">
        <v>44393</v>
      </c>
      <c r="B15884" s="81" t="s">
        <v>14</v>
      </c>
      <c r="C15884" s="81" t="s">
        <v>16</v>
      </c>
      <c r="D15884" s="459">
        <v>24</v>
      </c>
      <c r="E15884" s="81"/>
    </row>
    <row r="15885" spans="1:5" x14ac:dyDescent="0.25">
      <c r="A15885" s="458">
        <v>44393</v>
      </c>
      <c r="B15885" s="81" t="s">
        <v>14</v>
      </c>
      <c r="C15885" s="81" t="s">
        <v>84</v>
      </c>
      <c r="D15885" s="459">
        <v>10</v>
      </c>
      <c r="E15885" s="81"/>
    </row>
    <row r="15886" spans="1:5" x14ac:dyDescent="0.25">
      <c r="A15886" s="458">
        <v>44393</v>
      </c>
      <c r="B15886" s="81" t="s">
        <v>20</v>
      </c>
      <c r="C15886" s="81" t="s">
        <v>1151</v>
      </c>
      <c r="D15886" s="459">
        <v>2</v>
      </c>
      <c r="E15886" s="81"/>
    </row>
    <row r="15887" spans="1:5" x14ac:dyDescent="0.25">
      <c r="A15887" s="458">
        <v>44393</v>
      </c>
      <c r="B15887" s="81" t="s">
        <v>20</v>
      </c>
      <c r="C15887" s="81" t="s">
        <v>20</v>
      </c>
      <c r="D15887" s="459">
        <v>64</v>
      </c>
      <c r="E15887" s="81"/>
    </row>
    <row r="15888" spans="1:5" x14ac:dyDescent="0.25">
      <c r="A15888" s="458">
        <v>44393</v>
      </c>
      <c r="B15888" s="81" t="s">
        <v>20</v>
      </c>
      <c r="C15888" s="81" t="s">
        <v>363</v>
      </c>
      <c r="D15888" s="459">
        <v>4</v>
      </c>
      <c r="E15888" s="81"/>
    </row>
    <row r="15889" spans="1:5" x14ac:dyDescent="0.25">
      <c r="A15889" s="458">
        <v>44393</v>
      </c>
      <c r="B15889" s="81" t="s">
        <v>20</v>
      </c>
      <c r="C15889" s="81" t="s">
        <v>709</v>
      </c>
      <c r="D15889" s="459">
        <v>1</v>
      </c>
      <c r="E15889" s="81"/>
    </row>
    <row r="15890" spans="1:5" x14ac:dyDescent="0.25">
      <c r="A15890" s="458">
        <v>44393</v>
      </c>
      <c r="B15890" s="81" t="s">
        <v>13</v>
      </c>
      <c r="C15890" s="81" t="s">
        <v>1160</v>
      </c>
      <c r="D15890" s="459">
        <v>1</v>
      </c>
      <c r="E15890" s="81"/>
    </row>
    <row r="15891" spans="1:5" x14ac:dyDescent="0.25">
      <c r="A15891" s="458">
        <v>44393</v>
      </c>
      <c r="B15891" s="81" t="s">
        <v>13</v>
      </c>
      <c r="C15891" s="81" t="s">
        <v>13</v>
      </c>
      <c r="D15891" s="459">
        <v>9</v>
      </c>
      <c r="E15891" s="81"/>
    </row>
    <row r="15892" spans="1:5" x14ac:dyDescent="0.25">
      <c r="A15892" s="458">
        <v>44393</v>
      </c>
      <c r="B15892" s="81" t="s">
        <v>13</v>
      </c>
      <c r="C15892" s="81" t="s">
        <v>1165</v>
      </c>
      <c r="D15892" s="459">
        <v>7</v>
      </c>
      <c r="E15892" s="81"/>
    </row>
    <row r="15893" spans="1:5" x14ac:dyDescent="0.25">
      <c r="A15893" s="458">
        <v>44393</v>
      </c>
      <c r="B15893" s="81" t="s">
        <v>13</v>
      </c>
      <c r="C15893" s="81" t="s">
        <v>1167</v>
      </c>
      <c r="D15893" s="459">
        <v>5</v>
      </c>
      <c r="E15893" s="81"/>
    </row>
    <row r="15894" spans="1:5" x14ac:dyDescent="0.25">
      <c r="A15894" s="458">
        <v>44393</v>
      </c>
      <c r="B15894" s="81" t="s">
        <v>24</v>
      </c>
      <c r="C15894" s="81" t="s">
        <v>23</v>
      </c>
      <c r="D15894" s="459">
        <v>45</v>
      </c>
      <c r="E15894" s="81"/>
    </row>
    <row r="15895" spans="1:5" x14ac:dyDescent="0.25">
      <c r="A15895" s="458">
        <v>44393</v>
      </c>
      <c r="B15895" s="81" t="s">
        <v>24</v>
      </c>
      <c r="C15895" s="81" t="s">
        <v>1324</v>
      </c>
      <c r="D15895" s="459">
        <v>1</v>
      </c>
      <c r="E15895" s="81"/>
    </row>
    <row r="15896" spans="1:5" x14ac:dyDescent="0.25">
      <c r="A15896" s="458">
        <v>44393</v>
      </c>
      <c r="B15896" s="81" t="s">
        <v>24</v>
      </c>
      <c r="C15896" s="81" t="s">
        <v>24</v>
      </c>
      <c r="D15896" s="459">
        <v>15</v>
      </c>
      <c r="E15896" s="81"/>
    </row>
    <row r="15897" spans="1:5" x14ac:dyDescent="0.25">
      <c r="A15897" s="458">
        <v>44393</v>
      </c>
      <c r="B15897" s="81" t="s">
        <v>24</v>
      </c>
      <c r="C15897" s="81" t="s">
        <v>36</v>
      </c>
      <c r="D15897" s="459">
        <v>3</v>
      </c>
      <c r="E15897" s="81"/>
    </row>
    <row r="15898" spans="1:5" x14ac:dyDescent="0.25">
      <c r="A15898" s="458">
        <v>44393</v>
      </c>
      <c r="B15898" s="81" t="s">
        <v>47</v>
      </c>
      <c r="C15898" s="81" t="s">
        <v>47</v>
      </c>
      <c r="D15898" s="459">
        <v>19</v>
      </c>
      <c r="E15898" s="81"/>
    </row>
    <row r="15899" spans="1:5" x14ac:dyDescent="0.25">
      <c r="A15899" s="458">
        <v>44393</v>
      </c>
      <c r="B15899" s="81" t="s">
        <v>47</v>
      </c>
      <c r="C15899" s="81" t="s">
        <v>906</v>
      </c>
      <c r="D15899" s="459">
        <v>3</v>
      </c>
      <c r="E15899" s="81"/>
    </row>
    <row r="15900" spans="1:5" x14ac:dyDescent="0.25">
      <c r="A15900" s="458">
        <v>44393</v>
      </c>
      <c r="B15900" s="81" t="s">
        <v>48</v>
      </c>
      <c r="C15900" s="81" t="s">
        <v>1380</v>
      </c>
      <c r="D15900" s="459">
        <v>17</v>
      </c>
      <c r="E15900" s="81"/>
    </row>
    <row r="15901" spans="1:5" x14ac:dyDescent="0.25">
      <c r="A15901" s="458">
        <v>44393</v>
      </c>
      <c r="B15901" s="81" t="s">
        <v>7</v>
      </c>
      <c r="C15901" s="81" t="s">
        <v>1188</v>
      </c>
      <c r="D15901" s="459">
        <v>1</v>
      </c>
      <c r="E15901" s="81"/>
    </row>
    <row r="15902" spans="1:5" x14ac:dyDescent="0.25">
      <c r="A15902" s="458">
        <v>44393</v>
      </c>
      <c r="B15902" s="81" t="s">
        <v>7</v>
      </c>
      <c r="C15902" s="81" t="s">
        <v>1191</v>
      </c>
      <c r="D15902" s="459">
        <v>8</v>
      </c>
      <c r="E15902" s="81"/>
    </row>
    <row r="15903" spans="1:5" x14ac:dyDescent="0.25">
      <c r="A15903" s="458">
        <v>44393</v>
      </c>
      <c r="B15903" s="81" t="s">
        <v>7</v>
      </c>
      <c r="C15903" s="81" t="s">
        <v>7</v>
      </c>
      <c r="D15903" s="459">
        <v>31</v>
      </c>
      <c r="E15903" s="81"/>
    </row>
    <row r="15904" spans="1:5" x14ac:dyDescent="0.25">
      <c r="A15904" s="458">
        <v>44393</v>
      </c>
      <c r="B15904" s="81" t="s">
        <v>9</v>
      </c>
      <c r="C15904" s="81" t="s">
        <v>362</v>
      </c>
      <c r="D15904" s="459">
        <v>3</v>
      </c>
      <c r="E15904" s="81"/>
    </row>
    <row r="15905" spans="1:5" x14ac:dyDescent="0.25">
      <c r="A15905" s="458">
        <v>44393</v>
      </c>
      <c r="B15905" s="81" t="s">
        <v>9</v>
      </c>
      <c r="C15905" s="81" t="s">
        <v>9</v>
      </c>
      <c r="D15905" s="459">
        <v>72</v>
      </c>
      <c r="E15905" s="81"/>
    </row>
    <row r="15906" spans="1:5" x14ac:dyDescent="0.25">
      <c r="A15906" s="458">
        <v>44393</v>
      </c>
      <c r="B15906" s="81" t="s">
        <v>9</v>
      </c>
      <c r="C15906" s="81" t="s">
        <v>143</v>
      </c>
      <c r="D15906" s="459">
        <v>6</v>
      </c>
      <c r="E15906" s="81"/>
    </row>
    <row r="15907" spans="1:5" x14ac:dyDescent="0.25">
      <c r="A15907" s="458">
        <v>44393</v>
      </c>
      <c r="B15907" s="81" t="s">
        <v>15</v>
      </c>
      <c r="C15907" s="81" t="s">
        <v>1139</v>
      </c>
      <c r="D15907" s="459">
        <v>8</v>
      </c>
      <c r="E15907" s="81"/>
    </row>
    <row r="15908" spans="1:5" x14ac:dyDescent="0.25">
      <c r="A15908" s="458">
        <v>44393</v>
      </c>
      <c r="B15908" s="81" t="s">
        <v>15</v>
      </c>
      <c r="C15908" s="81" t="s">
        <v>283</v>
      </c>
      <c r="D15908" s="459">
        <v>1</v>
      </c>
      <c r="E15908" s="81"/>
    </row>
    <row r="15909" spans="1:5" x14ac:dyDescent="0.25">
      <c r="A15909" s="458">
        <v>44393</v>
      </c>
      <c r="B15909" s="81" t="s">
        <v>11</v>
      </c>
      <c r="C15909" s="81" t="s">
        <v>64</v>
      </c>
      <c r="D15909" s="459">
        <v>3</v>
      </c>
      <c r="E15909" s="81"/>
    </row>
    <row r="15910" spans="1:5" x14ac:dyDescent="0.25">
      <c r="A15910" s="458">
        <v>44393</v>
      </c>
      <c r="B15910" s="81" t="s">
        <v>11</v>
      </c>
      <c r="C15910" s="81" t="s">
        <v>333</v>
      </c>
      <c r="D15910" s="459">
        <v>7</v>
      </c>
      <c r="E15910" s="81"/>
    </row>
    <row r="15911" spans="1:5" x14ac:dyDescent="0.25">
      <c r="A15911" s="458">
        <v>44393</v>
      </c>
      <c r="B15911" s="81" t="s">
        <v>11</v>
      </c>
      <c r="C15911" s="81" t="s">
        <v>11</v>
      </c>
      <c r="D15911" s="459">
        <v>6</v>
      </c>
      <c r="E15911" s="81"/>
    </row>
    <row r="15912" spans="1:5" x14ac:dyDescent="0.25">
      <c r="A15912" s="458">
        <v>44393</v>
      </c>
      <c r="B15912" s="81" t="s">
        <v>11</v>
      </c>
      <c r="C15912" s="81" t="s">
        <v>840</v>
      </c>
      <c r="D15912" s="459">
        <v>1</v>
      </c>
      <c r="E15912" s="81"/>
    </row>
    <row r="15913" spans="1:5" x14ac:dyDescent="0.25">
      <c r="A15913" s="458">
        <v>44393</v>
      </c>
      <c r="B15913" s="81" t="s">
        <v>11</v>
      </c>
      <c r="C15913" s="81" t="s">
        <v>133</v>
      </c>
      <c r="D15913" s="459">
        <v>20</v>
      </c>
      <c r="E15913" s="81"/>
    </row>
    <row r="15914" spans="1:5" x14ac:dyDescent="0.25">
      <c r="A15914" s="458">
        <v>44393</v>
      </c>
      <c r="B15914" s="81" t="s">
        <v>11</v>
      </c>
      <c r="C15914" s="81" t="s">
        <v>1024</v>
      </c>
      <c r="D15914" s="459">
        <v>1</v>
      </c>
      <c r="E15914" s="81"/>
    </row>
    <row r="15915" spans="1:5" x14ac:dyDescent="0.25">
      <c r="A15915" s="458">
        <v>44393</v>
      </c>
      <c r="B15915" s="81" t="s">
        <v>12</v>
      </c>
      <c r="C15915" s="81" t="s">
        <v>73</v>
      </c>
      <c r="D15915" s="459">
        <v>2</v>
      </c>
      <c r="E15915" s="81"/>
    </row>
    <row r="15916" spans="1:5" x14ac:dyDescent="0.25">
      <c r="A15916" s="458">
        <v>44393</v>
      </c>
      <c r="B15916" s="81" t="s">
        <v>12</v>
      </c>
      <c r="C15916" s="81" t="s">
        <v>1223</v>
      </c>
      <c r="D15916" s="459">
        <v>3</v>
      </c>
      <c r="E15916" s="81"/>
    </row>
    <row r="15917" spans="1:5" x14ac:dyDescent="0.25">
      <c r="A15917" s="458">
        <v>44393</v>
      </c>
      <c r="B15917" s="81" t="s">
        <v>12</v>
      </c>
      <c r="C15917" s="81" t="s">
        <v>1224</v>
      </c>
      <c r="D15917" s="459">
        <v>4</v>
      </c>
      <c r="E15917" s="81"/>
    </row>
    <row r="15918" spans="1:5" x14ac:dyDescent="0.25">
      <c r="A15918" s="458">
        <v>44393</v>
      </c>
      <c r="B15918" s="81" t="s">
        <v>12</v>
      </c>
      <c r="C15918" s="81" t="s">
        <v>12</v>
      </c>
      <c r="D15918" s="459">
        <v>6</v>
      </c>
      <c r="E15918" s="81"/>
    </row>
    <row r="15919" spans="1:5" x14ac:dyDescent="0.25">
      <c r="A15919" s="458">
        <v>44393</v>
      </c>
      <c r="B15919" s="81" t="s">
        <v>8</v>
      </c>
      <c r="C15919" s="81" t="s">
        <v>1226</v>
      </c>
      <c r="D15919" s="459">
        <v>1</v>
      </c>
      <c r="E15919" s="81"/>
    </row>
    <row r="15920" spans="1:5" x14ac:dyDescent="0.25">
      <c r="A15920" s="458">
        <v>44393</v>
      </c>
      <c r="B15920" s="81" t="s">
        <v>8</v>
      </c>
      <c r="C15920" s="81" t="s">
        <v>72</v>
      </c>
      <c r="D15920" s="459">
        <v>7</v>
      </c>
      <c r="E15920" s="81"/>
    </row>
    <row r="15921" spans="1:5" x14ac:dyDescent="0.25">
      <c r="A15921" s="458">
        <v>44393</v>
      </c>
      <c r="B15921" s="81" t="s">
        <v>8</v>
      </c>
      <c r="C15921" s="81" t="s">
        <v>1232</v>
      </c>
      <c r="D15921" s="459">
        <v>3</v>
      </c>
      <c r="E15921" s="81"/>
    </row>
    <row r="15922" spans="1:5" x14ac:dyDescent="0.25">
      <c r="A15922" s="458">
        <v>44393</v>
      </c>
      <c r="B15922" s="81" t="s">
        <v>8</v>
      </c>
      <c r="C15922" s="81" t="s">
        <v>58</v>
      </c>
      <c r="D15922" s="459">
        <v>7</v>
      </c>
      <c r="E15922" s="81"/>
    </row>
    <row r="15923" spans="1:5" x14ac:dyDescent="0.25">
      <c r="A15923" s="458">
        <v>44393</v>
      </c>
      <c r="B15923" s="81" t="s">
        <v>8</v>
      </c>
      <c r="C15923" s="81" t="s">
        <v>140</v>
      </c>
      <c r="D15923" s="459">
        <v>2</v>
      </c>
      <c r="E15923" s="81"/>
    </row>
    <row r="15924" spans="1:5" x14ac:dyDescent="0.25">
      <c r="A15924" s="458">
        <v>44393</v>
      </c>
      <c r="B15924" s="81" t="s">
        <v>8</v>
      </c>
      <c r="C15924" s="81" t="s">
        <v>132</v>
      </c>
      <c r="D15924" s="459">
        <v>1</v>
      </c>
      <c r="E15924" s="81"/>
    </row>
    <row r="15925" spans="1:5" x14ac:dyDescent="0.25">
      <c r="A15925" s="458">
        <v>44393</v>
      </c>
      <c r="B15925" s="81" t="s">
        <v>8</v>
      </c>
      <c r="C15925" s="81" t="s">
        <v>40</v>
      </c>
      <c r="D15925" s="459">
        <v>4</v>
      </c>
      <c r="E15925" s="81"/>
    </row>
    <row r="15926" spans="1:5" x14ac:dyDescent="0.25">
      <c r="A15926" s="458">
        <v>44393</v>
      </c>
      <c r="B15926" s="81" t="s">
        <v>8</v>
      </c>
      <c r="C15926" s="81" t="s">
        <v>8</v>
      </c>
      <c r="D15926" s="459">
        <v>169</v>
      </c>
      <c r="E15926" s="81"/>
    </row>
    <row r="15927" spans="1:5" x14ac:dyDescent="0.25">
      <c r="A15927" s="458">
        <v>44393</v>
      </c>
      <c r="B15927" s="81" t="s">
        <v>8</v>
      </c>
      <c r="C15927" s="81" t="s">
        <v>31</v>
      </c>
      <c r="D15927" s="459">
        <v>17</v>
      </c>
      <c r="E15927" s="81"/>
    </row>
    <row r="15928" spans="1:5" x14ac:dyDescent="0.25">
      <c r="A15928" s="458">
        <v>44393</v>
      </c>
      <c r="B15928" s="81" t="s">
        <v>8</v>
      </c>
      <c r="C15928" s="81" t="s">
        <v>110</v>
      </c>
      <c r="D15928" s="459">
        <v>2</v>
      </c>
      <c r="E15928" s="81"/>
    </row>
    <row r="15929" spans="1:5" x14ac:dyDescent="0.25">
      <c r="A15929" s="458">
        <v>44393</v>
      </c>
      <c r="B15929" s="81" t="s">
        <v>49</v>
      </c>
      <c r="C15929" s="81" t="s">
        <v>49</v>
      </c>
      <c r="D15929" s="459">
        <v>1</v>
      </c>
      <c r="E15929" s="81"/>
    </row>
    <row r="15930" spans="1:5" x14ac:dyDescent="0.25">
      <c r="A15930" s="458">
        <v>44393</v>
      </c>
      <c r="B15930" s="81" t="s">
        <v>50</v>
      </c>
      <c r="C15930" s="81" t="s">
        <v>804</v>
      </c>
      <c r="D15930" s="459">
        <v>1</v>
      </c>
      <c r="E15930" s="81"/>
    </row>
    <row r="15931" spans="1:5" x14ac:dyDescent="0.25">
      <c r="A15931" s="458">
        <v>44393</v>
      </c>
      <c r="B15931" s="81" t="s">
        <v>50</v>
      </c>
      <c r="C15931" s="81" t="s">
        <v>1250</v>
      </c>
      <c r="D15931" s="459">
        <v>3</v>
      </c>
      <c r="E15931" s="81"/>
    </row>
    <row r="15932" spans="1:5" x14ac:dyDescent="0.25">
      <c r="A15932" s="458">
        <v>44393</v>
      </c>
      <c r="B15932" s="81" t="s">
        <v>50</v>
      </c>
      <c r="C15932" s="81" t="s">
        <v>1140</v>
      </c>
      <c r="D15932" s="459">
        <v>3</v>
      </c>
      <c r="E15932" s="81"/>
    </row>
    <row r="15933" spans="1:5" x14ac:dyDescent="0.25">
      <c r="A15933" s="458">
        <v>44393</v>
      </c>
      <c r="B15933" s="81" t="s">
        <v>50</v>
      </c>
      <c r="C15933" s="116" t="s">
        <v>365</v>
      </c>
      <c r="D15933" s="459">
        <v>13</v>
      </c>
      <c r="E15933" s="81"/>
    </row>
    <row r="15934" spans="1:5" x14ac:dyDescent="0.25">
      <c r="A15934" s="458">
        <v>44393</v>
      </c>
      <c r="B15934" s="81" t="s">
        <v>27</v>
      </c>
      <c r="C15934" s="81" t="s">
        <v>139</v>
      </c>
      <c r="D15934" s="459">
        <v>26</v>
      </c>
      <c r="E15934" s="81"/>
    </row>
    <row r="15935" spans="1:5" x14ac:dyDescent="0.25">
      <c r="A15935" s="458">
        <v>44393</v>
      </c>
      <c r="B15935" s="81" t="s">
        <v>27</v>
      </c>
      <c r="C15935" s="81" t="s">
        <v>233</v>
      </c>
      <c r="D15935" s="459">
        <v>4</v>
      </c>
      <c r="E15935" s="81"/>
    </row>
    <row r="15936" spans="1:5" x14ac:dyDescent="0.25">
      <c r="A15936" s="458">
        <v>44393</v>
      </c>
      <c r="B15936" s="81" t="s">
        <v>27</v>
      </c>
      <c r="C15936" s="81" t="s">
        <v>1254</v>
      </c>
      <c r="D15936" s="459">
        <v>1</v>
      </c>
      <c r="E15936" s="81"/>
    </row>
    <row r="15937" spans="1:5" x14ac:dyDescent="0.25">
      <c r="A15937" s="458">
        <v>44393</v>
      </c>
      <c r="B15937" s="81" t="s">
        <v>27</v>
      </c>
      <c r="C15937" s="116" t="s">
        <v>43</v>
      </c>
      <c r="D15937" s="459">
        <v>35</v>
      </c>
      <c r="E15937" s="81"/>
    </row>
    <row r="15938" spans="1:5" x14ac:dyDescent="0.25">
      <c r="A15938" s="458">
        <v>44393</v>
      </c>
      <c r="B15938" s="81" t="s">
        <v>27</v>
      </c>
      <c r="C15938" s="81" t="s">
        <v>921</v>
      </c>
      <c r="D15938" s="459">
        <v>3</v>
      </c>
      <c r="E15938" s="81"/>
    </row>
    <row r="15939" spans="1:5" x14ac:dyDescent="0.25">
      <c r="A15939" s="458">
        <v>44393</v>
      </c>
      <c r="B15939" s="81" t="s">
        <v>27</v>
      </c>
      <c r="C15939" s="81" t="s">
        <v>350</v>
      </c>
      <c r="D15939" s="459">
        <v>1</v>
      </c>
      <c r="E15939" s="81"/>
    </row>
    <row r="15940" spans="1:5" x14ac:dyDescent="0.25">
      <c r="A15940" s="458">
        <v>44393</v>
      </c>
      <c r="B15940" s="81" t="s">
        <v>27</v>
      </c>
      <c r="C15940" s="81" t="s">
        <v>928</v>
      </c>
      <c r="D15940" s="459">
        <v>1</v>
      </c>
      <c r="E15940" s="81"/>
    </row>
    <row r="15941" spans="1:5" x14ac:dyDescent="0.25">
      <c r="A15941" s="458">
        <v>44393</v>
      </c>
      <c r="B15941" s="81" t="s">
        <v>27</v>
      </c>
      <c r="C15941" s="81" t="s">
        <v>619</v>
      </c>
      <c r="D15941" s="459">
        <v>1</v>
      </c>
      <c r="E15941" s="81"/>
    </row>
    <row r="15942" spans="1:5" x14ac:dyDescent="0.25">
      <c r="A15942" s="458">
        <v>44393</v>
      </c>
      <c r="B15942" s="81" t="s">
        <v>27</v>
      </c>
      <c r="C15942" s="81" t="s">
        <v>707</v>
      </c>
      <c r="D15942" s="459">
        <v>1</v>
      </c>
      <c r="E15942" s="81"/>
    </row>
    <row r="15943" spans="1:5" x14ac:dyDescent="0.25">
      <c r="A15943" s="458">
        <v>44393</v>
      </c>
      <c r="B15943" s="81" t="s">
        <v>51</v>
      </c>
      <c r="C15943" s="81" t="s">
        <v>747</v>
      </c>
      <c r="D15943" s="459">
        <v>2</v>
      </c>
      <c r="E15943" s="81"/>
    </row>
    <row r="15944" spans="1:5" x14ac:dyDescent="0.25">
      <c r="A15944" s="458">
        <v>44393</v>
      </c>
      <c r="B15944" s="81" t="s">
        <v>51</v>
      </c>
      <c r="C15944" s="81" t="s">
        <v>51</v>
      </c>
      <c r="D15944" s="459">
        <v>48</v>
      </c>
      <c r="E15944" s="81"/>
    </row>
    <row r="15945" spans="1:5" x14ac:dyDescent="0.25">
      <c r="A15945" s="458">
        <v>44393</v>
      </c>
      <c r="B15945" s="81" t="s">
        <v>10</v>
      </c>
      <c r="C15945" s="81" t="s">
        <v>1027</v>
      </c>
      <c r="D15945" s="459">
        <v>3</v>
      </c>
      <c r="E15945" s="81"/>
    </row>
    <row r="15946" spans="1:5" x14ac:dyDescent="0.25">
      <c r="A15946" s="458">
        <v>44393</v>
      </c>
      <c r="B15946" s="81" t="s">
        <v>10</v>
      </c>
      <c r="C15946" s="81" t="s">
        <v>1262</v>
      </c>
      <c r="D15946" s="459">
        <v>1</v>
      </c>
      <c r="E15946" s="81"/>
    </row>
    <row r="15947" spans="1:5" x14ac:dyDescent="0.25">
      <c r="A15947" s="458">
        <v>44393</v>
      </c>
      <c r="B15947" s="81" t="s">
        <v>10</v>
      </c>
      <c r="C15947" s="81" t="s">
        <v>643</v>
      </c>
      <c r="D15947" s="459">
        <v>1</v>
      </c>
      <c r="E15947" s="81"/>
    </row>
    <row r="15948" spans="1:5" x14ac:dyDescent="0.25">
      <c r="A15948" s="458">
        <v>44393</v>
      </c>
      <c r="B15948" s="81" t="s">
        <v>10</v>
      </c>
      <c r="C15948" s="81" t="s">
        <v>340</v>
      </c>
      <c r="D15948" s="459">
        <v>4</v>
      </c>
      <c r="E15948" s="81"/>
    </row>
    <row r="15949" spans="1:5" x14ac:dyDescent="0.25">
      <c r="A15949" s="458">
        <v>44393</v>
      </c>
      <c r="B15949" s="81" t="s">
        <v>10</v>
      </c>
      <c r="C15949" s="81" t="s">
        <v>1259</v>
      </c>
      <c r="D15949" s="459">
        <v>1</v>
      </c>
      <c r="E15949" s="81"/>
    </row>
    <row r="15950" spans="1:5" x14ac:dyDescent="0.25">
      <c r="A15950" s="458">
        <v>44393</v>
      </c>
      <c r="B15950" s="81" t="s">
        <v>10</v>
      </c>
      <c r="C15950" s="81" t="s">
        <v>10</v>
      </c>
      <c r="D15950" s="459">
        <v>25</v>
      </c>
      <c r="E15950" s="81"/>
    </row>
    <row r="15951" spans="1:5" x14ac:dyDescent="0.25">
      <c r="A15951" s="454">
        <v>44394</v>
      </c>
      <c r="B15951" s="455" t="s">
        <v>14</v>
      </c>
      <c r="C15951" s="455" t="s">
        <v>936</v>
      </c>
      <c r="D15951" s="456">
        <v>1</v>
      </c>
      <c r="E15951" s="457"/>
    </row>
    <row r="15952" spans="1:5" x14ac:dyDescent="0.25">
      <c r="A15952" s="454">
        <v>44394</v>
      </c>
      <c r="B15952" s="455" t="s">
        <v>14</v>
      </c>
      <c r="C15952" s="455" t="s">
        <v>14</v>
      </c>
      <c r="D15952" s="456">
        <v>10</v>
      </c>
      <c r="E15952" s="457"/>
    </row>
    <row r="15953" spans="1:5" x14ac:dyDescent="0.25">
      <c r="A15953" s="454">
        <v>44394</v>
      </c>
      <c r="B15953" s="455" t="s">
        <v>14</v>
      </c>
      <c r="C15953" s="455" t="s">
        <v>1020</v>
      </c>
      <c r="D15953" s="456">
        <v>1</v>
      </c>
      <c r="E15953" s="457"/>
    </row>
    <row r="15954" spans="1:5" x14ac:dyDescent="0.25">
      <c r="A15954" s="454">
        <v>44394</v>
      </c>
      <c r="B15954" s="455" t="s">
        <v>14</v>
      </c>
      <c r="C15954" s="455" t="s">
        <v>16</v>
      </c>
      <c r="D15954" s="456">
        <v>5</v>
      </c>
      <c r="E15954" s="457"/>
    </row>
    <row r="15955" spans="1:5" x14ac:dyDescent="0.25">
      <c r="A15955" s="454">
        <v>44394</v>
      </c>
      <c r="B15955" s="455" t="s">
        <v>14</v>
      </c>
      <c r="C15955" s="455" t="s">
        <v>794</v>
      </c>
      <c r="D15955" s="456">
        <v>1</v>
      </c>
      <c r="E15955" s="457"/>
    </row>
    <row r="15956" spans="1:5" x14ac:dyDescent="0.25">
      <c r="A15956" s="454">
        <v>44394</v>
      </c>
      <c r="B15956" s="455" t="s">
        <v>14</v>
      </c>
      <c r="C15956" s="455" t="s">
        <v>84</v>
      </c>
      <c r="D15956" s="456">
        <v>6</v>
      </c>
      <c r="E15956" s="457"/>
    </row>
    <row r="15957" spans="1:5" x14ac:dyDescent="0.25">
      <c r="A15957" s="454">
        <v>44394</v>
      </c>
      <c r="B15957" s="455" t="s">
        <v>20</v>
      </c>
      <c r="C15957" s="455" t="s">
        <v>20</v>
      </c>
      <c r="D15957" s="456">
        <v>55</v>
      </c>
      <c r="E15957" s="457"/>
    </row>
    <row r="15958" spans="1:5" x14ac:dyDescent="0.25">
      <c r="A15958" s="454">
        <v>44394</v>
      </c>
      <c r="B15958" s="455" t="s">
        <v>20</v>
      </c>
      <c r="C15958" s="455" t="s">
        <v>1155</v>
      </c>
      <c r="D15958" s="456">
        <v>1</v>
      </c>
      <c r="E15958" s="457"/>
    </row>
    <row r="15959" spans="1:5" x14ac:dyDescent="0.25">
      <c r="A15959" s="454">
        <v>44394</v>
      </c>
      <c r="B15959" s="455" t="s">
        <v>20</v>
      </c>
      <c r="C15959" s="455" t="s">
        <v>363</v>
      </c>
      <c r="D15959" s="456">
        <v>2</v>
      </c>
      <c r="E15959" s="457"/>
    </row>
    <row r="15960" spans="1:5" x14ac:dyDescent="0.25">
      <c r="A15960" s="454">
        <v>44394</v>
      </c>
      <c r="B15960" s="455" t="s">
        <v>13</v>
      </c>
      <c r="C15960" s="455" t="s">
        <v>1161</v>
      </c>
      <c r="D15960" s="456">
        <v>1</v>
      </c>
      <c r="E15960" s="457"/>
    </row>
    <row r="15961" spans="1:5" x14ac:dyDescent="0.25">
      <c r="A15961" s="454">
        <v>44394</v>
      </c>
      <c r="B15961" s="455" t="s">
        <v>13</v>
      </c>
      <c r="C15961" s="455" t="s">
        <v>1162</v>
      </c>
      <c r="D15961" s="456">
        <v>1</v>
      </c>
      <c r="E15961" s="457"/>
    </row>
    <row r="15962" spans="1:5" x14ac:dyDescent="0.25">
      <c r="A15962" s="454">
        <v>44394</v>
      </c>
      <c r="B15962" s="455" t="s">
        <v>13</v>
      </c>
      <c r="C15962" s="455" t="s">
        <v>13</v>
      </c>
      <c r="D15962" s="456">
        <v>17</v>
      </c>
      <c r="E15962" s="457"/>
    </row>
    <row r="15963" spans="1:5" x14ac:dyDescent="0.25">
      <c r="A15963" s="454">
        <v>44394</v>
      </c>
      <c r="B15963" s="455" t="s">
        <v>13</v>
      </c>
      <c r="C15963" s="455" t="s">
        <v>1165</v>
      </c>
      <c r="D15963" s="456">
        <v>3</v>
      </c>
      <c r="E15963" s="457"/>
    </row>
    <row r="15964" spans="1:5" ht="30" x14ac:dyDescent="0.25">
      <c r="A15964" s="454">
        <v>44394</v>
      </c>
      <c r="B15964" s="455" t="s">
        <v>13</v>
      </c>
      <c r="C15964" s="455" t="s">
        <v>1167</v>
      </c>
      <c r="D15964" s="456">
        <v>1</v>
      </c>
      <c r="E15964" s="457"/>
    </row>
    <row r="15965" spans="1:5" x14ac:dyDescent="0.25">
      <c r="A15965" s="454">
        <v>44394</v>
      </c>
      <c r="B15965" s="455" t="s">
        <v>24</v>
      </c>
      <c r="C15965" s="455" t="s">
        <v>23</v>
      </c>
      <c r="D15965" s="456">
        <v>22</v>
      </c>
      <c r="E15965" s="457"/>
    </row>
    <row r="15966" spans="1:5" x14ac:dyDescent="0.25">
      <c r="A15966" s="454">
        <v>44394</v>
      </c>
      <c r="B15966" s="455" t="s">
        <v>24</v>
      </c>
      <c r="C15966" s="455" t="s">
        <v>24</v>
      </c>
      <c r="D15966" s="456">
        <v>10</v>
      </c>
      <c r="E15966" s="457"/>
    </row>
    <row r="15967" spans="1:5" x14ac:dyDescent="0.25">
      <c r="A15967" s="454">
        <v>44394</v>
      </c>
      <c r="B15967" s="455" t="s">
        <v>24</v>
      </c>
      <c r="C15967" s="455" t="s">
        <v>37</v>
      </c>
      <c r="D15967" s="456">
        <v>3</v>
      </c>
      <c r="E15967" s="457"/>
    </row>
    <row r="15968" spans="1:5" x14ac:dyDescent="0.25">
      <c r="A15968" s="454">
        <v>44394</v>
      </c>
      <c r="B15968" s="455" t="s">
        <v>24</v>
      </c>
      <c r="C15968" s="455" t="s">
        <v>36</v>
      </c>
      <c r="D15968" s="456">
        <v>5</v>
      </c>
      <c r="E15968" s="457"/>
    </row>
    <row r="15969" spans="1:5" x14ac:dyDescent="0.25">
      <c r="A15969" s="454">
        <v>44394</v>
      </c>
      <c r="B15969" s="455" t="s">
        <v>47</v>
      </c>
      <c r="C15969" s="455" t="s">
        <v>47</v>
      </c>
      <c r="D15969" s="456">
        <v>9</v>
      </c>
      <c r="E15969" s="457"/>
    </row>
    <row r="15970" spans="1:5" x14ac:dyDescent="0.25">
      <c r="A15970" s="454">
        <v>44394</v>
      </c>
      <c r="B15970" s="455" t="s">
        <v>48</v>
      </c>
      <c r="C15970" s="455" t="s">
        <v>1380</v>
      </c>
      <c r="D15970" s="456">
        <v>8</v>
      </c>
      <c r="E15970" s="457"/>
    </row>
    <row r="15971" spans="1:5" x14ac:dyDescent="0.25">
      <c r="A15971" s="454">
        <v>44394</v>
      </c>
      <c r="B15971" s="455" t="s">
        <v>7</v>
      </c>
      <c r="C15971" s="455" t="s">
        <v>1191</v>
      </c>
      <c r="D15971" s="456">
        <v>6</v>
      </c>
      <c r="E15971" s="457"/>
    </row>
    <row r="15972" spans="1:5" x14ac:dyDescent="0.25">
      <c r="A15972" s="454">
        <v>44394</v>
      </c>
      <c r="B15972" s="455" t="s">
        <v>7</v>
      </c>
      <c r="C15972" s="455" t="s">
        <v>7</v>
      </c>
      <c r="D15972" s="456">
        <v>35</v>
      </c>
      <c r="E15972" s="457"/>
    </row>
    <row r="15973" spans="1:5" x14ac:dyDescent="0.25">
      <c r="A15973" s="454">
        <v>44394</v>
      </c>
      <c r="B15973" s="455" t="s">
        <v>9</v>
      </c>
      <c r="C15973" s="455" t="s">
        <v>9</v>
      </c>
      <c r="D15973" s="456">
        <v>103</v>
      </c>
      <c r="E15973" s="457"/>
    </row>
    <row r="15974" spans="1:5" x14ac:dyDescent="0.25">
      <c r="A15974" s="454">
        <v>44394</v>
      </c>
      <c r="B15974" s="455" t="s">
        <v>9</v>
      </c>
      <c r="C15974" s="455" t="s">
        <v>17</v>
      </c>
      <c r="D15974" s="456">
        <v>4</v>
      </c>
      <c r="E15974" s="457"/>
    </row>
    <row r="15975" spans="1:5" ht="30" x14ac:dyDescent="0.25">
      <c r="A15975" s="454">
        <v>44394</v>
      </c>
      <c r="B15975" s="455" t="s">
        <v>9</v>
      </c>
      <c r="C15975" s="455" t="s">
        <v>1202</v>
      </c>
      <c r="D15975" s="456">
        <v>2</v>
      </c>
      <c r="E15975" s="457"/>
    </row>
    <row r="15976" spans="1:5" x14ac:dyDescent="0.25">
      <c r="A15976" s="454">
        <v>44394</v>
      </c>
      <c r="B15976" s="455" t="s">
        <v>9</v>
      </c>
      <c r="C15976" s="455" t="s">
        <v>143</v>
      </c>
      <c r="D15976" s="456">
        <v>5</v>
      </c>
      <c r="E15976" s="457"/>
    </row>
    <row r="15977" spans="1:5" x14ac:dyDescent="0.25">
      <c r="A15977" s="454">
        <v>44394</v>
      </c>
      <c r="B15977" s="455" t="s">
        <v>15</v>
      </c>
      <c r="C15977" s="455" t="s">
        <v>1139</v>
      </c>
      <c r="D15977" s="456">
        <v>3</v>
      </c>
      <c r="E15977" s="457"/>
    </row>
    <row r="15978" spans="1:5" x14ac:dyDescent="0.25">
      <c r="A15978" s="454">
        <v>44394</v>
      </c>
      <c r="B15978" s="455" t="s">
        <v>15</v>
      </c>
      <c r="C15978" s="455" t="s">
        <v>283</v>
      </c>
      <c r="D15978" s="456">
        <v>4</v>
      </c>
      <c r="E15978" s="457"/>
    </row>
    <row r="15979" spans="1:5" x14ac:dyDescent="0.25">
      <c r="A15979" s="454">
        <v>44394</v>
      </c>
      <c r="B15979" s="455" t="s">
        <v>11</v>
      </c>
      <c r="C15979" s="455" t="s">
        <v>64</v>
      </c>
      <c r="D15979" s="456">
        <v>1</v>
      </c>
      <c r="E15979" s="457"/>
    </row>
    <row r="15980" spans="1:5" x14ac:dyDescent="0.25">
      <c r="A15980" s="454">
        <v>44394</v>
      </c>
      <c r="B15980" s="455" t="s">
        <v>11</v>
      </c>
      <c r="C15980" s="455" t="s">
        <v>333</v>
      </c>
      <c r="D15980" s="456">
        <v>5</v>
      </c>
      <c r="E15980" s="457"/>
    </row>
    <row r="15981" spans="1:5" x14ac:dyDescent="0.25">
      <c r="A15981" s="454">
        <v>44394</v>
      </c>
      <c r="B15981" s="455" t="s">
        <v>11</v>
      </c>
      <c r="C15981" s="455" t="s">
        <v>11</v>
      </c>
      <c r="D15981" s="456">
        <v>4</v>
      </c>
      <c r="E15981" s="457"/>
    </row>
    <row r="15982" spans="1:5" x14ac:dyDescent="0.25">
      <c r="A15982" s="454">
        <v>44394</v>
      </c>
      <c r="B15982" s="455" t="s">
        <v>11</v>
      </c>
      <c r="C15982" s="455" t="s">
        <v>840</v>
      </c>
      <c r="D15982" s="456">
        <v>4</v>
      </c>
      <c r="E15982" s="457"/>
    </row>
    <row r="15983" spans="1:5" x14ac:dyDescent="0.25">
      <c r="A15983" s="454">
        <v>44394</v>
      </c>
      <c r="B15983" s="455" t="s">
        <v>11</v>
      </c>
      <c r="C15983" s="455" t="s">
        <v>752</v>
      </c>
      <c r="D15983" s="456">
        <v>1</v>
      </c>
      <c r="E15983" s="457"/>
    </row>
    <row r="15984" spans="1:5" x14ac:dyDescent="0.25">
      <c r="A15984" s="454">
        <v>44394</v>
      </c>
      <c r="B15984" s="455" t="s">
        <v>11</v>
      </c>
      <c r="C15984" s="455" t="s">
        <v>133</v>
      </c>
      <c r="D15984" s="456">
        <v>5</v>
      </c>
      <c r="E15984" s="457"/>
    </row>
    <row r="15985" spans="1:5" x14ac:dyDescent="0.25">
      <c r="A15985" s="454">
        <v>44394</v>
      </c>
      <c r="B15985" s="455" t="s">
        <v>12</v>
      </c>
      <c r="C15985" s="455" t="s">
        <v>1224</v>
      </c>
      <c r="D15985" s="456">
        <v>1</v>
      </c>
      <c r="E15985" s="457"/>
    </row>
    <row r="15986" spans="1:5" x14ac:dyDescent="0.25">
      <c r="A15986" s="454">
        <v>44394</v>
      </c>
      <c r="B15986" s="455" t="s">
        <v>12</v>
      </c>
      <c r="C15986" s="455" t="s">
        <v>12</v>
      </c>
      <c r="D15986" s="456">
        <v>5</v>
      </c>
      <c r="E15986" s="457"/>
    </row>
    <row r="15987" spans="1:5" x14ac:dyDescent="0.25">
      <c r="A15987" s="454">
        <v>44394</v>
      </c>
      <c r="B15987" s="455" t="s">
        <v>8</v>
      </c>
      <c r="C15987" s="455" t="s">
        <v>72</v>
      </c>
      <c r="D15987" s="456">
        <v>5</v>
      </c>
      <c r="E15987" s="457"/>
    </row>
    <row r="15988" spans="1:5" x14ac:dyDescent="0.25">
      <c r="A15988" s="454">
        <v>44394</v>
      </c>
      <c r="B15988" s="455" t="s">
        <v>8</v>
      </c>
      <c r="C15988" s="455" t="s">
        <v>1232</v>
      </c>
      <c r="D15988" s="456">
        <v>9</v>
      </c>
      <c r="E15988" s="457"/>
    </row>
    <row r="15989" spans="1:5" x14ac:dyDescent="0.25">
      <c r="A15989" s="454">
        <v>44394</v>
      </c>
      <c r="B15989" s="455" t="s">
        <v>8</v>
      </c>
      <c r="C15989" s="455" t="s">
        <v>58</v>
      </c>
      <c r="D15989" s="456">
        <v>2</v>
      </c>
      <c r="E15989" s="457"/>
    </row>
    <row r="15990" spans="1:5" x14ac:dyDescent="0.25">
      <c r="A15990" s="454">
        <v>44394</v>
      </c>
      <c r="B15990" s="455" t="s">
        <v>8</v>
      </c>
      <c r="C15990" s="455" t="s">
        <v>1238</v>
      </c>
      <c r="D15990" s="456">
        <v>2</v>
      </c>
      <c r="E15990" s="457"/>
    </row>
    <row r="15991" spans="1:5" x14ac:dyDescent="0.25">
      <c r="A15991" s="454">
        <v>44394</v>
      </c>
      <c r="B15991" s="455" t="s">
        <v>8</v>
      </c>
      <c r="C15991" s="455" t="s">
        <v>140</v>
      </c>
      <c r="D15991" s="456">
        <v>1</v>
      </c>
      <c r="E15991" s="457"/>
    </row>
    <row r="15992" spans="1:5" x14ac:dyDescent="0.25">
      <c r="A15992" s="454">
        <v>44394</v>
      </c>
      <c r="B15992" s="455" t="s">
        <v>8</v>
      </c>
      <c r="C15992" s="455" t="s">
        <v>132</v>
      </c>
      <c r="D15992" s="456">
        <v>2</v>
      </c>
      <c r="E15992" s="457"/>
    </row>
    <row r="15993" spans="1:5" x14ac:dyDescent="0.25">
      <c r="A15993" s="454">
        <v>44394</v>
      </c>
      <c r="B15993" s="455" t="s">
        <v>8</v>
      </c>
      <c r="C15993" s="455" t="s">
        <v>232</v>
      </c>
      <c r="D15993" s="456">
        <v>1</v>
      </c>
      <c r="E15993" s="457"/>
    </row>
    <row r="15994" spans="1:5" x14ac:dyDescent="0.25">
      <c r="A15994" s="454">
        <v>44394</v>
      </c>
      <c r="B15994" s="455" t="s">
        <v>8</v>
      </c>
      <c r="C15994" s="455" t="s">
        <v>203</v>
      </c>
      <c r="D15994" s="456">
        <v>3</v>
      </c>
      <c r="E15994" s="457"/>
    </row>
    <row r="15995" spans="1:5" x14ac:dyDescent="0.25">
      <c r="A15995" s="454">
        <v>44394</v>
      </c>
      <c r="B15995" s="455" t="s">
        <v>8</v>
      </c>
      <c r="C15995" s="455" t="s">
        <v>40</v>
      </c>
      <c r="D15995" s="456">
        <v>5</v>
      </c>
      <c r="E15995" s="457"/>
    </row>
    <row r="15996" spans="1:5" x14ac:dyDescent="0.25">
      <c r="A15996" s="454">
        <v>44394</v>
      </c>
      <c r="B15996" s="455" t="s">
        <v>8</v>
      </c>
      <c r="C15996" s="455" t="s">
        <v>8</v>
      </c>
      <c r="D15996" s="456">
        <v>153</v>
      </c>
      <c r="E15996" s="457"/>
    </row>
    <row r="15997" spans="1:5" x14ac:dyDescent="0.25">
      <c r="A15997" s="454">
        <v>44394</v>
      </c>
      <c r="B15997" s="455" t="s">
        <v>8</v>
      </c>
      <c r="C15997" s="455" t="s">
        <v>31</v>
      </c>
      <c r="D15997" s="456">
        <v>13</v>
      </c>
      <c r="E15997" s="457"/>
    </row>
    <row r="15998" spans="1:5" x14ac:dyDescent="0.25">
      <c r="A15998" s="454">
        <v>44394</v>
      </c>
      <c r="B15998" s="455" t="s">
        <v>8</v>
      </c>
      <c r="C15998" s="455" t="s">
        <v>129</v>
      </c>
      <c r="D15998" s="456">
        <v>1</v>
      </c>
      <c r="E15998" s="457"/>
    </row>
    <row r="15999" spans="1:5" x14ac:dyDescent="0.25">
      <c r="A15999" s="454">
        <v>44394</v>
      </c>
      <c r="B15999" s="455" t="s">
        <v>8</v>
      </c>
      <c r="C15999" s="455" t="s">
        <v>79</v>
      </c>
      <c r="D15999" s="456">
        <v>1</v>
      </c>
      <c r="E15999" s="457"/>
    </row>
    <row r="16000" spans="1:5" x14ac:dyDescent="0.25">
      <c r="A16000" s="454">
        <v>44394</v>
      </c>
      <c r="B16000" s="455" t="s">
        <v>8</v>
      </c>
      <c r="C16000" s="455" t="s">
        <v>110</v>
      </c>
      <c r="D16000" s="456">
        <v>5</v>
      </c>
      <c r="E16000" s="457"/>
    </row>
    <row r="16001" spans="1:5" x14ac:dyDescent="0.25">
      <c r="A16001" s="454">
        <v>44394</v>
      </c>
      <c r="B16001" s="455" t="s">
        <v>49</v>
      </c>
      <c r="C16001" s="455" t="s">
        <v>1246</v>
      </c>
      <c r="D16001" s="456">
        <v>1</v>
      </c>
      <c r="E16001" s="457"/>
    </row>
    <row r="16002" spans="1:5" x14ac:dyDescent="0.25">
      <c r="A16002" s="454">
        <v>44394</v>
      </c>
      <c r="B16002" s="455" t="s">
        <v>49</v>
      </c>
      <c r="C16002" s="455" t="s">
        <v>49</v>
      </c>
      <c r="D16002" s="456">
        <v>2</v>
      </c>
      <c r="E16002" s="457"/>
    </row>
    <row r="16003" spans="1:5" x14ac:dyDescent="0.25">
      <c r="A16003" s="454">
        <v>44394</v>
      </c>
      <c r="B16003" s="455" t="s">
        <v>50</v>
      </c>
      <c r="C16003" s="455" t="s">
        <v>804</v>
      </c>
      <c r="D16003" s="456">
        <v>1</v>
      </c>
      <c r="E16003" s="457"/>
    </row>
    <row r="16004" spans="1:5" x14ac:dyDescent="0.25">
      <c r="A16004" s="454">
        <v>44394</v>
      </c>
      <c r="B16004" s="455" t="s">
        <v>50</v>
      </c>
      <c r="C16004" s="455" t="s">
        <v>1250</v>
      </c>
      <c r="D16004" s="456">
        <v>4</v>
      </c>
      <c r="E16004" s="457"/>
    </row>
    <row r="16005" spans="1:5" x14ac:dyDescent="0.25">
      <c r="A16005" s="454">
        <v>44394</v>
      </c>
      <c r="B16005" s="455" t="s">
        <v>50</v>
      </c>
      <c r="C16005" s="455" t="s">
        <v>1140</v>
      </c>
      <c r="D16005" s="456">
        <v>7</v>
      </c>
      <c r="E16005" s="457"/>
    </row>
    <row r="16006" spans="1:5" x14ac:dyDescent="0.25">
      <c r="A16006" s="454">
        <v>44394</v>
      </c>
      <c r="B16006" s="455" t="s">
        <v>50</v>
      </c>
      <c r="C16006" s="116" t="s">
        <v>365</v>
      </c>
      <c r="D16006" s="456">
        <v>9</v>
      </c>
      <c r="E16006" s="457"/>
    </row>
    <row r="16007" spans="1:5" x14ac:dyDescent="0.25">
      <c r="A16007" s="454">
        <v>44394</v>
      </c>
      <c r="B16007" s="455" t="s">
        <v>27</v>
      </c>
      <c r="C16007" s="455" t="s">
        <v>139</v>
      </c>
      <c r="D16007" s="456">
        <v>1</v>
      </c>
      <c r="E16007" s="457"/>
    </row>
    <row r="16008" spans="1:5" x14ac:dyDescent="0.25">
      <c r="A16008" s="454">
        <v>44394</v>
      </c>
      <c r="B16008" s="455" t="s">
        <v>27</v>
      </c>
      <c r="C16008" s="455" t="s">
        <v>1254</v>
      </c>
      <c r="D16008" s="456">
        <v>3</v>
      </c>
      <c r="E16008" s="457"/>
    </row>
    <row r="16009" spans="1:5" x14ac:dyDescent="0.25">
      <c r="A16009" s="454">
        <v>44394</v>
      </c>
      <c r="B16009" s="455" t="s">
        <v>27</v>
      </c>
      <c r="C16009" s="116" t="s">
        <v>43</v>
      </c>
      <c r="D16009" s="456">
        <v>45</v>
      </c>
      <c r="E16009" s="457"/>
    </row>
    <row r="16010" spans="1:5" x14ac:dyDescent="0.25">
      <c r="A16010" s="454">
        <v>44394</v>
      </c>
      <c r="B16010" s="455" t="s">
        <v>27</v>
      </c>
      <c r="C16010" s="455" t="s">
        <v>921</v>
      </c>
      <c r="D16010" s="456">
        <v>1</v>
      </c>
      <c r="E16010" s="457"/>
    </row>
    <row r="16011" spans="1:5" x14ac:dyDescent="0.25">
      <c r="A16011" s="454">
        <v>44394</v>
      </c>
      <c r="B16011" s="455" t="s">
        <v>51</v>
      </c>
      <c r="C16011" s="455" t="s">
        <v>677</v>
      </c>
      <c r="D16011" s="456">
        <v>2</v>
      </c>
      <c r="E16011" s="457"/>
    </row>
    <row r="16012" spans="1:5" x14ac:dyDescent="0.25">
      <c r="A16012" s="454">
        <v>44394</v>
      </c>
      <c r="B16012" s="455" t="s">
        <v>51</v>
      </c>
      <c r="C16012" s="455" t="s">
        <v>51</v>
      </c>
      <c r="D16012" s="456">
        <v>28</v>
      </c>
      <c r="E16012" s="457"/>
    </row>
    <row r="16013" spans="1:5" ht="30" x14ac:dyDescent="0.25">
      <c r="A16013" s="454">
        <v>44394</v>
      </c>
      <c r="B16013" s="455" t="s">
        <v>10</v>
      </c>
      <c r="C16013" s="455" t="s">
        <v>1261</v>
      </c>
      <c r="D16013" s="456">
        <v>1</v>
      </c>
      <c r="E16013" s="457"/>
    </row>
    <row r="16014" spans="1:5" x14ac:dyDescent="0.25">
      <c r="A16014" s="454">
        <v>44394</v>
      </c>
      <c r="B16014" s="455" t="s">
        <v>10</v>
      </c>
      <c r="C16014" s="455" t="s">
        <v>340</v>
      </c>
      <c r="D16014" s="456">
        <v>6</v>
      </c>
      <c r="E16014" s="457"/>
    </row>
    <row r="16015" spans="1:5" x14ac:dyDescent="0.25">
      <c r="A16015" s="454">
        <v>44394</v>
      </c>
      <c r="B16015" s="455" t="s">
        <v>10</v>
      </c>
      <c r="C16015" s="455" t="s">
        <v>10</v>
      </c>
      <c r="D16015" s="456">
        <v>11</v>
      </c>
      <c r="E16015" s="457"/>
    </row>
    <row r="16016" spans="1:5" x14ac:dyDescent="0.25">
      <c r="A16016" s="454">
        <v>44395</v>
      </c>
      <c r="B16016" s="81" t="s">
        <v>14</v>
      </c>
      <c r="C16016" s="81" t="s">
        <v>14</v>
      </c>
      <c r="D16016" s="459">
        <v>0</v>
      </c>
      <c r="E16016" s="81"/>
    </row>
    <row r="16017" spans="1:5" x14ac:dyDescent="0.25">
      <c r="A16017" s="454">
        <v>44395</v>
      </c>
      <c r="B16017" s="81" t="s">
        <v>20</v>
      </c>
      <c r="C16017" s="81" t="s">
        <v>20</v>
      </c>
      <c r="D16017" s="459">
        <v>0</v>
      </c>
      <c r="E16017" s="81"/>
    </row>
    <row r="16018" spans="1:5" x14ac:dyDescent="0.25">
      <c r="A16018" s="454">
        <v>44395</v>
      </c>
      <c r="B16018" s="81" t="s">
        <v>13</v>
      </c>
      <c r="C16018" s="81" t="s">
        <v>13</v>
      </c>
      <c r="D16018" s="459">
        <v>0</v>
      </c>
      <c r="E16018" s="81"/>
    </row>
    <row r="16019" spans="1:5" x14ac:dyDescent="0.25">
      <c r="A16019" s="454">
        <v>44395</v>
      </c>
      <c r="B16019" s="81" t="s">
        <v>24</v>
      </c>
      <c r="C16019" s="81" t="s">
        <v>24</v>
      </c>
      <c r="D16019" s="459">
        <v>0</v>
      </c>
      <c r="E16019" s="81"/>
    </row>
    <row r="16020" spans="1:5" x14ac:dyDescent="0.25">
      <c r="A16020" s="454">
        <v>44395</v>
      </c>
      <c r="B16020" s="81" t="s">
        <v>47</v>
      </c>
      <c r="C16020" s="81" t="s">
        <v>47</v>
      </c>
      <c r="D16020" s="459">
        <v>0</v>
      </c>
      <c r="E16020" s="81"/>
    </row>
    <row r="16021" spans="1:5" x14ac:dyDescent="0.25">
      <c r="A16021" s="454">
        <v>44395</v>
      </c>
      <c r="B16021" s="81" t="s">
        <v>48</v>
      </c>
      <c r="C16021" s="81" t="s">
        <v>1380</v>
      </c>
      <c r="D16021" s="459">
        <v>0</v>
      </c>
      <c r="E16021" s="81"/>
    </row>
    <row r="16022" spans="1:5" x14ac:dyDescent="0.25">
      <c r="A16022" s="454">
        <v>44395</v>
      </c>
      <c r="B16022" s="81" t="s">
        <v>7</v>
      </c>
      <c r="C16022" s="81" t="s">
        <v>7</v>
      </c>
      <c r="D16022" s="459">
        <v>0</v>
      </c>
      <c r="E16022" s="81"/>
    </row>
    <row r="16023" spans="1:5" x14ac:dyDescent="0.25">
      <c r="A16023" s="454">
        <v>44395</v>
      </c>
      <c r="B16023" s="81" t="s">
        <v>9</v>
      </c>
      <c r="C16023" s="81" t="s">
        <v>9</v>
      </c>
      <c r="D16023" s="459">
        <v>0</v>
      </c>
      <c r="E16023" s="81"/>
    </row>
    <row r="16024" spans="1:5" x14ac:dyDescent="0.25">
      <c r="A16024" s="454">
        <v>44395</v>
      </c>
      <c r="B16024" s="81" t="s">
        <v>15</v>
      </c>
      <c r="C16024" s="81" t="s">
        <v>1139</v>
      </c>
      <c r="D16024" s="459">
        <v>0</v>
      </c>
      <c r="E16024" s="81"/>
    </row>
    <row r="16025" spans="1:5" x14ac:dyDescent="0.25">
      <c r="A16025" s="454">
        <v>44395</v>
      </c>
      <c r="B16025" s="81" t="s">
        <v>11</v>
      </c>
      <c r="C16025" s="81" t="s">
        <v>11</v>
      </c>
      <c r="D16025" s="459">
        <v>0</v>
      </c>
      <c r="E16025" s="81"/>
    </row>
    <row r="16026" spans="1:5" x14ac:dyDescent="0.25">
      <c r="A16026" s="454">
        <v>44395</v>
      </c>
      <c r="B16026" s="81" t="s">
        <v>12</v>
      </c>
      <c r="C16026" s="81" t="s">
        <v>12</v>
      </c>
      <c r="D16026" s="459">
        <v>0</v>
      </c>
      <c r="E16026" s="81"/>
    </row>
    <row r="16027" spans="1:5" x14ac:dyDescent="0.25">
      <c r="A16027" s="454">
        <v>44395</v>
      </c>
      <c r="B16027" s="81" t="s">
        <v>8</v>
      </c>
      <c r="C16027" s="81" t="s">
        <v>8</v>
      </c>
      <c r="D16027" s="459">
        <v>0</v>
      </c>
      <c r="E16027" s="81"/>
    </row>
    <row r="16028" spans="1:5" x14ac:dyDescent="0.25">
      <c r="A16028" s="454">
        <v>44395</v>
      </c>
      <c r="B16028" s="81" t="s">
        <v>49</v>
      </c>
      <c r="C16028" s="81" t="s">
        <v>49</v>
      </c>
      <c r="D16028" s="459">
        <v>0</v>
      </c>
      <c r="E16028" s="81"/>
    </row>
    <row r="16029" spans="1:5" x14ac:dyDescent="0.25">
      <c r="A16029" s="454">
        <v>44395</v>
      </c>
      <c r="B16029" s="81" t="s">
        <v>50</v>
      </c>
      <c r="C16029" s="116" t="s">
        <v>365</v>
      </c>
      <c r="D16029" s="459">
        <v>0</v>
      </c>
      <c r="E16029" s="81"/>
    </row>
    <row r="16030" spans="1:5" x14ac:dyDescent="0.25">
      <c r="A16030" s="454">
        <v>44395</v>
      </c>
      <c r="B16030" s="81" t="s">
        <v>27</v>
      </c>
      <c r="C16030" s="116" t="s">
        <v>43</v>
      </c>
      <c r="D16030" s="459">
        <v>0</v>
      </c>
      <c r="E16030" s="81"/>
    </row>
    <row r="16031" spans="1:5" x14ac:dyDescent="0.25">
      <c r="A16031" s="454">
        <v>44395</v>
      </c>
      <c r="B16031" s="81" t="s">
        <v>51</v>
      </c>
      <c r="C16031" s="81" t="s">
        <v>51</v>
      </c>
      <c r="D16031" s="459">
        <v>0</v>
      </c>
      <c r="E16031" s="81"/>
    </row>
    <row r="16032" spans="1:5" x14ac:dyDescent="0.25">
      <c r="A16032" s="454">
        <v>44395</v>
      </c>
      <c r="B16032" s="81" t="s">
        <v>10</v>
      </c>
      <c r="C16032" s="81" t="s">
        <v>10</v>
      </c>
      <c r="D16032" s="459">
        <v>0</v>
      </c>
      <c r="E16032" s="81"/>
    </row>
    <row r="16033" spans="1:4" x14ac:dyDescent="0.25">
      <c r="A16033" s="454">
        <v>44396</v>
      </c>
      <c r="B16033" s="20" t="s">
        <v>14</v>
      </c>
      <c r="C16033" s="20" t="s">
        <v>14</v>
      </c>
      <c r="D16033" s="1">
        <v>39</v>
      </c>
    </row>
    <row r="16034" spans="1:4" x14ac:dyDescent="0.25">
      <c r="A16034" s="454">
        <v>44396</v>
      </c>
      <c r="B16034" s="20" t="s">
        <v>14</v>
      </c>
      <c r="C16034" s="20" t="s">
        <v>1020</v>
      </c>
      <c r="D16034" s="1">
        <v>1</v>
      </c>
    </row>
    <row r="16035" spans="1:4" x14ac:dyDescent="0.25">
      <c r="A16035" s="454">
        <v>44396</v>
      </c>
      <c r="B16035" s="20" t="s">
        <v>14</v>
      </c>
      <c r="C16035" s="20" t="s">
        <v>1150</v>
      </c>
      <c r="D16035" s="1">
        <v>1</v>
      </c>
    </row>
    <row r="16036" spans="1:4" x14ac:dyDescent="0.25">
      <c r="A16036" s="454">
        <v>44396</v>
      </c>
      <c r="B16036" s="20" t="s">
        <v>14</v>
      </c>
      <c r="C16036" s="20" t="s">
        <v>16</v>
      </c>
      <c r="D16036" s="1">
        <v>15</v>
      </c>
    </row>
    <row r="16037" spans="1:4" x14ac:dyDescent="0.25">
      <c r="A16037" s="454">
        <v>44396</v>
      </c>
      <c r="B16037" s="20" t="s">
        <v>14</v>
      </c>
      <c r="C16037" s="20" t="s">
        <v>794</v>
      </c>
      <c r="D16037" s="1">
        <v>1</v>
      </c>
    </row>
    <row r="16038" spans="1:4" x14ac:dyDescent="0.25">
      <c r="A16038" s="454">
        <v>44396</v>
      </c>
      <c r="B16038" s="20" t="s">
        <v>14</v>
      </c>
      <c r="C16038" s="20" t="s">
        <v>84</v>
      </c>
      <c r="D16038" s="1">
        <v>9</v>
      </c>
    </row>
    <row r="16039" spans="1:4" x14ac:dyDescent="0.25">
      <c r="A16039" s="454">
        <v>44396</v>
      </c>
      <c r="B16039" s="20" t="s">
        <v>20</v>
      </c>
      <c r="C16039" s="20" t="s">
        <v>1151</v>
      </c>
      <c r="D16039" s="1">
        <v>1</v>
      </c>
    </row>
    <row r="16040" spans="1:4" x14ac:dyDescent="0.25">
      <c r="A16040" s="454">
        <v>44396</v>
      </c>
      <c r="B16040" s="20" t="s">
        <v>20</v>
      </c>
      <c r="C16040" s="20" t="s">
        <v>20</v>
      </c>
      <c r="D16040" s="1">
        <v>44</v>
      </c>
    </row>
    <row r="16041" spans="1:4" x14ac:dyDescent="0.25">
      <c r="A16041" s="454">
        <v>44396</v>
      </c>
      <c r="B16041" s="20" t="s">
        <v>20</v>
      </c>
      <c r="C16041" s="20" t="s">
        <v>1154</v>
      </c>
      <c r="D16041" s="1">
        <v>1</v>
      </c>
    </row>
    <row r="16042" spans="1:4" x14ac:dyDescent="0.25">
      <c r="A16042" s="454">
        <v>44396</v>
      </c>
      <c r="B16042" s="20" t="s">
        <v>20</v>
      </c>
      <c r="C16042" s="20" t="s">
        <v>363</v>
      </c>
      <c r="D16042" s="1">
        <v>4</v>
      </c>
    </row>
    <row r="16043" spans="1:4" x14ac:dyDescent="0.25">
      <c r="A16043" s="454">
        <v>44396</v>
      </c>
      <c r="B16043" s="20" t="s">
        <v>20</v>
      </c>
      <c r="C16043" s="20" t="s">
        <v>709</v>
      </c>
      <c r="D16043" s="1">
        <v>2</v>
      </c>
    </row>
    <row r="16044" spans="1:4" x14ac:dyDescent="0.25">
      <c r="A16044" s="454">
        <v>44396</v>
      </c>
      <c r="B16044" s="20" t="s">
        <v>13</v>
      </c>
      <c r="C16044" s="20" t="s">
        <v>1161</v>
      </c>
      <c r="D16044" s="1">
        <v>5</v>
      </c>
    </row>
    <row r="16045" spans="1:4" x14ac:dyDescent="0.25">
      <c r="A16045" s="454">
        <v>44396</v>
      </c>
      <c r="B16045" s="20" t="s">
        <v>13</v>
      </c>
      <c r="C16045" s="20" t="s">
        <v>13</v>
      </c>
      <c r="D16045" s="1">
        <v>12</v>
      </c>
    </row>
    <row r="16046" spans="1:4" x14ac:dyDescent="0.25">
      <c r="A16046" s="454">
        <v>44396</v>
      </c>
      <c r="B16046" s="20" t="s">
        <v>13</v>
      </c>
      <c r="C16046" s="20" t="s">
        <v>1165</v>
      </c>
      <c r="D16046" s="1">
        <v>1</v>
      </c>
    </row>
    <row r="16047" spans="1:4" x14ac:dyDescent="0.25">
      <c r="A16047" s="454">
        <v>44396</v>
      </c>
      <c r="B16047" s="20" t="s">
        <v>13</v>
      </c>
      <c r="C16047" s="20" t="s">
        <v>633</v>
      </c>
      <c r="D16047" s="1">
        <v>3</v>
      </c>
    </row>
    <row r="16048" spans="1:4" x14ac:dyDescent="0.25">
      <c r="A16048" s="454">
        <v>44396</v>
      </c>
      <c r="B16048" s="20" t="s">
        <v>13</v>
      </c>
      <c r="C16048" s="20" t="s">
        <v>1167</v>
      </c>
      <c r="D16048" s="1">
        <v>5</v>
      </c>
    </row>
    <row r="16049" spans="1:4" x14ac:dyDescent="0.25">
      <c r="A16049" s="454">
        <v>44396</v>
      </c>
      <c r="B16049" s="20" t="s">
        <v>24</v>
      </c>
      <c r="C16049" s="20" t="s">
        <v>23</v>
      </c>
      <c r="D16049" s="1">
        <v>25</v>
      </c>
    </row>
    <row r="16050" spans="1:4" x14ac:dyDescent="0.25">
      <c r="A16050" s="454">
        <v>44396</v>
      </c>
      <c r="B16050" s="20" t="s">
        <v>24</v>
      </c>
      <c r="C16050" s="20" t="s">
        <v>24</v>
      </c>
      <c r="D16050" s="1">
        <v>7</v>
      </c>
    </row>
    <row r="16051" spans="1:4" x14ac:dyDescent="0.25">
      <c r="A16051" s="454">
        <v>44396</v>
      </c>
      <c r="B16051" s="20" t="s">
        <v>24</v>
      </c>
      <c r="C16051" s="20" t="s">
        <v>703</v>
      </c>
      <c r="D16051" s="1">
        <v>1</v>
      </c>
    </row>
    <row r="16052" spans="1:4" x14ac:dyDescent="0.25">
      <c r="A16052" s="454">
        <v>44396</v>
      </c>
      <c r="B16052" s="20" t="s">
        <v>24</v>
      </c>
      <c r="C16052" s="20" t="s">
        <v>1182</v>
      </c>
      <c r="D16052" s="1">
        <v>23</v>
      </c>
    </row>
    <row r="16053" spans="1:4" x14ac:dyDescent="0.25">
      <c r="A16053" s="454">
        <v>44396</v>
      </c>
      <c r="B16053" s="20" t="s">
        <v>47</v>
      </c>
      <c r="C16053" s="20" t="s">
        <v>1033</v>
      </c>
      <c r="D16053" s="1">
        <v>3</v>
      </c>
    </row>
    <row r="16054" spans="1:4" x14ac:dyDescent="0.25">
      <c r="A16054" s="454">
        <v>44396</v>
      </c>
      <c r="B16054" s="20" t="s">
        <v>47</v>
      </c>
      <c r="C16054" s="20" t="s">
        <v>47</v>
      </c>
      <c r="D16054" s="1">
        <v>7</v>
      </c>
    </row>
    <row r="16055" spans="1:4" x14ac:dyDescent="0.25">
      <c r="A16055" s="454">
        <v>44396</v>
      </c>
      <c r="B16055" s="20" t="s">
        <v>48</v>
      </c>
      <c r="C16055" s="20" t="s">
        <v>1380</v>
      </c>
      <c r="D16055" s="1">
        <v>10</v>
      </c>
    </row>
    <row r="16056" spans="1:4" x14ac:dyDescent="0.25">
      <c r="A16056" s="454">
        <v>44396</v>
      </c>
      <c r="B16056" s="20" t="s">
        <v>7</v>
      </c>
      <c r="C16056" s="20" t="s">
        <v>1191</v>
      </c>
      <c r="D16056" s="1">
        <v>6</v>
      </c>
    </row>
    <row r="16057" spans="1:4" x14ac:dyDescent="0.25">
      <c r="A16057" s="454">
        <v>44396</v>
      </c>
      <c r="B16057" s="20" t="s">
        <v>7</v>
      </c>
      <c r="C16057" s="20" t="s">
        <v>7</v>
      </c>
      <c r="D16057" s="1">
        <v>17</v>
      </c>
    </row>
    <row r="16058" spans="1:4" x14ac:dyDescent="0.25">
      <c r="A16058" s="454">
        <v>44396</v>
      </c>
      <c r="B16058" s="20" t="s">
        <v>9</v>
      </c>
      <c r="C16058" s="20" t="s">
        <v>1192</v>
      </c>
      <c r="D16058" s="1">
        <v>1</v>
      </c>
    </row>
    <row r="16059" spans="1:4" x14ac:dyDescent="0.25">
      <c r="A16059" s="454">
        <v>44396</v>
      </c>
      <c r="B16059" s="20" t="s">
        <v>9</v>
      </c>
      <c r="C16059" s="20" t="s">
        <v>1414</v>
      </c>
      <c r="D16059" s="1">
        <v>1</v>
      </c>
    </row>
    <row r="16060" spans="1:4" x14ac:dyDescent="0.25">
      <c r="A16060" s="454">
        <v>44396</v>
      </c>
      <c r="B16060" s="20" t="s">
        <v>9</v>
      </c>
      <c r="C16060" s="20" t="s">
        <v>362</v>
      </c>
      <c r="D16060" s="1">
        <v>2</v>
      </c>
    </row>
    <row r="16061" spans="1:4" x14ac:dyDescent="0.25">
      <c r="A16061" s="454">
        <v>44396</v>
      </c>
      <c r="B16061" s="20" t="s">
        <v>9</v>
      </c>
      <c r="C16061" s="20" t="s">
        <v>9</v>
      </c>
      <c r="D16061" s="1">
        <v>71</v>
      </c>
    </row>
    <row r="16062" spans="1:4" x14ac:dyDescent="0.25">
      <c r="A16062" s="454">
        <v>44396</v>
      </c>
      <c r="B16062" s="20" t="s">
        <v>9</v>
      </c>
      <c r="C16062" s="20" t="s">
        <v>17</v>
      </c>
      <c r="D16062" s="1">
        <v>3</v>
      </c>
    </row>
    <row r="16063" spans="1:4" x14ac:dyDescent="0.25">
      <c r="A16063" s="454">
        <v>44396</v>
      </c>
      <c r="B16063" s="20" t="s">
        <v>9</v>
      </c>
      <c r="C16063" s="20" t="s">
        <v>1202</v>
      </c>
      <c r="D16063" s="1">
        <v>4</v>
      </c>
    </row>
    <row r="16064" spans="1:4" x14ac:dyDescent="0.25">
      <c r="A16064" s="454">
        <v>44396</v>
      </c>
      <c r="B16064" s="20" t="s">
        <v>9</v>
      </c>
      <c r="C16064" s="20" t="s">
        <v>143</v>
      </c>
      <c r="D16064" s="1">
        <v>6</v>
      </c>
    </row>
    <row r="16065" spans="1:4" x14ac:dyDescent="0.25">
      <c r="A16065" s="454">
        <v>44396</v>
      </c>
      <c r="B16065" s="20" t="s">
        <v>15</v>
      </c>
      <c r="C16065" s="20" t="s">
        <v>1433</v>
      </c>
      <c r="D16065" s="1">
        <v>1</v>
      </c>
    </row>
    <row r="16066" spans="1:4" x14ac:dyDescent="0.25">
      <c r="A16066" s="454">
        <v>44396</v>
      </c>
      <c r="B16066" s="20" t="s">
        <v>15</v>
      </c>
      <c r="C16066" s="20" t="s">
        <v>941</v>
      </c>
      <c r="D16066" s="1">
        <v>1</v>
      </c>
    </row>
    <row r="16067" spans="1:4" x14ac:dyDescent="0.25">
      <c r="A16067" s="454">
        <v>44396</v>
      </c>
      <c r="B16067" s="20" t="s">
        <v>15</v>
      </c>
      <c r="C16067" s="20" t="s">
        <v>107</v>
      </c>
      <c r="D16067" s="1">
        <v>4</v>
      </c>
    </row>
    <row r="16068" spans="1:4" x14ac:dyDescent="0.25">
      <c r="A16068" s="454">
        <v>44396</v>
      </c>
      <c r="B16068" s="20" t="s">
        <v>15</v>
      </c>
      <c r="C16068" s="20" t="s">
        <v>1139</v>
      </c>
      <c r="D16068" s="1">
        <v>8</v>
      </c>
    </row>
    <row r="16069" spans="1:4" x14ac:dyDescent="0.25">
      <c r="A16069" s="454">
        <v>44396</v>
      </c>
      <c r="B16069" s="20" t="s">
        <v>15</v>
      </c>
      <c r="C16069" s="20" t="s">
        <v>283</v>
      </c>
      <c r="D16069" s="1">
        <v>9</v>
      </c>
    </row>
    <row r="16070" spans="1:4" x14ac:dyDescent="0.25">
      <c r="A16070" s="454">
        <v>44396</v>
      </c>
      <c r="B16070" s="20" t="s">
        <v>11</v>
      </c>
      <c r="C16070" s="20" t="s">
        <v>64</v>
      </c>
      <c r="D16070" s="1">
        <v>1</v>
      </c>
    </row>
    <row r="16071" spans="1:4" x14ac:dyDescent="0.25">
      <c r="A16071" s="454">
        <v>44396</v>
      </c>
      <c r="B16071" s="20" t="s">
        <v>11</v>
      </c>
      <c r="C16071" s="20" t="s">
        <v>333</v>
      </c>
      <c r="D16071" s="1">
        <v>2</v>
      </c>
    </row>
    <row r="16072" spans="1:4" x14ac:dyDescent="0.25">
      <c r="A16072" s="454">
        <v>44396</v>
      </c>
      <c r="B16072" s="20" t="s">
        <v>11</v>
      </c>
      <c r="C16072" s="20" t="s">
        <v>11</v>
      </c>
      <c r="D16072" s="1">
        <v>4</v>
      </c>
    </row>
    <row r="16073" spans="1:4" x14ac:dyDescent="0.25">
      <c r="A16073" s="454">
        <v>44396</v>
      </c>
      <c r="B16073" s="20" t="s">
        <v>11</v>
      </c>
      <c r="C16073" s="20" t="s">
        <v>133</v>
      </c>
      <c r="D16073" s="1">
        <v>13</v>
      </c>
    </row>
    <row r="16074" spans="1:4" x14ac:dyDescent="0.25">
      <c r="A16074" s="454">
        <v>44396</v>
      </c>
      <c r="B16074" s="20" t="s">
        <v>11</v>
      </c>
      <c r="C16074" s="20" t="s">
        <v>1024</v>
      </c>
      <c r="D16074" s="1">
        <v>1</v>
      </c>
    </row>
    <row r="16075" spans="1:4" x14ac:dyDescent="0.25">
      <c r="A16075" s="454">
        <v>44396</v>
      </c>
      <c r="B16075" s="20" t="s">
        <v>12</v>
      </c>
      <c r="C16075" s="20" t="s">
        <v>1224</v>
      </c>
      <c r="D16075" s="1">
        <v>5</v>
      </c>
    </row>
    <row r="16076" spans="1:4" x14ac:dyDescent="0.25">
      <c r="A16076" s="454">
        <v>44396</v>
      </c>
      <c r="B16076" s="20" t="s">
        <v>12</v>
      </c>
      <c r="C16076" s="20" t="s">
        <v>12</v>
      </c>
      <c r="D16076" s="1">
        <v>2</v>
      </c>
    </row>
    <row r="16077" spans="1:4" x14ac:dyDescent="0.25">
      <c r="A16077" s="454">
        <v>44396</v>
      </c>
      <c r="B16077" s="20" t="s">
        <v>8</v>
      </c>
      <c r="C16077" s="20" t="s">
        <v>1226</v>
      </c>
      <c r="D16077" s="1">
        <v>1</v>
      </c>
    </row>
    <row r="16078" spans="1:4" x14ac:dyDescent="0.25">
      <c r="A16078" s="454">
        <v>44396</v>
      </c>
      <c r="B16078" s="20" t="s">
        <v>8</v>
      </c>
      <c r="C16078" s="20" t="s">
        <v>72</v>
      </c>
      <c r="D16078" s="1">
        <v>3</v>
      </c>
    </row>
    <row r="16079" spans="1:4" x14ac:dyDescent="0.25">
      <c r="A16079" s="454">
        <v>44396</v>
      </c>
      <c r="B16079" s="20" t="s">
        <v>8</v>
      </c>
      <c r="C16079" s="20" t="s">
        <v>1232</v>
      </c>
      <c r="D16079" s="1">
        <v>5</v>
      </c>
    </row>
    <row r="16080" spans="1:4" x14ac:dyDescent="0.25">
      <c r="A16080" s="454">
        <v>44396</v>
      </c>
      <c r="B16080" s="20" t="s">
        <v>8</v>
      </c>
      <c r="C16080" s="20" t="s">
        <v>2973</v>
      </c>
      <c r="D16080" s="1">
        <v>1</v>
      </c>
    </row>
    <row r="16081" spans="1:4" x14ac:dyDescent="0.25">
      <c r="A16081" s="454">
        <v>44396</v>
      </c>
      <c r="B16081" s="20" t="s">
        <v>8</v>
      </c>
      <c r="C16081" s="20" t="s">
        <v>58</v>
      </c>
      <c r="D16081" s="1">
        <v>6</v>
      </c>
    </row>
    <row r="16082" spans="1:4" x14ac:dyDescent="0.25">
      <c r="A16082" s="454">
        <v>44396</v>
      </c>
      <c r="B16082" s="20" t="s">
        <v>8</v>
      </c>
      <c r="C16082" s="20" t="s">
        <v>3016</v>
      </c>
      <c r="D16082" s="1">
        <v>1</v>
      </c>
    </row>
    <row r="16083" spans="1:4" x14ac:dyDescent="0.25">
      <c r="A16083" s="454">
        <v>44396</v>
      </c>
      <c r="B16083" s="20" t="s">
        <v>8</v>
      </c>
      <c r="C16083" s="20" t="s">
        <v>113</v>
      </c>
      <c r="D16083" s="1">
        <v>1</v>
      </c>
    </row>
    <row r="16084" spans="1:4" x14ac:dyDescent="0.25">
      <c r="A16084" s="454">
        <v>44396</v>
      </c>
      <c r="B16084" s="20" t="s">
        <v>8</v>
      </c>
      <c r="C16084" s="20" t="s">
        <v>203</v>
      </c>
      <c r="D16084" s="1">
        <v>4</v>
      </c>
    </row>
    <row r="16085" spans="1:4" x14ac:dyDescent="0.25">
      <c r="A16085" s="454">
        <v>44396</v>
      </c>
      <c r="B16085" s="20" t="s">
        <v>8</v>
      </c>
      <c r="C16085" s="20" t="s">
        <v>40</v>
      </c>
      <c r="D16085" s="1">
        <v>4</v>
      </c>
    </row>
    <row r="16086" spans="1:4" x14ac:dyDescent="0.25">
      <c r="A16086" s="454">
        <v>44396</v>
      </c>
      <c r="B16086" s="20" t="s">
        <v>8</v>
      </c>
      <c r="C16086" s="20" t="s">
        <v>8</v>
      </c>
      <c r="D16086" s="1">
        <v>126</v>
      </c>
    </row>
    <row r="16087" spans="1:4" x14ac:dyDescent="0.25">
      <c r="A16087" s="454">
        <v>44396</v>
      </c>
      <c r="B16087" s="20" t="s">
        <v>8</v>
      </c>
      <c r="C16087" s="20" t="s">
        <v>31</v>
      </c>
      <c r="D16087" s="1">
        <v>8</v>
      </c>
    </row>
    <row r="16088" spans="1:4" x14ac:dyDescent="0.25">
      <c r="A16088" s="454">
        <v>44396</v>
      </c>
      <c r="B16088" s="20" t="s">
        <v>8</v>
      </c>
      <c r="C16088" s="20" t="s">
        <v>1532</v>
      </c>
      <c r="D16088" s="1">
        <v>1</v>
      </c>
    </row>
    <row r="16089" spans="1:4" x14ac:dyDescent="0.25">
      <c r="A16089" s="454">
        <v>44396</v>
      </c>
      <c r="B16089" s="20" t="s">
        <v>8</v>
      </c>
      <c r="C16089" s="20" t="s">
        <v>129</v>
      </c>
      <c r="D16089" s="1">
        <v>1</v>
      </c>
    </row>
    <row r="16090" spans="1:4" x14ac:dyDescent="0.25">
      <c r="A16090" s="454">
        <v>44396</v>
      </c>
      <c r="B16090" s="20" t="s">
        <v>8</v>
      </c>
      <c r="C16090" s="20" t="s">
        <v>79</v>
      </c>
      <c r="D16090" s="1">
        <v>6</v>
      </c>
    </row>
    <row r="16091" spans="1:4" x14ac:dyDescent="0.25">
      <c r="A16091" s="454">
        <v>44396</v>
      </c>
      <c r="B16091" s="20" t="s">
        <v>8</v>
      </c>
      <c r="C16091" s="20" t="s">
        <v>592</v>
      </c>
      <c r="D16091" s="1">
        <v>1</v>
      </c>
    </row>
    <row r="16092" spans="1:4" x14ac:dyDescent="0.25">
      <c r="A16092" s="454">
        <v>44396</v>
      </c>
      <c r="B16092" s="20" t="s">
        <v>8</v>
      </c>
      <c r="C16092" s="20" t="s">
        <v>110</v>
      </c>
      <c r="D16092" s="1">
        <v>4</v>
      </c>
    </row>
    <row r="16093" spans="1:4" x14ac:dyDescent="0.25">
      <c r="A16093" s="454">
        <v>44396</v>
      </c>
      <c r="B16093" s="20" t="s">
        <v>49</v>
      </c>
      <c r="C16093" s="20" t="s">
        <v>49</v>
      </c>
      <c r="D16093" s="1">
        <v>10</v>
      </c>
    </row>
    <row r="16094" spans="1:4" x14ac:dyDescent="0.25">
      <c r="A16094" s="454">
        <v>44396</v>
      </c>
      <c r="B16094" s="20" t="s">
        <v>50</v>
      </c>
      <c r="C16094" s="20" t="s">
        <v>1250</v>
      </c>
      <c r="D16094" s="1">
        <v>5</v>
      </c>
    </row>
    <row r="16095" spans="1:4" x14ac:dyDescent="0.25">
      <c r="A16095" s="454">
        <v>44396</v>
      </c>
      <c r="B16095" s="20" t="s">
        <v>50</v>
      </c>
      <c r="C16095" s="20" t="s">
        <v>1140</v>
      </c>
      <c r="D16095" s="1">
        <v>7</v>
      </c>
    </row>
    <row r="16096" spans="1:4" x14ac:dyDescent="0.25">
      <c r="A16096" s="454">
        <v>44396</v>
      </c>
      <c r="B16096" s="20" t="s">
        <v>50</v>
      </c>
      <c r="C16096" s="20" t="s">
        <v>365</v>
      </c>
      <c r="D16096" s="1">
        <v>11</v>
      </c>
    </row>
    <row r="16097" spans="1:4" x14ac:dyDescent="0.25">
      <c r="A16097" s="454">
        <v>44396</v>
      </c>
      <c r="B16097" s="20" t="s">
        <v>27</v>
      </c>
      <c r="C16097" s="20" t="s">
        <v>139</v>
      </c>
      <c r="D16097" s="1">
        <v>5</v>
      </c>
    </row>
    <row r="16098" spans="1:4" x14ac:dyDescent="0.25">
      <c r="A16098" s="454">
        <v>44396</v>
      </c>
      <c r="B16098" s="20" t="s">
        <v>27</v>
      </c>
      <c r="C16098" s="20" t="s">
        <v>43</v>
      </c>
      <c r="D16098" s="1">
        <v>46</v>
      </c>
    </row>
    <row r="16099" spans="1:4" x14ac:dyDescent="0.25">
      <c r="A16099" s="454">
        <v>44396</v>
      </c>
      <c r="B16099" s="20" t="s">
        <v>27</v>
      </c>
      <c r="C16099" s="20" t="s">
        <v>921</v>
      </c>
      <c r="D16099" s="1">
        <v>2</v>
      </c>
    </row>
    <row r="16100" spans="1:4" x14ac:dyDescent="0.25">
      <c r="A16100" s="454">
        <v>44396</v>
      </c>
      <c r="B16100" s="20" t="s">
        <v>27</v>
      </c>
      <c r="C16100" s="20" t="s">
        <v>1257</v>
      </c>
      <c r="D16100" s="1">
        <v>1</v>
      </c>
    </row>
    <row r="16101" spans="1:4" x14ac:dyDescent="0.25">
      <c r="A16101" s="454">
        <v>44396</v>
      </c>
      <c r="B16101" s="20" t="s">
        <v>51</v>
      </c>
      <c r="C16101" s="20" t="s">
        <v>51</v>
      </c>
      <c r="D16101" s="1">
        <v>20</v>
      </c>
    </row>
    <row r="16102" spans="1:4" x14ac:dyDescent="0.25">
      <c r="A16102" s="454">
        <v>44396</v>
      </c>
      <c r="B16102" s="20" t="s">
        <v>10</v>
      </c>
      <c r="C16102" s="20" t="s">
        <v>1028</v>
      </c>
      <c r="D16102" s="1">
        <v>1</v>
      </c>
    </row>
    <row r="16103" spans="1:4" x14ac:dyDescent="0.25">
      <c r="A16103" s="454">
        <v>44396</v>
      </c>
      <c r="B16103" s="20" t="s">
        <v>10</v>
      </c>
      <c r="C16103" s="20" t="s">
        <v>340</v>
      </c>
      <c r="D16103" s="1">
        <v>5</v>
      </c>
    </row>
    <row r="16104" spans="1:4" x14ac:dyDescent="0.25">
      <c r="A16104" s="454">
        <v>44396</v>
      </c>
      <c r="B16104" s="20" t="s">
        <v>10</v>
      </c>
      <c r="C16104" s="20" t="s">
        <v>10</v>
      </c>
      <c r="D16104" s="1">
        <v>5</v>
      </c>
    </row>
    <row r="16105" spans="1:4" x14ac:dyDescent="0.25">
      <c r="A16105" s="454">
        <v>44397</v>
      </c>
      <c r="B16105" s="20" t="s">
        <v>14</v>
      </c>
      <c r="C16105" s="20" t="s">
        <v>14</v>
      </c>
      <c r="D16105" s="1">
        <v>6</v>
      </c>
    </row>
    <row r="16106" spans="1:4" x14ac:dyDescent="0.25">
      <c r="A16106" s="454">
        <v>44397</v>
      </c>
      <c r="B16106" s="20" t="s">
        <v>14</v>
      </c>
      <c r="C16106" s="20" t="s">
        <v>1150</v>
      </c>
      <c r="D16106" s="1">
        <v>1</v>
      </c>
    </row>
    <row r="16107" spans="1:4" x14ac:dyDescent="0.25">
      <c r="A16107" s="454">
        <v>44397</v>
      </c>
      <c r="B16107" s="20" t="s">
        <v>14</v>
      </c>
      <c r="C16107" s="20" t="s">
        <v>16</v>
      </c>
      <c r="D16107" s="1">
        <v>5</v>
      </c>
    </row>
    <row r="16108" spans="1:4" x14ac:dyDescent="0.25">
      <c r="A16108" s="454">
        <v>44397</v>
      </c>
      <c r="B16108" s="20" t="s">
        <v>14</v>
      </c>
      <c r="C16108" s="20" t="s">
        <v>84</v>
      </c>
      <c r="D16108" s="1">
        <v>4</v>
      </c>
    </row>
    <row r="16109" spans="1:4" x14ac:dyDescent="0.25">
      <c r="A16109" s="454">
        <v>44397</v>
      </c>
      <c r="B16109" s="20" t="s">
        <v>20</v>
      </c>
      <c r="C16109" s="20" t="s">
        <v>1004</v>
      </c>
      <c r="D16109" s="1">
        <v>1</v>
      </c>
    </row>
    <row r="16110" spans="1:4" x14ac:dyDescent="0.25">
      <c r="A16110" s="454">
        <v>44397</v>
      </c>
      <c r="B16110" s="20" t="s">
        <v>20</v>
      </c>
      <c r="C16110" s="20" t="s">
        <v>20</v>
      </c>
      <c r="D16110" s="1">
        <v>24</v>
      </c>
    </row>
    <row r="16111" spans="1:4" x14ac:dyDescent="0.25">
      <c r="A16111" s="454">
        <v>44397</v>
      </c>
      <c r="B16111" s="20" t="s">
        <v>20</v>
      </c>
      <c r="C16111" s="20" t="s">
        <v>709</v>
      </c>
      <c r="D16111" s="1">
        <v>1</v>
      </c>
    </row>
    <row r="16112" spans="1:4" x14ac:dyDescent="0.25">
      <c r="A16112" s="454">
        <v>44397</v>
      </c>
      <c r="B16112" s="20" t="s">
        <v>20</v>
      </c>
      <c r="C16112" s="20" t="s">
        <v>688</v>
      </c>
      <c r="D16112" s="1">
        <v>1</v>
      </c>
    </row>
    <row r="16113" spans="1:4" x14ac:dyDescent="0.25">
      <c r="A16113" s="454">
        <v>44397</v>
      </c>
      <c r="B16113" s="20" t="s">
        <v>13</v>
      </c>
      <c r="C16113" s="20" t="s">
        <v>1161</v>
      </c>
      <c r="D16113" s="1">
        <v>1</v>
      </c>
    </row>
    <row r="16114" spans="1:4" x14ac:dyDescent="0.25">
      <c r="A16114" s="454">
        <v>44397</v>
      </c>
      <c r="B16114" s="20" t="s">
        <v>13</v>
      </c>
      <c r="C16114" s="20" t="s">
        <v>13</v>
      </c>
      <c r="D16114" s="1">
        <v>4</v>
      </c>
    </row>
    <row r="16115" spans="1:4" x14ac:dyDescent="0.25">
      <c r="A16115" s="454">
        <v>44397</v>
      </c>
      <c r="B16115" s="20" t="s">
        <v>13</v>
      </c>
      <c r="C16115" s="20" t="s">
        <v>1167</v>
      </c>
      <c r="D16115" s="1">
        <v>2</v>
      </c>
    </row>
    <row r="16116" spans="1:4" x14ac:dyDescent="0.25">
      <c r="A16116" s="454">
        <v>44397</v>
      </c>
      <c r="B16116" s="20" t="s">
        <v>24</v>
      </c>
      <c r="C16116" s="20" t="s">
        <v>23</v>
      </c>
      <c r="D16116" s="1">
        <v>9</v>
      </c>
    </row>
    <row r="16117" spans="1:4" x14ac:dyDescent="0.25">
      <c r="A16117" s="454">
        <v>44397</v>
      </c>
      <c r="B16117" s="20" t="s">
        <v>24</v>
      </c>
      <c r="C16117" s="20" t="s">
        <v>24</v>
      </c>
      <c r="D16117" s="1">
        <v>7</v>
      </c>
    </row>
    <row r="16118" spans="1:4" x14ac:dyDescent="0.25">
      <c r="A16118" s="454">
        <v>44397</v>
      </c>
      <c r="B16118" s="20" t="s">
        <v>24</v>
      </c>
      <c r="C16118" s="20" t="s">
        <v>36</v>
      </c>
      <c r="D16118" s="1">
        <v>4</v>
      </c>
    </row>
    <row r="16119" spans="1:4" x14ac:dyDescent="0.25">
      <c r="A16119" s="454">
        <v>44397</v>
      </c>
      <c r="B16119" s="20" t="s">
        <v>47</v>
      </c>
      <c r="C16119" s="20" t="s">
        <v>47</v>
      </c>
      <c r="D16119" s="1">
        <v>3</v>
      </c>
    </row>
    <row r="16120" spans="1:4" x14ac:dyDescent="0.25">
      <c r="A16120" s="454">
        <v>44397</v>
      </c>
      <c r="B16120" s="20" t="s">
        <v>48</v>
      </c>
      <c r="C16120" s="20" t="s">
        <v>1380</v>
      </c>
      <c r="D16120" s="1">
        <v>4</v>
      </c>
    </row>
    <row r="16121" spans="1:4" x14ac:dyDescent="0.25">
      <c r="A16121" s="454">
        <v>44397</v>
      </c>
      <c r="B16121" s="20" t="s">
        <v>7</v>
      </c>
      <c r="C16121" s="20" t="s">
        <v>1191</v>
      </c>
      <c r="D16121" s="1">
        <v>2</v>
      </c>
    </row>
    <row r="16122" spans="1:4" x14ac:dyDescent="0.25">
      <c r="A16122" s="454">
        <v>44397</v>
      </c>
      <c r="B16122" s="20" t="s">
        <v>7</v>
      </c>
      <c r="C16122" s="20" t="s">
        <v>7</v>
      </c>
      <c r="D16122" s="1">
        <v>8</v>
      </c>
    </row>
    <row r="16123" spans="1:4" x14ac:dyDescent="0.25">
      <c r="A16123" s="454">
        <v>44397</v>
      </c>
      <c r="B16123" s="20" t="s">
        <v>9</v>
      </c>
      <c r="C16123" s="20" t="s">
        <v>9</v>
      </c>
      <c r="D16123" s="1">
        <v>90</v>
      </c>
    </row>
    <row r="16124" spans="1:4" x14ac:dyDescent="0.25">
      <c r="A16124" s="454">
        <v>44397</v>
      </c>
      <c r="B16124" s="20" t="s">
        <v>9</v>
      </c>
      <c r="C16124" s="20" t="s">
        <v>1202</v>
      </c>
      <c r="D16124" s="1">
        <v>3</v>
      </c>
    </row>
    <row r="16125" spans="1:4" x14ac:dyDescent="0.25">
      <c r="A16125" s="454">
        <v>44397</v>
      </c>
      <c r="B16125" s="20" t="s">
        <v>9</v>
      </c>
      <c r="C16125" s="20" t="s">
        <v>143</v>
      </c>
      <c r="D16125" s="1">
        <v>9</v>
      </c>
    </row>
    <row r="16126" spans="1:4" x14ac:dyDescent="0.25">
      <c r="A16126" s="454">
        <v>44397</v>
      </c>
      <c r="B16126" s="20" t="s">
        <v>15</v>
      </c>
      <c r="C16126" s="20" t="s">
        <v>1139</v>
      </c>
      <c r="D16126" s="1">
        <v>17</v>
      </c>
    </row>
    <row r="16127" spans="1:4" x14ac:dyDescent="0.25">
      <c r="A16127" s="454">
        <v>44397</v>
      </c>
      <c r="B16127" s="20" t="s">
        <v>15</v>
      </c>
      <c r="C16127" s="20" t="s">
        <v>1008</v>
      </c>
      <c r="D16127" s="1">
        <v>2</v>
      </c>
    </row>
    <row r="16128" spans="1:4" x14ac:dyDescent="0.25">
      <c r="A16128" s="454">
        <v>44397</v>
      </c>
      <c r="B16128" s="20" t="s">
        <v>15</v>
      </c>
      <c r="C16128" s="20" t="s">
        <v>283</v>
      </c>
      <c r="D16128" s="1">
        <v>2</v>
      </c>
    </row>
    <row r="16129" spans="1:4" x14ac:dyDescent="0.25">
      <c r="A16129" s="454">
        <v>44397</v>
      </c>
      <c r="B16129" s="20" t="s">
        <v>11</v>
      </c>
      <c r="C16129" s="20" t="s">
        <v>333</v>
      </c>
      <c r="D16129" s="1">
        <v>1</v>
      </c>
    </row>
    <row r="16130" spans="1:4" x14ac:dyDescent="0.25">
      <c r="A16130" s="454">
        <v>44397</v>
      </c>
      <c r="B16130" s="20" t="s">
        <v>11</v>
      </c>
      <c r="C16130" s="20" t="s">
        <v>141</v>
      </c>
      <c r="D16130" s="1">
        <v>1</v>
      </c>
    </row>
    <row r="16131" spans="1:4" x14ac:dyDescent="0.25">
      <c r="A16131" s="454">
        <v>44397</v>
      </c>
      <c r="B16131" s="20" t="s">
        <v>11</v>
      </c>
      <c r="C16131" s="20" t="s">
        <v>11</v>
      </c>
      <c r="D16131" s="1">
        <v>6</v>
      </c>
    </row>
    <row r="16132" spans="1:4" x14ac:dyDescent="0.25">
      <c r="A16132" s="454">
        <v>44397</v>
      </c>
      <c r="B16132" s="20" t="s">
        <v>11</v>
      </c>
      <c r="C16132" s="20" t="s">
        <v>752</v>
      </c>
      <c r="D16132" s="1">
        <v>1</v>
      </c>
    </row>
    <row r="16133" spans="1:4" x14ac:dyDescent="0.25">
      <c r="A16133" s="454">
        <v>44397</v>
      </c>
      <c r="B16133" s="20" t="s">
        <v>11</v>
      </c>
      <c r="C16133" s="20" t="s">
        <v>133</v>
      </c>
      <c r="D16133" s="1">
        <v>2</v>
      </c>
    </row>
    <row r="16134" spans="1:4" x14ac:dyDescent="0.25">
      <c r="A16134" s="454">
        <v>44397</v>
      </c>
      <c r="B16134" s="20" t="s">
        <v>12</v>
      </c>
      <c r="C16134" s="20" t="s">
        <v>1223</v>
      </c>
      <c r="D16134" s="1">
        <v>3</v>
      </c>
    </row>
    <row r="16135" spans="1:4" x14ac:dyDescent="0.25">
      <c r="A16135" s="454">
        <v>44397</v>
      </c>
      <c r="B16135" s="20" t="s">
        <v>12</v>
      </c>
      <c r="C16135" s="20" t="s">
        <v>1224</v>
      </c>
      <c r="D16135" s="1">
        <v>1</v>
      </c>
    </row>
    <row r="16136" spans="1:4" x14ac:dyDescent="0.25">
      <c r="A16136" s="454">
        <v>44397</v>
      </c>
      <c r="B16136" s="20" t="s">
        <v>12</v>
      </c>
      <c r="C16136" s="20" t="s">
        <v>12</v>
      </c>
      <c r="D16136" s="1">
        <v>3</v>
      </c>
    </row>
    <row r="16137" spans="1:4" x14ac:dyDescent="0.25">
      <c r="A16137" s="454">
        <v>44397</v>
      </c>
      <c r="B16137" s="20" t="s">
        <v>8</v>
      </c>
      <c r="C16137" s="20" t="s">
        <v>1228</v>
      </c>
      <c r="D16137" s="1">
        <v>1</v>
      </c>
    </row>
    <row r="16138" spans="1:4" x14ac:dyDescent="0.25">
      <c r="A16138" s="454">
        <v>44397</v>
      </c>
      <c r="B16138" s="20" t="s">
        <v>8</v>
      </c>
      <c r="C16138" s="20" t="s">
        <v>72</v>
      </c>
      <c r="D16138" s="1">
        <v>2</v>
      </c>
    </row>
    <row r="16139" spans="1:4" x14ac:dyDescent="0.25">
      <c r="A16139" s="454">
        <v>44397</v>
      </c>
      <c r="B16139" s="20" t="s">
        <v>8</v>
      </c>
      <c r="C16139" s="20" t="s">
        <v>1232</v>
      </c>
      <c r="D16139" s="1">
        <v>10</v>
      </c>
    </row>
    <row r="16140" spans="1:4" x14ac:dyDescent="0.25">
      <c r="A16140" s="454">
        <v>44397</v>
      </c>
      <c r="B16140" s="20" t="s">
        <v>8</v>
      </c>
      <c r="C16140" s="20" t="s">
        <v>58</v>
      </c>
      <c r="D16140" s="1">
        <v>2</v>
      </c>
    </row>
    <row r="16141" spans="1:4" x14ac:dyDescent="0.25">
      <c r="A16141" s="454">
        <v>44397</v>
      </c>
      <c r="B16141" s="20" t="s">
        <v>8</v>
      </c>
      <c r="C16141" s="20" t="s">
        <v>140</v>
      </c>
      <c r="D16141" s="1">
        <v>1</v>
      </c>
    </row>
    <row r="16142" spans="1:4" x14ac:dyDescent="0.25">
      <c r="A16142" s="454">
        <v>44397</v>
      </c>
      <c r="B16142" s="20" t="s">
        <v>8</v>
      </c>
      <c r="C16142" s="20" t="s">
        <v>132</v>
      </c>
      <c r="D16142" s="1">
        <v>1</v>
      </c>
    </row>
    <row r="16143" spans="1:4" x14ac:dyDescent="0.25">
      <c r="A16143" s="454">
        <v>44397</v>
      </c>
      <c r="B16143" s="20" t="s">
        <v>8</v>
      </c>
      <c r="C16143" s="20" t="s">
        <v>203</v>
      </c>
      <c r="D16143" s="1">
        <v>3</v>
      </c>
    </row>
    <row r="16144" spans="1:4" x14ac:dyDescent="0.25">
      <c r="A16144" s="454">
        <v>44397</v>
      </c>
      <c r="B16144" s="20" t="s">
        <v>8</v>
      </c>
      <c r="C16144" s="20" t="s">
        <v>40</v>
      </c>
      <c r="D16144" s="1">
        <v>1</v>
      </c>
    </row>
    <row r="16145" spans="1:4" x14ac:dyDescent="0.25">
      <c r="A16145" s="454">
        <v>44397</v>
      </c>
      <c r="B16145" s="20" t="s">
        <v>8</v>
      </c>
      <c r="C16145" s="20" t="s">
        <v>8</v>
      </c>
      <c r="D16145" s="1">
        <v>40</v>
      </c>
    </row>
    <row r="16146" spans="1:4" x14ac:dyDescent="0.25">
      <c r="A16146" s="454">
        <v>44397</v>
      </c>
      <c r="B16146" s="20" t="s">
        <v>8</v>
      </c>
      <c r="C16146" s="20" t="s">
        <v>31</v>
      </c>
      <c r="D16146" s="1">
        <v>4</v>
      </c>
    </row>
    <row r="16147" spans="1:4" x14ac:dyDescent="0.25">
      <c r="A16147" s="454">
        <v>44397</v>
      </c>
      <c r="B16147" s="20" t="s">
        <v>8</v>
      </c>
      <c r="C16147" s="20" t="s">
        <v>129</v>
      </c>
      <c r="D16147" s="1">
        <v>1</v>
      </c>
    </row>
    <row r="16148" spans="1:4" x14ac:dyDescent="0.25">
      <c r="A16148" s="454">
        <v>44397</v>
      </c>
      <c r="B16148" s="20" t="s">
        <v>49</v>
      </c>
      <c r="C16148" s="20" t="s">
        <v>49</v>
      </c>
      <c r="D16148" s="1">
        <v>0</v>
      </c>
    </row>
    <row r="16149" spans="1:4" x14ac:dyDescent="0.25">
      <c r="A16149" s="454">
        <v>44397</v>
      </c>
      <c r="B16149" s="20" t="s">
        <v>50</v>
      </c>
      <c r="C16149" s="20" t="s">
        <v>1250</v>
      </c>
      <c r="D16149" s="1">
        <v>2</v>
      </c>
    </row>
    <row r="16150" spans="1:4" x14ac:dyDescent="0.25">
      <c r="A16150" s="454">
        <v>44397</v>
      </c>
      <c r="B16150" s="20" t="s">
        <v>50</v>
      </c>
      <c r="C16150" s="20" t="s">
        <v>365</v>
      </c>
      <c r="D16150" s="1">
        <v>14</v>
      </c>
    </row>
    <row r="16151" spans="1:4" x14ac:dyDescent="0.25">
      <c r="A16151" s="454">
        <v>44397</v>
      </c>
      <c r="B16151" s="20" t="s">
        <v>27</v>
      </c>
      <c r="C16151" s="20" t="s">
        <v>1252</v>
      </c>
      <c r="D16151" s="1">
        <v>1</v>
      </c>
    </row>
    <row r="16152" spans="1:4" x14ac:dyDescent="0.25">
      <c r="A16152" s="454">
        <v>44397</v>
      </c>
      <c r="B16152" s="20" t="s">
        <v>27</v>
      </c>
      <c r="C16152" s="20" t="s">
        <v>139</v>
      </c>
      <c r="D16152" s="1">
        <v>1</v>
      </c>
    </row>
    <row r="16153" spans="1:4" x14ac:dyDescent="0.25">
      <c r="A16153" s="454">
        <v>44397</v>
      </c>
      <c r="B16153" s="20" t="s">
        <v>27</v>
      </c>
      <c r="C16153" s="20" t="s">
        <v>43</v>
      </c>
      <c r="D16153" s="1">
        <v>14</v>
      </c>
    </row>
    <row r="16154" spans="1:4" x14ac:dyDescent="0.25">
      <c r="A16154" s="454">
        <v>44397</v>
      </c>
      <c r="B16154" s="20" t="s">
        <v>27</v>
      </c>
      <c r="C16154" s="20" t="s">
        <v>619</v>
      </c>
      <c r="D16154" s="1">
        <v>1</v>
      </c>
    </row>
    <row r="16155" spans="1:4" x14ac:dyDescent="0.25">
      <c r="A16155" s="454">
        <v>44397</v>
      </c>
      <c r="B16155" s="20" t="s">
        <v>51</v>
      </c>
      <c r="C16155" s="20" t="s">
        <v>677</v>
      </c>
      <c r="D16155" s="1">
        <v>1</v>
      </c>
    </row>
    <row r="16156" spans="1:4" x14ac:dyDescent="0.25">
      <c r="A16156" s="454">
        <v>44397</v>
      </c>
      <c r="B16156" s="20" t="s">
        <v>51</v>
      </c>
      <c r="C16156" s="20" t="s">
        <v>51</v>
      </c>
      <c r="D16156" s="1">
        <v>5</v>
      </c>
    </row>
    <row r="16157" spans="1:4" x14ac:dyDescent="0.25">
      <c r="A16157" s="454">
        <v>44397</v>
      </c>
      <c r="B16157" s="20" t="s">
        <v>10</v>
      </c>
      <c r="C16157" s="20" t="s">
        <v>340</v>
      </c>
      <c r="D16157" s="1">
        <v>1</v>
      </c>
    </row>
    <row r="16158" spans="1:4" x14ac:dyDescent="0.25">
      <c r="A16158" s="454">
        <v>44397</v>
      </c>
      <c r="B16158" s="20" t="s">
        <v>10</v>
      </c>
      <c r="C16158" s="20" t="s">
        <v>10</v>
      </c>
      <c r="D16158" s="1">
        <v>14</v>
      </c>
    </row>
    <row r="16159" spans="1:4" x14ac:dyDescent="0.25">
      <c r="A16159" s="454">
        <v>44398</v>
      </c>
      <c r="B16159" s="20" t="s">
        <v>14</v>
      </c>
      <c r="C16159" s="20" t="s">
        <v>14</v>
      </c>
      <c r="D16159" s="1">
        <v>23</v>
      </c>
    </row>
    <row r="16160" spans="1:4" x14ac:dyDescent="0.25">
      <c r="A16160" s="454">
        <v>44398</v>
      </c>
      <c r="B16160" s="20" t="s">
        <v>14</v>
      </c>
      <c r="C16160" s="20" t="s">
        <v>1043</v>
      </c>
      <c r="D16160" s="1">
        <v>1</v>
      </c>
    </row>
    <row r="16161" spans="1:4" x14ac:dyDescent="0.25">
      <c r="A16161" s="454">
        <v>44398</v>
      </c>
      <c r="B16161" s="20" t="s">
        <v>14</v>
      </c>
      <c r="C16161" s="20" t="s">
        <v>16</v>
      </c>
      <c r="D16161" s="1">
        <v>12</v>
      </c>
    </row>
    <row r="16162" spans="1:4" x14ac:dyDescent="0.25">
      <c r="A16162" s="454">
        <v>44398</v>
      </c>
      <c r="B16162" s="20" t="s">
        <v>14</v>
      </c>
      <c r="C16162" s="20" t="s">
        <v>84</v>
      </c>
      <c r="D16162" s="1">
        <v>7</v>
      </c>
    </row>
    <row r="16163" spans="1:4" x14ac:dyDescent="0.25">
      <c r="A16163" s="454">
        <v>44398</v>
      </c>
      <c r="B16163" s="20" t="s">
        <v>20</v>
      </c>
      <c r="C16163" s="20" t="s">
        <v>20</v>
      </c>
      <c r="D16163" s="1">
        <v>61</v>
      </c>
    </row>
    <row r="16164" spans="1:4" x14ac:dyDescent="0.25">
      <c r="A16164" s="454">
        <v>44398</v>
      </c>
      <c r="B16164" s="20" t="s">
        <v>20</v>
      </c>
      <c r="C16164" s="20" t="s">
        <v>1154</v>
      </c>
      <c r="D16164" s="1">
        <v>1</v>
      </c>
    </row>
    <row r="16165" spans="1:4" x14ac:dyDescent="0.25">
      <c r="A16165" s="454">
        <v>44398</v>
      </c>
      <c r="B16165" s="20" t="s">
        <v>20</v>
      </c>
      <c r="C16165" s="20" t="s">
        <v>363</v>
      </c>
      <c r="D16165" s="1">
        <v>2</v>
      </c>
    </row>
    <row r="16166" spans="1:4" x14ac:dyDescent="0.25">
      <c r="A16166" s="454">
        <v>44398</v>
      </c>
      <c r="B16166" s="20" t="s">
        <v>20</v>
      </c>
      <c r="C16166" s="20" t="s">
        <v>709</v>
      </c>
      <c r="D16166" s="1">
        <v>1</v>
      </c>
    </row>
    <row r="16167" spans="1:4" x14ac:dyDescent="0.25">
      <c r="A16167" s="454">
        <v>44398</v>
      </c>
      <c r="B16167" s="20" t="s">
        <v>13</v>
      </c>
      <c r="C16167" s="20" t="s">
        <v>1161</v>
      </c>
      <c r="D16167" s="1">
        <v>4</v>
      </c>
    </row>
    <row r="16168" spans="1:4" x14ac:dyDescent="0.25">
      <c r="A16168" s="454">
        <v>44398</v>
      </c>
      <c r="B16168" s="20" t="s">
        <v>13</v>
      </c>
      <c r="C16168" s="20" t="s">
        <v>1162</v>
      </c>
      <c r="D16168" s="1">
        <v>1</v>
      </c>
    </row>
    <row r="16169" spans="1:4" x14ac:dyDescent="0.25">
      <c r="A16169" s="454">
        <v>44398</v>
      </c>
      <c r="B16169" s="20" t="s">
        <v>13</v>
      </c>
      <c r="C16169" s="20" t="s">
        <v>13</v>
      </c>
      <c r="D16169" s="1">
        <v>28</v>
      </c>
    </row>
    <row r="16170" spans="1:4" x14ac:dyDescent="0.25">
      <c r="A16170" s="454">
        <v>44398</v>
      </c>
      <c r="B16170" s="20" t="s">
        <v>13</v>
      </c>
      <c r="C16170" s="20" t="s">
        <v>1164</v>
      </c>
      <c r="D16170" s="1">
        <v>1</v>
      </c>
    </row>
    <row r="16171" spans="1:4" x14ac:dyDescent="0.25">
      <c r="A16171" s="454">
        <v>44398</v>
      </c>
      <c r="B16171" s="20" t="s">
        <v>13</v>
      </c>
      <c r="C16171" s="20" t="s">
        <v>1165</v>
      </c>
      <c r="D16171" s="1">
        <v>3</v>
      </c>
    </row>
    <row r="16172" spans="1:4" x14ac:dyDescent="0.25">
      <c r="A16172" s="454">
        <v>44398</v>
      </c>
      <c r="B16172" s="20" t="s">
        <v>13</v>
      </c>
      <c r="C16172" s="20" t="s">
        <v>1167</v>
      </c>
      <c r="D16172" s="1">
        <v>7</v>
      </c>
    </row>
    <row r="16173" spans="1:4" x14ac:dyDescent="0.25">
      <c r="A16173" s="454">
        <v>44398</v>
      </c>
      <c r="B16173" s="20" t="s">
        <v>24</v>
      </c>
      <c r="C16173" s="20" t="s">
        <v>23</v>
      </c>
      <c r="D16173" s="1">
        <v>35</v>
      </c>
    </row>
    <row r="16174" spans="1:4" x14ac:dyDescent="0.25">
      <c r="A16174" s="454">
        <v>44398</v>
      </c>
      <c r="B16174" s="20" t="s">
        <v>24</v>
      </c>
      <c r="C16174" s="20" t="s">
        <v>24</v>
      </c>
      <c r="D16174" s="1">
        <v>7</v>
      </c>
    </row>
    <row r="16175" spans="1:4" x14ac:dyDescent="0.25">
      <c r="A16175" s="454">
        <v>44398</v>
      </c>
      <c r="B16175" s="20" t="s">
        <v>24</v>
      </c>
      <c r="C16175" s="20" t="s">
        <v>924</v>
      </c>
      <c r="D16175" s="1">
        <v>1</v>
      </c>
    </row>
    <row r="16176" spans="1:4" x14ac:dyDescent="0.25">
      <c r="A16176" s="454">
        <v>44398</v>
      </c>
      <c r="B16176" s="20" t="s">
        <v>24</v>
      </c>
      <c r="C16176" s="20" t="s">
        <v>653</v>
      </c>
      <c r="D16176" s="1">
        <v>1</v>
      </c>
    </row>
    <row r="16177" spans="1:4" x14ac:dyDescent="0.25">
      <c r="A16177" s="454">
        <v>44398</v>
      </c>
      <c r="B16177" s="20" t="s">
        <v>24</v>
      </c>
      <c r="C16177" s="20" t="s">
        <v>37</v>
      </c>
      <c r="D16177" s="1">
        <v>2</v>
      </c>
    </row>
    <row r="16178" spans="1:4" x14ac:dyDescent="0.25">
      <c r="A16178" s="454">
        <v>44398</v>
      </c>
      <c r="B16178" s="20" t="s">
        <v>47</v>
      </c>
      <c r="C16178" s="20" t="s">
        <v>47</v>
      </c>
      <c r="D16178" s="1">
        <v>5</v>
      </c>
    </row>
    <row r="16179" spans="1:4" x14ac:dyDescent="0.25">
      <c r="A16179" s="454">
        <v>44398</v>
      </c>
      <c r="B16179" s="20" t="s">
        <v>48</v>
      </c>
      <c r="C16179" s="20" t="s">
        <v>1380</v>
      </c>
      <c r="D16179" s="1">
        <v>7</v>
      </c>
    </row>
    <row r="16180" spans="1:4" x14ac:dyDescent="0.25">
      <c r="A16180" s="454">
        <v>44398</v>
      </c>
      <c r="B16180" s="20" t="s">
        <v>7</v>
      </c>
      <c r="C16180" s="20" t="s">
        <v>1189</v>
      </c>
      <c r="D16180" s="1">
        <v>1</v>
      </c>
    </row>
    <row r="16181" spans="1:4" x14ac:dyDescent="0.25">
      <c r="A16181" s="454">
        <v>44398</v>
      </c>
      <c r="B16181" s="20" t="s">
        <v>7</v>
      </c>
      <c r="C16181" s="20" t="s">
        <v>1191</v>
      </c>
      <c r="D16181" s="1">
        <v>6</v>
      </c>
    </row>
    <row r="16182" spans="1:4" x14ac:dyDescent="0.25">
      <c r="A16182" s="454">
        <v>44398</v>
      </c>
      <c r="B16182" s="20" t="s">
        <v>7</v>
      </c>
      <c r="C16182" s="20" t="s">
        <v>7</v>
      </c>
      <c r="D16182" s="1">
        <v>27</v>
      </c>
    </row>
    <row r="16183" spans="1:4" x14ac:dyDescent="0.25">
      <c r="A16183" s="454">
        <v>44398</v>
      </c>
      <c r="B16183" s="20" t="s">
        <v>9</v>
      </c>
      <c r="C16183" s="20" t="s">
        <v>1414</v>
      </c>
      <c r="D16183" s="1">
        <v>1</v>
      </c>
    </row>
    <row r="16184" spans="1:4" x14ac:dyDescent="0.25">
      <c r="A16184" s="454">
        <v>44398</v>
      </c>
      <c r="B16184" s="20" t="s">
        <v>9</v>
      </c>
      <c r="C16184" s="20" t="s">
        <v>1196</v>
      </c>
      <c r="D16184" s="1">
        <v>1</v>
      </c>
    </row>
    <row r="16185" spans="1:4" x14ac:dyDescent="0.25">
      <c r="A16185" s="454">
        <v>44398</v>
      </c>
      <c r="B16185" s="20" t="s">
        <v>9</v>
      </c>
      <c r="C16185" s="20" t="s">
        <v>362</v>
      </c>
      <c r="D16185" s="1">
        <v>4</v>
      </c>
    </row>
    <row r="16186" spans="1:4" x14ac:dyDescent="0.25">
      <c r="A16186" s="454">
        <v>44398</v>
      </c>
      <c r="B16186" s="20" t="s">
        <v>9</v>
      </c>
      <c r="C16186" s="20" t="s">
        <v>9</v>
      </c>
      <c r="D16186" s="1">
        <v>73</v>
      </c>
    </row>
    <row r="16187" spans="1:4" x14ac:dyDescent="0.25">
      <c r="A16187" s="454">
        <v>44398</v>
      </c>
      <c r="B16187" s="20" t="s">
        <v>9</v>
      </c>
      <c r="C16187" s="20" t="s">
        <v>706</v>
      </c>
      <c r="D16187" s="1">
        <v>1</v>
      </c>
    </row>
    <row r="16188" spans="1:4" x14ac:dyDescent="0.25">
      <c r="A16188" s="454">
        <v>44398</v>
      </c>
      <c r="B16188" s="20" t="s">
        <v>9</v>
      </c>
      <c r="C16188" s="20" t="s">
        <v>17</v>
      </c>
      <c r="D16188" s="1">
        <v>7</v>
      </c>
    </row>
    <row r="16189" spans="1:4" x14ac:dyDescent="0.25">
      <c r="A16189" s="454">
        <v>44398</v>
      </c>
      <c r="B16189" s="20" t="s">
        <v>9</v>
      </c>
      <c r="C16189" s="20" t="s">
        <v>1202</v>
      </c>
      <c r="D16189" s="1">
        <v>2</v>
      </c>
    </row>
    <row r="16190" spans="1:4" x14ac:dyDescent="0.25">
      <c r="A16190" s="454">
        <v>44398</v>
      </c>
      <c r="B16190" s="20" t="s">
        <v>9</v>
      </c>
      <c r="C16190" s="20" t="s">
        <v>143</v>
      </c>
      <c r="D16190" s="1">
        <v>13</v>
      </c>
    </row>
    <row r="16191" spans="1:4" x14ac:dyDescent="0.25">
      <c r="A16191" s="454">
        <v>44398</v>
      </c>
      <c r="B16191" s="20" t="s">
        <v>15</v>
      </c>
      <c r="C16191" s="20" t="s">
        <v>1139</v>
      </c>
      <c r="D16191" s="1">
        <v>8</v>
      </c>
    </row>
    <row r="16192" spans="1:4" x14ac:dyDescent="0.25">
      <c r="A16192" s="454">
        <v>44398</v>
      </c>
      <c r="B16192" s="20" t="s">
        <v>15</v>
      </c>
      <c r="C16192" s="20" t="s">
        <v>283</v>
      </c>
      <c r="D16192" s="1">
        <v>1</v>
      </c>
    </row>
    <row r="16193" spans="1:4" x14ac:dyDescent="0.25">
      <c r="A16193" s="454">
        <v>44398</v>
      </c>
      <c r="B16193" s="20" t="s">
        <v>11</v>
      </c>
      <c r="C16193" s="20" t="s">
        <v>64</v>
      </c>
      <c r="D16193" s="1">
        <v>1</v>
      </c>
    </row>
    <row r="16194" spans="1:4" x14ac:dyDescent="0.25">
      <c r="A16194" s="454">
        <v>44398</v>
      </c>
      <c r="B16194" s="20" t="s">
        <v>11</v>
      </c>
      <c r="C16194" s="20" t="s">
        <v>1101</v>
      </c>
      <c r="D16194" s="1">
        <v>1</v>
      </c>
    </row>
    <row r="16195" spans="1:4" x14ac:dyDescent="0.25">
      <c r="A16195" s="454">
        <v>44398</v>
      </c>
      <c r="B16195" s="20" t="s">
        <v>11</v>
      </c>
      <c r="C16195" s="20" t="s">
        <v>333</v>
      </c>
      <c r="D16195" s="1">
        <v>1</v>
      </c>
    </row>
    <row r="16196" spans="1:4" x14ac:dyDescent="0.25">
      <c r="A16196" s="454">
        <v>44398</v>
      </c>
      <c r="B16196" s="20" t="s">
        <v>11</v>
      </c>
      <c r="C16196" s="20" t="s">
        <v>11</v>
      </c>
      <c r="D16196" s="1">
        <v>1</v>
      </c>
    </row>
    <row r="16197" spans="1:4" x14ac:dyDescent="0.25">
      <c r="A16197" s="454">
        <v>44398</v>
      </c>
      <c r="B16197" s="20" t="s">
        <v>11</v>
      </c>
      <c r="C16197" s="20" t="s">
        <v>1205</v>
      </c>
      <c r="D16197" s="1">
        <v>1</v>
      </c>
    </row>
    <row r="16198" spans="1:4" x14ac:dyDescent="0.25">
      <c r="A16198" s="454">
        <v>44398</v>
      </c>
      <c r="B16198" s="20" t="s">
        <v>11</v>
      </c>
      <c r="C16198" s="20" t="s">
        <v>133</v>
      </c>
      <c r="D16198" s="1">
        <v>5</v>
      </c>
    </row>
    <row r="16199" spans="1:4" x14ac:dyDescent="0.25">
      <c r="A16199" s="454">
        <v>44398</v>
      </c>
      <c r="B16199" s="20" t="s">
        <v>12</v>
      </c>
      <c r="C16199" s="20" t="s">
        <v>1223</v>
      </c>
      <c r="D16199" s="1">
        <v>1</v>
      </c>
    </row>
    <row r="16200" spans="1:4" x14ac:dyDescent="0.25">
      <c r="A16200" s="454">
        <v>44398</v>
      </c>
      <c r="B16200" s="20" t="s">
        <v>12</v>
      </c>
      <c r="C16200" s="20" t="s">
        <v>1224</v>
      </c>
      <c r="D16200" s="1">
        <v>3</v>
      </c>
    </row>
    <row r="16201" spans="1:4" x14ac:dyDescent="0.25">
      <c r="A16201" s="454">
        <v>44398</v>
      </c>
      <c r="B16201" s="20" t="s">
        <v>12</v>
      </c>
      <c r="C16201" s="20" t="s">
        <v>12</v>
      </c>
      <c r="D16201" s="1">
        <v>7</v>
      </c>
    </row>
    <row r="16202" spans="1:4" x14ac:dyDescent="0.25">
      <c r="A16202" s="454">
        <v>44398</v>
      </c>
      <c r="B16202" s="20" t="s">
        <v>8</v>
      </c>
      <c r="C16202" s="20" t="s">
        <v>1226</v>
      </c>
      <c r="D16202" s="1">
        <v>2</v>
      </c>
    </row>
    <row r="16203" spans="1:4" x14ac:dyDescent="0.25">
      <c r="A16203" s="454">
        <v>44398</v>
      </c>
      <c r="B16203" s="20" t="s">
        <v>8</v>
      </c>
      <c r="C16203" s="20" t="s">
        <v>1228</v>
      </c>
      <c r="D16203" s="1">
        <v>1</v>
      </c>
    </row>
    <row r="16204" spans="1:4" x14ac:dyDescent="0.25">
      <c r="A16204" s="454">
        <v>44398</v>
      </c>
      <c r="B16204" s="20" t="s">
        <v>8</v>
      </c>
      <c r="C16204" s="20" t="s">
        <v>72</v>
      </c>
      <c r="D16204" s="1">
        <v>1</v>
      </c>
    </row>
    <row r="16205" spans="1:4" x14ac:dyDescent="0.25">
      <c r="A16205" s="454">
        <v>44398</v>
      </c>
      <c r="B16205" s="20" t="s">
        <v>8</v>
      </c>
      <c r="C16205" s="20" t="s">
        <v>1232</v>
      </c>
      <c r="D16205" s="1">
        <v>4</v>
      </c>
    </row>
    <row r="16206" spans="1:4" x14ac:dyDescent="0.25">
      <c r="A16206" s="454">
        <v>44398</v>
      </c>
      <c r="B16206" s="20" t="s">
        <v>8</v>
      </c>
      <c r="C16206" s="20" t="s">
        <v>58</v>
      </c>
      <c r="D16206" s="1">
        <v>2</v>
      </c>
    </row>
    <row r="16207" spans="1:4" x14ac:dyDescent="0.25">
      <c r="A16207" s="454">
        <v>44398</v>
      </c>
      <c r="B16207" s="20" t="s">
        <v>8</v>
      </c>
      <c r="C16207" s="20" t="s">
        <v>140</v>
      </c>
      <c r="D16207" s="1">
        <v>3</v>
      </c>
    </row>
    <row r="16208" spans="1:4" x14ac:dyDescent="0.25">
      <c r="A16208" s="454">
        <v>44398</v>
      </c>
      <c r="B16208" s="20" t="s">
        <v>8</v>
      </c>
      <c r="C16208" s="20" t="s">
        <v>132</v>
      </c>
      <c r="D16208" s="1">
        <v>4</v>
      </c>
    </row>
    <row r="16209" spans="1:4" x14ac:dyDescent="0.25">
      <c r="A16209" s="454">
        <v>44398</v>
      </c>
      <c r="B16209" s="20" t="s">
        <v>8</v>
      </c>
      <c r="C16209" s="20" t="s">
        <v>232</v>
      </c>
      <c r="D16209" s="1">
        <v>2</v>
      </c>
    </row>
    <row r="16210" spans="1:4" x14ac:dyDescent="0.25">
      <c r="A16210" s="454">
        <v>44398</v>
      </c>
      <c r="B16210" s="20" t="s">
        <v>8</v>
      </c>
      <c r="C16210" s="20" t="s">
        <v>203</v>
      </c>
      <c r="D16210" s="1">
        <v>4</v>
      </c>
    </row>
    <row r="16211" spans="1:4" x14ac:dyDescent="0.25">
      <c r="A16211" s="454">
        <v>44398</v>
      </c>
      <c r="B16211" s="20" t="s">
        <v>8</v>
      </c>
      <c r="C16211" s="20" t="s">
        <v>40</v>
      </c>
      <c r="D16211" s="1">
        <v>4</v>
      </c>
    </row>
    <row r="16212" spans="1:4" x14ac:dyDescent="0.25">
      <c r="A16212" s="454">
        <v>44398</v>
      </c>
      <c r="B16212" s="20" t="s">
        <v>8</v>
      </c>
      <c r="C16212" s="20" t="s">
        <v>8</v>
      </c>
      <c r="D16212" s="1">
        <v>174</v>
      </c>
    </row>
    <row r="16213" spans="1:4" x14ac:dyDescent="0.25">
      <c r="A16213" s="454">
        <v>44398</v>
      </c>
      <c r="B16213" s="20" t="s">
        <v>8</v>
      </c>
      <c r="C16213" s="20" t="s">
        <v>31</v>
      </c>
      <c r="D16213" s="1">
        <v>9</v>
      </c>
    </row>
    <row r="16214" spans="1:4" x14ac:dyDescent="0.25">
      <c r="A16214" s="454">
        <v>44398</v>
      </c>
      <c r="B16214" s="20" t="s">
        <v>8</v>
      </c>
      <c r="C16214" s="20" t="s">
        <v>1135</v>
      </c>
      <c r="D16214" s="1">
        <v>1</v>
      </c>
    </row>
    <row r="16215" spans="1:4" x14ac:dyDescent="0.25">
      <c r="A16215" s="454">
        <v>44398</v>
      </c>
      <c r="B16215" s="20" t="s">
        <v>8</v>
      </c>
      <c r="C16215" s="20" t="s">
        <v>592</v>
      </c>
      <c r="D16215" s="1">
        <v>1</v>
      </c>
    </row>
    <row r="16216" spans="1:4" x14ac:dyDescent="0.25">
      <c r="A16216" s="454">
        <v>44398</v>
      </c>
      <c r="B16216" s="20" t="s">
        <v>8</v>
      </c>
      <c r="C16216" s="20" t="s">
        <v>110</v>
      </c>
      <c r="D16216" s="1">
        <v>7</v>
      </c>
    </row>
    <row r="16217" spans="1:4" x14ac:dyDescent="0.25">
      <c r="A16217" s="454">
        <v>44398</v>
      </c>
      <c r="B16217" s="20" t="s">
        <v>50</v>
      </c>
      <c r="C16217" s="20" t="s">
        <v>1140</v>
      </c>
      <c r="D16217" s="1">
        <v>8</v>
      </c>
    </row>
    <row r="16218" spans="1:4" x14ac:dyDescent="0.25">
      <c r="A16218" s="454">
        <v>44398</v>
      </c>
      <c r="B16218" s="20" t="s">
        <v>50</v>
      </c>
      <c r="C16218" s="20" t="s">
        <v>365</v>
      </c>
      <c r="D16218" s="1">
        <v>16</v>
      </c>
    </row>
    <row r="16219" spans="1:4" x14ac:dyDescent="0.25">
      <c r="A16219" s="454">
        <v>44398</v>
      </c>
      <c r="B16219" s="20" t="s">
        <v>27</v>
      </c>
      <c r="C16219" s="20" t="s">
        <v>139</v>
      </c>
      <c r="D16219" s="1">
        <v>6</v>
      </c>
    </row>
    <row r="16220" spans="1:4" x14ac:dyDescent="0.25">
      <c r="A16220" s="454">
        <v>44398</v>
      </c>
      <c r="B16220" s="20" t="s">
        <v>27</v>
      </c>
      <c r="C16220" s="20" t="s">
        <v>43</v>
      </c>
      <c r="D16220" s="1">
        <v>54</v>
      </c>
    </row>
    <row r="16221" spans="1:4" x14ac:dyDescent="0.25">
      <c r="A16221" s="454">
        <v>44398</v>
      </c>
      <c r="B16221" s="20" t="s">
        <v>51</v>
      </c>
      <c r="C16221" s="20" t="s">
        <v>51</v>
      </c>
      <c r="D16221" s="1">
        <v>10</v>
      </c>
    </row>
    <row r="16222" spans="1:4" x14ac:dyDescent="0.25">
      <c r="A16222" s="454">
        <v>44398</v>
      </c>
      <c r="B16222" s="20" t="s">
        <v>10</v>
      </c>
      <c r="C16222" s="20" t="s">
        <v>340</v>
      </c>
      <c r="D16222" s="1">
        <v>1</v>
      </c>
    </row>
    <row r="16223" spans="1:4" x14ac:dyDescent="0.25">
      <c r="A16223" s="454">
        <v>44398</v>
      </c>
      <c r="B16223" s="20" t="s">
        <v>10</v>
      </c>
      <c r="C16223" s="20" t="s">
        <v>10</v>
      </c>
      <c r="D16223" s="1">
        <v>16</v>
      </c>
    </row>
    <row r="16224" spans="1:4" x14ac:dyDescent="0.25">
      <c r="A16224" s="454">
        <v>44399</v>
      </c>
      <c r="B16224" s="20" t="s">
        <v>14</v>
      </c>
      <c r="C16224" s="20" t="s">
        <v>14</v>
      </c>
      <c r="D16224" s="1">
        <v>4</v>
      </c>
    </row>
    <row r="16225" spans="1:4" x14ac:dyDescent="0.25">
      <c r="A16225" s="454">
        <v>44399</v>
      </c>
      <c r="B16225" s="20" t="s">
        <v>14</v>
      </c>
      <c r="C16225" s="20" t="s">
        <v>1043</v>
      </c>
      <c r="D16225" s="1">
        <v>1</v>
      </c>
    </row>
    <row r="16226" spans="1:4" x14ac:dyDescent="0.25">
      <c r="A16226" s="454">
        <v>44399</v>
      </c>
      <c r="B16226" s="20" t="s">
        <v>14</v>
      </c>
      <c r="C16226" s="20" t="s">
        <v>16</v>
      </c>
      <c r="D16226" s="1">
        <v>9</v>
      </c>
    </row>
    <row r="16227" spans="1:4" x14ac:dyDescent="0.25">
      <c r="A16227" s="454">
        <v>44399</v>
      </c>
      <c r="B16227" s="20" t="s">
        <v>14</v>
      </c>
      <c r="C16227" s="20" t="s">
        <v>84</v>
      </c>
      <c r="D16227" s="1">
        <v>5</v>
      </c>
    </row>
    <row r="16228" spans="1:4" x14ac:dyDescent="0.25">
      <c r="A16228" s="454">
        <v>44399</v>
      </c>
      <c r="B16228" s="20" t="s">
        <v>20</v>
      </c>
      <c r="C16228" s="20" t="s">
        <v>1151</v>
      </c>
      <c r="D16228" s="1">
        <v>1</v>
      </c>
    </row>
    <row r="16229" spans="1:4" x14ac:dyDescent="0.25">
      <c r="A16229" s="454">
        <v>44399</v>
      </c>
      <c r="B16229" s="20" t="s">
        <v>20</v>
      </c>
      <c r="C16229" s="20" t="s">
        <v>20</v>
      </c>
      <c r="D16229" s="1">
        <v>41</v>
      </c>
    </row>
    <row r="16230" spans="1:4" x14ac:dyDescent="0.25">
      <c r="A16230" s="454">
        <v>44399</v>
      </c>
      <c r="B16230" s="20" t="s">
        <v>20</v>
      </c>
      <c r="C16230" s="20" t="s">
        <v>363</v>
      </c>
      <c r="D16230" s="1">
        <v>1</v>
      </c>
    </row>
    <row r="16231" spans="1:4" x14ac:dyDescent="0.25">
      <c r="A16231" s="454">
        <v>44399</v>
      </c>
      <c r="B16231" s="20" t="s">
        <v>20</v>
      </c>
      <c r="C16231" s="20" t="s">
        <v>648</v>
      </c>
      <c r="D16231" s="1">
        <v>3</v>
      </c>
    </row>
    <row r="16232" spans="1:4" x14ac:dyDescent="0.25">
      <c r="A16232" s="454">
        <v>44399</v>
      </c>
      <c r="B16232" s="20" t="s">
        <v>20</v>
      </c>
      <c r="C16232" s="20" t="s">
        <v>709</v>
      </c>
      <c r="D16232" s="1">
        <v>1</v>
      </c>
    </row>
    <row r="16233" spans="1:4" x14ac:dyDescent="0.25">
      <c r="A16233" s="454">
        <v>44399</v>
      </c>
      <c r="B16233" s="20" t="s">
        <v>13</v>
      </c>
      <c r="C16233" s="20" t="s">
        <v>93</v>
      </c>
      <c r="D16233" s="1">
        <v>1</v>
      </c>
    </row>
    <row r="16234" spans="1:4" x14ac:dyDescent="0.25">
      <c r="A16234" s="454">
        <v>44399</v>
      </c>
      <c r="B16234" s="20" t="s">
        <v>13</v>
      </c>
      <c r="C16234" s="20" t="s">
        <v>1161</v>
      </c>
      <c r="D16234" s="1">
        <v>1</v>
      </c>
    </row>
    <row r="16235" spans="1:4" x14ac:dyDescent="0.25">
      <c r="A16235" s="454">
        <v>44399</v>
      </c>
      <c r="B16235" s="20" t="s">
        <v>13</v>
      </c>
      <c r="C16235" s="20" t="s">
        <v>13</v>
      </c>
      <c r="D16235" s="1">
        <v>29</v>
      </c>
    </row>
    <row r="16236" spans="1:4" x14ac:dyDescent="0.25">
      <c r="A16236" s="454">
        <v>44399</v>
      </c>
      <c r="B16236" s="20" t="s">
        <v>13</v>
      </c>
      <c r="C16236" s="20" t="s">
        <v>1165</v>
      </c>
      <c r="D16236" s="1">
        <v>3</v>
      </c>
    </row>
    <row r="16237" spans="1:4" x14ac:dyDescent="0.25">
      <c r="A16237" s="454">
        <v>44399</v>
      </c>
      <c r="B16237" s="20" t="s">
        <v>24</v>
      </c>
      <c r="C16237" s="20" t="s">
        <v>23</v>
      </c>
      <c r="D16237" s="1">
        <v>21</v>
      </c>
    </row>
    <row r="16238" spans="1:4" x14ac:dyDescent="0.25">
      <c r="A16238" s="454">
        <v>44399</v>
      </c>
      <c r="B16238" s="20" t="s">
        <v>24</v>
      </c>
      <c r="C16238" s="20" t="s">
        <v>24</v>
      </c>
      <c r="D16238" s="1">
        <v>1</v>
      </c>
    </row>
    <row r="16239" spans="1:4" x14ac:dyDescent="0.25">
      <c r="A16239" s="454">
        <v>44399</v>
      </c>
      <c r="B16239" s="20" t="s">
        <v>24</v>
      </c>
      <c r="C16239" s="20" t="s">
        <v>924</v>
      </c>
      <c r="D16239" s="1">
        <v>1</v>
      </c>
    </row>
    <row r="16240" spans="1:4" x14ac:dyDescent="0.25">
      <c r="A16240" s="454">
        <v>44399</v>
      </c>
      <c r="B16240" s="20" t="s">
        <v>24</v>
      </c>
      <c r="C16240" s="20" t="s">
        <v>36</v>
      </c>
      <c r="D16240" s="1">
        <v>1</v>
      </c>
    </row>
    <row r="16241" spans="1:4" x14ac:dyDescent="0.25">
      <c r="A16241" s="454">
        <v>44399</v>
      </c>
      <c r="B16241" s="20" t="s">
        <v>47</v>
      </c>
      <c r="C16241" s="20" t="s">
        <v>47</v>
      </c>
      <c r="D16241" s="1">
        <v>4</v>
      </c>
    </row>
    <row r="16242" spans="1:4" x14ac:dyDescent="0.25">
      <c r="A16242" s="454">
        <v>44399</v>
      </c>
      <c r="B16242" s="20" t="s">
        <v>47</v>
      </c>
      <c r="C16242" s="20" t="s">
        <v>906</v>
      </c>
      <c r="D16242" s="1">
        <v>2</v>
      </c>
    </row>
    <row r="16243" spans="1:4" x14ac:dyDescent="0.25">
      <c r="A16243" s="454">
        <v>44399</v>
      </c>
      <c r="B16243" s="20" t="s">
        <v>48</v>
      </c>
      <c r="C16243" s="20" t="s">
        <v>1380</v>
      </c>
      <c r="D16243" s="1">
        <v>18</v>
      </c>
    </row>
    <row r="16244" spans="1:4" x14ac:dyDescent="0.25">
      <c r="A16244" s="454">
        <v>44399</v>
      </c>
      <c r="B16244" s="20" t="s">
        <v>7</v>
      </c>
      <c r="C16244" s="20" t="s">
        <v>1191</v>
      </c>
      <c r="D16244" s="1">
        <v>3</v>
      </c>
    </row>
    <row r="16245" spans="1:4" x14ac:dyDescent="0.25">
      <c r="A16245" s="454">
        <v>44399</v>
      </c>
      <c r="B16245" s="20" t="s">
        <v>7</v>
      </c>
      <c r="C16245" s="20" t="s">
        <v>7</v>
      </c>
      <c r="D16245" s="1">
        <v>29</v>
      </c>
    </row>
    <row r="16246" spans="1:4" x14ac:dyDescent="0.25">
      <c r="A16246" s="454">
        <v>44399</v>
      </c>
      <c r="B16246" s="20" t="s">
        <v>9</v>
      </c>
      <c r="C16246" s="20" t="s">
        <v>1193</v>
      </c>
      <c r="D16246" s="1">
        <v>1</v>
      </c>
    </row>
    <row r="16247" spans="1:4" x14ac:dyDescent="0.25">
      <c r="A16247" s="454">
        <v>44399</v>
      </c>
      <c r="B16247" s="20" t="s">
        <v>9</v>
      </c>
      <c r="C16247" s="20" t="s">
        <v>1196</v>
      </c>
      <c r="D16247" s="1">
        <v>1</v>
      </c>
    </row>
    <row r="16248" spans="1:4" x14ac:dyDescent="0.25">
      <c r="A16248" s="454">
        <v>44399</v>
      </c>
      <c r="B16248" s="20" t="s">
        <v>9</v>
      </c>
      <c r="C16248" s="20" t="s">
        <v>362</v>
      </c>
      <c r="D16248" s="1">
        <v>1</v>
      </c>
    </row>
    <row r="16249" spans="1:4" x14ac:dyDescent="0.25">
      <c r="A16249" s="454">
        <v>44399</v>
      </c>
      <c r="B16249" s="20" t="s">
        <v>9</v>
      </c>
      <c r="C16249" s="20" t="s">
        <v>9</v>
      </c>
      <c r="D16249" s="1">
        <v>45</v>
      </c>
    </row>
    <row r="16250" spans="1:4" x14ac:dyDescent="0.25">
      <c r="A16250" s="454">
        <v>44399</v>
      </c>
      <c r="B16250" s="20" t="s">
        <v>9</v>
      </c>
      <c r="C16250" s="20" t="s">
        <v>17</v>
      </c>
      <c r="D16250" s="1">
        <v>8</v>
      </c>
    </row>
    <row r="16251" spans="1:4" x14ac:dyDescent="0.25">
      <c r="A16251" s="454">
        <v>44399</v>
      </c>
      <c r="B16251" s="20" t="s">
        <v>15</v>
      </c>
      <c r="C16251" s="20" t="s">
        <v>107</v>
      </c>
      <c r="D16251" s="1">
        <v>1</v>
      </c>
    </row>
    <row r="16252" spans="1:4" x14ac:dyDescent="0.25">
      <c r="A16252" s="454">
        <v>44399</v>
      </c>
      <c r="B16252" s="20" t="s">
        <v>15</v>
      </c>
      <c r="C16252" s="20" t="s">
        <v>1139</v>
      </c>
      <c r="D16252" s="1">
        <v>14</v>
      </c>
    </row>
    <row r="16253" spans="1:4" x14ac:dyDescent="0.25">
      <c r="A16253" s="454">
        <v>44399</v>
      </c>
      <c r="B16253" s="20" t="s">
        <v>15</v>
      </c>
      <c r="C16253" s="20" t="s">
        <v>283</v>
      </c>
      <c r="D16253" s="1">
        <v>1</v>
      </c>
    </row>
    <row r="16254" spans="1:4" x14ac:dyDescent="0.25">
      <c r="A16254" s="454">
        <v>44399</v>
      </c>
      <c r="B16254" s="20" t="s">
        <v>11</v>
      </c>
      <c r="C16254" s="20" t="s">
        <v>64</v>
      </c>
      <c r="D16254" s="1">
        <v>4</v>
      </c>
    </row>
    <row r="16255" spans="1:4" x14ac:dyDescent="0.25">
      <c r="A16255" s="454">
        <v>44399</v>
      </c>
      <c r="B16255" s="20" t="s">
        <v>11</v>
      </c>
      <c r="C16255" s="20" t="s">
        <v>333</v>
      </c>
      <c r="D16255" s="1">
        <v>6</v>
      </c>
    </row>
    <row r="16256" spans="1:4" x14ac:dyDescent="0.25">
      <c r="A16256" s="454">
        <v>44399</v>
      </c>
      <c r="B16256" s="20" t="s">
        <v>11</v>
      </c>
      <c r="C16256" s="20" t="s">
        <v>141</v>
      </c>
      <c r="D16256" s="1">
        <v>2</v>
      </c>
    </row>
    <row r="16257" spans="1:4" x14ac:dyDescent="0.25">
      <c r="A16257" s="454">
        <v>44399</v>
      </c>
      <c r="B16257" s="20" t="s">
        <v>11</v>
      </c>
      <c r="C16257" s="20" t="s">
        <v>11</v>
      </c>
      <c r="D16257" s="1">
        <v>2</v>
      </c>
    </row>
    <row r="16258" spans="1:4" x14ac:dyDescent="0.25">
      <c r="A16258" s="454">
        <v>44399</v>
      </c>
      <c r="B16258" s="20" t="s">
        <v>11</v>
      </c>
      <c r="C16258" s="20" t="s">
        <v>840</v>
      </c>
      <c r="D16258" s="1">
        <v>1</v>
      </c>
    </row>
    <row r="16259" spans="1:4" x14ac:dyDescent="0.25">
      <c r="A16259" s="454">
        <v>44399</v>
      </c>
      <c r="B16259" s="20" t="s">
        <v>11</v>
      </c>
      <c r="C16259" s="20" t="s">
        <v>133</v>
      </c>
      <c r="D16259" s="1">
        <v>18</v>
      </c>
    </row>
    <row r="16260" spans="1:4" x14ac:dyDescent="0.25">
      <c r="A16260" s="454">
        <v>44399</v>
      </c>
      <c r="B16260" s="20" t="s">
        <v>12</v>
      </c>
      <c r="C16260" s="20" t="s">
        <v>73</v>
      </c>
      <c r="D16260" s="1">
        <v>1</v>
      </c>
    </row>
    <row r="16261" spans="1:4" x14ac:dyDescent="0.25">
      <c r="A16261" s="454">
        <v>44399</v>
      </c>
      <c r="B16261" s="20" t="s">
        <v>12</v>
      </c>
      <c r="C16261" s="20" t="s">
        <v>12</v>
      </c>
      <c r="D16261" s="1">
        <v>9</v>
      </c>
    </row>
    <row r="16262" spans="1:4" x14ac:dyDescent="0.25">
      <c r="A16262" s="454">
        <v>44399</v>
      </c>
      <c r="B16262" s="20" t="s">
        <v>8</v>
      </c>
      <c r="C16262" s="20" t="s">
        <v>72</v>
      </c>
      <c r="D16262" s="1">
        <v>2</v>
      </c>
    </row>
    <row r="16263" spans="1:4" x14ac:dyDescent="0.25">
      <c r="A16263" s="454">
        <v>44399</v>
      </c>
      <c r="B16263" s="20" t="s">
        <v>8</v>
      </c>
      <c r="C16263" s="20" t="s">
        <v>1232</v>
      </c>
      <c r="D16263" s="1">
        <v>3</v>
      </c>
    </row>
    <row r="16264" spans="1:4" x14ac:dyDescent="0.25">
      <c r="A16264" s="454">
        <v>44399</v>
      </c>
      <c r="B16264" s="20" t="s">
        <v>8</v>
      </c>
      <c r="C16264" s="20" t="s">
        <v>58</v>
      </c>
      <c r="D16264" s="1">
        <v>9</v>
      </c>
    </row>
    <row r="16265" spans="1:4" x14ac:dyDescent="0.25">
      <c r="A16265" s="454">
        <v>44399</v>
      </c>
      <c r="B16265" s="20" t="s">
        <v>8</v>
      </c>
      <c r="C16265" s="20" t="s">
        <v>140</v>
      </c>
      <c r="D16265" s="1">
        <v>1</v>
      </c>
    </row>
    <row r="16266" spans="1:4" x14ac:dyDescent="0.25">
      <c r="A16266" s="454">
        <v>44399</v>
      </c>
      <c r="B16266" s="20" t="s">
        <v>8</v>
      </c>
      <c r="C16266" s="20" t="s">
        <v>203</v>
      </c>
      <c r="D16266" s="1">
        <v>2</v>
      </c>
    </row>
    <row r="16267" spans="1:4" x14ac:dyDescent="0.25">
      <c r="A16267" s="454">
        <v>44399</v>
      </c>
      <c r="B16267" s="20" t="s">
        <v>8</v>
      </c>
      <c r="C16267" s="20" t="s">
        <v>40</v>
      </c>
      <c r="D16267" s="1">
        <v>1</v>
      </c>
    </row>
    <row r="16268" spans="1:4" x14ac:dyDescent="0.25">
      <c r="A16268" s="454">
        <v>44399</v>
      </c>
      <c r="B16268" s="20" t="s">
        <v>8</v>
      </c>
      <c r="C16268" s="20" t="s">
        <v>8</v>
      </c>
      <c r="D16268" s="1">
        <v>88</v>
      </c>
    </row>
    <row r="16269" spans="1:4" x14ac:dyDescent="0.25">
      <c r="A16269" s="454">
        <v>44399</v>
      </c>
      <c r="B16269" s="20" t="s">
        <v>8</v>
      </c>
      <c r="C16269" s="20" t="s">
        <v>31</v>
      </c>
      <c r="D16269" s="1">
        <v>1</v>
      </c>
    </row>
    <row r="16270" spans="1:4" x14ac:dyDescent="0.25">
      <c r="A16270" s="454">
        <v>44399</v>
      </c>
      <c r="B16270" s="20" t="s">
        <v>8</v>
      </c>
      <c r="C16270" s="20" t="s">
        <v>1532</v>
      </c>
      <c r="D16270" s="1">
        <v>1</v>
      </c>
    </row>
    <row r="16271" spans="1:4" x14ac:dyDescent="0.25">
      <c r="A16271" s="454">
        <v>44399</v>
      </c>
      <c r="B16271" s="20" t="s">
        <v>8</v>
      </c>
      <c r="C16271" s="20" t="s">
        <v>129</v>
      </c>
      <c r="D16271" s="1">
        <v>1</v>
      </c>
    </row>
    <row r="16272" spans="1:4" x14ac:dyDescent="0.25">
      <c r="A16272" s="454">
        <v>44399</v>
      </c>
      <c r="B16272" s="20" t="s">
        <v>8</v>
      </c>
      <c r="C16272" s="20" t="s">
        <v>79</v>
      </c>
      <c r="D16272" s="1">
        <v>1</v>
      </c>
    </row>
    <row r="16273" spans="1:4" x14ac:dyDescent="0.25">
      <c r="A16273" s="454">
        <v>44399</v>
      </c>
      <c r="B16273" s="20" t="s">
        <v>8</v>
      </c>
      <c r="C16273" s="20" t="s">
        <v>110</v>
      </c>
      <c r="D16273" s="1">
        <v>2</v>
      </c>
    </row>
    <row r="16274" spans="1:4" x14ac:dyDescent="0.25">
      <c r="A16274" s="454">
        <v>44399</v>
      </c>
      <c r="B16274" s="20" t="s">
        <v>8</v>
      </c>
      <c r="C16274" s="20" t="s">
        <v>345</v>
      </c>
      <c r="D16274" s="1">
        <v>1</v>
      </c>
    </row>
    <row r="16275" spans="1:4" x14ac:dyDescent="0.25">
      <c r="A16275" s="454">
        <v>44399</v>
      </c>
      <c r="B16275" s="20" t="s">
        <v>49</v>
      </c>
      <c r="C16275" s="20" t="s">
        <v>1246</v>
      </c>
      <c r="D16275" s="1">
        <v>1</v>
      </c>
    </row>
    <row r="16276" spans="1:4" x14ac:dyDescent="0.25">
      <c r="A16276" s="454">
        <v>44399</v>
      </c>
      <c r="B16276" s="20" t="s">
        <v>49</v>
      </c>
      <c r="C16276" s="20" t="s">
        <v>49</v>
      </c>
      <c r="D16276" s="1">
        <v>9</v>
      </c>
    </row>
    <row r="16277" spans="1:4" x14ac:dyDescent="0.25">
      <c r="A16277" s="454">
        <v>44399</v>
      </c>
      <c r="B16277" s="20" t="s">
        <v>50</v>
      </c>
      <c r="C16277" s="20" t="s">
        <v>804</v>
      </c>
      <c r="D16277" s="1">
        <v>4</v>
      </c>
    </row>
    <row r="16278" spans="1:4" x14ac:dyDescent="0.25">
      <c r="A16278" s="454">
        <v>44399</v>
      </c>
      <c r="B16278" s="20" t="s">
        <v>50</v>
      </c>
      <c r="C16278" s="20" t="s">
        <v>1036</v>
      </c>
      <c r="D16278" s="1">
        <v>1</v>
      </c>
    </row>
    <row r="16279" spans="1:4" x14ac:dyDescent="0.25">
      <c r="A16279" s="454">
        <v>44399</v>
      </c>
      <c r="B16279" s="20" t="s">
        <v>50</v>
      </c>
      <c r="C16279" s="20" t="s">
        <v>1140</v>
      </c>
      <c r="D16279" s="1">
        <v>1</v>
      </c>
    </row>
    <row r="16280" spans="1:4" x14ac:dyDescent="0.25">
      <c r="A16280" s="454">
        <v>44399</v>
      </c>
      <c r="B16280" s="20" t="s">
        <v>50</v>
      </c>
      <c r="C16280" s="20" t="s">
        <v>365</v>
      </c>
      <c r="D16280" s="1">
        <v>10</v>
      </c>
    </row>
    <row r="16281" spans="1:4" x14ac:dyDescent="0.25">
      <c r="A16281" s="454">
        <v>44399</v>
      </c>
      <c r="B16281" s="20" t="s">
        <v>27</v>
      </c>
      <c r="C16281" s="20" t="s">
        <v>139</v>
      </c>
      <c r="D16281" s="1">
        <v>2</v>
      </c>
    </row>
    <row r="16282" spans="1:4" x14ac:dyDescent="0.25">
      <c r="A16282" s="454">
        <v>44399</v>
      </c>
      <c r="B16282" s="20" t="s">
        <v>27</v>
      </c>
      <c r="C16282" s="20" t="s">
        <v>233</v>
      </c>
      <c r="D16282" s="1">
        <v>3</v>
      </c>
    </row>
    <row r="16283" spans="1:4" x14ac:dyDescent="0.25">
      <c r="A16283" s="454">
        <v>44399</v>
      </c>
      <c r="B16283" s="20" t="s">
        <v>27</v>
      </c>
      <c r="C16283" s="20" t="s">
        <v>1254</v>
      </c>
      <c r="D16283" s="1">
        <v>2</v>
      </c>
    </row>
    <row r="16284" spans="1:4" x14ac:dyDescent="0.25">
      <c r="A16284" s="454">
        <v>44399</v>
      </c>
      <c r="B16284" s="20" t="s">
        <v>27</v>
      </c>
      <c r="C16284" s="20" t="s">
        <v>43</v>
      </c>
      <c r="D16284" s="1">
        <v>33</v>
      </c>
    </row>
    <row r="16285" spans="1:4" x14ac:dyDescent="0.25">
      <c r="A16285" s="454">
        <v>44399</v>
      </c>
      <c r="B16285" s="20" t="s">
        <v>51</v>
      </c>
      <c r="C16285" s="20" t="s">
        <v>51</v>
      </c>
      <c r="D16285" s="1">
        <v>16</v>
      </c>
    </row>
    <row r="16286" spans="1:4" x14ac:dyDescent="0.25">
      <c r="A16286" s="454">
        <v>44399</v>
      </c>
      <c r="B16286" s="20" t="s">
        <v>10</v>
      </c>
      <c r="C16286" s="20" t="s">
        <v>340</v>
      </c>
      <c r="D16286" s="1">
        <v>6</v>
      </c>
    </row>
    <row r="16287" spans="1:4" x14ac:dyDescent="0.25">
      <c r="A16287" s="454">
        <v>44399</v>
      </c>
      <c r="B16287" s="20" t="s">
        <v>10</v>
      </c>
      <c r="C16287" s="20" t="s">
        <v>10</v>
      </c>
      <c r="D16287" s="1">
        <v>13</v>
      </c>
    </row>
    <row r="16288" spans="1:4" x14ac:dyDescent="0.25">
      <c r="A16288" s="454">
        <v>44400</v>
      </c>
      <c r="B16288" s="20" t="s">
        <v>14</v>
      </c>
      <c r="C16288" s="20" t="s">
        <v>14</v>
      </c>
      <c r="D16288" s="1">
        <v>16</v>
      </c>
    </row>
    <row r="16289" spans="1:4" x14ac:dyDescent="0.25">
      <c r="A16289" s="454">
        <v>44400</v>
      </c>
      <c r="B16289" s="20" t="s">
        <v>14</v>
      </c>
      <c r="C16289" s="20" t="s">
        <v>16</v>
      </c>
      <c r="D16289" s="1">
        <v>9</v>
      </c>
    </row>
    <row r="16290" spans="1:4" x14ac:dyDescent="0.25">
      <c r="A16290" s="454">
        <v>44400</v>
      </c>
      <c r="B16290" s="20" t="s">
        <v>14</v>
      </c>
      <c r="C16290" s="20" t="s">
        <v>794</v>
      </c>
      <c r="D16290" s="1">
        <v>3</v>
      </c>
    </row>
    <row r="16291" spans="1:4" x14ac:dyDescent="0.25">
      <c r="A16291" s="454">
        <v>44400</v>
      </c>
      <c r="B16291" s="20" t="s">
        <v>14</v>
      </c>
      <c r="C16291" s="20" t="s">
        <v>84</v>
      </c>
      <c r="D16291" s="1">
        <v>8</v>
      </c>
    </row>
    <row r="16292" spans="1:4" x14ac:dyDescent="0.25">
      <c r="A16292" s="454">
        <v>44400</v>
      </c>
      <c r="B16292" s="20" t="s">
        <v>20</v>
      </c>
      <c r="C16292" s="20" t="s">
        <v>20</v>
      </c>
      <c r="D16292" s="1">
        <v>23</v>
      </c>
    </row>
    <row r="16293" spans="1:4" x14ac:dyDescent="0.25">
      <c r="A16293" s="454">
        <v>44400</v>
      </c>
      <c r="B16293" s="20" t="s">
        <v>13</v>
      </c>
      <c r="C16293" s="20" t="s">
        <v>93</v>
      </c>
      <c r="D16293" s="1">
        <v>2</v>
      </c>
    </row>
    <row r="16294" spans="1:4" x14ac:dyDescent="0.25">
      <c r="A16294" s="454">
        <v>44400</v>
      </c>
      <c r="B16294" s="20" t="s">
        <v>13</v>
      </c>
      <c r="C16294" s="20" t="s">
        <v>1157</v>
      </c>
      <c r="D16294" s="1">
        <v>1</v>
      </c>
    </row>
    <row r="16295" spans="1:4" x14ac:dyDescent="0.25">
      <c r="A16295" s="454">
        <v>44400</v>
      </c>
      <c r="B16295" s="20" t="s">
        <v>13</v>
      </c>
      <c r="C16295" s="20" t="s">
        <v>1162</v>
      </c>
      <c r="D16295" s="1">
        <v>1</v>
      </c>
    </row>
    <row r="16296" spans="1:4" x14ac:dyDescent="0.25">
      <c r="A16296" s="454">
        <v>44400</v>
      </c>
      <c r="B16296" s="20" t="s">
        <v>13</v>
      </c>
      <c r="C16296" s="20" t="s">
        <v>13</v>
      </c>
      <c r="D16296" s="1">
        <v>9</v>
      </c>
    </row>
    <row r="16297" spans="1:4" x14ac:dyDescent="0.25">
      <c r="A16297" s="454">
        <v>44400</v>
      </c>
      <c r="B16297" s="20" t="s">
        <v>13</v>
      </c>
      <c r="C16297" s="20" t="s">
        <v>1167</v>
      </c>
      <c r="D16297" s="1">
        <v>6</v>
      </c>
    </row>
    <row r="16298" spans="1:4" x14ac:dyDescent="0.25">
      <c r="A16298" s="454">
        <v>44400</v>
      </c>
      <c r="B16298" s="20" t="s">
        <v>24</v>
      </c>
      <c r="C16298" s="20" t="s">
        <v>23</v>
      </c>
      <c r="D16298" s="1">
        <v>20</v>
      </c>
    </row>
    <row r="16299" spans="1:4" x14ac:dyDescent="0.25">
      <c r="A16299" s="454">
        <v>44400</v>
      </c>
      <c r="B16299" s="20" t="s">
        <v>24</v>
      </c>
      <c r="C16299" s="20" t="s">
        <v>1323</v>
      </c>
      <c r="D16299" s="1">
        <v>1</v>
      </c>
    </row>
    <row r="16300" spans="1:4" x14ac:dyDescent="0.25">
      <c r="A16300" s="454">
        <v>44400</v>
      </c>
      <c r="B16300" s="20" t="s">
        <v>24</v>
      </c>
      <c r="C16300" s="20" t="s">
        <v>1324</v>
      </c>
      <c r="D16300" s="1">
        <v>1</v>
      </c>
    </row>
    <row r="16301" spans="1:4" x14ac:dyDescent="0.25">
      <c r="A16301" s="454">
        <v>44400</v>
      </c>
      <c r="B16301" s="20" t="s">
        <v>24</v>
      </c>
      <c r="C16301" s="20" t="s">
        <v>24</v>
      </c>
      <c r="D16301" s="1">
        <v>7</v>
      </c>
    </row>
    <row r="16302" spans="1:4" x14ac:dyDescent="0.25">
      <c r="A16302" s="454">
        <v>44400</v>
      </c>
      <c r="B16302" s="20" t="s">
        <v>24</v>
      </c>
      <c r="C16302" s="20" t="s">
        <v>36</v>
      </c>
      <c r="D16302" s="1">
        <v>2</v>
      </c>
    </row>
    <row r="16303" spans="1:4" x14ac:dyDescent="0.25">
      <c r="A16303" s="454">
        <v>44400</v>
      </c>
      <c r="B16303" s="20" t="s">
        <v>47</v>
      </c>
      <c r="C16303" s="20" t="s">
        <v>1033</v>
      </c>
      <c r="D16303" s="1">
        <v>1</v>
      </c>
    </row>
    <row r="16304" spans="1:4" x14ac:dyDescent="0.25">
      <c r="A16304" s="454">
        <v>44400</v>
      </c>
      <c r="B16304" s="20" t="s">
        <v>47</v>
      </c>
      <c r="C16304" s="20" t="s">
        <v>47</v>
      </c>
      <c r="D16304" s="1">
        <v>10</v>
      </c>
    </row>
    <row r="16305" spans="1:4" x14ac:dyDescent="0.25">
      <c r="A16305" s="454">
        <v>44400</v>
      </c>
      <c r="B16305" s="20" t="s">
        <v>48</v>
      </c>
      <c r="C16305" s="20" t="s">
        <v>1380</v>
      </c>
      <c r="D16305" s="1">
        <v>12</v>
      </c>
    </row>
    <row r="16306" spans="1:4" x14ac:dyDescent="0.25">
      <c r="A16306" s="454">
        <v>44400</v>
      </c>
      <c r="B16306" s="20" t="s">
        <v>7</v>
      </c>
      <c r="C16306" s="20" t="s">
        <v>1191</v>
      </c>
      <c r="D16306" s="1">
        <v>15</v>
      </c>
    </row>
    <row r="16307" spans="1:4" x14ac:dyDescent="0.25">
      <c r="A16307" s="454">
        <v>44400</v>
      </c>
      <c r="B16307" s="20" t="s">
        <v>7</v>
      </c>
      <c r="C16307" s="20" t="s">
        <v>7</v>
      </c>
      <c r="D16307" s="1">
        <v>37</v>
      </c>
    </row>
    <row r="16308" spans="1:4" x14ac:dyDescent="0.25">
      <c r="A16308" s="454">
        <v>44400</v>
      </c>
      <c r="B16308" s="20" t="s">
        <v>9</v>
      </c>
      <c r="C16308" s="20" t="s">
        <v>1193</v>
      </c>
      <c r="D16308" s="1">
        <v>1</v>
      </c>
    </row>
    <row r="16309" spans="1:4" x14ac:dyDescent="0.25">
      <c r="A16309" s="454">
        <v>44400</v>
      </c>
      <c r="B16309" s="20" t="s">
        <v>9</v>
      </c>
      <c r="C16309" s="20" t="s">
        <v>362</v>
      </c>
      <c r="D16309" s="1">
        <v>2</v>
      </c>
    </row>
    <row r="16310" spans="1:4" x14ac:dyDescent="0.25">
      <c r="A16310" s="454">
        <v>44400</v>
      </c>
      <c r="B16310" s="20" t="s">
        <v>9</v>
      </c>
      <c r="C16310" s="20" t="s">
        <v>9</v>
      </c>
      <c r="D16310" s="1">
        <v>94</v>
      </c>
    </row>
    <row r="16311" spans="1:4" x14ac:dyDescent="0.25">
      <c r="A16311" s="454">
        <v>44400</v>
      </c>
      <c r="B16311" s="20" t="s">
        <v>9</v>
      </c>
      <c r="C16311" s="20" t="s">
        <v>17</v>
      </c>
      <c r="D16311" s="1">
        <v>2</v>
      </c>
    </row>
    <row r="16312" spans="1:4" x14ac:dyDescent="0.25">
      <c r="A16312" s="454">
        <v>44400</v>
      </c>
      <c r="B16312" s="20" t="s">
        <v>9</v>
      </c>
      <c r="C16312" s="20" t="s">
        <v>1202</v>
      </c>
      <c r="D16312" s="1">
        <v>2</v>
      </c>
    </row>
    <row r="16313" spans="1:4" x14ac:dyDescent="0.25">
      <c r="A16313" s="454">
        <v>44400</v>
      </c>
      <c r="B16313" s="20" t="s">
        <v>9</v>
      </c>
      <c r="C16313" s="20" t="s">
        <v>143</v>
      </c>
      <c r="D16313" s="1">
        <v>6</v>
      </c>
    </row>
    <row r="16314" spans="1:4" x14ac:dyDescent="0.25">
      <c r="A16314" s="454">
        <v>44400</v>
      </c>
      <c r="B16314" s="20" t="s">
        <v>15</v>
      </c>
      <c r="C16314" s="20" t="s">
        <v>941</v>
      </c>
      <c r="D16314" s="1">
        <v>1</v>
      </c>
    </row>
    <row r="16315" spans="1:4" x14ac:dyDescent="0.25">
      <c r="A16315" s="454">
        <v>44400</v>
      </c>
      <c r="B16315" s="20" t="s">
        <v>15</v>
      </c>
      <c r="C16315" s="20" t="s">
        <v>1139</v>
      </c>
      <c r="D16315" s="1">
        <v>7</v>
      </c>
    </row>
    <row r="16316" spans="1:4" x14ac:dyDescent="0.25">
      <c r="A16316" s="454">
        <v>44400</v>
      </c>
      <c r="B16316" s="20" t="s">
        <v>15</v>
      </c>
      <c r="C16316" s="20" t="s">
        <v>283</v>
      </c>
      <c r="D16316" s="1">
        <v>4</v>
      </c>
    </row>
    <row r="16317" spans="1:4" x14ac:dyDescent="0.25">
      <c r="A16317" s="454">
        <v>44400</v>
      </c>
      <c r="B16317" s="20" t="s">
        <v>11</v>
      </c>
      <c r="C16317" s="20" t="s">
        <v>333</v>
      </c>
      <c r="D16317" s="1">
        <v>3</v>
      </c>
    </row>
    <row r="16318" spans="1:4" x14ac:dyDescent="0.25">
      <c r="A16318" s="454">
        <v>44400</v>
      </c>
      <c r="B16318" s="20" t="s">
        <v>11</v>
      </c>
      <c r="C16318" s="20" t="s">
        <v>11</v>
      </c>
      <c r="D16318" s="1">
        <v>5</v>
      </c>
    </row>
    <row r="16319" spans="1:4" x14ac:dyDescent="0.25">
      <c r="A16319" s="454">
        <v>44400</v>
      </c>
      <c r="B16319" s="20" t="s">
        <v>11</v>
      </c>
      <c r="C16319" s="20" t="s">
        <v>840</v>
      </c>
      <c r="D16319" s="1">
        <v>1</v>
      </c>
    </row>
    <row r="16320" spans="1:4" x14ac:dyDescent="0.25">
      <c r="A16320" s="454">
        <v>44400</v>
      </c>
      <c r="B16320" s="20" t="s">
        <v>11</v>
      </c>
      <c r="C16320" s="20" t="s">
        <v>133</v>
      </c>
      <c r="D16320" s="1">
        <v>2</v>
      </c>
    </row>
    <row r="16321" spans="1:4" x14ac:dyDescent="0.25">
      <c r="A16321" s="454">
        <v>44400</v>
      </c>
      <c r="B16321" s="20" t="s">
        <v>11</v>
      </c>
      <c r="C16321" s="20" t="s">
        <v>1024</v>
      </c>
      <c r="D16321" s="1">
        <v>1</v>
      </c>
    </row>
    <row r="16322" spans="1:4" x14ac:dyDescent="0.25">
      <c r="A16322" s="454">
        <v>44400</v>
      </c>
      <c r="B16322" s="20" t="s">
        <v>12</v>
      </c>
      <c r="C16322" s="20" t="s">
        <v>73</v>
      </c>
      <c r="D16322" s="1">
        <v>1</v>
      </c>
    </row>
    <row r="16323" spans="1:4" x14ac:dyDescent="0.25">
      <c r="A16323" s="454">
        <v>44400</v>
      </c>
      <c r="B16323" s="20" t="s">
        <v>12</v>
      </c>
      <c r="C16323" s="20" t="s">
        <v>1224</v>
      </c>
      <c r="D16323" s="1">
        <v>3</v>
      </c>
    </row>
    <row r="16324" spans="1:4" x14ac:dyDescent="0.25">
      <c r="A16324" s="454">
        <v>44400</v>
      </c>
      <c r="B16324" s="20" t="s">
        <v>12</v>
      </c>
      <c r="C16324" s="20" t="s">
        <v>12</v>
      </c>
      <c r="D16324" s="1">
        <v>7</v>
      </c>
    </row>
    <row r="16325" spans="1:4" x14ac:dyDescent="0.25">
      <c r="A16325" s="454">
        <v>44400</v>
      </c>
      <c r="B16325" s="20" t="s">
        <v>8</v>
      </c>
      <c r="C16325" s="20" t="s">
        <v>1232</v>
      </c>
      <c r="D16325" s="1">
        <v>2</v>
      </c>
    </row>
    <row r="16326" spans="1:4" x14ac:dyDescent="0.25">
      <c r="A16326" s="454">
        <v>44400</v>
      </c>
      <c r="B16326" s="20" t="s">
        <v>8</v>
      </c>
      <c r="C16326" s="20" t="s">
        <v>58</v>
      </c>
      <c r="D16326" s="1">
        <v>6</v>
      </c>
    </row>
    <row r="16327" spans="1:4" x14ac:dyDescent="0.25">
      <c r="A16327" s="454">
        <v>44400</v>
      </c>
      <c r="B16327" s="20" t="s">
        <v>8</v>
      </c>
      <c r="C16327" s="20" t="s">
        <v>140</v>
      </c>
      <c r="D16327" s="1">
        <v>5</v>
      </c>
    </row>
    <row r="16328" spans="1:4" x14ac:dyDescent="0.25">
      <c r="A16328" s="454">
        <v>44400</v>
      </c>
      <c r="B16328" s="20" t="s">
        <v>8</v>
      </c>
      <c r="C16328" s="20" t="s">
        <v>8</v>
      </c>
      <c r="D16328" s="1">
        <v>137</v>
      </c>
    </row>
    <row r="16329" spans="1:4" x14ac:dyDescent="0.25">
      <c r="A16329" s="454">
        <v>44400</v>
      </c>
      <c r="B16329" s="20" t="s">
        <v>8</v>
      </c>
      <c r="C16329" s="20" t="s">
        <v>31</v>
      </c>
      <c r="D16329" s="1">
        <v>16</v>
      </c>
    </row>
    <row r="16330" spans="1:4" x14ac:dyDescent="0.25">
      <c r="A16330" s="454">
        <v>44400</v>
      </c>
      <c r="B16330" s="20" t="s">
        <v>8</v>
      </c>
      <c r="C16330" s="20" t="s">
        <v>129</v>
      </c>
      <c r="D16330" s="1">
        <v>1</v>
      </c>
    </row>
    <row r="16331" spans="1:4" x14ac:dyDescent="0.25">
      <c r="A16331" s="454">
        <v>44400</v>
      </c>
      <c r="B16331" s="20" t="s">
        <v>8</v>
      </c>
      <c r="C16331" s="20" t="s">
        <v>110</v>
      </c>
      <c r="D16331" s="1">
        <v>1</v>
      </c>
    </row>
    <row r="16332" spans="1:4" x14ac:dyDescent="0.25">
      <c r="A16332" s="454">
        <v>44400</v>
      </c>
      <c r="B16332" s="20" t="s">
        <v>49</v>
      </c>
      <c r="C16332" s="20" t="s">
        <v>49</v>
      </c>
      <c r="D16332" s="1">
        <v>1</v>
      </c>
    </row>
    <row r="16333" spans="1:4" x14ac:dyDescent="0.25">
      <c r="A16333" s="454">
        <v>44400</v>
      </c>
      <c r="B16333" s="20" t="s">
        <v>50</v>
      </c>
      <c r="C16333" s="20" t="s">
        <v>1036</v>
      </c>
      <c r="D16333" s="1">
        <v>1</v>
      </c>
    </row>
    <row r="16334" spans="1:4" x14ac:dyDescent="0.25">
      <c r="A16334" s="454">
        <v>44400</v>
      </c>
      <c r="B16334" s="20" t="s">
        <v>50</v>
      </c>
      <c r="C16334" s="20" t="s">
        <v>1250</v>
      </c>
      <c r="D16334" s="1">
        <v>3</v>
      </c>
    </row>
    <row r="16335" spans="1:4" x14ac:dyDescent="0.25">
      <c r="A16335" s="454">
        <v>44400</v>
      </c>
      <c r="B16335" s="20" t="s">
        <v>50</v>
      </c>
      <c r="C16335" s="20" t="s">
        <v>1140</v>
      </c>
      <c r="D16335" s="1">
        <v>14</v>
      </c>
    </row>
    <row r="16336" spans="1:4" x14ac:dyDescent="0.25">
      <c r="A16336" s="454">
        <v>44400</v>
      </c>
      <c r="B16336" s="20" t="s">
        <v>50</v>
      </c>
      <c r="C16336" s="20" t="s">
        <v>365</v>
      </c>
      <c r="D16336" s="1">
        <v>13</v>
      </c>
    </row>
    <row r="16337" spans="1:4" x14ac:dyDescent="0.25">
      <c r="A16337" s="454">
        <v>44400</v>
      </c>
      <c r="B16337" s="20" t="s">
        <v>27</v>
      </c>
      <c r="C16337" s="20" t="s">
        <v>1252</v>
      </c>
      <c r="D16337" s="1">
        <v>1</v>
      </c>
    </row>
    <row r="16338" spans="1:4" x14ac:dyDescent="0.25">
      <c r="A16338" s="454">
        <v>44400</v>
      </c>
      <c r="B16338" s="20" t="s">
        <v>27</v>
      </c>
      <c r="C16338" s="20" t="s">
        <v>139</v>
      </c>
      <c r="D16338" s="1">
        <v>6</v>
      </c>
    </row>
    <row r="16339" spans="1:4" x14ac:dyDescent="0.25">
      <c r="A16339" s="454">
        <v>44400</v>
      </c>
      <c r="B16339" s="20" t="s">
        <v>27</v>
      </c>
      <c r="C16339" s="20" t="s">
        <v>233</v>
      </c>
      <c r="D16339" s="1">
        <v>1</v>
      </c>
    </row>
    <row r="16340" spans="1:4" x14ac:dyDescent="0.25">
      <c r="A16340" s="454">
        <v>44400</v>
      </c>
      <c r="B16340" s="20" t="s">
        <v>27</v>
      </c>
      <c r="C16340" s="20" t="s">
        <v>1254</v>
      </c>
      <c r="D16340" s="1">
        <v>1</v>
      </c>
    </row>
    <row r="16341" spans="1:4" x14ac:dyDescent="0.25">
      <c r="A16341" s="454">
        <v>44400</v>
      </c>
      <c r="B16341" s="20" t="s">
        <v>27</v>
      </c>
      <c r="C16341" s="20" t="s">
        <v>43</v>
      </c>
      <c r="D16341" s="1">
        <v>28</v>
      </c>
    </row>
    <row r="16342" spans="1:4" x14ac:dyDescent="0.25">
      <c r="A16342" s="454">
        <v>44400</v>
      </c>
      <c r="B16342" s="20" t="s">
        <v>27</v>
      </c>
      <c r="C16342" s="20" t="s">
        <v>921</v>
      </c>
      <c r="D16342" s="1">
        <v>1</v>
      </c>
    </row>
    <row r="16343" spans="1:4" x14ac:dyDescent="0.25">
      <c r="A16343" s="454">
        <v>44400</v>
      </c>
      <c r="B16343" s="20" t="s">
        <v>27</v>
      </c>
      <c r="C16343" s="20" t="s">
        <v>1023</v>
      </c>
      <c r="D16343" s="1">
        <v>1</v>
      </c>
    </row>
    <row r="16344" spans="1:4" x14ac:dyDescent="0.25">
      <c r="A16344" s="454">
        <v>44400</v>
      </c>
      <c r="B16344" s="20" t="s">
        <v>27</v>
      </c>
      <c r="C16344" s="20" t="s">
        <v>619</v>
      </c>
      <c r="D16344" s="1">
        <v>3</v>
      </c>
    </row>
    <row r="16345" spans="1:4" x14ac:dyDescent="0.25">
      <c r="A16345" s="454">
        <v>44400</v>
      </c>
      <c r="B16345" s="20" t="s">
        <v>27</v>
      </c>
      <c r="C16345" s="20" t="s">
        <v>707</v>
      </c>
      <c r="D16345" s="1">
        <v>1</v>
      </c>
    </row>
    <row r="16346" spans="1:4" x14ac:dyDescent="0.25">
      <c r="A16346" s="454">
        <v>44400</v>
      </c>
      <c r="B16346" s="20" t="s">
        <v>51</v>
      </c>
      <c r="C16346" s="20" t="s">
        <v>51</v>
      </c>
      <c r="D16346" s="1">
        <v>19</v>
      </c>
    </row>
    <row r="16347" spans="1:4" x14ac:dyDescent="0.25">
      <c r="A16347" s="454">
        <v>44400</v>
      </c>
      <c r="B16347" s="20" t="s">
        <v>10</v>
      </c>
      <c r="C16347" s="20" t="s">
        <v>340</v>
      </c>
      <c r="D16347" s="1">
        <v>1</v>
      </c>
    </row>
    <row r="16348" spans="1:4" x14ac:dyDescent="0.25">
      <c r="A16348" s="454">
        <v>44400</v>
      </c>
      <c r="B16348" s="20" t="s">
        <v>10</v>
      </c>
      <c r="C16348" s="20" t="s">
        <v>10</v>
      </c>
      <c r="D16348" s="1">
        <v>3</v>
      </c>
    </row>
    <row r="16349" spans="1:4" x14ac:dyDescent="0.25">
      <c r="A16349" s="454">
        <v>44401</v>
      </c>
      <c r="B16349" s="20" t="s">
        <v>14</v>
      </c>
      <c r="C16349" s="20" t="s">
        <v>14</v>
      </c>
      <c r="D16349" s="1">
        <v>22</v>
      </c>
    </row>
    <row r="16350" spans="1:4" x14ac:dyDescent="0.25">
      <c r="A16350" s="454">
        <v>44401</v>
      </c>
      <c r="B16350" s="20" t="s">
        <v>14</v>
      </c>
      <c r="C16350" s="20" t="s">
        <v>16</v>
      </c>
      <c r="D16350" s="1">
        <v>8</v>
      </c>
    </row>
    <row r="16351" spans="1:4" x14ac:dyDescent="0.25">
      <c r="A16351" s="454">
        <v>44401</v>
      </c>
      <c r="B16351" s="20" t="s">
        <v>14</v>
      </c>
      <c r="C16351" s="20" t="s">
        <v>84</v>
      </c>
      <c r="D16351" s="1">
        <v>5</v>
      </c>
    </row>
    <row r="16352" spans="1:4" x14ac:dyDescent="0.25">
      <c r="A16352" s="454">
        <v>44401</v>
      </c>
      <c r="B16352" s="20" t="s">
        <v>20</v>
      </c>
      <c r="C16352" s="20" t="s">
        <v>20</v>
      </c>
      <c r="D16352" s="1">
        <v>57</v>
      </c>
    </row>
    <row r="16353" spans="1:4" x14ac:dyDescent="0.25">
      <c r="A16353" s="454">
        <v>44401</v>
      </c>
      <c r="B16353" s="20" t="s">
        <v>20</v>
      </c>
      <c r="C16353" s="20" t="s">
        <v>1154</v>
      </c>
      <c r="D16353" s="1">
        <v>1</v>
      </c>
    </row>
    <row r="16354" spans="1:4" x14ac:dyDescent="0.25">
      <c r="A16354" s="454">
        <v>44401</v>
      </c>
      <c r="B16354" s="20" t="s">
        <v>20</v>
      </c>
      <c r="C16354" s="20" t="s">
        <v>909</v>
      </c>
      <c r="D16354" s="1">
        <v>2</v>
      </c>
    </row>
    <row r="16355" spans="1:4" x14ac:dyDescent="0.25">
      <c r="A16355" s="454">
        <v>44401</v>
      </c>
      <c r="B16355" s="20" t="s">
        <v>20</v>
      </c>
      <c r="C16355" s="20" t="s">
        <v>363</v>
      </c>
      <c r="D16355" s="1">
        <v>1</v>
      </c>
    </row>
    <row r="16356" spans="1:4" x14ac:dyDescent="0.25">
      <c r="A16356" s="454">
        <v>44401</v>
      </c>
      <c r="B16356" s="20" t="s">
        <v>20</v>
      </c>
      <c r="C16356" s="20" t="s">
        <v>648</v>
      </c>
      <c r="D16356" s="1">
        <v>2</v>
      </c>
    </row>
    <row r="16357" spans="1:4" x14ac:dyDescent="0.25">
      <c r="A16357" s="454">
        <v>44401</v>
      </c>
      <c r="B16357" s="20" t="s">
        <v>20</v>
      </c>
      <c r="C16357" s="20" t="s">
        <v>709</v>
      </c>
      <c r="D16357" s="1">
        <v>1</v>
      </c>
    </row>
    <row r="16358" spans="1:4" x14ac:dyDescent="0.25">
      <c r="A16358" s="454">
        <v>44401</v>
      </c>
      <c r="B16358" s="20" t="s">
        <v>13</v>
      </c>
      <c r="C16358" s="20" t="s">
        <v>93</v>
      </c>
      <c r="D16358" s="1">
        <v>9</v>
      </c>
    </row>
    <row r="16359" spans="1:4" x14ac:dyDescent="0.25">
      <c r="A16359" s="454">
        <v>44401</v>
      </c>
      <c r="B16359" s="20" t="s">
        <v>13</v>
      </c>
      <c r="C16359" s="20" t="s">
        <v>1160</v>
      </c>
      <c r="D16359" s="1">
        <v>2</v>
      </c>
    </row>
    <row r="16360" spans="1:4" x14ac:dyDescent="0.25">
      <c r="A16360" s="454">
        <v>44401</v>
      </c>
      <c r="B16360" s="20" t="s">
        <v>13</v>
      </c>
      <c r="C16360" s="20" t="s">
        <v>1161</v>
      </c>
      <c r="D16360" s="1">
        <v>1</v>
      </c>
    </row>
    <row r="16361" spans="1:4" x14ac:dyDescent="0.25">
      <c r="A16361" s="454">
        <v>44401</v>
      </c>
      <c r="B16361" s="20" t="s">
        <v>13</v>
      </c>
      <c r="C16361" s="20" t="s">
        <v>1162</v>
      </c>
      <c r="D16361" s="1">
        <v>1</v>
      </c>
    </row>
    <row r="16362" spans="1:4" x14ac:dyDescent="0.25">
      <c r="A16362" s="454">
        <v>44401</v>
      </c>
      <c r="B16362" s="20" t="s">
        <v>13</v>
      </c>
      <c r="C16362" s="20" t="s">
        <v>13</v>
      </c>
      <c r="D16362" s="1">
        <v>14</v>
      </c>
    </row>
    <row r="16363" spans="1:4" x14ac:dyDescent="0.25">
      <c r="A16363" s="454">
        <v>44401</v>
      </c>
      <c r="B16363" s="20" t="s">
        <v>13</v>
      </c>
      <c r="C16363" s="20" t="s">
        <v>1167</v>
      </c>
      <c r="D16363" s="1">
        <v>5</v>
      </c>
    </row>
    <row r="16364" spans="1:4" x14ac:dyDescent="0.25">
      <c r="A16364" s="454">
        <v>44401</v>
      </c>
      <c r="B16364" s="20" t="s">
        <v>24</v>
      </c>
      <c r="C16364" s="20" t="s">
        <v>23</v>
      </c>
      <c r="D16364" s="1">
        <v>27</v>
      </c>
    </row>
    <row r="16365" spans="1:4" x14ac:dyDescent="0.25">
      <c r="A16365" s="454">
        <v>44401</v>
      </c>
      <c r="B16365" s="20" t="s">
        <v>24</v>
      </c>
      <c r="C16365" s="20" t="s">
        <v>24</v>
      </c>
      <c r="D16365" s="1">
        <v>5</v>
      </c>
    </row>
    <row r="16366" spans="1:4" x14ac:dyDescent="0.25">
      <c r="A16366" s="454">
        <v>44401</v>
      </c>
      <c r="B16366" s="20" t="s">
        <v>24</v>
      </c>
      <c r="C16366" s="20" t="s">
        <v>1182</v>
      </c>
      <c r="D16366" s="1">
        <v>3</v>
      </c>
    </row>
    <row r="16367" spans="1:4" x14ac:dyDescent="0.25">
      <c r="A16367" s="454">
        <v>44401</v>
      </c>
      <c r="B16367" s="20" t="s">
        <v>24</v>
      </c>
      <c r="C16367" s="20" t="s">
        <v>37</v>
      </c>
      <c r="D16367" s="1">
        <v>1</v>
      </c>
    </row>
    <row r="16368" spans="1:4" x14ac:dyDescent="0.25">
      <c r="A16368" s="454">
        <v>44401</v>
      </c>
      <c r="B16368" s="20" t="s">
        <v>24</v>
      </c>
      <c r="C16368" s="20" t="s">
        <v>36</v>
      </c>
      <c r="D16368" s="1">
        <v>1</v>
      </c>
    </row>
    <row r="16369" spans="1:4" x14ac:dyDescent="0.25">
      <c r="A16369" s="454">
        <v>44401</v>
      </c>
      <c r="B16369" s="20" t="s">
        <v>47</v>
      </c>
      <c r="C16369" s="20" t="s">
        <v>1033</v>
      </c>
      <c r="D16369" s="1">
        <v>1</v>
      </c>
    </row>
    <row r="16370" spans="1:4" x14ac:dyDescent="0.25">
      <c r="A16370" s="454">
        <v>44401</v>
      </c>
      <c r="B16370" s="20" t="s">
        <v>47</v>
      </c>
      <c r="C16370" s="20" t="s">
        <v>47</v>
      </c>
      <c r="D16370" s="1">
        <v>7</v>
      </c>
    </row>
    <row r="16371" spans="1:4" x14ac:dyDescent="0.25">
      <c r="A16371" s="454">
        <v>44401</v>
      </c>
      <c r="B16371" s="20" t="s">
        <v>48</v>
      </c>
      <c r="C16371" s="20" t="s">
        <v>1380</v>
      </c>
      <c r="D16371" s="1">
        <v>4</v>
      </c>
    </row>
    <row r="16372" spans="1:4" x14ac:dyDescent="0.25">
      <c r="A16372" s="454">
        <v>44401</v>
      </c>
      <c r="B16372" s="20" t="s">
        <v>7</v>
      </c>
      <c r="C16372" s="20" t="s">
        <v>1191</v>
      </c>
      <c r="D16372" s="1">
        <v>7</v>
      </c>
    </row>
    <row r="16373" spans="1:4" x14ac:dyDescent="0.25">
      <c r="A16373" s="454">
        <v>44401</v>
      </c>
      <c r="B16373" s="20" t="s">
        <v>7</v>
      </c>
      <c r="C16373" s="20" t="s">
        <v>7</v>
      </c>
      <c r="D16373" s="1">
        <v>20</v>
      </c>
    </row>
    <row r="16374" spans="1:4" x14ac:dyDescent="0.25">
      <c r="A16374" s="454">
        <v>44401</v>
      </c>
      <c r="B16374" s="20" t="s">
        <v>9</v>
      </c>
      <c r="C16374" s="20" t="s">
        <v>1414</v>
      </c>
      <c r="D16374" s="1">
        <v>1</v>
      </c>
    </row>
    <row r="16375" spans="1:4" x14ac:dyDescent="0.25">
      <c r="A16375" s="454">
        <v>44401</v>
      </c>
      <c r="B16375" s="20" t="s">
        <v>9</v>
      </c>
      <c r="C16375" s="20" t="s">
        <v>1196</v>
      </c>
      <c r="D16375" s="1">
        <v>3</v>
      </c>
    </row>
    <row r="16376" spans="1:4" x14ac:dyDescent="0.25">
      <c r="A16376" s="454">
        <v>44401</v>
      </c>
      <c r="B16376" s="20" t="s">
        <v>9</v>
      </c>
      <c r="C16376" s="20" t="s">
        <v>9</v>
      </c>
      <c r="D16376" s="1">
        <v>65</v>
      </c>
    </row>
    <row r="16377" spans="1:4" x14ac:dyDescent="0.25">
      <c r="A16377" s="454">
        <v>44401</v>
      </c>
      <c r="B16377" s="20" t="s">
        <v>9</v>
      </c>
      <c r="C16377" s="20" t="s">
        <v>17</v>
      </c>
      <c r="D16377" s="1">
        <v>7</v>
      </c>
    </row>
    <row r="16378" spans="1:4" x14ac:dyDescent="0.25">
      <c r="A16378" s="454">
        <v>44401</v>
      </c>
      <c r="B16378" s="20" t="s">
        <v>9</v>
      </c>
      <c r="C16378" s="20" t="s">
        <v>1202</v>
      </c>
      <c r="D16378" s="1">
        <v>1</v>
      </c>
    </row>
    <row r="16379" spans="1:4" x14ac:dyDescent="0.25">
      <c r="A16379" s="454">
        <v>44401</v>
      </c>
      <c r="B16379" s="20" t="s">
        <v>9</v>
      </c>
      <c r="C16379" s="20" t="s">
        <v>143</v>
      </c>
      <c r="D16379" s="1">
        <v>5</v>
      </c>
    </row>
    <row r="16380" spans="1:4" x14ac:dyDescent="0.25">
      <c r="A16380" s="454">
        <v>44401</v>
      </c>
      <c r="B16380" s="20" t="s">
        <v>15</v>
      </c>
      <c r="C16380" s="20" t="s">
        <v>107</v>
      </c>
      <c r="D16380" s="1">
        <v>4</v>
      </c>
    </row>
    <row r="16381" spans="1:4" x14ac:dyDescent="0.25">
      <c r="A16381" s="454">
        <v>44401</v>
      </c>
      <c r="B16381" s="20" t="s">
        <v>15</v>
      </c>
      <c r="C16381" s="20" t="s">
        <v>1139</v>
      </c>
      <c r="D16381" s="1">
        <v>1</v>
      </c>
    </row>
    <row r="16382" spans="1:4" x14ac:dyDescent="0.25">
      <c r="A16382" s="454">
        <v>44401</v>
      </c>
      <c r="B16382" s="20" t="s">
        <v>15</v>
      </c>
      <c r="C16382" s="20" t="s">
        <v>1008</v>
      </c>
      <c r="D16382" s="1">
        <v>1</v>
      </c>
    </row>
    <row r="16383" spans="1:4" x14ac:dyDescent="0.25">
      <c r="A16383" s="454">
        <v>44401</v>
      </c>
      <c r="B16383" s="20" t="s">
        <v>15</v>
      </c>
      <c r="C16383" s="20" t="s">
        <v>283</v>
      </c>
      <c r="D16383" s="1">
        <v>3</v>
      </c>
    </row>
    <row r="16384" spans="1:4" x14ac:dyDescent="0.25">
      <c r="A16384" s="454">
        <v>44401</v>
      </c>
      <c r="B16384" s="20" t="s">
        <v>11</v>
      </c>
      <c r="C16384" s="20" t="s">
        <v>64</v>
      </c>
      <c r="D16384" s="1">
        <v>8</v>
      </c>
    </row>
    <row r="16385" spans="1:4" x14ac:dyDescent="0.25">
      <c r="A16385" s="454">
        <v>44401</v>
      </c>
      <c r="B16385" s="20" t="s">
        <v>11</v>
      </c>
      <c r="C16385" s="20" t="s">
        <v>1203</v>
      </c>
      <c r="D16385" s="1">
        <v>1</v>
      </c>
    </row>
    <row r="16386" spans="1:4" x14ac:dyDescent="0.25">
      <c r="A16386" s="454">
        <v>44401</v>
      </c>
      <c r="B16386" s="20" t="s">
        <v>11</v>
      </c>
      <c r="C16386" s="20" t="s">
        <v>11</v>
      </c>
      <c r="D16386" s="1">
        <v>1</v>
      </c>
    </row>
    <row r="16387" spans="1:4" x14ac:dyDescent="0.25">
      <c r="A16387" s="454">
        <v>44401</v>
      </c>
      <c r="B16387" s="20" t="s">
        <v>11</v>
      </c>
      <c r="C16387" s="20" t="s">
        <v>1212</v>
      </c>
      <c r="D16387" s="1">
        <v>1</v>
      </c>
    </row>
    <row r="16388" spans="1:4" x14ac:dyDescent="0.25">
      <c r="A16388" s="454">
        <v>44401</v>
      </c>
      <c r="B16388" s="20" t="s">
        <v>11</v>
      </c>
      <c r="C16388" s="20" t="s">
        <v>752</v>
      </c>
      <c r="D16388" s="1">
        <v>1</v>
      </c>
    </row>
    <row r="16389" spans="1:4" x14ac:dyDescent="0.25">
      <c r="A16389" s="454">
        <v>44401</v>
      </c>
      <c r="B16389" s="20" t="s">
        <v>11</v>
      </c>
      <c r="C16389" s="20" t="s">
        <v>133</v>
      </c>
      <c r="D16389" s="1">
        <v>11</v>
      </c>
    </row>
    <row r="16390" spans="1:4" x14ac:dyDescent="0.25">
      <c r="A16390" s="454">
        <v>44401</v>
      </c>
      <c r="B16390" s="20" t="s">
        <v>11</v>
      </c>
      <c r="C16390" s="20" t="s">
        <v>1210</v>
      </c>
      <c r="D16390" s="1">
        <v>1</v>
      </c>
    </row>
    <row r="16391" spans="1:4" x14ac:dyDescent="0.25">
      <c r="A16391" s="454">
        <v>44401</v>
      </c>
      <c r="B16391" s="20" t="s">
        <v>12</v>
      </c>
      <c r="C16391" s="20" t="s">
        <v>12</v>
      </c>
      <c r="D16391" s="1">
        <v>3</v>
      </c>
    </row>
    <row r="16392" spans="1:4" x14ac:dyDescent="0.25">
      <c r="A16392" s="484">
        <v>44401</v>
      </c>
      <c r="B16392" s="20" t="s">
        <v>8</v>
      </c>
      <c r="C16392" s="20" t="s">
        <v>1226</v>
      </c>
      <c r="D16392" s="1">
        <v>1</v>
      </c>
    </row>
    <row r="16393" spans="1:4" x14ac:dyDescent="0.25">
      <c r="A16393" s="454">
        <v>44401</v>
      </c>
      <c r="B16393" s="54" t="s">
        <v>8</v>
      </c>
      <c r="C16393" s="54" t="s">
        <v>72</v>
      </c>
      <c r="D16393" s="14">
        <v>1</v>
      </c>
    </row>
    <row r="16394" spans="1:4" x14ac:dyDescent="0.25">
      <c r="A16394" s="454">
        <v>44401</v>
      </c>
      <c r="B16394" s="54" t="s">
        <v>8</v>
      </c>
      <c r="C16394" s="54" t="s">
        <v>1232</v>
      </c>
      <c r="D16394" s="14">
        <v>2</v>
      </c>
    </row>
    <row r="16395" spans="1:4" x14ac:dyDescent="0.25">
      <c r="A16395" s="454">
        <v>44401</v>
      </c>
      <c r="B16395" s="54" t="s">
        <v>8</v>
      </c>
      <c r="C16395" s="54" t="s">
        <v>58</v>
      </c>
      <c r="D16395" s="14">
        <v>9</v>
      </c>
    </row>
    <row r="16396" spans="1:4" x14ac:dyDescent="0.25">
      <c r="A16396" s="454">
        <v>44401</v>
      </c>
      <c r="B16396" s="54" t="s">
        <v>8</v>
      </c>
      <c r="C16396" s="54" t="s">
        <v>132</v>
      </c>
      <c r="D16396" s="14">
        <v>2</v>
      </c>
    </row>
    <row r="16397" spans="1:4" x14ac:dyDescent="0.25">
      <c r="A16397" s="454">
        <v>44401</v>
      </c>
      <c r="B16397" s="54" t="s">
        <v>8</v>
      </c>
      <c r="C16397" s="54" t="s">
        <v>203</v>
      </c>
      <c r="D16397" s="14">
        <v>5</v>
      </c>
    </row>
    <row r="16398" spans="1:4" x14ac:dyDescent="0.25">
      <c r="A16398" s="454">
        <v>44401</v>
      </c>
      <c r="B16398" s="54" t="s">
        <v>8</v>
      </c>
      <c r="C16398" s="54" t="s">
        <v>40</v>
      </c>
      <c r="D16398" s="14">
        <v>3</v>
      </c>
    </row>
    <row r="16399" spans="1:4" x14ac:dyDescent="0.25">
      <c r="A16399" s="454">
        <v>44401</v>
      </c>
      <c r="B16399" s="54" t="s">
        <v>8</v>
      </c>
      <c r="C16399" s="54" t="s">
        <v>8</v>
      </c>
      <c r="D16399" s="14">
        <v>109</v>
      </c>
    </row>
    <row r="16400" spans="1:4" x14ac:dyDescent="0.25">
      <c r="A16400" s="454">
        <v>44401</v>
      </c>
      <c r="B16400" s="54" t="s">
        <v>8</v>
      </c>
      <c r="C16400" s="54" t="s">
        <v>31</v>
      </c>
      <c r="D16400" s="14">
        <v>4</v>
      </c>
    </row>
    <row r="16401" spans="1:4" x14ac:dyDescent="0.25">
      <c r="A16401" s="454">
        <v>44401</v>
      </c>
      <c r="B16401" s="54" t="s">
        <v>8</v>
      </c>
      <c r="C16401" s="54" t="s">
        <v>129</v>
      </c>
      <c r="D16401" s="14">
        <v>1</v>
      </c>
    </row>
    <row r="16402" spans="1:4" x14ac:dyDescent="0.25">
      <c r="A16402" s="454">
        <v>44401</v>
      </c>
      <c r="B16402" s="54" t="s">
        <v>8</v>
      </c>
      <c r="C16402" s="54" t="s">
        <v>79</v>
      </c>
      <c r="D16402" s="14">
        <v>1</v>
      </c>
    </row>
    <row r="16403" spans="1:4" x14ac:dyDescent="0.25">
      <c r="A16403" s="454">
        <v>44401</v>
      </c>
      <c r="B16403" s="54" t="s">
        <v>8</v>
      </c>
      <c r="C16403" s="54" t="s">
        <v>110</v>
      </c>
      <c r="D16403" s="14">
        <v>3</v>
      </c>
    </row>
    <row r="16404" spans="1:4" x14ac:dyDescent="0.25">
      <c r="A16404" s="454">
        <v>44401</v>
      </c>
      <c r="B16404" s="54" t="s">
        <v>49</v>
      </c>
      <c r="C16404" s="54" t="s">
        <v>49</v>
      </c>
      <c r="D16404" s="14">
        <v>8</v>
      </c>
    </row>
    <row r="16405" spans="1:4" x14ac:dyDescent="0.25">
      <c r="A16405" s="454">
        <v>44401</v>
      </c>
      <c r="B16405" s="54" t="s">
        <v>50</v>
      </c>
      <c r="C16405" s="54" t="s">
        <v>1247</v>
      </c>
      <c r="D16405" s="14">
        <v>2</v>
      </c>
    </row>
    <row r="16406" spans="1:4" x14ac:dyDescent="0.25">
      <c r="A16406" s="454">
        <v>44401</v>
      </c>
      <c r="B16406" s="54" t="s">
        <v>50</v>
      </c>
      <c r="C16406" s="54" t="s">
        <v>1250</v>
      </c>
      <c r="D16406" s="14">
        <v>3</v>
      </c>
    </row>
    <row r="16407" spans="1:4" x14ac:dyDescent="0.25">
      <c r="A16407" s="454">
        <v>44401</v>
      </c>
      <c r="B16407" s="54" t="s">
        <v>50</v>
      </c>
      <c r="C16407" s="54" t="s">
        <v>1140</v>
      </c>
      <c r="D16407" s="14">
        <v>3</v>
      </c>
    </row>
    <row r="16408" spans="1:4" x14ac:dyDescent="0.25">
      <c r="A16408" s="454">
        <v>44401</v>
      </c>
      <c r="B16408" s="54" t="s">
        <v>50</v>
      </c>
      <c r="C16408" s="54" t="s">
        <v>365</v>
      </c>
      <c r="D16408" s="14">
        <v>7</v>
      </c>
    </row>
    <row r="16409" spans="1:4" x14ac:dyDescent="0.25">
      <c r="A16409" s="454">
        <v>44401</v>
      </c>
      <c r="B16409" s="54" t="s">
        <v>27</v>
      </c>
      <c r="C16409" s="54" t="s">
        <v>139</v>
      </c>
      <c r="D16409" s="14">
        <v>9</v>
      </c>
    </row>
    <row r="16410" spans="1:4" x14ac:dyDescent="0.25">
      <c r="A16410" s="454">
        <v>44401</v>
      </c>
      <c r="B16410" s="54" t="s">
        <v>27</v>
      </c>
      <c r="C16410" s="54" t="s">
        <v>233</v>
      </c>
      <c r="D16410" s="14">
        <v>2</v>
      </c>
    </row>
    <row r="16411" spans="1:4" x14ac:dyDescent="0.25">
      <c r="A16411" s="454">
        <v>44401</v>
      </c>
      <c r="B16411" s="54" t="s">
        <v>27</v>
      </c>
      <c r="C16411" s="54" t="s">
        <v>43</v>
      </c>
      <c r="D16411" s="14">
        <v>22</v>
      </c>
    </row>
    <row r="16412" spans="1:4" x14ac:dyDescent="0.25">
      <c r="A16412" s="454">
        <v>44401</v>
      </c>
      <c r="B16412" s="54" t="s">
        <v>27</v>
      </c>
      <c r="C16412" s="54" t="s">
        <v>921</v>
      </c>
      <c r="D16412" s="14">
        <v>1</v>
      </c>
    </row>
    <row r="16413" spans="1:4" x14ac:dyDescent="0.25">
      <c r="A16413" s="454">
        <v>44401</v>
      </c>
      <c r="B16413" s="54" t="s">
        <v>51</v>
      </c>
      <c r="C16413" s="54" t="s">
        <v>51</v>
      </c>
      <c r="D16413" s="14">
        <v>24</v>
      </c>
    </row>
    <row r="16414" spans="1:4" x14ac:dyDescent="0.25">
      <c r="A16414" s="454">
        <v>44401</v>
      </c>
      <c r="B16414" s="54" t="s">
        <v>10</v>
      </c>
      <c r="C16414" s="54" t="s">
        <v>10</v>
      </c>
      <c r="D16414" s="14">
        <v>3</v>
      </c>
    </row>
    <row r="16415" spans="1:4" x14ac:dyDescent="0.25">
      <c r="A16415" s="454">
        <v>44402</v>
      </c>
      <c r="B16415" s="68" t="s">
        <v>14</v>
      </c>
      <c r="C16415" s="79" t="s">
        <v>14</v>
      </c>
      <c r="D16415" s="479">
        <v>0</v>
      </c>
    </row>
    <row r="16416" spans="1:4" x14ac:dyDescent="0.25">
      <c r="A16416" s="454">
        <v>44402</v>
      </c>
      <c r="B16416" s="68" t="s">
        <v>20</v>
      </c>
      <c r="C16416" s="79" t="s">
        <v>20</v>
      </c>
      <c r="D16416" s="479">
        <v>0</v>
      </c>
    </row>
    <row r="16417" spans="1:4" x14ac:dyDescent="0.25">
      <c r="A16417" s="454">
        <v>44402</v>
      </c>
      <c r="B16417" s="68" t="s">
        <v>13</v>
      </c>
      <c r="C16417" s="79" t="s">
        <v>13</v>
      </c>
      <c r="D16417" s="479">
        <v>0</v>
      </c>
    </row>
    <row r="16418" spans="1:4" x14ac:dyDescent="0.25">
      <c r="A16418" s="454">
        <v>44402</v>
      </c>
      <c r="B16418" s="68" t="s">
        <v>24</v>
      </c>
      <c r="C16418" s="79" t="s">
        <v>24</v>
      </c>
      <c r="D16418" s="479">
        <v>0</v>
      </c>
    </row>
    <row r="16419" spans="1:4" x14ac:dyDescent="0.25">
      <c r="A16419" s="454">
        <v>44402</v>
      </c>
      <c r="B16419" s="68" t="s">
        <v>47</v>
      </c>
      <c r="C16419" s="79" t="s">
        <v>47</v>
      </c>
      <c r="D16419" s="479">
        <v>0</v>
      </c>
    </row>
    <row r="16420" spans="1:4" x14ac:dyDescent="0.25">
      <c r="A16420" s="454">
        <v>44402</v>
      </c>
      <c r="B16420" s="68" t="s">
        <v>48</v>
      </c>
      <c r="C16420" s="79" t="s">
        <v>1380</v>
      </c>
      <c r="D16420" s="479">
        <v>0</v>
      </c>
    </row>
    <row r="16421" spans="1:4" x14ac:dyDescent="0.25">
      <c r="A16421" s="454">
        <v>44402</v>
      </c>
      <c r="B16421" s="68" t="s">
        <v>7</v>
      </c>
      <c r="C16421" s="79" t="s">
        <v>7</v>
      </c>
      <c r="D16421" s="479">
        <v>0</v>
      </c>
    </row>
    <row r="16422" spans="1:4" x14ac:dyDescent="0.25">
      <c r="A16422" s="454">
        <v>44402</v>
      </c>
      <c r="B16422" s="68" t="s">
        <v>9</v>
      </c>
      <c r="C16422" s="79" t="s">
        <v>9</v>
      </c>
      <c r="D16422" s="479">
        <v>0</v>
      </c>
    </row>
    <row r="16423" spans="1:4" x14ac:dyDescent="0.25">
      <c r="A16423" s="454">
        <v>44402</v>
      </c>
      <c r="B16423" s="68" t="s">
        <v>15</v>
      </c>
      <c r="C16423" s="79" t="s">
        <v>1139</v>
      </c>
      <c r="D16423" s="479">
        <v>0</v>
      </c>
    </row>
    <row r="16424" spans="1:4" x14ac:dyDescent="0.25">
      <c r="A16424" s="454">
        <v>44402</v>
      </c>
      <c r="B16424" s="68" t="s">
        <v>11</v>
      </c>
      <c r="C16424" s="79" t="s">
        <v>11</v>
      </c>
      <c r="D16424" s="479">
        <v>0</v>
      </c>
    </row>
    <row r="16425" spans="1:4" x14ac:dyDescent="0.25">
      <c r="A16425" s="454">
        <v>44402</v>
      </c>
      <c r="B16425" s="68" t="s">
        <v>12</v>
      </c>
      <c r="C16425" s="79" t="s">
        <v>12</v>
      </c>
      <c r="D16425" s="479">
        <v>0</v>
      </c>
    </row>
    <row r="16426" spans="1:4" x14ac:dyDescent="0.25">
      <c r="A16426" s="454">
        <v>44402</v>
      </c>
      <c r="B16426" s="68" t="s">
        <v>8</v>
      </c>
      <c r="C16426" s="79" t="s">
        <v>8</v>
      </c>
      <c r="D16426" s="479">
        <v>0</v>
      </c>
    </row>
    <row r="16427" spans="1:4" x14ac:dyDescent="0.25">
      <c r="A16427" s="454">
        <v>44402</v>
      </c>
      <c r="B16427" s="68" t="s">
        <v>49</v>
      </c>
      <c r="C16427" s="79" t="s">
        <v>49</v>
      </c>
      <c r="D16427" s="479">
        <v>0</v>
      </c>
    </row>
    <row r="16428" spans="1:4" x14ac:dyDescent="0.25">
      <c r="A16428" s="454">
        <v>44402</v>
      </c>
      <c r="B16428" s="68" t="s">
        <v>50</v>
      </c>
      <c r="C16428" s="79" t="s">
        <v>365</v>
      </c>
      <c r="D16428" s="479">
        <v>0</v>
      </c>
    </row>
    <row r="16429" spans="1:4" x14ac:dyDescent="0.25">
      <c r="A16429" s="454">
        <v>44402</v>
      </c>
      <c r="B16429" s="68" t="s">
        <v>27</v>
      </c>
      <c r="C16429" s="79" t="s">
        <v>43</v>
      </c>
      <c r="D16429" s="479">
        <v>0</v>
      </c>
    </row>
    <row r="16430" spans="1:4" x14ac:dyDescent="0.25">
      <c r="A16430" s="454">
        <v>44402</v>
      </c>
      <c r="B16430" s="68" t="s">
        <v>51</v>
      </c>
      <c r="C16430" s="79" t="s">
        <v>51</v>
      </c>
      <c r="D16430" s="84">
        <v>0</v>
      </c>
    </row>
    <row r="16431" spans="1:4" x14ac:dyDescent="0.25">
      <c r="A16431" s="454">
        <v>44402</v>
      </c>
      <c r="B16431" s="68" t="s">
        <v>10</v>
      </c>
      <c r="C16431" s="79" t="s">
        <v>10</v>
      </c>
      <c r="D16431" s="479">
        <v>0</v>
      </c>
    </row>
    <row r="16432" spans="1:4" x14ac:dyDescent="0.25">
      <c r="A16432" s="454">
        <v>44403</v>
      </c>
      <c r="B16432" s="68" t="s">
        <v>14</v>
      </c>
      <c r="C16432" s="79" t="s">
        <v>14</v>
      </c>
      <c r="D16432" s="479">
        <v>11</v>
      </c>
    </row>
    <row r="16433" spans="1:4" x14ac:dyDescent="0.25">
      <c r="A16433" s="454">
        <v>44403</v>
      </c>
      <c r="B16433" s="68" t="s">
        <v>14</v>
      </c>
      <c r="C16433" s="79" t="s">
        <v>16</v>
      </c>
      <c r="D16433" s="479">
        <v>8</v>
      </c>
    </row>
    <row r="16434" spans="1:4" x14ac:dyDescent="0.25">
      <c r="A16434" s="454">
        <v>44403</v>
      </c>
      <c r="B16434" s="68" t="s">
        <v>14</v>
      </c>
      <c r="C16434" s="79" t="s">
        <v>794</v>
      </c>
      <c r="D16434" s="14">
        <v>2</v>
      </c>
    </row>
    <row r="16435" spans="1:4" x14ac:dyDescent="0.25">
      <c r="A16435" s="454">
        <v>44403</v>
      </c>
      <c r="B16435" s="68" t="s">
        <v>14</v>
      </c>
      <c r="C16435" s="79" t="s">
        <v>84</v>
      </c>
      <c r="D16435" s="479">
        <v>2</v>
      </c>
    </row>
    <row r="16436" spans="1:4" x14ac:dyDescent="0.25">
      <c r="A16436" s="454">
        <v>44403</v>
      </c>
      <c r="B16436" s="68" t="s">
        <v>20</v>
      </c>
      <c r="C16436" s="79" t="s">
        <v>20</v>
      </c>
      <c r="D16436" s="14">
        <v>16</v>
      </c>
    </row>
    <row r="16437" spans="1:4" x14ac:dyDescent="0.25">
      <c r="A16437" s="454">
        <v>44403</v>
      </c>
      <c r="B16437" s="68" t="s">
        <v>20</v>
      </c>
      <c r="C16437" s="68" t="s">
        <v>1155</v>
      </c>
      <c r="D16437" s="14">
        <v>2</v>
      </c>
    </row>
    <row r="16438" spans="1:4" x14ac:dyDescent="0.25">
      <c r="A16438" s="454">
        <v>44403</v>
      </c>
      <c r="B16438" s="68" t="s">
        <v>13</v>
      </c>
      <c r="C16438" s="68" t="s">
        <v>1158</v>
      </c>
      <c r="D16438" s="14">
        <v>1</v>
      </c>
    </row>
    <row r="16439" spans="1:4" x14ac:dyDescent="0.25">
      <c r="A16439" s="454">
        <v>44403</v>
      </c>
      <c r="B16439" s="68" t="s">
        <v>13</v>
      </c>
      <c r="C16439" s="79" t="s">
        <v>13</v>
      </c>
      <c r="D16439" s="14">
        <v>10</v>
      </c>
    </row>
    <row r="16440" spans="1:4" x14ac:dyDescent="0.25">
      <c r="A16440" s="454">
        <v>44403</v>
      </c>
      <c r="B16440" s="68" t="s">
        <v>13</v>
      </c>
      <c r="C16440" s="79" t="s">
        <v>1165</v>
      </c>
      <c r="D16440" s="14">
        <v>1</v>
      </c>
    </row>
    <row r="16441" spans="1:4" x14ac:dyDescent="0.25">
      <c r="A16441" s="454">
        <v>44403</v>
      </c>
      <c r="B16441" s="68" t="s">
        <v>13</v>
      </c>
      <c r="C16441" s="79" t="s">
        <v>1167</v>
      </c>
      <c r="D16441" s="14">
        <v>10</v>
      </c>
    </row>
    <row r="16442" spans="1:4" x14ac:dyDescent="0.25">
      <c r="A16442" s="454">
        <v>44403</v>
      </c>
      <c r="B16442" s="68" t="s">
        <v>24</v>
      </c>
      <c r="C16442" s="79" t="s">
        <v>23</v>
      </c>
      <c r="D16442" s="14">
        <v>30</v>
      </c>
    </row>
    <row r="16443" spans="1:4" x14ac:dyDescent="0.25">
      <c r="A16443" s="454">
        <v>44403</v>
      </c>
      <c r="B16443" s="68" t="s">
        <v>24</v>
      </c>
      <c r="C16443" s="79" t="s">
        <v>24</v>
      </c>
      <c r="D16443" s="14">
        <v>6</v>
      </c>
    </row>
    <row r="16444" spans="1:4" x14ac:dyDescent="0.25">
      <c r="A16444" s="454">
        <v>44403</v>
      </c>
      <c r="B16444" s="68" t="s">
        <v>24</v>
      </c>
      <c r="C16444" s="79" t="s">
        <v>36</v>
      </c>
      <c r="D16444" s="14">
        <v>3</v>
      </c>
    </row>
    <row r="16445" spans="1:4" x14ac:dyDescent="0.25">
      <c r="A16445" s="454">
        <v>44403</v>
      </c>
      <c r="B16445" s="68" t="s">
        <v>47</v>
      </c>
      <c r="C16445" s="79" t="s">
        <v>1033</v>
      </c>
      <c r="D16445" s="14">
        <v>1</v>
      </c>
    </row>
    <row r="16446" spans="1:4" x14ac:dyDescent="0.25">
      <c r="A16446" s="454">
        <v>44403</v>
      </c>
      <c r="B16446" s="68" t="s">
        <v>47</v>
      </c>
      <c r="C16446" s="79" t="s">
        <v>47</v>
      </c>
      <c r="D16446" s="14">
        <v>6</v>
      </c>
    </row>
    <row r="16447" spans="1:4" x14ac:dyDescent="0.25">
      <c r="A16447" s="454">
        <v>44403</v>
      </c>
      <c r="B16447" s="68" t="s">
        <v>47</v>
      </c>
      <c r="C16447" s="79" t="s">
        <v>906</v>
      </c>
      <c r="D16447" s="14">
        <v>1</v>
      </c>
    </row>
    <row r="16448" spans="1:4" x14ac:dyDescent="0.25">
      <c r="A16448" s="454">
        <v>44403</v>
      </c>
      <c r="B16448" s="68" t="s">
        <v>48</v>
      </c>
      <c r="C16448" s="79" t="s">
        <v>1380</v>
      </c>
      <c r="D16448" s="14">
        <v>24</v>
      </c>
    </row>
    <row r="16449" spans="1:4" x14ac:dyDescent="0.25">
      <c r="A16449" s="454">
        <v>44403</v>
      </c>
      <c r="B16449" s="68" t="s">
        <v>7</v>
      </c>
      <c r="C16449" s="79" t="s">
        <v>1191</v>
      </c>
      <c r="D16449" s="14">
        <v>7</v>
      </c>
    </row>
    <row r="16450" spans="1:4" x14ac:dyDescent="0.25">
      <c r="A16450" s="454">
        <v>44403</v>
      </c>
      <c r="B16450" s="68" t="s">
        <v>7</v>
      </c>
      <c r="C16450" s="79" t="s">
        <v>7</v>
      </c>
      <c r="D16450" s="14">
        <v>6</v>
      </c>
    </row>
    <row r="16451" spans="1:4" x14ac:dyDescent="0.25">
      <c r="A16451" s="454">
        <v>44403</v>
      </c>
      <c r="B16451" s="68" t="s">
        <v>9</v>
      </c>
      <c r="C16451" s="68" t="s">
        <v>362</v>
      </c>
      <c r="D16451" s="14">
        <v>5</v>
      </c>
    </row>
    <row r="16452" spans="1:4" x14ac:dyDescent="0.25">
      <c r="A16452" s="454">
        <v>44403</v>
      </c>
      <c r="B16452" s="68" t="s">
        <v>9</v>
      </c>
      <c r="C16452" s="79" t="s">
        <v>9</v>
      </c>
      <c r="D16452" s="14">
        <v>67</v>
      </c>
    </row>
    <row r="16453" spans="1:4" x14ac:dyDescent="0.25">
      <c r="A16453" s="454">
        <v>44403</v>
      </c>
      <c r="B16453" s="68" t="s">
        <v>9</v>
      </c>
      <c r="C16453" s="79" t="s">
        <v>17</v>
      </c>
      <c r="D16453" s="14">
        <v>4</v>
      </c>
    </row>
    <row r="16454" spans="1:4" x14ac:dyDescent="0.25">
      <c r="A16454" s="454">
        <v>44403</v>
      </c>
      <c r="B16454" s="68" t="s">
        <v>9</v>
      </c>
      <c r="C16454" s="79" t="s">
        <v>1202</v>
      </c>
      <c r="D16454" s="14">
        <v>8</v>
      </c>
    </row>
    <row r="16455" spans="1:4" x14ac:dyDescent="0.25">
      <c r="A16455" s="454">
        <v>44403</v>
      </c>
      <c r="B16455" s="68" t="s">
        <v>9</v>
      </c>
      <c r="C16455" s="79" t="s">
        <v>143</v>
      </c>
      <c r="D16455" s="14">
        <v>2</v>
      </c>
    </row>
    <row r="16456" spans="1:4" x14ac:dyDescent="0.25">
      <c r="A16456" s="454">
        <v>44403</v>
      </c>
      <c r="B16456" s="68" t="s">
        <v>15</v>
      </c>
      <c r="C16456" s="68" t="s">
        <v>1008</v>
      </c>
      <c r="D16456" s="14">
        <v>1</v>
      </c>
    </row>
    <row r="16457" spans="1:4" x14ac:dyDescent="0.25">
      <c r="A16457" s="454">
        <v>44403</v>
      </c>
      <c r="B16457" s="68" t="s">
        <v>15</v>
      </c>
      <c r="C16457" s="79" t="s">
        <v>283</v>
      </c>
      <c r="D16457" s="14">
        <v>3</v>
      </c>
    </row>
    <row r="16458" spans="1:4" x14ac:dyDescent="0.25">
      <c r="A16458" s="454">
        <v>44403</v>
      </c>
      <c r="B16458" s="68" t="s">
        <v>11</v>
      </c>
      <c r="C16458" s="79" t="s">
        <v>64</v>
      </c>
      <c r="D16458" s="14">
        <v>3</v>
      </c>
    </row>
    <row r="16459" spans="1:4" x14ac:dyDescent="0.25">
      <c r="A16459" s="454">
        <v>44403</v>
      </c>
      <c r="B16459" s="68" t="s">
        <v>11</v>
      </c>
      <c r="C16459" s="79" t="s">
        <v>333</v>
      </c>
      <c r="D16459" s="14">
        <v>1</v>
      </c>
    </row>
    <row r="16460" spans="1:4" x14ac:dyDescent="0.25">
      <c r="A16460" s="454">
        <v>44403</v>
      </c>
      <c r="B16460" s="68" t="s">
        <v>11</v>
      </c>
      <c r="C16460" s="79" t="s">
        <v>11</v>
      </c>
      <c r="D16460" s="14">
        <v>5</v>
      </c>
    </row>
    <row r="16461" spans="1:4" x14ac:dyDescent="0.25">
      <c r="A16461" s="454">
        <v>44403</v>
      </c>
      <c r="B16461" s="68" t="s">
        <v>11</v>
      </c>
      <c r="C16461" s="79" t="s">
        <v>133</v>
      </c>
      <c r="D16461" s="14">
        <v>1</v>
      </c>
    </row>
    <row r="16462" spans="1:4" x14ac:dyDescent="0.25">
      <c r="A16462" s="454">
        <v>44403</v>
      </c>
      <c r="B16462" s="68" t="s">
        <v>12</v>
      </c>
      <c r="C16462" s="79" t="s">
        <v>1224</v>
      </c>
      <c r="D16462" s="14">
        <v>1</v>
      </c>
    </row>
    <row r="16463" spans="1:4" x14ac:dyDescent="0.25">
      <c r="A16463" s="454">
        <v>44403</v>
      </c>
      <c r="B16463" s="68" t="s">
        <v>12</v>
      </c>
      <c r="C16463" s="79" t="s">
        <v>12</v>
      </c>
      <c r="D16463" s="14">
        <v>14</v>
      </c>
    </row>
    <row r="16464" spans="1:4" x14ac:dyDescent="0.25">
      <c r="A16464" s="454">
        <v>44403</v>
      </c>
      <c r="B16464" s="68" t="s">
        <v>8</v>
      </c>
      <c r="C16464" s="79" t="s">
        <v>1226</v>
      </c>
      <c r="D16464" s="14">
        <v>2</v>
      </c>
    </row>
    <row r="16465" spans="1:4" x14ac:dyDescent="0.25">
      <c r="A16465" s="454">
        <v>44403</v>
      </c>
      <c r="B16465" s="68" t="s">
        <v>8</v>
      </c>
      <c r="C16465" s="68" t="s">
        <v>1227</v>
      </c>
      <c r="D16465" s="14">
        <v>1</v>
      </c>
    </row>
    <row r="16466" spans="1:4" x14ac:dyDescent="0.25">
      <c r="A16466" s="454">
        <v>44403</v>
      </c>
      <c r="B16466" s="68" t="s">
        <v>8</v>
      </c>
      <c r="C16466" s="68" t="s">
        <v>1228</v>
      </c>
      <c r="D16466" s="14">
        <v>1</v>
      </c>
    </row>
    <row r="16467" spans="1:4" x14ac:dyDescent="0.25">
      <c r="A16467" s="454">
        <v>44403</v>
      </c>
      <c r="B16467" s="68" t="s">
        <v>8</v>
      </c>
      <c r="C16467" s="79" t="s">
        <v>72</v>
      </c>
      <c r="D16467" s="14">
        <v>4</v>
      </c>
    </row>
    <row r="16468" spans="1:4" x14ac:dyDescent="0.25">
      <c r="A16468" s="454">
        <v>44403</v>
      </c>
      <c r="B16468" s="68" t="s">
        <v>8</v>
      </c>
      <c r="C16468" s="79" t="s">
        <v>1232</v>
      </c>
      <c r="D16468" s="14">
        <v>5</v>
      </c>
    </row>
    <row r="16469" spans="1:4" x14ac:dyDescent="0.25">
      <c r="A16469" s="454">
        <v>44403</v>
      </c>
      <c r="B16469" s="68" t="s">
        <v>8</v>
      </c>
      <c r="C16469" s="79" t="s">
        <v>58</v>
      </c>
      <c r="D16469" s="14">
        <v>8</v>
      </c>
    </row>
    <row r="16470" spans="1:4" x14ac:dyDescent="0.25">
      <c r="A16470" s="454">
        <v>44403</v>
      </c>
      <c r="B16470" s="68" t="s">
        <v>8</v>
      </c>
      <c r="C16470" s="79" t="s">
        <v>140</v>
      </c>
      <c r="D16470" s="14">
        <v>2</v>
      </c>
    </row>
    <row r="16471" spans="1:4" x14ac:dyDescent="0.25">
      <c r="A16471" s="454">
        <v>44403</v>
      </c>
      <c r="B16471" s="68" t="s">
        <v>8</v>
      </c>
      <c r="C16471" s="79" t="s">
        <v>203</v>
      </c>
      <c r="D16471" s="14">
        <v>3</v>
      </c>
    </row>
    <row r="16472" spans="1:4" x14ac:dyDescent="0.25">
      <c r="A16472" s="454">
        <v>44403</v>
      </c>
      <c r="B16472" s="68" t="s">
        <v>8</v>
      </c>
      <c r="C16472" s="79" t="s">
        <v>8</v>
      </c>
      <c r="D16472" s="14">
        <v>134</v>
      </c>
    </row>
    <row r="16473" spans="1:4" x14ac:dyDescent="0.25">
      <c r="A16473" s="454">
        <v>44403</v>
      </c>
      <c r="B16473" s="68" t="s">
        <v>8</v>
      </c>
      <c r="C16473" s="79" t="s">
        <v>31</v>
      </c>
      <c r="D16473" s="14">
        <v>5</v>
      </c>
    </row>
    <row r="16474" spans="1:4" x14ac:dyDescent="0.25">
      <c r="A16474" s="454">
        <v>44403</v>
      </c>
      <c r="B16474" s="68" t="s">
        <v>8</v>
      </c>
      <c r="C16474" s="68" t="s">
        <v>129</v>
      </c>
      <c r="D16474" s="14">
        <v>1</v>
      </c>
    </row>
    <row r="16475" spans="1:4" x14ac:dyDescent="0.25">
      <c r="A16475" s="454">
        <v>44403</v>
      </c>
      <c r="B16475" s="68" t="s">
        <v>8</v>
      </c>
      <c r="C16475" s="79" t="s">
        <v>79</v>
      </c>
      <c r="D16475" s="14">
        <v>1</v>
      </c>
    </row>
    <row r="16476" spans="1:4" x14ac:dyDescent="0.25">
      <c r="A16476" s="454">
        <v>44403</v>
      </c>
      <c r="B16476" s="68" t="s">
        <v>8</v>
      </c>
      <c r="C16476" s="79" t="s">
        <v>110</v>
      </c>
      <c r="D16476" s="14">
        <v>3</v>
      </c>
    </row>
    <row r="16477" spans="1:4" x14ac:dyDescent="0.25">
      <c r="A16477" s="454">
        <v>44403</v>
      </c>
      <c r="B16477" s="68" t="s">
        <v>49</v>
      </c>
      <c r="C16477" s="79" t="s">
        <v>1246</v>
      </c>
      <c r="D16477" s="14">
        <v>1</v>
      </c>
    </row>
    <row r="16478" spans="1:4" x14ac:dyDescent="0.25">
      <c r="A16478" s="454">
        <v>44403</v>
      </c>
      <c r="B16478" s="68" t="s">
        <v>49</v>
      </c>
      <c r="C16478" s="79" t="s">
        <v>49</v>
      </c>
      <c r="D16478" s="14">
        <v>29</v>
      </c>
    </row>
    <row r="16479" spans="1:4" x14ac:dyDescent="0.25">
      <c r="A16479" s="454">
        <v>44403</v>
      </c>
      <c r="B16479" s="68" t="s">
        <v>50</v>
      </c>
      <c r="C16479" s="79" t="s">
        <v>1140</v>
      </c>
      <c r="D16479" s="14">
        <v>7</v>
      </c>
    </row>
    <row r="16480" spans="1:4" x14ac:dyDescent="0.25">
      <c r="A16480" s="454">
        <v>44403</v>
      </c>
      <c r="B16480" s="68" t="s">
        <v>50</v>
      </c>
      <c r="C16480" s="79" t="s">
        <v>365</v>
      </c>
      <c r="D16480" s="14">
        <v>6</v>
      </c>
    </row>
    <row r="16481" spans="1:4" x14ac:dyDescent="0.25">
      <c r="A16481" s="454">
        <v>44403</v>
      </c>
      <c r="B16481" s="68" t="s">
        <v>27</v>
      </c>
      <c r="C16481" s="79" t="s">
        <v>139</v>
      </c>
      <c r="D16481" s="14">
        <v>4</v>
      </c>
    </row>
    <row r="16482" spans="1:4" x14ac:dyDescent="0.25">
      <c r="A16482" s="454">
        <v>44403</v>
      </c>
      <c r="B16482" s="68" t="s">
        <v>27</v>
      </c>
      <c r="C16482" s="79" t="s">
        <v>233</v>
      </c>
      <c r="D16482" s="14">
        <v>1</v>
      </c>
    </row>
    <row r="16483" spans="1:4" x14ac:dyDescent="0.25">
      <c r="A16483" s="454">
        <v>44403</v>
      </c>
      <c r="B16483" s="68" t="s">
        <v>27</v>
      </c>
      <c r="C16483" s="79" t="s">
        <v>43</v>
      </c>
      <c r="D16483" s="14">
        <v>41</v>
      </c>
    </row>
    <row r="16484" spans="1:4" x14ac:dyDescent="0.25">
      <c r="A16484" s="454">
        <v>44403</v>
      </c>
      <c r="B16484" s="68" t="s">
        <v>27</v>
      </c>
      <c r="C16484" s="79" t="s">
        <v>619</v>
      </c>
      <c r="D16484" s="14">
        <v>1</v>
      </c>
    </row>
    <row r="16485" spans="1:4" x14ac:dyDescent="0.25">
      <c r="A16485" s="454">
        <v>44403</v>
      </c>
      <c r="B16485" s="68" t="s">
        <v>51</v>
      </c>
      <c r="C16485" s="79" t="s">
        <v>51</v>
      </c>
      <c r="D16485" s="84">
        <v>10</v>
      </c>
    </row>
    <row r="16486" spans="1:4" x14ac:dyDescent="0.25">
      <c r="A16486" s="454">
        <v>44403</v>
      </c>
      <c r="B16486" s="68" t="s">
        <v>10</v>
      </c>
      <c r="C16486" s="68" t="s">
        <v>1027</v>
      </c>
      <c r="D16486" s="14">
        <v>1</v>
      </c>
    </row>
    <row r="16487" spans="1:4" x14ac:dyDescent="0.25">
      <c r="A16487" s="454">
        <v>44403</v>
      </c>
      <c r="B16487" s="68" t="s">
        <v>10</v>
      </c>
      <c r="C16487" s="68" t="s">
        <v>1630</v>
      </c>
      <c r="D16487" s="14">
        <v>1</v>
      </c>
    </row>
    <row r="16488" spans="1:4" x14ac:dyDescent="0.25">
      <c r="A16488" s="454">
        <v>44403</v>
      </c>
      <c r="B16488" s="68" t="s">
        <v>10</v>
      </c>
      <c r="C16488" s="68" t="s">
        <v>340</v>
      </c>
      <c r="D16488" s="14">
        <v>3</v>
      </c>
    </row>
    <row r="16489" spans="1:4" x14ac:dyDescent="0.25">
      <c r="A16489" s="454">
        <v>44403</v>
      </c>
      <c r="B16489" s="68" t="s">
        <v>10</v>
      </c>
      <c r="C16489" s="79" t="s">
        <v>10</v>
      </c>
      <c r="D16489" s="14">
        <v>1</v>
      </c>
    </row>
    <row r="16490" spans="1:4" x14ac:dyDescent="0.25">
      <c r="A16490" s="454">
        <v>44404</v>
      </c>
      <c r="B16490" s="20" t="s">
        <v>14</v>
      </c>
      <c r="C16490" s="20" t="s">
        <v>14</v>
      </c>
      <c r="D16490" s="1">
        <v>2</v>
      </c>
    </row>
    <row r="16491" spans="1:4" x14ac:dyDescent="0.25">
      <c r="A16491" s="454">
        <v>44404</v>
      </c>
      <c r="B16491" s="20" t="s">
        <v>14</v>
      </c>
      <c r="C16491" s="20" t="s">
        <v>16</v>
      </c>
      <c r="D16491" s="1">
        <v>5</v>
      </c>
    </row>
    <row r="16492" spans="1:4" x14ac:dyDescent="0.25">
      <c r="A16492" s="454">
        <v>44404</v>
      </c>
      <c r="B16492" s="20" t="s">
        <v>14</v>
      </c>
      <c r="C16492" s="20" t="s">
        <v>794</v>
      </c>
      <c r="D16492" s="1">
        <v>2</v>
      </c>
    </row>
    <row r="16493" spans="1:4" x14ac:dyDescent="0.25">
      <c r="A16493" s="454">
        <v>44404</v>
      </c>
      <c r="B16493" s="20" t="s">
        <v>14</v>
      </c>
      <c r="C16493" s="20" t="s">
        <v>84</v>
      </c>
      <c r="D16493" s="1">
        <v>1</v>
      </c>
    </row>
    <row r="16494" spans="1:4" x14ac:dyDescent="0.25">
      <c r="A16494" s="454">
        <v>44404</v>
      </c>
      <c r="B16494" s="20" t="s">
        <v>20</v>
      </c>
      <c r="C16494" s="20" t="s">
        <v>20</v>
      </c>
      <c r="D16494" s="1">
        <v>23</v>
      </c>
    </row>
    <row r="16495" spans="1:4" x14ac:dyDescent="0.25">
      <c r="A16495" s="454">
        <v>44404</v>
      </c>
      <c r="B16495" s="20" t="s">
        <v>20</v>
      </c>
      <c r="C16495" s="20" t="s">
        <v>363</v>
      </c>
      <c r="D16495" s="1">
        <v>1</v>
      </c>
    </row>
    <row r="16496" spans="1:4" x14ac:dyDescent="0.25">
      <c r="A16496" s="454">
        <v>44404</v>
      </c>
      <c r="B16496" s="20" t="s">
        <v>20</v>
      </c>
      <c r="C16496" s="20" t="s">
        <v>648</v>
      </c>
      <c r="D16496" s="1">
        <v>1</v>
      </c>
    </row>
    <row r="16497" spans="1:4" x14ac:dyDescent="0.25">
      <c r="A16497" s="454">
        <v>44404</v>
      </c>
      <c r="B16497" s="20" t="s">
        <v>13</v>
      </c>
      <c r="C16497" s="20" t="s">
        <v>13</v>
      </c>
      <c r="D16497" s="1">
        <v>8</v>
      </c>
    </row>
    <row r="16498" spans="1:4" x14ac:dyDescent="0.25">
      <c r="A16498" s="454">
        <v>44404</v>
      </c>
      <c r="B16498" s="20" t="s">
        <v>13</v>
      </c>
      <c r="C16498" s="20" t="s">
        <v>1165</v>
      </c>
      <c r="D16498" s="1">
        <v>2</v>
      </c>
    </row>
    <row r="16499" spans="1:4" x14ac:dyDescent="0.25">
      <c r="A16499" s="454">
        <v>44404</v>
      </c>
      <c r="B16499" s="20" t="s">
        <v>13</v>
      </c>
      <c r="C16499" s="20" t="s">
        <v>1167</v>
      </c>
      <c r="D16499" s="1">
        <v>3</v>
      </c>
    </row>
    <row r="16500" spans="1:4" x14ac:dyDescent="0.25">
      <c r="A16500" s="454">
        <v>44404</v>
      </c>
      <c r="B16500" s="20" t="s">
        <v>24</v>
      </c>
      <c r="C16500" s="20" t="s">
        <v>23</v>
      </c>
      <c r="D16500" s="1">
        <v>5</v>
      </c>
    </row>
    <row r="16501" spans="1:4" x14ac:dyDescent="0.25">
      <c r="A16501" s="454">
        <v>44404</v>
      </c>
      <c r="B16501" s="20" t="s">
        <v>24</v>
      </c>
      <c r="C16501" s="20" t="s">
        <v>24</v>
      </c>
      <c r="D16501" s="1">
        <v>4</v>
      </c>
    </row>
    <row r="16502" spans="1:4" x14ac:dyDescent="0.25">
      <c r="A16502" s="454">
        <v>44404</v>
      </c>
      <c r="B16502" s="20" t="s">
        <v>24</v>
      </c>
      <c r="C16502" s="20" t="s">
        <v>36</v>
      </c>
      <c r="D16502" s="1">
        <v>1</v>
      </c>
    </row>
    <row r="16503" spans="1:4" x14ac:dyDescent="0.25">
      <c r="A16503" s="454">
        <v>44404</v>
      </c>
      <c r="B16503" s="20" t="s">
        <v>47</v>
      </c>
      <c r="C16503" s="20" t="s">
        <v>47</v>
      </c>
      <c r="D16503" s="1">
        <v>4</v>
      </c>
    </row>
    <row r="16504" spans="1:4" x14ac:dyDescent="0.25">
      <c r="A16504" s="454">
        <v>44404</v>
      </c>
      <c r="B16504" s="20" t="s">
        <v>47</v>
      </c>
      <c r="C16504" s="20" t="s">
        <v>906</v>
      </c>
      <c r="D16504" s="1">
        <v>1</v>
      </c>
    </row>
    <row r="16505" spans="1:4" x14ac:dyDescent="0.25">
      <c r="A16505" s="454">
        <v>44404</v>
      </c>
      <c r="B16505" s="20" t="s">
        <v>48</v>
      </c>
      <c r="C16505" s="20" t="s">
        <v>1380</v>
      </c>
      <c r="D16505" s="1">
        <v>0</v>
      </c>
    </row>
    <row r="16506" spans="1:4" x14ac:dyDescent="0.25">
      <c r="A16506" s="454">
        <v>44404</v>
      </c>
      <c r="B16506" s="20" t="s">
        <v>7</v>
      </c>
      <c r="C16506" s="20" t="s">
        <v>1191</v>
      </c>
      <c r="D16506" s="1">
        <v>10</v>
      </c>
    </row>
    <row r="16507" spans="1:4" x14ac:dyDescent="0.25">
      <c r="A16507" s="454">
        <v>44404</v>
      </c>
      <c r="B16507" s="20" t="s">
        <v>7</v>
      </c>
      <c r="C16507" s="20" t="s">
        <v>7</v>
      </c>
      <c r="D16507" s="1">
        <v>4</v>
      </c>
    </row>
    <row r="16508" spans="1:4" x14ac:dyDescent="0.25">
      <c r="A16508" s="454">
        <v>44404</v>
      </c>
      <c r="B16508" s="20" t="s">
        <v>9</v>
      </c>
      <c r="C16508" s="20" t="s">
        <v>9</v>
      </c>
      <c r="D16508" s="1">
        <v>89</v>
      </c>
    </row>
    <row r="16509" spans="1:4" x14ac:dyDescent="0.25">
      <c r="A16509" s="454">
        <v>44404</v>
      </c>
      <c r="B16509" s="20" t="s">
        <v>9</v>
      </c>
      <c r="C16509" s="20" t="s">
        <v>17</v>
      </c>
      <c r="D16509" s="1">
        <v>6</v>
      </c>
    </row>
    <row r="16510" spans="1:4" x14ac:dyDescent="0.25">
      <c r="A16510" s="454">
        <v>44404</v>
      </c>
      <c r="B16510" s="20" t="s">
        <v>9</v>
      </c>
      <c r="C16510" s="20" t="s">
        <v>1202</v>
      </c>
      <c r="D16510" s="1">
        <v>2</v>
      </c>
    </row>
    <row r="16511" spans="1:4" x14ac:dyDescent="0.25">
      <c r="A16511" s="454">
        <v>44404</v>
      </c>
      <c r="B16511" s="20" t="s">
        <v>9</v>
      </c>
      <c r="C16511" s="20" t="s">
        <v>143</v>
      </c>
      <c r="D16511" s="1">
        <v>3</v>
      </c>
    </row>
    <row r="16512" spans="1:4" x14ac:dyDescent="0.25">
      <c r="A16512" s="454">
        <v>44404</v>
      </c>
      <c r="B16512" s="20" t="s">
        <v>15</v>
      </c>
      <c r="C16512" s="20" t="s">
        <v>1139</v>
      </c>
      <c r="D16512" s="1">
        <v>2</v>
      </c>
    </row>
    <row r="16513" spans="1:4" x14ac:dyDescent="0.25">
      <c r="A16513" s="454">
        <v>44404</v>
      </c>
      <c r="B16513" s="20" t="s">
        <v>15</v>
      </c>
      <c r="C16513" s="20" t="s">
        <v>283</v>
      </c>
      <c r="D16513" s="1">
        <v>1</v>
      </c>
    </row>
    <row r="16514" spans="1:4" x14ac:dyDescent="0.25">
      <c r="A16514" s="454">
        <v>44404</v>
      </c>
      <c r="B16514" s="20" t="s">
        <v>11</v>
      </c>
      <c r="C16514" s="20" t="s">
        <v>64</v>
      </c>
      <c r="D16514" s="1">
        <v>3</v>
      </c>
    </row>
    <row r="16515" spans="1:4" x14ac:dyDescent="0.25">
      <c r="A16515" s="454">
        <v>44404</v>
      </c>
      <c r="B16515" s="20" t="s">
        <v>11</v>
      </c>
      <c r="C16515" s="20" t="s">
        <v>1448</v>
      </c>
      <c r="D16515" s="1">
        <v>1</v>
      </c>
    </row>
    <row r="16516" spans="1:4" x14ac:dyDescent="0.25">
      <c r="A16516" s="454">
        <v>44404</v>
      </c>
      <c r="B16516" s="20" t="s">
        <v>11</v>
      </c>
      <c r="C16516" s="20" t="s">
        <v>11</v>
      </c>
      <c r="D16516" s="1">
        <v>8</v>
      </c>
    </row>
    <row r="16517" spans="1:4" x14ac:dyDescent="0.25">
      <c r="A16517" s="454">
        <v>44404</v>
      </c>
      <c r="B16517" s="20" t="s">
        <v>11</v>
      </c>
      <c r="C16517" s="20" t="s">
        <v>133</v>
      </c>
      <c r="D16517" s="1">
        <v>4</v>
      </c>
    </row>
    <row r="16518" spans="1:4" x14ac:dyDescent="0.25">
      <c r="A16518" s="454">
        <v>44404</v>
      </c>
      <c r="B16518" s="20" t="s">
        <v>12</v>
      </c>
      <c r="C16518" s="20" t="s">
        <v>1499</v>
      </c>
      <c r="D16518" s="1">
        <v>1</v>
      </c>
    </row>
    <row r="16519" spans="1:4" x14ac:dyDescent="0.25">
      <c r="A16519" s="454">
        <v>44404</v>
      </c>
      <c r="B16519" s="20" t="s">
        <v>12</v>
      </c>
      <c r="C16519" s="20" t="s">
        <v>1224</v>
      </c>
      <c r="D16519" s="1">
        <v>3</v>
      </c>
    </row>
    <row r="16520" spans="1:4" x14ac:dyDescent="0.25">
      <c r="A16520" s="454">
        <v>44404</v>
      </c>
      <c r="B16520" s="20" t="s">
        <v>12</v>
      </c>
      <c r="C16520" s="20" t="s">
        <v>12</v>
      </c>
      <c r="D16520" s="1">
        <v>1</v>
      </c>
    </row>
    <row r="16521" spans="1:4" x14ac:dyDescent="0.25">
      <c r="A16521" s="454">
        <v>44404</v>
      </c>
      <c r="B16521" s="20" t="s">
        <v>8</v>
      </c>
      <c r="C16521" s="20" t="s">
        <v>72</v>
      </c>
      <c r="D16521" s="1">
        <v>1</v>
      </c>
    </row>
    <row r="16522" spans="1:4" x14ac:dyDescent="0.25">
      <c r="A16522" s="454">
        <v>44404</v>
      </c>
      <c r="B16522" s="20" t="s">
        <v>8</v>
      </c>
      <c r="C16522" s="20" t="s">
        <v>1232</v>
      </c>
      <c r="D16522" s="1">
        <v>4</v>
      </c>
    </row>
    <row r="16523" spans="1:4" x14ac:dyDescent="0.25">
      <c r="A16523" s="454">
        <v>44404</v>
      </c>
      <c r="B16523" s="20" t="s">
        <v>8</v>
      </c>
      <c r="C16523" s="20" t="s">
        <v>58</v>
      </c>
      <c r="D16523" s="1">
        <v>4</v>
      </c>
    </row>
    <row r="16524" spans="1:4" x14ac:dyDescent="0.25">
      <c r="A16524" s="454">
        <v>44404</v>
      </c>
      <c r="B16524" s="20" t="s">
        <v>8</v>
      </c>
      <c r="C16524" s="20" t="s">
        <v>132</v>
      </c>
      <c r="D16524" s="1">
        <v>3</v>
      </c>
    </row>
    <row r="16525" spans="1:4" x14ac:dyDescent="0.25">
      <c r="A16525" s="454">
        <v>44404</v>
      </c>
      <c r="B16525" s="20" t="s">
        <v>8</v>
      </c>
      <c r="C16525" s="20" t="s">
        <v>40</v>
      </c>
      <c r="D16525" s="1">
        <v>3</v>
      </c>
    </row>
    <row r="16526" spans="1:4" x14ac:dyDescent="0.25">
      <c r="A16526" s="454">
        <v>44404</v>
      </c>
      <c r="B16526" s="20" t="s">
        <v>8</v>
      </c>
      <c r="C16526" s="20" t="s">
        <v>8</v>
      </c>
      <c r="D16526" s="1">
        <v>47</v>
      </c>
    </row>
    <row r="16527" spans="1:4" x14ac:dyDescent="0.25">
      <c r="A16527" s="454">
        <v>44404</v>
      </c>
      <c r="B16527" s="20" t="s">
        <v>8</v>
      </c>
      <c r="C16527" s="20" t="s">
        <v>31</v>
      </c>
      <c r="D16527" s="1">
        <v>5</v>
      </c>
    </row>
    <row r="16528" spans="1:4" x14ac:dyDescent="0.25">
      <c r="A16528" s="454">
        <v>44404</v>
      </c>
      <c r="B16528" s="20" t="s">
        <v>8</v>
      </c>
      <c r="C16528" s="20" t="s">
        <v>129</v>
      </c>
      <c r="D16528" s="1">
        <v>1</v>
      </c>
    </row>
    <row r="16529" spans="1:4" x14ac:dyDescent="0.25">
      <c r="A16529" s="454">
        <v>44404</v>
      </c>
      <c r="B16529" s="20" t="s">
        <v>8</v>
      </c>
      <c r="C16529" s="20" t="s">
        <v>79</v>
      </c>
      <c r="D16529" s="1">
        <v>1</v>
      </c>
    </row>
    <row r="16530" spans="1:4" x14ac:dyDescent="0.25">
      <c r="A16530" s="454">
        <v>44404</v>
      </c>
      <c r="B16530" s="20" t="s">
        <v>49</v>
      </c>
      <c r="C16530" s="20" t="s">
        <v>49</v>
      </c>
      <c r="D16530" s="1">
        <v>0</v>
      </c>
    </row>
    <row r="16531" spans="1:4" x14ac:dyDescent="0.25">
      <c r="A16531" s="454">
        <v>44404</v>
      </c>
      <c r="B16531" s="20" t="s">
        <v>50</v>
      </c>
      <c r="C16531" s="20" t="s">
        <v>1140</v>
      </c>
      <c r="D16531" s="1">
        <v>3</v>
      </c>
    </row>
    <row r="16532" spans="1:4" x14ac:dyDescent="0.25">
      <c r="A16532" s="454">
        <v>44404</v>
      </c>
      <c r="B16532" s="20" t="s">
        <v>50</v>
      </c>
      <c r="C16532" s="20" t="s">
        <v>365</v>
      </c>
      <c r="D16532" s="1">
        <v>12</v>
      </c>
    </row>
    <row r="16533" spans="1:4" x14ac:dyDescent="0.25">
      <c r="A16533" s="454">
        <v>44404</v>
      </c>
      <c r="B16533" s="20" t="s">
        <v>27</v>
      </c>
      <c r="C16533" s="20" t="s">
        <v>139</v>
      </c>
      <c r="D16533" s="1">
        <v>1</v>
      </c>
    </row>
    <row r="16534" spans="1:4" x14ac:dyDescent="0.25">
      <c r="A16534" s="454">
        <v>44404</v>
      </c>
      <c r="B16534" s="20" t="s">
        <v>27</v>
      </c>
      <c r="C16534" s="20" t="s">
        <v>43</v>
      </c>
      <c r="D16534" s="1">
        <v>16</v>
      </c>
    </row>
    <row r="16535" spans="1:4" x14ac:dyDescent="0.25">
      <c r="A16535" s="454">
        <v>44404</v>
      </c>
      <c r="B16535" s="20" t="s">
        <v>27</v>
      </c>
      <c r="C16535" s="20" t="s">
        <v>1257</v>
      </c>
      <c r="D16535" s="1">
        <v>1</v>
      </c>
    </row>
    <row r="16536" spans="1:4" x14ac:dyDescent="0.25">
      <c r="A16536" s="454">
        <v>44404</v>
      </c>
      <c r="B16536" s="20" t="s">
        <v>51</v>
      </c>
      <c r="C16536" s="20" t="s">
        <v>51</v>
      </c>
      <c r="D16536" s="1">
        <v>16</v>
      </c>
    </row>
    <row r="16537" spans="1:4" x14ac:dyDescent="0.25">
      <c r="A16537" s="454">
        <v>44404</v>
      </c>
      <c r="B16537" s="20" t="s">
        <v>10</v>
      </c>
      <c r="C16537" s="20" t="s">
        <v>1261</v>
      </c>
      <c r="D16537" s="1">
        <v>1</v>
      </c>
    </row>
    <row r="16538" spans="1:4" x14ac:dyDescent="0.25">
      <c r="A16538" s="454">
        <v>44404</v>
      </c>
      <c r="B16538" s="20" t="s">
        <v>10</v>
      </c>
      <c r="C16538" s="20" t="s">
        <v>1027</v>
      </c>
      <c r="D16538" s="1">
        <v>2</v>
      </c>
    </row>
    <row r="16539" spans="1:4" x14ac:dyDescent="0.25">
      <c r="A16539" s="454">
        <v>44404</v>
      </c>
      <c r="B16539" s="20" t="s">
        <v>10</v>
      </c>
      <c r="C16539" s="20" t="s">
        <v>340</v>
      </c>
      <c r="D16539" s="1">
        <v>1</v>
      </c>
    </row>
    <row r="16540" spans="1:4" x14ac:dyDescent="0.25">
      <c r="A16540" s="454">
        <v>44404</v>
      </c>
      <c r="B16540" s="20" t="s">
        <v>10</v>
      </c>
      <c r="C16540" s="20" t="s">
        <v>10</v>
      </c>
      <c r="D16540" s="1">
        <v>11</v>
      </c>
    </row>
    <row r="16541" spans="1:4" x14ac:dyDescent="0.25">
      <c r="A16541" s="454">
        <v>44405</v>
      </c>
      <c r="B16541" s="68" t="s">
        <v>14</v>
      </c>
      <c r="C16541" s="68" t="s">
        <v>936</v>
      </c>
      <c r="D16541" s="1">
        <v>1</v>
      </c>
    </row>
    <row r="16542" spans="1:4" x14ac:dyDescent="0.25">
      <c r="A16542" s="454">
        <v>44405</v>
      </c>
      <c r="B16542" s="68" t="s">
        <v>14</v>
      </c>
      <c r="C16542" s="79" t="s">
        <v>14</v>
      </c>
      <c r="D16542" s="480">
        <v>12</v>
      </c>
    </row>
    <row r="16543" spans="1:4" x14ac:dyDescent="0.25">
      <c r="A16543" s="454">
        <v>44405</v>
      </c>
      <c r="B16543" s="68" t="s">
        <v>14</v>
      </c>
      <c r="C16543" s="79" t="s">
        <v>16</v>
      </c>
      <c r="D16543" s="158">
        <v>5</v>
      </c>
    </row>
    <row r="16544" spans="1:4" x14ac:dyDescent="0.25">
      <c r="A16544" s="454">
        <v>44405</v>
      </c>
      <c r="B16544" s="68" t="s">
        <v>14</v>
      </c>
      <c r="C16544" s="79" t="s">
        <v>84</v>
      </c>
      <c r="D16544" s="158">
        <v>4</v>
      </c>
    </row>
    <row r="16545" spans="1:4" x14ac:dyDescent="0.25">
      <c r="A16545" s="454">
        <v>44405</v>
      </c>
      <c r="B16545" s="68" t="s">
        <v>20</v>
      </c>
      <c r="C16545" s="79" t="s">
        <v>20</v>
      </c>
      <c r="D16545" s="158">
        <v>32</v>
      </c>
    </row>
    <row r="16546" spans="1:4" x14ac:dyDescent="0.25">
      <c r="A16546" s="454">
        <v>44405</v>
      </c>
      <c r="B16546" s="68" t="s">
        <v>20</v>
      </c>
      <c r="C16546" s="79" t="s">
        <v>363</v>
      </c>
      <c r="D16546" s="1">
        <v>1</v>
      </c>
    </row>
    <row r="16547" spans="1:4" x14ac:dyDescent="0.25">
      <c r="A16547" s="454">
        <v>44405</v>
      </c>
      <c r="B16547" s="68" t="s">
        <v>13</v>
      </c>
      <c r="C16547" s="79" t="s">
        <v>93</v>
      </c>
      <c r="D16547" s="1">
        <v>1</v>
      </c>
    </row>
    <row r="16548" spans="1:4" x14ac:dyDescent="0.25">
      <c r="A16548" s="454">
        <v>44405</v>
      </c>
      <c r="B16548" s="68" t="s">
        <v>13</v>
      </c>
      <c r="C16548" s="79" t="s">
        <v>1161</v>
      </c>
      <c r="D16548" s="1">
        <v>2</v>
      </c>
    </row>
    <row r="16549" spans="1:4" x14ac:dyDescent="0.25">
      <c r="A16549" s="454">
        <v>44405</v>
      </c>
      <c r="B16549" s="68" t="s">
        <v>13</v>
      </c>
      <c r="C16549" s="79" t="s">
        <v>13</v>
      </c>
      <c r="D16549" s="485">
        <v>17</v>
      </c>
    </row>
    <row r="16550" spans="1:4" x14ac:dyDescent="0.25">
      <c r="A16550" s="454">
        <v>44405</v>
      </c>
      <c r="B16550" s="68" t="s">
        <v>13</v>
      </c>
      <c r="C16550" s="79" t="s">
        <v>1165</v>
      </c>
      <c r="D16550" s="1">
        <v>2</v>
      </c>
    </row>
    <row r="16551" spans="1:4" x14ac:dyDescent="0.25">
      <c r="A16551" s="454">
        <v>44405</v>
      </c>
      <c r="B16551" s="68" t="s">
        <v>13</v>
      </c>
      <c r="C16551" s="79" t="s">
        <v>1167</v>
      </c>
      <c r="D16551" s="486">
        <v>11</v>
      </c>
    </row>
    <row r="16552" spans="1:4" x14ac:dyDescent="0.25">
      <c r="A16552" s="454">
        <v>44405</v>
      </c>
      <c r="B16552" s="68" t="s">
        <v>24</v>
      </c>
      <c r="C16552" s="79" t="s">
        <v>23</v>
      </c>
      <c r="D16552" s="486">
        <v>41</v>
      </c>
    </row>
    <row r="16553" spans="1:4" x14ac:dyDescent="0.25">
      <c r="A16553" s="454">
        <v>44405</v>
      </c>
      <c r="B16553" s="68" t="s">
        <v>24</v>
      </c>
      <c r="C16553" s="79" t="s">
        <v>24</v>
      </c>
      <c r="D16553" s="485">
        <v>7</v>
      </c>
    </row>
    <row r="16554" spans="1:4" x14ac:dyDescent="0.25">
      <c r="A16554" s="454">
        <v>44405</v>
      </c>
      <c r="B16554" s="68" t="s">
        <v>24</v>
      </c>
      <c r="C16554" s="68" t="s">
        <v>653</v>
      </c>
      <c r="D16554" s="1">
        <v>1</v>
      </c>
    </row>
    <row r="16555" spans="1:4" x14ac:dyDescent="0.25">
      <c r="A16555" s="454">
        <v>44405</v>
      </c>
      <c r="B16555" s="68" t="s">
        <v>24</v>
      </c>
      <c r="C16555" s="68" t="s">
        <v>192</v>
      </c>
      <c r="D16555" s="1">
        <v>1</v>
      </c>
    </row>
    <row r="16556" spans="1:4" x14ac:dyDescent="0.25">
      <c r="A16556" s="454">
        <v>44405</v>
      </c>
      <c r="B16556" s="68" t="s">
        <v>24</v>
      </c>
      <c r="C16556" s="79" t="s">
        <v>36</v>
      </c>
      <c r="D16556" s="486">
        <v>3</v>
      </c>
    </row>
    <row r="16557" spans="1:4" x14ac:dyDescent="0.25">
      <c r="A16557" s="454">
        <v>44405</v>
      </c>
      <c r="B16557" s="68" t="s">
        <v>47</v>
      </c>
      <c r="C16557" s="79" t="s">
        <v>47</v>
      </c>
      <c r="D16557" s="485">
        <v>10</v>
      </c>
    </row>
    <row r="16558" spans="1:4" x14ac:dyDescent="0.25">
      <c r="A16558" s="454">
        <v>44405</v>
      </c>
      <c r="B16558" s="68" t="s">
        <v>47</v>
      </c>
      <c r="C16558" s="79" t="s">
        <v>906</v>
      </c>
      <c r="D16558" s="1">
        <v>1</v>
      </c>
    </row>
    <row r="16559" spans="1:4" x14ac:dyDescent="0.25">
      <c r="A16559" s="454">
        <v>44405</v>
      </c>
      <c r="B16559" s="68" t="s">
        <v>48</v>
      </c>
      <c r="C16559" s="79" t="s">
        <v>1380</v>
      </c>
      <c r="D16559" s="485">
        <v>15</v>
      </c>
    </row>
    <row r="16560" spans="1:4" x14ac:dyDescent="0.25">
      <c r="A16560" s="454">
        <v>44405</v>
      </c>
      <c r="B16560" s="68" t="s">
        <v>7</v>
      </c>
      <c r="C16560" s="79" t="s">
        <v>1191</v>
      </c>
      <c r="D16560" s="486">
        <v>5</v>
      </c>
    </row>
    <row r="16561" spans="1:4" x14ac:dyDescent="0.25">
      <c r="A16561" s="454">
        <v>44405</v>
      </c>
      <c r="B16561" s="68" t="s">
        <v>7</v>
      </c>
      <c r="C16561" s="79" t="s">
        <v>7</v>
      </c>
      <c r="D16561" s="485">
        <v>14</v>
      </c>
    </row>
    <row r="16562" spans="1:4" x14ac:dyDescent="0.25">
      <c r="A16562" s="454">
        <v>44405</v>
      </c>
      <c r="B16562" s="68" t="s">
        <v>9</v>
      </c>
      <c r="C16562" s="68" t="s">
        <v>362</v>
      </c>
      <c r="D16562" s="1">
        <v>2</v>
      </c>
    </row>
    <row r="16563" spans="1:4" x14ac:dyDescent="0.25">
      <c r="A16563" s="454">
        <v>44405</v>
      </c>
      <c r="B16563" s="68" t="s">
        <v>9</v>
      </c>
      <c r="C16563" s="79" t="s">
        <v>9</v>
      </c>
      <c r="D16563" s="485">
        <v>64</v>
      </c>
    </row>
    <row r="16564" spans="1:4" x14ac:dyDescent="0.25">
      <c r="A16564" s="454">
        <v>44405</v>
      </c>
      <c r="B16564" s="68" t="s">
        <v>9</v>
      </c>
      <c r="C16564" s="79" t="s">
        <v>17</v>
      </c>
      <c r="D16564" s="486">
        <v>3</v>
      </c>
    </row>
    <row r="16565" spans="1:4" x14ac:dyDescent="0.25">
      <c r="A16565" s="454">
        <v>44405</v>
      </c>
      <c r="B16565" s="68" t="s">
        <v>9</v>
      </c>
      <c r="C16565" s="68" t="s">
        <v>1091</v>
      </c>
      <c r="D16565" s="1">
        <v>1</v>
      </c>
    </row>
    <row r="16566" spans="1:4" x14ac:dyDescent="0.25">
      <c r="A16566" s="454">
        <v>44405</v>
      </c>
      <c r="B16566" s="68" t="s">
        <v>9</v>
      </c>
      <c r="C16566" s="68" t="s">
        <v>933</v>
      </c>
      <c r="D16566" s="1">
        <v>1</v>
      </c>
    </row>
    <row r="16567" spans="1:4" x14ac:dyDescent="0.25">
      <c r="A16567" s="454">
        <v>44405</v>
      </c>
      <c r="B16567" s="68" t="s">
        <v>9</v>
      </c>
      <c r="C16567" s="79" t="s">
        <v>1202</v>
      </c>
      <c r="D16567" s="486">
        <v>1</v>
      </c>
    </row>
    <row r="16568" spans="1:4" x14ac:dyDescent="0.25">
      <c r="A16568" s="454">
        <v>44405</v>
      </c>
      <c r="B16568" s="68" t="s">
        <v>9</v>
      </c>
      <c r="C16568" s="79" t="s">
        <v>143</v>
      </c>
      <c r="D16568" s="486">
        <v>1</v>
      </c>
    </row>
    <row r="16569" spans="1:4" x14ac:dyDescent="0.25">
      <c r="A16569" s="454">
        <v>44405</v>
      </c>
      <c r="B16569" s="68" t="s">
        <v>15</v>
      </c>
      <c r="C16569" s="79" t="s">
        <v>107</v>
      </c>
      <c r="D16569" s="1">
        <v>1</v>
      </c>
    </row>
    <row r="16570" spans="1:4" x14ac:dyDescent="0.25">
      <c r="A16570" s="454">
        <v>44405</v>
      </c>
      <c r="B16570" s="68" t="s">
        <v>15</v>
      </c>
      <c r="C16570" s="79" t="s">
        <v>1139</v>
      </c>
      <c r="D16570" s="485">
        <v>9</v>
      </c>
    </row>
    <row r="16571" spans="1:4" x14ac:dyDescent="0.25">
      <c r="A16571" s="454">
        <v>44405</v>
      </c>
      <c r="B16571" s="68" t="s">
        <v>15</v>
      </c>
      <c r="C16571" s="68" t="s">
        <v>1008</v>
      </c>
      <c r="D16571" s="1">
        <v>2</v>
      </c>
    </row>
    <row r="16572" spans="1:4" x14ac:dyDescent="0.25">
      <c r="A16572" s="454">
        <v>44405</v>
      </c>
      <c r="B16572" s="68" t="s">
        <v>15</v>
      </c>
      <c r="C16572" s="79" t="s">
        <v>283</v>
      </c>
      <c r="D16572" s="486">
        <v>1</v>
      </c>
    </row>
    <row r="16573" spans="1:4" x14ac:dyDescent="0.25">
      <c r="A16573" s="454">
        <v>44405</v>
      </c>
      <c r="B16573" s="68" t="s">
        <v>11</v>
      </c>
      <c r="C16573" s="79" t="s">
        <v>64</v>
      </c>
      <c r="D16573" s="486">
        <v>3</v>
      </c>
    </row>
    <row r="16574" spans="1:4" x14ac:dyDescent="0.25">
      <c r="A16574" s="454">
        <v>44405</v>
      </c>
      <c r="B16574" s="68" t="s">
        <v>11</v>
      </c>
      <c r="C16574" s="79" t="s">
        <v>333</v>
      </c>
      <c r="D16574" s="1">
        <v>2</v>
      </c>
    </row>
    <row r="16575" spans="1:4" x14ac:dyDescent="0.25">
      <c r="A16575" s="454">
        <v>44405</v>
      </c>
      <c r="B16575" s="68" t="s">
        <v>11</v>
      </c>
      <c r="C16575" s="68" t="s">
        <v>1203</v>
      </c>
      <c r="D16575" s="1">
        <v>1</v>
      </c>
    </row>
    <row r="16576" spans="1:4" x14ac:dyDescent="0.25">
      <c r="A16576" s="454">
        <v>44405</v>
      </c>
      <c r="B16576" s="68" t="s">
        <v>11</v>
      </c>
      <c r="C16576" s="68" t="s">
        <v>141</v>
      </c>
      <c r="D16576" s="1">
        <v>1</v>
      </c>
    </row>
    <row r="16577" spans="1:4" x14ac:dyDescent="0.25">
      <c r="A16577" s="454">
        <v>44405</v>
      </c>
      <c r="B16577" s="68" t="s">
        <v>11</v>
      </c>
      <c r="C16577" s="79" t="s">
        <v>11</v>
      </c>
      <c r="D16577" s="485">
        <v>8</v>
      </c>
    </row>
    <row r="16578" spans="1:4" x14ac:dyDescent="0.25">
      <c r="A16578" s="454">
        <v>44405</v>
      </c>
      <c r="B16578" s="68" t="s">
        <v>11</v>
      </c>
      <c r="C16578" s="79" t="s">
        <v>133</v>
      </c>
      <c r="D16578" s="486">
        <v>6</v>
      </c>
    </row>
    <row r="16579" spans="1:4" x14ac:dyDescent="0.25">
      <c r="A16579" s="454">
        <v>44405</v>
      </c>
      <c r="B16579" s="68" t="s">
        <v>12</v>
      </c>
      <c r="C16579" s="79" t="s">
        <v>73</v>
      </c>
      <c r="D16579" s="1">
        <v>2</v>
      </c>
    </row>
    <row r="16580" spans="1:4" x14ac:dyDescent="0.25">
      <c r="A16580" s="454">
        <v>44405</v>
      </c>
      <c r="B16580" s="68" t="s">
        <v>12</v>
      </c>
      <c r="C16580" s="79" t="s">
        <v>1223</v>
      </c>
      <c r="D16580" s="1">
        <v>1</v>
      </c>
    </row>
    <row r="16581" spans="1:4" x14ac:dyDescent="0.25">
      <c r="A16581" s="454">
        <v>44405</v>
      </c>
      <c r="B16581" s="68" t="s">
        <v>12</v>
      </c>
      <c r="C16581" s="79" t="s">
        <v>12</v>
      </c>
      <c r="D16581" s="485">
        <v>2</v>
      </c>
    </row>
    <row r="16582" spans="1:4" x14ac:dyDescent="0.25">
      <c r="A16582" s="454">
        <v>44405</v>
      </c>
      <c r="B16582" s="68" t="s">
        <v>8</v>
      </c>
      <c r="C16582" s="79" t="s">
        <v>72</v>
      </c>
      <c r="D16582" s="486">
        <v>5</v>
      </c>
    </row>
    <row r="16583" spans="1:4" x14ac:dyDescent="0.25">
      <c r="A16583" s="454">
        <v>44405</v>
      </c>
      <c r="B16583" s="68" t="s">
        <v>8</v>
      </c>
      <c r="C16583" s="79" t="s">
        <v>1232</v>
      </c>
      <c r="D16583" s="486">
        <v>1</v>
      </c>
    </row>
    <row r="16584" spans="1:4" x14ac:dyDescent="0.25">
      <c r="A16584" s="454">
        <v>44405</v>
      </c>
      <c r="B16584" s="68" t="s">
        <v>8</v>
      </c>
      <c r="C16584" s="79" t="s">
        <v>58</v>
      </c>
      <c r="D16584" s="486">
        <v>7</v>
      </c>
    </row>
    <row r="16585" spans="1:4" x14ac:dyDescent="0.25">
      <c r="A16585" s="454">
        <v>44405</v>
      </c>
      <c r="B16585" s="68" t="s">
        <v>8</v>
      </c>
      <c r="C16585" s="79" t="s">
        <v>140</v>
      </c>
      <c r="D16585" s="1">
        <v>2</v>
      </c>
    </row>
    <row r="16586" spans="1:4" x14ac:dyDescent="0.25">
      <c r="A16586" s="454">
        <v>44405</v>
      </c>
      <c r="B16586" s="68" t="s">
        <v>8</v>
      </c>
      <c r="C16586" s="79" t="s">
        <v>132</v>
      </c>
      <c r="D16586" s="1">
        <v>2</v>
      </c>
    </row>
    <row r="16587" spans="1:4" x14ac:dyDescent="0.25">
      <c r="A16587" s="454">
        <v>44405</v>
      </c>
      <c r="B16587" s="68" t="s">
        <v>8</v>
      </c>
      <c r="C16587" s="79" t="s">
        <v>203</v>
      </c>
      <c r="D16587" s="1">
        <v>1</v>
      </c>
    </row>
    <row r="16588" spans="1:4" x14ac:dyDescent="0.25">
      <c r="A16588" s="454">
        <v>44405</v>
      </c>
      <c r="B16588" s="68" t="s">
        <v>8</v>
      </c>
      <c r="C16588" s="79" t="s">
        <v>40</v>
      </c>
      <c r="D16588" s="1">
        <v>5</v>
      </c>
    </row>
    <row r="16589" spans="1:4" x14ac:dyDescent="0.25">
      <c r="A16589" s="454">
        <v>44405</v>
      </c>
      <c r="B16589" s="68" t="s">
        <v>8</v>
      </c>
      <c r="C16589" s="79" t="s">
        <v>8</v>
      </c>
      <c r="D16589" s="485">
        <v>166</v>
      </c>
    </row>
    <row r="16590" spans="1:4" x14ac:dyDescent="0.25">
      <c r="A16590" s="454">
        <v>44405</v>
      </c>
      <c r="B16590" s="68" t="s">
        <v>8</v>
      </c>
      <c r="C16590" s="68" t="s">
        <v>185</v>
      </c>
      <c r="D16590" s="1">
        <v>1</v>
      </c>
    </row>
    <row r="16591" spans="1:4" x14ac:dyDescent="0.25">
      <c r="A16591" s="454">
        <v>44405</v>
      </c>
      <c r="B16591" s="68" t="s">
        <v>8</v>
      </c>
      <c r="C16591" s="79" t="s">
        <v>31</v>
      </c>
      <c r="D16591" s="486">
        <v>7</v>
      </c>
    </row>
    <row r="16592" spans="1:4" x14ac:dyDescent="0.25">
      <c r="A16592" s="454">
        <v>44405</v>
      </c>
      <c r="B16592" s="68" t="s">
        <v>8</v>
      </c>
      <c r="C16592" s="79" t="s">
        <v>79</v>
      </c>
      <c r="D16592" s="486">
        <v>1</v>
      </c>
    </row>
    <row r="16593" spans="1:4" x14ac:dyDescent="0.25">
      <c r="A16593" s="454">
        <v>44405</v>
      </c>
      <c r="B16593" s="68" t="s">
        <v>8</v>
      </c>
      <c r="C16593" s="79" t="s">
        <v>110</v>
      </c>
      <c r="D16593" s="486">
        <v>1</v>
      </c>
    </row>
    <row r="16594" spans="1:4" x14ac:dyDescent="0.25">
      <c r="A16594" s="454">
        <v>44405</v>
      </c>
      <c r="B16594" s="68" t="s">
        <v>49</v>
      </c>
      <c r="C16594" s="79" t="s">
        <v>1246</v>
      </c>
      <c r="D16594" s="1">
        <v>1</v>
      </c>
    </row>
    <row r="16595" spans="1:4" x14ac:dyDescent="0.25">
      <c r="A16595" s="454">
        <v>44405</v>
      </c>
      <c r="B16595" s="68" t="s">
        <v>49</v>
      </c>
      <c r="C16595" s="79" t="s">
        <v>49</v>
      </c>
      <c r="D16595" s="485">
        <v>5</v>
      </c>
    </row>
    <row r="16596" spans="1:4" x14ac:dyDescent="0.25">
      <c r="A16596" s="454">
        <v>44405</v>
      </c>
      <c r="B16596" s="68" t="s">
        <v>50</v>
      </c>
      <c r="C16596" s="68" t="s">
        <v>1247</v>
      </c>
      <c r="D16596" s="1">
        <v>1</v>
      </c>
    </row>
    <row r="16597" spans="1:4" x14ac:dyDescent="0.25">
      <c r="A16597" s="454">
        <v>44405</v>
      </c>
      <c r="B16597" s="68" t="s">
        <v>50</v>
      </c>
      <c r="C16597" s="79" t="s">
        <v>1250</v>
      </c>
      <c r="D16597" s="1">
        <v>3</v>
      </c>
    </row>
    <row r="16598" spans="1:4" x14ac:dyDescent="0.25">
      <c r="A16598" s="454">
        <v>44405</v>
      </c>
      <c r="B16598" s="68" t="s">
        <v>50</v>
      </c>
      <c r="C16598" s="79" t="s">
        <v>1140</v>
      </c>
      <c r="D16598" s="486">
        <v>13</v>
      </c>
    </row>
    <row r="16599" spans="1:4" x14ac:dyDescent="0.25">
      <c r="A16599" s="454">
        <v>44405</v>
      </c>
      <c r="B16599" s="68" t="s">
        <v>50</v>
      </c>
      <c r="C16599" s="79" t="s">
        <v>365</v>
      </c>
      <c r="D16599" s="485">
        <v>18</v>
      </c>
    </row>
    <row r="16600" spans="1:4" x14ac:dyDescent="0.25">
      <c r="A16600" s="454">
        <v>44405</v>
      </c>
      <c r="B16600" s="68" t="s">
        <v>27</v>
      </c>
      <c r="C16600" s="79" t="s">
        <v>139</v>
      </c>
      <c r="D16600" s="486">
        <v>2</v>
      </c>
    </row>
    <row r="16601" spans="1:4" x14ac:dyDescent="0.25">
      <c r="A16601" s="454">
        <v>44405</v>
      </c>
      <c r="B16601" s="68" t="s">
        <v>27</v>
      </c>
      <c r="C16601" s="79" t="s">
        <v>233</v>
      </c>
      <c r="D16601" s="486">
        <v>1</v>
      </c>
    </row>
    <row r="16602" spans="1:4" x14ac:dyDescent="0.25">
      <c r="A16602" s="454">
        <v>44405</v>
      </c>
      <c r="B16602" s="68" t="s">
        <v>27</v>
      </c>
      <c r="C16602" s="79" t="s">
        <v>43</v>
      </c>
      <c r="D16602" s="485">
        <v>16</v>
      </c>
    </row>
    <row r="16603" spans="1:4" x14ac:dyDescent="0.25">
      <c r="A16603" s="454">
        <v>44405</v>
      </c>
      <c r="B16603" s="68" t="s">
        <v>27</v>
      </c>
      <c r="C16603" s="68" t="s">
        <v>851</v>
      </c>
      <c r="D16603" s="1">
        <v>1</v>
      </c>
    </row>
    <row r="16604" spans="1:4" x14ac:dyDescent="0.25">
      <c r="A16604" s="454">
        <v>44405</v>
      </c>
      <c r="B16604" s="68" t="s">
        <v>27</v>
      </c>
      <c r="C16604" s="79" t="s">
        <v>619</v>
      </c>
      <c r="D16604" s="1">
        <v>3</v>
      </c>
    </row>
    <row r="16605" spans="1:4" x14ac:dyDescent="0.25">
      <c r="A16605" s="454">
        <v>44405</v>
      </c>
      <c r="B16605" s="68" t="s">
        <v>51</v>
      </c>
      <c r="C16605" s="79" t="s">
        <v>51</v>
      </c>
      <c r="D16605" s="49">
        <v>5</v>
      </c>
    </row>
    <row r="16606" spans="1:4" x14ac:dyDescent="0.25">
      <c r="A16606" s="454">
        <v>44405</v>
      </c>
      <c r="B16606" s="68" t="s">
        <v>10</v>
      </c>
      <c r="C16606" s="68" t="s">
        <v>1607</v>
      </c>
      <c r="D16606" s="49">
        <v>1</v>
      </c>
    </row>
    <row r="16607" spans="1:4" x14ac:dyDescent="0.25">
      <c r="A16607" s="454">
        <v>44405</v>
      </c>
      <c r="B16607" s="68" t="s">
        <v>10</v>
      </c>
      <c r="C16607" s="68" t="s">
        <v>1027</v>
      </c>
      <c r="D16607" s="1">
        <v>1</v>
      </c>
    </row>
    <row r="16608" spans="1:4" x14ac:dyDescent="0.25">
      <c r="A16608" s="454">
        <v>44405</v>
      </c>
      <c r="B16608" s="68" t="s">
        <v>10</v>
      </c>
      <c r="C16608" s="68" t="s">
        <v>340</v>
      </c>
      <c r="D16608" s="486">
        <v>1</v>
      </c>
    </row>
    <row r="16609" spans="1:4" x14ac:dyDescent="0.25">
      <c r="A16609" s="454">
        <v>44405</v>
      </c>
      <c r="B16609" s="68" t="s">
        <v>10</v>
      </c>
      <c r="C16609" s="68" t="s">
        <v>1259</v>
      </c>
      <c r="D16609" s="1">
        <v>4</v>
      </c>
    </row>
    <row r="16610" spans="1:4" x14ac:dyDescent="0.25">
      <c r="A16610" s="454">
        <v>44405</v>
      </c>
      <c r="B16610" s="68" t="s">
        <v>10</v>
      </c>
      <c r="C16610" s="79" t="s">
        <v>10</v>
      </c>
      <c r="D16610" s="485">
        <v>15</v>
      </c>
    </row>
    <row r="16611" spans="1:4" x14ac:dyDescent="0.25">
      <c r="A16611" s="454">
        <v>44406</v>
      </c>
      <c r="B16611" s="20" t="s">
        <v>14</v>
      </c>
      <c r="C16611" s="20" t="s">
        <v>14</v>
      </c>
      <c r="D16611" s="480">
        <v>14</v>
      </c>
    </row>
    <row r="16612" spans="1:4" x14ac:dyDescent="0.25">
      <c r="A16612" s="454">
        <v>44406</v>
      </c>
      <c r="B16612" s="20" t="s">
        <v>14</v>
      </c>
      <c r="C16612" s="20" t="s">
        <v>16</v>
      </c>
      <c r="D16612" s="158">
        <v>6</v>
      </c>
    </row>
    <row r="16613" spans="1:4" x14ac:dyDescent="0.25">
      <c r="A16613" s="454">
        <v>44406</v>
      </c>
      <c r="B16613" s="20" t="s">
        <v>14</v>
      </c>
      <c r="C16613" s="20" t="s">
        <v>794</v>
      </c>
      <c r="D16613" s="1">
        <v>1</v>
      </c>
    </row>
    <row r="16614" spans="1:4" x14ac:dyDescent="0.25">
      <c r="A16614" s="454">
        <v>44406</v>
      </c>
      <c r="B16614" s="20" t="s">
        <v>20</v>
      </c>
      <c r="C16614" s="20" t="s">
        <v>1151</v>
      </c>
      <c r="D16614" s="1">
        <v>2</v>
      </c>
    </row>
    <row r="16615" spans="1:4" x14ac:dyDescent="0.25">
      <c r="A16615" s="454">
        <v>44406</v>
      </c>
      <c r="B16615" s="20" t="s">
        <v>20</v>
      </c>
      <c r="C16615" s="20" t="s">
        <v>1152</v>
      </c>
      <c r="D16615" s="1">
        <v>1</v>
      </c>
    </row>
    <row r="16616" spans="1:4" x14ac:dyDescent="0.25">
      <c r="A16616" s="454">
        <v>44406</v>
      </c>
      <c r="B16616" s="20" t="s">
        <v>20</v>
      </c>
      <c r="C16616" s="20" t="s">
        <v>20</v>
      </c>
      <c r="D16616" s="158">
        <v>25</v>
      </c>
    </row>
    <row r="16617" spans="1:4" x14ac:dyDescent="0.25">
      <c r="A16617" s="454">
        <v>44406</v>
      </c>
      <c r="B16617" s="20" t="s">
        <v>20</v>
      </c>
      <c r="C16617" s="20" t="s">
        <v>648</v>
      </c>
      <c r="D16617" s="1">
        <v>2</v>
      </c>
    </row>
    <row r="16618" spans="1:4" x14ac:dyDescent="0.25">
      <c r="A16618" s="454">
        <v>44406</v>
      </c>
      <c r="B16618" s="20" t="s">
        <v>13</v>
      </c>
      <c r="C16618" s="20" t="s">
        <v>1160</v>
      </c>
      <c r="D16618" s="1">
        <v>1</v>
      </c>
    </row>
    <row r="16619" spans="1:4" x14ac:dyDescent="0.25">
      <c r="A16619" s="454">
        <v>44406</v>
      </c>
      <c r="B16619" s="20" t="s">
        <v>13</v>
      </c>
      <c r="C16619" s="20" t="s">
        <v>1161</v>
      </c>
      <c r="D16619" s="1">
        <v>1</v>
      </c>
    </row>
    <row r="16620" spans="1:4" x14ac:dyDescent="0.25">
      <c r="A16620" s="454">
        <v>44406</v>
      </c>
      <c r="B16620" s="20" t="s">
        <v>13</v>
      </c>
      <c r="C16620" s="20" t="s">
        <v>13</v>
      </c>
      <c r="D16620" s="485">
        <v>8</v>
      </c>
    </row>
    <row r="16621" spans="1:4" x14ac:dyDescent="0.25">
      <c r="A16621" s="454">
        <v>44406</v>
      </c>
      <c r="B16621" s="20" t="s">
        <v>13</v>
      </c>
      <c r="C16621" s="20" t="s">
        <v>1165</v>
      </c>
      <c r="D16621" s="1">
        <v>2</v>
      </c>
    </row>
    <row r="16622" spans="1:4" x14ac:dyDescent="0.25">
      <c r="A16622" s="454">
        <v>44406</v>
      </c>
      <c r="B16622" s="20" t="s">
        <v>13</v>
      </c>
      <c r="C16622" s="20" t="s">
        <v>633</v>
      </c>
      <c r="D16622" s="1">
        <v>1</v>
      </c>
    </row>
    <row r="16623" spans="1:4" x14ac:dyDescent="0.25">
      <c r="A16623" s="454">
        <v>44406</v>
      </c>
      <c r="B16623" s="20" t="s">
        <v>13</v>
      </c>
      <c r="C16623" s="20" t="s">
        <v>1167</v>
      </c>
      <c r="D16623" s="486">
        <v>10</v>
      </c>
    </row>
    <row r="16624" spans="1:4" x14ac:dyDescent="0.25">
      <c r="A16624" s="454">
        <v>44406</v>
      </c>
      <c r="B16624" s="20" t="s">
        <v>24</v>
      </c>
      <c r="C16624" s="20" t="s">
        <v>23</v>
      </c>
      <c r="D16624" s="486">
        <v>30</v>
      </c>
    </row>
    <row r="16625" spans="1:4" x14ac:dyDescent="0.25">
      <c r="A16625" s="454">
        <v>44406</v>
      </c>
      <c r="B16625" s="20" t="s">
        <v>24</v>
      </c>
      <c r="C16625" s="20" t="s">
        <v>1172</v>
      </c>
      <c r="D16625" s="1">
        <v>1</v>
      </c>
    </row>
    <row r="16626" spans="1:4" x14ac:dyDescent="0.25">
      <c r="A16626" s="454">
        <v>44406</v>
      </c>
      <c r="B16626" s="20" t="s">
        <v>24</v>
      </c>
      <c r="C16626" s="20" t="s">
        <v>1180</v>
      </c>
      <c r="D16626" s="1">
        <v>1</v>
      </c>
    </row>
    <row r="16627" spans="1:4" x14ac:dyDescent="0.25">
      <c r="A16627" s="454">
        <v>44406</v>
      </c>
      <c r="B16627" s="20" t="s">
        <v>24</v>
      </c>
      <c r="C16627" s="20" t="s">
        <v>24</v>
      </c>
      <c r="D16627" s="485">
        <v>8</v>
      </c>
    </row>
    <row r="16628" spans="1:4" x14ac:dyDescent="0.25">
      <c r="A16628" s="454">
        <v>44406</v>
      </c>
      <c r="B16628" s="20" t="s">
        <v>24</v>
      </c>
      <c r="C16628" s="20" t="s">
        <v>36</v>
      </c>
      <c r="D16628" s="486">
        <v>1</v>
      </c>
    </row>
    <row r="16629" spans="1:4" x14ac:dyDescent="0.25">
      <c r="A16629" s="454">
        <v>44406</v>
      </c>
      <c r="B16629" s="20" t="s">
        <v>47</v>
      </c>
      <c r="C16629" s="20" t="s">
        <v>1033</v>
      </c>
      <c r="D16629" s="1">
        <v>1</v>
      </c>
    </row>
    <row r="16630" spans="1:4" x14ac:dyDescent="0.25">
      <c r="A16630" s="454">
        <v>44406</v>
      </c>
      <c r="B16630" s="20" t="s">
        <v>47</v>
      </c>
      <c r="C16630" s="20" t="s">
        <v>47</v>
      </c>
      <c r="D16630" s="485">
        <v>6</v>
      </c>
    </row>
    <row r="16631" spans="1:4" x14ac:dyDescent="0.25">
      <c r="A16631" s="454">
        <v>44406</v>
      </c>
      <c r="B16631" s="20" t="s">
        <v>47</v>
      </c>
      <c r="C16631" s="20" t="s">
        <v>906</v>
      </c>
      <c r="D16631" s="1">
        <v>1</v>
      </c>
    </row>
    <row r="16632" spans="1:4" x14ac:dyDescent="0.25">
      <c r="A16632" s="454">
        <v>44406</v>
      </c>
      <c r="B16632" s="20" t="s">
        <v>48</v>
      </c>
      <c r="C16632" s="20" t="s">
        <v>1380</v>
      </c>
      <c r="D16632" s="485">
        <v>11</v>
      </c>
    </row>
    <row r="16633" spans="1:4" x14ac:dyDescent="0.25">
      <c r="A16633" s="454">
        <v>44406</v>
      </c>
      <c r="B16633" s="20" t="s">
        <v>7</v>
      </c>
      <c r="C16633" s="20" t="s">
        <v>1188</v>
      </c>
      <c r="D16633" s="1">
        <v>2</v>
      </c>
    </row>
    <row r="16634" spans="1:4" x14ac:dyDescent="0.25">
      <c r="A16634" s="454">
        <v>44406</v>
      </c>
      <c r="B16634" s="20" t="s">
        <v>7</v>
      </c>
      <c r="C16634" s="20" t="s">
        <v>1191</v>
      </c>
      <c r="D16634" s="486">
        <v>12</v>
      </c>
    </row>
    <row r="16635" spans="1:4" x14ac:dyDescent="0.25">
      <c r="A16635" s="454">
        <v>44406</v>
      </c>
      <c r="B16635" s="20" t="s">
        <v>7</v>
      </c>
      <c r="C16635" s="20" t="s">
        <v>7</v>
      </c>
      <c r="D16635" s="485">
        <v>17</v>
      </c>
    </row>
    <row r="16636" spans="1:4" x14ac:dyDescent="0.25">
      <c r="A16636" s="454">
        <v>44406</v>
      </c>
      <c r="B16636" s="20" t="s">
        <v>9</v>
      </c>
      <c r="C16636" s="20" t="s">
        <v>9</v>
      </c>
      <c r="D16636" s="485">
        <v>55</v>
      </c>
    </row>
    <row r="16637" spans="1:4" x14ac:dyDescent="0.25">
      <c r="A16637" s="454">
        <v>44406</v>
      </c>
      <c r="B16637" s="20" t="s">
        <v>9</v>
      </c>
      <c r="C16637" s="20" t="s">
        <v>17</v>
      </c>
      <c r="D16637" s="486">
        <v>3</v>
      </c>
    </row>
    <row r="16638" spans="1:4" x14ac:dyDescent="0.25">
      <c r="A16638" s="454">
        <v>44406</v>
      </c>
      <c r="B16638" s="20" t="s">
        <v>9</v>
      </c>
      <c r="C16638" s="20" t="s">
        <v>1202</v>
      </c>
      <c r="D16638" s="486">
        <v>1</v>
      </c>
    </row>
    <row r="16639" spans="1:4" x14ac:dyDescent="0.25">
      <c r="A16639" s="454">
        <v>44406</v>
      </c>
      <c r="B16639" s="20" t="s">
        <v>9</v>
      </c>
      <c r="C16639" s="20" t="s">
        <v>143</v>
      </c>
      <c r="D16639" s="486">
        <v>3</v>
      </c>
    </row>
    <row r="16640" spans="1:4" x14ac:dyDescent="0.25">
      <c r="A16640" s="454">
        <v>44406</v>
      </c>
      <c r="B16640" s="20" t="s">
        <v>15</v>
      </c>
      <c r="C16640" s="20" t="s">
        <v>107</v>
      </c>
      <c r="D16640" s="1">
        <v>2</v>
      </c>
    </row>
    <row r="16641" spans="1:4" x14ac:dyDescent="0.25">
      <c r="A16641" s="454">
        <v>44406</v>
      </c>
      <c r="B16641" s="20" t="s">
        <v>15</v>
      </c>
      <c r="C16641" s="20" t="s">
        <v>1139</v>
      </c>
      <c r="D16641" s="485">
        <v>4</v>
      </c>
    </row>
    <row r="16642" spans="1:4" x14ac:dyDescent="0.25">
      <c r="A16642" s="454">
        <v>44406</v>
      </c>
      <c r="B16642" s="20" t="s">
        <v>15</v>
      </c>
      <c r="C16642" s="20" t="s">
        <v>620</v>
      </c>
      <c r="D16642" s="1">
        <v>1</v>
      </c>
    </row>
    <row r="16643" spans="1:4" x14ac:dyDescent="0.25">
      <c r="A16643" s="454">
        <v>44406</v>
      </c>
      <c r="B16643" s="20" t="s">
        <v>15</v>
      </c>
      <c r="C16643" s="20" t="s">
        <v>283</v>
      </c>
      <c r="D16643" s="486">
        <v>6</v>
      </c>
    </row>
    <row r="16644" spans="1:4" x14ac:dyDescent="0.25">
      <c r="A16644" s="454">
        <v>44406</v>
      </c>
      <c r="B16644" s="20" t="s">
        <v>11</v>
      </c>
      <c r="C16644" s="20" t="s">
        <v>64</v>
      </c>
      <c r="D16644" s="486">
        <v>2</v>
      </c>
    </row>
    <row r="16645" spans="1:4" x14ac:dyDescent="0.25">
      <c r="A16645" s="454">
        <v>44406</v>
      </c>
      <c r="B16645" s="20" t="s">
        <v>11</v>
      </c>
      <c r="C16645" s="20" t="s">
        <v>141</v>
      </c>
      <c r="D16645" s="1">
        <v>1</v>
      </c>
    </row>
    <row r="16646" spans="1:4" x14ac:dyDescent="0.25">
      <c r="A16646" s="454">
        <v>44406</v>
      </c>
      <c r="B16646" s="20" t="s">
        <v>11</v>
      </c>
      <c r="C16646" s="20" t="s">
        <v>11</v>
      </c>
      <c r="D16646" s="485">
        <v>1</v>
      </c>
    </row>
    <row r="16647" spans="1:4" x14ac:dyDescent="0.25">
      <c r="A16647" s="454">
        <v>44406</v>
      </c>
      <c r="B16647" s="20" t="s">
        <v>11</v>
      </c>
      <c r="C16647" s="20" t="s">
        <v>840</v>
      </c>
      <c r="D16647" s="1">
        <v>1</v>
      </c>
    </row>
    <row r="16648" spans="1:4" x14ac:dyDescent="0.25">
      <c r="A16648" s="454">
        <v>44406</v>
      </c>
      <c r="B16648" s="20" t="s">
        <v>11</v>
      </c>
      <c r="C16648" s="20" t="s">
        <v>133</v>
      </c>
      <c r="D16648" s="486">
        <v>4</v>
      </c>
    </row>
    <row r="16649" spans="1:4" x14ac:dyDescent="0.25">
      <c r="A16649" s="454">
        <v>44406</v>
      </c>
      <c r="B16649" s="20" t="s">
        <v>12</v>
      </c>
      <c r="C16649" s="20" t="s">
        <v>1224</v>
      </c>
      <c r="D16649" s="1">
        <v>1</v>
      </c>
    </row>
    <row r="16650" spans="1:4" x14ac:dyDescent="0.25">
      <c r="A16650" s="454">
        <v>44406</v>
      </c>
      <c r="B16650" s="20" t="s">
        <v>12</v>
      </c>
      <c r="C16650" s="20" t="s">
        <v>12</v>
      </c>
      <c r="D16650" s="485">
        <v>10</v>
      </c>
    </row>
    <row r="16651" spans="1:4" x14ac:dyDescent="0.25">
      <c r="A16651" s="454">
        <v>44406</v>
      </c>
      <c r="B16651" s="20" t="s">
        <v>8</v>
      </c>
      <c r="C16651" s="20" t="s">
        <v>1226</v>
      </c>
      <c r="D16651" s="1">
        <v>1</v>
      </c>
    </row>
    <row r="16652" spans="1:4" x14ac:dyDescent="0.25">
      <c r="A16652" s="454">
        <v>44406</v>
      </c>
      <c r="B16652" s="20" t="s">
        <v>8</v>
      </c>
      <c r="C16652" s="20" t="s">
        <v>72</v>
      </c>
      <c r="D16652" s="486">
        <v>9</v>
      </c>
    </row>
    <row r="16653" spans="1:4" x14ac:dyDescent="0.25">
      <c r="A16653" s="454">
        <v>44406</v>
      </c>
      <c r="B16653" s="20" t="s">
        <v>8</v>
      </c>
      <c r="C16653" s="20" t="s">
        <v>1232</v>
      </c>
      <c r="D16653" s="486">
        <v>5</v>
      </c>
    </row>
    <row r="16654" spans="1:4" x14ac:dyDescent="0.25">
      <c r="A16654" s="454">
        <v>44406</v>
      </c>
      <c r="B16654" s="20" t="s">
        <v>8</v>
      </c>
      <c r="C16654" s="20" t="s">
        <v>58</v>
      </c>
      <c r="D16654" s="486">
        <v>7</v>
      </c>
    </row>
    <row r="16655" spans="1:4" x14ac:dyDescent="0.25">
      <c r="A16655" s="454">
        <v>44406</v>
      </c>
      <c r="B16655" s="20" t="s">
        <v>8</v>
      </c>
      <c r="C16655" s="20" t="s">
        <v>718</v>
      </c>
      <c r="D16655" s="1">
        <v>1</v>
      </c>
    </row>
    <row r="16656" spans="1:4" x14ac:dyDescent="0.25">
      <c r="A16656" s="454">
        <v>44406</v>
      </c>
      <c r="B16656" s="20" t="s">
        <v>8</v>
      </c>
      <c r="C16656" s="20" t="s">
        <v>140</v>
      </c>
      <c r="D16656" s="1">
        <v>3</v>
      </c>
    </row>
    <row r="16657" spans="1:4" x14ac:dyDescent="0.25">
      <c r="A16657" s="454">
        <v>44406</v>
      </c>
      <c r="B16657" s="20" t="s">
        <v>8</v>
      </c>
      <c r="C16657" s="20" t="s">
        <v>40</v>
      </c>
      <c r="D16657" s="486">
        <v>5</v>
      </c>
    </row>
    <row r="16658" spans="1:4" x14ac:dyDescent="0.25">
      <c r="A16658" s="454">
        <v>44406</v>
      </c>
      <c r="B16658" s="20" t="s">
        <v>8</v>
      </c>
      <c r="C16658" s="20" t="s">
        <v>8</v>
      </c>
      <c r="D16658" s="485">
        <v>151</v>
      </c>
    </row>
    <row r="16659" spans="1:4" x14ac:dyDescent="0.25">
      <c r="A16659" s="454">
        <v>44406</v>
      </c>
      <c r="B16659" s="20" t="s">
        <v>8</v>
      </c>
      <c r="C16659" s="20" t="s">
        <v>31</v>
      </c>
      <c r="D16659" s="486">
        <v>3</v>
      </c>
    </row>
    <row r="16660" spans="1:4" x14ac:dyDescent="0.25">
      <c r="A16660" s="454">
        <v>44406</v>
      </c>
      <c r="B16660" s="20" t="s">
        <v>8</v>
      </c>
      <c r="C16660" s="20" t="s">
        <v>110</v>
      </c>
      <c r="D16660" s="486">
        <v>2</v>
      </c>
    </row>
    <row r="16661" spans="1:4" x14ac:dyDescent="0.25">
      <c r="A16661" s="454">
        <v>44406</v>
      </c>
      <c r="B16661" s="20" t="s">
        <v>49</v>
      </c>
      <c r="C16661" s="20" t="s">
        <v>1246</v>
      </c>
      <c r="D16661" s="1">
        <v>1</v>
      </c>
    </row>
    <row r="16662" spans="1:4" x14ac:dyDescent="0.25">
      <c r="A16662" s="454">
        <v>44406</v>
      </c>
      <c r="B16662" s="20" t="s">
        <v>49</v>
      </c>
      <c r="C16662" s="20" t="s">
        <v>49</v>
      </c>
      <c r="D16662" s="485">
        <v>1</v>
      </c>
    </row>
    <row r="16663" spans="1:4" x14ac:dyDescent="0.25">
      <c r="A16663" s="454">
        <v>44406</v>
      </c>
      <c r="B16663" s="20" t="s">
        <v>50</v>
      </c>
      <c r="C16663" s="20" t="s">
        <v>1249</v>
      </c>
      <c r="D16663" s="1">
        <v>1</v>
      </c>
    </row>
    <row r="16664" spans="1:4" x14ac:dyDescent="0.25">
      <c r="A16664" s="454">
        <v>44406</v>
      </c>
      <c r="B16664" s="20" t="s">
        <v>50</v>
      </c>
      <c r="C16664" s="20" t="s">
        <v>1140</v>
      </c>
      <c r="D16664" s="486">
        <v>4</v>
      </c>
    </row>
    <row r="16665" spans="1:4" x14ac:dyDescent="0.25">
      <c r="A16665" s="454">
        <v>44406</v>
      </c>
      <c r="B16665" s="20" t="s">
        <v>50</v>
      </c>
      <c r="C16665" s="20" t="s">
        <v>365</v>
      </c>
      <c r="D16665" s="485">
        <v>8</v>
      </c>
    </row>
    <row r="16666" spans="1:4" x14ac:dyDescent="0.25">
      <c r="A16666" s="454">
        <v>44406</v>
      </c>
      <c r="B16666" s="20" t="s">
        <v>27</v>
      </c>
      <c r="C16666" s="20" t="s">
        <v>139</v>
      </c>
      <c r="D16666" s="486">
        <v>6</v>
      </c>
    </row>
    <row r="16667" spans="1:4" x14ac:dyDescent="0.25">
      <c r="A16667" s="454">
        <v>44406</v>
      </c>
      <c r="B16667" s="20" t="s">
        <v>27</v>
      </c>
      <c r="C16667" s="20" t="s">
        <v>43</v>
      </c>
      <c r="D16667" s="485">
        <v>27</v>
      </c>
    </row>
    <row r="16668" spans="1:4" x14ac:dyDescent="0.25">
      <c r="A16668" s="454">
        <v>44406</v>
      </c>
      <c r="B16668" s="20" t="s">
        <v>27</v>
      </c>
      <c r="C16668" s="20" t="s">
        <v>707</v>
      </c>
      <c r="D16668" s="1">
        <v>2</v>
      </c>
    </row>
    <row r="16669" spans="1:4" x14ac:dyDescent="0.25">
      <c r="A16669" s="454">
        <v>44406</v>
      </c>
      <c r="B16669" s="20" t="s">
        <v>51</v>
      </c>
      <c r="C16669" s="20" t="s">
        <v>51</v>
      </c>
      <c r="D16669" s="49">
        <v>15</v>
      </c>
    </row>
    <row r="16670" spans="1:4" x14ac:dyDescent="0.25">
      <c r="A16670" s="454">
        <v>44406</v>
      </c>
      <c r="B16670" s="20" t="s">
        <v>10</v>
      </c>
      <c r="C16670" s="20" t="s">
        <v>1027</v>
      </c>
      <c r="D16670" s="1">
        <v>1</v>
      </c>
    </row>
    <row r="16671" spans="1:4" x14ac:dyDescent="0.25">
      <c r="A16671" s="454">
        <v>44406</v>
      </c>
      <c r="B16671" s="20" t="s">
        <v>10</v>
      </c>
      <c r="C16671" s="20" t="s">
        <v>10</v>
      </c>
      <c r="D16671" s="485">
        <v>11</v>
      </c>
    </row>
    <row r="16672" spans="1:4" x14ac:dyDescent="0.25">
      <c r="A16672" s="454">
        <v>44407</v>
      </c>
      <c r="B16672" s="20" t="s">
        <v>14</v>
      </c>
      <c r="C16672" s="20" t="s">
        <v>14</v>
      </c>
      <c r="D16672" s="1">
        <v>7</v>
      </c>
    </row>
    <row r="16673" spans="1:4" x14ac:dyDescent="0.25">
      <c r="A16673" s="454">
        <v>44407</v>
      </c>
      <c r="B16673" s="20" t="s">
        <v>14</v>
      </c>
      <c r="C16673" s="20" t="s">
        <v>16</v>
      </c>
      <c r="D16673" s="1">
        <v>6</v>
      </c>
    </row>
    <row r="16674" spans="1:4" x14ac:dyDescent="0.25">
      <c r="A16674" s="454">
        <v>44407</v>
      </c>
      <c r="B16674" s="20" t="s">
        <v>14</v>
      </c>
      <c r="C16674" s="20" t="s">
        <v>84</v>
      </c>
      <c r="D16674" s="1">
        <v>1</v>
      </c>
    </row>
    <row r="16675" spans="1:4" x14ac:dyDescent="0.25">
      <c r="A16675" s="454">
        <v>44407</v>
      </c>
      <c r="B16675" s="20" t="s">
        <v>20</v>
      </c>
      <c r="C16675" s="20" t="s">
        <v>20</v>
      </c>
      <c r="D16675" s="1">
        <v>27</v>
      </c>
    </row>
    <row r="16676" spans="1:4" x14ac:dyDescent="0.25">
      <c r="A16676" s="454">
        <v>44407</v>
      </c>
      <c r="B16676" s="20" t="s">
        <v>13</v>
      </c>
      <c r="C16676" s="20" t="s">
        <v>1161</v>
      </c>
      <c r="D16676" s="1">
        <v>3</v>
      </c>
    </row>
    <row r="16677" spans="1:4" x14ac:dyDescent="0.25">
      <c r="A16677" s="454">
        <v>44407</v>
      </c>
      <c r="B16677" s="20" t="s">
        <v>13</v>
      </c>
      <c r="C16677" s="20" t="s">
        <v>13</v>
      </c>
      <c r="D16677" s="1">
        <v>10</v>
      </c>
    </row>
    <row r="16678" spans="1:4" x14ac:dyDescent="0.25">
      <c r="A16678" s="454">
        <v>44407</v>
      </c>
      <c r="B16678" s="20" t="s">
        <v>13</v>
      </c>
      <c r="C16678" s="20" t="s">
        <v>1166</v>
      </c>
      <c r="D16678" s="1">
        <v>1</v>
      </c>
    </row>
    <row r="16679" spans="1:4" x14ac:dyDescent="0.25">
      <c r="A16679" s="454">
        <v>44407</v>
      </c>
      <c r="B16679" s="20" t="s">
        <v>13</v>
      </c>
      <c r="C16679" s="20" t="s">
        <v>1167</v>
      </c>
      <c r="D16679" s="1">
        <v>9</v>
      </c>
    </row>
    <row r="16680" spans="1:4" x14ac:dyDescent="0.25">
      <c r="A16680" s="454">
        <v>44407</v>
      </c>
      <c r="B16680" s="20" t="s">
        <v>24</v>
      </c>
      <c r="C16680" s="20" t="s">
        <v>23</v>
      </c>
      <c r="D16680" s="1">
        <v>23</v>
      </c>
    </row>
    <row r="16681" spans="1:4" x14ac:dyDescent="0.25">
      <c r="A16681" s="454">
        <v>44407</v>
      </c>
      <c r="B16681" s="20" t="s">
        <v>24</v>
      </c>
      <c r="C16681" s="20" t="s">
        <v>2972</v>
      </c>
      <c r="D16681" s="1">
        <v>1</v>
      </c>
    </row>
    <row r="16682" spans="1:4" x14ac:dyDescent="0.25">
      <c r="A16682" s="454">
        <v>44407</v>
      </c>
      <c r="B16682" s="20" t="s">
        <v>24</v>
      </c>
      <c r="C16682" s="20" t="s">
        <v>1180</v>
      </c>
      <c r="D16682" s="1">
        <v>1</v>
      </c>
    </row>
    <row r="16683" spans="1:4" x14ac:dyDescent="0.25">
      <c r="A16683" s="454">
        <v>44407</v>
      </c>
      <c r="B16683" s="20" t="s">
        <v>24</v>
      </c>
      <c r="C16683" s="20" t="s">
        <v>24</v>
      </c>
      <c r="D16683" s="1">
        <v>5</v>
      </c>
    </row>
    <row r="16684" spans="1:4" x14ac:dyDescent="0.25">
      <c r="A16684" s="454">
        <v>44407</v>
      </c>
      <c r="B16684" s="20" t="s">
        <v>24</v>
      </c>
      <c r="C16684" s="20" t="s">
        <v>1182</v>
      </c>
      <c r="D16684" s="1">
        <v>1</v>
      </c>
    </row>
    <row r="16685" spans="1:4" x14ac:dyDescent="0.25">
      <c r="A16685" s="454">
        <v>44407</v>
      </c>
      <c r="B16685" s="20" t="s">
        <v>24</v>
      </c>
      <c r="C16685" s="20" t="s">
        <v>37</v>
      </c>
      <c r="D16685" s="1">
        <v>2</v>
      </c>
    </row>
    <row r="16686" spans="1:4" x14ac:dyDescent="0.25">
      <c r="A16686" s="454">
        <v>44407</v>
      </c>
      <c r="B16686" s="20" t="s">
        <v>47</v>
      </c>
      <c r="C16686" s="20" t="s">
        <v>47</v>
      </c>
      <c r="D16686" s="1">
        <v>4</v>
      </c>
    </row>
    <row r="16687" spans="1:4" x14ac:dyDescent="0.25">
      <c r="A16687" s="454">
        <v>44407</v>
      </c>
      <c r="B16687" s="20" t="s">
        <v>48</v>
      </c>
      <c r="C16687" s="20" t="s">
        <v>1380</v>
      </c>
      <c r="D16687" s="1">
        <v>14</v>
      </c>
    </row>
    <row r="16688" spans="1:4" x14ac:dyDescent="0.25">
      <c r="A16688" s="454">
        <v>44407</v>
      </c>
      <c r="B16688" s="20" t="s">
        <v>7</v>
      </c>
      <c r="C16688" s="20" t="s">
        <v>1191</v>
      </c>
      <c r="D16688" s="1">
        <v>3</v>
      </c>
    </row>
    <row r="16689" spans="1:4" x14ac:dyDescent="0.25">
      <c r="A16689" s="454">
        <v>44407</v>
      </c>
      <c r="B16689" s="20" t="s">
        <v>7</v>
      </c>
      <c r="C16689" s="20" t="s">
        <v>7</v>
      </c>
      <c r="D16689" s="1">
        <v>7</v>
      </c>
    </row>
    <row r="16690" spans="1:4" x14ac:dyDescent="0.25">
      <c r="A16690" s="454">
        <v>44407</v>
      </c>
      <c r="B16690" s="20" t="s">
        <v>9</v>
      </c>
      <c r="C16690" s="20" t="s">
        <v>9</v>
      </c>
      <c r="D16690" s="1">
        <v>61</v>
      </c>
    </row>
    <row r="16691" spans="1:4" x14ac:dyDescent="0.25">
      <c r="A16691" s="454">
        <v>44407</v>
      </c>
      <c r="B16691" s="20" t="s">
        <v>9</v>
      </c>
      <c r="C16691" s="20" t="s">
        <v>17</v>
      </c>
      <c r="D16691" s="1">
        <v>6</v>
      </c>
    </row>
    <row r="16692" spans="1:4" x14ac:dyDescent="0.25">
      <c r="A16692" s="454">
        <v>44407</v>
      </c>
      <c r="B16692" s="20" t="s">
        <v>9</v>
      </c>
      <c r="C16692" s="20" t="s">
        <v>1202</v>
      </c>
      <c r="D16692" s="1">
        <v>1</v>
      </c>
    </row>
    <row r="16693" spans="1:4" x14ac:dyDescent="0.25">
      <c r="A16693" s="454">
        <v>44407</v>
      </c>
      <c r="B16693" s="20" t="s">
        <v>9</v>
      </c>
      <c r="C16693" s="20" t="s">
        <v>143</v>
      </c>
      <c r="D16693" s="1">
        <v>5</v>
      </c>
    </row>
    <row r="16694" spans="1:4" x14ac:dyDescent="0.25">
      <c r="A16694" s="454">
        <v>44407</v>
      </c>
      <c r="B16694" s="20" t="s">
        <v>15</v>
      </c>
      <c r="C16694" s="20" t="s">
        <v>107</v>
      </c>
      <c r="D16694" s="1">
        <v>1</v>
      </c>
    </row>
    <row r="16695" spans="1:4" x14ac:dyDescent="0.25">
      <c r="A16695" s="454">
        <v>44407</v>
      </c>
      <c r="B16695" s="20" t="s">
        <v>15</v>
      </c>
      <c r="C16695" s="20" t="s">
        <v>1139</v>
      </c>
      <c r="D16695" s="1">
        <v>8</v>
      </c>
    </row>
    <row r="16696" spans="1:4" x14ac:dyDescent="0.25">
      <c r="A16696" s="454">
        <v>44407</v>
      </c>
      <c r="B16696" s="20" t="s">
        <v>15</v>
      </c>
      <c r="C16696" s="20" t="s">
        <v>283</v>
      </c>
      <c r="D16696" s="1">
        <v>1</v>
      </c>
    </row>
    <row r="16697" spans="1:4" x14ac:dyDescent="0.25">
      <c r="A16697" s="454">
        <v>44407</v>
      </c>
      <c r="B16697" s="20" t="s">
        <v>11</v>
      </c>
      <c r="C16697" s="20" t="s">
        <v>64</v>
      </c>
      <c r="D16697" s="1">
        <v>3</v>
      </c>
    </row>
    <row r="16698" spans="1:4" x14ac:dyDescent="0.25">
      <c r="A16698" s="454">
        <v>44407</v>
      </c>
      <c r="B16698" s="20" t="s">
        <v>11</v>
      </c>
      <c r="C16698" s="20" t="s">
        <v>333</v>
      </c>
      <c r="D16698" s="1">
        <v>3</v>
      </c>
    </row>
    <row r="16699" spans="1:4" x14ac:dyDescent="0.25">
      <c r="A16699" s="454">
        <v>44407</v>
      </c>
      <c r="B16699" s="20" t="s">
        <v>11</v>
      </c>
      <c r="C16699" s="20" t="s">
        <v>11</v>
      </c>
      <c r="D16699" s="1">
        <v>1</v>
      </c>
    </row>
    <row r="16700" spans="1:4" x14ac:dyDescent="0.25">
      <c r="A16700" s="454">
        <v>44407</v>
      </c>
      <c r="B16700" s="20" t="s">
        <v>11</v>
      </c>
      <c r="C16700" s="20" t="s">
        <v>840</v>
      </c>
      <c r="D16700" s="1">
        <v>1</v>
      </c>
    </row>
    <row r="16701" spans="1:4" x14ac:dyDescent="0.25">
      <c r="A16701" s="454">
        <v>44407</v>
      </c>
      <c r="B16701" s="20" t="s">
        <v>11</v>
      </c>
      <c r="C16701" s="20" t="s">
        <v>133</v>
      </c>
      <c r="D16701" s="1">
        <v>8</v>
      </c>
    </row>
    <row r="16702" spans="1:4" x14ac:dyDescent="0.25">
      <c r="A16702" s="454">
        <v>44407</v>
      </c>
      <c r="B16702" s="20" t="s">
        <v>12</v>
      </c>
      <c r="C16702" s="20" t="s">
        <v>12</v>
      </c>
      <c r="D16702" s="1">
        <v>3</v>
      </c>
    </row>
    <row r="16703" spans="1:4" x14ac:dyDescent="0.25">
      <c r="A16703" s="454">
        <v>44407</v>
      </c>
      <c r="B16703" s="20" t="s">
        <v>8</v>
      </c>
      <c r="C16703" s="20" t="s">
        <v>1226</v>
      </c>
      <c r="D16703" s="1">
        <v>1</v>
      </c>
    </row>
    <row r="16704" spans="1:4" x14ac:dyDescent="0.25">
      <c r="A16704" s="454">
        <v>44407</v>
      </c>
      <c r="B16704" s="20" t="s">
        <v>8</v>
      </c>
      <c r="C16704" s="20" t="s">
        <v>72</v>
      </c>
      <c r="D16704" s="1">
        <v>5</v>
      </c>
    </row>
    <row r="16705" spans="1:4" x14ac:dyDescent="0.25">
      <c r="A16705" s="454">
        <v>44407</v>
      </c>
      <c r="B16705" s="20" t="s">
        <v>8</v>
      </c>
      <c r="C16705" s="20" t="s">
        <v>1232</v>
      </c>
      <c r="D16705" s="1">
        <v>3</v>
      </c>
    </row>
    <row r="16706" spans="1:4" x14ac:dyDescent="0.25">
      <c r="A16706" s="454">
        <v>44407</v>
      </c>
      <c r="B16706" s="20" t="s">
        <v>8</v>
      </c>
      <c r="C16706" s="20" t="s">
        <v>58</v>
      </c>
      <c r="D16706" s="1">
        <v>8</v>
      </c>
    </row>
    <row r="16707" spans="1:4" x14ac:dyDescent="0.25">
      <c r="A16707" s="454">
        <v>44407</v>
      </c>
      <c r="B16707" s="20" t="s">
        <v>8</v>
      </c>
      <c r="C16707" s="20" t="s">
        <v>140</v>
      </c>
      <c r="D16707" s="1">
        <v>1</v>
      </c>
    </row>
    <row r="16708" spans="1:4" x14ac:dyDescent="0.25">
      <c r="A16708" s="454">
        <v>44407</v>
      </c>
      <c r="B16708" s="20" t="s">
        <v>8</v>
      </c>
      <c r="C16708" s="20" t="s">
        <v>40</v>
      </c>
      <c r="D16708" s="1">
        <v>1</v>
      </c>
    </row>
    <row r="16709" spans="1:4" x14ac:dyDescent="0.25">
      <c r="A16709" s="454">
        <v>44407</v>
      </c>
      <c r="B16709" s="20" t="s">
        <v>8</v>
      </c>
      <c r="C16709" s="20" t="s">
        <v>8</v>
      </c>
      <c r="D16709" s="1">
        <v>135</v>
      </c>
    </row>
    <row r="16710" spans="1:4" x14ac:dyDescent="0.25">
      <c r="A16710" s="454">
        <v>44407</v>
      </c>
      <c r="B16710" s="20" t="s">
        <v>8</v>
      </c>
      <c r="C16710" s="20" t="s">
        <v>1241</v>
      </c>
      <c r="D16710" s="1">
        <v>1</v>
      </c>
    </row>
    <row r="16711" spans="1:4" x14ac:dyDescent="0.25">
      <c r="A16711" s="454">
        <v>44407</v>
      </c>
      <c r="B16711" s="20" t="s">
        <v>8</v>
      </c>
      <c r="C16711" s="20" t="s">
        <v>31</v>
      </c>
      <c r="D16711" s="1">
        <v>9</v>
      </c>
    </row>
    <row r="16712" spans="1:4" x14ac:dyDescent="0.25">
      <c r="A16712" s="454">
        <v>44407</v>
      </c>
      <c r="B16712" s="20" t="s">
        <v>8</v>
      </c>
      <c r="C16712" s="20" t="s">
        <v>79</v>
      </c>
      <c r="D16712" s="1">
        <v>1</v>
      </c>
    </row>
    <row r="16713" spans="1:4" x14ac:dyDescent="0.25">
      <c r="A16713" s="454">
        <v>44407</v>
      </c>
      <c r="B16713" s="20" t="s">
        <v>49</v>
      </c>
      <c r="C16713" s="20" t="s">
        <v>49</v>
      </c>
      <c r="D16713" s="1">
        <v>3</v>
      </c>
    </row>
    <row r="16714" spans="1:4" x14ac:dyDescent="0.25">
      <c r="A16714" s="454">
        <v>44407</v>
      </c>
      <c r="B16714" s="20" t="s">
        <v>50</v>
      </c>
      <c r="C16714" s="20" t="s">
        <v>1249</v>
      </c>
      <c r="D16714" s="1">
        <v>1</v>
      </c>
    </row>
    <row r="16715" spans="1:4" x14ac:dyDescent="0.25">
      <c r="A16715" s="454">
        <v>44407</v>
      </c>
      <c r="B16715" s="20" t="s">
        <v>50</v>
      </c>
      <c r="C16715" s="20" t="s">
        <v>1140</v>
      </c>
      <c r="D16715" s="1">
        <v>4</v>
      </c>
    </row>
    <row r="16716" spans="1:4" x14ac:dyDescent="0.25">
      <c r="A16716" s="454">
        <v>44407</v>
      </c>
      <c r="B16716" s="20" t="s">
        <v>50</v>
      </c>
      <c r="C16716" s="20" t="s">
        <v>365</v>
      </c>
      <c r="D16716" s="1">
        <v>1</v>
      </c>
    </row>
    <row r="16717" spans="1:4" x14ac:dyDescent="0.25">
      <c r="A16717" s="454">
        <v>44407</v>
      </c>
      <c r="B16717" s="20" t="s">
        <v>27</v>
      </c>
      <c r="C16717" s="20" t="s">
        <v>139</v>
      </c>
      <c r="D16717" s="1">
        <v>3</v>
      </c>
    </row>
    <row r="16718" spans="1:4" x14ac:dyDescent="0.25">
      <c r="A16718" s="454">
        <v>44407</v>
      </c>
      <c r="B16718" s="20" t="s">
        <v>27</v>
      </c>
      <c r="C16718" s="20" t="s">
        <v>43</v>
      </c>
      <c r="D16718" s="1">
        <v>23</v>
      </c>
    </row>
    <row r="16719" spans="1:4" x14ac:dyDescent="0.25">
      <c r="A16719" s="454">
        <v>44407</v>
      </c>
      <c r="B16719" s="20" t="s">
        <v>51</v>
      </c>
      <c r="C16719" s="20" t="s">
        <v>51</v>
      </c>
      <c r="D16719" s="1">
        <v>22</v>
      </c>
    </row>
    <row r="16720" spans="1:4" x14ac:dyDescent="0.25">
      <c r="A16720" s="454">
        <v>44407</v>
      </c>
      <c r="B16720" s="20" t="s">
        <v>10</v>
      </c>
      <c r="C16720" s="20" t="s">
        <v>1261</v>
      </c>
      <c r="D16720" s="1">
        <v>1</v>
      </c>
    </row>
    <row r="16721" spans="1:4" x14ac:dyDescent="0.25">
      <c r="A16721" s="454">
        <v>44407</v>
      </c>
      <c r="B16721" s="20" t="s">
        <v>10</v>
      </c>
      <c r="C16721" s="20" t="s">
        <v>340</v>
      </c>
      <c r="D16721" s="1">
        <v>1</v>
      </c>
    </row>
    <row r="16722" spans="1:4" x14ac:dyDescent="0.25">
      <c r="A16722" s="454">
        <v>44407</v>
      </c>
      <c r="B16722" s="20" t="s">
        <v>10</v>
      </c>
      <c r="C16722" s="20" t="s">
        <v>1259</v>
      </c>
      <c r="D16722" s="1">
        <v>3</v>
      </c>
    </row>
    <row r="16723" spans="1:4" x14ac:dyDescent="0.25">
      <c r="A16723" s="454">
        <v>44407</v>
      </c>
      <c r="B16723" s="20" t="s">
        <v>10</v>
      </c>
      <c r="C16723" s="20" t="s">
        <v>10</v>
      </c>
      <c r="D16723" s="1">
        <v>8</v>
      </c>
    </row>
    <row r="16724" spans="1:4" x14ac:dyDescent="0.25">
      <c r="A16724" s="454">
        <v>44408</v>
      </c>
      <c r="B16724" s="68" t="s">
        <v>14</v>
      </c>
      <c r="C16724" s="79" t="s">
        <v>14</v>
      </c>
      <c r="D16724" s="480">
        <v>5</v>
      </c>
    </row>
    <row r="16725" spans="1:4" x14ac:dyDescent="0.25">
      <c r="A16725" s="454">
        <v>44408</v>
      </c>
      <c r="B16725" s="68" t="s">
        <v>14</v>
      </c>
      <c r="C16725" s="79" t="s">
        <v>16</v>
      </c>
      <c r="D16725" s="480">
        <v>16</v>
      </c>
    </row>
    <row r="16726" spans="1:4" x14ac:dyDescent="0.25">
      <c r="A16726" s="454">
        <v>44408</v>
      </c>
      <c r="B16726" s="68" t="s">
        <v>14</v>
      </c>
      <c r="C16726" s="79" t="s">
        <v>84</v>
      </c>
      <c r="D16726" s="480">
        <v>3</v>
      </c>
    </row>
    <row r="16727" spans="1:4" x14ac:dyDescent="0.25">
      <c r="A16727" s="454">
        <v>44408</v>
      </c>
      <c r="B16727" s="68" t="s">
        <v>20</v>
      </c>
      <c r="C16727" s="79" t="s">
        <v>1151</v>
      </c>
      <c r="D16727" s="1">
        <v>1</v>
      </c>
    </row>
    <row r="16728" spans="1:4" x14ac:dyDescent="0.25">
      <c r="A16728" s="454">
        <v>44408</v>
      </c>
      <c r="B16728" s="68" t="s">
        <v>20</v>
      </c>
      <c r="C16728" s="79" t="s">
        <v>20</v>
      </c>
      <c r="D16728" s="480">
        <v>11</v>
      </c>
    </row>
    <row r="16729" spans="1:4" x14ac:dyDescent="0.25">
      <c r="A16729" s="454">
        <v>44408</v>
      </c>
      <c r="B16729" s="68" t="s">
        <v>20</v>
      </c>
      <c r="C16729" s="79" t="s">
        <v>363</v>
      </c>
      <c r="D16729" s="1">
        <v>1</v>
      </c>
    </row>
    <row r="16730" spans="1:4" x14ac:dyDescent="0.25">
      <c r="A16730" s="454">
        <v>44408</v>
      </c>
      <c r="B16730" s="68" t="s">
        <v>20</v>
      </c>
      <c r="C16730" s="79" t="s">
        <v>648</v>
      </c>
      <c r="D16730" s="1">
        <v>1</v>
      </c>
    </row>
    <row r="16731" spans="1:4" x14ac:dyDescent="0.25">
      <c r="A16731" s="454">
        <v>44408</v>
      </c>
      <c r="B16731" s="68" t="s">
        <v>13</v>
      </c>
      <c r="C16731" s="79" t="s">
        <v>93</v>
      </c>
      <c r="D16731" s="1">
        <v>1</v>
      </c>
    </row>
    <row r="16732" spans="1:4" x14ac:dyDescent="0.25">
      <c r="A16732" s="454">
        <v>44408</v>
      </c>
      <c r="B16732" s="68" t="s">
        <v>13</v>
      </c>
      <c r="C16732" s="79" t="s">
        <v>1161</v>
      </c>
      <c r="D16732" s="436">
        <v>4</v>
      </c>
    </row>
    <row r="16733" spans="1:4" x14ac:dyDescent="0.25">
      <c r="A16733" s="454">
        <v>44408</v>
      </c>
      <c r="B16733" s="68" t="s">
        <v>13</v>
      </c>
      <c r="C16733" s="68" t="s">
        <v>1162</v>
      </c>
      <c r="D16733" s="1">
        <v>1</v>
      </c>
    </row>
    <row r="16734" spans="1:4" x14ac:dyDescent="0.25">
      <c r="A16734" s="454">
        <v>44408</v>
      </c>
      <c r="B16734" s="68" t="s">
        <v>13</v>
      </c>
      <c r="C16734" s="79" t="s">
        <v>13</v>
      </c>
      <c r="D16734" s="480">
        <v>4</v>
      </c>
    </row>
    <row r="16735" spans="1:4" x14ac:dyDescent="0.25">
      <c r="A16735" s="454">
        <v>44408</v>
      </c>
      <c r="B16735" s="68" t="s">
        <v>13</v>
      </c>
      <c r="C16735" s="68" t="s">
        <v>1164</v>
      </c>
      <c r="D16735" s="1">
        <v>1</v>
      </c>
    </row>
    <row r="16736" spans="1:4" x14ac:dyDescent="0.25">
      <c r="A16736" s="454">
        <v>44408</v>
      </c>
      <c r="B16736" s="68" t="s">
        <v>13</v>
      </c>
      <c r="C16736" s="79" t="s">
        <v>1167</v>
      </c>
      <c r="D16736" s="436">
        <v>7</v>
      </c>
    </row>
    <row r="16737" spans="1:4" x14ac:dyDescent="0.25">
      <c r="A16737" s="454">
        <v>44408</v>
      </c>
      <c r="B16737" s="68" t="s">
        <v>24</v>
      </c>
      <c r="C16737" s="79" t="s">
        <v>23</v>
      </c>
      <c r="D16737" s="436">
        <v>22</v>
      </c>
    </row>
    <row r="16738" spans="1:4" x14ac:dyDescent="0.25">
      <c r="A16738" s="454">
        <v>44408</v>
      </c>
      <c r="B16738" s="68" t="s">
        <v>24</v>
      </c>
      <c r="C16738" s="68" t="s">
        <v>1179</v>
      </c>
      <c r="D16738" s="1">
        <v>1</v>
      </c>
    </row>
    <row r="16739" spans="1:4" x14ac:dyDescent="0.25">
      <c r="A16739" s="454">
        <v>44408</v>
      </c>
      <c r="B16739" s="68" t="s">
        <v>24</v>
      </c>
      <c r="C16739" s="79" t="s">
        <v>24</v>
      </c>
      <c r="D16739" s="480">
        <v>2</v>
      </c>
    </row>
    <row r="16740" spans="1:4" x14ac:dyDescent="0.25">
      <c r="A16740" s="454">
        <v>44408</v>
      </c>
      <c r="B16740" s="68" t="s">
        <v>24</v>
      </c>
      <c r="C16740" s="68" t="s">
        <v>924</v>
      </c>
      <c r="D16740" s="1">
        <v>1</v>
      </c>
    </row>
    <row r="16741" spans="1:4" x14ac:dyDescent="0.25">
      <c r="A16741" s="454">
        <v>44408</v>
      </c>
      <c r="B16741" s="68" t="s">
        <v>24</v>
      </c>
      <c r="C16741" s="79" t="s">
        <v>37</v>
      </c>
      <c r="D16741" s="1">
        <v>1</v>
      </c>
    </row>
    <row r="16742" spans="1:4" x14ac:dyDescent="0.25">
      <c r="A16742" s="454">
        <v>44408</v>
      </c>
      <c r="B16742" s="68" t="s">
        <v>47</v>
      </c>
      <c r="C16742" s="79" t="s">
        <v>47</v>
      </c>
      <c r="D16742" s="480">
        <v>0</v>
      </c>
    </row>
    <row r="16743" spans="1:4" x14ac:dyDescent="0.25">
      <c r="A16743" s="454">
        <v>44408</v>
      </c>
      <c r="B16743" s="68" t="s">
        <v>48</v>
      </c>
      <c r="C16743" s="79" t="s">
        <v>1380</v>
      </c>
      <c r="D16743" s="480">
        <v>4</v>
      </c>
    </row>
    <row r="16744" spans="1:4" x14ac:dyDescent="0.25">
      <c r="A16744" s="454">
        <v>44408</v>
      </c>
      <c r="B16744" s="68" t="s">
        <v>7</v>
      </c>
      <c r="C16744" s="79" t="s">
        <v>1191</v>
      </c>
      <c r="D16744" s="436">
        <v>5</v>
      </c>
    </row>
    <row r="16745" spans="1:4" x14ac:dyDescent="0.25">
      <c r="A16745" s="454">
        <v>44408</v>
      </c>
      <c r="B16745" s="68" t="s">
        <v>7</v>
      </c>
      <c r="C16745" s="79" t="s">
        <v>7</v>
      </c>
      <c r="D16745" s="480">
        <v>3</v>
      </c>
    </row>
    <row r="16746" spans="1:4" x14ac:dyDescent="0.25">
      <c r="A16746" s="454">
        <v>44408</v>
      </c>
      <c r="B16746" s="62" t="s">
        <v>9</v>
      </c>
      <c r="C16746" s="62" t="s">
        <v>3004</v>
      </c>
      <c r="D16746" s="1">
        <v>1</v>
      </c>
    </row>
    <row r="16747" spans="1:4" x14ac:dyDescent="0.25">
      <c r="A16747" s="454">
        <v>44408</v>
      </c>
      <c r="B16747" s="68" t="s">
        <v>9</v>
      </c>
      <c r="C16747" s="68" t="s">
        <v>1199</v>
      </c>
      <c r="D16747" s="1">
        <v>2</v>
      </c>
    </row>
    <row r="16748" spans="1:4" x14ac:dyDescent="0.25">
      <c r="A16748" s="454">
        <v>44408</v>
      </c>
      <c r="B16748" s="68" t="s">
        <v>9</v>
      </c>
      <c r="C16748" s="79" t="s">
        <v>9</v>
      </c>
      <c r="D16748" s="480">
        <v>43</v>
      </c>
    </row>
    <row r="16749" spans="1:4" x14ac:dyDescent="0.25">
      <c r="A16749" s="454">
        <v>44408</v>
      </c>
      <c r="B16749" s="68" t="s">
        <v>9</v>
      </c>
      <c r="C16749" s="79" t="s">
        <v>17</v>
      </c>
      <c r="D16749" s="436">
        <v>7</v>
      </c>
    </row>
    <row r="16750" spans="1:4" x14ac:dyDescent="0.25">
      <c r="A16750" s="454">
        <v>44408</v>
      </c>
      <c r="B16750" s="68" t="s">
        <v>9</v>
      </c>
      <c r="C16750" s="79" t="s">
        <v>1202</v>
      </c>
      <c r="D16750" s="436">
        <v>1</v>
      </c>
    </row>
    <row r="16751" spans="1:4" x14ac:dyDescent="0.25">
      <c r="A16751" s="454">
        <v>44408</v>
      </c>
      <c r="B16751" s="68" t="s">
        <v>9</v>
      </c>
      <c r="C16751" s="79" t="s">
        <v>143</v>
      </c>
      <c r="D16751" s="436">
        <v>1</v>
      </c>
    </row>
    <row r="16752" spans="1:4" x14ac:dyDescent="0.25">
      <c r="A16752" s="454">
        <v>44408</v>
      </c>
      <c r="B16752" s="68" t="s">
        <v>15</v>
      </c>
      <c r="C16752" s="79" t="s">
        <v>107</v>
      </c>
      <c r="D16752" s="436">
        <v>1</v>
      </c>
    </row>
    <row r="16753" spans="1:4" x14ac:dyDescent="0.25">
      <c r="A16753" s="454">
        <v>44408</v>
      </c>
      <c r="B16753" s="68" t="s">
        <v>15</v>
      </c>
      <c r="C16753" s="79" t="s">
        <v>1139</v>
      </c>
      <c r="D16753" s="480">
        <v>1</v>
      </c>
    </row>
    <row r="16754" spans="1:4" x14ac:dyDescent="0.25">
      <c r="A16754" s="454">
        <v>44408</v>
      </c>
      <c r="B16754" s="68" t="s">
        <v>15</v>
      </c>
      <c r="C16754" s="79" t="s">
        <v>283</v>
      </c>
      <c r="D16754" s="436">
        <v>3</v>
      </c>
    </row>
    <row r="16755" spans="1:4" x14ac:dyDescent="0.25">
      <c r="A16755" s="454">
        <v>44408</v>
      </c>
      <c r="B16755" s="68" t="s">
        <v>11</v>
      </c>
      <c r="C16755" s="79" t="s">
        <v>64</v>
      </c>
      <c r="D16755" s="436">
        <v>4</v>
      </c>
    </row>
    <row r="16756" spans="1:4" x14ac:dyDescent="0.25">
      <c r="A16756" s="454">
        <v>44408</v>
      </c>
      <c r="B16756" s="68" t="s">
        <v>11</v>
      </c>
      <c r="C16756" s="79" t="s">
        <v>333</v>
      </c>
      <c r="D16756" s="436">
        <v>1</v>
      </c>
    </row>
    <row r="16757" spans="1:4" x14ac:dyDescent="0.25">
      <c r="A16757" s="454">
        <v>44408</v>
      </c>
      <c r="B16757" s="68" t="s">
        <v>11</v>
      </c>
      <c r="C16757" s="79" t="s">
        <v>11</v>
      </c>
      <c r="D16757" s="480">
        <v>3</v>
      </c>
    </row>
    <row r="16758" spans="1:4" x14ac:dyDescent="0.25">
      <c r="A16758" s="454">
        <v>44408</v>
      </c>
      <c r="B16758" s="68" t="s">
        <v>11</v>
      </c>
      <c r="C16758" s="79" t="s">
        <v>840</v>
      </c>
      <c r="D16758" s="1">
        <v>4</v>
      </c>
    </row>
    <row r="16759" spans="1:4" x14ac:dyDescent="0.25">
      <c r="A16759" s="454">
        <v>44408</v>
      </c>
      <c r="B16759" s="68" t="s">
        <v>11</v>
      </c>
      <c r="C16759" s="79" t="s">
        <v>133</v>
      </c>
      <c r="D16759" s="436">
        <v>3</v>
      </c>
    </row>
    <row r="16760" spans="1:4" x14ac:dyDescent="0.25">
      <c r="A16760" s="454">
        <v>44408</v>
      </c>
      <c r="B16760" s="68" t="s">
        <v>12</v>
      </c>
      <c r="C16760" s="68" t="s">
        <v>1499</v>
      </c>
      <c r="D16760" s="1">
        <v>1</v>
      </c>
    </row>
    <row r="16761" spans="1:4" x14ac:dyDescent="0.25">
      <c r="A16761" s="454">
        <v>44408</v>
      </c>
      <c r="B16761" s="68" t="s">
        <v>12</v>
      </c>
      <c r="C16761" s="79" t="s">
        <v>12</v>
      </c>
      <c r="D16761" s="480">
        <v>5</v>
      </c>
    </row>
    <row r="16762" spans="1:4" x14ac:dyDescent="0.25">
      <c r="A16762" s="454">
        <v>44408</v>
      </c>
      <c r="B16762" s="68" t="s">
        <v>8</v>
      </c>
      <c r="C16762" s="68" t="s">
        <v>1192</v>
      </c>
      <c r="D16762" s="1">
        <v>1</v>
      </c>
    </row>
    <row r="16763" spans="1:4" x14ac:dyDescent="0.25">
      <c r="A16763" s="484">
        <v>44408</v>
      </c>
      <c r="B16763" s="509" t="s">
        <v>8</v>
      </c>
      <c r="C16763" s="509" t="s">
        <v>1227</v>
      </c>
      <c r="D16763" s="1">
        <v>1</v>
      </c>
    </row>
    <row r="16764" spans="1:4" x14ac:dyDescent="0.25">
      <c r="A16764" s="454">
        <v>44408</v>
      </c>
      <c r="B16764" s="68" t="s">
        <v>8</v>
      </c>
      <c r="C16764" s="79" t="s">
        <v>72</v>
      </c>
      <c r="D16764" s="60">
        <v>3</v>
      </c>
    </row>
    <row r="16765" spans="1:4" x14ac:dyDescent="0.25">
      <c r="A16765" s="454">
        <v>44408</v>
      </c>
      <c r="B16765" s="68" t="s">
        <v>8</v>
      </c>
      <c r="C16765" s="79" t="s">
        <v>1232</v>
      </c>
      <c r="D16765" s="60">
        <v>3</v>
      </c>
    </row>
    <row r="16766" spans="1:4" x14ac:dyDescent="0.25">
      <c r="A16766" s="454">
        <v>44408</v>
      </c>
      <c r="B16766" s="68" t="s">
        <v>8</v>
      </c>
      <c r="C16766" s="79" t="s">
        <v>58</v>
      </c>
      <c r="D16766" s="60">
        <v>7</v>
      </c>
    </row>
    <row r="16767" spans="1:4" x14ac:dyDescent="0.25">
      <c r="A16767" s="454">
        <v>44408</v>
      </c>
      <c r="B16767" s="68" t="s">
        <v>8</v>
      </c>
      <c r="C16767" s="68" t="s">
        <v>1523</v>
      </c>
      <c r="D16767" s="14">
        <v>1</v>
      </c>
    </row>
    <row r="16768" spans="1:4" x14ac:dyDescent="0.25">
      <c r="A16768" s="454">
        <v>44408</v>
      </c>
      <c r="B16768" s="68" t="s">
        <v>8</v>
      </c>
      <c r="C16768" s="79" t="s">
        <v>140</v>
      </c>
      <c r="D16768" s="60">
        <v>1</v>
      </c>
    </row>
    <row r="16769" spans="1:4" x14ac:dyDescent="0.25">
      <c r="A16769" s="454">
        <v>44408</v>
      </c>
      <c r="B16769" s="68" t="s">
        <v>8</v>
      </c>
      <c r="C16769" s="79" t="s">
        <v>132</v>
      </c>
      <c r="D16769" s="14">
        <v>4</v>
      </c>
    </row>
    <row r="16770" spans="1:4" x14ac:dyDescent="0.25">
      <c r="A16770" s="454">
        <v>44408</v>
      </c>
      <c r="B16770" s="68" t="s">
        <v>8</v>
      </c>
      <c r="C16770" s="79" t="s">
        <v>203</v>
      </c>
      <c r="D16770" s="14">
        <v>3</v>
      </c>
    </row>
    <row r="16771" spans="1:4" x14ac:dyDescent="0.25">
      <c r="A16771" s="454">
        <v>44408</v>
      </c>
      <c r="B16771" s="68" t="s">
        <v>8</v>
      </c>
      <c r="C16771" s="79" t="s">
        <v>40</v>
      </c>
      <c r="D16771" s="60">
        <v>4</v>
      </c>
    </row>
    <row r="16772" spans="1:4" x14ac:dyDescent="0.25">
      <c r="A16772" s="454">
        <v>44408</v>
      </c>
      <c r="B16772" s="68" t="s">
        <v>8</v>
      </c>
      <c r="C16772" s="79" t="s">
        <v>8</v>
      </c>
      <c r="D16772" s="479">
        <v>84</v>
      </c>
    </row>
    <row r="16773" spans="1:4" x14ac:dyDescent="0.25">
      <c r="A16773" s="454">
        <v>44408</v>
      </c>
      <c r="B16773" s="68" t="s">
        <v>8</v>
      </c>
      <c r="C16773" s="68" t="s">
        <v>1014</v>
      </c>
      <c r="D16773" s="14">
        <v>1</v>
      </c>
    </row>
    <row r="16774" spans="1:4" x14ac:dyDescent="0.25">
      <c r="A16774" s="454">
        <v>44408</v>
      </c>
      <c r="B16774" s="68" t="s">
        <v>8</v>
      </c>
      <c r="C16774" s="79" t="s">
        <v>31</v>
      </c>
      <c r="D16774" s="60">
        <v>8</v>
      </c>
    </row>
    <row r="16775" spans="1:4" x14ac:dyDescent="0.25">
      <c r="A16775" s="454">
        <v>44408</v>
      </c>
      <c r="B16775" s="68" t="s">
        <v>8</v>
      </c>
      <c r="C16775" s="79" t="s">
        <v>110</v>
      </c>
      <c r="D16775" s="60">
        <v>3</v>
      </c>
    </row>
    <row r="16776" spans="1:4" x14ac:dyDescent="0.25">
      <c r="A16776" s="454">
        <v>44408</v>
      </c>
      <c r="B16776" s="68" t="s">
        <v>49</v>
      </c>
      <c r="C16776" s="79" t="s">
        <v>49</v>
      </c>
      <c r="D16776" s="479">
        <v>4</v>
      </c>
    </row>
    <row r="16777" spans="1:4" x14ac:dyDescent="0.25">
      <c r="A16777" s="454">
        <v>44408</v>
      </c>
      <c r="B16777" s="68" t="s">
        <v>50</v>
      </c>
      <c r="C16777" s="68" t="s">
        <v>1247</v>
      </c>
      <c r="D16777" s="14">
        <v>2</v>
      </c>
    </row>
    <row r="16778" spans="1:4" x14ac:dyDescent="0.25">
      <c r="A16778" s="454">
        <v>44408</v>
      </c>
      <c r="B16778" s="68" t="s">
        <v>50</v>
      </c>
      <c r="C16778" s="79" t="s">
        <v>1140</v>
      </c>
      <c r="D16778" s="60">
        <v>1</v>
      </c>
    </row>
    <row r="16779" spans="1:4" x14ac:dyDescent="0.25">
      <c r="A16779" s="454">
        <v>44408</v>
      </c>
      <c r="B16779" s="68" t="s">
        <v>50</v>
      </c>
      <c r="C16779" s="79" t="s">
        <v>365</v>
      </c>
      <c r="D16779" s="479">
        <v>1</v>
      </c>
    </row>
    <row r="16780" spans="1:4" x14ac:dyDescent="0.25">
      <c r="A16780" s="454">
        <v>44408</v>
      </c>
      <c r="B16780" s="68" t="s">
        <v>27</v>
      </c>
      <c r="C16780" s="79" t="s">
        <v>139</v>
      </c>
      <c r="D16780" s="60">
        <v>3</v>
      </c>
    </row>
    <row r="16781" spans="1:4" x14ac:dyDescent="0.25">
      <c r="A16781" s="454">
        <v>44408</v>
      </c>
      <c r="B16781" s="68" t="s">
        <v>27</v>
      </c>
      <c r="C16781" s="79" t="s">
        <v>43</v>
      </c>
      <c r="D16781" s="479">
        <v>24</v>
      </c>
    </row>
    <row r="16782" spans="1:4" x14ac:dyDescent="0.25">
      <c r="A16782" s="454">
        <v>44408</v>
      </c>
      <c r="B16782" s="68" t="s">
        <v>27</v>
      </c>
      <c r="C16782" s="68" t="s">
        <v>921</v>
      </c>
      <c r="D16782" s="14">
        <v>2</v>
      </c>
    </row>
    <row r="16783" spans="1:4" x14ac:dyDescent="0.25">
      <c r="A16783" s="454">
        <v>44408</v>
      </c>
      <c r="B16783" s="68" t="s">
        <v>27</v>
      </c>
      <c r="C16783" s="79" t="s">
        <v>928</v>
      </c>
      <c r="D16783" s="14">
        <v>4</v>
      </c>
    </row>
    <row r="16784" spans="1:4" x14ac:dyDescent="0.25">
      <c r="A16784" s="454">
        <v>44408</v>
      </c>
      <c r="B16784" s="68" t="s">
        <v>51</v>
      </c>
      <c r="C16784" s="79" t="s">
        <v>51</v>
      </c>
      <c r="D16784" s="84">
        <v>10</v>
      </c>
    </row>
    <row r="16785" spans="1:4" x14ac:dyDescent="0.25">
      <c r="A16785" s="454">
        <v>44408</v>
      </c>
      <c r="B16785" s="68" t="s">
        <v>10</v>
      </c>
      <c r="C16785" s="68" t="s">
        <v>340</v>
      </c>
      <c r="D16785" s="60">
        <v>1</v>
      </c>
    </row>
    <row r="16786" spans="1:4" x14ac:dyDescent="0.25">
      <c r="A16786" s="454">
        <v>44408</v>
      </c>
      <c r="B16786" s="68" t="s">
        <v>10</v>
      </c>
      <c r="C16786" s="79" t="s">
        <v>10</v>
      </c>
      <c r="D16786" s="479">
        <v>6</v>
      </c>
    </row>
    <row r="16787" spans="1:4" x14ac:dyDescent="0.25">
      <c r="A16787" s="454">
        <v>44409</v>
      </c>
      <c r="B16787" s="68" t="s">
        <v>14</v>
      </c>
      <c r="C16787" s="79" t="s">
        <v>14</v>
      </c>
      <c r="D16787" s="479">
        <v>0</v>
      </c>
    </row>
    <row r="16788" spans="1:4" x14ac:dyDescent="0.25">
      <c r="A16788" s="454">
        <v>44409</v>
      </c>
      <c r="B16788" s="68" t="s">
        <v>20</v>
      </c>
      <c r="C16788" s="79" t="s">
        <v>20</v>
      </c>
      <c r="D16788" s="479">
        <v>0</v>
      </c>
    </row>
    <row r="16789" spans="1:4" x14ac:dyDescent="0.25">
      <c r="A16789" s="454">
        <v>44409</v>
      </c>
      <c r="B16789" s="68" t="s">
        <v>13</v>
      </c>
      <c r="C16789" s="79" t="s">
        <v>13</v>
      </c>
      <c r="D16789" s="479">
        <v>0</v>
      </c>
    </row>
    <row r="16790" spans="1:4" x14ac:dyDescent="0.25">
      <c r="A16790" s="454">
        <v>44409</v>
      </c>
      <c r="B16790" s="68" t="s">
        <v>24</v>
      </c>
      <c r="C16790" s="79" t="s">
        <v>24</v>
      </c>
      <c r="D16790" s="479">
        <v>0</v>
      </c>
    </row>
    <row r="16791" spans="1:4" x14ac:dyDescent="0.25">
      <c r="A16791" s="454">
        <v>44409</v>
      </c>
      <c r="B16791" s="68" t="s">
        <v>47</v>
      </c>
      <c r="C16791" s="79" t="s">
        <v>47</v>
      </c>
      <c r="D16791" s="479">
        <v>0</v>
      </c>
    </row>
    <row r="16792" spans="1:4" x14ac:dyDescent="0.25">
      <c r="A16792" s="454">
        <v>44409</v>
      </c>
      <c r="B16792" s="68" t="s">
        <v>48</v>
      </c>
      <c r="C16792" s="79" t="s">
        <v>1380</v>
      </c>
      <c r="D16792" s="479">
        <v>0</v>
      </c>
    </row>
    <row r="16793" spans="1:4" x14ac:dyDescent="0.25">
      <c r="A16793" s="454">
        <v>44409</v>
      </c>
      <c r="B16793" s="68" t="s">
        <v>7</v>
      </c>
      <c r="C16793" s="79" t="s">
        <v>7</v>
      </c>
      <c r="D16793" s="479">
        <v>0</v>
      </c>
    </row>
    <row r="16794" spans="1:4" x14ac:dyDescent="0.25">
      <c r="A16794" s="454">
        <v>44409</v>
      </c>
      <c r="B16794" s="68" t="s">
        <v>9</v>
      </c>
      <c r="C16794" s="79" t="s">
        <v>9</v>
      </c>
      <c r="D16794" s="479">
        <v>0</v>
      </c>
    </row>
    <row r="16795" spans="1:4" x14ac:dyDescent="0.25">
      <c r="A16795" s="454">
        <v>44409</v>
      </c>
      <c r="B16795" s="68" t="s">
        <v>15</v>
      </c>
      <c r="C16795" s="79" t="s">
        <v>1139</v>
      </c>
      <c r="D16795" s="479">
        <v>0</v>
      </c>
    </row>
    <row r="16796" spans="1:4" x14ac:dyDescent="0.25">
      <c r="A16796" s="454">
        <v>44409</v>
      </c>
      <c r="B16796" s="68" t="s">
        <v>11</v>
      </c>
      <c r="C16796" s="79" t="s">
        <v>11</v>
      </c>
      <c r="D16796" s="479">
        <v>0</v>
      </c>
    </row>
    <row r="16797" spans="1:4" x14ac:dyDescent="0.25">
      <c r="A16797" s="454">
        <v>44409</v>
      </c>
      <c r="B16797" s="68" t="s">
        <v>12</v>
      </c>
      <c r="C16797" s="79" t="s">
        <v>12</v>
      </c>
      <c r="D16797" s="479">
        <v>0</v>
      </c>
    </row>
    <row r="16798" spans="1:4" x14ac:dyDescent="0.25">
      <c r="A16798" s="454">
        <v>44409</v>
      </c>
      <c r="B16798" s="68" t="s">
        <v>8</v>
      </c>
      <c r="C16798" s="79" t="s">
        <v>8</v>
      </c>
      <c r="D16798" s="479">
        <v>0</v>
      </c>
    </row>
    <row r="16799" spans="1:4" x14ac:dyDescent="0.25">
      <c r="A16799" s="454">
        <v>44409</v>
      </c>
      <c r="B16799" s="68" t="s">
        <v>49</v>
      </c>
      <c r="C16799" s="79" t="s">
        <v>49</v>
      </c>
      <c r="D16799" s="479">
        <v>0</v>
      </c>
    </row>
    <row r="16800" spans="1:4" x14ac:dyDescent="0.25">
      <c r="A16800" s="454">
        <v>44409</v>
      </c>
      <c r="B16800" s="68" t="s">
        <v>50</v>
      </c>
      <c r="C16800" s="79" t="s">
        <v>365</v>
      </c>
      <c r="D16800" s="479">
        <v>0</v>
      </c>
    </row>
    <row r="16801" spans="1:4" x14ac:dyDescent="0.25">
      <c r="A16801" s="454">
        <v>44409</v>
      </c>
      <c r="B16801" s="68" t="s">
        <v>27</v>
      </c>
      <c r="C16801" s="79" t="s">
        <v>43</v>
      </c>
      <c r="D16801" s="479">
        <v>0</v>
      </c>
    </row>
    <row r="16802" spans="1:4" x14ac:dyDescent="0.25">
      <c r="A16802" s="454">
        <v>44409</v>
      </c>
      <c r="B16802" s="68" t="s">
        <v>51</v>
      </c>
      <c r="C16802" s="79" t="s">
        <v>51</v>
      </c>
      <c r="D16802" s="84">
        <v>0</v>
      </c>
    </row>
    <row r="16803" spans="1:4" x14ac:dyDescent="0.25">
      <c r="A16803" s="454">
        <v>44409</v>
      </c>
      <c r="B16803" s="68" t="s">
        <v>10</v>
      </c>
      <c r="C16803" s="79" t="s">
        <v>10</v>
      </c>
      <c r="D16803" s="479">
        <v>0</v>
      </c>
    </row>
    <row r="16804" spans="1:4" x14ac:dyDescent="0.25">
      <c r="A16804" s="454">
        <v>44410</v>
      </c>
      <c r="B16804" s="20" t="s">
        <v>14</v>
      </c>
      <c r="C16804" s="20" t="s">
        <v>936</v>
      </c>
      <c r="D16804" s="1">
        <v>2</v>
      </c>
    </row>
    <row r="16805" spans="1:4" x14ac:dyDescent="0.25">
      <c r="A16805" s="454">
        <v>44410</v>
      </c>
      <c r="B16805" s="20" t="s">
        <v>14</v>
      </c>
      <c r="C16805" s="20" t="s">
        <v>14</v>
      </c>
      <c r="D16805" s="1">
        <v>15</v>
      </c>
    </row>
    <row r="16806" spans="1:4" x14ac:dyDescent="0.25">
      <c r="A16806" s="454">
        <v>44410</v>
      </c>
      <c r="B16806" s="20" t="s">
        <v>14</v>
      </c>
      <c r="C16806" s="20" t="s">
        <v>1020</v>
      </c>
      <c r="D16806" s="1">
        <v>1</v>
      </c>
    </row>
    <row r="16807" spans="1:4" x14ac:dyDescent="0.25">
      <c r="A16807" s="454">
        <v>44410</v>
      </c>
      <c r="B16807" s="20" t="s">
        <v>14</v>
      </c>
      <c r="C16807" s="20" t="s">
        <v>16</v>
      </c>
      <c r="D16807" s="1">
        <v>16</v>
      </c>
    </row>
    <row r="16808" spans="1:4" x14ac:dyDescent="0.25">
      <c r="A16808" s="454">
        <v>44410</v>
      </c>
      <c r="B16808" s="20" t="s">
        <v>14</v>
      </c>
      <c r="C16808" s="20" t="s">
        <v>794</v>
      </c>
      <c r="D16808" s="1">
        <v>1</v>
      </c>
    </row>
    <row r="16809" spans="1:4" x14ac:dyDescent="0.25">
      <c r="A16809" s="454">
        <v>44410</v>
      </c>
      <c r="B16809" s="20" t="s">
        <v>14</v>
      </c>
      <c r="C16809" s="20" t="s">
        <v>84</v>
      </c>
      <c r="D16809" s="1">
        <v>8</v>
      </c>
    </row>
    <row r="16810" spans="1:4" x14ac:dyDescent="0.25">
      <c r="A16810" s="454">
        <v>44410</v>
      </c>
      <c r="B16810" s="20" t="s">
        <v>20</v>
      </c>
      <c r="C16810" s="20" t="s">
        <v>20</v>
      </c>
      <c r="D16810" s="1">
        <v>16</v>
      </c>
    </row>
    <row r="16811" spans="1:4" x14ac:dyDescent="0.25">
      <c r="A16811" s="454">
        <v>44410</v>
      </c>
      <c r="B16811" s="20" t="s">
        <v>13</v>
      </c>
      <c r="C16811" s="20" t="s">
        <v>93</v>
      </c>
      <c r="D16811" s="1">
        <v>2</v>
      </c>
    </row>
    <row r="16812" spans="1:4" x14ac:dyDescent="0.25">
      <c r="A16812" s="454">
        <v>44410</v>
      </c>
      <c r="B16812" s="20" t="s">
        <v>13</v>
      </c>
      <c r="C16812" s="20" t="s">
        <v>1158</v>
      </c>
      <c r="D16812" s="1">
        <v>1</v>
      </c>
    </row>
    <row r="16813" spans="1:4" x14ac:dyDescent="0.25">
      <c r="A16813" s="454">
        <v>44410</v>
      </c>
      <c r="B16813" s="20" t="s">
        <v>13</v>
      </c>
      <c r="C16813" s="20" t="s">
        <v>1161</v>
      </c>
      <c r="D16813" s="1">
        <v>2</v>
      </c>
    </row>
    <row r="16814" spans="1:4" x14ac:dyDescent="0.25">
      <c r="A16814" s="454">
        <v>44410</v>
      </c>
      <c r="B16814" s="20" t="s">
        <v>13</v>
      </c>
      <c r="C16814" s="20" t="s">
        <v>13</v>
      </c>
      <c r="D16814" s="1">
        <v>6</v>
      </c>
    </row>
    <row r="16815" spans="1:4" x14ac:dyDescent="0.25">
      <c r="A16815" s="454">
        <v>44410</v>
      </c>
      <c r="B16815" s="20" t="s">
        <v>13</v>
      </c>
      <c r="C16815" s="20" t="s">
        <v>1167</v>
      </c>
      <c r="D16815" s="1">
        <v>5</v>
      </c>
    </row>
    <row r="16816" spans="1:4" x14ac:dyDescent="0.25">
      <c r="A16816" s="454">
        <v>44410</v>
      </c>
      <c r="B16816" s="20" t="s">
        <v>24</v>
      </c>
      <c r="C16816" s="20" t="s">
        <v>23</v>
      </c>
      <c r="D16816" s="1">
        <v>18</v>
      </c>
    </row>
    <row r="16817" spans="1:4" x14ac:dyDescent="0.25">
      <c r="A16817" s="454">
        <v>44410</v>
      </c>
      <c r="B16817" s="20" t="s">
        <v>24</v>
      </c>
      <c r="C16817" s="20" t="s">
        <v>24</v>
      </c>
      <c r="D16817" s="1">
        <v>7</v>
      </c>
    </row>
    <row r="16818" spans="1:4" x14ac:dyDescent="0.25">
      <c r="A16818" s="454">
        <v>44410</v>
      </c>
      <c r="B16818" s="20" t="s">
        <v>24</v>
      </c>
      <c r="C16818" s="20" t="s">
        <v>36</v>
      </c>
      <c r="D16818" s="1">
        <v>1</v>
      </c>
    </row>
    <row r="16819" spans="1:4" x14ac:dyDescent="0.25">
      <c r="A16819" s="454">
        <v>44410</v>
      </c>
      <c r="B16819" s="20" t="s">
        <v>47</v>
      </c>
      <c r="C16819" s="20" t="s">
        <v>47</v>
      </c>
      <c r="D16819" s="1">
        <v>9</v>
      </c>
    </row>
    <row r="16820" spans="1:4" x14ac:dyDescent="0.25">
      <c r="A16820" s="454">
        <v>44410</v>
      </c>
      <c r="B16820" s="20" t="s">
        <v>48</v>
      </c>
      <c r="C16820" s="20" t="s">
        <v>1380</v>
      </c>
      <c r="D16820" s="1">
        <v>19</v>
      </c>
    </row>
    <row r="16821" spans="1:4" x14ac:dyDescent="0.25">
      <c r="A16821" s="454">
        <v>44410</v>
      </c>
      <c r="B16821" s="20" t="s">
        <v>7</v>
      </c>
      <c r="C16821" s="20" t="s">
        <v>1191</v>
      </c>
      <c r="D16821" s="1">
        <v>13</v>
      </c>
    </row>
    <row r="16822" spans="1:4" x14ac:dyDescent="0.25">
      <c r="A16822" s="454">
        <v>44410</v>
      </c>
      <c r="B16822" s="20" t="s">
        <v>7</v>
      </c>
      <c r="C16822" s="20" t="s">
        <v>7</v>
      </c>
      <c r="D16822" s="1">
        <v>16</v>
      </c>
    </row>
    <row r="16823" spans="1:4" x14ac:dyDescent="0.25">
      <c r="A16823" s="454">
        <v>44410</v>
      </c>
      <c r="B16823" s="20" t="s">
        <v>9</v>
      </c>
      <c r="C16823" s="20" t="s">
        <v>1192</v>
      </c>
      <c r="D16823" s="1">
        <v>1</v>
      </c>
    </row>
    <row r="16824" spans="1:4" x14ac:dyDescent="0.25">
      <c r="A16824" s="454">
        <v>44410</v>
      </c>
      <c r="B16824" s="20" t="s">
        <v>9</v>
      </c>
      <c r="C16824" s="20" t="s">
        <v>1196</v>
      </c>
      <c r="D16824" s="1">
        <v>1</v>
      </c>
    </row>
    <row r="16825" spans="1:4" x14ac:dyDescent="0.25">
      <c r="A16825" s="454">
        <v>44410</v>
      </c>
      <c r="B16825" s="20" t="s">
        <v>9</v>
      </c>
      <c r="C16825" s="20" t="s">
        <v>362</v>
      </c>
      <c r="D16825" s="1">
        <v>2</v>
      </c>
    </row>
    <row r="16826" spans="1:4" x14ac:dyDescent="0.25">
      <c r="A16826" s="454">
        <v>44410</v>
      </c>
      <c r="B16826" s="20" t="s">
        <v>9</v>
      </c>
      <c r="C16826" s="20" t="s">
        <v>9</v>
      </c>
      <c r="D16826" s="1">
        <v>64</v>
      </c>
    </row>
    <row r="16827" spans="1:4" x14ac:dyDescent="0.25">
      <c r="A16827" s="454">
        <v>44410</v>
      </c>
      <c r="B16827" s="20" t="s">
        <v>9</v>
      </c>
      <c r="C16827" s="20" t="s">
        <v>17</v>
      </c>
      <c r="D16827" s="1">
        <v>5</v>
      </c>
    </row>
    <row r="16828" spans="1:4" x14ac:dyDescent="0.25">
      <c r="A16828" s="454">
        <v>44410</v>
      </c>
      <c r="B16828" s="20" t="s">
        <v>9</v>
      </c>
      <c r="C16828" s="20" t="s">
        <v>1202</v>
      </c>
      <c r="D16828" s="1">
        <v>2</v>
      </c>
    </row>
    <row r="16829" spans="1:4" x14ac:dyDescent="0.25">
      <c r="A16829" s="454">
        <v>44410</v>
      </c>
      <c r="B16829" s="20" t="s">
        <v>15</v>
      </c>
      <c r="C16829" s="20" t="s">
        <v>107</v>
      </c>
      <c r="D16829" s="1">
        <v>2</v>
      </c>
    </row>
    <row r="16830" spans="1:4" x14ac:dyDescent="0.25">
      <c r="A16830" s="454">
        <v>44410</v>
      </c>
      <c r="B16830" s="20" t="s">
        <v>15</v>
      </c>
      <c r="C16830" s="20" t="s">
        <v>1139</v>
      </c>
      <c r="D16830" s="1">
        <v>1</v>
      </c>
    </row>
    <row r="16831" spans="1:4" x14ac:dyDescent="0.25">
      <c r="A16831" s="454">
        <v>44410</v>
      </c>
      <c r="B16831" s="20" t="s">
        <v>15</v>
      </c>
      <c r="C16831" s="20" t="s">
        <v>283</v>
      </c>
      <c r="D16831" s="1">
        <v>3</v>
      </c>
    </row>
    <row r="16832" spans="1:4" x14ac:dyDescent="0.25">
      <c r="A16832" s="454">
        <v>44410</v>
      </c>
      <c r="B16832" s="20" t="s">
        <v>11</v>
      </c>
      <c r="C16832" s="20" t="s">
        <v>333</v>
      </c>
      <c r="D16832" s="1">
        <v>3</v>
      </c>
    </row>
    <row r="16833" spans="1:4" x14ac:dyDescent="0.25">
      <c r="A16833" s="454">
        <v>44410</v>
      </c>
      <c r="B16833" s="20" t="s">
        <v>11</v>
      </c>
      <c r="C16833" s="20" t="s">
        <v>11</v>
      </c>
      <c r="D16833" s="1">
        <v>2</v>
      </c>
    </row>
    <row r="16834" spans="1:4" x14ac:dyDescent="0.25">
      <c r="A16834" s="454">
        <v>44410</v>
      </c>
      <c r="B16834" s="20" t="s">
        <v>11</v>
      </c>
      <c r="C16834" s="20" t="s">
        <v>1212</v>
      </c>
      <c r="D16834" s="1">
        <v>2</v>
      </c>
    </row>
    <row r="16835" spans="1:4" x14ac:dyDescent="0.25">
      <c r="A16835" s="454">
        <v>44410</v>
      </c>
      <c r="B16835" s="20" t="s">
        <v>11</v>
      </c>
      <c r="C16835" s="20" t="s">
        <v>133</v>
      </c>
      <c r="D16835" s="1">
        <v>10</v>
      </c>
    </row>
    <row r="16836" spans="1:4" x14ac:dyDescent="0.25">
      <c r="A16836" s="454">
        <v>44410</v>
      </c>
      <c r="B16836" s="20" t="s">
        <v>12</v>
      </c>
      <c r="C16836" s="20" t="s">
        <v>1224</v>
      </c>
      <c r="D16836" s="1">
        <v>2</v>
      </c>
    </row>
    <row r="16837" spans="1:4" x14ac:dyDescent="0.25">
      <c r="A16837" s="454">
        <v>44410</v>
      </c>
      <c r="B16837" s="20" t="s">
        <v>12</v>
      </c>
      <c r="C16837" s="20" t="s">
        <v>12</v>
      </c>
      <c r="D16837" s="1">
        <v>7</v>
      </c>
    </row>
    <row r="16838" spans="1:4" x14ac:dyDescent="0.25">
      <c r="A16838" s="454">
        <v>44410</v>
      </c>
      <c r="B16838" s="20" t="s">
        <v>12</v>
      </c>
      <c r="C16838" s="20" t="s">
        <v>1215</v>
      </c>
      <c r="D16838" s="1">
        <v>1</v>
      </c>
    </row>
    <row r="16839" spans="1:4" x14ac:dyDescent="0.25">
      <c r="A16839" s="454">
        <v>44410</v>
      </c>
      <c r="B16839" s="20" t="s">
        <v>8</v>
      </c>
      <c r="C16839" s="20" t="s">
        <v>72</v>
      </c>
      <c r="D16839" s="1">
        <v>6</v>
      </c>
    </row>
    <row r="16840" spans="1:4" x14ac:dyDescent="0.25">
      <c r="A16840" s="454">
        <v>44410</v>
      </c>
      <c r="B16840" s="20" t="s">
        <v>8</v>
      </c>
      <c r="C16840" s="20" t="s">
        <v>1232</v>
      </c>
      <c r="D16840" s="1">
        <v>3</v>
      </c>
    </row>
    <row r="16841" spans="1:4" x14ac:dyDescent="0.25">
      <c r="A16841" s="454">
        <v>44410</v>
      </c>
      <c r="B16841" s="20" t="s">
        <v>8</v>
      </c>
      <c r="C16841" s="20" t="s">
        <v>58</v>
      </c>
      <c r="D16841" s="1">
        <v>8</v>
      </c>
    </row>
    <row r="16842" spans="1:4" x14ac:dyDescent="0.25">
      <c r="A16842" s="454">
        <v>44410</v>
      </c>
      <c r="B16842" s="20" t="s">
        <v>8</v>
      </c>
      <c r="C16842" s="20" t="s">
        <v>140</v>
      </c>
      <c r="D16842" s="1">
        <v>1</v>
      </c>
    </row>
    <row r="16843" spans="1:4" x14ac:dyDescent="0.25">
      <c r="A16843" s="454">
        <v>44410</v>
      </c>
      <c r="B16843" s="20" t="s">
        <v>8</v>
      </c>
      <c r="C16843" s="20" t="s">
        <v>132</v>
      </c>
      <c r="D16843" s="1">
        <v>1</v>
      </c>
    </row>
    <row r="16844" spans="1:4" x14ac:dyDescent="0.25">
      <c r="A16844" s="454">
        <v>44410</v>
      </c>
      <c r="B16844" s="20" t="s">
        <v>8</v>
      </c>
      <c r="C16844" s="20" t="s">
        <v>203</v>
      </c>
      <c r="D16844" s="1">
        <v>1</v>
      </c>
    </row>
    <row r="16845" spans="1:4" x14ac:dyDescent="0.25">
      <c r="A16845" s="454">
        <v>44410</v>
      </c>
      <c r="B16845" s="20" t="s">
        <v>8</v>
      </c>
      <c r="C16845" s="20" t="s">
        <v>40</v>
      </c>
      <c r="D16845" s="1">
        <v>1</v>
      </c>
    </row>
    <row r="16846" spans="1:4" x14ac:dyDescent="0.25">
      <c r="A16846" s="454">
        <v>44410</v>
      </c>
      <c r="B16846" s="20" t="s">
        <v>8</v>
      </c>
      <c r="C16846" s="20" t="s">
        <v>8</v>
      </c>
      <c r="D16846" s="1">
        <v>115</v>
      </c>
    </row>
    <row r="16847" spans="1:4" x14ac:dyDescent="0.25">
      <c r="A16847" s="454">
        <v>44410</v>
      </c>
      <c r="B16847" s="440" t="s">
        <v>8</v>
      </c>
      <c r="C16847" s="511" t="s">
        <v>31</v>
      </c>
      <c r="D16847" s="512">
        <v>1</v>
      </c>
    </row>
    <row r="16848" spans="1:4" x14ac:dyDescent="0.25">
      <c r="A16848" s="454">
        <v>44410</v>
      </c>
      <c r="B16848" s="20" t="s">
        <v>8</v>
      </c>
      <c r="C16848" s="20" t="s">
        <v>79</v>
      </c>
      <c r="D16848" s="1">
        <v>1</v>
      </c>
    </row>
    <row r="16849" spans="1:450" x14ac:dyDescent="0.25">
      <c r="A16849" s="454">
        <v>44410</v>
      </c>
      <c r="B16849" s="20" t="s">
        <v>8</v>
      </c>
      <c r="C16849" s="20" t="s">
        <v>110</v>
      </c>
      <c r="D16849" s="1">
        <v>2</v>
      </c>
    </row>
    <row r="16850" spans="1:450" x14ac:dyDescent="0.25">
      <c r="A16850" s="454">
        <v>44410</v>
      </c>
      <c r="B16850" s="20" t="s">
        <v>8</v>
      </c>
      <c r="C16850" s="20" t="s">
        <v>345</v>
      </c>
      <c r="D16850" s="1">
        <v>1</v>
      </c>
    </row>
    <row r="16851" spans="1:450" x14ac:dyDescent="0.25">
      <c r="A16851" s="454">
        <v>44410</v>
      </c>
      <c r="B16851" s="20" t="s">
        <v>49</v>
      </c>
      <c r="C16851" s="20" t="s">
        <v>49</v>
      </c>
      <c r="D16851" s="1">
        <v>5</v>
      </c>
    </row>
    <row r="16852" spans="1:450" x14ac:dyDescent="0.25">
      <c r="A16852" s="454">
        <v>44410</v>
      </c>
      <c r="B16852" s="20" t="s">
        <v>50</v>
      </c>
      <c r="C16852" s="20" t="s">
        <v>1250</v>
      </c>
      <c r="D16852" s="1">
        <v>3</v>
      </c>
    </row>
    <row r="16853" spans="1:450" x14ac:dyDescent="0.25">
      <c r="A16853" s="454">
        <v>44410</v>
      </c>
      <c r="B16853" s="20" t="s">
        <v>50</v>
      </c>
      <c r="C16853" s="20" t="s">
        <v>805</v>
      </c>
      <c r="D16853" s="1">
        <v>1</v>
      </c>
    </row>
    <row r="16854" spans="1:450" x14ac:dyDescent="0.25">
      <c r="A16854" s="454">
        <v>44410</v>
      </c>
      <c r="B16854" s="20" t="s">
        <v>50</v>
      </c>
      <c r="C16854" s="20" t="s">
        <v>1140</v>
      </c>
      <c r="D16854" s="1">
        <v>25</v>
      </c>
    </row>
    <row r="16855" spans="1:450" x14ac:dyDescent="0.25">
      <c r="A16855" s="454">
        <v>44410</v>
      </c>
      <c r="B16855" s="20" t="s">
        <v>50</v>
      </c>
      <c r="C16855" s="20" t="s">
        <v>365</v>
      </c>
      <c r="D16855" s="1">
        <v>15</v>
      </c>
    </row>
    <row r="16856" spans="1:450" x14ac:dyDescent="0.25">
      <c r="A16856" s="454">
        <v>44410</v>
      </c>
      <c r="B16856" s="20" t="s">
        <v>27</v>
      </c>
      <c r="C16856" s="20" t="s">
        <v>139</v>
      </c>
      <c r="D16856" s="1">
        <v>1</v>
      </c>
    </row>
    <row r="16857" spans="1:450" x14ac:dyDescent="0.25">
      <c r="A16857" s="454">
        <v>44410</v>
      </c>
      <c r="B16857" s="20" t="s">
        <v>27</v>
      </c>
      <c r="C16857" s="20" t="s">
        <v>43</v>
      </c>
      <c r="D16857" s="1">
        <v>28</v>
      </c>
    </row>
    <row r="16858" spans="1:450" x14ac:dyDescent="0.25">
      <c r="A16858" s="454">
        <v>44410</v>
      </c>
      <c r="B16858" s="20" t="s">
        <v>27</v>
      </c>
      <c r="C16858" s="20" t="s">
        <v>928</v>
      </c>
      <c r="D16858" s="1">
        <v>1</v>
      </c>
    </row>
    <row r="16859" spans="1:450" x14ac:dyDescent="0.25">
      <c r="A16859" s="454">
        <v>44410</v>
      </c>
      <c r="B16859" s="20" t="s">
        <v>27</v>
      </c>
      <c r="C16859" s="20" t="s">
        <v>50</v>
      </c>
      <c r="D16859" s="1">
        <v>1</v>
      </c>
    </row>
    <row r="16860" spans="1:450" x14ac:dyDescent="0.25">
      <c r="A16860" s="454">
        <v>44410</v>
      </c>
      <c r="B16860" s="20" t="s">
        <v>51</v>
      </c>
      <c r="C16860" s="20" t="s">
        <v>51</v>
      </c>
      <c r="D16860" s="1">
        <v>4</v>
      </c>
    </row>
    <row r="16861" spans="1:450" x14ac:dyDescent="0.25">
      <c r="A16861" s="454">
        <v>44410</v>
      </c>
      <c r="B16861" s="54" t="s">
        <v>10</v>
      </c>
      <c r="C16861" s="54" t="s">
        <v>10</v>
      </c>
      <c r="D16861" s="14">
        <v>2</v>
      </c>
      <c r="E16861" s="347"/>
      <c r="F16861" s="14"/>
      <c r="G16861" s="14"/>
      <c r="H16861" s="14"/>
      <c r="I16861" s="14"/>
      <c r="J16861" s="14"/>
      <c r="K16861" s="14"/>
      <c r="L16861" s="14"/>
      <c r="M16861" s="14"/>
      <c r="N16861" s="14"/>
      <c r="O16861" s="14"/>
      <c r="P16861" s="14"/>
      <c r="Q16861" s="14"/>
      <c r="R16861" s="14"/>
      <c r="S16861" s="14"/>
      <c r="T16861" s="14"/>
      <c r="U16861" s="14"/>
      <c r="V16861" s="14"/>
      <c r="W16861" s="14"/>
      <c r="X16861" s="14"/>
      <c r="Y16861" s="14"/>
      <c r="Z16861" s="14"/>
      <c r="AA16861" s="14"/>
      <c r="AB16861" s="14"/>
      <c r="AC16861" s="14"/>
      <c r="AD16861" s="14"/>
      <c r="AE16861" s="14"/>
      <c r="AF16861" s="14"/>
      <c r="AG16861" s="14"/>
      <c r="AH16861" s="14"/>
      <c r="AI16861" s="14"/>
      <c r="AJ16861" s="14"/>
      <c r="AK16861" s="14"/>
      <c r="AL16861" s="14"/>
      <c r="AM16861" s="14"/>
      <c r="AN16861" s="14"/>
      <c r="AO16861" s="14"/>
      <c r="AP16861" s="14"/>
      <c r="AQ16861" s="14"/>
      <c r="AR16861" s="14"/>
      <c r="AS16861" s="14"/>
      <c r="AT16861" s="14"/>
      <c r="AU16861" s="14"/>
      <c r="AV16861" s="14"/>
      <c r="AW16861" s="14"/>
      <c r="AX16861" s="14"/>
      <c r="AY16861" s="14"/>
      <c r="AZ16861" s="14"/>
      <c r="BA16861" s="14"/>
      <c r="BB16861" s="14"/>
      <c r="BC16861" s="14"/>
      <c r="BD16861" s="14"/>
      <c r="BE16861" s="14"/>
      <c r="BF16861" s="14"/>
      <c r="BG16861" s="14"/>
      <c r="BH16861" s="14"/>
      <c r="BI16861" s="14"/>
      <c r="BJ16861" s="14"/>
      <c r="BK16861" s="14"/>
      <c r="BL16861" s="14"/>
      <c r="BM16861" s="14"/>
      <c r="BN16861" s="14"/>
      <c r="BO16861" s="14"/>
      <c r="BP16861" s="14"/>
      <c r="BQ16861" s="14"/>
      <c r="BR16861" s="14"/>
      <c r="BS16861" s="14"/>
      <c r="BT16861" s="14"/>
      <c r="BU16861" s="14"/>
      <c r="BV16861" s="14"/>
      <c r="BW16861" s="14"/>
      <c r="BX16861" s="14"/>
      <c r="BY16861" s="14"/>
      <c r="BZ16861" s="14"/>
      <c r="CA16861" s="14"/>
      <c r="CB16861" s="14"/>
      <c r="CC16861" s="14"/>
      <c r="CD16861" s="14"/>
      <c r="CE16861" s="14"/>
      <c r="CF16861" s="14"/>
      <c r="CG16861" s="14"/>
      <c r="CH16861" s="14"/>
      <c r="CI16861" s="14"/>
      <c r="CJ16861" s="14"/>
      <c r="CK16861" s="14"/>
      <c r="CL16861" s="14"/>
      <c r="CM16861" s="14"/>
      <c r="CN16861" s="14"/>
      <c r="CO16861" s="14"/>
      <c r="CP16861" s="14"/>
      <c r="CQ16861" s="14"/>
      <c r="CR16861" s="14"/>
      <c r="CS16861" s="14"/>
      <c r="CT16861" s="14"/>
      <c r="CU16861" s="14"/>
      <c r="CV16861" s="14"/>
      <c r="CW16861" s="14"/>
      <c r="CX16861" s="14"/>
      <c r="CY16861" s="14"/>
      <c r="CZ16861" s="14"/>
      <c r="DA16861" s="14"/>
      <c r="DB16861" s="14"/>
      <c r="DC16861" s="14"/>
      <c r="DD16861" s="14"/>
      <c r="DE16861" s="14"/>
      <c r="DF16861" s="14"/>
      <c r="DG16861" s="14"/>
      <c r="DH16861" s="14"/>
      <c r="DI16861" s="14"/>
      <c r="DJ16861" s="14"/>
      <c r="DK16861" s="14"/>
      <c r="DL16861" s="14"/>
      <c r="DM16861" s="14"/>
      <c r="DN16861" s="14"/>
      <c r="DO16861" s="14"/>
      <c r="DP16861" s="14"/>
      <c r="DQ16861" s="14"/>
      <c r="DR16861" s="14"/>
      <c r="DS16861" s="14"/>
      <c r="DT16861" s="14"/>
      <c r="DU16861" s="14"/>
      <c r="DV16861" s="14"/>
      <c r="DW16861" s="14"/>
      <c r="DX16861" s="14"/>
      <c r="DY16861" s="14"/>
      <c r="DZ16861" s="14"/>
      <c r="EA16861" s="14"/>
      <c r="EB16861" s="14"/>
      <c r="EC16861" s="14"/>
      <c r="ED16861" s="14"/>
      <c r="EE16861" s="14"/>
      <c r="EF16861" s="14"/>
      <c r="EG16861" s="14"/>
      <c r="EH16861" s="14"/>
      <c r="EI16861" s="14"/>
      <c r="EJ16861" s="14"/>
      <c r="EK16861" s="14"/>
      <c r="EL16861" s="14"/>
      <c r="EM16861" s="14"/>
      <c r="EN16861" s="14"/>
      <c r="EO16861" s="14"/>
      <c r="EP16861" s="14"/>
      <c r="EQ16861" s="14"/>
      <c r="ER16861" s="14"/>
      <c r="ES16861" s="14"/>
      <c r="ET16861" s="14"/>
      <c r="EU16861" s="14"/>
      <c r="EV16861" s="14"/>
      <c r="EW16861" s="14"/>
      <c r="EX16861" s="14"/>
      <c r="EY16861" s="14"/>
      <c r="EZ16861" s="14"/>
      <c r="FA16861" s="14"/>
      <c r="FB16861" s="14"/>
      <c r="FC16861" s="14"/>
      <c r="FD16861" s="14"/>
      <c r="FE16861" s="14"/>
      <c r="FF16861" s="14"/>
      <c r="FG16861" s="14"/>
      <c r="FH16861" s="14"/>
      <c r="FI16861" s="14"/>
      <c r="FJ16861" s="14"/>
      <c r="FK16861" s="14"/>
      <c r="FL16861" s="14"/>
      <c r="FM16861" s="14"/>
      <c r="FN16861" s="14"/>
      <c r="FO16861" s="14"/>
      <c r="FP16861" s="14"/>
      <c r="FQ16861" s="14"/>
      <c r="FR16861" s="14"/>
      <c r="FS16861" s="14"/>
      <c r="FT16861" s="14"/>
      <c r="FU16861" s="14"/>
      <c r="FV16861" s="14"/>
      <c r="FW16861" s="14"/>
      <c r="FX16861" s="14"/>
      <c r="FY16861" s="14"/>
      <c r="FZ16861" s="14"/>
      <c r="GA16861" s="14"/>
      <c r="GB16861" s="14"/>
      <c r="GC16861" s="14"/>
      <c r="GD16861" s="14"/>
      <c r="GE16861" s="14"/>
      <c r="GF16861" s="14"/>
      <c r="GG16861" s="14"/>
      <c r="GH16861" s="14"/>
      <c r="GI16861" s="14"/>
      <c r="GJ16861" s="14"/>
      <c r="GK16861" s="14"/>
      <c r="GL16861" s="14"/>
      <c r="GM16861" s="14"/>
      <c r="GN16861" s="14"/>
      <c r="GO16861" s="14"/>
      <c r="GP16861" s="14"/>
      <c r="GQ16861" s="14"/>
      <c r="GR16861" s="14"/>
      <c r="GS16861" s="14"/>
      <c r="GT16861" s="14"/>
      <c r="GU16861" s="14"/>
      <c r="GV16861" s="14"/>
      <c r="GW16861" s="14"/>
      <c r="GX16861" s="14"/>
      <c r="GY16861" s="14"/>
      <c r="GZ16861" s="14"/>
      <c r="HA16861" s="14"/>
      <c r="HB16861" s="14"/>
      <c r="HC16861" s="14"/>
      <c r="HD16861" s="14"/>
      <c r="HE16861" s="14"/>
      <c r="HF16861" s="14"/>
      <c r="HG16861" s="14"/>
      <c r="HH16861" s="14"/>
      <c r="HI16861" s="14"/>
      <c r="HJ16861" s="14"/>
      <c r="HK16861" s="14"/>
      <c r="HL16861" s="14"/>
      <c r="HM16861" s="14"/>
      <c r="HN16861" s="14"/>
      <c r="HO16861" s="14"/>
      <c r="HP16861" s="14"/>
      <c r="HQ16861" s="14"/>
      <c r="HR16861" s="14"/>
      <c r="HS16861" s="14"/>
      <c r="HT16861" s="14"/>
      <c r="HU16861" s="14"/>
      <c r="HV16861" s="14"/>
      <c r="HW16861" s="14"/>
      <c r="HX16861" s="14"/>
      <c r="HY16861" s="14"/>
      <c r="HZ16861" s="14"/>
      <c r="IA16861" s="14"/>
      <c r="IB16861" s="14"/>
      <c r="IC16861" s="14"/>
      <c r="ID16861" s="14"/>
      <c r="IE16861" s="14"/>
      <c r="IF16861" s="14"/>
      <c r="IG16861" s="14"/>
      <c r="IH16861" s="14"/>
      <c r="II16861" s="14"/>
      <c r="IJ16861" s="14"/>
      <c r="IK16861" s="14"/>
      <c r="IL16861" s="14"/>
      <c r="IM16861" s="14"/>
      <c r="IN16861" s="14"/>
      <c r="IO16861" s="14"/>
      <c r="IP16861" s="14"/>
      <c r="IQ16861" s="14"/>
      <c r="IR16861" s="14"/>
      <c r="IS16861" s="14"/>
      <c r="IT16861" s="14"/>
      <c r="IU16861" s="14"/>
      <c r="IV16861" s="14"/>
      <c r="IW16861" s="14"/>
      <c r="IX16861" s="14"/>
      <c r="IY16861" s="14"/>
      <c r="IZ16861" s="14"/>
      <c r="JA16861" s="14"/>
      <c r="JB16861" s="14"/>
      <c r="JC16861" s="14"/>
      <c r="JD16861" s="14"/>
      <c r="JE16861" s="14"/>
      <c r="JF16861" s="14"/>
      <c r="JG16861" s="14"/>
      <c r="JH16861" s="14"/>
      <c r="JI16861" s="14"/>
      <c r="JJ16861" s="14"/>
      <c r="JK16861" s="14"/>
      <c r="JL16861" s="14"/>
      <c r="JM16861" s="14"/>
      <c r="JN16861" s="14"/>
      <c r="JO16861" s="14"/>
      <c r="JP16861" s="14"/>
      <c r="JQ16861" s="14"/>
      <c r="JR16861" s="14"/>
      <c r="JS16861" s="14"/>
      <c r="JT16861" s="14"/>
      <c r="JU16861" s="14"/>
      <c r="JV16861" s="14"/>
      <c r="JW16861" s="14"/>
      <c r="JX16861" s="14"/>
      <c r="JY16861" s="14"/>
      <c r="JZ16861" s="14"/>
      <c r="KA16861" s="14"/>
      <c r="KB16861" s="14"/>
      <c r="KC16861" s="14"/>
      <c r="KD16861" s="14"/>
      <c r="KE16861" s="14"/>
      <c r="KF16861" s="14"/>
      <c r="KG16861" s="14"/>
      <c r="KH16861" s="14"/>
      <c r="KI16861" s="14"/>
      <c r="KJ16861" s="14"/>
      <c r="KK16861" s="14"/>
      <c r="KL16861" s="14"/>
      <c r="KM16861" s="14"/>
      <c r="KN16861" s="14"/>
      <c r="KO16861" s="14"/>
      <c r="KP16861" s="14"/>
      <c r="KQ16861" s="14"/>
      <c r="KR16861" s="14"/>
      <c r="KS16861" s="14"/>
      <c r="KT16861" s="14"/>
      <c r="KU16861" s="14"/>
      <c r="KV16861" s="14"/>
      <c r="KW16861" s="14"/>
      <c r="KX16861" s="14"/>
      <c r="KY16861" s="14"/>
      <c r="KZ16861" s="14"/>
      <c r="LA16861" s="14"/>
      <c r="LB16861" s="14"/>
      <c r="LC16861" s="14"/>
      <c r="LD16861" s="14"/>
      <c r="LE16861" s="14"/>
      <c r="LF16861" s="14"/>
      <c r="LG16861" s="14"/>
      <c r="LH16861" s="14"/>
      <c r="LI16861" s="14"/>
      <c r="LJ16861" s="14"/>
      <c r="LK16861" s="14"/>
      <c r="LL16861" s="14"/>
      <c r="LM16861" s="14"/>
      <c r="LN16861" s="14"/>
      <c r="LO16861" s="14"/>
      <c r="LP16861" s="14"/>
      <c r="LQ16861" s="14"/>
      <c r="LR16861" s="14"/>
      <c r="LS16861" s="14"/>
      <c r="LT16861" s="14"/>
      <c r="LU16861" s="14"/>
      <c r="LV16861" s="14"/>
      <c r="LW16861" s="14"/>
      <c r="LX16861" s="14"/>
      <c r="LY16861" s="14"/>
      <c r="LZ16861" s="14"/>
      <c r="MA16861" s="14"/>
      <c r="MB16861" s="14"/>
      <c r="MC16861" s="14"/>
      <c r="MD16861" s="14"/>
      <c r="ME16861" s="14"/>
      <c r="MF16861" s="14"/>
      <c r="MG16861" s="14"/>
      <c r="MH16861" s="14"/>
      <c r="MI16861" s="14"/>
      <c r="MJ16861" s="14"/>
      <c r="MK16861" s="14"/>
      <c r="ML16861" s="14"/>
      <c r="MM16861" s="14"/>
      <c r="MN16861" s="14"/>
      <c r="MO16861" s="14"/>
      <c r="MP16861" s="14"/>
      <c r="MQ16861" s="14"/>
      <c r="MR16861" s="14"/>
      <c r="MS16861" s="14"/>
      <c r="MT16861" s="14"/>
      <c r="MU16861" s="14"/>
      <c r="MV16861" s="14"/>
      <c r="MW16861" s="14"/>
      <c r="MX16861" s="14"/>
      <c r="MY16861" s="14"/>
      <c r="MZ16861" s="14"/>
      <c r="NA16861" s="14"/>
      <c r="NB16861" s="14"/>
      <c r="NC16861" s="14"/>
      <c r="ND16861" s="14"/>
      <c r="NE16861" s="14"/>
      <c r="NF16861" s="14"/>
      <c r="NG16861" s="14"/>
      <c r="NH16861" s="14"/>
      <c r="NI16861" s="14"/>
      <c r="NJ16861" s="14"/>
      <c r="NK16861" s="14"/>
      <c r="NL16861" s="14"/>
      <c r="NM16861" s="14"/>
      <c r="NN16861" s="14"/>
      <c r="NO16861" s="14"/>
      <c r="NP16861" s="14"/>
      <c r="NQ16861" s="14"/>
      <c r="NR16861" s="14"/>
      <c r="NS16861" s="14"/>
      <c r="NT16861" s="14"/>
      <c r="NU16861" s="14"/>
      <c r="NV16861" s="14"/>
      <c r="NW16861" s="14"/>
      <c r="NX16861" s="14"/>
      <c r="NY16861" s="14"/>
      <c r="NZ16861" s="14"/>
      <c r="OA16861" s="14"/>
      <c r="OB16861" s="14"/>
      <c r="OC16861" s="14"/>
      <c r="OD16861" s="14"/>
      <c r="OE16861" s="14"/>
      <c r="OF16861" s="14"/>
      <c r="OG16861" s="14"/>
      <c r="OH16861" s="14"/>
      <c r="OI16861" s="14"/>
      <c r="OJ16861" s="14"/>
      <c r="OK16861" s="14"/>
      <c r="OL16861" s="14"/>
      <c r="OM16861" s="14"/>
      <c r="ON16861" s="14"/>
      <c r="OO16861" s="14"/>
      <c r="OP16861" s="14"/>
      <c r="OQ16861" s="14"/>
      <c r="OR16861" s="14"/>
      <c r="OS16861" s="14"/>
      <c r="OT16861" s="14"/>
      <c r="OU16861" s="14"/>
      <c r="OV16861" s="14"/>
      <c r="OW16861" s="14"/>
      <c r="OX16861" s="14"/>
      <c r="OY16861" s="14"/>
      <c r="OZ16861" s="14"/>
      <c r="PA16861" s="31"/>
      <c r="PB16861" s="14"/>
      <c r="PC16861" s="14"/>
      <c r="PD16861" s="14"/>
      <c r="PE16861" s="14"/>
      <c r="PF16861" s="14"/>
      <c r="PG16861" s="14"/>
      <c r="PH16861" s="14"/>
      <c r="PI16861" s="84"/>
      <c r="PJ16861" s="14"/>
      <c r="PK16861" s="14"/>
      <c r="PL16861" s="54"/>
      <c r="PM16861" s="84"/>
      <c r="PN16861" s="14"/>
      <c r="PO16861" s="84"/>
      <c r="PP16861" s="84"/>
      <c r="PQ16861" s="84"/>
      <c r="PR16861" s="84"/>
      <c r="PS16861" s="505"/>
      <c r="PT16861" s="479"/>
      <c r="PU16861" s="84"/>
      <c r="PV16861" s="479"/>
      <c r="PW16861" s="84"/>
      <c r="PX16861" s="479"/>
      <c r="PY16861" s="479"/>
      <c r="PZ16861" s="14"/>
      <c r="QA16861" s="14"/>
      <c r="QB16861" s="14"/>
      <c r="QC16861" s="60"/>
      <c r="QD16861" s="60"/>
      <c r="QE16861" s="60"/>
      <c r="QF16861" s="436"/>
      <c r="QH16861" s="510"/>
    </row>
    <row r="16862" spans="1:450" x14ac:dyDescent="0.25">
      <c r="A16862" s="454">
        <v>44411</v>
      </c>
      <c r="B16862" s="68" t="s">
        <v>14</v>
      </c>
      <c r="C16862" s="79" t="s">
        <v>14</v>
      </c>
      <c r="D16862" s="480">
        <v>12</v>
      </c>
    </row>
    <row r="16863" spans="1:450" x14ac:dyDescent="0.25">
      <c r="A16863" s="454">
        <v>44411</v>
      </c>
      <c r="B16863" s="68" t="s">
        <v>14</v>
      </c>
      <c r="C16863" s="79" t="s">
        <v>16</v>
      </c>
      <c r="D16863" s="158">
        <v>8</v>
      </c>
    </row>
    <row r="16864" spans="1:450" x14ac:dyDescent="0.25">
      <c r="A16864" s="454">
        <v>44411</v>
      </c>
      <c r="B16864" s="68" t="s">
        <v>14</v>
      </c>
      <c r="C16864" s="79" t="s">
        <v>84</v>
      </c>
      <c r="D16864" s="158">
        <v>4</v>
      </c>
    </row>
    <row r="16865" spans="1:4" x14ac:dyDescent="0.25">
      <c r="A16865" s="454">
        <v>44411</v>
      </c>
      <c r="B16865" s="68" t="s">
        <v>20</v>
      </c>
      <c r="C16865" s="79" t="s">
        <v>20</v>
      </c>
      <c r="D16865" s="480">
        <v>32</v>
      </c>
    </row>
    <row r="16866" spans="1:4" x14ac:dyDescent="0.25">
      <c r="A16866" s="454">
        <v>44411</v>
      </c>
      <c r="B16866" s="68" t="s">
        <v>20</v>
      </c>
      <c r="C16866" s="79" t="s">
        <v>363</v>
      </c>
      <c r="D16866" s="1">
        <v>1</v>
      </c>
    </row>
    <row r="16867" spans="1:4" x14ac:dyDescent="0.25">
      <c r="A16867" s="454">
        <v>44411</v>
      </c>
      <c r="B16867" s="68" t="s">
        <v>13</v>
      </c>
      <c r="C16867" s="79" t="s">
        <v>1161</v>
      </c>
      <c r="D16867" s="510">
        <v>1</v>
      </c>
    </row>
    <row r="16868" spans="1:4" x14ac:dyDescent="0.25">
      <c r="A16868" s="454">
        <v>44411</v>
      </c>
      <c r="B16868" s="68" t="s">
        <v>13</v>
      </c>
      <c r="C16868" s="79" t="s">
        <v>13</v>
      </c>
      <c r="D16868" s="480">
        <v>14</v>
      </c>
    </row>
    <row r="16869" spans="1:4" x14ac:dyDescent="0.25">
      <c r="A16869" s="454">
        <v>44411</v>
      </c>
      <c r="B16869" s="68" t="s">
        <v>13</v>
      </c>
      <c r="C16869" s="68" t="s">
        <v>1164</v>
      </c>
      <c r="D16869" s="1">
        <v>1</v>
      </c>
    </row>
    <row r="16870" spans="1:4" x14ac:dyDescent="0.25">
      <c r="A16870" s="454">
        <v>44411</v>
      </c>
      <c r="B16870" s="68" t="s">
        <v>13</v>
      </c>
      <c r="C16870" s="79" t="s">
        <v>1165</v>
      </c>
      <c r="D16870" s="1">
        <v>1</v>
      </c>
    </row>
    <row r="16871" spans="1:4" x14ac:dyDescent="0.25">
      <c r="A16871" s="454">
        <v>44411</v>
      </c>
      <c r="B16871" s="68" t="s">
        <v>13</v>
      </c>
      <c r="C16871" s="79" t="s">
        <v>1167</v>
      </c>
      <c r="D16871" s="510">
        <v>2</v>
      </c>
    </row>
    <row r="16872" spans="1:4" x14ac:dyDescent="0.25">
      <c r="A16872" s="454">
        <v>44411</v>
      </c>
      <c r="B16872" s="68" t="s">
        <v>24</v>
      </c>
      <c r="C16872" s="79" t="s">
        <v>23</v>
      </c>
      <c r="D16872" s="510">
        <v>14</v>
      </c>
    </row>
    <row r="16873" spans="1:4" x14ac:dyDescent="0.25">
      <c r="A16873" s="454">
        <v>44411</v>
      </c>
      <c r="B16873" s="68" t="s">
        <v>24</v>
      </c>
      <c r="C16873" s="79" t="s">
        <v>24</v>
      </c>
      <c r="D16873" s="480">
        <v>2</v>
      </c>
    </row>
    <row r="16874" spans="1:4" x14ac:dyDescent="0.25">
      <c r="A16874" s="454">
        <v>44411</v>
      </c>
      <c r="B16874" s="68" t="s">
        <v>24</v>
      </c>
      <c r="C16874" s="79" t="s">
        <v>37</v>
      </c>
      <c r="D16874" s="1">
        <v>1</v>
      </c>
    </row>
    <row r="16875" spans="1:4" x14ac:dyDescent="0.25">
      <c r="A16875" s="454">
        <v>44411</v>
      </c>
      <c r="B16875" s="68" t="s">
        <v>47</v>
      </c>
      <c r="C16875" s="79" t="s">
        <v>47</v>
      </c>
      <c r="D16875" s="480">
        <v>5</v>
      </c>
    </row>
    <row r="16876" spans="1:4" x14ac:dyDescent="0.25">
      <c r="A16876" s="454">
        <v>44411</v>
      </c>
      <c r="B16876" s="68" t="s">
        <v>48</v>
      </c>
      <c r="C16876" s="79" t="s">
        <v>1380</v>
      </c>
      <c r="D16876" s="480">
        <v>7</v>
      </c>
    </row>
    <row r="16877" spans="1:4" x14ac:dyDescent="0.25">
      <c r="A16877" s="454">
        <v>44411</v>
      </c>
      <c r="B16877" s="68" t="s">
        <v>7</v>
      </c>
      <c r="C16877" s="79" t="s">
        <v>1191</v>
      </c>
      <c r="D16877" s="510">
        <v>4</v>
      </c>
    </row>
    <row r="16878" spans="1:4" x14ac:dyDescent="0.25">
      <c r="A16878" s="454">
        <v>44411</v>
      </c>
      <c r="B16878" s="68" t="s">
        <v>7</v>
      </c>
      <c r="C16878" s="79" t="s">
        <v>7</v>
      </c>
      <c r="D16878" s="480">
        <v>23</v>
      </c>
    </row>
    <row r="16879" spans="1:4" x14ac:dyDescent="0.25">
      <c r="A16879" s="454">
        <v>44411</v>
      </c>
      <c r="B16879" s="68" t="s">
        <v>9</v>
      </c>
      <c r="C16879" s="79" t="s">
        <v>9</v>
      </c>
      <c r="D16879" s="480">
        <v>4</v>
      </c>
    </row>
    <row r="16880" spans="1:4" x14ac:dyDescent="0.25">
      <c r="A16880" s="454">
        <v>44411</v>
      </c>
      <c r="B16880" s="68" t="s">
        <v>9</v>
      </c>
      <c r="C16880" s="79" t="s">
        <v>17</v>
      </c>
      <c r="D16880" s="510">
        <v>2</v>
      </c>
    </row>
    <row r="16881" spans="1:4" x14ac:dyDescent="0.25">
      <c r="A16881" s="454">
        <v>44411</v>
      </c>
      <c r="B16881" s="68" t="s">
        <v>15</v>
      </c>
      <c r="C16881" s="79" t="s">
        <v>1139</v>
      </c>
      <c r="D16881" s="480">
        <v>7</v>
      </c>
    </row>
    <row r="16882" spans="1:4" x14ac:dyDescent="0.25">
      <c r="A16882" s="454">
        <v>44411</v>
      </c>
      <c r="B16882" s="68" t="s">
        <v>15</v>
      </c>
      <c r="C16882" s="79" t="s">
        <v>283</v>
      </c>
      <c r="D16882" s="510">
        <v>1</v>
      </c>
    </row>
    <row r="16883" spans="1:4" x14ac:dyDescent="0.25">
      <c r="A16883" s="454">
        <v>44411</v>
      </c>
      <c r="B16883" s="68" t="s">
        <v>11</v>
      </c>
      <c r="C16883" s="79" t="s">
        <v>64</v>
      </c>
      <c r="D16883" s="486">
        <v>1</v>
      </c>
    </row>
    <row r="16884" spans="1:4" x14ac:dyDescent="0.25">
      <c r="A16884" s="454">
        <v>44411</v>
      </c>
      <c r="B16884" s="68" t="s">
        <v>11</v>
      </c>
      <c r="C16884" s="68" t="s">
        <v>1101</v>
      </c>
      <c r="D16884" s="1">
        <v>1</v>
      </c>
    </row>
    <row r="16885" spans="1:4" x14ac:dyDescent="0.25">
      <c r="A16885" s="454">
        <v>44411</v>
      </c>
      <c r="B16885" s="68" t="s">
        <v>11</v>
      </c>
      <c r="C16885" s="79" t="s">
        <v>333</v>
      </c>
      <c r="D16885" s="510">
        <v>1</v>
      </c>
    </row>
    <row r="16886" spans="1:4" x14ac:dyDescent="0.25">
      <c r="A16886" s="454">
        <v>44411</v>
      </c>
      <c r="B16886" s="68" t="s">
        <v>11</v>
      </c>
      <c r="C16886" s="79" t="s">
        <v>11</v>
      </c>
      <c r="D16886" s="480">
        <v>1</v>
      </c>
    </row>
    <row r="16887" spans="1:4" x14ac:dyDescent="0.25">
      <c r="A16887" s="454">
        <v>44411</v>
      </c>
      <c r="B16887" s="68" t="s">
        <v>11</v>
      </c>
      <c r="C16887" s="68" t="s">
        <v>1205</v>
      </c>
      <c r="D16887" s="1">
        <v>1</v>
      </c>
    </row>
    <row r="16888" spans="1:4" x14ac:dyDescent="0.25">
      <c r="A16888" s="454">
        <v>44411</v>
      </c>
      <c r="B16888" s="68" t="s">
        <v>11</v>
      </c>
      <c r="C16888" s="79" t="s">
        <v>133</v>
      </c>
      <c r="D16888" s="510">
        <v>5</v>
      </c>
    </row>
    <row r="16889" spans="1:4" x14ac:dyDescent="0.25">
      <c r="A16889" s="454">
        <v>44411</v>
      </c>
      <c r="B16889" s="68" t="s">
        <v>12</v>
      </c>
      <c r="C16889" s="79" t="s">
        <v>1223</v>
      </c>
      <c r="D16889" s="1">
        <v>1</v>
      </c>
    </row>
    <row r="16890" spans="1:4" x14ac:dyDescent="0.25">
      <c r="A16890" s="454">
        <v>44411</v>
      </c>
      <c r="B16890" s="68" t="s">
        <v>12</v>
      </c>
      <c r="C16890" s="79" t="s">
        <v>1224</v>
      </c>
      <c r="D16890" s="1">
        <v>2</v>
      </c>
    </row>
    <row r="16891" spans="1:4" x14ac:dyDescent="0.25">
      <c r="A16891" s="454">
        <v>44411</v>
      </c>
      <c r="B16891" s="68" t="s">
        <v>12</v>
      </c>
      <c r="C16891" s="79" t="s">
        <v>12</v>
      </c>
      <c r="D16891" s="480">
        <v>4</v>
      </c>
    </row>
    <row r="16892" spans="1:4" x14ac:dyDescent="0.25">
      <c r="A16892" s="454">
        <v>44411</v>
      </c>
      <c r="B16892" s="68" t="s">
        <v>8</v>
      </c>
      <c r="C16892" s="79" t="s">
        <v>58</v>
      </c>
      <c r="D16892" s="510">
        <v>1</v>
      </c>
    </row>
    <row r="16893" spans="1:4" x14ac:dyDescent="0.25">
      <c r="A16893" s="454">
        <v>44411</v>
      </c>
      <c r="B16893" s="68" t="s">
        <v>8</v>
      </c>
      <c r="C16893" s="79" t="s">
        <v>140</v>
      </c>
      <c r="D16893" s="510">
        <v>1</v>
      </c>
    </row>
    <row r="16894" spans="1:4" x14ac:dyDescent="0.25">
      <c r="A16894" s="454">
        <v>44411</v>
      </c>
      <c r="B16894" s="68" t="s">
        <v>8</v>
      </c>
      <c r="C16894" s="79" t="s">
        <v>132</v>
      </c>
      <c r="D16894" s="1">
        <v>1</v>
      </c>
    </row>
    <row r="16895" spans="1:4" x14ac:dyDescent="0.25">
      <c r="A16895" s="454">
        <v>44411</v>
      </c>
      <c r="B16895" s="68" t="s">
        <v>8</v>
      </c>
      <c r="C16895" s="79" t="s">
        <v>40</v>
      </c>
      <c r="D16895" s="510">
        <v>1</v>
      </c>
    </row>
    <row r="16896" spans="1:4" x14ac:dyDescent="0.25">
      <c r="A16896" s="454">
        <v>44411</v>
      </c>
      <c r="B16896" s="68" t="s">
        <v>8</v>
      </c>
      <c r="C16896" s="79" t="s">
        <v>8</v>
      </c>
      <c r="D16896" s="480">
        <v>12</v>
      </c>
    </row>
    <row r="16897" spans="1:4" x14ac:dyDescent="0.25">
      <c r="A16897" s="454">
        <v>44411</v>
      </c>
      <c r="B16897" s="68" t="s">
        <v>8</v>
      </c>
      <c r="C16897" s="79" t="s">
        <v>31</v>
      </c>
      <c r="D16897" s="510">
        <v>1</v>
      </c>
    </row>
    <row r="16898" spans="1:4" x14ac:dyDescent="0.25">
      <c r="A16898" s="454">
        <v>44411</v>
      </c>
      <c r="B16898" s="68" t="s">
        <v>49</v>
      </c>
      <c r="C16898" s="79" t="s">
        <v>49</v>
      </c>
      <c r="D16898" s="480">
        <v>0</v>
      </c>
    </row>
    <row r="16899" spans="1:4" x14ac:dyDescent="0.25">
      <c r="A16899" s="454">
        <v>44411</v>
      </c>
      <c r="B16899" s="68" t="s">
        <v>50</v>
      </c>
      <c r="C16899" s="79" t="s">
        <v>1140</v>
      </c>
      <c r="D16899" s="510">
        <v>8</v>
      </c>
    </row>
    <row r="16900" spans="1:4" x14ac:dyDescent="0.25">
      <c r="A16900" s="454">
        <v>44411</v>
      </c>
      <c r="B16900" s="68" t="s">
        <v>50</v>
      </c>
      <c r="C16900" s="79" t="s">
        <v>365</v>
      </c>
      <c r="D16900" s="480">
        <v>16</v>
      </c>
    </row>
    <row r="16901" spans="1:4" x14ac:dyDescent="0.25">
      <c r="A16901" s="454">
        <v>44411</v>
      </c>
      <c r="B16901" s="68" t="s">
        <v>27</v>
      </c>
      <c r="C16901" s="79" t="s">
        <v>139</v>
      </c>
      <c r="D16901" s="510">
        <v>3</v>
      </c>
    </row>
    <row r="16902" spans="1:4" x14ac:dyDescent="0.25">
      <c r="A16902" s="454">
        <v>44411</v>
      </c>
      <c r="B16902" s="68" t="s">
        <v>27</v>
      </c>
      <c r="C16902" s="79" t="s">
        <v>43</v>
      </c>
      <c r="D16902" s="480">
        <v>37</v>
      </c>
    </row>
    <row r="16903" spans="1:4" x14ac:dyDescent="0.25">
      <c r="A16903" s="454">
        <v>44411</v>
      </c>
      <c r="B16903" s="68" t="s">
        <v>51</v>
      </c>
      <c r="C16903" s="79" t="s">
        <v>51</v>
      </c>
      <c r="D16903" s="49">
        <v>10</v>
      </c>
    </row>
    <row r="16904" spans="1:4" x14ac:dyDescent="0.25">
      <c r="A16904" s="454">
        <v>44411</v>
      </c>
      <c r="B16904" s="68" t="s">
        <v>10</v>
      </c>
      <c r="C16904" s="68" t="s">
        <v>340</v>
      </c>
      <c r="D16904" s="1">
        <v>1</v>
      </c>
    </row>
    <row r="16905" spans="1:4" x14ac:dyDescent="0.25">
      <c r="A16905" s="454">
        <v>44411</v>
      </c>
      <c r="B16905" s="68" t="s">
        <v>10</v>
      </c>
      <c r="C16905" s="79" t="s">
        <v>10</v>
      </c>
      <c r="D16905" s="480">
        <v>11</v>
      </c>
    </row>
    <row r="16906" spans="1:4" x14ac:dyDescent="0.25">
      <c r="A16906" s="454">
        <v>44412</v>
      </c>
      <c r="B16906" s="68" t="s">
        <v>14</v>
      </c>
      <c r="C16906" s="79" t="s">
        <v>14</v>
      </c>
      <c r="D16906" s="480">
        <v>9</v>
      </c>
    </row>
    <row r="16907" spans="1:4" x14ac:dyDescent="0.25">
      <c r="A16907" s="454">
        <v>44412</v>
      </c>
      <c r="B16907" s="68" t="s">
        <v>14</v>
      </c>
      <c r="C16907" s="79" t="s">
        <v>16</v>
      </c>
      <c r="D16907" s="158">
        <v>5</v>
      </c>
    </row>
    <row r="16908" spans="1:4" x14ac:dyDescent="0.25">
      <c r="A16908" s="454">
        <v>44412</v>
      </c>
      <c r="B16908" s="68" t="s">
        <v>14</v>
      </c>
      <c r="C16908" s="79" t="s">
        <v>794</v>
      </c>
      <c r="D16908" s="1">
        <v>2</v>
      </c>
    </row>
    <row r="16909" spans="1:4" x14ac:dyDescent="0.25">
      <c r="A16909" s="454">
        <v>44412</v>
      </c>
      <c r="B16909" s="68" t="s">
        <v>14</v>
      </c>
      <c r="C16909" s="79" t="s">
        <v>84</v>
      </c>
      <c r="D16909" s="158">
        <v>1</v>
      </c>
    </row>
    <row r="16910" spans="1:4" x14ac:dyDescent="0.25">
      <c r="A16910" s="454">
        <v>44412</v>
      </c>
      <c r="B16910" s="68" t="s">
        <v>20</v>
      </c>
      <c r="C16910" s="79" t="s">
        <v>20</v>
      </c>
      <c r="D16910" s="480">
        <v>32</v>
      </c>
    </row>
    <row r="16911" spans="1:4" x14ac:dyDescent="0.25">
      <c r="A16911" s="454">
        <v>44412</v>
      </c>
      <c r="B16911" s="68" t="s">
        <v>20</v>
      </c>
      <c r="C16911" s="79" t="s">
        <v>363</v>
      </c>
      <c r="D16911" s="1">
        <v>1</v>
      </c>
    </row>
    <row r="16912" spans="1:4" x14ac:dyDescent="0.25">
      <c r="A16912" s="454">
        <v>44412</v>
      </c>
      <c r="B16912" s="68" t="s">
        <v>13</v>
      </c>
      <c r="C16912" s="79" t="s">
        <v>1161</v>
      </c>
      <c r="D16912" s="510">
        <v>3</v>
      </c>
    </row>
    <row r="16913" spans="1:4" x14ac:dyDescent="0.25">
      <c r="A16913" s="454">
        <v>44412</v>
      </c>
      <c r="B16913" s="68" t="s">
        <v>13</v>
      </c>
      <c r="C16913" s="68" t="s">
        <v>1162</v>
      </c>
      <c r="D16913" s="1">
        <v>3</v>
      </c>
    </row>
    <row r="16914" spans="1:4" x14ac:dyDescent="0.25">
      <c r="A16914" s="454">
        <v>44412</v>
      </c>
      <c r="B16914" s="68" t="s">
        <v>13</v>
      </c>
      <c r="C16914" s="79" t="s">
        <v>13</v>
      </c>
      <c r="D16914" s="480">
        <v>9</v>
      </c>
    </row>
    <row r="16915" spans="1:4" x14ac:dyDescent="0.25">
      <c r="A16915" s="454">
        <v>44412</v>
      </c>
      <c r="B16915" s="68" t="s">
        <v>13</v>
      </c>
      <c r="C16915" s="79" t="s">
        <v>1165</v>
      </c>
      <c r="D16915" s="1">
        <v>2</v>
      </c>
    </row>
    <row r="16916" spans="1:4" x14ac:dyDescent="0.25">
      <c r="A16916" s="454">
        <v>44412</v>
      </c>
      <c r="B16916" s="68" t="s">
        <v>13</v>
      </c>
      <c r="C16916" s="68" t="s">
        <v>324</v>
      </c>
      <c r="D16916" s="1">
        <v>1</v>
      </c>
    </row>
    <row r="16917" spans="1:4" x14ac:dyDescent="0.25">
      <c r="A16917" s="454">
        <v>44412</v>
      </c>
      <c r="B16917" s="68" t="s">
        <v>13</v>
      </c>
      <c r="C16917" s="79" t="s">
        <v>1167</v>
      </c>
      <c r="D16917" s="510">
        <v>4</v>
      </c>
    </row>
    <row r="16918" spans="1:4" x14ac:dyDescent="0.25">
      <c r="A16918" s="454">
        <v>44412</v>
      </c>
      <c r="B16918" s="68" t="s">
        <v>24</v>
      </c>
      <c r="C16918" s="79" t="s">
        <v>23</v>
      </c>
      <c r="D16918" s="510">
        <v>19</v>
      </c>
    </row>
    <row r="16919" spans="1:4" x14ac:dyDescent="0.25">
      <c r="A16919" s="454">
        <v>44412</v>
      </c>
      <c r="B16919" s="68" t="s">
        <v>24</v>
      </c>
      <c r="C16919" s="79" t="s">
        <v>24</v>
      </c>
      <c r="D16919" s="480">
        <v>2</v>
      </c>
    </row>
    <row r="16920" spans="1:4" x14ac:dyDescent="0.25">
      <c r="A16920" s="454">
        <v>44412</v>
      </c>
      <c r="B16920" s="68" t="s">
        <v>24</v>
      </c>
      <c r="C16920" s="68" t="s">
        <v>1182</v>
      </c>
      <c r="D16920" s="1">
        <v>1</v>
      </c>
    </row>
    <row r="16921" spans="1:4" x14ac:dyDescent="0.25">
      <c r="A16921" s="454">
        <v>44412</v>
      </c>
      <c r="B16921" s="68" t="s">
        <v>24</v>
      </c>
      <c r="C16921" s="79" t="s">
        <v>37</v>
      </c>
      <c r="D16921" s="486">
        <v>2</v>
      </c>
    </row>
    <row r="16922" spans="1:4" x14ac:dyDescent="0.25">
      <c r="A16922" s="454">
        <v>44412</v>
      </c>
      <c r="B16922" s="68" t="s">
        <v>24</v>
      </c>
      <c r="C16922" s="79" t="s">
        <v>36</v>
      </c>
      <c r="D16922" s="1">
        <v>1</v>
      </c>
    </row>
    <row r="16923" spans="1:4" x14ac:dyDescent="0.25">
      <c r="A16923" s="454">
        <v>44412</v>
      </c>
      <c r="B16923" s="68" t="s">
        <v>47</v>
      </c>
      <c r="C16923" s="79" t="s">
        <v>47</v>
      </c>
      <c r="D16923" s="480">
        <v>3</v>
      </c>
    </row>
    <row r="16924" spans="1:4" x14ac:dyDescent="0.25">
      <c r="A16924" s="454">
        <v>44412</v>
      </c>
      <c r="B16924" s="68" t="s">
        <v>48</v>
      </c>
      <c r="C16924" s="79" t="s">
        <v>1380</v>
      </c>
      <c r="D16924" s="480">
        <v>6</v>
      </c>
    </row>
    <row r="16925" spans="1:4" x14ac:dyDescent="0.25">
      <c r="A16925" s="454">
        <v>44412</v>
      </c>
      <c r="B16925" s="68" t="s">
        <v>7</v>
      </c>
      <c r="C16925" s="79" t="s">
        <v>1191</v>
      </c>
      <c r="D16925" s="510">
        <v>4</v>
      </c>
    </row>
    <row r="16926" spans="1:4" x14ac:dyDescent="0.25">
      <c r="A16926" s="454">
        <v>44412</v>
      </c>
      <c r="B16926" s="68" t="s">
        <v>7</v>
      </c>
      <c r="C16926" s="79" t="s">
        <v>7</v>
      </c>
      <c r="D16926" s="480">
        <v>16</v>
      </c>
    </row>
    <row r="16927" spans="1:4" x14ac:dyDescent="0.25">
      <c r="A16927" s="454">
        <v>44412</v>
      </c>
      <c r="B16927" s="68" t="s">
        <v>9</v>
      </c>
      <c r="C16927" s="68" t="s">
        <v>1199</v>
      </c>
      <c r="D16927" s="1">
        <v>1</v>
      </c>
    </row>
    <row r="16928" spans="1:4" x14ac:dyDescent="0.25">
      <c r="A16928" s="454">
        <v>44412</v>
      </c>
      <c r="B16928" s="68" t="s">
        <v>9</v>
      </c>
      <c r="C16928" s="79" t="s">
        <v>9</v>
      </c>
      <c r="D16928" s="480">
        <v>39</v>
      </c>
    </row>
    <row r="16929" spans="1:4" x14ac:dyDescent="0.25">
      <c r="A16929" s="454">
        <v>44412</v>
      </c>
      <c r="B16929" s="68" t="s">
        <v>9</v>
      </c>
      <c r="C16929" s="79" t="s">
        <v>17</v>
      </c>
      <c r="D16929" s="510">
        <v>6</v>
      </c>
    </row>
    <row r="16930" spans="1:4" x14ac:dyDescent="0.25">
      <c r="A16930" s="454">
        <v>44412</v>
      </c>
      <c r="B16930" s="68" t="s">
        <v>9</v>
      </c>
      <c r="C16930" s="79" t="s">
        <v>1202</v>
      </c>
      <c r="D16930" s="486">
        <v>2</v>
      </c>
    </row>
    <row r="16931" spans="1:4" x14ac:dyDescent="0.25">
      <c r="A16931" s="454">
        <v>44412</v>
      </c>
      <c r="B16931" s="68" t="s">
        <v>9</v>
      </c>
      <c r="C16931" s="79" t="s">
        <v>143</v>
      </c>
      <c r="D16931" s="1">
        <v>4</v>
      </c>
    </row>
    <row r="16932" spans="1:4" x14ac:dyDescent="0.25">
      <c r="A16932" s="454">
        <v>44412</v>
      </c>
      <c r="B16932" s="68" t="s">
        <v>15</v>
      </c>
      <c r="C16932" s="79" t="s">
        <v>1139</v>
      </c>
      <c r="D16932" s="480">
        <v>8</v>
      </c>
    </row>
    <row r="16933" spans="1:4" x14ac:dyDescent="0.25">
      <c r="A16933" s="454">
        <v>44412</v>
      </c>
      <c r="B16933" s="68" t="s">
        <v>15</v>
      </c>
      <c r="C16933" s="68" t="s">
        <v>620</v>
      </c>
      <c r="D16933" s="1">
        <v>1</v>
      </c>
    </row>
    <row r="16934" spans="1:4" x14ac:dyDescent="0.25">
      <c r="A16934" s="454">
        <v>44412</v>
      </c>
      <c r="B16934" s="68" t="s">
        <v>15</v>
      </c>
      <c r="C16934" s="79" t="s">
        <v>283</v>
      </c>
      <c r="D16934" s="510">
        <v>3</v>
      </c>
    </row>
    <row r="16935" spans="1:4" x14ac:dyDescent="0.25">
      <c r="A16935" s="454">
        <v>44412</v>
      </c>
      <c r="B16935" s="68" t="s">
        <v>11</v>
      </c>
      <c r="C16935" s="79" t="s">
        <v>64</v>
      </c>
      <c r="D16935" s="486">
        <v>10</v>
      </c>
    </row>
    <row r="16936" spans="1:4" x14ac:dyDescent="0.25">
      <c r="A16936" s="454">
        <v>44412</v>
      </c>
      <c r="B16936" s="68" t="s">
        <v>11</v>
      </c>
      <c r="C16936" s="79" t="s">
        <v>333</v>
      </c>
      <c r="D16936" s="510">
        <v>3</v>
      </c>
    </row>
    <row r="16937" spans="1:4" x14ac:dyDescent="0.25">
      <c r="A16937" s="454">
        <v>44412</v>
      </c>
      <c r="B16937" s="68" t="s">
        <v>11</v>
      </c>
      <c r="C16937" s="79" t="s">
        <v>11</v>
      </c>
      <c r="D16937" s="480">
        <v>4</v>
      </c>
    </row>
    <row r="16938" spans="1:4" x14ac:dyDescent="0.25">
      <c r="A16938" s="454">
        <v>44412</v>
      </c>
      <c r="B16938" s="68" t="s">
        <v>11</v>
      </c>
      <c r="C16938" s="79" t="s">
        <v>840</v>
      </c>
      <c r="D16938" s="1">
        <v>2</v>
      </c>
    </row>
    <row r="16939" spans="1:4" x14ac:dyDescent="0.25">
      <c r="A16939" s="454">
        <v>44412</v>
      </c>
      <c r="B16939" s="68" t="s">
        <v>11</v>
      </c>
      <c r="C16939" s="79" t="s">
        <v>752</v>
      </c>
      <c r="D16939" s="1">
        <v>3</v>
      </c>
    </row>
    <row r="16940" spans="1:4" x14ac:dyDescent="0.25">
      <c r="A16940" s="454">
        <v>44412</v>
      </c>
      <c r="B16940" s="68" t="s">
        <v>11</v>
      </c>
      <c r="C16940" s="79" t="s">
        <v>133</v>
      </c>
      <c r="D16940" s="510">
        <v>4</v>
      </c>
    </row>
    <row r="16941" spans="1:4" x14ac:dyDescent="0.25">
      <c r="A16941" s="454">
        <v>44412</v>
      </c>
      <c r="B16941" s="68" t="s">
        <v>11</v>
      </c>
      <c r="C16941" s="68" t="s">
        <v>1024</v>
      </c>
      <c r="D16941" s="1">
        <v>1</v>
      </c>
    </row>
    <row r="16942" spans="1:4" x14ac:dyDescent="0.25">
      <c r="A16942" s="454">
        <v>44412</v>
      </c>
      <c r="B16942" s="68" t="s">
        <v>12</v>
      </c>
      <c r="C16942" s="79" t="s">
        <v>73</v>
      </c>
      <c r="D16942" s="1">
        <v>3</v>
      </c>
    </row>
    <row r="16943" spans="1:4" x14ac:dyDescent="0.25">
      <c r="A16943" s="454">
        <v>44412</v>
      </c>
      <c r="B16943" s="68" t="s">
        <v>12</v>
      </c>
      <c r="C16943" s="79" t="s">
        <v>1224</v>
      </c>
      <c r="D16943" s="1">
        <v>1</v>
      </c>
    </row>
    <row r="16944" spans="1:4" x14ac:dyDescent="0.25">
      <c r="A16944" s="454">
        <v>44412</v>
      </c>
      <c r="B16944" s="68" t="s">
        <v>12</v>
      </c>
      <c r="C16944" s="79" t="s">
        <v>12</v>
      </c>
      <c r="D16944" s="480">
        <v>5</v>
      </c>
    </row>
    <row r="16945" spans="1:4" x14ac:dyDescent="0.25">
      <c r="A16945" s="454">
        <v>44412</v>
      </c>
      <c r="B16945" s="68" t="s">
        <v>8</v>
      </c>
      <c r="C16945" s="68" t="s">
        <v>1228</v>
      </c>
      <c r="D16945" s="1">
        <v>1</v>
      </c>
    </row>
    <row r="16946" spans="1:4" x14ac:dyDescent="0.25">
      <c r="A16946" s="454">
        <v>44412</v>
      </c>
      <c r="B16946" s="68" t="s">
        <v>8</v>
      </c>
      <c r="C16946" s="79" t="s">
        <v>72</v>
      </c>
      <c r="D16946" s="486">
        <v>2</v>
      </c>
    </row>
    <row r="16947" spans="1:4" x14ac:dyDescent="0.25">
      <c r="A16947" s="454">
        <v>44412</v>
      </c>
      <c r="B16947" s="68" t="s">
        <v>8</v>
      </c>
      <c r="C16947" s="79" t="s">
        <v>1232</v>
      </c>
      <c r="D16947" s="1">
        <v>1</v>
      </c>
    </row>
    <row r="16948" spans="1:4" x14ac:dyDescent="0.25">
      <c r="A16948" s="454">
        <v>44412</v>
      </c>
      <c r="B16948" s="68" t="s">
        <v>8</v>
      </c>
      <c r="C16948" s="79" t="s">
        <v>58</v>
      </c>
      <c r="D16948" s="510">
        <v>2</v>
      </c>
    </row>
    <row r="16949" spans="1:4" x14ac:dyDescent="0.25">
      <c r="A16949" s="454">
        <v>44412</v>
      </c>
      <c r="B16949" s="68" t="s">
        <v>8</v>
      </c>
      <c r="C16949" s="79" t="s">
        <v>203</v>
      </c>
      <c r="D16949" s="1">
        <v>2</v>
      </c>
    </row>
    <row r="16950" spans="1:4" x14ac:dyDescent="0.25">
      <c r="A16950" s="454">
        <v>44412</v>
      </c>
      <c r="B16950" s="68" t="s">
        <v>8</v>
      </c>
      <c r="C16950" s="79" t="s">
        <v>40</v>
      </c>
      <c r="D16950" s="510">
        <v>3</v>
      </c>
    </row>
    <row r="16951" spans="1:4" x14ac:dyDescent="0.25">
      <c r="A16951" s="454">
        <v>44412</v>
      </c>
      <c r="B16951" s="68" t="s">
        <v>8</v>
      </c>
      <c r="C16951" s="79" t="s">
        <v>8</v>
      </c>
      <c r="D16951" s="480">
        <v>104</v>
      </c>
    </row>
    <row r="16952" spans="1:4" x14ac:dyDescent="0.25">
      <c r="A16952" s="454">
        <v>44412</v>
      </c>
      <c r="B16952" s="68" t="s">
        <v>8</v>
      </c>
      <c r="C16952" s="68" t="s">
        <v>185</v>
      </c>
      <c r="D16952" s="1">
        <v>2</v>
      </c>
    </row>
    <row r="16953" spans="1:4" x14ac:dyDescent="0.25">
      <c r="A16953" s="454">
        <v>44412</v>
      </c>
      <c r="B16953" s="68" t="s">
        <v>8</v>
      </c>
      <c r="C16953" s="79" t="s">
        <v>31</v>
      </c>
      <c r="D16953" s="510">
        <v>3</v>
      </c>
    </row>
    <row r="16954" spans="1:4" x14ac:dyDescent="0.25">
      <c r="A16954" s="454">
        <v>44412</v>
      </c>
      <c r="B16954" s="68" t="s">
        <v>8</v>
      </c>
      <c r="C16954" s="79" t="s">
        <v>79</v>
      </c>
      <c r="D16954" s="1">
        <v>1</v>
      </c>
    </row>
    <row r="16955" spans="1:4" x14ac:dyDescent="0.25">
      <c r="A16955" s="454">
        <v>44412</v>
      </c>
      <c r="B16955" s="68" t="s">
        <v>8</v>
      </c>
      <c r="C16955" s="79" t="s">
        <v>110</v>
      </c>
      <c r="D16955" s="1">
        <v>1</v>
      </c>
    </row>
    <row r="16956" spans="1:4" x14ac:dyDescent="0.25">
      <c r="A16956" s="454">
        <v>44412</v>
      </c>
      <c r="B16956" s="68" t="s">
        <v>49</v>
      </c>
      <c r="C16956" s="79" t="s">
        <v>49</v>
      </c>
      <c r="D16956" s="480">
        <v>0</v>
      </c>
    </row>
    <row r="16957" spans="1:4" x14ac:dyDescent="0.25">
      <c r="A16957" s="454">
        <v>44412</v>
      </c>
      <c r="B16957" s="68" t="s">
        <v>50</v>
      </c>
      <c r="C16957" s="68" t="s">
        <v>1249</v>
      </c>
      <c r="D16957" s="1">
        <v>1</v>
      </c>
    </row>
    <row r="16958" spans="1:4" x14ac:dyDescent="0.25">
      <c r="A16958" s="454">
        <v>44412</v>
      </c>
      <c r="B16958" s="68" t="s">
        <v>50</v>
      </c>
      <c r="C16958" s="79" t="s">
        <v>365</v>
      </c>
      <c r="D16958" s="480">
        <v>4</v>
      </c>
    </row>
    <row r="16959" spans="1:4" x14ac:dyDescent="0.25">
      <c r="A16959" s="454">
        <v>44412</v>
      </c>
      <c r="B16959" s="68" t="s">
        <v>27</v>
      </c>
      <c r="C16959" s="79" t="s">
        <v>233</v>
      </c>
      <c r="D16959" s="1">
        <v>1</v>
      </c>
    </row>
    <row r="16960" spans="1:4" x14ac:dyDescent="0.25">
      <c r="A16960" s="454">
        <v>44412</v>
      </c>
      <c r="B16960" s="68" t="s">
        <v>27</v>
      </c>
      <c r="C16960" s="79" t="s">
        <v>43</v>
      </c>
      <c r="D16960" s="480">
        <v>15</v>
      </c>
    </row>
    <row r="16961" spans="1:4" x14ac:dyDescent="0.25">
      <c r="A16961" s="454">
        <v>44412</v>
      </c>
      <c r="B16961" s="68" t="s">
        <v>51</v>
      </c>
      <c r="C16961" s="68" t="s">
        <v>998</v>
      </c>
      <c r="D16961" s="1">
        <v>1</v>
      </c>
    </row>
    <row r="16962" spans="1:4" x14ac:dyDescent="0.25">
      <c r="A16962" s="454">
        <v>44412</v>
      </c>
      <c r="B16962" s="68" t="s">
        <v>51</v>
      </c>
      <c r="C16962" s="79" t="s">
        <v>51</v>
      </c>
      <c r="D16962" s="49">
        <v>19</v>
      </c>
    </row>
    <row r="16963" spans="1:4" x14ac:dyDescent="0.25">
      <c r="A16963" s="454">
        <v>44412</v>
      </c>
      <c r="B16963" s="68" t="s">
        <v>10</v>
      </c>
      <c r="C16963" s="68" t="s">
        <v>1027</v>
      </c>
      <c r="D16963" s="1">
        <v>1</v>
      </c>
    </row>
    <row r="16964" spans="1:4" x14ac:dyDescent="0.25">
      <c r="A16964" s="454">
        <v>44412</v>
      </c>
      <c r="B16964" s="68" t="s">
        <v>10</v>
      </c>
      <c r="C16964" s="68" t="s">
        <v>340</v>
      </c>
      <c r="D16964" s="486">
        <v>1</v>
      </c>
    </row>
    <row r="16965" spans="1:4" x14ac:dyDescent="0.25">
      <c r="A16965" s="454">
        <v>44412</v>
      </c>
      <c r="B16965" s="68" t="s">
        <v>10</v>
      </c>
      <c r="C16965" s="79" t="s">
        <v>10</v>
      </c>
      <c r="D16965" s="480">
        <v>9</v>
      </c>
    </row>
    <row r="16966" spans="1:4" x14ac:dyDescent="0.25">
      <c r="A16966" s="454">
        <v>44413</v>
      </c>
      <c r="B16966" s="68" t="s">
        <v>14</v>
      </c>
      <c r="C16966" s="79" t="s">
        <v>14</v>
      </c>
      <c r="D16966" s="1">
        <v>2</v>
      </c>
    </row>
    <row r="16967" spans="1:4" x14ac:dyDescent="0.25">
      <c r="A16967" s="454">
        <v>44413</v>
      </c>
      <c r="B16967" s="68" t="s">
        <v>14</v>
      </c>
      <c r="C16967" s="68" t="s">
        <v>1020</v>
      </c>
      <c r="D16967" s="1">
        <v>1</v>
      </c>
    </row>
    <row r="16968" spans="1:4" x14ac:dyDescent="0.25">
      <c r="A16968" s="454">
        <v>44413</v>
      </c>
      <c r="B16968" s="68" t="s">
        <v>14</v>
      </c>
      <c r="C16968" s="79" t="s">
        <v>16</v>
      </c>
      <c r="D16968" s="1">
        <v>1</v>
      </c>
    </row>
    <row r="16969" spans="1:4" x14ac:dyDescent="0.25">
      <c r="A16969" s="454">
        <v>44413</v>
      </c>
      <c r="B16969" s="68" t="s">
        <v>14</v>
      </c>
      <c r="C16969" s="79" t="s">
        <v>84</v>
      </c>
      <c r="D16969" s="1">
        <v>4</v>
      </c>
    </row>
    <row r="16970" spans="1:4" x14ac:dyDescent="0.25">
      <c r="A16970" s="454">
        <v>44413</v>
      </c>
      <c r="B16970" s="68" t="s">
        <v>20</v>
      </c>
      <c r="C16970" s="79" t="s">
        <v>1151</v>
      </c>
      <c r="D16970" s="1">
        <v>2</v>
      </c>
    </row>
    <row r="16971" spans="1:4" x14ac:dyDescent="0.25">
      <c r="A16971" s="454">
        <v>44413</v>
      </c>
      <c r="B16971" s="68" t="s">
        <v>20</v>
      </c>
      <c r="C16971" s="79" t="s">
        <v>20</v>
      </c>
      <c r="D16971" s="1">
        <v>13</v>
      </c>
    </row>
    <row r="16972" spans="1:4" x14ac:dyDescent="0.25">
      <c r="A16972" s="454">
        <v>44413</v>
      </c>
      <c r="B16972" s="68" t="s">
        <v>20</v>
      </c>
      <c r="C16972" s="79" t="s">
        <v>648</v>
      </c>
      <c r="D16972" s="1">
        <v>1</v>
      </c>
    </row>
    <row r="16973" spans="1:4" x14ac:dyDescent="0.25">
      <c r="A16973" s="454">
        <v>44413</v>
      </c>
      <c r="B16973" s="68" t="s">
        <v>13</v>
      </c>
      <c r="C16973" s="68" t="s">
        <v>1158</v>
      </c>
      <c r="D16973" s="1">
        <v>1</v>
      </c>
    </row>
    <row r="16974" spans="1:4" x14ac:dyDescent="0.25">
      <c r="A16974" s="454">
        <v>44413</v>
      </c>
      <c r="B16974" s="68" t="s">
        <v>13</v>
      </c>
      <c r="C16974" s="79" t="s">
        <v>1161</v>
      </c>
      <c r="D16974" s="1">
        <v>1</v>
      </c>
    </row>
    <row r="16975" spans="1:4" x14ac:dyDescent="0.25">
      <c r="A16975" s="454">
        <v>44413</v>
      </c>
      <c r="B16975" s="68" t="s">
        <v>13</v>
      </c>
      <c r="C16975" s="79" t="s">
        <v>13</v>
      </c>
      <c r="D16975" s="1">
        <v>5</v>
      </c>
    </row>
    <row r="16976" spans="1:4" x14ac:dyDescent="0.25">
      <c r="A16976" s="454">
        <v>44413</v>
      </c>
      <c r="B16976" s="68" t="s">
        <v>13</v>
      </c>
      <c r="C16976" s="79" t="s">
        <v>1167</v>
      </c>
      <c r="D16976" s="1">
        <v>4</v>
      </c>
    </row>
    <row r="16977" spans="1:4" x14ac:dyDescent="0.25">
      <c r="A16977" s="454">
        <v>44413</v>
      </c>
      <c r="B16977" s="68" t="s">
        <v>24</v>
      </c>
      <c r="C16977" s="79" t="s">
        <v>23</v>
      </c>
      <c r="D16977" s="1">
        <v>22</v>
      </c>
    </row>
    <row r="16978" spans="1:4" x14ac:dyDescent="0.25">
      <c r="A16978" s="454">
        <v>44413</v>
      </c>
      <c r="B16978" s="68" t="s">
        <v>24</v>
      </c>
      <c r="C16978" s="79" t="s">
        <v>24</v>
      </c>
      <c r="D16978" s="1">
        <v>1</v>
      </c>
    </row>
    <row r="16979" spans="1:4" x14ac:dyDescent="0.25">
      <c r="A16979" s="454">
        <v>44413</v>
      </c>
      <c r="B16979" s="68" t="s">
        <v>24</v>
      </c>
      <c r="C16979" s="79" t="s">
        <v>36</v>
      </c>
      <c r="D16979" s="1">
        <v>2</v>
      </c>
    </row>
    <row r="16980" spans="1:4" x14ac:dyDescent="0.25">
      <c r="A16980" s="454">
        <v>44413</v>
      </c>
      <c r="B16980" s="68" t="s">
        <v>47</v>
      </c>
      <c r="C16980" s="68" t="s">
        <v>1183</v>
      </c>
      <c r="D16980" s="1">
        <v>1</v>
      </c>
    </row>
    <row r="16981" spans="1:4" x14ac:dyDescent="0.25">
      <c r="A16981" s="454">
        <v>44413</v>
      </c>
      <c r="B16981" s="68" t="s">
        <v>47</v>
      </c>
      <c r="C16981" s="79" t="s">
        <v>47</v>
      </c>
      <c r="D16981" s="1">
        <v>4</v>
      </c>
    </row>
    <row r="16982" spans="1:4" x14ac:dyDescent="0.25">
      <c r="A16982" s="454">
        <v>44413</v>
      </c>
      <c r="B16982" s="68" t="s">
        <v>48</v>
      </c>
      <c r="C16982" s="79" t="s">
        <v>1380</v>
      </c>
      <c r="D16982" s="1">
        <v>8</v>
      </c>
    </row>
    <row r="16983" spans="1:4" x14ac:dyDescent="0.25">
      <c r="A16983" s="454">
        <v>44413</v>
      </c>
      <c r="B16983" s="68" t="s">
        <v>7</v>
      </c>
      <c r="C16983" s="79" t="s">
        <v>1191</v>
      </c>
      <c r="D16983" s="1">
        <v>3</v>
      </c>
    </row>
    <row r="16984" spans="1:4" x14ac:dyDescent="0.25">
      <c r="A16984" s="454">
        <v>44413</v>
      </c>
      <c r="B16984" s="68" t="s">
        <v>7</v>
      </c>
      <c r="C16984" s="79" t="s">
        <v>7</v>
      </c>
      <c r="D16984" s="1">
        <v>18</v>
      </c>
    </row>
    <row r="16985" spans="1:4" x14ac:dyDescent="0.25">
      <c r="A16985" s="454">
        <v>44413</v>
      </c>
      <c r="B16985" s="68" t="s">
        <v>9</v>
      </c>
      <c r="C16985" s="68" t="s">
        <v>1196</v>
      </c>
      <c r="D16985" s="1">
        <v>1</v>
      </c>
    </row>
    <row r="16986" spans="1:4" x14ac:dyDescent="0.25">
      <c r="A16986" s="454">
        <v>44413</v>
      </c>
      <c r="B16986" s="68" t="s">
        <v>9</v>
      </c>
      <c r="C16986" s="68" t="s">
        <v>362</v>
      </c>
      <c r="D16986" s="1">
        <v>1</v>
      </c>
    </row>
    <row r="16987" spans="1:4" x14ac:dyDescent="0.25">
      <c r="A16987" s="454">
        <v>44413</v>
      </c>
      <c r="B16987" s="68" t="s">
        <v>9</v>
      </c>
      <c r="C16987" s="79" t="s">
        <v>9</v>
      </c>
      <c r="D16987" s="1">
        <v>53</v>
      </c>
    </row>
    <row r="16988" spans="1:4" x14ac:dyDescent="0.25">
      <c r="A16988" s="454">
        <v>44413</v>
      </c>
      <c r="B16988" s="68" t="s">
        <v>9</v>
      </c>
      <c r="C16988" s="79" t="s">
        <v>1202</v>
      </c>
      <c r="D16988" s="1">
        <v>4</v>
      </c>
    </row>
    <row r="16989" spans="1:4" x14ac:dyDescent="0.25">
      <c r="A16989" s="454">
        <v>44413</v>
      </c>
      <c r="B16989" s="68" t="s">
        <v>15</v>
      </c>
      <c r="C16989" s="79" t="s">
        <v>107</v>
      </c>
      <c r="D16989" s="1">
        <v>1</v>
      </c>
    </row>
    <row r="16990" spans="1:4" x14ac:dyDescent="0.25">
      <c r="A16990" s="454">
        <v>44413</v>
      </c>
      <c r="B16990" s="68" t="s">
        <v>15</v>
      </c>
      <c r="C16990" s="79" t="s">
        <v>1139</v>
      </c>
      <c r="D16990" s="1">
        <v>8</v>
      </c>
    </row>
    <row r="16991" spans="1:4" x14ac:dyDescent="0.25">
      <c r="A16991" s="454">
        <v>44413</v>
      </c>
      <c r="B16991" s="68" t="s">
        <v>15</v>
      </c>
      <c r="C16991" s="79" t="s">
        <v>283</v>
      </c>
      <c r="D16991" s="1">
        <v>3</v>
      </c>
    </row>
    <row r="16992" spans="1:4" x14ac:dyDescent="0.25">
      <c r="A16992" s="454">
        <v>44413</v>
      </c>
      <c r="B16992" s="68" t="s">
        <v>11</v>
      </c>
      <c r="C16992" s="79" t="s">
        <v>64</v>
      </c>
      <c r="D16992" s="1">
        <v>1</v>
      </c>
    </row>
    <row r="16993" spans="1:4" x14ac:dyDescent="0.25">
      <c r="A16993" s="454">
        <v>44413</v>
      </c>
      <c r="B16993" s="68" t="s">
        <v>11</v>
      </c>
      <c r="C16993" s="79" t="s">
        <v>333</v>
      </c>
      <c r="D16993" s="1">
        <v>1</v>
      </c>
    </row>
    <row r="16994" spans="1:4" x14ac:dyDescent="0.25">
      <c r="A16994" s="454">
        <v>44413</v>
      </c>
      <c r="B16994" s="68" t="s">
        <v>11</v>
      </c>
      <c r="C16994" s="79" t="s">
        <v>11</v>
      </c>
      <c r="D16994" s="1">
        <v>2</v>
      </c>
    </row>
    <row r="16995" spans="1:4" x14ac:dyDescent="0.25">
      <c r="A16995" s="454">
        <v>44413</v>
      </c>
      <c r="B16995" s="68" t="s">
        <v>11</v>
      </c>
      <c r="C16995" s="79" t="s">
        <v>133</v>
      </c>
      <c r="D16995" s="1">
        <v>5</v>
      </c>
    </row>
    <row r="16996" spans="1:4" x14ac:dyDescent="0.25">
      <c r="A16996" s="454">
        <v>44413</v>
      </c>
      <c r="B16996" s="68" t="s">
        <v>12</v>
      </c>
      <c r="C16996" s="68" t="s">
        <v>1499</v>
      </c>
      <c r="D16996" s="1">
        <v>2</v>
      </c>
    </row>
    <row r="16997" spans="1:4" x14ac:dyDescent="0.25">
      <c r="A16997" s="454">
        <v>44413</v>
      </c>
      <c r="B16997" s="68" t="s">
        <v>12</v>
      </c>
      <c r="C16997" s="79" t="s">
        <v>1223</v>
      </c>
      <c r="D16997" s="1">
        <v>1</v>
      </c>
    </row>
    <row r="16998" spans="1:4" x14ac:dyDescent="0.25">
      <c r="A16998" s="454">
        <v>44413</v>
      </c>
      <c r="B16998" s="68" t="s">
        <v>12</v>
      </c>
      <c r="C16998" s="79" t="s">
        <v>1224</v>
      </c>
      <c r="D16998" s="1">
        <v>1</v>
      </c>
    </row>
    <row r="16999" spans="1:4" x14ac:dyDescent="0.25">
      <c r="A16999" s="454">
        <v>44413</v>
      </c>
      <c r="B16999" s="68" t="s">
        <v>12</v>
      </c>
      <c r="C16999" s="79" t="s">
        <v>12</v>
      </c>
      <c r="D16999" s="1">
        <v>4</v>
      </c>
    </row>
    <row r="17000" spans="1:4" x14ac:dyDescent="0.25">
      <c r="A17000" s="454">
        <v>44413</v>
      </c>
      <c r="B17000" s="68" t="s">
        <v>12</v>
      </c>
      <c r="C17000" s="68" t="s">
        <v>688</v>
      </c>
      <c r="D17000" s="1">
        <v>1</v>
      </c>
    </row>
    <row r="17001" spans="1:4" x14ac:dyDescent="0.25">
      <c r="A17001" s="454">
        <v>44413</v>
      </c>
      <c r="B17001" s="68" t="s">
        <v>8</v>
      </c>
      <c r="C17001" s="79" t="s">
        <v>72</v>
      </c>
      <c r="D17001" s="1">
        <v>2</v>
      </c>
    </row>
    <row r="17002" spans="1:4" x14ac:dyDescent="0.25">
      <c r="A17002" s="454">
        <v>44413</v>
      </c>
      <c r="B17002" s="68" t="s">
        <v>8</v>
      </c>
      <c r="C17002" s="79" t="s">
        <v>1232</v>
      </c>
      <c r="D17002" s="1">
        <v>1</v>
      </c>
    </row>
    <row r="17003" spans="1:4" x14ac:dyDescent="0.25">
      <c r="A17003" s="454">
        <v>44413</v>
      </c>
      <c r="B17003" s="68" t="s">
        <v>8</v>
      </c>
      <c r="C17003" s="79" t="s">
        <v>58</v>
      </c>
      <c r="D17003" s="1">
        <v>10</v>
      </c>
    </row>
    <row r="17004" spans="1:4" x14ac:dyDescent="0.25">
      <c r="A17004" s="454">
        <v>44413</v>
      </c>
      <c r="B17004" s="68" t="s">
        <v>8</v>
      </c>
      <c r="C17004" s="79" t="s">
        <v>140</v>
      </c>
      <c r="D17004" s="1">
        <v>3</v>
      </c>
    </row>
    <row r="17005" spans="1:4" x14ac:dyDescent="0.25">
      <c r="A17005" s="454">
        <v>44413</v>
      </c>
      <c r="B17005" s="68" t="s">
        <v>8</v>
      </c>
      <c r="C17005" s="79" t="s">
        <v>203</v>
      </c>
      <c r="D17005" s="1">
        <v>4</v>
      </c>
    </row>
    <row r="17006" spans="1:4" x14ac:dyDescent="0.25">
      <c r="A17006" s="454">
        <v>44413</v>
      </c>
      <c r="B17006" s="68" t="s">
        <v>8</v>
      </c>
      <c r="C17006" s="79" t="s">
        <v>40</v>
      </c>
      <c r="D17006" s="1">
        <v>2</v>
      </c>
    </row>
    <row r="17007" spans="1:4" x14ac:dyDescent="0.25">
      <c r="A17007" s="454">
        <v>44413</v>
      </c>
      <c r="B17007" s="68" t="s">
        <v>8</v>
      </c>
      <c r="C17007" s="79" t="s">
        <v>8</v>
      </c>
      <c r="D17007" s="1">
        <v>87</v>
      </c>
    </row>
    <row r="17008" spans="1:4" x14ac:dyDescent="0.25">
      <c r="A17008" s="454">
        <v>44413</v>
      </c>
      <c r="B17008" s="68" t="s">
        <v>8</v>
      </c>
      <c r="C17008" s="79" t="s">
        <v>31</v>
      </c>
      <c r="D17008" s="1">
        <v>3</v>
      </c>
    </row>
    <row r="17009" spans="1:4" x14ac:dyDescent="0.25">
      <c r="A17009" s="454">
        <v>44413</v>
      </c>
      <c r="B17009" s="68" t="s">
        <v>8</v>
      </c>
      <c r="C17009" s="79" t="s">
        <v>110</v>
      </c>
      <c r="D17009" s="1">
        <v>3</v>
      </c>
    </row>
    <row r="17010" spans="1:4" x14ac:dyDescent="0.25">
      <c r="A17010" s="454">
        <v>44413</v>
      </c>
      <c r="B17010" s="68" t="s">
        <v>49</v>
      </c>
      <c r="C17010" s="79" t="s">
        <v>49</v>
      </c>
      <c r="D17010" s="1">
        <v>8</v>
      </c>
    </row>
    <row r="17011" spans="1:4" x14ac:dyDescent="0.25">
      <c r="A17011" s="454">
        <v>44413</v>
      </c>
      <c r="B17011" s="68" t="s">
        <v>50</v>
      </c>
      <c r="C17011" s="79" t="s">
        <v>1250</v>
      </c>
      <c r="D17011" s="1">
        <v>1</v>
      </c>
    </row>
    <row r="17012" spans="1:4" x14ac:dyDescent="0.25">
      <c r="A17012" s="454">
        <v>44413</v>
      </c>
      <c r="B17012" s="68" t="s">
        <v>50</v>
      </c>
      <c r="C17012" s="79" t="s">
        <v>1140</v>
      </c>
      <c r="D17012" s="1">
        <v>13</v>
      </c>
    </row>
    <row r="17013" spans="1:4" x14ac:dyDescent="0.25">
      <c r="A17013" s="454">
        <v>44413</v>
      </c>
      <c r="B17013" s="68" t="s">
        <v>50</v>
      </c>
      <c r="C17013" s="79" t="s">
        <v>365</v>
      </c>
      <c r="D17013" s="1">
        <v>5</v>
      </c>
    </row>
    <row r="17014" spans="1:4" x14ac:dyDescent="0.25">
      <c r="A17014" s="454">
        <v>44413</v>
      </c>
      <c r="B17014" s="68" t="s">
        <v>27</v>
      </c>
      <c r="C17014" s="79" t="s">
        <v>139</v>
      </c>
      <c r="D17014" s="1">
        <v>6</v>
      </c>
    </row>
    <row r="17015" spans="1:4" x14ac:dyDescent="0.25">
      <c r="A17015" s="454">
        <v>44413</v>
      </c>
      <c r="B17015" s="68" t="s">
        <v>27</v>
      </c>
      <c r="C17015" s="68" t="s">
        <v>1254</v>
      </c>
      <c r="D17015" s="1">
        <v>1</v>
      </c>
    </row>
    <row r="17016" spans="1:4" x14ac:dyDescent="0.25">
      <c r="A17016" s="454">
        <v>44413</v>
      </c>
      <c r="B17016" s="68" t="s">
        <v>27</v>
      </c>
      <c r="C17016" s="79" t="s">
        <v>43</v>
      </c>
      <c r="D17016" s="1">
        <v>25</v>
      </c>
    </row>
    <row r="17017" spans="1:4" x14ac:dyDescent="0.25">
      <c r="A17017" s="454">
        <v>44413</v>
      </c>
      <c r="B17017" s="68" t="s">
        <v>27</v>
      </c>
      <c r="C17017" s="68" t="s">
        <v>921</v>
      </c>
      <c r="D17017" s="1">
        <v>2</v>
      </c>
    </row>
    <row r="17018" spans="1:4" x14ac:dyDescent="0.25">
      <c r="A17018" s="454">
        <v>44413</v>
      </c>
      <c r="B17018" s="68" t="s">
        <v>27</v>
      </c>
      <c r="C17018" s="79" t="s">
        <v>619</v>
      </c>
      <c r="D17018" s="1">
        <v>2</v>
      </c>
    </row>
    <row r="17019" spans="1:4" x14ac:dyDescent="0.25">
      <c r="A17019" s="454">
        <v>44413</v>
      </c>
      <c r="B17019" s="68" t="s">
        <v>27</v>
      </c>
      <c r="C17019" s="79" t="s">
        <v>707</v>
      </c>
      <c r="D17019" s="1">
        <v>1</v>
      </c>
    </row>
    <row r="17020" spans="1:4" x14ac:dyDescent="0.25">
      <c r="A17020" s="454">
        <v>44413</v>
      </c>
      <c r="B17020" s="68" t="s">
        <v>51</v>
      </c>
      <c r="C17020" s="68" t="s">
        <v>697</v>
      </c>
      <c r="D17020" s="1">
        <v>1</v>
      </c>
    </row>
    <row r="17021" spans="1:4" x14ac:dyDescent="0.25">
      <c r="A17021" s="454">
        <v>44413</v>
      </c>
      <c r="B17021" s="68" t="s">
        <v>51</v>
      </c>
      <c r="C17021" s="79" t="s">
        <v>51</v>
      </c>
      <c r="D17021" s="1">
        <v>22</v>
      </c>
    </row>
    <row r="17022" spans="1:4" x14ac:dyDescent="0.25">
      <c r="A17022" s="454">
        <v>44413</v>
      </c>
      <c r="B17022" s="68" t="s">
        <v>10</v>
      </c>
      <c r="C17022" s="79" t="s">
        <v>10</v>
      </c>
      <c r="D17022" s="1">
        <v>9</v>
      </c>
    </row>
    <row r="17023" spans="1:4" x14ac:dyDescent="0.25">
      <c r="A17023" s="454">
        <v>44414</v>
      </c>
      <c r="B17023" s="68" t="s">
        <v>14</v>
      </c>
      <c r="C17023" s="79" t="s">
        <v>14</v>
      </c>
      <c r="D17023" s="480">
        <v>3</v>
      </c>
    </row>
    <row r="17024" spans="1:4" x14ac:dyDescent="0.25">
      <c r="A17024" s="454">
        <v>44414</v>
      </c>
      <c r="B17024" s="68" t="s">
        <v>14</v>
      </c>
      <c r="C17024" s="79" t="s">
        <v>16</v>
      </c>
      <c r="D17024" s="158">
        <v>6</v>
      </c>
    </row>
    <row r="17025" spans="1:4" x14ac:dyDescent="0.25">
      <c r="A17025" s="454">
        <v>44414</v>
      </c>
      <c r="B17025" s="68" t="s">
        <v>14</v>
      </c>
      <c r="C17025" s="79" t="s">
        <v>794</v>
      </c>
      <c r="D17025" s="1">
        <v>3</v>
      </c>
    </row>
    <row r="17026" spans="1:4" x14ac:dyDescent="0.25">
      <c r="A17026" s="454">
        <v>44414</v>
      </c>
      <c r="B17026" s="68" t="s">
        <v>14</v>
      </c>
      <c r="C17026" s="79" t="s">
        <v>84</v>
      </c>
      <c r="D17026" s="158">
        <v>3</v>
      </c>
    </row>
    <row r="17027" spans="1:4" x14ac:dyDescent="0.25">
      <c r="A17027" s="454">
        <v>44414</v>
      </c>
      <c r="B17027" s="68" t="s">
        <v>20</v>
      </c>
      <c r="C17027" s="79" t="s">
        <v>1151</v>
      </c>
      <c r="D17027" s="1">
        <v>1</v>
      </c>
    </row>
    <row r="17028" spans="1:4" x14ac:dyDescent="0.25">
      <c r="A17028" s="454">
        <v>44414</v>
      </c>
      <c r="B17028" s="68" t="s">
        <v>20</v>
      </c>
      <c r="C17028" s="79" t="s">
        <v>20</v>
      </c>
      <c r="D17028" s="480">
        <v>18</v>
      </c>
    </row>
    <row r="17029" spans="1:4" x14ac:dyDescent="0.25">
      <c r="A17029" s="454">
        <v>44414</v>
      </c>
      <c r="B17029" s="68" t="s">
        <v>13</v>
      </c>
      <c r="C17029" s="79" t="s">
        <v>1161</v>
      </c>
      <c r="D17029" s="510">
        <v>2</v>
      </c>
    </row>
    <row r="17030" spans="1:4" x14ac:dyDescent="0.25">
      <c r="A17030" s="454">
        <v>44414</v>
      </c>
      <c r="B17030" s="68" t="s">
        <v>13</v>
      </c>
      <c r="C17030" s="79" t="s">
        <v>13</v>
      </c>
      <c r="D17030" s="480">
        <v>10</v>
      </c>
    </row>
    <row r="17031" spans="1:4" x14ac:dyDescent="0.25">
      <c r="A17031" s="454">
        <v>44414</v>
      </c>
      <c r="B17031" s="68" t="s">
        <v>13</v>
      </c>
      <c r="C17031" s="68" t="s">
        <v>1164</v>
      </c>
      <c r="D17031" s="1">
        <v>1</v>
      </c>
    </row>
    <row r="17032" spans="1:4" x14ac:dyDescent="0.25">
      <c r="A17032" s="454">
        <v>44414</v>
      </c>
      <c r="B17032" s="68" t="s">
        <v>13</v>
      </c>
      <c r="C17032" s="68" t="s">
        <v>633</v>
      </c>
      <c r="D17032" s="1">
        <v>1</v>
      </c>
    </row>
    <row r="17033" spans="1:4" x14ac:dyDescent="0.25">
      <c r="A17033" s="454">
        <v>44414</v>
      </c>
      <c r="B17033" s="68" t="s">
        <v>13</v>
      </c>
      <c r="C17033" s="79" t="s">
        <v>1167</v>
      </c>
      <c r="D17033" s="510">
        <v>12</v>
      </c>
    </row>
    <row r="17034" spans="1:4" x14ac:dyDescent="0.25">
      <c r="A17034" s="454">
        <v>44414</v>
      </c>
      <c r="B17034" s="68" t="s">
        <v>24</v>
      </c>
      <c r="C17034" s="79" t="s">
        <v>23</v>
      </c>
      <c r="D17034" s="510">
        <v>13</v>
      </c>
    </row>
    <row r="17035" spans="1:4" x14ac:dyDescent="0.25">
      <c r="A17035" s="454">
        <v>44414</v>
      </c>
      <c r="B17035" s="68" t="s">
        <v>24</v>
      </c>
      <c r="C17035" s="79" t="s">
        <v>24</v>
      </c>
      <c r="D17035" s="480">
        <v>2</v>
      </c>
    </row>
    <row r="17036" spans="1:4" x14ac:dyDescent="0.25">
      <c r="A17036" s="454">
        <v>44414</v>
      </c>
      <c r="B17036" s="68" t="s">
        <v>24</v>
      </c>
      <c r="C17036" s="79" t="s">
        <v>36</v>
      </c>
      <c r="D17036" s="1">
        <v>1</v>
      </c>
    </row>
    <row r="17037" spans="1:4" x14ac:dyDescent="0.25">
      <c r="A17037" s="454">
        <v>44414</v>
      </c>
      <c r="B17037" s="68" t="s">
        <v>47</v>
      </c>
      <c r="C17037" s="79" t="s">
        <v>1033</v>
      </c>
      <c r="D17037" s="1">
        <v>1</v>
      </c>
    </row>
    <row r="17038" spans="1:4" x14ac:dyDescent="0.25">
      <c r="A17038" s="454">
        <v>44414</v>
      </c>
      <c r="B17038" s="68" t="s">
        <v>47</v>
      </c>
      <c r="C17038" s="79" t="s">
        <v>47</v>
      </c>
      <c r="D17038" s="480">
        <v>8</v>
      </c>
    </row>
    <row r="17039" spans="1:4" x14ac:dyDescent="0.25">
      <c r="A17039" s="454">
        <v>44414</v>
      </c>
      <c r="B17039" s="68" t="s">
        <v>47</v>
      </c>
      <c r="C17039" s="79" t="s">
        <v>906</v>
      </c>
      <c r="D17039" s="1">
        <v>2</v>
      </c>
    </row>
    <row r="17040" spans="1:4" x14ac:dyDescent="0.25">
      <c r="A17040" s="454">
        <v>44414</v>
      </c>
      <c r="B17040" s="68" t="s">
        <v>48</v>
      </c>
      <c r="C17040" s="79" t="s">
        <v>1380</v>
      </c>
      <c r="D17040" s="480">
        <v>5</v>
      </c>
    </row>
    <row r="17041" spans="1:4" x14ac:dyDescent="0.25">
      <c r="A17041" s="454">
        <v>44414</v>
      </c>
      <c r="B17041" s="68" t="s">
        <v>7</v>
      </c>
      <c r="C17041" s="79" t="s">
        <v>1191</v>
      </c>
      <c r="D17041" s="510">
        <v>6</v>
      </c>
    </row>
    <row r="17042" spans="1:4" x14ac:dyDescent="0.25">
      <c r="A17042" s="454">
        <v>44414</v>
      </c>
      <c r="B17042" s="68" t="s">
        <v>7</v>
      </c>
      <c r="C17042" s="79" t="s">
        <v>7</v>
      </c>
      <c r="D17042" s="480">
        <v>14</v>
      </c>
    </row>
    <row r="17043" spans="1:4" x14ac:dyDescent="0.25">
      <c r="A17043" s="454">
        <v>44414</v>
      </c>
      <c r="B17043" s="68" t="s">
        <v>9</v>
      </c>
      <c r="C17043" s="79" t="s">
        <v>9</v>
      </c>
      <c r="D17043" s="480">
        <v>53</v>
      </c>
    </row>
    <row r="17044" spans="1:4" x14ac:dyDescent="0.25">
      <c r="A17044" s="454">
        <v>44414</v>
      </c>
      <c r="B17044" s="68" t="s">
        <v>9</v>
      </c>
      <c r="C17044" s="79" t="s">
        <v>17</v>
      </c>
      <c r="D17044" s="486">
        <v>6</v>
      </c>
    </row>
    <row r="17045" spans="1:4" x14ac:dyDescent="0.25">
      <c r="A17045" s="454">
        <v>44414</v>
      </c>
      <c r="B17045" s="68" t="s">
        <v>9</v>
      </c>
      <c r="C17045" s="79" t="s">
        <v>1202</v>
      </c>
      <c r="D17045" s="486">
        <v>8</v>
      </c>
    </row>
    <row r="17046" spans="1:4" x14ac:dyDescent="0.25">
      <c r="A17046" s="454">
        <v>44414</v>
      </c>
      <c r="B17046" s="68" t="s">
        <v>9</v>
      </c>
      <c r="C17046" s="79" t="s">
        <v>143</v>
      </c>
      <c r="D17046" s="1">
        <v>5</v>
      </c>
    </row>
    <row r="17047" spans="1:4" x14ac:dyDescent="0.25">
      <c r="A17047" s="454">
        <v>44414</v>
      </c>
      <c r="B17047" s="68" t="s">
        <v>15</v>
      </c>
      <c r="C17047" s="79" t="s">
        <v>107</v>
      </c>
      <c r="D17047" s="1">
        <v>3</v>
      </c>
    </row>
    <row r="17048" spans="1:4" x14ac:dyDescent="0.25">
      <c r="A17048" s="454">
        <v>44414</v>
      </c>
      <c r="B17048" s="68" t="s">
        <v>15</v>
      </c>
      <c r="C17048" s="79" t="s">
        <v>1139</v>
      </c>
      <c r="D17048" s="480">
        <v>3</v>
      </c>
    </row>
    <row r="17049" spans="1:4" x14ac:dyDescent="0.25">
      <c r="A17049" s="454">
        <v>44414</v>
      </c>
      <c r="B17049" s="68" t="s">
        <v>15</v>
      </c>
      <c r="C17049" s="79" t="s">
        <v>283</v>
      </c>
      <c r="D17049" s="510">
        <v>3</v>
      </c>
    </row>
    <row r="17050" spans="1:4" x14ac:dyDescent="0.25">
      <c r="A17050" s="454">
        <v>44414</v>
      </c>
      <c r="B17050" s="68" t="s">
        <v>11</v>
      </c>
      <c r="C17050" s="79" t="s">
        <v>64</v>
      </c>
      <c r="D17050" s="486">
        <v>2</v>
      </c>
    </row>
    <row r="17051" spans="1:4" x14ac:dyDescent="0.25">
      <c r="A17051" s="454">
        <v>44414</v>
      </c>
      <c r="B17051" s="68" t="s">
        <v>11</v>
      </c>
      <c r="C17051" s="79" t="s">
        <v>11</v>
      </c>
      <c r="D17051" s="480">
        <v>3</v>
      </c>
    </row>
    <row r="17052" spans="1:4" x14ac:dyDescent="0.25">
      <c r="A17052" s="454">
        <v>44414</v>
      </c>
      <c r="B17052" s="68" t="s">
        <v>11</v>
      </c>
      <c r="C17052" s="79" t="s">
        <v>133</v>
      </c>
      <c r="D17052" s="510">
        <v>2</v>
      </c>
    </row>
    <row r="17053" spans="1:4" x14ac:dyDescent="0.25">
      <c r="A17053" s="454">
        <v>44414</v>
      </c>
      <c r="B17053" s="68" t="s">
        <v>12</v>
      </c>
      <c r="C17053" s="79" t="s">
        <v>12</v>
      </c>
      <c r="D17053" s="480">
        <v>1</v>
      </c>
    </row>
    <row r="17054" spans="1:4" x14ac:dyDescent="0.25">
      <c r="A17054" s="454">
        <v>44414</v>
      </c>
      <c r="B17054" s="68" t="s">
        <v>8</v>
      </c>
      <c r="C17054" s="79" t="s">
        <v>1232</v>
      </c>
      <c r="D17054" s="486">
        <v>4</v>
      </c>
    </row>
    <row r="17055" spans="1:4" x14ac:dyDescent="0.25">
      <c r="A17055" s="454">
        <v>44414</v>
      </c>
      <c r="B17055" s="68" t="s">
        <v>8</v>
      </c>
      <c r="C17055" s="79" t="s">
        <v>58</v>
      </c>
      <c r="D17055" s="510">
        <v>11</v>
      </c>
    </row>
    <row r="17056" spans="1:4" x14ac:dyDescent="0.25">
      <c r="A17056" s="454">
        <v>44414</v>
      </c>
      <c r="B17056" s="68" t="s">
        <v>8</v>
      </c>
      <c r="C17056" s="79" t="s">
        <v>140</v>
      </c>
      <c r="D17056" s="486">
        <v>5</v>
      </c>
    </row>
    <row r="17057" spans="1:4" x14ac:dyDescent="0.25">
      <c r="A17057" s="454">
        <v>44414</v>
      </c>
      <c r="B17057" s="68" t="s">
        <v>8</v>
      </c>
      <c r="C17057" s="79" t="s">
        <v>132</v>
      </c>
      <c r="D17057" s="1">
        <v>1</v>
      </c>
    </row>
    <row r="17058" spans="1:4" x14ac:dyDescent="0.25">
      <c r="A17058" s="454">
        <v>44414</v>
      </c>
      <c r="B17058" s="68" t="s">
        <v>8</v>
      </c>
      <c r="C17058" s="79" t="s">
        <v>40</v>
      </c>
      <c r="D17058" s="510">
        <v>1</v>
      </c>
    </row>
    <row r="17059" spans="1:4" x14ac:dyDescent="0.25">
      <c r="A17059" s="454">
        <v>44414</v>
      </c>
      <c r="B17059" s="68" t="s">
        <v>8</v>
      </c>
      <c r="C17059" s="79" t="s">
        <v>8</v>
      </c>
      <c r="D17059" s="480">
        <v>110</v>
      </c>
    </row>
    <row r="17060" spans="1:4" x14ac:dyDescent="0.25">
      <c r="A17060" s="454">
        <v>44414</v>
      </c>
      <c r="B17060" s="68" t="s">
        <v>8</v>
      </c>
      <c r="C17060" s="79" t="s">
        <v>31</v>
      </c>
      <c r="D17060" s="510">
        <v>5</v>
      </c>
    </row>
    <row r="17061" spans="1:4" x14ac:dyDescent="0.25">
      <c r="A17061" s="454">
        <v>44414</v>
      </c>
      <c r="B17061" s="68" t="s">
        <v>8</v>
      </c>
      <c r="C17061" s="79" t="s">
        <v>79</v>
      </c>
      <c r="D17061" s="1">
        <v>1</v>
      </c>
    </row>
    <row r="17062" spans="1:4" x14ac:dyDescent="0.25">
      <c r="A17062" s="454">
        <v>44414</v>
      </c>
      <c r="B17062" s="68" t="s">
        <v>8</v>
      </c>
      <c r="C17062" s="79" t="s">
        <v>110</v>
      </c>
      <c r="D17062" s="486">
        <v>1</v>
      </c>
    </row>
    <row r="17063" spans="1:4" x14ac:dyDescent="0.25">
      <c r="A17063" s="454">
        <v>44414</v>
      </c>
      <c r="B17063" s="68" t="s">
        <v>49</v>
      </c>
      <c r="C17063" s="79" t="s">
        <v>49</v>
      </c>
      <c r="D17063" s="480">
        <v>2</v>
      </c>
    </row>
    <row r="17064" spans="1:4" x14ac:dyDescent="0.25">
      <c r="A17064" s="454">
        <v>44414</v>
      </c>
      <c r="B17064" s="68" t="s">
        <v>50</v>
      </c>
      <c r="C17064" s="79" t="s">
        <v>365</v>
      </c>
      <c r="D17064" s="480">
        <v>5</v>
      </c>
    </row>
    <row r="17065" spans="1:4" x14ac:dyDescent="0.25">
      <c r="A17065" s="454">
        <v>44414</v>
      </c>
      <c r="B17065" s="68" t="s">
        <v>27</v>
      </c>
      <c r="C17065" s="79" t="s">
        <v>139</v>
      </c>
      <c r="D17065" s="486">
        <v>4</v>
      </c>
    </row>
    <row r="17066" spans="1:4" x14ac:dyDescent="0.25">
      <c r="A17066" s="454">
        <v>44414</v>
      </c>
      <c r="B17066" s="68" t="s">
        <v>27</v>
      </c>
      <c r="C17066" s="68" t="s">
        <v>1254</v>
      </c>
      <c r="D17066" s="1">
        <v>2</v>
      </c>
    </row>
    <row r="17067" spans="1:4" x14ac:dyDescent="0.25">
      <c r="A17067" s="454">
        <v>44414</v>
      </c>
      <c r="B17067" s="68" t="s">
        <v>27</v>
      </c>
      <c r="C17067" s="79" t="s">
        <v>43</v>
      </c>
      <c r="D17067" s="480">
        <v>15</v>
      </c>
    </row>
    <row r="17068" spans="1:4" x14ac:dyDescent="0.25">
      <c r="A17068" s="454">
        <v>44414</v>
      </c>
      <c r="B17068" s="68" t="s">
        <v>27</v>
      </c>
      <c r="C17068" s="68" t="s">
        <v>1023</v>
      </c>
      <c r="D17068" s="1">
        <v>1</v>
      </c>
    </row>
    <row r="17069" spans="1:4" x14ac:dyDescent="0.25">
      <c r="A17069" s="454">
        <v>44414</v>
      </c>
      <c r="B17069" s="68" t="s">
        <v>51</v>
      </c>
      <c r="C17069" s="68" t="s">
        <v>677</v>
      </c>
      <c r="D17069" s="49">
        <v>1</v>
      </c>
    </row>
    <row r="17070" spans="1:4" x14ac:dyDescent="0.25">
      <c r="A17070" s="454">
        <v>44414</v>
      </c>
      <c r="B17070" s="68" t="s">
        <v>51</v>
      </c>
      <c r="C17070" s="79" t="s">
        <v>51</v>
      </c>
      <c r="D17070" s="49">
        <v>20</v>
      </c>
    </row>
    <row r="17071" spans="1:4" x14ac:dyDescent="0.25">
      <c r="A17071" s="454">
        <v>44414</v>
      </c>
      <c r="B17071" s="68" t="s">
        <v>10</v>
      </c>
      <c r="C17071" s="79" t="s">
        <v>10</v>
      </c>
      <c r="D17071" s="480">
        <v>7</v>
      </c>
    </row>
    <row r="17072" spans="1:4" x14ac:dyDescent="0.25">
      <c r="A17072" s="454">
        <v>44415</v>
      </c>
      <c r="B17072" s="68" t="s">
        <v>14</v>
      </c>
      <c r="C17072" s="79" t="s">
        <v>14</v>
      </c>
      <c r="D17072" s="480">
        <v>6</v>
      </c>
    </row>
    <row r="17073" spans="1:4" x14ac:dyDescent="0.25">
      <c r="A17073" s="454">
        <v>44415</v>
      </c>
      <c r="B17073" s="68" t="s">
        <v>14</v>
      </c>
      <c r="C17073" s="79" t="s">
        <v>16</v>
      </c>
      <c r="D17073" s="158">
        <v>13</v>
      </c>
    </row>
    <row r="17074" spans="1:4" x14ac:dyDescent="0.25">
      <c r="A17074" s="454">
        <v>44415</v>
      </c>
      <c r="B17074" s="68" t="s">
        <v>14</v>
      </c>
      <c r="C17074" s="79" t="s">
        <v>84</v>
      </c>
      <c r="D17074" s="158">
        <v>2</v>
      </c>
    </row>
    <row r="17075" spans="1:4" x14ac:dyDescent="0.25">
      <c r="A17075" s="454">
        <v>44415</v>
      </c>
      <c r="B17075" s="68" t="s">
        <v>20</v>
      </c>
      <c r="C17075" s="79" t="s">
        <v>20</v>
      </c>
      <c r="D17075" s="480">
        <v>16</v>
      </c>
    </row>
    <row r="17076" spans="1:4" x14ac:dyDescent="0.25">
      <c r="A17076" s="454">
        <v>44415</v>
      </c>
      <c r="B17076" s="68" t="s">
        <v>20</v>
      </c>
      <c r="C17076" s="79" t="s">
        <v>363</v>
      </c>
      <c r="D17076" s="1">
        <v>1</v>
      </c>
    </row>
    <row r="17077" spans="1:4" x14ac:dyDescent="0.25">
      <c r="A17077" s="454">
        <v>44415</v>
      </c>
      <c r="B17077" s="68" t="s">
        <v>13</v>
      </c>
      <c r="C17077" s="79" t="s">
        <v>93</v>
      </c>
      <c r="D17077" s="1">
        <v>4</v>
      </c>
    </row>
    <row r="17078" spans="1:4" x14ac:dyDescent="0.25">
      <c r="A17078" s="454">
        <v>44415</v>
      </c>
      <c r="B17078" s="68" t="s">
        <v>13</v>
      </c>
      <c r="C17078" s="68" t="s">
        <v>1160</v>
      </c>
      <c r="D17078" s="1">
        <v>2</v>
      </c>
    </row>
    <row r="17079" spans="1:4" x14ac:dyDescent="0.25">
      <c r="A17079" s="454">
        <v>44415</v>
      </c>
      <c r="B17079" s="68" t="s">
        <v>13</v>
      </c>
      <c r="C17079" s="79" t="s">
        <v>13</v>
      </c>
      <c r="D17079" s="480">
        <v>4</v>
      </c>
    </row>
    <row r="17080" spans="1:4" x14ac:dyDescent="0.25">
      <c r="A17080" s="454">
        <v>44415</v>
      </c>
      <c r="B17080" s="68" t="s">
        <v>13</v>
      </c>
      <c r="C17080" s="68" t="s">
        <v>633</v>
      </c>
      <c r="D17080" s="1">
        <v>1</v>
      </c>
    </row>
    <row r="17081" spans="1:4" x14ac:dyDescent="0.25">
      <c r="A17081" s="454">
        <v>44415</v>
      </c>
      <c r="B17081" s="68" t="s">
        <v>13</v>
      </c>
      <c r="C17081" s="79" t="s">
        <v>1167</v>
      </c>
      <c r="D17081" s="510">
        <v>1</v>
      </c>
    </row>
    <row r="17082" spans="1:4" x14ac:dyDescent="0.25">
      <c r="A17082" s="454">
        <v>44415</v>
      </c>
      <c r="B17082" s="68" t="s">
        <v>24</v>
      </c>
      <c r="C17082" s="79" t="s">
        <v>23</v>
      </c>
      <c r="D17082" s="510">
        <v>11</v>
      </c>
    </row>
    <row r="17083" spans="1:4" x14ac:dyDescent="0.25">
      <c r="A17083" s="454">
        <v>44415</v>
      </c>
      <c r="B17083" s="68" t="s">
        <v>24</v>
      </c>
      <c r="C17083" s="79" t="s">
        <v>24</v>
      </c>
      <c r="D17083" s="480">
        <v>1</v>
      </c>
    </row>
    <row r="17084" spans="1:4" x14ac:dyDescent="0.25">
      <c r="A17084" s="454">
        <v>44415</v>
      </c>
      <c r="B17084" s="68" t="s">
        <v>24</v>
      </c>
      <c r="C17084" s="68" t="s">
        <v>1182</v>
      </c>
      <c r="D17084" s="1">
        <v>1</v>
      </c>
    </row>
    <row r="17085" spans="1:4" x14ac:dyDescent="0.25">
      <c r="A17085" s="454">
        <v>44415</v>
      </c>
      <c r="B17085" s="68" t="s">
        <v>24</v>
      </c>
      <c r="C17085" s="79" t="s">
        <v>36</v>
      </c>
      <c r="D17085" s="1">
        <v>1</v>
      </c>
    </row>
    <row r="17086" spans="1:4" x14ac:dyDescent="0.25">
      <c r="A17086" s="454">
        <v>44415</v>
      </c>
      <c r="B17086" s="68" t="s">
        <v>47</v>
      </c>
      <c r="C17086" s="79" t="s">
        <v>47</v>
      </c>
      <c r="D17086" s="480">
        <v>8</v>
      </c>
    </row>
    <row r="17087" spans="1:4" x14ac:dyDescent="0.25">
      <c r="A17087" s="454">
        <v>44415</v>
      </c>
      <c r="B17087" s="68" t="s">
        <v>48</v>
      </c>
      <c r="C17087" s="79" t="s">
        <v>1380</v>
      </c>
      <c r="D17087" s="480">
        <v>17</v>
      </c>
    </row>
    <row r="17088" spans="1:4" x14ac:dyDescent="0.25">
      <c r="A17088" s="454">
        <v>44415</v>
      </c>
      <c r="B17088" s="68" t="s">
        <v>7</v>
      </c>
      <c r="C17088" s="79" t="s">
        <v>1191</v>
      </c>
      <c r="D17088" s="510">
        <v>4</v>
      </c>
    </row>
    <row r="17089" spans="1:4" x14ac:dyDescent="0.25">
      <c r="A17089" s="454">
        <v>44415</v>
      </c>
      <c r="B17089" s="68" t="s">
        <v>7</v>
      </c>
      <c r="C17089" s="79" t="s">
        <v>7</v>
      </c>
      <c r="D17089" s="480">
        <v>12</v>
      </c>
    </row>
    <row r="17090" spans="1:4" x14ac:dyDescent="0.25">
      <c r="A17090" s="454">
        <v>44415</v>
      </c>
      <c r="B17090" s="68" t="s">
        <v>9</v>
      </c>
      <c r="C17090" s="68" t="s">
        <v>1196</v>
      </c>
      <c r="D17090" s="1">
        <v>1</v>
      </c>
    </row>
    <row r="17091" spans="1:4" x14ac:dyDescent="0.25">
      <c r="A17091" s="454">
        <v>44415</v>
      </c>
      <c r="B17091" s="68" t="s">
        <v>9</v>
      </c>
      <c r="C17091" s="68" t="s">
        <v>362</v>
      </c>
      <c r="D17091" s="1">
        <v>1</v>
      </c>
    </row>
    <row r="17092" spans="1:4" x14ac:dyDescent="0.25">
      <c r="A17092" s="454">
        <v>44415</v>
      </c>
      <c r="B17092" s="68" t="s">
        <v>9</v>
      </c>
      <c r="C17092" s="79" t="s">
        <v>9</v>
      </c>
      <c r="D17092" s="480">
        <v>90</v>
      </c>
    </row>
    <row r="17093" spans="1:4" x14ac:dyDescent="0.25">
      <c r="A17093" s="454">
        <v>44415</v>
      </c>
      <c r="B17093" s="68" t="s">
        <v>9</v>
      </c>
      <c r="C17093" s="79" t="s">
        <v>17</v>
      </c>
      <c r="D17093" s="486">
        <v>6</v>
      </c>
    </row>
    <row r="17094" spans="1:4" x14ac:dyDescent="0.25">
      <c r="A17094" s="454">
        <v>44415</v>
      </c>
      <c r="B17094" s="68" t="s">
        <v>9</v>
      </c>
      <c r="C17094" s="79" t="s">
        <v>1202</v>
      </c>
      <c r="D17094" s="486">
        <v>4</v>
      </c>
    </row>
    <row r="17095" spans="1:4" x14ac:dyDescent="0.25">
      <c r="A17095" s="454">
        <v>44415</v>
      </c>
      <c r="B17095" s="68" t="s">
        <v>9</v>
      </c>
      <c r="C17095" s="79" t="s">
        <v>143</v>
      </c>
      <c r="D17095" s="1">
        <v>1</v>
      </c>
    </row>
    <row r="17096" spans="1:4" x14ac:dyDescent="0.25">
      <c r="A17096" s="454">
        <v>44415</v>
      </c>
      <c r="B17096" s="68" t="s">
        <v>15</v>
      </c>
      <c r="C17096" s="79" t="s">
        <v>107</v>
      </c>
      <c r="D17096" s="486">
        <v>2</v>
      </c>
    </row>
    <row r="17097" spans="1:4" x14ac:dyDescent="0.25">
      <c r="A17097" s="454">
        <v>44415</v>
      </c>
      <c r="B17097" s="68" t="s">
        <v>15</v>
      </c>
      <c r="C17097" s="79" t="s">
        <v>1139</v>
      </c>
      <c r="D17097" s="480">
        <v>6</v>
      </c>
    </row>
    <row r="17098" spans="1:4" x14ac:dyDescent="0.25">
      <c r="A17098" s="454">
        <v>44415</v>
      </c>
      <c r="B17098" s="68" t="s">
        <v>15</v>
      </c>
      <c r="C17098" s="79" t="s">
        <v>283</v>
      </c>
      <c r="D17098" s="510">
        <v>1</v>
      </c>
    </row>
    <row r="17099" spans="1:4" x14ac:dyDescent="0.25">
      <c r="A17099" s="454">
        <v>44415</v>
      </c>
      <c r="B17099" s="68" t="s">
        <v>11</v>
      </c>
      <c r="C17099" s="79" t="s">
        <v>64</v>
      </c>
      <c r="D17099" s="486">
        <v>1</v>
      </c>
    </row>
    <row r="17100" spans="1:4" x14ac:dyDescent="0.25">
      <c r="A17100" s="454">
        <v>44415</v>
      </c>
      <c r="B17100" s="68" t="s">
        <v>11</v>
      </c>
      <c r="C17100" s="68" t="s">
        <v>1101</v>
      </c>
      <c r="D17100" s="1">
        <v>1</v>
      </c>
    </row>
    <row r="17101" spans="1:4" x14ac:dyDescent="0.25">
      <c r="A17101" s="454">
        <v>44415</v>
      </c>
      <c r="B17101" s="68" t="s">
        <v>11</v>
      </c>
      <c r="C17101" s="68" t="s">
        <v>141</v>
      </c>
      <c r="D17101" s="1">
        <v>1</v>
      </c>
    </row>
    <row r="17102" spans="1:4" x14ac:dyDescent="0.25">
      <c r="A17102" s="454">
        <v>44415</v>
      </c>
      <c r="B17102" s="68" t="s">
        <v>11</v>
      </c>
      <c r="C17102" s="79" t="s">
        <v>11</v>
      </c>
      <c r="D17102" s="480">
        <v>6</v>
      </c>
    </row>
    <row r="17103" spans="1:4" x14ac:dyDescent="0.25">
      <c r="A17103" s="454">
        <v>44415</v>
      </c>
      <c r="B17103" s="68" t="s">
        <v>11</v>
      </c>
      <c r="C17103" s="79" t="s">
        <v>133</v>
      </c>
      <c r="D17103" s="510">
        <v>3</v>
      </c>
    </row>
    <row r="17104" spans="1:4" x14ac:dyDescent="0.25">
      <c r="A17104" s="454">
        <v>44415</v>
      </c>
      <c r="B17104" s="68" t="s">
        <v>12</v>
      </c>
      <c r="C17104" s="68" t="s">
        <v>1499</v>
      </c>
      <c r="D17104" s="1">
        <v>1</v>
      </c>
    </row>
    <row r="17105" spans="1:4" x14ac:dyDescent="0.25">
      <c r="A17105" s="454">
        <v>44415</v>
      </c>
      <c r="B17105" s="68" t="s">
        <v>12</v>
      </c>
      <c r="C17105" s="79" t="s">
        <v>1224</v>
      </c>
      <c r="D17105" s="486">
        <v>1</v>
      </c>
    </row>
    <row r="17106" spans="1:4" x14ac:dyDescent="0.25">
      <c r="A17106" s="454">
        <v>44415</v>
      </c>
      <c r="B17106" s="68" t="s">
        <v>12</v>
      </c>
      <c r="C17106" s="79" t="s">
        <v>12</v>
      </c>
      <c r="D17106" s="480">
        <v>1</v>
      </c>
    </row>
    <row r="17107" spans="1:4" x14ac:dyDescent="0.25">
      <c r="A17107" s="454">
        <v>44415</v>
      </c>
      <c r="B17107" s="68" t="s">
        <v>8</v>
      </c>
      <c r="C17107" s="79" t="s">
        <v>1226</v>
      </c>
      <c r="D17107" s="1">
        <v>4</v>
      </c>
    </row>
    <row r="17108" spans="1:4" x14ac:dyDescent="0.25">
      <c r="A17108" s="454">
        <v>44415</v>
      </c>
      <c r="B17108" s="68" t="s">
        <v>8</v>
      </c>
      <c r="C17108" s="79" t="s">
        <v>1232</v>
      </c>
      <c r="D17108" s="486">
        <v>1</v>
      </c>
    </row>
    <row r="17109" spans="1:4" x14ac:dyDescent="0.25">
      <c r="A17109" s="454">
        <v>44415</v>
      </c>
      <c r="B17109" s="68" t="s">
        <v>8</v>
      </c>
      <c r="C17109" s="68" t="s">
        <v>1234</v>
      </c>
      <c r="D17109" s="1">
        <v>1</v>
      </c>
    </row>
    <row r="17110" spans="1:4" x14ac:dyDescent="0.25">
      <c r="A17110" s="454">
        <v>44415</v>
      </c>
      <c r="B17110" s="68" t="s">
        <v>8</v>
      </c>
      <c r="C17110" s="79" t="s">
        <v>58</v>
      </c>
      <c r="D17110" s="510">
        <v>10</v>
      </c>
    </row>
    <row r="17111" spans="1:4" x14ac:dyDescent="0.25">
      <c r="A17111" s="454">
        <v>44415</v>
      </c>
      <c r="B17111" s="68" t="s">
        <v>8</v>
      </c>
      <c r="C17111" s="79" t="s">
        <v>140</v>
      </c>
      <c r="D17111" s="486">
        <v>2</v>
      </c>
    </row>
    <row r="17112" spans="1:4" x14ac:dyDescent="0.25">
      <c r="A17112" s="454">
        <v>44415</v>
      </c>
      <c r="B17112" s="68" t="s">
        <v>8</v>
      </c>
      <c r="C17112" s="79" t="s">
        <v>8</v>
      </c>
      <c r="D17112" s="480">
        <v>95</v>
      </c>
    </row>
    <row r="17113" spans="1:4" x14ac:dyDescent="0.25">
      <c r="A17113" s="454">
        <v>44415</v>
      </c>
      <c r="B17113" s="68" t="s">
        <v>8</v>
      </c>
      <c r="C17113" s="79" t="s">
        <v>110</v>
      </c>
      <c r="D17113" s="486">
        <v>2</v>
      </c>
    </row>
    <row r="17114" spans="1:4" x14ac:dyDescent="0.25">
      <c r="A17114" s="454">
        <v>44415</v>
      </c>
      <c r="B17114" s="68" t="s">
        <v>49</v>
      </c>
      <c r="C17114" s="79" t="s">
        <v>49</v>
      </c>
      <c r="D17114" s="480">
        <v>0</v>
      </c>
    </row>
    <row r="17115" spans="1:4" x14ac:dyDescent="0.25">
      <c r="A17115" s="454">
        <v>44415</v>
      </c>
      <c r="B17115" s="68" t="s">
        <v>50</v>
      </c>
      <c r="C17115" s="79" t="s">
        <v>1250</v>
      </c>
      <c r="D17115" s="1">
        <v>2</v>
      </c>
    </row>
    <row r="17116" spans="1:4" x14ac:dyDescent="0.25">
      <c r="A17116" s="454">
        <v>44415</v>
      </c>
      <c r="B17116" s="68" t="s">
        <v>50</v>
      </c>
      <c r="C17116" s="79" t="s">
        <v>1140</v>
      </c>
      <c r="D17116" s="486">
        <v>8</v>
      </c>
    </row>
    <row r="17117" spans="1:4" x14ac:dyDescent="0.25">
      <c r="A17117" s="454">
        <v>44415</v>
      </c>
      <c r="B17117" s="68" t="s">
        <v>50</v>
      </c>
      <c r="C17117" s="79" t="s">
        <v>365</v>
      </c>
      <c r="D17117" s="480">
        <v>8</v>
      </c>
    </row>
    <row r="17118" spans="1:4" x14ac:dyDescent="0.25">
      <c r="A17118" s="454">
        <v>44415</v>
      </c>
      <c r="B17118" s="68" t="s">
        <v>27</v>
      </c>
      <c r="C17118" s="79" t="s">
        <v>139</v>
      </c>
      <c r="D17118" s="486">
        <v>7</v>
      </c>
    </row>
    <row r="17119" spans="1:4" x14ac:dyDescent="0.25">
      <c r="A17119" s="454">
        <v>44415</v>
      </c>
      <c r="B17119" s="68" t="s">
        <v>27</v>
      </c>
      <c r="C17119" s="68" t="s">
        <v>1254</v>
      </c>
      <c r="D17119" s="1">
        <v>1</v>
      </c>
    </row>
    <row r="17120" spans="1:4" x14ac:dyDescent="0.25">
      <c r="A17120" s="454">
        <v>44415</v>
      </c>
      <c r="B17120" s="68" t="s">
        <v>27</v>
      </c>
      <c r="C17120" s="79" t="s">
        <v>43</v>
      </c>
      <c r="D17120" s="480">
        <v>18</v>
      </c>
    </row>
    <row r="17121" spans="1:4" x14ac:dyDescent="0.25">
      <c r="A17121" s="454">
        <v>44415</v>
      </c>
      <c r="B17121" s="68" t="s">
        <v>27</v>
      </c>
      <c r="C17121" s="68" t="s">
        <v>921</v>
      </c>
      <c r="D17121" s="1">
        <v>1</v>
      </c>
    </row>
    <row r="17122" spans="1:4" x14ac:dyDescent="0.25">
      <c r="A17122" s="454">
        <v>44415</v>
      </c>
      <c r="B17122" s="68" t="s">
        <v>27</v>
      </c>
      <c r="C17122" s="68" t="s">
        <v>1002</v>
      </c>
      <c r="D17122" s="1">
        <v>1</v>
      </c>
    </row>
    <row r="17123" spans="1:4" x14ac:dyDescent="0.25">
      <c r="A17123" s="454">
        <v>44415</v>
      </c>
      <c r="B17123" s="68" t="s">
        <v>27</v>
      </c>
      <c r="C17123" s="68" t="s">
        <v>1257</v>
      </c>
      <c r="D17123" s="1">
        <v>1</v>
      </c>
    </row>
    <row r="17124" spans="1:4" x14ac:dyDescent="0.25">
      <c r="A17124" s="454">
        <v>44415</v>
      </c>
      <c r="B17124" s="68" t="s">
        <v>51</v>
      </c>
      <c r="C17124" s="68" t="s">
        <v>697</v>
      </c>
      <c r="D17124" s="1">
        <v>2</v>
      </c>
    </row>
    <row r="17125" spans="1:4" x14ac:dyDescent="0.25">
      <c r="A17125" s="454">
        <v>44415</v>
      </c>
      <c r="B17125" s="68" t="s">
        <v>51</v>
      </c>
      <c r="C17125" s="79" t="s">
        <v>51</v>
      </c>
      <c r="D17125" s="49">
        <v>9</v>
      </c>
    </row>
    <row r="17126" spans="1:4" x14ac:dyDescent="0.25">
      <c r="A17126" s="484">
        <v>44415</v>
      </c>
      <c r="B17126" s="509" t="s">
        <v>10</v>
      </c>
      <c r="C17126" s="514" t="s">
        <v>10</v>
      </c>
      <c r="D17126" s="480">
        <v>10</v>
      </c>
    </row>
    <row r="17127" spans="1:4" x14ac:dyDescent="0.25">
      <c r="A17127" s="515">
        <v>44416</v>
      </c>
      <c r="B17127" s="516" t="s">
        <v>14</v>
      </c>
      <c r="C17127" s="516" t="s">
        <v>14</v>
      </c>
      <c r="D17127" s="517">
        <v>0</v>
      </c>
    </row>
    <row r="17128" spans="1:4" x14ac:dyDescent="0.25">
      <c r="A17128" s="515">
        <v>44416</v>
      </c>
      <c r="B17128" s="516" t="s">
        <v>20</v>
      </c>
      <c r="C17128" s="516" t="s">
        <v>20</v>
      </c>
      <c r="D17128" s="517">
        <v>0</v>
      </c>
    </row>
    <row r="17129" spans="1:4" x14ac:dyDescent="0.25">
      <c r="A17129" s="515">
        <v>44416</v>
      </c>
      <c r="B17129" s="516" t="s">
        <v>13</v>
      </c>
      <c r="C17129" s="516" t="s">
        <v>13</v>
      </c>
      <c r="D17129" s="517">
        <v>0</v>
      </c>
    </row>
    <row r="17130" spans="1:4" x14ac:dyDescent="0.25">
      <c r="A17130" s="515">
        <v>44416</v>
      </c>
      <c r="B17130" s="516" t="s">
        <v>24</v>
      </c>
      <c r="C17130" s="516" t="s">
        <v>24</v>
      </c>
      <c r="D17130" s="517">
        <v>0</v>
      </c>
    </row>
    <row r="17131" spans="1:4" x14ac:dyDescent="0.25">
      <c r="A17131" s="515">
        <v>44416</v>
      </c>
      <c r="B17131" s="516" t="s">
        <v>47</v>
      </c>
      <c r="C17131" s="516" t="s">
        <v>47</v>
      </c>
      <c r="D17131" s="517">
        <v>0</v>
      </c>
    </row>
    <row r="17132" spans="1:4" x14ac:dyDescent="0.25">
      <c r="A17132" s="515">
        <v>44416</v>
      </c>
      <c r="B17132" s="516" t="s">
        <v>48</v>
      </c>
      <c r="C17132" s="516" t="s">
        <v>1380</v>
      </c>
      <c r="D17132" s="517">
        <v>0</v>
      </c>
    </row>
    <row r="17133" spans="1:4" x14ac:dyDescent="0.25">
      <c r="A17133" s="515">
        <v>44416</v>
      </c>
      <c r="B17133" s="516" t="s">
        <v>7</v>
      </c>
      <c r="C17133" s="516" t="s">
        <v>7</v>
      </c>
      <c r="D17133" s="517">
        <v>0</v>
      </c>
    </row>
    <row r="17134" spans="1:4" x14ac:dyDescent="0.25">
      <c r="A17134" s="515">
        <v>44416</v>
      </c>
      <c r="B17134" s="516" t="s">
        <v>9</v>
      </c>
      <c r="C17134" s="516" t="s">
        <v>9</v>
      </c>
      <c r="D17134" s="517">
        <v>0</v>
      </c>
    </row>
    <row r="17135" spans="1:4" x14ac:dyDescent="0.25">
      <c r="A17135" s="515">
        <v>44416</v>
      </c>
      <c r="B17135" s="516" t="s">
        <v>15</v>
      </c>
      <c r="C17135" s="455" t="s">
        <v>1139</v>
      </c>
      <c r="D17135" s="517">
        <v>0</v>
      </c>
    </row>
    <row r="17136" spans="1:4" x14ac:dyDescent="0.25">
      <c r="A17136" s="515">
        <v>44416</v>
      </c>
      <c r="B17136" s="516" t="s">
        <v>11</v>
      </c>
      <c r="C17136" s="516" t="s">
        <v>11</v>
      </c>
      <c r="D17136" s="517">
        <v>0</v>
      </c>
    </row>
    <row r="17137" spans="1:4" x14ac:dyDescent="0.25">
      <c r="A17137" s="515">
        <v>44416</v>
      </c>
      <c r="B17137" s="516" t="s">
        <v>12</v>
      </c>
      <c r="C17137" s="516" t="s">
        <v>12</v>
      </c>
      <c r="D17137" s="517">
        <v>0</v>
      </c>
    </row>
    <row r="17138" spans="1:4" x14ac:dyDescent="0.25">
      <c r="A17138" s="515">
        <v>44416</v>
      </c>
      <c r="B17138" s="516" t="s">
        <v>8</v>
      </c>
      <c r="C17138" s="516" t="s">
        <v>8</v>
      </c>
      <c r="D17138" s="517">
        <v>0</v>
      </c>
    </row>
    <row r="17139" spans="1:4" x14ac:dyDescent="0.25">
      <c r="A17139" s="515">
        <v>44416</v>
      </c>
      <c r="B17139" s="516" t="s">
        <v>49</v>
      </c>
      <c r="C17139" s="516" t="s">
        <v>49</v>
      </c>
      <c r="D17139" s="517">
        <v>0</v>
      </c>
    </row>
    <row r="17140" spans="1:4" x14ac:dyDescent="0.25">
      <c r="A17140" s="515">
        <v>44416</v>
      </c>
      <c r="B17140" s="516" t="s">
        <v>50</v>
      </c>
      <c r="C17140" s="516" t="s">
        <v>365</v>
      </c>
      <c r="D17140" s="517">
        <v>0</v>
      </c>
    </row>
    <row r="17141" spans="1:4" x14ac:dyDescent="0.25">
      <c r="A17141" s="515">
        <v>44416</v>
      </c>
      <c r="B17141" s="516" t="s">
        <v>27</v>
      </c>
      <c r="C17141" s="516" t="s">
        <v>43</v>
      </c>
      <c r="D17141" s="517">
        <v>0</v>
      </c>
    </row>
    <row r="17142" spans="1:4" x14ac:dyDescent="0.25">
      <c r="A17142" s="515">
        <v>44416</v>
      </c>
      <c r="B17142" s="516" t="s">
        <v>51</v>
      </c>
      <c r="C17142" s="516" t="s">
        <v>51</v>
      </c>
      <c r="D17142" s="517">
        <v>0</v>
      </c>
    </row>
    <row r="17143" spans="1:4" x14ac:dyDescent="0.25">
      <c r="A17143" s="515">
        <v>44416</v>
      </c>
      <c r="B17143" s="516" t="s">
        <v>10</v>
      </c>
      <c r="C17143" s="516" t="s">
        <v>10</v>
      </c>
      <c r="D17143" s="517">
        <v>0</v>
      </c>
    </row>
    <row r="17144" spans="1:4" x14ac:dyDescent="0.25">
      <c r="A17144" s="515">
        <v>44417</v>
      </c>
      <c r="B17144" s="68" t="s">
        <v>14</v>
      </c>
      <c r="C17144" s="68" t="s">
        <v>936</v>
      </c>
      <c r="D17144" s="1">
        <v>1</v>
      </c>
    </row>
    <row r="17145" spans="1:4" x14ac:dyDescent="0.25">
      <c r="A17145" s="515">
        <v>44417</v>
      </c>
      <c r="B17145" s="68" t="s">
        <v>14</v>
      </c>
      <c r="C17145" s="79" t="s">
        <v>14</v>
      </c>
      <c r="D17145" s="480">
        <v>5</v>
      </c>
    </row>
    <row r="17146" spans="1:4" x14ac:dyDescent="0.25">
      <c r="A17146" s="515">
        <v>44417</v>
      </c>
      <c r="B17146" s="68" t="s">
        <v>14</v>
      </c>
      <c r="C17146" s="79" t="s">
        <v>16</v>
      </c>
      <c r="D17146" s="158">
        <v>6</v>
      </c>
    </row>
    <row r="17147" spans="1:4" x14ac:dyDescent="0.25">
      <c r="A17147" s="515">
        <v>44417</v>
      </c>
      <c r="B17147" s="68" t="s">
        <v>14</v>
      </c>
      <c r="C17147" s="79" t="s">
        <v>794</v>
      </c>
      <c r="D17147" s="1">
        <v>6</v>
      </c>
    </row>
    <row r="17148" spans="1:4" x14ac:dyDescent="0.25">
      <c r="A17148" s="515">
        <v>44417</v>
      </c>
      <c r="B17148" s="68" t="s">
        <v>14</v>
      </c>
      <c r="C17148" s="79" t="s">
        <v>84</v>
      </c>
      <c r="D17148" s="158">
        <v>1</v>
      </c>
    </row>
    <row r="17149" spans="1:4" x14ac:dyDescent="0.25">
      <c r="A17149" s="515">
        <v>44417</v>
      </c>
      <c r="B17149" s="68" t="s">
        <v>20</v>
      </c>
      <c r="C17149" s="79" t="s">
        <v>20</v>
      </c>
      <c r="D17149" s="480">
        <v>15</v>
      </c>
    </row>
    <row r="17150" spans="1:4" x14ac:dyDescent="0.25">
      <c r="A17150" s="515">
        <v>44417</v>
      </c>
      <c r="B17150" s="68" t="s">
        <v>20</v>
      </c>
      <c r="C17150" s="68" t="s">
        <v>861</v>
      </c>
      <c r="D17150" s="1">
        <v>1</v>
      </c>
    </row>
    <row r="17151" spans="1:4" x14ac:dyDescent="0.25">
      <c r="A17151" s="515">
        <v>44417</v>
      </c>
      <c r="B17151" s="68" t="s">
        <v>20</v>
      </c>
      <c r="C17151" s="68" t="s">
        <v>709</v>
      </c>
      <c r="D17151" s="1">
        <v>9</v>
      </c>
    </row>
    <row r="17152" spans="1:4" x14ac:dyDescent="0.25">
      <c r="A17152" s="515">
        <v>44417</v>
      </c>
      <c r="B17152" s="68" t="s">
        <v>13</v>
      </c>
      <c r="C17152" s="68" t="s">
        <v>1158</v>
      </c>
      <c r="D17152" s="1">
        <v>1</v>
      </c>
    </row>
    <row r="17153" spans="1:4" x14ac:dyDescent="0.25">
      <c r="A17153" s="515">
        <v>44417</v>
      </c>
      <c r="B17153" s="68" t="s">
        <v>13</v>
      </c>
      <c r="C17153" s="79" t="s">
        <v>1161</v>
      </c>
      <c r="D17153" s="486">
        <v>1</v>
      </c>
    </row>
    <row r="17154" spans="1:4" x14ac:dyDescent="0.25">
      <c r="A17154" s="515">
        <v>44417</v>
      </c>
      <c r="B17154" s="68" t="s">
        <v>13</v>
      </c>
      <c r="C17154" s="79" t="s">
        <v>13</v>
      </c>
      <c r="D17154" s="480">
        <v>11</v>
      </c>
    </row>
    <row r="17155" spans="1:4" x14ac:dyDescent="0.25">
      <c r="A17155" s="515">
        <v>44417</v>
      </c>
      <c r="B17155" s="68" t="s">
        <v>13</v>
      </c>
      <c r="C17155" s="79" t="s">
        <v>1167</v>
      </c>
      <c r="D17155" s="510">
        <v>10</v>
      </c>
    </row>
    <row r="17156" spans="1:4" x14ac:dyDescent="0.25">
      <c r="A17156" s="515">
        <v>44417</v>
      </c>
      <c r="B17156" s="68" t="s">
        <v>24</v>
      </c>
      <c r="C17156" s="79" t="s">
        <v>23</v>
      </c>
      <c r="D17156" s="510">
        <v>22</v>
      </c>
    </row>
    <row r="17157" spans="1:4" x14ac:dyDescent="0.25">
      <c r="A17157" s="515">
        <v>44417</v>
      </c>
      <c r="B17157" s="68" t="s">
        <v>24</v>
      </c>
      <c r="C17157" s="68" t="s">
        <v>1319</v>
      </c>
      <c r="D17157" s="1">
        <v>2</v>
      </c>
    </row>
    <row r="17158" spans="1:4" x14ac:dyDescent="0.25">
      <c r="A17158" s="515">
        <v>44417</v>
      </c>
      <c r="B17158" s="68" t="s">
        <v>24</v>
      </c>
      <c r="C17158" s="79" t="s">
        <v>24</v>
      </c>
      <c r="D17158" s="480">
        <v>1</v>
      </c>
    </row>
    <row r="17159" spans="1:4" x14ac:dyDescent="0.25">
      <c r="A17159" s="515">
        <v>44417</v>
      </c>
      <c r="B17159" s="68" t="s">
        <v>24</v>
      </c>
      <c r="C17159" s="68" t="s">
        <v>703</v>
      </c>
      <c r="D17159" s="1">
        <v>1</v>
      </c>
    </row>
    <row r="17160" spans="1:4" x14ac:dyDescent="0.25">
      <c r="A17160" s="515">
        <v>44417</v>
      </c>
      <c r="B17160" s="68" t="s">
        <v>24</v>
      </c>
      <c r="C17160" s="68" t="s">
        <v>1182</v>
      </c>
      <c r="D17160" s="1">
        <v>1</v>
      </c>
    </row>
    <row r="17161" spans="1:4" x14ac:dyDescent="0.25">
      <c r="A17161" s="515">
        <v>44417</v>
      </c>
      <c r="B17161" s="68" t="s">
        <v>24</v>
      </c>
      <c r="C17161" s="79" t="s">
        <v>36</v>
      </c>
      <c r="D17161" s="1">
        <v>1</v>
      </c>
    </row>
    <row r="17162" spans="1:4" x14ac:dyDescent="0.25">
      <c r="A17162" s="515">
        <v>44417</v>
      </c>
      <c r="B17162" s="68" t="s">
        <v>47</v>
      </c>
      <c r="C17162" s="79" t="s">
        <v>906</v>
      </c>
      <c r="D17162" s="1">
        <v>5</v>
      </c>
    </row>
    <row r="17163" spans="1:4" x14ac:dyDescent="0.25">
      <c r="A17163" s="515">
        <v>44417</v>
      </c>
      <c r="B17163" s="68" t="s">
        <v>48</v>
      </c>
      <c r="C17163" s="79" t="s">
        <v>1380</v>
      </c>
      <c r="D17163" s="480">
        <v>4</v>
      </c>
    </row>
    <row r="17164" spans="1:4" x14ac:dyDescent="0.25">
      <c r="A17164" s="515">
        <v>44417</v>
      </c>
      <c r="B17164" s="68" t="s">
        <v>7</v>
      </c>
      <c r="C17164" s="79" t="s">
        <v>1191</v>
      </c>
      <c r="D17164" s="510">
        <v>4</v>
      </c>
    </row>
    <row r="17165" spans="1:4" x14ac:dyDescent="0.25">
      <c r="A17165" s="515">
        <v>44417</v>
      </c>
      <c r="B17165" s="68" t="s">
        <v>7</v>
      </c>
      <c r="C17165" s="79" t="s">
        <v>7</v>
      </c>
      <c r="D17165" s="480">
        <v>11</v>
      </c>
    </row>
    <row r="17166" spans="1:4" x14ac:dyDescent="0.25">
      <c r="A17166" s="515">
        <v>44417</v>
      </c>
      <c r="B17166" s="68" t="s">
        <v>9</v>
      </c>
      <c r="C17166" s="79" t="s">
        <v>1192</v>
      </c>
      <c r="D17166" s="1">
        <v>1</v>
      </c>
    </row>
    <row r="17167" spans="1:4" x14ac:dyDescent="0.25">
      <c r="A17167" s="515">
        <v>44417</v>
      </c>
      <c r="B17167" s="68" t="s">
        <v>9</v>
      </c>
      <c r="C17167" s="68" t="s">
        <v>1414</v>
      </c>
      <c r="D17167" s="1">
        <v>1</v>
      </c>
    </row>
    <row r="17168" spans="1:4" x14ac:dyDescent="0.25">
      <c r="A17168" s="515">
        <v>44417</v>
      </c>
      <c r="B17168" s="68" t="s">
        <v>9</v>
      </c>
      <c r="C17168" s="68" t="s">
        <v>1196</v>
      </c>
      <c r="D17168" s="1">
        <v>1</v>
      </c>
    </row>
    <row r="17169" spans="1:4" x14ac:dyDescent="0.25">
      <c r="A17169" s="515">
        <v>44417</v>
      </c>
      <c r="B17169" s="68" t="s">
        <v>9</v>
      </c>
      <c r="C17169" s="79" t="s">
        <v>9</v>
      </c>
      <c r="D17169" s="480">
        <v>50</v>
      </c>
    </row>
    <row r="17170" spans="1:4" x14ac:dyDescent="0.25">
      <c r="A17170" s="515">
        <v>44417</v>
      </c>
      <c r="B17170" s="68" t="s">
        <v>9</v>
      </c>
      <c r="C17170" s="79" t="s">
        <v>17</v>
      </c>
      <c r="D17170" s="486">
        <v>6</v>
      </c>
    </row>
    <row r="17171" spans="1:4" x14ac:dyDescent="0.25">
      <c r="A17171" s="515">
        <v>44417</v>
      </c>
      <c r="B17171" s="68" t="s">
        <v>9</v>
      </c>
      <c r="C17171" s="68" t="s">
        <v>1198</v>
      </c>
      <c r="D17171" s="1">
        <v>1</v>
      </c>
    </row>
    <row r="17172" spans="1:4" x14ac:dyDescent="0.25">
      <c r="A17172" s="515">
        <v>44417</v>
      </c>
      <c r="B17172" s="68" t="s">
        <v>9</v>
      </c>
      <c r="C17172" s="79" t="s">
        <v>1202</v>
      </c>
      <c r="D17172" s="486">
        <v>11</v>
      </c>
    </row>
    <row r="17173" spans="1:4" x14ac:dyDescent="0.25">
      <c r="A17173" s="515">
        <v>44417</v>
      </c>
      <c r="B17173" s="68" t="s">
        <v>9</v>
      </c>
      <c r="C17173" s="79" t="s">
        <v>143</v>
      </c>
      <c r="D17173" s="1">
        <v>1</v>
      </c>
    </row>
    <row r="17174" spans="1:4" x14ac:dyDescent="0.25">
      <c r="A17174" s="515">
        <v>44417</v>
      </c>
      <c r="B17174" s="68" t="s">
        <v>15</v>
      </c>
      <c r="C17174" s="79" t="s">
        <v>107</v>
      </c>
      <c r="D17174" s="486">
        <v>2</v>
      </c>
    </row>
    <row r="17175" spans="1:4" x14ac:dyDescent="0.25">
      <c r="A17175" s="515">
        <v>44417</v>
      </c>
      <c r="B17175" s="68" t="s">
        <v>15</v>
      </c>
      <c r="C17175" s="79" t="s">
        <v>1139</v>
      </c>
      <c r="D17175" s="480">
        <v>2</v>
      </c>
    </row>
    <row r="17176" spans="1:4" x14ac:dyDescent="0.25">
      <c r="A17176" s="515">
        <v>44417</v>
      </c>
      <c r="B17176" s="68" t="s">
        <v>15</v>
      </c>
      <c r="C17176" s="79" t="s">
        <v>283</v>
      </c>
      <c r="D17176" s="510">
        <v>5</v>
      </c>
    </row>
    <row r="17177" spans="1:4" x14ac:dyDescent="0.25">
      <c r="A17177" s="515">
        <v>44417</v>
      </c>
      <c r="B17177" s="68" t="s">
        <v>11</v>
      </c>
      <c r="C17177" s="79" t="s">
        <v>11</v>
      </c>
      <c r="D17177" s="480">
        <v>2</v>
      </c>
    </row>
    <row r="17178" spans="1:4" x14ac:dyDescent="0.25">
      <c r="A17178" s="515">
        <v>44417</v>
      </c>
      <c r="B17178" s="68" t="s">
        <v>11</v>
      </c>
      <c r="C17178" s="79" t="s">
        <v>133</v>
      </c>
      <c r="D17178" s="510">
        <v>3</v>
      </c>
    </row>
    <row r="17179" spans="1:4" x14ac:dyDescent="0.25">
      <c r="A17179" s="515">
        <v>44417</v>
      </c>
      <c r="B17179" s="68" t="s">
        <v>12</v>
      </c>
      <c r="C17179" s="68" t="s">
        <v>937</v>
      </c>
      <c r="D17179" s="1">
        <v>1</v>
      </c>
    </row>
    <row r="17180" spans="1:4" x14ac:dyDescent="0.25">
      <c r="A17180" s="515">
        <v>44417</v>
      </c>
      <c r="B17180" s="68" t="s">
        <v>12</v>
      </c>
      <c r="C17180" s="79" t="s">
        <v>12</v>
      </c>
      <c r="D17180" s="480">
        <v>5</v>
      </c>
    </row>
    <row r="17181" spans="1:4" x14ac:dyDescent="0.25">
      <c r="A17181" s="515">
        <v>44417</v>
      </c>
      <c r="B17181" s="68" t="s">
        <v>12</v>
      </c>
      <c r="C17181" s="68" t="s">
        <v>1215</v>
      </c>
      <c r="D17181" s="1">
        <v>1</v>
      </c>
    </row>
    <row r="17182" spans="1:4" x14ac:dyDescent="0.25">
      <c r="A17182" s="515">
        <v>44417</v>
      </c>
      <c r="B17182" s="68" t="s">
        <v>8</v>
      </c>
      <c r="C17182" s="79" t="s">
        <v>72</v>
      </c>
      <c r="D17182" s="1">
        <v>5</v>
      </c>
    </row>
    <row r="17183" spans="1:4" x14ac:dyDescent="0.25">
      <c r="A17183" s="515">
        <v>44417</v>
      </c>
      <c r="B17183" s="68" t="s">
        <v>8</v>
      </c>
      <c r="C17183" s="79" t="s">
        <v>1232</v>
      </c>
      <c r="D17183" s="486">
        <v>4</v>
      </c>
    </row>
    <row r="17184" spans="1:4" x14ac:dyDescent="0.25">
      <c r="A17184" s="515">
        <v>44417</v>
      </c>
      <c r="B17184" s="68" t="s">
        <v>8</v>
      </c>
      <c r="C17184" s="68" t="s">
        <v>1234</v>
      </c>
      <c r="D17184" s="1">
        <v>11</v>
      </c>
    </row>
    <row r="17185" spans="1:4" x14ac:dyDescent="0.25">
      <c r="A17185" s="515">
        <v>44417</v>
      </c>
      <c r="B17185" s="313" t="s">
        <v>8</v>
      </c>
      <c r="C17185" s="313" t="s">
        <v>2973</v>
      </c>
      <c r="D17185" s="1">
        <v>1</v>
      </c>
    </row>
    <row r="17186" spans="1:4" x14ac:dyDescent="0.25">
      <c r="A17186" s="515">
        <v>44417</v>
      </c>
      <c r="B17186" s="68" t="s">
        <v>8</v>
      </c>
      <c r="C17186" s="68" t="s">
        <v>1236</v>
      </c>
      <c r="D17186" s="1">
        <v>1</v>
      </c>
    </row>
    <row r="17187" spans="1:4" x14ac:dyDescent="0.25">
      <c r="A17187" s="515">
        <v>44417</v>
      </c>
      <c r="B17187" s="68" t="s">
        <v>8</v>
      </c>
      <c r="C17187" s="68" t="s">
        <v>113</v>
      </c>
      <c r="D17187" s="1">
        <v>1</v>
      </c>
    </row>
    <row r="17188" spans="1:4" x14ac:dyDescent="0.25">
      <c r="A17188" s="515">
        <v>44417</v>
      </c>
      <c r="B17188" s="68" t="s">
        <v>8</v>
      </c>
      <c r="C17188" s="79" t="s">
        <v>203</v>
      </c>
      <c r="D17188" s="1">
        <v>1</v>
      </c>
    </row>
    <row r="17189" spans="1:4" x14ac:dyDescent="0.25">
      <c r="A17189" s="515">
        <v>44417</v>
      </c>
      <c r="B17189" s="68" t="s">
        <v>8</v>
      </c>
      <c r="C17189" s="79" t="s">
        <v>40</v>
      </c>
      <c r="D17189" s="486">
        <v>3</v>
      </c>
    </row>
    <row r="17190" spans="1:4" x14ac:dyDescent="0.25">
      <c r="A17190" s="515">
        <v>44417</v>
      </c>
      <c r="B17190" s="68" t="s">
        <v>8</v>
      </c>
      <c r="C17190" s="79" t="s">
        <v>8</v>
      </c>
      <c r="D17190" s="480">
        <v>76</v>
      </c>
    </row>
    <row r="17191" spans="1:4" x14ac:dyDescent="0.25">
      <c r="A17191" s="515">
        <v>44417</v>
      </c>
      <c r="B17191" s="68" t="s">
        <v>8</v>
      </c>
      <c r="C17191" s="79" t="s">
        <v>31</v>
      </c>
      <c r="D17191" s="486">
        <v>6</v>
      </c>
    </row>
    <row r="17192" spans="1:4" x14ac:dyDescent="0.25">
      <c r="A17192" s="515">
        <v>44417</v>
      </c>
      <c r="B17192" s="68" t="s">
        <v>8</v>
      </c>
      <c r="C17192" s="68" t="s">
        <v>129</v>
      </c>
      <c r="D17192" s="1">
        <v>1</v>
      </c>
    </row>
    <row r="17193" spans="1:4" x14ac:dyDescent="0.25">
      <c r="A17193" s="515">
        <v>44417</v>
      </c>
      <c r="B17193" s="68" t="s">
        <v>8</v>
      </c>
      <c r="C17193" s="79" t="s">
        <v>79</v>
      </c>
      <c r="D17193" s="1">
        <v>1</v>
      </c>
    </row>
    <row r="17194" spans="1:4" x14ac:dyDescent="0.25">
      <c r="A17194" s="515">
        <v>44417</v>
      </c>
      <c r="B17194" s="68" t="s">
        <v>8</v>
      </c>
      <c r="C17194" s="79" t="s">
        <v>110</v>
      </c>
      <c r="D17194" s="486">
        <v>4</v>
      </c>
    </row>
    <row r="17195" spans="1:4" x14ac:dyDescent="0.25">
      <c r="A17195" s="515">
        <v>44417</v>
      </c>
      <c r="B17195" s="68" t="s">
        <v>49</v>
      </c>
      <c r="C17195" s="79" t="s">
        <v>49</v>
      </c>
      <c r="D17195" s="480">
        <v>1</v>
      </c>
    </row>
    <row r="17196" spans="1:4" x14ac:dyDescent="0.25">
      <c r="A17196" s="515">
        <v>44417</v>
      </c>
      <c r="B17196" s="68" t="s">
        <v>50</v>
      </c>
      <c r="C17196" s="79" t="s">
        <v>1140</v>
      </c>
      <c r="D17196" s="486">
        <v>4</v>
      </c>
    </row>
    <row r="17197" spans="1:4" x14ac:dyDescent="0.25">
      <c r="A17197" s="515">
        <v>44417</v>
      </c>
      <c r="B17197" s="68" t="s">
        <v>50</v>
      </c>
      <c r="C17197" s="79" t="s">
        <v>365</v>
      </c>
      <c r="D17197" s="480">
        <v>2</v>
      </c>
    </row>
    <row r="17198" spans="1:4" x14ac:dyDescent="0.25">
      <c r="A17198" s="515">
        <v>44417</v>
      </c>
      <c r="B17198" s="68" t="s">
        <v>27</v>
      </c>
      <c r="C17198" s="79" t="s">
        <v>139</v>
      </c>
      <c r="D17198" s="486">
        <v>8</v>
      </c>
    </row>
    <row r="17199" spans="1:4" x14ac:dyDescent="0.25">
      <c r="A17199" s="515">
        <v>44417</v>
      </c>
      <c r="B17199" s="68" t="s">
        <v>27</v>
      </c>
      <c r="C17199" s="79" t="s">
        <v>43</v>
      </c>
      <c r="D17199" s="480">
        <v>23</v>
      </c>
    </row>
    <row r="17200" spans="1:4" x14ac:dyDescent="0.25">
      <c r="A17200" s="515">
        <v>44417</v>
      </c>
      <c r="B17200" s="68" t="s">
        <v>27</v>
      </c>
      <c r="C17200" s="68" t="s">
        <v>851</v>
      </c>
      <c r="D17200" s="1">
        <v>1</v>
      </c>
    </row>
    <row r="17201" spans="1:4" x14ac:dyDescent="0.25">
      <c r="A17201" s="515">
        <v>44417</v>
      </c>
      <c r="B17201" s="68" t="s">
        <v>27</v>
      </c>
      <c r="C17201" s="68" t="s">
        <v>1002</v>
      </c>
      <c r="D17201" s="1">
        <v>1</v>
      </c>
    </row>
    <row r="17202" spans="1:4" x14ac:dyDescent="0.25">
      <c r="A17202" s="515">
        <v>44417</v>
      </c>
      <c r="B17202" s="68" t="s">
        <v>51</v>
      </c>
      <c r="C17202" s="68" t="s">
        <v>697</v>
      </c>
      <c r="D17202" s="1">
        <v>3</v>
      </c>
    </row>
    <row r="17203" spans="1:4" x14ac:dyDescent="0.25">
      <c r="A17203" s="515">
        <v>44417</v>
      </c>
      <c r="B17203" s="68" t="s">
        <v>51</v>
      </c>
      <c r="C17203" s="79" t="s">
        <v>51</v>
      </c>
      <c r="D17203" s="49">
        <v>12</v>
      </c>
    </row>
    <row r="17204" spans="1:4" x14ac:dyDescent="0.25">
      <c r="A17204" s="515">
        <v>44417</v>
      </c>
      <c r="B17204" s="68" t="s">
        <v>10</v>
      </c>
      <c r="C17204" s="79" t="s">
        <v>10</v>
      </c>
      <c r="D17204" s="480">
        <v>3</v>
      </c>
    </row>
    <row r="17205" spans="1:4" x14ac:dyDescent="0.25">
      <c r="A17205" s="515">
        <v>44418</v>
      </c>
      <c r="B17205" s="68" t="s">
        <v>14</v>
      </c>
      <c r="C17205" s="79" t="s">
        <v>14</v>
      </c>
      <c r="D17205" s="479">
        <v>2</v>
      </c>
    </row>
    <row r="17206" spans="1:4" x14ac:dyDescent="0.25">
      <c r="A17206" s="515">
        <v>44418</v>
      </c>
      <c r="B17206" s="68" t="s">
        <v>14</v>
      </c>
      <c r="C17206" s="79" t="s">
        <v>16</v>
      </c>
      <c r="D17206" s="479">
        <v>2</v>
      </c>
    </row>
    <row r="17207" spans="1:4" x14ac:dyDescent="0.25">
      <c r="A17207" s="515">
        <v>44418</v>
      </c>
      <c r="B17207" s="68" t="s">
        <v>20</v>
      </c>
      <c r="C17207" s="79" t="s">
        <v>20</v>
      </c>
      <c r="D17207" s="479">
        <v>8</v>
      </c>
    </row>
    <row r="17208" spans="1:4" x14ac:dyDescent="0.25">
      <c r="A17208" s="515">
        <v>44418</v>
      </c>
      <c r="B17208" s="68" t="s">
        <v>13</v>
      </c>
      <c r="C17208" s="79" t="s">
        <v>13</v>
      </c>
      <c r="D17208" s="479">
        <v>7</v>
      </c>
    </row>
    <row r="17209" spans="1:4" x14ac:dyDescent="0.25">
      <c r="A17209" s="515">
        <v>44418</v>
      </c>
      <c r="B17209" s="68" t="s">
        <v>13</v>
      </c>
      <c r="C17209" s="79" t="s">
        <v>1167</v>
      </c>
      <c r="D17209" s="60">
        <v>3</v>
      </c>
    </row>
    <row r="17210" spans="1:4" x14ac:dyDescent="0.25">
      <c r="A17210" s="515">
        <v>44418</v>
      </c>
      <c r="B17210" s="68" t="s">
        <v>24</v>
      </c>
      <c r="C17210" s="79" t="s">
        <v>23</v>
      </c>
      <c r="D17210" s="60">
        <v>9</v>
      </c>
    </row>
    <row r="17211" spans="1:4" x14ac:dyDescent="0.25">
      <c r="A17211" s="515">
        <v>44418</v>
      </c>
      <c r="B17211" s="68" t="s">
        <v>24</v>
      </c>
      <c r="C17211" s="79" t="s">
        <v>24</v>
      </c>
      <c r="D17211" s="479">
        <v>5</v>
      </c>
    </row>
    <row r="17212" spans="1:4" x14ac:dyDescent="0.25">
      <c r="A17212" s="515">
        <v>44418</v>
      </c>
      <c r="B17212" s="68" t="s">
        <v>47</v>
      </c>
      <c r="C17212" s="79" t="s">
        <v>47</v>
      </c>
      <c r="D17212" s="479">
        <v>8</v>
      </c>
    </row>
    <row r="17213" spans="1:4" x14ac:dyDescent="0.25">
      <c r="A17213" s="515">
        <v>44418</v>
      </c>
      <c r="B17213" s="68" t="s">
        <v>48</v>
      </c>
      <c r="C17213" s="79" t="s">
        <v>1380</v>
      </c>
      <c r="D17213" s="479">
        <v>5</v>
      </c>
    </row>
    <row r="17214" spans="1:4" x14ac:dyDescent="0.25">
      <c r="A17214" s="515">
        <v>44418</v>
      </c>
      <c r="B17214" s="68" t="s">
        <v>7</v>
      </c>
      <c r="C17214" s="79" t="s">
        <v>1191</v>
      </c>
      <c r="D17214" s="60">
        <v>8</v>
      </c>
    </row>
    <row r="17215" spans="1:4" x14ac:dyDescent="0.25">
      <c r="A17215" s="515">
        <v>44418</v>
      </c>
      <c r="B17215" s="68" t="s">
        <v>7</v>
      </c>
      <c r="C17215" s="79" t="s">
        <v>7</v>
      </c>
      <c r="D17215" s="479">
        <v>5</v>
      </c>
    </row>
    <row r="17216" spans="1:4" x14ac:dyDescent="0.25">
      <c r="A17216" s="515">
        <v>44418</v>
      </c>
      <c r="B17216" s="68" t="s">
        <v>9</v>
      </c>
      <c r="C17216" s="79" t="s">
        <v>9</v>
      </c>
      <c r="D17216" s="479">
        <v>14</v>
      </c>
    </row>
    <row r="17217" spans="1:4" x14ac:dyDescent="0.25">
      <c r="A17217" s="515">
        <v>44418</v>
      </c>
      <c r="B17217" s="68" t="s">
        <v>9</v>
      </c>
      <c r="C17217" s="79" t="s">
        <v>143</v>
      </c>
      <c r="D17217" s="14">
        <v>1</v>
      </c>
    </row>
    <row r="17218" spans="1:4" x14ac:dyDescent="0.25">
      <c r="A17218" s="515">
        <v>44418</v>
      </c>
      <c r="B17218" s="68" t="s">
        <v>15</v>
      </c>
      <c r="C17218" s="79" t="s">
        <v>1139</v>
      </c>
      <c r="D17218" s="479">
        <v>7</v>
      </c>
    </row>
    <row r="17219" spans="1:4" x14ac:dyDescent="0.25">
      <c r="A17219" s="515">
        <v>44418</v>
      </c>
      <c r="B17219" s="68" t="s">
        <v>15</v>
      </c>
      <c r="C17219" s="79" t="s">
        <v>283</v>
      </c>
      <c r="D17219" s="60">
        <v>1</v>
      </c>
    </row>
    <row r="17220" spans="1:4" x14ac:dyDescent="0.25">
      <c r="A17220" s="515">
        <v>44418</v>
      </c>
      <c r="B17220" s="68" t="s">
        <v>11</v>
      </c>
      <c r="C17220" s="79" t="s">
        <v>333</v>
      </c>
      <c r="D17220" s="14">
        <v>1</v>
      </c>
    </row>
    <row r="17221" spans="1:4" x14ac:dyDescent="0.25">
      <c r="A17221" s="515">
        <v>44418</v>
      </c>
      <c r="B17221" s="68" t="s">
        <v>11</v>
      </c>
      <c r="C17221" s="79" t="s">
        <v>11</v>
      </c>
      <c r="D17221" s="479">
        <v>2</v>
      </c>
    </row>
    <row r="17222" spans="1:4" x14ac:dyDescent="0.25">
      <c r="A17222" s="515">
        <v>44418</v>
      </c>
      <c r="B17222" s="68" t="s">
        <v>12</v>
      </c>
      <c r="C17222" s="79" t="s">
        <v>12</v>
      </c>
      <c r="D17222" s="479">
        <v>0</v>
      </c>
    </row>
    <row r="17223" spans="1:4" x14ac:dyDescent="0.25">
      <c r="A17223" s="515">
        <v>44418</v>
      </c>
      <c r="B17223" s="68" t="s">
        <v>8</v>
      </c>
      <c r="C17223" s="79" t="s">
        <v>72</v>
      </c>
      <c r="D17223" s="14">
        <v>1</v>
      </c>
    </row>
    <row r="17224" spans="1:4" x14ac:dyDescent="0.25">
      <c r="A17224" s="515">
        <v>44418</v>
      </c>
      <c r="B17224" s="68" t="s">
        <v>8</v>
      </c>
      <c r="C17224" s="79" t="s">
        <v>1232</v>
      </c>
      <c r="D17224" s="60">
        <v>1</v>
      </c>
    </row>
    <row r="17225" spans="1:4" x14ac:dyDescent="0.25">
      <c r="A17225" s="515">
        <v>44418</v>
      </c>
      <c r="B17225" s="68" t="s">
        <v>8</v>
      </c>
      <c r="C17225" s="79" t="s">
        <v>58</v>
      </c>
      <c r="D17225" s="60">
        <v>4</v>
      </c>
    </row>
    <row r="17226" spans="1:4" x14ac:dyDescent="0.25">
      <c r="A17226" s="515">
        <v>44418</v>
      </c>
      <c r="B17226" s="68" t="s">
        <v>8</v>
      </c>
      <c r="C17226" s="79" t="s">
        <v>140</v>
      </c>
      <c r="D17226" s="14">
        <v>1</v>
      </c>
    </row>
    <row r="17227" spans="1:4" x14ac:dyDescent="0.25">
      <c r="A17227" s="515">
        <v>44418</v>
      </c>
      <c r="B17227" s="68" t="s">
        <v>8</v>
      </c>
      <c r="C17227" s="79" t="s">
        <v>132</v>
      </c>
      <c r="D17227" s="14">
        <v>2</v>
      </c>
    </row>
    <row r="17228" spans="1:4" x14ac:dyDescent="0.25">
      <c r="A17228" s="515">
        <v>44418</v>
      </c>
      <c r="B17228" s="68" t="s">
        <v>8</v>
      </c>
      <c r="C17228" s="79" t="s">
        <v>203</v>
      </c>
      <c r="D17228" s="14">
        <v>1</v>
      </c>
    </row>
    <row r="17229" spans="1:4" x14ac:dyDescent="0.25">
      <c r="A17229" s="515">
        <v>44418</v>
      </c>
      <c r="B17229" s="68" t="s">
        <v>8</v>
      </c>
      <c r="C17229" s="79" t="s">
        <v>40</v>
      </c>
      <c r="D17229" s="60">
        <v>2</v>
      </c>
    </row>
    <row r="17230" spans="1:4" x14ac:dyDescent="0.25">
      <c r="A17230" s="515">
        <v>44418</v>
      </c>
      <c r="B17230" s="68" t="s">
        <v>8</v>
      </c>
      <c r="C17230" s="79" t="s">
        <v>8</v>
      </c>
      <c r="D17230" s="479">
        <v>64</v>
      </c>
    </row>
    <row r="17231" spans="1:4" x14ac:dyDescent="0.25">
      <c r="A17231" s="515">
        <v>44418</v>
      </c>
      <c r="B17231" s="68" t="s">
        <v>8</v>
      </c>
      <c r="C17231" s="79" t="s">
        <v>79</v>
      </c>
      <c r="D17231" s="14">
        <v>1</v>
      </c>
    </row>
    <row r="17232" spans="1:4" x14ac:dyDescent="0.25">
      <c r="A17232" s="515">
        <v>44418</v>
      </c>
      <c r="B17232" s="68" t="s">
        <v>8</v>
      </c>
      <c r="C17232" s="79" t="s">
        <v>110</v>
      </c>
      <c r="D17232" s="60">
        <v>2</v>
      </c>
    </row>
    <row r="17233" spans="1:4" x14ac:dyDescent="0.25">
      <c r="A17233" s="515">
        <v>44418</v>
      </c>
      <c r="B17233" s="68" t="s">
        <v>49</v>
      </c>
      <c r="C17233" s="79" t="s">
        <v>49</v>
      </c>
      <c r="D17233" s="479">
        <v>1</v>
      </c>
    </row>
    <row r="17234" spans="1:4" x14ac:dyDescent="0.25">
      <c r="A17234" s="515">
        <v>44418</v>
      </c>
      <c r="B17234" s="68" t="s">
        <v>50</v>
      </c>
      <c r="C17234" s="79" t="s">
        <v>1250</v>
      </c>
      <c r="D17234" s="14">
        <v>1</v>
      </c>
    </row>
    <row r="17235" spans="1:4" x14ac:dyDescent="0.25">
      <c r="A17235" s="515">
        <v>44418</v>
      </c>
      <c r="B17235" s="68" t="s">
        <v>50</v>
      </c>
      <c r="C17235" s="79" t="s">
        <v>1140</v>
      </c>
      <c r="D17235" s="60">
        <v>1</v>
      </c>
    </row>
    <row r="17236" spans="1:4" x14ac:dyDescent="0.25">
      <c r="A17236" s="515">
        <v>44418</v>
      </c>
      <c r="B17236" s="68" t="s">
        <v>50</v>
      </c>
      <c r="C17236" s="79" t="s">
        <v>365</v>
      </c>
      <c r="D17236" s="479">
        <v>3</v>
      </c>
    </row>
    <row r="17237" spans="1:4" x14ac:dyDescent="0.25">
      <c r="A17237" s="515">
        <v>44418</v>
      </c>
      <c r="B17237" s="68" t="s">
        <v>27</v>
      </c>
      <c r="C17237" s="68" t="s">
        <v>1252</v>
      </c>
      <c r="D17237" s="14">
        <v>1</v>
      </c>
    </row>
    <row r="17238" spans="1:4" x14ac:dyDescent="0.25">
      <c r="A17238" s="515">
        <v>44418</v>
      </c>
      <c r="B17238" s="68" t="s">
        <v>27</v>
      </c>
      <c r="C17238" s="79" t="s">
        <v>139</v>
      </c>
      <c r="D17238" s="60">
        <v>14</v>
      </c>
    </row>
    <row r="17239" spans="1:4" x14ac:dyDescent="0.25">
      <c r="A17239" s="515">
        <v>44418</v>
      </c>
      <c r="B17239" s="68" t="s">
        <v>27</v>
      </c>
      <c r="C17239" s="79" t="s">
        <v>43</v>
      </c>
      <c r="D17239" s="479">
        <v>22</v>
      </c>
    </row>
    <row r="17240" spans="1:4" x14ac:dyDescent="0.25">
      <c r="A17240" s="515">
        <v>44418</v>
      </c>
      <c r="B17240" s="68" t="s">
        <v>51</v>
      </c>
      <c r="C17240" s="79" t="s">
        <v>51</v>
      </c>
      <c r="D17240" s="84">
        <v>5</v>
      </c>
    </row>
    <row r="17241" spans="1:4" x14ac:dyDescent="0.25">
      <c r="A17241" s="515">
        <v>44418</v>
      </c>
      <c r="B17241" s="68" t="s">
        <v>10</v>
      </c>
      <c r="C17241" s="79" t="s">
        <v>10</v>
      </c>
      <c r="D17241" s="479">
        <v>11</v>
      </c>
    </row>
    <row r="17242" spans="1:4" x14ac:dyDescent="0.25">
      <c r="A17242" s="515">
        <v>44419</v>
      </c>
      <c r="B17242" s="68" t="s">
        <v>14</v>
      </c>
      <c r="C17242" s="79" t="s">
        <v>14</v>
      </c>
      <c r="D17242" s="480">
        <v>4</v>
      </c>
    </row>
    <row r="17243" spans="1:4" x14ac:dyDescent="0.25">
      <c r="A17243" s="515">
        <v>44419</v>
      </c>
      <c r="B17243" s="68" t="s">
        <v>14</v>
      </c>
      <c r="C17243" s="79" t="s">
        <v>16</v>
      </c>
      <c r="D17243" s="158">
        <v>15</v>
      </c>
    </row>
    <row r="17244" spans="1:4" x14ac:dyDescent="0.25">
      <c r="A17244" s="515">
        <v>44419</v>
      </c>
      <c r="B17244" s="68" t="s">
        <v>14</v>
      </c>
      <c r="C17244" s="79" t="s">
        <v>84</v>
      </c>
      <c r="D17244" s="485">
        <v>1</v>
      </c>
    </row>
    <row r="17245" spans="1:4" x14ac:dyDescent="0.25">
      <c r="A17245" s="515">
        <v>44419</v>
      </c>
      <c r="B17245" s="68" t="s">
        <v>20</v>
      </c>
      <c r="C17245" s="79" t="s">
        <v>20</v>
      </c>
      <c r="D17245" s="480">
        <v>10</v>
      </c>
    </row>
    <row r="17246" spans="1:4" x14ac:dyDescent="0.25">
      <c r="A17246" s="515">
        <v>44419</v>
      </c>
      <c r="B17246" s="68" t="s">
        <v>13</v>
      </c>
      <c r="C17246" s="79" t="s">
        <v>93</v>
      </c>
      <c r="D17246" s="1">
        <v>2</v>
      </c>
    </row>
    <row r="17247" spans="1:4" x14ac:dyDescent="0.25">
      <c r="A17247" s="515">
        <v>44419</v>
      </c>
      <c r="B17247" s="68" t="s">
        <v>13</v>
      </c>
      <c r="C17247" s="68" t="s">
        <v>1159</v>
      </c>
      <c r="D17247" s="1">
        <v>1</v>
      </c>
    </row>
    <row r="17248" spans="1:4" x14ac:dyDescent="0.25">
      <c r="A17248" s="515">
        <v>44419</v>
      </c>
      <c r="B17248" s="68" t="s">
        <v>13</v>
      </c>
      <c r="C17248" s="68" t="s">
        <v>1160</v>
      </c>
      <c r="D17248" s="1">
        <v>1</v>
      </c>
    </row>
    <row r="17249" spans="1:4" x14ac:dyDescent="0.25">
      <c r="A17249" s="515">
        <v>44419</v>
      </c>
      <c r="B17249" s="68" t="s">
        <v>13</v>
      </c>
      <c r="C17249" s="79" t="s">
        <v>1161</v>
      </c>
      <c r="D17249" s="486">
        <v>3</v>
      </c>
    </row>
    <row r="17250" spans="1:4" x14ac:dyDescent="0.25">
      <c r="A17250" s="515">
        <v>44419</v>
      </c>
      <c r="B17250" s="68" t="s">
        <v>13</v>
      </c>
      <c r="C17250" s="79" t="s">
        <v>13</v>
      </c>
      <c r="D17250" s="480">
        <v>15</v>
      </c>
    </row>
    <row r="17251" spans="1:4" x14ac:dyDescent="0.25">
      <c r="A17251" s="515">
        <v>44419</v>
      </c>
      <c r="B17251" s="68" t="s">
        <v>13</v>
      </c>
      <c r="C17251" s="79" t="s">
        <v>1165</v>
      </c>
      <c r="D17251" s="1">
        <v>1</v>
      </c>
    </row>
    <row r="17252" spans="1:4" x14ac:dyDescent="0.25">
      <c r="A17252" s="515">
        <v>44419</v>
      </c>
      <c r="B17252" s="68" t="s">
        <v>13</v>
      </c>
      <c r="C17252" s="79" t="s">
        <v>1167</v>
      </c>
      <c r="D17252" s="510">
        <v>3</v>
      </c>
    </row>
    <row r="17253" spans="1:4" x14ac:dyDescent="0.25">
      <c r="A17253" s="515">
        <v>44419</v>
      </c>
      <c r="B17253" s="68" t="s">
        <v>24</v>
      </c>
      <c r="C17253" s="79" t="s">
        <v>23</v>
      </c>
      <c r="D17253" s="510">
        <v>2</v>
      </c>
    </row>
    <row r="17254" spans="1:4" x14ac:dyDescent="0.25">
      <c r="A17254" s="515">
        <v>44419</v>
      </c>
      <c r="B17254" s="68" t="s">
        <v>24</v>
      </c>
      <c r="C17254" s="79" t="s">
        <v>24</v>
      </c>
      <c r="D17254" s="480">
        <v>2</v>
      </c>
    </row>
    <row r="17255" spans="1:4" x14ac:dyDescent="0.25">
      <c r="A17255" s="515">
        <v>44419</v>
      </c>
      <c r="B17255" s="68" t="s">
        <v>47</v>
      </c>
      <c r="C17255" s="79" t="s">
        <v>1033</v>
      </c>
      <c r="D17255" s="1">
        <v>1</v>
      </c>
    </row>
    <row r="17256" spans="1:4" x14ac:dyDescent="0.25">
      <c r="A17256" s="515">
        <v>44419</v>
      </c>
      <c r="B17256" s="68" t="s">
        <v>47</v>
      </c>
      <c r="C17256" s="79" t="s">
        <v>906</v>
      </c>
      <c r="D17256" s="1">
        <v>2</v>
      </c>
    </row>
    <row r="17257" spans="1:4" x14ac:dyDescent="0.25">
      <c r="A17257" s="515">
        <v>44419</v>
      </c>
      <c r="B17257" s="68" t="s">
        <v>48</v>
      </c>
      <c r="C17257" s="79" t="s">
        <v>1380</v>
      </c>
      <c r="D17257" s="480">
        <v>3</v>
      </c>
    </row>
    <row r="17258" spans="1:4" x14ac:dyDescent="0.25">
      <c r="A17258" s="515">
        <v>44419</v>
      </c>
      <c r="B17258" s="68" t="s">
        <v>7</v>
      </c>
      <c r="C17258" s="79" t="s">
        <v>1191</v>
      </c>
      <c r="D17258" s="510">
        <v>9</v>
      </c>
    </row>
    <row r="17259" spans="1:4" x14ac:dyDescent="0.25">
      <c r="A17259" s="515">
        <v>44419</v>
      </c>
      <c r="B17259" s="68" t="s">
        <v>7</v>
      </c>
      <c r="C17259" s="79" t="s">
        <v>7</v>
      </c>
      <c r="D17259" s="480">
        <v>18</v>
      </c>
    </row>
    <row r="17260" spans="1:4" x14ac:dyDescent="0.25">
      <c r="A17260" s="515">
        <v>44419</v>
      </c>
      <c r="B17260" s="68" t="s">
        <v>9</v>
      </c>
      <c r="C17260" s="68" t="s">
        <v>1414</v>
      </c>
      <c r="D17260" s="1">
        <v>1</v>
      </c>
    </row>
    <row r="17261" spans="1:4" x14ac:dyDescent="0.25">
      <c r="A17261" s="515">
        <v>44419</v>
      </c>
      <c r="B17261" s="68" t="s">
        <v>9</v>
      </c>
      <c r="C17261" s="79" t="s">
        <v>9</v>
      </c>
      <c r="D17261" s="480">
        <v>59</v>
      </c>
    </row>
    <row r="17262" spans="1:4" x14ac:dyDescent="0.25">
      <c r="A17262" s="515">
        <v>44419</v>
      </c>
      <c r="B17262" s="68" t="s">
        <v>9</v>
      </c>
      <c r="C17262" s="79" t="s">
        <v>17</v>
      </c>
      <c r="D17262" s="486">
        <v>8</v>
      </c>
    </row>
    <row r="17263" spans="1:4" x14ac:dyDescent="0.25">
      <c r="A17263" s="515">
        <v>44419</v>
      </c>
      <c r="B17263" s="68" t="s">
        <v>9</v>
      </c>
      <c r="C17263" s="79" t="s">
        <v>1202</v>
      </c>
      <c r="D17263" s="486">
        <v>2</v>
      </c>
    </row>
    <row r="17264" spans="1:4" x14ac:dyDescent="0.25">
      <c r="A17264" s="515">
        <v>44419</v>
      </c>
      <c r="B17264" s="68" t="s">
        <v>15</v>
      </c>
      <c r="C17264" s="79" t="s">
        <v>1139</v>
      </c>
      <c r="D17264" s="480">
        <v>7</v>
      </c>
    </row>
    <row r="17265" spans="1:4" x14ac:dyDescent="0.25">
      <c r="A17265" s="515">
        <v>44419</v>
      </c>
      <c r="B17265" s="68" t="s">
        <v>15</v>
      </c>
      <c r="C17265" s="79" t="s">
        <v>283</v>
      </c>
      <c r="D17265" s="510">
        <v>1</v>
      </c>
    </row>
    <row r="17266" spans="1:4" x14ac:dyDescent="0.25">
      <c r="A17266" s="515">
        <v>44419</v>
      </c>
      <c r="B17266" s="68" t="s">
        <v>11</v>
      </c>
      <c r="C17266" s="79" t="s">
        <v>64</v>
      </c>
      <c r="D17266" s="1">
        <v>6</v>
      </c>
    </row>
    <row r="17267" spans="1:4" x14ac:dyDescent="0.25">
      <c r="A17267" s="515">
        <v>44419</v>
      </c>
      <c r="B17267" s="68" t="s">
        <v>11</v>
      </c>
      <c r="C17267" s="68" t="s">
        <v>1448</v>
      </c>
      <c r="D17267" s="1">
        <v>1</v>
      </c>
    </row>
    <row r="17268" spans="1:4" x14ac:dyDescent="0.25">
      <c r="A17268" s="515">
        <v>44419</v>
      </c>
      <c r="B17268" s="68" t="s">
        <v>11</v>
      </c>
      <c r="C17268" s="79" t="s">
        <v>11</v>
      </c>
      <c r="D17268" s="480">
        <v>3</v>
      </c>
    </row>
    <row r="17269" spans="1:4" x14ac:dyDescent="0.25">
      <c r="A17269" s="515">
        <v>44419</v>
      </c>
      <c r="B17269" s="68" t="s">
        <v>11</v>
      </c>
      <c r="C17269" s="79" t="s">
        <v>840</v>
      </c>
      <c r="D17269" s="1">
        <v>1</v>
      </c>
    </row>
    <row r="17270" spans="1:4" x14ac:dyDescent="0.25">
      <c r="A17270" s="515">
        <v>44419</v>
      </c>
      <c r="B17270" s="68" t="s">
        <v>11</v>
      </c>
      <c r="C17270" s="79" t="s">
        <v>133</v>
      </c>
      <c r="D17270" s="486">
        <v>6</v>
      </c>
    </row>
    <row r="17271" spans="1:4" x14ac:dyDescent="0.25">
      <c r="A17271" s="515">
        <v>44419</v>
      </c>
      <c r="B17271" s="68" t="s">
        <v>12</v>
      </c>
      <c r="C17271" s="79" t="s">
        <v>73</v>
      </c>
      <c r="D17271" s="1">
        <v>2</v>
      </c>
    </row>
    <row r="17272" spans="1:4" x14ac:dyDescent="0.25">
      <c r="A17272" s="515">
        <v>44419</v>
      </c>
      <c r="B17272" s="68" t="s">
        <v>12</v>
      </c>
      <c r="C17272" s="79" t="s">
        <v>12</v>
      </c>
      <c r="D17272" s="480">
        <v>1</v>
      </c>
    </row>
    <row r="17273" spans="1:4" x14ac:dyDescent="0.25">
      <c r="A17273" s="515">
        <v>44419</v>
      </c>
      <c r="B17273" s="68" t="s">
        <v>12</v>
      </c>
      <c r="C17273" s="68" t="s">
        <v>1215</v>
      </c>
      <c r="D17273" s="1">
        <v>1</v>
      </c>
    </row>
    <row r="17274" spans="1:4" x14ac:dyDescent="0.25">
      <c r="A17274" s="515">
        <v>44419</v>
      </c>
      <c r="B17274" s="68" t="s">
        <v>8</v>
      </c>
      <c r="C17274" s="79" t="s">
        <v>72</v>
      </c>
      <c r="D17274" s="1">
        <v>3</v>
      </c>
    </row>
    <row r="17275" spans="1:4" x14ac:dyDescent="0.25">
      <c r="A17275" s="515">
        <v>44419</v>
      </c>
      <c r="B17275" s="68" t="s">
        <v>8</v>
      </c>
      <c r="C17275" s="79" t="s">
        <v>1232</v>
      </c>
      <c r="D17275" s="486">
        <v>4</v>
      </c>
    </row>
    <row r="17276" spans="1:4" x14ac:dyDescent="0.25">
      <c r="A17276" s="515">
        <v>44419</v>
      </c>
      <c r="B17276" s="68" t="s">
        <v>8</v>
      </c>
      <c r="C17276" s="79" t="s">
        <v>58</v>
      </c>
      <c r="D17276" s="486">
        <v>8</v>
      </c>
    </row>
    <row r="17277" spans="1:4" x14ac:dyDescent="0.25">
      <c r="A17277" s="515">
        <v>44419</v>
      </c>
      <c r="B17277" s="68" t="s">
        <v>8</v>
      </c>
      <c r="C17277" s="79" t="s">
        <v>140</v>
      </c>
      <c r="D17277" s="1">
        <v>1</v>
      </c>
    </row>
    <row r="17278" spans="1:4" x14ac:dyDescent="0.25">
      <c r="A17278" s="515">
        <v>44419</v>
      </c>
      <c r="B17278" s="68" t="s">
        <v>8</v>
      </c>
      <c r="C17278" s="79" t="s">
        <v>132</v>
      </c>
      <c r="D17278" s="1">
        <v>1</v>
      </c>
    </row>
    <row r="17279" spans="1:4" x14ac:dyDescent="0.25">
      <c r="A17279" s="515">
        <v>44419</v>
      </c>
      <c r="B17279" s="68" t="s">
        <v>8</v>
      </c>
      <c r="C17279" s="79" t="s">
        <v>203</v>
      </c>
      <c r="D17279" s="1">
        <v>1</v>
      </c>
    </row>
    <row r="17280" spans="1:4" x14ac:dyDescent="0.25">
      <c r="A17280" s="515">
        <v>44419</v>
      </c>
      <c r="B17280" s="68" t="s">
        <v>8</v>
      </c>
      <c r="C17280" s="79" t="s">
        <v>40</v>
      </c>
      <c r="D17280" s="486">
        <v>2</v>
      </c>
    </row>
    <row r="17281" spans="1:4" x14ac:dyDescent="0.25">
      <c r="A17281" s="515">
        <v>44419</v>
      </c>
      <c r="B17281" s="68" t="s">
        <v>8</v>
      </c>
      <c r="C17281" s="79" t="s">
        <v>8</v>
      </c>
      <c r="D17281" s="480">
        <v>101</v>
      </c>
    </row>
    <row r="17282" spans="1:4" x14ac:dyDescent="0.25">
      <c r="A17282" s="515">
        <v>44419</v>
      </c>
      <c r="B17282" s="68" t="s">
        <v>8</v>
      </c>
      <c r="C17282" s="79" t="s">
        <v>110</v>
      </c>
      <c r="D17282" s="486">
        <v>1</v>
      </c>
    </row>
    <row r="17283" spans="1:4" x14ac:dyDescent="0.25">
      <c r="A17283" s="515">
        <v>44419</v>
      </c>
      <c r="B17283" s="68" t="s">
        <v>49</v>
      </c>
      <c r="C17283" s="79" t="s">
        <v>1246</v>
      </c>
      <c r="D17283" s="1">
        <v>1</v>
      </c>
    </row>
    <row r="17284" spans="1:4" x14ac:dyDescent="0.25">
      <c r="A17284" s="515">
        <v>44419</v>
      </c>
      <c r="B17284" s="68" t="s">
        <v>50</v>
      </c>
      <c r="C17284" s="68" t="s">
        <v>1249</v>
      </c>
      <c r="D17284" s="1">
        <v>1</v>
      </c>
    </row>
    <row r="17285" spans="1:4" x14ac:dyDescent="0.25">
      <c r="A17285" s="515">
        <v>44419</v>
      </c>
      <c r="B17285" s="68" t="s">
        <v>50</v>
      </c>
      <c r="C17285" s="79" t="s">
        <v>1140</v>
      </c>
      <c r="D17285" s="486">
        <v>5</v>
      </c>
    </row>
    <row r="17286" spans="1:4" x14ac:dyDescent="0.25">
      <c r="A17286" s="515">
        <v>44419</v>
      </c>
      <c r="B17286" s="68" t="s">
        <v>50</v>
      </c>
      <c r="C17286" s="79" t="s">
        <v>365</v>
      </c>
      <c r="D17286" s="480">
        <v>10</v>
      </c>
    </row>
    <row r="17287" spans="1:4" x14ac:dyDescent="0.25">
      <c r="A17287" s="515">
        <v>44419</v>
      </c>
      <c r="B17287" s="68" t="s">
        <v>27</v>
      </c>
      <c r="C17287" s="79" t="s">
        <v>139</v>
      </c>
      <c r="D17287" s="486">
        <v>2</v>
      </c>
    </row>
    <row r="17288" spans="1:4" x14ac:dyDescent="0.25">
      <c r="A17288" s="515">
        <v>44419</v>
      </c>
      <c r="B17288" s="68" t="s">
        <v>27</v>
      </c>
      <c r="C17288" s="79" t="s">
        <v>43</v>
      </c>
      <c r="D17288" s="480">
        <v>17</v>
      </c>
    </row>
    <row r="17289" spans="1:4" x14ac:dyDescent="0.25">
      <c r="A17289" s="515">
        <v>44419</v>
      </c>
      <c r="B17289" s="68" t="s">
        <v>27</v>
      </c>
      <c r="C17289" s="79" t="s">
        <v>928</v>
      </c>
      <c r="D17289" s="1">
        <v>1</v>
      </c>
    </row>
    <row r="17290" spans="1:4" x14ac:dyDescent="0.25">
      <c r="A17290" s="515">
        <v>44419</v>
      </c>
      <c r="B17290" s="68" t="s">
        <v>27</v>
      </c>
      <c r="C17290" s="68" t="s">
        <v>1002</v>
      </c>
      <c r="D17290" s="1">
        <v>1</v>
      </c>
    </row>
    <row r="17291" spans="1:4" x14ac:dyDescent="0.25">
      <c r="A17291" s="515">
        <v>44419</v>
      </c>
      <c r="B17291" s="68" t="s">
        <v>51</v>
      </c>
      <c r="C17291" s="79" t="s">
        <v>51</v>
      </c>
      <c r="D17291" s="49">
        <v>22</v>
      </c>
    </row>
    <row r="17292" spans="1:4" x14ac:dyDescent="0.25">
      <c r="A17292" s="515">
        <v>44419</v>
      </c>
      <c r="B17292" s="68" t="s">
        <v>10</v>
      </c>
      <c r="C17292" s="79" t="s">
        <v>10</v>
      </c>
      <c r="D17292" s="480">
        <v>15</v>
      </c>
    </row>
    <row r="17293" spans="1:4" x14ac:dyDescent="0.25">
      <c r="A17293" s="515">
        <v>44420</v>
      </c>
      <c r="B17293" s="20" t="s">
        <v>14</v>
      </c>
      <c r="C17293" s="20" t="s">
        <v>936</v>
      </c>
      <c r="D17293" s="1">
        <v>1</v>
      </c>
    </row>
    <row r="17294" spans="1:4" x14ac:dyDescent="0.25">
      <c r="A17294" s="515">
        <v>44420</v>
      </c>
      <c r="B17294" s="20" t="s">
        <v>14</v>
      </c>
      <c r="C17294" s="20" t="s">
        <v>14</v>
      </c>
      <c r="D17294" s="480">
        <v>7</v>
      </c>
    </row>
    <row r="17295" spans="1:4" x14ac:dyDescent="0.25">
      <c r="A17295" s="515">
        <v>44420</v>
      </c>
      <c r="B17295" s="20" t="s">
        <v>14</v>
      </c>
      <c r="C17295" s="20" t="s">
        <v>1020</v>
      </c>
      <c r="D17295" s="1">
        <v>1</v>
      </c>
    </row>
    <row r="17296" spans="1:4" x14ac:dyDescent="0.25">
      <c r="A17296" s="515">
        <v>44420</v>
      </c>
      <c r="B17296" s="20" t="s">
        <v>14</v>
      </c>
      <c r="C17296" s="20" t="s">
        <v>16</v>
      </c>
      <c r="D17296" s="158">
        <v>4</v>
      </c>
    </row>
    <row r="17297" spans="1:4" x14ac:dyDescent="0.25">
      <c r="A17297" s="515">
        <v>44420</v>
      </c>
      <c r="B17297" s="20" t="s">
        <v>14</v>
      </c>
      <c r="C17297" s="20" t="s">
        <v>84</v>
      </c>
      <c r="D17297" s="485">
        <v>2</v>
      </c>
    </row>
    <row r="17298" spans="1:4" x14ac:dyDescent="0.25">
      <c r="A17298" s="515">
        <v>44420</v>
      </c>
      <c r="B17298" s="20" t="s">
        <v>20</v>
      </c>
      <c r="C17298" s="20" t="s">
        <v>20</v>
      </c>
      <c r="D17298" s="480">
        <v>17</v>
      </c>
    </row>
    <row r="17299" spans="1:4" x14ac:dyDescent="0.25">
      <c r="A17299" s="515">
        <v>44420</v>
      </c>
      <c r="B17299" s="20" t="s">
        <v>20</v>
      </c>
      <c r="C17299" s="20" t="s">
        <v>909</v>
      </c>
      <c r="D17299" s="1">
        <v>1</v>
      </c>
    </row>
    <row r="17300" spans="1:4" x14ac:dyDescent="0.25">
      <c r="A17300" s="515">
        <v>44420</v>
      </c>
      <c r="B17300" s="20" t="s">
        <v>20</v>
      </c>
      <c r="C17300" s="20" t="s">
        <v>709</v>
      </c>
      <c r="D17300" s="1">
        <v>5</v>
      </c>
    </row>
    <row r="17301" spans="1:4" x14ac:dyDescent="0.25">
      <c r="A17301" s="515">
        <v>44420</v>
      </c>
      <c r="B17301" s="20" t="s">
        <v>13</v>
      </c>
      <c r="C17301" s="20" t="s">
        <v>1158</v>
      </c>
      <c r="D17301" s="1">
        <v>1</v>
      </c>
    </row>
    <row r="17302" spans="1:4" x14ac:dyDescent="0.25">
      <c r="A17302" s="515">
        <v>44420</v>
      </c>
      <c r="B17302" s="20" t="s">
        <v>13</v>
      </c>
      <c r="C17302" s="20" t="s">
        <v>803</v>
      </c>
      <c r="D17302" s="1">
        <v>1</v>
      </c>
    </row>
    <row r="17303" spans="1:4" x14ac:dyDescent="0.25">
      <c r="A17303" s="515">
        <v>44420</v>
      </c>
      <c r="B17303" s="20" t="s">
        <v>13</v>
      </c>
      <c r="C17303" s="20" t="s">
        <v>13</v>
      </c>
      <c r="D17303" s="480">
        <v>3</v>
      </c>
    </row>
    <row r="17304" spans="1:4" x14ac:dyDescent="0.25">
      <c r="A17304" s="515">
        <v>44420</v>
      </c>
      <c r="B17304" s="20" t="s">
        <v>13</v>
      </c>
      <c r="C17304" s="20" t="s">
        <v>1165</v>
      </c>
      <c r="D17304" s="1">
        <v>2</v>
      </c>
    </row>
    <row r="17305" spans="1:4" x14ac:dyDescent="0.25">
      <c r="A17305" s="515">
        <v>44420</v>
      </c>
      <c r="B17305" s="20" t="s">
        <v>13</v>
      </c>
      <c r="C17305" s="20" t="s">
        <v>1167</v>
      </c>
      <c r="D17305" s="510">
        <v>1</v>
      </c>
    </row>
    <row r="17306" spans="1:4" x14ac:dyDescent="0.25">
      <c r="A17306" s="515">
        <v>44420</v>
      </c>
      <c r="B17306" s="20" t="s">
        <v>24</v>
      </c>
      <c r="C17306" s="20" t="s">
        <v>23</v>
      </c>
      <c r="D17306" s="510">
        <v>12</v>
      </c>
    </row>
    <row r="17307" spans="1:4" x14ac:dyDescent="0.25">
      <c r="A17307" s="515">
        <v>44420</v>
      </c>
      <c r="B17307" s="20" t="s">
        <v>24</v>
      </c>
      <c r="C17307" s="20" t="s">
        <v>24</v>
      </c>
      <c r="D17307" s="480">
        <v>7</v>
      </c>
    </row>
    <row r="17308" spans="1:4" x14ac:dyDescent="0.25">
      <c r="A17308" s="515">
        <v>44420</v>
      </c>
      <c r="B17308" s="20" t="s">
        <v>24</v>
      </c>
      <c r="C17308" s="20" t="s">
        <v>36</v>
      </c>
      <c r="D17308" s="1">
        <v>1</v>
      </c>
    </row>
    <row r="17309" spans="1:4" x14ac:dyDescent="0.25">
      <c r="A17309" s="515">
        <v>44420</v>
      </c>
      <c r="B17309" s="20" t="s">
        <v>47</v>
      </c>
      <c r="C17309" s="20" t="s">
        <v>47</v>
      </c>
      <c r="D17309" s="1">
        <v>2</v>
      </c>
    </row>
    <row r="17310" spans="1:4" x14ac:dyDescent="0.25">
      <c r="A17310" s="515">
        <v>44420</v>
      </c>
      <c r="B17310" s="20" t="s">
        <v>48</v>
      </c>
      <c r="C17310" s="20" t="s">
        <v>1380</v>
      </c>
      <c r="D17310" s="480">
        <v>13</v>
      </c>
    </row>
    <row r="17311" spans="1:4" x14ac:dyDescent="0.25">
      <c r="A17311" s="515">
        <v>44420</v>
      </c>
      <c r="B17311" s="20" t="s">
        <v>7</v>
      </c>
      <c r="C17311" s="20" t="s">
        <v>1191</v>
      </c>
      <c r="D17311" s="510">
        <v>5</v>
      </c>
    </row>
    <row r="17312" spans="1:4" x14ac:dyDescent="0.25">
      <c r="A17312" s="515">
        <v>44420</v>
      </c>
      <c r="B17312" s="20" t="s">
        <v>7</v>
      </c>
      <c r="C17312" s="20" t="s">
        <v>7</v>
      </c>
      <c r="D17312" s="480">
        <v>11</v>
      </c>
    </row>
    <row r="17313" spans="1:4" x14ac:dyDescent="0.25">
      <c r="A17313" s="515">
        <v>44420</v>
      </c>
      <c r="B17313" s="20" t="s">
        <v>9</v>
      </c>
      <c r="C17313" s="20" t="s">
        <v>9</v>
      </c>
      <c r="D17313" s="480">
        <v>41</v>
      </c>
    </row>
    <row r="17314" spans="1:4" x14ac:dyDescent="0.25">
      <c r="A17314" s="515">
        <v>44420</v>
      </c>
      <c r="B17314" s="20" t="s">
        <v>9</v>
      </c>
      <c r="C17314" s="20" t="s">
        <v>17</v>
      </c>
      <c r="D17314" s="1">
        <v>1</v>
      </c>
    </row>
    <row r="17315" spans="1:4" x14ac:dyDescent="0.25">
      <c r="A17315" s="515">
        <v>44420</v>
      </c>
      <c r="B17315" s="20" t="s">
        <v>9</v>
      </c>
      <c r="C17315" s="20" t="s">
        <v>1202</v>
      </c>
      <c r="D17315" s="1">
        <v>1</v>
      </c>
    </row>
    <row r="17316" spans="1:4" x14ac:dyDescent="0.25">
      <c r="A17316" s="515">
        <v>44420</v>
      </c>
      <c r="B17316" s="20" t="s">
        <v>15</v>
      </c>
      <c r="C17316" s="20" t="s">
        <v>1139</v>
      </c>
      <c r="D17316" s="480">
        <v>5</v>
      </c>
    </row>
    <row r="17317" spans="1:4" x14ac:dyDescent="0.25">
      <c r="A17317" s="515">
        <v>44420</v>
      </c>
      <c r="B17317" s="20" t="s">
        <v>15</v>
      </c>
      <c r="C17317" s="20" t="s">
        <v>283</v>
      </c>
      <c r="D17317" s="510">
        <v>3</v>
      </c>
    </row>
    <row r="17318" spans="1:4" x14ac:dyDescent="0.25">
      <c r="A17318" s="515">
        <v>44420</v>
      </c>
      <c r="B17318" s="20" t="s">
        <v>11</v>
      </c>
      <c r="C17318" s="20" t="s">
        <v>11</v>
      </c>
      <c r="D17318" s="480">
        <v>1</v>
      </c>
    </row>
    <row r="17319" spans="1:4" x14ac:dyDescent="0.25">
      <c r="A17319" s="515">
        <v>44420</v>
      </c>
      <c r="B17319" s="20" t="s">
        <v>11</v>
      </c>
      <c r="C17319" s="20" t="s">
        <v>133</v>
      </c>
      <c r="D17319" s="486">
        <v>2</v>
      </c>
    </row>
    <row r="17320" spans="1:4" x14ac:dyDescent="0.25">
      <c r="A17320" s="515">
        <v>44420</v>
      </c>
      <c r="B17320" s="20" t="s">
        <v>12</v>
      </c>
      <c r="C17320" s="20" t="s">
        <v>937</v>
      </c>
      <c r="D17320" s="1">
        <v>1</v>
      </c>
    </row>
    <row r="17321" spans="1:4" x14ac:dyDescent="0.25">
      <c r="A17321" s="515">
        <v>44420</v>
      </c>
      <c r="B17321" s="20" t="s">
        <v>12</v>
      </c>
      <c r="C17321" s="20" t="s">
        <v>1224</v>
      </c>
      <c r="D17321" s="1">
        <v>2</v>
      </c>
    </row>
    <row r="17322" spans="1:4" x14ac:dyDescent="0.25">
      <c r="A17322" s="515">
        <v>44420</v>
      </c>
      <c r="B17322" s="20" t="s">
        <v>12</v>
      </c>
      <c r="C17322" s="20" t="s">
        <v>12</v>
      </c>
      <c r="D17322" s="480">
        <v>7</v>
      </c>
    </row>
    <row r="17323" spans="1:4" x14ac:dyDescent="0.25">
      <c r="A17323" s="515">
        <v>44420</v>
      </c>
      <c r="B17323" s="20" t="s">
        <v>8</v>
      </c>
      <c r="C17323" s="20" t="s">
        <v>72</v>
      </c>
      <c r="D17323" s="1">
        <v>1</v>
      </c>
    </row>
    <row r="17324" spans="1:4" x14ac:dyDescent="0.25">
      <c r="A17324" s="515">
        <v>44420</v>
      </c>
      <c r="B17324" s="20" t="s">
        <v>8</v>
      </c>
      <c r="C17324" s="20" t="s">
        <v>1232</v>
      </c>
      <c r="D17324" s="486">
        <v>4</v>
      </c>
    </row>
    <row r="17325" spans="1:4" x14ac:dyDescent="0.25">
      <c r="A17325" s="515">
        <v>44420</v>
      </c>
      <c r="B17325" s="20" t="s">
        <v>8</v>
      </c>
      <c r="C17325" s="20" t="s">
        <v>58</v>
      </c>
      <c r="D17325" s="486">
        <v>11</v>
      </c>
    </row>
    <row r="17326" spans="1:4" x14ac:dyDescent="0.25">
      <c r="A17326" s="515">
        <v>44420</v>
      </c>
      <c r="B17326" s="20" t="s">
        <v>8</v>
      </c>
      <c r="C17326" s="20" t="s">
        <v>113</v>
      </c>
      <c r="D17326" s="1">
        <v>1</v>
      </c>
    </row>
    <row r="17327" spans="1:4" x14ac:dyDescent="0.25">
      <c r="A17327" s="515">
        <v>44420</v>
      </c>
      <c r="B17327" s="20" t="s">
        <v>8</v>
      </c>
      <c r="C17327" s="20" t="s">
        <v>1523</v>
      </c>
      <c r="D17327" s="1">
        <v>1</v>
      </c>
    </row>
    <row r="17328" spans="1:4" x14ac:dyDescent="0.25">
      <c r="A17328" s="515">
        <v>44420</v>
      </c>
      <c r="B17328" s="20" t="s">
        <v>8</v>
      </c>
      <c r="C17328" s="20" t="s">
        <v>203</v>
      </c>
      <c r="D17328" s="1">
        <v>1</v>
      </c>
    </row>
    <row r="17329" spans="1:4" x14ac:dyDescent="0.25">
      <c r="A17329" s="515">
        <v>44420</v>
      </c>
      <c r="B17329" s="20" t="s">
        <v>8</v>
      </c>
      <c r="C17329" s="20" t="s">
        <v>40</v>
      </c>
      <c r="D17329" s="486">
        <v>1</v>
      </c>
    </row>
    <row r="17330" spans="1:4" x14ac:dyDescent="0.25">
      <c r="A17330" s="515">
        <v>44420</v>
      </c>
      <c r="B17330" s="20" t="s">
        <v>8</v>
      </c>
      <c r="C17330" s="20" t="s">
        <v>8</v>
      </c>
      <c r="D17330" s="480">
        <v>86</v>
      </c>
    </row>
    <row r="17331" spans="1:4" x14ac:dyDescent="0.25">
      <c r="A17331" s="515">
        <v>44420</v>
      </c>
      <c r="B17331" s="20" t="s">
        <v>8</v>
      </c>
      <c r="C17331" s="20" t="s">
        <v>1014</v>
      </c>
      <c r="D17331" s="1">
        <v>1</v>
      </c>
    </row>
    <row r="17332" spans="1:4" x14ac:dyDescent="0.25">
      <c r="A17332" s="515">
        <v>44420</v>
      </c>
      <c r="B17332" s="20" t="s">
        <v>8</v>
      </c>
      <c r="C17332" s="20" t="s">
        <v>31</v>
      </c>
      <c r="D17332" s="1">
        <v>2</v>
      </c>
    </row>
    <row r="17333" spans="1:4" x14ac:dyDescent="0.25">
      <c r="A17333" s="515">
        <v>44420</v>
      </c>
      <c r="B17333" s="20" t="s">
        <v>8</v>
      </c>
      <c r="C17333" s="20" t="s">
        <v>110</v>
      </c>
      <c r="D17333" s="486">
        <v>3</v>
      </c>
    </row>
    <row r="17334" spans="1:4" x14ac:dyDescent="0.25">
      <c r="A17334" s="515">
        <v>44420</v>
      </c>
      <c r="B17334" s="20" t="s">
        <v>49</v>
      </c>
      <c r="C17334" s="20" t="s">
        <v>1246</v>
      </c>
      <c r="D17334" s="1">
        <v>2</v>
      </c>
    </row>
    <row r="17335" spans="1:4" x14ac:dyDescent="0.25">
      <c r="A17335" s="515">
        <v>44420</v>
      </c>
      <c r="B17335" s="20" t="s">
        <v>49</v>
      </c>
      <c r="C17335" s="20" t="s">
        <v>49</v>
      </c>
      <c r="D17335" s="158">
        <v>1</v>
      </c>
    </row>
    <row r="17336" spans="1:4" x14ac:dyDescent="0.25">
      <c r="A17336" s="515">
        <v>44420</v>
      </c>
      <c r="B17336" s="20" t="s">
        <v>50</v>
      </c>
      <c r="C17336" s="20" t="s">
        <v>1140</v>
      </c>
      <c r="D17336" s="486">
        <v>1</v>
      </c>
    </row>
    <row r="17337" spans="1:4" x14ac:dyDescent="0.25">
      <c r="A17337" s="515">
        <v>44420</v>
      </c>
      <c r="B17337" s="20" t="s">
        <v>50</v>
      </c>
      <c r="C17337" s="20" t="s">
        <v>365</v>
      </c>
      <c r="D17337" s="480">
        <v>2</v>
      </c>
    </row>
    <row r="17338" spans="1:4" x14ac:dyDescent="0.25">
      <c r="A17338" s="515">
        <v>44420</v>
      </c>
      <c r="B17338" s="20" t="s">
        <v>27</v>
      </c>
      <c r="C17338" s="20" t="s">
        <v>139</v>
      </c>
      <c r="D17338" s="486">
        <v>1</v>
      </c>
    </row>
    <row r="17339" spans="1:4" x14ac:dyDescent="0.25">
      <c r="A17339" s="515">
        <v>44420</v>
      </c>
      <c r="B17339" s="20" t="s">
        <v>27</v>
      </c>
      <c r="C17339" s="20" t="s">
        <v>43</v>
      </c>
      <c r="D17339" s="480">
        <v>24</v>
      </c>
    </row>
    <row r="17340" spans="1:4" x14ac:dyDescent="0.25">
      <c r="A17340" s="515">
        <v>44420</v>
      </c>
      <c r="B17340" s="20" t="s">
        <v>27</v>
      </c>
      <c r="C17340" s="20" t="s">
        <v>928</v>
      </c>
      <c r="D17340" s="1">
        <v>1</v>
      </c>
    </row>
    <row r="17341" spans="1:4" x14ac:dyDescent="0.25">
      <c r="A17341" s="515">
        <v>44420</v>
      </c>
      <c r="B17341" s="20" t="s">
        <v>51</v>
      </c>
      <c r="C17341" s="20" t="s">
        <v>51</v>
      </c>
      <c r="D17341" s="49">
        <v>15</v>
      </c>
    </row>
    <row r="17342" spans="1:4" x14ac:dyDescent="0.25">
      <c r="A17342" s="515">
        <v>44420</v>
      </c>
      <c r="B17342" s="20" t="s">
        <v>10</v>
      </c>
      <c r="C17342" s="20" t="s">
        <v>643</v>
      </c>
      <c r="D17342" s="1">
        <v>2</v>
      </c>
    </row>
    <row r="17343" spans="1:4" x14ac:dyDescent="0.25">
      <c r="A17343" s="515">
        <v>44420</v>
      </c>
      <c r="B17343" s="20" t="s">
        <v>10</v>
      </c>
      <c r="C17343" s="20" t="s">
        <v>340</v>
      </c>
      <c r="D17343" s="1">
        <v>1</v>
      </c>
    </row>
    <row r="17344" spans="1:4" x14ac:dyDescent="0.25">
      <c r="A17344" s="515">
        <v>44420</v>
      </c>
      <c r="B17344" s="20" t="s">
        <v>10</v>
      </c>
      <c r="C17344" s="20" t="s">
        <v>10</v>
      </c>
      <c r="D17344" s="480">
        <v>2</v>
      </c>
    </row>
    <row r="17345" spans="1:4" x14ac:dyDescent="0.25">
      <c r="A17345" s="515">
        <v>44421</v>
      </c>
      <c r="B17345" s="68" t="s">
        <v>14</v>
      </c>
      <c r="C17345" s="79" t="s">
        <v>16</v>
      </c>
      <c r="D17345" s="158">
        <v>6</v>
      </c>
    </row>
    <row r="17346" spans="1:4" x14ac:dyDescent="0.25">
      <c r="A17346" s="515">
        <v>44421</v>
      </c>
      <c r="B17346" s="68" t="s">
        <v>14</v>
      </c>
      <c r="C17346" s="79" t="s">
        <v>794</v>
      </c>
      <c r="D17346" s="1">
        <v>1</v>
      </c>
    </row>
    <row r="17347" spans="1:4" x14ac:dyDescent="0.25">
      <c r="A17347" s="515">
        <v>44421</v>
      </c>
      <c r="B17347" s="68" t="s">
        <v>20</v>
      </c>
      <c r="C17347" s="79" t="s">
        <v>1151</v>
      </c>
      <c r="D17347" s="1">
        <v>1</v>
      </c>
    </row>
    <row r="17348" spans="1:4" x14ac:dyDescent="0.25">
      <c r="A17348" s="515">
        <v>44421</v>
      </c>
      <c r="B17348" s="68" t="s">
        <v>20</v>
      </c>
      <c r="C17348" s="79" t="s">
        <v>20</v>
      </c>
      <c r="D17348" s="480">
        <v>8</v>
      </c>
    </row>
    <row r="17349" spans="1:4" x14ac:dyDescent="0.25">
      <c r="A17349" s="515">
        <v>44421</v>
      </c>
      <c r="B17349" s="68" t="s">
        <v>20</v>
      </c>
      <c r="C17349" s="79" t="s">
        <v>363</v>
      </c>
      <c r="D17349" s="1">
        <v>1</v>
      </c>
    </row>
    <row r="17350" spans="1:4" x14ac:dyDescent="0.25">
      <c r="A17350" s="515">
        <v>44421</v>
      </c>
      <c r="B17350" s="68" t="s">
        <v>20</v>
      </c>
      <c r="C17350" s="68" t="s">
        <v>861</v>
      </c>
      <c r="D17350" s="1">
        <v>1</v>
      </c>
    </row>
    <row r="17351" spans="1:4" x14ac:dyDescent="0.25">
      <c r="A17351" s="515">
        <v>44421</v>
      </c>
      <c r="B17351" s="68" t="s">
        <v>13</v>
      </c>
      <c r="C17351" s="79" t="s">
        <v>1161</v>
      </c>
      <c r="D17351" s="1">
        <v>1</v>
      </c>
    </row>
    <row r="17352" spans="1:4" x14ac:dyDescent="0.25">
      <c r="A17352" s="515">
        <v>44421</v>
      </c>
      <c r="B17352" s="68" t="s">
        <v>13</v>
      </c>
      <c r="C17352" s="79" t="s">
        <v>13</v>
      </c>
      <c r="D17352" s="480">
        <v>14</v>
      </c>
    </row>
    <row r="17353" spans="1:4" x14ac:dyDescent="0.25">
      <c r="A17353" s="515">
        <v>44421</v>
      </c>
      <c r="B17353" s="68" t="s">
        <v>13</v>
      </c>
      <c r="C17353" s="79" t="s">
        <v>1165</v>
      </c>
      <c r="D17353" s="1">
        <v>1</v>
      </c>
    </row>
    <row r="17354" spans="1:4" x14ac:dyDescent="0.25">
      <c r="A17354" s="515">
        <v>44421</v>
      </c>
      <c r="B17354" s="68" t="s">
        <v>13</v>
      </c>
      <c r="C17354" s="68" t="s">
        <v>633</v>
      </c>
      <c r="D17354" s="1">
        <v>1</v>
      </c>
    </row>
    <row r="17355" spans="1:4" x14ac:dyDescent="0.25">
      <c r="A17355" s="515">
        <v>44421</v>
      </c>
      <c r="B17355" s="68" t="s">
        <v>13</v>
      </c>
      <c r="C17355" s="79" t="s">
        <v>1167</v>
      </c>
      <c r="D17355" s="510">
        <v>6</v>
      </c>
    </row>
    <row r="17356" spans="1:4" x14ac:dyDescent="0.25">
      <c r="A17356" s="515">
        <v>44421</v>
      </c>
      <c r="B17356" s="68" t="s">
        <v>24</v>
      </c>
      <c r="C17356" s="79" t="s">
        <v>23</v>
      </c>
      <c r="D17356" s="510">
        <v>26</v>
      </c>
    </row>
    <row r="17357" spans="1:4" x14ac:dyDescent="0.25">
      <c r="A17357" s="515">
        <v>44421</v>
      </c>
      <c r="B17357" s="69" t="s">
        <v>24</v>
      </c>
      <c r="C17357" s="69" t="s">
        <v>2972</v>
      </c>
      <c r="D17357" s="1">
        <v>1</v>
      </c>
    </row>
    <row r="17358" spans="1:4" x14ac:dyDescent="0.25">
      <c r="A17358" s="515">
        <v>44421</v>
      </c>
      <c r="B17358" s="68" t="s">
        <v>24</v>
      </c>
      <c r="C17358" s="79" t="s">
        <v>24</v>
      </c>
      <c r="D17358" s="480">
        <v>1</v>
      </c>
    </row>
    <row r="17359" spans="1:4" x14ac:dyDescent="0.25">
      <c r="A17359" s="515">
        <v>44421</v>
      </c>
      <c r="B17359" s="68" t="s">
        <v>47</v>
      </c>
      <c r="C17359" s="79" t="s">
        <v>47</v>
      </c>
      <c r="D17359" s="1">
        <v>7</v>
      </c>
    </row>
    <row r="17360" spans="1:4" x14ac:dyDescent="0.25">
      <c r="A17360" s="515">
        <v>44421</v>
      </c>
      <c r="B17360" s="68" t="s">
        <v>48</v>
      </c>
      <c r="C17360" s="79" t="s">
        <v>1380</v>
      </c>
      <c r="D17360" s="480">
        <v>10</v>
      </c>
    </row>
    <row r="17361" spans="1:4" x14ac:dyDescent="0.25">
      <c r="A17361" s="515">
        <v>44421</v>
      </c>
      <c r="B17361" s="68" t="s">
        <v>7</v>
      </c>
      <c r="C17361" s="79" t="s">
        <v>1191</v>
      </c>
      <c r="D17361" s="510">
        <v>4</v>
      </c>
    </row>
    <row r="17362" spans="1:4" x14ac:dyDescent="0.25">
      <c r="A17362" s="515">
        <v>44421</v>
      </c>
      <c r="B17362" s="68" t="s">
        <v>7</v>
      </c>
      <c r="C17362" s="79" t="s">
        <v>7</v>
      </c>
      <c r="D17362" s="480">
        <v>10</v>
      </c>
    </row>
    <row r="17363" spans="1:4" x14ac:dyDescent="0.25">
      <c r="A17363" s="515">
        <v>44421</v>
      </c>
      <c r="B17363" s="68" t="s">
        <v>9</v>
      </c>
      <c r="C17363" s="79" t="s">
        <v>9</v>
      </c>
      <c r="D17363" s="480">
        <v>25</v>
      </c>
    </row>
    <row r="17364" spans="1:4" x14ac:dyDescent="0.25">
      <c r="A17364" s="515">
        <v>44421</v>
      </c>
      <c r="B17364" s="68" t="s">
        <v>9</v>
      </c>
      <c r="C17364" s="79" t="s">
        <v>17</v>
      </c>
      <c r="D17364" s="1">
        <v>1</v>
      </c>
    </row>
    <row r="17365" spans="1:4" x14ac:dyDescent="0.25">
      <c r="A17365" s="515">
        <v>44421</v>
      </c>
      <c r="B17365" s="68" t="s">
        <v>9</v>
      </c>
      <c r="C17365" s="79" t="s">
        <v>1202</v>
      </c>
      <c r="D17365" s="1">
        <v>1</v>
      </c>
    </row>
    <row r="17366" spans="1:4" x14ac:dyDescent="0.25">
      <c r="A17366" s="515">
        <v>44421</v>
      </c>
      <c r="B17366" s="68" t="s">
        <v>15</v>
      </c>
      <c r="C17366" s="79" t="s">
        <v>107</v>
      </c>
      <c r="D17366" s="1">
        <v>1</v>
      </c>
    </row>
    <row r="17367" spans="1:4" x14ac:dyDescent="0.25">
      <c r="A17367" s="515">
        <v>44421</v>
      </c>
      <c r="B17367" s="68" t="s">
        <v>15</v>
      </c>
      <c r="C17367" s="79" t="s">
        <v>1139</v>
      </c>
      <c r="D17367" s="480">
        <v>2</v>
      </c>
    </row>
    <row r="17368" spans="1:4" x14ac:dyDescent="0.25">
      <c r="A17368" s="515">
        <v>44421</v>
      </c>
      <c r="B17368" s="68" t="s">
        <v>15</v>
      </c>
      <c r="C17368" s="79" t="s">
        <v>283</v>
      </c>
      <c r="D17368" s="510">
        <v>2</v>
      </c>
    </row>
    <row r="17369" spans="1:4" x14ac:dyDescent="0.25">
      <c r="A17369" s="515">
        <v>44421</v>
      </c>
      <c r="B17369" s="68" t="s">
        <v>11</v>
      </c>
      <c r="C17369" s="79" t="s">
        <v>11</v>
      </c>
      <c r="D17369" s="480">
        <v>1</v>
      </c>
    </row>
    <row r="17370" spans="1:4" x14ac:dyDescent="0.25">
      <c r="A17370" s="515">
        <v>44421</v>
      </c>
      <c r="B17370" s="68" t="s">
        <v>11</v>
      </c>
      <c r="C17370" s="79" t="s">
        <v>840</v>
      </c>
      <c r="D17370" s="1">
        <v>3</v>
      </c>
    </row>
    <row r="17371" spans="1:4" x14ac:dyDescent="0.25">
      <c r="A17371" s="515">
        <v>44421</v>
      </c>
      <c r="B17371" s="68" t="s">
        <v>11</v>
      </c>
      <c r="C17371" s="79" t="s">
        <v>133</v>
      </c>
      <c r="D17371" s="486">
        <v>1</v>
      </c>
    </row>
    <row r="17372" spans="1:4" x14ac:dyDescent="0.25">
      <c r="A17372" s="515">
        <v>44421</v>
      </c>
      <c r="B17372" s="68" t="s">
        <v>12</v>
      </c>
      <c r="C17372" s="79" t="s">
        <v>12</v>
      </c>
      <c r="D17372" s="480">
        <v>1</v>
      </c>
    </row>
    <row r="17373" spans="1:4" x14ac:dyDescent="0.25">
      <c r="A17373" s="515">
        <v>44421</v>
      </c>
      <c r="B17373" s="68" t="s">
        <v>8</v>
      </c>
      <c r="C17373" s="79" t="s">
        <v>72</v>
      </c>
      <c r="D17373" s="1">
        <v>2</v>
      </c>
    </row>
    <row r="17374" spans="1:4" x14ac:dyDescent="0.25">
      <c r="A17374" s="515">
        <v>44421</v>
      </c>
      <c r="B17374" s="68" t="s">
        <v>8</v>
      </c>
      <c r="C17374" s="79" t="s">
        <v>1232</v>
      </c>
      <c r="D17374" s="486">
        <v>8</v>
      </c>
    </row>
    <row r="17375" spans="1:4" x14ac:dyDescent="0.25">
      <c r="A17375" s="515">
        <v>44421</v>
      </c>
      <c r="B17375" s="68" t="s">
        <v>8</v>
      </c>
      <c r="C17375" s="79" t="s">
        <v>58</v>
      </c>
      <c r="D17375" s="486">
        <v>5</v>
      </c>
    </row>
    <row r="17376" spans="1:4" x14ac:dyDescent="0.25">
      <c r="A17376" s="515">
        <v>44421</v>
      </c>
      <c r="B17376" s="68" t="s">
        <v>8</v>
      </c>
      <c r="C17376" s="79" t="s">
        <v>140</v>
      </c>
      <c r="D17376" s="1">
        <v>1</v>
      </c>
    </row>
    <row r="17377" spans="1:4" x14ac:dyDescent="0.25">
      <c r="A17377" s="515">
        <v>44421</v>
      </c>
      <c r="B17377" s="62" t="s">
        <v>8</v>
      </c>
      <c r="C17377" s="62" t="s">
        <v>907</v>
      </c>
      <c r="D17377" s="1">
        <v>2</v>
      </c>
    </row>
    <row r="17378" spans="1:4" x14ac:dyDescent="0.25">
      <c r="A17378" s="515">
        <v>44421</v>
      </c>
      <c r="B17378" s="68" t="s">
        <v>8</v>
      </c>
      <c r="C17378" s="79" t="s">
        <v>203</v>
      </c>
      <c r="D17378" s="1">
        <v>1</v>
      </c>
    </row>
    <row r="17379" spans="1:4" x14ac:dyDescent="0.25">
      <c r="A17379" s="515">
        <v>44421</v>
      </c>
      <c r="B17379" s="68" t="s">
        <v>8</v>
      </c>
      <c r="C17379" s="79" t="s">
        <v>8</v>
      </c>
      <c r="D17379" s="480">
        <v>87</v>
      </c>
    </row>
    <row r="17380" spans="1:4" x14ac:dyDescent="0.25">
      <c r="A17380" s="515">
        <v>44421</v>
      </c>
      <c r="B17380" s="68" t="s">
        <v>8</v>
      </c>
      <c r="C17380" s="68" t="s">
        <v>1014</v>
      </c>
      <c r="D17380" s="1">
        <v>1</v>
      </c>
    </row>
    <row r="17381" spans="1:4" x14ac:dyDescent="0.25">
      <c r="A17381" s="515">
        <v>44421</v>
      </c>
      <c r="B17381" s="68" t="s">
        <v>8</v>
      </c>
      <c r="C17381" s="79" t="s">
        <v>31</v>
      </c>
      <c r="D17381" s="1">
        <v>2</v>
      </c>
    </row>
    <row r="17382" spans="1:4" x14ac:dyDescent="0.25">
      <c r="A17382" s="515">
        <v>44421</v>
      </c>
      <c r="B17382" s="68" t="s">
        <v>8</v>
      </c>
      <c r="C17382" s="79" t="s">
        <v>79</v>
      </c>
      <c r="D17382" s="1">
        <v>1</v>
      </c>
    </row>
    <row r="17383" spans="1:4" x14ac:dyDescent="0.25">
      <c r="A17383" s="515">
        <v>44421</v>
      </c>
      <c r="B17383" s="68" t="s">
        <v>49</v>
      </c>
      <c r="C17383" s="79" t="s">
        <v>49</v>
      </c>
      <c r="D17383" s="158">
        <v>1</v>
      </c>
    </row>
    <row r="17384" spans="1:4" x14ac:dyDescent="0.25">
      <c r="A17384" s="515">
        <v>44421</v>
      </c>
      <c r="B17384" s="68" t="s">
        <v>50</v>
      </c>
      <c r="C17384" s="79" t="s">
        <v>1140</v>
      </c>
      <c r="D17384" s="486">
        <v>2</v>
      </c>
    </row>
    <row r="17385" spans="1:4" x14ac:dyDescent="0.25">
      <c r="A17385" s="515">
        <v>44421</v>
      </c>
      <c r="B17385" s="68" t="s">
        <v>50</v>
      </c>
      <c r="C17385" s="79" t="s">
        <v>365</v>
      </c>
      <c r="D17385" s="480">
        <v>2</v>
      </c>
    </row>
    <row r="17386" spans="1:4" x14ac:dyDescent="0.25">
      <c r="A17386" s="515">
        <v>44421</v>
      </c>
      <c r="B17386" s="68" t="s">
        <v>27</v>
      </c>
      <c r="C17386" s="79" t="s">
        <v>139</v>
      </c>
      <c r="D17386" s="486">
        <v>1</v>
      </c>
    </row>
    <row r="17387" spans="1:4" x14ac:dyDescent="0.25">
      <c r="A17387" s="515">
        <v>44421</v>
      </c>
      <c r="B17387" s="68" t="s">
        <v>27</v>
      </c>
      <c r="C17387" s="79" t="s">
        <v>43</v>
      </c>
      <c r="D17387" s="480">
        <v>20</v>
      </c>
    </row>
    <row r="17388" spans="1:4" x14ac:dyDescent="0.25">
      <c r="A17388" s="515">
        <v>44421</v>
      </c>
      <c r="B17388" s="68" t="s">
        <v>27</v>
      </c>
      <c r="C17388" s="68" t="s">
        <v>1257</v>
      </c>
      <c r="D17388" s="1">
        <v>1</v>
      </c>
    </row>
    <row r="17389" spans="1:4" x14ac:dyDescent="0.25">
      <c r="A17389" s="515">
        <v>44421</v>
      </c>
      <c r="B17389" s="68" t="s">
        <v>51</v>
      </c>
      <c r="C17389" s="79" t="s">
        <v>51</v>
      </c>
      <c r="D17389" s="49">
        <v>11</v>
      </c>
    </row>
    <row r="17390" spans="1:4" x14ac:dyDescent="0.25">
      <c r="A17390" s="515">
        <v>44421</v>
      </c>
      <c r="B17390" s="68" t="s">
        <v>10</v>
      </c>
      <c r="C17390" s="68" t="s">
        <v>340</v>
      </c>
      <c r="D17390" s="1">
        <v>1</v>
      </c>
    </row>
    <row r="17391" spans="1:4" x14ac:dyDescent="0.25">
      <c r="A17391" s="515">
        <v>44421</v>
      </c>
      <c r="B17391" s="68" t="s">
        <v>10</v>
      </c>
      <c r="C17391" s="79" t="s">
        <v>10</v>
      </c>
      <c r="D17391" s="480">
        <v>11</v>
      </c>
    </row>
    <row r="17392" spans="1:4" x14ac:dyDescent="0.25">
      <c r="A17392" s="515">
        <v>44422</v>
      </c>
      <c r="B17392" s="68" t="s">
        <v>14</v>
      </c>
      <c r="C17392" s="79" t="s">
        <v>14</v>
      </c>
      <c r="D17392" s="158">
        <v>8</v>
      </c>
    </row>
    <row r="17393" spans="1:4" x14ac:dyDescent="0.25">
      <c r="A17393" s="515">
        <v>44422</v>
      </c>
      <c r="B17393" s="68" t="s">
        <v>14</v>
      </c>
      <c r="C17393" s="79" t="s">
        <v>794</v>
      </c>
      <c r="D17393" s="1">
        <v>2</v>
      </c>
    </row>
    <row r="17394" spans="1:4" x14ac:dyDescent="0.25">
      <c r="A17394" s="515">
        <v>44422</v>
      </c>
      <c r="B17394" s="68" t="s">
        <v>14</v>
      </c>
      <c r="C17394" s="79" t="s">
        <v>84</v>
      </c>
      <c r="D17394" s="485">
        <v>1</v>
      </c>
    </row>
    <row r="17395" spans="1:4" x14ac:dyDescent="0.25">
      <c r="A17395" s="515">
        <v>44422</v>
      </c>
      <c r="B17395" s="68" t="s">
        <v>20</v>
      </c>
      <c r="C17395" s="79" t="s">
        <v>20</v>
      </c>
      <c r="D17395" s="480">
        <v>5</v>
      </c>
    </row>
    <row r="17396" spans="1:4" x14ac:dyDescent="0.25">
      <c r="A17396" s="515">
        <v>44422</v>
      </c>
      <c r="B17396" s="68" t="s">
        <v>13</v>
      </c>
      <c r="C17396" s="79" t="s">
        <v>1161</v>
      </c>
      <c r="D17396" s="1">
        <v>1</v>
      </c>
    </row>
    <row r="17397" spans="1:4" x14ac:dyDescent="0.25">
      <c r="A17397" s="515">
        <v>44422</v>
      </c>
      <c r="B17397" s="68" t="s">
        <v>13</v>
      </c>
      <c r="C17397" s="79" t="s">
        <v>1167</v>
      </c>
      <c r="D17397" s="510">
        <v>9</v>
      </c>
    </row>
    <row r="17398" spans="1:4" x14ac:dyDescent="0.25">
      <c r="A17398" s="515">
        <v>44422</v>
      </c>
      <c r="B17398" s="68" t="s">
        <v>24</v>
      </c>
      <c r="C17398" s="79" t="s">
        <v>23</v>
      </c>
      <c r="D17398" s="510">
        <v>10</v>
      </c>
    </row>
    <row r="17399" spans="1:4" x14ac:dyDescent="0.25">
      <c r="A17399" s="515">
        <v>44422</v>
      </c>
      <c r="B17399" s="68" t="s">
        <v>24</v>
      </c>
      <c r="C17399" s="79" t="s">
        <v>24</v>
      </c>
      <c r="D17399" s="480">
        <v>8</v>
      </c>
    </row>
    <row r="17400" spans="1:4" x14ac:dyDescent="0.25">
      <c r="A17400" s="515">
        <v>44422</v>
      </c>
      <c r="B17400" s="68" t="s">
        <v>24</v>
      </c>
      <c r="C17400" s="68" t="s">
        <v>924</v>
      </c>
      <c r="D17400" s="1">
        <v>1</v>
      </c>
    </row>
    <row r="17401" spans="1:4" x14ac:dyDescent="0.25">
      <c r="A17401" s="515">
        <v>44422</v>
      </c>
      <c r="B17401" s="68" t="s">
        <v>47</v>
      </c>
      <c r="C17401" s="68" t="s">
        <v>1042</v>
      </c>
      <c r="D17401" s="1">
        <v>1</v>
      </c>
    </row>
    <row r="17402" spans="1:4" x14ac:dyDescent="0.25">
      <c r="A17402" s="515">
        <v>44422</v>
      </c>
      <c r="B17402" s="68" t="s">
        <v>7</v>
      </c>
      <c r="C17402" s="79" t="s">
        <v>1191</v>
      </c>
      <c r="D17402" s="510">
        <v>7</v>
      </c>
    </row>
    <row r="17403" spans="1:4" x14ac:dyDescent="0.25">
      <c r="A17403" s="515">
        <v>44422</v>
      </c>
      <c r="B17403" s="68" t="s">
        <v>7</v>
      </c>
      <c r="C17403" s="79" t="s">
        <v>7</v>
      </c>
      <c r="D17403" s="480">
        <v>6</v>
      </c>
    </row>
    <row r="17404" spans="1:4" x14ac:dyDescent="0.25">
      <c r="A17404" s="515">
        <v>44422</v>
      </c>
      <c r="B17404" s="68" t="s">
        <v>9</v>
      </c>
      <c r="C17404" s="79" t="s">
        <v>9</v>
      </c>
      <c r="D17404" s="480">
        <v>20</v>
      </c>
    </row>
    <row r="17405" spans="1:4" x14ac:dyDescent="0.25">
      <c r="A17405" s="515">
        <v>44422</v>
      </c>
      <c r="B17405" s="68" t="s">
        <v>9</v>
      </c>
      <c r="C17405" s="79" t="s">
        <v>17</v>
      </c>
      <c r="D17405" s="1">
        <v>1</v>
      </c>
    </row>
    <row r="17406" spans="1:4" x14ac:dyDescent="0.25">
      <c r="A17406" s="515">
        <v>44422</v>
      </c>
      <c r="B17406" s="68" t="s">
        <v>9</v>
      </c>
      <c r="C17406" s="79" t="s">
        <v>1202</v>
      </c>
      <c r="D17406" s="1">
        <v>1</v>
      </c>
    </row>
    <row r="17407" spans="1:4" x14ac:dyDescent="0.25">
      <c r="A17407" s="515">
        <v>44422</v>
      </c>
      <c r="B17407" s="68" t="s">
        <v>9</v>
      </c>
      <c r="C17407" s="79" t="s">
        <v>143</v>
      </c>
      <c r="D17407" s="1">
        <v>1</v>
      </c>
    </row>
    <row r="17408" spans="1:4" x14ac:dyDescent="0.25">
      <c r="A17408" s="515">
        <v>44422</v>
      </c>
      <c r="B17408" s="68" t="s">
        <v>15</v>
      </c>
      <c r="C17408" s="79" t="s">
        <v>107</v>
      </c>
      <c r="D17408" s="1">
        <v>1</v>
      </c>
    </row>
    <row r="17409" spans="1:4" x14ac:dyDescent="0.25">
      <c r="A17409" s="515">
        <v>44422</v>
      </c>
      <c r="B17409" s="68" t="s">
        <v>15</v>
      </c>
      <c r="C17409" s="79" t="s">
        <v>1139</v>
      </c>
      <c r="D17409" s="480">
        <v>2</v>
      </c>
    </row>
    <row r="17410" spans="1:4" x14ac:dyDescent="0.25">
      <c r="A17410" s="515">
        <v>44422</v>
      </c>
      <c r="B17410" s="68" t="s">
        <v>15</v>
      </c>
      <c r="C17410" s="79" t="s">
        <v>283</v>
      </c>
      <c r="D17410" s="510">
        <v>1</v>
      </c>
    </row>
    <row r="17411" spans="1:4" x14ac:dyDescent="0.25">
      <c r="A17411" s="515">
        <v>44422</v>
      </c>
      <c r="B17411" s="68" t="s">
        <v>11</v>
      </c>
      <c r="C17411" s="79" t="s">
        <v>840</v>
      </c>
      <c r="D17411" s="1">
        <v>1</v>
      </c>
    </row>
    <row r="17412" spans="1:4" x14ac:dyDescent="0.25">
      <c r="A17412" s="515">
        <v>44422</v>
      </c>
      <c r="B17412" s="68" t="s">
        <v>11</v>
      </c>
      <c r="C17412" s="79" t="s">
        <v>133</v>
      </c>
      <c r="D17412" s="486">
        <v>1</v>
      </c>
    </row>
    <row r="17413" spans="1:4" x14ac:dyDescent="0.25">
      <c r="A17413" s="515">
        <v>44422</v>
      </c>
      <c r="B17413" s="68" t="s">
        <v>12</v>
      </c>
      <c r="C17413" s="79" t="s">
        <v>1223</v>
      </c>
      <c r="D17413" s="1">
        <v>1</v>
      </c>
    </row>
    <row r="17414" spans="1:4" x14ac:dyDescent="0.25">
      <c r="A17414" s="515">
        <v>44422</v>
      </c>
      <c r="B17414" s="68" t="s">
        <v>12</v>
      </c>
      <c r="C17414" s="79" t="s">
        <v>1224</v>
      </c>
      <c r="D17414" s="1">
        <v>1</v>
      </c>
    </row>
    <row r="17415" spans="1:4" x14ac:dyDescent="0.25">
      <c r="A17415" s="515">
        <v>44422</v>
      </c>
      <c r="B17415" s="68" t="s">
        <v>12</v>
      </c>
      <c r="C17415" s="79" t="s">
        <v>12</v>
      </c>
      <c r="D17415" s="480">
        <v>3</v>
      </c>
    </row>
    <row r="17416" spans="1:4" x14ac:dyDescent="0.25">
      <c r="A17416" s="515">
        <v>44422</v>
      </c>
      <c r="B17416" s="68" t="s">
        <v>12</v>
      </c>
      <c r="C17416" s="68" t="s">
        <v>688</v>
      </c>
      <c r="D17416" s="1">
        <v>1</v>
      </c>
    </row>
    <row r="17417" spans="1:4" x14ac:dyDescent="0.25">
      <c r="A17417" s="515">
        <v>44422</v>
      </c>
      <c r="B17417" s="68" t="s">
        <v>8</v>
      </c>
      <c r="C17417" s="79" t="s">
        <v>72</v>
      </c>
      <c r="D17417" s="1">
        <v>2</v>
      </c>
    </row>
    <row r="17418" spans="1:4" x14ac:dyDescent="0.25">
      <c r="A17418" s="515">
        <v>44422</v>
      </c>
      <c r="B17418" s="68" t="s">
        <v>8</v>
      </c>
      <c r="C17418" s="79" t="s">
        <v>1232</v>
      </c>
      <c r="D17418" s="486">
        <v>5</v>
      </c>
    </row>
    <row r="17419" spans="1:4" x14ac:dyDescent="0.25">
      <c r="A17419" s="515">
        <v>44422</v>
      </c>
      <c r="B17419" s="68" t="s">
        <v>8</v>
      </c>
      <c r="C17419" s="79" t="s">
        <v>58</v>
      </c>
      <c r="D17419" s="486">
        <v>6</v>
      </c>
    </row>
    <row r="17420" spans="1:4" x14ac:dyDescent="0.25">
      <c r="A17420" s="515">
        <v>44422</v>
      </c>
      <c r="B17420" s="68" t="s">
        <v>8</v>
      </c>
      <c r="C17420" s="68" t="s">
        <v>113</v>
      </c>
      <c r="D17420" s="1">
        <v>1</v>
      </c>
    </row>
    <row r="17421" spans="1:4" x14ac:dyDescent="0.25">
      <c r="A17421" s="515">
        <v>44422</v>
      </c>
      <c r="B17421" s="68" t="s">
        <v>8</v>
      </c>
      <c r="C17421" s="79" t="s">
        <v>140</v>
      </c>
      <c r="D17421" s="1">
        <v>2</v>
      </c>
    </row>
    <row r="17422" spans="1:4" x14ac:dyDescent="0.25">
      <c r="A17422" s="515">
        <v>44422</v>
      </c>
      <c r="B17422" s="68" t="s">
        <v>8</v>
      </c>
      <c r="C17422" s="79" t="s">
        <v>132</v>
      </c>
      <c r="D17422" s="1">
        <v>2</v>
      </c>
    </row>
    <row r="17423" spans="1:4" x14ac:dyDescent="0.25">
      <c r="A17423" s="515">
        <v>44422</v>
      </c>
      <c r="B17423" s="62" t="s">
        <v>8</v>
      </c>
      <c r="C17423" s="62" t="s">
        <v>907</v>
      </c>
      <c r="D17423" s="1">
        <v>2</v>
      </c>
    </row>
    <row r="17424" spans="1:4" x14ac:dyDescent="0.25">
      <c r="A17424" s="515">
        <v>44422</v>
      </c>
      <c r="B17424" s="68" t="s">
        <v>8</v>
      </c>
      <c r="C17424" s="79" t="s">
        <v>203</v>
      </c>
      <c r="D17424" s="1">
        <v>3</v>
      </c>
    </row>
    <row r="17425" spans="1:4" x14ac:dyDescent="0.25">
      <c r="A17425" s="515">
        <v>44422</v>
      </c>
      <c r="B17425" s="68" t="s">
        <v>8</v>
      </c>
      <c r="C17425" s="79" t="s">
        <v>40</v>
      </c>
      <c r="D17425" s="486">
        <v>2</v>
      </c>
    </row>
    <row r="17426" spans="1:4" x14ac:dyDescent="0.25">
      <c r="A17426" s="515">
        <v>44422</v>
      </c>
      <c r="B17426" s="68" t="s">
        <v>8</v>
      </c>
      <c r="C17426" s="79" t="s">
        <v>8</v>
      </c>
      <c r="D17426" s="480">
        <v>79</v>
      </c>
    </row>
    <row r="17427" spans="1:4" x14ac:dyDescent="0.25">
      <c r="A17427" s="515">
        <v>44422</v>
      </c>
      <c r="B17427" s="68" t="s">
        <v>8</v>
      </c>
      <c r="C17427" s="79" t="s">
        <v>31</v>
      </c>
      <c r="D17427" s="1">
        <v>5</v>
      </c>
    </row>
    <row r="17428" spans="1:4" x14ac:dyDescent="0.25">
      <c r="A17428" s="515">
        <v>44422</v>
      </c>
      <c r="B17428" s="68" t="s">
        <v>8</v>
      </c>
      <c r="C17428" s="79" t="s">
        <v>79</v>
      </c>
      <c r="D17428" s="1">
        <v>1</v>
      </c>
    </row>
    <row r="17429" spans="1:4" x14ac:dyDescent="0.25">
      <c r="A17429" s="515">
        <v>44422</v>
      </c>
      <c r="B17429" s="68" t="s">
        <v>8</v>
      </c>
      <c r="C17429" s="68" t="s">
        <v>592</v>
      </c>
      <c r="D17429" s="1">
        <v>2</v>
      </c>
    </row>
    <row r="17430" spans="1:4" x14ac:dyDescent="0.25">
      <c r="A17430" s="515">
        <v>44422</v>
      </c>
      <c r="B17430" s="68" t="s">
        <v>8</v>
      </c>
      <c r="C17430" s="79" t="s">
        <v>110</v>
      </c>
      <c r="D17430" s="486">
        <v>2</v>
      </c>
    </row>
    <row r="17431" spans="1:4" x14ac:dyDescent="0.25">
      <c r="A17431" s="515">
        <v>44422</v>
      </c>
      <c r="B17431" s="68" t="s">
        <v>49</v>
      </c>
      <c r="C17431" s="79" t="s">
        <v>49</v>
      </c>
      <c r="D17431" s="158">
        <v>0</v>
      </c>
    </row>
    <row r="17432" spans="1:4" x14ac:dyDescent="0.25">
      <c r="A17432" s="515">
        <v>44422</v>
      </c>
      <c r="B17432" s="68" t="s">
        <v>50</v>
      </c>
      <c r="C17432" s="79" t="s">
        <v>1250</v>
      </c>
      <c r="D17432" s="1">
        <v>1</v>
      </c>
    </row>
    <row r="17433" spans="1:4" x14ac:dyDescent="0.25">
      <c r="A17433" s="515">
        <v>44422</v>
      </c>
      <c r="B17433" s="68" t="s">
        <v>50</v>
      </c>
      <c r="C17433" s="79" t="s">
        <v>1140</v>
      </c>
      <c r="D17433" s="486">
        <v>5</v>
      </c>
    </row>
    <row r="17434" spans="1:4" x14ac:dyDescent="0.25">
      <c r="A17434" s="515">
        <v>44422</v>
      </c>
      <c r="B17434" s="68" t="s">
        <v>50</v>
      </c>
      <c r="C17434" s="79" t="s">
        <v>365</v>
      </c>
      <c r="D17434" s="480">
        <v>8</v>
      </c>
    </row>
    <row r="17435" spans="1:4" x14ac:dyDescent="0.25">
      <c r="A17435" s="515">
        <v>44422</v>
      </c>
      <c r="B17435" s="68" t="s">
        <v>27</v>
      </c>
      <c r="C17435" s="79" t="s">
        <v>139</v>
      </c>
      <c r="D17435" s="486">
        <v>7</v>
      </c>
    </row>
    <row r="17436" spans="1:4" x14ac:dyDescent="0.25">
      <c r="A17436" s="515">
        <v>44422</v>
      </c>
      <c r="B17436" s="68" t="s">
        <v>27</v>
      </c>
      <c r="C17436" s="79" t="s">
        <v>43</v>
      </c>
      <c r="D17436" s="480">
        <v>16</v>
      </c>
    </row>
    <row r="17437" spans="1:4" x14ac:dyDescent="0.25">
      <c r="A17437" s="515">
        <v>44422</v>
      </c>
      <c r="B17437" s="68" t="s">
        <v>27</v>
      </c>
      <c r="C17437" s="68" t="s">
        <v>921</v>
      </c>
      <c r="D17437" s="1">
        <v>1</v>
      </c>
    </row>
    <row r="17438" spans="1:4" x14ac:dyDescent="0.25">
      <c r="A17438" s="515">
        <v>44422</v>
      </c>
      <c r="B17438" s="68" t="s">
        <v>51</v>
      </c>
      <c r="C17438" s="79" t="s">
        <v>51</v>
      </c>
      <c r="D17438" s="49">
        <v>13</v>
      </c>
    </row>
    <row r="17439" spans="1:4" x14ac:dyDescent="0.25">
      <c r="A17439" s="515">
        <v>44422</v>
      </c>
      <c r="B17439" s="68" t="s">
        <v>10</v>
      </c>
      <c r="C17439" s="79" t="s">
        <v>10</v>
      </c>
      <c r="D17439" s="480">
        <v>9</v>
      </c>
    </row>
    <row r="17440" spans="1:4" x14ac:dyDescent="0.25">
      <c r="A17440" s="515">
        <v>44423</v>
      </c>
      <c r="B17440" s="68" t="s">
        <v>14</v>
      </c>
      <c r="C17440" s="79" t="s">
        <v>14</v>
      </c>
      <c r="D17440" s="1">
        <v>0</v>
      </c>
    </row>
    <row r="17441" spans="1:4" x14ac:dyDescent="0.25">
      <c r="A17441" s="515">
        <v>44423</v>
      </c>
      <c r="B17441" s="68" t="s">
        <v>20</v>
      </c>
      <c r="C17441" s="79" t="s">
        <v>20</v>
      </c>
      <c r="D17441" s="1">
        <v>0</v>
      </c>
    </row>
    <row r="17442" spans="1:4" x14ac:dyDescent="0.25">
      <c r="A17442" s="515">
        <v>44423</v>
      </c>
      <c r="B17442" s="68" t="s">
        <v>13</v>
      </c>
      <c r="C17442" s="79" t="s">
        <v>13</v>
      </c>
      <c r="D17442" s="1">
        <v>0</v>
      </c>
    </row>
    <row r="17443" spans="1:4" x14ac:dyDescent="0.25">
      <c r="A17443" s="515">
        <v>44423</v>
      </c>
      <c r="B17443" s="68" t="s">
        <v>24</v>
      </c>
      <c r="C17443" s="79" t="s">
        <v>24</v>
      </c>
      <c r="D17443" s="1">
        <v>0</v>
      </c>
    </row>
    <row r="17444" spans="1:4" x14ac:dyDescent="0.25">
      <c r="A17444" s="515">
        <v>44423</v>
      </c>
      <c r="B17444" s="68" t="s">
        <v>47</v>
      </c>
      <c r="C17444" s="79" t="s">
        <v>47</v>
      </c>
      <c r="D17444" s="1">
        <v>0</v>
      </c>
    </row>
    <row r="17445" spans="1:4" x14ac:dyDescent="0.25">
      <c r="A17445" s="515">
        <v>44423</v>
      </c>
      <c r="B17445" s="68" t="s">
        <v>48</v>
      </c>
      <c r="C17445" s="79" t="s">
        <v>1380</v>
      </c>
      <c r="D17445" s="1">
        <v>0</v>
      </c>
    </row>
    <row r="17446" spans="1:4" x14ac:dyDescent="0.25">
      <c r="A17446" s="515">
        <v>44423</v>
      </c>
      <c r="B17446" s="68" t="s">
        <v>7</v>
      </c>
      <c r="C17446" s="79" t="s">
        <v>7</v>
      </c>
      <c r="D17446" s="1">
        <v>0</v>
      </c>
    </row>
    <row r="17447" spans="1:4" x14ac:dyDescent="0.25">
      <c r="A17447" s="515">
        <v>44423</v>
      </c>
      <c r="B17447" s="68" t="s">
        <v>9</v>
      </c>
      <c r="C17447" s="79" t="s">
        <v>9</v>
      </c>
      <c r="D17447" s="1">
        <v>0</v>
      </c>
    </row>
    <row r="17448" spans="1:4" x14ac:dyDescent="0.25">
      <c r="A17448" s="515">
        <v>44423</v>
      </c>
      <c r="B17448" s="68" t="s">
        <v>15</v>
      </c>
      <c r="C17448" s="79" t="s">
        <v>1139</v>
      </c>
      <c r="D17448" s="1">
        <v>0</v>
      </c>
    </row>
    <row r="17449" spans="1:4" x14ac:dyDescent="0.25">
      <c r="A17449" s="515">
        <v>44423</v>
      </c>
      <c r="B17449" s="68" t="s">
        <v>11</v>
      </c>
      <c r="C17449" s="79" t="s">
        <v>11</v>
      </c>
      <c r="D17449" s="1">
        <v>0</v>
      </c>
    </row>
    <row r="17450" spans="1:4" x14ac:dyDescent="0.25">
      <c r="A17450" s="515">
        <v>44423</v>
      </c>
      <c r="B17450" s="68" t="s">
        <v>12</v>
      </c>
      <c r="C17450" s="79" t="s">
        <v>12</v>
      </c>
      <c r="D17450" s="1">
        <v>0</v>
      </c>
    </row>
    <row r="17451" spans="1:4" x14ac:dyDescent="0.25">
      <c r="A17451" s="515">
        <v>44423</v>
      </c>
      <c r="B17451" s="68" t="s">
        <v>8</v>
      </c>
      <c r="C17451" s="79" t="s">
        <v>8</v>
      </c>
      <c r="D17451" s="1">
        <v>0</v>
      </c>
    </row>
    <row r="17452" spans="1:4" x14ac:dyDescent="0.25">
      <c r="A17452" s="515">
        <v>44423</v>
      </c>
      <c r="B17452" s="68" t="s">
        <v>49</v>
      </c>
      <c r="C17452" s="79" t="s">
        <v>49</v>
      </c>
      <c r="D17452" s="1">
        <v>0</v>
      </c>
    </row>
    <row r="17453" spans="1:4" x14ac:dyDescent="0.25">
      <c r="A17453" s="515">
        <v>44423</v>
      </c>
      <c r="B17453" s="68" t="s">
        <v>50</v>
      </c>
      <c r="C17453" s="79" t="s">
        <v>365</v>
      </c>
      <c r="D17453" s="1">
        <v>0</v>
      </c>
    </row>
    <row r="17454" spans="1:4" x14ac:dyDescent="0.25">
      <c r="A17454" s="515">
        <v>44423</v>
      </c>
      <c r="B17454" s="68" t="s">
        <v>27</v>
      </c>
      <c r="C17454" s="79" t="s">
        <v>43</v>
      </c>
      <c r="D17454" s="1">
        <v>0</v>
      </c>
    </row>
    <row r="17455" spans="1:4" x14ac:dyDescent="0.25">
      <c r="A17455" s="521">
        <v>44423</v>
      </c>
      <c r="B17455" s="509" t="s">
        <v>51</v>
      </c>
      <c r="C17455" s="514" t="s">
        <v>51</v>
      </c>
      <c r="D17455" s="1">
        <v>0</v>
      </c>
    </row>
    <row r="17456" spans="1:4" x14ac:dyDescent="0.25">
      <c r="A17456" s="515">
        <v>44423</v>
      </c>
      <c r="B17456" s="68" t="s">
        <v>10</v>
      </c>
      <c r="C17456" s="79" t="s">
        <v>10</v>
      </c>
      <c r="D17456" s="14">
        <v>0</v>
      </c>
    </row>
    <row r="17457" spans="1:4" x14ac:dyDescent="0.25">
      <c r="A17457" s="515">
        <v>44424</v>
      </c>
      <c r="B17457" s="54" t="s">
        <v>14</v>
      </c>
      <c r="C17457" s="54" t="s">
        <v>936</v>
      </c>
      <c r="D17457" s="14">
        <v>1</v>
      </c>
    </row>
    <row r="17458" spans="1:4" x14ac:dyDescent="0.25">
      <c r="A17458" s="515">
        <v>44424</v>
      </c>
      <c r="B17458" s="54" t="s">
        <v>14</v>
      </c>
      <c r="C17458" s="54" t="s">
        <v>14</v>
      </c>
      <c r="D17458" s="479">
        <v>7</v>
      </c>
    </row>
    <row r="17459" spans="1:4" x14ac:dyDescent="0.25">
      <c r="A17459" s="515">
        <v>44424</v>
      </c>
      <c r="B17459" s="54" t="s">
        <v>14</v>
      </c>
      <c r="C17459" s="54" t="s">
        <v>1020</v>
      </c>
      <c r="D17459" s="14">
        <v>1</v>
      </c>
    </row>
    <row r="17460" spans="1:4" x14ac:dyDescent="0.25">
      <c r="A17460" s="515">
        <v>44424</v>
      </c>
      <c r="B17460" s="54" t="s">
        <v>14</v>
      </c>
      <c r="C17460" s="54" t="s">
        <v>16</v>
      </c>
      <c r="D17460" s="479">
        <v>4</v>
      </c>
    </row>
    <row r="17461" spans="1:4" x14ac:dyDescent="0.25">
      <c r="A17461" s="515">
        <v>44424</v>
      </c>
      <c r="B17461" s="54" t="s">
        <v>14</v>
      </c>
      <c r="C17461" s="54" t="s">
        <v>84</v>
      </c>
      <c r="D17461" s="479">
        <v>2</v>
      </c>
    </row>
    <row r="17462" spans="1:4" x14ac:dyDescent="0.25">
      <c r="A17462" s="515">
        <v>44424</v>
      </c>
      <c r="B17462" s="54" t="s">
        <v>20</v>
      </c>
      <c r="C17462" s="54" t="s">
        <v>20</v>
      </c>
      <c r="D17462" s="479">
        <v>17</v>
      </c>
    </row>
    <row r="17463" spans="1:4" x14ac:dyDescent="0.25">
      <c r="A17463" s="515">
        <v>44424</v>
      </c>
      <c r="B17463" s="54" t="s">
        <v>20</v>
      </c>
      <c r="C17463" s="54" t="s">
        <v>909</v>
      </c>
      <c r="D17463" s="14">
        <v>1</v>
      </c>
    </row>
    <row r="17464" spans="1:4" x14ac:dyDescent="0.25">
      <c r="A17464" s="515">
        <v>44424</v>
      </c>
      <c r="B17464" s="54" t="s">
        <v>20</v>
      </c>
      <c r="C17464" s="54" t="s">
        <v>709</v>
      </c>
      <c r="D17464" s="14">
        <v>5</v>
      </c>
    </row>
    <row r="17465" spans="1:4" x14ac:dyDescent="0.25">
      <c r="A17465" s="515">
        <v>44424</v>
      </c>
      <c r="B17465" s="54" t="s">
        <v>13</v>
      </c>
      <c r="C17465" s="54" t="s">
        <v>1158</v>
      </c>
      <c r="D17465" s="14">
        <v>1</v>
      </c>
    </row>
    <row r="17466" spans="1:4" x14ac:dyDescent="0.25">
      <c r="A17466" s="515">
        <v>44424</v>
      </c>
      <c r="B17466" s="54" t="s">
        <v>13</v>
      </c>
      <c r="C17466" s="54" t="s">
        <v>803</v>
      </c>
      <c r="D17466" s="14">
        <v>1</v>
      </c>
    </row>
    <row r="17467" spans="1:4" x14ac:dyDescent="0.25">
      <c r="A17467" s="515">
        <v>44424</v>
      </c>
      <c r="B17467" s="54" t="s">
        <v>13</v>
      </c>
      <c r="C17467" s="54" t="s">
        <v>13</v>
      </c>
      <c r="D17467" s="479">
        <v>3</v>
      </c>
    </row>
    <row r="17468" spans="1:4" x14ac:dyDescent="0.25">
      <c r="A17468" s="515">
        <v>44424</v>
      </c>
      <c r="B17468" s="54" t="s">
        <v>13</v>
      </c>
      <c r="C17468" s="54" t="s">
        <v>1165</v>
      </c>
      <c r="D17468" s="14">
        <v>2</v>
      </c>
    </row>
    <row r="17469" spans="1:4" x14ac:dyDescent="0.25">
      <c r="A17469" s="515">
        <v>44424</v>
      </c>
      <c r="B17469" s="54" t="s">
        <v>13</v>
      </c>
      <c r="C17469" s="54" t="s">
        <v>1167</v>
      </c>
      <c r="D17469" s="60">
        <v>1</v>
      </c>
    </row>
    <row r="17470" spans="1:4" x14ac:dyDescent="0.25">
      <c r="A17470" s="515">
        <v>44424</v>
      </c>
      <c r="B17470" s="54" t="s">
        <v>24</v>
      </c>
      <c r="C17470" s="54" t="s">
        <v>23</v>
      </c>
      <c r="D17470" s="60">
        <v>12</v>
      </c>
    </row>
    <row r="17471" spans="1:4" x14ac:dyDescent="0.25">
      <c r="A17471" s="515">
        <v>44424</v>
      </c>
      <c r="B17471" s="54" t="s">
        <v>24</v>
      </c>
      <c r="C17471" s="54" t="s">
        <v>24</v>
      </c>
      <c r="D17471" s="479">
        <v>7</v>
      </c>
    </row>
    <row r="17472" spans="1:4" x14ac:dyDescent="0.25">
      <c r="A17472" s="515">
        <v>44424</v>
      </c>
      <c r="B17472" s="54" t="s">
        <v>24</v>
      </c>
      <c r="C17472" s="54" t="s">
        <v>36</v>
      </c>
      <c r="D17472" s="14">
        <v>1</v>
      </c>
    </row>
    <row r="17473" spans="1:4" x14ac:dyDescent="0.25">
      <c r="A17473" s="515">
        <v>44424</v>
      </c>
      <c r="B17473" s="54" t="s">
        <v>47</v>
      </c>
      <c r="C17473" s="54" t="s">
        <v>47</v>
      </c>
      <c r="D17473" s="14">
        <v>2</v>
      </c>
    </row>
    <row r="17474" spans="1:4" x14ac:dyDescent="0.25">
      <c r="A17474" s="515">
        <v>44424</v>
      </c>
      <c r="B17474" s="54" t="s">
        <v>48</v>
      </c>
      <c r="C17474" s="54" t="s">
        <v>1380</v>
      </c>
      <c r="D17474" s="479">
        <v>13</v>
      </c>
    </row>
    <row r="17475" spans="1:4" x14ac:dyDescent="0.25">
      <c r="A17475" s="515">
        <v>44424</v>
      </c>
      <c r="B17475" s="54" t="s">
        <v>7</v>
      </c>
      <c r="C17475" s="54" t="s">
        <v>1191</v>
      </c>
      <c r="D17475" s="60">
        <v>5</v>
      </c>
    </row>
    <row r="17476" spans="1:4" x14ac:dyDescent="0.25">
      <c r="A17476" s="515">
        <v>44424</v>
      </c>
      <c r="B17476" s="54" t="s">
        <v>7</v>
      </c>
      <c r="C17476" s="54" t="s">
        <v>7</v>
      </c>
      <c r="D17476" s="479">
        <v>11</v>
      </c>
    </row>
    <row r="17477" spans="1:4" x14ac:dyDescent="0.25">
      <c r="A17477" s="515">
        <v>44424</v>
      </c>
      <c r="B17477" s="54" t="s">
        <v>9</v>
      </c>
      <c r="C17477" s="54" t="s">
        <v>9</v>
      </c>
      <c r="D17477" s="479">
        <v>41</v>
      </c>
    </row>
    <row r="17478" spans="1:4" x14ac:dyDescent="0.25">
      <c r="A17478" s="515">
        <v>44424</v>
      </c>
      <c r="B17478" s="54" t="s">
        <v>9</v>
      </c>
      <c r="C17478" s="54" t="s">
        <v>17</v>
      </c>
      <c r="D17478" s="14">
        <v>1</v>
      </c>
    </row>
    <row r="17479" spans="1:4" x14ac:dyDescent="0.25">
      <c r="A17479" s="515">
        <v>44424</v>
      </c>
      <c r="B17479" s="54" t="s">
        <v>9</v>
      </c>
      <c r="C17479" s="54" t="s">
        <v>1202</v>
      </c>
      <c r="D17479" s="14">
        <v>1</v>
      </c>
    </row>
    <row r="17480" spans="1:4" x14ac:dyDescent="0.25">
      <c r="A17480" s="515">
        <v>44424</v>
      </c>
      <c r="B17480" s="54" t="s">
        <v>15</v>
      </c>
      <c r="C17480" s="54" t="s">
        <v>1139</v>
      </c>
      <c r="D17480" s="479">
        <v>5</v>
      </c>
    </row>
    <row r="17481" spans="1:4" x14ac:dyDescent="0.25">
      <c r="A17481" s="515">
        <v>44424</v>
      </c>
      <c r="B17481" s="54" t="s">
        <v>15</v>
      </c>
      <c r="C17481" s="54" t="s">
        <v>283</v>
      </c>
      <c r="D17481" s="60">
        <v>3</v>
      </c>
    </row>
    <row r="17482" spans="1:4" x14ac:dyDescent="0.25">
      <c r="A17482" s="515">
        <v>44424</v>
      </c>
      <c r="B17482" s="54" t="s">
        <v>11</v>
      </c>
      <c r="C17482" s="54" t="s">
        <v>11</v>
      </c>
      <c r="D17482" s="479">
        <v>1</v>
      </c>
    </row>
    <row r="17483" spans="1:4" x14ac:dyDescent="0.25">
      <c r="A17483" s="515">
        <v>44424</v>
      </c>
      <c r="B17483" s="54" t="s">
        <v>11</v>
      </c>
      <c r="C17483" s="54" t="s">
        <v>133</v>
      </c>
      <c r="D17483" s="14">
        <v>2</v>
      </c>
    </row>
    <row r="17484" spans="1:4" x14ac:dyDescent="0.25">
      <c r="A17484" s="515">
        <v>44424</v>
      </c>
      <c r="B17484" s="54" t="s">
        <v>12</v>
      </c>
      <c r="C17484" s="54" t="s">
        <v>937</v>
      </c>
      <c r="D17484" s="14">
        <v>1</v>
      </c>
    </row>
    <row r="17485" spans="1:4" x14ac:dyDescent="0.25">
      <c r="A17485" s="515">
        <v>44424</v>
      </c>
      <c r="B17485" s="54" t="s">
        <v>12</v>
      </c>
      <c r="C17485" s="54" t="s">
        <v>1224</v>
      </c>
      <c r="D17485" s="14">
        <v>2</v>
      </c>
    </row>
    <row r="17486" spans="1:4" x14ac:dyDescent="0.25">
      <c r="A17486" s="515">
        <v>44424</v>
      </c>
      <c r="B17486" s="54" t="s">
        <v>12</v>
      </c>
      <c r="C17486" s="54" t="s">
        <v>12</v>
      </c>
      <c r="D17486" s="479">
        <v>7</v>
      </c>
    </row>
    <row r="17487" spans="1:4" x14ac:dyDescent="0.25">
      <c r="A17487" s="515">
        <v>44424</v>
      </c>
      <c r="B17487" s="54" t="s">
        <v>8</v>
      </c>
      <c r="C17487" s="54" t="s">
        <v>72</v>
      </c>
      <c r="D17487" s="14">
        <v>1</v>
      </c>
    </row>
    <row r="17488" spans="1:4" x14ac:dyDescent="0.25">
      <c r="A17488" s="515">
        <v>44424</v>
      </c>
      <c r="B17488" s="54" t="s">
        <v>8</v>
      </c>
      <c r="C17488" s="54" t="s">
        <v>1232</v>
      </c>
      <c r="D17488" s="14">
        <v>4</v>
      </c>
    </row>
    <row r="17489" spans="1:4" x14ac:dyDescent="0.25">
      <c r="A17489" s="515">
        <v>44424</v>
      </c>
      <c r="B17489" s="54" t="s">
        <v>8</v>
      </c>
      <c r="C17489" s="54" t="s">
        <v>58</v>
      </c>
      <c r="D17489" s="14">
        <v>11</v>
      </c>
    </row>
    <row r="17490" spans="1:4" x14ac:dyDescent="0.25">
      <c r="A17490" s="515">
        <v>44424</v>
      </c>
      <c r="B17490" s="54" t="s">
        <v>8</v>
      </c>
      <c r="C17490" s="54" t="s">
        <v>113</v>
      </c>
      <c r="D17490" s="14">
        <v>1</v>
      </c>
    </row>
    <row r="17491" spans="1:4" x14ac:dyDescent="0.25">
      <c r="A17491" s="515">
        <v>44424</v>
      </c>
      <c r="B17491" s="54" t="s">
        <v>8</v>
      </c>
      <c r="C17491" s="54" t="s">
        <v>1523</v>
      </c>
      <c r="D17491" s="14">
        <v>1</v>
      </c>
    </row>
    <row r="17492" spans="1:4" x14ac:dyDescent="0.25">
      <c r="A17492" s="515">
        <v>44424</v>
      </c>
      <c r="B17492" s="54" t="s">
        <v>8</v>
      </c>
      <c r="C17492" s="54" t="s">
        <v>203</v>
      </c>
      <c r="D17492" s="14">
        <v>1</v>
      </c>
    </row>
    <row r="17493" spans="1:4" x14ac:dyDescent="0.25">
      <c r="A17493" s="515">
        <v>44424</v>
      </c>
      <c r="B17493" s="54" t="s">
        <v>8</v>
      </c>
      <c r="C17493" s="54" t="s">
        <v>40</v>
      </c>
      <c r="D17493" s="14">
        <v>1</v>
      </c>
    </row>
    <row r="17494" spans="1:4" x14ac:dyDescent="0.25">
      <c r="A17494" s="515">
        <v>44424</v>
      </c>
      <c r="B17494" s="54" t="s">
        <v>8</v>
      </c>
      <c r="C17494" s="54" t="s">
        <v>8</v>
      </c>
      <c r="D17494" s="479">
        <v>86</v>
      </c>
    </row>
    <row r="17495" spans="1:4" x14ac:dyDescent="0.25">
      <c r="A17495" s="515">
        <v>44424</v>
      </c>
      <c r="B17495" s="54" t="s">
        <v>8</v>
      </c>
      <c r="C17495" s="54" t="s">
        <v>1014</v>
      </c>
      <c r="D17495" s="14">
        <v>1</v>
      </c>
    </row>
    <row r="17496" spans="1:4" x14ac:dyDescent="0.25">
      <c r="A17496" s="515">
        <v>44424</v>
      </c>
      <c r="B17496" s="54" t="s">
        <v>8</v>
      </c>
      <c r="C17496" s="54" t="s">
        <v>31</v>
      </c>
      <c r="D17496" s="14">
        <v>2</v>
      </c>
    </row>
    <row r="17497" spans="1:4" x14ac:dyDescent="0.25">
      <c r="A17497" s="515">
        <v>44424</v>
      </c>
      <c r="B17497" s="54" t="s">
        <v>8</v>
      </c>
      <c r="C17497" s="54" t="s">
        <v>110</v>
      </c>
      <c r="D17497" s="14">
        <v>3</v>
      </c>
    </row>
    <row r="17498" spans="1:4" x14ac:dyDescent="0.25">
      <c r="A17498" s="515">
        <v>44424</v>
      </c>
      <c r="B17498" s="54" t="s">
        <v>49</v>
      </c>
      <c r="C17498" s="54" t="s">
        <v>1246</v>
      </c>
      <c r="D17498" s="14">
        <v>2</v>
      </c>
    </row>
    <row r="17499" spans="1:4" x14ac:dyDescent="0.25">
      <c r="A17499" s="515">
        <v>44424</v>
      </c>
      <c r="B17499" s="54" t="s">
        <v>49</v>
      </c>
      <c r="C17499" s="54" t="s">
        <v>49</v>
      </c>
      <c r="D17499" s="479">
        <v>1</v>
      </c>
    </row>
    <row r="17500" spans="1:4" x14ac:dyDescent="0.25">
      <c r="A17500" s="515">
        <v>44424</v>
      </c>
      <c r="B17500" s="54" t="s">
        <v>50</v>
      </c>
      <c r="C17500" s="54" t="s">
        <v>1140</v>
      </c>
      <c r="D17500" s="14">
        <v>1</v>
      </c>
    </row>
    <row r="17501" spans="1:4" x14ac:dyDescent="0.25">
      <c r="A17501" s="515">
        <v>44424</v>
      </c>
      <c r="B17501" s="54" t="s">
        <v>50</v>
      </c>
      <c r="C17501" s="54" t="s">
        <v>365</v>
      </c>
      <c r="D17501" s="479">
        <v>2</v>
      </c>
    </row>
    <row r="17502" spans="1:4" x14ac:dyDescent="0.25">
      <c r="A17502" s="515">
        <v>44424</v>
      </c>
      <c r="B17502" s="54" t="s">
        <v>27</v>
      </c>
      <c r="C17502" s="54" t="s">
        <v>139</v>
      </c>
      <c r="D17502" s="14">
        <v>1</v>
      </c>
    </row>
    <row r="17503" spans="1:4" x14ac:dyDescent="0.25">
      <c r="A17503" s="515">
        <v>44424</v>
      </c>
      <c r="B17503" s="54" t="s">
        <v>27</v>
      </c>
      <c r="C17503" s="54" t="s">
        <v>43</v>
      </c>
      <c r="D17503" s="479">
        <v>24</v>
      </c>
    </row>
    <row r="17504" spans="1:4" x14ac:dyDescent="0.25">
      <c r="A17504" s="515">
        <v>44424</v>
      </c>
      <c r="B17504" s="54" t="s">
        <v>27</v>
      </c>
      <c r="C17504" s="54" t="s">
        <v>928</v>
      </c>
      <c r="D17504" s="14">
        <v>1</v>
      </c>
    </row>
    <row r="17505" spans="1:4" x14ac:dyDescent="0.25">
      <c r="A17505" s="515">
        <v>44424</v>
      </c>
      <c r="B17505" s="54" t="s">
        <v>51</v>
      </c>
      <c r="C17505" s="54" t="s">
        <v>51</v>
      </c>
      <c r="D17505" s="84">
        <v>15</v>
      </c>
    </row>
    <row r="17506" spans="1:4" x14ac:dyDescent="0.25">
      <c r="A17506" s="515">
        <v>44424</v>
      </c>
      <c r="B17506" s="54" t="s">
        <v>10</v>
      </c>
      <c r="C17506" s="54" t="s">
        <v>643</v>
      </c>
      <c r="D17506" s="14">
        <v>2</v>
      </c>
    </row>
    <row r="17507" spans="1:4" x14ac:dyDescent="0.25">
      <c r="A17507" s="515">
        <v>44424</v>
      </c>
      <c r="B17507" s="54" t="s">
        <v>10</v>
      </c>
      <c r="C17507" s="54" t="s">
        <v>340</v>
      </c>
      <c r="D17507" s="14">
        <v>1</v>
      </c>
    </row>
    <row r="17508" spans="1:4" x14ac:dyDescent="0.25">
      <c r="A17508" s="515">
        <v>44424</v>
      </c>
      <c r="B17508" s="54" t="s">
        <v>10</v>
      </c>
      <c r="C17508" s="54" t="s">
        <v>10</v>
      </c>
      <c r="D17508" s="479">
        <v>2</v>
      </c>
    </row>
    <row r="17509" spans="1:4" x14ac:dyDescent="0.25">
      <c r="A17509" s="515">
        <v>44425</v>
      </c>
      <c r="B17509" s="54" t="s">
        <v>14</v>
      </c>
      <c r="C17509" s="54" t="s">
        <v>14</v>
      </c>
      <c r="D17509" s="14">
        <v>0</v>
      </c>
    </row>
    <row r="17510" spans="1:4" x14ac:dyDescent="0.25">
      <c r="A17510" s="515">
        <v>44425</v>
      </c>
      <c r="B17510" s="54" t="s">
        <v>20</v>
      </c>
      <c r="C17510" s="54" t="s">
        <v>20</v>
      </c>
      <c r="D17510" s="14">
        <v>3</v>
      </c>
    </row>
    <row r="17511" spans="1:4" x14ac:dyDescent="0.25">
      <c r="A17511" s="515">
        <v>44425</v>
      </c>
      <c r="B17511" s="54" t="s">
        <v>20</v>
      </c>
      <c r="C17511" s="54" t="s">
        <v>709</v>
      </c>
      <c r="D17511" s="14">
        <v>1</v>
      </c>
    </row>
    <row r="17512" spans="1:4" x14ac:dyDescent="0.25">
      <c r="A17512" s="515">
        <v>44425</v>
      </c>
      <c r="B17512" s="54" t="s">
        <v>13</v>
      </c>
      <c r="C17512" s="54" t="s">
        <v>13</v>
      </c>
      <c r="D17512" s="14">
        <v>1</v>
      </c>
    </row>
    <row r="17513" spans="1:4" x14ac:dyDescent="0.25">
      <c r="A17513" s="515">
        <v>44425</v>
      </c>
      <c r="B17513" s="54" t="s">
        <v>13</v>
      </c>
      <c r="C17513" s="54" t="s">
        <v>1167</v>
      </c>
      <c r="D17513" s="14">
        <v>1</v>
      </c>
    </row>
    <row r="17514" spans="1:4" x14ac:dyDescent="0.25">
      <c r="A17514" s="515">
        <v>44425</v>
      </c>
      <c r="B17514" s="54" t="s">
        <v>24</v>
      </c>
      <c r="C17514" s="54" t="s">
        <v>23</v>
      </c>
      <c r="D17514" s="14">
        <v>3</v>
      </c>
    </row>
    <row r="17515" spans="1:4" x14ac:dyDescent="0.25">
      <c r="A17515" s="515">
        <v>44425</v>
      </c>
      <c r="B17515" s="54" t="s">
        <v>24</v>
      </c>
      <c r="C17515" s="54" t="s">
        <v>1182</v>
      </c>
      <c r="D17515" s="14">
        <v>6</v>
      </c>
    </row>
    <row r="17516" spans="1:4" x14ac:dyDescent="0.25">
      <c r="A17516" s="515">
        <v>44425</v>
      </c>
      <c r="B17516" s="54" t="s">
        <v>24</v>
      </c>
      <c r="C17516" s="54" t="s">
        <v>36</v>
      </c>
      <c r="D17516" s="14">
        <v>2</v>
      </c>
    </row>
    <row r="17517" spans="1:4" x14ac:dyDescent="0.25">
      <c r="A17517" s="515">
        <v>44425</v>
      </c>
      <c r="B17517" s="54" t="s">
        <v>47</v>
      </c>
      <c r="C17517" s="54" t="s">
        <v>47</v>
      </c>
      <c r="D17517" s="14">
        <v>0</v>
      </c>
    </row>
    <row r="17518" spans="1:4" x14ac:dyDescent="0.25">
      <c r="A17518" s="515">
        <v>44425</v>
      </c>
      <c r="B17518" s="54" t="s">
        <v>7</v>
      </c>
      <c r="C17518" s="54" t="s">
        <v>1191</v>
      </c>
      <c r="D17518" s="14">
        <v>2</v>
      </c>
    </row>
    <row r="17519" spans="1:4" x14ac:dyDescent="0.25">
      <c r="A17519" s="515">
        <v>44425</v>
      </c>
      <c r="B17519" s="54" t="s">
        <v>7</v>
      </c>
      <c r="C17519" s="54" t="s">
        <v>7</v>
      </c>
      <c r="D17519" s="14">
        <v>6</v>
      </c>
    </row>
    <row r="17520" spans="1:4" x14ac:dyDescent="0.25">
      <c r="A17520" s="515">
        <v>44425</v>
      </c>
      <c r="B17520" s="54" t="s">
        <v>9</v>
      </c>
      <c r="C17520" s="54" t="s">
        <v>9</v>
      </c>
      <c r="D17520" s="14">
        <v>4</v>
      </c>
    </row>
    <row r="17521" spans="1:4" x14ac:dyDescent="0.25">
      <c r="A17521" s="515">
        <v>44425</v>
      </c>
      <c r="B17521" s="54" t="s">
        <v>15</v>
      </c>
      <c r="C17521" s="54" t="s">
        <v>283</v>
      </c>
      <c r="D17521" s="14">
        <v>1</v>
      </c>
    </row>
    <row r="17522" spans="1:4" x14ac:dyDescent="0.25">
      <c r="A17522" s="515">
        <v>44425</v>
      </c>
      <c r="B17522" s="54" t="s">
        <v>11</v>
      </c>
      <c r="C17522" s="54" t="s">
        <v>64</v>
      </c>
      <c r="D17522" s="14">
        <v>1</v>
      </c>
    </row>
    <row r="17523" spans="1:4" x14ac:dyDescent="0.25">
      <c r="A17523" s="515">
        <v>44425</v>
      </c>
      <c r="B17523" s="54" t="s">
        <v>11</v>
      </c>
      <c r="C17523" s="54" t="s">
        <v>1101</v>
      </c>
      <c r="D17523" s="14">
        <v>1</v>
      </c>
    </row>
    <row r="17524" spans="1:4" x14ac:dyDescent="0.25">
      <c r="A17524" s="515">
        <v>44425</v>
      </c>
      <c r="B17524" s="54" t="s">
        <v>11</v>
      </c>
      <c r="C17524" s="54" t="s">
        <v>11</v>
      </c>
      <c r="D17524" s="14">
        <v>1</v>
      </c>
    </row>
    <row r="17525" spans="1:4" x14ac:dyDescent="0.25">
      <c r="A17525" s="515">
        <v>44425</v>
      </c>
      <c r="B17525" s="54" t="s">
        <v>11</v>
      </c>
      <c r="C17525" s="54" t="s">
        <v>133</v>
      </c>
      <c r="D17525" s="14">
        <v>1</v>
      </c>
    </row>
    <row r="17526" spans="1:4" x14ac:dyDescent="0.25">
      <c r="A17526" s="515">
        <v>44425</v>
      </c>
      <c r="B17526" s="54" t="s">
        <v>12</v>
      </c>
      <c r="C17526" s="54" t="s">
        <v>1498</v>
      </c>
      <c r="D17526" s="14">
        <v>1</v>
      </c>
    </row>
    <row r="17527" spans="1:4" x14ac:dyDescent="0.25">
      <c r="A17527" s="515">
        <v>44425</v>
      </c>
      <c r="B17527" s="54" t="s">
        <v>12</v>
      </c>
      <c r="C17527" s="54" t="s">
        <v>1224</v>
      </c>
      <c r="D17527" s="14">
        <v>1</v>
      </c>
    </row>
    <row r="17528" spans="1:4" x14ac:dyDescent="0.25">
      <c r="A17528" s="515">
        <v>44425</v>
      </c>
      <c r="B17528" s="54" t="s">
        <v>12</v>
      </c>
      <c r="C17528" s="54" t="s">
        <v>1215</v>
      </c>
      <c r="D17528" s="14">
        <v>1</v>
      </c>
    </row>
    <row r="17529" spans="1:4" x14ac:dyDescent="0.25">
      <c r="A17529" s="515">
        <v>44425</v>
      </c>
      <c r="B17529" s="54" t="s">
        <v>8</v>
      </c>
      <c r="C17529" s="54" t="s">
        <v>58</v>
      </c>
      <c r="D17529" s="14">
        <v>1</v>
      </c>
    </row>
    <row r="17530" spans="1:4" x14ac:dyDescent="0.25">
      <c r="A17530" s="515">
        <v>44425</v>
      </c>
      <c r="B17530" s="54" t="s">
        <v>8</v>
      </c>
      <c r="C17530" s="54" t="s">
        <v>132</v>
      </c>
      <c r="D17530" s="14">
        <v>1</v>
      </c>
    </row>
    <row r="17531" spans="1:4" x14ac:dyDescent="0.25">
      <c r="A17531" s="515">
        <v>44425</v>
      </c>
      <c r="B17531" s="54" t="s">
        <v>8</v>
      </c>
      <c r="C17531" s="54" t="s">
        <v>8</v>
      </c>
      <c r="D17531" s="14">
        <v>15</v>
      </c>
    </row>
    <row r="17532" spans="1:4" x14ac:dyDescent="0.25">
      <c r="A17532" s="515">
        <v>44425</v>
      </c>
      <c r="B17532" s="54" t="s">
        <v>49</v>
      </c>
      <c r="C17532" s="54" t="s">
        <v>49</v>
      </c>
      <c r="D17532" s="14">
        <v>1</v>
      </c>
    </row>
    <row r="17533" spans="1:4" x14ac:dyDescent="0.25">
      <c r="A17533" s="515">
        <v>44425</v>
      </c>
      <c r="B17533" s="54" t="s">
        <v>50</v>
      </c>
      <c r="C17533" s="54" t="s">
        <v>365</v>
      </c>
      <c r="D17533" s="14">
        <v>2</v>
      </c>
    </row>
    <row r="17534" spans="1:4" x14ac:dyDescent="0.25">
      <c r="A17534" s="515">
        <v>44425</v>
      </c>
      <c r="B17534" s="54" t="s">
        <v>27</v>
      </c>
      <c r="C17534" s="54" t="s">
        <v>139</v>
      </c>
      <c r="D17534" s="14">
        <v>6</v>
      </c>
    </row>
    <row r="17535" spans="1:4" x14ac:dyDescent="0.25">
      <c r="A17535" s="515">
        <v>44425</v>
      </c>
      <c r="B17535" s="54" t="s">
        <v>27</v>
      </c>
      <c r="C17535" s="54" t="s">
        <v>350</v>
      </c>
      <c r="D17535" s="14">
        <v>3</v>
      </c>
    </row>
    <row r="17536" spans="1:4" x14ac:dyDescent="0.25">
      <c r="A17536" s="515">
        <v>44425</v>
      </c>
      <c r="B17536" s="54" t="s">
        <v>51</v>
      </c>
      <c r="C17536" s="54" t="s">
        <v>51</v>
      </c>
      <c r="D17536" s="14">
        <v>0</v>
      </c>
    </row>
    <row r="17537" spans="1:4" x14ac:dyDescent="0.25">
      <c r="A17537" s="515">
        <v>44425</v>
      </c>
      <c r="B17537" s="54" t="s">
        <v>10</v>
      </c>
      <c r="C17537" s="54" t="s">
        <v>10</v>
      </c>
      <c r="D17537" s="14">
        <v>0</v>
      </c>
    </row>
    <row r="17538" spans="1:4" x14ac:dyDescent="0.25">
      <c r="A17538" s="515">
        <v>44426</v>
      </c>
      <c r="B17538" s="68" t="s">
        <v>14</v>
      </c>
      <c r="C17538" s="68" t="s">
        <v>1150</v>
      </c>
      <c r="D17538" s="1">
        <v>1</v>
      </c>
    </row>
    <row r="17539" spans="1:4" x14ac:dyDescent="0.25">
      <c r="A17539" s="515">
        <v>44426</v>
      </c>
      <c r="B17539" s="68" t="s">
        <v>14</v>
      </c>
      <c r="C17539" s="79" t="s">
        <v>16</v>
      </c>
      <c r="D17539" s="1">
        <v>2</v>
      </c>
    </row>
    <row r="17540" spans="1:4" x14ac:dyDescent="0.25">
      <c r="A17540" s="515">
        <v>44426</v>
      </c>
      <c r="B17540" s="68" t="s">
        <v>20</v>
      </c>
      <c r="C17540" s="79" t="s">
        <v>20</v>
      </c>
      <c r="D17540" s="480">
        <v>8</v>
      </c>
    </row>
    <row r="17541" spans="1:4" x14ac:dyDescent="0.25">
      <c r="A17541" s="515">
        <v>44426</v>
      </c>
      <c r="B17541" s="68" t="s">
        <v>20</v>
      </c>
      <c r="C17541" s="68" t="s">
        <v>1013</v>
      </c>
      <c r="D17541" s="1">
        <v>5</v>
      </c>
    </row>
    <row r="17542" spans="1:4" x14ac:dyDescent="0.25">
      <c r="A17542" s="515">
        <v>44426</v>
      </c>
      <c r="B17542" s="68" t="s">
        <v>20</v>
      </c>
      <c r="C17542" s="68" t="s">
        <v>709</v>
      </c>
      <c r="D17542" s="1">
        <v>1</v>
      </c>
    </row>
    <row r="17543" spans="1:4" x14ac:dyDescent="0.25">
      <c r="A17543" s="515">
        <v>44426</v>
      </c>
      <c r="B17543" s="68" t="s">
        <v>13</v>
      </c>
      <c r="C17543" s="68" t="s">
        <v>1162</v>
      </c>
      <c r="D17543" s="1">
        <v>1</v>
      </c>
    </row>
    <row r="17544" spans="1:4" x14ac:dyDescent="0.25">
      <c r="A17544" s="515">
        <v>44426</v>
      </c>
      <c r="B17544" s="68" t="s">
        <v>13</v>
      </c>
      <c r="C17544" s="79" t="s">
        <v>13</v>
      </c>
      <c r="D17544" s="158">
        <v>3</v>
      </c>
    </row>
    <row r="17545" spans="1:4" x14ac:dyDescent="0.25">
      <c r="A17545" s="515">
        <v>44426</v>
      </c>
      <c r="B17545" s="68" t="s">
        <v>13</v>
      </c>
      <c r="C17545" s="68" t="s">
        <v>1163</v>
      </c>
      <c r="D17545" s="1">
        <v>1</v>
      </c>
    </row>
    <row r="17546" spans="1:4" x14ac:dyDescent="0.25">
      <c r="A17546" s="515">
        <v>44426</v>
      </c>
      <c r="B17546" s="68" t="s">
        <v>13</v>
      </c>
      <c r="C17546" s="68" t="s">
        <v>1166</v>
      </c>
      <c r="D17546" s="1">
        <v>1</v>
      </c>
    </row>
    <row r="17547" spans="1:4" x14ac:dyDescent="0.25">
      <c r="A17547" s="515">
        <v>44426</v>
      </c>
      <c r="B17547" s="68" t="s">
        <v>13</v>
      </c>
      <c r="C17547" s="79" t="s">
        <v>1165</v>
      </c>
      <c r="D17547" s="1">
        <v>3</v>
      </c>
    </row>
    <row r="17548" spans="1:4" x14ac:dyDescent="0.25">
      <c r="A17548" s="515">
        <v>44426</v>
      </c>
      <c r="B17548" s="68" t="s">
        <v>13</v>
      </c>
      <c r="C17548" s="79" t="s">
        <v>1167</v>
      </c>
      <c r="D17548" s="486">
        <v>3</v>
      </c>
    </row>
    <row r="17549" spans="1:4" x14ac:dyDescent="0.25">
      <c r="A17549" s="515">
        <v>44426</v>
      </c>
      <c r="B17549" s="68" t="s">
        <v>24</v>
      </c>
      <c r="C17549" s="79" t="s">
        <v>23</v>
      </c>
      <c r="D17549" s="486">
        <v>13</v>
      </c>
    </row>
    <row r="17550" spans="1:4" x14ac:dyDescent="0.25">
      <c r="A17550" s="515">
        <v>44426</v>
      </c>
      <c r="B17550" s="68" t="s">
        <v>24</v>
      </c>
      <c r="C17550" s="79" t="s">
        <v>24</v>
      </c>
      <c r="D17550" s="158">
        <v>3</v>
      </c>
    </row>
    <row r="17551" spans="1:4" x14ac:dyDescent="0.25">
      <c r="A17551" s="515">
        <v>44426</v>
      </c>
      <c r="B17551" s="68" t="s">
        <v>24</v>
      </c>
      <c r="C17551" s="68" t="s">
        <v>703</v>
      </c>
      <c r="D17551" s="1">
        <v>1</v>
      </c>
    </row>
    <row r="17552" spans="1:4" x14ac:dyDescent="0.25">
      <c r="A17552" s="515">
        <v>44426</v>
      </c>
      <c r="B17552" s="68" t="s">
        <v>24</v>
      </c>
      <c r="C17552" s="79" t="s">
        <v>36</v>
      </c>
      <c r="D17552" s="1">
        <v>1</v>
      </c>
    </row>
    <row r="17553" spans="1:4" x14ac:dyDescent="0.25">
      <c r="A17553" s="515">
        <v>44426</v>
      </c>
      <c r="B17553" s="68" t="s">
        <v>47</v>
      </c>
      <c r="C17553" s="79" t="s">
        <v>47</v>
      </c>
      <c r="D17553" s="1">
        <v>2</v>
      </c>
    </row>
    <row r="17554" spans="1:4" x14ac:dyDescent="0.25">
      <c r="A17554" s="515">
        <v>44426</v>
      </c>
      <c r="B17554" s="68" t="s">
        <v>48</v>
      </c>
      <c r="C17554" s="79" t="s">
        <v>1380</v>
      </c>
      <c r="D17554" s="485">
        <v>0</v>
      </c>
    </row>
    <row r="17555" spans="1:4" x14ac:dyDescent="0.25">
      <c r="A17555" s="515">
        <v>44426</v>
      </c>
      <c r="B17555" s="68" t="s">
        <v>7</v>
      </c>
      <c r="C17555" s="79" t="s">
        <v>7</v>
      </c>
      <c r="D17555" s="480">
        <v>13</v>
      </c>
    </row>
    <row r="17556" spans="1:4" x14ac:dyDescent="0.25">
      <c r="A17556" s="515">
        <v>44426</v>
      </c>
      <c r="B17556" s="68" t="s">
        <v>9</v>
      </c>
      <c r="C17556" s="68" t="s">
        <v>1193</v>
      </c>
      <c r="D17556" s="1">
        <v>1</v>
      </c>
    </row>
    <row r="17557" spans="1:4" x14ac:dyDescent="0.25">
      <c r="A17557" s="515">
        <v>44426</v>
      </c>
      <c r="B17557" s="68" t="s">
        <v>9</v>
      </c>
      <c r="C17557" s="79" t="s">
        <v>9</v>
      </c>
      <c r="D17557" s="480">
        <v>18</v>
      </c>
    </row>
    <row r="17558" spans="1:4" x14ac:dyDescent="0.25">
      <c r="A17558" s="515">
        <v>44426</v>
      </c>
      <c r="B17558" s="68" t="s">
        <v>9</v>
      </c>
      <c r="C17558" s="68" t="s">
        <v>997</v>
      </c>
      <c r="D17558" s="1">
        <v>1</v>
      </c>
    </row>
    <row r="17559" spans="1:4" x14ac:dyDescent="0.25">
      <c r="A17559" s="515">
        <v>44426</v>
      </c>
      <c r="B17559" s="68" t="s">
        <v>9</v>
      </c>
      <c r="C17559" s="79" t="s">
        <v>143</v>
      </c>
      <c r="D17559" s="1">
        <v>6</v>
      </c>
    </row>
    <row r="17560" spans="1:4" x14ac:dyDescent="0.25">
      <c r="A17560" s="515">
        <v>44426</v>
      </c>
      <c r="B17560" s="68" t="s">
        <v>15</v>
      </c>
      <c r="C17560" s="68" t="s">
        <v>941</v>
      </c>
      <c r="D17560" s="1">
        <v>1</v>
      </c>
    </row>
    <row r="17561" spans="1:4" x14ac:dyDescent="0.25">
      <c r="A17561" s="515">
        <v>44426</v>
      </c>
      <c r="B17561" s="68" t="s">
        <v>15</v>
      </c>
      <c r="C17561" s="79" t="s">
        <v>1139</v>
      </c>
      <c r="D17561" s="158">
        <v>5</v>
      </c>
    </row>
    <row r="17562" spans="1:4" x14ac:dyDescent="0.25">
      <c r="A17562" s="515">
        <v>44426</v>
      </c>
      <c r="B17562" s="68" t="s">
        <v>15</v>
      </c>
      <c r="C17562" s="79" t="s">
        <v>283</v>
      </c>
      <c r="D17562" s="486">
        <v>2</v>
      </c>
    </row>
    <row r="17563" spans="1:4" x14ac:dyDescent="0.25">
      <c r="A17563" s="515">
        <v>44426</v>
      </c>
      <c r="B17563" s="68" t="s">
        <v>11</v>
      </c>
      <c r="C17563" s="79" t="s">
        <v>64</v>
      </c>
      <c r="D17563" s="1">
        <v>3</v>
      </c>
    </row>
    <row r="17564" spans="1:4" x14ac:dyDescent="0.25">
      <c r="A17564" s="515">
        <v>44426</v>
      </c>
      <c r="B17564" s="68" t="s">
        <v>11</v>
      </c>
      <c r="C17564" s="79" t="s">
        <v>11</v>
      </c>
      <c r="D17564" s="158">
        <v>2</v>
      </c>
    </row>
    <row r="17565" spans="1:4" x14ac:dyDescent="0.25">
      <c r="A17565" s="515">
        <v>44426</v>
      </c>
      <c r="B17565" s="68" t="s">
        <v>11</v>
      </c>
      <c r="C17565" s="79" t="s">
        <v>752</v>
      </c>
      <c r="D17565" s="1">
        <v>5</v>
      </c>
    </row>
    <row r="17566" spans="1:4" x14ac:dyDescent="0.25">
      <c r="A17566" s="515">
        <v>44426</v>
      </c>
      <c r="B17566" s="68" t="s">
        <v>12</v>
      </c>
      <c r="C17566" s="79" t="s">
        <v>1224</v>
      </c>
      <c r="D17566" s="1">
        <v>1</v>
      </c>
    </row>
    <row r="17567" spans="1:4" x14ac:dyDescent="0.25">
      <c r="A17567" s="515">
        <v>44426</v>
      </c>
      <c r="B17567" s="68" t="s">
        <v>12</v>
      </c>
      <c r="C17567" s="79" t="s">
        <v>12</v>
      </c>
      <c r="D17567" s="158">
        <v>1</v>
      </c>
    </row>
    <row r="17568" spans="1:4" x14ac:dyDescent="0.25">
      <c r="A17568" s="515">
        <v>44426</v>
      </c>
      <c r="B17568" s="68" t="s">
        <v>8</v>
      </c>
      <c r="C17568" s="79" t="s">
        <v>72</v>
      </c>
      <c r="D17568" s="1">
        <v>1</v>
      </c>
    </row>
    <row r="17569" spans="1:4" x14ac:dyDescent="0.25">
      <c r="A17569" s="515">
        <v>44426</v>
      </c>
      <c r="B17569" s="68" t="s">
        <v>8</v>
      </c>
      <c r="C17569" s="79" t="s">
        <v>1232</v>
      </c>
      <c r="D17569" s="1">
        <v>2</v>
      </c>
    </row>
    <row r="17570" spans="1:4" x14ac:dyDescent="0.25">
      <c r="A17570" s="515">
        <v>44426</v>
      </c>
      <c r="B17570" s="68" t="s">
        <v>8</v>
      </c>
      <c r="C17570" s="79" t="s">
        <v>58</v>
      </c>
      <c r="D17570" s="1">
        <v>6</v>
      </c>
    </row>
    <row r="17571" spans="1:4" x14ac:dyDescent="0.25">
      <c r="A17571" s="515">
        <v>44426</v>
      </c>
      <c r="B17571" s="62" t="s">
        <v>8</v>
      </c>
      <c r="C17571" s="62" t="s">
        <v>907</v>
      </c>
      <c r="D17571" s="1">
        <v>5</v>
      </c>
    </row>
    <row r="17572" spans="1:4" x14ac:dyDescent="0.25">
      <c r="A17572" s="515">
        <v>44426</v>
      </c>
      <c r="B17572" s="68" t="s">
        <v>8</v>
      </c>
      <c r="C17572" s="79" t="s">
        <v>203</v>
      </c>
      <c r="D17572" s="1">
        <v>1</v>
      </c>
    </row>
    <row r="17573" spans="1:4" x14ac:dyDescent="0.25">
      <c r="A17573" s="515">
        <v>44426</v>
      </c>
      <c r="B17573" s="68" t="s">
        <v>8</v>
      </c>
      <c r="C17573" s="79" t="s">
        <v>40</v>
      </c>
      <c r="D17573" s="1">
        <v>1</v>
      </c>
    </row>
    <row r="17574" spans="1:4" x14ac:dyDescent="0.25">
      <c r="A17574" s="515">
        <v>44426</v>
      </c>
      <c r="B17574" s="68" t="s">
        <v>8</v>
      </c>
      <c r="C17574" s="79" t="s">
        <v>8</v>
      </c>
      <c r="D17574" s="480">
        <v>65</v>
      </c>
    </row>
    <row r="17575" spans="1:4" x14ac:dyDescent="0.25">
      <c r="A17575" s="515">
        <v>44426</v>
      </c>
      <c r="B17575" s="68" t="s">
        <v>8</v>
      </c>
      <c r="C17575" s="79" t="s">
        <v>31</v>
      </c>
      <c r="D17575" s="1">
        <v>6</v>
      </c>
    </row>
    <row r="17576" spans="1:4" x14ac:dyDescent="0.25">
      <c r="A17576" s="515">
        <v>44426</v>
      </c>
      <c r="B17576" s="68" t="s">
        <v>8</v>
      </c>
      <c r="C17576" s="79" t="s">
        <v>110</v>
      </c>
      <c r="D17576" s="1">
        <v>1</v>
      </c>
    </row>
    <row r="17577" spans="1:4" x14ac:dyDescent="0.25">
      <c r="A17577" s="515">
        <v>44426</v>
      </c>
      <c r="B17577" s="68" t="s">
        <v>49</v>
      </c>
      <c r="C17577" s="79" t="s">
        <v>49</v>
      </c>
      <c r="D17577" s="158">
        <v>0</v>
      </c>
    </row>
    <row r="17578" spans="1:4" x14ac:dyDescent="0.25">
      <c r="A17578" s="515">
        <v>44426</v>
      </c>
      <c r="B17578" s="68" t="s">
        <v>50</v>
      </c>
      <c r="C17578" s="79" t="s">
        <v>1250</v>
      </c>
      <c r="D17578" s="1">
        <v>1</v>
      </c>
    </row>
    <row r="17579" spans="1:4" x14ac:dyDescent="0.25">
      <c r="A17579" s="515">
        <v>44426</v>
      </c>
      <c r="B17579" s="68" t="s">
        <v>50</v>
      </c>
      <c r="C17579" s="79" t="s">
        <v>1140</v>
      </c>
      <c r="D17579" s="1">
        <v>2</v>
      </c>
    </row>
    <row r="17580" spans="1:4" x14ac:dyDescent="0.25">
      <c r="A17580" s="515">
        <v>44426</v>
      </c>
      <c r="B17580" s="68" t="s">
        <v>27</v>
      </c>
      <c r="C17580" s="79" t="s">
        <v>43</v>
      </c>
      <c r="D17580" s="158">
        <v>14</v>
      </c>
    </row>
    <row r="17581" spans="1:4" x14ac:dyDescent="0.25">
      <c r="A17581" s="515">
        <v>44426</v>
      </c>
      <c r="B17581" s="68" t="s">
        <v>27</v>
      </c>
      <c r="C17581" s="68" t="s">
        <v>350</v>
      </c>
      <c r="D17581" s="1">
        <v>3</v>
      </c>
    </row>
    <row r="17582" spans="1:4" x14ac:dyDescent="0.25">
      <c r="A17582" s="515">
        <v>44426</v>
      </c>
      <c r="B17582" s="68" t="s">
        <v>27</v>
      </c>
      <c r="C17582" s="79" t="s">
        <v>707</v>
      </c>
      <c r="D17582" s="1">
        <v>1</v>
      </c>
    </row>
    <row r="17583" spans="1:4" x14ac:dyDescent="0.25">
      <c r="A17583" s="515">
        <v>44426</v>
      </c>
      <c r="B17583" s="68" t="s">
        <v>27</v>
      </c>
      <c r="C17583" s="68" t="s">
        <v>1257</v>
      </c>
      <c r="D17583" s="1">
        <v>2</v>
      </c>
    </row>
    <row r="17584" spans="1:4" x14ac:dyDescent="0.25">
      <c r="A17584" s="515">
        <v>44426</v>
      </c>
      <c r="B17584" s="68" t="s">
        <v>51</v>
      </c>
      <c r="C17584" s="68" t="s">
        <v>1594</v>
      </c>
      <c r="D17584" s="1">
        <v>1</v>
      </c>
    </row>
    <row r="17585" spans="1:4" x14ac:dyDescent="0.25">
      <c r="A17585" s="515">
        <v>44426</v>
      </c>
      <c r="B17585" s="68" t="s">
        <v>51</v>
      </c>
      <c r="C17585" s="79" t="s">
        <v>51</v>
      </c>
      <c r="D17585" s="49">
        <v>2</v>
      </c>
    </row>
    <row r="17586" spans="1:4" x14ac:dyDescent="0.25">
      <c r="A17586" s="515">
        <v>44426</v>
      </c>
      <c r="B17586" s="68" t="s">
        <v>10</v>
      </c>
      <c r="C17586" s="68" t="s">
        <v>340</v>
      </c>
      <c r="D17586" s="1">
        <v>1</v>
      </c>
    </row>
    <row r="17587" spans="1:4" x14ac:dyDescent="0.25">
      <c r="A17587" s="515">
        <v>44426</v>
      </c>
      <c r="B17587" s="68" t="s">
        <v>10</v>
      </c>
      <c r="C17587" s="79" t="s">
        <v>10</v>
      </c>
      <c r="D17587" s="480">
        <v>12</v>
      </c>
    </row>
    <row r="17588" spans="1:4" x14ac:dyDescent="0.25">
      <c r="A17588" s="515">
        <v>44427</v>
      </c>
      <c r="B17588" s="20" t="s">
        <v>14</v>
      </c>
      <c r="C17588" s="20" t="s">
        <v>14</v>
      </c>
      <c r="D17588" s="1">
        <v>1</v>
      </c>
    </row>
    <row r="17589" spans="1:4" x14ac:dyDescent="0.25">
      <c r="A17589" s="515">
        <v>44427</v>
      </c>
      <c r="B17589" s="20" t="s">
        <v>14</v>
      </c>
      <c r="C17589" s="20" t="s">
        <v>16</v>
      </c>
      <c r="D17589" s="1">
        <v>2</v>
      </c>
    </row>
    <row r="17590" spans="1:4" x14ac:dyDescent="0.25">
      <c r="A17590" s="515">
        <v>44427</v>
      </c>
      <c r="B17590" s="20" t="s">
        <v>14</v>
      </c>
      <c r="C17590" s="20" t="s">
        <v>84</v>
      </c>
      <c r="D17590" s="1">
        <v>2</v>
      </c>
    </row>
    <row r="17591" spans="1:4" x14ac:dyDescent="0.25">
      <c r="A17591" s="515">
        <v>44427</v>
      </c>
      <c r="B17591" s="20" t="s">
        <v>20</v>
      </c>
      <c r="C17591" s="20" t="s">
        <v>20</v>
      </c>
      <c r="D17591" s="1">
        <v>12</v>
      </c>
    </row>
    <row r="17592" spans="1:4" x14ac:dyDescent="0.25">
      <c r="A17592" s="515">
        <v>44427</v>
      </c>
      <c r="B17592" s="20" t="s">
        <v>13</v>
      </c>
      <c r="C17592" s="20" t="s">
        <v>1161</v>
      </c>
      <c r="D17592" s="1">
        <v>1</v>
      </c>
    </row>
    <row r="17593" spans="1:4" x14ac:dyDescent="0.25">
      <c r="A17593" s="515">
        <v>44427</v>
      </c>
      <c r="B17593" s="20" t="s">
        <v>13</v>
      </c>
      <c r="C17593" s="20" t="s">
        <v>13</v>
      </c>
      <c r="D17593" s="1">
        <v>6</v>
      </c>
    </row>
    <row r="17594" spans="1:4" x14ac:dyDescent="0.25">
      <c r="A17594" s="515">
        <v>44427</v>
      </c>
      <c r="B17594" s="20" t="s">
        <v>13</v>
      </c>
      <c r="C17594" s="20" t="s">
        <v>1165</v>
      </c>
      <c r="D17594" s="1">
        <v>1</v>
      </c>
    </row>
    <row r="17595" spans="1:4" x14ac:dyDescent="0.25">
      <c r="A17595" s="515">
        <v>44427</v>
      </c>
      <c r="B17595" s="20" t="s">
        <v>13</v>
      </c>
      <c r="C17595" s="20" t="s">
        <v>1167</v>
      </c>
      <c r="D17595" s="1">
        <v>1</v>
      </c>
    </row>
    <row r="17596" spans="1:4" x14ac:dyDescent="0.25">
      <c r="A17596" s="515">
        <v>44427</v>
      </c>
      <c r="B17596" s="20" t="s">
        <v>24</v>
      </c>
      <c r="C17596" s="20" t="s">
        <v>23</v>
      </c>
      <c r="D17596" s="1">
        <v>14</v>
      </c>
    </row>
    <row r="17597" spans="1:4" x14ac:dyDescent="0.25">
      <c r="A17597" s="515">
        <v>44427</v>
      </c>
      <c r="B17597" s="20" t="s">
        <v>24</v>
      </c>
      <c r="C17597" s="20" t="s">
        <v>24</v>
      </c>
      <c r="D17597" s="1">
        <v>3</v>
      </c>
    </row>
    <row r="17598" spans="1:4" x14ac:dyDescent="0.25">
      <c r="A17598" s="515">
        <v>44427</v>
      </c>
      <c r="B17598" s="20" t="s">
        <v>47</v>
      </c>
      <c r="C17598" s="20" t="s">
        <v>47</v>
      </c>
      <c r="D17598" s="1">
        <v>1</v>
      </c>
    </row>
    <row r="17599" spans="1:4" x14ac:dyDescent="0.25">
      <c r="A17599" s="515">
        <v>44427</v>
      </c>
      <c r="B17599" s="20" t="s">
        <v>47</v>
      </c>
      <c r="C17599" s="20" t="s">
        <v>906</v>
      </c>
      <c r="D17599" s="1">
        <v>3</v>
      </c>
    </row>
    <row r="17600" spans="1:4" x14ac:dyDescent="0.25">
      <c r="A17600" s="515">
        <v>44427</v>
      </c>
      <c r="B17600" s="20" t="s">
        <v>48</v>
      </c>
      <c r="C17600" s="20" t="s">
        <v>1380</v>
      </c>
      <c r="D17600" s="1">
        <v>1</v>
      </c>
    </row>
    <row r="17601" spans="1:4" x14ac:dyDescent="0.25">
      <c r="A17601" s="515">
        <v>44427</v>
      </c>
      <c r="B17601" s="20" t="s">
        <v>7</v>
      </c>
      <c r="C17601" s="20" t="s">
        <v>1191</v>
      </c>
      <c r="D17601" s="1">
        <v>1</v>
      </c>
    </row>
    <row r="17602" spans="1:4" x14ac:dyDescent="0.25">
      <c r="A17602" s="515">
        <v>44427</v>
      </c>
      <c r="B17602" s="20" t="s">
        <v>7</v>
      </c>
      <c r="C17602" s="20" t="s">
        <v>7</v>
      </c>
      <c r="D17602" s="1">
        <v>8</v>
      </c>
    </row>
    <row r="17603" spans="1:4" x14ac:dyDescent="0.25">
      <c r="A17603" s="515">
        <v>44427</v>
      </c>
      <c r="B17603" s="20" t="s">
        <v>9</v>
      </c>
      <c r="C17603" s="20" t="s">
        <v>9</v>
      </c>
      <c r="D17603" s="1">
        <v>6</v>
      </c>
    </row>
    <row r="17604" spans="1:4" x14ac:dyDescent="0.25">
      <c r="A17604" s="515">
        <v>44427</v>
      </c>
      <c r="B17604" s="20" t="s">
        <v>15</v>
      </c>
      <c r="C17604" s="20" t="s">
        <v>1139</v>
      </c>
      <c r="D17604" s="1">
        <v>5</v>
      </c>
    </row>
    <row r="17605" spans="1:4" x14ac:dyDescent="0.25">
      <c r="A17605" s="515">
        <v>44427</v>
      </c>
      <c r="B17605" s="20" t="s">
        <v>11</v>
      </c>
      <c r="C17605" s="20" t="s">
        <v>64</v>
      </c>
      <c r="D17605" s="1">
        <v>3</v>
      </c>
    </row>
    <row r="17606" spans="1:4" x14ac:dyDescent="0.25">
      <c r="A17606" s="515">
        <v>44427</v>
      </c>
      <c r="B17606" s="20" t="s">
        <v>11</v>
      </c>
      <c r="C17606" s="20" t="s">
        <v>333</v>
      </c>
      <c r="D17606" s="1">
        <v>2</v>
      </c>
    </row>
    <row r="17607" spans="1:4" x14ac:dyDescent="0.25">
      <c r="A17607" s="515">
        <v>44427</v>
      </c>
      <c r="B17607" s="20" t="s">
        <v>11</v>
      </c>
      <c r="C17607" s="20" t="s">
        <v>752</v>
      </c>
      <c r="D17607" s="1">
        <v>1</v>
      </c>
    </row>
    <row r="17608" spans="1:4" x14ac:dyDescent="0.25">
      <c r="A17608" s="515">
        <v>44427</v>
      </c>
      <c r="B17608" s="20" t="s">
        <v>11</v>
      </c>
      <c r="C17608" s="20" t="s">
        <v>133</v>
      </c>
      <c r="D17608" s="1">
        <v>4</v>
      </c>
    </row>
    <row r="17609" spans="1:4" x14ac:dyDescent="0.25">
      <c r="A17609" s="515">
        <v>44427</v>
      </c>
      <c r="B17609" s="20" t="s">
        <v>12</v>
      </c>
      <c r="C17609" s="20" t="s">
        <v>12</v>
      </c>
      <c r="D17609" s="1">
        <v>2</v>
      </c>
    </row>
    <row r="17610" spans="1:4" x14ac:dyDescent="0.25">
      <c r="A17610" s="515">
        <v>44427</v>
      </c>
      <c r="B17610" s="20" t="s">
        <v>8</v>
      </c>
      <c r="C17610" s="20" t="s">
        <v>1226</v>
      </c>
      <c r="D17610" s="1">
        <v>1</v>
      </c>
    </row>
    <row r="17611" spans="1:4" x14ac:dyDescent="0.25">
      <c r="A17611" s="515">
        <v>44427</v>
      </c>
      <c r="B17611" s="20" t="s">
        <v>8</v>
      </c>
      <c r="C17611" s="20" t="s">
        <v>72</v>
      </c>
      <c r="D17611" s="1">
        <v>4</v>
      </c>
    </row>
    <row r="17612" spans="1:4" x14ac:dyDescent="0.25">
      <c r="A17612" s="515">
        <v>44427</v>
      </c>
      <c r="B17612" s="20" t="s">
        <v>8</v>
      </c>
      <c r="C17612" s="20" t="s">
        <v>1236</v>
      </c>
      <c r="D17612" s="1">
        <v>1</v>
      </c>
    </row>
    <row r="17613" spans="1:4" x14ac:dyDescent="0.25">
      <c r="A17613" s="515">
        <v>44427</v>
      </c>
      <c r="B17613" s="20" t="s">
        <v>8</v>
      </c>
      <c r="C17613" s="20" t="s">
        <v>58</v>
      </c>
      <c r="D17613" s="1">
        <v>8</v>
      </c>
    </row>
    <row r="17614" spans="1:4" x14ac:dyDescent="0.25">
      <c r="A17614" s="515">
        <v>44427</v>
      </c>
      <c r="B17614" s="20" t="s">
        <v>8</v>
      </c>
      <c r="C17614" s="20" t="s">
        <v>113</v>
      </c>
      <c r="D17614" s="1">
        <v>1</v>
      </c>
    </row>
    <row r="17615" spans="1:4" x14ac:dyDescent="0.25">
      <c r="A17615" s="515">
        <v>44427</v>
      </c>
      <c r="B17615" s="20" t="s">
        <v>8</v>
      </c>
      <c r="C17615" s="20" t="s">
        <v>140</v>
      </c>
      <c r="D17615" s="1">
        <v>5</v>
      </c>
    </row>
    <row r="17616" spans="1:4" x14ac:dyDescent="0.25">
      <c r="A17616" s="515">
        <v>44427</v>
      </c>
      <c r="B17616" s="20" t="s">
        <v>8</v>
      </c>
      <c r="C17616" s="20" t="s">
        <v>132</v>
      </c>
      <c r="D17616" s="1">
        <v>1</v>
      </c>
    </row>
    <row r="17617" spans="1:4" x14ac:dyDescent="0.25">
      <c r="A17617" s="515">
        <v>44427</v>
      </c>
      <c r="B17617" s="20" t="s">
        <v>8</v>
      </c>
      <c r="C17617" s="20" t="s">
        <v>203</v>
      </c>
      <c r="D17617" s="1">
        <v>2</v>
      </c>
    </row>
    <row r="17618" spans="1:4" x14ac:dyDescent="0.25">
      <c r="A17618" s="515">
        <v>44427</v>
      </c>
      <c r="B17618" s="20" t="s">
        <v>8</v>
      </c>
      <c r="C17618" s="20" t="s">
        <v>8</v>
      </c>
      <c r="D17618" s="1">
        <v>48</v>
      </c>
    </row>
    <row r="17619" spans="1:4" x14ac:dyDescent="0.25">
      <c r="A17619" s="515">
        <v>44427</v>
      </c>
      <c r="B17619" s="20" t="s">
        <v>8</v>
      </c>
      <c r="C17619" s="20" t="s">
        <v>31</v>
      </c>
      <c r="D17619" s="1">
        <v>5</v>
      </c>
    </row>
    <row r="17620" spans="1:4" x14ac:dyDescent="0.25">
      <c r="A17620" s="515">
        <v>44427</v>
      </c>
      <c r="B17620" s="20" t="s">
        <v>8</v>
      </c>
      <c r="C17620" s="20" t="s">
        <v>592</v>
      </c>
      <c r="D17620" s="1">
        <v>1</v>
      </c>
    </row>
    <row r="17621" spans="1:4" x14ac:dyDescent="0.25">
      <c r="A17621" s="515">
        <v>44427</v>
      </c>
      <c r="B17621" s="20" t="s">
        <v>8</v>
      </c>
      <c r="C17621" s="20" t="s">
        <v>110</v>
      </c>
      <c r="D17621" s="1">
        <v>2</v>
      </c>
    </row>
    <row r="17622" spans="1:4" x14ac:dyDescent="0.25">
      <c r="A17622" s="515">
        <v>44427</v>
      </c>
      <c r="B17622" s="20" t="s">
        <v>49</v>
      </c>
      <c r="C17622" s="20" t="s">
        <v>49</v>
      </c>
      <c r="D17622" s="1">
        <v>0</v>
      </c>
    </row>
    <row r="17623" spans="1:4" x14ac:dyDescent="0.25">
      <c r="A17623" s="515">
        <v>44427</v>
      </c>
      <c r="B17623" s="20" t="s">
        <v>50</v>
      </c>
      <c r="C17623" s="20" t="s">
        <v>1140</v>
      </c>
      <c r="D17623" s="1">
        <v>7</v>
      </c>
    </row>
    <row r="17624" spans="1:4" x14ac:dyDescent="0.25">
      <c r="A17624" s="515">
        <v>44427</v>
      </c>
      <c r="B17624" s="20" t="s">
        <v>50</v>
      </c>
      <c r="C17624" s="20" t="s">
        <v>365</v>
      </c>
      <c r="D17624" s="1">
        <v>9</v>
      </c>
    </row>
    <row r="17625" spans="1:4" x14ac:dyDescent="0.25">
      <c r="A17625" s="515">
        <v>44427</v>
      </c>
      <c r="B17625" s="20" t="s">
        <v>27</v>
      </c>
      <c r="C17625" s="20" t="s">
        <v>1252</v>
      </c>
      <c r="D17625" s="1">
        <v>2</v>
      </c>
    </row>
    <row r="17626" spans="1:4" x14ac:dyDescent="0.25">
      <c r="A17626" s="515">
        <v>44427</v>
      </c>
      <c r="B17626" s="20" t="s">
        <v>27</v>
      </c>
      <c r="C17626" s="20" t="s">
        <v>139</v>
      </c>
      <c r="D17626" s="1">
        <v>1</v>
      </c>
    </row>
    <row r="17627" spans="1:4" x14ac:dyDescent="0.25">
      <c r="A17627" s="515">
        <v>44427</v>
      </c>
      <c r="B17627" s="20" t="s">
        <v>27</v>
      </c>
      <c r="C17627" s="20" t="s">
        <v>43</v>
      </c>
      <c r="D17627" s="1">
        <v>9</v>
      </c>
    </row>
    <row r="17628" spans="1:4" x14ac:dyDescent="0.25">
      <c r="A17628" s="515">
        <v>44427</v>
      </c>
      <c r="B17628" s="20" t="s">
        <v>27</v>
      </c>
      <c r="C17628" s="20" t="s">
        <v>928</v>
      </c>
      <c r="D17628" s="1">
        <v>2</v>
      </c>
    </row>
    <row r="17629" spans="1:4" x14ac:dyDescent="0.25">
      <c r="A17629" s="515">
        <v>44427</v>
      </c>
      <c r="B17629" s="20" t="s">
        <v>51</v>
      </c>
      <c r="C17629" s="20" t="s">
        <v>51</v>
      </c>
      <c r="D17629" s="1">
        <v>4</v>
      </c>
    </row>
    <row r="17630" spans="1:4" x14ac:dyDescent="0.25">
      <c r="A17630" s="515">
        <v>44427</v>
      </c>
      <c r="B17630" s="20" t="s">
        <v>10</v>
      </c>
      <c r="C17630" s="20" t="s">
        <v>10</v>
      </c>
      <c r="D17630" s="1">
        <v>2</v>
      </c>
    </row>
    <row r="17631" spans="1:4" x14ac:dyDescent="0.25">
      <c r="A17631" s="515">
        <v>44428</v>
      </c>
      <c r="B17631" s="20" t="s">
        <v>14</v>
      </c>
      <c r="C17631" s="20" t="s">
        <v>14</v>
      </c>
      <c r="D17631" s="485">
        <v>5</v>
      </c>
    </row>
    <row r="17632" spans="1:4" x14ac:dyDescent="0.25">
      <c r="A17632" s="515">
        <v>44428</v>
      </c>
      <c r="B17632" s="20" t="s">
        <v>14</v>
      </c>
      <c r="C17632" s="20" t="s">
        <v>16</v>
      </c>
      <c r="D17632" s="1">
        <v>3</v>
      </c>
    </row>
    <row r="17633" spans="1:4" x14ac:dyDescent="0.25">
      <c r="A17633" s="515">
        <v>44428</v>
      </c>
      <c r="B17633" s="20" t="s">
        <v>14</v>
      </c>
      <c r="C17633" s="20" t="s">
        <v>794</v>
      </c>
      <c r="D17633" s="1">
        <v>1</v>
      </c>
    </row>
    <row r="17634" spans="1:4" x14ac:dyDescent="0.25">
      <c r="A17634" s="515">
        <v>44428</v>
      </c>
      <c r="B17634" s="20" t="s">
        <v>20</v>
      </c>
      <c r="C17634" s="20" t="s">
        <v>20</v>
      </c>
      <c r="D17634" s="480">
        <v>13</v>
      </c>
    </row>
    <row r="17635" spans="1:4" x14ac:dyDescent="0.25">
      <c r="A17635" s="515">
        <v>44428</v>
      </c>
      <c r="B17635" s="20" t="s">
        <v>13</v>
      </c>
      <c r="C17635" s="20" t="s">
        <v>1161</v>
      </c>
      <c r="D17635" s="1">
        <v>1</v>
      </c>
    </row>
    <row r="17636" spans="1:4" x14ac:dyDescent="0.25">
      <c r="A17636" s="515">
        <v>44428</v>
      </c>
      <c r="B17636" s="20" t="s">
        <v>13</v>
      </c>
      <c r="C17636" s="20" t="s">
        <v>13</v>
      </c>
      <c r="D17636" s="158">
        <v>9</v>
      </c>
    </row>
    <row r="17637" spans="1:4" x14ac:dyDescent="0.25">
      <c r="A17637" s="515">
        <v>44428</v>
      </c>
      <c r="B17637" s="20" t="s">
        <v>13</v>
      </c>
      <c r="C17637" s="20" t="s">
        <v>1164</v>
      </c>
      <c r="D17637" s="1">
        <v>1</v>
      </c>
    </row>
    <row r="17638" spans="1:4" x14ac:dyDescent="0.25">
      <c r="A17638" s="515">
        <v>44428</v>
      </c>
      <c r="B17638" s="20" t="s">
        <v>13</v>
      </c>
      <c r="C17638" s="20" t="s">
        <v>1165</v>
      </c>
      <c r="D17638" s="1">
        <v>2</v>
      </c>
    </row>
    <row r="17639" spans="1:4" x14ac:dyDescent="0.25">
      <c r="A17639" s="515">
        <v>44428</v>
      </c>
      <c r="B17639" s="20" t="s">
        <v>13</v>
      </c>
      <c r="C17639" s="20" t="s">
        <v>1167</v>
      </c>
      <c r="D17639" s="486">
        <v>3</v>
      </c>
    </row>
    <row r="17640" spans="1:4" x14ac:dyDescent="0.25">
      <c r="A17640" s="515">
        <v>44428</v>
      </c>
      <c r="B17640" s="20" t="s">
        <v>24</v>
      </c>
      <c r="C17640" s="20" t="s">
        <v>23</v>
      </c>
      <c r="D17640" s="486">
        <v>24</v>
      </c>
    </row>
    <row r="17641" spans="1:4" x14ac:dyDescent="0.25">
      <c r="A17641" s="515">
        <v>44428</v>
      </c>
      <c r="B17641" s="20" t="s">
        <v>24</v>
      </c>
      <c r="C17641" s="20" t="s">
        <v>24</v>
      </c>
      <c r="D17641" s="158">
        <v>1</v>
      </c>
    </row>
    <row r="17642" spans="1:4" x14ac:dyDescent="0.25">
      <c r="A17642" s="515">
        <v>44428</v>
      </c>
      <c r="B17642" s="20" t="s">
        <v>24</v>
      </c>
      <c r="C17642" s="20" t="s">
        <v>36</v>
      </c>
      <c r="D17642" s="1">
        <v>2</v>
      </c>
    </row>
    <row r="17643" spans="1:4" x14ac:dyDescent="0.25">
      <c r="A17643" s="515">
        <v>44428</v>
      </c>
      <c r="B17643" s="20" t="s">
        <v>47</v>
      </c>
      <c r="C17643" s="20" t="s">
        <v>47</v>
      </c>
      <c r="D17643" s="1">
        <v>0</v>
      </c>
    </row>
    <row r="17644" spans="1:4" x14ac:dyDescent="0.25">
      <c r="A17644" s="515">
        <v>44428</v>
      </c>
      <c r="B17644" s="20" t="s">
        <v>48</v>
      </c>
      <c r="C17644" s="20" t="s">
        <v>1380</v>
      </c>
      <c r="D17644" s="485">
        <v>5</v>
      </c>
    </row>
    <row r="17645" spans="1:4" x14ac:dyDescent="0.25">
      <c r="A17645" s="515">
        <v>44428</v>
      </c>
      <c r="B17645" s="20" t="s">
        <v>7</v>
      </c>
      <c r="C17645" s="20" t="s">
        <v>1191</v>
      </c>
      <c r="D17645" s="486">
        <v>2</v>
      </c>
    </row>
    <row r="17646" spans="1:4" x14ac:dyDescent="0.25">
      <c r="A17646" s="515">
        <v>44428</v>
      </c>
      <c r="B17646" s="20" t="s">
        <v>7</v>
      </c>
      <c r="C17646" s="20" t="s">
        <v>7</v>
      </c>
      <c r="D17646" s="480">
        <v>11</v>
      </c>
    </row>
    <row r="17647" spans="1:4" x14ac:dyDescent="0.25">
      <c r="A17647" s="515">
        <v>44428</v>
      </c>
      <c r="B17647" s="20" t="s">
        <v>9</v>
      </c>
      <c r="C17647" s="20" t="s">
        <v>1196</v>
      </c>
      <c r="D17647" s="1">
        <v>1</v>
      </c>
    </row>
    <row r="17648" spans="1:4" x14ac:dyDescent="0.25">
      <c r="A17648" s="515">
        <v>44428</v>
      </c>
      <c r="B17648" s="20" t="s">
        <v>9</v>
      </c>
      <c r="C17648" s="20" t="s">
        <v>9</v>
      </c>
      <c r="D17648" s="480">
        <v>29</v>
      </c>
    </row>
    <row r="17649" spans="1:4" x14ac:dyDescent="0.25">
      <c r="A17649" s="515">
        <v>44428</v>
      </c>
      <c r="B17649" s="20" t="s">
        <v>9</v>
      </c>
      <c r="C17649" s="20" t="s">
        <v>1202</v>
      </c>
      <c r="D17649" s="1">
        <v>3</v>
      </c>
    </row>
    <row r="17650" spans="1:4" x14ac:dyDescent="0.25">
      <c r="A17650" s="515">
        <v>44428</v>
      </c>
      <c r="B17650" s="20" t="s">
        <v>9</v>
      </c>
      <c r="C17650" s="20" t="s">
        <v>143</v>
      </c>
      <c r="D17650" s="1">
        <v>1</v>
      </c>
    </row>
    <row r="17651" spans="1:4" x14ac:dyDescent="0.25">
      <c r="A17651" s="515">
        <v>44428</v>
      </c>
      <c r="B17651" s="20" t="s">
        <v>15</v>
      </c>
      <c r="C17651" s="20" t="s">
        <v>1139</v>
      </c>
      <c r="D17651" s="158">
        <v>3</v>
      </c>
    </row>
    <row r="17652" spans="1:4" x14ac:dyDescent="0.25">
      <c r="A17652" s="515">
        <v>44428</v>
      </c>
      <c r="B17652" s="20" t="s">
        <v>11</v>
      </c>
      <c r="C17652" s="20" t="s">
        <v>11</v>
      </c>
      <c r="D17652" s="485">
        <v>0</v>
      </c>
    </row>
    <row r="17653" spans="1:4" x14ac:dyDescent="0.25">
      <c r="A17653" s="515">
        <v>44428</v>
      </c>
      <c r="B17653" s="20" t="s">
        <v>12</v>
      </c>
      <c r="C17653" s="20" t="s">
        <v>12</v>
      </c>
      <c r="D17653" s="158">
        <v>5</v>
      </c>
    </row>
    <row r="17654" spans="1:4" x14ac:dyDescent="0.25">
      <c r="A17654" s="515">
        <v>44428</v>
      </c>
      <c r="B17654" s="20" t="s">
        <v>8</v>
      </c>
      <c r="C17654" s="20" t="s">
        <v>72</v>
      </c>
      <c r="D17654" s="1">
        <v>1</v>
      </c>
    </row>
    <row r="17655" spans="1:4" x14ac:dyDescent="0.25">
      <c r="A17655" s="515">
        <v>44428</v>
      </c>
      <c r="B17655" s="20" t="s">
        <v>8</v>
      </c>
      <c r="C17655" s="20" t="s">
        <v>1232</v>
      </c>
      <c r="D17655" s="1">
        <v>2</v>
      </c>
    </row>
    <row r="17656" spans="1:4" x14ac:dyDescent="0.25">
      <c r="A17656" s="515">
        <v>44428</v>
      </c>
      <c r="B17656" s="20" t="s">
        <v>8</v>
      </c>
      <c r="C17656" s="20" t="s">
        <v>58</v>
      </c>
      <c r="D17656" s="1">
        <v>4</v>
      </c>
    </row>
    <row r="17657" spans="1:4" x14ac:dyDescent="0.25">
      <c r="A17657" s="515">
        <v>44428</v>
      </c>
      <c r="B17657" s="20" t="s">
        <v>8</v>
      </c>
      <c r="C17657" s="20" t="s">
        <v>593</v>
      </c>
      <c r="D17657" s="1">
        <v>1</v>
      </c>
    </row>
    <row r="17658" spans="1:4" x14ac:dyDescent="0.25">
      <c r="A17658" s="515">
        <v>44428</v>
      </c>
      <c r="B17658" s="20" t="s">
        <v>8</v>
      </c>
      <c r="C17658" s="20" t="s">
        <v>907</v>
      </c>
      <c r="D17658" s="1">
        <v>1</v>
      </c>
    </row>
    <row r="17659" spans="1:4" x14ac:dyDescent="0.25">
      <c r="A17659" s="515">
        <v>44428</v>
      </c>
      <c r="B17659" s="20" t="s">
        <v>8</v>
      </c>
      <c r="C17659" s="20" t="s">
        <v>40</v>
      </c>
      <c r="D17659" s="1">
        <v>1</v>
      </c>
    </row>
    <row r="17660" spans="1:4" x14ac:dyDescent="0.25">
      <c r="A17660" s="515">
        <v>44428</v>
      </c>
      <c r="B17660" s="20" t="s">
        <v>8</v>
      </c>
      <c r="C17660" s="20" t="s">
        <v>8</v>
      </c>
      <c r="D17660" s="480">
        <v>70</v>
      </c>
    </row>
    <row r="17661" spans="1:4" x14ac:dyDescent="0.25">
      <c r="A17661" s="515">
        <v>44428</v>
      </c>
      <c r="B17661" s="20" t="s">
        <v>8</v>
      </c>
      <c r="C17661" s="20" t="s">
        <v>31</v>
      </c>
      <c r="D17661" s="1">
        <v>3</v>
      </c>
    </row>
    <row r="17662" spans="1:4" x14ac:dyDescent="0.25">
      <c r="A17662" s="515">
        <v>44428</v>
      </c>
      <c r="B17662" s="20" t="s">
        <v>8</v>
      </c>
      <c r="C17662" s="20" t="s">
        <v>110</v>
      </c>
      <c r="D17662" s="1">
        <v>1</v>
      </c>
    </row>
    <row r="17663" spans="1:4" x14ac:dyDescent="0.25">
      <c r="A17663" s="515">
        <v>44428</v>
      </c>
      <c r="B17663" s="20" t="s">
        <v>49</v>
      </c>
      <c r="C17663" s="20" t="s">
        <v>49</v>
      </c>
      <c r="D17663" s="158">
        <v>0</v>
      </c>
    </row>
    <row r="17664" spans="1:4" x14ac:dyDescent="0.25">
      <c r="A17664" s="515">
        <v>44428</v>
      </c>
      <c r="B17664" s="20" t="s">
        <v>50</v>
      </c>
      <c r="C17664" s="20" t="s">
        <v>1250</v>
      </c>
      <c r="D17664" s="1">
        <v>2</v>
      </c>
    </row>
    <row r="17665" spans="1:4" x14ac:dyDescent="0.25">
      <c r="A17665" s="515">
        <v>44428</v>
      </c>
      <c r="B17665" s="20" t="s">
        <v>27</v>
      </c>
      <c r="C17665" s="20" t="s">
        <v>1252</v>
      </c>
      <c r="D17665" s="1">
        <v>1</v>
      </c>
    </row>
    <row r="17666" spans="1:4" x14ac:dyDescent="0.25">
      <c r="A17666" s="515">
        <v>44428</v>
      </c>
      <c r="B17666" s="20" t="s">
        <v>27</v>
      </c>
      <c r="C17666" s="20" t="s">
        <v>139</v>
      </c>
      <c r="D17666" s="1">
        <v>5</v>
      </c>
    </row>
    <row r="17667" spans="1:4" x14ac:dyDescent="0.25">
      <c r="A17667" s="515">
        <v>44428</v>
      </c>
      <c r="B17667" s="20" t="s">
        <v>27</v>
      </c>
      <c r="C17667" s="20" t="s">
        <v>233</v>
      </c>
      <c r="D17667" s="1">
        <v>5</v>
      </c>
    </row>
    <row r="17668" spans="1:4" x14ac:dyDescent="0.25">
      <c r="A17668" s="515">
        <v>44428</v>
      </c>
      <c r="B17668" s="20" t="s">
        <v>27</v>
      </c>
      <c r="C17668" s="20" t="s">
        <v>1254</v>
      </c>
      <c r="D17668" s="1">
        <v>1</v>
      </c>
    </row>
    <row r="17669" spans="1:4" x14ac:dyDescent="0.25">
      <c r="A17669" s="515">
        <v>44428</v>
      </c>
      <c r="B17669" s="20" t="s">
        <v>27</v>
      </c>
      <c r="C17669" s="20" t="s">
        <v>43</v>
      </c>
      <c r="D17669" s="158">
        <v>11</v>
      </c>
    </row>
    <row r="17670" spans="1:4" x14ac:dyDescent="0.25">
      <c r="A17670" s="515">
        <v>44428</v>
      </c>
      <c r="B17670" s="20" t="s">
        <v>27</v>
      </c>
      <c r="C17670" s="20" t="s">
        <v>921</v>
      </c>
      <c r="D17670" s="1">
        <v>1</v>
      </c>
    </row>
    <row r="17671" spans="1:4" x14ac:dyDescent="0.25">
      <c r="A17671" s="515">
        <v>44428</v>
      </c>
      <c r="B17671" s="20" t="s">
        <v>27</v>
      </c>
      <c r="C17671" s="20" t="s">
        <v>851</v>
      </c>
      <c r="D17671" s="1">
        <v>1</v>
      </c>
    </row>
    <row r="17672" spans="1:4" x14ac:dyDescent="0.25">
      <c r="A17672" s="515">
        <v>44428</v>
      </c>
      <c r="B17672" s="20" t="s">
        <v>27</v>
      </c>
      <c r="C17672" s="20" t="s">
        <v>619</v>
      </c>
      <c r="D17672" s="1">
        <v>2</v>
      </c>
    </row>
    <row r="17673" spans="1:4" x14ac:dyDescent="0.25">
      <c r="A17673" s="515">
        <v>44428</v>
      </c>
      <c r="B17673" s="20" t="s">
        <v>27</v>
      </c>
      <c r="C17673" s="20" t="s">
        <v>1257</v>
      </c>
      <c r="D17673" s="1">
        <v>1</v>
      </c>
    </row>
    <row r="17674" spans="1:4" x14ac:dyDescent="0.25">
      <c r="A17674" s="515">
        <v>44428</v>
      </c>
      <c r="B17674" s="20" t="s">
        <v>51</v>
      </c>
      <c r="C17674" s="20" t="s">
        <v>51</v>
      </c>
      <c r="D17674" s="49">
        <v>17</v>
      </c>
    </row>
    <row r="17675" spans="1:4" x14ac:dyDescent="0.25">
      <c r="A17675" s="515">
        <v>44428</v>
      </c>
      <c r="B17675" s="20" t="s">
        <v>10</v>
      </c>
      <c r="C17675" s="20" t="s">
        <v>10</v>
      </c>
      <c r="D17675" s="480">
        <v>2</v>
      </c>
    </row>
    <row r="17676" spans="1:4" x14ac:dyDescent="0.25">
      <c r="A17676" s="515">
        <v>44429</v>
      </c>
      <c r="B17676" s="20" t="s">
        <v>14</v>
      </c>
      <c r="C17676" s="20" t="s">
        <v>14</v>
      </c>
      <c r="D17676" s="1">
        <v>2</v>
      </c>
    </row>
    <row r="17677" spans="1:4" x14ac:dyDescent="0.25">
      <c r="A17677" s="515">
        <v>44429</v>
      </c>
      <c r="B17677" s="20" t="s">
        <v>14</v>
      </c>
      <c r="C17677" s="20" t="s">
        <v>1150</v>
      </c>
      <c r="D17677" s="1">
        <v>1</v>
      </c>
    </row>
    <row r="17678" spans="1:4" x14ac:dyDescent="0.25">
      <c r="A17678" s="515">
        <v>44429</v>
      </c>
      <c r="B17678" s="20" t="s">
        <v>14</v>
      </c>
      <c r="C17678" s="20" t="s">
        <v>16</v>
      </c>
      <c r="D17678" s="1">
        <v>3</v>
      </c>
    </row>
    <row r="17679" spans="1:4" x14ac:dyDescent="0.25">
      <c r="A17679" s="515">
        <v>44429</v>
      </c>
      <c r="B17679" s="20" t="s">
        <v>14</v>
      </c>
      <c r="C17679" s="20" t="s">
        <v>84</v>
      </c>
      <c r="D17679" s="1">
        <v>13</v>
      </c>
    </row>
    <row r="17680" spans="1:4" x14ac:dyDescent="0.25">
      <c r="A17680" s="515">
        <v>44429</v>
      </c>
      <c r="B17680" s="20" t="s">
        <v>20</v>
      </c>
      <c r="C17680" s="20" t="s">
        <v>20</v>
      </c>
      <c r="D17680" s="1">
        <v>19</v>
      </c>
    </row>
    <row r="17681" spans="1:4" x14ac:dyDescent="0.25">
      <c r="A17681" s="515">
        <v>44429</v>
      </c>
      <c r="B17681" s="20" t="s">
        <v>20</v>
      </c>
      <c r="C17681" s="20" t="s">
        <v>861</v>
      </c>
      <c r="D17681" s="1">
        <v>1</v>
      </c>
    </row>
    <row r="17682" spans="1:4" x14ac:dyDescent="0.25">
      <c r="A17682" s="515">
        <v>44429</v>
      </c>
      <c r="B17682" s="20" t="s">
        <v>13</v>
      </c>
      <c r="C17682" s="20" t="s">
        <v>1161</v>
      </c>
      <c r="D17682" s="1">
        <v>2</v>
      </c>
    </row>
    <row r="17683" spans="1:4" x14ac:dyDescent="0.25">
      <c r="A17683" s="515">
        <v>44429</v>
      </c>
      <c r="B17683" s="20" t="s">
        <v>13</v>
      </c>
      <c r="C17683" s="20" t="s">
        <v>1165</v>
      </c>
      <c r="D17683" s="1">
        <v>1</v>
      </c>
    </row>
    <row r="17684" spans="1:4" x14ac:dyDescent="0.25">
      <c r="A17684" s="515">
        <v>44429</v>
      </c>
      <c r="B17684" s="20" t="s">
        <v>24</v>
      </c>
      <c r="C17684" s="20" t="s">
        <v>23</v>
      </c>
      <c r="D17684" s="1">
        <v>28</v>
      </c>
    </row>
    <row r="17685" spans="1:4" x14ac:dyDescent="0.25">
      <c r="A17685" s="515">
        <v>44429</v>
      </c>
      <c r="B17685" s="20" t="s">
        <v>24</v>
      </c>
      <c r="C17685" s="20" t="s">
        <v>24</v>
      </c>
      <c r="D17685" s="1">
        <v>4</v>
      </c>
    </row>
    <row r="17686" spans="1:4" x14ac:dyDescent="0.25">
      <c r="A17686" s="515">
        <v>44429</v>
      </c>
      <c r="B17686" s="20" t="s">
        <v>47</v>
      </c>
      <c r="C17686" s="20" t="s">
        <v>47</v>
      </c>
      <c r="D17686" s="1">
        <v>5</v>
      </c>
    </row>
    <row r="17687" spans="1:4" x14ac:dyDescent="0.25">
      <c r="A17687" s="515">
        <v>44429</v>
      </c>
      <c r="B17687" s="20" t="s">
        <v>47</v>
      </c>
      <c r="C17687" s="20" t="s">
        <v>906</v>
      </c>
      <c r="D17687" s="1">
        <v>2</v>
      </c>
    </row>
    <row r="17688" spans="1:4" x14ac:dyDescent="0.25">
      <c r="A17688" s="515">
        <v>44429</v>
      </c>
      <c r="B17688" s="20" t="s">
        <v>48</v>
      </c>
      <c r="C17688" s="20" t="s">
        <v>1380</v>
      </c>
      <c r="D17688" s="1">
        <v>6</v>
      </c>
    </row>
    <row r="17689" spans="1:4" x14ac:dyDescent="0.25">
      <c r="A17689" s="515">
        <v>44429</v>
      </c>
      <c r="B17689" s="20" t="s">
        <v>7</v>
      </c>
      <c r="C17689" s="20" t="s">
        <v>1191</v>
      </c>
      <c r="D17689" s="1">
        <v>2</v>
      </c>
    </row>
    <row r="17690" spans="1:4" x14ac:dyDescent="0.25">
      <c r="A17690" s="515">
        <v>44429</v>
      </c>
      <c r="B17690" s="20" t="s">
        <v>7</v>
      </c>
      <c r="C17690" s="20" t="s">
        <v>7</v>
      </c>
      <c r="D17690" s="1">
        <v>3</v>
      </c>
    </row>
    <row r="17691" spans="1:4" x14ac:dyDescent="0.25">
      <c r="A17691" s="515">
        <v>44429</v>
      </c>
      <c r="B17691" s="20" t="s">
        <v>9</v>
      </c>
      <c r="C17691" s="20" t="s">
        <v>17</v>
      </c>
      <c r="D17691" s="1">
        <v>1</v>
      </c>
    </row>
    <row r="17692" spans="1:4" x14ac:dyDescent="0.25">
      <c r="A17692" s="515">
        <v>44429</v>
      </c>
      <c r="B17692" s="20" t="s">
        <v>9</v>
      </c>
      <c r="C17692" s="20" t="s">
        <v>1202</v>
      </c>
      <c r="D17692" s="1">
        <v>3</v>
      </c>
    </row>
    <row r="17693" spans="1:4" x14ac:dyDescent="0.25">
      <c r="A17693" s="515">
        <v>44429</v>
      </c>
      <c r="B17693" s="20" t="s">
        <v>9</v>
      </c>
      <c r="C17693" s="20" t="s">
        <v>143</v>
      </c>
      <c r="D17693" s="1">
        <v>2</v>
      </c>
    </row>
    <row r="17694" spans="1:4" x14ac:dyDescent="0.25">
      <c r="A17694" s="515">
        <v>44429</v>
      </c>
      <c r="B17694" s="20" t="s">
        <v>15</v>
      </c>
      <c r="C17694" s="20" t="s">
        <v>1139</v>
      </c>
      <c r="D17694" s="1">
        <v>1</v>
      </c>
    </row>
    <row r="17695" spans="1:4" x14ac:dyDescent="0.25">
      <c r="A17695" s="515">
        <v>44429</v>
      </c>
      <c r="B17695" s="20" t="s">
        <v>15</v>
      </c>
      <c r="C17695" s="20" t="s">
        <v>283</v>
      </c>
      <c r="D17695" s="1">
        <v>1</v>
      </c>
    </row>
    <row r="17696" spans="1:4" x14ac:dyDescent="0.25">
      <c r="A17696" s="515">
        <v>44429</v>
      </c>
      <c r="B17696" s="20" t="s">
        <v>11</v>
      </c>
      <c r="C17696" s="20" t="s">
        <v>11</v>
      </c>
      <c r="D17696" s="1">
        <v>1</v>
      </c>
    </row>
    <row r="17697" spans="1:4" x14ac:dyDescent="0.25">
      <c r="A17697" s="515">
        <v>44429</v>
      </c>
      <c r="B17697" s="20" t="s">
        <v>11</v>
      </c>
      <c r="C17697" s="20" t="s">
        <v>133</v>
      </c>
      <c r="D17697" s="1">
        <v>1</v>
      </c>
    </row>
    <row r="17698" spans="1:4" x14ac:dyDescent="0.25">
      <c r="A17698" s="515">
        <v>44429</v>
      </c>
      <c r="B17698" s="20" t="s">
        <v>12</v>
      </c>
      <c r="C17698" s="20" t="s">
        <v>1223</v>
      </c>
      <c r="D17698" s="1">
        <v>1</v>
      </c>
    </row>
    <row r="17699" spans="1:4" x14ac:dyDescent="0.25">
      <c r="A17699" s="515">
        <v>44429</v>
      </c>
      <c r="B17699" s="20" t="s">
        <v>8</v>
      </c>
      <c r="C17699" s="20" t="s">
        <v>72</v>
      </c>
      <c r="D17699" s="1">
        <v>3</v>
      </c>
    </row>
    <row r="17700" spans="1:4" x14ac:dyDescent="0.25">
      <c r="A17700" s="515">
        <v>44429</v>
      </c>
      <c r="B17700" s="20" t="s">
        <v>8</v>
      </c>
      <c r="C17700" s="20" t="s">
        <v>58</v>
      </c>
      <c r="D17700" s="1">
        <v>4</v>
      </c>
    </row>
    <row r="17701" spans="1:4" x14ac:dyDescent="0.25">
      <c r="A17701" s="515">
        <v>44429</v>
      </c>
      <c r="B17701" s="20" t="s">
        <v>8</v>
      </c>
      <c r="C17701" s="20" t="s">
        <v>132</v>
      </c>
      <c r="D17701" s="1">
        <v>1</v>
      </c>
    </row>
    <row r="17702" spans="1:4" x14ac:dyDescent="0.25">
      <c r="A17702" s="515">
        <v>44429</v>
      </c>
      <c r="B17702" s="20" t="s">
        <v>8</v>
      </c>
      <c r="C17702" s="20" t="s">
        <v>907</v>
      </c>
      <c r="D17702" s="1">
        <v>1</v>
      </c>
    </row>
    <row r="17703" spans="1:4" x14ac:dyDescent="0.25">
      <c r="A17703" s="515">
        <v>44429</v>
      </c>
      <c r="B17703" s="20" t="s">
        <v>8</v>
      </c>
      <c r="C17703" s="20" t="s">
        <v>203</v>
      </c>
      <c r="D17703" s="1">
        <v>2</v>
      </c>
    </row>
    <row r="17704" spans="1:4" x14ac:dyDescent="0.25">
      <c r="A17704" s="515">
        <v>44429</v>
      </c>
      <c r="B17704" s="20" t="s">
        <v>8</v>
      </c>
      <c r="C17704" s="20" t="s">
        <v>40</v>
      </c>
      <c r="D17704" s="1">
        <v>1</v>
      </c>
    </row>
    <row r="17705" spans="1:4" x14ac:dyDescent="0.25">
      <c r="A17705" s="515">
        <v>44429</v>
      </c>
      <c r="B17705" s="20" t="s">
        <v>8</v>
      </c>
      <c r="C17705" s="20" t="s">
        <v>8</v>
      </c>
      <c r="D17705" s="1">
        <v>18</v>
      </c>
    </row>
    <row r="17706" spans="1:4" x14ac:dyDescent="0.25">
      <c r="A17706" s="515">
        <v>44429</v>
      </c>
      <c r="B17706" s="20" t="s">
        <v>8</v>
      </c>
      <c r="C17706" s="20" t="s">
        <v>31</v>
      </c>
      <c r="D17706" s="1">
        <v>3</v>
      </c>
    </row>
    <row r="17707" spans="1:4" x14ac:dyDescent="0.25">
      <c r="A17707" s="515">
        <v>44429</v>
      </c>
      <c r="B17707" s="20" t="s">
        <v>8</v>
      </c>
      <c r="C17707" s="20" t="s">
        <v>110</v>
      </c>
      <c r="D17707" s="1">
        <v>1</v>
      </c>
    </row>
    <row r="17708" spans="1:4" x14ac:dyDescent="0.25">
      <c r="A17708" s="515">
        <v>44429</v>
      </c>
      <c r="B17708" s="20" t="s">
        <v>49</v>
      </c>
      <c r="C17708" s="20" t="s">
        <v>49</v>
      </c>
      <c r="D17708" s="1">
        <v>0</v>
      </c>
    </row>
    <row r="17709" spans="1:4" x14ac:dyDescent="0.25">
      <c r="A17709" s="515">
        <v>44429</v>
      </c>
      <c r="B17709" s="20" t="s">
        <v>50</v>
      </c>
      <c r="C17709" s="20" t="s">
        <v>1140</v>
      </c>
      <c r="D17709" s="1">
        <v>3</v>
      </c>
    </row>
    <row r="17710" spans="1:4" x14ac:dyDescent="0.25">
      <c r="A17710" s="515">
        <v>44429</v>
      </c>
      <c r="B17710" s="20" t="s">
        <v>50</v>
      </c>
      <c r="C17710" s="20" t="s">
        <v>365</v>
      </c>
      <c r="D17710" s="1">
        <v>6</v>
      </c>
    </row>
    <row r="17711" spans="1:4" x14ac:dyDescent="0.25">
      <c r="A17711" s="515">
        <v>44429</v>
      </c>
      <c r="B17711" s="20" t="s">
        <v>27</v>
      </c>
      <c r="C17711" s="20" t="s">
        <v>139</v>
      </c>
      <c r="D17711" s="1">
        <v>4</v>
      </c>
    </row>
    <row r="17712" spans="1:4" x14ac:dyDescent="0.25">
      <c r="A17712" s="515">
        <v>44429</v>
      </c>
      <c r="B17712" s="20" t="s">
        <v>27</v>
      </c>
      <c r="C17712" s="20" t="s">
        <v>233</v>
      </c>
      <c r="D17712" s="1">
        <v>1</v>
      </c>
    </row>
    <row r="17713" spans="1:4" x14ac:dyDescent="0.25">
      <c r="A17713" s="515">
        <v>44429</v>
      </c>
      <c r="B17713" s="20" t="s">
        <v>27</v>
      </c>
      <c r="C17713" s="20" t="s">
        <v>1254</v>
      </c>
      <c r="D17713" s="1">
        <v>1</v>
      </c>
    </row>
    <row r="17714" spans="1:4" x14ac:dyDescent="0.25">
      <c r="A17714" s="515">
        <v>44429</v>
      </c>
      <c r="B17714" s="20" t="s">
        <v>27</v>
      </c>
      <c r="C17714" s="20" t="s">
        <v>43</v>
      </c>
      <c r="D17714" s="1">
        <v>4</v>
      </c>
    </row>
    <row r="17715" spans="1:4" x14ac:dyDescent="0.25">
      <c r="A17715" s="515">
        <v>44429</v>
      </c>
      <c r="B17715" s="20" t="s">
        <v>27</v>
      </c>
      <c r="C17715" s="20" t="s">
        <v>1023</v>
      </c>
      <c r="D17715" s="1">
        <v>1</v>
      </c>
    </row>
    <row r="17716" spans="1:4" x14ac:dyDescent="0.25">
      <c r="A17716" s="515">
        <v>44429</v>
      </c>
      <c r="B17716" s="20" t="s">
        <v>27</v>
      </c>
      <c r="C17716" s="20" t="s">
        <v>928</v>
      </c>
      <c r="D17716" s="1">
        <v>2</v>
      </c>
    </row>
    <row r="17717" spans="1:4" x14ac:dyDescent="0.25">
      <c r="A17717" s="515">
        <v>44429</v>
      </c>
      <c r="B17717" s="20" t="s">
        <v>27</v>
      </c>
      <c r="C17717" s="20" t="s">
        <v>619</v>
      </c>
      <c r="D17717" s="1">
        <v>6</v>
      </c>
    </row>
    <row r="17718" spans="1:4" x14ac:dyDescent="0.25">
      <c r="A17718" s="515">
        <v>44429</v>
      </c>
      <c r="B17718" s="20" t="s">
        <v>51</v>
      </c>
      <c r="C17718" s="20" t="s">
        <v>51</v>
      </c>
      <c r="D17718" s="1">
        <v>5</v>
      </c>
    </row>
    <row r="17719" spans="1:4" x14ac:dyDescent="0.25">
      <c r="A17719" s="515">
        <v>44429</v>
      </c>
      <c r="B17719" s="20" t="s">
        <v>10</v>
      </c>
      <c r="C17719" s="20" t="s">
        <v>340</v>
      </c>
      <c r="D17719" s="1">
        <v>5</v>
      </c>
    </row>
    <row r="17720" spans="1:4" x14ac:dyDescent="0.25">
      <c r="A17720" s="515">
        <v>44429</v>
      </c>
      <c r="B17720" s="20" t="s">
        <v>10</v>
      </c>
      <c r="C17720" s="20" t="s">
        <v>10</v>
      </c>
      <c r="D17720" s="1">
        <v>4</v>
      </c>
    </row>
    <row r="17721" spans="1:4" x14ac:dyDescent="0.25">
      <c r="A17721" s="515">
        <v>44430</v>
      </c>
      <c r="B17721" s="20" t="s">
        <v>14</v>
      </c>
      <c r="C17721" s="20" t="s">
        <v>14</v>
      </c>
      <c r="D17721" s="1">
        <v>0</v>
      </c>
    </row>
    <row r="17722" spans="1:4" x14ac:dyDescent="0.25">
      <c r="A17722" s="515">
        <v>44430</v>
      </c>
      <c r="B17722" s="20" t="s">
        <v>20</v>
      </c>
      <c r="C17722" s="20" t="s">
        <v>20</v>
      </c>
      <c r="D17722" s="1">
        <v>0</v>
      </c>
    </row>
    <row r="17723" spans="1:4" x14ac:dyDescent="0.25">
      <c r="A17723" s="515">
        <v>44430</v>
      </c>
      <c r="B17723" s="20" t="s">
        <v>13</v>
      </c>
      <c r="C17723" s="20" t="s">
        <v>13</v>
      </c>
      <c r="D17723" s="1">
        <v>0</v>
      </c>
    </row>
    <row r="17724" spans="1:4" x14ac:dyDescent="0.25">
      <c r="A17724" s="515">
        <v>44430</v>
      </c>
      <c r="B17724" s="20" t="s">
        <v>24</v>
      </c>
      <c r="C17724" s="20" t="s">
        <v>24</v>
      </c>
      <c r="D17724" s="1">
        <v>0</v>
      </c>
    </row>
    <row r="17725" spans="1:4" x14ac:dyDescent="0.25">
      <c r="A17725" s="515">
        <v>44430</v>
      </c>
      <c r="B17725" s="20" t="s">
        <v>47</v>
      </c>
      <c r="C17725" s="20" t="s">
        <v>47</v>
      </c>
      <c r="D17725" s="1">
        <v>0</v>
      </c>
    </row>
    <row r="17726" spans="1:4" x14ac:dyDescent="0.25">
      <c r="A17726" s="515">
        <v>44430</v>
      </c>
      <c r="B17726" s="20" t="s">
        <v>48</v>
      </c>
      <c r="C17726" s="20" t="s">
        <v>1380</v>
      </c>
      <c r="D17726" s="1">
        <v>0</v>
      </c>
    </row>
    <row r="17727" spans="1:4" x14ac:dyDescent="0.25">
      <c r="A17727" s="515">
        <v>44430</v>
      </c>
      <c r="B17727" s="20" t="s">
        <v>7</v>
      </c>
      <c r="C17727" s="20" t="s">
        <v>7</v>
      </c>
      <c r="D17727" s="1">
        <v>0</v>
      </c>
    </row>
    <row r="17728" spans="1:4" x14ac:dyDescent="0.25">
      <c r="A17728" s="515">
        <v>44430</v>
      </c>
      <c r="B17728" s="20" t="s">
        <v>9</v>
      </c>
      <c r="C17728" s="20" t="s">
        <v>9</v>
      </c>
      <c r="D17728" s="1">
        <v>0</v>
      </c>
    </row>
    <row r="17729" spans="1:4" x14ac:dyDescent="0.25">
      <c r="A17729" s="515">
        <v>44430</v>
      </c>
      <c r="B17729" s="20" t="s">
        <v>15</v>
      </c>
      <c r="C17729" s="20" t="s">
        <v>1139</v>
      </c>
      <c r="D17729" s="1">
        <v>0</v>
      </c>
    </row>
    <row r="17730" spans="1:4" x14ac:dyDescent="0.25">
      <c r="A17730" s="515">
        <v>44430</v>
      </c>
      <c r="B17730" s="20" t="s">
        <v>11</v>
      </c>
      <c r="C17730" s="20" t="s">
        <v>11</v>
      </c>
      <c r="D17730" s="1">
        <v>0</v>
      </c>
    </row>
    <row r="17731" spans="1:4" x14ac:dyDescent="0.25">
      <c r="A17731" s="515">
        <v>44430</v>
      </c>
      <c r="B17731" s="20" t="s">
        <v>12</v>
      </c>
      <c r="C17731" s="20" t="s">
        <v>12</v>
      </c>
      <c r="D17731" s="1">
        <v>0</v>
      </c>
    </row>
    <row r="17732" spans="1:4" x14ac:dyDescent="0.25">
      <c r="A17732" s="515">
        <v>44430</v>
      </c>
      <c r="B17732" s="20" t="s">
        <v>8</v>
      </c>
      <c r="C17732" s="20" t="s">
        <v>8</v>
      </c>
      <c r="D17732" s="1">
        <v>0</v>
      </c>
    </row>
    <row r="17733" spans="1:4" x14ac:dyDescent="0.25">
      <c r="A17733" s="515">
        <v>44430</v>
      </c>
      <c r="B17733" s="20" t="s">
        <v>49</v>
      </c>
      <c r="C17733" s="20" t="s">
        <v>49</v>
      </c>
      <c r="D17733" s="1">
        <v>0</v>
      </c>
    </row>
    <row r="17734" spans="1:4" x14ac:dyDescent="0.25">
      <c r="A17734" s="515">
        <v>44430</v>
      </c>
      <c r="B17734" s="20" t="s">
        <v>50</v>
      </c>
      <c r="C17734" s="20" t="s">
        <v>365</v>
      </c>
      <c r="D17734" s="1">
        <v>0</v>
      </c>
    </row>
    <row r="17735" spans="1:4" x14ac:dyDescent="0.25">
      <c r="A17735" s="515">
        <v>44430</v>
      </c>
      <c r="B17735" s="20" t="s">
        <v>27</v>
      </c>
      <c r="C17735" s="20" t="s">
        <v>43</v>
      </c>
      <c r="D17735" s="1">
        <v>0</v>
      </c>
    </row>
    <row r="17736" spans="1:4" x14ac:dyDescent="0.25">
      <c r="A17736" s="515">
        <v>44430</v>
      </c>
      <c r="B17736" s="20" t="s">
        <v>51</v>
      </c>
      <c r="C17736" s="20" t="s">
        <v>51</v>
      </c>
      <c r="D17736" s="49">
        <v>0</v>
      </c>
    </row>
    <row r="17737" spans="1:4" x14ac:dyDescent="0.25">
      <c r="A17737" s="515">
        <v>44430</v>
      </c>
      <c r="B17737" s="20" t="s">
        <v>10</v>
      </c>
      <c r="C17737" s="20" t="s">
        <v>10</v>
      </c>
      <c r="D17737" s="1">
        <v>0</v>
      </c>
    </row>
    <row r="17738" spans="1:4" x14ac:dyDescent="0.25">
      <c r="A17738" s="515">
        <v>44431</v>
      </c>
      <c r="B17738" s="20" t="s">
        <v>14</v>
      </c>
      <c r="C17738" s="20" t="s">
        <v>16</v>
      </c>
      <c r="D17738" s="1">
        <v>1</v>
      </c>
    </row>
    <row r="17739" spans="1:4" x14ac:dyDescent="0.25">
      <c r="A17739" s="515">
        <v>44431</v>
      </c>
      <c r="B17739" s="20" t="s">
        <v>14</v>
      </c>
      <c r="C17739" s="20" t="s">
        <v>794</v>
      </c>
      <c r="D17739" s="1">
        <v>4</v>
      </c>
    </row>
    <row r="17740" spans="1:4" x14ac:dyDescent="0.25">
      <c r="A17740" s="515">
        <v>44431</v>
      </c>
      <c r="B17740" s="20" t="s">
        <v>20</v>
      </c>
      <c r="C17740" s="20" t="s">
        <v>20</v>
      </c>
      <c r="D17740" s="1">
        <v>8</v>
      </c>
    </row>
    <row r="17741" spans="1:4" x14ac:dyDescent="0.25">
      <c r="A17741" s="515">
        <v>44431</v>
      </c>
      <c r="B17741" s="20" t="s">
        <v>20</v>
      </c>
      <c r="C17741" s="20" t="s">
        <v>648</v>
      </c>
      <c r="D17741" s="1">
        <v>1</v>
      </c>
    </row>
    <row r="17742" spans="1:4" x14ac:dyDescent="0.25">
      <c r="A17742" s="515">
        <v>44431</v>
      </c>
      <c r="B17742" s="20" t="s">
        <v>13</v>
      </c>
      <c r="C17742" s="20" t="s">
        <v>1161</v>
      </c>
      <c r="D17742" s="1">
        <v>1</v>
      </c>
    </row>
    <row r="17743" spans="1:4" x14ac:dyDescent="0.25">
      <c r="A17743" s="515">
        <v>44431</v>
      </c>
      <c r="B17743" s="20" t="s">
        <v>13</v>
      </c>
      <c r="C17743" s="20" t="s">
        <v>13</v>
      </c>
      <c r="D17743" s="1">
        <v>11</v>
      </c>
    </row>
    <row r="17744" spans="1:4" x14ac:dyDescent="0.25">
      <c r="A17744" s="515">
        <v>44431</v>
      </c>
      <c r="B17744" s="20" t="s">
        <v>13</v>
      </c>
      <c r="C17744" s="20" t="s">
        <v>1166</v>
      </c>
      <c r="D17744" s="1">
        <v>1</v>
      </c>
    </row>
    <row r="17745" spans="1:4" x14ac:dyDescent="0.25">
      <c r="A17745" s="515">
        <v>44431</v>
      </c>
      <c r="B17745" s="20" t="s">
        <v>13</v>
      </c>
      <c r="C17745" s="20" t="s">
        <v>1165</v>
      </c>
      <c r="D17745" s="1">
        <v>1</v>
      </c>
    </row>
    <row r="17746" spans="1:4" x14ac:dyDescent="0.25">
      <c r="A17746" s="515">
        <v>44431</v>
      </c>
      <c r="B17746" s="20" t="s">
        <v>13</v>
      </c>
      <c r="C17746" s="20" t="s">
        <v>1167</v>
      </c>
      <c r="D17746" s="1">
        <v>5</v>
      </c>
    </row>
    <row r="17747" spans="1:4" x14ac:dyDescent="0.25">
      <c r="A17747" s="515">
        <v>44431</v>
      </c>
      <c r="B17747" s="20" t="s">
        <v>24</v>
      </c>
      <c r="C17747" s="20" t="s">
        <v>23</v>
      </c>
      <c r="D17747" s="1">
        <v>15</v>
      </c>
    </row>
    <row r="17748" spans="1:4" x14ac:dyDescent="0.25">
      <c r="A17748" s="515">
        <v>44431</v>
      </c>
      <c r="B17748" s="20" t="s">
        <v>24</v>
      </c>
      <c r="C17748" s="20" t="s">
        <v>1169</v>
      </c>
      <c r="D17748" s="1">
        <v>1</v>
      </c>
    </row>
    <row r="17749" spans="1:4" x14ac:dyDescent="0.25">
      <c r="A17749" s="515">
        <v>44431</v>
      </c>
      <c r="B17749" s="20" t="s">
        <v>24</v>
      </c>
      <c r="C17749" s="20" t="s">
        <v>24</v>
      </c>
      <c r="D17749" s="1">
        <v>4</v>
      </c>
    </row>
    <row r="17750" spans="1:4" x14ac:dyDescent="0.25">
      <c r="A17750" s="515">
        <v>44431</v>
      </c>
      <c r="B17750" s="20" t="s">
        <v>24</v>
      </c>
      <c r="C17750" s="20" t="s">
        <v>36</v>
      </c>
      <c r="D17750" s="1">
        <v>1</v>
      </c>
    </row>
    <row r="17751" spans="1:4" x14ac:dyDescent="0.25">
      <c r="A17751" s="515">
        <v>44431</v>
      </c>
      <c r="B17751" s="20" t="s">
        <v>47</v>
      </c>
      <c r="C17751" s="20" t="s">
        <v>47</v>
      </c>
      <c r="D17751" s="1">
        <v>0</v>
      </c>
    </row>
    <row r="17752" spans="1:4" x14ac:dyDescent="0.25">
      <c r="A17752" s="515">
        <v>44431</v>
      </c>
      <c r="B17752" s="20" t="s">
        <v>48</v>
      </c>
      <c r="C17752" s="20" t="s">
        <v>1380</v>
      </c>
      <c r="D17752" s="1">
        <v>4</v>
      </c>
    </row>
    <row r="17753" spans="1:4" x14ac:dyDescent="0.25">
      <c r="A17753" s="515">
        <v>44431</v>
      </c>
      <c r="B17753" s="20" t="s">
        <v>7</v>
      </c>
      <c r="C17753" s="20" t="s">
        <v>7</v>
      </c>
      <c r="D17753" s="1">
        <v>14</v>
      </c>
    </row>
    <row r="17754" spans="1:4" x14ac:dyDescent="0.25">
      <c r="A17754" s="515">
        <v>44431</v>
      </c>
      <c r="B17754" s="20" t="s">
        <v>9</v>
      </c>
      <c r="C17754" s="20" t="s">
        <v>1414</v>
      </c>
      <c r="D17754" s="1">
        <v>2</v>
      </c>
    </row>
    <row r="17755" spans="1:4" x14ac:dyDescent="0.25">
      <c r="A17755" s="515">
        <v>44431</v>
      </c>
      <c r="B17755" s="20" t="s">
        <v>9</v>
      </c>
      <c r="C17755" s="20" t="s">
        <v>9</v>
      </c>
      <c r="D17755" s="1">
        <v>28</v>
      </c>
    </row>
    <row r="17756" spans="1:4" x14ac:dyDescent="0.25">
      <c r="A17756" s="515">
        <v>44431</v>
      </c>
      <c r="B17756" s="20" t="s">
        <v>9</v>
      </c>
      <c r="C17756" s="20" t="s">
        <v>17</v>
      </c>
      <c r="D17756" s="1">
        <v>3</v>
      </c>
    </row>
    <row r="17757" spans="1:4" x14ac:dyDescent="0.25">
      <c r="A17757" s="515">
        <v>44431</v>
      </c>
      <c r="B17757" s="20" t="s">
        <v>9</v>
      </c>
      <c r="C17757" s="20" t="s">
        <v>143</v>
      </c>
      <c r="D17757" s="1">
        <v>1</v>
      </c>
    </row>
    <row r="17758" spans="1:4" x14ac:dyDescent="0.25">
      <c r="A17758" s="515">
        <v>44431</v>
      </c>
      <c r="B17758" s="20" t="s">
        <v>15</v>
      </c>
      <c r="C17758" s="20" t="s">
        <v>1139</v>
      </c>
      <c r="D17758" s="1">
        <v>1</v>
      </c>
    </row>
    <row r="17759" spans="1:4" x14ac:dyDescent="0.25">
      <c r="A17759" s="515">
        <v>44431</v>
      </c>
      <c r="B17759" s="20" t="s">
        <v>15</v>
      </c>
      <c r="C17759" s="20" t="s">
        <v>620</v>
      </c>
      <c r="D17759" s="1">
        <v>1</v>
      </c>
    </row>
    <row r="17760" spans="1:4" x14ac:dyDescent="0.25">
      <c r="A17760" s="515">
        <v>44431</v>
      </c>
      <c r="B17760" s="20" t="s">
        <v>11</v>
      </c>
      <c r="C17760" s="20" t="s">
        <v>1101</v>
      </c>
      <c r="D17760" s="1">
        <v>1</v>
      </c>
    </row>
    <row r="17761" spans="1:4" x14ac:dyDescent="0.25">
      <c r="A17761" s="515">
        <v>44431</v>
      </c>
      <c r="B17761" s="20" t="s">
        <v>11</v>
      </c>
      <c r="C17761" s="20" t="s">
        <v>333</v>
      </c>
      <c r="D17761" s="1">
        <v>4</v>
      </c>
    </row>
    <row r="17762" spans="1:4" x14ac:dyDescent="0.25">
      <c r="A17762" s="515">
        <v>44431</v>
      </c>
      <c r="B17762" s="20" t="s">
        <v>11</v>
      </c>
      <c r="C17762" s="20" t="s">
        <v>11</v>
      </c>
      <c r="D17762" s="1">
        <v>1</v>
      </c>
    </row>
    <row r="17763" spans="1:4" x14ac:dyDescent="0.25">
      <c r="A17763" s="515">
        <v>44431</v>
      </c>
      <c r="B17763" s="20" t="s">
        <v>11</v>
      </c>
      <c r="C17763" s="20" t="s">
        <v>133</v>
      </c>
      <c r="D17763" s="1">
        <v>5</v>
      </c>
    </row>
    <row r="17764" spans="1:4" x14ac:dyDescent="0.25">
      <c r="A17764" s="515">
        <v>44431</v>
      </c>
      <c r="B17764" s="20" t="s">
        <v>11</v>
      </c>
      <c r="C17764" s="20" t="s">
        <v>1024</v>
      </c>
      <c r="D17764" s="1">
        <v>1</v>
      </c>
    </row>
    <row r="17765" spans="1:4" x14ac:dyDescent="0.25">
      <c r="A17765" s="515">
        <v>44431</v>
      </c>
      <c r="B17765" s="20" t="s">
        <v>12</v>
      </c>
      <c r="C17765" s="20" t="s">
        <v>1224</v>
      </c>
      <c r="D17765" s="1">
        <v>2</v>
      </c>
    </row>
    <row r="17766" spans="1:4" x14ac:dyDescent="0.25">
      <c r="A17766" s="515">
        <v>44431</v>
      </c>
      <c r="B17766" s="20" t="s">
        <v>12</v>
      </c>
      <c r="C17766" s="20" t="s">
        <v>12</v>
      </c>
      <c r="D17766" s="1">
        <v>5</v>
      </c>
    </row>
    <row r="17767" spans="1:4" x14ac:dyDescent="0.25">
      <c r="A17767" s="515">
        <v>44431</v>
      </c>
      <c r="B17767" s="20" t="s">
        <v>8</v>
      </c>
      <c r="C17767" s="20" t="s">
        <v>72</v>
      </c>
      <c r="D17767" s="1">
        <v>1</v>
      </c>
    </row>
    <row r="17768" spans="1:4" x14ac:dyDescent="0.25">
      <c r="A17768" s="515">
        <v>44431</v>
      </c>
      <c r="B17768" s="20" t="s">
        <v>8</v>
      </c>
      <c r="C17768" s="20" t="s">
        <v>1232</v>
      </c>
      <c r="D17768" s="1">
        <v>2</v>
      </c>
    </row>
    <row r="17769" spans="1:4" x14ac:dyDescent="0.25">
      <c r="A17769" s="515">
        <v>44431</v>
      </c>
      <c r="B17769" s="20" t="s">
        <v>8</v>
      </c>
      <c r="C17769" s="20" t="s">
        <v>58</v>
      </c>
      <c r="D17769" s="1">
        <v>5</v>
      </c>
    </row>
    <row r="17770" spans="1:4" x14ac:dyDescent="0.25">
      <c r="A17770" s="515">
        <v>44431</v>
      </c>
      <c r="B17770" s="20" t="s">
        <v>8</v>
      </c>
      <c r="C17770" s="20" t="s">
        <v>132</v>
      </c>
      <c r="D17770" s="1">
        <v>1</v>
      </c>
    </row>
    <row r="17771" spans="1:4" x14ac:dyDescent="0.25">
      <c r="A17771" s="515">
        <v>44431</v>
      </c>
      <c r="B17771" s="20" t="s">
        <v>8</v>
      </c>
      <c r="C17771" s="20" t="s">
        <v>203</v>
      </c>
      <c r="D17771" s="1">
        <v>1</v>
      </c>
    </row>
    <row r="17772" spans="1:4" x14ac:dyDescent="0.25">
      <c r="A17772" s="515">
        <v>44431</v>
      </c>
      <c r="B17772" s="20" t="s">
        <v>8</v>
      </c>
      <c r="C17772" s="20" t="s">
        <v>40</v>
      </c>
      <c r="D17772" s="1">
        <v>1</v>
      </c>
    </row>
    <row r="17773" spans="1:4" x14ac:dyDescent="0.25">
      <c r="A17773" s="515">
        <v>44431</v>
      </c>
      <c r="B17773" s="20" t="s">
        <v>8</v>
      </c>
      <c r="C17773" s="20" t="s">
        <v>8</v>
      </c>
      <c r="D17773" s="1">
        <v>59</v>
      </c>
    </row>
    <row r="17774" spans="1:4" x14ac:dyDescent="0.25">
      <c r="A17774" s="515">
        <v>44431</v>
      </c>
      <c r="B17774" s="20" t="s">
        <v>8</v>
      </c>
      <c r="C17774" s="20" t="s">
        <v>31</v>
      </c>
      <c r="D17774" s="1">
        <v>4</v>
      </c>
    </row>
    <row r="17775" spans="1:4" x14ac:dyDescent="0.25">
      <c r="A17775" s="515">
        <v>44431</v>
      </c>
      <c r="B17775" s="20" t="s">
        <v>8</v>
      </c>
      <c r="C17775" s="20" t="s">
        <v>79</v>
      </c>
      <c r="D17775" s="1">
        <v>1</v>
      </c>
    </row>
    <row r="17776" spans="1:4" x14ac:dyDescent="0.25">
      <c r="A17776" s="515">
        <v>44431</v>
      </c>
      <c r="B17776" s="20" t="s">
        <v>49</v>
      </c>
      <c r="C17776" s="20" t="s">
        <v>49</v>
      </c>
      <c r="D17776" s="1">
        <v>3</v>
      </c>
    </row>
    <row r="17777" spans="1:4" x14ac:dyDescent="0.25">
      <c r="A17777" s="515">
        <v>44431</v>
      </c>
      <c r="B17777" s="20" t="s">
        <v>50</v>
      </c>
      <c r="C17777" s="20" t="s">
        <v>1140</v>
      </c>
      <c r="D17777" s="1">
        <v>2</v>
      </c>
    </row>
    <row r="17778" spans="1:4" x14ac:dyDescent="0.25">
      <c r="A17778" s="515">
        <v>44431</v>
      </c>
      <c r="B17778" s="20" t="s">
        <v>50</v>
      </c>
      <c r="C17778" s="20" t="s">
        <v>365</v>
      </c>
      <c r="D17778" s="1">
        <v>4</v>
      </c>
    </row>
    <row r="17779" spans="1:4" x14ac:dyDescent="0.25">
      <c r="A17779" s="515">
        <v>44431</v>
      </c>
      <c r="B17779" s="20" t="s">
        <v>27</v>
      </c>
      <c r="C17779" s="20" t="s">
        <v>139</v>
      </c>
      <c r="D17779" s="1">
        <v>2</v>
      </c>
    </row>
    <row r="17780" spans="1:4" x14ac:dyDescent="0.25">
      <c r="A17780" s="515">
        <v>44431</v>
      </c>
      <c r="B17780" s="20" t="s">
        <v>27</v>
      </c>
      <c r="C17780" s="20" t="s">
        <v>43</v>
      </c>
      <c r="D17780" s="1">
        <v>8</v>
      </c>
    </row>
    <row r="17781" spans="1:4" x14ac:dyDescent="0.25">
      <c r="A17781" s="515">
        <v>44431</v>
      </c>
      <c r="B17781" s="20" t="s">
        <v>27</v>
      </c>
      <c r="C17781" s="20" t="s">
        <v>1002</v>
      </c>
      <c r="D17781" s="1">
        <v>1</v>
      </c>
    </row>
    <row r="17782" spans="1:4" x14ac:dyDescent="0.25">
      <c r="A17782" s="515">
        <v>44431</v>
      </c>
      <c r="B17782" s="20" t="s">
        <v>27</v>
      </c>
      <c r="C17782" s="20" t="s">
        <v>619</v>
      </c>
      <c r="D17782" s="1">
        <v>1</v>
      </c>
    </row>
    <row r="17783" spans="1:4" x14ac:dyDescent="0.25">
      <c r="A17783" s="515">
        <v>44431</v>
      </c>
      <c r="B17783" s="20" t="s">
        <v>51</v>
      </c>
      <c r="C17783" s="20" t="s">
        <v>1590</v>
      </c>
      <c r="D17783" s="1">
        <v>1</v>
      </c>
    </row>
    <row r="17784" spans="1:4" x14ac:dyDescent="0.25">
      <c r="A17784" s="515">
        <v>44431</v>
      </c>
      <c r="B17784" s="20" t="s">
        <v>51</v>
      </c>
      <c r="C17784" s="20" t="s">
        <v>51</v>
      </c>
      <c r="D17784" s="1">
        <v>13</v>
      </c>
    </row>
    <row r="17785" spans="1:4" x14ac:dyDescent="0.25">
      <c r="A17785" s="515">
        <v>44431</v>
      </c>
      <c r="B17785" s="20" t="s">
        <v>10</v>
      </c>
      <c r="C17785" s="20" t="s">
        <v>340</v>
      </c>
      <c r="D17785" s="1">
        <v>1</v>
      </c>
    </row>
    <row r="17786" spans="1:4" x14ac:dyDescent="0.25">
      <c r="A17786" s="515">
        <v>44432</v>
      </c>
      <c r="B17786" s="20" t="s">
        <v>14</v>
      </c>
      <c r="C17786" s="20" t="s">
        <v>14</v>
      </c>
      <c r="D17786" s="1">
        <v>3</v>
      </c>
    </row>
    <row r="17787" spans="1:4" x14ac:dyDescent="0.25">
      <c r="A17787" s="515">
        <v>44432</v>
      </c>
      <c r="B17787" s="20" t="s">
        <v>14</v>
      </c>
      <c r="C17787" s="20" t="s">
        <v>794</v>
      </c>
      <c r="D17787" s="1">
        <v>1</v>
      </c>
    </row>
    <row r="17788" spans="1:4" x14ac:dyDescent="0.25">
      <c r="A17788" s="515">
        <v>44432</v>
      </c>
      <c r="B17788" s="20" t="s">
        <v>20</v>
      </c>
      <c r="C17788" s="20" t="s">
        <v>20</v>
      </c>
      <c r="D17788" s="1">
        <v>6</v>
      </c>
    </row>
    <row r="17789" spans="1:4" x14ac:dyDescent="0.25">
      <c r="A17789" s="515">
        <v>44432</v>
      </c>
      <c r="B17789" s="20" t="s">
        <v>13</v>
      </c>
      <c r="C17789" s="20" t="s">
        <v>1161</v>
      </c>
      <c r="D17789" s="1">
        <v>1</v>
      </c>
    </row>
    <row r="17790" spans="1:4" x14ac:dyDescent="0.25">
      <c r="A17790" s="515">
        <v>44432</v>
      </c>
      <c r="B17790" s="20" t="s">
        <v>24</v>
      </c>
      <c r="C17790" s="20" t="s">
        <v>23</v>
      </c>
      <c r="D17790" s="1">
        <v>6</v>
      </c>
    </row>
    <row r="17791" spans="1:4" x14ac:dyDescent="0.25">
      <c r="A17791" s="515">
        <v>44432</v>
      </c>
      <c r="B17791" s="20" t="s">
        <v>24</v>
      </c>
      <c r="C17791" s="20" t="s">
        <v>24</v>
      </c>
      <c r="D17791" s="1">
        <v>4</v>
      </c>
    </row>
    <row r="17792" spans="1:4" x14ac:dyDescent="0.25">
      <c r="A17792" s="515">
        <v>44432</v>
      </c>
      <c r="B17792" s="20" t="s">
        <v>47</v>
      </c>
      <c r="C17792" s="20" t="s">
        <v>906</v>
      </c>
      <c r="D17792" s="1">
        <v>1</v>
      </c>
    </row>
    <row r="17793" spans="1:4" x14ac:dyDescent="0.25">
      <c r="A17793" s="515">
        <v>44432</v>
      </c>
      <c r="B17793" s="20" t="s">
        <v>48</v>
      </c>
      <c r="C17793" s="20" t="s">
        <v>1380</v>
      </c>
      <c r="D17793" s="1">
        <v>1</v>
      </c>
    </row>
    <row r="17794" spans="1:4" x14ac:dyDescent="0.25">
      <c r="A17794" s="515">
        <v>44432</v>
      </c>
      <c r="B17794" s="20" t="s">
        <v>7</v>
      </c>
      <c r="C17794" s="20" t="s">
        <v>1189</v>
      </c>
      <c r="D17794" s="1">
        <v>1</v>
      </c>
    </row>
    <row r="17795" spans="1:4" x14ac:dyDescent="0.25">
      <c r="A17795" s="515">
        <v>44432</v>
      </c>
      <c r="B17795" s="20" t="s">
        <v>7</v>
      </c>
      <c r="C17795" s="20" t="s">
        <v>1191</v>
      </c>
      <c r="D17795" s="1">
        <v>5</v>
      </c>
    </row>
    <row r="17796" spans="1:4" x14ac:dyDescent="0.25">
      <c r="A17796" s="515">
        <v>44432</v>
      </c>
      <c r="B17796" s="20" t="s">
        <v>7</v>
      </c>
      <c r="C17796" s="20" t="s">
        <v>7</v>
      </c>
      <c r="D17796" s="1">
        <v>9</v>
      </c>
    </row>
    <row r="17797" spans="1:4" x14ac:dyDescent="0.25">
      <c r="A17797" s="515">
        <v>44432</v>
      </c>
      <c r="B17797" s="20" t="s">
        <v>9</v>
      </c>
      <c r="C17797" s="20" t="s">
        <v>362</v>
      </c>
      <c r="D17797" s="1">
        <v>1</v>
      </c>
    </row>
    <row r="17798" spans="1:4" x14ac:dyDescent="0.25">
      <c r="A17798" s="515">
        <v>44432</v>
      </c>
      <c r="B17798" s="20" t="s">
        <v>9</v>
      </c>
      <c r="C17798" s="20" t="s">
        <v>9</v>
      </c>
      <c r="D17798" s="1">
        <v>46</v>
      </c>
    </row>
    <row r="17799" spans="1:4" x14ac:dyDescent="0.25">
      <c r="A17799" s="515">
        <v>44432</v>
      </c>
      <c r="B17799" s="20" t="s">
        <v>9</v>
      </c>
      <c r="C17799" s="20" t="s">
        <v>143</v>
      </c>
      <c r="D17799" s="1">
        <v>2</v>
      </c>
    </row>
    <row r="17800" spans="1:4" x14ac:dyDescent="0.25">
      <c r="A17800" s="515">
        <v>44432</v>
      </c>
      <c r="B17800" s="20" t="s">
        <v>15</v>
      </c>
      <c r="C17800" s="20" t="s">
        <v>1139</v>
      </c>
      <c r="D17800" s="1">
        <v>1</v>
      </c>
    </row>
    <row r="17801" spans="1:4" x14ac:dyDescent="0.25">
      <c r="A17801" s="515">
        <v>44432</v>
      </c>
      <c r="B17801" s="20" t="s">
        <v>15</v>
      </c>
      <c r="C17801" s="20" t="s">
        <v>283</v>
      </c>
      <c r="D17801" s="1">
        <v>1</v>
      </c>
    </row>
    <row r="17802" spans="1:4" x14ac:dyDescent="0.25">
      <c r="A17802" s="515">
        <v>44432</v>
      </c>
      <c r="B17802" s="20" t="s">
        <v>11</v>
      </c>
      <c r="C17802" s="20" t="s">
        <v>64</v>
      </c>
      <c r="D17802" s="1">
        <v>2</v>
      </c>
    </row>
    <row r="17803" spans="1:4" x14ac:dyDescent="0.25">
      <c r="A17803" s="515">
        <v>44432</v>
      </c>
      <c r="B17803" s="20" t="s">
        <v>11</v>
      </c>
      <c r="C17803" s="20" t="s">
        <v>11</v>
      </c>
      <c r="D17803" s="1">
        <v>1</v>
      </c>
    </row>
    <row r="17804" spans="1:4" x14ac:dyDescent="0.25">
      <c r="A17804" s="515">
        <v>44432</v>
      </c>
      <c r="B17804" s="20" t="s">
        <v>11</v>
      </c>
      <c r="C17804" s="20" t="s">
        <v>133</v>
      </c>
      <c r="D17804" s="1">
        <v>1</v>
      </c>
    </row>
    <row r="17805" spans="1:4" x14ac:dyDescent="0.25">
      <c r="A17805" s="515">
        <v>44432</v>
      </c>
      <c r="B17805" s="20" t="s">
        <v>12</v>
      </c>
      <c r="C17805" s="20" t="s">
        <v>1224</v>
      </c>
      <c r="D17805" s="1">
        <v>1</v>
      </c>
    </row>
    <row r="17806" spans="1:4" x14ac:dyDescent="0.25">
      <c r="A17806" s="515">
        <v>44432</v>
      </c>
      <c r="B17806" s="20" t="s">
        <v>8</v>
      </c>
      <c r="C17806" s="20" t="s">
        <v>1226</v>
      </c>
      <c r="D17806" s="1">
        <v>1</v>
      </c>
    </row>
    <row r="17807" spans="1:4" x14ac:dyDescent="0.25">
      <c r="A17807" s="515">
        <v>44432</v>
      </c>
      <c r="B17807" s="20" t="s">
        <v>8</v>
      </c>
      <c r="C17807" s="20" t="s">
        <v>72</v>
      </c>
      <c r="D17807" s="1">
        <v>1</v>
      </c>
    </row>
    <row r="17808" spans="1:4" x14ac:dyDescent="0.25">
      <c r="A17808" s="515">
        <v>44432</v>
      </c>
      <c r="B17808" s="20" t="s">
        <v>8</v>
      </c>
      <c r="C17808" s="20" t="s">
        <v>58</v>
      </c>
      <c r="D17808" s="1">
        <v>1</v>
      </c>
    </row>
    <row r="17809" spans="1:4" x14ac:dyDescent="0.25">
      <c r="A17809" s="515">
        <v>44432</v>
      </c>
      <c r="B17809" s="20" t="s">
        <v>8</v>
      </c>
      <c r="C17809" s="20" t="s">
        <v>907</v>
      </c>
      <c r="D17809" s="1">
        <v>1</v>
      </c>
    </row>
    <row r="17810" spans="1:4" x14ac:dyDescent="0.25">
      <c r="A17810" s="515">
        <v>44432</v>
      </c>
      <c r="B17810" s="20" t="s">
        <v>8</v>
      </c>
      <c r="C17810" s="20" t="s">
        <v>8</v>
      </c>
      <c r="D17810" s="1">
        <v>22</v>
      </c>
    </row>
    <row r="17811" spans="1:4" x14ac:dyDescent="0.25">
      <c r="A17811" s="515">
        <v>44432</v>
      </c>
      <c r="B17811" s="20" t="s">
        <v>8</v>
      </c>
      <c r="C17811" s="20" t="s">
        <v>592</v>
      </c>
      <c r="D17811" s="1">
        <v>1</v>
      </c>
    </row>
    <row r="17812" spans="1:4" x14ac:dyDescent="0.25">
      <c r="A17812" s="515">
        <v>44432</v>
      </c>
      <c r="B17812" s="20" t="s">
        <v>49</v>
      </c>
      <c r="C17812" s="20" t="s">
        <v>49</v>
      </c>
      <c r="D17812" s="1">
        <v>0</v>
      </c>
    </row>
    <row r="17813" spans="1:4" x14ac:dyDescent="0.25">
      <c r="A17813" s="515">
        <v>44432</v>
      </c>
      <c r="B17813" s="20" t="s">
        <v>50</v>
      </c>
      <c r="C17813" s="20" t="s">
        <v>1250</v>
      </c>
      <c r="D17813" s="1">
        <v>1</v>
      </c>
    </row>
    <row r="17814" spans="1:4" x14ac:dyDescent="0.25">
      <c r="A17814" s="515">
        <v>44432</v>
      </c>
      <c r="B17814" s="20" t="s">
        <v>50</v>
      </c>
      <c r="C17814" s="20" t="s">
        <v>365</v>
      </c>
      <c r="D17814" s="1">
        <v>4</v>
      </c>
    </row>
    <row r="17815" spans="1:4" x14ac:dyDescent="0.25">
      <c r="A17815" s="515">
        <v>44432</v>
      </c>
      <c r="B17815" s="20" t="s">
        <v>27</v>
      </c>
      <c r="C17815" s="20" t="s">
        <v>43</v>
      </c>
      <c r="D17815" s="1">
        <v>0</v>
      </c>
    </row>
    <row r="17816" spans="1:4" x14ac:dyDescent="0.25">
      <c r="A17816" s="515">
        <v>44432</v>
      </c>
      <c r="B17816" s="20" t="s">
        <v>51</v>
      </c>
      <c r="C17816" s="20" t="s">
        <v>51</v>
      </c>
      <c r="D17816" s="49">
        <v>1</v>
      </c>
    </row>
    <row r="17817" spans="1:4" x14ac:dyDescent="0.25">
      <c r="A17817" s="515">
        <v>44432</v>
      </c>
      <c r="B17817" s="20" t="s">
        <v>10</v>
      </c>
      <c r="C17817" s="20" t="s">
        <v>10</v>
      </c>
      <c r="D17817" s="1">
        <v>2</v>
      </c>
    </row>
    <row r="17818" spans="1:4" x14ac:dyDescent="0.25">
      <c r="A17818" s="515">
        <v>44433</v>
      </c>
      <c r="B17818" s="68" t="s">
        <v>14</v>
      </c>
      <c r="C17818" s="79" t="s">
        <v>14</v>
      </c>
      <c r="D17818" s="1">
        <v>1</v>
      </c>
    </row>
    <row r="17819" spans="1:4" x14ac:dyDescent="0.25">
      <c r="A17819" s="515">
        <v>44433</v>
      </c>
      <c r="B17819" s="68" t="s">
        <v>14</v>
      </c>
      <c r="C17819" s="79" t="s">
        <v>16</v>
      </c>
      <c r="D17819" s="1">
        <v>1</v>
      </c>
    </row>
    <row r="17820" spans="1:4" x14ac:dyDescent="0.25">
      <c r="A17820" s="515">
        <v>44433</v>
      </c>
      <c r="B17820" s="68" t="s">
        <v>14</v>
      </c>
      <c r="C17820" s="79" t="s">
        <v>84</v>
      </c>
      <c r="D17820" s="1">
        <v>2</v>
      </c>
    </row>
    <row r="17821" spans="1:4" x14ac:dyDescent="0.25">
      <c r="A17821" s="515">
        <v>44433</v>
      </c>
      <c r="B17821" s="68" t="s">
        <v>20</v>
      </c>
      <c r="C17821" s="79" t="s">
        <v>20</v>
      </c>
      <c r="D17821" s="1">
        <v>6</v>
      </c>
    </row>
    <row r="17822" spans="1:4" x14ac:dyDescent="0.25">
      <c r="A17822" s="515">
        <v>44433</v>
      </c>
      <c r="B17822" s="68" t="s">
        <v>13</v>
      </c>
      <c r="C17822" s="79" t="s">
        <v>93</v>
      </c>
      <c r="D17822" s="1">
        <v>2</v>
      </c>
    </row>
    <row r="17823" spans="1:4" x14ac:dyDescent="0.25">
      <c r="A17823" s="515">
        <v>44433</v>
      </c>
      <c r="B17823" s="68" t="s">
        <v>13</v>
      </c>
      <c r="C17823" s="79" t="s">
        <v>13</v>
      </c>
      <c r="D17823" s="1">
        <v>4</v>
      </c>
    </row>
    <row r="17824" spans="1:4" x14ac:dyDescent="0.25">
      <c r="A17824" s="515">
        <v>44433</v>
      </c>
      <c r="B17824" s="68" t="s">
        <v>13</v>
      </c>
      <c r="C17824" s="79" t="s">
        <v>1165</v>
      </c>
      <c r="D17824" s="1">
        <v>1</v>
      </c>
    </row>
    <row r="17825" spans="1:4" x14ac:dyDescent="0.25">
      <c r="A17825" s="515">
        <v>44433</v>
      </c>
      <c r="B17825" s="68" t="s">
        <v>13</v>
      </c>
      <c r="C17825" s="79" t="s">
        <v>1167</v>
      </c>
      <c r="D17825" s="1">
        <v>3</v>
      </c>
    </row>
    <row r="17826" spans="1:4" x14ac:dyDescent="0.25">
      <c r="A17826" s="515">
        <v>44433</v>
      </c>
      <c r="B17826" s="68" t="s">
        <v>24</v>
      </c>
      <c r="C17826" s="79" t="s">
        <v>23</v>
      </c>
      <c r="D17826" s="1">
        <v>13</v>
      </c>
    </row>
    <row r="17827" spans="1:4" x14ac:dyDescent="0.25">
      <c r="A17827" s="515">
        <v>44433</v>
      </c>
      <c r="B17827" s="68" t="s">
        <v>24</v>
      </c>
      <c r="C17827" s="79" t="s">
        <v>24</v>
      </c>
      <c r="D17827" s="1">
        <v>5</v>
      </c>
    </row>
    <row r="17828" spans="1:4" x14ac:dyDescent="0.25">
      <c r="A17828" s="515">
        <v>44433</v>
      </c>
      <c r="B17828" s="68" t="s">
        <v>47</v>
      </c>
      <c r="C17828" s="79" t="s">
        <v>47</v>
      </c>
      <c r="D17828" s="1">
        <v>0</v>
      </c>
    </row>
    <row r="17829" spans="1:4" x14ac:dyDescent="0.25">
      <c r="A17829" s="515">
        <v>44433</v>
      </c>
      <c r="B17829" s="68" t="s">
        <v>48</v>
      </c>
      <c r="C17829" s="79" t="s">
        <v>1380</v>
      </c>
      <c r="D17829" s="1">
        <v>5</v>
      </c>
    </row>
    <row r="17830" spans="1:4" x14ac:dyDescent="0.25">
      <c r="A17830" s="515">
        <v>44433</v>
      </c>
      <c r="B17830" s="68" t="s">
        <v>7</v>
      </c>
      <c r="C17830" s="79" t="s">
        <v>1191</v>
      </c>
      <c r="D17830" s="1">
        <v>1</v>
      </c>
    </row>
    <row r="17831" spans="1:4" x14ac:dyDescent="0.25">
      <c r="A17831" s="515">
        <v>44433</v>
      </c>
      <c r="B17831" s="68" t="s">
        <v>7</v>
      </c>
      <c r="C17831" s="79" t="s">
        <v>7</v>
      </c>
      <c r="D17831" s="1">
        <v>10</v>
      </c>
    </row>
    <row r="17832" spans="1:4" x14ac:dyDescent="0.25">
      <c r="A17832" s="515">
        <v>44433</v>
      </c>
      <c r="B17832" s="68" t="s">
        <v>9</v>
      </c>
      <c r="C17832" s="68" t="s">
        <v>362</v>
      </c>
      <c r="D17832" s="1">
        <v>2</v>
      </c>
    </row>
    <row r="17833" spans="1:4" x14ac:dyDescent="0.25">
      <c r="A17833" s="515">
        <v>44433</v>
      </c>
      <c r="B17833" s="68" t="s">
        <v>9</v>
      </c>
      <c r="C17833" s="79" t="s">
        <v>9</v>
      </c>
      <c r="D17833" s="1">
        <v>8</v>
      </c>
    </row>
    <row r="17834" spans="1:4" x14ac:dyDescent="0.25">
      <c r="A17834" s="515">
        <v>44433</v>
      </c>
      <c r="B17834" s="68" t="s">
        <v>9</v>
      </c>
      <c r="C17834" s="79" t="s">
        <v>17</v>
      </c>
      <c r="D17834" s="1">
        <v>1</v>
      </c>
    </row>
    <row r="17835" spans="1:4" x14ac:dyDescent="0.25">
      <c r="A17835" s="515">
        <v>44433</v>
      </c>
      <c r="B17835" s="68" t="s">
        <v>9</v>
      </c>
      <c r="C17835" s="79" t="s">
        <v>143</v>
      </c>
      <c r="D17835" s="1">
        <v>2</v>
      </c>
    </row>
    <row r="17836" spans="1:4" x14ac:dyDescent="0.25">
      <c r="A17836" s="515">
        <v>44433</v>
      </c>
      <c r="B17836" s="68" t="s">
        <v>15</v>
      </c>
      <c r="C17836" s="79" t="s">
        <v>1139</v>
      </c>
      <c r="D17836" s="1">
        <v>2</v>
      </c>
    </row>
    <row r="17837" spans="1:4" x14ac:dyDescent="0.25">
      <c r="A17837" s="515">
        <v>44433</v>
      </c>
      <c r="B17837" s="68" t="s">
        <v>11</v>
      </c>
      <c r="C17837" s="79" t="s">
        <v>64</v>
      </c>
      <c r="D17837" s="1">
        <v>5</v>
      </c>
    </row>
    <row r="17838" spans="1:4" x14ac:dyDescent="0.25">
      <c r="A17838" s="515">
        <v>44433</v>
      </c>
      <c r="B17838" s="68" t="s">
        <v>11</v>
      </c>
      <c r="C17838" s="79" t="s">
        <v>333</v>
      </c>
      <c r="D17838" s="1">
        <v>1</v>
      </c>
    </row>
    <row r="17839" spans="1:4" x14ac:dyDescent="0.25">
      <c r="A17839" s="515">
        <v>44433</v>
      </c>
      <c r="B17839" s="68" t="s">
        <v>11</v>
      </c>
      <c r="C17839" s="79" t="s">
        <v>11</v>
      </c>
      <c r="D17839" s="1">
        <v>1</v>
      </c>
    </row>
    <row r="17840" spans="1:4" x14ac:dyDescent="0.25">
      <c r="A17840" s="515">
        <v>44433</v>
      </c>
      <c r="B17840" s="68" t="s">
        <v>11</v>
      </c>
      <c r="C17840" s="79" t="s">
        <v>133</v>
      </c>
      <c r="D17840" s="1">
        <v>4</v>
      </c>
    </row>
    <row r="17841" spans="1:4" x14ac:dyDescent="0.25">
      <c r="A17841" s="515">
        <v>44433</v>
      </c>
      <c r="B17841" s="68" t="s">
        <v>12</v>
      </c>
      <c r="C17841" s="79" t="s">
        <v>12</v>
      </c>
      <c r="D17841" s="1">
        <v>3</v>
      </c>
    </row>
    <row r="17842" spans="1:4" x14ac:dyDescent="0.25">
      <c r="A17842" s="515">
        <v>44433</v>
      </c>
      <c r="B17842" s="68" t="s">
        <v>8</v>
      </c>
      <c r="C17842" s="79" t="s">
        <v>72</v>
      </c>
      <c r="D17842" s="1">
        <v>1</v>
      </c>
    </row>
    <row r="17843" spans="1:4" x14ac:dyDescent="0.25">
      <c r="A17843" s="515">
        <v>44433</v>
      </c>
      <c r="B17843" s="68" t="s">
        <v>8</v>
      </c>
      <c r="C17843" s="79" t="s">
        <v>1232</v>
      </c>
      <c r="D17843" s="1">
        <v>3</v>
      </c>
    </row>
    <row r="17844" spans="1:4" x14ac:dyDescent="0.25">
      <c r="A17844" s="515">
        <v>44433</v>
      </c>
      <c r="B17844" s="68" t="s">
        <v>8</v>
      </c>
      <c r="C17844" s="79" t="s">
        <v>58</v>
      </c>
      <c r="D17844" s="1">
        <v>2</v>
      </c>
    </row>
    <row r="17845" spans="1:4" x14ac:dyDescent="0.25">
      <c r="A17845" s="515">
        <v>44433</v>
      </c>
      <c r="B17845" s="68" t="s">
        <v>8</v>
      </c>
      <c r="C17845" s="79" t="s">
        <v>132</v>
      </c>
      <c r="D17845" s="1">
        <v>1</v>
      </c>
    </row>
    <row r="17846" spans="1:4" x14ac:dyDescent="0.25">
      <c r="A17846" s="515">
        <v>44433</v>
      </c>
      <c r="B17846" s="68" t="s">
        <v>8</v>
      </c>
      <c r="C17846" s="79" t="s">
        <v>203</v>
      </c>
      <c r="D17846" s="1">
        <v>1</v>
      </c>
    </row>
    <row r="17847" spans="1:4" x14ac:dyDescent="0.25">
      <c r="A17847" s="515">
        <v>44433</v>
      </c>
      <c r="B17847" s="68" t="s">
        <v>8</v>
      </c>
      <c r="C17847" s="79" t="s">
        <v>40</v>
      </c>
      <c r="D17847" s="1">
        <v>1</v>
      </c>
    </row>
    <row r="17848" spans="1:4" x14ac:dyDescent="0.25">
      <c r="A17848" s="515">
        <v>44433</v>
      </c>
      <c r="B17848" s="68" t="s">
        <v>8</v>
      </c>
      <c r="C17848" s="79" t="s">
        <v>8</v>
      </c>
      <c r="D17848" s="1">
        <v>48</v>
      </c>
    </row>
    <row r="17849" spans="1:4" x14ac:dyDescent="0.25">
      <c r="A17849" s="515">
        <v>44433</v>
      </c>
      <c r="B17849" s="68" t="s">
        <v>8</v>
      </c>
      <c r="C17849" s="79" t="s">
        <v>31</v>
      </c>
      <c r="D17849" s="1">
        <v>2</v>
      </c>
    </row>
    <row r="17850" spans="1:4" x14ac:dyDescent="0.25">
      <c r="A17850" s="515">
        <v>44433</v>
      </c>
      <c r="B17850" s="68" t="s">
        <v>8</v>
      </c>
      <c r="C17850" s="68" t="s">
        <v>592</v>
      </c>
      <c r="D17850" s="1">
        <v>1</v>
      </c>
    </row>
    <row r="17851" spans="1:4" x14ac:dyDescent="0.25">
      <c r="A17851" s="515">
        <v>44433</v>
      </c>
      <c r="B17851" s="68" t="s">
        <v>49</v>
      </c>
      <c r="C17851" s="79" t="s">
        <v>49</v>
      </c>
      <c r="D17851" s="1">
        <v>3</v>
      </c>
    </row>
    <row r="17852" spans="1:4" x14ac:dyDescent="0.25">
      <c r="A17852" s="515">
        <v>44433</v>
      </c>
      <c r="B17852" s="68" t="s">
        <v>50</v>
      </c>
      <c r="C17852" s="79" t="s">
        <v>1140</v>
      </c>
      <c r="D17852" s="1">
        <v>4</v>
      </c>
    </row>
    <row r="17853" spans="1:4" x14ac:dyDescent="0.25">
      <c r="A17853" s="515">
        <v>44433</v>
      </c>
      <c r="B17853" s="68" t="s">
        <v>27</v>
      </c>
      <c r="C17853" s="79" t="s">
        <v>43</v>
      </c>
      <c r="D17853" s="1">
        <v>22</v>
      </c>
    </row>
    <row r="17854" spans="1:4" x14ac:dyDescent="0.25">
      <c r="A17854" s="515">
        <v>44433</v>
      </c>
      <c r="B17854" s="68" t="s">
        <v>51</v>
      </c>
      <c r="C17854" s="79" t="s">
        <v>51</v>
      </c>
      <c r="D17854" s="49">
        <v>13</v>
      </c>
    </row>
    <row r="17855" spans="1:4" x14ac:dyDescent="0.25">
      <c r="A17855" s="515">
        <v>44433</v>
      </c>
      <c r="B17855" s="68" t="s">
        <v>10</v>
      </c>
      <c r="C17855" s="79" t="s">
        <v>10</v>
      </c>
      <c r="D17855" s="1">
        <v>3</v>
      </c>
    </row>
    <row r="17856" spans="1:4" x14ac:dyDescent="0.25">
      <c r="A17856" s="515">
        <v>44434</v>
      </c>
      <c r="B17856" s="20" t="s">
        <v>14</v>
      </c>
      <c r="C17856" s="20" t="s">
        <v>14</v>
      </c>
      <c r="D17856" s="1">
        <v>5</v>
      </c>
    </row>
    <row r="17857" spans="1:4" x14ac:dyDescent="0.25">
      <c r="A17857" s="515">
        <v>44434</v>
      </c>
      <c r="B17857" s="20" t="s">
        <v>14</v>
      </c>
      <c r="C17857" s="20" t="s">
        <v>16</v>
      </c>
      <c r="D17857" s="1">
        <v>3</v>
      </c>
    </row>
    <row r="17858" spans="1:4" x14ac:dyDescent="0.25">
      <c r="A17858" s="515">
        <v>44434</v>
      </c>
      <c r="B17858" s="20" t="s">
        <v>14</v>
      </c>
      <c r="C17858" s="20" t="s">
        <v>84</v>
      </c>
      <c r="D17858" s="1">
        <v>2</v>
      </c>
    </row>
    <row r="17859" spans="1:4" x14ac:dyDescent="0.25">
      <c r="A17859" s="515">
        <v>44434</v>
      </c>
      <c r="B17859" s="20" t="s">
        <v>20</v>
      </c>
      <c r="C17859" s="20" t="s">
        <v>20</v>
      </c>
      <c r="D17859" s="1">
        <v>8</v>
      </c>
    </row>
    <row r="17860" spans="1:4" x14ac:dyDescent="0.25">
      <c r="A17860" s="515">
        <v>44434</v>
      </c>
      <c r="B17860" s="20" t="s">
        <v>20</v>
      </c>
      <c r="C17860" s="20" t="s">
        <v>909</v>
      </c>
      <c r="D17860" s="1">
        <v>1</v>
      </c>
    </row>
    <row r="17861" spans="1:4" x14ac:dyDescent="0.25">
      <c r="A17861" s="515">
        <v>44434</v>
      </c>
      <c r="B17861" s="20" t="s">
        <v>13</v>
      </c>
      <c r="C17861" s="20" t="s">
        <v>13</v>
      </c>
      <c r="D17861" s="1">
        <v>6</v>
      </c>
    </row>
    <row r="17862" spans="1:4" x14ac:dyDescent="0.25">
      <c r="A17862" s="515">
        <v>44434</v>
      </c>
      <c r="B17862" s="20" t="s">
        <v>24</v>
      </c>
      <c r="C17862" s="20" t="s">
        <v>23</v>
      </c>
      <c r="D17862" s="1">
        <v>11</v>
      </c>
    </row>
    <row r="17863" spans="1:4" x14ac:dyDescent="0.25">
      <c r="A17863" s="515">
        <v>44434</v>
      </c>
      <c r="B17863" s="20" t="s">
        <v>24</v>
      </c>
      <c r="C17863" s="20" t="s">
        <v>24</v>
      </c>
      <c r="D17863" s="1">
        <v>1</v>
      </c>
    </row>
    <row r="17864" spans="1:4" x14ac:dyDescent="0.25">
      <c r="A17864" s="515">
        <v>44434</v>
      </c>
      <c r="B17864" s="20" t="s">
        <v>24</v>
      </c>
      <c r="C17864" s="20" t="s">
        <v>36</v>
      </c>
      <c r="D17864" s="1">
        <v>2</v>
      </c>
    </row>
    <row r="17865" spans="1:4" x14ac:dyDescent="0.25">
      <c r="A17865" s="515">
        <v>44434</v>
      </c>
      <c r="B17865" s="20" t="s">
        <v>47</v>
      </c>
      <c r="C17865" s="20" t="s">
        <v>47</v>
      </c>
      <c r="D17865" s="1">
        <v>1</v>
      </c>
    </row>
    <row r="17866" spans="1:4" x14ac:dyDescent="0.25">
      <c r="A17866" s="515">
        <v>44434</v>
      </c>
      <c r="B17866" s="20" t="s">
        <v>47</v>
      </c>
      <c r="C17866" s="20" t="s">
        <v>906</v>
      </c>
      <c r="D17866" s="1">
        <v>1</v>
      </c>
    </row>
    <row r="17867" spans="1:4" x14ac:dyDescent="0.25">
      <c r="A17867" s="515">
        <v>44434</v>
      </c>
      <c r="B17867" s="20" t="s">
        <v>48</v>
      </c>
      <c r="C17867" s="20" t="s">
        <v>1380</v>
      </c>
      <c r="D17867" s="1">
        <v>1</v>
      </c>
    </row>
    <row r="17868" spans="1:4" x14ac:dyDescent="0.25">
      <c r="A17868" s="515">
        <v>44434</v>
      </c>
      <c r="B17868" s="20" t="s">
        <v>7</v>
      </c>
      <c r="C17868" s="20" t="s">
        <v>1191</v>
      </c>
      <c r="D17868" s="1">
        <v>5</v>
      </c>
    </row>
    <row r="17869" spans="1:4" x14ac:dyDescent="0.25">
      <c r="A17869" s="515">
        <v>44434</v>
      </c>
      <c r="B17869" s="20" t="s">
        <v>7</v>
      </c>
      <c r="C17869" s="20" t="s">
        <v>7</v>
      </c>
      <c r="D17869" s="1">
        <v>13</v>
      </c>
    </row>
    <row r="17870" spans="1:4" x14ac:dyDescent="0.25">
      <c r="A17870" s="515">
        <v>44434</v>
      </c>
      <c r="B17870" s="20" t="s">
        <v>9</v>
      </c>
      <c r="C17870" s="20" t="s">
        <v>9</v>
      </c>
      <c r="D17870" s="1">
        <v>11</v>
      </c>
    </row>
    <row r="17871" spans="1:4" x14ac:dyDescent="0.25">
      <c r="A17871" s="515">
        <v>44434</v>
      </c>
      <c r="B17871" s="20" t="s">
        <v>9</v>
      </c>
      <c r="C17871" s="20" t="s">
        <v>17</v>
      </c>
      <c r="D17871" s="1">
        <v>2</v>
      </c>
    </row>
    <row r="17872" spans="1:4" x14ac:dyDescent="0.25">
      <c r="A17872" s="515">
        <v>44434</v>
      </c>
      <c r="B17872" s="20" t="s">
        <v>9</v>
      </c>
      <c r="C17872" s="20" t="s">
        <v>1202</v>
      </c>
      <c r="D17872" s="1">
        <v>1</v>
      </c>
    </row>
    <row r="17873" spans="1:4" x14ac:dyDescent="0.25">
      <c r="A17873" s="515">
        <v>44434</v>
      </c>
      <c r="B17873" s="20" t="s">
        <v>9</v>
      </c>
      <c r="C17873" s="20" t="s">
        <v>143</v>
      </c>
      <c r="D17873" s="1">
        <v>3</v>
      </c>
    </row>
    <row r="17874" spans="1:4" x14ac:dyDescent="0.25">
      <c r="A17874" s="515">
        <v>44434</v>
      </c>
      <c r="B17874" s="20" t="s">
        <v>15</v>
      </c>
      <c r="C17874" s="20" t="s">
        <v>1139</v>
      </c>
      <c r="D17874" s="1">
        <v>4</v>
      </c>
    </row>
    <row r="17875" spans="1:4" x14ac:dyDescent="0.25">
      <c r="A17875" s="515">
        <v>44434</v>
      </c>
      <c r="B17875" s="20" t="s">
        <v>15</v>
      </c>
      <c r="C17875" s="20" t="s">
        <v>620</v>
      </c>
      <c r="D17875" s="1">
        <v>1</v>
      </c>
    </row>
    <row r="17876" spans="1:4" x14ac:dyDescent="0.25">
      <c r="A17876" s="515">
        <v>44434</v>
      </c>
      <c r="B17876" s="20" t="s">
        <v>15</v>
      </c>
      <c r="C17876" s="20" t="s">
        <v>283</v>
      </c>
      <c r="D17876" s="1">
        <v>1</v>
      </c>
    </row>
    <row r="17877" spans="1:4" x14ac:dyDescent="0.25">
      <c r="A17877" s="515">
        <v>44434</v>
      </c>
      <c r="B17877" s="20" t="s">
        <v>11</v>
      </c>
      <c r="C17877" s="20" t="s">
        <v>11</v>
      </c>
      <c r="D17877" s="1">
        <v>2</v>
      </c>
    </row>
    <row r="17878" spans="1:4" x14ac:dyDescent="0.25">
      <c r="A17878" s="515">
        <v>44434</v>
      </c>
      <c r="B17878" s="20" t="s">
        <v>11</v>
      </c>
      <c r="C17878" s="20" t="s">
        <v>840</v>
      </c>
      <c r="D17878" s="1">
        <v>1</v>
      </c>
    </row>
    <row r="17879" spans="1:4" x14ac:dyDescent="0.25">
      <c r="A17879" s="515">
        <v>44434</v>
      </c>
      <c r="B17879" s="20" t="s">
        <v>11</v>
      </c>
      <c r="C17879" s="20" t="s">
        <v>133</v>
      </c>
      <c r="D17879" s="1">
        <v>2</v>
      </c>
    </row>
    <row r="17880" spans="1:4" x14ac:dyDescent="0.25">
      <c r="A17880" s="515">
        <v>44434</v>
      </c>
      <c r="B17880" s="20" t="s">
        <v>12</v>
      </c>
      <c r="C17880" s="20" t="s">
        <v>1499</v>
      </c>
      <c r="D17880" s="1">
        <v>1</v>
      </c>
    </row>
    <row r="17881" spans="1:4" x14ac:dyDescent="0.25">
      <c r="A17881" s="515">
        <v>44434</v>
      </c>
      <c r="B17881" s="20" t="s">
        <v>12</v>
      </c>
      <c r="C17881" s="20" t="s">
        <v>12</v>
      </c>
      <c r="D17881" s="1">
        <v>3</v>
      </c>
    </row>
    <row r="17882" spans="1:4" x14ac:dyDescent="0.25">
      <c r="A17882" s="515">
        <v>44434</v>
      </c>
      <c r="B17882" s="20" t="s">
        <v>8</v>
      </c>
      <c r="C17882" s="20" t="s">
        <v>72</v>
      </c>
      <c r="D17882" s="1">
        <v>1</v>
      </c>
    </row>
    <row r="17883" spans="1:4" x14ac:dyDescent="0.25">
      <c r="A17883" s="515">
        <v>44434</v>
      </c>
      <c r="B17883" s="20" t="s">
        <v>8</v>
      </c>
      <c r="C17883" s="20" t="s">
        <v>58</v>
      </c>
      <c r="D17883" s="1">
        <v>7</v>
      </c>
    </row>
    <row r="17884" spans="1:4" x14ac:dyDescent="0.25">
      <c r="A17884" s="515">
        <v>44434</v>
      </c>
      <c r="B17884" s="20" t="s">
        <v>8</v>
      </c>
      <c r="C17884" s="20" t="s">
        <v>140</v>
      </c>
      <c r="D17884" s="1">
        <v>2</v>
      </c>
    </row>
    <row r="17885" spans="1:4" x14ac:dyDescent="0.25">
      <c r="A17885" s="515">
        <v>44434</v>
      </c>
      <c r="B17885" s="20" t="s">
        <v>8</v>
      </c>
      <c r="C17885" s="20" t="s">
        <v>132</v>
      </c>
      <c r="D17885" s="1">
        <v>2</v>
      </c>
    </row>
    <row r="17886" spans="1:4" x14ac:dyDescent="0.25">
      <c r="A17886" s="515">
        <v>44434</v>
      </c>
      <c r="B17886" s="20" t="s">
        <v>8</v>
      </c>
      <c r="C17886" s="20" t="s">
        <v>203</v>
      </c>
      <c r="D17886" s="1">
        <v>1</v>
      </c>
    </row>
    <row r="17887" spans="1:4" x14ac:dyDescent="0.25">
      <c r="A17887" s="515">
        <v>44434</v>
      </c>
      <c r="B17887" s="20" t="s">
        <v>8</v>
      </c>
      <c r="C17887" s="20" t="s">
        <v>40</v>
      </c>
      <c r="D17887" s="1">
        <v>2</v>
      </c>
    </row>
    <row r="17888" spans="1:4" x14ac:dyDescent="0.25">
      <c r="A17888" s="515">
        <v>44434</v>
      </c>
      <c r="B17888" s="20" t="s">
        <v>8</v>
      </c>
      <c r="C17888" s="20" t="s">
        <v>8</v>
      </c>
      <c r="D17888" s="1">
        <v>38</v>
      </c>
    </row>
    <row r="17889" spans="1:4" x14ac:dyDescent="0.25">
      <c r="A17889" s="515">
        <v>44434</v>
      </c>
      <c r="B17889" s="20" t="s">
        <v>8</v>
      </c>
      <c r="C17889" s="20" t="s">
        <v>31</v>
      </c>
      <c r="D17889" s="1">
        <v>4</v>
      </c>
    </row>
    <row r="17890" spans="1:4" x14ac:dyDescent="0.25">
      <c r="A17890" s="515">
        <v>44434</v>
      </c>
      <c r="B17890" s="20" t="s">
        <v>8</v>
      </c>
      <c r="C17890" s="20" t="s">
        <v>1135</v>
      </c>
      <c r="D17890" s="1">
        <v>2</v>
      </c>
    </row>
    <row r="17891" spans="1:4" x14ac:dyDescent="0.25">
      <c r="A17891" s="515">
        <v>44434</v>
      </c>
      <c r="B17891" s="20" t="s">
        <v>8</v>
      </c>
      <c r="C17891" s="20" t="s">
        <v>110</v>
      </c>
      <c r="D17891" s="1">
        <v>3</v>
      </c>
    </row>
    <row r="17892" spans="1:4" x14ac:dyDescent="0.25">
      <c r="A17892" s="515">
        <v>44434</v>
      </c>
      <c r="B17892" s="20" t="s">
        <v>49</v>
      </c>
      <c r="C17892" s="20" t="s">
        <v>49</v>
      </c>
      <c r="D17892" s="1">
        <v>2</v>
      </c>
    </row>
    <row r="17893" spans="1:4" x14ac:dyDescent="0.25">
      <c r="A17893" s="515">
        <v>44434</v>
      </c>
      <c r="B17893" s="20" t="s">
        <v>50</v>
      </c>
      <c r="C17893" s="20" t="s">
        <v>804</v>
      </c>
      <c r="D17893" s="1">
        <v>4</v>
      </c>
    </row>
    <row r="17894" spans="1:4" x14ac:dyDescent="0.25">
      <c r="A17894" s="515">
        <v>44434</v>
      </c>
      <c r="B17894" s="20" t="s">
        <v>50</v>
      </c>
      <c r="C17894" s="20" t="s">
        <v>1140</v>
      </c>
      <c r="D17894" s="1">
        <v>5</v>
      </c>
    </row>
    <row r="17895" spans="1:4" x14ac:dyDescent="0.25">
      <c r="A17895" s="515">
        <v>44434</v>
      </c>
      <c r="B17895" s="20" t="s">
        <v>27</v>
      </c>
      <c r="C17895" s="20" t="s">
        <v>139</v>
      </c>
      <c r="D17895" s="1">
        <v>2</v>
      </c>
    </row>
    <row r="17896" spans="1:4" x14ac:dyDescent="0.25">
      <c r="A17896" s="515">
        <v>44434</v>
      </c>
      <c r="B17896" s="20" t="s">
        <v>27</v>
      </c>
      <c r="C17896" s="20" t="s">
        <v>43</v>
      </c>
      <c r="D17896" s="1">
        <v>11</v>
      </c>
    </row>
    <row r="17897" spans="1:4" x14ac:dyDescent="0.25">
      <c r="A17897" s="515">
        <v>44434</v>
      </c>
      <c r="B17897" s="20" t="s">
        <v>27</v>
      </c>
      <c r="C17897" s="20" t="s">
        <v>619</v>
      </c>
      <c r="D17897" s="1">
        <v>2</v>
      </c>
    </row>
    <row r="17898" spans="1:4" x14ac:dyDescent="0.25">
      <c r="A17898" s="515">
        <v>44434</v>
      </c>
      <c r="B17898" s="20" t="s">
        <v>51</v>
      </c>
      <c r="C17898" s="20" t="s">
        <v>998</v>
      </c>
      <c r="D17898" s="1">
        <v>1</v>
      </c>
    </row>
    <row r="17899" spans="1:4" x14ac:dyDescent="0.25">
      <c r="A17899" s="515">
        <v>44434</v>
      </c>
      <c r="B17899" s="20" t="s">
        <v>51</v>
      </c>
      <c r="C17899" s="20" t="s">
        <v>51</v>
      </c>
      <c r="D17899" s="1">
        <v>10</v>
      </c>
    </row>
    <row r="17900" spans="1:4" x14ac:dyDescent="0.25">
      <c r="A17900" s="515">
        <v>44434</v>
      </c>
      <c r="B17900" s="20" t="s">
        <v>10</v>
      </c>
      <c r="C17900" s="20" t="s">
        <v>10</v>
      </c>
      <c r="D17900" s="1">
        <v>3</v>
      </c>
    </row>
    <row r="17901" spans="1:4" x14ac:dyDescent="0.25">
      <c r="A17901" s="515">
        <v>44435</v>
      </c>
      <c r="B17901" s="20" t="s">
        <v>14</v>
      </c>
      <c r="C17901" s="20" t="s">
        <v>14</v>
      </c>
      <c r="D17901" s="1">
        <v>1</v>
      </c>
    </row>
    <row r="17902" spans="1:4" x14ac:dyDescent="0.25">
      <c r="A17902" s="515">
        <v>44435</v>
      </c>
      <c r="B17902" s="20" t="s">
        <v>14</v>
      </c>
      <c r="C17902" s="20" t="s">
        <v>84</v>
      </c>
      <c r="D17902" s="1">
        <v>1</v>
      </c>
    </row>
    <row r="17903" spans="1:4" x14ac:dyDescent="0.25">
      <c r="A17903" s="515">
        <v>44435</v>
      </c>
      <c r="B17903" s="20" t="s">
        <v>20</v>
      </c>
      <c r="C17903" s="20" t="s">
        <v>20</v>
      </c>
      <c r="D17903" s="1">
        <v>3</v>
      </c>
    </row>
    <row r="17904" spans="1:4" x14ac:dyDescent="0.25">
      <c r="A17904" s="515">
        <v>44435</v>
      </c>
      <c r="B17904" s="20" t="s">
        <v>13</v>
      </c>
      <c r="C17904" s="20" t="s">
        <v>93</v>
      </c>
      <c r="D17904" s="1">
        <v>1</v>
      </c>
    </row>
    <row r="17905" spans="1:4" x14ac:dyDescent="0.25">
      <c r="A17905" s="515">
        <v>44435</v>
      </c>
      <c r="B17905" s="20" t="s">
        <v>13</v>
      </c>
      <c r="C17905" s="20" t="s">
        <v>1157</v>
      </c>
      <c r="D17905" s="1">
        <v>1</v>
      </c>
    </row>
    <row r="17906" spans="1:4" x14ac:dyDescent="0.25">
      <c r="A17906" s="515">
        <v>44435</v>
      </c>
      <c r="B17906" s="20" t="s">
        <v>13</v>
      </c>
      <c r="C17906" s="20" t="s">
        <v>1161</v>
      </c>
      <c r="D17906" s="1">
        <v>1</v>
      </c>
    </row>
    <row r="17907" spans="1:4" x14ac:dyDescent="0.25">
      <c r="A17907" s="515">
        <v>44435</v>
      </c>
      <c r="B17907" s="20" t="s">
        <v>13</v>
      </c>
      <c r="C17907" s="20" t="s">
        <v>13</v>
      </c>
      <c r="D17907" s="1">
        <v>5</v>
      </c>
    </row>
    <row r="17908" spans="1:4" x14ac:dyDescent="0.25">
      <c r="A17908" s="515">
        <v>44435</v>
      </c>
      <c r="B17908" s="20" t="s">
        <v>13</v>
      </c>
      <c r="C17908" s="20" t="s">
        <v>1167</v>
      </c>
      <c r="D17908" s="1">
        <v>1</v>
      </c>
    </row>
    <row r="17909" spans="1:4" x14ac:dyDescent="0.25">
      <c r="A17909" s="515">
        <v>44435</v>
      </c>
      <c r="B17909" s="20" t="s">
        <v>24</v>
      </c>
      <c r="C17909" s="20" t="s">
        <v>23</v>
      </c>
      <c r="D17909" s="1">
        <v>13</v>
      </c>
    </row>
    <row r="17910" spans="1:4" x14ac:dyDescent="0.25">
      <c r="A17910" s="515">
        <v>44435</v>
      </c>
      <c r="B17910" s="20" t="s">
        <v>24</v>
      </c>
      <c r="C17910" s="20" t="s">
        <v>24</v>
      </c>
      <c r="D17910" s="1">
        <v>10</v>
      </c>
    </row>
    <row r="17911" spans="1:4" x14ac:dyDescent="0.25">
      <c r="A17911" s="515">
        <v>44435</v>
      </c>
      <c r="B17911" s="20" t="s">
        <v>24</v>
      </c>
      <c r="C17911" s="20" t="s">
        <v>924</v>
      </c>
      <c r="D17911" s="1">
        <v>2</v>
      </c>
    </row>
    <row r="17912" spans="1:4" x14ac:dyDescent="0.25">
      <c r="A17912" s="515">
        <v>44435</v>
      </c>
      <c r="B17912" s="20" t="s">
        <v>24</v>
      </c>
      <c r="C17912" s="20" t="s">
        <v>36</v>
      </c>
      <c r="D17912" s="1">
        <v>3</v>
      </c>
    </row>
    <row r="17913" spans="1:4" x14ac:dyDescent="0.25">
      <c r="A17913" s="515">
        <v>44435</v>
      </c>
      <c r="B17913" s="20" t="s">
        <v>47</v>
      </c>
      <c r="C17913" s="20" t="s">
        <v>47</v>
      </c>
      <c r="D17913" s="1">
        <v>1</v>
      </c>
    </row>
    <row r="17914" spans="1:4" x14ac:dyDescent="0.25">
      <c r="A17914" s="515">
        <v>44435</v>
      </c>
      <c r="B17914" s="20" t="s">
        <v>47</v>
      </c>
      <c r="C17914" s="20" t="s">
        <v>906</v>
      </c>
      <c r="D17914" s="1">
        <v>1</v>
      </c>
    </row>
    <row r="17915" spans="1:4" x14ac:dyDescent="0.25">
      <c r="A17915" s="515">
        <v>44435</v>
      </c>
      <c r="B17915" s="20" t="s">
        <v>48</v>
      </c>
      <c r="C17915" s="20" t="s">
        <v>1380</v>
      </c>
      <c r="D17915" s="1">
        <v>0</v>
      </c>
    </row>
    <row r="17916" spans="1:4" x14ac:dyDescent="0.25">
      <c r="A17916" s="515">
        <v>44435</v>
      </c>
      <c r="B17916" s="20" t="s">
        <v>7</v>
      </c>
      <c r="C17916" s="20" t="s">
        <v>1191</v>
      </c>
      <c r="D17916" s="1">
        <v>1</v>
      </c>
    </row>
    <row r="17917" spans="1:4" x14ac:dyDescent="0.25">
      <c r="A17917" s="515">
        <v>44435</v>
      </c>
      <c r="B17917" s="20" t="s">
        <v>7</v>
      </c>
      <c r="C17917" s="20" t="s">
        <v>7</v>
      </c>
      <c r="D17917" s="1">
        <v>14</v>
      </c>
    </row>
    <row r="17918" spans="1:4" x14ac:dyDescent="0.25">
      <c r="A17918" s="515">
        <v>44435</v>
      </c>
      <c r="B17918" s="20" t="s">
        <v>9</v>
      </c>
      <c r="C17918" s="20" t="s">
        <v>9</v>
      </c>
      <c r="D17918" s="1">
        <v>21</v>
      </c>
    </row>
    <row r="17919" spans="1:4" x14ac:dyDescent="0.25">
      <c r="A17919" s="515">
        <v>44435</v>
      </c>
      <c r="B17919" s="20" t="s">
        <v>15</v>
      </c>
      <c r="C17919" s="20" t="s">
        <v>1139</v>
      </c>
      <c r="D17919" s="1">
        <v>1</v>
      </c>
    </row>
    <row r="17920" spans="1:4" x14ac:dyDescent="0.25">
      <c r="A17920" s="515">
        <v>44435</v>
      </c>
      <c r="B17920" s="20" t="s">
        <v>11</v>
      </c>
      <c r="C17920" s="20" t="s">
        <v>64</v>
      </c>
      <c r="D17920" s="1">
        <v>3</v>
      </c>
    </row>
    <row r="17921" spans="1:4" x14ac:dyDescent="0.25">
      <c r="A17921" s="515">
        <v>44435</v>
      </c>
      <c r="B17921" s="20" t="s">
        <v>11</v>
      </c>
      <c r="C17921" s="20" t="s">
        <v>840</v>
      </c>
      <c r="D17921" s="1">
        <v>1</v>
      </c>
    </row>
    <row r="17922" spans="1:4" x14ac:dyDescent="0.25">
      <c r="A17922" s="515">
        <v>44435</v>
      </c>
      <c r="B17922" s="20" t="s">
        <v>11</v>
      </c>
      <c r="C17922" s="20" t="s">
        <v>133</v>
      </c>
      <c r="D17922" s="1">
        <v>4</v>
      </c>
    </row>
    <row r="17923" spans="1:4" x14ac:dyDescent="0.25">
      <c r="A17923" s="515">
        <v>44435</v>
      </c>
      <c r="B17923" s="20" t="s">
        <v>12</v>
      </c>
      <c r="C17923" s="20" t="s">
        <v>1224</v>
      </c>
      <c r="D17923" s="1">
        <v>1</v>
      </c>
    </row>
    <row r="17924" spans="1:4" x14ac:dyDescent="0.25">
      <c r="A17924" s="515">
        <v>44435</v>
      </c>
      <c r="B17924" s="20" t="s">
        <v>8</v>
      </c>
      <c r="C17924" s="20" t="s">
        <v>72</v>
      </c>
      <c r="D17924" s="1">
        <v>1</v>
      </c>
    </row>
    <row r="17925" spans="1:4" x14ac:dyDescent="0.25">
      <c r="A17925" s="515">
        <v>44435</v>
      </c>
      <c r="B17925" s="20" t="s">
        <v>8</v>
      </c>
      <c r="C17925" s="20" t="s">
        <v>1232</v>
      </c>
      <c r="D17925" s="1">
        <v>3</v>
      </c>
    </row>
    <row r="17926" spans="1:4" x14ac:dyDescent="0.25">
      <c r="A17926" s="515">
        <v>44435</v>
      </c>
      <c r="B17926" s="20" t="s">
        <v>8</v>
      </c>
      <c r="C17926" s="20" t="s">
        <v>58</v>
      </c>
      <c r="D17926" s="1">
        <v>1</v>
      </c>
    </row>
    <row r="17927" spans="1:4" x14ac:dyDescent="0.25">
      <c r="A17927" s="515">
        <v>44435</v>
      </c>
      <c r="B17927" s="20" t="s">
        <v>8</v>
      </c>
      <c r="C17927" s="20" t="s">
        <v>140</v>
      </c>
      <c r="D17927" s="1">
        <v>2</v>
      </c>
    </row>
    <row r="17928" spans="1:4" x14ac:dyDescent="0.25">
      <c r="A17928" s="515">
        <v>44435</v>
      </c>
      <c r="B17928" s="20" t="s">
        <v>8</v>
      </c>
      <c r="C17928" s="20" t="s">
        <v>907</v>
      </c>
      <c r="D17928" s="1">
        <v>1</v>
      </c>
    </row>
    <row r="17929" spans="1:4" x14ac:dyDescent="0.25">
      <c r="A17929" s="515">
        <v>44435</v>
      </c>
      <c r="B17929" s="20" t="s">
        <v>8</v>
      </c>
      <c r="C17929" s="20" t="s">
        <v>40</v>
      </c>
      <c r="D17929" s="1">
        <v>1</v>
      </c>
    </row>
    <row r="17930" spans="1:4" x14ac:dyDescent="0.25">
      <c r="A17930" s="515">
        <v>44435</v>
      </c>
      <c r="B17930" s="20" t="s">
        <v>8</v>
      </c>
      <c r="C17930" s="20" t="s">
        <v>8</v>
      </c>
      <c r="D17930" s="1">
        <v>46</v>
      </c>
    </row>
    <row r="17931" spans="1:4" x14ac:dyDescent="0.25">
      <c r="A17931" s="515">
        <v>44435</v>
      </c>
      <c r="B17931" s="20" t="s">
        <v>8</v>
      </c>
      <c r="C17931" s="20" t="s">
        <v>31</v>
      </c>
      <c r="D17931" s="1">
        <v>5</v>
      </c>
    </row>
    <row r="17932" spans="1:4" x14ac:dyDescent="0.25">
      <c r="A17932" s="515">
        <v>44435</v>
      </c>
      <c r="B17932" s="20" t="s">
        <v>8</v>
      </c>
      <c r="C17932" s="20" t="s">
        <v>592</v>
      </c>
      <c r="D17932" s="1">
        <v>1</v>
      </c>
    </row>
    <row r="17933" spans="1:4" x14ac:dyDescent="0.25">
      <c r="A17933" s="515">
        <v>44435</v>
      </c>
      <c r="B17933" s="20" t="s">
        <v>49</v>
      </c>
      <c r="C17933" s="20" t="s">
        <v>49</v>
      </c>
      <c r="D17933" s="1">
        <v>1</v>
      </c>
    </row>
    <row r="17934" spans="1:4" x14ac:dyDescent="0.25">
      <c r="A17934" s="515">
        <v>44435</v>
      </c>
      <c r="B17934" s="20" t="s">
        <v>50</v>
      </c>
      <c r="C17934" s="20" t="s">
        <v>365</v>
      </c>
      <c r="D17934" s="1">
        <v>2</v>
      </c>
    </row>
    <row r="17935" spans="1:4" x14ac:dyDescent="0.25">
      <c r="A17935" s="515">
        <v>44435</v>
      </c>
      <c r="B17935" s="20" t="s">
        <v>27</v>
      </c>
      <c r="C17935" s="20" t="s">
        <v>139</v>
      </c>
      <c r="D17935" s="1">
        <v>1</v>
      </c>
    </row>
    <row r="17936" spans="1:4" x14ac:dyDescent="0.25">
      <c r="A17936" s="515">
        <v>44435</v>
      </c>
      <c r="B17936" s="20" t="s">
        <v>27</v>
      </c>
      <c r="C17936" s="20" t="s">
        <v>43</v>
      </c>
      <c r="D17936" s="1">
        <v>9</v>
      </c>
    </row>
    <row r="17937" spans="1:4" x14ac:dyDescent="0.25">
      <c r="A17937" s="515">
        <v>44435</v>
      </c>
      <c r="B17937" s="20" t="s">
        <v>51</v>
      </c>
      <c r="C17937" s="20" t="s">
        <v>51</v>
      </c>
      <c r="D17937" s="49">
        <v>10</v>
      </c>
    </row>
    <row r="17938" spans="1:4" x14ac:dyDescent="0.25">
      <c r="A17938" s="515">
        <v>44435</v>
      </c>
      <c r="B17938" s="20" t="s">
        <v>10</v>
      </c>
      <c r="C17938" s="20" t="s">
        <v>340</v>
      </c>
      <c r="D17938" s="1">
        <v>1</v>
      </c>
    </row>
    <row r="17939" spans="1:4" x14ac:dyDescent="0.25">
      <c r="A17939" s="515">
        <v>44435</v>
      </c>
      <c r="B17939" s="20" t="s">
        <v>10</v>
      </c>
      <c r="C17939" s="20" t="s">
        <v>10</v>
      </c>
      <c r="D17939" s="1">
        <v>1</v>
      </c>
    </row>
    <row r="17940" spans="1:4" x14ac:dyDescent="0.25">
      <c r="A17940" s="515">
        <v>44436</v>
      </c>
      <c r="B17940" s="68" t="s">
        <v>14</v>
      </c>
      <c r="C17940" s="79" t="s">
        <v>14</v>
      </c>
      <c r="D17940" s="1">
        <v>1</v>
      </c>
    </row>
    <row r="17941" spans="1:4" x14ac:dyDescent="0.25">
      <c r="A17941" s="515">
        <v>44436</v>
      </c>
      <c r="B17941" s="68" t="s">
        <v>14</v>
      </c>
      <c r="C17941" s="79" t="s">
        <v>84</v>
      </c>
      <c r="D17941" s="1">
        <v>1</v>
      </c>
    </row>
    <row r="17942" spans="1:4" x14ac:dyDescent="0.25">
      <c r="A17942" s="515">
        <v>44436</v>
      </c>
      <c r="B17942" s="68" t="s">
        <v>20</v>
      </c>
      <c r="C17942" s="79" t="s">
        <v>20</v>
      </c>
      <c r="D17942" s="1">
        <v>3</v>
      </c>
    </row>
    <row r="17943" spans="1:4" x14ac:dyDescent="0.25">
      <c r="A17943" s="515">
        <v>44436</v>
      </c>
      <c r="B17943" s="68" t="s">
        <v>13</v>
      </c>
      <c r="C17943" s="79" t="s">
        <v>93</v>
      </c>
      <c r="D17943" s="1">
        <v>1</v>
      </c>
    </row>
    <row r="17944" spans="1:4" x14ac:dyDescent="0.25">
      <c r="A17944" s="515">
        <v>44436</v>
      </c>
      <c r="B17944" s="68" t="s">
        <v>13</v>
      </c>
      <c r="C17944" s="68" t="s">
        <v>1157</v>
      </c>
      <c r="D17944" s="1">
        <v>1</v>
      </c>
    </row>
    <row r="17945" spans="1:4" x14ac:dyDescent="0.25">
      <c r="A17945" s="515">
        <v>44436</v>
      </c>
      <c r="B17945" s="68" t="s">
        <v>13</v>
      </c>
      <c r="C17945" s="79" t="s">
        <v>1161</v>
      </c>
      <c r="D17945" s="1">
        <v>1</v>
      </c>
    </row>
    <row r="17946" spans="1:4" x14ac:dyDescent="0.25">
      <c r="A17946" s="515">
        <v>44436</v>
      </c>
      <c r="B17946" s="68" t="s">
        <v>13</v>
      </c>
      <c r="C17946" s="79" t="s">
        <v>13</v>
      </c>
      <c r="D17946" s="1">
        <v>5</v>
      </c>
    </row>
    <row r="17947" spans="1:4" x14ac:dyDescent="0.25">
      <c r="A17947" s="515">
        <v>44436</v>
      </c>
      <c r="B17947" s="68" t="s">
        <v>13</v>
      </c>
      <c r="C17947" s="79" t="s">
        <v>1167</v>
      </c>
      <c r="D17947" s="1">
        <v>1</v>
      </c>
    </row>
    <row r="17948" spans="1:4" x14ac:dyDescent="0.25">
      <c r="A17948" s="515">
        <v>44436</v>
      </c>
      <c r="B17948" s="68" t="s">
        <v>24</v>
      </c>
      <c r="C17948" s="79" t="s">
        <v>23</v>
      </c>
      <c r="D17948" s="1">
        <v>13</v>
      </c>
    </row>
    <row r="17949" spans="1:4" x14ac:dyDescent="0.25">
      <c r="A17949" s="515">
        <v>44436</v>
      </c>
      <c r="B17949" s="68" t="s">
        <v>24</v>
      </c>
      <c r="C17949" s="79" t="s">
        <v>24</v>
      </c>
      <c r="D17949" s="1">
        <v>10</v>
      </c>
    </row>
    <row r="17950" spans="1:4" x14ac:dyDescent="0.25">
      <c r="A17950" s="515">
        <v>44436</v>
      </c>
      <c r="B17950" s="68" t="s">
        <v>24</v>
      </c>
      <c r="C17950" s="68" t="s">
        <v>924</v>
      </c>
      <c r="D17950" s="1">
        <v>2</v>
      </c>
    </row>
    <row r="17951" spans="1:4" x14ac:dyDescent="0.25">
      <c r="A17951" s="515">
        <v>44436</v>
      </c>
      <c r="B17951" s="68" t="s">
        <v>24</v>
      </c>
      <c r="C17951" s="79" t="s">
        <v>36</v>
      </c>
      <c r="D17951" s="1">
        <v>3</v>
      </c>
    </row>
    <row r="17952" spans="1:4" x14ac:dyDescent="0.25">
      <c r="A17952" s="515">
        <v>44436</v>
      </c>
      <c r="B17952" s="68" t="s">
        <v>47</v>
      </c>
      <c r="C17952" s="79" t="s">
        <v>47</v>
      </c>
      <c r="D17952" s="1">
        <v>1</v>
      </c>
    </row>
    <row r="17953" spans="1:4" x14ac:dyDescent="0.25">
      <c r="A17953" s="515">
        <v>44436</v>
      </c>
      <c r="B17953" s="68" t="s">
        <v>47</v>
      </c>
      <c r="C17953" s="79" t="s">
        <v>906</v>
      </c>
      <c r="D17953" s="1">
        <v>1</v>
      </c>
    </row>
    <row r="17954" spans="1:4" x14ac:dyDescent="0.25">
      <c r="A17954" s="515">
        <v>44436</v>
      </c>
      <c r="B17954" s="68" t="s">
        <v>48</v>
      </c>
      <c r="C17954" s="79" t="s">
        <v>1380</v>
      </c>
      <c r="D17954" s="1">
        <v>0</v>
      </c>
    </row>
    <row r="17955" spans="1:4" x14ac:dyDescent="0.25">
      <c r="A17955" s="515">
        <v>44436</v>
      </c>
      <c r="B17955" s="68" t="s">
        <v>7</v>
      </c>
      <c r="C17955" s="79" t="s">
        <v>1191</v>
      </c>
      <c r="D17955" s="1">
        <v>1</v>
      </c>
    </row>
    <row r="17956" spans="1:4" x14ac:dyDescent="0.25">
      <c r="A17956" s="515">
        <v>44436</v>
      </c>
      <c r="B17956" s="68" t="s">
        <v>7</v>
      </c>
      <c r="C17956" s="79" t="s">
        <v>7</v>
      </c>
      <c r="D17956" s="1">
        <v>14</v>
      </c>
    </row>
    <row r="17957" spans="1:4" x14ac:dyDescent="0.25">
      <c r="A17957" s="515">
        <v>44436</v>
      </c>
      <c r="B17957" s="68" t="s">
        <v>9</v>
      </c>
      <c r="C17957" s="79" t="s">
        <v>9</v>
      </c>
      <c r="D17957" s="1">
        <v>21</v>
      </c>
    </row>
    <row r="17958" spans="1:4" x14ac:dyDescent="0.25">
      <c r="A17958" s="515">
        <v>44436</v>
      </c>
      <c r="B17958" s="68" t="s">
        <v>15</v>
      </c>
      <c r="C17958" s="79" t="s">
        <v>1139</v>
      </c>
      <c r="D17958" s="1">
        <v>1</v>
      </c>
    </row>
    <row r="17959" spans="1:4" x14ac:dyDescent="0.25">
      <c r="A17959" s="515">
        <v>44436</v>
      </c>
      <c r="B17959" s="68" t="s">
        <v>11</v>
      </c>
      <c r="C17959" s="79" t="s">
        <v>64</v>
      </c>
      <c r="D17959" s="1">
        <v>3</v>
      </c>
    </row>
    <row r="17960" spans="1:4" x14ac:dyDescent="0.25">
      <c r="A17960" s="515">
        <v>44436</v>
      </c>
      <c r="B17960" s="68" t="s">
        <v>11</v>
      </c>
      <c r="C17960" s="79" t="s">
        <v>840</v>
      </c>
      <c r="D17960" s="1">
        <v>1</v>
      </c>
    </row>
    <row r="17961" spans="1:4" x14ac:dyDescent="0.25">
      <c r="A17961" s="515">
        <v>44436</v>
      </c>
      <c r="B17961" s="68" t="s">
        <v>11</v>
      </c>
      <c r="C17961" s="79" t="s">
        <v>133</v>
      </c>
      <c r="D17961" s="1">
        <v>4</v>
      </c>
    </row>
    <row r="17962" spans="1:4" x14ac:dyDescent="0.25">
      <c r="A17962" s="515">
        <v>44436</v>
      </c>
      <c r="B17962" s="68" t="s">
        <v>12</v>
      </c>
      <c r="C17962" s="79" t="s">
        <v>1224</v>
      </c>
      <c r="D17962" s="1">
        <v>1</v>
      </c>
    </row>
    <row r="17963" spans="1:4" x14ac:dyDescent="0.25">
      <c r="A17963" s="515">
        <v>44436</v>
      </c>
      <c r="B17963" s="68" t="s">
        <v>8</v>
      </c>
      <c r="C17963" s="79" t="s">
        <v>72</v>
      </c>
      <c r="D17963" s="1">
        <v>1</v>
      </c>
    </row>
    <row r="17964" spans="1:4" x14ac:dyDescent="0.25">
      <c r="A17964" s="515">
        <v>44436</v>
      </c>
      <c r="B17964" s="68" t="s">
        <v>8</v>
      </c>
      <c r="C17964" s="79" t="s">
        <v>1232</v>
      </c>
      <c r="D17964" s="1">
        <v>3</v>
      </c>
    </row>
    <row r="17965" spans="1:4" x14ac:dyDescent="0.25">
      <c r="A17965" s="515">
        <v>44436</v>
      </c>
      <c r="B17965" s="68" t="s">
        <v>8</v>
      </c>
      <c r="C17965" s="79" t="s">
        <v>58</v>
      </c>
      <c r="D17965" s="1">
        <v>1</v>
      </c>
    </row>
    <row r="17966" spans="1:4" x14ac:dyDescent="0.25">
      <c r="A17966" s="515">
        <v>44436</v>
      </c>
      <c r="B17966" s="68" t="s">
        <v>8</v>
      </c>
      <c r="C17966" s="79" t="s">
        <v>140</v>
      </c>
      <c r="D17966" s="1">
        <v>2</v>
      </c>
    </row>
    <row r="17967" spans="1:4" x14ac:dyDescent="0.25">
      <c r="A17967" s="515">
        <v>44436</v>
      </c>
      <c r="B17967" s="62" t="s">
        <v>8</v>
      </c>
      <c r="C17967" s="62" t="s">
        <v>907</v>
      </c>
      <c r="D17967" s="1">
        <v>1</v>
      </c>
    </row>
    <row r="17968" spans="1:4" x14ac:dyDescent="0.25">
      <c r="A17968" s="515">
        <v>44436</v>
      </c>
      <c r="B17968" s="68" t="s">
        <v>8</v>
      </c>
      <c r="C17968" s="79" t="s">
        <v>40</v>
      </c>
      <c r="D17968" s="1">
        <v>1</v>
      </c>
    </row>
    <row r="17969" spans="1:4" x14ac:dyDescent="0.25">
      <c r="A17969" s="515">
        <v>44436</v>
      </c>
      <c r="B17969" s="68" t="s">
        <v>8</v>
      </c>
      <c r="C17969" s="79" t="s">
        <v>8</v>
      </c>
      <c r="D17969" s="1">
        <v>46</v>
      </c>
    </row>
    <row r="17970" spans="1:4" x14ac:dyDescent="0.25">
      <c r="A17970" s="515">
        <v>44436</v>
      </c>
      <c r="B17970" s="68" t="s">
        <v>8</v>
      </c>
      <c r="C17970" s="79" t="s">
        <v>31</v>
      </c>
      <c r="D17970" s="1">
        <v>5</v>
      </c>
    </row>
    <row r="17971" spans="1:4" x14ac:dyDescent="0.25">
      <c r="A17971" s="515">
        <v>44436</v>
      </c>
      <c r="B17971" s="68" t="s">
        <v>8</v>
      </c>
      <c r="C17971" s="68" t="s">
        <v>592</v>
      </c>
      <c r="D17971" s="1">
        <v>1</v>
      </c>
    </row>
    <row r="17972" spans="1:4" x14ac:dyDescent="0.25">
      <c r="A17972" s="515">
        <v>44436</v>
      </c>
      <c r="B17972" s="68" t="s">
        <v>49</v>
      </c>
      <c r="C17972" s="79" t="s">
        <v>49</v>
      </c>
      <c r="D17972" s="1">
        <v>1</v>
      </c>
    </row>
    <row r="17973" spans="1:4" x14ac:dyDescent="0.25">
      <c r="A17973" s="515">
        <v>44436</v>
      </c>
      <c r="B17973" s="68" t="s">
        <v>50</v>
      </c>
      <c r="C17973" s="79" t="s">
        <v>365</v>
      </c>
      <c r="D17973" s="1">
        <v>2</v>
      </c>
    </row>
    <row r="17974" spans="1:4" x14ac:dyDescent="0.25">
      <c r="A17974" s="515">
        <v>44436</v>
      </c>
      <c r="B17974" s="68" t="s">
        <v>27</v>
      </c>
      <c r="C17974" s="79" t="s">
        <v>139</v>
      </c>
      <c r="D17974" s="1">
        <v>1</v>
      </c>
    </row>
    <row r="17975" spans="1:4" x14ac:dyDescent="0.25">
      <c r="A17975" s="515">
        <v>44436</v>
      </c>
      <c r="B17975" s="68" t="s">
        <v>27</v>
      </c>
      <c r="C17975" s="79" t="s">
        <v>43</v>
      </c>
      <c r="D17975" s="1">
        <v>9</v>
      </c>
    </row>
    <row r="17976" spans="1:4" x14ac:dyDescent="0.25">
      <c r="A17976" s="515">
        <v>44436</v>
      </c>
      <c r="B17976" s="68" t="s">
        <v>51</v>
      </c>
      <c r="C17976" s="79" t="s">
        <v>51</v>
      </c>
      <c r="D17976" s="49">
        <v>10</v>
      </c>
    </row>
    <row r="17977" spans="1:4" x14ac:dyDescent="0.25">
      <c r="A17977" s="515">
        <v>44436</v>
      </c>
      <c r="B17977" s="68" t="s">
        <v>10</v>
      </c>
      <c r="C17977" s="68" t="s">
        <v>340</v>
      </c>
      <c r="D17977" s="1">
        <v>1</v>
      </c>
    </row>
    <row r="17978" spans="1:4" x14ac:dyDescent="0.25">
      <c r="A17978" s="515">
        <v>44436</v>
      </c>
      <c r="B17978" s="68" t="s">
        <v>10</v>
      </c>
      <c r="C17978" s="79" t="s">
        <v>10</v>
      </c>
      <c r="D17978" s="1">
        <v>1</v>
      </c>
    </row>
    <row r="17979" spans="1:4" x14ac:dyDescent="0.25">
      <c r="A17979" s="515">
        <v>44437</v>
      </c>
      <c r="B17979" s="68" t="s">
        <v>14</v>
      </c>
      <c r="C17979" s="79" t="s">
        <v>14</v>
      </c>
      <c r="D17979" s="1">
        <v>0</v>
      </c>
    </row>
    <row r="17980" spans="1:4" x14ac:dyDescent="0.25">
      <c r="A17980" s="515">
        <v>44437</v>
      </c>
      <c r="B17980" s="68" t="s">
        <v>20</v>
      </c>
      <c r="C17980" s="79" t="s">
        <v>20</v>
      </c>
      <c r="D17980" s="1">
        <v>0</v>
      </c>
    </row>
    <row r="17981" spans="1:4" x14ac:dyDescent="0.25">
      <c r="A17981" s="515">
        <v>44437</v>
      </c>
      <c r="B17981" s="68" t="s">
        <v>13</v>
      </c>
      <c r="C17981" s="79" t="s">
        <v>13</v>
      </c>
      <c r="D17981" s="1">
        <v>0</v>
      </c>
    </row>
    <row r="17982" spans="1:4" x14ac:dyDescent="0.25">
      <c r="A17982" s="515">
        <v>44437</v>
      </c>
      <c r="B17982" s="68" t="s">
        <v>24</v>
      </c>
      <c r="C17982" s="79" t="s">
        <v>24</v>
      </c>
      <c r="D17982" s="1">
        <v>0</v>
      </c>
    </row>
    <row r="17983" spans="1:4" x14ac:dyDescent="0.25">
      <c r="A17983" s="515">
        <v>44437</v>
      </c>
      <c r="B17983" s="68" t="s">
        <v>47</v>
      </c>
      <c r="C17983" s="79" t="s">
        <v>47</v>
      </c>
      <c r="D17983" s="1">
        <v>0</v>
      </c>
    </row>
    <row r="17984" spans="1:4" x14ac:dyDescent="0.25">
      <c r="A17984" s="515">
        <v>44437</v>
      </c>
      <c r="B17984" s="68" t="s">
        <v>48</v>
      </c>
      <c r="C17984" s="79" t="s">
        <v>1380</v>
      </c>
      <c r="D17984" s="1">
        <v>0</v>
      </c>
    </row>
    <row r="17985" spans="1:4" x14ac:dyDescent="0.25">
      <c r="A17985" s="515">
        <v>44437</v>
      </c>
      <c r="B17985" s="68" t="s">
        <v>7</v>
      </c>
      <c r="C17985" s="79" t="s">
        <v>7</v>
      </c>
      <c r="D17985" s="1">
        <v>0</v>
      </c>
    </row>
    <row r="17986" spans="1:4" x14ac:dyDescent="0.25">
      <c r="A17986" s="515">
        <v>44437</v>
      </c>
      <c r="B17986" s="68" t="s">
        <v>15</v>
      </c>
      <c r="C17986" s="79" t="s">
        <v>1139</v>
      </c>
      <c r="D17986" s="1">
        <v>0</v>
      </c>
    </row>
    <row r="17987" spans="1:4" x14ac:dyDescent="0.25">
      <c r="A17987" s="515">
        <v>44437</v>
      </c>
      <c r="B17987" s="68" t="s">
        <v>11</v>
      </c>
      <c r="C17987" s="79" t="s">
        <v>64</v>
      </c>
      <c r="D17987" s="1">
        <v>0</v>
      </c>
    </row>
    <row r="17988" spans="1:4" x14ac:dyDescent="0.25">
      <c r="A17988" s="515">
        <v>44437</v>
      </c>
      <c r="B17988" s="68" t="s">
        <v>12</v>
      </c>
      <c r="C17988" s="79" t="s">
        <v>1224</v>
      </c>
      <c r="D17988" s="1">
        <v>0</v>
      </c>
    </row>
    <row r="17989" spans="1:4" x14ac:dyDescent="0.25">
      <c r="A17989" s="515">
        <v>44437</v>
      </c>
      <c r="B17989" s="68" t="s">
        <v>8</v>
      </c>
      <c r="C17989" s="79" t="s">
        <v>8</v>
      </c>
      <c r="D17989" s="1">
        <v>0</v>
      </c>
    </row>
    <row r="17990" spans="1:4" x14ac:dyDescent="0.25">
      <c r="A17990" s="515">
        <v>44437</v>
      </c>
      <c r="B17990" s="68" t="s">
        <v>49</v>
      </c>
      <c r="C17990" s="79" t="s">
        <v>49</v>
      </c>
      <c r="D17990" s="1">
        <v>0</v>
      </c>
    </row>
    <row r="17991" spans="1:4" x14ac:dyDescent="0.25">
      <c r="A17991" s="515">
        <v>44437</v>
      </c>
      <c r="B17991" s="68" t="s">
        <v>27</v>
      </c>
      <c r="C17991" s="79" t="s">
        <v>43</v>
      </c>
      <c r="D17991" s="1">
        <v>0</v>
      </c>
    </row>
    <row r="17992" spans="1:4" x14ac:dyDescent="0.25">
      <c r="A17992" s="515">
        <v>44437</v>
      </c>
      <c r="B17992" s="68" t="s">
        <v>51</v>
      </c>
      <c r="C17992" s="79" t="s">
        <v>51</v>
      </c>
      <c r="D17992" s="49">
        <v>0</v>
      </c>
    </row>
    <row r="17993" spans="1:4" x14ac:dyDescent="0.25">
      <c r="A17993" s="515">
        <v>44437</v>
      </c>
      <c r="B17993" s="68" t="s">
        <v>10</v>
      </c>
      <c r="C17993" s="79" t="s">
        <v>10</v>
      </c>
      <c r="D17993" s="1">
        <v>0</v>
      </c>
    </row>
    <row r="17994" spans="1:4" x14ac:dyDescent="0.25">
      <c r="A17994" s="515">
        <v>44438</v>
      </c>
      <c r="B17994" s="20" t="s">
        <v>14</v>
      </c>
      <c r="C17994" s="20" t="s">
        <v>14</v>
      </c>
      <c r="D17994" s="1">
        <v>1</v>
      </c>
    </row>
    <row r="17995" spans="1:4" x14ac:dyDescent="0.25">
      <c r="A17995" s="515">
        <v>44438</v>
      </c>
      <c r="B17995" s="20" t="s">
        <v>14</v>
      </c>
      <c r="C17995" s="20" t="s">
        <v>16</v>
      </c>
      <c r="D17995" s="1">
        <v>1</v>
      </c>
    </row>
    <row r="17996" spans="1:4" x14ac:dyDescent="0.25">
      <c r="A17996" s="515">
        <v>44438</v>
      </c>
      <c r="B17996" s="20" t="s">
        <v>20</v>
      </c>
      <c r="C17996" s="20" t="s">
        <v>20</v>
      </c>
      <c r="D17996" s="1">
        <v>10</v>
      </c>
    </row>
    <row r="17997" spans="1:4" x14ac:dyDescent="0.25">
      <c r="A17997" s="515">
        <v>44438</v>
      </c>
      <c r="B17997" s="20" t="s">
        <v>13</v>
      </c>
      <c r="C17997" s="20" t="s">
        <v>1157</v>
      </c>
      <c r="D17997" s="1">
        <v>1</v>
      </c>
    </row>
    <row r="17998" spans="1:4" x14ac:dyDescent="0.25">
      <c r="A17998" s="515">
        <v>44438</v>
      </c>
      <c r="B17998" s="20" t="s">
        <v>13</v>
      </c>
      <c r="C17998" s="20" t="s">
        <v>1161</v>
      </c>
      <c r="D17998" s="1">
        <v>1</v>
      </c>
    </row>
    <row r="17999" spans="1:4" x14ac:dyDescent="0.25">
      <c r="A17999" s="515">
        <v>44438</v>
      </c>
      <c r="B17999" s="20" t="s">
        <v>13</v>
      </c>
      <c r="C17999" s="20" t="s">
        <v>13</v>
      </c>
      <c r="D17999" s="1">
        <v>9</v>
      </c>
    </row>
    <row r="18000" spans="1:4" x14ac:dyDescent="0.25">
      <c r="A18000" s="515">
        <v>44438</v>
      </c>
      <c r="B18000" s="20" t="s">
        <v>13</v>
      </c>
      <c r="C18000" s="20" t="s">
        <v>1165</v>
      </c>
      <c r="D18000" s="1">
        <v>1</v>
      </c>
    </row>
    <row r="18001" spans="1:4" x14ac:dyDescent="0.25">
      <c r="A18001" s="515">
        <v>44438</v>
      </c>
      <c r="B18001" s="20" t="s">
        <v>13</v>
      </c>
      <c r="C18001" s="20" t="s">
        <v>633</v>
      </c>
      <c r="D18001" s="1">
        <v>2</v>
      </c>
    </row>
    <row r="18002" spans="1:4" x14ac:dyDescent="0.25">
      <c r="A18002" s="515">
        <v>44438</v>
      </c>
      <c r="B18002" s="20" t="s">
        <v>13</v>
      </c>
      <c r="C18002" s="20" t="s">
        <v>1167</v>
      </c>
      <c r="D18002" s="1">
        <v>3</v>
      </c>
    </row>
    <row r="18003" spans="1:4" x14ac:dyDescent="0.25">
      <c r="A18003" s="515">
        <v>44438</v>
      </c>
      <c r="B18003" s="20" t="s">
        <v>24</v>
      </c>
      <c r="C18003" s="20" t="s">
        <v>23</v>
      </c>
      <c r="D18003" s="1">
        <v>18</v>
      </c>
    </row>
    <row r="18004" spans="1:4" x14ac:dyDescent="0.25">
      <c r="A18004" s="515">
        <v>44438</v>
      </c>
      <c r="B18004" s="20" t="s">
        <v>24</v>
      </c>
      <c r="C18004" s="20" t="s">
        <v>24</v>
      </c>
      <c r="D18004" s="1">
        <v>2</v>
      </c>
    </row>
    <row r="18005" spans="1:4" x14ac:dyDescent="0.25">
      <c r="A18005" s="515">
        <v>44438</v>
      </c>
      <c r="B18005" s="20" t="s">
        <v>47</v>
      </c>
      <c r="C18005" s="20" t="s">
        <v>47</v>
      </c>
      <c r="D18005" s="1">
        <v>0</v>
      </c>
    </row>
    <row r="18006" spans="1:4" x14ac:dyDescent="0.25">
      <c r="A18006" s="515">
        <v>44438</v>
      </c>
      <c r="B18006" s="20" t="s">
        <v>48</v>
      </c>
      <c r="C18006" s="20" t="s">
        <v>1380</v>
      </c>
      <c r="D18006" s="1">
        <v>0</v>
      </c>
    </row>
    <row r="18007" spans="1:4" x14ac:dyDescent="0.25">
      <c r="A18007" s="515">
        <v>44438</v>
      </c>
      <c r="B18007" s="20" t="s">
        <v>7</v>
      </c>
      <c r="C18007" s="20" t="s">
        <v>7</v>
      </c>
      <c r="D18007" s="1">
        <v>12</v>
      </c>
    </row>
    <row r="18008" spans="1:4" x14ac:dyDescent="0.25">
      <c r="A18008" s="515">
        <v>44438</v>
      </c>
      <c r="B18008" s="20" t="s">
        <v>9</v>
      </c>
      <c r="C18008" s="20" t="s">
        <v>1196</v>
      </c>
      <c r="D18008" s="1">
        <v>3</v>
      </c>
    </row>
    <row r="18009" spans="1:4" x14ac:dyDescent="0.25">
      <c r="A18009" s="515">
        <v>44438</v>
      </c>
      <c r="B18009" s="20" t="s">
        <v>9</v>
      </c>
      <c r="C18009" s="20" t="s">
        <v>9</v>
      </c>
      <c r="D18009" s="1">
        <v>16</v>
      </c>
    </row>
    <row r="18010" spans="1:4" x14ac:dyDescent="0.25">
      <c r="A18010" s="515">
        <v>44438</v>
      </c>
      <c r="B18010" s="20" t="s">
        <v>9</v>
      </c>
      <c r="C18010" s="20" t="s">
        <v>17</v>
      </c>
      <c r="D18010" s="1">
        <v>1</v>
      </c>
    </row>
    <row r="18011" spans="1:4" x14ac:dyDescent="0.25">
      <c r="A18011" s="515">
        <v>44438</v>
      </c>
      <c r="B18011" s="20" t="s">
        <v>9</v>
      </c>
      <c r="C18011" s="20" t="s">
        <v>143</v>
      </c>
      <c r="D18011" s="1">
        <v>1</v>
      </c>
    </row>
    <row r="18012" spans="1:4" x14ac:dyDescent="0.25">
      <c r="A18012" s="515">
        <v>44438</v>
      </c>
      <c r="B18012" s="20" t="s">
        <v>15</v>
      </c>
      <c r="C18012" s="20" t="s">
        <v>1139</v>
      </c>
      <c r="D18012" s="1">
        <v>3</v>
      </c>
    </row>
    <row r="18013" spans="1:4" x14ac:dyDescent="0.25">
      <c r="A18013" s="515">
        <v>44438</v>
      </c>
      <c r="B18013" s="20" t="s">
        <v>11</v>
      </c>
      <c r="C18013" s="20" t="s">
        <v>11</v>
      </c>
      <c r="D18013" s="1">
        <v>0</v>
      </c>
    </row>
    <row r="18014" spans="1:4" x14ac:dyDescent="0.25">
      <c r="A18014" s="515">
        <v>44438</v>
      </c>
      <c r="B18014" s="20" t="s">
        <v>12</v>
      </c>
      <c r="C18014" s="20" t="s">
        <v>12</v>
      </c>
      <c r="D18014" s="1">
        <v>5</v>
      </c>
    </row>
    <row r="18015" spans="1:4" x14ac:dyDescent="0.25">
      <c r="A18015" s="515">
        <v>44438</v>
      </c>
      <c r="B18015" s="20" t="s">
        <v>8</v>
      </c>
      <c r="C18015" s="20" t="s">
        <v>72</v>
      </c>
      <c r="D18015" s="1">
        <v>2</v>
      </c>
    </row>
    <row r="18016" spans="1:4" x14ac:dyDescent="0.25">
      <c r="A18016" s="515">
        <v>44438</v>
      </c>
      <c r="B18016" s="20" t="s">
        <v>8</v>
      </c>
      <c r="C18016" s="20" t="s">
        <v>1232</v>
      </c>
      <c r="D18016" s="1">
        <v>1</v>
      </c>
    </row>
    <row r="18017" spans="1:4" x14ac:dyDescent="0.25">
      <c r="A18017" s="515">
        <v>44438</v>
      </c>
      <c r="B18017" s="20" t="s">
        <v>8</v>
      </c>
      <c r="C18017" s="20" t="s">
        <v>58</v>
      </c>
      <c r="D18017" s="1">
        <v>5</v>
      </c>
    </row>
    <row r="18018" spans="1:4" x14ac:dyDescent="0.25">
      <c r="A18018" s="515">
        <v>44438</v>
      </c>
      <c r="B18018" s="20" t="s">
        <v>8</v>
      </c>
      <c r="C18018" s="20" t="s">
        <v>593</v>
      </c>
      <c r="D18018" s="1">
        <v>1</v>
      </c>
    </row>
    <row r="18019" spans="1:4" x14ac:dyDescent="0.25">
      <c r="A18019" s="515">
        <v>44438</v>
      </c>
      <c r="B18019" s="20" t="s">
        <v>8</v>
      </c>
      <c r="C18019" s="20" t="s">
        <v>8</v>
      </c>
      <c r="D18019" s="1">
        <v>40</v>
      </c>
    </row>
    <row r="18020" spans="1:4" x14ac:dyDescent="0.25">
      <c r="A18020" s="515">
        <v>44438</v>
      </c>
      <c r="B18020" s="20" t="s">
        <v>8</v>
      </c>
      <c r="C18020" s="20" t="s">
        <v>110</v>
      </c>
      <c r="D18020" s="1">
        <v>1</v>
      </c>
    </row>
    <row r="18021" spans="1:4" x14ac:dyDescent="0.25">
      <c r="A18021" s="515">
        <v>44438</v>
      </c>
      <c r="B18021" s="20" t="s">
        <v>8</v>
      </c>
      <c r="C18021" s="20" t="s">
        <v>345</v>
      </c>
      <c r="D18021" s="1">
        <v>1</v>
      </c>
    </row>
    <row r="18022" spans="1:4" x14ac:dyDescent="0.25">
      <c r="A18022" s="515">
        <v>44438</v>
      </c>
      <c r="B18022" s="20" t="s">
        <v>49</v>
      </c>
      <c r="C18022" s="20" t="s">
        <v>49</v>
      </c>
      <c r="D18022" s="1">
        <v>0</v>
      </c>
    </row>
    <row r="18023" spans="1:4" x14ac:dyDescent="0.25">
      <c r="A18023" s="515">
        <v>44438</v>
      </c>
      <c r="B18023" s="20" t="s">
        <v>50</v>
      </c>
      <c r="C18023" s="20" t="s">
        <v>1140</v>
      </c>
      <c r="D18023" s="1">
        <v>2</v>
      </c>
    </row>
    <row r="18024" spans="1:4" x14ac:dyDescent="0.25">
      <c r="A18024" s="515">
        <v>44438</v>
      </c>
      <c r="B18024" s="20" t="s">
        <v>27</v>
      </c>
      <c r="C18024" s="20" t="s">
        <v>43</v>
      </c>
      <c r="D18024" s="1">
        <v>5</v>
      </c>
    </row>
    <row r="18025" spans="1:4" x14ac:dyDescent="0.25">
      <c r="A18025" s="515">
        <v>44438</v>
      </c>
      <c r="B18025" s="20" t="s">
        <v>51</v>
      </c>
      <c r="C18025" s="20" t="s">
        <v>697</v>
      </c>
      <c r="D18025" s="1">
        <v>1</v>
      </c>
    </row>
    <row r="18026" spans="1:4" x14ac:dyDescent="0.25">
      <c r="A18026" s="515">
        <v>44438</v>
      </c>
      <c r="B18026" s="20" t="s">
        <v>51</v>
      </c>
      <c r="C18026" s="20" t="s">
        <v>51</v>
      </c>
      <c r="D18026" s="49">
        <v>10</v>
      </c>
    </row>
    <row r="18027" spans="1:4" x14ac:dyDescent="0.25">
      <c r="A18027" s="515">
        <v>44438</v>
      </c>
      <c r="B18027" s="20" t="s">
        <v>10</v>
      </c>
      <c r="C18027" s="20" t="s">
        <v>10</v>
      </c>
      <c r="D18027" s="1">
        <v>2</v>
      </c>
    </row>
    <row r="18028" spans="1:4" x14ac:dyDescent="0.25">
      <c r="A18028" s="515">
        <v>44439</v>
      </c>
      <c r="B18028" s="20" t="s">
        <v>14</v>
      </c>
      <c r="C18028" s="20" t="s">
        <v>14</v>
      </c>
      <c r="D18028" s="1">
        <v>3</v>
      </c>
    </row>
    <row r="18029" spans="1:4" x14ac:dyDescent="0.25">
      <c r="A18029" s="515">
        <v>44439</v>
      </c>
      <c r="B18029" s="20" t="s">
        <v>14</v>
      </c>
      <c r="C18029" s="20" t="s">
        <v>16</v>
      </c>
      <c r="D18029" s="1">
        <v>2</v>
      </c>
    </row>
    <row r="18030" spans="1:4" x14ac:dyDescent="0.25">
      <c r="A18030" s="515">
        <v>44439</v>
      </c>
      <c r="B18030" s="20" t="s">
        <v>14</v>
      </c>
      <c r="C18030" s="20" t="s">
        <v>84</v>
      </c>
      <c r="D18030" s="1">
        <v>1</v>
      </c>
    </row>
    <row r="18031" spans="1:4" x14ac:dyDescent="0.25">
      <c r="A18031" s="515">
        <v>44439</v>
      </c>
      <c r="B18031" s="20" t="s">
        <v>20</v>
      </c>
      <c r="C18031" s="20" t="s">
        <v>20</v>
      </c>
      <c r="D18031" s="1">
        <v>3</v>
      </c>
    </row>
    <row r="18032" spans="1:4" x14ac:dyDescent="0.25">
      <c r="A18032" s="515">
        <v>44439</v>
      </c>
      <c r="B18032" s="20" t="s">
        <v>13</v>
      </c>
      <c r="C18032" s="20" t="s">
        <v>93</v>
      </c>
      <c r="D18032" s="1">
        <v>3</v>
      </c>
    </row>
    <row r="18033" spans="1:4" x14ac:dyDescent="0.25">
      <c r="A18033" s="515">
        <v>44439</v>
      </c>
      <c r="B18033" s="20" t="s">
        <v>13</v>
      </c>
      <c r="C18033" s="20" t="s">
        <v>633</v>
      </c>
      <c r="D18033" s="1">
        <v>1</v>
      </c>
    </row>
    <row r="18034" spans="1:4" x14ac:dyDescent="0.25">
      <c r="A18034" s="515">
        <v>44439</v>
      </c>
      <c r="B18034" s="20" t="s">
        <v>13</v>
      </c>
      <c r="C18034" s="20" t="s">
        <v>1167</v>
      </c>
      <c r="D18034" s="1">
        <v>1</v>
      </c>
    </row>
    <row r="18035" spans="1:4" x14ac:dyDescent="0.25">
      <c r="A18035" s="515">
        <v>44439</v>
      </c>
      <c r="B18035" s="20" t="s">
        <v>24</v>
      </c>
      <c r="C18035" s="20" t="s">
        <v>24</v>
      </c>
      <c r="D18035" s="1">
        <v>2</v>
      </c>
    </row>
    <row r="18036" spans="1:4" x14ac:dyDescent="0.25">
      <c r="A18036" s="515">
        <v>44439</v>
      </c>
      <c r="B18036" s="20" t="s">
        <v>47</v>
      </c>
      <c r="C18036" s="20" t="s">
        <v>47</v>
      </c>
      <c r="D18036" s="1">
        <v>0</v>
      </c>
    </row>
    <row r="18037" spans="1:4" x14ac:dyDescent="0.25">
      <c r="A18037" s="515">
        <v>44439</v>
      </c>
      <c r="B18037" s="20" t="s">
        <v>48</v>
      </c>
      <c r="C18037" s="20" t="s">
        <v>1380</v>
      </c>
      <c r="D18037" s="1">
        <v>0</v>
      </c>
    </row>
    <row r="18038" spans="1:4" x14ac:dyDescent="0.25">
      <c r="A18038" s="515">
        <v>44439</v>
      </c>
      <c r="B18038" s="20" t="s">
        <v>7</v>
      </c>
      <c r="C18038" s="20" t="s">
        <v>1191</v>
      </c>
      <c r="D18038" s="1">
        <v>1</v>
      </c>
    </row>
    <row r="18039" spans="1:4" x14ac:dyDescent="0.25">
      <c r="A18039" s="515">
        <v>44439</v>
      </c>
      <c r="B18039" s="20" t="s">
        <v>9</v>
      </c>
      <c r="C18039" s="20" t="s">
        <v>9</v>
      </c>
      <c r="D18039" s="1">
        <v>1</v>
      </c>
    </row>
    <row r="18040" spans="1:4" x14ac:dyDescent="0.25">
      <c r="A18040" s="515">
        <v>44439</v>
      </c>
      <c r="B18040" s="20" t="s">
        <v>15</v>
      </c>
      <c r="C18040" s="20" t="s">
        <v>1139</v>
      </c>
      <c r="D18040" s="1">
        <v>0</v>
      </c>
    </row>
    <row r="18041" spans="1:4" x14ac:dyDescent="0.25">
      <c r="A18041" s="515">
        <v>44439</v>
      </c>
      <c r="B18041" s="20" t="s">
        <v>11</v>
      </c>
      <c r="C18041" s="20" t="s">
        <v>64</v>
      </c>
      <c r="D18041" s="1">
        <v>2</v>
      </c>
    </row>
    <row r="18042" spans="1:4" x14ac:dyDescent="0.25">
      <c r="A18042" s="515">
        <v>44439</v>
      </c>
      <c r="B18042" s="20" t="s">
        <v>12</v>
      </c>
      <c r="C18042" s="20" t="s">
        <v>12</v>
      </c>
      <c r="D18042" s="1">
        <v>0</v>
      </c>
    </row>
    <row r="18043" spans="1:4" x14ac:dyDescent="0.25">
      <c r="A18043" s="515">
        <v>44439</v>
      </c>
      <c r="B18043" s="20" t="s">
        <v>8</v>
      </c>
      <c r="C18043" s="20" t="s">
        <v>1232</v>
      </c>
      <c r="D18043" s="1">
        <v>1</v>
      </c>
    </row>
    <row r="18044" spans="1:4" x14ac:dyDescent="0.25">
      <c r="A18044" s="515">
        <v>44439</v>
      </c>
      <c r="B18044" s="20" t="s">
        <v>8</v>
      </c>
      <c r="C18044" s="20" t="s">
        <v>203</v>
      </c>
      <c r="D18044" s="1">
        <v>1</v>
      </c>
    </row>
    <row r="18045" spans="1:4" x14ac:dyDescent="0.25">
      <c r="A18045" s="515">
        <v>44439</v>
      </c>
      <c r="B18045" s="20" t="s">
        <v>8</v>
      </c>
      <c r="C18045" s="20" t="s">
        <v>40</v>
      </c>
      <c r="D18045" s="1">
        <v>1</v>
      </c>
    </row>
    <row r="18046" spans="1:4" x14ac:dyDescent="0.25">
      <c r="A18046" s="515">
        <v>44439</v>
      </c>
      <c r="B18046" s="20" t="s">
        <v>8</v>
      </c>
      <c r="C18046" s="20" t="s">
        <v>8</v>
      </c>
      <c r="D18046" s="1">
        <v>7</v>
      </c>
    </row>
    <row r="18047" spans="1:4" x14ac:dyDescent="0.25">
      <c r="A18047" s="515">
        <v>44439</v>
      </c>
      <c r="B18047" s="20" t="s">
        <v>8</v>
      </c>
      <c r="C18047" s="20" t="s">
        <v>31</v>
      </c>
      <c r="D18047" s="1">
        <v>1</v>
      </c>
    </row>
    <row r="18048" spans="1:4" x14ac:dyDescent="0.25">
      <c r="A18048" s="515">
        <v>44439</v>
      </c>
      <c r="B18048" s="20" t="s">
        <v>8</v>
      </c>
      <c r="C18048" s="20" t="s">
        <v>110</v>
      </c>
      <c r="D18048" s="1">
        <v>1</v>
      </c>
    </row>
    <row r="18049" spans="1:4" x14ac:dyDescent="0.25">
      <c r="A18049" s="515">
        <v>44439</v>
      </c>
      <c r="B18049" s="20" t="s">
        <v>49</v>
      </c>
      <c r="C18049" s="20" t="s">
        <v>49</v>
      </c>
      <c r="D18049" s="1">
        <v>0</v>
      </c>
    </row>
    <row r="18050" spans="1:4" x14ac:dyDescent="0.25">
      <c r="A18050" s="515">
        <v>44439</v>
      </c>
      <c r="B18050" s="20" t="s">
        <v>50</v>
      </c>
      <c r="C18050" s="20" t="s">
        <v>1140</v>
      </c>
      <c r="D18050" s="1">
        <v>2</v>
      </c>
    </row>
    <row r="18051" spans="1:4" x14ac:dyDescent="0.25">
      <c r="A18051" s="515">
        <v>44439</v>
      </c>
      <c r="B18051" s="20" t="s">
        <v>27</v>
      </c>
      <c r="C18051" s="20" t="s">
        <v>43</v>
      </c>
      <c r="D18051" s="1">
        <v>2</v>
      </c>
    </row>
    <row r="18052" spans="1:4" x14ac:dyDescent="0.25">
      <c r="A18052" s="515">
        <v>44439</v>
      </c>
      <c r="B18052" s="20" t="s">
        <v>51</v>
      </c>
      <c r="C18052" s="20" t="s">
        <v>51</v>
      </c>
      <c r="D18052" s="1">
        <v>0</v>
      </c>
    </row>
    <row r="18053" spans="1:4" x14ac:dyDescent="0.25">
      <c r="A18053" s="515">
        <v>44439</v>
      </c>
      <c r="B18053" s="20" t="s">
        <v>10</v>
      </c>
      <c r="C18053" s="20" t="s">
        <v>10</v>
      </c>
      <c r="D18053" s="1">
        <v>0</v>
      </c>
    </row>
    <row r="18054" spans="1:4" x14ac:dyDescent="0.25">
      <c r="A18054" s="515">
        <v>44440</v>
      </c>
      <c r="B18054" s="68" t="s">
        <v>14</v>
      </c>
      <c r="C18054" s="79" t="s">
        <v>84</v>
      </c>
      <c r="D18054" s="1">
        <v>1</v>
      </c>
    </row>
    <row r="18055" spans="1:4" x14ac:dyDescent="0.25">
      <c r="A18055" s="515">
        <v>44440</v>
      </c>
      <c r="B18055" s="68" t="s">
        <v>20</v>
      </c>
      <c r="C18055" s="79" t="s">
        <v>20</v>
      </c>
      <c r="D18055" s="1">
        <v>15</v>
      </c>
    </row>
    <row r="18056" spans="1:4" x14ac:dyDescent="0.25">
      <c r="A18056" s="515">
        <v>44440</v>
      </c>
      <c r="B18056" s="68" t="s">
        <v>20</v>
      </c>
      <c r="C18056" s="68" t="s">
        <v>709</v>
      </c>
      <c r="D18056" s="1">
        <v>7</v>
      </c>
    </row>
    <row r="18057" spans="1:4" x14ac:dyDescent="0.25">
      <c r="A18057" s="515">
        <v>44440</v>
      </c>
      <c r="B18057" s="68" t="s">
        <v>13</v>
      </c>
      <c r="C18057" s="79" t="s">
        <v>13</v>
      </c>
      <c r="D18057" s="1">
        <v>6</v>
      </c>
    </row>
    <row r="18058" spans="1:4" x14ac:dyDescent="0.25">
      <c r="A18058" s="515">
        <v>44440</v>
      </c>
      <c r="B18058" s="68" t="s">
        <v>13</v>
      </c>
      <c r="C18058" s="68" t="s">
        <v>1163</v>
      </c>
      <c r="D18058" s="1">
        <v>1</v>
      </c>
    </row>
    <row r="18059" spans="1:4" x14ac:dyDescent="0.25">
      <c r="A18059" s="515">
        <v>44440</v>
      </c>
      <c r="B18059" s="68" t="s">
        <v>13</v>
      </c>
      <c r="C18059" s="79" t="s">
        <v>1165</v>
      </c>
      <c r="D18059" s="1">
        <v>1</v>
      </c>
    </row>
    <row r="18060" spans="1:4" x14ac:dyDescent="0.25">
      <c r="A18060" s="515">
        <v>44440</v>
      </c>
      <c r="B18060" s="68" t="s">
        <v>13</v>
      </c>
      <c r="C18060" s="68" t="s">
        <v>633</v>
      </c>
      <c r="D18060" s="1">
        <v>2</v>
      </c>
    </row>
    <row r="18061" spans="1:4" x14ac:dyDescent="0.25">
      <c r="A18061" s="515">
        <v>44440</v>
      </c>
      <c r="B18061" s="68" t="s">
        <v>13</v>
      </c>
      <c r="C18061" s="79" t="s">
        <v>1167</v>
      </c>
      <c r="D18061" s="1">
        <v>1</v>
      </c>
    </row>
    <row r="18062" spans="1:4" x14ac:dyDescent="0.25">
      <c r="A18062" s="515">
        <v>44440</v>
      </c>
      <c r="B18062" s="68" t="s">
        <v>24</v>
      </c>
      <c r="C18062" s="79" t="s">
        <v>23</v>
      </c>
      <c r="D18062" s="1">
        <v>17</v>
      </c>
    </row>
    <row r="18063" spans="1:4" x14ac:dyDescent="0.25">
      <c r="A18063" s="515">
        <v>44440</v>
      </c>
      <c r="B18063" s="68" t="s">
        <v>24</v>
      </c>
      <c r="C18063" s="79" t="s">
        <v>24</v>
      </c>
      <c r="D18063" s="1">
        <v>2</v>
      </c>
    </row>
    <row r="18064" spans="1:4" x14ac:dyDescent="0.25">
      <c r="A18064" s="515">
        <v>44440</v>
      </c>
      <c r="B18064" s="68" t="s">
        <v>47</v>
      </c>
      <c r="C18064" s="79" t="s">
        <v>47</v>
      </c>
      <c r="D18064" s="1">
        <v>0</v>
      </c>
    </row>
    <row r="18065" spans="1:4" x14ac:dyDescent="0.25">
      <c r="A18065" s="515">
        <v>44440</v>
      </c>
      <c r="B18065" s="68" t="s">
        <v>48</v>
      </c>
      <c r="C18065" s="79" t="s">
        <v>1380</v>
      </c>
      <c r="D18065" s="1">
        <v>0</v>
      </c>
    </row>
    <row r="18066" spans="1:4" x14ac:dyDescent="0.25">
      <c r="A18066" s="515">
        <v>44440</v>
      </c>
      <c r="B18066" s="68" t="s">
        <v>7</v>
      </c>
      <c r="C18066" s="79" t="s">
        <v>1191</v>
      </c>
      <c r="D18066" s="1">
        <v>6</v>
      </c>
    </row>
    <row r="18067" spans="1:4" x14ac:dyDescent="0.25">
      <c r="A18067" s="515">
        <v>44440</v>
      </c>
      <c r="B18067" s="68" t="s">
        <v>7</v>
      </c>
      <c r="C18067" s="79" t="s">
        <v>7</v>
      </c>
      <c r="D18067" s="1">
        <v>4</v>
      </c>
    </row>
    <row r="18068" spans="1:4" x14ac:dyDescent="0.25">
      <c r="A18068" s="515">
        <v>44440</v>
      </c>
      <c r="B18068" s="68" t="s">
        <v>9</v>
      </c>
      <c r="C18068" s="79" t="s">
        <v>9</v>
      </c>
      <c r="D18068" s="1">
        <v>35</v>
      </c>
    </row>
    <row r="18069" spans="1:4" x14ac:dyDescent="0.25">
      <c r="A18069" s="515">
        <v>44440</v>
      </c>
      <c r="B18069" s="68" t="s">
        <v>9</v>
      </c>
      <c r="C18069" s="79" t="s">
        <v>17</v>
      </c>
      <c r="D18069" s="1">
        <v>1</v>
      </c>
    </row>
    <row r="18070" spans="1:4" x14ac:dyDescent="0.25">
      <c r="A18070" s="515">
        <v>44440</v>
      </c>
      <c r="B18070" s="68" t="s">
        <v>15</v>
      </c>
      <c r="C18070" s="79" t="s">
        <v>1139</v>
      </c>
      <c r="D18070" s="1">
        <v>1</v>
      </c>
    </row>
    <row r="18071" spans="1:4" x14ac:dyDescent="0.25">
      <c r="A18071" s="515">
        <v>44440</v>
      </c>
      <c r="B18071" s="68" t="s">
        <v>15</v>
      </c>
      <c r="C18071" s="79" t="s">
        <v>283</v>
      </c>
      <c r="D18071" s="1">
        <v>1</v>
      </c>
    </row>
    <row r="18072" spans="1:4" x14ac:dyDescent="0.25">
      <c r="A18072" s="515">
        <v>44440</v>
      </c>
      <c r="B18072" s="68" t="s">
        <v>11</v>
      </c>
      <c r="C18072" s="79" t="s">
        <v>11</v>
      </c>
      <c r="D18072" s="1">
        <v>2</v>
      </c>
    </row>
    <row r="18073" spans="1:4" x14ac:dyDescent="0.25">
      <c r="A18073" s="515">
        <v>44440</v>
      </c>
      <c r="B18073" s="68" t="s">
        <v>11</v>
      </c>
      <c r="C18073" s="79" t="s">
        <v>133</v>
      </c>
      <c r="D18073" s="1">
        <v>2</v>
      </c>
    </row>
    <row r="18074" spans="1:4" x14ac:dyDescent="0.25">
      <c r="A18074" s="515">
        <v>44440</v>
      </c>
      <c r="B18074" s="68" t="s">
        <v>12</v>
      </c>
      <c r="C18074" s="79" t="s">
        <v>12</v>
      </c>
      <c r="D18074" s="1">
        <v>1</v>
      </c>
    </row>
    <row r="18075" spans="1:4" x14ac:dyDescent="0.25">
      <c r="A18075" s="515">
        <v>44440</v>
      </c>
      <c r="B18075" s="68" t="s">
        <v>8</v>
      </c>
      <c r="C18075" s="79" t="s">
        <v>58</v>
      </c>
      <c r="D18075" s="1">
        <v>3</v>
      </c>
    </row>
    <row r="18076" spans="1:4" x14ac:dyDescent="0.25">
      <c r="A18076" s="515">
        <v>44440</v>
      </c>
      <c r="B18076" s="62" t="s">
        <v>8</v>
      </c>
      <c r="C18076" s="62" t="s">
        <v>907</v>
      </c>
      <c r="D18076" s="1">
        <v>2</v>
      </c>
    </row>
    <row r="18077" spans="1:4" x14ac:dyDescent="0.25">
      <c r="A18077" s="515">
        <v>44440</v>
      </c>
      <c r="B18077" s="68" t="s">
        <v>8</v>
      </c>
      <c r="C18077" s="79" t="s">
        <v>40</v>
      </c>
      <c r="D18077" s="1">
        <v>4</v>
      </c>
    </row>
    <row r="18078" spans="1:4" x14ac:dyDescent="0.25">
      <c r="A18078" s="515">
        <v>44440</v>
      </c>
      <c r="B18078" s="68" t="s">
        <v>8</v>
      </c>
      <c r="C18078" s="79" t="s">
        <v>8</v>
      </c>
      <c r="D18078" s="1">
        <v>47</v>
      </c>
    </row>
    <row r="18079" spans="1:4" x14ac:dyDescent="0.25">
      <c r="A18079" s="515">
        <v>44440</v>
      </c>
      <c r="B18079" s="68" t="s">
        <v>8</v>
      </c>
      <c r="C18079" s="79" t="s">
        <v>31</v>
      </c>
      <c r="D18079" s="1">
        <v>1</v>
      </c>
    </row>
    <row r="18080" spans="1:4" x14ac:dyDescent="0.25">
      <c r="A18080" s="515">
        <v>44440</v>
      </c>
      <c r="B18080" s="68" t="s">
        <v>8</v>
      </c>
      <c r="C18080" s="68" t="s">
        <v>345</v>
      </c>
      <c r="D18080" s="1">
        <v>1</v>
      </c>
    </row>
    <row r="18081" spans="1:4" x14ac:dyDescent="0.25">
      <c r="A18081" s="515">
        <v>44440</v>
      </c>
      <c r="B18081" s="68" t="s">
        <v>49</v>
      </c>
      <c r="C18081" s="79" t="s">
        <v>49</v>
      </c>
      <c r="D18081" s="1">
        <v>0</v>
      </c>
    </row>
    <row r="18082" spans="1:4" x14ac:dyDescent="0.25">
      <c r="A18082" s="515">
        <v>44440</v>
      </c>
      <c r="B18082" s="68" t="s">
        <v>50</v>
      </c>
      <c r="C18082" s="79" t="s">
        <v>365</v>
      </c>
      <c r="D18082" s="1">
        <v>0</v>
      </c>
    </row>
    <row r="18083" spans="1:4" x14ac:dyDescent="0.25">
      <c r="A18083" s="515">
        <v>44440</v>
      </c>
      <c r="B18083" s="68" t="s">
        <v>27</v>
      </c>
      <c r="C18083" s="79" t="s">
        <v>43</v>
      </c>
      <c r="D18083" s="1">
        <v>9</v>
      </c>
    </row>
    <row r="18084" spans="1:4" x14ac:dyDescent="0.25">
      <c r="A18084" s="515">
        <v>44440</v>
      </c>
      <c r="B18084" s="68" t="s">
        <v>51</v>
      </c>
      <c r="C18084" s="79" t="s">
        <v>51</v>
      </c>
      <c r="D18084" s="49">
        <v>25</v>
      </c>
    </row>
    <row r="18085" spans="1:4" x14ac:dyDescent="0.25">
      <c r="A18085" s="515">
        <v>44440</v>
      </c>
      <c r="B18085" s="68" t="s">
        <v>10</v>
      </c>
      <c r="C18085" s="68" t="s">
        <v>1261</v>
      </c>
      <c r="D18085" s="1">
        <v>1</v>
      </c>
    </row>
    <row r="18086" spans="1:4" x14ac:dyDescent="0.25">
      <c r="A18086" s="515">
        <v>44440</v>
      </c>
      <c r="B18086" s="68" t="s">
        <v>10</v>
      </c>
      <c r="C18086" s="79" t="s">
        <v>10</v>
      </c>
      <c r="D18086" s="1">
        <v>11</v>
      </c>
    </row>
    <row r="18087" spans="1:4" x14ac:dyDescent="0.25">
      <c r="A18087" s="515">
        <v>44441</v>
      </c>
      <c r="B18087" s="20" t="s">
        <v>14</v>
      </c>
      <c r="C18087" s="20" t="s">
        <v>16</v>
      </c>
      <c r="D18087" s="1">
        <v>1</v>
      </c>
    </row>
    <row r="18088" spans="1:4" x14ac:dyDescent="0.25">
      <c r="A18088" s="515">
        <v>44441</v>
      </c>
      <c r="B18088" s="20" t="s">
        <v>20</v>
      </c>
      <c r="C18088" s="20" t="s">
        <v>20</v>
      </c>
      <c r="D18088" s="1">
        <v>2</v>
      </c>
    </row>
    <row r="18089" spans="1:4" x14ac:dyDescent="0.25">
      <c r="A18089" s="515">
        <v>44441</v>
      </c>
      <c r="B18089" s="20" t="s">
        <v>20</v>
      </c>
      <c r="C18089" s="20" t="s">
        <v>363</v>
      </c>
      <c r="D18089" s="1">
        <v>1</v>
      </c>
    </row>
    <row r="18090" spans="1:4" x14ac:dyDescent="0.25">
      <c r="A18090" s="515">
        <v>44441</v>
      </c>
      <c r="B18090" s="20" t="s">
        <v>20</v>
      </c>
      <c r="C18090" s="20" t="s">
        <v>709</v>
      </c>
      <c r="D18090" s="1">
        <v>6</v>
      </c>
    </row>
    <row r="18091" spans="1:4" x14ac:dyDescent="0.25">
      <c r="A18091" s="515">
        <v>44441</v>
      </c>
      <c r="B18091" s="20" t="s">
        <v>13</v>
      </c>
      <c r="C18091" s="20" t="s">
        <v>13</v>
      </c>
      <c r="D18091" s="1">
        <v>7</v>
      </c>
    </row>
    <row r="18092" spans="1:4" x14ac:dyDescent="0.25">
      <c r="A18092" s="515">
        <v>44441</v>
      </c>
      <c r="B18092" s="20" t="s">
        <v>24</v>
      </c>
      <c r="C18092" s="20" t="s">
        <v>23</v>
      </c>
      <c r="D18092" s="1">
        <v>3</v>
      </c>
    </row>
    <row r="18093" spans="1:4" x14ac:dyDescent="0.25">
      <c r="A18093" s="515">
        <v>44441</v>
      </c>
      <c r="B18093" s="20" t="s">
        <v>47</v>
      </c>
      <c r="C18093" s="20" t="s">
        <v>47</v>
      </c>
      <c r="D18093" s="1">
        <v>0</v>
      </c>
    </row>
    <row r="18094" spans="1:4" x14ac:dyDescent="0.25">
      <c r="A18094" s="515">
        <v>44441</v>
      </c>
      <c r="B18094" s="20" t="s">
        <v>48</v>
      </c>
      <c r="C18094" s="20" t="s">
        <v>1380</v>
      </c>
      <c r="D18094" s="1">
        <v>1</v>
      </c>
    </row>
    <row r="18095" spans="1:4" x14ac:dyDescent="0.25">
      <c r="A18095" s="515">
        <v>44441</v>
      </c>
      <c r="B18095" s="20" t="s">
        <v>7</v>
      </c>
      <c r="C18095" s="20" t="s">
        <v>7</v>
      </c>
      <c r="D18095" s="1">
        <v>3</v>
      </c>
    </row>
    <row r="18096" spans="1:4" x14ac:dyDescent="0.25">
      <c r="A18096" s="515">
        <v>44441</v>
      </c>
      <c r="B18096" s="20" t="s">
        <v>9</v>
      </c>
      <c r="C18096" s="20" t="s">
        <v>9</v>
      </c>
      <c r="D18096" s="1">
        <v>10</v>
      </c>
    </row>
    <row r="18097" spans="1:4" x14ac:dyDescent="0.25">
      <c r="A18097" s="515">
        <v>44441</v>
      </c>
      <c r="B18097" s="20" t="s">
        <v>9</v>
      </c>
      <c r="C18097" s="20" t="s">
        <v>143</v>
      </c>
      <c r="D18097" s="1">
        <v>2</v>
      </c>
    </row>
    <row r="18098" spans="1:4" x14ac:dyDescent="0.25">
      <c r="A18098" s="515">
        <v>44441</v>
      </c>
      <c r="B18098" s="20" t="s">
        <v>15</v>
      </c>
      <c r="C18098" s="20" t="s">
        <v>1139</v>
      </c>
      <c r="D18098" s="1">
        <v>1</v>
      </c>
    </row>
    <row r="18099" spans="1:4" x14ac:dyDescent="0.25">
      <c r="A18099" s="515">
        <v>44441</v>
      </c>
      <c r="B18099" s="20" t="s">
        <v>11</v>
      </c>
      <c r="C18099" s="20" t="s">
        <v>11</v>
      </c>
      <c r="D18099" s="1">
        <v>1</v>
      </c>
    </row>
    <row r="18100" spans="1:4" x14ac:dyDescent="0.25">
      <c r="A18100" s="515">
        <v>44441</v>
      </c>
      <c r="B18100" s="20" t="s">
        <v>11</v>
      </c>
      <c r="C18100" s="20" t="s">
        <v>133</v>
      </c>
      <c r="D18100" s="1">
        <v>2</v>
      </c>
    </row>
    <row r="18101" spans="1:4" x14ac:dyDescent="0.25">
      <c r="A18101" s="515">
        <v>44441</v>
      </c>
      <c r="B18101" s="20" t="s">
        <v>12</v>
      </c>
      <c r="C18101" s="20" t="s">
        <v>1498</v>
      </c>
      <c r="D18101" s="1">
        <v>1</v>
      </c>
    </row>
    <row r="18102" spans="1:4" x14ac:dyDescent="0.25">
      <c r="A18102" s="515">
        <v>44441</v>
      </c>
      <c r="B18102" s="20" t="s">
        <v>12</v>
      </c>
      <c r="C18102" s="20" t="s">
        <v>12</v>
      </c>
      <c r="D18102" s="1">
        <v>1</v>
      </c>
    </row>
    <row r="18103" spans="1:4" x14ac:dyDescent="0.25">
      <c r="A18103" s="515">
        <v>44441</v>
      </c>
      <c r="B18103" s="20" t="s">
        <v>8</v>
      </c>
      <c r="C18103" s="20" t="s">
        <v>72</v>
      </c>
      <c r="D18103" s="1">
        <v>1</v>
      </c>
    </row>
    <row r="18104" spans="1:4" x14ac:dyDescent="0.25">
      <c r="A18104" s="515">
        <v>44441</v>
      </c>
      <c r="B18104" s="20" t="s">
        <v>8</v>
      </c>
      <c r="C18104" s="20" t="s">
        <v>58</v>
      </c>
      <c r="D18104" s="1">
        <v>5</v>
      </c>
    </row>
    <row r="18105" spans="1:4" x14ac:dyDescent="0.25">
      <c r="A18105" s="515">
        <v>44441</v>
      </c>
      <c r="B18105" s="20" t="s">
        <v>8</v>
      </c>
      <c r="C18105" s="20" t="s">
        <v>232</v>
      </c>
      <c r="D18105" s="1">
        <v>1</v>
      </c>
    </row>
    <row r="18106" spans="1:4" x14ac:dyDescent="0.25">
      <c r="A18106" s="515">
        <v>44441</v>
      </c>
      <c r="B18106" s="20" t="s">
        <v>8</v>
      </c>
      <c r="C18106" s="20" t="s">
        <v>203</v>
      </c>
      <c r="D18106" s="1">
        <v>5</v>
      </c>
    </row>
    <row r="18107" spans="1:4" x14ac:dyDescent="0.25">
      <c r="A18107" s="515">
        <v>44441</v>
      </c>
      <c r="B18107" s="20" t="s">
        <v>8</v>
      </c>
      <c r="C18107" s="20" t="s">
        <v>8</v>
      </c>
      <c r="D18107" s="1">
        <v>28</v>
      </c>
    </row>
    <row r="18108" spans="1:4" x14ac:dyDescent="0.25">
      <c r="A18108" s="515">
        <v>44441</v>
      </c>
      <c r="B18108" s="20" t="s">
        <v>8</v>
      </c>
      <c r="C18108" s="20" t="s">
        <v>31</v>
      </c>
      <c r="D18108" s="1">
        <v>1</v>
      </c>
    </row>
    <row r="18109" spans="1:4" x14ac:dyDescent="0.25">
      <c r="A18109" s="515">
        <v>44441</v>
      </c>
      <c r="B18109" s="20" t="s">
        <v>49</v>
      </c>
      <c r="C18109" s="20" t="s">
        <v>49</v>
      </c>
      <c r="D18109" s="1">
        <v>0</v>
      </c>
    </row>
    <row r="18110" spans="1:4" x14ac:dyDescent="0.25">
      <c r="A18110" s="515">
        <v>44441</v>
      </c>
      <c r="B18110" s="20" t="s">
        <v>50</v>
      </c>
      <c r="C18110" s="20" t="s">
        <v>1250</v>
      </c>
      <c r="D18110" s="1">
        <v>1</v>
      </c>
    </row>
    <row r="18111" spans="1:4" x14ac:dyDescent="0.25">
      <c r="A18111" s="515">
        <v>44441</v>
      </c>
      <c r="B18111" s="20" t="s">
        <v>50</v>
      </c>
      <c r="C18111" s="20" t="s">
        <v>1140</v>
      </c>
      <c r="D18111" s="1">
        <v>1</v>
      </c>
    </row>
    <row r="18112" spans="1:4" x14ac:dyDescent="0.25">
      <c r="A18112" s="515">
        <v>44441</v>
      </c>
      <c r="B18112" s="20" t="s">
        <v>27</v>
      </c>
      <c r="C18112" s="20" t="s">
        <v>43</v>
      </c>
      <c r="D18112" s="1">
        <v>5</v>
      </c>
    </row>
    <row r="18113" spans="1:4" x14ac:dyDescent="0.25">
      <c r="A18113" s="515">
        <v>44441</v>
      </c>
      <c r="B18113" s="20" t="s">
        <v>27</v>
      </c>
      <c r="C18113" s="20" t="s">
        <v>1002</v>
      </c>
      <c r="D18113" s="1">
        <v>1</v>
      </c>
    </row>
    <row r="18114" spans="1:4" x14ac:dyDescent="0.25">
      <c r="A18114" s="515">
        <v>44441</v>
      </c>
      <c r="B18114" s="20" t="s">
        <v>51</v>
      </c>
      <c r="C18114" s="20" t="s">
        <v>747</v>
      </c>
      <c r="D18114" s="1">
        <v>1</v>
      </c>
    </row>
    <row r="18115" spans="1:4" x14ac:dyDescent="0.25">
      <c r="A18115" s="515">
        <v>44441</v>
      </c>
      <c r="B18115" s="20" t="s">
        <v>51</v>
      </c>
      <c r="C18115" s="20" t="s">
        <v>51</v>
      </c>
      <c r="D18115" s="1">
        <v>10</v>
      </c>
    </row>
    <row r="18116" spans="1:4" x14ac:dyDescent="0.25">
      <c r="A18116" s="515">
        <v>44441</v>
      </c>
      <c r="B18116" s="20" t="s">
        <v>10</v>
      </c>
      <c r="C18116" s="20" t="s">
        <v>1027</v>
      </c>
      <c r="D18116" s="1">
        <v>1</v>
      </c>
    </row>
    <row r="18117" spans="1:4" x14ac:dyDescent="0.25">
      <c r="A18117" s="515">
        <v>44441</v>
      </c>
      <c r="B18117" s="20" t="s">
        <v>10</v>
      </c>
      <c r="C18117" s="20" t="s">
        <v>10</v>
      </c>
      <c r="D18117" s="1">
        <v>1</v>
      </c>
    </row>
    <row r="18118" spans="1:4" x14ac:dyDescent="0.25">
      <c r="A18118" s="515">
        <v>44442</v>
      </c>
      <c r="B18118" s="20" t="s">
        <v>14</v>
      </c>
      <c r="C18118" s="20" t="s">
        <v>16</v>
      </c>
      <c r="D18118" s="1">
        <v>4</v>
      </c>
    </row>
    <row r="18119" spans="1:4" x14ac:dyDescent="0.25">
      <c r="A18119" s="515">
        <v>44442</v>
      </c>
      <c r="B18119" s="20" t="s">
        <v>14</v>
      </c>
      <c r="C18119" s="20" t="s">
        <v>84</v>
      </c>
      <c r="D18119" s="1">
        <v>1</v>
      </c>
    </row>
    <row r="18120" spans="1:4" x14ac:dyDescent="0.25">
      <c r="A18120" s="515">
        <v>44442</v>
      </c>
      <c r="B18120" s="20" t="s">
        <v>20</v>
      </c>
      <c r="C18120" s="20" t="s">
        <v>20</v>
      </c>
      <c r="D18120" s="1">
        <v>5</v>
      </c>
    </row>
    <row r="18121" spans="1:4" x14ac:dyDescent="0.25">
      <c r="A18121" s="515">
        <v>44442</v>
      </c>
      <c r="B18121" s="20" t="s">
        <v>13</v>
      </c>
      <c r="C18121" s="20" t="s">
        <v>1157</v>
      </c>
      <c r="D18121" s="1">
        <v>1</v>
      </c>
    </row>
    <row r="18122" spans="1:4" x14ac:dyDescent="0.25">
      <c r="A18122" s="515">
        <v>44442</v>
      </c>
      <c r="B18122" s="20" t="s">
        <v>13</v>
      </c>
      <c r="C18122" s="20" t="s">
        <v>13</v>
      </c>
      <c r="D18122" s="1">
        <v>7</v>
      </c>
    </row>
    <row r="18123" spans="1:4" x14ac:dyDescent="0.25">
      <c r="A18123" s="515">
        <v>44442</v>
      </c>
      <c r="B18123" s="20" t="s">
        <v>13</v>
      </c>
      <c r="C18123" s="20" t="s">
        <v>633</v>
      </c>
      <c r="D18123" s="1">
        <v>2</v>
      </c>
    </row>
    <row r="18124" spans="1:4" x14ac:dyDescent="0.25">
      <c r="A18124" s="515">
        <v>44442</v>
      </c>
      <c r="B18124" s="20" t="s">
        <v>13</v>
      </c>
      <c r="C18124" s="20" t="s">
        <v>1167</v>
      </c>
      <c r="D18124" s="1">
        <v>3</v>
      </c>
    </row>
    <row r="18125" spans="1:4" x14ac:dyDescent="0.25">
      <c r="A18125" s="515">
        <v>44442</v>
      </c>
      <c r="B18125" s="20" t="s">
        <v>24</v>
      </c>
      <c r="C18125" s="20" t="s">
        <v>23</v>
      </c>
      <c r="D18125" s="1">
        <v>22</v>
      </c>
    </row>
    <row r="18126" spans="1:4" x14ac:dyDescent="0.25">
      <c r="A18126" s="515">
        <v>44442</v>
      </c>
      <c r="B18126" s="20" t="s">
        <v>24</v>
      </c>
      <c r="C18126" s="20" t="s">
        <v>24</v>
      </c>
      <c r="D18126" s="1">
        <v>1</v>
      </c>
    </row>
    <row r="18127" spans="1:4" x14ac:dyDescent="0.25">
      <c r="A18127" s="515">
        <v>44442</v>
      </c>
      <c r="B18127" s="20" t="s">
        <v>24</v>
      </c>
      <c r="C18127" s="20" t="s">
        <v>653</v>
      </c>
      <c r="D18127" s="1">
        <v>1</v>
      </c>
    </row>
    <row r="18128" spans="1:4" x14ac:dyDescent="0.25">
      <c r="A18128" s="515">
        <v>44442</v>
      </c>
      <c r="B18128" s="20" t="s">
        <v>24</v>
      </c>
      <c r="C18128" s="20" t="s">
        <v>192</v>
      </c>
      <c r="D18128" s="1">
        <v>2</v>
      </c>
    </row>
    <row r="18129" spans="1:4" x14ac:dyDescent="0.25">
      <c r="A18129" s="515">
        <v>44442</v>
      </c>
      <c r="B18129" s="20" t="s">
        <v>24</v>
      </c>
      <c r="C18129" s="20" t="s">
        <v>37</v>
      </c>
      <c r="D18129" s="1">
        <v>1</v>
      </c>
    </row>
    <row r="18130" spans="1:4" x14ac:dyDescent="0.25">
      <c r="A18130" s="515">
        <v>44442</v>
      </c>
      <c r="B18130" s="20" t="s">
        <v>24</v>
      </c>
      <c r="C18130" s="20" t="s">
        <v>36</v>
      </c>
      <c r="D18130" s="1">
        <v>1</v>
      </c>
    </row>
    <row r="18131" spans="1:4" x14ac:dyDescent="0.25">
      <c r="A18131" s="515">
        <v>44442</v>
      </c>
      <c r="B18131" s="20" t="s">
        <v>47</v>
      </c>
      <c r="C18131" s="20" t="s">
        <v>47</v>
      </c>
      <c r="D18131" s="1">
        <v>0</v>
      </c>
    </row>
    <row r="18132" spans="1:4" x14ac:dyDescent="0.25">
      <c r="A18132" s="515">
        <v>44442</v>
      </c>
      <c r="B18132" s="20" t="s">
        <v>48</v>
      </c>
      <c r="C18132" s="20" t="s">
        <v>1380</v>
      </c>
      <c r="D18132" s="1">
        <v>0</v>
      </c>
    </row>
    <row r="18133" spans="1:4" x14ac:dyDescent="0.25">
      <c r="A18133" s="515">
        <v>44442</v>
      </c>
      <c r="B18133" s="20" t="s">
        <v>7</v>
      </c>
      <c r="C18133" s="20" t="s">
        <v>7</v>
      </c>
      <c r="D18133" s="1">
        <v>4</v>
      </c>
    </row>
    <row r="18134" spans="1:4" x14ac:dyDescent="0.25">
      <c r="A18134" s="515">
        <v>44442</v>
      </c>
      <c r="B18134" s="20" t="s">
        <v>9</v>
      </c>
      <c r="C18134" s="20" t="s">
        <v>9</v>
      </c>
      <c r="D18134" s="1">
        <v>6</v>
      </c>
    </row>
    <row r="18135" spans="1:4" x14ac:dyDescent="0.25">
      <c r="A18135" s="515">
        <v>44442</v>
      </c>
      <c r="B18135" s="20" t="s">
        <v>9</v>
      </c>
      <c r="C18135" s="20" t="s">
        <v>17</v>
      </c>
      <c r="D18135" s="1">
        <v>1</v>
      </c>
    </row>
    <row r="18136" spans="1:4" x14ac:dyDescent="0.25">
      <c r="A18136" s="515">
        <v>44442</v>
      </c>
      <c r="B18136" s="20" t="s">
        <v>9</v>
      </c>
      <c r="C18136" s="20" t="s">
        <v>1202</v>
      </c>
      <c r="D18136" s="1">
        <v>2</v>
      </c>
    </row>
    <row r="18137" spans="1:4" x14ac:dyDescent="0.25">
      <c r="A18137" s="515">
        <v>44442</v>
      </c>
      <c r="B18137" s="20" t="s">
        <v>15</v>
      </c>
      <c r="C18137" s="20" t="s">
        <v>1139</v>
      </c>
      <c r="D18137" s="1">
        <v>1</v>
      </c>
    </row>
    <row r="18138" spans="1:4" x14ac:dyDescent="0.25">
      <c r="A18138" s="515">
        <v>44442</v>
      </c>
      <c r="B18138" s="20" t="s">
        <v>11</v>
      </c>
      <c r="C18138" s="20" t="s">
        <v>133</v>
      </c>
      <c r="D18138" s="1">
        <v>1</v>
      </c>
    </row>
    <row r="18139" spans="1:4" x14ac:dyDescent="0.25">
      <c r="A18139" s="515">
        <v>44442</v>
      </c>
      <c r="B18139" s="20" t="s">
        <v>12</v>
      </c>
      <c r="C18139" s="20" t="s">
        <v>1222</v>
      </c>
      <c r="D18139" s="1">
        <v>1</v>
      </c>
    </row>
    <row r="18140" spans="1:4" x14ac:dyDescent="0.25">
      <c r="A18140" s="515">
        <v>44442</v>
      </c>
      <c r="B18140" s="20" t="s">
        <v>8</v>
      </c>
      <c r="C18140" s="20" t="s">
        <v>1232</v>
      </c>
      <c r="D18140" s="1">
        <v>2</v>
      </c>
    </row>
    <row r="18141" spans="1:4" x14ac:dyDescent="0.25">
      <c r="A18141" s="515">
        <v>44442</v>
      </c>
      <c r="B18141" s="20" t="s">
        <v>8</v>
      </c>
      <c r="C18141" s="20" t="s">
        <v>40</v>
      </c>
      <c r="D18141" s="1">
        <v>1</v>
      </c>
    </row>
    <row r="18142" spans="1:4" x14ac:dyDescent="0.25">
      <c r="A18142" s="515">
        <v>44442</v>
      </c>
      <c r="B18142" s="20" t="s">
        <v>8</v>
      </c>
      <c r="C18142" s="20" t="s">
        <v>8</v>
      </c>
      <c r="D18142" s="1">
        <v>34</v>
      </c>
    </row>
    <row r="18143" spans="1:4" x14ac:dyDescent="0.25">
      <c r="A18143" s="515">
        <v>44442</v>
      </c>
      <c r="B18143" s="20" t="s">
        <v>8</v>
      </c>
      <c r="C18143" s="20" t="s">
        <v>31</v>
      </c>
      <c r="D18143" s="1">
        <v>3</v>
      </c>
    </row>
    <row r="18144" spans="1:4" x14ac:dyDescent="0.25">
      <c r="A18144" s="515">
        <v>44442</v>
      </c>
      <c r="B18144" s="20" t="s">
        <v>49</v>
      </c>
      <c r="C18144" s="20" t="s">
        <v>49</v>
      </c>
      <c r="D18144" s="1">
        <v>0</v>
      </c>
    </row>
    <row r="18145" spans="1:4" x14ac:dyDescent="0.25">
      <c r="A18145" s="515">
        <v>44442</v>
      </c>
      <c r="B18145" s="20" t="s">
        <v>50</v>
      </c>
      <c r="C18145" s="20" t="s">
        <v>365</v>
      </c>
      <c r="D18145" s="1">
        <v>0</v>
      </c>
    </row>
    <row r="18146" spans="1:4" x14ac:dyDescent="0.25">
      <c r="A18146" s="515">
        <v>44442</v>
      </c>
      <c r="B18146" s="20" t="s">
        <v>27</v>
      </c>
      <c r="C18146" s="20" t="s">
        <v>139</v>
      </c>
      <c r="D18146" s="1">
        <v>1</v>
      </c>
    </row>
    <row r="18147" spans="1:4" x14ac:dyDescent="0.25">
      <c r="A18147" s="515">
        <v>44442</v>
      </c>
      <c r="B18147" s="20" t="s">
        <v>27</v>
      </c>
      <c r="C18147" s="20" t="s">
        <v>43</v>
      </c>
      <c r="D18147" s="1">
        <v>3</v>
      </c>
    </row>
    <row r="18148" spans="1:4" x14ac:dyDescent="0.25">
      <c r="A18148" s="515">
        <v>44442</v>
      </c>
      <c r="B18148" s="20" t="s">
        <v>51</v>
      </c>
      <c r="C18148" s="20" t="s">
        <v>51</v>
      </c>
      <c r="D18148" s="49">
        <v>5</v>
      </c>
    </row>
    <row r="18149" spans="1:4" x14ac:dyDescent="0.25">
      <c r="A18149" s="515">
        <v>44442</v>
      </c>
      <c r="B18149" s="20" t="s">
        <v>10</v>
      </c>
      <c r="C18149" s="20" t="s">
        <v>1259</v>
      </c>
      <c r="D18149" s="1">
        <v>1</v>
      </c>
    </row>
    <row r="18150" spans="1:4" x14ac:dyDescent="0.25">
      <c r="A18150" s="515">
        <v>44443</v>
      </c>
      <c r="B18150" s="20" t="s">
        <v>14</v>
      </c>
      <c r="C18150" s="20" t="s">
        <v>14</v>
      </c>
      <c r="D18150" s="1">
        <v>2</v>
      </c>
    </row>
    <row r="18151" spans="1:4" x14ac:dyDescent="0.25">
      <c r="A18151" s="515">
        <v>44443</v>
      </c>
      <c r="B18151" s="20" t="s">
        <v>14</v>
      </c>
      <c r="C18151" s="20" t="s">
        <v>16</v>
      </c>
      <c r="D18151" s="1">
        <v>1</v>
      </c>
    </row>
    <row r="18152" spans="1:4" x14ac:dyDescent="0.25">
      <c r="A18152" s="515">
        <v>44443</v>
      </c>
      <c r="B18152" s="20" t="s">
        <v>20</v>
      </c>
      <c r="C18152" s="20" t="s">
        <v>20</v>
      </c>
      <c r="D18152" s="1">
        <v>11</v>
      </c>
    </row>
    <row r="18153" spans="1:4" x14ac:dyDescent="0.25">
      <c r="A18153" s="515">
        <v>44443</v>
      </c>
      <c r="B18153" s="20" t="s">
        <v>13</v>
      </c>
      <c r="C18153" s="20" t="s">
        <v>13</v>
      </c>
      <c r="D18153" s="1">
        <v>1</v>
      </c>
    </row>
    <row r="18154" spans="1:4" x14ac:dyDescent="0.25">
      <c r="A18154" s="515">
        <v>44443</v>
      </c>
      <c r="B18154" s="20" t="s">
        <v>13</v>
      </c>
      <c r="C18154" s="20" t="s">
        <v>1165</v>
      </c>
      <c r="D18154" s="1">
        <v>1</v>
      </c>
    </row>
    <row r="18155" spans="1:4" x14ac:dyDescent="0.25">
      <c r="A18155" s="515">
        <v>44443</v>
      </c>
      <c r="B18155" s="20" t="s">
        <v>13</v>
      </c>
      <c r="C18155" s="20" t="s">
        <v>633</v>
      </c>
      <c r="D18155" s="1">
        <v>1</v>
      </c>
    </row>
    <row r="18156" spans="1:4" x14ac:dyDescent="0.25">
      <c r="A18156" s="515">
        <v>44443</v>
      </c>
      <c r="B18156" s="20" t="s">
        <v>13</v>
      </c>
      <c r="C18156" s="20" t="s">
        <v>1167</v>
      </c>
      <c r="D18156" s="1">
        <v>1</v>
      </c>
    </row>
    <row r="18157" spans="1:4" x14ac:dyDescent="0.25">
      <c r="A18157" s="515">
        <v>44443</v>
      </c>
      <c r="B18157" s="20" t="s">
        <v>24</v>
      </c>
      <c r="C18157" s="20" t="s">
        <v>23</v>
      </c>
      <c r="D18157" s="1">
        <v>5</v>
      </c>
    </row>
    <row r="18158" spans="1:4" x14ac:dyDescent="0.25">
      <c r="A18158" s="515">
        <v>44443</v>
      </c>
      <c r="B18158" s="20" t="s">
        <v>24</v>
      </c>
      <c r="C18158" s="20" t="s">
        <v>24</v>
      </c>
      <c r="D18158" s="1">
        <v>3</v>
      </c>
    </row>
    <row r="18159" spans="1:4" x14ac:dyDescent="0.25">
      <c r="A18159" s="515">
        <v>44443</v>
      </c>
      <c r="B18159" s="20" t="s">
        <v>47</v>
      </c>
      <c r="C18159" s="20" t="s">
        <v>906</v>
      </c>
      <c r="D18159" s="1">
        <v>1</v>
      </c>
    </row>
    <row r="18160" spans="1:4" x14ac:dyDescent="0.25">
      <c r="A18160" s="515">
        <v>44443</v>
      </c>
      <c r="B18160" s="20" t="s">
        <v>48</v>
      </c>
      <c r="C18160" s="20" t="s">
        <v>1380</v>
      </c>
      <c r="D18160" s="1">
        <v>1</v>
      </c>
    </row>
    <row r="18161" spans="1:4" x14ac:dyDescent="0.25">
      <c r="A18161" s="515">
        <v>44443</v>
      </c>
      <c r="B18161" s="20" t="s">
        <v>7</v>
      </c>
      <c r="C18161" s="20" t="s">
        <v>1191</v>
      </c>
      <c r="D18161" s="1">
        <v>2</v>
      </c>
    </row>
    <row r="18162" spans="1:4" x14ac:dyDescent="0.25">
      <c r="A18162" s="515">
        <v>44443</v>
      </c>
      <c r="B18162" s="20" t="s">
        <v>7</v>
      </c>
      <c r="C18162" s="20" t="s">
        <v>7</v>
      </c>
      <c r="D18162" s="1">
        <v>4</v>
      </c>
    </row>
    <row r="18163" spans="1:4" x14ac:dyDescent="0.25">
      <c r="A18163" s="515">
        <v>44443</v>
      </c>
      <c r="B18163" s="20" t="s">
        <v>9</v>
      </c>
      <c r="C18163" s="20" t="s">
        <v>9</v>
      </c>
      <c r="D18163" s="1">
        <v>0</v>
      </c>
    </row>
    <row r="18164" spans="1:4" x14ac:dyDescent="0.25">
      <c r="A18164" s="515">
        <v>44443</v>
      </c>
      <c r="B18164" s="20" t="s">
        <v>15</v>
      </c>
      <c r="C18164" s="20" t="s">
        <v>1139</v>
      </c>
      <c r="D18164" s="1">
        <v>0</v>
      </c>
    </row>
    <row r="18165" spans="1:4" x14ac:dyDescent="0.25">
      <c r="A18165" s="515">
        <v>44443</v>
      </c>
      <c r="B18165" s="20" t="s">
        <v>11</v>
      </c>
      <c r="C18165" s="20" t="s">
        <v>133</v>
      </c>
      <c r="D18165" s="1">
        <v>1</v>
      </c>
    </row>
    <row r="18166" spans="1:4" x14ac:dyDescent="0.25">
      <c r="A18166" s="515">
        <v>44443</v>
      </c>
      <c r="B18166" s="20" t="s">
        <v>12</v>
      </c>
      <c r="C18166" s="20" t="s">
        <v>12</v>
      </c>
      <c r="D18166" s="1">
        <v>0</v>
      </c>
    </row>
    <row r="18167" spans="1:4" x14ac:dyDescent="0.25">
      <c r="A18167" s="515">
        <v>44443</v>
      </c>
      <c r="B18167" s="20" t="s">
        <v>8</v>
      </c>
      <c r="C18167" s="20" t="s">
        <v>718</v>
      </c>
      <c r="D18167" s="1">
        <v>1</v>
      </c>
    </row>
    <row r="18168" spans="1:4" x14ac:dyDescent="0.25">
      <c r="A18168" s="515">
        <v>44443</v>
      </c>
      <c r="B18168" s="20" t="s">
        <v>8</v>
      </c>
      <c r="C18168" s="20" t="s">
        <v>140</v>
      </c>
      <c r="D18168" s="1">
        <v>2</v>
      </c>
    </row>
    <row r="18169" spans="1:4" x14ac:dyDescent="0.25">
      <c r="A18169" s="515">
        <v>44443</v>
      </c>
      <c r="B18169" s="20" t="s">
        <v>8</v>
      </c>
      <c r="C18169" s="20" t="s">
        <v>203</v>
      </c>
      <c r="D18169" s="1">
        <v>1</v>
      </c>
    </row>
    <row r="18170" spans="1:4" x14ac:dyDescent="0.25">
      <c r="A18170" s="515">
        <v>44443</v>
      </c>
      <c r="B18170" s="20" t="s">
        <v>8</v>
      </c>
      <c r="C18170" s="20" t="s">
        <v>8</v>
      </c>
      <c r="D18170" s="1">
        <v>16</v>
      </c>
    </row>
    <row r="18171" spans="1:4" x14ac:dyDescent="0.25">
      <c r="A18171" s="515">
        <v>44443</v>
      </c>
      <c r="B18171" s="20" t="s">
        <v>8</v>
      </c>
      <c r="C18171" s="20" t="s">
        <v>1241</v>
      </c>
      <c r="D18171" s="1">
        <v>1</v>
      </c>
    </row>
    <row r="18172" spans="1:4" x14ac:dyDescent="0.25">
      <c r="A18172" s="515">
        <v>44443</v>
      </c>
      <c r="B18172" s="20" t="s">
        <v>8</v>
      </c>
      <c r="C18172" s="20" t="s">
        <v>31</v>
      </c>
      <c r="D18172" s="1">
        <v>3</v>
      </c>
    </row>
    <row r="18173" spans="1:4" x14ac:dyDescent="0.25">
      <c r="A18173" s="515">
        <v>44443</v>
      </c>
      <c r="B18173" s="20" t="s">
        <v>49</v>
      </c>
      <c r="C18173" s="20" t="s">
        <v>1246</v>
      </c>
      <c r="D18173" s="1">
        <v>1</v>
      </c>
    </row>
    <row r="18174" spans="1:4" x14ac:dyDescent="0.25">
      <c r="A18174" s="515">
        <v>44443</v>
      </c>
      <c r="B18174" s="20" t="s">
        <v>49</v>
      </c>
      <c r="C18174" s="20" t="s">
        <v>49</v>
      </c>
      <c r="D18174" s="1">
        <v>1</v>
      </c>
    </row>
    <row r="18175" spans="1:4" x14ac:dyDescent="0.25">
      <c r="A18175" s="515">
        <v>44443</v>
      </c>
      <c r="B18175" s="20" t="s">
        <v>50</v>
      </c>
      <c r="C18175" s="20" t="s">
        <v>365</v>
      </c>
      <c r="D18175" s="1">
        <v>5</v>
      </c>
    </row>
    <row r="18176" spans="1:4" x14ac:dyDescent="0.25">
      <c r="A18176" s="515">
        <v>44443</v>
      </c>
      <c r="B18176" s="20" t="s">
        <v>27</v>
      </c>
      <c r="C18176" s="20" t="s">
        <v>139</v>
      </c>
      <c r="D18176" s="1">
        <v>1</v>
      </c>
    </row>
    <row r="18177" spans="1:4" x14ac:dyDescent="0.25">
      <c r="A18177" s="515">
        <v>44443</v>
      </c>
      <c r="B18177" s="20" t="s">
        <v>27</v>
      </c>
      <c r="C18177" s="20" t="s">
        <v>43</v>
      </c>
      <c r="D18177" s="1">
        <v>8</v>
      </c>
    </row>
    <row r="18178" spans="1:4" x14ac:dyDescent="0.25">
      <c r="A18178" s="515">
        <v>44443</v>
      </c>
      <c r="B18178" s="20" t="s">
        <v>51</v>
      </c>
      <c r="C18178" s="20" t="s">
        <v>677</v>
      </c>
      <c r="D18178" s="49">
        <v>1</v>
      </c>
    </row>
    <row r="18179" spans="1:4" x14ac:dyDescent="0.25">
      <c r="A18179" s="515">
        <v>44443</v>
      </c>
      <c r="B18179" s="20" t="s">
        <v>51</v>
      </c>
      <c r="C18179" s="20" t="s">
        <v>51</v>
      </c>
      <c r="D18179" s="49">
        <v>17</v>
      </c>
    </row>
    <row r="18180" spans="1:4" x14ac:dyDescent="0.25">
      <c r="A18180" s="515">
        <v>44443</v>
      </c>
      <c r="B18180" s="20" t="s">
        <v>10</v>
      </c>
      <c r="C18180" s="20" t="s">
        <v>10</v>
      </c>
      <c r="D18180" s="1">
        <v>3</v>
      </c>
    </row>
    <row r="18181" spans="1:4" x14ac:dyDescent="0.25">
      <c r="A18181" s="515">
        <v>44444</v>
      </c>
      <c r="B18181" s="440" t="s">
        <v>14</v>
      </c>
      <c r="C18181" s="511" t="s">
        <v>14</v>
      </c>
      <c r="D18181" s="1">
        <v>0</v>
      </c>
    </row>
    <row r="18182" spans="1:4" x14ac:dyDescent="0.25">
      <c r="A18182" s="515">
        <v>44444</v>
      </c>
      <c r="B18182" s="440" t="s">
        <v>20</v>
      </c>
      <c r="C18182" s="511" t="s">
        <v>20</v>
      </c>
      <c r="D18182" s="1">
        <v>0</v>
      </c>
    </row>
    <row r="18183" spans="1:4" x14ac:dyDescent="0.25">
      <c r="A18183" s="515">
        <v>44444</v>
      </c>
      <c r="B18183" s="440" t="s">
        <v>13</v>
      </c>
      <c r="C18183" s="511" t="s">
        <v>13</v>
      </c>
      <c r="D18183" s="1">
        <v>0</v>
      </c>
    </row>
    <row r="18184" spans="1:4" x14ac:dyDescent="0.25">
      <c r="A18184" s="515">
        <v>44444</v>
      </c>
      <c r="B18184" s="440" t="s">
        <v>24</v>
      </c>
      <c r="C18184" s="511" t="s">
        <v>24</v>
      </c>
      <c r="D18184" s="1">
        <v>0</v>
      </c>
    </row>
    <row r="18185" spans="1:4" x14ac:dyDescent="0.25">
      <c r="A18185" s="515">
        <v>44444</v>
      </c>
      <c r="B18185" s="440" t="s">
        <v>47</v>
      </c>
      <c r="C18185" s="511" t="s">
        <v>47</v>
      </c>
      <c r="D18185" s="1">
        <v>0</v>
      </c>
    </row>
    <row r="18186" spans="1:4" x14ac:dyDescent="0.25">
      <c r="A18186" s="515">
        <v>44444</v>
      </c>
      <c r="B18186" s="440" t="s">
        <v>48</v>
      </c>
      <c r="C18186" s="511" t="s">
        <v>1380</v>
      </c>
      <c r="D18186" s="1">
        <v>0</v>
      </c>
    </row>
    <row r="18187" spans="1:4" x14ac:dyDescent="0.25">
      <c r="A18187" s="515">
        <v>44444</v>
      </c>
      <c r="B18187" s="440" t="s">
        <v>7</v>
      </c>
      <c r="C18187" s="511" t="s">
        <v>7</v>
      </c>
      <c r="D18187" s="1">
        <v>0</v>
      </c>
    </row>
    <row r="18188" spans="1:4" x14ac:dyDescent="0.25">
      <c r="A18188" s="515">
        <v>44444</v>
      </c>
      <c r="B18188" s="440" t="s">
        <v>9</v>
      </c>
      <c r="C18188" s="511" t="s">
        <v>9</v>
      </c>
      <c r="D18188" s="1">
        <v>0</v>
      </c>
    </row>
    <row r="18189" spans="1:4" x14ac:dyDescent="0.25">
      <c r="A18189" s="515">
        <v>44444</v>
      </c>
      <c r="B18189" s="440" t="s">
        <v>15</v>
      </c>
      <c r="C18189" s="511" t="s">
        <v>1139</v>
      </c>
      <c r="D18189" s="1">
        <v>0</v>
      </c>
    </row>
    <row r="18190" spans="1:4" x14ac:dyDescent="0.25">
      <c r="A18190" s="515">
        <v>44444</v>
      </c>
      <c r="B18190" s="440" t="s">
        <v>11</v>
      </c>
      <c r="C18190" s="511" t="s">
        <v>11</v>
      </c>
      <c r="D18190" s="1">
        <v>0</v>
      </c>
    </row>
    <row r="18191" spans="1:4" x14ac:dyDescent="0.25">
      <c r="A18191" s="515">
        <v>44444</v>
      </c>
      <c r="B18191" s="440" t="s">
        <v>12</v>
      </c>
      <c r="C18191" s="511" t="s">
        <v>12</v>
      </c>
      <c r="D18191" s="1">
        <v>0</v>
      </c>
    </row>
    <row r="18192" spans="1:4" x14ac:dyDescent="0.25">
      <c r="A18192" s="515">
        <v>44444</v>
      </c>
      <c r="B18192" s="440" t="s">
        <v>8</v>
      </c>
      <c r="C18192" s="511" t="s">
        <v>8</v>
      </c>
      <c r="D18192" s="1">
        <v>0</v>
      </c>
    </row>
    <row r="18193" spans="1:4" x14ac:dyDescent="0.25">
      <c r="A18193" s="515">
        <v>44444</v>
      </c>
      <c r="B18193" s="440" t="s">
        <v>49</v>
      </c>
      <c r="C18193" s="511" t="s">
        <v>49</v>
      </c>
      <c r="D18193" s="1">
        <v>0</v>
      </c>
    </row>
    <row r="18194" spans="1:4" x14ac:dyDescent="0.25">
      <c r="A18194" s="515">
        <v>44444</v>
      </c>
      <c r="B18194" s="440" t="s">
        <v>50</v>
      </c>
      <c r="C18194" s="511" t="s">
        <v>365</v>
      </c>
      <c r="D18194" s="1">
        <v>0</v>
      </c>
    </row>
    <row r="18195" spans="1:4" x14ac:dyDescent="0.25">
      <c r="A18195" s="515">
        <v>44444</v>
      </c>
      <c r="B18195" s="440" t="s">
        <v>27</v>
      </c>
      <c r="C18195" s="511" t="s">
        <v>43</v>
      </c>
      <c r="D18195" s="1">
        <v>0</v>
      </c>
    </row>
    <row r="18196" spans="1:4" x14ac:dyDescent="0.25">
      <c r="A18196" s="515">
        <v>44444</v>
      </c>
      <c r="B18196" s="440" t="s">
        <v>51</v>
      </c>
      <c r="C18196" s="511" t="s">
        <v>51</v>
      </c>
      <c r="D18196" s="1">
        <v>0</v>
      </c>
    </row>
    <row r="18197" spans="1:4" x14ac:dyDescent="0.25">
      <c r="A18197" s="515">
        <v>44444</v>
      </c>
      <c r="B18197" s="440" t="s">
        <v>10</v>
      </c>
      <c r="C18197" s="511" t="s">
        <v>10</v>
      </c>
      <c r="D18197" s="1">
        <v>0</v>
      </c>
    </row>
    <row r="18198" spans="1:4" x14ac:dyDescent="0.25">
      <c r="A18198" s="515">
        <v>44445</v>
      </c>
      <c r="B18198" s="20" t="s">
        <v>14</v>
      </c>
      <c r="C18198" s="20" t="s">
        <v>14</v>
      </c>
      <c r="D18198" s="1">
        <v>1</v>
      </c>
    </row>
    <row r="18199" spans="1:4" x14ac:dyDescent="0.25">
      <c r="A18199" s="515">
        <v>44445</v>
      </c>
      <c r="B18199" s="20" t="s">
        <v>20</v>
      </c>
      <c r="C18199" s="20" t="s">
        <v>20</v>
      </c>
      <c r="D18199" s="1">
        <v>1</v>
      </c>
    </row>
    <row r="18200" spans="1:4" x14ac:dyDescent="0.25">
      <c r="A18200" s="515">
        <v>44445</v>
      </c>
      <c r="B18200" s="20" t="s">
        <v>20</v>
      </c>
      <c r="C18200" s="20" t="s">
        <v>709</v>
      </c>
      <c r="D18200" s="1">
        <v>6</v>
      </c>
    </row>
    <row r="18201" spans="1:4" x14ac:dyDescent="0.25">
      <c r="A18201" s="515">
        <v>44445</v>
      </c>
      <c r="B18201" s="20" t="s">
        <v>13</v>
      </c>
      <c r="C18201" s="20" t="s">
        <v>93</v>
      </c>
      <c r="D18201" s="1">
        <v>1</v>
      </c>
    </row>
    <row r="18202" spans="1:4" x14ac:dyDescent="0.25">
      <c r="A18202" s="515">
        <v>44445</v>
      </c>
      <c r="B18202" s="20" t="s">
        <v>13</v>
      </c>
      <c r="C18202" s="20" t="s">
        <v>13</v>
      </c>
      <c r="D18202" s="1">
        <v>1</v>
      </c>
    </row>
    <row r="18203" spans="1:4" x14ac:dyDescent="0.25">
      <c r="A18203" s="515">
        <v>44445</v>
      </c>
      <c r="B18203" s="20" t="s">
        <v>24</v>
      </c>
      <c r="C18203" s="20" t="s">
        <v>23</v>
      </c>
      <c r="D18203" s="1">
        <v>8</v>
      </c>
    </row>
    <row r="18204" spans="1:4" x14ac:dyDescent="0.25">
      <c r="A18204" s="515">
        <v>44445</v>
      </c>
      <c r="B18204" s="20" t="s">
        <v>24</v>
      </c>
      <c r="C18204" s="20" t="s">
        <v>24</v>
      </c>
      <c r="D18204" s="1">
        <v>2</v>
      </c>
    </row>
    <row r="18205" spans="1:4" x14ac:dyDescent="0.25">
      <c r="A18205" s="515">
        <v>44445</v>
      </c>
      <c r="B18205" s="20" t="s">
        <v>24</v>
      </c>
      <c r="C18205" s="20" t="s">
        <v>36</v>
      </c>
      <c r="D18205" s="1">
        <v>1</v>
      </c>
    </row>
    <row r="18206" spans="1:4" x14ac:dyDescent="0.25">
      <c r="A18206" s="515">
        <v>44445</v>
      </c>
      <c r="B18206" s="20" t="s">
        <v>47</v>
      </c>
      <c r="C18206" s="20" t="s">
        <v>47</v>
      </c>
      <c r="D18206" s="1">
        <v>1</v>
      </c>
    </row>
    <row r="18207" spans="1:4" x14ac:dyDescent="0.25">
      <c r="A18207" s="515">
        <v>44445</v>
      </c>
      <c r="B18207" s="20" t="s">
        <v>48</v>
      </c>
      <c r="C18207" s="20" t="s">
        <v>1380</v>
      </c>
      <c r="D18207" s="1">
        <v>0</v>
      </c>
    </row>
    <row r="18208" spans="1:4" x14ac:dyDescent="0.25">
      <c r="A18208" s="515">
        <v>44445</v>
      </c>
      <c r="B18208" s="20" t="s">
        <v>7</v>
      </c>
      <c r="C18208" s="20" t="s">
        <v>7</v>
      </c>
      <c r="D18208" s="1">
        <v>1</v>
      </c>
    </row>
    <row r="18209" spans="1:4" x14ac:dyDescent="0.25">
      <c r="A18209" s="515">
        <v>44445</v>
      </c>
      <c r="B18209" s="54" t="s">
        <v>9</v>
      </c>
      <c r="C18209" s="54" t="s">
        <v>362</v>
      </c>
      <c r="D18209" s="1">
        <v>1</v>
      </c>
    </row>
    <row r="18210" spans="1:4" x14ac:dyDescent="0.25">
      <c r="A18210" s="515">
        <v>44445</v>
      </c>
      <c r="B18210" s="54" t="s">
        <v>9</v>
      </c>
      <c r="C18210" s="54" t="s">
        <v>9</v>
      </c>
      <c r="D18210" s="1">
        <v>2</v>
      </c>
    </row>
    <row r="18211" spans="1:4" x14ac:dyDescent="0.25">
      <c r="A18211" s="515">
        <v>44445</v>
      </c>
      <c r="B18211" s="54" t="s">
        <v>15</v>
      </c>
      <c r="C18211" s="54" t="s">
        <v>1139</v>
      </c>
      <c r="D18211" s="1">
        <v>0</v>
      </c>
    </row>
    <row r="18212" spans="1:4" x14ac:dyDescent="0.25">
      <c r="A18212" s="515">
        <v>44445</v>
      </c>
      <c r="B18212" s="54" t="s">
        <v>11</v>
      </c>
      <c r="C18212" s="54" t="s">
        <v>64</v>
      </c>
      <c r="D18212" s="1">
        <v>1</v>
      </c>
    </row>
    <row r="18213" spans="1:4" x14ac:dyDescent="0.25">
      <c r="A18213" s="515">
        <v>44445</v>
      </c>
      <c r="B18213" s="54" t="s">
        <v>11</v>
      </c>
      <c r="C18213" s="54" t="s">
        <v>1024</v>
      </c>
      <c r="D18213" s="1">
        <v>1</v>
      </c>
    </row>
    <row r="18214" spans="1:4" x14ac:dyDescent="0.25">
      <c r="A18214" s="515">
        <v>44445</v>
      </c>
      <c r="B18214" s="54" t="s">
        <v>12</v>
      </c>
      <c r="C18214" s="54" t="s">
        <v>12</v>
      </c>
      <c r="D18214" s="1">
        <v>2</v>
      </c>
    </row>
    <row r="18215" spans="1:4" x14ac:dyDescent="0.25">
      <c r="A18215" s="515">
        <v>44445</v>
      </c>
      <c r="B18215" s="54" t="s">
        <v>8</v>
      </c>
      <c r="C18215" s="54" t="s">
        <v>72</v>
      </c>
      <c r="D18215" s="1">
        <v>2</v>
      </c>
    </row>
    <row r="18216" spans="1:4" x14ac:dyDescent="0.25">
      <c r="A18216" s="515">
        <v>44445</v>
      </c>
      <c r="B18216" s="54" t="s">
        <v>8</v>
      </c>
      <c r="C18216" s="54" t="s">
        <v>58</v>
      </c>
      <c r="D18216" s="1">
        <v>3</v>
      </c>
    </row>
    <row r="18217" spans="1:4" x14ac:dyDescent="0.25">
      <c r="A18217" s="515">
        <v>44445</v>
      </c>
      <c r="B18217" s="54" t="s">
        <v>8</v>
      </c>
      <c r="C18217" s="54" t="s">
        <v>1030</v>
      </c>
      <c r="D18217" s="1">
        <v>1</v>
      </c>
    </row>
    <row r="18218" spans="1:4" x14ac:dyDescent="0.25">
      <c r="A18218" s="515">
        <v>44445</v>
      </c>
      <c r="B18218" s="54" t="s">
        <v>8</v>
      </c>
      <c r="C18218" s="54" t="s">
        <v>203</v>
      </c>
      <c r="D18218" s="1">
        <v>1</v>
      </c>
    </row>
    <row r="18219" spans="1:4" x14ac:dyDescent="0.25">
      <c r="A18219" s="515">
        <v>44445</v>
      </c>
      <c r="B18219" s="54" t="s">
        <v>8</v>
      </c>
      <c r="C18219" s="54" t="s">
        <v>8</v>
      </c>
      <c r="D18219" s="1">
        <v>10</v>
      </c>
    </row>
    <row r="18220" spans="1:4" x14ac:dyDescent="0.25">
      <c r="A18220" s="515">
        <v>44445</v>
      </c>
      <c r="B18220" s="54" t="s">
        <v>8</v>
      </c>
      <c r="C18220" s="54" t="s">
        <v>31</v>
      </c>
      <c r="D18220" s="1">
        <v>1</v>
      </c>
    </row>
    <row r="18221" spans="1:4" x14ac:dyDescent="0.25">
      <c r="A18221" s="515">
        <v>44445</v>
      </c>
      <c r="B18221" s="54" t="s">
        <v>49</v>
      </c>
      <c r="C18221" s="54" t="s">
        <v>49</v>
      </c>
      <c r="D18221" s="1">
        <v>0</v>
      </c>
    </row>
    <row r="18222" spans="1:4" x14ac:dyDescent="0.25">
      <c r="A18222" s="515">
        <v>44445</v>
      </c>
      <c r="B18222" s="54" t="s">
        <v>50</v>
      </c>
      <c r="C18222" s="54" t="s">
        <v>365</v>
      </c>
      <c r="D18222" s="1">
        <v>0</v>
      </c>
    </row>
    <row r="18223" spans="1:4" x14ac:dyDescent="0.25">
      <c r="A18223" s="515">
        <v>44445</v>
      </c>
      <c r="B18223" s="54" t="s">
        <v>27</v>
      </c>
      <c r="C18223" s="54" t="s">
        <v>43</v>
      </c>
      <c r="D18223" s="1">
        <v>8</v>
      </c>
    </row>
    <row r="18224" spans="1:4" x14ac:dyDescent="0.25">
      <c r="A18224" s="515">
        <v>44445</v>
      </c>
      <c r="B18224" s="54" t="s">
        <v>51</v>
      </c>
      <c r="C18224" s="54" t="s">
        <v>51</v>
      </c>
      <c r="D18224" s="1">
        <v>0</v>
      </c>
    </row>
    <row r="18225" spans="1:4" x14ac:dyDescent="0.25">
      <c r="A18225" s="515">
        <v>44445</v>
      </c>
      <c r="B18225" s="54" t="s">
        <v>10</v>
      </c>
      <c r="C18225" s="54" t="s">
        <v>10</v>
      </c>
      <c r="D18225" s="1">
        <v>3</v>
      </c>
    </row>
    <row r="18226" spans="1:4" x14ac:dyDescent="0.25">
      <c r="A18226" s="515">
        <v>44446</v>
      </c>
      <c r="B18226" s="20" t="s">
        <v>14</v>
      </c>
      <c r="C18226" s="20" t="s">
        <v>14</v>
      </c>
      <c r="D18226" s="1">
        <v>1</v>
      </c>
    </row>
    <row r="18227" spans="1:4" x14ac:dyDescent="0.25">
      <c r="A18227" s="515">
        <v>44446</v>
      </c>
      <c r="B18227" s="20" t="s">
        <v>14</v>
      </c>
      <c r="C18227" s="20" t="s">
        <v>16</v>
      </c>
      <c r="D18227" s="1">
        <v>3</v>
      </c>
    </row>
    <row r="18228" spans="1:4" x14ac:dyDescent="0.25">
      <c r="A18228" s="515">
        <v>44446</v>
      </c>
      <c r="B18228" s="20" t="s">
        <v>20</v>
      </c>
      <c r="C18228" s="20" t="s">
        <v>20</v>
      </c>
      <c r="D18228" s="1">
        <v>1</v>
      </c>
    </row>
    <row r="18229" spans="1:4" x14ac:dyDescent="0.25">
      <c r="A18229" s="515">
        <v>44446</v>
      </c>
      <c r="B18229" s="20" t="s">
        <v>13</v>
      </c>
      <c r="C18229" s="20" t="s">
        <v>1157</v>
      </c>
      <c r="D18229" s="1">
        <v>1</v>
      </c>
    </row>
    <row r="18230" spans="1:4" x14ac:dyDescent="0.25">
      <c r="A18230" s="515">
        <v>44446</v>
      </c>
      <c r="B18230" s="20" t="s">
        <v>24</v>
      </c>
      <c r="C18230" s="20" t="s">
        <v>23</v>
      </c>
      <c r="D18230" s="1">
        <v>1</v>
      </c>
    </row>
    <row r="18231" spans="1:4" x14ac:dyDescent="0.25">
      <c r="A18231" s="515">
        <v>44446</v>
      </c>
      <c r="B18231" s="20" t="s">
        <v>24</v>
      </c>
      <c r="C18231" s="20" t="s">
        <v>24</v>
      </c>
      <c r="D18231" s="1">
        <v>3</v>
      </c>
    </row>
    <row r="18232" spans="1:4" x14ac:dyDescent="0.25">
      <c r="A18232" s="515">
        <v>44446</v>
      </c>
      <c r="B18232" s="20" t="s">
        <v>47</v>
      </c>
      <c r="C18232" s="20" t="s">
        <v>47</v>
      </c>
      <c r="D18232" s="1">
        <v>0</v>
      </c>
    </row>
    <row r="18233" spans="1:4" x14ac:dyDescent="0.25">
      <c r="A18233" s="515">
        <v>44446</v>
      </c>
      <c r="B18233" s="20" t="s">
        <v>48</v>
      </c>
      <c r="C18233" s="20" t="s">
        <v>1380</v>
      </c>
      <c r="D18233" s="1">
        <v>0</v>
      </c>
    </row>
    <row r="18234" spans="1:4" x14ac:dyDescent="0.25">
      <c r="A18234" s="515">
        <v>44446</v>
      </c>
      <c r="B18234" s="20" t="s">
        <v>7</v>
      </c>
      <c r="C18234" s="20" t="s">
        <v>7</v>
      </c>
      <c r="D18234" s="1">
        <v>1</v>
      </c>
    </row>
    <row r="18235" spans="1:4" x14ac:dyDescent="0.25">
      <c r="A18235" s="515">
        <v>44446</v>
      </c>
      <c r="B18235" s="20" t="s">
        <v>9</v>
      </c>
      <c r="C18235" s="20" t="s">
        <v>9</v>
      </c>
      <c r="D18235" s="1">
        <v>28</v>
      </c>
    </row>
    <row r="18236" spans="1:4" x14ac:dyDescent="0.25">
      <c r="A18236" s="515">
        <v>44446</v>
      </c>
      <c r="B18236" s="20" t="s">
        <v>9</v>
      </c>
      <c r="C18236" s="20" t="s">
        <v>17</v>
      </c>
      <c r="D18236" s="1">
        <v>1</v>
      </c>
    </row>
    <row r="18237" spans="1:4" x14ac:dyDescent="0.25">
      <c r="A18237" s="515">
        <v>44446</v>
      </c>
      <c r="B18237" s="20" t="s">
        <v>9</v>
      </c>
      <c r="C18237" s="20" t="s">
        <v>933</v>
      </c>
      <c r="D18237" s="1">
        <v>1</v>
      </c>
    </row>
    <row r="18238" spans="1:4" x14ac:dyDescent="0.25">
      <c r="A18238" s="515">
        <v>44446</v>
      </c>
      <c r="B18238" s="20" t="s">
        <v>15</v>
      </c>
      <c r="C18238" s="20" t="s">
        <v>1139</v>
      </c>
      <c r="D18238" s="1">
        <v>0</v>
      </c>
    </row>
    <row r="18239" spans="1:4" x14ac:dyDescent="0.25">
      <c r="A18239" s="515">
        <v>44446</v>
      </c>
      <c r="B18239" s="20" t="s">
        <v>11</v>
      </c>
      <c r="C18239" s="20" t="s">
        <v>11</v>
      </c>
      <c r="D18239" s="1">
        <v>0</v>
      </c>
    </row>
    <row r="18240" spans="1:4" x14ac:dyDescent="0.25">
      <c r="A18240" s="515">
        <v>44446</v>
      </c>
      <c r="B18240" s="20" t="s">
        <v>12</v>
      </c>
      <c r="C18240" s="20" t="s">
        <v>12</v>
      </c>
      <c r="D18240" s="1">
        <v>2</v>
      </c>
    </row>
    <row r="18241" spans="1:4" x14ac:dyDescent="0.25">
      <c r="A18241" s="515">
        <v>44446</v>
      </c>
      <c r="B18241" s="20" t="s">
        <v>8</v>
      </c>
      <c r="C18241" s="20" t="s">
        <v>72</v>
      </c>
      <c r="D18241" s="1">
        <v>2</v>
      </c>
    </row>
    <row r="18242" spans="1:4" x14ac:dyDescent="0.25">
      <c r="A18242" s="515">
        <v>44446</v>
      </c>
      <c r="B18242" s="20" t="s">
        <v>8</v>
      </c>
      <c r="C18242" s="20" t="s">
        <v>1232</v>
      </c>
      <c r="D18242" s="1">
        <v>1</v>
      </c>
    </row>
    <row r="18243" spans="1:4" x14ac:dyDescent="0.25">
      <c r="A18243" s="515">
        <v>44446</v>
      </c>
      <c r="B18243" s="20" t="s">
        <v>8</v>
      </c>
      <c r="C18243" s="20" t="s">
        <v>8</v>
      </c>
      <c r="D18243" s="1">
        <v>9</v>
      </c>
    </row>
    <row r="18244" spans="1:4" x14ac:dyDescent="0.25">
      <c r="A18244" s="515">
        <v>44446</v>
      </c>
      <c r="B18244" s="20" t="s">
        <v>49</v>
      </c>
      <c r="C18244" s="20" t="s">
        <v>49</v>
      </c>
      <c r="D18244" s="1">
        <v>3</v>
      </c>
    </row>
    <row r="18245" spans="1:4" x14ac:dyDescent="0.25">
      <c r="A18245" s="515">
        <v>44446</v>
      </c>
      <c r="B18245" s="20" t="s">
        <v>50</v>
      </c>
      <c r="C18245" s="20" t="s">
        <v>365</v>
      </c>
      <c r="D18245" s="1">
        <v>0</v>
      </c>
    </row>
    <row r="18246" spans="1:4" x14ac:dyDescent="0.25">
      <c r="A18246" s="515">
        <v>44446</v>
      </c>
      <c r="B18246" s="20" t="s">
        <v>27</v>
      </c>
      <c r="C18246" s="20" t="s">
        <v>43</v>
      </c>
      <c r="D18246" s="1">
        <v>4</v>
      </c>
    </row>
    <row r="18247" spans="1:4" x14ac:dyDescent="0.25">
      <c r="A18247" s="515">
        <v>44446</v>
      </c>
      <c r="B18247" s="20" t="s">
        <v>27</v>
      </c>
      <c r="C18247" s="20" t="s">
        <v>921</v>
      </c>
      <c r="D18247" s="1">
        <v>1</v>
      </c>
    </row>
    <row r="18248" spans="1:4" x14ac:dyDescent="0.25">
      <c r="A18248" s="515">
        <v>44446</v>
      </c>
      <c r="B18248" s="20" t="s">
        <v>51</v>
      </c>
      <c r="C18248" s="20" t="s">
        <v>51</v>
      </c>
      <c r="D18248" s="49">
        <v>1</v>
      </c>
    </row>
    <row r="18249" spans="1:4" x14ac:dyDescent="0.25">
      <c r="A18249" s="515">
        <v>44446</v>
      </c>
      <c r="B18249" s="20" t="s">
        <v>10</v>
      </c>
      <c r="C18249" s="20" t="s">
        <v>10</v>
      </c>
      <c r="D18249" s="1">
        <v>2</v>
      </c>
    </row>
    <row r="18250" spans="1:4" x14ac:dyDescent="0.25">
      <c r="A18250" s="515">
        <v>44447</v>
      </c>
      <c r="B18250" s="20" t="s">
        <v>14</v>
      </c>
      <c r="C18250" s="20" t="s">
        <v>14</v>
      </c>
      <c r="D18250" s="1">
        <v>2</v>
      </c>
    </row>
    <row r="18251" spans="1:4" x14ac:dyDescent="0.25">
      <c r="A18251" s="515">
        <v>44447</v>
      </c>
      <c r="B18251" s="20" t="s">
        <v>14</v>
      </c>
      <c r="C18251" s="20" t="s">
        <v>16</v>
      </c>
      <c r="D18251" s="1">
        <v>1</v>
      </c>
    </row>
    <row r="18252" spans="1:4" x14ac:dyDescent="0.25">
      <c r="A18252" s="515">
        <v>44447</v>
      </c>
      <c r="B18252" s="20" t="s">
        <v>20</v>
      </c>
      <c r="C18252" s="20" t="s">
        <v>20</v>
      </c>
      <c r="D18252" s="1">
        <v>8</v>
      </c>
    </row>
    <row r="18253" spans="1:4" x14ac:dyDescent="0.25">
      <c r="A18253" s="515">
        <v>44447</v>
      </c>
      <c r="B18253" s="20" t="s">
        <v>20</v>
      </c>
      <c r="C18253" s="20" t="s">
        <v>909</v>
      </c>
      <c r="D18253" s="1">
        <v>1</v>
      </c>
    </row>
    <row r="18254" spans="1:4" x14ac:dyDescent="0.25">
      <c r="A18254" s="515">
        <v>44447</v>
      </c>
      <c r="B18254" s="20" t="s">
        <v>13</v>
      </c>
      <c r="C18254" s="20" t="s">
        <v>13</v>
      </c>
      <c r="D18254" s="1">
        <v>3</v>
      </c>
    </row>
    <row r="18255" spans="1:4" x14ac:dyDescent="0.25">
      <c r="A18255" s="515">
        <v>44447</v>
      </c>
      <c r="B18255" s="20" t="s">
        <v>13</v>
      </c>
      <c r="C18255" s="20" t="s">
        <v>1165</v>
      </c>
      <c r="D18255" s="1">
        <v>1</v>
      </c>
    </row>
    <row r="18256" spans="1:4" x14ac:dyDescent="0.25">
      <c r="A18256" s="515">
        <v>44447</v>
      </c>
      <c r="B18256" s="20" t="s">
        <v>13</v>
      </c>
      <c r="C18256" s="20" t="s">
        <v>1167</v>
      </c>
      <c r="D18256" s="1">
        <v>3</v>
      </c>
    </row>
    <row r="18257" spans="1:4" x14ac:dyDescent="0.25">
      <c r="A18257" s="515">
        <v>44447</v>
      </c>
      <c r="B18257" s="20" t="s">
        <v>24</v>
      </c>
      <c r="C18257" s="20" t="s">
        <v>24</v>
      </c>
      <c r="D18257" s="1">
        <v>6</v>
      </c>
    </row>
    <row r="18258" spans="1:4" x14ac:dyDescent="0.25">
      <c r="A18258" s="515">
        <v>44447</v>
      </c>
      <c r="B18258" s="20" t="s">
        <v>47</v>
      </c>
      <c r="C18258" s="20" t="s">
        <v>47</v>
      </c>
      <c r="D18258" s="1">
        <v>0</v>
      </c>
    </row>
    <row r="18259" spans="1:4" x14ac:dyDescent="0.25">
      <c r="A18259" s="515">
        <v>44447</v>
      </c>
      <c r="B18259" s="20" t="s">
        <v>48</v>
      </c>
      <c r="C18259" s="20" t="s">
        <v>1380</v>
      </c>
      <c r="D18259" s="1">
        <v>0</v>
      </c>
    </row>
    <row r="18260" spans="1:4" x14ac:dyDescent="0.25">
      <c r="A18260" s="515">
        <v>44447</v>
      </c>
      <c r="B18260" s="20" t="s">
        <v>7</v>
      </c>
      <c r="C18260" s="20" t="s">
        <v>1191</v>
      </c>
      <c r="D18260" s="1">
        <v>2</v>
      </c>
    </row>
    <row r="18261" spans="1:4" x14ac:dyDescent="0.25">
      <c r="A18261" s="515">
        <v>44447</v>
      </c>
      <c r="B18261" s="20" t="s">
        <v>7</v>
      </c>
      <c r="C18261" s="20" t="s">
        <v>7</v>
      </c>
      <c r="D18261" s="1">
        <v>2</v>
      </c>
    </row>
    <row r="18262" spans="1:4" x14ac:dyDescent="0.25">
      <c r="A18262" s="515">
        <v>44447</v>
      </c>
      <c r="B18262" s="20" t="s">
        <v>9</v>
      </c>
      <c r="C18262" s="20" t="s">
        <v>1414</v>
      </c>
      <c r="D18262" s="1">
        <v>1</v>
      </c>
    </row>
    <row r="18263" spans="1:4" x14ac:dyDescent="0.25">
      <c r="A18263" s="515">
        <v>44447</v>
      </c>
      <c r="B18263" s="20" t="s">
        <v>9</v>
      </c>
      <c r="C18263" s="20" t="s">
        <v>362</v>
      </c>
      <c r="D18263" s="1">
        <v>1</v>
      </c>
    </row>
    <row r="18264" spans="1:4" x14ac:dyDescent="0.25">
      <c r="A18264" s="515">
        <v>44447</v>
      </c>
      <c r="B18264" s="20" t="s">
        <v>9</v>
      </c>
      <c r="C18264" s="20" t="s">
        <v>9</v>
      </c>
      <c r="D18264" s="1">
        <v>100</v>
      </c>
    </row>
    <row r="18265" spans="1:4" x14ac:dyDescent="0.25">
      <c r="A18265" s="515">
        <v>44447</v>
      </c>
      <c r="B18265" s="20" t="s">
        <v>9</v>
      </c>
      <c r="C18265" s="20" t="s">
        <v>17</v>
      </c>
      <c r="D18265" s="1">
        <v>1</v>
      </c>
    </row>
    <row r="18266" spans="1:4" x14ac:dyDescent="0.25">
      <c r="A18266" s="515">
        <v>44447</v>
      </c>
      <c r="B18266" s="20" t="s">
        <v>9</v>
      </c>
      <c r="C18266" s="20" t="s">
        <v>143</v>
      </c>
      <c r="D18266" s="1">
        <v>1</v>
      </c>
    </row>
    <row r="18267" spans="1:4" x14ac:dyDescent="0.25">
      <c r="A18267" s="515">
        <v>44447</v>
      </c>
      <c r="B18267" s="20" t="s">
        <v>15</v>
      </c>
      <c r="C18267" s="20" t="s">
        <v>1139</v>
      </c>
      <c r="D18267" s="1">
        <v>0</v>
      </c>
    </row>
    <row r="18268" spans="1:4" x14ac:dyDescent="0.25">
      <c r="A18268" s="515">
        <v>44447</v>
      </c>
      <c r="B18268" s="20" t="s">
        <v>11</v>
      </c>
      <c r="C18268" s="20" t="s">
        <v>333</v>
      </c>
      <c r="D18268" s="1">
        <v>1</v>
      </c>
    </row>
    <row r="18269" spans="1:4" x14ac:dyDescent="0.25">
      <c r="A18269" s="515">
        <v>44447</v>
      </c>
      <c r="B18269" s="20" t="s">
        <v>11</v>
      </c>
      <c r="C18269" s="20" t="s">
        <v>133</v>
      </c>
      <c r="D18269" s="1">
        <v>1</v>
      </c>
    </row>
    <row r="18270" spans="1:4" x14ac:dyDescent="0.25">
      <c r="A18270" s="515">
        <v>44447</v>
      </c>
      <c r="B18270" s="20" t="s">
        <v>12</v>
      </c>
      <c r="C18270" s="20" t="s">
        <v>12</v>
      </c>
      <c r="D18270" s="1">
        <v>0</v>
      </c>
    </row>
    <row r="18271" spans="1:4" x14ac:dyDescent="0.25">
      <c r="A18271" s="515">
        <v>44447</v>
      </c>
      <c r="B18271" s="20" t="s">
        <v>8</v>
      </c>
      <c r="C18271" s="20" t="s">
        <v>72</v>
      </c>
      <c r="D18271" s="1">
        <v>1</v>
      </c>
    </row>
    <row r="18272" spans="1:4" x14ac:dyDescent="0.25">
      <c r="A18272" s="515">
        <v>44447</v>
      </c>
      <c r="B18272" s="20" t="s">
        <v>8</v>
      </c>
      <c r="C18272" s="20" t="s">
        <v>8</v>
      </c>
      <c r="D18272" s="1">
        <v>31</v>
      </c>
    </row>
    <row r="18273" spans="1:4" x14ac:dyDescent="0.25">
      <c r="A18273" s="515">
        <v>44447</v>
      </c>
      <c r="B18273" s="20" t="s">
        <v>49</v>
      </c>
      <c r="C18273" s="20" t="s">
        <v>49</v>
      </c>
      <c r="D18273" s="1">
        <v>0</v>
      </c>
    </row>
    <row r="18274" spans="1:4" x14ac:dyDescent="0.25">
      <c r="A18274" s="515">
        <v>44447</v>
      </c>
      <c r="B18274" s="20" t="s">
        <v>50</v>
      </c>
      <c r="C18274" s="20" t="s">
        <v>365</v>
      </c>
      <c r="D18274" s="1">
        <v>4</v>
      </c>
    </row>
    <row r="18275" spans="1:4" x14ac:dyDescent="0.25">
      <c r="A18275" s="515">
        <v>44447</v>
      </c>
      <c r="B18275" s="20" t="s">
        <v>27</v>
      </c>
      <c r="C18275" s="20" t="s">
        <v>43</v>
      </c>
      <c r="D18275" s="1">
        <v>6</v>
      </c>
    </row>
    <row r="18276" spans="1:4" x14ac:dyDescent="0.25">
      <c r="A18276" s="515">
        <v>44447</v>
      </c>
      <c r="B18276" s="20" t="s">
        <v>51</v>
      </c>
      <c r="C18276" s="20" t="s">
        <v>51</v>
      </c>
      <c r="D18276" s="49">
        <v>7</v>
      </c>
    </row>
    <row r="18277" spans="1:4" x14ac:dyDescent="0.25">
      <c r="A18277" s="515">
        <v>44447</v>
      </c>
      <c r="B18277" s="20" t="s">
        <v>10</v>
      </c>
      <c r="C18277" s="20" t="s">
        <v>10</v>
      </c>
      <c r="D18277" s="1">
        <v>1</v>
      </c>
    </row>
    <row r="18278" spans="1:4" x14ac:dyDescent="0.25">
      <c r="A18278" s="515">
        <v>44448</v>
      </c>
      <c r="B18278" s="20" t="s">
        <v>14</v>
      </c>
      <c r="C18278" s="20" t="s">
        <v>14</v>
      </c>
      <c r="D18278" s="1">
        <v>2</v>
      </c>
    </row>
    <row r="18279" spans="1:4" x14ac:dyDescent="0.25">
      <c r="A18279" s="515">
        <v>44448</v>
      </c>
      <c r="B18279" s="20" t="s">
        <v>20</v>
      </c>
      <c r="C18279" s="20" t="s">
        <v>20</v>
      </c>
      <c r="D18279" s="1">
        <v>6</v>
      </c>
    </row>
    <row r="18280" spans="1:4" x14ac:dyDescent="0.25">
      <c r="A18280" s="515">
        <v>44448</v>
      </c>
      <c r="B18280" s="20" t="s">
        <v>13</v>
      </c>
      <c r="C18280" s="20" t="s">
        <v>1161</v>
      </c>
      <c r="D18280" s="1">
        <v>1</v>
      </c>
    </row>
    <row r="18281" spans="1:4" x14ac:dyDescent="0.25">
      <c r="A18281" s="515">
        <v>44448</v>
      </c>
      <c r="B18281" s="20" t="s">
        <v>13</v>
      </c>
      <c r="C18281" s="20" t="s">
        <v>13</v>
      </c>
      <c r="D18281" s="1">
        <v>5</v>
      </c>
    </row>
    <row r="18282" spans="1:4" x14ac:dyDescent="0.25">
      <c r="A18282" s="515">
        <v>44448</v>
      </c>
      <c r="B18282" s="20" t="s">
        <v>24</v>
      </c>
      <c r="C18282" s="20" t="s">
        <v>23</v>
      </c>
      <c r="D18282" s="1">
        <v>7</v>
      </c>
    </row>
    <row r="18283" spans="1:4" x14ac:dyDescent="0.25">
      <c r="A18283" s="515">
        <v>44448</v>
      </c>
      <c r="B18283" s="20" t="s">
        <v>24</v>
      </c>
      <c r="C18283" s="20" t="s">
        <v>24</v>
      </c>
      <c r="D18283" s="1">
        <v>1</v>
      </c>
    </row>
    <row r="18284" spans="1:4" x14ac:dyDescent="0.25">
      <c r="A18284" s="515">
        <v>44448</v>
      </c>
      <c r="B18284" s="20" t="s">
        <v>47</v>
      </c>
      <c r="C18284" s="20" t="s">
        <v>1033</v>
      </c>
      <c r="D18284" s="1">
        <v>1</v>
      </c>
    </row>
    <row r="18285" spans="1:4" x14ac:dyDescent="0.25">
      <c r="A18285" s="515">
        <v>44448</v>
      </c>
      <c r="B18285" s="20" t="s">
        <v>47</v>
      </c>
      <c r="C18285" s="20" t="s">
        <v>47</v>
      </c>
      <c r="D18285" s="1">
        <v>1</v>
      </c>
    </row>
    <row r="18286" spans="1:4" x14ac:dyDescent="0.25">
      <c r="A18286" s="515">
        <v>44448</v>
      </c>
      <c r="B18286" s="20" t="s">
        <v>48</v>
      </c>
      <c r="C18286" s="20" t="s">
        <v>1380</v>
      </c>
      <c r="D18286" s="1">
        <v>1</v>
      </c>
    </row>
    <row r="18287" spans="1:4" x14ac:dyDescent="0.25">
      <c r="A18287" s="515">
        <v>44448</v>
      </c>
      <c r="B18287" s="20" t="s">
        <v>7</v>
      </c>
      <c r="C18287" s="20" t="s">
        <v>7</v>
      </c>
      <c r="D18287" s="1">
        <v>3</v>
      </c>
    </row>
    <row r="18288" spans="1:4" x14ac:dyDescent="0.25">
      <c r="A18288" s="515">
        <v>44448</v>
      </c>
      <c r="B18288" s="20" t="s">
        <v>9</v>
      </c>
      <c r="C18288" s="20" t="s">
        <v>9</v>
      </c>
      <c r="D18288" s="1">
        <v>29</v>
      </c>
    </row>
    <row r="18289" spans="1:4" x14ac:dyDescent="0.25">
      <c r="A18289" s="515">
        <v>44448</v>
      </c>
      <c r="B18289" s="20" t="s">
        <v>9</v>
      </c>
      <c r="C18289" s="20" t="s">
        <v>17</v>
      </c>
      <c r="D18289" s="1">
        <v>1</v>
      </c>
    </row>
    <row r="18290" spans="1:4" x14ac:dyDescent="0.25">
      <c r="A18290" s="515">
        <v>44448</v>
      </c>
      <c r="B18290" s="20" t="s">
        <v>9</v>
      </c>
      <c r="C18290" s="20" t="s">
        <v>1202</v>
      </c>
      <c r="D18290" s="1">
        <v>1</v>
      </c>
    </row>
    <row r="18291" spans="1:4" x14ac:dyDescent="0.25">
      <c r="A18291" s="515">
        <v>44448</v>
      </c>
      <c r="B18291" s="20" t="s">
        <v>9</v>
      </c>
      <c r="C18291" s="20" t="s">
        <v>143</v>
      </c>
      <c r="D18291" s="1">
        <v>1</v>
      </c>
    </row>
    <row r="18292" spans="1:4" x14ac:dyDescent="0.25">
      <c r="A18292" s="515">
        <v>44448</v>
      </c>
      <c r="B18292" s="20" t="s">
        <v>15</v>
      </c>
      <c r="C18292" s="20" t="s">
        <v>1139</v>
      </c>
      <c r="D18292" s="1">
        <v>0</v>
      </c>
    </row>
    <row r="18293" spans="1:4" x14ac:dyDescent="0.25">
      <c r="A18293" s="515">
        <v>44448</v>
      </c>
      <c r="B18293" s="20" t="s">
        <v>11</v>
      </c>
      <c r="C18293" s="20" t="s">
        <v>133</v>
      </c>
      <c r="D18293" s="1">
        <v>2</v>
      </c>
    </row>
    <row r="18294" spans="1:4" x14ac:dyDescent="0.25">
      <c r="A18294" s="515">
        <v>44448</v>
      </c>
      <c r="B18294" s="20" t="s">
        <v>12</v>
      </c>
      <c r="C18294" s="20" t="s">
        <v>12</v>
      </c>
      <c r="D18294" s="1">
        <v>1</v>
      </c>
    </row>
    <row r="18295" spans="1:4" x14ac:dyDescent="0.25">
      <c r="A18295" s="515">
        <v>44448</v>
      </c>
      <c r="B18295" s="20" t="s">
        <v>8</v>
      </c>
      <c r="C18295" s="20" t="s">
        <v>72</v>
      </c>
      <c r="D18295" s="1">
        <v>1</v>
      </c>
    </row>
    <row r="18296" spans="1:4" x14ac:dyDescent="0.25">
      <c r="A18296" s="515">
        <v>44448</v>
      </c>
      <c r="B18296" s="20" t="s">
        <v>8</v>
      </c>
      <c r="C18296" s="20" t="s">
        <v>58</v>
      </c>
      <c r="D18296" s="1">
        <v>3</v>
      </c>
    </row>
    <row r="18297" spans="1:4" x14ac:dyDescent="0.25">
      <c r="A18297" s="515">
        <v>44448</v>
      </c>
      <c r="B18297" s="20" t="s">
        <v>8</v>
      </c>
      <c r="C18297" s="20" t="s">
        <v>140</v>
      </c>
      <c r="D18297" s="1">
        <v>1</v>
      </c>
    </row>
    <row r="18298" spans="1:4" x14ac:dyDescent="0.25">
      <c r="A18298" s="515">
        <v>44448</v>
      </c>
      <c r="B18298" s="20" t="s">
        <v>8</v>
      </c>
      <c r="C18298" s="20" t="s">
        <v>8</v>
      </c>
      <c r="D18298" s="1">
        <v>15</v>
      </c>
    </row>
    <row r="18299" spans="1:4" x14ac:dyDescent="0.25">
      <c r="A18299" s="515">
        <v>44448</v>
      </c>
      <c r="B18299" s="20" t="s">
        <v>8</v>
      </c>
      <c r="C18299" s="20" t="s">
        <v>31</v>
      </c>
      <c r="D18299" s="1">
        <v>2</v>
      </c>
    </row>
    <row r="18300" spans="1:4" x14ac:dyDescent="0.25">
      <c r="A18300" s="515">
        <v>44448</v>
      </c>
      <c r="B18300" s="20" t="s">
        <v>8</v>
      </c>
      <c r="C18300" s="20" t="s">
        <v>110</v>
      </c>
      <c r="D18300" s="1">
        <v>1</v>
      </c>
    </row>
    <row r="18301" spans="1:4" x14ac:dyDescent="0.25">
      <c r="A18301" s="515">
        <v>44448</v>
      </c>
      <c r="B18301" s="20" t="s">
        <v>49</v>
      </c>
      <c r="C18301" s="20" t="s">
        <v>49</v>
      </c>
      <c r="D18301" s="1">
        <v>0</v>
      </c>
    </row>
    <row r="18302" spans="1:4" x14ac:dyDescent="0.25">
      <c r="A18302" s="515">
        <v>44448</v>
      </c>
      <c r="B18302" s="20" t="s">
        <v>50</v>
      </c>
      <c r="C18302" s="20" t="s">
        <v>365</v>
      </c>
      <c r="D18302" s="1">
        <v>0</v>
      </c>
    </row>
    <row r="18303" spans="1:4" x14ac:dyDescent="0.25">
      <c r="A18303" s="515">
        <v>44448</v>
      </c>
      <c r="B18303" s="20" t="s">
        <v>27</v>
      </c>
      <c r="C18303" s="20" t="s">
        <v>43</v>
      </c>
      <c r="D18303" s="1">
        <v>12</v>
      </c>
    </row>
    <row r="18304" spans="1:4" x14ac:dyDescent="0.25">
      <c r="A18304" s="515">
        <v>44448</v>
      </c>
      <c r="B18304" s="20" t="s">
        <v>51</v>
      </c>
      <c r="C18304" s="20" t="s">
        <v>51</v>
      </c>
      <c r="D18304" s="49">
        <v>0</v>
      </c>
    </row>
    <row r="18305" spans="1:4" x14ac:dyDescent="0.25">
      <c r="A18305" s="515">
        <v>44448</v>
      </c>
      <c r="B18305" s="20" t="s">
        <v>10</v>
      </c>
      <c r="C18305" s="20" t="s">
        <v>10</v>
      </c>
      <c r="D18305" s="1">
        <v>3</v>
      </c>
    </row>
    <row r="18306" spans="1:4" x14ac:dyDescent="0.25">
      <c r="A18306" s="515">
        <v>44449</v>
      </c>
      <c r="B18306" s="20" t="s">
        <v>14</v>
      </c>
      <c r="C18306" s="20" t="s">
        <v>16</v>
      </c>
      <c r="D18306" s="1">
        <v>1</v>
      </c>
    </row>
    <row r="18307" spans="1:4" x14ac:dyDescent="0.25">
      <c r="A18307" s="515">
        <v>44449</v>
      </c>
      <c r="B18307" s="20" t="s">
        <v>20</v>
      </c>
      <c r="C18307" s="20" t="s">
        <v>20</v>
      </c>
      <c r="D18307" s="1">
        <v>4</v>
      </c>
    </row>
    <row r="18308" spans="1:4" x14ac:dyDescent="0.25">
      <c r="A18308" s="515">
        <v>44449</v>
      </c>
      <c r="B18308" s="20" t="s">
        <v>13</v>
      </c>
      <c r="C18308" s="20" t="s">
        <v>13</v>
      </c>
      <c r="D18308" s="1">
        <v>1</v>
      </c>
    </row>
    <row r="18309" spans="1:4" x14ac:dyDescent="0.25">
      <c r="A18309" s="515">
        <v>44449</v>
      </c>
      <c r="B18309" s="20" t="s">
        <v>13</v>
      </c>
      <c r="C18309" s="20" t="s">
        <v>1167</v>
      </c>
      <c r="D18309" s="1">
        <v>1</v>
      </c>
    </row>
    <row r="18310" spans="1:4" x14ac:dyDescent="0.25">
      <c r="A18310" s="515">
        <v>44449</v>
      </c>
      <c r="B18310" s="20" t="s">
        <v>24</v>
      </c>
      <c r="C18310" s="20" t="s">
        <v>24</v>
      </c>
      <c r="D18310" s="1">
        <v>0</v>
      </c>
    </row>
    <row r="18311" spans="1:4" x14ac:dyDescent="0.25">
      <c r="A18311" s="515">
        <v>44449</v>
      </c>
      <c r="B18311" s="20" t="s">
        <v>47</v>
      </c>
      <c r="C18311" s="20" t="s">
        <v>47</v>
      </c>
      <c r="D18311" s="1">
        <v>0</v>
      </c>
    </row>
    <row r="18312" spans="1:4" x14ac:dyDescent="0.25">
      <c r="A18312" s="515">
        <v>44449</v>
      </c>
      <c r="B18312" s="20" t="s">
        <v>48</v>
      </c>
      <c r="C18312" s="20" t="s">
        <v>1380</v>
      </c>
      <c r="D18312" s="1">
        <v>0</v>
      </c>
    </row>
    <row r="18313" spans="1:4" x14ac:dyDescent="0.25">
      <c r="A18313" s="515">
        <v>44449</v>
      </c>
      <c r="B18313" s="20" t="s">
        <v>7</v>
      </c>
      <c r="C18313" s="20" t="s">
        <v>1191</v>
      </c>
      <c r="D18313" s="1">
        <v>1</v>
      </c>
    </row>
    <row r="18314" spans="1:4" x14ac:dyDescent="0.25">
      <c r="A18314" s="515">
        <v>44449</v>
      </c>
      <c r="B18314" s="20" t="s">
        <v>7</v>
      </c>
      <c r="C18314" s="20" t="s">
        <v>7</v>
      </c>
      <c r="D18314" s="1">
        <v>3</v>
      </c>
    </row>
    <row r="18315" spans="1:4" x14ac:dyDescent="0.25">
      <c r="A18315" s="515">
        <v>44449</v>
      </c>
      <c r="B18315" s="20" t="s">
        <v>9</v>
      </c>
      <c r="C18315" s="20" t="s">
        <v>9</v>
      </c>
      <c r="D18315" s="1">
        <v>3</v>
      </c>
    </row>
    <row r="18316" spans="1:4" x14ac:dyDescent="0.25">
      <c r="A18316" s="515">
        <v>44449</v>
      </c>
      <c r="B18316" s="20" t="s">
        <v>9</v>
      </c>
      <c r="C18316" s="20" t="s">
        <v>17</v>
      </c>
      <c r="D18316" s="1">
        <v>2</v>
      </c>
    </row>
    <row r="18317" spans="1:4" x14ac:dyDescent="0.25">
      <c r="A18317" s="515">
        <v>44449</v>
      </c>
      <c r="B18317" s="20" t="s">
        <v>9</v>
      </c>
      <c r="C18317" s="20" t="s">
        <v>143</v>
      </c>
      <c r="D18317" s="1">
        <v>3</v>
      </c>
    </row>
    <row r="18318" spans="1:4" x14ac:dyDescent="0.25">
      <c r="A18318" s="515">
        <v>44449</v>
      </c>
      <c r="B18318" s="20" t="s">
        <v>15</v>
      </c>
      <c r="C18318" s="20" t="s">
        <v>1139</v>
      </c>
      <c r="D18318" s="1">
        <v>0</v>
      </c>
    </row>
    <row r="18319" spans="1:4" x14ac:dyDescent="0.25">
      <c r="A18319" s="515">
        <v>44449</v>
      </c>
      <c r="B18319" s="20" t="s">
        <v>11</v>
      </c>
      <c r="C18319" s="20" t="s">
        <v>64</v>
      </c>
      <c r="D18319" s="1">
        <v>1</v>
      </c>
    </row>
    <row r="18320" spans="1:4" x14ac:dyDescent="0.25">
      <c r="A18320" s="515">
        <v>44449</v>
      </c>
      <c r="B18320" s="20" t="s">
        <v>11</v>
      </c>
      <c r="C18320" s="20" t="s">
        <v>133</v>
      </c>
      <c r="D18320" s="1">
        <v>1</v>
      </c>
    </row>
    <row r="18321" spans="1:4" x14ac:dyDescent="0.25">
      <c r="A18321" s="515">
        <v>44449</v>
      </c>
      <c r="B18321" s="20" t="s">
        <v>12</v>
      </c>
      <c r="C18321" s="20" t="s">
        <v>12</v>
      </c>
      <c r="D18321" s="1">
        <v>0</v>
      </c>
    </row>
    <row r="18322" spans="1:4" x14ac:dyDescent="0.25">
      <c r="A18322" s="515">
        <v>44449</v>
      </c>
      <c r="B18322" s="20" t="s">
        <v>8</v>
      </c>
      <c r="C18322" s="20" t="s">
        <v>72</v>
      </c>
      <c r="D18322" s="1">
        <v>2</v>
      </c>
    </row>
    <row r="18323" spans="1:4" x14ac:dyDescent="0.25">
      <c r="A18323" s="515">
        <v>44449</v>
      </c>
      <c r="B18323" s="20" t="s">
        <v>8</v>
      </c>
      <c r="C18323" s="20" t="s">
        <v>58</v>
      </c>
      <c r="D18323" s="1">
        <v>1</v>
      </c>
    </row>
    <row r="18324" spans="1:4" x14ac:dyDescent="0.25">
      <c r="A18324" s="515">
        <v>44449</v>
      </c>
      <c r="B18324" s="20" t="s">
        <v>8</v>
      </c>
      <c r="C18324" s="20" t="s">
        <v>8</v>
      </c>
      <c r="D18324" s="1">
        <v>15</v>
      </c>
    </row>
    <row r="18325" spans="1:4" x14ac:dyDescent="0.25">
      <c r="A18325" s="515">
        <v>44449</v>
      </c>
      <c r="B18325" s="20" t="s">
        <v>49</v>
      </c>
      <c r="C18325" s="20" t="s">
        <v>49</v>
      </c>
      <c r="D18325" s="1">
        <v>0</v>
      </c>
    </row>
    <row r="18326" spans="1:4" x14ac:dyDescent="0.25">
      <c r="A18326" s="515">
        <v>44449</v>
      </c>
      <c r="B18326" s="20" t="s">
        <v>50</v>
      </c>
      <c r="C18326" s="20" t="s">
        <v>365</v>
      </c>
      <c r="D18326" s="1">
        <v>0</v>
      </c>
    </row>
    <row r="18327" spans="1:4" x14ac:dyDescent="0.25">
      <c r="A18327" s="515">
        <v>44449</v>
      </c>
      <c r="B18327" s="20" t="s">
        <v>27</v>
      </c>
      <c r="C18327" s="20" t="s">
        <v>139</v>
      </c>
      <c r="D18327" s="1">
        <v>1</v>
      </c>
    </row>
    <row r="18328" spans="1:4" x14ac:dyDescent="0.25">
      <c r="A18328" s="515">
        <v>44449</v>
      </c>
      <c r="B18328" s="20" t="s">
        <v>27</v>
      </c>
      <c r="C18328" s="20" t="s">
        <v>43</v>
      </c>
      <c r="D18328" s="1">
        <v>1</v>
      </c>
    </row>
    <row r="18329" spans="1:4" x14ac:dyDescent="0.25">
      <c r="A18329" s="515">
        <v>44449</v>
      </c>
      <c r="B18329" s="20" t="s">
        <v>51</v>
      </c>
      <c r="C18329" s="20" t="s">
        <v>51</v>
      </c>
      <c r="D18329" s="1">
        <v>1</v>
      </c>
    </row>
    <row r="18330" spans="1:4" x14ac:dyDescent="0.25">
      <c r="A18330" s="515">
        <v>44449</v>
      </c>
      <c r="B18330" s="20" t="s">
        <v>10</v>
      </c>
      <c r="C18330" s="20" t="s">
        <v>10</v>
      </c>
      <c r="D18330" s="1">
        <v>0</v>
      </c>
    </row>
    <row r="18331" spans="1:4" x14ac:dyDescent="0.25">
      <c r="A18331" s="515">
        <v>44450</v>
      </c>
      <c r="B18331" s="20" t="s">
        <v>14</v>
      </c>
      <c r="C18331" s="20" t="s">
        <v>14</v>
      </c>
      <c r="D18331" s="1">
        <v>2</v>
      </c>
    </row>
    <row r="18332" spans="1:4" x14ac:dyDescent="0.25">
      <c r="A18332" s="515">
        <v>44450</v>
      </c>
      <c r="B18332" s="20" t="s">
        <v>14</v>
      </c>
      <c r="C18332" s="20" t="s">
        <v>84</v>
      </c>
      <c r="D18332" s="1">
        <v>3</v>
      </c>
    </row>
    <row r="18333" spans="1:4" x14ac:dyDescent="0.25">
      <c r="A18333" s="515">
        <v>44450</v>
      </c>
      <c r="B18333" s="20" t="s">
        <v>20</v>
      </c>
      <c r="C18333" s="20" t="s">
        <v>20</v>
      </c>
      <c r="D18333" s="1">
        <v>3</v>
      </c>
    </row>
    <row r="18334" spans="1:4" x14ac:dyDescent="0.25">
      <c r="A18334" s="515">
        <v>44450</v>
      </c>
      <c r="B18334" s="20" t="s">
        <v>13</v>
      </c>
      <c r="C18334" s="20" t="s">
        <v>13</v>
      </c>
      <c r="D18334" s="1">
        <v>5</v>
      </c>
    </row>
    <row r="18335" spans="1:4" x14ac:dyDescent="0.25">
      <c r="A18335" s="515">
        <v>44450</v>
      </c>
      <c r="B18335" s="20" t="s">
        <v>13</v>
      </c>
      <c r="C18335" s="20" t="s">
        <v>1165</v>
      </c>
      <c r="D18335" s="1">
        <v>2</v>
      </c>
    </row>
    <row r="18336" spans="1:4" x14ac:dyDescent="0.25">
      <c r="A18336" s="515">
        <v>44450</v>
      </c>
      <c r="B18336" s="20" t="s">
        <v>24</v>
      </c>
      <c r="C18336" s="20" t="s">
        <v>23</v>
      </c>
      <c r="D18336" s="1">
        <v>2</v>
      </c>
    </row>
    <row r="18337" spans="1:4" x14ac:dyDescent="0.25">
      <c r="A18337" s="515">
        <v>44450</v>
      </c>
      <c r="B18337" s="20" t="s">
        <v>47</v>
      </c>
      <c r="C18337" s="20" t="s">
        <v>47</v>
      </c>
      <c r="D18337" s="1">
        <v>2</v>
      </c>
    </row>
    <row r="18338" spans="1:4" x14ac:dyDescent="0.25">
      <c r="A18338" s="515">
        <v>44450</v>
      </c>
      <c r="B18338" s="20" t="s">
        <v>48</v>
      </c>
      <c r="C18338" s="20" t="s">
        <v>1380</v>
      </c>
      <c r="D18338" s="1">
        <v>1</v>
      </c>
    </row>
    <row r="18339" spans="1:4" x14ac:dyDescent="0.25">
      <c r="A18339" s="515">
        <v>44450</v>
      </c>
      <c r="B18339" s="20" t="s">
        <v>7</v>
      </c>
      <c r="C18339" s="20" t="s">
        <v>7</v>
      </c>
      <c r="D18339" s="1">
        <v>2</v>
      </c>
    </row>
    <row r="18340" spans="1:4" x14ac:dyDescent="0.25">
      <c r="A18340" s="515">
        <v>44450</v>
      </c>
      <c r="B18340" s="20" t="s">
        <v>9</v>
      </c>
      <c r="C18340" s="20" t="s">
        <v>9</v>
      </c>
      <c r="D18340" s="1">
        <v>16</v>
      </c>
    </row>
    <row r="18341" spans="1:4" x14ac:dyDescent="0.25">
      <c r="A18341" s="515">
        <v>44450</v>
      </c>
      <c r="B18341" s="20" t="s">
        <v>9</v>
      </c>
      <c r="C18341" s="20" t="s">
        <v>17</v>
      </c>
      <c r="D18341" s="1">
        <v>1</v>
      </c>
    </row>
    <row r="18342" spans="1:4" x14ac:dyDescent="0.25">
      <c r="A18342" s="515">
        <v>44450</v>
      </c>
      <c r="B18342" s="20" t="s">
        <v>15</v>
      </c>
      <c r="C18342" s="20" t="s">
        <v>1139</v>
      </c>
      <c r="D18342" s="1">
        <v>0</v>
      </c>
    </row>
    <row r="18343" spans="1:4" x14ac:dyDescent="0.25">
      <c r="A18343" s="515">
        <v>44450</v>
      </c>
      <c r="B18343" s="20" t="s">
        <v>11</v>
      </c>
      <c r="C18343" s="20" t="s">
        <v>11</v>
      </c>
      <c r="D18343" s="1">
        <v>1</v>
      </c>
    </row>
    <row r="18344" spans="1:4" x14ac:dyDescent="0.25">
      <c r="A18344" s="515">
        <v>44450</v>
      </c>
      <c r="B18344" s="20" t="s">
        <v>11</v>
      </c>
      <c r="C18344" s="20" t="s">
        <v>133</v>
      </c>
      <c r="D18344" s="1">
        <v>2</v>
      </c>
    </row>
    <row r="18345" spans="1:4" x14ac:dyDescent="0.25">
      <c r="A18345" s="515">
        <v>44450</v>
      </c>
      <c r="B18345" s="20" t="s">
        <v>12</v>
      </c>
      <c r="C18345" s="20" t="s">
        <v>937</v>
      </c>
      <c r="D18345" s="1">
        <v>1</v>
      </c>
    </row>
    <row r="18346" spans="1:4" x14ac:dyDescent="0.25">
      <c r="A18346" s="515">
        <v>44450</v>
      </c>
      <c r="B18346" s="20" t="s">
        <v>12</v>
      </c>
      <c r="C18346" s="20" t="s">
        <v>12</v>
      </c>
      <c r="D18346" s="1">
        <v>8</v>
      </c>
    </row>
    <row r="18347" spans="1:4" x14ac:dyDescent="0.25">
      <c r="A18347" s="515">
        <v>44450</v>
      </c>
      <c r="B18347" s="20" t="s">
        <v>8</v>
      </c>
      <c r="C18347" s="20" t="s">
        <v>72</v>
      </c>
      <c r="D18347" s="1">
        <v>2</v>
      </c>
    </row>
    <row r="18348" spans="1:4" x14ac:dyDescent="0.25">
      <c r="A18348" s="515">
        <v>44450</v>
      </c>
      <c r="B18348" s="20" t="s">
        <v>8</v>
      </c>
      <c r="C18348" s="20" t="s">
        <v>1232</v>
      </c>
      <c r="D18348" s="1">
        <v>1</v>
      </c>
    </row>
    <row r="18349" spans="1:4" x14ac:dyDescent="0.25">
      <c r="A18349" s="515">
        <v>44450</v>
      </c>
      <c r="B18349" s="20" t="s">
        <v>8</v>
      </c>
      <c r="C18349" s="20" t="s">
        <v>58</v>
      </c>
      <c r="D18349" s="1">
        <v>1</v>
      </c>
    </row>
    <row r="18350" spans="1:4" x14ac:dyDescent="0.25">
      <c r="A18350" s="515">
        <v>44450</v>
      </c>
      <c r="B18350" s="20" t="s">
        <v>8</v>
      </c>
      <c r="C18350" s="20" t="s">
        <v>140</v>
      </c>
      <c r="D18350" s="1">
        <v>1</v>
      </c>
    </row>
    <row r="18351" spans="1:4" x14ac:dyDescent="0.25">
      <c r="A18351" s="515">
        <v>44450</v>
      </c>
      <c r="B18351" s="20" t="s">
        <v>8</v>
      </c>
      <c r="C18351" s="20" t="s">
        <v>8</v>
      </c>
      <c r="D18351" s="1">
        <v>18</v>
      </c>
    </row>
    <row r="18352" spans="1:4" x14ac:dyDescent="0.25">
      <c r="A18352" s="515">
        <v>44450</v>
      </c>
      <c r="B18352" s="20" t="s">
        <v>8</v>
      </c>
      <c r="C18352" s="20" t="s">
        <v>31</v>
      </c>
      <c r="D18352" s="1">
        <v>2</v>
      </c>
    </row>
    <row r="18353" spans="1:4" x14ac:dyDescent="0.25">
      <c r="A18353" s="515">
        <v>44450</v>
      </c>
      <c r="B18353" s="20" t="s">
        <v>49</v>
      </c>
      <c r="C18353" s="20" t="s">
        <v>49</v>
      </c>
      <c r="D18353" s="1">
        <v>0</v>
      </c>
    </row>
    <row r="18354" spans="1:4" x14ac:dyDescent="0.25">
      <c r="A18354" s="515">
        <v>44450</v>
      </c>
      <c r="B18354" s="20" t="s">
        <v>50</v>
      </c>
      <c r="C18354" s="20" t="s">
        <v>365</v>
      </c>
      <c r="D18354" s="1">
        <v>1</v>
      </c>
    </row>
    <row r="18355" spans="1:4" x14ac:dyDescent="0.25">
      <c r="A18355" s="515">
        <v>44450</v>
      </c>
      <c r="B18355" s="20" t="s">
        <v>27</v>
      </c>
      <c r="C18355" s="20" t="s">
        <v>43</v>
      </c>
      <c r="D18355" s="1">
        <v>6</v>
      </c>
    </row>
    <row r="18356" spans="1:4" x14ac:dyDescent="0.25">
      <c r="A18356" s="515">
        <v>44450</v>
      </c>
      <c r="B18356" s="20" t="s">
        <v>51</v>
      </c>
      <c r="C18356" s="20" t="s">
        <v>51</v>
      </c>
      <c r="D18356" s="1">
        <v>11</v>
      </c>
    </row>
    <row r="18357" spans="1:4" x14ac:dyDescent="0.25">
      <c r="A18357" s="515">
        <v>44450</v>
      </c>
      <c r="B18357" s="20" t="s">
        <v>10</v>
      </c>
      <c r="C18357" s="20" t="s">
        <v>10</v>
      </c>
      <c r="D18357" s="1">
        <v>1</v>
      </c>
    </row>
    <row r="18358" spans="1:4" x14ac:dyDescent="0.25">
      <c r="A18358" s="515">
        <v>44451</v>
      </c>
      <c r="B18358" s="20" t="s">
        <v>14</v>
      </c>
      <c r="C18358" s="20" t="s">
        <v>14</v>
      </c>
      <c r="D18358" s="1">
        <v>0</v>
      </c>
    </row>
    <row r="18359" spans="1:4" x14ac:dyDescent="0.25">
      <c r="A18359" s="515">
        <v>44451</v>
      </c>
      <c r="B18359" s="20" t="s">
        <v>20</v>
      </c>
      <c r="C18359" s="20" t="s">
        <v>20</v>
      </c>
      <c r="D18359" s="1">
        <v>0</v>
      </c>
    </row>
    <row r="18360" spans="1:4" x14ac:dyDescent="0.25">
      <c r="A18360" s="515">
        <v>44451</v>
      </c>
      <c r="B18360" s="20" t="s">
        <v>13</v>
      </c>
      <c r="C18360" s="20" t="s">
        <v>13</v>
      </c>
      <c r="D18360" s="1">
        <v>0</v>
      </c>
    </row>
    <row r="18361" spans="1:4" x14ac:dyDescent="0.25">
      <c r="A18361" s="515">
        <v>44451</v>
      </c>
      <c r="B18361" s="20" t="s">
        <v>24</v>
      </c>
      <c r="C18361" s="20" t="s">
        <v>24</v>
      </c>
      <c r="D18361" s="1">
        <v>0</v>
      </c>
    </row>
    <row r="18362" spans="1:4" x14ac:dyDescent="0.25">
      <c r="A18362" s="515">
        <v>44451</v>
      </c>
      <c r="B18362" s="20" t="s">
        <v>47</v>
      </c>
      <c r="C18362" s="20" t="s">
        <v>47</v>
      </c>
      <c r="D18362" s="1">
        <v>0</v>
      </c>
    </row>
    <row r="18363" spans="1:4" x14ac:dyDescent="0.25">
      <c r="A18363" s="515">
        <v>44451</v>
      </c>
      <c r="B18363" s="20" t="s">
        <v>48</v>
      </c>
      <c r="C18363" s="20" t="s">
        <v>1380</v>
      </c>
      <c r="D18363" s="1">
        <v>0</v>
      </c>
    </row>
    <row r="18364" spans="1:4" x14ac:dyDescent="0.25">
      <c r="A18364" s="515">
        <v>44451</v>
      </c>
      <c r="B18364" s="20" t="s">
        <v>7</v>
      </c>
      <c r="C18364" s="20" t="s">
        <v>7</v>
      </c>
      <c r="D18364" s="1">
        <v>0</v>
      </c>
    </row>
    <row r="18365" spans="1:4" x14ac:dyDescent="0.25">
      <c r="A18365" s="515">
        <v>44451</v>
      </c>
      <c r="B18365" s="20" t="s">
        <v>9</v>
      </c>
      <c r="C18365" s="20" t="s">
        <v>9</v>
      </c>
      <c r="D18365" s="1">
        <v>0</v>
      </c>
    </row>
    <row r="18366" spans="1:4" x14ac:dyDescent="0.25">
      <c r="A18366" s="515">
        <v>44451</v>
      </c>
      <c r="B18366" s="20" t="s">
        <v>15</v>
      </c>
      <c r="C18366" s="20" t="s">
        <v>1139</v>
      </c>
      <c r="D18366" s="1">
        <v>0</v>
      </c>
    </row>
    <row r="18367" spans="1:4" x14ac:dyDescent="0.25">
      <c r="A18367" s="515">
        <v>44451</v>
      </c>
      <c r="B18367" s="20" t="s">
        <v>11</v>
      </c>
      <c r="C18367" s="20" t="s">
        <v>11</v>
      </c>
      <c r="D18367" s="1">
        <v>0</v>
      </c>
    </row>
    <row r="18368" spans="1:4" x14ac:dyDescent="0.25">
      <c r="A18368" s="515">
        <v>44451</v>
      </c>
      <c r="B18368" s="20" t="s">
        <v>12</v>
      </c>
      <c r="C18368" s="20" t="s">
        <v>12</v>
      </c>
      <c r="D18368" s="1">
        <v>0</v>
      </c>
    </row>
    <row r="18369" spans="1:4" x14ac:dyDescent="0.25">
      <c r="A18369" s="515">
        <v>44451</v>
      </c>
      <c r="B18369" s="20" t="s">
        <v>8</v>
      </c>
      <c r="C18369" s="20" t="s">
        <v>8</v>
      </c>
      <c r="D18369" s="1">
        <v>0</v>
      </c>
    </row>
    <row r="18370" spans="1:4" x14ac:dyDescent="0.25">
      <c r="A18370" s="515">
        <v>44451</v>
      </c>
      <c r="B18370" s="20" t="s">
        <v>49</v>
      </c>
      <c r="C18370" s="20" t="s">
        <v>49</v>
      </c>
      <c r="D18370" s="1">
        <v>0</v>
      </c>
    </row>
    <row r="18371" spans="1:4" x14ac:dyDescent="0.25">
      <c r="A18371" s="515">
        <v>44451</v>
      </c>
      <c r="B18371" s="20" t="s">
        <v>50</v>
      </c>
      <c r="C18371" s="20" t="s">
        <v>365</v>
      </c>
      <c r="D18371" s="1">
        <v>0</v>
      </c>
    </row>
    <row r="18372" spans="1:4" x14ac:dyDescent="0.25">
      <c r="A18372" s="515">
        <v>44451</v>
      </c>
      <c r="B18372" s="20" t="s">
        <v>27</v>
      </c>
      <c r="C18372" s="20" t="s">
        <v>43</v>
      </c>
      <c r="D18372" s="1">
        <v>0</v>
      </c>
    </row>
    <row r="18373" spans="1:4" x14ac:dyDescent="0.25">
      <c r="A18373" s="515">
        <v>44451</v>
      </c>
      <c r="B18373" s="20" t="s">
        <v>51</v>
      </c>
      <c r="C18373" s="20" t="s">
        <v>51</v>
      </c>
      <c r="D18373" s="49">
        <v>0</v>
      </c>
    </row>
    <row r="18374" spans="1:4" x14ac:dyDescent="0.25">
      <c r="A18374" s="515">
        <v>44451</v>
      </c>
      <c r="B18374" s="20" t="s">
        <v>10</v>
      </c>
      <c r="C18374" s="20" t="s">
        <v>10</v>
      </c>
      <c r="D18374" s="1">
        <v>0</v>
      </c>
    </row>
    <row r="18375" spans="1:4" x14ac:dyDescent="0.25">
      <c r="A18375" s="515">
        <v>44452</v>
      </c>
      <c r="B18375" s="20" t="s">
        <v>14</v>
      </c>
      <c r="C18375" s="20" t="s">
        <v>14</v>
      </c>
      <c r="D18375" s="1">
        <v>0</v>
      </c>
    </row>
    <row r="18376" spans="1:4" x14ac:dyDescent="0.25">
      <c r="A18376" s="515">
        <v>44452</v>
      </c>
      <c r="B18376" s="20" t="s">
        <v>20</v>
      </c>
      <c r="C18376" s="20" t="s">
        <v>20</v>
      </c>
      <c r="D18376" s="1">
        <v>3</v>
      </c>
    </row>
    <row r="18377" spans="1:4" x14ac:dyDescent="0.25">
      <c r="A18377" s="515">
        <v>44452</v>
      </c>
      <c r="B18377" s="20" t="s">
        <v>13</v>
      </c>
      <c r="C18377" s="20" t="s">
        <v>13</v>
      </c>
      <c r="D18377" s="1">
        <v>1</v>
      </c>
    </row>
    <row r="18378" spans="1:4" x14ac:dyDescent="0.25">
      <c r="A18378" s="515">
        <v>44452</v>
      </c>
      <c r="B18378" s="20" t="s">
        <v>13</v>
      </c>
      <c r="C18378" s="20" t="s">
        <v>633</v>
      </c>
      <c r="D18378" s="1">
        <v>1</v>
      </c>
    </row>
    <row r="18379" spans="1:4" x14ac:dyDescent="0.25">
      <c r="A18379" s="515">
        <v>44452</v>
      </c>
      <c r="B18379" s="20" t="s">
        <v>13</v>
      </c>
      <c r="C18379" s="20" t="s">
        <v>1167</v>
      </c>
      <c r="D18379" s="1">
        <v>1</v>
      </c>
    </row>
    <row r="18380" spans="1:4" x14ac:dyDescent="0.25">
      <c r="A18380" s="515">
        <v>44452</v>
      </c>
      <c r="B18380" s="20" t="s">
        <v>24</v>
      </c>
      <c r="C18380" s="20" t="s">
        <v>23</v>
      </c>
      <c r="D18380" s="1">
        <v>1</v>
      </c>
    </row>
    <row r="18381" spans="1:4" x14ac:dyDescent="0.25">
      <c r="A18381" s="515">
        <v>44452</v>
      </c>
      <c r="B18381" s="20" t="s">
        <v>47</v>
      </c>
      <c r="C18381" s="20" t="s">
        <v>47</v>
      </c>
      <c r="D18381" s="1">
        <v>0</v>
      </c>
    </row>
    <row r="18382" spans="1:4" x14ac:dyDescent="0.25">
      <c r="A18382" s="515">
        <v>44452</v>
      </c>
      <c r="B18382" s="20" t="s">
        <v>48</v>
      </c>
      <c r="C18382" s="20" t="s">
        <v>1380</v>
      </c>
      <c r="D18382" s="1">
        <v>0</v>
      </c>
    </row>
    <row r="18383" spans="1:4" x14ac:dyDescent="0.25">
      <c r="A18383" s="515">
        <v>44452</v>
      </c>
      <c r="B18383" s="20" t="s">
        <v>7</v>
      </c>
      <c r="C18383" s="20" t="s">
        <v>1191</v>
      </c>
      <c r="D18383" s="1">
        <v>1</v>
      </c>
    </row>
    <row r="18384" spans="1:4" x14ac:dyDescent="0.25">
      <c r="A18384" s="515">
        <v>44452</v>
      </c>
      <c r="B18384" s="20" t="s">
        <v>7</v>
      </c>
      <c r="C18384" s="20" t="s">
        <v>7</v>
      </c>
      <c r="D18384" s="1">
        <v>5</v>
      </c>
    </row>
    <row r="18385" spans="1:4" x14ac:dyDescent="0.25">
      <c r="A18385" s="515">
        <v>44452</v>
      </c>
      <c r="B18385" s="20" t="s">
        <v>9</v>
      </c>
      <c r="C18385" s="20" t="s">
        <v>9</v>
      </c>
      <c r="D18385" s="1">
        <v>0</v>
      </c>
    </row>
    <row r="18386" spans="1:4" x14ac:dyDescent="0.25">
      <c r="A18386" s="515">
        <v>44452</v>
      </c>
      <c r="B18386" s="20" t="s">
        <v>15</v>
      </c>
      <c r="C18386" s="20" t="s">
        <v>1139</v>
      </c>
      <c r="D18386" s="1">
        <v>0</v>
      </c>
    </row>
    <row r="18387" spans="1:4" x14ac:dyDescent="0.25">
      <c r="A18387" s="515">
        <v>44452</v>
      </c>
      <c r="B18387" s="20" t="s">
        <v>11</v>
      </c>
      <c r="C18387" s="20" t="s">
        <v>752</v>
      </c>
      <c r="D18387" s="1">
        <v>1</v>
      </c>
    </row>
    <row r="18388" spans="1:4" x14ac:dyDescent="0.25">
      <c r="A18388" s="515">
        <v>44452</v>
      </c>
      <c r="B18388" s="20" t="s">
        <v>12</v>
      </c>
      <c r="C18388" s="20" t="s">
        <v>12</v>
      </c>
      <c r="D18388" s="1">
        <v>0</v>
      </c>
    </row>
    <row r="18389" spans="1:4" x14ac:dyDescent="0.25">
      <c r="A18389" s="515">
        <v>44452</v>
      </c>
      <c r="B18389" s="20" t="s">
        <v>8</v>
      </c>
      <c r="C18389" s="20" t="s">
        <v>72</v>
      </c>
      <c r="D18389" s="1">
        <v>1</v>
      </c>
    </row>
    <row r="18390" spans="1:4" x14ac:dyDescent="0.25">
      <c r="A18390" s="515">
        <v>44452</v>
      </c>
      <c r="B18390" s="20" t="s">
        <v>8</v>
      </c>
      <c r="C18390" s="20" t="s">
        <v>1232</v>
      </c>
      <c r="D18390" s="1">
        <v>2</v>
      </c>
    </row>
    <row r="18391" spans="1:4" x14ac:dyDescent="0.25">
      <c r="A18391" s="515">
        <v>44452</v>
      </c>
      <c r="B18391" s="20" t="s">
        <v>8</v>
      </c>
      <c r="C18391" s="20" t="s">
        <v>203</v>
      </c>
      <c r="D18391" s="1">
        <v>1</v>
      </c>
    </row>
    <row r="18392" spans="1:4" x14ac:dyDescent="0.25">
      <c r="A18392" s="515">
        <v>44452</v>
      </c>
      <c r="B18392" s="20" t="s">
        <v>8</v>
      </c>
      <c r="C18392" s="20" t="s">
        <v>8</v>
      </c>
      <c r="D18392" s="1">
        <v>14</v>
      </c>
    </row>
    <row r="18393" spans="1:4" x14ac:dyDescent="0.25">
      <c r="A18393" s="515">
        <v>44452</v>
      </c>
      <c r="B18393" s="20" t="s">
        <v>49</v>
      </c>
      <c r="C18393" s="20" t="s">
        <v>49</v>
      </c>
      <c r="D18393" s="1">
        <v>0</v>
      </c>
    </row>
    <row r="18394" spans="1:4" x14ac:dyDescent="0.25">
      <c r="A18394" s="515">
        <v>44452</v>
      </c>
      <c r="B18394" s="20" t="s">
        <v>50</v>
      </c>
      <c r="C18394" s="20" t="s">
        <v>1140</v>
      </c>
      <c r="D18394" s="1">
        <v>2</v>
      </c>
    </row>
    <row r="18395" spans="1:4" x14ac:dyDescent="0.25">
      <c r="A18395" s="515">
        <v>44452</v>
      </c>
      <c r="B18395" s="20" t="s">
        <v>50</v>
      </c>
      <c r="C18395" s="20" t="s">
        <v>365</v>
      </c>
      <c r="D18395" s="1">
        <v>2</v>
      </c>
    </row>
    <row r="18396" spans="1:4" x14ac:dyDescent="0.25">
      <c r="A18396" s="515">
        <v>44452</v>
      </c>
      <c r="B18396" s="20" t="s">
        <v>27</v>
      </c>
      <c r="C18396" s="20" t="s">
        <v>43</v>
      </c>
      <c r="D18396" s="1">
        <v>6</v>
      </c>
    </row>
    <row r="18397" spans="1:4" x14ac:dyDescent="0.25">
      <c r="A18397" s="515">
        <v>44452</v>
      </c>
      <c r="B18397" s="20" t="s">
        <v>51</v>
      </c>
      <c r="C18397" s="20" t="s">
        <v>51</v>
      </c>
      <c r="D18397" s="1">
        <v>4</v>
      </c>
    </row>
    <row r="18398" spans="1:4" x14ac:dyDescent="0.25">
      <c r="A18398" s="515">
        <v>44452</v>
      </c>
      <c r="B18398" s="20" t="s">
        <v>10</v>
      </c>
      <c r="C18398" s="20" t="s">
        <v>10</v>
      </c>
      <c r="D18398" s="1">
        <v>1</v>
      </c>
    </row>
    <row r="18399" spans="1:4" x14ac:dyDescent="0.25">
      <c r="A18399" s="515">
        <v>44453</v>
      </c>
      <c r="B18399" s="20" t="s">
        <v>14</v>
      </c>
      <c r="C18399" s="20" t="s">
        <v>14</v>
      </c>
      <c r="D18399" s="1">
        <v>8</v>
      </c>
    </row>
    <row r="18400" spans="1:4" x14ac:dyDescent="0.25">
      <c r="A18400" s="515">
        <v>44453</v>
      </c>
      <c r="B18400" s="20" t="s">
        <v>14</v>
      </c>
      <c r="C18400" s="20" t="s">
        <v>16</v>
      </c>
      <c r="D18400" s="1">
        <v>5</v>
      </c>
    </row>
    <row r="18401" spans="1:4" x14ac:dyDescent="0.25">
      <c r="A18401" s="515">
        <v>44453</v>
      </c>
      <c r="B18401" s="20" t="s">
        <v>14</v>
      </c>
      <c r="C18401" s="20" t="s">
        <v>794</v>
      </c>
      <c r="D18401" s="1">
        <v>1</v>
      </c>
    </row>
    <row r="18402" spans="1:4" x14ac:dyDescent="0.25">
      <c r="A18402" s="515">
        <v>44453</v>
      </c>
      <c r="B18402" s="20" t="s">
        <v>20</v>
      </c>
      <c r="C18402" s="20" t="s">
        <v>20</v>
      </c>
      <c r="D18402" s="1">
        <v>6</v>
      </c>
    </row>
    <row r="18403" spans="1:4" x14ac:dyDescent="0.25">
      <c r="A18403" s="515">
        <v>44453</v>
      </c>
      <c r="B18403" s="20" t="s">
        <v>13</v>
      </c>
      <c r="C18403" s="20" t="s">
        <v>93</v>
      </c>
      <c r="D18403" s="1">
        <v>2</v>
      </c>
    </row>
    <row r="18404" spans="1:4" x14ac:dyDescent="0.25">
      <c r="A18404" s="515">
        <v>44453</v>
      </c>
      <c r="B18404" s="20" t="s">
        <v>13</v>
      </c>
      <c r="C18404" s="20" t="s">
        <v>1160</v>
      </c>
      <c r="D18404" s="1">
        <v>1</v>
      </c>
    </row>
    <row r="18405" spans="1:4" x14ac:dyDescent="0.25">
      <c r="A18405" s="515">
        <v>44453</v>
      </c>
      <c r="B18405" s="20" t="s">
        <v>13</v>
      </c>
      <c r="C18405" s="20" t="s">
        <v>13</v>
      </c>
      <c r="D18405" s="1">
        <v>5</v>
      </c>
    </row>
    <row r="18406" spans="1:4" x14ac:dyDescent="0.25">
      <c r="A18406" s="515">
        <v>44453</v>
      </c>
      <c r="B18406" s="20" t="s">
        <v>24</v>
      </c>
      <c r="C18406" s="20" t="s">
        <v>23</v>
      </c>
      <c r="D18406" s="1">
        <v>6</v>
      </c>
    </row>
    <row r="18407" spans="1:4" x14ac:dyDescent="0.25">
      <c r="A18407" s="515">
        <v>44453</v>
      </c>
      <c r="B18407" s="20" t="s">
        <v>24</v>
      </c>
      <c r="C18407" s="20" t="s">
        <v>24</v>
      </c>
      <c r="D18407" s="1">
        <v>1</v>
      </c>
    </row>
    <row r="18408" spans="1:4" x14ac:dyDescent="0.25">
      <c r="A18408" s="515">
        <v>44453</v>
      </c>
      <c r="B18408" s="20" t="s">
        <v>47</v>
      </c>
      <c r="C18408" s="20" t="s">
        <v>47</v>
      </c>
      <c r="D18408" s="1">
        <v>0</v>
      </c>
    </row>
    <row r="18409" spans="1:4" x14ac:dyDescent="0.25">
      <c r="A18409" s="515">
        <v>44453</v>
      </c>
      <c r="B18409" s="20" t="s">
        <v>48</v>
      </c>
      <c r="C18409" s="20" t="s">
        <v>1380</v>
      </c>
      <c r="D18409" s="1">
        <v>0</v>
      </c>
    </row>
    <row r="18410" spans="1:4" x14ac:dyDescent="0.25">
      <c r="A18410" s="515">
        <v>44453</v>
      </c>
      <c r="B18410" s="20" t="s">
        <v>7</v>
      </c>
      <c r="C18410" s="20" t="s">
        <v>1189</v>
      </c>
      <c r="D18410" s="1">
        <v>1</v>
      </c>
    </row>
    <row r="18411" spans="1:4" x14ac:dyDescent="0.25">
      <c r="A18411" s="515">
        <v>44453</v>
      </c>
      <c r="B18411" s="20" t="s">
        <v>7</v>
      </c>
      <c r="C18411" s="20" t="s">
        <v>1191</v>
      </c>
      <c r="D18411" s="1">
        <v>5</v>
      </c>
    </row>
    <row r="18412" spans="1:4" x14ac:dyDescent="0.25">
      <c r="A18412" s="515">
        <v>44453</v>
      </c>
      <c r="B18412" s="20" t="s">
        <v>7</v>
      </c>
      <c r="C18412" s="20" t="s">
        <v>7</v>
      </c>
      <c r="D18412" s="1">
        <v>2</v>
      </c>
    </row>
    <row r="18413" spans="1:4" x14ac:dyDescent="0.25">
      <c r="A18413" s="515">
        <v>44453</v>
      </c>
      <c r="B18413" s="20" t="s">
        <v>9</v>
      </c>
      <c r="C18413" s="20" t="s">
        <v>362</v>
      </c>
      <c r="D18413" s="1">
        <v>1</v>
      </c>
    </row>
    <row r="18414" spans="1:4" x14ac:dyDescent="0.25">
      <c r="A18414" s="515">
        <v>44453</v>
      </c>
      <c r="B18414" s="20" t="s">
        <v>9</v>
      </c>
      <c r="C18414" s="20" t="s">
        <v>9</v>
      </c>
      <c r="D18414" s="1">
        <v>8</v>
      </c>
    </row>
    <row r="18415" spans="1:4" x14ac:dyDescent="0.25">
      <c r="A18415" s="515">
        <v>44453</v>
      </c>
      <c r="B18415" s="20" t="s">
        <v>9</v>
      </c>
      <c r="C18415" s="20" t="s">
        <v>17</v>
      </c>
      <c r="D18415" s="1">
        <v>1</v>
      </c>
    </row>
    <row r="18416" spans="1:4" x14ac:dyDescent="0.25">
      <c r="A18416" s="515">
        <v>44453</v>
      </c>
      <c r="B18416" s="20" t="s">
        <v>9</v>
      </c>
      <c r="C18416" s="20" t="s">
        <v>143</v>
      </c>
      <c r="D18416" s="1">
        <v>2</v>
      </c>
    </row>
    <row r="18417" spans="1:4" x14ac:dyDescent="0.25">
      <c r="A18417" s="515">
        <v>44453</v>
      </c>
      <c r="B18417" s="20" t="s">
        <v>15</v>
      </c>
      <c r="C18417" s="20" t="s">
        <v>1139</v>
      </c>
      <c r="D18417" s="1">
        <v>0</v>
      </c>
    </row>
    <row r="18418" spans="1:4" x14ac:dyDescent="0.25">
      <c r="A18418" s="515">
        <v>44453</v>
      </c>
      <c r="B18418" s="20" t="s">
        <v>11</v>
      </c>
      <c r="C18418" s="20" t="s">
        <v>64</v>
      </c>
      <c r="D18418" s="1">
        <v>1</v>
      </c>
    </row>
    <row r="18419" spans="1:4" x14ac:dyDescent="0.25">
      <c r="A18419" s="515">
        <v>44453</v>
      </c>
      <c r="B18419" s="20" t="s">
        <v>11</v>
      </c>
      <c r="C18419" s="20" t="s">
        <v>11</v>
      </c>
      <c r="D18419" s="1">
        <v>1</v>
      </c>
    </row>
    <row r="18420" spans="1:4" x14ac:dyDescent="0.25">
      <c r="A18420" s="515">
        <v>44453</v>
      </c>
      <c r="B18420" s="20" t="s">
        <v>12</v>
      </c>
      <c r="C18420" s="20" t="s">
        <v>12</v>
      </c>
      <c r="D18420" s="1">
        <v>3</v>
      </c>
    </row>
    <row r="18421" spans="1:4" x14ac:dyDescent="0.25">
      <c r="A18421" s="515">
        <v>44453</v>
      </c>
      <c r="B18421" s="20" t="s">
        <v>8</v>
      </c>
      <c r="C18421" s="20" t="s">
        <v>1232</v>
      </c>
      <c r="D18421" s="1">
        <v>1</v>
      </c>
    </row>
    <row r="18422" spans="1:4" x14ac:dyDescent="0.25">
      <c r="A18422" s="515">
        <v>44453</v>
      </c>
      <c r="B18422" s="20" t="s">
        <v>8</v>
      </c>
      <c r="C18422" s="20" t="s">
        <v>140</v>
      </c>
      <c r="D18422" s="1">
        <v>3</v>
      </c>
    </row>
    <row r="18423" spans="1:4" x14ac:dyDescent="0.25">
      <c r="A18423" s="515">
        <v>44453</v>
      </c>
      <c r="B18423" s="20" t="s">
        <v>8</v>
      </c>
      <c r="C18423" s="20" t="s">
        <v>8</v>
      </c>
      <c r="D18423" s="1">
        <v>16</v>
      </c>
    </row>
    <row r="18424" spans="1:4" x14ac:dyDescent="0.25">
      <c r="A18424" s="515">
        <v>44453</v>
      </c>
      <c r="B18424" s="20" t="s">
        <v>8</v>
      </c>
      <c r="C18424" s="20" t="s">
        <v>31</v>
      </c>
      <c r="D18424" s="1">
        <v>4</v>
      </c>
    </row>
    <row r="18425" spans="1:4" x14ac:dyDescent="0.25">
      <c r="A18425" s="515">
        <v>44453</v>
      </c>
      <c r="B18425" s="20" t="s">
        <v>49</v>
      </c>
      <c r="C18425" s="20" t="s">
        <v>49</v>
      </c>
      <c r="D18425" s="1">
        <v>0</v>
      </c>
    </row>
    <row r="18426" spans="1:4" x14ac:dyDescent="0.25">
      <c r="A18426" s="515">
        <v>44453</v>
      </c>
      <c r="B18426" s="20" t="s">
        <v>50</v>
      </c>
      <c r="C18426" s="20" t="s">
        <v>1247</v>
      </c>
      <c r="D18426" s="1">
        <v>1</v>
      </c>
    </row>
    <row r="18427" spans="1:4" x14ac:dyDescent="0.25">
      <c r="A18427" s="515">
        <v>44453</v>
      </c>
      <c r="B18427" s="20" t="s">
        <v>50</v>
      </c>
      <c r="C18427" s="20" t="s">
        <v>1250</v>
      </c>
      <c r="D18427" s="1">
        <v>1</v>
      </c>
    </row>
    <row r="18428" spans="1:4" x14ac:dyDescent="0.25">
      <c r="A18428" s="515">
        <v>44453</v>
      </c>
      <c r="B18428" s="20" t="s">
        <v>50</v>
      </c>
      <c r="C18428" s="20" t="s">
        <v>365</v>
      </c>
      <c r="D18428" s="1">
        <v>1</v>
      </c>
    </row>
    <row r="18429" spans="1:4" x14ac:dyDescent="0.25">
      <c r="A18429" s="515">
        <v>44453</v>
      </c>
      <c r="B18429" s="20" t="s">
        <v>27</v>
      </c>
      <c r="C18429" s="20" t="s">
        <v>139</v>
      </c>
      <c r="D18429" s="1">
        <v>1</v>
      </c>
    </row>
    <row r="18430" spans="1:4" x14ac:dyDescent="0.25">
      <c r="A18430" s="515">
        <v>44453</v>
      </c>
      <c r="B18430" s="20" t="s">
        <v>27</v>
      </c>
      <c r="C18430" s="20" t="s">
        <v>43</v>
      </c>
      <c r="D18430" s="1">
        <v>5</v>
      </c>
    </row>
    <row r="18431" spans="1:4" x14ac:dyDescent="0.25">
      <c r="A18431" s="515">
        <v>44453</v>
      </c>
      <c r="B18431" s="20" t="s">
        <v>51</v>
      </c>
      <c r="C18431" s="20" t="s">
        <v>51</v>
      </c>
      <c r="D18431" s="1">
        <v>4</v>
      </c>
    </row>
    <row r="18432" spans="1:4" x14ac:dyDescent="0.25">
      <c r="A18432" s="515">
        <v>44453</v>
      </c>
      <c r="B18432" s="20" t="s">
        <v>10</v>
      </c>
      <c r="C18432" s="20" t="s">
        <v>10</v>
      </c>
      <c r="D18432" s="1">
        <v>4</v>
      </c>
    </row>
    <row r="18433" spans="1:4" x14ac:dyDescent="0.25">
      <c r="A18433" s="515">
        <v>44454</v>
      </c>
      <c r="B18433" s="20" t="s">
        <v>14</v>
      </c>
      <c r="C18433" s="20" t="s">
        <v>14</v>
      </c>
      <c r="D18433" s="1">
        <v>9</v>
      </c>
    </row>
    <row r="18434" spans="1:4" x14ac:dyDescent="0.25">
      <c r="A18434" s="515">
        <v>44454</v>
      </c>
      <c r="B18434" s="20" t="s">
        <v>14</v>
      </c>
      <c r="C18434" s="20" t="s">
        <v>16</v>
      </c>
      <c r="D18434" s="1">
        <v>3</v>
      </c>
    </row>
    <row r="18435" spans="1:4" x14ac:dyDescent="0.25">
      <c r="A18435" s="515">
        <v>44454</v>
      </c>
      <c r="B18435" s="20" t="s">
        <v>20</v>
      </c>
      <c r="C18435" s="20" t="s">
        <v>20</v>
      </c>
      <c r="D18435" s="1">
        <v>8</v>
      </c>
    </row>
    <row r="18436" spans="1:4" x14ac:dyDescent="0.25">
      <c r="A18436" s="515">
        <v>44454</v>
      </c>
      <c r="B18436" s="20" t="s">
        <v>13</v>
      </c>
      <c r="C18436" s="20" t="s">
        <v>13</v>
      </c>
      <c r="D18436" s="1">
        <v>6</v>
      </c>
    </row>
    <row r="18437" spans="1:4" x14ac:dyDescent="0.25">
      <c r="A18437" s="515">
        <v>44454</v>
      </c>
      <c r="B18437" s="20" t="s">
        <v>13</v>
      </c>
      <c r="C18437" s="20" t="s">
        <v>1165</v>
      </c>
      <c r="D18437" s="1">
        <v>1</v>
      </c>
    </row>
    <row r="18438" spans="1:4" x14ac:dyDescent="0.25">
      <c r="A18438" s="515">
        <v>44454</v>
      </c>
      <c r="B18438" s="20" t="s">
        <v>13</v>
      </c>
      <c r="C18438" s="20" t="s">
        <v>1167</v>
      </c>
      <c r="D18438" s="1">
        <v>4</v>
      </c>
    </row>
    <row r="18439" spans="1:4" x14ac:dyDescent="0.25">
      <c r="A18439" s="515">
        <v>44454</v>
      </c>
      <c r="B18439" s="20" t="s">
        <v>24</v>
      </c>
      <c r="C18439" s="20" t="s">
        <v>23</v>
      </c>
      <c r="D18439" s="1">
        <v>3</v>
      </c>
    </row>
    <row r="18440" spans="1:4" x14ac:dyDescent="0.25">
      <c r="A18440" s="515">
        <v>44454</v>
      </c>
      <c r="B18440" s="20" t="s">
        <v>47</v>
      </c>
      <c r="C18440" s="20" t="s">
        <v>47</v>
      </c>
      <c r="D18440" s="1">
        <v>0</v>
      </c>
    </row>
    <row r="18441" spans="1:4" x14ac:dyDescent="0.25">
      <c r="A18441" s="515">
        <v>44454</v>
      </c>
      <c r="B18441" s="20" t="s">
        <v>48</v>
      </c>
      <c r="C18441" s="20" t="s">
        <v>1380</v>
      </c>
      <c r="D18441" s="1">
        <v>1</v>
      </c>
    </row>
    <row r="18442" spans="1:4" x14ac:dyDescent="0.25">
      <c r="A18442" s="515">
        <v>44454</v>
      </c>
      <c r="B18442" s="20" t="s">
        <v>7</v>
      </c>
      <c r="C18442" s="20" t="s">
        <v>1191</v>
      </c>
      <c r="D18442" s="1">
        <v>4</v>
      </c>
    </row>
    <row r="18443" spans="1:4" x14ac:dyDescent="0.25">
      <c r="A18443" s="515">
        <v>44454</v>
      </c>
      <c r="B18443" s="20" t="s">
        <v>7</v>
      </c>
      <c r="C18443" s="20" t="s">
        <v>7</v>
      </c>
      <c r="D18443" s="1">
        <v>4</v>
      </c>
    </row>
    <row r="18444" spans="1:4" x14ac:dyDescent="0.25">
      <c r="A18444" s="515">
        <v>44454</v>
      </c>
      <c r="B18444" s="20" t="s">
        <v>9</v>
      </c>
      <c r="C18444" s="20" t="s">
        <v>9</v>
      </c>
      <c r="D18444" s="1">
        <v>31</v>
      </c>
    </row>
    <row r="18445" spans="1:4" x14ac:dyDescent="0.25">
      <c r="A18445" s="515">
        <v>44454</v>
      </c>
      <c r="B18445" s="20" t="s">
        <v>9</v>
      </c>
      <c r="C18445" s="20" t="s">
        <v>17</v>
      </c>
      <c r="D18445" s="1">
        <v>1</v>
      </c>
    </row>
    <row r="18446" spans="1:4" x14ac:dyDescent="0.25">
      <c r="A18446" s="515">
        <v>44454</v>
      </c>
      <c r="B18446" s="20" t="s">
        <v>9</v>
      </c>
      <c r="C18446" s="20" t="s">
        <v>143</v>
      </c>
      <c r="D18446" s="1">
        <v>2</v>
      </c>
    </row>
    <row r="18447" spans="1:4" x14ac:dyDescent="0.25">
      <c r="A18447" s="515">
        <v>44454</v>
      </c>
      <c r="B18447" s="20" t="s">
        <v>15</v>
      </c>
      <c r="C18447" s="20" t="s">
        <v>1139</v>
      </c>
      <c r="D18447" s="1">
        <v>0</v>
      </c>
    </row>
    <row r="18448" spans="1:4" x14ac:dyDescent="0.25">
      <c r="A18448" s="515">
        <v>44454</v>
      </c>
      <c r="B18448" s="20" t="s">
        <v>11</v>
      </c>
      <c r="C18448" s="20" t="s">
        <v>11</v>
      </c>
      <c r="D18448" s="1">
        <v>0</v>
      </c>
    </row>
    <row r="18449" spans="1:4" x14ac:dyDescent="0.25">
      <c r="A18449" s="515">
        <v>44454</v>
      </c>
      <c r="B18449" s="20" t="s">
        <v>12</v>
      </c>
      <c r="C18449" s="20" t="s">
        <v>1490</v>
      </c>
      <c r="D18449" s="1">
        <v>1</v>
      </c>
    </row>
    <row r="18450" spans="1:4" x14ac:dyDescent="0.25">
      <c r="A18450" s="515">
        <v>44454</v>
      </c>
      <c r="B18450" s="20" t="s">
        <v>12</v>
      </c>
      <c r="C18450" s="20" t="s">
        <v>12</v>
      </c>
      <c r="D18450" s="1">
        <v>16</v>
      </c>
    </row>
    <row r="18451" spans="1:4" x14ac:dyDescent="0.25">
      <c r="A18451" s="515">
        <v>44454</v>
      </c>
      <c r="B18451" s="20" t="s">
        <v>8</v>
      </c>
      <c r="C18451" s="20" t="s">
        <v>72</v>
      </c>
      <c r="D18451" s="1">
        <v>1</v>
      </c>
    </row>
    <row r="18452" spans="1:4" x14ac:dyDescent="0.25">
      <c r="A18452" s="515">
        <v>44454</v>
      </c>
      <c r="B18452" s="20" t="s">
        <v>8</v>
      </c>
      <c r="C18452" s="20" t="s">
        <v>1238</v>
      </c>
      <c r="D18452" s="1">
        <v>1</v>
      </c>
    </row>
    <row r="18453" spans="1:4" x14ac:dyDescent="0.25">
      <c r="A18453" s="515">
        <v>44454</v>
      </c>
      <c r="B18453" s="20" t="s">
        <v>8</v>
      </c>
      <c r="C18453" s="20" t="s">
        <v>140</v>
      </c>
      <c r="D18453" s="1">
        <v>1</v>
      </c>
    </row>
    <row r="18454" spans="1:4" x14ac:dyDescent="0.25">
      <c r="A18454" s="515">
        <v>44454</v>
      </c>
      <c r="B18454" s="20" t="s">
        <v>8</v>
      </c>
      <c r="C18454" s="20" t="s">
        <v>8</v>
      </c>
      <c r="D18454" s="1">
        <v>40</v>
      </c>
    </row>
    <row r="18455" spans="1:4" x14ac:dyDescent="0.25">
      <c r="A18455" s="515">
        <v>44454</v>
      </c>
      <c r="B18455" s="20" t="s">
        <v>8</v>
      </c>
      <c r="C18455" s="20" t="s">
        <v>31</v>
      </c>
      <c r="D18455" s="1">
        <v>3</v>
      </c>
    </row>
    <row r="18456" spans="1:4" x14ac:dyDescent="0.25">
      <c r="A18456" s="515">
        <v>44454</v>
      </c>
      <c r="B18456" s="20" t="s">
        <v>8</v>
      </c>
      <c r="C18456" s="20" t="s">
        <v>110</v>
      </c>
      <c r="D18456" s="1">
        <v>1</v>
      </c>
    </row>
    <row r="18457" spans="1:4" x14ac:dyDescent="0.25">
      <c r="A18457" s="515">
        <v>44454</v>
      </c>
      <c r="B18457" s="20" t="s">
        <v>8</v>
      </c>
      <c r="C18457" s="20" t="s">
        <v>1239</v>
      </c>
      <c r="D18457" s="1">
        <v>1</v>
      </c>
    </row>
    <row r="18458" spans="1:4" x14ac:dyDescent="0.25">
      <c r="A18458" s="515">
        <v>44454</v>
      </c>
      <c r="B18458" s="20" t="s">
        <v>49</v>
      </c>
      <c r="C18458" s="20" t="s">
        <v>49</v>
      </c>
      <c r="D18458" s="1">
        <v>0</v>
      </c>
    </row>
    <row r="18459" spans="1:4" x14ac:dyDescent="0.25">
      <c r="A18459" s="515">
        <v>44454</v>
      </c>
      <c r="B18459" s="20" t="s">
        <v>50</v>
      </c>
      <c r="C18459" s="20" t="s">
        <v>1140</v>
      </c>
      <c r="D18459" s="1">
        <v>1</v>
      </c>
    </row>
    <row r="18460" spans="1:4" x14ac:dyDescent="0.25">
      <c r="A18460" s="515">
        <v>44454</v>
      </c>
      <c r="B18460" s="20" t="s">
        <v>27</v>
      </c>
      <c r="C18460" s="20" t="s">
        <v>139</v>
      </c>
      <c r="D18460" s="1">
        <v>1</v>
      </c>
    </row>
    <row r="18461" spans="1:4" x14ac:dyDescent="0.25">
      <c r="A18461" s="515">
        <v>44454</v>
      </c>
      <c r="B18461" s="20" t="s">
        <v>27</v>
      </c>
      <c r="C18461" s="20" t="s">
        <v>43</v>
      </c>
      <c r="D18461" s="1">
        <v>14</v>
      </c>
    </row>
    <row r="18462" spans="1:4" x14ac:dyDescent="0.25">
      <c r="A18462" s="515">
        <v>44454</v>
      </c>
      <c r="B18462" s="20" t="s">
        <v>51</v>
      </c>
      <c r="C18462" s="20" t="s">
        <v>51</v>
      </c>
      <c r="D18462" s="1">
        <v>3</v>
      </c>
    </row>
    <row r="18463" spans="1:4" x14ac:dyDescent="0.25">
      <c r="A18463" s="515">
        <v>44454</v>
      </c>
      <c r="B18463" s="20" t="s">
        <v>10</v>
      </c>
      <c r="C18463" s="20" t="s">
        <v>10</v>
      </c>
      <c r="D18463" s="1">
        <v>1</v>
      </c>
    </row>
    <row r="18464" spans="1:4" x14ac:dyDescent="0.25">
      <c r="A18464" s="515">
        <v>44455</v>
      </c>
      <c r="B18464" s="20" t="s">
        <v>14</v>
      </c>
      <c r="C18464" s="20" t="s">
        <v>14</v>
      </c>
      <c r="D18464" s="1">
        <v>0</v>
      </c>
    </row>
    <row r="18465" spans="1:4" x14ac:dyDescent="0.25">
      <c r="A18465" s="515">
        <v>44455</v>
      </c>
      <c r="B18465" s="20" t="s">
        <v>20</v>
      </c>
      <c r="C18465" s="20" t="s">
        <v>20</v>
      </c>
      <c r="D18465" s="1">
        <v>16</v>
      </c>
    </row>
    <row r="18466" spans="1:4" x14ac:dyDescent="0.25">
      <c r="A18466" s="515">
        <v>44455</v>
      </c>
      <c r="B18466" s="20" t="s">
        <v>13</v>
      </c>
      <c r="C18466" s="20" t="s">
        <v>1162</v>
      </c>
      <c r="D18466" s="1">
        <v>1</v>
      </c>
    </row>
    <row r="18467" spans="1:4" x14ac:dyDescent="0.25">
      <c r="A18467" s="515">
        <v>44455</v>
      </c>
      <c r="B18467" s="20" t="s">
        <v>13</v>
      </c>
      <c r="C18467" s="20" t="s">
        <v>13</v>
      </c>
      <c r="D18467" s="1">
        <v>3</v>
      </c>
    </row>
    <row r="18468" spans="1:4" x14ac:dyDescent="0.25">
      <c r="A18468" s="515">
        <v>44455</v>
      </c>
      <c r="B18468" s="20" t="s">
        <v>24</v>
      </c>
      <c r="C18468" s="20" t="s">
        <v>23</v>
      </c>
      <c r="D18468" s="1">
        <v>7</v>
      </c>
    </row>
    <row r="18469" spans="1:4" x14ac:dyDescent="0.25">
      <c r="A18469" s="515">
        <v>44455</v>
      </c>
      <c r="B18469" s="20" t="s">
        <v>24</v>
      </c>
      <c r="C18469" s="20" t="s">
        <v>24</v>
      </c>
      <c r="D18469" s="1">
        <v>2</v>
      </c>
    </row>
    <row r="18470" spans="1:4" x14ac:dyDescent="0.25">
      <c r="A18470" s="515">
        <v>44455</v>
      </c>
      <c r="B18470" s="20" t="s">
        <v>47</v>
      </c>
      <c r="C18470" s="20" t="s">
        <v>906</v>
      </c>
      <c r="D18470" s="1">
        <v>1</v>
      </c>
    </row>
    <row r="18471" spans="1:4" x14ac:dyDescent="0.25">
      <c r="A18471" s="515">
        <v>44455</v>
      </c>
      <c r="B18471" s="20" t="s">
        <v>48</v>
      </c>
      <c r="C18471" s="20" t="s">
        <v>1380</v>
      </c>
      <c r="D18471" s="1">
        <v>1</v>
      </c>
    </row>
    <row r="18472" spans="1:4" x14ac:dyDescent="0.25">
      <c r="A18472" s="515">
        <v>44455</v>
      </c>
      <c r="B18472" s="20" t="s">
        <v>7</v>
      </c>
      <c r="C18472" s="20" t="s">
        <v>1191</v>
      </c>
      <c r="D18472" s="1">
        <v>1</v>
      </c>
    </row>
    <row r="18473" spans="1:4" x14ac:dyDescent="0.25">
      <c r="A18473" s="515">
        <v>44455</v>
      </c>
      <c r="B18473" s="20" t="s">
        <v>7</v>
      </c>
      <c r="C18473" s="20" t="s">
        <v>7</v>
      </c>
      <c r="D18473" s="1">
        <v>5</v>
      </c>
    </row>
    <row r="18474" spans="1:4" x14ac:dyDescent="0.25">
      <c r="A18474" s="515">
        <v>44455</v>
      </c>
      <c r="B18474" s="20" t="s">
        <v>9</v>
      </c>
      <c r="C18474" s="20" t="s">
        <v>9</v>
      </c>
      <c r="D18474" s="1">
        <v>6</v>
      </c>
    </row>
    <row r="18475" spans="1:4" x14ac:dyDescent="0.25">
      <c r="A18475" s="515">
        <v>44455</v>
      </c>
      <c r="B18475" s="20" t="s">
        <v>9</v>
      </c>
      <c r="C18475" s="20" t="s">
        <v>143</v>
      </c>
      <c r="D18475" s="1">
        <v>1</v>
      </c>
    </row>
    <row r="18476" spans="1:4" x14ac:dyDescent="0.25">
      <c r="A18476" s="515">
        <v>44455</v>
      </c>
      <c r="B18476" s="20" t="s">
        <v>15</v>
      </c>
      <c r="C18476" s="20" t="s">
        <v>1139</v>
      </c>
      <c r="D18476" s="1">
        <v>0</v>
      </c>
    </row>
    <row r="18477" spans="1:4" x14ac:dyDescent="0.25">
      <c r="A18477" s="515">
        <v>44455</v>
      </c>
      <c r="B18477" s="20" t="s">
        <v>11</v>
      </c>
      <c r="C18477" s="20" t="s">
        <v>11</v>
      </c>
      <c r="D18477" s="1">
        <v>2</v>
      </c>
    </row>
    <row r="18478" spans="1:4" x14ac:dyDescent="0.25">
      <c r="A18478" s="515">
        <v>44455</v>
      </c>
      <c r="B18478" s="20" t="s">
        <v>11</v>
      </c>
      <c r="C18478" s="20" t="s">
        <v>133</v>
      </c>
      <c r="D18478" s="1">
        <v>1</v>
      </c>
    </row>
    <row r="18479" spans="1:4" x14ac:dyDescent="0.25">
      <c r="A18479" s="515">
        <v>44455</v>
      </c>
      <c r="B18479" s="20" t="s">
        <v>12</v>
      </c>
      <c r="C18479" s="20" t="s">
        <v>12</v>
      </c>
      <c r="D18479" s="1">
        <v>20</v>
      </c>
    </row>
    <row r="18480" spans="1:4" x14ac:dyDescent="0.25">
      <c r="A18480" s="515">
        <v>44455</v>
      </c>
      <c r="B18480" s="20" t="s">
        <v>8</v>
      </c>
      <c r="C18480" s="20" t="s">
        <v>72</v>
      </c>
      <c r="D18480" s="1">
        <v>1</v>
      </c>
    </row>
    <row r="18481" spans="1:4" x14ac:dyDescent="0.25">
      <c r="A18481" s="515">
        <v>44455</v>
      </c>
      <c r="B18481" s="20" t="s">
        <v>8</v>
      </c>
      <c r="C18481" s="20" t="s">
        <v>1232</v>
      </c>
      <c r="D18481" s="1">
        <v>1</v>
      </c>
    </row>
    <row r="18482" spans="1:4" x14ac:dyDescent="0.25">
      <c r="A18482" s="515">
        <v>44455</v>
      </c>
      <c r="B18482" s="20" t="s">
        <v>8</v>
      </c>
      <c r="C18482" s="20" t="s">
        <v>140</v>
      </c>
      <c r="D18482" s="1">
        <v>1</v>
      </c>
    </row>
    <row r="18483" spans="1:4" x14ac:dyDescent="0.25">
      <c r="A18483" s="515">
        <v>44455</v>
      </c>
      <c r="B18483" s="20" t="s">
        <v>8</v>
      </c>
      <c r="C18483" s="20" t="s">
        <v>8</v>
      </c>
      <c r="D18483" s="1">
        <v>44</v>
      </c>
    </row>
    <row r="18484" spans="1:4" x14ac:dyDescent="0.25">
      <c r="A18484" s="515">
        <v>44455</v>
      </c>
      <c r="B18484" s="20" t="s">
        <v>49</v>
      </c>
      <c r="C18484" s="20" t="s">
        <v>49</v>
      </c>
      <c r="D18484" s="1">
        <v>1</v>
      </c>
    </row>
    <row r="18485" spans="1:4" x14ac:dyDescent="0.25">
      <c r="A18485" s="515">
        <v>44455</v>
      </c>
      <c r="B18485" s="20" t="s">
        <v>50</v>
      </c>
      <c r="C18485" s="20" t="s">
        <v>1247</v>
      </c>
      <c r="D18485" s="1">
        <v>1</v>
      </c>
    </row>
    <row r="18486" spans="1:4" x14ac:dyDescent="0.25">
      <c r="A18486" s="515">
        <v>44455</v>
      </c>
      <c r="B18486" s="20" t="s">
        <v>27</v>
      </c>
      <c r="C18486" s="20" t="s">
        <v>43</v>
      </c>
      <c r="D18486" s="1">
        <v>7</v>
      </c>
    </row>
    <row r="18487" spans="1:4" x14ac:dyDescent="0.25">
      <c r="A18487" s="515">
        <v>44455</v>
      </c>
      <c r="B18487" s="20" t="s">
        <v>27</v>
      </c>
      <c r="C18487" s="20" t="s">
        <v>921</v>
      </c>
      <c r="D18487" s="1">
        <v>1</v>
      </c>
    </row>
    <row r="18488" spans="1:4" x14ac:dyDescent="0.25">
      <c r="A18488" s="515">
        <v>44455</v>
      </c>
      <c r="B18488" s="20" t="s">
        <v>51</v>
      </c>
      <c r="C18488" s="20" t="s">
        <v>51</v>
      </c>
      <c r="D18488" s="1">
        <v>8</v>
      </c>
    </row>
    <row r="18489" spans="1:4" x14ac:dyDescent="0.25">
      <c r="A18489" s="515">
        <v>44455</v>
      </c>
      <c r="B18489" s="20" t="s">
        <v>10</v>
      </c>
      <c r="C18489" s="20" t="s">
        <v>10</v>
      </c>
      <c r="D18489" s="1">
        <v>0</v>
      </c>
    </row>
    <row r="18490" spans="1:4" x14ac:dyDescent="0.25">
      <c r="A18490" s="515">
        <v>44456</v>
      </c>
      <c r="B18490" s="20" t="s">
        <v>14</v>
      </c>
      <c r="C18490" s="20" t="s">
        <v>16</v>
      </c>
      <c r="D18490" s="1">
        <v>2</v>
      </c>
    </row>
    <row r="18491" spans="1:4" x14ac:dyDescent="0.25">
      <c r="A18491" s="515">
        <v>44456</v>
      </c>
      <c r="B18491" s="20" t="s">
        <v>14</v>
      </c>
      <c r="C18491" s="20" t="s">
        <v>84</v>
      </c>
      <c r="D18491" s="1">
        <v>2</v>
      </c>
    </row>
    <row r="18492" spans="1:4" x14ac:dyDescent="0.25">
      <c r="A18492" s="515">
        <v>44456</v>
      </c>
      <c r="B18492" s="20" t="s">
        <v>20</v>
      </c>
      <c r="C18492" s="20" t="s">
        <v>20</v>
      </c>
      <c r="D18492" s="1">
        <v>11</v>
      </c>
    </row>
    <row r="18493" spans="1:4" x14ac:dyDescent="0.25">
      <c r="A18493" s="515">
        <v>44456</v>
      </c>
      <c r="B18493" s="20" t="s">
        <v>13</v>
      </c>
      <c r="C18493" s="20" t="s">
        <v>93</v>
      </c>
      <c r="D18493" s="1">
        <v>1</v>
      </c>
    </row>
    <row r="18494" spans="1:4" x14ac:dyDescent="0.25">
      <c r="A18494" s="515">
        <v>44456</v>
      </c>
      <c r="B18494" s="20" t="s">
        <v>13</v>
      </c>
      <c r="C18494" s="20" t="s">
        <v>13</v>
      </c>
      <c r="D18494" s="1">
        <v>4</v>
      </c>
    </row>
    <row r="18495" spans="1:4" x14ac:dyDescent="0.25">
      <c r="A18495" s="515">
        <v>44456</v>
      </c>
      <c r="B18495" s="20" t="s">
        <v>13</v>
      </c>
      <c r="C18495" s="20" t="s">
        <v>1165</v>
      </c>
      <c r="D18495" s="1">
        <v>1</v>
      </c>
    </row>
    <row r="18496" spans="1:4" x14ac:dyDescent="0.25">
      <c r="A18496" s="515">
        <v>44456</v>
      </c>
      <c r="B18496" s="20" t="s">
        <v>24</v>
      </c>
      <c r="C18496" s="20" t="s">
        <v>23</v>
      </c>
      <c r="D18496" s="1">
        <v>2</v>
      </c>
    </row>
    <row r="18497" spans="1:4" x14ac:dyDescent="0.25">
      <c r="A18497" s="515">
        <v>44456</v>
      </c>
      <c r="B18497" s="20" t="s">
        <v>24</v>
      </c>
      <c r="C18497" s="20" t="s">
        <v>1172</v>
      </c>
      <c r="D18497" s="1">
        <v>1</v>
      </c>
    </row>
    <row r="18498" spans="1:4" x14ac:dyDescent="0.25">
      <c r="A18498" s="515">
        <v>44456</v>
      </c>
      <c r="B18498" s="20" t="s">
        <v>24</v>
      </c>
      <c r="C18498" s="20" t="s">
        <v>924</v>
      </c>
      <c r="D18498" s="1">
        <v>1</v>
      </c>
    </row>
    <row r="18499" spans="1:4" x14ac:dyDescent="0.25">
      <c r="A18499" s="515">
        <v>44456</v>
      </c>
      <c r="B18499" s="20" t="s">
        <v>24</v>
      </c>
      <c r="C18499" s="20" t="s">
        <v>36</v>
      </c>
      <c r="D18499" s="1">
        <v>2</v>
      </c>
    </row>
    <row r="18500" spans="1:4" x14ac:dyDescent="0.25">
      <c r="A18500" s="515">
        <v>44456</v>
      </c>
      <c r="B18500" s="20" t="s">
        <v>47</v>
      </c>
      <c r="C18500" s="20" t="s">
        <v>47</v>
      </c>
      <c r="D18500" s="1">
        <v>0</v>
      </c>
    </row>
    <row r="18501" spans="1:4" x14ac:dyDescent="0.25">
      <c r="A18501" s="515">
        <v>44456</v>
      </c>
      <c r="B18501" s="20" t="s">
        <v>48</v>
      </c>
      <c r="C18501" s="20" t="s">
        <v>1380</v>
      </c>
      <c r="D18501" s="1">
        <v>0</v>
      </c>
    </row>
    <row r="18502" spans="1:4" x14ac:dyDescent="0.25">
      <c r="A18502" s="515">
        <v>44456</v>
      </c>
      <c r="B18502" s="20" t="s">
        <v>7</v>
      </c>
      <c r="C18502" s="20" t="s">
        <v>1191</v>
      </c>
      <c r="D18502" s="1">
        <v>2</v>
      </c>
    </row>
    <row r="18503" spans="1:4" x14ac:dyDescent="0.25">
      <c r="A18503" s="515">
        <v>44456</v>
      </c>
      <c r="B18503" s="20" t="s">
        <v>7</v>
      </c>
      <c r="C18503" s="20" t="s">
        <v>7</v>
      </c>
      <c r="D18503" s="1">
        <v>4</v>
      </c>
    </row>
    <row r="18504" spans="1:4" x14ac:dyDescent="0.25">
      <c r="A18504" s="515">
        <v>44456</v>
      </c>
      <c r="B18504" s="20" t="s">
        <v>9</v>
      </c>
      <c r="C18504" s="20" t="s">
        <v>9</v>
      </c>
      <c r="D18504" s="1">
        <v>9</v>
      </c>
    </row>
    <row r="18505" spans="1:4" x14ac:dyDescent="0.25">
      <c r="A18505" s="515">
        <v>44456</v>
      </c>
      <c r="B18505" s="20" t="s">
        <v>9</v>
      </c>
      <c r="C18505" s="20" t="s">
        <v>17</v>
      </c>
      <c r="D18505" s="1">
        <v>1</v>
      </c>
    </row>
    <row r="18506" spans="1:4" x14ac:dyDescent="0.25">
      <c r="A18506" s="515">
        <v>44456</v>
      </c>
      <c r="B18506" s="20" t="s">
        <v>9</v>
      </c>
      <c r="C18506" s="20" t="s">
        <v>1202</v>
      </c>
      <c r="D18506" s="1">
        <v>1</v>
      </c>
    </row>
    <row r="18507" spans="1:4" x14ac:dyDescent="0.25">
      <c r="A18507" s="515">
        <v>44456</v>
      </c>
      <c r="B18507" s="20" t="s">
        <v>9</v>
      </c>
      <c r="C18507" s="20" t="s">
        <v>143</v>
      </c>
      <c r="D18507" s="1">
        <v>2</v>
      </c>
    </row>
    <row r="18508" spans="1:4" x14ac:dyDescent="0.25">
      <c r="A18508" s="515">
        <v>44456</v>
      </c>
      <c r="B18508" s="20" t="s">
        <v>15</v>
      </c>
      <c r="C18508" s="20" t="s">
        <v>1139</v>
      </c>
      <c r="D18508" s="1">
        <v>0</v>
      </c>
    </row>
    <row r="18509" spans="1:4" x14ac:dyDescent="0.25">
      <c r="A18509" s="515">
        <v>44456</v>
      </c>
      <c r="B18509" s="20" t="s">
        <v>11</v>
      </c>
      <c r="C18509" s="20" t="s">
        <v>752</v>
      </c>
      <c r="D18509" s="1">
        <v>1</v>
      </c>
    </row>
    <row r="18510" spans="1:4" x14ac:dyDescent="0.25">
      <c r="A18510" s="515">
        <v>44456</v>
      </c>
      <c r="B18510" s="20" t="s">
        <v>12</v>
      </c>
      <c r="C18510" s="20" t="s">
        <v>12</v>
      </c>
      <c r="D18510" s="1">
        <v>15</v>
      </c>
    </row>
    <row r="18511" spans="1:4" x14ac:dyDescent="0.25">
      <c r="A18511" s="515">
        <v>44456</v>
      </c>
      <c r="B18511" s="20" t="s">
        <v>8</v>
      </c>
      <c r="C18511" s="20" t="s">
        <v>140</v>
      </c>
      <c r="D18511" s="1">
        <v>1</v>
      </c>
    </row>
    <row r="18512" spans="1:4" x14ac:dyDescent="0.25">
      <c r="A18512" s="515">
        <v>44456</v>
      </c>
      <c r="B18512" s="20" t="s">
        <v>8</v>
      </c>
      <c r="C18512" s="20" t="s">
        <v>132</v>
      </c>
      <c r="D18512" s="1">
        <v>1</v>
      </c>
    </row>
    <row r="18513" spans="1:4" x14ac:dyDescent="0.25">
      <c r="A18513" s="515">
        <v>44456</v>
      </c>
      <c r="B18513" s="20" t="s">
        <v>8</v>
      </c>
      <c r="C18513" s="20" t="s">
        <v>907</v>
      </c>
      <c r="D18513" s="1">
        <v>1</v>
      </c>
    </row>
    <row r="18514" spans="1:4" x14ac:dyDescent="0.25">
      <c r="A18514" s="515">
        <v>44456</v>
      </c>
      <c r="B18514" s="20" t="s">
        <v>8</v>
      </c>
      <c r="C18514" s="20" t="s">
        <v>8</v>
      </c>
      <c r="D18514" s="1">
        <v>26</v>
      </c>
    </row>
    <row r="18515" spans="1:4" x14ac:dyDescent="0.25">
      <c r="A18515" s="515">
        <v>44456</v>
      </c>
      <c r="B18515" s="20" t="s">
        <v>8</v>
      </c>
      <c r="C18515" s="20" t="s">
        <v>31</v>
      </c>
      <c r="D18515" s="1">
        <v>2</v>
      </c>
    </row>
    <row r="18516" spans="1:4" x14ac:dyDescent="0.25">
      <c r="A18516" s="515">
        <v>44456</v>
      </c>
      <c r="B18516" s="20" t="s">
        <v>8</v>
      </c>
      <c r="C18516" s="20" t="s">
        <v>110</v>
      </c>
      <c r="D18516" s="1">
        <v>1</v>
      </c>
    </row>
    <row r="18517" spans="1:4" x14ac:dyDescent="0.25">
      <c r="A18517" s="515">
        <v>44456</v>
      </c>
      <c r="B18517" s="20" t="s">
        <v>49</v>
      </c>
      <c r="C18517" s="20" t="s">
        <v>49</v>
      </c>
      <c r="D18517" s="1">
        <v>0</v>
      </c>
    </row>
    <row r="18518" spans="1:4" x14ac:dyDescent="0.25">
      <c r="A18518" s="515">
        <v>44456</v>
      </c>
      <c r="B18518" s="20" t="s">
        <v>50</v>
      </c>
      <c r="C18518" s="20" t="s">
        <v>1250</v>
      </c>
      <c r="D18518" s="1">
        <v>2</v>
      </c>
    </row>
    <row r="18519" spans="1:4" x14ac:dyDescent="0.25">
      <c r="A18519" s="515">
        <v>44456</v>
      </c>
      <c r="B18519" s="20" t="s">
        <v>50</v>
      </c>
      <c r="C18519" s="20" t="s">
        <v>365</v>
      </c>
      <c r="D18519" s="1">
        <v>1</v>
      </c>
    </row>
    <row r="18520" spans="1:4" x14ac:dyDescent="0.25">
      <c r="A18520" s="515">
        <v>44456</v>
      </c>
      <c r="B18520" s="20" t="s">
        <v>27</v>
      </c>
      <c r="C18520" s="20" t="s">
        <v>139</v>
      </c>
      <c r="D18520" s="1">
        <v>1</v>
      </c>
    </row>
    <row r="18521" spans="1:4" x14ac:dyDescent="0.25">
      <c r="A18521" s="515">
        <v>44456</v>
      </c>
      <c r="B18521" s="20" t="s">
        <v>27</v>
      </c>
      <c r="C18521" s="20" t="s">
        <v>1254</v>
      </c>
      <c r="D18521" s="1">
        <v>1</v>
      </c>
    </row>
    <row r="18522" spans="1:4" x14ac:dyDescent="0.25">
      <c r="A18522" s="515">
        <v>44456</v>
      </c>
      <c r="B18522" s="20" t="s">
        <v>27</v>
      </c>
      <c r="C18522" s="20" t="s">
        <v>43</v>
      </c>
      <c r="D18522" s="1">
        <v>3</v>
      </c>
    </row>
    <row r="18523" spans="1:4" x14ac:dyDescent="0.25">
      <c r="A18523" s="515">
        <v>44456</v>
      </c>
      <c r="B18523" s="20" t="s">
        <v>51</v>
      </c>
      <c r="C18523" s="20" t="s">
        <v>51</v>
      </c>
      <c r="D18523" s="1">
        <v>4</v>
      </c>
    </row>
    <row r="18524" spans="1:4" x14ac:dyDescent="0.25">
      <c r="A18524" s="515">
        <v>44456</v>
      </c>
      <c r="B18524" s="20" t="s">
        <v>10</v>
      </c>
      <c r="C18524" s="20" t="s">
        <v>10</v>
      </c>
      <c r="D18524" s="1">
        <v>2</v>
      </c>
    </row>
    <row r="18525" spans="1:4" x14ac:dyDescent="0.25">
      <c r="A18525" s="515">
        <v>44457</v>
      </c>
      <c r="B18525" s="20" t="s">
        <v>14</v>
      </c>
      <c r="C18525" s="20" t="s">
        <v>1020</v>
      </c>
      <c r="D18525" s="1">
        <v>1</v>
      </c>
    </row>
    <row r="18526" spans="1:4" x14ac:dyDescent="0.25">
      <c r="A18526" s="515">
        <v>44457</v>
      </c>
      <c r="B18526" s="20" t="s">
        <v>14</v>
      </c>
      <c r="C18526" s="20" t="s">
        <v>16</v>
      </c>
      <c r="D18526" s="1">
        <v>1</v>
      </c>
    </row>
    <row r="18527" spans="1:4" x14ac:dyDescent="0.25">
      <c r="A18527" s="515">
        <v>44457</v>
      </c>
      <c r="B18527" s="20" t="s">
        <v>20</v>
      </c>
      <c r="C18527" s="20" t="s">
        <v>20</v>
      </c>
      <c r="D18527" s="1">
        <v>22</v>
      </c>
    </row>
    <row r="18528" spans="1:4" x14ac:dyDescent="0.25">
      <c r="A18528" s="515">
        <v>44457</v>
      </c>
      <c r="B18528" s="20" t="s">
        <v>20</v>
      </c>
      <c r="C18528" s="20" t="s">
        <v>648</v>
      </c>
      <c r="D18528" s="1">
        <v>1</v>
      </c>
    </row>
    <row r="18529" spans="1:4" x14ac:dyDescent="0.25">
      <c r="A18529" s="515">
        <v>44457</v>
      </c>
      <c r="B18529" s="20" t="s">
        <v>20</v>
      </c>
      <c r="C18529" s="20" t="s">
        <v>709</v>
      </c>
      <c r="D18529" s="1">
        <v>1</v>
      </c>
    </row>
    <row r="18530" spans="1:4" x14ac:dyDescent="0.25">
      <c r="A18530" s="515">
        <v>44457</v>
      </c>
      <c r="B18530" s="20" t="s">
        <v>13</v>
      </c>
      <c r="C18530" s="20" t="s">
        <v>93</v>
      </c>
      <c r="D18530" s="1">
        <v>1</v>
      </c>
    </row>
    <row r="18531" spans="1:4" x14ac:dyDescent="0.25">
      <c r="A18531" s="515">
        <v>44457</v>
      </c>
      <c r="B18531" s="20" t="s">
        <v>13</v>
      </c>
      <c r="C18531" s="20" t="s">
        <v>1161</v>
      </c>
      <c r="D18531" s="1">
        <v>1</v>
      </c>
    </row>
    <row r="18532" spans="1:4" x14ac:dyDescent="0.25">
      <c r="A18532" s="515">
        <v>44457</v>
      </c>
      <c r="B18532" s="20" t="s">
        <v>13</v>
      </c>
      <c r="C18532" s="20" t="s">
        <v>1162</v>
      </c>
      <c r="D18532" s="1">
        <v>1</v>
      </c>
    </row>
    <row r="18533" spans="1:4" x14ac:dyDescent="0.25">
      <c r="A18533" s="515">
        <v>44457</v>
      </c>
      <c r="B18533" s="20" t="s">
        <v>13</v>
      </c>
      <c r="C18533" s="20" t="s">
        <v>13</v>
      </c>
      <c r="D18533" s="1">
        <v>3</v>
      </c>
    </row>
    <row r="18534" spans="1:4" x14ac:dyDescent="0.25">
      <c r="A18534" s="515">
        <v>44457</v>
      </c>
      <c r="B18534" s="20" t="s">
        <v>13</v>
      </c>
      <c r="C18534" s="20" t="s">
        <v>1165</v>
      </c>
      <c r="D18534" s="1">
        <v>1</v>
      </c>
    </row>
    <row r="18535" spans="1:4" x14ac:dyDescent="0.25">
      <c r="A18535" s="515">
        <v>44457</v>
      </c>
      <c r="B18535" s="20" t="s">
        <v>13</v>
      </c>
      <c r="C18535" s="20" t="s">
        <v>1167</v>
      </c>
      <c r="D18535" s="1">
        <v>1</v>
      </c>
    </row>
    <row r="18536" spans="1:4" x14ac:dyDescent="0.25">
      <c r="A18536" s="515">
        <v>44457</v>
      </c>
      <c r="B18536" s="20" t="s">
        <v>24</v>
      </c>
      <c r="C18536" s="20" t="s">
        <v>24</v>
      </c>
      <c r="D18536" s="1">
        <v>0</v>
      </c>
    </row>
    <row r="18537" spans="1:4" x14ac:dyDescent="0.25">
      <c r="A18537" s="515">
        <v>44457</v>
      </c>
      <c r="B18537" s="20" t="s">
        <v>47</v>
      </c>
      <c r="C18537" s="20" t="s">
        <v>47</v>
      </c>
      <c r="D18537" s="1">
        <v>0</v>
      </c>
    </row>
    <row r="18538" spans="1:4" x14ac:dyDescent="0.25">
      <c r="A18538" s="515">
        <v>44457</v>
      </c>
      <c r="B18538" s="20" t="s">
        <v>48</v>
      </c>
      <c r="C18538" s="20" t="s">
        <v>1380</v>
      </c>
      <c r="D18538" s="1">
        <v>1</v>
      </c>
    </row>
    <row r="18539" spans="1:4" x14ac:dyDescent="0.25">
      <c r="A18539" s="515">
        <v>44457</v>
      </c>
      <c r="B18539" s="20" t="s">
        <v>7</v>
      </c>
      <c r="C18539" s="20" t="s">
        <v>7</v>
      </c>
      <c r="D18539" s="1">
        <v>0</v>
      </c>
    </row>
    <row r="18540" spans="1:4" x14ac:dyDescent="0.25">
      <c r="A18540" s="515">
        <v>44457</v>
      </c>
      <c r="B18540" s="20" t="s">
        <v>9</v>
      </c>
      <c r="C18540" s="20" t="s">
        <v>9</v>
      </c>
      <c r="D18540" s="1">
        <v>6</v>
      </c>
    </row>
    <row r="18541" spans="1:4" x14ac:dyDescent="0.25">
      <c r="A18541" s="515">
        <v>44457</v>
      </c>
      <c r="B18541" s="20" t="s">
        <v>9</v>
      </c>
      <c r="C18541" s="20" t="s">
        <v>706</v>
      </c>
      <c r="D18541" s="1">
        <v>1</v>
      </c>
    </row>
    <row r="18542" spans="1:4" x14ac:dyDescent="0.25">
      <c r="A18542" s="515">
        <v>44457</v>
      </c>
      <c r="B18542" s="20" t="s">
        <v>9</v>
      </c>
      <c r="C18542" s="20" t="s">
        <v>17</v>
      </c>
      <c r="D18542" s="1">
        <v>1</v>
      </c>
    </row>
    <row r="18543" spans="1:4" x14ac:dyDescent="0.25">
      <c r="A18543" s="515">
        <v>44457</v>
      </c>
      <c r="B18543" s="20" t="s">
        <v>15</v>
      </c>
      <c r="C18543" s="20" t="s">
        <v>1139</v>
      </c>
      <c r="D18543" s="1">
        <v>0</v>
      </c>
    </row>
    <row r="18544" spans="1:4" x14ac:dyDescent="0.25">
      <c r="A18544" s="515">
        <v>44457</v>
      </c>
      <c r="B18544" s="20" t="s">
        <v>11</v>
      </c>
      <c r="C18544" s="20" t="s">
        <v>11</v>
      </c>
      <c r="D18544" s="1">
        <v>0</v>
      </c>
    </row>
    <row r="18545" spans="1:4" x14ac:dyDescent="0.25">
      <c r="A18545" s="515">
        <v>44457</v>
      </c>
      <c r="B18545" s="20" t="s">
        <v>12</v>
      </c>
      <c r="C18545" s="20" t="s">
        <v>12</v>
      </c>
      <c r="D18545" s="1">
        <v>0</v>
      </c>
    </row>
    <row r="18546" spans="1:4" x14ac:dyDescent="0.25">
      <c r="A18546" s="515">
        <v>44457</v>
      </c>
      <c r="B18546" s="20" t="s">
        <v>8</v>
      </c>
      <c r="C18546" s="20" t="s">
        <v>72</v>
      </c>
      <c r="D18546" s="1">
        <v>1</v>
      </c>
    </row>
    <row r="18547" spans="1:4" x14ac:dyDescent="0.25">
      <c r="A18547" s="515">
        <v>44457</v>
      </c>
      <c r="B18547" s="20" t="s">
        <v>8</v>
      </c>
      <c r="C18547" s="20" t="s">
        <v>1232</v>
      </c>
      <c r="D18547" s="1">
        <v>1</v>
      </c>
    </row>
    <row r="18548" spans="1:4" x14ac:dyDescent="0.25">
      <c r="A18548" s="515">
        <v>44457</v>
      </c>
      <c r="B18548" s="20" t="s">
        <v>8</v>
      </c>
      <c r="C18548" s="20" t="s">
        <v>140</v>
      </c>
      <c r="D18548" s="1">
        <v>1</v>
      </c>
    </row>
    <row r="18549" spans="1:4" x14ac:dyDescent="0.25">
      <c r="A18549" s="515">
        <v>44457</v>
      </c>
      <c r="B18549" s="20" t="s">
        <v>8</v>
      </c>
      <c r="C18549" s="20" t="s">
        <v>8</v>
      </c>
      <c r="D18549" s="1">
        <v>53</v>
      </c>
    </row>
    <row r="18550" spans="1:4" x14ac:dyDescent="0.25">
      <c r="A18550" s="515">
        <v>44457</v>
      </c>
      <c r="B18550" s="20" t="s">
        <v>8</v>
      </c>
      <c r="C18550" s="20" t="s">
        <v>31</v>
      </c>
      <c r="D18550" s="1">
        <v>3</v>
      </c>
    </row>
    <row r="18551" spans="1:4" x14ac:dyDescent="0.25">
      <c r="A18551" s="515">
        <v>44457</v>
      </c>
      <c r="B18551" s="20" t="s">
        <v>49</v>
      </c>
      <c r="C18551" s="20" t="s">
        <v>49</v>
      </c>
      <c r="D18551" s="1">
        <v>0</v>
      </c>
    </row>
    <row r="18552" spans="1:4" x14ac:dyDescent="0.25">
      <c r="A18552" s="515">
        <v>44457</v>
      </c>
      <c r="B18552" s="20" t="s">
        <v>50</v>
      </c>
      <c r="C18552" s="20" t="s">
        <v>365</v>
      </c>
      <c r="D18552" s="1">
        <v>0</v>
      </c>
    </row>
    <row r="18553" spans="1:4" x14ac:dyDescent="0.25">
      <c r="A18553" s="515">
        <v>44457</v>
      </c>
      <c r="B18553" s="20" t="s">
        <v>27</v>
      </c>
      <c r="C18553" s="20" t="s">
        <v>43</v>
      </c>
      <c r="D18553" s="1">
        <v>3</v>
      </c>
    </row>
    <row r="18554" spans="1:4" x14ac:dyDescent="0.25">
      <c r="A18554" s="515">
        <v>44457</v>
      </c>
      <c r="B18554" s="20" t="s">
        <v>51</v>
      </c>
      <c r="C18554" s="20" t="s">
        <v>51</v>
      </c>
      <c r="D18554" s="1">
        <v>2</v>
      </c>
    </row>
    <row r="18555" spans="1:4" x14ac:dyDescent="0.25">
      <c r="A18555" s="515">
        <v>44457</v>
      </c>
      <c r="B18555" s="20" t="s">
        <v>10</v>
      </c>
      <c r="C18555" s="20" t="s">
        <v>10</v>
      </c>
      <c r="D18555" s="1">
        <v>2</v>
      </c>
    </row>
    <row r="18556" spans="1:4" x14ac:dyDescent="0.25">
      <c r="A18556" s="515">
        <v>44458</v>
      </c>
      <c r="B18556" s="20" t="s">
        <v>14</v>
      </c>
      <c r="C18556" s="20" t="s">
        <v>14</v>
      </c>
      <c r="D18556" s="1">
        <v>0</v>
      </c>
    </row>
    <row r="18557" spans="1:4" x14ac:dyDescent="0.25">
      <c r="A18557" s="515">
        <v>44458</v>
      </c>
      <c r="B18557" s="20" t="s">
        <v>20</v>
      </c>
      <c r="C18557" s="20" t="s">
        <v>20</v>
      </c>
      <c r="D18557" s="1">
        <v>0</v>
      </c>
    </row>
    <row r="18558" spans="1:4" x14ac:dyDescent="0.25">
      <c r="A18558" s="515">
        <v>44458</v>
      </c>
      <c r="B18558" s="20" t="s">
        <v>13</v>
      </c>
      <c r="C18558" s="20" t="s">
        <v>13</v>
      </c>
      <c r="D18558" s="1">
        <v>0</v>
      </c>
    </row>
    <row r="18559" spans="1:4" x14ac:dyDescent="0.25">
      <c r="A18559" s="515">
        <v>44458</v>
      </c>
      <c r="B18559" s="20" t="s">
        <v>24</v>
      </c>
      <c r="C18559" s="20" t="s">
        <v>24</v>
      </c>
      <c r="D18559" s="1">
        <v>0</v>
      </c>
    </row>
    <row r="18560" spans="1:4" x14ac:dyDescent="0.25">
      <c r="A18560" s="515">
        <v>44458</v>
      </c>
      <c r="B18560" s="20" t="s">
        <v>47</v>
      </c>
      <c r="C18560" s="20" t="s">
        <v>47</v>
      </c>
      <c r="D18560" s="1">
        <v>0</v>
      </c>
    </row>
    <row r="18561" spans="1:4" x14ac:dyDescent="0.25">
      <c r="A18561" s="515">
        <v>44458</v>
      </c>
      <c r="B18561" s="20" t="s">
        <v>48</v>
      </c>
      <c r="C18561" s="20" t="s">
        <v>1380</v>
      </c>
      <c r="D18561" s="1">
        <v>0</v>
      </c>
    </row>
    <row r="18562" spans="1:4" x14ac:dyDescent="0.25">
      <c r="A18562" s="515">
        <v>44458</v>
      </c>
      <c r="B18562" s="20" t="s">
        <v>7</v>
      </c>
      <c r="C18562" s="20" t="s">
        <v>7</v>
      </c>
      <c r="D18562" s="1">
        <v>0</v>
      </c>
    </row>
    <row r="18563" spans="1:4" x14ac:dyDescent="0.25">
      <c r="A18563" s="515">
        <v>44458</v>
      </c>
      <c r="B18563" s="20" t="s">
        <v>9</v>
      </c>
      <c r="C18563" s="20" t="s">
        <v>9</v>
      </c>
      <c r="D18563" s="1">
        <v>0</v>
      </c>
    </row>
    <row r="18564" spans="1:4" x14ac:dyDescent="0.25">
      <c r="A18564" s="515">
        <v>44458</v>
      </c>
      <c r="B18564" s="20" t="s">
        <v>15</v>
      </c>
      <c r="C18564" s="20" t="s">
        <v>1139</v>
      </c>
      <c r="D18564" s="1">
        <v>0</v>
      </c>
    </row>
    <row r="18565" spans="1:4" x14ac:dyDescent="0.25">
      <c r="A18565" s="515">
        <v>44458</v>
      </c>
      <c r="B18565" s="20" t="s">
        <v>11</v>
      </c>
      <c r="C18565" s="20" t="s">
        <v>11</v>
      </c>
      <c r="D18565" s="1">
        <v>0</v>
      </c>
    </row>
    <row r="18566" spans="1:4" x14ac:dyDescent="0.25">
      <c r="A18566" s="515">
        <v>44458</v>
      </c>
      <c r="B18566" s="20" t="s">
        <v>12</v>
      </c>
      <c r="C18566" s="20" t="s">
        <v>12</v>
      </c>
      <c r="D18566" s="1">
        <v>0</v>
      </c>
    </row>
    <row r="18567" spans="1:4" x14ac:dyDescent="0.25">
      <c r="A18567" s="515">
        <v>44458</v>
      </c>
      <c r="B18567" s="20" t="s">
        <v>8</v>
      </c>
      <c r="C18567" s="20" t="s">
        <v>8</v>
      </c>
      <c r="D18567" s="1">
        <v>0</v>
      </c>
    </row>
    <row r="18568" spans="1:4" x14ac:dyDescent="0.25">
      <c r="A18568" s="515">
        <v>44458</v>
      </c>
      <c r="B18568" s="20" t="s">
        <v>49</v>
      </c>
      <c r="C18568" s="20" t="s">
        <v>49</v>
      </c>
      <c r="D18568" s="1">
        <v>0</v>
      </c>
    </row>
    <row r="18569" spans="1:4" x14ac:dyDescent="0.25">
      <c r="A18569" s="515">
        <v>44458</v>
      </c>
      <c r="B18569" s="20" t="s">
        <v>50</v>
      </c>
      <c r="C18569" s="20" t="s">
        <v>365</v>
      </c>
      <c r="D18569" s="1">
        <v>0</v>
      </c>
    </row>
    <row r="18570" spans="1:4" x14ac:dyDescent="0.25">
      <c r="A18570" s="515">
        <v>44458</v>
      </c>
      <c r="B18570" s="20" t="s">
        <v>27</v>
      </c>
      <c r="C18570" s="20" t="s">
        <v>43</v>
      </c>
      <c r="D18570" s="1">
        <v>0</v>
      </c>
    </row>
    <row r="18571" spans="1:4" x14ac:dyDescent="0.25">
      <c r="A18571" s="515">
        <v>44458</v>
      </c>
      <c r="B18571" s="20" t="s">
        <v>51</v>
      </c>
      <c r="C18571" s="20" t="s">
        <v>51</v>
      </c>
      <c r="D18571" s="49">
        <v>0</v>
      </c>
    </row>
    <row r="18572" spans="1:4" x14ac:dyDescent="0.25">
      <c r="A18572" s="515">
        <v>44458</v>
      </c>
      <c r="B18572" s="20" t="s">
        <v>10</v>
      </c>
      <c r="C18572" s="20" t="s">
        <v>10</v>
      </c>
      <c r="D18572" s="1">
        <v>0</v>
      </c>
    </row>
    <row r="18573" spans="1:4" x14ac:dyDescent="0.25">
      <c r="A18573" s="515">
        <v>44459</v>
      </c>
      <c r="B18573" s="20" t="s">
        <v>14</v>
      </c>
      <c r="C18573" s="20" t="s">
        <v>14</v>
      </c>
      <c r="D18573" s="1">
        <v>1</v>
      </c>
    </row>
    <row r="18574" spans="1:4" x14ac:dyDescent="0.25">
      <c r="A18574" s="515">
        <v>44459</v>
      </c>
      <c r="B18574" s="20" t="s">
        <v>14</v>
      </c>
      <c r="C18574" s="20" t="s">
        <v>16</v>
      </c>
      <c r="D18574" s="1">
        <v>2</v>
      </c>
    </row>
    <row r="18575" spans="1:4" x14ac:dyDescent="0.25">
      <c r="A18575" s="515">
        <v>44459</v>
      </c>
      <c r="B18575" s="20" t="s">
        <v>20</v>
      </c>
      <c r="C18575" s="20" t="s">
        <v>20</v>
      </c>
      <c r="D18575" s="1">
        <v>2</v>
      </c>
    </row>
    <row r="18576" spans="1:4" x14ac:dyDescent="0.25">
      <c r="A18576" s="515">
        <v>44459</v>
      </c>
      <c r="B18576" s="20" t="s">
        <v>20</v>
      </c>
      <c r="C18576" s="20" t="s">
        <v>363</v>
      </c>
      <c r="D18576" s="1">
        <v>1</v>
      </c>
    </row>
    <row r="18577" spans="1:4" x14ac:dyDescent="0.25">
      <c r="A18577" s="515">
        <v>44459</v>
      </c>
      <c r="B18577" s="20" t="s">
        <v>13</v>
      </c>
      <c r="C18577" s="20" t="s">
        <v>13</v>
      </c>
      <c r="D18577" s="1">
        <v>1</v>
      </c>
    </row>
    <row r="18578" spans="1:4" x14ac:dyDescent="0.25">
      <c r="A18578" s="515">
        <v>44459</v>
      </c>
      <c r="B18578" s="20" t="s">
        <v>24</v>
      </c>
      <c r="C18578" s="20" t="s">
        <v>23</v>
      </c>
      <c r="D18578" s="1">
        <v>1</v>
      </c>
    </row>
    <row r="18579" spans="1:4" x14ac:dyDescent="0.25">
      <c r="A18579" s="515">
        <v>44459</v>
      </c>
      <c r="B18579" s="20" t="s">
        <v>24</v>
      </c>
      <c r="C18579" s="20" t="s">
        <v>36</v>
      </c>
      <c r="D18579" s="1">
        <v>1</v>
      </c>
    </row>
    <row r="18580" spans="1:4" x14ac:dyDescent="0.25">
      <c r="A18580" s="515">
        <v>44459</v>
      </c>
      <c r="B18580" s="20" t="s">
        <v>47</v>
      </c>
      <c r="C18580" s="20" t="s">
        <v>47</v>
      </c>
      <c r="D18580" s="1">
        <v>0</v>
      </c>
    </row>
    <row r="18581" spans="1:4" x14ac:dyDescent="0.25">
      <c r="A18581" s="515">
        <v>44459</v>
      </c>
      <c r="B18581" s="20" t="s">
        <v>48</v>
      </c>
      <c r="C18581" s="20" t="s">
        <v>1380</v>
      </c>
      <c r="D18581" s="1">
        <v>0</v>
      </c>
    </row>
    <row r="18582" spans="1:4" x14ac:dyDescent="0.25">
      <c r="A18582" s="515">
        <v>44459</v>
      </c>
      <c r="B18582" s="20" t="s">
        <v>7</v>
      </c>
      <c r="C18582" s="20" t="s">
        <v>7</v>
      </c>
      <c r="D18582" s="1">
        <v>3</v>
      </c>
    </row>
    <row r="18583" spans="1:4" x14ac:dyDescent="0.25">
      <c r="A18583" s="515">
        <v>44459</v>
      </c>
      <c r="B18583" s="20" t="s">
        <v>9</v>
      </c>
      <c r="C18583" s="20" t="s">
        <v>9</v>
      </c>
      <c r="D18583" s="1">
        <v>5</v>
      </c>
    </row>
    <row r="18584" spans="1:4" x14ac:dyDescent="0.25">
      <c r="A18584" s="515">
        <v>44459</v>
      </c>
      <c r="B18584" s="20" t="s">
        <v>9</v>
      </c>
      <c r="C18584" s="20" t="s">
        <v>1202</v>
      </c>
      <c r="D18584" s="1">
        <v>1</v>
      </c>
    </row>
    <row r="18585" spans="1:4" x14ac:dyDescent="0.25">
      <c r="A18585" s="515">
        <v>44459</v>
      </c>
      <c r="B18585" s="20" t="s">
        <v>15</v>
      </c>
      <c r="C18585" s="20" t="s">
        <v>1139</v>
      </c>
      <c r="D18585" s="1">
        <v>0</v>
      </c>
    </row>
    <row r="18586" spans="1:4" x14ac:dyDescent="0.25">
      <c r="A18586" s="515">
        <v>44459</v>
      </c>
      <c r="B18586" s="20" t="s">
        <v>11</v>
      </c>
      <c r="C18586" s="20" t="s">
        <v>11</v>
      </c>
      <c r="D18586" s="1">
        <v>0</v>
      </c>
    </row>
    <row r="18587" spans="1:4" x14ac:dyDescent="0.25">
      <c r="A18587" s="515">
        <v>44459</v>
      </c>
      <c r="B18587" s="20" t="s">
        <v>12</v>
      </c>
      <c r="C18587" s="20" t="s">
        <v>1223</v>
      </c>
      <c r="D18587" s="1">
        <v>2</v>
      </c>
    </row>
    <row r="18588" spans="1:4" x14ac:dyDescent="0.25">
      <c r="A18588" s="515">
        <v>44459</v>
      </c>
      <c r="B18588" s="20" t="s">
        <v>8</v>
      </c>
      <c r="C18588" s="20" t="s">
        <v>72</v>
      </c>
      <c r="D18588" s="1">
        <v>2</v>
      </c>
    </row>
    <row r="18589" spans="1:4" x14ac:dyDescent="0.25">
      <c r="A18589" s="515">
        <v>44459</v>
      </c>
      <c r="B18589" s="20" t="s">
        <v>8</v>
      </c>
      <c r="C18589" s="20" t="s">
        <v>1232</v>
      </c>
      <c r="D18589" s="1">
        <v>1</v>
      </c>
    </row>
    <row r="18590" spans="1:4" x14ac:dyDescent="0.25">
      <c r="A18590" s="515">
        <v>44459</v>
      </c>
      <c r="B18590" s="20" t="s">
        <v>8</v>
      </c>
      <c r="C18590" s="20" t="s">
        <v>8</v>
      </c>
      <c r="D18590" s="1">
        <v>4</v>
      </c>
    </row>
    <row r="18591" spans="1:4" x14ac:dyDescent="0.25">
      <c r="A18591" s="515">
        <v>44459</v>
      </c>
      <c r="B18591" s="20" t="s">
        <v>8</v>
      </c>
      <c r="C18591" s="20" t="s">
        <v>31</v>
      </c>
      <c r="D18591" s="1">
        <v>1</v>
      </c>
    </row>
    <row r="18592" spans="1:4" x14ac:dyDescent="0.25">
      <c r="A18592" s="515">
        <v>44459</v>
      </c>
      <c r="B18592" s="20" t="s">
        <v>49</v>
      </c>
      <c r="C18592" s="20" t="s">
        <v>49</v>
      </c>
      <c r="D18592" s="1">
        <v>0</v>
      </c>
    </row>
    <row r="18593" spans="1:4" x14ac:dyDescent="0.25">
      <c r="A18593" s="515">
        <v>44459</v>
      </c>
      <c r="B18593" s="20" t="s">
        <v>50</v>
      </c>
      <c r="C18593" s="20" t="s">
        <v>365</v>
      </c>
      <c r="D18593" s="1">
        <v>0</v>
      </c>
    </row>
    <row r="18594" spans="1:4" x14ac:dyDescent="0.25">
      <c r="A18594" s="515">
        <v>44459</v>
      </c>
      <c r="B18594" s="20" t="s">
        <v>27</v>
      </c>
      <c r="C18594" s="20" t="s">
        <v>43</v>
      </c>
      <c r="D18594" s="1">
        <v>15</v>
      </c>
    </row>
    <row r="18595" spans="1:4" x14ac:dyDescent="0.25">
      <c r="A18595" s="515">
        <v>44459</v>
      </c>
      <c r="B18595" s="20" t="s">
        <v>51</v>
      </c>
      <c r="C18595" s="20" t="s">
        <v>51</v>
      </c>
      <c r="D18595" s="1">
        <v>0</v>
      </c>
    </row>
    <row r="18596" spans="1:4" x14ac:dyDescent="0.25">
      <c r="A18596" s="515">
        <v>44459</v>
      </c>
      <c r="B18596" s="20" t="s">
        <v>10</v>
      </c>
      <c r="C18596" s="20" t="s">
        <v>10</v>
      </c>
      <c r="D18596" s="1">
        <v>0</v>
      </c>
    </row>
    <row r="18597" spans="1:4" x14ac:dyDescent="0.25">
      <c r="A18597" s="515">
        <v>44460</v>
      </c>
      <c r="B18597" s="20" t="s">
        <v>14</v>
      </c>
      <c r="C18597" s="20" t="s">
        <v>14</v>
      </c>
      <c r="D18597" s="1">
        <v>2</v>
      </c>
    </row>
    <row r="18598" spans="1:4" x14ac:dyDescent="0.25">
      <c r="A18598" s="515">
        <v>44460</v>
      </c>
      <c r="B18598" s="20" t="s">
        <v>14</v>
      </c>
      <c r="C18598" s="20" t="s">
        <v>16</v>
      </c>
      <c r="D18598" s="1">
        <v>1</v>
      </c>
    </row>
    <row r="18599" spans="1:4" x14ac:dyDescent="0.25">
      <c r="A18599" s="515">
        <v>44460</v>
      </c>
      <c r="B18599" s="20" t="s">
        <v>20</v>
      </c>
      <c r="C18599" s="20" t="s">
        <v>20</v>
      </c>
      <c r="D18599" s="1">
        <v>13</v>
      </c>
    </row>
    <row r="18600" spans="1:4" x14ac:dyDescent="0.25">
      <c r="A18600" s="515">
        <v>44460</v>
      </c>
      <c r="B18600" s="20" t="s">
        <v>20</v>
      </c>
      <c r="C18600" s="20" t="s">
        <v>363</v>
      </c>
      <c r="D18600" s="1">
        <v>1</v>
      </c>
    </row>
    <row r="18601" spans="1:4" x14ac:dyDescent="0.25">
      <c r="A18601" s="515">
        <v>44460</v>
      </c>
      <c r="B18601" s="20" t="s">
        <v>13</v>
      </c>
      <c r="C18601" s="20" t="s">
        <v>13</v>
      </c>
      <c r="D18601" s="1">
        <v>0</v>
      </c>
    </row>
    <row r="18602" spans="1:4" x14ac:dyDescent="0.25">
      <c r="A18602" s="515">
        <v>44460</v>
      </c>
      <c r="B18602" s="20" t="s">
        <v>24</v>
      </c>
      <c r="C18602" s="20" t="s">
        <v>23</v>
      </c>
      <c r="D18602" s="1">
        <v>1</v>
      </c>
    </row>
    <row r="18603" spans="1:4" x14ac:dyDescent="0.25">
      <c r="A18603" s="515">
        <v>44460</v>
      </c>
      <c r="B18603" s="20" t="s">
        <v>47</v>
      </c>
      <c r="C18603" s="20" t="s">
        <v>47</v>
      </c>
      <c r="D18603" s="1">
        <v>0</v>
      </c>
    </row>
    <row r="18604" spans="1:4" x14ac:dyDescent="0.25">
      <c r="A18604" s="515">
        <v>44460</v>
      </c>
      <c r="B18604" s="20" t="s">
        <v>48</v>
      </c>
      <c r="C18604" s="20" t="s">
        <v>1380</v>
      </c>
      <c r="D18604" s="1">
        <v>0</v>
      </c>
    </row>
    <row r="18605" spans="1:4" x14ac:dyDescent="0.25">
      <c r="A18605" s="515">
        <v>44460</v>
      </c>
      <c r="B18605" s="20" t="s">
        <v>7</v>
      </c>
      <c r="C18605" s="20" t="s">
        <v>1191</v>
      </c>
      <c r="D18605" s="1">
        <v>1</v>
      </c>
    </row>
    <row r="18606" spans="1:4" x14ac:dyDescent="0.25">
      <c r="A18606" s="515">
        <v>44460</v>
      </c>
      <c r="B18606" s="20" t="s">
        <v>7</v>
      </c>
      <c r="C18606" s="20" t="s">
        <v>7</v>
      </c>
      <c r="D18606" s="1">
        <v>4</v>
      </c>
    </row>
    <row r="18607" spans="1:4" x14ac:dyDescent="0.25">
      <c r="A18607" s="515">
        <v>44460</v>
      </c>
      <c r="B18607" s="20" t="s">
        <v>9</v>
      </c>
      <c r="C18607" s="20" t="s">
        <v>9</v>
      </c>
      <c r="D18607" s="1">
        <v>7</v>
      </c>
    </row>
    <row r="18608" spans="1:4" x14ac:dyDescent="0.25">
      <c r="A18608" s="515">
        <v>44460</v>
      </c>
      <c r="B18608" s="20" t="s">
        <v>9</v>
      </c>
      <c r="C18608" s="20" t="s">
        <v>17</v>
      </c>
      <c r="D18608" s="1">
        <v>1</v>
      </c>
    </row>
    <row r="18609" spans="1:4" x14ac:dyDescent="0.25">
      <c r="A18609" s="515">
        <v>44460</v>
      </c>
      <c r="B18609" s="20" t="s">
        <v>15</v>
      </c>
      <c r="C18609" s="20" t="s">
        <v>1139</v>
      </c>
      <c r="D18609" s="1">
        <v>0</v>
      </c>
    </row>
    <row r="18610" spans="1:4" x14ac:dyDescent="0.25">
      <c r="A18610" s="515">
        <v>44460</v>
      </c>
      <c r="B18610" s="20" t="s">
        <v>11</v>
      </c>
      <c r="C18610" s="20" t="s">
        <v>11</v>
      </c>
      <c r="D18610" s="1">
        <v>3</v>
      </c>
    </row>
    <row r="18611" spans="1:4" x14ac:dyDescent="0.25">
      <c r="A18611" s="515">
        <v>44460</v>
      </c>
      <c r="B18611" s="20" t="s">
        <v>12</v>
      </c>
      <c r="C18611" s="20" t="s">
        <v>12</v>
      </c>
      <c r="D18611" s="1">
        <v>0</v>
      </c>
    </row>
    <row r="18612" spans="1:4" x14ac:dyDescent="0.25">
      <c r="A18612" s="515">
        <v>44460</v>
      </c>
      <c r="B18612" s="20" t="s">
        <v>8</v>
      </c>
      <c r="C18612" s="20" t="s">
        <v>140</v>
      </c>
      <c r="D18612" s="1">
        <v>2</v>
      </c>
    </row>
    <row r="18613" spans="1:4" x14ac:dyDescent="0.25">
      <c r="A18613" s="515">
        <v>44460</v>
      </c>
      <c r="B18613" s="20" t="s">
        <v>8</v>
      </c>
      <c r="C18613" s="20" t="s">
        <v>40</v>
      </c>
      <c r="D18613" s="1">
        <v>1</v>
      </c>
    </row>
    <row r="18614" spans="1:4" x14ac:dyDescent="0.25">
      <c r="A18614" s="515">
        <v>44460</v>
      </c>
      <c r="B18614" s="20" t="s">
        <v>8</v>
      </c>
      <c r="C18614" s="20" t="s">
        <v>8</v>
      </c>
      <c r="D18614" s="1">
        <v>36</v>
      </c>
    </row>
    <row r="18615" spans="1:4" x14ac:dyDescent="0.25">
      <c r="A18615" s="515">
        <v>44460</v>
      </c>
      <c r="B18615" s="20" t="s">
        <v>8</v>
      </c>
      <c r="C18615" s="20" t="s">
        <v>31</v>
      </c>
      <c r="D18615" s="1">
        <v>1</v>
      </c>
    </row>
    <row r="18616" spans="1:4" x14ac:dyDescent="0.25">
      <c r="A18616" s="515">
        <v>44460</v>
      </c>
      <c r="B18616" s="20" t="s">
        <v>49</v>
      </c>
      <c r="C18616" s="20" t="s">
        <v>49</v>
      </c>
      <c r="D18616" s="1">
        <v>0</v>
      </c>
    </row>
    <row r="18617" spans="1:4" x14ac:dyDescent="0.25">
      <c r="A18617" s="515">
        <v>44460</v>
      </c>
      <c r="B18617" s="20" t="s">
        <v>50</v>
      </c>
      <c r="C18617" s="20" t="s">
        <v>1250</v>
      </c>
      <c r="D18617" s="1">
        <v>2</v>
      </c>
    </row>
    <row r="18618" spans="1:4" x14ac:dyDescent="0.25">
      <c r="A18618" s="515">
        <v>44460</v>
      </c>
      <c r="B18618" s="20" t="s">
        <v>50</v>
      </c>
      <c r="C18618" s="20" t="s">
        <v>365</v>
      </c>
      <c r="D18618" s="1">
        <v>2</v>
      </c>
    </row>
    <row r="18619" spans="1:4" x14ac:dyDescent="0.25">
      <c r="A18619" s="515">
        <v>44460</v>
      </c>
      <c r="B18619" s="20" t="s">
        <v>27</v>
      </c>
      <c r="C18619" s="20" t="s">
        <v>43</v>
      </c>
      <c r="D18619" s="1">
        <v>2</v>
      </c>
    </row>
    <row r="18620" spans="1:4" x14ac:dyDescent="0.25">
      <c r="A18620" s="515">
        <v>44460</v>
      </c>
      <c r="B18620" s="20" t="s">
        <v>27</v>
      </c>
      <c r="C18620" s="20" t="s">
        <v>350</v>
      </c>
      <c r="D18620" s="1">
        <v>1</v>
      </c>
    </row>
    <row r="18621" spans="1:4" x14ac:dyDescent="0.25">
      <c r="A18621" s="515">
        <v>44460</v>
      </c>
      <c r="B18621" s="20" t="s">
        <v>51</v>
      </c>
      <c r="C18621" s="20" t="s">
        <v>51</v>
      </c>
      <c r="D18621" s="1">
        <v>2</v>
      </c>
    </row>
    <row r="18622" spans="1:4" x14ac:dyDescent="0.25">
      <c r="A18622" s="515">
        <v>44460</v>
      </c>
      <c r="B18622" s="20" t="s">
        <v>10</v>
      </c>
      <c r="C18622" s="20" t="s">
        <v>10</v>
      </c>
      <c r="D18622" s="1">
        <v>0</v>
      </c>
    </row>
    <row r="18623" spans="1:4" x14ac:dyDescent="0.25">
      <c r="A18623" s="515">
        <v>44461</v>
      </c>
      <c r="B18623" s="20" t="s">
        <v>14</v>
      </c>
      <c r="C18623" s="20" t="s">
        <v>14</v>
      </c>
      <c r="D18623" s="1">
        <v>2</v>
      </c>
    </row>
    <row r="18624" spans="1:4" x14ac:dyDescent="0.25">
      <c r="A18624" s="515">
        <v>44461</v>
      </c>
      <c r="B18624" s="20" t="s">
        <v>14</v>
      </c>
      <c r="C18624" s="20" t="s">
        <v>16</v>
      </c>
      <c r="D18624" s="1">
        <v>1</v>
      </c>
    </row>
    <row r="18625" spans="1:4" x14ac:dyDescent="0.25">
      <c r="A18625" s="515">
        <v>44461</v>
      </c>
      <c r="B18625" s="20" t="s">
        <v>20</v>
      </c>
      <c r="C18625" s="20" t="s">
        <v>20</v>
      </c>
      <c r="D18625" s="1">
        <v>6</v>
      </c>
    </row>
    <row r="18626" spans="1:4" x14ac:dyDescent="0.25">
      <c r="A18626" s="515">
        <v>44461</v>
      </c>
      <c r="B18626" s="20" t="s">
        <v>13</v>
      </c>
      <c r="C18626" s="20" t="s">
        <v>13</v>
      </c>
      <c r="D18626" s="1">
        <v>3</v>
      </c>
    </row>
    <row r="18627" spans="1:4" x14ac:dyDescent="0.25">
      <c r="A18627" s="515">
        <v>44461</v>
      </c>
      <c r="B18627" s="20" t="s">
        <v>24</v>
      </c>
      <c r="C18627" s="20" t="s">
        <v>23</v>
      </c>
      <c r="D18627" s="1">
        <v>3</v>
      </c>
    </row>
    <row r="18628" spans="1:4" x14ac:dyDescent="0.25">
      <c r="A18628" s="515">
        <v>44461</v>
      </c>
      <c r="B18628" s="20" t="s">
        <v>24</v>
      </c>
      <c r="C18628" s="20" t="s">
        <v>24</v>
      </c>
      <c r="D18628" s="1">
        <v>2</v>
      </c>
    </row>
    <row r="18629" spans="1:4" x14ac:dyDescent="0.25">
      <c r="A18629" s="515">
        <v>44461</v>
      </c>
      <c r="B18629" s="20" t="s">
        <v>47</v>
      </c>
      <c r="C18629" s="20" t="s">
        <v>47</v>
      </c>
      <c r="D18629" s="1">
        <v>0</v>
      </c>
    </row>
    <row r="18630" spans="1:4" x14ac:dyDescent="0.25">
      <c r="A18630" s="515">
        <v>44461</v>
      </c>
      <c r="B18630" s="20" t="s">
        <v>48</v>
      </c>
      <c r="C18630" s="20" t="s">
        <v>1380</v>
      </c>
      <c r="D18630" s="1">
        <v>0</v>
      </c>
    </row>
    <row r="18631" spans="1:4" x14ac:dyDescent="0.25">
      <c r="A18631" s="515">
        <v>44461</v>
      </c>
      <c r="B18631" s="20" t="s">
        <v>7</v>
      </c>
      <c r="C18631" s="20" t="s">
        <v>1191</v>
      </c>
      <c r="D18631" s="1">
        <v>1</v>
      </c>
    </row>
    <row r="18632" spans="1:4" x14ac:dyDescent="0.25">
      <c r="A18632" s="515">
        <v>44461</v>
      </c>
      <c r="B18632" s="20" t="s">
        <v>7</v>
      </c>
      <c r="C18632" s="20" t="s">
        <v>7</v>
      </c>
      <c r="D18632" s="1">
        <v>3</v>
      </c>
    </row>
    <row r="18633" spans="1:4" x14ac:dyDescent="0.25">
      <c r="A18633" s="515">
        <v>44461</v>
      </c>
      <c r="B18633" s="20" t="s">
        <v>9</v>
      </c>
      <c r="C18633" s="20" t="s">
        <v>9</v>
      </c>
      <c r="D18633" s="1">
        <v>3</v>
      </c>
    </row>
    <row r="18634" spans="1:4" x14ac:dyDescent="0.25">
      <c r="A18634" s="515">
        <v>44461</v>
      </c>
      <c r="B18634" s="20" t="s">
        <v>15</v>
      </c>
      <c r="C18634" s="20" t="s">
        <v>1139</v>
      </c>
      <c r="D18634" s="1">
        <v>0</v>
      </c>
    </row>
    <row r="18635" spans="1:4" x14ac:dyDescent="0.25">
      <c r="A18635" s="515">
        <v>44461</v>
      </c>
      <c r="B18635" s="20" t="s">
        <v>11</v>
      </c>
      <c r="C18635" s="20" t="s">
        <v>11</v>
      </c>
      <c r="D18635" s="1">
        <v>1</v>
      </c>
    </row>
    <row r="18636" spans="1:4" x14ac:dyDescent="0.25">
      <c r="A18636" s="515">
        <v>44461</v>
      </c>
      <c r="B18636" s="20" t="s">
        <v>12</v>
      </c>
      <c r="C18636" s="20" t="s">
        <v>12</v>
      </c>
      <c r="D18636" s="1">
        <v>0</v>
      </c>
    </row>
    <row r="18637" spans="1:4" x14ac:dyDescent="0.25">
      <c r="A18637" s="515">
        <v>44461</v>
      </c>
      <c r="B18637" s="20" t="s">
        <v>8</v>
      </c>
      <c r="C18637" s="20" t="s">
        <v>72</v>
      </c>
      <c r="D18637" s="1">
        <v>1</v>
      </c>
    </row>
    <row r="18638" spans="1:4" x14ac:dyDescent="0.25">
      <c r="A18638" s="515">
        <v>44461</v>
      </c>
      <c r="B18638" s="20" t="s">
        <v>8</v>
      </c>
      <c r="C18638" s="20" t="s">
        <v>1232</v>
      </c>
      <c r="D18638" s="1">
        <v>1</v>
      </c>
    </row>
    <row r="18639" spans="1:4" x14ac:dyDescent="0.25">
      <c r="A18639" s="515">
        <v>44461</v>
      </c>
      <c r="B18639" s="20" t="s">
        <v>8</v>
      </c>
      <c r="C18639" s="20" t="s">
        <v>8</v>
      </c>
      <c r="D18639" s="1">
        <v>20</v>
      </c>
    </row>
    <row r="18640" spans="1:4" x14ac:dyDescent="0.25">
      <c r="A18640" s="515">
        <v>44461</v>
      </c>
      <c r="B18640" s="20" t="s">
        <v>8</v>
      </c>
      <c r="C18640" s="20" t="s">
        <v>31</v>
      </c>
      <c r="D18640" s="1">
        <v>1</v>
      </c>
    </row>
    <row r="18641" spans="1:4" x14ac:dyDescent="0.25">
      <c r="A18641" s="515">
        <v>44461</v>
      </c>
      <c r="B18641" s="20" t="s">
        <v>49</v>
      </c>
      <c r="C18641" s="20" t="s">
        <v>49</v>
      </c>
      <c r="D18641" s="1">
        <v>0</v>
      </c>
    </row>
    <row r="18642" spans="1:4" x14ac:dyDescent="0.25">
      <c r="A18642" s="515">
        <v>44461</v>
      </c>
      <c r="B18642" s="20" t="s">
        <v>50</v>
      </c>
      <c r="C18642" s="20" t="s">
        <v>365</v>
      </c>
      <c r="D18642" s="1">
        <v>1</v>
      </c>
    </row>
    <row r="18643" spans="1:4" x14ac:dyDescent="0.25">
      <c r="A18643" s="515">
        <v>44461</v>
      </c>
      <c r="B18643" s="20" t="s">
        <v>27</v>
      </c>
      <c r="C18643" s="20" t="s">
        <v>43</v>
      </c>
      <c r="D18643" s="1">
        <v>3</v>
      </c>
    </row>
    <row r="18644" spans="1:4" x14ac:dyDescent="0.25">
      <c r="A18644" s="515">
        <v>44461</v>
      </c>
      <c r="B18644" s="20" t="s">
        <v>51</v>
      </c>
      <c r="C18644" s="20" t="s">
        <v>51</v>
      </c>
      <c r="D18644" s="1">
        <v>0</v>
      </c>
    </row>
    <row r="18645" spans="1:4" x14ac:dyDescent="0.25">
      <c r="A18645" s="515">
        <v>44461</v>
      </c>
      <c r="B18645" s="20" t="s">
        <v>10</v>
      </c>
      <c r="C18645" s="20" t="s">
        <v>10</v>
      </c>
      <c r="D18645" s="1">
        <v>1</v>
      </c>
    </row>
    <row r="18646" spans="1:4" x14ac:dyDescent="0.25">
      <c r="A18646" s="515">
        <v>44462</v>
      </c>
      <c r="B18646" s="20" t="s">
        <v>14</v>
      </c>
      <c r="C18646" s="20" t="s">
        <v>14</v>
      </c>
      <c r="D18646" s="1">
        <v>4</v>
      </c>
    </row>
    <row r="18647" spans="1:4" x14ac:dyDescent="0.25">
      <c r="A18647" s="515">
        <v>44462</v>
      </c>
      <c r="B18647" s="20" t="s">
        <v>14</v>
      </c>
      <c r="C18647" s="20" t="s">
        <v>16</v>
      </c>
      <c r="D18647" s="1">
        <v>6</v>
      </c>
    </row>
    <row r="18648" spans="1:4" x14ac:dyDescent="0.25">
      <c r="A18648" s="515">
        <v>44462</v>
      </c>
      <c r="B18648" s="20" t="s">
        <v>20</v>
      </c>
      <c r="C18648" s="20" t="s">
        <v>20</v>
      </c>
      <c r="D18648" s="1">
        <v>0</v>
      </c>
    </row>
    <row r="18649" spans="1:4" x14ac:dyDescent="0.25">
      <c r="A18649" s="515">
        <v>44462</v>
      </c>
      <c r="B18649" s="20" t="s">
        <v>13</v>
      </c>
      <c r="C18649" s="20" t="s">
        <v>13</v>
      </c>
      <c r="D18649" s="1">
        <v>5</v>
      </c>
    </row>
    <row r="18650" spans="1:4" x14ac:dyDescent="0.25">
      <c r="A18650" s="515">
        <v>44462</v>
      </c>
      <c r="B18650" s="20" t="s">
        <v>13</v>
      </c>
      <c r="C18650" s="20" t="s">
        <v>1165</v>
      </c>
      <c r="D18650" s="1">
        <v>1</v>
      </c>
    </row>
    <row r="18651" spans="1:4" x14ac:dyDescent="0.25">
      <c r="A18651" s="515">
        <v>44462</v>
      </c>
      <c r="B18651" s="20" t="s">
        <v>13</v>
      </c>
      <c r="C18651" s="20" t="s">
        <v>1167</v>
      </c>
      <c r="D18651" s="1">
        <v>1</v>
      </c>
    </row>
    <row r="18652" spans="1:4" x14ac:dyDescent="0.25">
      <c r="A18652" s="515">
        <v>44462</v>
      </c>
      <c r="B18652" s="20" t="s">
        <v>24</v>
      </c>
      <c r="C18652" s="20" t="s">
        <v>23</v>
      </c>
      <c r="D18652" s="1">
        <v>2</v>
      </c>
    </row>
    <row r="18653" spans="1:4" x14ac:dyDescent="0.25">
      <c r="A18653" s="515">
        <v>44462</v>
      </c>
      <c r="B18653" s="20" t="s">
        <v>24</v>
      </c>
      <c r="C18653" s="20" t="s">
        <v>24</v>
      </c>
      <c r="D18653" s="1">
        <v>2</v>
      </c>
    </row>
    <row r="18654" spans="1:4" x14ac:dyDescent="0.25">
      <c r="A18654" s="515">
        <v>44462</v>
      </c>
      <c r="B18654" s="20" t="s">
        <v>47</v>
      </c>
      <c r="C18654" s="20" t="s">
        <v>47</v>
      </c>
      <c r="D18654" s="1">
        <v>0</v>
      </c>
    </row>
    <row r="18655" spans="1:4" x14ac:dyDescent="0.25">
      <c r="A18655" s="515">
        <v>44462</v>
      </c>
      <c r="B18655" s="20" t="s">
        <v>48</v>
      </c>
      <c r="C18655" s="20" t="s">
        <v>1380</v>
      </c>
      <c r="D18655" s="1">
        <v>0</v>
      </c>
    </row>
    <row r="18656" spans="1:4" x14ac:dyDescent="0.25">
      <c r="A18656" s="515">
        <v>44462</v>
      </c>
      <c r="B18656" s="20" t="s">
        <v>7</v>
      </c>
      <c r="C18656" s="20" t="s">
        <v>1189</v>
      </c>
      <c r="D18656" s="1">
        <v>1</v>
      </c>
    </row>
    <row r="18657" spans="1:4" x14ac:dyDescent="0.25">
      <c r="A18657" s="515">
        <v>44462</v>
      </c>
      <c r="B18657" s="20" t="s">
        <v>7</v>
      </c>
      <c r="C18657" s="20" t="s">
        <v>1191</v>
      </c>
      <c r="D18657" s="1">
        <v>8</v>
      </c>
    </row>
    <row r="18658" spans="1:4" x14ac:dyDescent="0.25">
      <c r="A18658" s="515">
        <v>44462</v>
      </c>
      <c r="B18658" s="20" t="s">
        <v>7</v>
      </c>
      <c r="C18658" s="20" t="s">
        <v>7</v>
      </c>
      <c r="D18658" s="1">
        <v>6</v>
      </c>
    </row>
    <row r="18659" spans="1:4" x14ac:dyDescent="0.25">
      <c r="A18659" s="515">
        <v>44462</v>
      </c>
      <c r="B18659" s="20" t="s">
        <v>9</v>
      </c>
      <c r="C18659" s="20" t="s">
        <v>362</v>
      </c>
      <c r="D18659" s="1">
        <v>1</v>
      </c>
    </row>
    <row r="18660" spans="1:4" x14ac:dyDescent="0.25">
      <c r="A18660" s="515">
        <v>44462</v>
      </c>
      <c r="B18660" s="20" t="s">
        <v>9</v>
      </c>
      <c r="C18660" s="20" t="s">
        <v>9</v>
      </c>
      <c r="D18660" s="1">
        <v>2</v>
      </c>
    </row>
    <row r="18661" spans="1:4" x14ac:dyDescent="0.25">
      <c r="A18661" s="515">
        <v>44462</v>
      </c>
      <c r="B18661" s="20" t="s">
        <v>9</v>
      </c>
      <c r="C18661" s="20" t="s">
        <v>17</v>
      </c>
      <c r="D18661" s="1">
        <v>4</v>
      </c>
    </row>
    <row r="18662" spans="1:4" x14ac:dyDescent="0.25">
      <c r="A18662" s="515">
        <v>44462</v>
      </c>
      <c r="B18662" s="20" t="s">
        <v>15</v>
      </c>
      <c r="C18662" s="20" t="s">
        <v>1139</v>
      </c>
      <c r="D18662" s="1">
        <v>0</v>
      </c>
    </row>
    <row r="18663" spans="1:4" x14ac:dyDescent="0.25">
      <c r="A18663" s="515">
        <v>44462</v>
      </c>
      <c r="B18663" s="20" t="s">
        <v>11</v>
      </c>
      <c r="C18663" s="20" t="s">
        <v>11</v>
      </c>
      <c r="D18663" s="1">
        <v>0</v>
      </c>
    </row>
    <row r="18664" spans="1:4" x14ac:dyDescent="0.25">
      <c r="A18664" s="515">
        <v>44462</v>
      </c>
      <c r="B18664" s="20" t="s">
        <v>12</v>
      </c>
      <c r="C18664" s="20" t="s">
        <v>1223</v>
      </c>
      <c r="D18664" s="1">
        <v>1</v>
      </c>
    </row>
    <row r="18665" spans="1:4" x14ac:dyDescent="0.25">
      <c r="A18665" s="515">
        <v>44462</v>
      </c>
      <c r="B18665" s="20" t="s">
        <v>8</v>
      </c>
      <c r="C18665" s="20" t="s">
        <v>8</v>
      </c>
      <c r="D18665" s="1">
        <v>19</v>
      </c>
    </row>
    <row r="18666" spans="1:4" x14ac:dyDescent="0.25">
      <c r="A18666" s="515">
        <v>44462</v>
      </c>
      <c r="B18666" s="20" t="s">
        <v>49</v>
      </c>
      <c r="C18666" s="20" t="s">
        <v>49</v>
      </c>
      <c r="D18666" s="1">
        <v>1</v>
      </c>
    </row>
    <row r="18667" spans="1:4" x14ac:dyDescent="0.25">
      <c r="A18667" s="515">
        <v>44462</v>
      </c>
      <c r="B18667" s="20" t="s">
        <v>50</v>
      </c>
      <c r="C18667" s="20" t="s">
        <v>365</v>
      </c>
      <c r="D18667" s="1">
        <v>0</v>
      </c>
    </row>
    <row r="18668" spans="1:4" x14ac:dyDescent="0.25">
      <c r="A18668" s="515">
        <v>44462</v>
      </c>
      <c r="B18668" s="20" t="s">
        <v>27</v>
      </c>
      <c r="C18668" s="20" t="s">
        <v>233</v>
      </c>
      <c r="D18668" s="1">
        <v>1</v>
      </c>
    </row>
    <row r="18669" spans="1:4" x14ac:dyDescent="0.25">
      <c r="A18669" s="515">
        <v>44462</v>
      </c>
      <c r="B18669" s="20" t="s">
        <v>27</v>
      </c>
      <c r="C18669" s="20" t="s">
        <v>43</v>
      </c>
      <c r="D18669" s="1">
        <v>11</v>
      </c>
    </row>
    <row r="18670" spans="1:4" x14ac:dyDescent="0.25">
      <c r="A18670" s="515">
        <v>44462</v>
      </c>
      <c r="B18670" s="20" t="s">
        <v>51</v>
      </c>
      <c r="C18670" s="20" t="s">
        <v>51</v>
      </c>
      <c r="D18670" s="1">
        <v>0</v>
      </c>
    </row>
    <row r="18671" spans="1:4" x14ac:dyDescent="0.25">
      <c r="A18671" s="515">
        <v>44462</v>
      </c>
      <c r="B18671" s="20" t="s">
        <v>10</v>
      </c>
      <c r="C18671" s="20" t="s">
        <v>10</v>
      </c>
      <c r="D18671" s="1">
        <v>1</v>
      </c>
    </row>
    <row r="18672" spans="1:4" x14ac:dyDescent="0.25">
      <c r="A18672" s="515">
        <v>44463</v>
      </c>
      <c r="B18672" s="68" t="s">
        <v>14</v>
      </c>
      <c r="C18672" s="79" t="s">
        <v>14</v>
      </c>
      <c r="D18672" s="1">
        <v>2</v>
      </c>
    </row>
    <row r="18673" spans="1:4" x14ac:dyDescent="0.25">
      <c r="A18673" s="515">
        <v>44463</v>
      </c>
      <c r="B18673" s="68" t="s">
        <v>14</v>
      </c>
      <c r="C18673" s="79" t="s">
        <v>16</v>
      </c>
      <c r="D18673" s="1">
        <v>1</v>
      </c>
    </row>
    <row r="18674" spans="1:4" x14ac:dyDescent="0.25">
      <c r="A18674" s="515">
        <v>44463</v>
      </c>
      <c r="B18674" s="68" t="s">
        <v>20</v>
      </c>
      <c r="C18674" s="79" t="s">
        <v>20</v>
      </c>
      <c r="D18674" s="1">
        <v>0</v>
      </c>
    </row>
    <row r="18675" spans="1:4" x14ac:dyDescent="0.25">
      <c r="A18675" s="515">
        <v>44463</v>
      </c>
      <c r="B18675" s="68" t="s">
        <v>13</v>
      </c>
      <c r="C18675" s="79" t="s">
        <v>13</v>
      </c>
      <c r="D18675" s="1">
        <v>1</v>
      </c>
    </row>
    <row r="18676" spans="1:4" x14ac:dyDescent="0.25">
      <c r="A18676" s="515">
        <v>44463</v>
      </c>
      <c r="B18676" s="68" t="s">
        <v>24</v>
      </c>
      <c r="C18676" s="79" t="s">
        <v>23</v>
      </c>
      <c r="D18676" s="1">
        <v>2</v>
      </c>
    </row>
    <row r="18677" spans="1:4" x14ac:dyDescent="0.25">
      <c r="A18677" s="515">
        <v>44463</v>
      </c>
      <c r="B18677" s="68" t="s">
        <v>24</v>
      </c>
      <c r="C18677" s="68" t="s">
        <v>653</v>
      </c>
      <c r="D18677" s="1">
        <v>1</v>
      </c>
    </row>
    <row r="18678" spans="1:4" x14ac:dyDescent="0.25">
      <c r="A18678" s="515">
        <v>44463</v>
      </c>
      <c r="B18678" s="68" t="s">
        <v>47</v>
      </c>
      <c r="C18678" s="79" t="s">
        <v>47</v>
      </c>
      <c r="D18678" s="1">
        <v>0</v>
      </c>
    </row>
    <row r="18679" spans="1:4" x14ac:dyDescent="0.25">
      <c r="A18679" s="515">
        <v>44463</v>
      </c>
      <c r="B18679" s="68" t="s">
        <v>48</v>
      </c>
      <c r="C18679" s="79" t="s">
        <v>1380</v>
      </c>
      <c r="D18679" s="1">
        <v>0</v>
      </c>
    </row>
    <row r="18680" spans="1:4" x14ac:dyDescent="0.25">
      <c r="A18680" s="515">
        <v>44463</v>
      </c>
      <c r="B18680" s="68" t="s">
        <v>7</v>
      </c>
      <c r="C18680" s="68" t="s">
        <v>1188</v>
      </c>
      <c r="D18680" s="20">
        <v>1</v>
      </c>
    </row>
    <row r="18681" spans="1:4" x14ac:dyDescent="0.25">
      <c r="A18681" s="515">
        <v>44463</v>
      </c>
      <c r="B18681" s="68" t="s">
        <v>7</v>
      </c>
      <c r="C18681" s="79" t="s">
        <v>7</v>
      </c>
      <c r="D18681" s="1">
        <v>4</v>
      </c>
    </row>
    <row r="18682" spans="1:4" x14ac:dyDescent="0.25">
      <c r="A18682" s="515">
        <v>44463</v>
      </c>
      <c r="B18682" s="68" t="s">
        <v>9</v>
      </c>
      <c r="C18682" s="79" t="s">
        <v>9</v>
      </c>
      <c r="D18682" s="1">
        <v>1</v>
      </c>
    </row>
    <row r="18683" spans="1:4" x14ac:dyDescent="0.25">
      <c r="A18683" s="515">
        <v>44463</v>
      </c>
      <c r="B18683" s="68" t="s">
        <v>9</v>
      </c>
      <c r="C18683" s="79" t="s">
        <v>17</v>
      </c>
      <c r="D18683" s="1">
        <v>1</v>
      </c>
    </row>
    <row r="18684" spans="1:4" x14ac:dyDescent="0.25">
      <c r="A18684" s="515">
        <v>44463</v>
      </c>
      <c r="B18684" s="68" t="s">
        <v>9</v>
      </c>
      <c r="C18684" s="79" t="s">
        <v>1202</v>
      </c>
      <c r="D18684" s="1">
        <v>1</v>
      </c>
    </row>
    <row r="18685" spans="1:4" x14ac:dyDescent="0.25">
      <c r="A18685" s="515">
        <v>44463</v>
      </c>
      <c r="B18685" s="68" t="s">
        <v>15</v>
      </c>
      <c r="C18685" s="79" t="s">
        <v>1139</v>
      </c>
      <c r="D18685" s="1">
        <v>0</v>
      </c>
    </row>
    <row r="18686" spans="1:4" x14ac:dyDescent="0.25">
      <c r="A18686" s="515">
        <v>44463</v>
      </c>
      <c r="B18686" s="68" t="s">
        <v>11</v>
      </c>
      <c r="C18686" s="79" t="s">
        <v>11</v>
      </c>
      <c r="D18686" s="1">
        <v>0</v>
      </c>
    </row>
    <row r="18687" spans="1:4" x14ac:dyDescent="0.25">
      <c r="A18687" s="515">
        <v>44463</v>
      </c>
      <c r="B18687" s="68" t="s">
        <v>12</v>
      </c>
      <c r="C18687" s="79" t="s">
        <v>12</v>
      </c>
      <c r="D18687" s="1">
        <v>1</v>
      </c>
    </row>
    <row r="18688" spans="1:4" x14ac:dyDescent="0.25">
      <c r="A18688" s="515">
        <v>44463</v>
      </c>
      <c r="B18688" s="68" t="s">
        <v>8</v>
      </c>
      <c r="C18688" s="79" t="s">
        <v>8</v>
      </c>
      <c r="D18688" s="1">
        <v>14</v>
      </c>
    </row>
    <row r="18689" spans="1:4" x14ac:dyDescent="0.25">
      <c r="A18689" s="515">
        <v>44463</v>
      </c>
      <c r="B18689" s="68" t="s">
        <v>49</v>
      </c>
      <c r="C18689" s="79" t="s">
        <v>49</v>
      </c>
      <c r="D18689" s="1">
        <v>0</v>
      </c>
    </row>
    <row r="18690" spans="1:4" x14ac:dyDescent="0.25">
      <c r="A18690" s="515">
        <v>44463</v>
      </c>
      <c r="B18690" s="68" t="s">
        <v>50</v>
      </c>
      <c r="C18690" s="79" t="s">
        <v>1250</v>
      </c>
      <c r="D18690" s="1">
        <v>1</v>
      </c>
    </row>
    <row r="18691" spans="1:4" x14ac:dyDescent="0.25">
      <c r="A18691" s="515">
        <v>44463</v>
      </c>
      <c r="B18691" s="68" t="s">
        <v>50</v>
      </c>
      <c r="C18691" s="79" t="s">
        <v>365</v>
      </c>
      <c r="D18691" s="1">
        <v>4</v>
      </c>
    </row>
    <row r="18692" spans="1:4" x14ac:dyDescent="0.25">
      <c r="A18692" s="515">
        <v>44463</v>
      </c>
      <c r="B18692" s="68" t="s">
        <v>27</v>
      </c>
      <c r="C18692" s="79" t="s">
        <v>43</v>
      </c>
      <c r="D18692" s="1">
        <v>3</v>
      </c>
    </row>
    <row r="18693" spans="1:4" x14ac:dyDescent="0.25">
      <c r="A18693" s="515">
        <v>44463</v>
      </c>
      <c r="B18693" s="68" t="s">
        <v>51</v>
      </c>
      <c r="C18693" s="79" t="s">
        <v>51</v>
      </c>
      <c r="D18693" s="49">
        <v>2</v>
      </c>
    </row>
    <row r="18694" spans="1:4" x14ac:dyDescent="0.25">
      <c r="A18694" s="515">
        <v>44463</v>
      </c>
      <c r="B18694" s="68" t="s">
        <v>10</v>
      </c>
      <c r="C18694" s="79" t="s">
        <v>10</v>
      </c>
      <c r="D18694" s="1">
        <v>1</v>
      </c>
    </row>
    <row r="18695" spans="1:4" x14ac:dyDescent="0.25">
      <c r="A18695" s="515">
        <v>44464</v>
      </c>
      <c r="B18695" s="68" t="s">
        <v>14</v>
      </c>
      <c r="C18695" s="79" t="s">
        <v>14</v>
      </c>
      <c r="D18695" s="1">
        <v>1</v>
      </c>
    </row>
    <row r="18696" spans="1:4" x14ac:dyDescent="0.25">
      <c r="A18696" s="515">
        <v>44464</v>
      </c>
      <c r="B18696" s="68" t="s">
        <v>14</v>
      </c>
      <c r="C18696" s="79" t="s">
        <v>16</v>
      </c>
      <c r="D18696" s="1">
        <v>1</v>
      </c>
    </row>
    <row r="18697" spans="1:4" x14ac:dyDescent="0.25">
      <c r="A18697" s="515">
        <v>44464</v>
      </c>
      <c r="B18697" s="68" t="s">
        <v>14</v>
      </c>
      <c r="C18697" s="79" t="s">
        <v>794</v>
      </c>
      <c r="D18697" s="20">
        <v>1</v>
      </c>
    </row>
    <row r="18698" spans="1:4" x14ac:dyDescent="0.25">
      <c r="A18698" s="515">
        <v>44464</v>
      </c>
      <c r="B18698" s="68" t="s">
        <v>20</v>
      </c>
      <c r="C18698" s="79" t="s">
        <v>20</v>
      </c>
      <c r="D18698" s="1">
        <v>2</v>
      </c>
    </row>
    <row r="18699" spans="1:4" x14ac:dyDescent="0.25">
      <c r="A18699" s="515">
        <v>44464</v>
      </c>
      <c r="B18699" s="68" t="s">
        <v>13</v>
      </c>
      <c r="C18699" s="79" t="s">
        <v>13</v>
      </c>
      <c r="D18699" s="1">
        <v>1</v>
      </c>
    </row>
    <row r="18700" spans="1:4" x14ac:dyDescent="0.25">
      <c r="A18700" s="515">
        <v>44464</v>
      </c>
      <c r="B18700" s="68" t="s">
        <v>24</v>
      </c>
      <c r="C18700" s="79" t="s">
        <v>23</v>
      </c>
      <c r="D18700" s="1">
        <v>1</v>
      </c>
    </row>
    <row r="18701" spans="1:4" x14ac:dyDescent="0.25">
      <c r="A18701" s="515">
        <v>44464</v>
      </c>
      <c r="B18701" s="68" t="s">
        <v>47</v>
      </c>
      <c r="C18701" s="79" t="s">
        <v>47</v>
      </c>
      <c r="D18701" s="1">
        <v>0</v>
      </c>
    </row>
    <row r="18702" spans="1:4" x14ac:dyDescent="0.25">
      <c r="A18702" s="515">
        <v>44464</v>
      </c>
      <c r="B18702" s="68" t="s">
        <v>48</v>
      </c>
      <c r="C18702" s="79" t="s">
        <v>1380</v>
      </c>
      <c r="D18702" s="1">
        <v>0</v>
      </c>
    </row>
    <row r="18703" spans="1:4" x14ac:dyDescent="0.25">
      <c r="A18703" s="515">
        <v>44464</v>
      </c>
      <c r="B18703" s="68" t="s">
        <v>7</v>
      </c>
      <c r="C18703" s="79" t="s">
        <v>7</v>
      </c>
      <c r="D18703" s="1">
        <v>1</v>
      </c>
    </row>
    <row r="18704" spans="1:4" x14ac:dyDescent="0.25">
      <c r="A18704" s="515">
        <v>44464</v>
      </c>
      <c r="B18704" s="68" t="s">
        <v>9</v>
      </c>
      <c r="C18704" s="79" t="s">
        <v>9</v>
      </c>
      <c r="D18704" s="1">
        <v>4</v>
      </c>
    </row>
    <row r="18705" spans="1:4" x14ac:dyDescent="0.25">
      <c r="A18705" s="515">
        <v>44464</v>
      </c>
      <c r="B18705" s="68" t="s">
        <v>9</v>
      </c>
      <c r="C18705" s="79" t="s">
        <v>143</v>
      </c>
      <c r="D18705" s="1">
        <v>2</v>
      </c>
    </row>
    <row r="18706" spans="1:4" x14ac:dyDescent="0.25">
      <c r="A18706" s="515">
        <v>44464</v>
      </c>
      <c r="B18706" s="68" t="s">
        <v>15</v>
      </c>
      <c r="C18706" s="79" t="s">
        <v>1139</v>
      </c>
      <c r="D18706" s="1">
        <v>0</v>
      </c>
    </row>
    <row r="18707" spans="1:4" x14ac:dyDescent="0.25">
      <c r="A18707" s="515">
        <v>44464</v>
      </c>
      <c r="B18707" s="68" t="s">
        <v>11</v>
      </c>
      <c r="C18707" s="79" t="s">
        <v>11</v>
      </c>
      <c r="D18707" s="1">
        <v>0</v>
      </c>
    </row>
    <row r="18708" spans="1:4" x14ac:dyDescent="0.25">
      <c r="A18708" s="515">
        <v>44464</v>
      </c>
      <c r="B18708" s="68" t="s">
        <v>12</v>
      </c>
      <c r="C18708" s="79" t="s">
        <v>12</v>
      </c>
      <c r="D18708" s="1">
        <v>0</v>
      </c>
    </row>
    <row r="18709" spans="1:4" x14ac:dyDescent="0.25">
      <c r="A18709" s="515">
        <v>44464</v>
      </c>
      <c r="B18709" s="68" t="s">
        <v>8</v>
      </c>
      <c r="C18709" s="79" t="s">
        <v>8</v>
      </c>
      <c r="D18709" s="1">
        <v>20</v>
      </c>
    </row>
    <row r="18710" spans="1:4" x14ac:dyDescent="0.25">
      <c r="A18710" s="515">
        <v>44464</v>
      </c>
      <c r="B18710" s="68" t="s">
        <v>49</v>
      </c>
      <c r="C18710" s="79" t="s">
        <v>1246</v>
      </c>
      <c r="D18710" s="20">
        <v>1</v>
      </c>
    </row>
    <row r="18711" spans="1:4" x14ac:dyDescent="0.25">
      <c r="A18711" s="515">
        <v>44464</v>
      </c>
      <c r="B18711" s="68" t="s">
        <v>50</v>
      </c>
      <c r="C18711" s="79" t="s">
        <v>365</v>
      </c>
      <c r="D18711" s="1">
        <v>0</v>
      </c>
    </row>
    <row r="18712" spans="1:4" x14ac:dyDescent="0.25">
      <c r="A18712" s="515">
        <v>44464</v>
      </c>
      <c r="B18712" s="68" t="s">
        <v>27</v>
      </c>
      <c r="C18712" s="79" t="s">
        <v>43</v>
      </c>
      <c r="D18712" s="1">
        <v>2</v>
      </c>
    </row>
    <row r="18713" spans="1:4" x14ac:dyDescent="0.25">
      <c r="A18713" s="515">
        <v>44464</v>
      </c>
      <c r="B18713" s="68" t="s">
        <v>27</v>
      </c>
      <c r="C18713" s="68" t="s">
        <v>1257</v>
      </c>
      <c r="D18713" s="20">
        <v>1</v>
      </c>
    </row>
    <row r="18714" spans="1:4" x14ac:dyDescent="0.25">
      <c r="A18714" s="515">
        <v>44464</v>
      </c>
      <c r="B18714" s="68" t="s">
        <v>51</v>
      </c>
      <c r="C18714" s="79" t="s">
        <v>51</v>
      </c>
      <c r="D18714" s="49">
        <v>0</v>
      </c>
    </row>
    <row r="18715" spans="1:4" x14ac:dyDescent="0.25">
      <c r="A18715" s="515">
        <v>44464</v>
      </c>
      <c r="B18715" s="68" t="s">
        <v>10</v>
      </c>
      <c r="C18715" s="79" t="s">
        <v>10</v>
      </c>
      <c r="D18715" s="1">
        <v>0</v>
      </c>
    </row>
    <row r="18716" spans="1:4" x14ac:dyDescent="0.25">
      <c r="A18716" s="515">
        <v>44465</v>
      </c>
      <c r="B18716" s="68" t="s">
        <v>14</v>
      </c>
      <c r="C18716" s="79" t="s">
        <v>14</v>
      </c>
      <c r="D18716" s="1">
        <v>0</v>
      </c>
    </row>
    <row r="18717" spans="1:4" x14ac:dyDescent="0.25">
      <c r="A18717" s="515">
        <v>44465</v>
      </c>
      <c r="B18717" s="68" t="s">
        <v>20</v>
      </c>
      <c r="C18717" s="79" t="s">
        <v>20</v>
      </c>
      <c r="D18717" s="1">
        <v>0</v>
      </c>
    </row>
    <row r="18718" spans="1:4" x14ac:dyDescent="0.25">
      <c r="A18718" s="515">
        <v>44465</v>
      </c>
      <c r="B18718" s="68" t="s">
        <v>13</v>
      </c>
      <c r="C18718" s="79" t="s">
        <v>13</v>
      </c>
      <c r="D18718" s="1">
        <v>0</v>
      </c>
    </row>
    <row r="18719" spans="1:4" x14ac:dyDescent="0.25">
      <c r="A18719" s="515">
        <v>44465</v>
      </c>
      <c r="B18719" s="68" t="s">
        <v>24</v>
      </c>
      <c r="C18719" s="79" t="s">
        <v>24</v>
      </c>
      <c r="D18719" s="1">
        <v>0</v>
      </c>
    </row>
    <row r="18720" spans="1:4" x14ac:dyDescent="0.25">
      <c r="A18720" s="515">
        <v>44465</v>
      </c>
      <c r="B18720" s="68" t="s">
        <v>47</v>
      </c>
      <c r="C18720" s="79" t="s">
        <v>47</v>
      </c>
      <c r="D18720" s="1">
        <v>0</v>
      </c>
    </row>
    <row r="18721" spans="1:4" x14ac:dyDescent="0.25">
      <c r="A18721" s="515">
        <v>44465</v>
      </c>
      <c r="B18721" s="68" t="s">
        <v>48</v>
      </c>
      <c r="C18721" s="79" t="s">
        <v>1380</v>
      </c>
      <c r="D18721" s="1">
        <v>0</v>
      </c>
    </row>
    <row r="18722" spans="1:4" x14ac:dyDescent="0.25">
      <c r="A18722" s="515">
        <v>44465</v>
      </c>
      <c r="B18722" s="68" t="s">
        <v>7</v>
      </c>
      <c r="C18722" s="79" t="s">
        <v>7</v>
      </c>
      <c r="D18722" s="1">
        <v>0</v>
      </c>
    </row>
    <row r="18723" spans="1:4" x14ac:dyDescent="0.25">
      <c r="A18723" s="515">
        <v>44465</v>
      </c>
      <c r="B18723" s="68" t="s">
        <v>9</v>
      </c>
      <c r="C18723" s="79" t="s">
        <v>9</v>
      </c>
      <c r="D18723" s="1">
        <v>0</v>
      </c>
    </row>
    <row r="18724" spans="1:4" x14ac:dyDescent="0.25">
      <c r="A18724" s="515">
        <v>44465</v>
      </c>
      <c r="B18724" s="68" t="s">
        <v>15</v>
      </c>
      <c r="C18724" s="79" t="s">
        <v>1139</v>
      </c>
      <c r="D18724" s="1">
        <v>0</v>
      </c>
    </row>
    <row r="18725" spans="1:4" x14ac:dyDescent="0.25">
      <c r="A18725" s="515">
        <v>44465</v>
      </c>
      <c r="B18725" s="68" t="s">
        <v>11</v>
      </c>
      <c r="C18725" s="79" t="s">
        <v>11</v>
      </c>
      <c r="D18725" s="1">
        <v>0</v>
      </c>
    </row>
    <row r="18726" spans="1:4" x14ac:dyDescent="0.25">
      <c r="A18726" s="515">
        <v>44465</v>
      </c>
      <c r="B18726" s="68" t="s">
        <v>12</v>
      </c>
      <c r="C18726" s="79" t="s">
        <v>12</v>
      </c>
      <c r="D18726" s="1">
        <v>0</v>
      </c>
    </row>
    <row r="18727" spans="1:4" x14ac:dyDescent="0.25">
      <c r="A18727" s="515">
        <v>44465</v>
      </c>
      <c r="B18727" s="68" t="s">
        <v>8</v>
      </c>
      <c r="C18727" s="79" t="s">
        <v>8</v>
      </c>
      <c r="D18727" s="1">
        <v>0</v>
      </c>
    </row>
    <row r="18728" spans="1:4" x14ac:dyDescent="0.25">
      <c r="A18728" s="515">
        <v>44465</v>
      </c>
      <c r="B18728" s="68" t="s">
        <v>49</v>
      </c>
      <c r="C18728" s="79" t="s">
        <v>49</v>
      </c>
      <c r="D18728" s="1">
        <v>0</v>
      </c>
    </row>
    <row r="18729" spans="1:4" x14ac:dyDescent="0.25">
      <c r="A18729" s="515">
        <v>44465</v>
      </c>
      <c r="B18729" s="68" t="s">
        <v>50</v>
      </c>
      <c r="C18729" s="79" t="s">
        <v>365</v>
      </c>
      <c r="D18729" s="1">
        <v>0</v>
      </c>
    </row>
    <row r="18730" spans="1:4" x14ac:dyDescent="0.25">
      <c r="A18730" s="515">
        <v>44465</v>
      </c>
      <c r="B18730" s="68" t="s">
        <v>27</v>
      </c>
      <c r="C18730" s="79" t="s">
        <v>43</v>
      </c>
      <c r="D18730" s="1">
        <v>0</v>
      </c>
    </row>
    <row r="18731" spans="1:4" x14ac:dyDescent="0.25">
      <c r="A18731" s="515">
        <v>44465</v>
      </c>
      <c r="B18731" s="68" t="s">
        <v>51</v>
      </c>
      <c r="C18731" s="79" t="s">
        <v>51</v>
      </c>
      <c r="D18731" s="49">
        <v>0</v>
      </c>
    </row>
    <row r="18732" spans="1:4" x14ac:dyDescent="0.25">
      <c r="A18732" s="515">
        <v>44465</v>
      </c>
      <c r="B18732" s="68" t="s">
        <v>10</v>
      </c>
      <c r="C18732" s="79" t="s">
        <v>10</v>
      </c>
      <c r="D18732" s="1">
        <v>0</v>
      </c>
    </row>
    <row r="18733" spans="1:4" x14ac:dyDescent="0.25">
      <c r="A18733" s="515">
        <v>44466</v>
      </c>
      <c r="B18733" s="20" t="s">
        <v>14</v>
      </c>
      <c r="C18733" s="20" t="s">
        <v>16</v>
      </c>
      <c r="D18733" s="1">
        <v>1</v>
      </c>
    </row>
    <row r="18734" spans="1:4" x14ac:dyDescent="0.25">
      <c r="A18734" s="515">
        <v>44466</v>
      </c>
      <c r="B18734" s="20" t="s">
        <v>20</v>
      </c>
      <c r="C18734" s="20" t="s">
        <v>20</v>
      </c>
      <c r="D18734" s="1">
        <v>1</v>
      </c>
    </row>
    <row r="18735" spans="1:4" x14ac:dyDescent="0.25">
      <c r="A18735" s="515">
        <v>44466</v>
      </c>
      <c r="B18735" s="20" t="s">
        <v>13</v>
      </c>
      <c r="C18735" s="20" t="s">
        <v>13</v>
      </c>
      <c r="D18735" s="1">
        <v>2</v>
      </c>
    </row>
    <row r="18736" spans="1:4" x14ac:dyDescent="0.25">
      <c r="A18736" s="515">
        <v>44466</v>
      </c>
      <c r="B18736" s="20" t="s">
        <v>24</v>
      </c>
      <c r="C18736" s="20" t="s">
        <v>24</v>
      </c>
      <c r="D18736" s="1">
        <v>0</v>
      </c>
    </row>
    <row r="18737" spans="1:4" x14ac:dyDescent="0.25">
      <c r="A18737" s="515">
        <v>44466</v>
      </c>
      <c r="B18737" s="20" t="s">
        <v>47</v>
      </c>
      <c r="C18737" s="20" t="s">
        <v>47</v>
      </c>
      <c r="D18737" s="1">
        <v>0</v>
      </c>
    </row>
    <row r="18738" spans="1:4" x14ac:dyDescent="0.25">
      <c r="A18738" s="515">
        <v>44466</v>
      </c>
      <c r="B18738" s="20" t="s">
        <v>48</v>
      </c>
      <c r="C18738" s="20" t="s">
        <v>1380</v>
      </c>
      <c r="D18738" s="1">
        <v>0</v>
      </c>
    </row>
    <row r="18739" spans="1:4" x14ac:dyDescent="0.25">
      <c r="A18739" s="515">
        <v>44466</v>
      </c>
      <c r="B18739" s="20" t="s">
        <v>7</v>
      </c>
      <c r="C18739" s="20" t="s">
        <v>7</v>
      </c>
      <c r="D18739" s="1">
        <v>0</v>
      </c>
    </row>
    <row r="18740" spans="1:4" x14ac:dyDescent="0.25">
      <c r="A18740" s="515">
        <v>44466</v>
      </c>
      <c r="B18740" s="20" t="s">
        <v>9</v>
      </c>
      <c r="C18740" s="20" t="s">
        <v>9</v>
      </c>
      <c r="D18740" s="1">
        <v>2</v>
      </c>
    </row>
    <row r="18741" spans="1:4" x14ac:dyDescent="0.25">
      <c r="A18741" s="515">
        <v>44466</v>
      </c>
      <c r="B18741" s="20" t="s">
        <v>9</v>
      </c>
      <c r="C18741" s="20" t="s">
        <v>17</v>
      </c>
      <c r="D18741" s="1">
        <v>1</v>
      </c>
    </row>
    <row r="18742" spans="1:4" x14ac:dyDescent="0.25">
      <c r="A18742" s="515">
        <v>44466</v>
      </c>
      <c r="B18742" s="20" t="s">
        <v>15</v>
      </c>
      <c r="C18742" s="20" t="s">
        <v>1139</v>
      </c>
      <c r="D18742" s="1">
        <v>0</v>
      </c>
    </row>
    <row r="18743" spans="1:4" x14ac:dyDescent="0.25">
      <c r="A18743" s="515">
        <v>44466</v>
      </c>
      <c r="B18743" s="20" t="s">
        <v>11</v>
      </c>
      <c r="C18743" s="20" t="s">
        <v>11</v>
      </c>
      <c r="D18743" s="1">
        <v>0</v>
      </c>
    </row>
    <row r="18744" spans="1:4" x14ac:dyDescent="0.25">
      <c r="A18744" s="515">
        <v>44466</v>
      </c>
      <c r="B18744" s="20" t="s">
        <v>12</v>
      </c>
      <c r="C18744" s="20" t="s">
        <v>12</v>
      </c>
      <c r="D18744" s="1">
        <v>0</v>
      </c>
    </row>
    <row r="18745" spans="1:4" x14ac:dyDescent="0.25">
      <c r="A18745" s="515">
        <v>44466</v>
      </c>
      <c r="B18745" s="20" t="s">
        <v>8</v>
      </c>
      <c r="C18745" s="20" t="s">
        <v>8</v>
      </c>
      <c r="D18745" s="1">
        <v>4</v>
      </c>
    </row>
    <row r="18746" spans="1:4" x14ac:dyDescent="0.25">
      <c r="A18746" s="515">
        <v>44466</v>
      </c>
      <c r="B18746" s="20" t="s">
        <v>8</v>
      </c>
      <c r="C18746" s="20" t="s">
        <v>31</v>
      </c>
      <c r="D18746" s="1">
        <v>3</v>
      </c>
    </row>
    <row r="18747" spans="1:4" x14ac:dyDescent="0.25">
      <c r="A18747" s="515">
        <v>44466</v>
      </c>
      <c r="B18747" s="20" t="s">
        <v>49</v>
      </c>
      <c r="C18747" s="20" t="s">
        <v>49</v>
      </c>
      <c r="D18747" s="1">
        <v>0</v>
      </c>
    </row>
    <row r="18748" spans="1:4" x14ac:dyDescent="0.25">
      <c r="A18748" s="515">
        <v>44466</v>
      </c>
      <c r="B18748" s="20" t="s">
        <v>50</v>
      </c>
      <c r="C18748" s="20" t="s">
        <v>365</v>
      </c>
      <c r="D18748" s="1">
        <v>0</v>
      </c>
    </row>
    <row r="18749" spans="1:4" x14ac:dyDescent="0.25">
      <c r="A18749" s="515">
        <v>44466</v>
      </c>
      <c r="B18749" s="20" t="s">
        <v>27</v>
      </c>
      <c r="C18749" s="20" t="s">
        <v>43</v>
      </c>
      <c r="D18749" s="1">
        <v>6</v>
      </c>
    </row>
    <row r="18750" spans="1:4" x14ac:dyDescent="0.25">
      <c r="A18750" s="515">
        <v>44466</v>
      </c>
      <c r="B18750" s="20" t="s">
        <v>51</v>
      </c>
      <c r="C18750" s="20" t="s">
        <v>51</v>
      </c>
      <c r="D18750" s="1">
        <v>0</v>
      </c>
    </row>
    <row r="18751" spans="1:4" x14ac:dyDescent="0.25">
      <c r="A18751" s="515">
        <v>44466</v>
      </c>
      <c r="B18751" s="20" t="s">
        <v>10</v>
      </c>
      <c r="C18751" s="20" t="s">
        <v>10</v>
      </c>
      <c r="D18751" s="1">
        <v>0</v>
      </c>
    </row>
  </sheetData>
  <autoFilter ref="A1:D16032" xr:uid="{00000000-0009-0000-0000-000001000000}">
    <sortState xmlns:xlrd2="http://schemas.microsoft.com/office/spreadsheetml/2017/richdata2" ref="A2:D12497">
      <sortCondition ref="A2:A12497"/>
      <sortCondition ref="B2:B12497"/>
      <sortCondition ref="C2:C12497"/>
    </sortState>
  </autoFilter>
  <sortState xmlns:xlrd2="http://schemas.microsoft.com/office/spreadsheetml/2017/richdata2" ref="A2:D18225">
    <sortCondition ref="A2:A18225"/>
    <sortCondition ref="B2:B18225"/>
    <sortCondition ref="C2:C1822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TN682"/>
  <sheetViews>
    <sheetView zoomScale="85" zoomScaleNormal="85" workbookViewId="0">
      <pane xSplit="2" topLeftCell="SI1" activePane="topRight" state="frozen"/>
      <selection pane="topRight" activeCell="B678" sqref="A38:B678"/>
    </sheetView>
  </sheetViews>
  <sheetFormatPr baseColWidth="10" defaultColWidth="4.5703125" defaultRowHeight="15" x14ac:dyDescent="0.25"/>
  <cols>
    <col min="1" max="1" width="13.42578125" style="453" customWidth="1"/>
    <col min="2" max="2" width="26.7109375" style="453" customWidth="1"/>
    <col min="3" max="3" width="14.7109375" style="265" customWidth="1"/>
    <col min="4" max="4" width="10.85546875" style="265" customWidth="1"/>
    <col min="5" max="5" width="10.140625" style="49" customWidth="1"/>
    <col min="6" max="6" width="8.85546875" style="49" customWidth="1"/>
    <col min="7" max="10" width="9.28515625" style="49" customWidth="1"/>
    <col min="11" max="15" width="8.140625" style="49" customWidth="1"/>
    <col min="16" max="16" width="8.85546875" style="49" customWidth="1"/>
    <col min="17" max="18" width="9.28515625" style="49" customWidth="1"/>
    <col min="19" max="20" width="8.140625" style="49" customWidth="1"/>
    <col min="21" max="21" width="8.85546875" style="49" customWidth="1"/>
    <col min="22" max="23" width="9.28515625" style="49" customWidth="1"/>
    <col min="24" max="24" width="7.85546875" style="49" customWidth="1"/>
    <col min="25" max="31" width="8.140625" style="49" customWidth="1"/>
    <col min="32" max="32" width="8.85546875" style="49" customWidth="1"/>
    <col min="33" max="33" width="8.5703125" style="49" customWidth="1"/>
    <col min="34" max="40" width="8.85546875" style="49" customWidth="1"/>
    <col min="41" max="41" width="9.28515625" style="49" customWidth="1"/>
    <col min="42" max="42" width="8.85546875" style="49" customWidth="1"/>
    <col min="43" max="51" width="9.28515625" style="49" customWidth="1"/>
    <col min="52" max="52" width="7.85546875" style="49" customWidth="1"/>
    <col min="53" max="60" width="8.140625" style="49" customWidth="1"/>
    <col min="61" max="61" width="8.85546875" style="49" customWidth="1"/>
    <col min="62" max="62" width="8.5703125" style="49" customWidth="1"/>
    <col min="63" max="70" width="8.85546875" style="49" customWidth="1"/>
    <col min="71" max="71" width="9.28515625" style="49" customWidth="1"/>
    <col min="72" max="72" width="8.85546875" style="49" customWidth="1"/>
    <col min="73" max="81" width="9.28515625" style="49" customWidth="1"/>
    <col min="82" max="82" width="8.85546875" style="49" customWidth="1"/>
    <col min="83" max="83" width="7.85546875" style="49" customWidth="1"/>
    <col min="84" max="91" width="8.140625" style="49" customWidth="1"/>
    <col min="92" max="92" width="8.85546875" style="49" customWidth="1"/>
    <col min="93" max="93" width="8.5703125" style="49" customWidth="1"/>
    <col min="94" max="101" width="8.85546875" style="49" customWidth="1"/>
    <col min="102" max="102" width="9.28515625" style="49" customWidth="1"/>
    <col min="103" max="103" width="8.85546875" style="49" customWidth="1"/>
    <col min="104" max="112" width="9.28515625" style="49" customWidth="1"/>
    <col min="113" max="113" width="8.85546875" style="49" customWidth="1"/>
    <col min="114" max="114" width="7.85546875" style="49" customWidth="1"/>
    <col min="115" max="122" width="8.140625" style="49" customWidth="1"/>
    <col min="123" max="123" width="8.85546875" style="49" customWidth="1"/>
    <col min="124" max="124" width="8.5703125" style="49" customWidth="1"/>
    <col min="125" max="132" width="8.85546875" style="49" customWidth="1"/>
    <col min="133" max="133" width="9.28515625" style="49" customWidth="1"/>
    <col min="134" max="134" width="8.85546875" style="49" customWidth="1"/>
    <col min="135" max="143" width="9.28515625" style="49" customWidth="1"/>
    <col min="144" max="144" width="8.5703125" style="49" customWidth="1"/>
    <col min="145" max="152" width="8.85546875" style="49" customWidth="1"/>
    <col min="153" max="153" width="9.5703125" style="49" customWidth="1"/>
    <col min="154" max="154" width="9.28515625" style="49" customWidth="1"/>
    <col min="155" max="162" width="9.5703125" style="49" customWidth="1"/>
    <col min="163" max="163" width="9.85546875" style="49" customWidth="1"/>
    <col min="164" max="164" width="9.5703125" style="49" customWidth="1"/>
    <col min="165" max="173" width="9.85546875" style="49" customWidth="1"/>
    <col min="174" max="174" width="9.5703125" style="49" customWidth="1"/>
    <col min="175" max="175" width="8.42578125" style="49" customWidth="1"/>
    <col min="176" max="183" width="8.5703125" style="49" customWidth="1"/>
    <col min="184" max="193" width="9.28515625" style="49" customWidth="1"/>
    <col min="194" max="194" width="9.5703125" style="49" customWidth="1"/>
    <col min="195" max="195" width="9.28515625" style="49" customWidth="1"/>
    <col min="196" max="204" width="9.5703125" style="49" customWidth="1"/>
    <col min="205" max="205" width="8.5703125" style="49" customWidth="1"/>
    <col min="206" max="213" width="8.85546875" style="49" customWidth="1"/>
    <col min="214" max="214" width="9.5703125" style="49" customWidth="1"/>
    <col min="215" max="215" width="9.28515625" style="49" customWidth="1"/>
    <col min="216" max="223" width="9.5703125" style="49" customWidth="1"/>
    <col min="224" max="224" width="9.85546875" style="49" customWidth="1"/>
    <col min="225" max="225" width="9.5703125" style="49" customWidth="1"/>
    <col min="226" max="234" width="9.85546875" style="49" customWidth="1"/>
    <col min="235" max="235" width="9.5703125" style="49" customWidth="1"/>
    <col min="236" max="244" width="7.5703125" style="49" customWidth="1"/>
    <col min="245" max="254" width="8.42578125" style="49" customWidth="1"/>
    <col min="255" max="255" width="8.5703125" style="49" customWidth="1"/>
    <col min="256" max="256" width="8.42578125" style="49" customWidth="1"/>
    <col min="257" max="265" width="8.5703125" style="49" customWidth="1"/>
    <col min="266" max="266" width="8.42578125" style="49" customWidth="1"/>
    <col min="267" max="267" width="7.5703125" style="49" customWidth="1"/>
    <col min="268" max="275" width="7.85546875" style="49" customWidth="1"/>
    <col min="276" max="276" width="8.5703125" style="49" customWidth="1"/>
    <col min="277" max="277" width="8.42578125" style="49" customWidth="1"/>
    <col min="278" max="285" width="8.5703125" style="49" customWidth="1"/>
    <col min="286" max="286" width="8.85546875" style="49" customWidth="1"/>
    <col min="287" max="287" width="8.5703125" style="49" customWidth="1"/>
    <col min="288" max="294" width="8.85546875" style="49" customWidth="1"/>
    <col min="295" max="295" width="7.5703125" style="49" customWidth="1"/>
    <col min="296" max="303" width="7.85546875" style="49" customWidth="1"/>
    <col min="304" max="304" width="8.5703125" style="49" customWidth="1"/>
    <col min="305" max="305" width="8.42578125" style="49" customWidth="1"/>
    <col min="306" max="313" width="8.5703125" style="49" customWidth="1"/>
    <col min="314" max="314" width="8.85546875" style="49" customWidth="1"/>
    <col min="315" max="315" width="8.5703125" style="49" customWidth="1"/>
    <col min="316" max="324" width="8.85546875" style="49" customWidth="1"/>
    <col min="325" max="325" width="8.5703125" style="49" customWidth="1"/>
    <col min="326" max="326" width="7.5703125" style="49" customWidth="1"/>
    <col min="327" max="334" width="7.85546875" style="49" customWidth="1"/>
    <col min="335" max="335" width="8.5703125" style="49" customWidth="1"/>
    <col min="336" max="336" width="8.42578125" style="49" customWidth="1"/>
    <col min="337" max="344" width="8.5703125" style="49" customWidth="1"/>
    <col min="345" max="345" width="8.85546875" style="49" customWidth="1"/>
    <col min="346" max="346" width="8.5703125" style="49" customWidth="1"/>
    <col min="347" max="355" width="8.85546875" style="49" customWidth="1"/>
    <col min="356" max="356" width="7.5703125" style="49" customWidth="1"/>
    <col min="357" max="364" width="7.85546875" style="49" customWidth="1"/>
    <col min="365" max="365" width="8.5703125" style="49" customWidth="1"/>
    <col min="366" max="366" width="8.42578125" style="49" customWidth="1"/>
    <col min="367" max="374" width="8.5703125" style="49" customWidth="1"/>
    <col min="375" max="375" width="8.85546875" style="49" customWidth="1"/>
    <col min="376" max="376" width="8.5703125" style="49" customWidth="1"/>
    <col min="377" max="385" width="8.85546875" style="49" customWidth="1"/>
    <col min="386" max="386" width="8.5703125" style="49" customWidth="1"/>
    <col min="387" max="387" width="7.5703125" style="49" customWidth="1"/>
    <col min="388" max="395" width="7.85546875" style="49" customWidth="1"/>
    <col min="396" max="396" width="8.5703125" style="49" customWidth="1"/>
    <col min="397" max="397" width="8.42578125" style="49" customWidth="1"/>
    <col min="398" max="398" width="12.28515625" style="49" customWidth="1"/>
    <col min="399" max="399" width="10.5703125" style="49" customWidth="1"/>
    <col min="400" max="400" width="15" style="49" bestFit="1" customWidth="1"/>
    <col min="401" max="405" width="8.5703125" style="49" customWidth="1"/>
    <col min="406" max="417" width="9.42578125" style="49" customWidth="1"/>
    <col min="418" max="420" width="9.42578125" style="1" customWidth="1"/>
    <col min="421" max="421" width="11.7109375" style="1" customWidth="1"/>
    <col min="422" max="422" width="8.140625" style="1" bestFit="1" customWidth="1"/>
    <col min="423" max="423" width="7.5703125" style="20" customWidth="1"/>
    <col min="424" max="424" width="10.85546875" style="20" customWidth="1"/>
    <col min="425" max="425" width="10.140625" style="1" customWidth="1"/>
    <col min="426" max="426" width="11.28515625" style="20" customWidth="1"/>
    <col min="427" max="427" width="12.28515625" style="20" customWidth="1"/>
    <col min="428" max="428" width="10.28515625" style="49" customWidth="1"/>
    <col min="429" max="429" width="10.5703125" style="1" customWidth="1"/>
    <col min="430" max="430" width="13.140625" style="49" customWidth="1"/>
    <col min="431" max="431" width="11.28515625" style="49" customWidth="1"/>
    <col min="432" max="432" width="8.5703125" style="49" customWidth="1"/>
    <col min="433" max="433" width="10" style="49" customWidth="1"/>
    <col min="434" max="434" width="10.5703125" style="49" customWidth="1"/>
    <col min="435" max="435" width="7.7109375" style="49" customWidth="1"/>
    <col min="436" max="437" width="7.42578125" style="49" customWidth="1"/>
    <col min="438" max="438" width="9.5703125" style="49" customWidth="1"/>
    <col min="439" max="439" width="9.140625" style="1" customWidth="1"/>
    <col min="440" max="440" width="5.85546875" style="1" customWidth="1"/>
    <col min="441" max="441" width="5.7109375" style="1" customWidth="1"/>
    <col min="442" max="442" width="9.28515625" style="1" customWidth="1"/>
    <col min="443" max="444" width="8.42578125" style="1" customWidth="1"/>
    <col min="445" max="445" width="9.42578125" style="20" customWidth="1"/>
    <col min="446" max="446" width="9.42578125" style="1" customWidth="1"/>
    <col min="447" max="447" width="4.5703125" style="1"/>
    <col min="448" max="448" width="4.5703125" style="20"/>
    <col min="449" max="449" width="7" style="20" customWidth="1"/>
    <col min="450" max="453" width="4.5703125" style="1"/>
    <col min="454" max="454" width="4.5703125" style="482"/>
    <col min="455" max="455" width="5.7109375" style="1" customWidth="1"/>
    <col min="456" max="456" width="4.5703125" style="20"/>
    <col min="457" max="463" width="4.5703125" style="1"/>
    <col min="464" max="464" width="7.5703125" style="1" customWidth="1"/>
    <col min="465" max="470" width="4.5703125" style="1"/>
    <col min="471" max="471" width="5" style="1" customWidth="1"/>
    <col min="472" max="476" width="4.5703125" style="1"/>
    <col min="477" max="477" width="4.42578125" style="1" customWidth="1"/>
    <col min="478" max="487" width="4.5703125" style="1"/>
    <col min="488" max="488" width="7" style="1" customWidth="1"/>
    <col min="489" max="489" width="6.5703125" style="1" customWidth="1"/>
    <col min="490" max="490" width="6.85546875" style="1" customWidth="1"/>
    <col min="491" max="491" width="7.28515625" style="1" customWidth="1"/>
    <col min="492" max="492" width="6.85546875" style="1" customWidth="1"/>
    <col min="493" max="16384" width="4.5703125" style="1"/>
  </cols>
  <sheetData>
    <row r="1" spans="1:503" s="49" customFormat="1" x14ac:dyDescent="0.25">
      <c r="A1" s="469" t="s">
        <v>1</v>
      </c>
      <c r="B1" s="469" t="s">
        <v>2</v>
      </c>
      <c r="C1" s="470" t="s">
        <v>104</v>
      </c>
      <c r="D1" s="463">
        <v>43902</v>
      </c>
      <c r="E1" s="463">
        <v>43903</v>
      </c>
      <c r="F1" s="463">
        <v>43907</v>
      </c>
      <c r="G1" s="463">
        <v>43910</v>
      </c>
      <c r="H1" s="463">
        <v>43915</v>
      </c>
      <c r="I1" s="463">
        <v>43916</v>
      </c>
      <c r="J1" s="463">
        <v>43920</v>
      </c>
      <c r="K1" s="463">
        <v>43923</v>
      </c>
      <c r="L1" s="463">
        <v>43924</v>
      </c>
      <c r="M1" s="463">
        <v>43926</v>
      </c>
      <c r="N1" s="463">
        <v>43929</v>
      </c>
      <c r="O1" s="463">
        <v>43930</v>
      </c>
      <c r="P1" s="463">
        <v>43936</v>
      </c>
      <c r="Q1" s="463">
        <v>43948</v>
      </c>
      <c r="R1" s="463">
        <v>43951</v>
      </c>
      <c r="S1" s="463">
        <v>43953</v>
      </c>
      <c r="T1" s="463">
        <v>43956</v>
      </c>
      <c r="U1" s="463">
        <v>43963</v>
      </c>
      <c r="V1" s="463">
        <v>43979</v>
      </c>
      <c r="W1" s="463">
        <v>43981</v>
      </c>
      <c r="X1" s="463">
        <v>43983</v>
      </c>
      <c r="Y1" s="463">
        <v>43985</v>
      </c>
      <c r="Z1" s="463">
        <v>43986</v>
      </c>
      <c r="AA1" s="463">
        <v>43987</v>
      </c>
      <c r="AB1" s="463">
        <v>43988</v>
      </c>
      <c r="AC1" s="463">
        <v>43989</v>
      </c>
      <c r="AD1" s="463">
        <v>43990</v>
      </c>
      <c r="AE1" s="463">
        <v>43991</v>
      </c>
      <c r="AF1" s="463">
        <v>43992</v>
      </c>
      <c r="AG1" s="463">
        <v>43993</v>
      </c>
      <c r="AH1" s="463">
        <v>43994</v>
      </c>
      <c r="AI1" s="463">
        <v>43995</v>
      </c>
      <c r="AJ1" s="463">
        <v>43996</v>
      </c>
      <c r="AK1" s="463">
        <v>43998</v>
      </c>
      <c r="AL1" s="463">
        <v>43999</v>
      </c>
      <c r="AM1" s="463">
        <v>44000</v>
      </c>
      <c r="AN1" s="463">
        <v>44001</v>
      </c>
      <c r="AO1" s="463">
        <v>44002</v>
      </c>
      <c r="AP1" s="463">
        <v>44003</v>
      </c>
      <c r="AQ1" s="463">
        <v>44004</v>
      </c>
      <c r="AR1" s="463">
        <v>44005</v>
      </c>
      <c r="AS1" s="463">
        <v>44006</v>
      </c>
      <c r="AT1" s="463">
        <v>44007</v>
      </c>
      <c r="AU1" s="463">
        <v>44008</v>
      </c>
      <c r="AV1" s="463">
        <v>44009</v>
      </c>
      <c r="AW1" s="463">
        <v>44010</v>
      </c>
      <c r="AX1" s="463">
        <v>44011</v>
      </c>
      <c r="AY1" s="463">
        <v>44012</v>
      </c>
      <c r="AZ1" s="463">
        <v>44013</v>
      </c>
      <c r="BA1" s="463">
        <v>44014</v>
      </c>
      <c r="BB1" s="463">
        <v>44015</v>
      </c>
      <c r="BC1" s="463">
        <v>44016</v>
      </c>
      <c r="BD1" s="463">
        <v>44017</v>
      </c>
      <c r="BE1" s="463">
        <v>44018</v>
      </c>
      <c r="BF1" s="463">
        <v>44019</v>
      </c>
      <c r="BG1" s="463">
        <v>44020</v>
      </c>
      <c r="BH1" s="463">
        <v>44021</v>
      </c>
      <c r="BI1" s="463">
        <v>44022</v>
      </c>
      <c r="BJ1" s="463">
        <v>44023</v>
      </c>
      <c r="BK1" s="463">
        <v>44024</v>
      </c>
      <c r="BL1" s="463">
        <v>44025</v>
      </c>
      <c r="BM1" s="463">
        <v>44026</v>
      </c>
      <c r="BN1" s="463">
        <v>44027</v>
      </c>
      <c r="BO1" s="463">
        <v>44028</v>
      </c>
      <c r="BP1" s="463">
        <v>44029</v>
      </c>
      <c r="BQ1" s="463">
        <v>44030</v>
      </c>
      <c r="BR1" s="463">
        <v>44031</v>
      </c>
      <c r="BS1" s="463">
        <v>44032</v>
      </c>
      <c r="BT1" s="463">
        <v>44033</v>
      </c>
      <c r="BU1" s="463">
        <v>44034</v>
      </c>
      <c r="BV1" s="463">
        <v>44035</v>
      </c>
      <c r="BW1" s="463">
        <v>44036</v>
      </c>
      <c r="BX1" s="463">
        <v>44037</v>
      </c>
      <c r="BY1" s="463">
        <v>44038</v>
      </c>
      <c r="BZ1" s="463">
        <v>44039</v>
      </c>
      <c r="CA1" s="463">
        <v>44040</v>
      </c>
      <c r="CB1" s="463">
        <v>44041</v>
      </c>
      <c r="CC1" s="463">
        <v>44042</v>
      </c>
      <c r="CD1" s="463">
        <v>44043</v>
      </c>
      <c r="CE1" s="463">
        <v>44044</v>
      </c>
      <c r="CF1" s="463">
        <v>44045</v>
      </c>
      <c r="CG1" s="463">
        <v>44046</v>
      </c>
      <c r="CH1" s="463">
        <v>44047</v>
      </c>
      <c r="CI1" s="463">
        <v>44048</v>
      </c>
      <c r="CJ1" s="463">
        <v>44049</v>
      </c>
      <c r="CK1" s="463">
        <v>44050</v>
      </c>
      <c r="CL1" s="463">
        <v>44051</v>
      </c>
      <c r="CM1" s="463">
        <v>44052</v>
      </c>
      <c r="CN1" s="463">
        <v>44053</v>
      </c>
      <c r="CO1" s="463">
        <v>44054</v>
      </c>
      <c r="CP1" s="463">
        <v>44055</v>
      </c>
      <c r="CQ1" s="463">
        <v>44056</v>
      </c>
      <c r="CR1" s="463">
        <v>44057</v>
      </c>
      <c r="CS1" s="463">
        <v>44058</v>
      </c>
      <c r="CT1" s="463">
        <v>44059</v>
      </c>
      <c r="CU1" s="463">
        <v>44060</v>
      </c>
      <c r="CV1" s="463">
        <v>44061</v>
      </c>
      <c r="CW1" s="463">
        <v>44062</v>
      </c>
      <c r="CX1" s="463">
        <v>44063</v>
      </c>
      <c r="CY1" s="463">
        <v>44064</v>
      </c>
      <c r="CZ1" s="463">
        <v>44065</v>
      </c>
      <c r="DA1" s="463">
        <v>44066</v>
      </c>
      <c r="DB1" s="463">
        <v>44067</v>
      </c>
      <c r="DC1" s="463">
        <v>44068</v>
      </c>
      <c r="DD1" s="463">
        <v>44069</v>
      </c>
      <c r="DE1" s="463">
        <v>44070</v>
      </c>
      <c r="DF1" s="463">
        <v>44071</v>
      </c>
      <c r="DG1" s="463">
        <v>44072</v>
      </c>
      <c r="DH1" s="463">
        <v>44073</v>
      </c>
      <c r="DI1" s="463">
        <v>44074</v>
      </c>
      <c r="DJ1" s="463">
        <v>44075</v>
      </c>
      <c r="DK1" s="463">
        <v>44076</v>
      </c>
      <c r="DL1" s="463">
        <v>44077</v>
      </c>
      <c r="DM1" s="463">
        <v>44078</v>
      </c>
      <c r="DN1" s="463">
        <v>44079</v>
      </c>
      <c r="DO1" s="463">
        <v>44080</v>
      </c>
      <c r="DP1" s="463">
        <v>44081</v>
      </c>
      <c r="DQ1" s="463">
        <v>44082</v>
      </c>
      <c r="DR1" s="463">
        <v>44083</v>
      </c>
      <c r="DS1" s="463">
        <v>44084</v>
      </c>
      <c r="DT1" s="463">
        <v>44085</v>
      </c>
      <c r="DU1" s="463">
        <v>44086</v>
      </c>
      <c r="DV1" s="463">
        <v>44087</v>
      </c>
      <c r="DW1" s="463">
        <v>44088</v>
      </c>
      <c r="DX1" s="463">
        <v>44089</v>
      </c>
      <c r="DY1" s="463">
        <v>44090</v>
      </c>
      <c r="DZ1" s="463">
        <v>44091</v>
      </c>
      <c r="EA1" s="463">
        <v>44092</v>
      </c>
      <c r="EB1" s="463">
        <v>44093</v>
      </c>
      <c r="EC1" s="463">
        <v>44094</v>
      </c>
      <c r="ED1" s="463">
        <v>44095</v>
      </c>
      <c r="EE1" s="463">
        <v>44096</v>
      </c>
      <c r="EF1" s="463">
        <v>44097</v>
      </c>
      <c r="EG1" s="463">
        <v>44098</v>
      </c>
      <c r="EH1" s="463">
        <v>44099</v>
      </c>
      <c r="EI1" s="463">
        <v>44100</v>
      </c>
      <c r="EJ1" s="463">
        <v>44101</v>
      </c>
      <c r="EK1" s="463">
        <v>44102</v>
      </c>
      <c r="EL1" s="463">
        <v>44103</v>
      </c>
      <c r="EM1" s="463">
        <v>44104</v>
      </c>
      <c r="EN1" s="463">
        <v>44105</v>
      </c>
      <c r="EO1" s="463">
        <v>44106</v>
      </c>
      <c r="EP1" s="463">
        <v>44107</v>
      </c>
      <c r="EQ1" s="463">
        <v>44108</v>
      </c>
      <c r="ER1" s="463">
        <v>44109</v>
      </c>
      <c r="ES1" s="463">
        <v>44110</v>
      </c>
      <c r="ET1" s="463">
        <v>44111</v>
      </c>
      <c r="EU1" s="463">
        <v>44112</v>
      </c>
      <c r="EV1" s="463">
        <v>44113</v>
      </c>
      <c r="EW1" s="463">
        <v>44114</v>
      </c>
      <c r="EX1" s="463">
        <v>44115</v>
      </c>
      <c r="EY1" s="463">
        <v>44116</v>
      </c>
      <c r="EZ1" s="463">
        <v>44117</v>
      </c>
      <c r="FA1" s="463">
        <v>44118</v>
      </c>
      <c r="FB1" s="463">
        <v>44119</v>
      </c>
      <c r="FC1" s="463">
        <v>44120</v>
      </c>
      <c r="FD1" s="463">
        <v>44121</v>
      </c>
      <c r="FE1" s="463">
        <v>44122</v>
      </c>
      <c r="FF1" s="463">
        <v>44123</v>
      </c>
      <c r="FG1" s="463">
        <v>44124</v>
      </c>
      <c r="FH1" s="463">
        <v>44125</v>
      </c>
      <c r="FI1" s="463">
        <v>44126</v>
      </c>
      <c r="FJ1" s="463">
        <v>44127</v>
      </c>
      <c r="FK1" s="463">
        <v>44128</v>
      </c>
      <c r="FL1" s="463">
        <v>44129</v>
      </c>
      <c r="FM1" s="463">
        <v>44130</v>
      </c>
      <c r="FN1" s="463">
        <v>44131</v>
      </c>
      <c r="FO1" s="463">
        <v>44132</v>
      </c>
      <c r="FP1" s="463">
        <v>44133</v>
      </c>
      <c r="FQ1" s="463">
        <v>44134</v>
      </c>
      <c r="FR1" s="463">
        <v>44135</v>
      </c>
      <c r="FS1" s="463">
        <v>44136</v>
      </c>
      <c r="FT1" s="463">
        <v>44137</v>
      </c>
      <c r="FU1" s="463">
        <v>44138</v>
      </c>
      <c r="FV1" s="463">
        <v>44139</v>
      </c>
      <c r="FW1" s="463">
        <v>44140</v>
      </c>
      <c r="FX1" s="463">
        <v>44141</v>
      </c>
      <c r="FY1" s="463">
        <v>44142</v>
      </c>
      <c r="FZ1" s="463">
        <v>44143</v>
      </c>
      <c r="GA1" s="463">
        <v>44144</v>
      </c>
      <c r="GB1" s="463">
        <v>44145</v>
      </c>
      <c r="GC1" s="463">
        <v>44146</v>
      </c>
      <c r="GD1" s="463">
        <v>44147</v>
      </c>
      <c r="GE1" s="463">
        <v>44148</v>
      </c>
      <c r="GF1" s="463">
        <v>44149</v>
      </c>
      <c r="GG1" s="463">
        <v>44150</v>
      </c>
      <c r="GH1" s="463">
        <v>44151</v>
      </c>
      <c r="GI1" s="463">
        <v>44152</v>
      </c>
      <c r="GJ1" s="463">
        <v>44153</v>
      </c>
      <c r="GK1" s="463">
        <v>44154</v>
      </c>
      <c r="GL1" s="463">
        <v>44155</v>
      </c>
      <c r="GM1" s="463">
        <v>44156</v>
      </c>
      <c r="GN1" s="463">
        <v>44157</v>
      </c>
      <c r="GO1" s="463">
        <v>44158</v>
      </c>
      <c r="GP1" s="463">
        <v>44159</v>
      </c>
      <c r="GQ1" s="463">
        <v>44160</v>
      </c>
      <c r="GR1" s="463">
        <v>44161</v>
      </c>
      <c r="GS1" s="463">
        <v>44162</v>
      </c>
      <c r="GT1" s="463">
        <v>44163</v>
      </c>
      <c r="GU1" s="463">
        <v>44164</v>
      </c>
      <c r="GV1" s="463">
        <v>44165</v>
      </c>
      <c r="GW1" s="463">
        <v>44166</v>
      </c>
      <c r="GX1" s="463">
        <v>44167</v>
      </c>
      <c r="GY1" s="463">
        <v>44168</v>
      </c>
      <c r="GZ1" s="463">
        <v>44169</v>
      </c>
      <c r="HA1" s="463">
        <v>44170</v>
      </c>
      <c r="HB1" s="463">
        <v>44171</v>
      </c>
      <c r="HC1" s="463">
        <v>44172</v>
      </c>
      <c r="HD1" s="463">
        <v>44173</v>
      </c>
      <c r="HE1" s="463">
        <v>44174</v>
      </c>
      <c r="HF1" s="463">
        <v>44175</v>
      </c>
      <c r="HG1" s="463">
        <v>44176</v>
      </c>
      <c r="HH1" s="463">
        <v>44177</v>
      </c>
      <c r="HI1" s="463">
        <v>44178</v>
      </c>
      <c r="HJ1" s="463">
        <v>44179</v>
      </c>
      <c r="HK1" s="463">
        <v>44180</v>
      </c>
      <c r="HL1" s="463">
        <v>44181</v>
      </c>
      <c r="HM1" s="463">
        <v>44182</v>
      </c>
      <c r="HN1" s="463">
        <v>44183</v>
      </c>
      <c r="HO1" s="463">
        <v>44184</v>
      </c>
      <c r="HP1" s="463">
        <v>44185</v>
      </c>
      <c r="HQ1" s="463">
        <v>44186</v>
      </c>
      <c r="HR1" s="463">
        <v>44187</v>
      </c>
      <c r="HS1" s="463">
        <v>44188</v>
      </c>
      <c r="HT1" s="463">
        <v>44189</v>
      </c>
      <c r="HU1" s="463">
        <v>44190</v>
      </c>
      <c r="HV1" s="463">
        <v>44191</v>
      </c>
      <c r="HW1" s="463">
        <v>44192</v>
      </c>
      <c r="HX1" s="463">
        <v>44193</v>
      </c>
      <c r="HY1" s="463">
        <v>44194</v>
      </c>
      <c r="HZ1" s="463">
        <v>44195</v>
      </c>
      <c r="IA1" s="463">
        <v>44196</v>
      </c>
      <c r="IB1" s="463">
        <v>44197</v>
      </c>
      <c r="IC1" s="463">
        <v>44198</v>
      </c>
      <c r="ID1" s="463">
        <v>44199</v>
      </c>
      <c r="IE1" s="463">
        <v>44200</v>
      </c>
      <c r="IF1" s="463">
        <v>44201</v>
      </c>
      <c r="IG1" s="463">
        <v>44202</v>
      </c>
      <c r="IH1" s="463">
        <v>44203</v>
      </c>
      <c r="II1" s="463">
        <v>44204</v>
      </c>
      <c r="IJ1" s="463">
        <v>44205</v>
      </c>
      <c r="IK1" s="463">
        <v>44206</v>
      </c>
      <c r="IL1" s="463">
        <v>44207</v>
      </c>
      <c r="IM1" s="463">
        <v>44208</v>
      </c>
      <c r="IN1" s="463">
        <v>44209</v>
      </c>
      <c r="IO1" s="463">
        <v>44210</v>
      </c>
      <c r="IP1" s="463">
        <v>44211</v>
      </c>
      <c r="IQ1" s="463">
        <v>44212</v>
      </c>
      <c r="IR1" s="463">
        <v>44213</v>
      </c>
      <c r="IS1" s="463">
        <v>44214</v>
      </c>
      <c r="IT1" s="463">
        <v>44215</v>
      </c>
      <c r="IU1" s="463">
        <v>44216</v>
      </c>
      <c r="IV1" s="463">
        <v>44217</v>
      </c>
      <c r="IW1" s="463">
        <v>44218</v>
      </c>
      <c r="IX1" s="463">
        <v>44219</v>
      </c>
      <c r="IY1" s="463">
        <v>44220</v>
      </c>
      <c r="IZ1" s="463">
        <v>44221</v>
      </c>
      <c r="JA1" s="463">
        <v>44222</v>
      </c>
      <c r="JB1" s="463">
        <v>44223</v>
      </c>
      <c r="JC1" s="463">
        <v>44224</v>
      </c>
      <c r="JD1" s="463">
        <v>44225</v>
      </c>
      <c r="JE1" s="463">
        <v>44226</v>
      </c>
      <c r="JF1" s="463">
        <v>44227</v>
      </c>
      <c r="JG1" s="463">
        <v>44228</v>
      </c>
      <c r="JH1" s="463">
        <v>44229</v>
      </c>
      <c r="JI1" s="463">
        <v>44230</v>
      </c>
      <c r="JJ1" s="463">
        <v>44231</v>
      </c>
      <c r="JK1" s="463">
        <v>44232</v>
      </c>
      <c r="JL1" s="463">
        <v>44233</v>
      </c>
      <c r="JM1" s="463">
        <v>44234</v>
      </c>
      <c r="JN1" s="463">
        <v>44235</v>
      </c>
      <c r="JO1" s="463">
        <v>44236</v>
      </c>
      <c r="JP1" s="463">
        <v>44237</v>
      </c>
      <c r="JQ1" s="463">
        <v>44238</v>
      </c>
      <c r="JR1" s="463">
        <v>44239</v>
      </c>
      <c r="JS1" s="463">
        <v>44240</v>
      </c>
      <c r="JT1" s="463">
        <v>44241</v>
      </c>
      <c r="JU1" s="463">
        <v>44242</v>
      </c>
      <c r="JV1" s="463">
        <v>44243</v>
      </c>
      <c r="JW1" s="463">
        <v>44244</v>
      </c>
      <c r="JX1" s="463">
        <v>44245</v>
      </c>
      <c r="JY1" s="463">
        <v>44246</v>
      </c>
      <c r="JZ1" s="463">
        <v>44247</v>
      </c>
      <c r="KA1" s="463">
        <v>44248</v>
      </c>
      <c r="KB1" s="463">
        <v>44249</v>
      </c>
      <c r="KC1" s="463">
        <v>44250</v>
      </c>
      <c r="KD1" s="463">
        <v>44251</v>
      </c>
      <c r="KE1" s="463">
        <v>44252</v>
      </c>
      <c r="KF1" s="463">
        <v>44253</v>
      </c>
      <c r="KG1" s="463">
        <v>44254</v>
      </c>
      <c r="KH1" s="463">
        <v>44255</v>
      </c>
      <c r="KI1" s="463">
        <v>44256</v>
      </c>
      <c r="KJ1" s="463">
        <v>44257</v>
      </c>
      <c r="KK1" s="463">
        <v>44258</v>
      </c>
      <c r="KL1" s="463">
        <v>44259</v>
      </c>
      <c r="KM1" s="463">
        <v>44260</v>
      </c>
      <c r="KN1" s="463">
        <v>44261</v>
      </c>
      <c r="KO1" s="463">
        <v>44262</v>
      </c>
      <c r="KP1" s="463">
        <v>44263</v>
      </c>
      <c r="KQ1" s="463">
        <v>44264</v>
      </c>
      <c r="KR1" s="463">
        <v>44265</v>
      </c>
      <c r="KS1" s="463">
        <v>44266</v>
      </c>
      <c r="KT1" s="463">
        <v>44267</v>
      </c>
      <c r="KU1" s="463">
        <v>44268</v>
      </c>
      <c r="KV1" s="463">
        <v>44269</v>
      </c>
      <c r="KW1" s="463">
        <v>44270</v>
      </c>
      <c r="KX1" s="463">
        <v>44271</v>
      </c>
      <c r="KY1" s="463">
        <v>44272</v>
      </c>
      <c r="KZ1" s="463">
        <v>44273</v>
      </c>
      <c r="LA1" s="463">
        <v>44274</v>
      </c>
      <c r="LB1" s="463">
        <v>44275</v>
      </c>
      <c r="LC1" s="463">
        <v>44276</v>
      </c>
      <c r="LD1" s="463">
        <v>44277</v>
      </c>
      <c r="LE1" s="463">
        <v>44278</v>
      </c>
      <c r="LF1" s="463">
        <v>44279</v>
      </c>
      <c r="LG1" s="463">
        <v>44280</v>
      </c>
      <c r="LH1" s="463">
        <v>44281</v>
      </c>
      <c r="LI1" s="463">
        <v>44282</v>
      </c>
      <c r="LJ1" s="463">
        <v>44283</v>
      </c>
      <c r="LK1" s="463">
        <v>44284</v>
      </c>
      <c r="LL1" s="463">
        <v>44285</v>
      </c>
      <c r="LM1" s="463">
        <v>44286</v>
      </c>
      <c r="LN1" s="463">
        <v>44287</v>
      </c>
      <c r="LO1" s="463">
        <v>44288</v>
      </c>
      <c r="LP1" s="463">
        <v>44289</v>
      </c>
      <c r="LQ1" s="463">
        <v>44290</v>
      </c>
      <c r="LR1" s="463">
        <v>44291</v>
      </c>
      <c r="LS1" s="463">
        <v>44292</v>
      </c>
      <c r="LT1" s="463">
        <v>44293</v>
      </c>
      <c r="LU1" s="463">
        <v>44294</v>
      </c>
      <c r="LV1" s="463">
        <v>44295</v>
      </c>
      <c r="LW1" s="463">
        <v>44296</v>
      </c>
      <c r="LX1" s="463">
        <v>44297</v>
      </c>
      <c r="LY1" s="463">
        <v>44298</v>
      </c>
      <c r="LZ1" s="463">
        <v>44299</v>
      </c>
      <c r="MA1" s="463">
        <v>44300</v>
      </c>
      <c r="MB1" s="463">
        <v>44301</v>
      </c>
      <c r="MC1" s="463">
        <v>44302</v>
      </c>
      <c r="MD1" s="463">
        <v>44303</v>
      </c>
      <c r="ME1" s="463">
        <v>44304</v>
      </c>
      <c r="MF1" s="463">
        <v>44305</v>
      </c>
      <c r="MG1" s="463">
        <v>44306</v>
      </c>
      <c r="MH1" s="463">
        <v>44307</v>
      </c>
      <c r="MI1" s="463">
        <v>44308</v>
      </c>
      <c r="MJ1" s="463">
        <v>44309</v>
      </c>
      <c r="MK1" s="463">
        <v>44310</v>
      </c>
      <c r="ML1" s="463">
        <v>44311</v>
      </c>
      <c r="MM1" s="463">
        <v>44312</v>
      </c>
      <c r="MN1" s="463">
        <v>44313</v>
      </c>
      <c r="MO1" s="463">
        <v>44314</v>
      </c>
      <c r="MP1" s="463">
        <v>44315</v>
      </c>
      <c r="MQ1" s="463">
        <v>44316</v>
      </c>
      <c r="MR1" s="463">
        <v>44317</v>
      </c>
      <c r="MS1" s="463">
        <v>44318</v>
      </c>
      <c r="MT1" s="463">
        <v>44319</v>
      </c>
      <c r="MU1" s="463">
        <v>44320</v>
      </c>
      <c r="MV1" s="463">
        <v>44321</v>
      </c>
      <c r="MW1" s="463">
        <v>44322</v>
      </c>
      <c r="MX1" s="463">
        <v>44323</v>
      </c>
      <c r="MY1" s="463">
        <v>44324</v>
      </c>
      <c r="MZ1" s="463">
        <v>44325</v>
      </c>
      <c r="NA1" s="463">
        <v>44326</v>
      </c>
      <c r="NB1" s="463">
        <v>44327</v>
      </c>
      <c r="NC1" s="463">
        <v>44328</v>
      </c>
      <c r="ND1" s="463">
        <v>44329</v>
      </c>
      <c r="NE1" s="463">
        <v>44330</v>
      </c>
      <c r="NF1" s="463">
        <v>44331</v>
      </c>
      <c r="NG1" s="463">
        <v>44332</v>
      </c>
      <c r="NH1" s="463">
        <v>44333</v>
      </c>
      <c r="NI1" s="463">
        <v>44334</v>
      </c>
      <c r="NJ1" s="463">
        <v>44335</v>
      </c>
      <c r="NK1" s="463">
        <v>44336</v>
      </c>
      <c r="NL1" s="463">
        <v>44337</v>
      </c>
      <c r="NM1" s="463">
        <v>44338</v>
      </c>
      <c r="NN1" s="463">
        <v>44339</v>
      </c>
      <c r="NO1" s="463">
        <v>44340</v>
      </c>
      <c r="NP1" s="463">
        <v>44341</v>
      </c>
      <c r="NQ1" s="463">
        <v>44342</v>
      </c>
      <c r="NR1" s="463">
        <v>44343</v>
      </c>
      <c r="NS1" s="463">
        <v>44344</v>
      </c>
      <c r="NT1" s="463">
        <v>44345</v>
      </c>
      <c r="NU1" s="463">
        <v>44346</v>
      </c>
      <c r="NV1" s="463">
        <v>44347</v>
      </c>
      <c r="NW1" s="463">
        <v>44348</v>
      </c>
      <c r="NX1" s="463">
        <v>44349</v>
      </c>
      <c r="NY1" s="463">
        <v>44350</v>
      </c>
      <c r="NZ1" s="463">
        <v>44351</v>
      </c>
      <c r="OA1" s="463">
        <v>44352</v>
      </c>
      <c r="OB1" s="463">
        <v>44353</v>
      </c>
      <c r="OC1" s="463">
        <v>44354</v>
      </c>
      <c r="OD1" s="463">
        <v>44355</v>
      </c>
      <c r="OE1" s="463">
        <v>44356</v>
      </c>
      <c r="OF1" s="463">
        <v>44357</v>
      </c>
      <c r="OG1" s="463">
        <v>44358</v>
      </c>
      <c r="OH1" s="463">
        <v>44359</v>
      </c>
      <c r="OI1" s="463">
        <v>44360</v>
      </c>
      <c r="OJ1" s="463">
        <v>44361</v>
      </c>
      <c r="OK1" s="463">
        <v>44362</v>
      </c>
      <c r="OL1" s="463">
        <v>44363</v>
      </c>
      <c r="OM1" s="463">
        <v>44364</v>
      </c>
      <c r="ON1" s="463">
        <v>44365</v>
      </c>
      <c r="OO1" s="463">
        <v>44366</v>
      </c>
      <c r="OP1" s="463">
        <v>44367</v>
      </c>
      <c r="OQ1" s="463">
        <v>44368</v>
      </c>
      <c r="OR1" s="463">
        <v>44369</v>
      </c>
      <c r="OS1" s="463">
        <v>44370</v>
      </c>
      <c r="OT1" s="463">
        <v>44371</v>
      </c>
      <c r="OU1" s="463">
        <v>44372</v>
      </c>
      <c r="OV1" s="463">
        <v>44373</v>
      </c>
      <c r="OW1" s="463">
        <v>44374</v>
      </c>
      <c r="OX1" s="463">
        <v>44375</v>
      </c>
      <c r="OY1" s="463">
        <v>44376</v>
      </c>
      <c r="OZ1" s="463">
        <v>44377</v>
      </c>
      <c r="PA1" s="463">
        <v>44378</v>
      </c>
      <c r="PB1" s="463">
        <v>44379</v>
      </c>
      <c r="PC1" s="463">
        <v>44380</v>
      </c>
      <c r="PD1" s="463">
        <v>44381</v>
      </c>
      <c r="PE1" s="463">
        <v>44382</v>
      </c>
      <c r="PF1" s="463">
        <v>44383</v>
      </c>
      <c r="PG1" s="463">
        <v>44384</v>
      </c>
      <c r="PH1" s="463">
        <v>44385</v>
      </c>
      <c r="PI1" s="463">
        <v>44386</v>
      </c>
      <c r="PJ1" s="463">
        <v>44387</v>
      </c>
      <c r="PK1" s="463">
        <v>44388</v>
      </c>
      <c r="PL1" s="463">
        <v>44389</v>
      </c>
      <c r="PM1" s="463">
        <v>44390</v>
      </c>
      <c r="PN1" s="463">
        <v>44391</v>
      </c>
      <c r="PO1" s="463">
        <v>44392</v>
      </c>
      <c r="PP1" s="463">
        <v>44393</v>
      </c>
      <c r="PQ1" s="463">
        <v>44394</v>
      </c>
      <c r="PR1" s="504">
        <v>44395</v>
      </c>
      <c r="PS1" s="507">
        <v>44396</v>
      </c>
      <c r="PT1" s="507">
        <v>44397</v>
      </c>
      <c r="PU1" s="507">
        <v>44398</v>
      </c>
      <c r="PV1" s="507">
        <v>44399</v>
      </c>
      <c r="PW1" s="507">
        <v>44400</v>
      </c>
      <c r="PX1" s="507">
        <v>44401</v>
      </c>
      <c r="PY1" s="507">
        <v>44402</v>
      </c>
      <c r="PZ1" s="507">
        <v>44403</v>
      </c>
      <c r="QA1" s="507">
        <v>44404</v>
      </c>
      <c r="QB1" s="507">
        <v>44405</v>
      </c>
      <c r="QC1" s="507">
        <v>44406</v>
      </c>
      <c r="QD1" s="507">
        <v>44407</v>
      </c>
      <c r="QE1" s="507">
        <v>44408</v>
      </c>
      <c r="QF1" s="507">
        <v>44409</v>
      </c>
      <c r="QG1" s="507">
        <v>44410</v>
      </c>
      <c r="QH1" s="507">
        <v>44411</v>
      </c>
      <c r="QI1" s="507">
        <v>44412</v>
      </c>
      <c r="QJ1" s="507">
        <v>44413</v>
      </c>
      <c r="QK1" s="507">
        <v>44414</v>
      </c>
      <c r="QL1" s="508">
        <v>44415</v>
      </c>
      <c r="QM1" s="507">
        <v>44416</v>
      </c>
      <c r="QN1" s="508">
        <v>44417</v>
      </c>
      <c r="QO1" s="507">
        <v>44418</v>
      </c>
      <c r="QP1" s="507">
        <v>44419</v>
      </c>
      <c r="QQ1" s="507">
        <v>44420</v>
      </c>
      <c r="QR1" s="507">
        <v>44421</v>
      </c>
      <c r="QS1" s="507">
        <v>44422</v>
      </c>
      <c r="QT1" s="507">
        <v>44423</v>
      </c>
      <c r="QU1" s="507">
        <v>44424</v>
      </c>
      <c r="QV1" s="507">
        <v>44425</v>
      </c>
      <c r="QW1" s="507">
        <v>44426</v>
      </c>
      <c r="QX1" s="507">
        <v>44427</v>
      </c>
      <c r="QY1" s="507">
        <v>44428</v>
      </c>
      <c r="QZ1" s="507">
        <v>44429</v>
      </c>
      <c r="RA1" s="507">
        <v>44430</v>
      </c>
      <c r="RB1" s="507">
        <v>44431</v>
      </c>
      <c r="RC1" s="507">
        <v>44432</v>
      </c>
      <c r="RD1" s="507">
        <v>44433</v>
      </c>
      <c r="RE1" s="507">
        <v>44434</v>
      </c>
      <c r="RF1" s="507">
        <v>44435</v>
      </c>
      <c r="RG1" s="507">
        <v>44436</v>
      </c>
      <c r="RH1" s="507">
        <v>44437</v>
      </c>
      <c r="RI1" s="507">
        <v>44438</v>
      </c>
      <c r="RJ1" s="507">
        <v>44439</v>
      </c>
      <c r="RK1" s="507">
        <v>44440</v>
      </c>
      <c r="RL1" s="507">
        <v>44441</v>
      </c>
      <c r="RM1" s="507">
        <v>44442</v>
      </c>
      <c r="RN1" s="507">
        <v>44443</v>
      </c>
      <c r="RO1" s="507">
        <v>44444</v>
      </c>
      <c r="RP1" s="507">
        <v>44445</v>
      </c>
      <c r="RQ1" s="507">
        <v>44446</v>
      </c>
      <c r="RR1" s="507">
        <v>44447</v>
      </c>
      <c r="RS1" s="507">
        <v>44448</v>
      </c>
      <c r="RT1" s="507">
        <v>44451</v>
      </c>
      <c r="RU1" s="507">
        <v>44452</v>
      </c>
      <c r="RV1" s="507">
        <v>44453</v>
      </c>
      <c r="RW1" s="507">
        <v>44454</v>
      </c>
      <c r="RX1" s="507">
        <v>44455</v>
      </c>
      <c r="RY1" s="507">
        <v>44456</v>
      </c>
      <c r="RZ1" s="507">
        <v>44457</v>
      </c>
      <c r="SA1" s="507">
        <v>44458</v>
      </c>
      <c r="SB1" s="507">
        <v>44459</v>
      </c>
      <c r="SC1" s="507">
        <v>44460</v>
      </c>
      <c r="SD1" s="507">
        <v>44461</v>
      </c>
      <c r="SE1" s="507">
        <v>44462</v>
      </c>
      <c r="SF1" s="507">
        <v>44463</v>
      </c>
      <c r="SG1" s="507">
        <v>44464</v>
      </c>
      <c r="SH1" s="507">
        <v>44465</v>
      </c>
      <c r="SI1" s="507">
        <v>44466</v>
      </c>
    </row>
    <row r="2" spans="1:503" s="20" customFormat="1" hidden="1" x14ac:dyDescent="0.25">
      <c r="A2" s="68" t="s">
        <v>14</v>
      </c>
      <c r="B2" s="68" t="s">
        <v>1264</v>
      </c>
      <c r="C2" s="471">
        <v>1248</v>
      </c>
      <c r="D2" s="471"/>
      <c r="E2" s="14">
        <v>0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>
        <v>0</v>
      </c>
      <c r="PE2" s="14"/>
      <c r="PF2" s="14"/>
      <c r="PG2" s="54"/>
      <c r="PH2" s="54"/>
      <c r="PI2" s="54"/>
      <c r="PJ2" s="54"/>
      <c r="PK2" s="54"/>
      <c r="PL2" s="84"/>
      <c r="PM2" s="14"/>
      <c r="PN2" s="84">
        <v>2</v>
      </c>
      <c r="PO2" s="84"/>
      <c r="PP2" s="84"/>
      <c r="PQ2" s="84"/>
      <c r="PR2" s="505"/>
      <c r="PS2" s="84"/>
      <c r="PT2" s="84"/>
      <c r="PU2" s="84"/>
      <c r="PV2" s="84"/>
      <c r="PW2" s="54"/>
      <c r="PX2" s="54"/>
      <c r="PY2" s="14"/>
      <c r="PZ2" s="14"/>
      <c r="QA2" s="14"/>
      <c r="QB2" s="54"/>
      <c r="QC2" s="54"/>
      <c r="QD2" s="54"/>
      <c r="QR2" s="1"/>
      <c r="QS2" s="1"/>
      <c r="QX2" s="1"/>
      <c r="QY2" s="1"/>
      <c r="QZ2" s="1"/>
      <c r="RA2" s="1"/>
      <c r="RB2" s="1"/>
      <c r="RC2" s="1"/>
      <c r="RD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</row>
    <row r="3" spans="1:503" s="20" customFormat="1" hidden="1" x14ac:dyDescent="0.25">
      <c r="A3" s="68" t="s">
        <v>14</v>
      </c>
      <c r="B3" s="68" t="s">
        <v>936</v>
      </c>
      <c r="C3" s="464">
        <v>632</v>
      </c>
      <c r="D3" s="472"/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0</v>
      </c>
      <c r="AT3" s="14">
        <v>0</v>
      </c>
      <c r="AU3" s="14">
        <v>0</v>
      </c>
      <c r="AV3" s="14">
        <v>0</v>
      </c>
      <c r="AW3" s="14">
        <v>0</v>
      </c>
      <c r="AX3" s="14">
        <v>0</v>
      </c>
      <c r="AY3" s="14">
        <v>0</v>
      </c>
      <c r="AZ3" s="14">
        <v>0</v>
      </c>
      <c r="BA3" s="14">
        <v>0</v>
      </c>
      <c r="BB3" s="14">
        <v>0</v>
      </c>
      <c r="BC3" s="14">
        <v>0</v>
      </c>
      <c r="BD3" s="14">
        <v>0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4">
        <v>0</v>
      </c>
      <c r="BU3" s="14">
        <v>0</v>
      </c>
      <c r="BV3" s="14">
        <v>0</v>
      </c>
      <c r="BW3" s="14">
        <v>0</v>
      </c>
      <c r="BX3" s="14">
        <v>0</v>
      </c>
      <c r="BY3" s="14">
        <v>0</v>
      </c>
      <c r="BZ3" s="14">
        <v>0</v>
      </c>
      <c r="CA3" s="14">
        <v>0</v>
      </c>
      <c r="CB3" s="14">
        <v>0</v>
      </c>
      <c r="CC3" s="14">
        <v>0</v>
      </c>
      <c r="CD3" s="14">
        <v>0</v>
      </c>
      <c r="CE3" s="14">
        <v>0</v>
      </c>
      <c r="CF3" s="14">
        <v>0</v>
      </c>
      <c r="CG3" s="14">
        <v>0</v>
      </c>
      <c r="CH3" s="14">
        <v>0</v>
      </c>
      <c r="CI3" s="14">
        <v>0</v>
      </c>
      <c r="CJ3" s="14">
        <v>0</v>
      </c>
      <c r="CK3" s="14">
        <v>0</v>
      </c>
      <c r="CL3" s="14">
        <v>0</v>
      </c>
      <c r="CM3" s="14">
        <v>0</v>
      </c>
      <c r="CN3" s="14">
        <v>0</v>
      </c>
      <c r="CO3" s="14">
        <v>0</v>
      </c>
      <c r="CP3" s="14">
        <v>0</v>
      </c>
      <c r="CQ3" s="14">
        <v>0</v>
      </c>
      <c r="CR3" s="14">
        <v>0</v>
      </c>
      <c r="CS3" s="14">
        <v>0</v>
      </c>
      <c r="CT3" s="14">
        <v>0</v>
      </c>
      <c r="CU3" s="14">
        <v>0</v>
      </c>
      <c r="CV3" s="14">
        <v>0</v>
      </c>
      <c r="CW3" s="14">
        <v>0</v>
      </c>
      <c r="CX3" s="14">
        <v>0</v>
      </c>
      <c r="CY3" s="14">
        <v>0</v>
      </c>
      <c r="CZ3" s="14">
        <v>0</v>
      </c>
      <c r="DA3" s="14">
        <v>0</v>
      </c>
      <c r="DB3" s="14">
        <v>0</v>
      </c>
      <c r="DC3" s="14">
        <v>0</v>
      </c>
      <c r="DD3" s="14">
        <v>0</v>
      </c>
      <c r="DE3" s="14">
        <v>0</v>
      </c>
      <c r="DF3" s="14">
        <v>0</v>
      </c>
      <c r="DG3" s="14">
        <v>0</v>
      </c>
      <c r="DH3" s="14">
        <v>0</v>
      </c>
      <c r="DI3" s="14">
        <v>0</v>
      </c>
      <c r="DJ3" s="14">
        <v>0</v>
      </c>
      <c r="DK3" s="14">
        <v>0</v>
      </c>
      <c r="DL3" s="14">
        <v>0</v>
      </c>
      <c r="DM3" s="14">
        <v>0</v>
      </c>
      <c r="DN3" s="14">
        <v>0</v>
      </c>
      <c r="DO3" s="14">
        <v>0</v>
      </c>
      <c r="DP3" s="14">
        <v>0</v>
      </c>
      <c r="DQ3" s="14">
        <v>0</v>
      </c>
      <c r="DR3" s="14">
        <v>0</v>
      </c>
      <c r="DS3" s="14">
        <v>0</v>
      </c>
      <c r="DT3" s="14">
        <v>0</v>
      </c>
      <c r="DU3" s="14">
        <v>0</v>
      </c>
      <c r="DV3" s="14">
        <v>0</v>
      </c>
      <c r="DW3" s="14">
        <v>0</v>
      </c>
      <c r="DX3" s="14">
        <v>0</v>
      </c>
      <c r="DY3" s="14">
        <v>0</v>
      </c>
      <c r="DZ3" s="14">
        <v>0</v>
      </c>
      <c r="EA3" s="14">
        <v>0</v>
      </c>
      <c r="EB3" s="14">
        <v>0</v>
      </c>
      <c r="EC3" s="14">
        <v>0</v>
      </c>
      <c r="ED3" s="14">
        <v>0</v>
      </c>
      <c r="EE3" s="14">
        <v>0</v>
      </c>
      <c r="EF3" s="14">
        <v>0</v>
      </c>
      <c r="EG3" s="14">
        <v>0</v>
      </c>
      <c r="EH3" s="14">
        <v>0</v>
      </c>
      <c r="EI3" s="14">
        <v>0</v>
      </c>
      <c r="EJ3" s="14">
        <v>0</v>
      </c>
      <c r="EK3" s="14">
        <v>0</v>
      </c>
      <c r="EL3" s="14">
        <v>0</v>
      </c>
      <c r="EM3" s="14">
        <v>0</v>
      </c>
      <c r="EN3" s="14">
        <v>0</v>
      </c>
      <c r="EO3" s="14">
        <v>0</v>
      </c>
      <c r="EP3" s="14">
        <v>0</v>
      </c>
      <c r="EQ3" s="14">
        <v>0</v>
      </c>
      <c r="ER3" s="14">
        <v>0</v>
      </c>
      <c r="ES3" s="14">
        <v>0</v>
      </c>
      <c r="ET3" s="14">
        <v>0</v>
      </c>
      <c r="EU3" s="14">
        <v>0</v>
      </c>
      <c r="EV3" s="14">
        <v>0</v>
      </c>
      <c r="EW3" s="14">
        <v>0</v>
      </c>
      <c r="EX3" s="14">
        <v>0</v>
      </c>
      <c r="EY3" s="14">
        <v>0</v>
      </c>
      <c r="EZ3" s="14">
        <v>0</v>
      </c>
      <c r="FA3" s="14">
        <v>0</v>
      </c>
      <c r="FB3" s="14">
        <v>0</v>
      </c>
      <c r="FC3" s="14">
        <v>0</v>
      </c>
      <c r="FD3" s="14">
        <v>0</v>
      </c>
      <c r="FE3" s="14">
        <v>0</v>
      </c>
      <c r="FF3" s="14">
        <v>0</v>
      </c>
      <c r="FG3" s="14">
        <v>0</v>
      </c>
      <c r="FH3" s="14">
        <v>0</v>
      </c>
      <c r="FI3" s="14">
        <v>0</v>
      </c>
      <c r="FJ3" s="14">
        <v>0</v>
      </c>
      <c r="FK3" s="14">
        <v>0</v>
      </c>
      <c r="FL3" s="14">
        <v>0</v>
      </c>
      <c r="FM3" s="14">
        <v>0</v>
      </c>
      <c r="FN3" s="14">
        <v>0</v>
      </c>
      <c r="FO3" s="14">
        <v>0</v>
      </c>
      <c r="FP3" s="14">
        <v>0</v>
      </c>
      <c r="FQ3" s="14">
        <v>0</v>
      </c>
      <c r="FR3" s="14">
        <v>0</v>
      </c>
      <c r="FS3" s="14">
        <v>0</v>
      </c>
      <c r="FT3" s="14">
        <v>0</v>
      </c>
      <c r="FU3" s="14">
        <v>0</v>
      </c>
      <c r="FV3" s="14">
        <v>0</v>
      </c>
      <c r="FW3" s="14">
        <v>0</v>
      </c>
      <c r="FX3" s="14">
        <v>0</v>
      </c>
      <c r="FY3" s="14">
        <v>0</v>
      </c>
      <c r="FZ3" s="14">
        <v>0</v>
      </c>
      <c r="GA3" s="14">
        <v>0</v>
      </c>
      <c r="GB3" s="14">
        <v>0</v>
      </c>
      <c r="GC3" s="14">
        <v>0</v>
      </c>
      <c r="GD3" s="14">
        <v>0</v>
      </c>
      <c r="GE3" s="14">
        <v>0</v>
      </c>
      <c r="GF3" s="14">
        <v>0</v>
      </c>
      <c r="GG3" s="14">
        <v>0</v>
      </c>
      <c r="GH3" s="14">
        <v>0</v>
      </c>
      <c r="GI3" s="14">
        <v>0</v>
      </c>
      <c r="GJ3" s="14">
        <v>0</v>
      </c>
      <c r="GK3" s="14">
        <v>0</v>
      </c>
      <c r="GL3" s="14">
        <v>0</v>
      </c>
      <c r="GM3" s="14">
        <v>0</v>
      </c>
      <c r="GN3" s="14">
        <v>0</v>
      </c>
      <c r="GO3" s="14">
        <v>0</v>
      </c>
      <c r="GP3" s="14">
        <v>0</v>
      </c>
      <c r="GQ3" s="14">
        <v>0</v>
      </c>
      <c r="GR3" s="14">
        <v>0</v>
      </c>
      <c r="GS3" s="14">
        <v>0</v>
      </c>
      <c r="GT3" s="14">
        <v>0</v>
      </c>
      <c r="GU3" s="14">
        <v>0</v>
      </c>
      <c r="GV3" s="14">
        <v>0</v>
      </c>
      <c r="GW3" s="14">
        <v>0</v>
      </c>
      <c r="GX3" s="14">
        <v>0</v>
      </c>
      <c r="GY3" s="14">
        <v>0</v>
      </c>
      <c r="GZ3" s="14">
        <v>0</v>
      </c>
      <c r="HA3" s="14">
        <v>0</v>
      </c>
      <c r="HB3" s="14">
        <v>0</v>
      </c>
      <c r="HC3" s="14">
        <v>0</v>
      </c>
      <c r="HD3" s="14">
        <v>0</v>
      </c>
      <c r="HE3" s="14">
        <v>0</v>
      </c>
      <c r="HF3" s="14">
        <v>0</v>
      </c>
      <c r="HG3" s="14">
        <v>0</v>
      </c>
      <c r="HH3" s="14">
        <v>0</v>
      </c>
      <c r="HI3" s="14">
        <v>0</v>
      </c>
      <c r="HJ3" s="14">
        <v>0</v>
      </c>
      <c r="HK3" s="14">
        <v>0</v>
      </c>
      <c r="HL3" s="14">
        <v>0</v>
      </c>
      <c r="HM3" s="14">
        <v>0</v>
      </c>
      <c r="HN3" s="14">
        <v>0</v>
      </c>
      <c r="HO3" s="14">
        <v>0</v>
      </c>
      <c r="HP3" s="14">
        <v>0</v>
      </c>
      <c r="HQ3" s="14">
        <v>3</v>
      </c>
      <c r="HR3" s="14">
        <v>0</v>
      </c>
      <c r="HS3" s="14">
        <v>0</v>
      </c>
      <c r="HT3" s="14">
        <v>0</v>
      </c>
      <c r="HU3" s="14">
        <v>0</v>
      </c>
      <c r="HV3" s="14">
        <v>0</v>
      </c>
      <c r="HW3" s="14">
        <v>0</v>
      </c>
      <c r="HX3" s="14">
        <v>0</v>
      </c>
      <c r="HY3" s="14">
        <v>0</v>
      </c>
      <c r="HZ3" s="14">
        <v>0</v>
      </c>
      <c r="IA3" s="14">
        <v>0</v>
      </c>
      <c r="IB3" s="14">
        <v>0</v>
      </c>
      <c r="IC3" s="14">
        <v>0</v>
      </c>
      <c r="ID3" s="14">
        <v>0</v>
      </c>
      <c r="IE3" s="14">
        <v>0</v>
      </c>
      <c r="IF3" s="14">
        <v>0</v>
      </c>
      <c r="IG3" s="14">
        <v>0</v>
      </c>
      <c r="IH3" s="14">
        <v>0</v>
      </c>
      <c r="II3" s="14">
        <v>2</v>
      </c>
      <c r="IJ3" s="14">
        <v>0</v>
      </c>
      <c r="IK3" s="14">
        <v>0</v>
      </c>
      <c r="IL3" s="14">
        <v>0</v>
      </c>
      <c r="IM3" s="14">
        <v>0</v>
      </c>
      <c r="IN3" s="14">
        <v>0</v>
      </c>
      <c r="IO3" s="14">
        <v>0</v>
      </c>
      <c r="IP3" s="14">
        <v>0</v>
      </c>
      <c r="IQ3" s="14">
        <v>1</v>
      </c>
      <c r="IR3" s="14">
        <v>0</v>
      </c>
      <c r="IS3" s="14">
        <v>0</v>
      </c>
      <c r="IT3" s="14">
        <v>0</v>
      </c>
      <c r="IU3" s="14">
        <v>0</v>
      </c>
      <c r="IV3" s="14">
        <v>4</v>
      </c>
      <c r="IW3" s="14">
        <v>0</v>
      </c>
      <c r="IX3" s="14">
        <v>0</v>
      </c>
      <c r="IY3" s="14">
        <v>0</v>
      </c>
      <c r="IZ3" s="14">
        <v>0</v>
      </c>
      <c r="JA3" s="14">
        <v>0</v>
      </c>
      <c r="JB3" s="14">
        <v>0</v>
      </c>
      <c r="JC3" s="14">
        <v>0</v>
      </c>
      <c r="JD3" s="14">
        <v>0</v>
      </c>
      <c r="JE3" s="14">
        <v>0</v>
      </c>
      <c r="JF3" s="14">
        <v>0</v>
      </c>
      <c r="JG3" s="14">
        <v>0</v>
      </c>
      <c r="JH3" s="14">
        <v>0</v>
      </c>
      <c r="JI3" s="14">
        <v>0</v>
      </c>
      <c r="JJ3" s="14">
        <v>0</v>
      </c>
      <c r="JK3" s="14">
        <v>0</v>
      </c>
      <c r="JL3" s="14">
        <v>0</v>
      </c>
      <c r="JM3" s="14">
        <v>0</v>
      </c>
      <c r="JN3" s="14">
        <v>0</v>
      </c>
      <c r="JO3" s="14">
        <v>0</v>
      </c>
      <c r="JP3" s="14">
        <v>0</v>
      </c>
      <c r="JQ3" s="14">
        <v>1</v>
      </c>
      <c r="JR3" s="14">
        <v>0</v>
      </c>
      <c r="JS3" s="14">
        <v>0</v>
      </c>
      <c r="JT3" s="14">
        <v>0</v>
      </c>
      <c r="JU3" s="14">
        <v>0</v>
      </c>
      <c r="JV3" s="14">
        <v>0</v>
      </c>
      <c r="JW3" s="14">
        <v>0</v>
      </c>
      <c r="JX3" s="14">
        <v>0</v>
      </c>
      <c r="JY3" s="14">
        <v>0</v>
      </c>
      <c r="JZ3" s="14">
        <v>0</v>
      </c>
      <c r="KA3" s="14">
        <v>0</v>
      </c>
      <c r="KB3" s="14">
        <v>0</v>
      </c>
      <c r="KC3" s="14">
        <v>0</v>
      </c>
      <c r="KD3" s="14">
        <v>0</v>
      </c>
      <c r="KE3" s="14">
        <v>0</v>
      </c>
      <c r="KF3" s="14">
        <v>0</v>
      </c>
      <c r="KG3" s="14">
        <v>0</v>
      </c>
      <c r="KH3" s="14">
        <v>0</v>
      </c>
      <c r="KI3" s="14">
        <v>0</v>
      </c>
      <c r="KJ3" s="14">
        <v>0</v>
      </c>
      <c r="KK3" s="14">
        <v>0</v>
      </c>
      <c r="KL3" s="14">
        <v>0</v>
      </c>
      <c r="KM3" s="14">
        <v>0</v>
      </c>
      <c r="KN3" s="14">
        <v>0</v>
      </c>
      <c r="KO3" s="14">
        <v>0</v>
      </c>
      <c r="KP3" s="14">
        <v>0</v>
      </c>
      <c r="KQ3" s="14">
        <v>0</v>
      </c>
      <c r="KR3" s="14">
        <v>0</v>
      </c>
      <c r="KS3" s="14">
        <v>0</v>
      </c>
      <c r="KT3" s="14">
        <v>0</v>
      </c>
      <c r="KU3" s="14">
        <v>0</v>
      </c>
      <c r="KV3" s="14">
        <v>0</v>
      </c>
      <c r="KW3" s="14">
        <v>0</v>
      </c>
      <c r="KX3" s="14">
        <v>0</v>
      </c>
      <c r="KY3" s="14">
        <v>0</v>
      </c>
      <c r="KZ3" s="14">
        <v>0</v>
      </c>
      <c r="LA3" s="14">
        <v>0</v>
      </c>
      <c r="LB3" s="14">
        <v>0</v>
      </c>
      <c r="LC3" s="14">
        <v>0</v>
      </c>
      <c r="LD3" s="14">
        <v>1</v>
      </c>
      <c r="LE3" s="14">
        <v>0</v>
      </c>
      <c r="LF3" s="14">
        <v>0</v>
      </c>
      <c r="LG3" s="14">
        <v>0</v>
      </c>
      <c r="LH3" s="14">
        <v>0</v>
      </c>
      <c r="LI3" s="14">
        <v>0</v>
      </c>
      <c r="LJ3" s="14">
        <v>0</v>
      </c>
      <c r="LK3" s="14">
        <v>0</v>
      </c>
      <c r="LL3" s="14">
        <v>0</v>
      </c>
      <c r="LM3" s="14">
        <v>0</v>
      </c>
      <c r="LN3" s="14">
        <v>0</v>
      </c>
      <c r="LO3" s="14">
        <v>0</v>
      </c>
      <c r="LP3" s="14">
        <v>0</v>
      </c>
      <c r="LQ3" s="14">
        <v>0</v>
      </c>
      <c r="LR3" s="14">
        <v>0</v>
      </c>
      <c r="LS3" s="14">
        <v>0</v>
      </c>
      <c r="LT3" s="14">
        <v>0</v>
      </c>
      <c r="LU3" s="14">
        <v>0</v>
      </c>
      <c r="LV3" s="14">
        <v>0</v>
      </c>
      <c r="LW3" s="14">
        <v>0</v>
      </c>
      <c r="LX3" s="14">
        <v>0</v>
      </c>
      <c r="LY3" s="14">
        <v>0</v>
      </c>
      <c r="LZ3" s="14">
        <v>1</v>
      </c>
      <c r="MA3" s="14">
        <v>0</v>
      </c>
      <c r="MB3" s="14">
        <v>1</v>
      </c>
      <c r="MC3" s="14">
        <v>1</v>
      </c>
      <c r="MD3" s="14">
        <v>0</v>
      </c>
      <c r="ME3" s="14">
        <v>0</v>
      </c>
      <c r="MF3" s="14">
        <v>0</v>
      </c>
      <c r="MG3" s="14">
        <v>0</v>
      </c>
      <c r="MH3" s="14">
        <v>0</v>
      </c>
      <c r="MI3" s="14">
        <v>2</v>
      </c>
      <c r="MJ3" s="14">
        <v>0</v>
      </c>
      <c r="MK3" s="14">
        <v>0</v>
      </c>
      <c r="ML3" s="14">
        <v>0</v>
      </c>
      <c r="MM3" s="14">
        <v>0</v>
      </c>
      <c r="MN3" s="14">
        <v>0</v>
      </c>
      <c r="MO3" s="14">
        <v>0</v>
      </c>
      <c r="MP3" s="14">
        <v>1</v>
      </c>
      <c r="MQ3" s="14">
        <v>1</v>
      </c>
      <c r="MR3" s="14">
        <v>0</v>
      </c>
      <c r="MS3" s="14">
        <v>0</v>
      </c>
      <c r="MT3" s="14">
        <v>1</v>
      </c>
      <c r="MU3" s="14">
        <v>0</v>
      </c>
      <c r="MV3" s="14">
        <v>0</v>
      </c>
      <c r="MW3" s="14">
        <v>0</v>
      </c>
      <c r="MX3" s="14">
        <v>0</v>
      </c>
      <c r="MY3" s="14">
        <v>2</v>
      </c>
      <c r="MZ3" s="14">
        <v>0</v>
      </c>
      <c r="NA3" s="14">
        <v>1</v>
      </c>
      <c r="NB3" s="14">
        <v>0</v>
      </c>
      <c r="NC3" s="14">
        <v>2</v>
      </c>
      <c r="ND3" s="14">
        <v>0</v>
      </c>
      <c r="NE3" s="14">
        <v>0</v>
      </c>
      <c r="NF3" s="14">
        <v>0</v>
      </c>
      <c r="NG3" s="14">
        <v>0</v>
      </c>
      <c r="NH3" s="14">
        <v>0</v>
      </c>
      <c r="NI3" s="14">
        <v>0</v>
      </c>
      <c r="NJ3" s="14">
        <v>0</v>
      </c>
      <c r="NK3" s="14">
        <v>0</v>
      </c>
      <c r="NL3" s="14">
        <v>0</v>
      </c>
      <c r="NM3" s="14">
        <v>0</v>
      </c>
      <c r="NN3" s="14">
        <v>0</v>
      </c>
      <c r="NO3" s="14">
        <v>0</v>
      </c>
      <c r="NP3" s="14">
        <v>0</v>
      </c>
      <c r="NQ3" s="14">
        <v>0</v>
      </c>
      <c r="NR3" s="14">
        <v>0</v>
      </c>
      <c r="NS3" s="14">
        <v>0</v>
      </c>
      <c r="NT3" s="14">
        <v>1</v>
      </c>
      <c r="NU3" s="14">
        <v>0</v>
      </c>
      <c r="NV3" s="14">
        <v>0</v>
      </c>
      <c r="NW3" s="14">
        <v>0</v>
      </c>
      <c r="NX3" s="14">
        <v>0</v>
      </c>
      <c r="NY3" s="14">
        <v>0</v>
      </c>
      <c r="NZ3" s="14">
        <v>0</v>
      </c>
      <c r="OA3" s="14">
        <v>0</v>
      </c>
      <c r="OB3" s="14">
        <v>0</v>
      </c>
      <c r="OC3" s="14">
        <v>0</v>
      </c>
      <c r="OD3" s="14">
        <v>0</v>
      </c>
      <c r="OE3" s="14">
        <v>0</v>
      </c>
      <c r="OF3" s="14"/>
      <c r="OG3" s="14">
        <v>0</v>
      </c>
      <c r="OH3" s="14">
        <v>0</v>
      </c>
      <c r="OI3" s="14">
        <v>0</v>
      </c>
      <c r="OJ3" s="14">
        <v>0</v>
      </c>
      <c r="OK3" s="14">
        <v>0</v>
      </c>
      <c r="OL3" s="14">
        <v>0</v>
      </c>
      <c r="OM3" s="14">
        <v>0</v>
      </c>
      <c r="ON3" s="14">
        <v>0</v>
      </c>
      <c r="OO3" s="14">
        <v>1</v>
      </c>
      <c r="OP3" s="14">
        <v>0</v>
      </c>
      <c r="OQ3" s="14">
        <v>0</v>
      </c>
      <c r="OR3" s="14">
        <v>0</v>
      </c>
      <c r="OS3" s="14">
        <v>0</v>
      </c>
      <c r="OT3" s="14">
        <v>0</v>
      </c>
      <c r="OU3" s="14">
        <v>0</v>
      </c>
      <c r="OV3" s="14">
        <v>0</v>
      </c>
      <c r="OW3" s="14">
        <v>0</v>
      </c>
      <c r="OX3" s="14">
        <v>2</v>
      </c>
      <c r="OY3" s="14">
        <v>2</v>
      </c>
      <c r="OZ3" s="14"/>
      <c r="PA3" s="14">
        <v>0</v>
      </c>
      <c r="PB3" s="14">
        <v>0</v>
      </c>
      <c r="PC3" s="14">
        <v>0</v>
      </c>
      <c r="PD3" s="14">
        <v>0</v>
      </c>
      <c r="PE3" s="14">
        <v>0</v>
      </c>
      <c r="PF3" s="14"/>
      <c r="PG3" s="14">
        <v>3</v>
      </c>
      <c r="PH3" s="54"/>
      <c r="PI3" s="54"/>
      <c r="PJ3" s="54"/>
      <c r="PK3" s="54"/>
      <c r="PL3" s="84">
        <v>1</v>
      </c>
      <c r="PM3" s="14"/>
      <c r="PN3" s="84"/>
      <c r="PO3" s="84"/>
      <c r="PP3" s="84"/>
      <c r="PQ3" s="84">
        <v>1</v>
      </c>
      <c r="PR3" s="505"/>
      <c r="PS3" s="84"/>
      <c r="PT3" s="84"/>
      <c r="PU3" s="84"/>
      <c r="PV3" s="84"/>
      <c r="PW3" s="54"/>
      <c r="PX3" s="54"/>
      <c r="PY3" s="14"/>
      <c r="PZ3" s="14"/>
      <c r="QA3" s="14"/>
      <c r="QB3" s="14">
        <v>1</v>
      </c>
      <c r="QC3" s="54"/>
      <c r="QD3" s="54"/>
      <c r="QG3" s="1">
        <v>2</v>
      </c>
      <c r="QM3" s="1">
        <v>1</v>
      </c>
      <c r="QP3" s="1">
        <v>1</v>
      </c>
      <c r="QR3" s="1"/>
      <c r="QS3" s="1"/>
      <c r="QT3" s="1">
        <v>1</v>
      </c>
      <c r="QX3" s="1"/>
      <c r="QY3" s="1"/>
      <c r="QZ3" s="1"/>
      <c r="RA3" s="1"/>
      <c r="RB3" s="1"/>
      <c r="RC3" s="1"/>
      <c r="RD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</row>
    <row r="4" spans="1:503" s="20" customFormat="1" hidden="1" x14ac:dyDescent="0.25">
      <c r="A4" s="62" t="s">
        <v>14</v>
      </c>
      <c r="B4" s="62" t="s">
        <v>3003</v>
      </c>
      <c r="C4" s="279"/>
      <c r="D4" s="279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  <c r="DR4" s="84"/>
      <c r="DS4" s="84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4"/>
      <c r="FM4" s="84"/>
      <c r="FN4" s="84"/>
      <c r="FO4" s="84"/>
      <c r="FP4" s="84"/>
      <c r="FQ4" s="84"/>
      <c r="FR4" s="84"/>
      <c r="FS4" s="84"/>
      <c r="FT4" s="84"/>
      <c r="FU4" s="84"/>
      <c r="FV4" s="84"/>
      <c r="FW4" s="84"/>
      <c r="FX4" s="84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4"/>
      <c r="GJ4" s="84"/>
      <c r="GK4" s="84"/>
      <c r="GL4" s="84"/>
      <c r="GM4" s="84"/>
      <c r="GN4" s="84"/>
      <c r="GO4" s="84"/>
      <c r="GP4" s="84"/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  <c r="IQ4" s="84"/>
      <c r="IR4" s="84"/>
      <c r="IS4" s="84"/>
      <c r="IT4" s="84"/>
      <c r="IU4" s="84"/>
      <c r="IV4" s="84"/>
      <c r="IW4" s="84"/>
      <c r="IX4" s="84"/>
      <c r="IY4" s="84"/>
      <c r="IZ4" s="84"/>
      <c r="JA4" s="84"/>
      <c r="JB4" s="84"/>
      <c r="JC4" s="84"/>
      <c r="JD4" s="84"/>
      <c r="JE4" s="84"/>
      <c r="JF4" s="84"/>
      <c r="JG4" s="84"/>
      <c r="JH4" s="84"/>
      <c r="JI4" s="84"/>
      <c r="JJ4" s="84"/>
      <c r="JK4" s="84"/>
      <c r="JL4" s="84"/>
      <c r="JM4" s="84"/>
      <c r="JN4" s="84"/>
      <c r="JO4" s="84"/>
      <c r="JP4" s="84"/>
      <c r="JQ4" s="84"/>
      <c r="JR4" s="84"/>
      <c r="JS4" s="84"/>
      <c r="JT4" s="84"/>
      <c r="JU4" s="84"/>
      <c r="JV4" s="84"/>
      <c r="JW4" s="84"/>
      <c r="JX4" s="84"/>
      <c r="JY4" s="84"/>
      <c r="JZ4" s="84"/>
      <c r="KA4" s="84"/>
      <c r="KB4" s="84"/>
      <c r="KC4" s="84"/>
      <c r="KD4" s="84"/>
      <c r="KE4" s="84"/>
      <c r="KF4" s="84"/>
      <c r="KG4" s="84"/>
      <c r="KH4" s="84"/>
      <c r="KI4" s="84"/>
      <c r="KJ4" s="84"/>
      <c r="KK4" s="84"/>
      <c r="KL4" s="84"/>
      <c r="KM4" s="84"/>
      <c r="KN4" s="84"/>
      <c r="KO4" s="84"/>
      <c r="KP4" s="84"/>
      <c r="KQ4" s="84"/>
      <c r="KR4" s="84"/>
      <c r="KS4" s="84"/>
      <c r="KT4" s="84"/>
      <c r="KU4" s="84"/>
      <c r="KV4" s="84"/>
      <c r="KW4" s="84"/>
      <c r="KX4" s="84"/>
      <c r="KY4" s="84"/>
      <c r="KZ4" s="84"/>
      <c r="LA4" s="84"/>
      <c r="LB4" s="84"/>
      <c r="LC4" s="84"/>
      <c r="LD4" s="84"/>
      <c r="LE4" s="84"/>
      <c r="LF4" s="84"/>
      <c r="LG4" s="84"/>
      <c r="LH4" s="84"/>
      <c r="LI4" s="84"/>
      <c r="LJ4" s="84"/>
      <c r="LK4" s="84"/>
      <c r="LL4" s="84"/>
      <c r="LM4" s="84"/>
      <c r="LN4" s="84"/>
      <c r="LO4" s="84"/>
      <c r="LP4" s="84"/>
      <c r="LQ4" s="84"/>
      <c r="LR4" s="84"/>
      <c r="LS4" s="84"/>
      <c r="LT4" s="84"/>
      <c r="LU4" s="84"/>
      <c r="LV4" s="84"/>
      <c r="LW4" s="84"/>
      <c r="LX4" s="84"/>
      <c r="LY4" s="84"/>
      <c r="LZ4" s="84"/>
      <c r="MA4" s="84"/>
      <c r="MB4" s="84"/>
      <c r="MC4" s="84"/>
      <c r="MD4" s="84"/>
      <c r="ME4" s="84"/>
      <c r="MF4" s="84"/>
      <c r="MG4" s="84"/>
      <c r="MH4" s="84"/>
      <c r="MI4" s="84"/>
      <c r="MJ4" s="84"/>
      <c r="MK4" s="84"/>
      <c r="ML4" s="84"/>
      <c r="MM4" s="84"/>
      <c r="MN4" s="84"/>
      <c r="MO4" s="84"/>
      <c r="MP4" s="84"/>
      <c r="MQ4" s="84"/>
      <c r="MR4" s="84"/>
      <c r="MS4" s="84"/>
      <c r="MT4" s="84"/>
      <c r="MU4" s="84"/>
      <c r="MV4" s="84"/>
      <c r="MW4" s="84"/>
      <c r="MX4" s="84"/>
      <c r="MY4" s="84"/>
      <c r="MZ4" s="84"/>
      <c r="NA4" s="84"/>
      <c r="NB4" s="84"/>
      <c r="NC4" s="84"/>
      <c r="ND4" s="84"/>
      <c r="NE4" s="84"/>
      <c r="NF4" s="84"/>
      <c r="NG4" s="84"/>
      <c r="NH4" s="84"/>
      <c r="NI4" s="84"/>
      <c r="NJ4" s="84"/>
      <c r="NK4" s="84"/>
      <c r="NL4" s="84"/>
      <c r="NM4" s="84"/>
      <c r="NN4" s="84"/>
      <c r="NO4" s="84"/>
      <c r="NP4" s="84"/>
      <c r="NQ4" s="84"/>
      <c r="NR4" s="84"/>
      <c r="NS4" s="84"/>
      <c r="NT4" s="84"/>
      <c r="NU4" s="84"/>
      <c r="NV4" s="84"/>
      <c r="NW4" s="84"/>
      <c r="NX4" s="84"/>
      <c r="NY4" s="84"/>
      <c r="NZ4" s="84"/>
      <c r="OA4" s="84"/>
      <c r="OB4" s="84"/>
      <c r="OC4" s="84"/>
      <c r="OD4" s="84"/>
      <c r="OE4" s="84"/>
      <c r="OF4" s="84"/>
      <c r="OG4" s="84"/>
      <c r="OH4" s="84"/>
      <c r="OI4" s="84"/>
      <c r="OJ4" s="84"/>
      <c r="OK4" s="84"/>
      <c r="OL4" s="84"/>
      <c r="OM4" s="84"/>
      <c r="ON4" s="84"/>
      <c r="OO4" s="84"/>
      <c r="OP4" s="84"/>
      <c r="OQ4" s="84"/>
      <c r="OR4" s="84"/>
      <c r="OS4" s="84"/>
      <c r="OT4" s="84"/>
      <c r="OU4" s="84"/>
      <c r="OV4" s="84"/>
      <c r="OW4" s="84"/>
      <c r="OX4" s="84"/>
      <c r="OY4" s="84"/>
      <c r="OZ4" s="84"/>
      <c r="PA4" s="84"/>
      <c r="PB4" s="14"/>
      <c r="PC4" s="14"/>
      <c r="PD4" s="14"/>
      <c r="PE4" s="14"/>
      <c r="PF4" s="14"/>
      <c r="PG4" s="54"/>
      <c r="PH4" s="54"/>
      <c r="PI4" s="14"/>
      <c r="PJ4" s="14">
        <v>1</v>
      </c>
      <c r="PK4" s="54"/>
      <c r="PL4" s="84"/>
      <c r="PM4" s="14"/>
      <c r="PN4" s="84"/>
      <c r="PO4" s="84"/>
      <c r="PP4" s="84"/>
      <c r="PQ4" s="84"/>
      <c r="PR4" s="505"/>
      <c r="PS4" s="84"/>
      <c r="PT4" s="84"/>
      <c r="PU4" s="84"/>
      <c r="PV4" s="84"/>
      <c r="PW4" s="54"/>
      <c r="PX4" s="54"/>
      <c r="PY4" s="14"/>
      <c r="PZ4" s="14"/>
      <c r="QA4" s="14"/>
      <c r="QB4" s="54"/>
      <c r="QC4" s="54"/>
      <c r="QD4" s="54"/>
      <c r="QR4" s="1"/>
      <c r="QS4" s="1"/>
      <c r="QX4" s="1"/>
      <c r="QY4" s="1"/>
      <c r="QZ4" s="1"/>
      <c r="RA4" s="1"/>
      <c r="RB4" s="1"/>
      <c r="RC4" s="1"/>
      <c r="RD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</row>
    <row r="5" spans="1:503" s="20" customFormat="1" hidden="1" x14ac:dyDescent="0.25">
      <c r="A5" s="68" t="s">
        <v>14</v>
      </c>
      <c r="B5" s="68" t="s">
        <v>1265</v>
      </c>
      <c r="C5" s="347">
        <v>420</v>
      </c>
      <c r="D5" s="347"/>
      <c r="E5" s="14">
        <v>0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>
        <v>0</v>
      </c>
      <c r="PE5" s="14"/>
      <c r="PF5" s="14"/>
      <c r="PG5" s="54"/>
      <c r="PH5" s="54"/>
      <c r="PI5" s="54"/>
      <c r="PJ5" s="54"/>
      <c r="PK5" s="54"/>
      <c r="PL5" s="84"/>
      <c r="PM5" s="14"/>
      <c r="PN5" s="84"/>
      <c r="PO5" s="84"/>
      <c r="PP5" s="84"/>
      <c r="PQ5" s="84"/>
      <c r="PR5" s="505"/>
      <c r="PS5" s="84"/>
      <c r="PT5" s="84"/>
      <c r="PU5" s="84"/>
      <c r="PV5" s="84"/>
      <c r="PW5" s="54"/>
      <c r="PX5" s="54"/>
      <c r="PY5" s="14"/>
      <c r="PZ5" s="14"/>
      <c r="QA5" s="14"/>
      <c r="QB5" s="54"/>
      <c r="QC5" s="54"/>
      <c r="QD5" s="54"/>
      <c r="QR5" s="1"/>
      <c r="QS5" s="1"/>
      <c r="QX5" s="1"/>
      <c r="QY5" s="1"/>
      <c r="QZ5" s="1"/>
      <c r="RA5" s="1"/>
      <c r="RB5" s="1"/>
      <c r="RC5" s="1"/>
      <c r="RD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</row>
    <row r="6" spans="1:503" s="20" customFormat="1" hidden="1" x14ac:dyDescent="0.25">
      <c r="A6" s="68" t="s">
        <v>14</v>
      </c>
      <c r="B6" s="68" t="s">
        <v>1266</v>
      </c>
      <c r="C6" s="347"/>
      <c r="D6" s="347"/>
      <c r="E6" s="14">
        <v>0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>
        <v>0</v>
      </c>
      <c r="PE6" s="14"/>
      <c r="PF6" s="14"/>
      <c r="PG6" s="54"/>
      <c r="PH6" s="54"/>
      <c r="PI6" s="54"/>
      <c r="PJ6" s="54"/>
      <c r="PK6" s="54"/>
      <c r="PL6" s="84"/>
      <c r="PM6" s="14"/>
      <c r="PN6" s="84"/>
      <c r="PO6" s="84"/>
      <c r="PP6" s="84"/>
      <c r="PQ6" s="84"/>
      <c r="PR6" s="505"/>
      <c r="PS6" s="84"/>
      <c r="PT6" s="84"/>
      <c r="PU6" s="84"/>
      <c r="PV6" s="84"/>
      <c r="PW6" s="54"/>
      <c r="PX6" s="54"/>
      <c r="PY6" s="14"/>
      <c r="PZ6" s="14"/>
      <c r="QA6" s="14"/>
      <c r="QB6" s="54"/>
      <c r="QC6" s="54"/>
      <c r="QD6" s="54"/>
      <c r="QR6" s="1"/>
      <c r="QS6" s="1"/>
      <c r="QX6" s="1"/>
      <c r="QY6" s="1"/>
      <c r="QZ6" s="1"/>
      <c r="RA6" s="1"/>
      <c r="RB6" s="1"/>
      <c r="RC6" s="1"/>
      <c r="RD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</row>
    <row r="7" spans="1:503" s="20" customFormat="1" hidden="1" x14ac:dyDescent="0.25">
      <c r="A7" s="68" t="s">
        <v>14</v>
      </c>
      <c r="B7" s="79" t="s">
        <v>14</v>
      </c>
      <c r="C7" s="347">
        <v>24835</v>
      </c>
      <c r="D7" s="347"/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1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4</v>
      </c>
      <c r="AA7" s="14">
        <v>7</v>
      </c>
      <c r="AB7" s="14">
        <v>4</v>
      </c>
      <c r="AC7" s="14">
        <v>0</v>
      </c>
      <c r="AD7" s="14">
        <v>0</v>
      </c>
      <c r="AE7" s="14">
        <v>0</v>
      </c>
      <c r="AF7" s="14">
        <v>0</v>
      </c>
      <c r="AG7" s="14">
        <v>1</v>
      </c>
      <c r="AH7" s="14">
        <v>0</v>
      </c>
      <c r="AI7" s="14">
        <v>1</v>
      </c>
      <c r="AJ7" s="14">
        <v>0</v>
      </c>
      <c r="AK7" s="14">
        <v>6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1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1</v>
      </c>
      <c r="CF7" s="14">
        <v>0</v>
      </c>
      <c r="CG7" s="14">
        <v>0</v>
      </c>
      <c r="CH7" s="14">
        <v>1</v>
      </c>
      <c r="CI7" s="14">
        <v>1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3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1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1</v>
      </c>
      <c r="DM7" s="14">
        <v>0</v>
      </c>
      <c r="DN7" s="14">
        <v>0</v>
      </c>
      <c r="DO7" s="14">
        <v>0</v>
      </c>
      <c r="DP7" s="14">
        <v>0</v>
      </c>
      <c r="DQ7" s="14">
        <v>1</v>
      </c>
      <c r="DR7" s="14">
        <v>0</v>
      </c>
      <c r="DS7" s="14">
        <v>0</v>
      </c>
      <c r="DT7" s="14">
        <v>0</v>
      </c>
      <c r="DU7" s="14">
        <v>0</v>
      </c>
      <c r="DV7" s="14">
        <v>1</v>
      </c>
      <c r="DW7" s="14">
        <v>0</v>
      </c>
      <c r="DX7" s="14">
        <v>1</v>
      </c>
      <c r="DY7" s="14">
        <v>0</v>
      </c>
      <c r="DZ7" s="14">
        <v>1</v>
      </c>
      <c r="EA7" s="14">
        <v>0</v>
      </c>
      <c r="EB7" s="14">
        <v>0</v>
      </c>
      <c r="EC7" s="14">
        <v>0</v>
      </c>
      <c r="ED7" s="14">
        <v>0</v>
      </c>
      <c r="EE7" s="14">
        <v>2</v>
      </c>
      <c r="EF7" s="14">
        <v>0</v>
      </c>
      <c r="EG7" s="14">
        <v>0</v>
      </c>
      <c r="EH7" s="14">
        <v>0</v>
      </c>
      <c r="EI7" s="14">
        <v>1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4</v>
      </c>
      <c r="EQ7" s="14">
        <v>4</v>
      </c>
      <c r="ER7" s="14">
        <v>0</v>
      </c>
      <c r="ES7" s="14">
        <v>1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2</v>
      </c>
      <c r="FI7" s="14">
        <v>0</v>
      </c>
      <c r="FJ7" s="14">
        <v>3</v>
      </c>
      <c r="FK7" s="14">
        <v>2</v>
      </c>
      <c r="FL7" s="14">
        <v>1</v>
      </c>
      <c r="FM7" s="14">
        <v>0</v>
      </c>
      <c r="FN7" s="14">
        <v>5</v>
      </c>
      <c r="FO7" s="14">
        <v>2</v>
      </c>
      <c r="FP7" s="14">
        <v>2</v>
      </c>
      <c r="FQ7" s="14">
        <v>7</v>
      </c>
      <c r="FR7" s="14">
        <v>13</v>
      </c>
      <c r="FS7" s="14">
        <v>-11</v>
      </c>
      <c r="FT7" s="14">
        <v>0</v>
      </c>
      <c r="FU7" s="14">
        <v>5</v>
      </c>
      <c r="FV7" s="14">
        <v>4</v>
      </c>
      <c r="FW7" s="14">
        <v>2</v>
      </c>
      <c r="FX7" s="14">
        <v>3</v>
      </c>
      <c r="FY7" s="14">
        <v>7</v>
      </c>
      <c r="FZ7" s="14">
        <v>4</v>
      </c>
      <c r="GA7" s="14">
        <v>3</v>
      </c>
      <c r="GB7" s="14">
        <v>0</v>
      </c>
      <c r="GC7" s="14">
        <v>1</v>
      </c>
      <c r="GD7" s="14">
        <v>2</v>
      </c>
      <c r="GE7" s="14">
        <v>0</v>
      </c>
      <c r="GF7" s="14">
        <v>1</v>
      </c>
      <c r="GG7" s="14">
        <v>2</v>
      </c>
      <c r="GH7" s="14">
        <v>0</v>
      </c>
      <c r="GI7" s="14">
        <v>10</v>
      </c>
      <c r="GJ7" s="14">
        <v>3</v>
      </c>
      <c r="GK7" s="14">
        <v>4</v>
      </c>
      <c r="GL7" s="14">
        <v>7</v>
      </c>
      <c r="GM7" s="14">
        <v>4</v>
      </c>
      <c r="GN7" s="14">
        <v>0</v>
      </c>
      <c r="GO7" s="14">
        <v>4</v>
      </c>
      <c r="GP7" s="14">
        <v>1</v>
      </c>
      <c r="GQ7" s="14">
        <v>0</v>
      </c>
      <c r="GR7" s="14">
        <v>3</v>
      </c>
      <c r="GS7" s="14">
        <v>10</v>
      </c>
      <c r="GT7" s="14">
        <v>2</v>
      </c>
      <c r="GU7" s="14">
        <v>0</v>
      </c>
      <c r="GV7" s="14">
        <v>10</v>
      </c>
      <c r="GW7" s="14">
        <v>7</v>
      </c>
      <c r="GX7" s="14">
        <v>6</v>
      </c>
      <c r="GY7" s="14">
        <v>7</v>
      </c>
      <c r="GZ7" s="14">
        <v>5</v>
      </c>
      <c r="HA7" s="14">
        <v>3</v>
      </c>
      <c r="HB7" s="14">
        <v>0</v>
      </c>
      <c r="HC7" s="14">
        <v>3</v>
      </c>
      <c r="HD7" s="14">
        <v>4</v>
      </c>
      <c r="HE7" s="14">
        <v>6</v>
      </c>
      <c r="HF7" s="14">
        <v>1</v>
      </c>
      <c r="HG7" s="14">
        <v>2</v>
      </c>
      <c r="HH7" s="14">
        <v>8</v>
      </c>
      <c r="HI7" s="14">
        <v>0</v>
      </c>
      <c r="HJ7" s="14">
        <v>9</v>
      </c>
      <c r="HK7" s="14">
        <v>1</v>
      </c>
      <c r="HL7" s="14">
        <v>3</v>
      </c>
      <c r="HM7" s="14">
        <v>1</v>
      </c>
      <c r="HN7" s="14">
        <v>5</v>
      </c>
      <c r="HO7" s="14">
        <v>6</v>
      </c>
      <c r="HP7" s="14">
        <v>0</v>
      </c>
      <c r="HQ7" s="14">
        <v>15</v>
      </c>
      <c r="HR7" s="14">
        <v>2</v>
      </c>
      <c r="HS7" s="14">
        <v>5</v>
      </c>
      <c r="HT7" s="14">
        <v>6</v>
      </c>
      <c r="HU7" s="14">
        <v>0</v>
      </c>
      <c r="HV7" s="14">
        <v>7</v>
      </c>
      <c r="HW7" s="14">
        <v>0</v>
      </c>
      <c r="HX7" s="14">
        <v>7</v>
      </c>
      <c r="HY7" s="14">
        <v>16</v>
      </c>
      <c r="HZ7" s="14">
        <v>6</v>
      </c>
      <c r="IA7" s="14">
        <v>7</v>
      </c>
      <c r="IB7" s="14">
        <v>0</v>
      </c>
      <c r="IC7" s="14">
        <v>17</v>
      </c>
      <c r="ID7" s="14">
        <v>0</v>
      </c>
      <c r="IE7" s="14">
        <v>50</v>
      </c>
      <c r="IF7" s="14">
        <v>9</v>
      </c>
      <c r="IG7" s="14">
        <v>19</v>
      </c>
      <c r="IH7" s="14">
        <v>16</v>
      </c>
      <c r="II7" s="14">
        <v>19</v>
      </c>
      <c r="IJ7" s="14">
        <v>12</v>
      </c>
      <c r="IK7" s="14">
        <v>0</v>
      </c>
      <c r="IL7" s="14">
        <v>42</v>
      </c>
      <c r="IM7" s="14">
        <v>16</v>
      </c>
      <c r="IN7" s="14">
        <v>17</v>
      </c>
      <c r="IO7" s="14">
        <v>33</v>
      </c>
      <c r="IP7" s="14">
        <v>12</v>
      </c>
      <c r="IQ7" s="14">
        <v>60</v>
      </c>
      <c r="IR7" s="14">
        <v>0</v>
      </c>
      <c r="IS7" s="14">
        <v>28</v>
      </c>
      <c r="IT7" s="14">
        <v>40</v>
      </c>
      <c r="IU7" s="14">
        <v>37</v>
      </c>
      <c r="IV7" s="14">
        <v>25</v>
      </c>
      <c r="IW7" s="14">
        <v>31</v>
      </c>
      <c r="IX7" s="14">
        <v>16</v>
      </c>
      <c r="IY7" s="14">
        <v>0</v>
      </c>
      <c r="IZ7" s="14">
        <v>46</v>
      </c>
      <c r="JA7" s="14">
        <v>26</v>
      </c>
      <c r="JB7" s="14">
        <v>17</v>
      </c>
      <c r="JC7" s="14">
        <v>4</v>
      </c>
      <c r="JD7" s="14">
        <v>27</v>
      </c>
      <c r="JE7" s="14">
        <v>13</v>
      </c>
      <c r="JF7" s="14">
        <v>0</v>
      </c>
      <c r="JG7" s="14">
        <v>12</v>
      </c>
      <c r="JH7" s="14">
        <v>6</v>
      </c>
      <c r="JI7" s="14">
        <v>20</v>
      </c>
      <c r="JJ7" s="14">
        <v>18</v>
      </c>
      <c r="JK7" s="14">
        <v>10</v>
      </c>
      <c r="JL7" s="14">
        <v>19</v>
      </c>
      <c r="JM7" s="14">
        <v>0</v>
      </c>
      <c r="JN7" s="14">
        <v>15</v>
      </c>
      <c r="JO7" s="14">
        <v>13</v>
      </c>
      <c r="JP7" s="14">
        <v>27</v>
      </c>
      <c r="JQ7" s="14">
        <v>5</v>
      </c>
      <c r="JR7" s="14">
        <v>3</v>
      </c>
      <c r="JS7" s="14">
        <v>9</v>
      </c>
      <c r="JT7" s="14">
        <v>0</v>
      </c>
      <c r="JU7" s="14">
        <v>3</v>
      </c>
      <c r="JV7" s="14">
        <v>0</v>
      </c>
      <c r="JW7" s="14">
        <v>25</v>
      </c>
      <c r="JX7" s="14">
        <v>4</v>
      </c>
      <c r="JY7" s="14">
        <v>7</v>
      </c>
      <c r="JZ7" s="14">
        <v>22</v>
      </c>
      <c r="KA7" s="14">
        <v>0</v>
      </c>
      <c r="KB7" s="14">
        <v>27</v>
      </c>
      <c r="KC7" s="14">
        <v>10</v>
      </c>
      <c r="KD7" s="14">
        <v>11</v>
      </c>
      <c r="KE7" s="14">
        <v>13</v>
      </c>
      <c r="KF7" s="14">
        <v>6</v>
      </c>
      <c r="KG7" s="14">
        <v>8</v>
      </c>
      <c r="KH7" s="14">
        <v>0</v>
      </c>
      <c r="KI7" s="14">
        <v>7</v>
      </c>
      <c r="KJ7" s="14">
        <v>0</v>
      </c>
      <c r="KK7" s="14">
        <v>11</v>
      </c>
      <c r="KL7" s="14">
        <v>7</v>
      </c>
      <c r="KM7" s="14">
        <v>8</v>
      </c>
      <c r="KN7" s="14">
        <v>7</v>
      </c>
      <c r="KO7" s="14">
        <v>0</v>
      </c>
      <c r="KP7" s="14">
        <v>27</v>
      </c>
      <c r="KQ7" s="14">
        <v>7</v>
      </c>
      <c r="KR7" s="14">
        <v>7</v>
      </c>
      <c r="KS7" s="14">
        <v>3</v>
      </c>
      <c r="KT7" s="14">
        <v>2</v>
      </c>
      <c r="KU7" s="14">
        <v>6</v>
      </c>
      <c r="KV7" s="14">
        <v>0</v>
      </c>
      <c r="KW7" s="14">
        <v>26</v>
      </c>
      <c r="KX7" s="14">
        <v>21</v>
      </c>
      <c r="KY7" s="14">
        <v>8</v>
      </c>
      <c r="KZ7" s="14">
        <v>17</v>
      </c>
      <c r="LA7" s="14">
        <v>5</v>
      </c>
      <c r="LB7" s="14">
        <v>5</v>
      </c>
      <c r="LC7" s="14">
        <v>0</v>
      </c>
      <c r="LD7" s="14">
        <v>23</v>
      </c>
      <c r="LE7" s="14">
        <v>17</v>
      </c>
      <c r="LF7" s="14">
        <v>1</v>
      </c>
      <c r="LG7" s="14">
        <v>20</v>
      </c>
      <c r="LH7" s="14">
        <v>16</v>
      </c>
      <c r="LI7" s="14">
        <v>12</v>
      </c>
      <c r="LJ7" s="14">
        <v>0</v>
      </c>
      <c r="LK7" s="14">
        <v>22</v>
      </c>
      <c r="LL7" s="14">
        <v>11</v>
      </c>
      <c r="LM7" s="14">
        <v>6</v>
      </c>
      <c r="LN7" s="14">
        <v>14</v>
      </c>
      <c r="LO7" s="14">
        <v>0</v>
      </c>
      <c r="LP7" s="14">
        <v>30</v>
      </c>
      <c r="LQ7" s="14">
        <v>0</v>
      </c>
      <c r="LR7" s="14">
        <v>42</v>
      </c>
      <c r="LS7" s="14">
        <v>3</v>
      </c>
      <c r="LT7" s="14">
        <v>37</v>
      </c>
      <c r="LU7" s="14">
        <v>18</v>
      </c>
      <c r="LV7" s="14">
        <v>29</v>
      </c>
      <c r="LW7" s="14">
        <v>20</v>
      </c>
      <c r="LX7" s="14">
        <v>0</v>
      </c>
      <c r="LY7" s="14">
        <v>40</v>
      </c>
      <c r="LZ7" s="14">
        <v>1</v>
      </c>
      <c r="MA7" s="14">
        <v>61</v>
      </c>
      <c r="MB7" s="14">
        <v>34</v>
      </c>
      <c r="MC7" s="14">
        <v>48</v>
      </c>
      <c r="MD7" s="14">
        <v>48</v>
      </c>
      <c r="ME7" s="14">
        <v>55</v>
      </c>
      <c r="MF7" s="14">
        <v>13</v>
      </c>
      <c r="MG7" s="14">
        <v>8</v>
      </c>
      <c r="MH7" s="14">
        <v>34</v>
      </c>
      <c r="MI7" s="14">
        <v>28</v>
      </c>
      <c r="MJ7" s="14">
        <v>33</v>
      </c>
      <c r="MK7" s="14">
        <v>27</v>
      </c>
      <c r="ML7" s="14">
        <v>23</v>
      </c>
      <c r="MM7" s="14">
        <v>31</v>
      </c>
      <c r="MN7" s="14">
        <v>28</v>
      </c>
      <c r="MO7" s="14">
        <v>61</v>
      </c>
      <c r="MP7" s="14">
        <v>19</v>
      </c>
      <c r="MQ7" s="14">
        <v>58</v>
      </c>
      <c r="MR7" s="14">
        <v>16</v>
      </c>
      <c r="MS7" s="14">
        <v>0</v>
      </c>
      <c r="MT7" s="14">
        <v>23</v>
      </c>
      <c r="MU7" s="14">
        <v>13</v>
      </c>
      <c r="MV7" s="14">
        <v>45</v>
      </c>
      <c r="MW7" s="14">
        <v>72</v>
      </c>
      <c r="MX7" s="14">
        <v>54</v>
      </c>
      <c r="MY7" s="14">
        <v>51</v>
      </c>
      <c r="MZ7" s="14">
        <v>0</v>
      </c>
      <c r="NA7" s="14">
        <v>43</v>
      </c>
      <c r="NB7" s="14">
        <v>47</v>
      </c>
      <c r="NC7" s="14">
        <v>49</v>
      </c>
      <c r="ND7" s="14">
        <v>28</v>
      </c>
      <c r="NE7" s="14">
        <v>49</v>
      </c>
      <c r="NF7" s="14">
        <v>46</v>
      </c>
      <c r="NG7" s="14">
        <v>0</v>
      </c>
      <c r="NH7" s="14">
        <v>87</v>
      </c>
      <c r="NI7" s="14">
        <v>41</v>
      </c>
      <c r="NJ7" s="14">
        <v>23</v>
      </c>
      <c r="NK7" s="14">
        <v>47</v>
      </c>
      <c r="NL7" s="14">
        <v>38</v>
      </c>
      <c r="NM7" s="14">
        <v>20</v>
      </c>
      <c r="NN7" s="14">
        <v>0</v>
      </c>
      <c r="NO7" s="14">
        <v>86</v>
      </c>
      <c r="NP7" s="14">
        <v>0</v>
      </c>
      <c r="NQ7" s="14">
        <v>50</v>
      </c>
      <c r="NR7" s="14">
        <v>37</v>
      </c>
      <c r="NS7" s="14">
        <v>40</v>
      </c>
      <c r="NT7" s="14">
        <v>26</v>
      </c>
      <c r="NU7" s="14">
        <v>0</v>
      </c>
      <c r="NV7" s="14">
        <v>73</v>
      </c>
      <c r="NW7" s="14">
        <v>12</v>
      </c>
      <c r="NX7" s="14">
        <v>24</v>
      </c>
      <c r="NY7" s="14">
        <v>8</v>
      </c>
      <c r="NZ7" s="14">
        <v>16</v>
      </c>
      <c r="OA7" s="14">
        <v>30</v>
      </c>
      <c r="OB7" s="14">
        <v>0</v>
      </c>
      <c r="OC7" s="14">
        <v>41</v>
      </c>
      <c r="OD7" s="14">
        <v>15</v>
      </c>
      <c r="OE7" s="14">
        <v>36</v>
      </c>
      <c r="OF7" s="14">
        <v>18</v>
      </c>
      <c r="OG7" s="14">
        <v>17</v>
      </c>
      <c r="OH7" s="14">
        <v>26</v>
      </c>
      <c r="OI7" s="14">
        <v>0</v>
      </c>
      <c r="OJ7" s="14">
        <v>40</v>
      </c>
      <c r="OK7" s="14">
        <v>19</v>
      </c>
      <c r="OL7" s="14">
        <v>29</v>
      </c>
      <c r="OM7" s="14">
        <v>7</v>
      </c>
      <c r="ON7" s="14">
        <v>17</v>
      </c>
      <c r="OO7" s="14">
        <v>22</v>
      </c>
      <c r="OP7" s="14">
        <v>0</v>
      </c>
      <c r="OQ7" s="14">
        <v>26</v>
      </c>
      <c r="OR7" s="14">
        <v>5</v>
      </c>
      <c r="OS7" s="14">
        <v>8</v>
      </c>
      <c r="OT7" s="14">
        <v>3</v>
      </c>
      <c r="OU7" s="14">
        <v>9</v>
      </c>
      <c r="OV7" s="14">
        <v>15</v>
      </c>
      <c r="OW7" s="14">
        <v>0</v>
      </c>
      <c r="OX7" s="14">
        <v>41</v>
      </c>
      <c r="OY7" s="14">
        <v>4</v>
      </c>
      <c r="OZ7" s="31">
        <v>33</v>
      </c>
      <c r="PA7" s="14">
        <v>16</v>
      </c>
      <c r="PB7" s="14">
        <v>11</v>
      </c>
      <c r="PC7" s="14">
        <v>31</v>
      </c>
      <c r="PD7" s="14">
        <v>0</v>
      </c>
      <c r="PE7" s="14">
        <v>20</v>
      </c>
      <c r="PF7" s="14">
        <v>10</v>
      </c>
      <c r="PG7" s="14">
        <v>11</v>
      </c>
      <c r="PH7" s="84">
        <v>8</v>
      </c>
      <c r="PI7" s="14">
        <v>16</v>
      </c>
      <c r="PJ7" s="14">
        <v>7</v>
      </c>
      <c r="PK7" s="54"/>
      <c r="PL7" s="84">
        <v>27</v>
      </c>
      <c r="PM7" s="14">
        <v>11</v>
      </c>
      <c r="PN7" s="84">
        <v>28</v>
      </c>
      <c r="PO7" s="84">
        <v>24</v>
      </c>
      <c r="PP7" s="84">
        <v>34</v>
      </c>
      <c r="PQ7" s="84">
        <v>10</v>
      </c>
      <c r="PR7" s="506">
        <v>0</v>
      </c>
      <c r="PS7" s="479">
        <v>39</v>
      </c>
      <c r="PT7" s="84">
        <v>6</v>
      </c>
      <c r="PU7" s="479">
        <v>23</v>
      </c>
      <c r="PV7" s="84">
        <v>4</v>
      </c>
      <c r="PW7" s="479">
        <v>16</v>
      </c>
      <c r="PX7" s="479">
        <v>22</v>
      </c>
      <c r="PY7" s="479">
        <v>0</v>
      </c>
      <c r="PZ7" s="479">
        <v>11</v>
      </c>
      <c r="QA7" s="479">
        <v>2</v>
      </c>
      <c r="QB7" s="479">
        <v>12</v>
      </c>
      <c r="QC7" s="479">
        <v>14</v>
      </c>
      <c r="QD7" s="479">
        <v>7</v>
      </c>
      <c r="QE7" s="480">
        <v>5</v>
      </c>
      <c r="QF7" s="480">
        <v>0</v>
      </c>
      <c r="QG7" s="480">
        <v>15</v>
      </c>
      <c r="QH7" s="480">
        <v>12</v>
      </c>
      <c r="QI7" s="480">
        <v>9</v>
      </c>
      <c r="QJ7" s="480">
        <v>2</v>
      </c>
      <c r="QK7" s="480">
        <v>3</v>
      </c>
      <c r="QL7" s="481">
        <v>6</v>
      </c>
      <c r="QM7" s="480">
        <v>5</v>
      </c>
      <c r="QN7" s="480">
        <v>2</v>
      </c>
      <c r="QO7" s="480">
        <v>4</v>
      </c>
      <c r="QP7" s="480">
        <v>7</v>
      </c>
      <c r="QR7" s="158">
        <v>8</v>
      </c>
      <c r="QS7" s="158">
        <v>0</v>
      </c>
      <c r="QT7" s="158">
        <v>7</v>
      </c>
      <c r="QU7" s="158">
        <v>0</v>
      </c>
      <c r="QW7" s="485">
        <v>1</v>
      </c>
      <c r="QX7" s="485">
        <v>5</v>
      </c>
      <c r="QY7" s="1">
        <v>2</v>
      </c>
      <c r="QZ7" s="1">
        <v>0</v>
      </c>
      <c r="RA7" s="1"/>
      <c r="RB7" s="1">
        <v>3</v>
      </c>
      <c r="RC7" s="1">
        <v>1</v>
      </c>
      <c r="RD7" s="1">
        <v>5</v>
      </c>
      <c r="RE7" s="1">
        <v>1</v>
      </c>
      <c r="RF7" s="1">
        <v>1</v>
      </c>
      <c r="RG7" s="1">
        <v>0</v>
      </c>
      <c r="RH7" s="1">
        <v>1</v>
      </c>
      <c r="RI7" s="1">
        <v>3</v>
      </c>
      <c r="RJ7" s="1"/>
      <c r="RK7" s="1"/>
      <c r="RL7" s="1"/>
      <c r="RM7" s="1">
        <v>2</v>
      </c>
      <c r="RN7" s="1">
        <v>1</v>
      </c>
      <c r="RO7" s="1">
        <v>1</v>
      </c>
      <c r="RP7" s="1">
        <v>2</v>
      </c>
      <c r="RQ7" s="1">
        <v>2</v>
      </c>
      <c r="RR7" s="1"/>
      <c r="RS7" s="1">
        <v>2</v>
      </c>
      <c r="RT7" s="1">
        <v>0</v>
      </c>
      <c r="RU7" s="1">
        <v>0</v>
      </c>
      <c r="RV7" s="1">
        <v>8</v>
      </c>
      <c r="RW7" s="1">
        <v>9</v>
      </c>
      <c r="RX7" s="1">
        <v>0</v>
      </c>
      <c r="SA7" s="1">
        <v>0</v>
      </c>
      <c r="SB7" s="1">
        <v>1</v>
      </c>
      <c r="SC7" s="1">
        <v>2</v>
      </c>
      <c r="SD7" s="1">
        <v>2</v>
      </c>
      <c r="SE7" s="1">
        <v>4</v>
      </c>
      <c r="SF7" s="1">
        <v>2</v>
      </c>
      <c r="SG7" s="1">
        <v>1</v>
      </c>
      <c r="SH7" s="1">
        <v>0</v>
      </c>
    </row>
    <row r="8" spans="1:503" s="20" customFormat="1" hidden="1" x14ac:dyDescent="0.25">
      <c r="A8" s="68" t="s">
        <v>14</v>
      </c>
      <c r="B8" s="68" t="s">
        <v>1143</v>
      </c>
      <c r="C8" s="347">
        <v>1167</v>
      </c>
      <c r="D8" s="347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14">
        <v>0</v>
      </c>
      <c r="GA8" s="14">
        <v>0</v>
      </c>
      <c r="GB8" s="14">
        <v>0</v>
      </c>
      <c r="GC8" s="14">
        <v>0</v>
      </c>
      <c r="GD8" s="14">
        <v>0</v>
      </c>
      <c r="GE8" s="14">
        <v>0</v>
      </c>
      <c r="GF8" s="14">
        <v>0</v>
      </c>
      <c r="GG8" s="14">
        <v>0</v>
      </c>
      <c r="GH8" s="14">
        <v>0</v>
      </c>
      <c r="GI8" s="14">
        <v>0</v>
      </c>
      <c r="GJ8" s="14">
        <v>0</v>
      </c>
      <c r="GK8" s="14">
        <v>0</v>
      </c>
      <c r="GL8" s="14">
        <v>0</v>
      </c>
      <c r="GM8" s="14">
        <v>0</v>
      </c>
      <c r="GN8" s="14">
        <v>0</v>
      </c>
      <c r="GO8" s="14">
        <v>0</v>
      </c>
      <c r="GP8" s="14">
        <v>0</v>
      </c>
      <c r="GQ8" s="14">
        <v>0</v>
      </c>
      <c r="GR8" s="14">
        <v>0</v>
      </c>
      <c r="GS8" s="14">
        <v>0</v>
      </c>
      <c r="GT8" s="14">
        <v>0</v>
      </c>
      <c r="GU8" s="14">
        <v>0</v>
      </c>
      <c r="GV8" s="14">
        <v>0</v>
      </c>
      <c r="GW8" s="14">
        <v>0</v>
      </c>
      <c r="GX8" s="14">
        <v>0</v>
      </c>
      <c r="GY8" s="14">
        <v>0</v>
      </c>
      <c r="GZ8" s="14">
        <v>0</v>
      </c>
      <c r="HA8" s="14">
        <v>0</v>
      </c>
      <c r="HB8" s="14">
        <v>0</v>
      </c>
      <c r="HC8" s="14">
        <v>0</v>
      </c>
      <c r="HD8" s="14">
        <v>0</v>
      </c>
      <c r="HE8" s="14">
        <v>0</v>
      </c>
      <c r="HF8" s="14">
        <v>0</v>
      </c>
      <c r="HG8" s="14">
        <v>0</v>
      </c>
      <c r="HH8" s="14">
        <v>0</v>
      </c>
      <c r="HI8" s="14">
        <v>0</v>
      </c>
      <c r="HJ8" s="14">
        <v>0</v>
      </c>
      <c r="HK8" s="14">
        <v>0</v>
      </c>
      <c r="HL8" s="14">
        <v>0</v>
      </c>
      <c r="HM8" s="14">
        <v>0</v>
      </c>
      <c r="HN8" s="14">
        <v>0</v>
      </c>
      <c r="HO8" s="14">
        <v>0</v>
      </c>
      <c r="HP8" s="14">
        <v>0</v>
      </c>
      <c r="HQ8" s="14">
        <v>0</v>
      </c>
      <c r="HR8" s="14">
        <v>0</v>
      </c>
      <c r="HS8" s="14">
        <v>0</v>
      </c>
      <c r="HT8" s="14">
        <v>0</v>
      </c>
      <c r="HU8" s="14">
        <v>0</v>
      </c>
      <c r="HV8" s="14">
        <v>0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0</v>
      </c>
      <c r="IU8" s="14">
        <v>0</v>
      </c>
      <c r="IV8" s="14">
        <v>0</v>
      </c>
      <c r="IW8" s="14">
        <v>0</v>
      </c>
      <c r="IX8" s="14">
        <v>0</v>
      </c>
      <c r="IY8" s="14">
        <v>0</v>
      </c>
      <c r="IZ8" s="14">
        <v>0</v>
      </c>
      <c r="JA8" s="14">
        <v>0</v>
      </c>
      <c r="JB8" s="14">
        <v>0</v>
      </c>
      <c r="JC8" s="14">
        <v>0</v>
      </c>
      <c r="JD8" s="14">
        <v>0</v>
      </c>
      <c r="JE8" s="14">
        <v>0</v>
      </c>
      <c r="JF8" s="14">
        <v>0</v>
      </c>
      <c r="JG8" s="14">
        <v>0</v>
      </c>
      <c r="JH8" s="14">
        <v>0</v>
      </c>
      <c r="JI8" s="14">
        <v>0</v>
      </c>
      <c r="JJ8" s="14">
        <v>0</v>
      </c>
      <c r="JK8" s="14">
        <v>0</v>
      </c>
      <c r="JL8" s="14">
        <v>0</v>
      </c>
      <c r="JM8" s="14">
        <v>0</v>
      </c>
      <c r="JN8" s="14">
        <v>0</v>
      </c>
      <c r="JO8" s="14">
        <v>0</v>
      </c>
      <c r="JP8" s="14">
        <v>0</v>
      </c>
      <c r="JQ8" s="14">
        <v>0</v>
      </c>
      <c r="JR8" s="14">
        <v>0</v>
      </c>
      <c r="JS8" s="14">
        <v>0</v>
      </c>
      <c r="JT8" s="14">
        <v>0</v>
      </c>
      <c r="JU8" s="14">
        <v>0</v>
      </c>
      <c r="JV8" s="14">
        <v>0</v>
      </c>
      <c r="JW8" s="14">
        <v>0</v>
      </c>
      <c r="JX8" s="14">
        <v>0</v>
      </c>
      <c r="JY8" s="14">
        <v>0</v>
      </c>
      <c r="JZ8" s="14">
        <v>0</v>
      </c>
      <c r="KA8" s="14">
        <v>0</v>
      </c>
      <c r="KB8" s="14">
        <v>0</v>
      </c>
      <c r="KC8" s="14">
        <v>0</v>
      </c>
      <c r="KD8" s="14">
        <v>0</v>
      </c>
      <c r="KE8" s="14">
        <v>0</v>
      </c>
      <c r="KF8" s="14">
        <v>0</v>
      </c>
      <c r="KG8" s="14">
        <v>0</v>
      </c>
      <c r="KH8" s="14">
        <v>0</v>
      </c>
      <c r="KI8" s="14">
        <v>0</v>
      </c>
      <c r="KJ8" s="14">
        <v>0</v>
      </c>
      <c r="KK8" s="14">
        <v>0</v>
      </c>
      <c r="KL8" s="14">
        <v>0</v>
      </c>
      <c r="KM8" s="14">
        <v>0</v>
      </c>
      <c r="KN8" s="14">
        <v>0</v>
      </c>
      <c r="KO8" s="14">
        <v>0</v>
      </c>
      <c r="KP8" s="14">
        <v>0</v>
      </c>
      <c r="KQ8" s="14">
        <v>0</v>
      </c>
      <c r="KR8" s="14">
        <v>0</v>
      </c>
      <c r="KS8" s="14">
        <v>0</v>
      </c>
      <c r="KT8" s="14">
        <v>0</v>
      </c>
      <c r="KU8" s="14">
        <v>0</v>
      </c>
      <c r="KV8" s="14">
        <v>0</v>
      </c>
      <c r="KW8" s="14">
        <v>0</v>
      </c>
      <c r="KX8" s="14">
        <v>0</v>
      </c>
      <c r="KY8" s="14">
        <v>0</v>
      </c>
      <c r="KZ8" s="14">
        <v>0</v>
      </c>
      <c r="LA8" s="14">
        <v>0</v>
      </c>
      <c r="LB8" s="14">
        <v>0</v>
      </c>
      <c r="LC8" s="14">
        <v>0</v>
      </c>
      <c r="LD8" s="14">
        <v>0</v>
      </c>
      <c r="LE8" s="14">
        <v>0</v>
      </c>
      <c r="LF8" s="14">
        <v>0</v>
      </c>
      <c r="LG8" s="14">
        <v>0</v>
      </c>
      <c r="LH8" s="14">
        <v>0</v>
      </c>
      <c r="LI8" s="14">
        <v>0</v>
      </c>
      <c r="LJ8" s="14">
        <v>0</v>
      </c>
      <c r="LK8" s="14">
        <v>0</v>
      </c>
      <c r="LL8" s="14">
        <v>0</v>
      </c>
      <c r="LM8" s="14">
        <v>0</v>
      </c>
      <c r="LN8" s="14">
        <v>0</v>
      </c>
      <c r="LO8" s="14">
        <v>0</v>
      </c>
      <c r="LP8" s="14">
        <v>0</v>
      </c>
      <c r="LQ8" s="14">
        <v>0</v>
      </c>
      <c r="LR8" s="14">
        <v>0</v>
      </c>
      <c r="LS8" s="14">
        <v>0</v>
      </c>
      <c r="LT8" s="14">
        <v>0</v>
      </c>
      <c r="LU8" s="14">
        <v>0</v>
      </c>
      <c r="LV8" s="14">
        <v>0</v>
      </c>
      <c r="LW8" s="14">
        <v>0</v>
      </c>
      <c r="LX8" s="14">
        <v>0</v>
      </c>
      <c r="LY8" s="14">
        <v>0</v>
      </c>
      <c r="LZ8" s="14">
        <v>0</v>
      </c>
      <c r="MA8" s="14">
        <v>0</v>
      </c>
      <c r="MB8" s="14">
        <v>0</v>
      </c>
      <c r="MC8" s="14">
        <v>0</v>
      </c>
      <c r="MD8" s="14">
        <v>0</v>
      </c>
      <c r="ME8" s="14">
        <v>0</v>
      </c>
      <c r="MF8" s="14">
        <v>0</v>
      </c>
      <c r="MG8" s="14">
        <v>0</v>
      </c>
      <c r="MH8" s="14">
        <v>0</v>
      </c>
      <c r="MI8" s="14">
        <v>0</v>
      </c>
      <c r="MJ8" s="14">
        <v>0</v>
      </c>
      <c r="MK8" s="14">
        <v>0</v>
      </c>
      <c r="ML8" s="14">
        <v>0</v>
      </c>
      <c r="MM8" s="14">
        <v>0</v>
      </c>
      <c r="MN8" s="14">
        <v>1</v>
      </c>
      <c r="MO8" s="14">
        <v>0</v>
      </c>
      <c r="MP8" s="14">
        <v>0</v>
      </c>
      <c r="MQ8" s="14">
        <v>0</v>
      </c>
      <c r="MR8" s="14">
        <v>0</v>
      </c>
      <c r="MS8" s="14">
        <v>0</v>
      </c>
      <c r="MT8" s="14">
        <v>0</v>
      </c>
      <c r="MU8" s="14">
        <v>0</v>
      </c>
      <c r="MV8" s="14">
        <v>0</v>
      </c>
      <c r="MW8" s="14">
        <v>0</v>
      </c>
      <c r="MX8" s="14">
        <v>0</v>
      </c>
      <c r="MY8" s="14">
        <v>0</v>
      </c>
      <c r="MZ8" s="14">
        <v>0</v>
      </c>
      <c r="NA8" s="14">
        <v>0</v>
      </c>
      <c r="NB8" s="14">
        <v>0</v>
      </c>
      <c r="NC8" s="14">
        <v>0</v>
      </c>
      <c r="ND8" s="14">
        <v>0</v>
      </c>
      <c r="NE8" s="14">
        <v>0</v>
      </c>
      <c r="NF8" s="14">
        <v>0</v>
      </c>
      <c r="NG8" s="14">
        <v>0</v>
      </c>
      <c r="NH8" s="14">
        <v>0</v>
      </c>
      <c r="NI8" s="14">
        <v>0</v>
      </c>
      <c r="NJ8" s="14">
        <v>0</v>
      </c>
      <c r="NK8" s="14">
        <v>0</v>
      </c>
      <c r="NL8" s="14">
        <v>0</v>
      </c>
      <c r="NM8" s="14">
        <v>0</v>
      </c>
      <c r="NN8" s="14">
        <v>0</v>
      </c>
      <c r="NO8" s="14">
        <v>0</v>
      </c>
      <c r="NP8" s="14">
        <v>0</v>
      </c>
      <c r="NQ8" s="14">
        <v>0</v>
      </c>
      <c r="NR8" s="14">
        <v>0</v>
      </c>
      <c r="NS8" s="14">
        <v>0</v>
      </c>
      <c r="NT8" s="14">
        <v>0</v>
      </c>
      <c r="NU8" s="14">
        <v>0</v>
      </c>
      <c r="NV8" s="14">
        <v>0</v>
      </c>
      <c r="NW8" s="14">
        <v>0</v>
      </c>
      <c r="NX8" s="14">
        <v>0</v>
      </c>
      <c r="NY8" s="14">
        <v>0</v>
      </c>
      <c r="NZ8" s="14">
        <v>0</v>
      </c>
      <c r="OA8" s="14">
        <v>0</v>
      </c>
      <c r="OB8" s="14">
        <v>0</v>
      </c>
      <c r="OC8" s="14">
        <v>0</v>
      </c>
      <c r="OD8" s="14">
        <v>0</v>
      </c>
      <c r="OE8" s="14">
        <v>0</v>
      </c>
      <c r="OF8" s="14"/>
      <c r="OG8" s="14">
        <v>0</v>
      </c>
      <c r="OH8" s="14">
        <v>0</v>
      </c>
      <c r="OI8" s="14">
        <v>0</v>
      </c>
      <c r="OJ8" s="14">
        <v>0</v>
      </c>
      <c r="OK8" s="14">
        <v>0</v>
      </c>
      <c r="OL8" s="14">
        <v>0</v>
      </c>
      <c r="OM8" s="14">
        <v>0</v>
      </c>
      <c r="ON8" s="14">
        <v>0</v>
      </c>
      <c r="OO8" s="14">
        <v>0</v>
      </c>
      <c r="OP8" s="14">
        <v>0</v>
      </c>
      <c r="OQ8" s="14">
        <v>0</v>
      </c>
      <c r="OR8" s="14">
        <v>0</v>
      </c>
      <c r="OS8" s="14">
        <v>0</v>
      </c>
      <c r="OT8" s="14">
        <v>0</v>
      </c>
      <c r="OU8" s="14">
        <v>0</v>
      </c>
      <c r="OV8" s="14">
        <v>0</v>
      </c>
      <c r="OW8" s="14">
        <v>0</v>
      </c>
      <c r="OX8" s="14">
        <v>0</v>
      </c>
      <c r="OY8" s="14">
        <v>0</v>
      </c>
      <c r="OZ8" s="14"/>
      <c r="PA8" s="14">
        <v>0</v>
      </c>
      <c r="PB8" s="14"/>
      <c r="PC8" s="14"/>
      <c r="PD8" s="14">
        <v>0</v>
      </c>
      <c r="PE8" s="14"/>
      <c r="PF8" s="14"/>
      <c r="PG8" s="54"/>
      <c r="PH8" s="54"/>
      <c r="PI8" s="54"/>
      <c r="PJ8" s="54"/>
      <c r="PK8" s="54"/>
      <c r="PL8" s="84"/>
      <c r="PM8" s="14"/>
      <c r="PN8" s="84"/>
      <c r="PO8" s="84"/>
      <c r="PP8" s="84"/>
      <c r="PQ8" s="84"/>
      <c r="PR8" s="505"/>
      <c r="PS8" s="84"/>
      <c r="PT8" s="84"/>
      <c r="PU8" s="84"/>
      <c r="PV8" s="84"/>
      <c r="PW8" s="54"/>
      <c r="PX8" s="54"/>
      <c r="PY8" s="14"/>
      <c r="PZ8" s="14"/>
      <c r="QA8" s="14"/>
      <c r="QB8" s="54"/>
      <c r="QC8" s="54"/>
      <c r="QD8" s="54"/>
      <c r="QR8" s="1"/>
      <c r="QS8" s="1"/>
      <c r="QX8" s="1"/>
      <c r="QY8" s="1"/>
      <c r="QZ8" s="1"/>
      <c r="RA8" s="1"/>
      <c r="RB8" s="1"/>
      <c r="RC8" s="1"/>
      <c r="RD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</row>
    <row r="9" spans="1:503" s="20" customFormat="1" hidden="1" x14ac:dyDescent="0.25">
      <c r="A9" s="68" t="s">
        <v>14</v>
      </c>
      <c r="B9" s="68" t="s">
        <v>1144</v>
      </c>
      <c r="C9" s="347">
        <v>1987</v>
      </c>
      <c r="D9" s="347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14">
        <v>0</v>
      </c>
      <c r="GA9" s="14">
        <v>0</v>
      </c>
      <c r="GB9" s="14">
        <v>0</v>
      </c>
      <c r="GC9" s="14">
        <v>0</v>
      </c>
      <c r="GD9" s="14">
        <v>0</v>
      </c>
      <c r="GE9" s="14">
        <v>0</v>
      </c>
      <c r="GF9" s="14">
        <v>0</v>
      </c>
      <c r="GG9" s="14">
        <v>0</v>
      </c>
      <c r="GH9" s="14">
        <v>0</v>
      </c>
      <c r="GI9" s="14">
        <v>0</v>
      </c>
      <c r="GJ9" s="14">
        <v>0</v>
      </c>
      <c r="GK9" s="14">
        <v>0</v>
      </c>
      <c r="GL9" s="14">
        <v>0</v>
      </c>
      <c r="GM9" s="14">
        <v>0</v>
      </c>
      <c r="GN9" s="14">
        <v>0</v>
      </c>
      <c r="GO9" s="14">
        <v>0</v>
      </c>
      <c r="GP9" s="14">
        <v>0</v>
      </c>
      <c r="GQ9" s="14">
        <v>0</v>
      </c>
      <c r="GR9" s="14">
        <v>0</v>
      </c>
      <c r="GS9" s="14">
        <v>0</v>
      </c>
      <c r="GT9" s="14">
        <v>0</v>
      </c>
      <c r="GU9" s="14">
        <v>0</v>
      </c>
      <c r="GV9" s="14">
        <v>0</v>
      </c>
      <c r="GW9" s="14">
        <v>0</v>
      </c>
      <c r="GX9" s="14">
        <v>0</v>
      </c>
      <c r="GY9" s="14">
        <v>0</v>
      </c>
      <c r="GZ9" s="14">
        <v>0</v>
      </c>
      <c r="HA9" s="14">
        <v>0</v>
      </c>
      <c r="HB9" s="14">
        <v>0</v>
      </c>
      <c r="HC9" s="14">
        <v>0</v>
      </c>
      <c r="HD9" s="14">
        <v>0</v>
      </c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4">
        <v>0</v>
      </c>
      <c r="HK9" s="14">
        <v>0</v>
      </c>
      <c r="HL9" s="14">
        <v>0</v>
      </c>
      <c r="HM9" s="14">
        <v>0</v>
      </c>
      <c r="HN9" s="14">
        <v>0</v>
      </c>
      <c r="HO9" s="14">
        <v>0</v>
      </c>
      <c r="HP9" s="14">
        <v>0</v>
      </c>
      <c r="HQ9" s="14">
        <v>0</v>
      </c>
      <c r="HR9" s="14">
        <v>0</v>
      </c>
      <c r="HS9" s="14">
        <v>0</v>
      </c>
      <c r="HT9" s="14">
        <v>0</v>
      </c>
      <c r="HU9" s="14">
        <v>0</v>
      </c>
      <c r="HV9" s="14">
        <v>0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4">
        <v>0</v>
      </c>
      <c r="JC9" s="14">
        <v>0</v>
      </c>
      <c r="JD9" s="14">
        <v>0</v>
      </c>
      <c r="JE9" s="14">
        <v>0</v>
      </c>
      <c r="JF9" s="14">
        <v>0</v>
      </c>
      <c r="JG9" s="14">
        <v>0</v>
      </c>
      <c r="JH9" s="14">
        <v>0</v>
      </c>
      <c r="JI9" s="14">
        <v>0</v>
      </c>
      <c r="JJ9" s="14">
        <v>0</v>
      </c>
      <c r="JK9" s="14">
        <v>0</v>
      </c>
      <c r="JL9" s="14">
        <v>0</v>
      </c>
      <c r="JM9" s="14">
        <v>0</v>
      </c>
      <c r="JN9" s="14">
        <v>0</v>
      </c>
      <c r="JO9" s="14">
        <v>0</v>
      </c>
      <c r="JP9" s="14">
        <v>0</v>
      </c>
      <c r="JQ9" s="14">
        <v>0</v>
      </c>
      <c r="JR9" s="14">
        <v>0</v>
      </c>
      <c r="JS9" s="14">
        <v>0</v>
      </c>
      <c r="JT9" s="14">
        <v>0</v>
      </c>
      <c r="JU9" s="14">
        <v>0</v>
      </c>
      <c r="JV9" s="14">
        <v>0</v>
      </c>
      <c r="JW9" s="14">
        <v>0</v>
      </c>
      <c r="JX9" s="14">
        <v>0</v>
      </c>
      <c r="JY9" s="14">
        <v>0</v>
      </c>
      <c r="JZ9" s="14">
        <v>0</v>
      </c>
      <c r="KA9" s="14">
        <v>0</v>
      </c>
      <c r="KB9" s="14">
        <v>0</v>
      </c>
      <c r="KC9" s="14">
        <v>0</v>
      </c>
      <c r="KD9" s="14">
        <v>0</v>
      </c>
      <c r="KE9" s="14">
        <v>0</v>
      </c>
      <c r="KF9" s="14">
        <v>0</v>
      </c>
      <c r="KG9" s="14">
        <v>0</v>
      </c>
      <c r="KH9" s="14">
        <v>0</v>
      </c>
      <c r="KI9" s="14">
        <v>0</v>
      </c>
      <c r="KJ9" s="14">
        <v>0</v>
      </c>
      <c r="KK9" s="14">
        <v>0</v>
      </c>
      <c r="KL9" s="14">
        <v>0</v>
      </c>
      <c r="KM9" s="14">
        <v>0</v>
      </c>
      <c r="KN9" s="14">
        <v>0</v>
      </c>
      <c r="KO9" s="14">
        <v>0</v>
      </c>
      <c r="KP9" s="14">
        <v>0</v>
      </c>
      <c r="KQ9" s="14">
        <v>0</v>
      </c>
      <c r="KR9" s="14">
        <v>0</v>
      </c>
      <c r="KS9" s="14">
        <v>0</v>
      </c>
      <c r="KT9" s="14">
        <v>0</v>
      </c>
      <c r="KU9" s="14">
        <v>0</v>
      </c>
      <c r="KV9" s="14">
        <v>0</v>
      </c>
      <c r="KW9" s="14">
        <v>0</v>
      </c>
      <c r="KX9" s="14">
        <v>0</v>
      </c>
      <c r="KY9" s="14">
        <v>0</v>
      </c>
      <c r="KZ9" s="14">
        <v>0</v>
      </c>
      <c r="LA9" s="14">
        <v>0</v>
      </c>
      <c r="LB9" s="14">
        <v>0</v>
      </c>
      <c r="LC9" s="14">
        <v>0</v>
      </c>
      <c r="LD9" s="14">
        <v>0</v>
      </c>
      <c r="LE9" s="14">
        <v>0</v>
      </c>
      <c r="LF9" s="14">
        <v>0</v>
      </c>
      <c r="LG9" s="14">
        <v>0</v>
      </c>
      <c r="LH9" s="14">
        <v>0</v>
      </c>
      <c r="LI9" s="14">
        <v>0</v>
      </c>
      <c r="LJ9" s="14">
        <v>0</v>
      </c>
      <c r="LK9" s="14">
        <v>0</v>
      </c>
      <c r="LL9" s="14">
        <v>0</v>
      </c>
      <c r="LM9" s="14">
        <v>0</v>
      </c>
      <c r="LN9" s="14">
        <v>0</v>
      </c>
      <c r="LO9" s="14">
        <v>0</v>
      </c>
      <c r="LP9" s="14">
        <v>0</v>
      </c>
      <c r="LQ9" s="14">
        <v>0</v>
      </c>
      <c r="LR9" s="14">
        <v>0</v>
      </c>
      <c r="LS9" s="14">
        <v>0</v>
      </c>
      <c r="LT9" s="14">
        <v>0</v>
      </c>
      <c r="LU9" s="14">
        <v>0</v>
      </c>
      <c r="LV9" s="14">
        <v>0</v>
      </c>
      <c r="LW9" s="14">
        <v>0</v>
      </c>
      <c r="LX9" s="14">
        <v>0</v>
      </c>
      <c r="LY9" s="14">
        <v>0</v>
      </c>
      <c r="LZ9" s="14">
        <v>0</v>
      </c>
      <c r="MA9" s="14">
        <v>0</v>
      </c>
      <c r="MB9" s="14">
        <v>0</v>
      </c>
      <c r="MC9" s="14">
        <v>0</v>
      </c>
      <c r="MD9" s="14">
        <v>0</v>
      </c>
      <c r="ME9" s="14">
        <v>0</v>
      </c>
      <c r="MF9" s="14">
        <v>0</v>
      </c>
      <c r="MG9" s="14">
        <v>0</v>
      </c>
      <c r="MH9" s="14">
        <v>0</v>
      </c>
      <c r="MI9" s="14">
        <v>0</v>
      </c>
      <c r="MJ9" s="14">
        <v>0</v>
      </c>
      <c r="MK9" s="14">
        <v>0</v>
      </c>
      <c r="ML9" s="14">
        <v>0</v>
      </c>
      <c r="MM9" s="14">
        <v>0</v>
      </c>
      <c r="MN9" s="14">
        <v>0</v>
      </c>
      <c r="MO9" s="14">
        <v>0</v>
      </c>
      <c r="MP9" s="14">
        <v>0</v>
      </c>
      <c r="MQ9" s="14">
        <v>0</v>
      </c>
      <c r="MR9" s="14">
        <v>0</v>
      </c>
      <c r="MS9" s="14">
        <v>0</v>
      </c>
      <c r="MT9" s="14">
        <v>0</v>
      </c>
      <c r="MU9" s="14">
        <v>0</v>
      </c>
      <c r="MV9" s="14">
        <v>0</v>
      </c>
      <c r="MW9" s="14">
        <v>0</v>
      </c>
      <c r="MX9" s="14">
        <v>0</v>
      </c>
      <c r="MY9" s="14">
        <v>0</v>
      </c>
      <c r="MZ9" s="14">
        <v>0</v>
      </c>
      <c r="NA9" s="14">
        <v>0</v>
      </c>
      <c r="NB9" s="14">
        <v>0</v>
      </c>
      <c r="NC9" s="14">
        <v>1</v>
      </c>
      <c r="ND9" s="14">
        <v>0</v>
      </c>
      <c r="NE9" s="14">
        <v>0</v>
      </c>
      <c r="NF9" s="14">
        <v>0</v>
      </c>
      <c r="NG9" s="14">
        <v>0</v>
      </c>
      <c r="NH9" s="14">
        <v>0</v>
      </c>
      <c r="NI9" s="14">
        <v>0</v>
      </c>
      <c r="NJ9" s="14">
        <v>0</v>
      </c>
      <c r="NK9" s="14">
        <v>0</v>
      </c>
      <c r="NL9" s="14">
        <v>0</v>
      </c>
      <c r="NM9" s="14">
        <v>0</v>
      </c>
      <c r="NN9" s="14">
        <v>0</v>
      </c>
      <c r="NO9" s="14">
        <v>0</v>
      </c>
      <c r="NP9" s="14">
        <v>0</v>
      </c>
      <c r="NQ9" s="14">
        <v>0</v>
      </c>
      <c r="NR9" s="14">
        <v>0</v>
      </c>
      <c r="NS9" s="14">
        <v>2</v>
      </c>
      <c r="NT9" s="14">
        <v>0</v>
      </c>
      <c r="NU9" s="14">
        <v>0</v>
      </c>
      <c r="NV9" s="14">
        <v>0</v>
      </c>
      <c r="NW9" s="14">
        <v>0</v>
      </c>
      <c r="NX9" s="14">
        <v>0</v>
      </c>
      <c r="NY9" s="14">
        <v>0</v>
      </c>
      <c r="NZ9" s="14">
        <v>0</v>
      </c>
      <c r="OA9" s="14">
        <v>1</v>
      </c>
      <c r="OB9" s="14">
        <v>0</v>
      </c>
      <c r="OC9" s="14">
        <v>0</v>
      </c>
      <c r="OD9" s="14">
        <v>0</v>
      </c>
      <c r="OE9" s="14">
        <v>0</v>
      </c>
      <c r="OF9" s="14"/>
      <c r="OG9" s="14">
        <v>0</v>
      </c>
      <c r="OH9" s="14">
        <v>0</v>
      </c>
      <c r="OI9" s="14">
        <v>0</v>
      </c>
      <c r="OJ9" s="14">
        <v>0</v>
      </c>
      <c r="OK9" s="14">
        <v>0</v>
      </c>
      <c r="OL9" s="14">
        <v>0</v>
      </c>
      <c r="OM9" s="14">
        <v>0</v>
      </c>
      <c r="ON9" s="14">
        <v>0</v>
      </c>
      <c r="OO9" s="14">
        <v>0</v>
      </c>
      <c r="OP9" s="14">
        <v>0</v>
      </c>
      <c r="OQ9" s="14">
        <v>0</v>
      </c>
      <c r="OR9" s="14">
        <v>0</v>
      </c>
      <c r="OS9" s="14">
        <v>0</v>
      </c>
      <c r="OT9" s="14">
        <v>0</v>
      </c>
      <c r="OU9" s="14">
        <v>0</v>
      </c>
      <c r="OV9" s="14">
        <v>0</v>
      </c>
      <c r="OW9" s="14">
        <v>0</v>
      </c>
      <c r="OX9" s="14">
        <v>0</v>
      </c>
      <c r="OY9" s="14">
        <v>0</v>
      </c>
      <c r="OZ9" s="14"/>
      <c r="PA9" s="14">
        <v>0</v>
      </c>
      <c r="PB9" s="14"/>
      <c r="PC9" s="14"/>
      <c r="PD9" s="14">
        <v>0</v>
      </c>
      <c r="PE9" s="14"/>
      <c r="PF9" s="14"/>
      <c r="PG9" s="54"/>
      <c r="PH9" s="54"/>
      <c r="PI9" s="54"/>
      <c r="PJ9" s="54"/>
      <c r="PK9" s="54"/>
      <c r="PL9" s="84"/>
      <c r="PM9" s="14"/>
      <c r="PN9" s="84">
        <v>1</v>
      </c>
      <c r="PO9" s="84"/>
      <c r="PP9" s="84"/>
      <c r="PQ9" s="84"/>
      <c r="PR9" s="505"/>
      <c r="PS9" s="84"/>
      <c r="PT9" s="84"/>
      <c r="PU9" s="84"/>
      <c r="PV9" s="84"/>
      <c r="PW9" s="54"/>
      <c r="PX9" s="54"/>
      <c r="PY9" s="14"/>
      <c r="PZ9" s="14"/>
      <c r="QA9" s="14"/>
      <c r="QB9" s="54"/>
      <c r="QC9" s="54"/>
      <c r="QD9" s="54"/>
      <c r="QR9" s="1"/>
      <c r="QS9" s="1"/>
      <c r="QX9" s="1"/>
      <c r="QY9" s="1"/>
      <c r="QZ9" s="1"/>
      <c r="RA9" s="1"/>
      <c r="RB9" s="1"/>
      <c r="RC9" s="1"/>
      <c r="RD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</row>
    <row r="10" spans="1:503" s="20" customFormat="1" hidden="1" x14ac:dyDescent="0.25">
      <c r="A10" s="68" t="s">
        <v>14</v>
      </c>
      <c r="B10" s="68" t="s">
        <v>1267</v>
      </c>
      <c r="C10" s="347">
        <v>526</v>
      </c>
      <c r="D10" s="347"/>
      <c r="E10" s="14">
        <v>0</v>
      </c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>
        <v>0</v>
      </c>
      <c r="PE10" s="14"/>
      <c r="PF10" s="14"/>
      <c r="PG10" s="54"/>
      <c r="PH10" s="54"/>
      <c r="PI10" s="54"/>
      <c r="PJ10" s="54"/>
      <c r="PK10" s="54"/>
      <c r="PL10" s="84"/>
      <c r="PM10" s="14"/>
      <c r="PN10" s="84"/>
      <c r="PO10" s="84"/>
      <c r="PP10" s="84"/>
      <c r="PQ10" s="84"/>
      <c r="PR10" s="505"/>
      <c r="PS10" s="84"/>
      <c r="PT10" s="84"/>
      <c r="PU10" s="84"/>
      <c r="PV10" s="84"/>
      <c r="PW10" s="54"/>
      <c r="PX10" s="54"/>
      <c r="PY10" s="14"/>
      <c r="PZ10" s="14"/>
      <c r="QA10" s="14"/>
      <c r="QB10" s="54"/>
      <c r="QC10" s="54"/>
      <c r="QD10" s="54"/>
      <c r="QR10" s="1"/>
      <c r="QS10" s="1"/>
      <c r="QX10" s="1"/>
      <c r="QY10" s="1"/>
      <c r="QZ10" s="1"/>
      <c r="RA10" s="1"/>
      <c r="RB10" s="1"/>
      <c r="RC10" s="1"/>
      <c r="RD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</row>
    <row r="11" spans="1:503" s="20" customFormat="1" hidden="1" x14ac:dyDescent="0.25">
      <c r="A11" s="69" t="s">
        <v>14</v>
      </c>
      <c r="B11" s="69" t="s">
        <v>2974</v>
      </c>
      <c r="C11" s="347"/>
      <c r="D11" s="347"/>
      <c r="E11" s="14">
        <v>0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>
        <v>0</v>
      </c>
      <c r="PE11" s="14"/>
      <c r="PF11" s="14"/>
      <c r="PG11" s="54"/>
      <c r="PH11" s="54"/>
      <c r="PI11" s="54"/>
      <c r="PJ11" s="54"/>
      <c r="PK11" s="54"/>
      <c r="PL11" s="84"/>
      <c r="PM11" s="14"/>
      <c r="PN11" s="84"/>
      <c r="PO11" s="84"/>
      <c r="PP11" s="84"/>
      <c r="PQ11" s="84"/>
      <c r="PR11" s="505"/>
      <c r="PS11" s="84"/>
      <c r="PT11" s="84"/>
      <c r="PU11" s="84"/>
      <c r="PV11" s="84"/>
      <c r="PW11" s="54"/>
      <c r="PX11" s="54"/>
      <c r="PY11" s="14"/>
      <c r="PZ11" s="14"/>
      <c r="QA11" s="14"/>
      <c r="QB11" s="54"/>
      <c r="QC11" s="54"/>
      <c r="QD11" s="54"/>
      <c r="QR11" s="1"/>
      <c r="QS11" s="1"/>
      <c r="QX11" s="1"/>
      <c r="QY11" s="1"/>
      <c r="QZ11" s="1"/>
      <c r="RA11" s="1"/>
      <c r="RB11" s="1"/>
      <c r="RC11" s="1"/>
      <c r="RD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</row>
    <row r="12" spans="1:503" s="20" customFormat="1" hidden="1" x14ac:dyDescent="0.25">
      <c r="A12" s="68" t="s">
        <v>14</v>
      </c>
      <c r="B12" s="68" t="s">
        <v>1268</v>
      </c>
      <c r="C12" s="347"/>
      <c r="D12" s="347"/>
      <c r="E12" s="14">
        <v>0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>
        <v>0</v>
      </c>
      <c r="PE12" s="14"/>
      <c r="PF12" s="14"/>
      <c r="PG12" s="54"/>
      <c r="PH12" s="54"/>
      <c r="PI12" s="54"/>
      <c r="PJ12" s="54"/>
      <c r="PK12" s="54"/>
      <c r="PL12" s="84"/>
      <c r="PM12" s="14"/>
      <c r="PN12" s="84"/>
      <c r="PO12" s="84"/>
      <c r="PP12" s="84"/>
      <c r="PQ12" s="84"/>
      <c r="PR12" s="505"/>
      <c r="PS12" s="84"/>
      <c r="PT12" s="84"/>
      <c r="PU12" s="84"/>
      <c r="PV12" s="84"/>
      <c r="PW12" s="54"/>
      <c r="PX12" s="54"/>
      <c r="PY12" s="14"/>
      <c r="PZ12" s="14"/>
      <c r="QA12" s="14"/>
      <c r="QB12" s="54"/>
      <c r="QC12" s="54"/>
      <c r="QD12" s="54"/>
      <c r="QR12" s="1"/>
      <c r="QS12" s="1"/>
      <c r="QX12" s="1"/>
      <c r="QY12" s="1"/>
      <c r="QZ12" s="1"/>
      <c r="RA12" s="1"/>
      <c r="RB12" s="1"/>
      <c r="RC12" s="1"/>
      <c r="RD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</row>
    <row r="13" spans="1:503" s="20" customFormat="1" hidden="1" x14ac:dyDescent="0.25">
      <c r="A13" s="68" t="s">
        <v>14</v>
      </c>
      <c r="B13" s="68" t="s">
        <v>1145</v>
      </c>
      <c r="C13" s="347">
        <v>311</v>
      </c>
      <c r="D13" s="347"/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1</v>
      </c>
      <c r="AX13" s="14">
        <v>0</v>
      </c>
      <c r="AY13" s="14">
        <v>2</v>
      </c>
      <c r="AZ13" s="14">
        <v>1</v>
      </c>
      <c r="BA13" s="14">
        <v>5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1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14">
        <v>0</v>
      </c>
      <c r="GA13" s="14">
        <v>0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0</v>
      </c>
      <c r="GJ13" s="14">
        <v>0</v>
      </c>
      <c r="GK13" s="14">
        <v>0</v>
      </c>
      <c r="GL13" s="14">
        <v>0</v>
      </c>
      <c r="GM13" s="14">
        <v>0</v>
      </c>
      <c r="GN13" s="14">
        <v>0</v>
      </c>
      <c r="GO13" s="14">
        <v>0</v>
      </c>
      <c r="GP13" s="14">
        <v>0</v>
      </c>
      <c r="GQ13" s="14">
        <v>0</v>
      </c>
      <c r="GR13" s="14">
        <v>0</v>
      </c>
      <c r="GS13" s="14">
        <v>0</v>
      </c>
      <c r="GT13" s="14">
        <v>0</v>
      </c>
      <c r="GU13" s="14">
        <v>0</v>
      </c>
      <c r="GV13" s="14">
        <v>0</v>
      </c>
      <c r="GW13" s="14">
        <v>0</v>
      </c>
      <c r="GX13" s="14">
        <v>0</v>
      </c>
      <c r="GY13" s="14">
        <v>0</v>
      </c>
      <c r="GZ13" s="14">
        <v>0</v>
      </c>
      <c r="HA13" s="14">
        <v>0</v>
      </c>
      <c r="HB13" s="14">
        <v>0</v>
      </c>
      <c r="HC13" s="14">
        <v>0</v>
      </c>
      <c r="HD13" s="14">
        <v>0</v>
      </c>
      <c r="HE13" s="14">
        <v>0</v>
      </c>
      <c r="HF13" s="14">
        <v>0</v>
      </c>
      <c r="HG13" s="14">
        <v>0</v>
      </c>
      <c r="HH13" s="14">
        <v>0</v>
      </c>
      <c r="HI13" s="14">
        <v>0</v>
      </c>
      <c r="HJ13" s="14">
        <v>0</v>
      </c>
      <c r="HK13" s="14">
        <v>0</v>
      </c>
      <c r="HL13" s="14">
        <v>0</v>
      </c>
      <c r="HM13" s="14">
        <v>0</v>
      </c>
      <c r="HN13" s="14">
        <v>0</v>
      </c>
      <c r="HO13" s="14">
        <v>0</v>
      </c>
      <c r="HP13" s="14">
        <v>0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V13" s="14">
        <v>0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2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4">
        <v>0</v>
      </c>
      <c r="JC13" s="14">
        <v>0</v>
      </c>
      <c r="JD13" s="14">
        <v>0</v>
      </c>
      <c r="JE13" s="14">
        <v>0</v>
      </c>
      <c r="JF13" s="14">
        <v>0</v>
      </c>
      <c r="JG13" s="14">
        <v>0</v>
      </c>
      <c r="JH13" s="14">
        <v>0</v>
      </c>
      <c r="JI13" s="14">
        <v>0</v>
      </c>
      <c r="JJ13" s="14">
        <v>0</v>
      </c>
      <c r="JK13" s="14">
        <v>0</v>
      </c>
      <c r="JL13" s="14">
        <v>0</v>
      </c>
      <c r="JM13" s="14">
        <v>0</v>
      </c>
      <c r="JN13" s="14">
        <v>0</v>
      </c>
      <c r="JO13" s="14">
        <v>0</v>
      </c>
      <c r="JP13" s="14">
        <v>0</v>
      </c>
      <c r="JQ13" s="14">
        <v>0</v>
      </c>
      <c r="JR13" s="14">
        <v>0</v>
      </c>
      <c r="JS13" s="14">
        <v>0</v>
      </c>
      <c r="JT13" s="14">
        <v>0</v>
      </c>
      <c r="JU13" s="14">
        <v>0</v>
      </c>
      <c r="JV13" s="14">
        <v>0</v>
      </c>
      <c r="JW13" s="14">
        <v>0</v>
      </c>
      <c r="JX13" s="14">
        <v>0</v>
      </c>
      <c r="JY13" s="14">
        <v>0</v>
      </c>
      <c r="JZ13" s="14">
        <v>0</v>
      </c>
      <c r="KA13" s="14">
        <v>0</v>
      </c>
      <c r="KB13" s="14">
        <v>0</v>
      </c>
      <c r="KC13" s="14">
        <v>0</v>
      </c>
      <c r="KD13" s="14">
        <v>0</v>
      </c>
      <c r="KE13" s="14">
        <v>0</v>
      </c>
      <c r="KF13" s="14">
        <v>0</v>
      </c>
      <c r="KG13" s="14">
        <v>0</v>
      </c>
      <c r="KH13" s="14">
        <v>0</v>
      </c>
      <c r="KI13" s="14">
        <v>1</v>
      </c>
      <c r="KJ13" s="14">
        <v>0</v>
      </c>
      <c r="KK13" s="14">
        <v>0</v>
      </c>
      <c r="KL13" s="14">
        <v>0</v>
      </c>
      <c r="KM13" s="14">
        <v>0</v>
      </c>
      <c r="KN13" s="14">
        <v>0</v>
      </c>
      <c r="KO13" s="14">
        <v>0</v>
      </c>
      <c r="KP13" s="14">
        <v>0</v>
      </c>
      <c r="KQ13" s="14">
        <v>0</v>
      </c>
      <c r="KR13" s="14">
        <v>0</v>
      </c>
      <c r="KS13" s="14">
        <v>0</v>
      </c>
      <c r="KT13" s="14">
        <v>0</v>
      </c>
      <c r="KU13" s="14">
        <v>0</v>
      </c>
      <c r="KV13" s="14">
        <v>0</v>
      </c>
      <c r="KW13" s="14">
        <v>0</v>
      </c>
      <c r="KX13" s="14">
        <v>0</v>
      </c>
      <c r="KY13" s="14">
        <v>0</v>
      </c>
      <c r="KZ13" s="14">
        <v>0</v>
      </c>
      <c r="LA13" s="14">
        <v>0</v>
      </c>
      <c r="LB13" s="14">
        <v>0</v>
      </c>
      <c r="LC13" s="14">
        <v>0</v>
      </c>
      <c r="LD13" s="14">
        <v>0</v>
      </c>
      <c r="LE13" s="14">
        <v>0</v>
      </c>
      <c r="LF13" s="14">
        <v>0</v>
      </c>
      <c r="LG13" s="14">
        <v>0</v>
      </c>
      <c r="LH13" s="14">
        <v>0</v>
      </c>
      <c r="LI13" s="14">
        <v>0</v>
      </c>
      <c r="LJ13" s="14">
        <v>0</v>
      </c>
      <c r="LK13" s="14">
        <v>0</v>
      </c>
      <c r="LL13" s="14">
        <v>0</v>
      </c>
      <c r="LM13" s="14">
        <v>0</v>
      </c>
      <c r="LN13" s="14">
        <v>0</v>
      </c>
      <c r="LO13" s="14">
        <v>0</v>
      </c>
      <c r="LP13" s="14">
        <v>0</v>
      </c>
      <c r="LQ13" s="14">
        <v>0</v>
      </c>
      <c r="LR13" s="14">
        <v>0</v>
      </c>
      <c r="LS13" s="14">
        <v>0</v>
      </c>
      <c r="LT13" s="14">
        <v>0</v>
      </c>
      <c r="LU13" s="14">
        <v>0</v>
      </c>
      <c r="LV13" s="14">
        <v>0</v>
      </c>
      <c r="LW13" s="14">
        <v>0</v>
      </c>
      <c r="LX13" s="14">
        <v>0</v>
      </c>
      <c r="LY13" s="14">
        <v>0</v>
      </c>
      <c r="LZ13" s="14">
        <v>0</v>
      </c>
      <c r="MA13" s="14">
        <v>0</v>
      </c>
      <c r="MB13" s="14">
        <v>0</v>
      </c>
      <c r="MC13" s="14">
        <v>0</v>
      </c>
      <c r="MD13" s="14">
        <v>0</v>
      </c>
      <c r="ME13" s="14">
        <v>0</v>
      </c>
      <c r="MF13" s="14">
        <v>0</v>
      </c>
      <c r="MG13" s="14">
        <v>0</v>
      </c>
      <c r="MH13" s="14">
        <v>0</v>
      </c>
      <c r="MI13" s="14">
        <v>0</v>
      </c>
      <c r="MJ13" s="14">
        <v>0</v>
      </c>
      <c r="MK13" s="14">
        <v>0</v>
      </c>
      <c r="ML13" s="14">
        <v>0</v>
      </c>
      <c r="MM13" s="14">
        <v>0</v>
      </c>
      <c r="MN13" s="14">
        <v>0</v>
      </c>
      <c r="MO13" s="14">
        <v>0</v>
      </c>
      <c r="MP13" s="14">
        <v>0</v>
      </c>
      <c r="MQ13" s="14">
        <v>0</v>
      </c>
      <c r="MR13" s="14">
        <v>0</v>
      </c>
      <c r="MS13" s="14">
        <v>0</v>
      </c>
      <c r="MT13" s="14">
        <v>0</v>
      </c>
      <c r="MU13" s="14">
        <v>0</v>
      </c>
      <c r="MV13" s="14">
        <v>0</v>
      </c>
      <c r="MW13" s="14">
        <v>0</v>
      </c>
      <c r="MX13" s="14">
        <v>0</v>
      </c>
      <c r="MY13" s="14">
        <v>0</v>
      </c>
      <c r="MZ13" s="14">
        <v>0</v>
      </c>
      <c r="NA13" s="14">
        <v>0</v>
      </c>
      <c r="NB13" s="14">
        <v>0</v>
      </c>
      <c r="NC13" s="14">
        <v>0</v>
      </c>
      <c r="ND13" s="14">
        <v>0</v>
      </c>
      <c r="NE13" s="14">
        <v>0</v>
      </c>
      <c r="NF13" s="14">
        <v>0</v>
      </c>
      <c r="NG13" s="14">
        <v>0</v>
      </c>
      <c r="NH13" s="14">
        <v>0</v>
      </c>
      <c r="NI13" s="14">
        <v>0</v>
      </c>
      <c r="NJ13" s="14">
        <v>0</v>
      </c>
      <c r="NK13" s="14">
        <v>0</v>
      </c>
      <c r="NL13" s="14">
        <v>0</v>
      </c>
      <c r="NM13" s="14">
        <v>0</v>
      </c>
      <c r="NN13" s="14">
        <v>0</v>
      </c>
      <c r="NO13" s="14">
        <v>0</v>
      </c>
      <c r="NP13" s="14">
        <v>0</v>
      </c>
      <c r="NQ13" s="14">
        <v>0</v>
      </c>
      <c r="NR13" s="14">
        <v>0</v>
      </c>
      <c r="NS13" s="14">
        <v>0</v>
      </c>
      <c r="NT13" s="14">
        <v>0</v>
      </c>
      <c r="NU13" s="14">
        <v>0</v>
      </c>
      <c r="NV13" s="14">
        <v>0</v>
      </c>
      <c r="NW13" s="14">
        <v>0</v>
      </c>
      <c r="NX13" s="14">
        <v>0</v>
      </c>
      <c r="NY13" s="14">
        <v>0</v>
      </c>
      <c r="NZ13" s="14">
        <v>0</v>
      </c>
      <c r="OA13" s="14">
        <v>0</v>
      </c>
      <c r="OB13" s="14">
        <v>0</v>
      </c>
      <c r="OC13" s="14">
        <v>0</v>
      </c>
      <c r="OD13" s="14">
        <v>0</v>
      </c>
      <c r="OE13" s="14">
        <v>0</v>
      </c>
      <c r="OF13" s="14"/>
      <c r="OG13" s="14">
        <v>0</v>
      </c>
      <c r="OH13" s="14">
        <v>0</v>
      </c>
      <c r="OI13" s="14">
        <v>0</v>
      </c>
      <c r="OJ13" s="14">
        <v>0</v>
      </c>
      <c r="OK13" s="14">
        <v>0</v>
      </c>
      <c r="OL13" s="14">
        <v>0</v>
      </c>
      <c r="OM13" s="14">
        <v>0</v>
      </c>
      <c r="ON13" s="14">
        <v>0</v>
      </c>
      <c r="OO13" s="14">
        <v>0</v>
      </c>
      <c r="OP13" s="14">
        <v>0</v>
      </c>
      <c r="OQ13" s="14">
        <v>0</v>
      </c>
      <c r="OR13" s="14">
        <v>0</v>
      </c>
      <c r="OS13" s="14">
        <v>0</v>
      </c>
      <c r="OT13" s="14">
        <v>0</v>
      </c>
      <c r="OU13" s="14">
        <v>0</v>
      </c>
      <c r="OV13" s="14">
        <v>0</v>
      </c>
      <c r="OW13" s="14">
        <v>0</v>
      </c>
      <c r="OX13" s="14">
        <v>0</v>
      </c>
      <c r="OY13" s="14">
        <v>0</v>
      </c>
      <c r="OZ13" s="14"/>
      <c r="PA13" s="14">
        <v>0</v>
      </c>
      <c r="PB13" s="14"/>
      <c r="PC13" s="14"/>
      <c r="PD13" s="14">
        <v>0</v>
      </c>
      <c r="PE13" s="14"/>
      <c r="PF13" s="14"/>
      <c r="PG13" s="54"/>
      <c r="PH13" s="54"/>
      <c r="PI13" s="54"/>
      <c r="PJ13" s="54"/>
      <c r="PK13" s="54"/>
      <c r="PL13" s="84"/>
      <c r="PM13" s="14"/>
      <c r="PN13" s="84"/>
      <c r="PO13" s="84"/>
      <c r="PP13" s="84"/>
      <c r="PQ13" s="84"/>
      <c r="PR13" s="505"/>
      <c r="PS13" s="84"/>
      <c r="PT13" s="84"/>
      <c r="PU13" s="84"/>
      <c r="PV13" s="84"/>
      <c r="PW13" s="54"/>
      <c r="PX13" s="54"/>
      <c r="PY13" s="14"/>
      <c r="PZ13" s="14"/>
      <c r="QA13" s="14"/>
      <c r="QB13" s="54"/>
      <c r="QC13" s="54"/>
      <c r="QD13" s="54"/>
      <c r="QR13" s="1"/>
      <c r="QS13" s="1"/>
      <c r="QX13" s="1"/>
      <c r="QY13" s="1"/>
      <c r="QZ13" s="1"/>
      <c r="RA13" s="1"/>
      <c r="RB13" s="1"/>
      <c r="RC13" s="1"/>
      <c r="RD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</row>
    <row r="14" spans="1:503" s="20" customFormat="1" hidden="1" x14ac:dyDescent="0.25">
      <c r="A14" s="68" t="s">
        <v>14</v>
      </c>
      <c r="B14" s="68" t="s">
        <v>1269</v>
      </c>
      <c r="C14" s="347">
        <v>526</v>
      </c>
      <c r="D14" s="347"/>
      <c r="E14" s="14">
        <v>0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>
        <v>0</v>
      </c>
      <c r="PE14" s="14"/>
      <c r="PF14" s="14"/>
      <c r="PG14" s="54"/>
      <c r="PH14" s="54"/>
      <c r="PI14" s="54"/>
      <c r="PJ14" s="54"/>
      <c r="PK14" s="54"/>
      <c r="PL14" s="84"/>
      <c r="PM14" s="14"/>
      <c r="PN14" s="84"/>
      <c r="PO14" s="84"/>
      <c r="PP14" s="84"/>
      <c r="PQ14" s="84"/>
      <c r="PR14" s="505"/>
      <c r="PS14" s="84"/>
      <c r="PT14" s="84"/>
      <c r="PU14" s="84"/>
      <c r="PV14" s="84"/>
      <c r="PW14" s="54"/>
      <c r="PX14" s="54"/>
      <c r="PY14" s="14"/>
      <c r="PZ14" s="14"/>
      <c r="QA14" s="14"/>
      <c r="QB14" s="54"/>
      <c r="QC14" s="54"/>
      <c r="QD14" s="54"/>
      <c r="QR14" s="1"/>
      <c r="QS14" s="1"/>
      <c r="QX14" s="1"/>
      <c r="QY14" s="1"/>
      <c r="QZ14" s="1"/>
      <c r="RA14" s="1"/>
      <c r="RB14" s="1"/>
      <c r="RC14" s="1"/>
      <c r="RD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</row>
    <row r="15" spans="1:503" s="20" customFormat="1" hidden="1" x14ac:dyDescent="0.25">
      <c r="A15" s="68" t="s">
        <v>14</v>
      </c>
      <c r="B15" s="68" t="s">
        <v>1270</v>
      </c>
      <c r="C15" s="347">
        <v>345</v>
      </c>
      <c r="D15" s="347"/>
      <c r="E15" s="14">
        <v>0</v>
      </c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>
        <v>0</v>
      </c>
      <c r="PE15" s="14"/>
      <c r="PF15" s="14"/>
      <c r="PG15" s="54"/>
      <c r="PH15" s="54"/>
      <c r="PI15" s="54"/>
      <c r="PJ15" s="54"/>
      <c r="PK15" s="54"/>
      <c r="PL15" s="84"/>
      <c r="PM15" s="14"/>
      <c r="PN15" s="84"/>
      <c r="PO15" s="84"/>
      <c r="PP15" s="84"/>
      <c r="PQ15" s="84"/>
      <c r="PR15" s="505"/>
      <c r="PS15" s="84"/>
      <c r="PT15" s="84"/>
      <c r="PU15" s="84"/>
      <c r="PV15" s="84"/>
      <c r="PW15" s="54"/>
      <c r="PX15" s="54"/>
      <c r="PY15" s="14"/>
      <c r="PZ15" s="14"/>
      <c r="QA15" s="14"/>
      <c r="QB15" s="54"/>
      <c r="QC15" s="54"/>
      <c r="QD15" s="54"/>
      <c r="QR15" s="1"/>
      <c r="QS15" s="1"/>
      <c r="QX15" s="1"/>
      <c r="QY15" s="1"/>
      <c r="QZ15" s="1"/>
      <c r="RA15" s="1"/>
      <c r="RB15" s="1"/>
      <c r="RC15" s="1"/>
      <c r="RD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</row>
    <row r="16" spans="1:503" s="20" customFormat="1" hidden="1" x14ac:dyDescent="0.25">
      <c r="A16" s="68" t="s">
        <v>14</v>
      </c>
      <c r="B16" s="68" t="s">
        <v>1271</v>
      </c>
      <c r="C16" s="347">
        <v>532</v>
      </c>
      <c r="D16" s="347"/>
      <c r="E16" s="14">
        <v>0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>
        <v>0</v>
      </c>
      <c r="PE16" s="14"/>
      <c r="PF16" s="14"/>
      <c r="PG16" s="54"/>
      <c r="PH16" s="54"/>
      <c r="PI16" s="54"/>
      <c r="PJ16" s="54"/>
      <c r="PK16" s="54"/>
      <c r="PL16" s="84"/>
      <c r="PM16" s="14"/>
      <c r="PN16" s="84"/>
      <c r="PO16" s="84"/>
      <c r="PP16" s="84"/>
      <c r="PQ16" s="84"/>
      <c r="PR16" s="505"/>
      <c r="PS16" s="84"/>
      <c r="PT16" s="84"/>
      <c r="PU16" s="84"/>
      <c r="PV16" s="84"/>
      <c r="PW16" s="54"/>
      <c r="PX16" s="54"/>
      <c r="PY16" s="14"/>
      <c r="PZ16" s="14"/>
      <c r="QA16" s="14"/>
      <c r="QB16" s="54"/>
      <c r="QC16" s="54"/>
      <c r="QD16" s="54"/>
      <c r="QR16" s="1"/>
      <c r="QS16" s="1"/>
      <c r="QX16" s="1"/>
      <c r="QY16" s="1"/>
      <c r="QZ16" s="1"/>
      <c r="RA16" s="1"/>
      <c r="RB16" s="1"/>
      <c r="RC16" s="1"/>
      <c r="RD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</row>
    <row r="17" spans="1:488" s="20" customFormat="1" hidden="1" x14ac:dyDescent="0.25">
      <c r="A17" s="68" t="s">
        <v>14</v>
      </c>
      <c r="B17" s="68" t="s">
        <v>1272</v>
      </c>
      <c r="C17" s="347"/>
      <c r="D17" s="347"/>
      <c r="E17" s="14">
        <v>0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>
        <v>0</v>
      </c>
      <c r="PE17" s="14"/>
      <c r="PF17" s="14"/>
      <c r="PG17" s="54"/>
      <c r="PH17" s="54"/>
      <c r="PI17" s="54"/>
      <c r="PJ17" s="54"/>
      <c r="PK17" s="54"/>
      <c r="PL17" s="84"/>
      <c r="PM17" s="14"/>
      <c r="PN17" s="84"/>
      <c r="PO17" s="84"/>
      <c r="PP17" s="84"/>
      <c r="PQ17" s="84"/>
      <c r="PR17" s="505"/>
      <c r="PS17" s="84"/>
      <c r="PT17" s="84"/>
      <c r="PU17" s="84"/>
      <c r="PV17" s="84"/>
      <c r="PW17" s="54"/>
      <c r="PX17" s="54"/>
      <c r="PY17" s="14"/>
      <c r="PZ17" s="14"/>
      <c r="QA17" s="14"/>
      <c r="QB17" s="54"/>
      <c r="QC17" s="54"/>
      <c r="QD17" s="54"/>
      <c r="QR17" s="1"/>
      <c r="QS17" s="1"/>
      <c r="QX17" s="1"/>
      <c r="QY17" s="1"/>
      <c r="QZ17" s="1"/>
      <c r="RA17" s="1"/>
      <c r="RB17" s="1"/>
      <c r="RC17" s="1"/>
      <c r="RD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</row>
    <row r="18" spans="1:488" s="20" customFormat="1" hidden="1" x14ac:dyDescent="0.25">
      <c r="A18" s="68" t="s">
        <v>14</v>
      </c>
      <c r="B18" s="68" t="s">
        <v>1273</v>
      </c>
      <c r="C18" s="347">
        <v>1845</v>
      </c>
      <c r="D18" s="347"/>
      <c r="E18" s="14">
        <v>0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>
        <v>0</v>
      </c>
      <c r="PE18" s="14"/>
      <c r="PF18" s="14"/>
      <c r="PG18" s="54"/>
      <c r="PH18" s="54"/>
      <c r="PI18" s="54"/>
      <c r="PJ18" s="54"/>
      <c r="PK18" s="54"/>
      <c r="PL18" s="84"/>
      <c r="PM18" s="14"/>
      <c r="PN18" s="84"/>
      <c r="PO18" s="84"/>
      <c r="PP18" s="84"/>
      <c r="PQ18" s="84"/>
      <c r="PR18" s="505"/>
      <c r="PS18" s="84"/>
      <c r="PT18" s="84"/>
      <c r="PU18" s="84"/>
      <c r="PV18" s="84"/>
      <c r="PW18" s="54"/>
      <c r="PX18" s="54"/>
      <c r="PY18" s="14"/>
      <c r="PZ18" s="14"/>
      <c r="QA18" s="14"/>
      <c r="QB18" s="54"/>
      <c r="QC18" s="54"/>
      <c r="QD18" s="54"/>
      <c r="QR18" s="1"/>
      <c r="QS18" s="1"/>
      <c r="QX18" s="1"/>
      <c r="QY18" s="1"/>
      <c r="QZ18" s="1"/>
      <c r="RA18" s="1"/>
      <c r="RB18" s="1"/>
      <c r="RC18" s="1"/>
      <c r="RD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</row>
    <row r="19" spans="1:488" s="20" customFormat="1" hidden="1" x14ac:dyDescent="0.25">
      <c r="A19" s="68" t="s">
        <v>14</v>
      </c>
      <c r="B19" s="68" t="s">
        <v>1274</v>
      </c>
      <c r="C19" s="347"/>
      <c r="D19" s="347"/>
      <c r="E19" s="14">
        <v>0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>
        <v>0</v>
      </c>
      <c r="PE19" s="14"/>
      <c r="PF19" s="14"/>
      <c r="PG19" s="54"/>
      <c r="PH19" s="54"/>
      <c r="PI19" s="54"/>
      <c r="PJ19" s="54"/>
      <c r="PK19" s="54"/>
      <c r="PL19" s="84"/>
      <c r="PM19" s="14"/>
      <c r="PN19" s="84"/>
      <c r="PO19" s="84"/>
      <c r="PP19" s="84"/>
      <c r="PQ19" s="84"/>
      <c r="PR19" s="505"/>
      <c r="PS19" s="84"/>
      <c r="PT19" s="84"/>
      <c r="PU19" s="84"/>
      <c r="PV19" s="84"/>
      <c r="PW19" s="54"/>
      <c r="PX19" s="54"/>
      <c r="PY19" s="14"/>
      <c r="PZ19" s="14"/>
      <c r="QA19" s="14"/>
      <c r="QB19" s="54"/>
      <c r="QC19" s="54"/>
      <c r="QD19" s="54"/>
      <c r="QR19" s="1"/>
      <c r="QS19" s="1"/>
      <c r="QX19" s="1"/>
      <c r="QY19" s="1"/>
      <c r="QZ19" s="1"/>
      <c r="RA19" s="1"/>
      <c r="RB19" s="1"/>
      <c r="RC19" s="1"/>
      <c r="RD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</row>
    <row r="20" spans="1:488" s="20" customFormat="1" hidden="1" x14ac:dyDescent="0.25">
      <c r="A20" s="68" t="s">
        <v>14</v>
      </c>
      <c r="B20" s="68" t="s">
        <v>1146</v>
      </c>
      <c r="C20" s="347">
        <v>942</v>
      </c>
      <c r="D20" s="347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14">
        <v>0</v>
      </c>
      <c r="GA20" s="14">
        <v>0</v>
      </c>
      <c r="GB20" s="14">
        <v>0</v>
      </c>
      <c r="GC20" s="14">
        <v>0</v>
      </c>
      <c r="GD20" s="14">
        <v>0</v>
      </c>
      <c r="GE20" s="14">
        <v>0</v>
      </c>
      <c r="GF20" s="14">
        <v>0</v>
      </c>
      <c r="GG20" s="14">
        <v>0</v>
      </c>
      <c r="GH20" s="14">
        <v>0</v>
      </c>
      <c r="GI20" s="14">
        <v>0</v>
      </c>
      <c r="GJ20" s="14">
        <v>0</v>
      </c>
      <c r="GK20" s="14">
        <v>0</v>
      </c>
      <c r="GL20" s="14">
        <v>0</v>
      </c>
      <c r="GM20" s="14">
        <v>0</v>
      </c>
      <c r="GN20" s="14">
        <v>0</v>
      </c>
      <c r="GO20" s="14">
        <v>0</v>
      </c>
      <c r="GP20" s="14">
        <v>0</v>
      </c>
      <c r="GQ20" s="14">
        <v>0</v>
      </c>
      <c r="GR20" s="14">
        <v>0</v>
      </c>
      <c r="GS20" s="14">
        <v>0</v>
      </c>
      <c r="GT20" s="14">
        <v>0</v>
      </c>
      <c r="GU20" s="14">
        <v>0</v>
      </c>
      <c r="GV20" s="14">
        <v>0</v>
      </c>
      <c r="GW20" s="14">
        <v>0</v>
      </c>
      <c r="GX20" s="14">
        <v>0</v>
      </c>
      <c r="GY20" s="14">
        <v>0</v>
      </c>
      <c r="GZ20" s="14">
        <v>0</v>
      </c>
      <c r="HA20" s="14">
        <v>0</v>
      </c>
      <c r="HB20" s="14">
        <v>0</v>
      </c>
      <c r="HC20" s="14">
        <v>0</v>
      </c>
      <c r="HD20" s="14">
        <v>0</v>
      </c>
      <c r="HE20" s="14">
        <v>0</v>
      </c>
      <c r="HF20" s="14">
        <v>0</v>
      </c>
      <c r="HG20" s="14">
        <v>0</v>
      </c>
      <c r="HH20" s="14">
        <v>0</v>
      </c>
      <c r="HI20" s="14">
        <v>0</v>
      </c>
      <c r="HJ20" s="14">
        <v>0</v>
      </c>
      <c r="HK20" s="14">
        <v>0</v>
      </c>
      <c r="HL20" s="14">
        <v>0</v>
      </c>
      <c r="HM20" s="14">
        <v>0</v>
      </c>
      <c r="HN20" s="14">
        <v>0</v>
      </c>
      <c r="HO20" s="14">
        <v>0</v>
      </c>
      <c r="HP20" s="14">
        <v>0</v>
      </c>
      <c r="HQ20" s="14">
        <v>0</v>
      </c>
      <c r="HR20" s="14">
        <v>0</v>
      </c>
      <c r="HS20" s="14">
        <v>0</v>
      </c>
      <c r="HT20" s="14">
        <v>0</v>
      </c>
      <c r="HU20" s="14">
        <v>0</v>
      </c>
      <c r="HV20" s="14">
        <v>0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4">
        <v>0</v>
      </c>
      <c r="JC20" s="14">
        <v>0</v>
      </c>
      <c r="JD20" s="14">
        <v>0</v>
      </c>
      <c r="JE20" s="14">
        <v>0</v>
      </c>
      <c r="JF20" s="14">
        <v>0</v>
      </c>
      <c r="JG20" s="14">
        <v>0</v>
      </c>
      <c r="JH20" s="14">
        <v>0</v>
      </c>
      <c r="JI20" s="14">
        <v>0</v>
      </c>
      <c r="JJ20" s="14">
        <v>0</v>
      </c>
      <c r="JK20" s="14">
        <v>0</v>
      </c>
      <c r="JL20" s="14">
        <v>0</v>
      </c>
      <c r="JM20" s="14">
        <v>0</v>
      </c>
      <c r="JN20" s="14">
        <v>0</v>
      </c>
      <c r="JO20" s="14">
        <v>0</v>
      </c>
      <c r="JP20" s="14">
        <v>0</v>
      </c>
      <c r="JQ20" s="14">
        <v>0</v>
      </c>
      <c r="JR20" s="14">
        <v>0</v>
      </c>
      <c r="JS20" s="14">
        <v>0</v>
      </c>
      <c r="JT20" s="14">
        <v>0</v>
      </c>
      <c r="JU20" s="14">
        <v>0</v>
      </c>
      <c r="JV20" s="14">
        <v>0</v>
      </c>
      <c r="JW20" s="14">
        <v>0</v>
      </c>
      <c r="JX20" s="14">
        <v>0</v>
      </c>
      <c r="JY20" s="14">
        <v>0</v>
      </c>
      <c r="JZ20" s="14">
        <v>0</v>
      </c>
      <c r="KA20" s="14">
        <v>0</v>
      </c>
      <c r="KB20" s="14">
        <v>0</v>
      </c>
      <c r="KC20" s="14">
        <v>0</v>
      </c>
      <c r="KD20" s="14">
        <v>0</v>
      </c>
      <c r="KE20" s="14">
        <v>0</v>
      </c>
      <c r="KF20" s="14">
        <v>0</v>
      </c>
      <c r="KG20" s="14">
        <v>0</v>
      </c>
      <c r="KH20" s="14">
        <v>0</v>
      </c>
      <c r="KI20" s="14">
        <v>0</v>
      </c>
      <c r="KJ20" s="14">
        <v>0</v>
      </c>
      <c r="KK20" s="14">
        <v>0</v>
      </c>
      <c r="KL20" s="14">
        <v>0</v>
      </c>
      <c r="KM20" s="14">
        <v>0</v>
      </c>
      <c r="KN20" s="14">
        <v>0</v>
      </c>
      <c r="KO20" s="14">
        <v>0</v>
      </c>
      <c r="KP20" s="14">
        <v>0</v>
      </c>
      <c r="KQ20" s="14">
        <v>0</v>
      </c>
      <c r="KR20" s="14">
        <v>0</v>
      </c>
      <c r="KS20" s="14">
        <v>0</v>
      </c>
      <c r="KT20" s="14">
        <v>0</v>
      </c>
      <c r="KU20" s="14">
        <v>0</v>
      </c>
      <c r="KV20" s="14">
        <v>0</v>
      </c>
      <c r="KW20" s="14">
        <v>0</v>
      </c>
      <c r="KX20" s="14">
        <v>0</v>
      </c>
      <c r="KY20" s="14">
        <v>0</v>
      </c>
      <c r="KZ20" s="14">
        <v>0</v>
      </c>
      <c r="LA20" s="14">
        <v>0</v>
      </c>
      <c r="LB20" s="14">
        <v>0</v>
      </c>
      <c r="LC20" s="14">
        <v>0</v>
      </c>
      <c r="LD20" s="14">
        <v>0</v>
      </c>
      <c r="LE20" s="14">
        <v>0</v>
      </c>
      <c r="LF20" s="14">
        <v>0</v>
      </c>
      <c r="LG20" s="14">
        <v>0</v>
      </c>
      <c r="LH20" s="14">
        <v>0</v>
      </c>
      <c r="LI20" s="14">
        <v>0</v>
      </c>
      <c r="LJ20" s="14">
        <v>0</v>
      </c>
      <c r="LK20" s="14">
        <v>0</v>
      </c>
      <c r="LL20" s="14">
        <v>0</v>
      </c>
      <c r="LM20" s="14">
        <v>0</v>
      </c>
      <c r="LN20" s="14">
        <v>0</v>
      </c>
      <c r="LO20" s="14">
        <v>0</v>
      </c>
      <c r="LP20" s="14">
        <v>1</v>
      </c>
      <c r="LQ20" s="14">
        <v>0</v>
      </c>
      <c r="LR20" s="14">
        <v>0</v>
      </c>
      <c r="LS20" s="14">
        <v>0</v>
      </c>
      <c r="LT20" s="14">
        <v>0</v>
      </c>
      <c r="LU20" s="14">
        <v>0</v>
      </c>
      <c r="LV20" s="14">
        <v>0</v>
      </c>
      <c r="LW20" s="14">
        <v>0</v>
      </c>
      <c r="LX20" s="14">
        <v>0</v>
      </c>
      <c r="LY20" s="14">
        <v>0</v>
      </c>
      <c r="LZ20" s="14">
        <v>0</v>
      </c>
      <c r="MA20" s="14">
        <v>0</v>
      </c>
      <c r="MB20" s="14">
        <v>0</v>
      </c>
      <c r="MC20" s="14">
        <v>0</v>
      </c>
      <c r="MD20" s="14">
        <v>0</v>
      </c>
      <c r="ME20" s="14">
        <v>0</v>
      </c>
      <c r="MF20" s="14">
        <v>0</v>
      </c>
      <c r="MG20" s="14">
        <v>0</v>
      </c>
      <c r="MH20" s="14">
        <v>0</v>
      </c>
      <c r="MI20" s="14">
        <v>0</v>
      </c>
      <c r="MJ20" s="14">
        <v>0</v>
      </c>
      <c r="MK20" s="14">
        <v>0</v>
      </c>
      <c r="ML20" s="14">
        <v>0</v>
      </c>
      <c r="MM20" s="14">
        <v>0</v>
      </c>
      <c r="MN20" s="14">
        <v>0</v>
      </c>
      <c r="MO20" s="14">
        <v>0</v>
      </c>
      <c r="MP20" s="14">
        <v>0</v>
      </c>
      <c r="MQ20" s="14">
        <v>0</v>
      </c>
      <c r="MR20" s="14">
        <v>0</v>
      </c>
      <c r="MS20" s="14">
        <v>0</v>
      </c>
      <c r="MT20" s="14">
        <v>0</v>
      </c>
      <c r="MU20" s="14">
        <v>0</v>
      </c>
      <c r="MV20" s="14">
        <v>0</v>
      </c>
      <c r="MW20" s="14">
        <v>0</v>
      </c>
      <c r="MX20" s="14">
        <v>0</v>
      </c>
      <c r="MY20" s="14">
        <v>0</v>
      </c>
      <c r="MZ20" s="14">
        <v>0</v>
      </c>
      <c r="NA20" s="14">
        <v>0</v>
      </c>
      <c r="NB20" s="14">
        <v>0</v>
      </c>
      <c r="NC20" s="14">
        <v>0</v>
      </c>
      <c r="ND20" s="14">
        <v>0</v>
      </c>
      <c r="NE20" s="14">
        <v>0</v>
      </c>
      <c r="NF20" s="14">
        <v>0</v>
      </c>
      <c r="NG20" s="14">
        <v>0</v>
      </c>
      <c r="NH20" s="14">
        <v>0</v>
      </c>
      <c r="NI20" s="14">
        <v>0</v>
      </c>
      <c r="NJ20" s="14">
        <v>0</v>
      </c>
      <c r="NK20" s="14">
        <v>0</v>
      </c>
      <c r="NL20" s="14">
        <v>0</v>
      </c>
      <c r="NM20" s="14">
        <v>0</v>
      </c>
      <c r="NN20" s="14">
        <v>0</v>
      </c>
      <c r="NO20" s="14">
        <v>0</v>
      </c>
      <c r="NP20" s="14">
        <v>0</v>
      </c>
      <c r="NQ20" s="14">
        <v>0</v>
      </c>
      <c r="NR20" s="14">
        <v>0</v>
      </c>
      <c r="NS20" s="14">
        <v>0</v>
      </c>
      <c r="NT20" s="14">
        <v>0</v>
      </c>
      <c r="NU20" s="14">
        <v>0</v>
      </c>
      <c r="NV20" s="14">
        <v>0</v>
      </c>
      <c r="NW20" s="14">
        <v>0</v>
      </c>
      <c r="NX20" s="14">
        <v>0</v>
      </c>
      <c r="NY20" s="14">
        <v>0</v>
      </c>
      <c r="NZ20" s="14">
        <v>0</v>
      </c>
      <c r="OA20" s="14">
        <v>0</v>
      </c>
      <c r="OB20" s="14">
        <v>0</v>
      </c>
      <c r="OC20" s="14">
        <v>0</v>
      </c>
      <c r="OD20" s="14">
        <v>0</v>
      </c>
      <c r="OE20" s="14">
        <v>0</v>
      </c>
      <c r="OF20" s="14"/>
      <c r="OG20" s="14">
        <v>0</v>
      </c>
      <c r="OH20" s="14">
        <v>0</v>
      </c>
      <c r="OI20" s="14">
        <v>0</v>
      </c>
      <c r="OJ20" s="14">
        <v>0</v>
      </c>
      <c r="OK20" s="14">
        <v>0</v>
      </c>
      <c r="OL20" s="14">
        <v>0</v>
      </c>
      <c r="OM20" s="14">
        <v>0</v>
      </c>
      <c r="ON20" s="14">
        <v>0</v>
      </c>
      <c r="OO20" s="14">
        <v>0</v>
      </c>
      <c r="OP20" s="14">
        <v>0</v>
      </c>
      <c r="OQ20" s="14">
        <v>0</v>
      </c>
      <c r="OR20" s="14">
        <v>0</v>
      </c>
      <c r="OS20" s="14">
        <v>0</v>
      </c>
      <c r="OT20" s="14">
        <v>0</v>
      </c>
      <c r="OU20" s="14">
        <v>0</v>
      </c>
      <c r="OV20" s="14">
        <v>0</v>
      </c>
      <c r="OW20" s="14">
        <v>0</v>
      </c>
      <c r="OX20" s="14">
        <v>0</v>
      </c>
      <c r="OY20" s="14">
        <v>0</v>
      </c>
      <c r="OZ20" s="14"/>
      <c r="PA20" s="14">
        <v>0</v>
      </c>
      <c r="PB20" s="14"/>
      <c r="PC20" s="14"/>
      <c r="PD20" s="14">
        <v>0</v>
      </c>
      <c r="PE20" s="14"/>
      <c r="PF20" s="14"/>
      <c r="PG20" s="54"/>
      <c r="PH20" s="54"/>
      <c r="PI20" s="54"/>
      <c r="PJ20" s="54"/>
      <c r="PK20" s="54"/>
      <c r="PL20" s="84"/>
      <c r="PM20" s="14"/>
      <c r="PN20" s="84"/>
      <c r="PO20" s="84"/>
      <c r="PP20" s="84"/>
      <c r="PQ20" s="84"/>
      <c r="PR20" s="505"/>
      <c r="PS20" s="84"/>
      <c r="PT20" s="84"/>
      <c r="PU20" s="84"/>
      <c r="PV20" s="84"/>
      <c r="PW20" s="54"/>
      <c r="PX20" s="54"/>
      <c r="PY20" s="14"/>
      <c r="PZ20" s="14"/>
      <c r="QA20" s="14"/>
      <c r="QB20" s="54"/>
      <c r="QC20" s="54"/>
      <c r="QD20" s="54"/>
      <c r="QR20" s="1"/>
      <c r="QS20" s="1"/>
      <c r="QX20" s="1"/>
      <c r="QY20" s="1"/>
      <c r="QZ20" s="1"/>
      <c r="RA20" s="1"/>
      <c r="RB20" s="1"/>
      <c r="RC20" s="1"/>
      <c r="RD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</row>
    <row r="21" spans="1:488" s="20" customFormat="1" hidden="1" x14ac:dyDescent="0.25">
      <c r="A21" s="68" t="s">
        <v>14</v>
      </c>
      <c r="B21" s="68" t="s">
        <v>1275</v>
      </c>
      <c r="C21" s="347"/>
      <c r="D21" s="347"/>
      <c r="E21" s="14">
        <v>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>
        <v>0</v>
      </c>
      <c r="PE21" s="14"/>
      <c r="PF21" s="14"/>
      <c r="PG21" s="54"/>
      <c r="PH21" s="54"/>
      <c r="PI21" s="54"/>
      <c r="PJ21" s="54"/>
      <c r="PK21" s="54"/>
      <c r="PL21" s="84"/>
      <c r="PM21" s="14"/>
      <c r="PN21" s="84"/>
      <c r="PO21" s="84"/>
      <c r="PP21" s="84"/>
      <c r="PQ21" s="84"/>
      <c r="PR21" s="505"/>
      <c r="PS21" s="84"/>
      <c r="PT21" s="84"/>
      <c r="PU21" s="84"/>
      <c r="PV21" s="84"/>
      <c r="PW21" s="54"/>
      <c r="PX21" s="54"/>
      <c r="PY21" s="14"/>
      <c r="PZ21" s="14"/>
      <c r="QA21" s="14"/>
      <c r="QB21" s="54"/>
      <c r="QC21" s="54"/>
      <c r="QD21" s="54"/>
      <c r="QR21" s="1"/>
      <c r="QS21" s="1"/>
      <c r="QX21" s="1"/>
      <c r="QY21" s="1"/>
      <c r="QZ21" s="1"/>
      <c r="RA21" s="1"/>
      <c r="RB21" s="1"/>
      <c r="RC21" s="1"/>
      <c r="RD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</row>
    <row r="22" spans="1:488" s="20" customFormat="1" hidden="1" x14ac:dyDescent="0.25">
      <c r="A22" s="68" t="s">
        <v>14</v>
      </c>
      <c r="B22" s="68" t="s">
        <v>1147</v>
      </c>
      <c r="C22" s="347"/>
      <c r="D22" s="347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14">
        <v>0</v>
      </c>
      <c r="GC22" s="14">
        <v>0</v>
      </c>
      <c r="GD22" s="14">
        <v>0</v>
      </c>
      <c r="GE22" s="14">
        <v>0</v>
      </c>
      <c r="GF22" s="14">
        <v>0</v>
      </c>
      <c r="GG22" s="14">
        <v>0</v>
      </c>
      <c r="GH22" s="14">
        <v>0</v>
      </c>
      <c r="GI22" s="14">
        <v>0</v>
      </c>
      <c r="GJ22" s="14">
        <v>0</v>
      </c>
      <c r="GK22" s="14">
        <v>0</v>
      </c>
      <c r="GL22" s="14">
        <v>0</v>
      </c>
      <c r="GM22" s="14">
        <v>0</v>
      </c>
      <c r="GN22" s="14">
        <v>0</v>
      </c>
      <c r="GO22" s="14">
        <v>0</v>
      </c>
      <c r="GP22" s="14">
        <v>0</v>
      </c>
      <c r="GQ22" s="14">
        <v>0</v>
      </c>
      <c r="GR22" s="14">
        <v>0</v>
      </c>
      <c r="GS22" s="14">
        <v>0</v>
      </c>
      <c r="GT22" s="14">
        <v>0</v>
      </c>
      <c r="GU22" s="14">
        <v>0</v>
      </c>
      <c r="GV22" s="14">
        <v>0</v>
      </c>
      <c r="GW22" s="14">
        <v>0</v>
      </c>
      <c r="GX22" s="14">
        <v>0</v>
      </c>
      <c r="GY22" s="14">
        <v>0</v>
      </c>
      <c r="GZ22" s="14">
        <v>0</v>
      </c>
      <c r="HA22" s="14">
        <v>0</v>
      </c>
      <c r="HB22" s="14">
        <v>0</v>
      </c>
      <c r="HC22" s="14">
        <v>0</v>
      </c>
      <c r="HD22" s="14">
        <v>0</v>
      </c>
      <c r="HE22" s="14">
        <v>0</v>
      </c>
      <c r="HF22" s="14">
        <v>0</v>
      </c>
      <c r="HG22" s="14">
        <v>0</v>
      </c>
      <c r="HH22" s="14">
        <v>0</v>
      </c>
      <c r="HI22" s="14">
        <v>0</v>
      </c>
      <c r="HJ22" s="14">
        <v>0</v>
      </c>
      <c r="HK22" s="14">
        <v>0</v>
      </c>
      <c r="HL22" s="14">
        <v>0</v>
      </c>
      <c r="HM22" s="14">
        <v>0</v>
      </c>
      <c r="HN22" s="14">
        <v>0</v>
      </c>
      <c r="HO22" s="14">
        <v>0</v>
      </c>
      <c r="HP22" s="14">
        <v>0</v>
      </c>
      <c r="HQ22" s="14">
        <v>0</v>
      </c>
      <c r="HR22" s="14">
        <v>0</v>
      </c>
      <c r="HS22" s="14">
        <v>0</v>
      </c>
      <c r="HT22" s="14">
        <v>0</v>
      </c>
      <c r="HU22" s="14">
        <v>0</v>
      </c>
      <c r="HV22" s="14">
        <v>0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4">
        <v>0</v>
      </c>
      <c r="JC22" s="14">
        <v>0</v>
      </c>
      <c r="JD22" s="14">
        <v>0</v>
      </c>
      <c r="JE22" s="14">
        <v>0</v>
      </c>
      <c r="JF22" s="14">
        <v>0</v>
      </c>
      <c r="JG22" s="14">
        <v>0</v>
      </c>
      <c r="JH22" s="14">
        <v>0</v>
      </c>
      <c r="JI22" s="14">
        <v>0</v>
      </c>
      <c r="JJ22" s="14">
        <v>0</v>
      </c>
      <c r="JK22" s="14">
        <v>0</v>
      </c>
      <c r="JL22" s="14">
        <v>0</v>
      </c>
      <c r="JM22" s="14">
        <v>0</v>
      </c>
      <c r="JN22" s="14">
        <v>0</v>
      </c>
      <c r="JO22" s="14">
        <v>0</v>
      </c>
      <c r="JP22" s="14">
        <v>0</v>
      </c>
      <c r="JQ22" s="14">
        <v>0</v>
      </c>
      <c r="JR22" s="14">
        <v>0</v>
      </c>
      <c r="JS22" s="14">
        <v>0</v>
      </c>
      <c r="JT22" s="14">
        <v>0</v>
      </c>
      <c r="JU22" s="14">
        <v>0</v>
      </c>
      <c r="JV22" s="14">
        <v>0</v>
      </c>
      <c r="JW22" s="14">
        <v>0</v>
      </c>
      <c r="JX22" s="14">
        <v>0</v>
      </c>
      <c r="JY22" s="14">
        <v>0</v>
      </c>
      <c r="JZ22" s="14">
        <v>0</v>
      </c>
      <c r="KA22" s="14">
        <v>0</v>
      </c>
      <c r="KB22" s="14">
        <v>0</v>
      </c>
      <c r="KC22" s="14">
        <v>0</v>
      </c>
      <c r="KD22" s="14">
        <v>0</v>
      </c>
      <c r="KE22" s="14">
        <v>0</v>
      </c>
      <c r="KF22" s="14">
        <v>0</v>
      </c>
      <c r="KG22" s="14">
        <v>0</v>
      </c>
      <c r="KH22" s="14">
        <v>0</v>
      </c>
      <c r="KI22" s="14">
        <v>0</v>
      </c>
      <c r="KJ22" s="14">
        <v>0</v>
      </c>
      <c r="KK22" s="14">
        <v>0</v>
      </c>
      <c r="KL22" s="14">
        <v>0</v>
      </c>
      <c r="KM22" s="14">
        <v>0</v>
      </c>
      <c r="KN22" s="14">
        <v>0</v>
      </c>
      <c r="KO22" s="14">
        <v>0</v>
      </c>
      <c r="KP22" s="14">
        <v>0</v>
      </c>
      <c r="KQ22" s="14">
        <v>0</v>
      </c>
      <c r="KR22" s="14">
        <v>0</v>
      </c>
      <c r="KS22" s="14">
        <v>0</v>
      </c>
      <c r="KT22" s="14">
        <v>0</v>
      </c>
      <c r="KU22" s="14">
        <v>0</v>
      </c>
      <c r="KV22" s="14">
        <v>0</v>
      </c>
      <c r="KW22" s="14">
        <v>0</v>
      </c>
      <c r="KX22" s="14">
        <v>0</v>
      </c>
      <c r="KY22" s="14">
        <v>0</v>
      </c>
      <c r="KZ22" s="14">
        <v>0</v>
      </c>
      <c r="LA22" s="14">
        <v>0</v>
      </c>
      <c r="LB22" s="14">
        <v>0</v>
      </c>
      <c r="LC22" s="14">
        <v>0</v>
      </c>
      <c r="LD22" s="14">
        <v>0</v>
      </c>
      <c r="LE22" s="14">
        <v>0</v>
      </c>
      <c r="LF22" s="14">
        <v>0</v>
      </c>
      <c r="LG22" s="14">
        <v>0</v>
      </c>
      <c r="LH22" s="14">
        <v>0</v>
      </c>
      <c r="LI22" s="14">
        <v>0</v>
      </c>
      <c r="LJ22" s="14">
        <v>0</v>
      </c>
      <c r="LK22" s="14">
        <v>0</v>
      </c>
      <c r="LL22" s="14">
        <v>0</v>
      </c>
      <c r="LM22" s="14">
        <v>0</v>
      </c>
      <c r="LN22" s="14">
        <v>0</v>
      </c>
      <c r="LO22" s="14">
        <v>0</v>
      </c>
      <c r="LP22" s="14">
        <v>0</v>
      </c>
      <c r="LQ22" s="14">
        <v>0</v>
      </c>
      <c r="LR22" s="14">
        <v>0</v>
      </c>
      <c r="LS22" s="14">
        <v>0</v>
      </c>
      <c r="LT22" s="14">
        <v>0</v>
      </c>
      <c r="LU22" s="14">
        <v>0</v>
      </c>
      <c r="LV22" s="14">
        <v>0</v>
      </c>
      <c r="LW22" s="14">
        <v>0</v>
      </c>
      <c r="LX22" s="14">
        <v>0</v>
      </c>
      <c r="LY22" s="14">
        <v>0</v>
      </c>
      <c r="LZ22" s="14">
        <v>0</v>
      </c>
      <c r="MA22" s="14">
        <v>0</v>
      </c>
      <c r="MB22" s="14">
        <v>0</v>
      </c>
      <c r="MC22" s="14">
        <v>0</v>
      </c>
      <c r="MD22" s="14">
        <v>0</v>
      </c>
      <c r="ME22" s="14">
        <v>0</v>
      </c>
      <c r="MF22" s="14">
        <v>0</v>
      </c>
      <c r="MG22" s="14">
        <v>0</v>
      </c>
      <c r="MH22" s="14">
        <v>0</v>
      </c>
      <c r="MI22" s="14">
        <v>0</v>
      </c>
      <c r="MJ22" s="14">
        <v>0</v>
      </c>
      <c r="MK22" s="14">
        <v>0</v>
      </c>
      <c r="ML22" s="14">
        <v>1</v>
      </c>
      <c r="MM22" s="14">
        <v>0</v>
      </c>
      <c r="MN22" s="14">
        <v>0</v>
      </c>
      <c r="MO22" s="14">
        <v>0</v>
      </c>
      <c r="MP22" s="14">
        <v>0</v>
      </c>
      <c r="MQ22" s="14">
        <v>0</v>
      </c>
      <c r="MR22" s="14">
        <v>0</v>
      </c>
      <c r="MS22" s="14">
        <v>0</v>
      </c>
      <c r="MT22" s="14">
        <v>0</v>
      </c>
      <c r="MU22" s="14">
        <v>0</v>
      </c>
      <c r="MV22" s="14">
        <v>0</v>
      </c>
      <c r="MW22" s="14">
        <v>0</v>
      </c>
      <c r="MX22" s="14">
        <v>0</v>
      </c>
      <c r="MY22" s="14">
        <v>0</v>
      </c>
      <c r="MZ22" s="14">
        <v>0</v>
      </c>
      <c r="NA22" s="14">
        <v>0</v>
      </c>
      <c r="NB22" s="14">
        <v>0</v>
      </c>
      <c r="NC22" s="14">
        <v>0</v>
      </c>
      <c r="ND22" s="14">
        <v>0</v>
      </c>
      <c r="NE22" s="14">
        <v>0</v>
      </c>
      <c r="NF22" s="14">
        <v>0</v>
      </c>
      <c r="NG22" s="14">
        <v>0</v>
      </c>
      <c r="NH22" s="14">
        <v>0</v>
      </c>
      <c r="NI22" s="14">
        <v>0</v>
      </c>
      <c r="NJ22" s="14">
        <v>0</v>
      </c>
      <c r="NK22" s="14">
        <v>0</v>
      </c>
      <c r="NL22" s="14">
        <v>0</v>
      </c>
      <c r="NM22" s="14">
        <v>0</v>
      </c>
      <c r="NN22" s="14">
        <v>0</v>
      </c>
      <c r="NO22" s="14">
        <v>0</v>
      </c>
      <c r="NP22" s="14">
        <v>0</v>
      </c>
      <c r="NQ22" s="14">
        <v>0</v>
      </c>
      <c r="NR22" s="14">
        <v>0</v>
      </c>
      <c r="NS22" s="14">
        <v>0</v>
      </c>
      <c r="NT22" s="14">
        <v>0</v>
      </c>
      <c r="NU22" s="14">
        <v>0</v>
      </c>
      <c r="NV22" s="14">
        <v>0</v>
      </c>
      <c r="NW22" s="14">
        <v>0</v>
      </c>
      <c r="NX22" s="14">
        <v>0</v>
      </c>
      <c r="NY22" s="14">
        <v>0</v>
      </c>
      <c r="NZ22" s="14">
        <v>0</v>
      </c>
      <c r="OA22" s="14">
        <v>0</v>
      </c>
      <c r="OB22" s="14">
        <v>0</v>
      </c>
      <c r="OC22" s="14">
        <v>0</v>
      </c>
      <c r="OD22" s="14">
        <v>0</v>
      </c>
      <c r="OE22" s="14">
        <v>0</v>
      </c>
      <c r="OF22" s="14"/>
      <c r="OG22" s="14">
        <v>0</v>
      </c>
      <c r="OH22" s="14">
        <v>0</v>
      </c>
      <c r="OI22" s="14">
        <v>0</v>
      </c>
      <c r="OJ22" s="14">
        <v>0</v>
      </c>
      <c r="OK22" s="14">
        <v>0</v>
      </c>
      <c r="OL22" s="14">
        <v>0</v>
      </c>
      <c r="OM22" s="14">
        <v>0</v>
      </c>
      <c r="ON22" s="14">
        <v>0</v>
      </c>
      <c r="OO22" s="14">
        <v>0</v>
      </c>
      <c r="OP22" s="14">
        <v>0</v>
      </c>
      <c r="OQ22" s="14">
        <v>0</v>
      </c>
      <c r="OR22" s="14">
        <v>0</v>
      </c>
      <c r="OS22" s="14">
        <v>0</v>
      </c>
      <c r="OT22" s="14">
        <v>0</v>
      </c>
      <c r="OU22" s="14">
        <v>0</v>
      </c>
      <c r="OV22" s="14">
        <v>0</v>
      </c>
      <c r="OW22" s="14">
        <v>0</v>
      </c>
      <c r="OX22" s="14">
        <v>0</v>
      </c>
      <c r="OY22" s="14">
        <v>0</v>
      </c>
      <c r="OZ22" s="14"/>
      <c r="PA22" s="14">
        <v>0</v>
      </c>
      <c r="PB22" s="14"/>
      <c r="PC22" s="14"/>
      <c r="PD22" s="14">
        <v>0</v>
      </c>
      <c r="PE22" s="14"/>
      <c r="PF22" s="14"/>
      <c r="PG22" s="54"/>
      <c r="PH22" s="54"/>
      <c r="PI22" s="54"/>
      <c r="PJ22" s="54"/>
      <c r="PK22" s="54"/>
      <c r="PL22" s="84"/>
      <c r="PM22" s="14"/>
      <c r="PN22" s="84"/>
      <c r="PO22" s="84"/>
      <c r="PP22" s="84"/>
      <c r="PQ22" s="84"/>
      <c r="PR22" s="505"/>
      <c r="PS22" s="84"/>
      <c r="PT22" s="84"/>
      <c r="PU22" s="84"/>
      <c r="PV22" s="84"/>
      <c r="PW22" s="54"/>
      <c r="PX22" s="54"/>
      <c r="PY22" s="14"/>
      <c r="PZ22" s="14"/>
      <c r="QA22" s="14"/>
      <c r="QB22" s="54"/>
      <c r="QC22" s="54"/>
      <c r="QD22" s="54"/>
      <c r="QR22" s="1"/>
      <c r="QS22" s="1"/>
      <c r="QX22" s="1"/>
      <c r="QY22" s="1"/>
      <c r="QZ22" s="1"/>
      <c r="RA22" s="1"/>
      <c r="RB22" s="1"/>
      <c r="RC22" s="1"/>
      <c r="RD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</row>
    <row r="23" spans="1:488" s="20" customFormat="1" hidden="1" x14ac:dyDescent="0.25">
      <c r="A23" s="68" t="s">
        <v>14</v>
      </c>
      <c r="B23" s="68" t="s">
        <v>1148</v>
      </c>
      <c r="C23" s="347">
        <v>902</v>
      </c>
      <c r="D23" s="347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0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0</v>
      </c>
      <c r="FD23" s="14">
        <v>0</v>
      </c>
      <c r="FE23" s="14">
        <v>0</v>
      </c>
      <c r="FF23" s="14">
        <v>0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14">
        <v>0</v>
      </c>
      <c r="GA23" s="14">
        <v>0</v>
      </c>
      <c r="GB23" s="14">
        <v>0</v>
      </c>
      <c r="GC23" s="14">
        <v>0</v>
      </c>
      <c r="GD23" s="14">
        <v>0</v>
      </c>
      <c r="GE23" s="14">
        <v>0</v>
      </c>
      <c r="GF23" s="14">
        <v>0</v>
      </c>
      <c r="GG23" s="14">
        <v>0</v>
      </c>
      <c r="GH23" s="14">
        <v>0</v>
      </c>
      <c r="GI23" s="14">
        <v>0</v>
      </c>
      <c r="GJ23" s="14">
        <v>0</v>
      </c>
      <c r="GK23" s="14">
        <v>0</v>
      </c>
      <c r="GL23" s="14">
        <v>0</v>
      </c>
      <c r="GM23" s="14">
        <v>0</v>
      </c>
      <c r="GN23" s="14">
        <v>0</v>
      </c>
      <c r="GO23" s="14">
        <v>0</v>
      </c>
      <c r="GP23" s="14">
        <v>0</v>
      </c>
      <c r="GQ23" s="14">
        <v>0</v>
      </c>
      <c r="GR23" s="14">
        <v>0</v>
      </c>
      <c r="GS23" s="14">
        <v>0</v>
      </c>
      <c r="GT23" s="14">
        <v>0</v>
      </c>
      <c r="GU23" s="14">
        <v>0</v>
      </c>
      <c r="GV23" s="14">
        <v>0</v>
      </c>
      <c r="GW23" s="14">
        <v>0</v>
      </c>
      <c r="GX23" s="14">
        <v>0</v>
      </c>
      <c r="GY23" s="14">
        <v>0</v>
      </c>
      <c r="GZ23" s="14">
        <v>0</v>
      </c>
      <c r="HA23" s="14">
        <v>0</v>
      </c>
      <c r="HB23" s="14">
        <v>0</v>
      </c>
      <c r="HC23" s="14">
        <v>0</v>
      </c>
      <c r="HD23" s="14">
        <v>0</v>
      </c>
      <c r="HE23" s="14">
        <v>0</v>
      </c>
      <c r="HF23" s="14">
        <v>0</v>
      </c>
      <c r="HG23" s="14">
        <v>0</v>
      </c>
      <c r="HH23" s="14">
        <v>0</v>
      </c>
      <c r="HI23" s="14">
        <v>0</v>
      </c>
      <c r="HJ23" s="14">
        <v>0</v>
      </c>
      <c r="HK23" s="14">
        <v>0</v>
      </c>
      <c r="HL23" s="14">
        <v>0</v>
      </c>
      <c r="HM23" s="14">
        <v>0</v>
      </c>
      <c r="HN23" s="14">
        <v>0</v>
      </c>
      <c r="HO23" s="14">
        <v>0</v>
      </c>
      <c r="HP23" s="14">
        <v>0</v>
      </c>
      <c r="HQ23" s="14">
        <v>0</v>
      </c>
      <c r="HR23" s="14">
        <v>0</v>
      </c>
      <c r="HS23" s="14">
        <v>0</v>
      </c>
      <c r="HT23" s="14">
        <v>0</v>
      </c>
      <c r="HU23" s="14">
        <v>0</v>
      </c>
      <c r="HV23" s="14">
        <v>1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0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4">
        <v>0</v>
      </c>
      <c r="JC23" s="14">
        <v>0</v>
      </c>
      <c r="JD23" s="14">
        <v>0</v>
      </c>
      <c r="JE23" s="14">
        <v>0</v>
      </c>
      <c r="JF23" s="14">
        <v>0</v>
      </c>
      <c r="JG23" s="14">
        <v>0</v>
      </c>
      <c r="JH23" s="14">
        <v>0</v>
      </c>
      <c r="JI23" s="14">
        <v>0</v>
      </c>
      <c r="JJ23" s="14">
        <v>0</v>
      </c>
      <c r="JK23" s="14">
        <v>0</v>
      </c>
      <c r="JL23" s="14">
        <v>0</v>
      </c>
      <c r="JM23" s="14">
        <v>0</v>
      </c>
      <c r="JN23" s="14">
        <v>0</v>
      </c>
      <c r="JO23" s="14">
        <v>0</v>
      </c>
      <c r="JP23" s="14">
        <v>0</v>
      </c>
      <c r="JQ23" s="14">
        <v>0</v>
      </c>
      <c r="JR23" s="14">
        <v>0</v>
      </c>
      <c r="JS23" s="14">
        <v>0</v>
      </c>
      <c r="JT23" s="14">
        <v>0</v>
      </c>
      <c r="JU23" s="14">
        <v>0</v>
      </c>
      <c r="JV23" s="14">
        <v>0</v>
      </c>
      <c r="JW23" s="14">
        <v>0</v>
      </c>
      <c r="JX23" s="14">
        <v>0</v>
      </c>
      <c r="JY23" s="14">
        <v>0</v>
      </c>
      <c r="JZ23" s="14">
        <v>0</v>
      </c>
      <c r="KA23" s="14">
        <v>0</v>
      </c>
      <c r="KB23" s="14">
        <v>1</v>
      </c>
      <c r="KC23" s="14">
        <v>0</v>
      </c>
      <c r="KD23" s="14">
        <v>0</v>
      </c>
      <c r="KE23" s="14">
        <v>0</v>
      </c>
      <c r="KF23" s="14">
        <v>0</v>
      </c>
      <c r="KG23" s="14">
        <v>0</v>
      </c>
      <c r="KH23" s="14">
        <v>0</v>
      </c>
      <c r="KI23" s="14">
        <v>0</v>
      </c>
      <c r="KJ23" s="14">
        <v>0</v>
      </c>
      <c r="KK23" s="14">
        <v>0</v>
      </c>
      <c r="KL23" s="14">
        <v>0</v>
      </c>
      <c r="KM23" s="14">
        <v>0</v>
      </c>
      <c r="KN23" s="14">
        <v>0</v>
      </c>
      <c r="KO23" s="14">
        <v>0</v>
      </c>
      <c r="KP23" s="14">
        <v>0</v>
      </c>
      <c r="KQ23" s="14">
        <v>0</v>
      </c>
      <c r="KR23" s="14">
        <v>0</v>
      </c>
      <c r="KS23" s="14">
        <v>0</v>
      </c>
      <c r="KT23" s="14">
        <v>0</v>
      </c>
      <c r="KU23" s="14">
        <v>0</v>
      </c>
      <c r="KV23" s="14">
        <v>0</v>
      </c>
      <c r="KW23" s="14">
        <v>0</v>
      </c>
      <c r="KX23" s="14">
        <v>0</v>
      </c>
      <c r="KY23" s="14">
        <v>0</v>
      </c>
      <c r="KZ23" s="14">
        <v>0</v>
      </c>
      <c r="LA23" s="14">
        <v>0</v>
      </c>
      <c r="LB23" s="14">
        <v>0</v>
      </c>
      <c r="LC23" s="14">
        <v>0</v>
      </c>
      <c r="LD23" s="14">
        <v>0</v>
      </c>
      <c r="LE23" s="14">
        <v>0</v>
      </c>
      <c r="LF23" s="14">
        <v>0</v>
      </c>
      <c r="LG23" s="14">
        <v>0</v>
      </c>
      <c r="LH23" s="14">
        <v>0</v>
      </c>
      <c r="LI23" s="14">
        <v>0</v>
      </c>
      <c r="LJ23" s="14">
        <v>0</v>
      </c>
      <c r="LK23" s="14">
        <v>0</v>
      </c>
      <c r="LL23" s="14">
        <v>0</v>
      </c>
      <c r="LM23" s="14">
        <v>0</v>
      </c>
      <c r="LN23" s="14">
        <v>0</v>
      </c>
      <c r="LO23" s="14">
        <v>0</v>
      </c>
      <c r="LP23" s="14">
        <v>0</v>
      </c>
      <c r="LQ23" s="14">
        <v>0</v>
      </c>
      <c r="LR23" s="14">
        <v>0</v>
      </c>
      <c r="LS23" s="14">
        <v>0</v>
      </c>
      <c r="LT23" s="14">
        <v>0</v>
      </c>
      <c r="LU23" s="14">
        <v>0</v>
      </c>
      <c r="LV23" s="14">
        <v>0</v>
      </c>
      <c r="LW23" s="14">
        <v>0</v>
      </c>
      <c r="LX23" s="14">
        <v>0</v>
      </c>
      <c r="LY23" s="14">
        <v>0</v>
      </c>
      <c r="LZ23" s="14">
        <v>0</v>
      </c>
      <c r="MA23" s="14">
        <v>0</v>
      </c>
      <c r="MB23" s="14">
        <v>0</v>
      </c>
      <c r="MC23" s="14">
        <v>0</v>
      </c>
      <c r="MD23" s="14">
        <v>0</v>
      </c>
      <c r="ME23" s="14">
        <v>1</v>
      </c>
      <c r="MF23" s="14">
        <v>0</v>
      </c>
      <c r="MG23" s="14">
        <v>0</v>
      </c>
      <c r="MH23" s="14">
        <v>0</v>
      </c>
      <c r="MI23" s="14">
        <v>0</v>
      </c>
      <c r="MJ23" s="14">
        <v>0</v>
      </c>
      <c r="MK23" s="14">
        <v>0</v>
      </c>
      <c r="ML23" s="14">
        <v>0</v>
      </c>
      <c r="MM23" s="14">
        <v>0</v>
      </c>
      <c r="MN23" s="14">
        <v>0</v>
      </c>
      <c r="MO23" s="14">
        <v>0</v>
      </c>
      <c r="MP23" s="14">
        <v>0</v>
      </c>
      <c r="MQ23" s="14">
        <v>0</v>
      </c>
      <c r="MR23" s="14">
        <v>0</v>
      </c>
      <c r="MS23" s="14">
        <v>0</v>
      </c>
      <c r="MT23" s="14">
        <v>0</v>
      </c>
      <c r="MU23" s="14">
        <v>0</v>
      </c>
      <c r="MV23" s="14">
        <v>0</v>
      </c>
      <c r="MW23" s="14">
        <v>0</v>
      </c>
      <c r="MX23" s="14">
        <v>0</v>
      </c>
      <c r="MY23" s="14">
        <v>0</v>
      </c>
      <c r="MZ23" s="14">
        <v>0</v>
      </c>
      <c r="NA23" s="14">
        <v>0</v>
      </c>
      <c r="NB23" s="14">
        <v>0</v>
      </c>
      <c r="NC23" s="14">
        <v>0</v>
      </c>
      <c r="ND23" s="14">
        <v>0</v>
      </c>
      <c r="NE23" s="14">
        <v>0</v>
      </c>
      <c r="NF23" s="14">
        <v>0</v>
      </c>
      <c r="NG23" s="14">
        <v>0</v>
      </c>
      <c r="NH23" s="14">
        <v>0</v>
      </c>
      <c r="NI23" s="14">
        <v>0</v>
      </c>
      <c r="NJ23" s="14">
        <v>0</v>
      </c>
      <c r="NK23" s="14">
        <v>0</v>
      </c>
      <c r="NL23" s="14">
        <v>0</v>
      </c>
      <c r="NM23" s="14">
        <v>0</v>
      </c>
      <c r="NN23" s="14">
        <v>0</v>
      </c>
      <c r="NO23" s="14">
        <v>0</v>
      </c>
      <c r="NP23" s="14">
        <v>0</v>
      </c>
      <c r="NQ23" s="14">
        <v>0</v>
      </c>
      <c r="NR23" s="14">
        <v>0</v>
      </c>
      <c r="NS23" s="14">
        <v>0</v>
      </c>
      <c r="NT23" s="14">
        <v>0</v>
      </c>
      <c r="NU23" s="14">
        <v>0</v>
      </c>
      <c r="NV23" s="14">
        <v>0</v>
      </c>
      <c r="NW23" s="14">
        <v>0</v>
      </c>
      <c r="NX23" s="14">
        <v>0</v>
      </c>
      <c r="NY23" s="14">
        <v>0</v>
      </c>
      <c r="NZ23" s="14">
        <v>0</v>
      </c>
      <c r="OA23" s="14">
        <v>0</v>
      </c>
      <c r="OB23" s="14">
        <v>0</v>
      </c>
      <c r="OC23" s="14">
        <v>0</v>
      </c>
      <c r="OD23" s="14">
        <v>0</v>
      </c>
      <c r="OE23" s="14">
        <v>1</v>
      </c>
      <c r="OF23" s="14"/>
      <c r="OG23" s="14">
        <v>0</v>
      </c>
      <c r="OH23" s="14">
        <v>0</v>
      </c>
      <c r="OI23" s="14">
        <v>0</v>
      </c>
      <c r="OJ23" s="14">
        <v>0</v>
      </c>
      <c r="OK23" s="14">
        <v>0</v>
      </c>
      <c r="OL23" s="14">
        <v>0</v>
      </c>
      <c r="OM23" s="14">
        <v>0</v>
      </c>
      <c r="ON23" s="14">
        <v>0</v>
      </c>
      <c r="OO23" s="14">
        <v>0</v>
      </c>
      <c r="OP23" s="14">
        <v>0</v>
      </c>
      <c r="OQ23" s="14">
        <v>0</v>
      </c>
      <c r="OR23" s="14">
        <v>0</v>
      </c>
      <c r="OS23" s="14">
        <v>0</v>
      </c>
      <c r="OT23" s="14">
        <v>0</v>
      </c>
      <c r="OU23" s="14">
        <v>0</v>
      </c>
      <c r="OV23" s="14">
        <v>0</v>
      </c>
      <c r="OW23" s="14">
        <v>0</v>
      </c>
      <c r="OX23" s="14">
        <v>0</v>
      </c>
      <c r="OY23" s="14">
        <v>0</v>
      </c>
      <c r="OZ23" s="14"/>
      <c r="PA23" s="14">
        <v>0</v>
      </c>
      <c r="PB23" s="14"/>
      <c r="PC23" s="14"/>
      <c r="PD23" s="14">
        <v>0</v>
      </c>
      <c r="PE23" s="14"/>
      <c r="PF23" s="14"/>
      <c r="PG23" s="54"/>
      <c r="PH23" s="54"/>
      <c r="PI23" s="54"/>
      <c r="PJ23" s="54"/>
      <c r="PK23" s="54"/>
      <c r="PL23" s="84"/>
      <c r="PM23" s="14"/>
      <c r="PN23" s="84"/>
      <c r="PO23" s="84"/>
      <c r="PP23" s="84"/>
      <c r="PQ23" s="84"/>
      <c r="PR23" s="505"/>
      <c r="PS23" s="84"/>
      <c r="PT23" s="84"/>
      <c r="PU23" s="84"/>
      <c r="PV23" s="84"/>
      <c r="PW23" s="54"/>
      <c r="PX23" s="54"/>
      <c r="PY23" s="14"/>
      <c r="PZ23" s="14"/>
      <c r="QA23" s="14"/>
      <c r="QB23" s="54"/>
      <c r="QC23" s="54"/>
      <c r="QD23" s="54"/>
      <c r="QR23" s="1"/>
      <c r="QS23" s="1"/>
      <c r="QX23" s="1"/>
      <c r="QY23" s="1"/>
      <c r="QZ23" s="1"/>
      <c r="RA23" s="1"/>
      <c r="RB23" s="1"/>
      <c r="RC23" s="1"/>
      <c r="RD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</row>
    <row r="24" spans="1:488" s="20" customFormat="1" hidden="1" x14ac:dyDescent="0.25">
      <c r="A24" s="68" t="s">
        <v>14</v>
      </c>
      <c r="B24" s="68" t="s">
        <v>1149</v>
      </c>
      <c r="C24" s="347"/>
      <c r="D24" s="347"/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4">
        <v>0</v>
      </c>
      <c r="GF24" s="14">
        <v>0</v>
      </c>
      <c r="GG24" s="14">
        <v>0</v>
      </c>
      <c r="GH24" s="14">
        <v>0</v>
      </c>
      <c r="GI24" s="14">
        <v>0</v>
      </c>
      <c r="GJ24" s="14">
        <v>0</v>
      </c>
      <c r="GK24" s="14">
        <v>0</v>
      </c>
      <c r="GL24" s="14">
        <v>0</v>
      </c>
      <c r="GM24" s="14">
        <v>0</v>
      </c>
      <c r="GN24" s="14">
        <v>0</v>
      </c>
      <c r="GO24" s="14">
        <v>0</v>
      </c>
      <c r="GP24" s="14">
        <v>0</v>
      </c>
      <c r="GQ24" s="14">
        <v>0</v>
      </c>
      <c r="GR24" s="14">
        <v>0</v>
      </c>
      <c r="GS24" s="14">
        <v>0</v>
      </c>
      <c r="GT24" s="14">
        <v>0</v>
      </c>
      <c r="GU24" s="14">
        <v>0</v>
      </c>
      <c r="GV24" s="14">
        <v>0</v>
      </c>
      <c r="GW24" s="14">
        <v>0</v>
      </c>
      <c r="GX24" s="14">
        <v>0</v>
      </c>
      <c r="GY24" s="14">
        <v>0</v>
      </c>
      <c r="GZ24" s="14">
        <v>0</v>
      </c>
      <c r="HA24" s="14">
        <v>0</v>
      </c>
      <c r="HB24" s="14">
        <v>0</v>
      </c>
      <c r="HC24" s="14">
        <v>0</v>
      </c>
      <c r="HD24" s="14">
        <v>0</v>
      </c>
      <c r="HE24" s="14">
        <v>0</v>
      </c>
      <c r="HF24" s="14">
        <v>0</v>
      </c>
      <c r="HG24" s="14">
        <v>0</v>
      </c>
      <c r="HH24" s="14">
        <v>0</v>
      </c>
      <c r="HI24" s="14">
        <v>0</v>
      </c>
      <c r="HJ24" s="14">
        <v>0</v>
      </c>
      <c r="HK24" s="14">
        <v>0</v>
      </c>
      <c r="HL24" s="14">
        <v>0</v>
      </c>
      <c r="HM24" s="14">
        <v>0</v>
      </c>
      <c r="HN24" s="14">
        <v>0</v>
      </c>
      <c r="HO24" s="14">
        <v>0</v>
      </c>
      <c r="HP24" s="14">
        <v>0</v>
      </c>
      <c r="HQ24" s="14">
        <v>0</v>
      </c>
      <c r="HR24" s="14">
        <v>0</v>
      </c>
      <c r="HS24" s="14">
        <v>0</v>
      </c>
      <c r="HT24" s="14">
        <v>0</v>
      </c>
      <c r="HU24" s="14">
        <v>0</v>
      </c>
      <c r="HV24" s="14">
        <v>0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0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4">
        <v>0</v>
      </c>
      <c r="JC24" s="14">
        <v>0</v>
      </c>
      <c r="JD24" s="14">
        <v>0</v>
      </c>
      <c r="JE24" s="14">
        <v>0</v>
      </c>
      <c r="JF24" s="14">
        <v>0</v>
      </c>
      <c r="JG24" s="14">
        <v>0</v>
      </c>
      <c r="JH24" s="14">
        <v>0</v>
      </c>
      <c r="JI24" s="14">
        <v>0</v>
      </c>
      <c r="JJ24" s="14">
        <v>0</v>
      </c>
      <c r="JK24" s="14">
        <v>0</v>
      </c>
      <c r="JL24" s="14">
        <v>0</v>
      </c>
      <c r="JM24" s="14">
        <v>0</v>
      </c>
      <c r="JN24" s="14">
        <v>0</v>
      </c>
      <c r="JO24" s="14">
        <v>0</v>
      </c>
      <c r="JP24" s="14">
        <v>0</v>
      </c>
      <c r="JQ24" s="14">
        <v>0</v>
      </c>
      <c r="JR24" s="14">
        <v>0</v>
      </c>
      <c r="JS24" s="14">
        <v>0</v>
      </c>
      <c r="JT24" s="14">
        <v>0</v>
      </c>
      <c r="JU24" s="14">
        <v>0</v>
      </c>
      <c r="JV24" s="14">
        <v>0</v>
      </c>
      <c r="JW24" s="14">
        <v>0</v>
      </c>
      <c r="JX24" s="14">
        <v>0</v>
      </c>
      <c r="JY24" s="14">
        <v>4</v>
      </c>
      <c r="JZ24" s="14">
        <v>0</v>
      </c>
      <c r="KA24" s="14">
        <v>0</v>
      </c>
      <c r="KB24" s="14">
        <v>0</v>
      </c>
      <c r="KC24" s="14">
        <v>0</v>
      </c>
      <c r="KD24" s="14">
        <v>0</v>
      </c>
      <c r="KE24" s="14">
        <v>0</v>
      </c>
      <c r="KF24" s="14">
        <v>0</v>
      </c>
      <c r="KG24" s="14">
        <v>0</v>
      </c>
      <c r="KH24" s="14">
        <v>0</v>
      </c>
      <c r="KI24" s="14">
        <v>0</v>
      </c>
      <c r="KJ24" s="14">
        <v>0</v>
      </c>
      <c r="KK24" s="14">
        <v>0</v>
      </c>
      <c r="KL24" s="14">
        <v>0</v>
      </c>
      <c r="KM24" s="14">
        <v>0</v>
      </c>
      <c r="KN24" s="14">
        <v>0</v>
      </c>
      <c r="KO24" s="14">
        <v>0</v>
      </c>
      <c r="KP24" s="14">
        <v>0</v>
      </c>
      <c r="KQ24" s="14">
        <v>0</v>
      </c>
      <c r="KR24" s="14">
        <v>0</v>
      </c>
      <c r="KS24" s="14">
        <v>0</v>
      </c>
      <c r="KT24" s="14">
        <v>0</v>
      </c>
      <c r="KU24" s="14">
        <v>0</v>
      </c>
      <c r="KV24" s="14">
        <v>0</v>
      </c>
      <c r="KW24" s="14">
        <v>0</v>
      </c>
      <c r="KX24" s="14">
        <v>0</v>
      </c>
      <c r="KY24" s="14">
        <v>0</v>
      </c>
      <c r="KZ24" s="14">
        <v>0</v>
      </c>
      <c r="LA24" s="14">
        <v>0</v>
      </c>
      <c r="LB24" s="14">
        <v>0</v>
      </c>
      <c r="LC24" s="14">
        <v>0</v>
      </c>
      <c r="LD24" s="14">
        <v>1</v>
      </c>
      <c r="LE24" s="14">
        <v>0</v>
      </c>
      <c r="LF24" s="14">
        <v>0</v>
      </c>
      <c r="LG24" s="14">
        <v>0</v>
      </c>
      <c r="LH24" s="14">
        <v>0</v>
      </c>
      <c r="LI24" s="14">
        <v>0</v>
      </c>
      <c r="LJ24" s="14">
        <v>0</v>
      </c>
      <c r="LK24" s="14">
        <v>0</v>
      </c>
      <c r="LL24" s="14">
        <v>0</v>
      </c>
      <c r="LM24" s="14">
        <v>0</v>
      </c>
      <c r="LN24" s="14">
        <v>0</v>
      </c>
      <c r="LO24" s="14">
        <v>0</v>
      </c>
      <c r="LP24" s="14">
        <v>0</v>
      </c>
      <c r="LQ24" s="14">
        <v>0</v>
      </c>
      <c r="LR24" s="14">
        <v>0</v>
      </c>
      <c r="LS24" s="14">
        <v>0</v>
      </c>
      <c r="LT24" s="14">
        <v>0</v>
      </c>
      <c r="LU24" s="14">
        <v>0</v>
      </c>
      <c r="LV24" s="14">
        <v>0</v>
      </c>
      <c r="LW24" s="14">
        <v>0</v>
      </c>
      <c r="LX24" s="14">
        <v>0</v>
      </c>
      <c r="LY24" s="14">
        <v>0</v>
      </c>
      <c r="LZ24" s="14">
        <v>0</v>
      </c>
      <c r="MA24" s="14">
        <v>0</v>
      </c>
      <c r="MB24" s="14">
        <v>0</v>
      </c>
      <c r="MC24" s="14">
        <v>0</v>
      </c>
      <c r="MD24" s="14">
        <v>0</v>
      </c>
      <c r="ME24" s="14">
        <v>0</v>
      </c>
      <c r="MF24" s="14">
        <v>0</v>
      </c>
      <c r="MG24" s="14">
        <v>0</v>
      </c>
      <c r="MH24" s="14">
        <v>0</v>
      </c>
      <c r="MI24" s="14">
        <v>0</v>
      </c>
      <c r="MJ24" s="14">
        <v>0</v>
      </c>
      <c r="MK24" s="14">
        <v>0</v>
      </c>
      <c r="ML24" s="14">
        <v>0</v>
      </c>
      <c r="MM24" s="14">
        <v>0</v>
      </c>
      <c r="MN24" s="14">
        <v>0</v>
      </c>
      <c r="MO24" s="14">
        <v>0</v>
      </c>
      <c r="MP24" s="14">
        <v>0</v>
      </c>
      <c r="MQ24" s="14">
        <v>0</v>
      </c>
      <c r="MR24" s="14">
        <v>0</v>
      </c>
      <c r="MS24" s="14">
        <v>0</v>
      </c>
      <c r="MT24" s="14">
        <v>0</v>
      </c>
      <c r="MU24" s="14">
        <v>0</v>
      </c>
      <c r="MV24" s="14">
        <v>0</v>
      </c>
      <c r="MW24" s="14">
        <v>0</v>
      </c>
      <c r="MX24" s="14">
        <v>0</v>
      </c>
      <c r="MY24" s="14">
        <v>0</v>
      </c>
      <c r="MZ24" s="14">
        <v>0</v>
      </c>
      <c r="NA24" s="14">
        <v>0</v>
      </c>
      <c r="NB24" s="14">
        <v>0</v>
      </c>
      <c r="NC24" s="14">
        <v>0</v>
      </c>
      <c r="ND24" s="14">
        <v>0</v>
      </c>
      <c r="NE24" s="14">
        <v>0</v>
      </c>
      <c r="NF24" s="14">
        <v>0</v>
      </c>
      <c r="NG24" s="14">
        <v>0</v>
      </c>
      <c r="NH24" s="14">
        <v>0</v>
      </c>
      <c r="NI24" s="14">
        <v>0</v>
      </c>
      <c r="NJ24" s="14">
        <v>0</v>
      </c>
      <c r="NK24" s="14">
        <v>0</v>
      </c>
      <c r="NL24" s="14">
        <v>0</v>
      </c>
      <c r="NM24" s="14">
        <v>0</v>
      </c>
      <c r="NN24" s="14">
        <v>0</v>
      </c>
      <c r="NO24" s="14">
        <v>0</v>
      </c>
      <c r="NP24" s="14">
        <v>0</v>
      </c>
      <c r="NQ24" s="14">
        <v>0</v>
      </c>
      <c r="NR24" s="14">
        <v>0</v>
      </c>
      <c r="NS24" s="14">
        <v>0</v>
      </c>
      <c r="NT24" s="14">
        <v>0</v>
      </c>
      <c r="NU24" s="14">
        <v>0</v>
      </c>
      <c r="NV24" s="14">
        <v>0</v>
      </c>
      <c r="NW24" s="14">
        <v>0</v>
      </c>
      <c r="NX24" s="14">
        <v>0</v>
      </c>
      <c r="NY24" s="14">
        <v>0</v>
      </c>
      <c r="NZ24" s="14">
        <v>0</v>
      </c>
      <c r="OA24" s="14">
        <v>0</v>
      </c>
      <c r="OB24" s="14">
        <v>0</v>
      </c>
      <c r="OC24" s="14">
        <v>0</v>
      </c>
      <c r="OD24" s="14">
        <v>0</v>
      </c>
      <c r="OE24" s="14">
        <v>0</v>
      </c>
      <c r="OF24" s="14"/>
      <c r="OG24" s="14">
        <v>0</v>
      </c>
      <c r="OH24" s="14">
        <v>0</v>
      </c>
      <c r="OI24" s="14">
        <v>0</v>
      </c>
      <c r="OJ24" s="14">
        <v>0</v>
      </c>
      <c r="OK24" s="14">
        <v>0</v>
      </c>
      <c r="OL24" s="14">
        <v>1</v>
      </c>
      <c r="OM24" s="14">
        <v>0</v>
      </c>
      <c r="ON24" s="14">
        <v>0</v>
      </c>
      <c r="OO24" s="14">
        <v>0</v>
      </c>
      <c r="OP24" s="14">
        <v>0</v>
      </c>
      <c r="OQ24" s="14">
        <v>0</v>
      </c>
      <c r="OR24" s="14">
        <v>0</v>
      </c>
      <c r="OS24" s="14">
        <v>0</v>
      </c>
      <c r="OT24" s="14">
        <v>0</v>
      </c>
      <c r="OU24" s="14">
        <v>0</v>
      </c>
      <c r="OV24" s="14">
        <v>0</v>
      </c>
      <c r="OW24" s="14">
        <v>0</v>
      </c>
      <c r="OX24" s="14">
        <v>0</v>
      </c>
      <c r="OY24" s="14">
        <v>0</v>
      </c>
      <c r="OZ24" s="14"/>
      <c r="PA24" s="14">
        <v>1</v>
      </c>
      <c r="PB24" s="14"/>
      <c r="PC24" s="14"/>
      <c r="PD24" s="14">
        <v>0</v>
      </c>
      <c r="PE24" s="14"/>
      <c r="PF24" s="14"/>
      <c r="PG24" s="54"/>
      <c r="PH24" s="54"/>
      <c r="PI24" s="54"/>
      <c r="PJ24" s="54"/>
      <c r="PK24" s="54"/>
      <c r="PL24" s="84"/>
      <c r="PM24" s="14"/>
      <c r="PN24" s="84"/>
      <c r="PO24" s="84"/>
      <c r="PP24" s="84"/>
      <c r="PQ24" s="84"/>
      <c r="PR24" s="505"/>
      <c r="PS24" s="84"/>
      <c r="PT24" s="84"/>
      <c r="PU24" s="84"/>
      <c r="PV24" s="84"/>
      <c r="PW24" s="54"/>
      <c r="PX24" s="54"/>
      <c r="PY24" s="14"/>
      <c r="PZ24" s="14"/>
      <c r="QA24" s="14"/>
      <c r="QB24" s="54"/>
      <c r="QC24" s="54"/>
      <c r="QD24" s="54"/>
      <c r="QR24" s="1"/>
      <c r="QS24" s="1"/>
      <c r="QX24" s="1"/>
      <c r="QY24" s="1"/>
      <c r="QZ24" s="1"/>
      <c r="RA24" s="1"/>
      <c r="RB24" s="1"/>
      <c r="RC24" s="1"/>
      <c r="RD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</row>
    <row r="25" spans="1:488" s="20" customFormat="1" hidden="1" x14ac:dyDescent="0.25">
      <c r="A25" s="68" t="s">
        <v>14</v>
      </c>
      <c r="B25" s="68" t="s">
        <v>1276</v>
      </c>
      <c r="C25" s="347"/>
      <c r="D25" s="347"/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1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14">
        <v>0</v>
      </c>
      <c r="HF25" s="14">
        <v>0</v>
      </c>
      <c r="HG25" s="14">
        <v>0</v>
      </c>
      <c r="HH25" s="14">
        <v>0</v>
      </c>
      <c r="HI25" s="14">
        <v>0</v>
      </c>
      <c r="HJ25" s="14">
        <v>0</v>
      </c>
      <c r="HK25" s="14">
        <v>0</v>
      </c>
      <c r="HL25" s="14">
        <v>0</v>
      </c>
      <c r="HM25" s="14">
        <v>0</v>
      </c>
      <c r="HN25" s="14">
        <v>0</v>
      </c>
      <c r="HO25" s="14">
        <v>0</v>
      </c>
      <c r="HP25" s="14">
        <v>0</v>
      </c>
      <c r="HQ25" s="14">
        <v>0</v>
      </c>
      <c r="HR25" s="14">
        <v>0</v>
      </c>
      <c r="HS25" s="14">
        <v>0</v>
      </c>
      <c r="HT25" s="14">
        <v>0</v>
      </c>
      <c r="HU25" s="14">
        <v>0</v>
      </c>
      <c r="HV25" s="14">
        <v>0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4">
        <v>0</v>
      </c>
      <c r="JC25" s="14">
        <v>0</v>
      </c>
      <c r="JD25" s="14">
        <v>0</v>
      </c>
      <c r="JE25" s="14">
        <v>0</v>
      </c>
      <c r="JF25" s="14">
        <v>0</v>
      </c>
      <c r="JG25" s="14">
        <v>0</v>
      </c>
      <c r="JH25" s="14">
        <v>0</v>
      </c>
      <c r="JI25" s="14">
        <v>0</v>
      </c>
      <c r="JJ25" s="14">
        <v>0</v>
      </c>
      <c r="JK25" s="14">
        <v>0</v>
      </c>
      <c r="JL25" s="14">
        <v>0</v>
      </c>
      <c r="JM25" s="14">
        <v>0</v>
      </c>
      <c r="JN25" s="14">
        <v>0</v>
      </c>
      <c r="JO25" s="14">
        <v>0</v>
      </c>
      <c r="JP25" s="14">
        <v>0</v>
      </c>
      <c r="JQ25" s="14">
        <v>0</v>
      </c>
      <c r="JR25" s="14">
        <v>0</v>
      </c>
      <c r="JS25" s="14">
        <v>0</v>
      </c>
      <c r="JT25" s="14">
        <v>0</v>
      </c>
      <c r="JU25" s="14">
        <v>0</v>
      </c>
      <c r="JV25" s="14">
        <v>0</v>
      </c>
      <c r="JW25" s="14">
        <v>0</v>
      </c>
      <c r="JX25" s="14">
        <v>0</v>
      </c>
      <c r="JY25" s="14">
        <v>0</v>
      </c>
      <c r="JZ25" s="14">
        <v>0</v>
      </c>
      <c r="KA25" s="14">
        <v>0</v>
      </c>
      <c r="KB25" s="14">
        <v>0</v>
      </c>
      <c r="KC25" s="14">
        <v>0</v>
      </c>
      <c r="KD25" s="14">
        <v>0</v>
      </c>
      <c r="KE25" s="14">
        <v>0</v>
      </c>
      <c r="KF25" s="14">
        <v>0</v>
      </c>
      <c r="KG25" s="14">
        <v>0</v>
      </c>
      <c r="KH25" s="14">
        <v>0</v>
      </c>
      <c r="KI25" s="14">
        <v>0</v>
      </c>
      <c r="KJ25" s="14">
        <v>0</v>
      </c>
      <c r="KK25" s="14">
        <v>0</v>
      </c>
      <c r="KL25" s="14">
        <v>0</v>
      </c>
      <c r="KM25" s="14">
        <v>0</v>
      </c>
      <c r="KN25" s="14">
        <v>0</v>
      </c>
      <c r="KO25" s="14">
        <v>0</v>
      </c>
      <c r="KP25" s="14">
        <v>0</v>
      </c>
      <c r="KQ25" s="14">
        <v>0</v>
      </c>
      <c r="KR25" s="14">
        <v>0</v>
      </c>
      <c r="KS25" s="14">
        <v>0</v>
      </c>
      <c r="KT25" s="14">
        <v>0</v>
      </c>
      <c r="KU25" s="14">
        <v>0</v>
      </c>
      <c r="KV25" s="14">
        <v>0</v>
      </c>
      <c r="KW25" s="14">
        <v>0</v>
      </c>
      <c r="KX25" s="14">
        <v>0</v>
      </c>
      <c r="KY25" s="14">
        <v>0</v>
      </c>
      <c r="KZ25" s="14">
        <v>0</v>
      </c>
      <c r="LA25" s="14">
        <v>0</v>
      </c>
      <c r="LB25" s="14">
        <v>0</v>
      </c>
      <c r="LC25" s="14">
        <v>0</v>
      </c>
      <c r="LD25" s="14">
        <v>0</v>
      </c>
      <c r="LE25" s="14">
        <v>0</v>
      </c>
      <c r="LF25" s="14">
        <v>0</v>
      </c>
      <c r="LG25" s="14">
        <v>0</v>
      </c>
      <c r="LH25" s="14">
        <v>0</v>
      </c>
      <c r="LI25" s="14">
        <v>0</v>
      </c>
      <c r="LJ25" s="14">
        <v>0</v>
      </c>
      <c r="LK25" s="14">
        <v>0</v>
      </c>
      <c r="LL25" s="14">
        <v>0</v>
      </c>
      <c r="LM25" s="14">
        <v>0</v>
      </c>
      <c r="LN25" s="14">
        <v>0</v>
      </c>
      <c r="LO25" s="14">
        <v>0</v>
      </c>
      <c r="LP25" s="14">
        <v>0</v>
      </c>
      <c r="LQ25" s="14">
        <v>0</v>
      </c>
      <c r="LR25" s="14">
        <v>0</v>
      </c>
      <c r="LS25" s="14">
        <v>0</v>
      </c>
      <c r="LT25" s="14">
        <v>0</v>
      </c>
      <c r="LU25" s="14">
        <v>0</v>
      </c>
      <c r="LV25" s="14">
        <v>0</v>
      </c>
      <c r="LW25" s="14">
        <v>0</v>
      </c>
      <c r="LX25" s="14">
        <v>0</v>
      </c>
      <c r="LY25" s="14">
        <v>0</v>
      </c>
      <c r="LZ25" s="14">
        <v>0</v>
      </c>
      <c r="MA25" s="14">
        <v>0</v>
      </c>
      <c r="MB25" s="14">
        <v>0</v>
      </c>
      <c r="MC25" s="14">
        <v>0</v>
      </c>
      <c r="MD25" s="14">
        <v>0</v>
      </c>
      <c r="ME25" s="14">
        <v>0</v>
      </c>
      <c r="MF25" s="14">
        <v>0</v>
      </c>
      <c r="MG25" s="14">
        <v>0</v>
      </c>
      <c r="MH25" s="14">
        <v>0</v>
      </c>
      <c r="MI25" s="14">
        <v>0</v>
      </c>
      <c r="MJ25" s="14">
        <v>0</v>
      </c>
      <c r="MK25" s="14">
        <v>0</v>
      </c>
      <c r="ML25" s="14">
        <v>0</v>
      </c>
      <c r="MM25" s="14">
        <v>0</v>
      </c>
      <c r="MN25" s="14">
        <v>0</v>
      </c>
      <c r="MO25" s="14">
        <v>0</v>
      </c>
      <c r="MP25" s="14">
        <v>0</v>
      </c>
      <c r="MQ25" s="14">
        <v>0</v>
      </c>
      <c r="MR25" s="14">
        <v>0</v>
      </c>
      <c r="MS25" s="14">
        <v>0</v>
      </c>
      <c r="MT25" s="14">
        <v>0</v>
      </c>
      <c r="MU25" s="14">
        <v>0</v>
      </c>
      <c r="MV25" s="14">
        <v>0</v>
      </c>
      <c r="MW25" s="14">
        <v>0</v>
      </c>
      <c r="MX25" s="14">
        <v>0</v>
      </c>
      <c r="MY25" s="14">
        <v>0</v>
      </c>
      <c r="MZ25" s="14">
        <v>0</v>
      </c>
      <c r="NA25" s="14">
        <v>0</v>
      </c>
      <c r="NB25" s="14">
        <v>0</v>
      </c>
      <c r="NC25" s="14">
        <v>0</v>
      </c>
      <c r="ND25" s="14">
        <v>0</v>
      </c>
      <c r="NE25" s="14">
        <v>0</v>
      </c>
      <c r="NF25" s="14">
        <v>0</v>
      </c>
      <c r="NG25" s="14">
        <v>0</v>
      </c>
      <c r="NH25" s="14">
        <v>0</v>
      </c>
      <c r="NI25" s="14">
        <v>0</v>
      </c>
      <c r="NJ25" s="14">
        <v>0</v>
      </c>
      <c r="NK25" s="14">
        <v>0</v>
      </c>
      <c r="NL25" s="14">
        <v>0</v>
      </c>
      <c r="NM25" s="14">
        <v>0</v>
      </c>
      <c r="NN25" s="14">
        <v>0</v>
      </c>
      <c r="NO25" s="14">
        <v>0</v>
      </c>
      <c r="NP25" s="14">
        <v>0</v>
      </c>
      <c r="NQ25" s="14">
        <v>0</v>
      </c>
      <c r="NR25" s="14">
        <v>0</v>
      </c>
      <c r="NS25" s="14">
        <v>0</v>
      </c>
      <c r="NT25" s="14">
        <v>0</v>
      </c>
      <c r="NU25" s="14">
        <v>0</v>
      </c>
      <c r="NV25" s="14">
        <v>0</v>
      </c>
      <c r="NW25" s="14">
        <v>0</v>
      </c>
      <c r="NX25" s="14">
        <v>0</v>
      </c>
      <c r="NY25" s="14">
        <v>0</v>
      </c>
      <c r="NZ25" s="14">
        <v>0</v>
      </c>
      <c r="OA25" s="14">
        <v>0</v>
      </c>
      <c r="OB25" s="14">
        <v>0</v>
      </c>
      <c r="OC25" s="14">
        <v>0</v>
      </c>
      <c r="OD25" s="14">
        <v>0</v>
      </c>
      <c r="OE25" s="14">
        <v>0</v>
      </c>
      <c r="OF25" s="14"/>
      <c r="OG25" s="14">
        <v>0</v>
      </c>
      <c r="OH25" s="14">
        <v>0</v>
      </c>
      <c r="OI25" s="14">
        <v>0</v>
      </c>
      <c r="OJ25" s="14">
        <v>0</v>
      </c>
      <c r="OK25" s="14">
        <v>0</v>
      </c>
      <c r="OL25" s="14">
        <v>0</v>
      </c>
      <c r="OM25" s="14">
        <v>0</v>
      </c>
      <c r="ON25" s="14">
        <v>0</v>
      </c>
      <c r="OO25" s="14">
        <v>0</v>
      </c>
      <c r="OP25" s="14">
        <v>0</v>
      </c>
      <c r="OQ25" s="14">
        <v>0</v>
      </c>
      <c r="OR25" s="14">
        <v>0</v>
      </c>
      <c r="OS25" s="14">
        <v>0</v>
      </c>
      <c r="OT25" s="14">
        <v>0</v>
      </c>
      <c r="OU25" s="14">
        <v>0</v>
      </c>
      <c r="OV25" s="14">
        <v>0</v>
      </c>
      <c r="OW25" s="14">
        <v>0</v>
      </c>
      <c r="OX25" s="14">
        <v>0</v>
      </c>
      <c r="OY25" s="14">
        <v>0</v>
      </c>
      <c r="OZ25" s="14"/>
      <c r="PA25" s="14">
        <v>0</v>
      </c>
      <c r="PB25" s="14"/>
      <c r="PC25" s="14"/>
      <c r="PD25" s="14">
        <v>0</v>
      </c>
      <c r="PE25" s="14"/>
      <c r="PF25" s="14"/>
      <c r="PG25" s="54"/>
      <c r="PH25" s="54"/>
      <c r="PI25" s="54"/>
      <c r="PJ25" s="54"/>
      <c r="PK25" s="54"/>
      <c r="PL25" s="84"/>
      <c r="PM25" s="14"/>
      <c r="PN25" s="84"/>
      <c r="PO25" s="84"/>
      <c r="PP25" s="84"/>
      <c r="PQ25" s="84"/>
      <c r="PR25" s="505"/>
      <c r="PS25" s="84"/>
      <c r="PT25" s="84"/>
      <c r="PU25" s="84"/>
      <c r="PV25" s="84"/>
      <c r="PW25" s="54"/>
      <c r="PX25" s="54"/>
      <c r="PY25" s="14"/>
      <c r="PZ25" s="14"/>
      <c r="QA25" s="14"/>
      <c r="QB25" s="54"/>
      <c r="QC25" s="54"/>
      <c r="QD25" s="54"/>
      <c r="QR25" s="1"/>
      <c r="QS25" s="1"/>
      <c r="QX25" s="1"/>
      <c r="QY25" s="1"/>
      <c r="QZ25" s="1"/>
      <c r="RA25" s="1"/>
      <c r="RB25" s="1"/>
      <c r="RC25" s="1"/>
      <c r="RD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</row>
    <row r="26" spans="1:488" s="20" customFormat="1" hidden="1" x14ac:dyDescent="0.25">
      <c r="A26" s="68" t="s">
        <v>14</v>
      </c>
      <c r="B26" s="68" t="s">
        <v>1038</v>
      </c>
      <c r="C26" s="347"/>
      <c r="D26" s="347"/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0</v>
      </c>
      <c r="DU26" s="14">
        <v>0</v>
      </c>
      <c r="DV26" s="14">
        <v>0</v>
      </c>
      <c r="DW26" s="14">
        <v>0</v>
      </c>
      <c r="DX26" s="14">
        <v>0</v>
      </c>
      <c r="DY26" s="14">
        <v>0</v>
      </c>
      <c r="DZ26" s="14">
        <v>0</v>
      </c>
      <c r="EA26" s="14">
        <v>0</v>
      </c>
      <c r="EB26" s="14">
        <v>0</v>
      </c>
      <c r="EC26" s="14">
        <v>0</v>
      </c>
      <c r="ED26" s="14">
        <v>0</v>
      </c>
      <c r="EE26" s="14">
        <v>0</v>
      </c>
      <c r="EF26" s="14">
        <v>0</v>
      </c>
      <c r="EG26" s="14">
        <v>0</v>
      </c>
      <c r="EH26" s="14">
        <v>0</v>
      </c>
      <c r="EI26" s="14">
        <v>0</v>
      </c>
      <c r="EJ26" s="14">
        <v>0</v>
      </c>
      <c r="EK26" s="14">
        <v>0</v>
      </c>
      <c r="EL26" s="14">
        <v>0</v>
      </c>
      <c r="EM26" s="14">
        <v>0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0</v>
      </c>
      <c r="FD26" s="14">
        <v>0</v>
      </c>
      <c r="FE26" s="14">
        <v>0</v>
      </c>
      <c r="FF26" s="14">
        <v>0</v>
      </c>
      <c r="FG26" s="14">
        <v>0</v>
      </c>
      <c r="FH26" s="14">
        <v>0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14">
        <v>0</v>
      </c>
      <c r="GD26" s="14">
        <v>0</v>
      </c>
      <c r="GE26" s="14">
        <v>0</v>
      </c>
      <c r="GF26" s="14">
        <v>0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0</v>
      </c>
      <c r="GZ26" s="14">
        <v>0</v>
      </c>
      <c r="HA26" s="14">
        <v>0</v>
      </c>
      <c r="HB26" s="14">
        <v>0</v>
      </c>
      <c r="HC26" s="14">
        <v>0</v>
      </c>
      <c r="HD26" s="14">
        <v>0</v>
      </c>
      <c r="HE26" s="14">
        <v>0</v>
      </c>
      <c r="HF26" s="14">
        <v>0</v>
      </c>
      <c r="HG26" s="14">
        <v>0</v>
      </c>
      <c r="HH26" s="14">
        <v>0</v>
      </c>
      <c r="HI26" s="14">
        <v>0</v>
      </c>
      <c r="HJ26" s="14">
        <v>0</v>
      </c>
      <c r="HK26" s="14">
        <v>0</v>
      </c>
      <c r="HL26" s="14">
        <v>0</v>
      </c>
      <c r="HM26" s="14">
        <v>0</v>
      </c>
      <c r="HN26" s="14">
        <v>0</v>
      </c>
      <c r="HO26" s="14">
        <v>0</v>
      </c>
      <c r="HP26" s="14">
        <v>0</v>
      </c>
      <c r="HQ26" s="14">
        <v>0</v>
      </c>
      <c r="HR26" s="14">
        <v>0</v>
      </c>
      <c r="HS26" s="14">
        <v>0</v>
      </c>
      <c r="HT26" s="14">
        <v>0</v>
      </c>
      <c r="HU26" s="14">
        <v>0</v>
      </c>
      <c r="HV26" s="14">
        <v>0</v>
      </c>
      <c r="HW26" s="14">
        <v>0</v>
      </c>
      <c r="HX26" s="14">
        <v>0</v>
      </c>
      <c r="HY26" s="14">
        <v>0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>
        <v>0</v>
      </c>
      <c r="IF26" s="14">
        <v>0</v>
      </c>
      <c r="IG26" s="14">
        <v>0</v>
      </c>
      <c r="IH26" s="14">
        <v>0</v>
      </c>
      <c r="II26" s="14">
        <v>0</v>
      </c>
      <c r="IJ26" s="14">
        <v>0</v>
      </c>
      <c r="IK26" s="14">
        <v>0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4">
        <v>0</v>
      </c>
      <c r="JC26" s="14">
        <v>0</v>
      </c>
      <c r="JD26" s="14">
        <v>0</v>
      </c>
      <c r="JE26" s="14">
        <v>0</v>
      </c>
      <c r="JF26" s="14">
        <v>0</v>
      </c>
      <c r="JG26" s="14">
        <v>0</v>
      </c>
      <c r="JH26" s="14">
        <v>0</v>
      </c>
      <c r="JI26" s="14">
        <v>0</v>
      </c>
      <c r="JJ26" s="14">
        <v>0</v>
      </c>
      <c r="JK26" s="14">
        <v>0</v>
      </c>
      <c r="JL26" s="14">
        <v>0</v>
      </c>
      <c r="JM26" s="14">
        <v>0</v>
      </c>
      <c r="JN26" s="14">
        <v>0</v>
      </c>
      <c r="JO26" s="14">
        <v>0</v>
      </c>
      <c r="JP26" s="14">
        <v>0</v>
      </c>
      <c r="JQ26" s="14">
        <v>0</v>
      </c>
      <c r="JR26" s="14">
        <v>0</v>
      </c>
      <c r="JS26" s="14">
        <v>0</v>
      </c>
      <c r="JT26" s="14">
        <v>0</v>
      </c>
      <c r="JU26" s="14">
        <v>0</v>
      </c>
      <c r="JV26" s="14">
        <v>0</v>
      </c>
      <c r="JW26" s="14">
        <v>0</v>
      </c>
      <c r="JX26" s="14">
        <v>0</v>
      </c>
      <c r="JY26" s="14">
        <v>0</v>
      </c>
      <c r="JZ26" s="14">
        <v>0</v>
      </c>
      <c r="KA26" s="14">
        <v>0</v>
      </c>
      <c r="KB26" s="14">
        <v>0</v>
      </c>
      <c r="KC26" s="14">
        <v>0</v>
      </c>
      <c r="KD26" s="14">
        <v>0</v>
      </c>
      <c r="KE26" s="14">
        <v>1</v>
      </c>
      <c r="KF26" s="14">
        <v>0</v>
      </c>
      <c r="KG26" s="14">
        <v>0</v>
      </c>
      <c r="KH26" s="14">
        <v>0</v>
      </c>
      <c r="KI26" s="14">
        <v>0</v>
      </c>
      <c r="KJ26" s="14">
        <v>0</v>
      </c>
      <c r="KK26" s="14">
        <v>0</v>
      </c>
      <c r="KL26" s="14">
        <v>0</v>
      </c>
      <c r="KM26" s="14">
        <v>0</v>
      </c>
      <c r="KN26" s="14">
        <v>0</v>
      </c>
      <c r="KO26" s="14">
        <v>0</v>
      </c>
      <c r="KP26" s="14">
        <v>0</v>
      </c>
      <c r="KQ26" s="14">
        <v>0</v>
      </c>
      <c r="KR26" s="14">
        <v>0</v>
      </c>
      <c r="KS26" s="14">
        <v>0</v>
      </c>
      <c r="KT26" s="14">
        <v>0</v>
      </c>
      <c r="KU26" s="14">
        <v>0</v>
      </c>
      <c r="KV26" s="14">
        <v>0</v>
      </c>
      <c r="KW26" s="14">
        <v>0</v>
      </c>
      <c r="KX26" s="14">
        <v>0</v>
      </c>
      <c r="KY26" s="14">
        <v>0</v>
      </c>
      <c r="KZ26" s="14">
        <v>0</v>
      </c>
      <c r="LA26" s="14">
        <v>0</v>
      </c>
      <c r="LB26" s="14">
        <v>0</v>
      </c>
      <c r="LC26" s="14">
        <v>0</v>
      </c>
      <c r="LD26" s="14">
        <v>0</v>
      </c>
      <c r="LE26" s="14">
        <v>0</v>
      </c>
      <c r="LF26" s="14">
        <v>0</v>
      </c>
      <c r="LG26" s="14">
        <v>0</v>
      </c>
      <c r="LH26" s="14">
        <v>0</v>
      </c>
      <c r="LI26" s="14">
        <v>0</v>
      </c>
      <c r="LJ26" s="14">
        <v>0</v>
      </c>
      <c r="LK26" s="14">
        <v>0</v>
      </c>
      <c r="LL26" s="14">
        <v>0</v>
      </c>
      <c r="LM26" s="14">
        <v>0</v>
      </c>
      <c r="LN26" s="14">
        <v>0</v>
      </c>
      <c r="LO26" s="14">
        <v>0</v>
      </c>
      <c r="LP26" s="14">
        <v>0</v>
      </c>
      <c r="LQ26" s="14">
        <v>0</v>
      </c>
      <c r="LR26" s="14">
        <v>0</v>
      </c>
      <c r="LS26" s="14">
        <v>1</v>
      </c>
      <c r="LT26" s="14">
        <v>0</v>
      </c>
      <c r="LU26" s="14">
        <v>0</v>
      </c>
      <c r="LV26" s="14">
        <v>0</v>
      </c>
      <c r="LW26" s="14">
        <v>0</v>
      </c>
      <c r="LX26" s="14">
        <v>0</v>
      </c>
      <c r="LY26" s="14">
        <v>0</v>
      </c>
      <c r="LZ26" s="14">
        <v>0</v>
      </c>
      <c r="MA26" s="14">
        <v>0</v>
      </c>
      <c r="MB26" s="14">
        <v>0</v>
      </c>
      <c r="MC26" s="14">
        <v>0</v>
      </c>
      <c r="MD26" s="14">
        <v>0</v>
      </c>
      <c r="ME26" s="14">
        <v>0</v>
      </c>
      <c r="MF26" s="14">
        <v>0</v>
      </c>
      <c r="MG26" s="14">
        <v>0</v>
      </c>
      <c r="MH26" s="14">
        <v>0</v>
      </c>
      <c r="MI26" s="14">
        <v>0</v>
      </c>
      <c r="MJ26" s="14">
        <v>0</v>
      </c>
      <c r="MK26" s="14">
        <v>0</v>
      </c>
      <c r="ML26" s="14">
        <v>0</v>
      </c>
      <c r="MM26" s="14">
        <v>0</v>
      </c>
      <c r="MN26" s="14">
        <v>0</v>
      </c>
      <c r="MO26" s="14">
        <v>0</v>
      </c>
      <c r="MP26" s="14">
        <v>0</v>
      </c>
      <c r="MQ26" s="14">
        <v>0</v>
      </c>
      <c r="MR26" s="14">
        <v>0</v>
      </c>
      <c r="MS26" s="14">
        <v>0</v>
      </c>
      <c r="MT26" s="14">
        <v>0</v>
      </c>
      <c r="MU26" s="14">
        <v>0</v>
      </c>
      <c r="MV26" s="14">
        <v>0</v>
      </c>
      <c r="MW26" s="14">
        <v>0</v>
      </c>
      <c r="MX26" s="14">
        <v>0</v>
      </c>
      <c r="MY26" s="14">
        <v>0</v>
      </c>
      <c r="MZ26" s="14">
        <v>0</v>
      </c>
      <c r="NA26" s="14">
        <v>0</v>
      </c>
      <c r="NB26" s="14">
        <v>0</v>
      </c>
      <c r="NC26" s="14">
        <v>0</v>
      </c>
      <c r="ND26" s="14">
        <v>0</v>
      </c>
      <c r="NE26" s="14">
        <v>0</v>
      </c>
      <c r="NF26" s="14">
        <v>0</v>
      </c>
      <c r="NG26" s="14">
        <v>0</v>
      </c>
      <c r="NH26" s="14">
        <v>0</v>
      </c>
      <c r="NI26" s="14">
        <v>0</v>
      </c>
      <c r="NJ26" s="14">
        <v>0</v>
      </c>
      <c r="NK26" s="14">
        <v>0</v>
      </c>
      <c r="NL26" s="14">
        <v>0</v>
      </c>
      <c r="NM26" s="14">
        <v>0</v>
      </c>
      <c r="NN26" s="14">
        <v>0</v>
      </c>
      <c r="NO26" s="14">
        <v>0</v>
      </c>
      <c r="NP26" s="14">
        <v>0</v>
      </c>
      <c r="NQ26" s="14">
        <v>0</v>
      </c>
      <c r="NR26" s="14">
        <v>0</v>
      </c>
      <c r="NS26" s="14">
        <v>0</v>
      </c>
      <c r="NT26" s="14">
        <v>0</v>
      </c>
      <c r="NU26" s="14">
        <v>0</v>
      </c>
      <c r="NV26" s="14">
        <v>0</v>
      </c>
      <c r="NW26" s="14">
        <v>0</v>
      </c>
      <c r="NX26" s="14">
        <v>0</v>
      </c>
      <c r="NY26" s="14">
        <v>0</v>
      </c>
      <c r="NZ26" s="14">
        <v>0</v>
      </c>
      <c r="OA26" s="14">
        <v>0</v>
      </c>
      <c r="OB26" s="14">
        <v>0</v>
      </c>
      <c r="OC26" s="14">
        <v>0</v>
      </c>
      <c r="OD26" s="14">
        <v>0</v>
      </c>
      <c r="OE26" s="14">
        <v>0</v>
      </c>
      <c r="OF26" s="14"/>
      <c r="OG26" s="14">
        <v>0</v>
      </c>
      <c r="OH26" s="14">
        <v>0</v>
      </c>
      <c r="OI26" s="14">
        <v>0</v>
      </c>
      <c r="OJ26" s="14">
        <v>0</v>
      </c>
      <c r="OK26" s="14">
        <v>0</v>
      </c>
      <c r="OL26" s="14">
        <v>0</v>
      </c>
      <c r="OM26" s="14">
        <v>0</v>
      </c>
      <c r="ON26" s="14">
        <v>0</v>
      </c>
      <c r="OO26" s="14">
        <v>0</v>
      </c>
      <c r="OP26" s="14">
        <v>0</v>
      </c>
      <c r="OQ26" s="14">
        <v>0</v>
      </c>
      <c r="OR26" s="14">
        <v>0</v>
      </c>
      <c r="OS26" s="14">
        <v>0</v>
      </c>
      <c r="OT26" s="14">
        <v>0</v>
      </c>
      <c r="OU26" s="14">
        <v>0</v>
      </c>
      <c r="OV26" s="14">
        <v>0</v>
      </c>
      <c r="OW26" s="14">
        <v>0</v>
      </c>
      <c r="OX26" s="14">
        <v>0</v>
      </c>
      <c r="OY26" s="14">
        <v>0</v>
      </c>
      <c r="OZ26" s="14"/>
      <c r="PA26" s="14">
        <v>0</v>
      </c>
      <c r="PB26" s="14"/>
      <c r="PC26" s="14"/>
      <c r="PD26" s="14">
        <v>0</v>
      </c>
      <c r="PE26" s="14"/>
      <c r="PF26" s="14"/>
      <c r="PG26" s="54"/>
      <c r="PH26" s="54"/>
      <c r="PI26" s="54"/>
      <c r="PJ26" s="54"/>
      <c r="PK26" s="54"/>
      <c r="PL26" s="84"/>
      <c r="PM26" s="14"/>
      <c r="PN26" s="84"/>
      <c r="PO26" s="84"/>
      <c r="PP26" s="84"/>
      <c r="PQ26" s="84"/>
      <c r="PR26" s="505"/>
      <c r="PS26" s="84"/>
      <c r="PT26" s="84"/>
      <c r="PU26" s="84"/>
      <c r="PV26" s="84"/>
      <c r="PW26" s="54"/>
      <c r="PX26" s="54"/>
      <c r="PY26" s="14"/>
      <c r="PZ26" s="14"/>
      <c r="QA26" s="14"/>
      <c r="QB26" s="54"/>
      <c r="QC26" s="54"/>
      <c r="QD26" s="54"/>
      <c r="QR26" s="1"/>
      <c r="QS26" s="1"/>
      <c r="QX26" s="1"/>
      <c r="QY26" s="1"/>
      <c r="QZ26" s="1"/>
      <c r="RA26" s="1"/>
      <c r="RB26" s="1"/>
      <c r="RC26" s="1"/>
      <c r="RD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</row>
    <row r="27" spans="1:488" s="20" customFormat="1" hidden="1" x14ac:dyDescent="0.25">
      <c r="A27" s="68" t="s">
        <v>14</v>
      </c>
      <c r="B27" s="68" t="s">
        <v>1277</v>
      </c>
      <c r="C27" s="347"/>
      <c r="D27" s="347"/>
      <c r="E27" s="14">
        <v>0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>
        <v>0</v>
      </c>
      <c r="PE27" s="14"/>
      <c r="PF27" s="14"/>
      <c r="PG27" s="54"/>
      <c r="PH27" s="54"/>
      <c r="PI27" s="54"/>
      <c r="PJ27" s="54"/>
      <c r="PK27" s="54"/>
      <c r="PL27" s="84"/>
      <c r="PM27" s="14"/>
      <c r="PN27" s="84"/>
      <c r="PO27" s="84"/>
      <c r="PP27" s="84"/>
      <c r="PQ27" s="84"/>
      <c r="PR27" s="505"/>
      <c r="PS27" s="84"/>
      <c r="PT27" s="84"/>
      <c r="PU27" s="84"/>
      <c r="PV27" s="84"/>
      <c r="PW27" s="54"/>
      <c r="PX27" s="54"/>
      <c r="PY27" s="14"/>
      <c r="PZ27" s="14"/>
      <c r="QA27" s="14"/>
      <c r="QB27" s="54"/>
      <c r="QC27" s="54"/>
      <c r="QD27" s="54"/>
      <c r="QR27" s="1"/>
      <c r="QS27" s="1"/>
      <c r="QX27" s="1"/>
      <c r="QY27" s="1"/>
      <c r="QZ27" s="1"/>
      <c r="RA27" s="1"/>
      <c r="RB27" s="1"/>
      <c r="RC27" s="1"/>
      <c r="RD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</row>
    <row r="28" spans="1:488" s="20" customFormat="1" hidden="1" x14ac:dyDescent="0.25">
      <c r="A28" s="68" t="s">
        <v>14</v>
      </c>
      <c r="B28" s="68" t="s">
        <v>1278</v>
      </c>
      <c r="C28" s="347"/>
      <c r="D28" s="347"/>
      <c r="E28" s="14">
        <v>0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>
        <v>0</v>
      </c>
      <c r="PE28" s="14"/>
      <c r="PF28" s="14"/>
      <c r="PG28" s="54"/>
      <c r="PH28" s="54"/>
      <c r="PI28" s="54"/>
      <c r="PJ28" s="54"/>
      <c r="PK28" s="54"/>
      <c r="PL28" s="84"/>
      <c r="PM28" s="14"/>
      <c r="PN28" s="84"/>
      <c r="PO28" s="84"/>
      <c r="PP28" s="84"/>
      <c r="PQ28" s="84"/>
      <c r="PR28" s="505"/>
      <c r="PS28" s="84"/>
      <c r="PT28" s="84"/>
      <c r="PU28" s="84"/>
      <c r="PV28" s="84"/>
      <c r="PW28" s="54"/>
      <c r="PX28" s="54"/>
      <c r="PY28" s="14"/>
      <c r="PZ28" s="14"/>
      <c r="QA28" s="14"/>
      <c r="QB28" s="54"/>
      <c r="QC28" s="54"/>
      <c r="QD28" s="54"/>
      <c r="QR28" s="1"/>
      <c r="QS28" s="1"/>
      <c r="QX28" s="1"/>
      <c r="QY28" s="1"/>
      <c r="QZ28" s="1"/>
      <c r="RA28" s="1"/>
      <c r="RB28" s="1"/>
      <c r="RC28" s="1"/>
      <c r="RD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</row>
    <row r="29" spans="1:488" s="20" customFormat="1" hidden="1" x14ac:dyDescent="0.25">
      <c r="A29" s="68" t="s">
        <v>14</v>
      </c>
      <c r="B29" s="68" t="s">
        <v>1044</v>
      </c>
      <c r="C29" s="464">
        <v>237</v>
      </c>
      <c r="D29" s="347"/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0</v>
      </c>
      <c r="EB29" s="14">
        <v>0</v>
      </c>
      <c r="EC29" s="14">
        <v>0</v>
      </c>
      <c r="ED29" s="14">
        <v>0</v>
      </c>
      <c r="EE29" s="14">
        <v>0</v>
      </c>
      <c r="EF29" s="14">
        <v>0</v>
      </c>
      <c r="EG29" s="14">
        <v>0</v>
      </c>
      <c r="EH29" s="14">
        <v>0</v>
      </c>
      <c r="EI29" s="14">
        <v>0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0</v>
      </c>
      <c r="ES29" s="14">
        <v>0</v>
      </c>
      <c r="ET29" s="14">
        <v>0</v>
      </c>
      <c r="EU29" s="14">
        <v>0</v>
      </c>
      <c r="EV29" s="14">
        <v>0</v>
      </c>
      <c r="EW29" s="14">
        <v>0</v>
      </c>
      <c r="EX29" s="14">
        <v>0</v>
      </c>
      <c r="EY29" s="14">
        <v>0</v>
      </c>
      <c r="EZ29" s="14">
        <v>0</v>
      </c>
      <c r="FA29" s="14">
        <v>0</v>
      </c>
      <c r="FB29" s="14">
        <v>0</v>
      </c>
      <c r="FC29" s="14">
        <v>0</v>
      </c>
      <c r="FD29" s="14">
        <v>0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0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4">
        <v>0</v>
      </c>
      <c r="FZ29" s="14">
        <v>0</v>
      </c>
      <c r="GA29" s="14">
        <v>0</v>
      </c>
      <c r="GB29" s="14">
        <v>0</v>
      </c>
      <c r="GC29" s="14">
        <v>0</v>
      </c>
      <c r="GD29" s="14">
        <v>0</v>
      </c>
      <c r="GE29" s="14">
        <v>0</v>
      </c>
      <c r="GF29" s="14">
        <v>0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0</v>
      </c>
      <c r="GM29" s="14">
        <v>0</v>
      </c>
      <c r="GN29" s="14">
        <v>0</v>
      </c>
      <c r="GO29" s="14">
        <v>0</v>
      </c>
      <c r="GP29" s="14">
        <v>0</v>
      </c>
      <c r="GQ29" s="14">
        <v>0</v>
      </c>
      <c r="GR29" s="14">
        <v>0</v>
      </c>
      <c r="GS29" s="14">
        <v>0</v>
      </c>
      <c r="GT29" s="14">
        <v>0</v>
      </c>
      <c r="GU29" s="14">
        <v>0</v>
      </c>
      <c r="GV29" s="14">
        <v>0</v>
      </c>
      <c r="GW29" s="14">
        <v>0</v>
      </c>
      <c r="GX29" s="14">
        <v>0</v>
      </c>
      <c r="GY29" s="14">
        <v>0</v>
      </c>
      <c r="GZ29" s="14">
        <v>0</v>
      </c>
      <c r="HA29" s="14">
        <v>0</v>
      </c>
      <c r="HB29" s="14">
        <v>0</v>
      </c>
      <c r="HC29" s="14">
        <v>0</v>
      </c>
      <c r="HD29" s="14">
        <v>0</v>
      </c>
      <c r="HE29" s="14">
        <v>0</v>
      </c>
      <c r="HF29" s="14">
        <v>0</v>
      </c>
      <c r="HG29" s="14">
        <v>0</v>
      </c>
      <c r="HH29" s="14">
        <v>0</v>
      </c>
      <c r="HI29" s="14">
        <v>0</v>
      </c>
      <c r="HJ29" s="14">
        <v>0</v>
      </c>
      <c r="HK29" s="14">
        <v>0</v>
      </c>
      <c r="HL29" s="14">
        <v>0</v>
      </c>
      <c r="HM29" s="14">
        <v>0</v>
      </c>
      <c r="HN29" s="14">
        <v>0</v>
      </c>
      <c r="HO29" s="14">
        <v>0</v>
      </c>
      <c r="HP29" s="14">
        <v>0</v>
      </c>
      <c r="HQ29" s="14">
        <v>0</v>
      </c>
      <c r="HR29" s="14">
        <v>0</v>
      </c>
      <c r="HS29" s="14">
        <v>0</v>
      </c>
      <c r="HT29" s="14">
        <v>0</v>
      </c>
      <c r="HU29" s="14">
        <v>0</v>
      </c>
      <c r="HV29" s="14">
        <v>0</v>
      </c>
      <c r="HW29" s="14">
        <v>0</v>
      </c>
      <c r="HX29" s="14">
        <v>0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0</v>
      </c>
      <c r="IG29" s="14">
        <v>0</v>
      </c>
      <c r="IH29" s="14">
        <v>0</v>
      </c>
      <c r="II29" s="14">
        <v>0</v>
      </c>
      <c r="IJ29" s="14">
        <v>0</v>
      </c>
      <c r="IK29" s="14">
        <v>0</v>
      </c>
      <c r="IL29" s="14">
        <v>0</v>
      </c>
      <c r="IM29" s="14">
        <v>0</v>
      </c>
      <c r="IN29" s="14">
        <v>0</v>
      </c>
      <c r="IO29" s="14">
        <v>0</v>
      </c>
      <c r="IP29" s="14">
        <v>0</v>
      </c>
      <c r="IQ29" s="14">
        <v>0</v>
      </c>
      <c r="IR29" s="14">
        <v>0</v>
      </c>
      <c r="IS29" s="14">
        <v>0</v>
      </c>
      <c r="IT29" s="14">
        <v>0</v>
      </c>
      <c r="IU29" s="14">
        <v>0</v>
      </c>
      <c r="IV29" s="14">
        <v>0</v>
      </c>
      <c r="IW29" s="14">
        <v>0</v>
      </c>
      <c r="IX29" s="14">
        <v>0</v>
      </c>
      <c r="IY29" s="14">
        <v>0</v>
      </c>
      <c r="IZ29" s="14">
        <v>0</v>
      </c>
      <c r="JA29" s="14">
        <v>0</v>
      </c>
      <c r="JB29" s="14">
        <v>0</v>
      </c>
      <c r="JC29" s="14">
        <v>0</v>
      </c>
      <c r="JD29" s="14">
        <v>0</v>
      </c>
      <c r="JE29" s="14">
        <v>0</v>
      </c>
      <c r="JF29" s="14">
        <v>0</v>
      </c>
      <c r="JG29" s="14">
        <v>0</v>
      </c>
      <c r="JH29" s="14">
        <v>0</v>
      </c>
      <c r="JI29" s="14">
        <v>0</v>
      </c>
      <c r="JJ29" s="14">
        <v>0</v>
      </c>
      <c r="JK29" s="14">
        <v>0</v>
      </c>
      <c r="JL29" s="14">
        <v>0</v>
      </c>
      <c r="JM29" s="14">
        <v>0</v>
      </c>
      <c r="JN29" s="14">
        <v>0</v>
      </c>
      <c r="JO29" s="14">
        <v>0</v>
      </c>
      <c r="JP29" s="14">
        <v>0</v>
      </c>
      <c r="JQ29" s="14">
        <v>0</v>
      </c>
      <c r="JR29" s="14">
        <v>0</v>
      </c>
      <c r="JS29" s="14">
        <v>0</v>
      </c>
      <c r="JT29" s="14">
        <v>0</v>
      </c>
      <c r="JU29" s="14">
        <v>0</v>
      </c>
      <c r="JV29" s="14">
        <v>0</v>
      </c>
      <c r="JW29" s="14">
        <v>0</v>
      </c>
      <c r="JX29" s="14">
        <v>0</v>
      </c>
      <c r="JY29" s="14">
        <v>0</v>
      </c>
      <c r="JZ29" s="14">
        <v>0</v>
      </c>
      <c r="KA29" s="14">
        <v>0</v>
      </c>
      <c r="KB29" s="14">
        <v>0</v>
      </c>
      <c r="KC29" s="14">
        <v>0</v>
      </c>
      <c r="KD29" s="14">
        <v>0</v>
      </c>
      <c r="KE29" s="14">
        <v>0</v>
      </c>
      <c r="KF29" s="14">
        <v>0</v>
      </c>
      <c r="KG29" s="14">
        <v>0</v>
      </c>
      <c r="KH29" s="14">
        <v>0</v>
      </c>
      <c r="KI29" s="14">
        <v>0</v>
      </c>
      <c r="KJ29" s="14">
        <v>0</v>
      </c>
      <c r="KK29" s="14">
        <v>0</v>
      </c>
      <c r="KL29" s="14">
        <v>0</v>
      </c>
      <c r="KM29" s="14">
        <v>0</v>
      </c>
      <c r="KN29" s="14">
        <v>0</v>
      </c>
      <c r="KO29" s="14">
        <v>0</v>
      </c>
      <c r="KP29" s="14">
        <v>0</v>
      </c>
      <c r="KQ29" s="14">
        <v>0</v>
      </c>
      <c r="KR29" s="14">
        <v>0</v>
      </c>
      <c r="KS29" s="14">
        <v>0</v>
      </c>
      <c r="KT29" s="14">
        <v>0</v>
      </c>
      <c r="KU29" s="14">
        <v>0</v>
      </c>
      <c r="KV29" s="14">
        <v>0</v>
      </c>
      <c r="KW29" s="14">
        <v>0</v>
      </c>
      <c r="KX29" s="14">
        <v>0</v>
      </c>
      <c r="KY29" s="14">
        <v>0</v>
      </c>
      <c r="KZ29" s="14">
        <v>0</v>
      </c>
      <c r="LA29" s="14">
        <v>0</v>
      </c>
      <c r="LB29" s="14">
        <v>0</v>
      </c>
      <c r="LC29" s="14">
        <v>0</v>
      </c>
      <c r="LD29" s="14">
        <v>0</v>
      </c>
      <c r="LE29" s="14">
        <v>0</v>
      </c>
      <c r="LF29" s="14">
        <v>0</v>
      </c>
      <c r="LG29" s="14">
        <v>0</v>
      </c>
      <c r="LH29" s="14">
        <v>0</v>
      </c>
      <c r="LI29" s="14">
        <v>0</v>
      </c>
      <c r="LJ29" s="14">
        <v>0</v>
      </c>
      <c r="LK29" s="14">
        <v>1</v>
      </c>
      <c r="LL29" s="14">
        <v>0</v>
      </c>
      <c r="LM29" s="14">
        <v>0</v>
      </c>
      <c r="LN29" s="14">
        <v>0</v>
      </c>
      <c r="LO29" s="14">
        <v>0</v>
      </c>
      <c r="LP29" s="14">
        <v>0</v>
      </c>
      <c r="LQ29" s="14">
        <v>0</v>
      </c>
      <c r="LR29" s="14">
        <v>0</v>
      </c>
      <c r="LS29" s="14">
        <v>0</v>
      </c>
      <c r="LT29" s="14">
        <v>0</v>
      </c>
      <c r="LU29" s="14">
        <v>0</v>
      </c>
      <c r="LV29" s="14">
        <v>0</v>
      </c>
      <c r="LW29" s="14">
        <v>0</v>
      </c>
      <c r="LX29" s="14">
        <v>0</v>
      </c>
      <c r="LY29" s="14">
        <v>0</v>
      </c>
      <c r="LZ29" s="14">
        <v>0</v>
      </c>
      <c r="MA29" s="14">
        <v>0</v>
      </c>
      <c r="MB29" s="14">
        <v>0</v>
      </c>
      <c r="MC29" s="14">
        <v>0</v>
      </c>
      <c r="MD29" s="14">
        <v>0</v>
      </c>
      <c r="ME29" s="14">
        <v>0</v>
      </c>
      <c r="MF29" s="14">
        <v>0</v>
      </c>
      <c r="MG29" s="14">
        <v>0</v>
      </c>
      <c r="MH29" s="14">
        <v>0</v>
      </c>
      <c r="MI29" s="14">
        <v>0</v>
      </c>
      <c r="MJ29" s="14">
        <v>0</v>
      </c>
      <c r="MK29" s="14">
        <v>0</v>
      </c>
      <c r="ML29" s="14">
        <v>2</v>
      </c>
      <c r="MM29" s="14">
        <v>0</v>
      </c>
      <c r="MN29" s="14">
        <v>0</v>
      </c>
      <c r="MO29" s="14">
        <v>0</v>
      </c>
      <c r="MP29" s="14">
        <v>0</v>
      </c>
      <c r="MQ29" s="14">
        <v>0</v>
      </c>
      <c r="MR29" s="14">
        <v>0</v>
      </c>
      <c r="MS29" s="14">
        <v>0</v>
      </c>
      <c r="MT29" s="14">
        <v>0</v>
      </c>
      <c r="MU29" s="14">
        <v>0</v>
      </c>
      <c r="MV29" s="14">
        <v>0</v>
      </c>
      <c r="MW29" s="14">
        <v>0</v>
      </c>
      <c r="MX29" s="14">
        <v>0</v>
      </c>
      <c r="MY29" s="14">
        <v>0</v>
      </c>
      <c r="MZ29" s="14">
        <v>0</v>
      </c>
      <c r="NA29" s="14">
        <v>0</v>
      </c>
      <c r="NB29" s="14">
        <v>0</v>
      </c>
      <c r="NC29" s="14">
        <v>0</v>
      </c>
      <c r="ND29" s="14">
        <v>0</v>
      </c>
      <c r="NE29" s="14">
        <v>0</v>
      </c>
      <c r="NF29" s="14">
        <v>0</v>
      </c>
      <c r="NG29" s="14">
        <v>0</v>
      </c>
      <c r="NH29" s="14">
        <v>0</v>
      </c>
      <c r="NI29" s="14">
        <v>0</v>
      </c>
      <c r="NJ29" s="14">
        <v>1</v>
      </c>
      <c r="NK29" s="14">
        <v>0</v>
      </c>
      <c r="NL29" s="14">
        <v>0</v>
      </c>
      <c r="NM29" s="14">
        <v>0</v>
      </c>
      <c r="NN29" s="14">
        <v>0</v>
      </c>
      <c r="NO29" s="14">
        <v>0</v>
      </c>
      <c r="NP29" s="14">
        <v>0</v>
      </c>
      <c r="NQ29" s="14">
        <v>0</v>
      </c>
      <c r="NR29" s="14">
        <v>0</v>
      </c>
      <c r="NS29" s="14">
        <v>0</v>
      </c>
      <c r="NT29" s="14">
        <v>0</v>
      </c>
      <c r="NU29" s="14">
        <v>0</v>
      </c>
      <c r="NV29" s="14">
        <v>0</v>
      </c>
      <c r="NW29" s="14">
        <v>0</v>
      </c>
      <c r="NX29" s="14">
        <v>0</v>
      </c>
      <c r="NY29" s="14">
        <v>0</v>
      </c>
      <c r="NZ29" s="14">
        <v>0</v>
      </c>
      <c r="OA29" s="14">
        <v>0</v>
      </c>
      <c r="OB29" s="14">
        <v>0</v>
      </c>
      <c r="OC29" s="14">
        <v>0</v>
      </c>
      <c r="OD29" s="14">
        <v>0</v>
      </c>
      <c r="OE29" s="14">
        <v>0</v>
      </c>
      <c r="OF29" s="14"/>
      <c r="OG29" s="14">
        <v>0</v>
      </c>
      <c r="OH29" s="14">
        <v>0</v>
      </c>
      <c r="OI29" s="14">
        <v>0</v>
      </c>
      <c r="OJ29" s="14">
        <v>0</v>
      </c>
      <c r="OK29" s="14">
        <v>0</v>
      </c>
      <c r="OL29" s="14">
        <v>0</v>
      </c>
      <c r="OM29" s="14">
        <v>0</v>
      </c>
      <c r="ON29" s="14">
        <v>0</v>
      </c>
      <c r="OO29" s="14">
        <v>0</v>
      </c>
      <c r="OP29" s="14">
        <v>0</v>
      </c>
      <c r="OQ29" s="14">
        <v>0</v>
      </c>
      <c r="OR29" s="14">
        <v>0</v>
      </c>
      <c r="OS29" s="14">
        <v>0</v>
      </c>
      <c r="OT29" s="14">
        <v>0</v>
      </c>
      <c r="OU29" s="14">
        <v>0</v>
      </c>
      <c r="OV29" s="14">
        <v>0</v>
      </c>
      <c r="OW29" s="14">
        <v>0</v>
      </c>
      <c r="OX29" s="14">
        <v>0</v>
      </c>
      <c r="OY29" s="14">
        <v>0</v>
      </c>
      <c r="OZ29" s="14"/>
      <c r="PA29" s="14">
        <v>0</v>
      </c>
      <c r="PB29" s="14"/>
      <c r="PC29" s="14"/>
      <c r="PD29" s="14">
        <v>0</v>
      </c>
      <c r="PE29" s="14">
        <v>1</v>
      </c>
      <c r="PF29" s="14"/>
      <c r="PG29" s="54"/>
      <c r="PH29" s="54"/>
      <c r="PI29" s="54"/>
      <c r="PJ29" s="54"/>
      <c r="PK29" s="54"/>
      <c r="PL29" s="84"/>
      <c r="PM29" s="14"/>
      <c r="PN29" s="84"/>
      <c r="PO29" s="84"/>
      <c r="PP29" s="84"/>
      <c r="PQ29" s="84"/>
      <c r="PR29" s="505"/>
      <c r="PS29" s="84"/>
      <c r="PT29" s="84"/>
      <c r="PU29" s="84"/>
      <c r="PV29" s="84"/>
      <c r="PW29" s="54"/>
      <c r="PX29" s="54"/>
      <c r="PY29" s="14"/>
      <c r="PZ29" s="14"/>
      <c r="QA29" s="14"/>
      <c r="QB29" s="54"/>
      <c r="QC29" s="54"/>
      <c r="QD29" s="54"/>
      <c r="QR29" s="1"/>
      <c r="QS29" s="1"/>
      <c r="QX29" s="1"/>
      <c r="QY29" s="1"/>
      <c r="QZ29" s="1"/>
      <c r="RA29" s="1"/>
      <c r="RB29" s="1"/>
      <c r="RC29" s="1"/>
      <c r="RD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</row>
    <row r="30" spans="1:488" s="20" customFormat="1" hidden="1" x14ac:dyDescent="0.25">
      <c r="A30" s="68" t="s">
        <v>14</v>
      </c>
      <c r="B30" s="68" t="s">
        <v>1279</v>
      </c>
      <c r="C30" s="347">
        <v>98</v>
      </c>
      <c r="D30" s="347"/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0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4">
        <v>0</v>
      </c>
      <c r="FZ30" s="14">
        <v>0</v>
      </c>
      <c r="GA30" s="14">
        <v>0</v>
      </c>
      <c r="GB30" s="14">
        <v>0</v>
      </c>
      <c r="GC30" s="14">
        <v>0</v>
      </c>
      <c r="GD30" s="14">
        <v>0</v>
      </c>
      <c r="GE30" s="14">
        <v>0</v>
      </c>
      <c r="GF30" s="14">
        <v>0</v>
      </c>
      <c r="GG30" s="14">
        <v>0</v>
      </c>
      <c r="GH30" s="14">
        <v>0</v>
      </c>
      <c r="GI30" s="14">
        <v>0</v>
      </c>
      <c r="GJ30" s="14">
        <v>0</v>
      </c>
      <c r="GK30" s="14">
        <v>0</v>
      </c>
      <c r="GL30" s="14">
        <v>0</v>
      </c>
      <c r="GM30" s="14">
        <v>0</v>
      </c>
      <c r="GN30" s="14">
        <v>0</v>
      </c>
      <c r="GO30" s="14">
        <v>0</v>
      </c>
      <c r="GP30" s="14">
        <v>0</v>
      </c>
      <c r="GQ30" s="14">
        <v>0</v>
      </c>
      <c r="GR30" s="14">
        <v>0</v>
      </c>
      <c r="GS30" s="14">
        <v>0</v>
      </c>
      <c r="GT30" s="14">
        <v>0</v>
      </c>
      <c r="GU30" s="14">
        <v>0</v>
      </c>
      <c r="GV30" s="14">
        <v>0</v>
      </c>
      <c r="GW30" s="14">
        <v>0</v>
      </c>
      <c r="GX30" s="14">
        <v>0</v>
      </c>
      <c r="GY30" s="14">
        <v>0</v>
      </c>
      <c r="GZ30" s="14">
        <v>0</v>
      </c>
      <c r="HA30" s="14">
        <v>0</v>
      </c>
      <c r="HB30" s="14">
        <v>0</v>
      </c>
      <c r="HC30" s="14">
        <v>0</v>
      </c>
      <c r="HD30" s="14">
        <v>0</v>
      </c>
      <c r="HE30" s="14">
        <v>0</v>
      </c>
      <c r="HF30" s="14">
        <v>0</v>
      </c>
      <c r="HG30" s="14">
        <v>0</v>
      </c>
      <c r="HH30" s="14">
        <v>0</v>
      </c>
      <c r="HI30" s="14">
        <v>0</v>
      </c>
      <c r="HJ30" s="14">
        <v>0</v>
      </c>
      <c r="HK30" s="14">
        <v>0</v>
      </c>
      <c r="HL30" s="14">
        <v>0</v>
      </c>
      <c r="HM30" s="14">
        <v>0</v>
      </c>
      <c r="HN30" s="14">
        <v>0</v>
      </c>
      <c r="HO30" s="14">
        <v>0</v>
      </c>
      <c r="HP30" s="14">
        <v>0</v>
      </c>
      <c r="HQ30" s="14">
        <v>0</v>
      </c>
      <c r="HR30" s="14">
        <v>0</v>
      </c>
      <c r="HS30" s="14">
        <v>0</v>
      </c>
      <c r="HT30" s="14">
        <v>0</v>
      </c>
      <c r="HU30" s="14">
        <v>0</v>
      </c>
      <c r="HV30" s="14">
        <v>0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0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0</v>
      </c>
      <c r="JB30" s="14">
        <v>0</v>
      </c>
      <c r="JC30" s="14">
        <v>0</v>
      </c>
      <c r="JD30" s="14">
        <v>0</v>
      </c>
      <c r="JE30" s="14">
        <v>0</v>
      </c>
      <c r="JF30" s="14">
        <v>0</v>
      </c>
      <c r="JG30" s="14">
        <v>0</v>
      </c>
      <c r="JH30" s="14">
        <v>0</v>
      </c>
      <c r="JI30" s="14">
        <v>0</v>
      </c>
      <c r="JJ30" s="14">
        <v>0</v>
      </c>
      <c r="JK30" s="14">
        <v>0</v>
      </c>
      <c r="JL30" s="14">
        <v>0</v>
      </c>
      <c r="JM30" s="14">
        <v>0</v>
      </c>
      <c r="JN30" s="14">
        <v>0</v>
      </c>
      <c r="JO30" s="14">
        <v>0</v>
      </c>
      <c r="JP30" s="14">
        <v>0</v>
      </c>
      <c r="JQ30" s="14">
        <v>0</v>
      </c>
      <c r="JR30" s="14">
        <v>0</v>
      </c>
      <c r="JS30" s="14">
        <v>0</v>
      </c>
      <c r="JT30" s="14">
        <v>0</v>
      </c>
      <c r="JU30" s="14">
        <v>0</v>
      </c>
      <c r="JV30" s="14">
        <v>0</v>
      </c>
      <c r="JW30" s="14">
        <v>0</v>
      </c>
      <c r="JX30" s="14">
        <v>0</v>
      </c>
      <c r="JY30" s="14">
        <v>0</v>
      </c>
      <c r="JZ30" s="14">
        <v>0</v>
      </c>
      <c r="KA30" s="14">
        <v>0</v>
      </c>
      <c r="KB30" s="14">
        <v>0</v>
      </c>
      <c r="KC30" s="14">
        <v>0</v>
      </c>
      <c r="KD30" s="14">
        <v>0</v>
      </c>
      <c r="KE30" s="14">
        <v>0</v>
      </c>
      <c r="KF30" s="14">
        <v>0</v>
      </c>
      <c r="KG30" s="14">
        <v>0</v>
      </c>
      <c r="KH30" s="14">
        <v>0</v>
      </c>
      <c r="KI30" s="14">
        <v>0</v>
      </c>
      <c r="KJ30" s="14">
        <v>0</v>
      </c>
      <c r="KK30" s="14">
        <v>0</v>
      </c>
      <c r="KL30" s="14">
        <v>0</v>
      </c>
      <c r="KM30" s="14">
        <v>0</v>
      </c>
      <c r="KN30" s="14">
        <v>0</v>
      </c>
      <c r="KO30" s="14">
        <v>0</v>
      </c>
      <c r="KP30" s="14">
        <v>0</v>
      </c>
      <c r="KQ30" s="14">
        <v>0</v>
      </c>
      <c r="KR30" s="14">
        <v>0</v>
      </c>
      <c r="KS30" s="14">
        <v>0</v>
      </c>
      <c r="KT30" s="14">
        <v>0</v>
      </c>
      <c r="KU30" s="14">
        <v>0</v>
      </c>
      <c r="KV30" s="14">
        <v>0</v>
      </c>
      <c r="KW30" s="14">
        <v>0</v>
      </c>
      <c r="KX30" s="14">
        <v>0</v>
      </c>
      <c r="KY30" s="14">
        <v>0</v>
      </c>
      <c r="KZ30" s="14">
        <v>0</v>
      </c>
      <c r="LA30" s="14">
        <v>0</v>
      </c>
      <c r="LB30" s="14">
        <v>0</v>
      </c>
      <c r="LC30" s="14">
        <v>0</v>
      </c>
      <c r="LD30" s="14">
        <v>0</v>
      </c>
      <c r="LE30" s="14">
        <v>0</v>
      </c>
      <c r="LF30" s="14">
        <v>0</v>
      </c>
      <c r="LG30" s="14">
        <v>0</v>
      </c>
      <c r="LH30" s="14">
        <v>0</v>
      </c>
      <c r="LI30" s="14">
        <v>0</v>
      </c>
      <c r="LJ30" s="14">
        <v>0</v>
      </c>
      <c r="LK30" s="14">
        <v>0</v>
      </c>
      <c r="LL30" s="14">
        <v>0</v>
      </c>
      <c r="LM30" s="14">
        <v>0</v>
      </c>
      <c r="LN30" s="14">
        <v>0</v>
      </c>
      <c r="LO30" s="14">
        <v>0</v>
      </c>
      <c r="LP30" s="14">
        <v>0</v>
      </c>
      <c r="LQ30" s="14">
        <v>0</v>
      </c>
      <c r="LR30" s="14">
        <v>0</v>
      </c>
      <c r="LS30" s="14">
        <v>0</v>
      </c>
      <c r="LT30" s="14">
        <v>0</v>
      </c>
      <c r="LU30" s="14">
        <v>0</v>
      </c>
      <c r="LV30" s="14">
        <v>0</v>
      </c>
      <c r="LW30" s="14">
        <v>0</v>
      </c>
      <c r="LX30" s="14">
        <v>0</v>
      </c>
      <c r="LY30" s="14">
        <v>0</v>
      </c>
      <c r="LZ30" s="14">
        <v>0</v>
      </c>
      <c r="MA30" s="14">
        <v>0</v>
      </c>
      <c r="MB30" s="14">
        <v>0</v>
      </c>
      <c r="MC30" s="14">
        <v>0</v>
      </c>
      <c r="MD30" s="14">
        <v>0</v>
      </c>
      <c r="ME30" s="14">
        <v>0</v>
      </c>
      <c r="MF30" s="14">
        <v>0</v>
      </c>
      <c r="MG30" s="14">
        <v>0</v>
      </c>
      <c r="MH30" s="14">
        <v>0</v>
      </c>
      <c r="MI30" s="14">
        <v>0</v>
      </c>
      <c r="MJ30" s="14">
        <v>0</v>
      </c>
      <c r="MK30" s="14">
        <v>0</v>
      </c>
      <c r="ML30" s="14">
        <v>0</v>
      </c>
      <c r="MM30" s="14">
        <v>0</v>
      </c>
      <c r="MN30" s="14">
        <v>0</v>
      </c>
      <c r="MO30" s="14">
        <v>0</v>
      </c>
      <c r="MP30" s="14">
        <v>0</v>
      </c>
      <c r="MQ30" s="14">
        <v>0</v>
      </c>
      <c r="MR30" s="14">
        <v>0</v>
      </c>
      <c r="MS30" s="14">
        <v>0</v>
      </c>
      <c r="MT30" s="14">
        <v>0</v>
      </c>
      <c r="MU30" s="14">
        <v>0</v>
      </c>
      <c r="MV30" s="14">
        <v>0</v>
      </c>
      <c r="MW30" s="14">
        <v>0</v>
      </c>
      <c r="MX30" s="14">
        <v>0</v>
      </c>
      <c r="MY30" s="14">
        <v>0</v>
      </c>
      <c r="MZ30" s="14">
        <v>0</v>
      </c>
      <c r="NA30" s="14">
        <v>0</v>
      </c>
      <c r="NB30" s="14">
        <v>0</v>
      </c>
      <c r="NC30" s="14">
        <v>0</v>
      </c>
      <c r="ND30" s="14">
        <v>0</v>
      </c>
      <c r="NE30" s="14">
        <v>0</v>
      </c>
      <c r="NF30" s="14">
        <v>0</v>
      </c>
      <c r="NG30" s="14">
        <v>0</v>
      </c>
      <c r="NH30" s="14">
        <v>0</v>
      </c>
      <c r="NI30" s="14">
        <v>0</v>
      </c>
      <c r="NJ30" s="14">
        <v>0</v>
      </c>
      <c r="NK30" s="14">
        <v>0</v>
      </c>
      <c r="NL30" s="14">
        <v>0</v>
      </c>
      <c r="NM30" s="14">
        <v>0</v>
      </c>
      <c r="NN30" s="14">
        <v>0</v>
      </c>
      <c r="NO30" s="14">
        <v>0</v>
      </c>
      <c r="NP30" s="14">
        <v>0</v>
      </c>
      <c r="NQ30" s="14">
        <v>0</v>
      </c>
      <c r="NR30" s="14">
        <v>0</v>
      </c>
      <c r="NS30" s="14">
        <v>0</v>
      </c>
      <c r="NT30" s="14">
        <v>0</v>
      </c>
      <c r="NU30" s="14">
        <v>0</v>
      </c>
      <c r="NV30" s="14">
        <v>0</v>
      </c>
      <c r="NW30" s="14">
        <v>0</v>
      </c>
      <c r="NX30" s="14">
        <v>0</v>
      </c>
      <c r="NY30" s="14">
        <v>0</v>
      </c>
      <c r="NZ30" s="14">
        <v>0</v>
      </c>
      <c r="OA30" s="14">
        <v>0</v>
      </c>
      <c r="OB30" s="14">
        <v>0</v>
      </c>
      <c r="OC30" s="14">
        <v>0</v>
      </c>
      <c r="OD30" s="14">
        <v>0</v>
      </c>
      <c r="OE30" s="14">
        <v>0</v>
      </c>
      <c r="OF30" s="14"/>
      <c r="OG30" s="14">
        <v>1</v>
      </c>
      <c r="OH30" s="14">
        <v>0</v>
      </c>
      <c r="OI30" s="14">
        <v>0</v>
      </c>
      <c r="OJ30" s="14">
        <v>0</v>
      </c>
      <c r="OK30" s="14">
        <v>0</v>
      </c>
      <c r="OL30" s="14">
        <v>0</v>
      </c>
      <c r="OM30" s="14">
        <v>0</v>
      </c>
      <c r="ON30" s="14">
        <v>0</v>
      </c>
      <c r="OO30" s="14">
        <v>0</v>
      </c>
      <c r="OP30" s="14">
        <v>0</v>
      </c>
      <c r="OQ30" s="14">
        <v>0</v>
      </c>
      <c r="OR30" s="14">
        <v>0</v>
      </c>
      <c r="OS30" s="14">
        <v>0</v>
      </c>
      <c r="OT30" s="14">
        <v>0</v>
      </c>
      <c r="OU30" s="14">
        <v>0</v>
      </c>
      <c r="OV30" s="14">
        <v>0</v>
      </c>
      <c r="OW30" s="14">
        <v>0</v>
      </c>
      <c r="OX30" s="14">
        <v>0</v>
      </c>
      <c r="OY30" s="14">
        <v>0</v>
      </c>
      <c r="OZ30" s="14"/>
      <c r="PA30" s="14">
        <v>0</v>
      </c>
      <c r="PB30" s="14"/>
      <c r="PC30" s="14"/>
      <c r="PD30" s="14">
        <v>0</v>
      </c>
      <c r="PE30" s="14"/>
      <c r="PF30" s="14"/>
      <c r="PG30" s="54"/>
      <c r="PH30" s="54"/>
      <c r="PI30" s="54"/>
      <c r="PJ30" s="54"/>
      <c r="PK30" s="54"/>
      <c r="PL30" s="84"/>
      <c r="PM30" s="14"/>
      <c r="PN30" s="84"/>
      <c r="PO30" s="84"/>
      <c r="PP30" s="84"/>
      <c r="PQ30" s="84"/>
      <c r="PR30" s="505"/>
      <c r="PS30" s="84"/>
      <c r="PT30" s="84"/>
      <c r="PU30" s="84"/>
      <c r="PV30" s="84"/>
      <c r="PW30" s="54"/>
      <c r="PX30" s="54"/>
      <c r="PY30" s="14"/>
      <c r="PZ30" s="14"/>
      <c r="QA30" s="14"/>
      <c r="QB30" s="54"/>
      <c r="QC30" s="54"/>
      <c r="QD30" s="54"/>
      <c r="QR30" s="1"/>
      <c r="QS30" s="1"/>
      <c r="QX30" s="1"/>
      <c r="QY30" s="1"/>
      <c r="QZ30" s="1"/>
      <c r="RA30" s="1"/>
      <c r="RB30" s="1"/>
      <c r="RC30" s="1"/>
      <c r="RD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</row>
    <row r="31" spans="1:488" s="20" customFormat="1" hidden="1" x14ac:dyDescent="0.25">
      <c r="A31" s="68" t="s">
        <v>14</v>
      </c>
      <c r="B31" s="68" t="s">
        <v>1280</v>
      </c>
      <c r="C31" s="347"/>
      <c r="D31" s="347"/>
      <c r="E31" s="14">
        <v>0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>
        <v>0</v>
      </c>
      <c r="PE31" s="14"/>
      <c r="PF31" s="14"/>
      <c r="PG31" s="54"/>
      <c r="PH31" s="54"/>
      <c r="PI31" s="54"/>
      <c r="PJ31" s="54"/>
      <c r="PK31" s="54"/>
      <c r="PL31" s="84"/>
      <c r="PM31" s="14"/>
      <c r="PN31" s="84"/>
      <c r="PO31" s="84"/>
      <c r="PP31" s="84"/>
      <c r="PQ31" s="84"/>
      <c r="PR31" s="505"/>
      <c r="PS31" s="84"/>
      <c r="PT31" s="84"/>
      <c r="PU31" s="84"/>
      <c r="PV31" s="84"/>
      <c r="PW31" s="54"/>
      <c r="PX31" s="54"/>
      <c r="PY31" s="14"/>
      <c r="PZ31" s="14"/>
      <c r="QA31" s="14"/>
      <c r="QB31" s="54"/>
      <c r="QC31" s="54"/>
      <c r="QD31" s="54"/>
      <c r="QR31" s="1"/>
      <c r="QS31" s="1"/>
      <c r="QX31" s="1"/>
      <c r="QY31" s="1"/>
      <c r="QZ31" s="1"/>
      <c r="RA31" s="1"/>
      <c r="RB31" s="1"/>
      <c r="RC31" s="1"/>
      <c r="RD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</row>
    <row r="32" spans="1:488" s="20" customFormat="1" hidden="1" x14ac:dyDescent="0.25">
      <c r="A32" s="68" t="s">
        <v>14</v>
      </c>
      <c r="B32" s="68" t="s">
        <v>1281</v>
      </c>
      <c r="C32" s="347">
        <v>600</v>
      </c>
      <c r="D32" s="347"/>
      <c r="E32" s="14">
        <v>0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>
        <v>0</v>
      </c>
      <c r="PE32" s="14"/>
      <c r="PF32" s="14"/>
      <c r="PG32" s="54"/>
      <c r="PH32" s="54"/>
      <c r="PI32" s="54"/>
      <c r="PJ32" s="54"/>
      <c r="PK32" s="54"/>
      <c r="PL32" s="84"/>
      <c r="PM32" s="14"/>
      <c r="PN32" s="84"/>
      <c r="PO32" s="84"/>
      <c r="PP32" s="84"/>
      <c r="PQ32" s="84"/>
      <c r="PR32" s="505"/>
      <c r="PS32" s="84"/>
      <c r="PT32" s="84"/>
      <c r="PU32" s="84"/>
      <c r="PV32" s="84"/>
      <c r="PW32" s="54"/>
      <c r="PX32" s="54"/>
      <c r="PY32" s="14"/>
      <c r="PZ32" s="14"/>
      <c r="QA32" s="14"/>
      <c r="QB32" s="54"/>
      <c r="QC32" s="54"/>
      <c r="QD32" s="54"/>
      <c r="QR32" s="1"/>
      <c r="QS32" s="1"/>
      <c r="QX32" s="1"/>
      <c r="QY32" s="1"/>
      <c r="QZ32" s="1"/>
      <c r="RA32" s="1"/>
      <c r="RB32" s="1"/>
      <c r="RC32" s="1"/>
      <c r="RD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</row>
    <row r="33" spans="1:503" s="20" customFormat="1" hidden="1" x14ac:dyDescent="0.25">
      <c r="A33" s="68" t="s">
        <v>14</v>
      </c>
      <c r="B33" s="68" t="s">
        <v>1020</v>
      </c>
      <c r="C33" s="464">
        <v>556</v>
      </c>
      <c r="D33" s="347"/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14">
        <v>0</v>
      </c>
      <c r="GA33" s="14">
        <v>0</v>
      </c>
      <c r="GB33" s="14">
        <v>0</v>
      </c>
      <c r="GC33" s="14">
        <v>0</v>
      </c>
      <c r="GD33" s="14">
        <v>0</v>
      </c>
      <c r="GE33" s="14">
        <v>0</v>
      </c>
      <c r="GF33" s="14">
        <v>0</v>
      </c>
      <c r="GG33" s="14">
        <v>0</v>
      </c>
      <c r="GH33" s="14">
        <v>0</v>
      </c>
      <c r="GI33" s="14">
        <v>0</v>
      </c>
      <c r="GJ33" s="14">
        <v>0</v>
      </c>
      <c r="GK33" s="14">
        <v>0</v>
      </c>
      <c r="GL33" s="14">
        <v>0</v>
      </c>
      <c r="GM33" s="14">
        <v>0</v>
      </c>
      <c r="GN33" s="14">
        <v>0</v>
      </c>
      <c r="GO33" s="14">
        <v>0</v>
      </c>
      <c r="GP33" s="14">
        <v>0</v>
      </c>
      <c r="GQ33" s="14">
        <v>0</v>
      </c>
      <c r="GR33" s="14">
        <v>0</v>
      </c>
      <c r="GS33" s="14">
        <v>0</v>
      </c>
      <c r="GT33" s="14">
        <v>0</v>
      </c>
      <c r="GU33" s="14">
        <v>0</v>
      </c>
      <c r="GV33" s="14">
        <v>0</v>
      </c>
      <c r="GW33" s="14">
        <v>0</v>
      </c>
      <c r="GX33" s="14">
        <v>0</v>
      </c>
      <c r="GY33" s="14">
        <v>0</v>
      </c>
      <c r="GZ33" s="14">
        <v>0</v>
      </c>
      <c r="HA33" s="14">
        <v>0</v>
      </c>
      <c r="HB33" s="14">
        <v>0</v>
      </c>
      <c r="HC33" s="14">
        <v>0</v>
      </c>
      <c r="HD33" s="14">
        <v>0</v>
      </c>
      <c r="HE33" s="14">
        <v>0</v>
      </c>
      <c r="HF33" s="14">
        <v>0</v>
      </c>
      <c r="HG33" s="14">
        <v>0</v>
      </c>
      <c r="HH33" s="14">
        <v>0</v>
      </c>
      <c r="HI33" s="14">
        <v>0</v>
      </c>
      <c r="HJ33" s="14">
        <v>0</v>
      </c>
      <c r="HK33" s="14">
        <v>0</v>
      </c>
      <c r="HL33" s="14">
        <v>0</v>
      </c>
      <c r="HM33" s="14">
        <v>0</v>
      </c>
      <c r="HN33" s="14">
        <v>0</v>
      </c>
      <c r="HO33" s="14">
        <v>0</v>
      </c>
      <c r="HP33" s="14">
        <v>0</v>
      </c>
      <c r="HQ33" s="14">
        <v>0</v>
      </c>
      <c r="HR33" s="14">
        <v>0</v>
      </c>
      <c r="HS33" s="14">
        <v>0</v>
      </c>
      <c r="HT33" s="14">
        <v>0</v>
      </c>
      <c r="HU33" s="14">
        <v>0</v>
      </c>
      <c r="HV33" s="14">
        <v>0</v>
      </c>
      <c r="HW33" s="14">
        <v>0</v>
      </c>
      <c r="HX33" s="14">
        <v>0</v>
      </c>
      <c r="HY33" s="14">
        <v>0</v>
      </c>
      <c r="HZ33" s="14">
        <v>0</v>
      </c>
      <c r="IA33" s="14">
        <v>0</v>
      </c>
      <c r="IB33" s="14">
        <v>0</v>
      </c>
      <c r="IC33" s="14">
        <v>0</v>
      </c>
      <c r="ID33" s="14">
        <v>0</v>
      </c>
      <c r="IE33" s="14">
        <v>0</v>
      </c>
      <c r="IF33" s="14">
        <v>0</v>
      </c>
      <c r="IG33" s="14">
        <v>0</v>
      </c>
      <c r="IH33" s="14">
        <v>0</v>
      </c>
      <c r="II33" s="14">
        <v>0</v>
      </c>
      <c r="IJ33" s="14">
        <v>0</v>
      </c>
      <c r="IK33" s="14">
        <v>0</v>
      </c>
      <c r="IL33" s="14">
        <v>0</v>
      </c>
      <c r="IM33" s="14">
        <v>0</v>
      </c>
      <c r="IN33" s="14">
        <v>0</v>
      </c>
      <c r="IO33" s="14">
        <v>0</v>
      </c>
      <c r="IP33" s="14">
        <v>0</v>
      </c>
      <c r="IQ33" s="14">
        <v>0</v>
      </c>
      <c r="IR33" s="14">
        <v>0</v>
      </c>
      <c r="IS33" s="14">
        <v>0</v>
      </c>
      <c r="IT33" s="14">
        <v>0</v>
      </c>
      <c r="IU33" s="14">
        <v>1</v>
      </c>
      <c r="IV33" s="14">
        <v>0</v>
      </c>
      <c r="IW33" s="14">
        <v>0</v>
      </c>
      <c r="IX33" s="14">
        <v>0</v>
      </c>
      <c r="IY33" s="14">
        <v>0</v>
      </c>
      <c r="IZ33" s="14">
        <v>0</v>
      </c>
      <c r="JA33" s="14">
        <v>0</v>
      </c>
      <c r="JB33" s="14">
        <v>0</v>
      </c>
      <c r="JC33" s="14">
        <v>0</v>
      </c>
      <c r="JD33" s="14">
        <v>0</v>
      </c>
      <c r="JE33" s="14">
        <v>0</v>
      </c>
      <c r="JF33" s="14">
        <v>0</v>
      </c>
      <c r="JG33" s="14">
        <v>0</v>
      </c>
      <c r="JH33" s="14">
        <v>0</v>
      </c>
      <c r="JI33" s="14">
        <v>0</v>
      </c>
      <c r="JJ33" s="14">
        <v>0</v>
      </c>
      <c r="JK33" s="14">
        <v>0</v>
      </c>
      <c r="JL33" s="14">
        <v>0</v>
      </c>
      <c r="JM33" s="14">
        <v>0</v>
      </c>
      <c r="JN33" s="14">
        <v>0</v>
      </c>
      <c r="JO33" s="14">
        <v>0</v>
      </c>
      <c r="JP33" s="14">
        <v>0</v>
      </c>
      <c r="JQ33" s="14">
        <v>0</v>
      </c>
      <c r="JR33" s="14">
        <v>0</v>
      </c>
      <c r="JS33" s="14">
        <v>0</v>
      </c>
      <c r="JT33" s="14">
        <v>0</v>
      </c>
      <c r="JU33" s="14">
        <v>0</v>
      </c>
      <c r="JV33" s="14">
        <v>0</v>
      </c>
      <c r="JW33" s="14">
        <v>0</v>
      </c>
      <c r="JX33" s="14">
        <v>0</v>
      </c>
      <c r="JY33" s="14">
        <v>0</v>
      </c>
      <c r="JZ33" s="14">
        <v>0</v>
      </c>
      <c r="KA33" s="14">
        <v>0</v>
      </c>
      <c r="KB33" s="14">
        <v>0</v>
      </c>
      <c r="KC33" s="14">
        <v>0</v>
      </c>
      <c r="KD33" s="14">
        <v>0</v>
      </c>
      <c r="KE33" s="14">
        <v>0</v>
      </c>
      <c r="KF33" s="14">
        <v>0</v>
      </c>
      <c r="KG33" s="14">
        <v>0</v>
      </c>
      <c r="KH33" s="14">
        <v>0</v>
      </c>
      <c r="KI33" s="14">
        <v>0</v>
      </c>
      <c r="KJ33" s="14">
        <v>0</v>
      </c>
      <c r="KK33" s="14">
        <v>0</v>
      </c>
      <c r="KL33" s="14">
        <v>0</v>
      </c>
      <c r="KM33" s="14">
        <v>0</v>
      </c>
      <c r="KN33" s="14">
        <v>0</v>
      </c>
      <c r="KO33" s="14">
        <v>0</v>
      </c>
      <c r="KP33" s="14">
        <v>0</v>
      </c>
      <c r="KQ33" s="14">
        <v>0</v>
      </c>
      <c r="KR33" s="14">
        <v>0</v>
      </c>
      <c r="KS33" s="14">
        <v>0</v>
      </c>
      <c r="KT33" s="14">
        <v>0</v>
      </c>
      <c r="KU33" s="14">
        <v>0</v>
      </c>
      <c r="KV33" s="14">
        <v>0</v>
      </c>
      <c r="KW33" s="14">
        <v>0</v>
      </c>
      <c r="KX33" s="14">
        <v>0</v>
      </c>
      <c r="KY33" s="14">
        <v>0</v>
      </c>
      <c r="KZ33" s="14">
        <v>0</v>
      </c>
      <c r="LA33" s="14">
        <v>0</v>
      </c>
      <c r="LB33" s="14">
        <v>0</v>
      </c>
      <c r="LC33" s="14">
        <v>0</v>
      </c>
      <c r="LD33" s="14">
        <v>0</v>
      </c>
      <c r="LE33" s="14">
        <v>0</v>
      </c>
      <c r="LF33" s="14">
        <v>0</v>
      </c>
      <c r="LG33" s="14">
        <v>0</v>
      </c>
      <c r="LH33" s="14">
        <v>0</v>
      </c>
      <c r="LI33" s="14">
        <v>0</v>
      </c>
      <c r="LJ33" s="14">
        <v>0</v>
      </c>
      <c r="LK33" s="14">
        <v>0</v>
      </c>
      <c r="LL33" s="14">
        <v>0</v>
      </c>
      <c r="LM33" s="14">
        <v>0</v>
      </c>
      <c r="LN33" s="14">
        <v>0</v>
      </c>
      <c r="LO33" s="14">
        <v>0</v>
      </c>
      <c r="LP33" s="14">
        <v>0</v>
      </c>
      <c r="LQ33" s="14">
        <v>0</v>
      </c>
      <c r="LR33" s="14">
        <v>0</v>
      </c>
      <c r="LS33" s="14">
        <v>0</v>
      </c>
      <c r="LT33" s="14">
        <v>0</v>
      </c>
      <c r="LU33" s="14">
        <v>0</v>
      </c>
      <c r="LV33" s="14">
        <v>0</v>
      </c>
      <c r="LW33" s="14">
        <v>0</v>
      </c>
      <c r="LX33" s="14">
        <v>0</v>
      </c>
      <c r="LY33" s="14">
        <v>0</v>
      </c>
      <c r="LZ33" s="14">
        <v>0</v>
      </c>
      <c r="MA33" s="14">
        <v>0</v>
      </c>
      <c r="MB33" s="14">
        <v>0</v>
      </c>
      <c r="MC33" s="14">
        <v>0</v>
      </c>
      <c r="MD33" s="14">
        <v>1</v>
      </c>
      <c r="ME33" s="14">
        <v>0</v>
      </c>
      <c r="MF33" s="14">
        <v>0</v>
      </c>
      <c r="MG33" s="14">
        <v>0</v>
      </c>
      <c r="MH33" s="14">
        <v>0</v>
      </c>
      <c r="MI33" s="14">
        <v>2</v>
      </c>
      <c r="MJ33" s="14">
        <v>0</v>
      </c>
      <c r="MK33" s="14">
        <v>0</v>
      </c>
      <c r="ML33" s="14">
        <v>0</v>
      </c>
      <c r="MM33" s="14">
        <v>0</v>
      </c>
      <c r="MN33" s="14">
        <v>0</v>
      </c>
      <c r="MO33" s="14">
        <v>2</v>
      </c>
      <c r="MP33" s="14">
        <v>0</v>
      </c>
      <c r="MQ33" s="14">
        <v>0</v>
      </c>
      <c r="MR33" s="14">
        <v>0</v>
      </c>
      <c r="MS33" s="14">
        <v>0</v>
      </c>
      <c r="MT33" s="14">
        <v>0</v>
      </c>
      <c r="MU33" s="14">
        <v>0</v>
      </c>
      <c r="MV33" s="14">
        <v>0</v>
      </c>
      <c r="MW33" s="14">
        <v>0</v>
      </c>
      <c r="MX33" s="14">
        <v>0</v>
      </c>
      <c r="MY33" s="14">
        <v>1</v>
      </c>
      <c r="MZ33" s="14">
        <v>0</v>
      </c>
      <c r="NA33" s="14">
        <v>0</v>
      </c>
      <c r="NB33" s="14">
        <v>0</v>
      </c>
      <c r="NC33" s="14">
        <v>3</v>
      </c>
      <c r="ND33" s="14">
        <v>0</v>
      </c>
      <c r="NE33" s="14">
        <v>0</v>
      </c>
      <c r="NF33" s="14">
        <v>1</v>
      </c>
      <c r="NG33" s="14">
        <v>0</v>
      </c>
      <c r="NH33" s="14">
        <v>1</v>
      </c>
      <c r="NI33" s="14">
        <v>0</v>
      </c>
      <c r="NJ33" s="14">
        <v>2</v>
      </c>
      <c r="NK33" s="14">
        <v>0</v>
      </c>
      <c r="NL33" s="14">
        <v>0</v>
      </c>
      <c r="NM33" s="14">
        <v>0</v>
      </c>
      <c r="NN33" s="14">
        <v>0</v>
      </c>
      <c r="NO33" s="14">
        <v>5</v>
      </c>
      <c r="NP33" s="14">
        <v>0</v>
      </c>
      <c r="NQ33" s="14">
        <v>0</v>
      </c>
      <c r="NR33" s="14">
        <v>0</v>
      </c>
      <c r="NS33" s="14">
        <v>0</v>
      </c>
      <c r="NT33" s="14">
        <v>0</v>
      </c>
      <c r="NU33" s="14">
        <v>0</v>
      </c>
      <c r="NV33" s="14">
        <v>0</v>
      </c>
      <c r="NW33" s="14">
        <v>0</v>
      </c>
      <c r="NX33" s="14">
        <v>1</v>
      </c>
      <c r="NY33" s="14">
        <v>1</v>
      </c>
      <c r="NZ33" s="14">
        <v>0</v>
      </c>
      <c r="OA33" s="14">
        <v>5</v>
      </c>
      <c r="OB33" s="14">
        <v>0</v>
      </c>
      <c r="OC33" s="14">
        <v>0</v>
      </c>
      <c r="OD33" s="14">
        <v>0</v>
      </c>
      <c r="OE33" s="14">
        <v>2</v>
      </c>
      <c r="OF33" s="14">
        <v>1</v>
      </c>
      <c r="OG33" s="14">
        <v>0</v>
      </c>
      <c r="OH33" s="14">
        <v>0</v>
      </c>
      <c r="OI33" s="14">
        <v>0</v>
      </c>
      <c r="OJ33" s="14">
        <v>1</v>
      </c>
      <c r="OK33" s="14">
        <v>0</v>
      </c>
      <c r="OL33" s="14">
        <v>0</v>
      </c>
      <c r="OM33" s="14">
        <v>0</v>
      </c>
      <c r="ON33" s="14">
        <v>1</v>
      </c>
      <c r="OO33" s="14">
        <v>0</v>
      </c>
      <c r="OP33" s="14">
        <v>0</v>
      </c>
      <c r="OQ33" s="14">
        <v>0</v>
      </c>
      <c r="OR33" s="14">
        <v>3</v>
      </c>
      <c r="OS33" s="14">
        <v>1</v>
      </c>
      <c r="OT33" s="14">
        <v>0</v>
      </c>
      <c r="OU33" s="14">
        <v>1</v>
      </c>
      <c r="OV33" s="14">
        <v>1</v>
      </c>
      <c r="OW33" s="14">
        <v>0</v>
      </c>
      <c r="OX33" s="14">
        <v>0</v>
      </c>
      <c r="OY33" s="14">
        <v>1</v>
      </c>
      <c r="OZ33" s="31">
        <v>1</v>
      </c>
      <c r="PA33" s="14">
        <v>0</v>
      </c>
      <c r="PB33" s="14"/>
      <c r="PC33" s="14"/>
      <c r="PD33" s="14">
        <v>0</v>
      </c>
      <c r="PE33" s="14"/>
      <c r="PF33" s="14"/>
      <c r="PG33" s="54"/>
      <c r="PH33" s="54"/>
      <c r="PI33" s="54"/>
      <c r="PJ33" s="54"/>
      <c r="PK33" s="54"/>
      <c r="PL33" s="84"/>
      <c r="PM33" s="14">
        <v>1</v>
      </c>
      <c r="PN33" s="84">
        <v>2</v>
      </c>
      <c r="PO33" s="84"/>
      <c r="PP33" s="84">
        <v>1</v>
      </c>
      <c r="PQ33" s="84">
        <v>1</v>
      </c>
      <c r="PR33" s="505"/>
      <c r="PS33" s="479">
        <v>1</v>
      </c>
      <c r="PT33" s="84"/>
      <c r="PU33" s="84"/>
      <c r="PV33" s="84"/>
      <c r="PW33" s="54"/>
      <c r="PX33" s="54"/>
      <c r="PY33" s="14"/>
      <c r="PZ33" s="14"/>
      <c r="QA33" s="14"/>
      <c r="QB33" s="54"/>
      <c r="QC33" s="54"/>
      <c r="QD33" s="54"/>
      <c r="QG33" s="1">
        <v>1</v>
      </c>
      <c r="QJ33" s="1">
        <v>1</v>
      </c>
      <c r="QP33" s="1">
        <v>1</v>
      </c>
      <c r="QR33" s="1"/>
      <c r="QS33" s="1"/>
      <c r="QT33" s="1">
        <v>1</v>
      </c>
      <c r="QX33" s="1"/>
      <c r="QY33" s="1"/>
      <c r="QZ33" s="1"/>
      <c r="RA33" s="1"/>
      <c r="RB33" s="1"/>
      <c r="RC33" s="1"/>
      <c r="RD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Z33" s="1">
        <v>1</v>
      </c>
    </row>
    <row r="34" spans="1:503" s="20" customFormat="1" hidden="1" x14ac:dyDescent="0.25">
      <c r="A34" s="313" t="s">
        <v>14</v>
      </c>
      <c r="B34" s="313" t="s">
        <v>1130</v>
      </c>
      <c r="C34" s="347"/>
      <c r="D34" s="347"/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14">
        <v>0</v>
      </c>
      <c r="GA34" s="14">
        <v>0</v>
      </c>
      <c r="GB34" s="14">
        <v>0</v>
      </c>
      <c r="GC34" s="14">
        <v>0</v>
      </c>
      <c r="GD34" s="14">
        <v>0</v>
      </c>
      <c r="GE34" s="14">
        <v>0</v>
      </c>
      <c r="GF34" s="14">
        <v>0</v>
      </c>
      <c r="GG34" s="14">
        <v>0</v>
      </c>
      <c r="GH34" s="14">
        <v>0</v>
      </c>
      <c r="GI34" s="14">
        <v>0</v>
      </c>
      <c r="GJ34" s="14">
        <v>0</v>
      </c>
      <c r="GK34" s="14">
        <v>0</v>
      </c>
      <c r="GL34" s="14">
        <v>0</v>
      </c>
      <c r="GM34" s="14">
        <v>0</v>
      </c>
      <c r="GN34" s="14">
        <v>0</v>
      </c>
      <c r="GO34" s="14">
        <v>0</v>
      </c>
      <c r="GP34" s="14">
        <v>0</v>
      </c>
      <c r="GQ34" s="14">
        <v>0</v>
      </c>
      <c r="GR34" s="14">
        <v>0</v>
      </c>
      <c r="GS34" s="14">
        <v>0</v>
      </c>
      <c r="GT34" s="14">
        <v>0</v>
      </c>
      <c r="GU34" s="14">
        <v>0</v>
      </c>
      <c r="GV34" s="14">
        <v>0</v>
      </c>
      <c r="GW34" s="14">
        <v>0</v>
      </c>
      <c r="GX34" s="14">
        <v>0</v>
      </c>
      <c r="GY34" s="14">
        <v>0</v>
      </c>
      <c r="GZ34" s="14">
        <v>0</v>
      </c>
      <c r="HA34" s="14">
        <v>0</v>
      </c>
      <c r="HB34" s="14">
        <v>0</v>
      </c>
      <c r="HC34" s="14">
        <v>0</v>
      </c>
      <c r="HD34" s="14">
        <v>0</v>
      </c>
      <c r="HE34" s="14">
        <v>0</v>
      </c>
      <c r="HF34" s="14">
        <v>0</v>
      </c>
      <c r="HG34" s="14">
        <v>0</v>
      </c>
      <c r="HH34" s="14">
        <v>0</v>
      </c>
      <c r="HI34" s="14">
        <v>0</v>
      </c>
      <c r="HJ34" s="14">
        <v>0</v>
      </c>
      <c r="HK34" s="14">
        <v>0</v>
      </c>
      <c r="HL34" s="14">
        <v>0</v>
      </c>
      <c r="HM34" s="14">
        <v>0</v>
      </c>
      <c r="HN34" s="14">
        <v>0</v>
      </c>
      <c r="HO34" s="14">
        <v>0</v>
      </c>
      <c r="HP34" s="14">
        <v>0</v>
      </c>
      <c r="HQ34" s="14">
        <v>0</v>
      </c>
      <c r="HR34" s="14">
        <v>0</v>
      </c>
      <c r="HS34" s="14">
        <v>0</v>
      </c>
      <c r="HT34" s="14">
        <v>0</v>
      </c>
      <c r="HU34" s="14">
        <v>0</v>
      </c>
      <c r="HV34" s="14">
        <v>0</v>
      </c>
      <c r="HW34" s="14">
        <v>0</v>
      </c>
      <c r="HX34" s="14">
        <v>0</v>
      </c>
      <c r="HY34" s="14">
        <v>0</v>
      </c>
      <c r="HZ34" s="14">
        <v>0</v>
      </c>
      <c r="IA34" s="14">
        <v>0</v>
      </c>
      <c r="IB34" s="14">
        <v>0</v>
      </c>
      <c r="IC34" s="14">
        <v>0</v>
      </c>
      <c r="ID34" s="14">
        <v>0</v>
      </c>
      <c r="IE34" s="14">
        <v>0</v>
      </c>
      <c r="IF34" s="14">
        <v>0</v>
      </c>
      <c r="IG34" s="14">
        <v>0</v>
      </c>
      <c r="IH34" s="14">
        <v>0</v>
      </c>
      <c r="II34" s="14">
        <v>0</v>
      </c>
      <c r="IJ34" s="14">
        <v>0</v>
      </c>
      <c r="IK34" s="14">
        <v>0</v>
      </c>
      <c r="IL34" s="14">
        <v>0</v>
      </c>
      <c r="IM34" s="14">
        <v>0</v>
      </c>
      <c r="IN34" s="14">
        <v>0</v>
      </c>
      <c r="IO34" s="14">
        <v>0</v>
      </c>
      <c r="IP34" s="14">
        <v>0</v>
      </c>
      <c r="IQ34" s="14">
        <v>0</v>
      </c>
      <c r="IR34" s="14">
        <v>0</v>
      </c>
      <c r="IS34" s="14">
        <v>0</v>
      </c>
      <c r="IT34" s="14">
        <v>0</v>
      </c>
      <c r="IU34" s="14">
        <v>0</v>
      </c>
      <c r="IV34" s="14">
        <v>0</v>
      </c>
      <c r="IW34" s="14">
        <v>0</v>
      </c>
      <c r="IX34" s="14">
        <v>0</v>
      </c>
      <c r="IY34" s="14">
        <v>0</v>
      </c>
      <c r="IZ34" s="14">
        <v>0</v>
      </c>
      <c r="JA34" s="14">
        <v>0</v>
      </c>
      <c r="JB34" s="14">
        <v>0</v>
      </c>
      <c r="JC34" s="14">
        <v>0</v>
      </c>
      <c r="JD34" s="14">
        <v>0</v>
      </c>
      <c r="JE34" s="14">
        <v>0</v>
      </c>
      <c r="JF34" s="14">
        <v>0</v>
      </c>
      <c r="JG34" s="14">
        <v>0</v>
      </c>
      <c r="JH34" s="14">
        <v>0</v>
      </c>
      <c r="JI34" s="14">
        <v>0</v>
      </c>
      <c r="JJ34" s="14">
        <v>0</v>
      </c>
      <c r="JK34" s="14">
        <v>0</v>
      </c>
      <c r="JL34" s="14">
        <v>0</v>
      </c>
      <c r="JM34" s="14">
        <v>0</v>
      </c>
      <c r="JN34" s="14">
        <v>0</v>
      </c>
      <c r="JO34" s="14">
        <v>0</v>
      </c>
      <c r="JP34" s="14">
        <v>0</v>
      </c>
      <c r="JQ34" s="14">
        <v>0</v>
      </c>
      <c r="JR34" s="14">
        <v>0</v>
      </c>
      <c r="JS34" s="14">
        <v>0</v>
      </c>
      <c r="JT34" s="14">
        <v>0</v>
      </c>
      <c r="JU34" s="14">
        <v>0</v>
      </c>
      <c r="JV34" s="14">
        <v>0</v>
      </c>
      <c r="JW34" s="14">
        <v>0</v>
      </c>
      <c r="JX34" s="14">
        <v>0</v>
      </c>
      <c r="JY34" s="14">
        <v>0</v>
      </c>
      <c r="JZ34" s="14">
        <v>0</v>
      </c>
      <c r="KA34" s="14">
        <v>0</v>
      </c>
      <c r="KB34" s="14">
        <v>0</v>
      </c>
      <c r="KC34" s="14">
        <v>0</v>
      </c>
      <c r="KD34" s="14">
        <v>0</v>
      </c>
      <c r="KE34" s="14">
        <v>0</v>
      </c>
      <c r="KF34" s="14">
        <v>0</v>
      </c>
      <c r="KG34" s="14">
        <v>0</v>
      </c>
      <c r="KH34" s="14">
        <v>0</v>
      </c>
      <c r="KI34" s="14">
        <v>0</v>
      </c>
      <c r="KJ34" s="14">
        <v>0</v>
      </c>
      <c r="KK34" s="14">
        <v>0</v>
      </c>
      <c r="KL34" s="14">
        <v>0</v>
      </c>
      <c r="KM34" s="14">
        <v>0</v>
      </c>
      <c r="KN34" s="14">
        <v>0</v>
      </c>
      <c r="KO34" s="14">
        <v>0</v>
      </c>
      <c r="KP34" s="14">
        <v>0</v>
      </c>
      <c r="KQ34" s="14">
        <v>0</v>
      </c>
      <c r="KR34" s="14">
        <v>0</v>
      </c>
      <c r="KS34" s="14">
        <v>0</v>
      </c>
      <c r="KT34" s="14">
        <v>0</v>
      </c>
      <c r="KU34" s="14">
        <v>0</v>
      </c>
      <c r="KV34" s="14">
        <v>0</v>
      </c>
      <c r="KW34" s="14">
        <v>0</v>
      </c>
      <c r="KX34" s="14">
        <v>0</v>
      </c>
      <c r="KY34" s="14">
        <v>0</v>
      </c>
      <c r="KZ34" s="14">
        <v>0</v>
      </c>
      <c r="LA34" s="14">
        <v>0</v>
      </c>
      <c r="LB34" s="14">
        <v>0</v>
      </c>
      <c r="LC34" s="14">
        <v>0</v>
      </c>
      <c r="LD34" s="14">
        <v>0</v>
      </c>
      <c r="LE34" s="14">
        <v>0</v>
      </c>
      <c r="LF34" s="14">
        <v>0</v>
      </c>
      <c r="LG34" s="14">
        <v>0</v>
      </c>
      <c r="LH34" s="14">
        <v>0</v>
      </c>
      <c r="LI34" s="14">
        <v>0</v>
      </c>
      <c r="LJ34" s="14">
        <v>0</v>
      </c>
      <c r="LK34" s="14">
        <v>0</v>
      </c>
      <c r="LL34" s="14">
        <v>0</v>
      </c>
      <c r="LM34" s="14">
        <v>0</v>
      </c>
      <c r="LN34" s="14">
        <v>0</v>
      </c>
      <c r="LO34" s="14">
        <v>0</v>
      </c>
      <c r="LP34" s="14">
        <v>0</v>
      </c>
      <c r="LQ34" s="14">
        <v>0</v>
      </c>
      <c r="LR34" s="14">
        <v>0</v>
      </c>
      <c r="LS34" s="14">
        <v>0</v>
      </c>
      <c r="LT34" s="14">
        <v>0</v>
      </c>
      <c r="LU34" s="14">
        <v>0</v>
      </c>
      <c r="LV34" s="14">
        <v>0</v>
      </c>
      <c r="LW34" s="14">
        <v>0</v>
      </c>
      <c r="LX34" s="14">
        <v>0</v>
      </c>
      <c r="LY34" s="14">
        <v>0</v>
      </c>
      <c r="LZ34" s="14">
        <v>0</v>
      </c>
      <c r="MA34" s="14">
        <v>0</v>
      </c>
      <c r="MB34" s="14">
        <v>0</v>
      </c>
      <c r="MC34" s="14">
        <v>0</v>
      </c>
      <c r="MD34" s="14">
        <v>0</v>
      </c>
      <c r="ME34" s="14">
        <v>0</v>
      </c>
      <c r="MF34" s="14">
        <v>0</v>
      </c>
      <c r="MG34" s="14">
        <v>0</v>
      </c>
      <c r="MH34" s="14">
        <v>0</v>
      </c>
      <c r="MI34" s="14">
        <v>0</v>
      </c>
      <c r="MJ34" s="14">
        <v>0</v>
      </c>
      <c r="MK34" s="14">
        <v>0</v>
      </c>
      <c r="ML34" s="14">
        <v>0</v>
      </c>
      <c r="MM34" s="14">
        <v>0</v>
      </c>
      <c r="MN34" s="14">
        <v>0</v>
      </c>
      <c r="MO34" s="14">
        <v>0</v>
      </c>
      <c r="MP34" s="14">
        <v>0</v>
      </c>
      <c r="MQ34" s="14">
        <v>0</v>
      </c>
      <c r="MR34" s="14">
        <v>0</v>
      </c>
      <c r="MS34" s="14">
        <v>0</v>
      </c>
      <c r="MT34" s="14">
        <v>0</v>
      </c>
      <c r="MU34" s="14">
        <v>0</v>
      </c>
      <c r="MV34" s="14">
        <v>0</v>
      </c>
      <c r="MW34" s="14">
        <v>0</v>
      </c>
      <c r="MX34" s="14">
        <v>0</v>
      </c>
      <c r="MY34" s="14">
        <v>0</v>
      </c>
      <c r="MZ34" s="14">
        <v>0</v>
      </c>
      <c r="NA34" s="14">
        <v>1</v>
      </c>
      <c r="NB34" s="14">
        <v>0</v>
      </c>
      <c r="NC34" s="14">
        <v>0</v>
      </c>
      <c r="ND34" s="14">
        <v>0</v>
      </c>
      <c r="NE34" s="14">
        <v>0</v>
      </c>
      <c r="NF34" s="14">
        <v>0</v>
      </c>
      <c r="NG34" s="14">
        <v>0</v>
      </c>
      <c r="NH34" s="14">
        <v>0</v>
      </c>
      <c r="NI34" s="14">
        <v>0</v>
      </c>
      <c r="NJ34" s="14">
        <v>0</v>
      </c>
      <c r="NK34" s="14">
        <v>0</v>
      </c>
      <c r="NL34" s="14">
        <v>0</v>
      </c>
      <c r="NM34" s="14">
        <v>0</v>
      </c>
      <c r="NN34" s="14">
        <v>0</v>
      </c>
      <c r="NO34" s="14">
        <v>0</v>
      </c>
      <c r="NP34" s="14">
        <v>0</v>
      </c>
      <c r="NQ34" s="14">
        <v>0</v>
      </c>
      <c r="NR34" s="14">
        <v>0</v>
      </c>
      <c r="NS34" s="14">
        <v>0</v>
      </c>
      <c r="NT34" s="14">
        <v>0</v>
      </c>
      <c r="NU34" s="14">
        <v>0</v>
      </c>
      <c r="NV34" s="14">
        <v>0</v>
      </c>
      <c r="NW34" s="14">
        <v>0</v>
      </c>
      <c r="NX34" s="14">
        <v>0</v>
      </c>
      <c r="NY34" s="14">
        <v>0</v>
      </c>
      <c r="NZ34" s="14">
        <v>0</v>
      </c>
      <c r="OA34" s="14">
        <v>0</v>
      </c>
      <c r="OB34" s="14">
        <v>0</v>
      </c>
      <c r="OC34" s="14">
        <v>0</v>
      </c>
      <c r="OD34" s="14">
        <v>0</v>
      </c>
      <c r="OE34" s="14">
        <v>0</v>
      </c>
      <c r="OF34" s="14"/>
      <c r="OG34" s="14">
        <v>0</v>
      </c>
      <c r="OH34" s="14">
        <v>0</v>
      </c>
      <c r="OI34" s="14">
        <v>0</v>
      </c>
      <c r="OJ34" s="14">
        <v>0</v>
      </c>
      <c r="OK34" s="14">
        <v>0</v>
      </c>
      <c r="OL34" s="14">
        <v>0</v>
      </c>
      <c r="OM34" s="14">
        <v>0</v>
      </c>
      <c r="ON34" s="14">
        <v>0</v>
      </c>
      <c r="OO34" s="14">
        <v>0</v>
      </c>
      <c r="OP34" s="14">
        <v>0</v>
      </c>
      <c r="OQ34" s="14">
        <v>0</v>
      </c>
      <c r="OR34" s="14">
        <v>0</v>
      </c>
      <c r="OS34" s="14">
        <v>0</v>
      </c>
      <c r="OT34" s="14">
        <v>0</v>
      </c>
      <c r="OU34" s="14">
        <v>0</v>
      </c>
      <c r="OV34" s="14">
        <v>0</v>
      </c>
      <c r="OW34" s="14">
        <v>0</v>
      </c>
      <c r="OX34" s="14">
        <v>0</v>
      </c>
      <c r="OY34" s="14">
        <v>0</v>
      </c>
      <c r="OZ34" s="14"/>
      <c r="PA34" s="14">
        <v>0</v>
      </c>
      <c r="PB34" s="14"/>
      <c r="PC34" s="14"/>
      <c r="PD34" s="14">
        <v>0</v>
      </c>
      <c r="PE34" s="14"/>
      <c r="PF34" s="14"/>
      <c r="PG34" s="54"/>
      <c r="PH34" s="54"/>
      <c r="PI34" s="54"/>
      <c r="PJ34" s="54"/>
      <c r="PK34" s="54"/>
      <c r="PL34" s="84"/>
      <c r="PM34" s="14"/>
      <c r="PN34" s="84"/>
      <c r="PO34" s="84"/>
      <c r="PP34" s="84"/>
      <c r="PQ34" s="84"/>
      <c r="PR34" s="505"/>
      <c r="PS34" s="84"/>
      <c r="PT34" s="84"/>
      <c r="PU34" s="84"/>
      <c r="PV34" s="84"/>
      <c r="PW34" s="54"/>
      <c r="PX34" s="54"/>
      <c r="PY34" s="14"/>
      <c r="PZ34" s="14"/>
      <c r="QA34" s="14"/>
      <c r="QB34" s="54"/>
      <c r="QC34" s="54"/>
      <c r="QD34" s="54"/>
      <c r="QR34" s="1"/>
      <c r="QS34" s="1"/>
      <c r="QX34" s="1"/>
      <c r="QY34" s="1"/>
      <c r="QZ34" s="1"/>
      <c r="RA34" s="1"/>
      <c r="RB34" s="1"/>
      <c r="RC34" s="1"/>
      <c r="RD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</row>
    <row r="35" spans="1:503" s="20" customFormat="1" hidden="1" x14ac:dyDescent="0.25">
      <c r="A35" s="68" t="s">
        <v>14</v>
      </c>
      <c r="B35" s="68" t="s">
        <v>1282</v>
      </c>
      <c r="C35" s="347"/>
      <c r="D35" s="347"/>
      <c r="E35" s="14">
        <v>0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>
        <v>0</v>
      </c>
      <c r="PE35" s="14"/>
      <c r="PF35" s="14"/>
      <c r="PG35" s="54"/>
      <c r="PH35" s="54"/>
      <c r="PI35" s="54"/>
      <c r="PJ35" s="54"/>
      <c r="PK35" s="54"/>
      <c r="PL35" s="84"/>
      <c r="PM35" s="14"/>
      <c r="PN35" s="84"/>
      <c r="PO35" s="84"/>
      <c r="PP35" s="84"/>
      <c r="PQ35" s="84"/>
      <c r="PR35" s="505"/>
      <c r="PS35" s="84"/>
      <c r="PT35" s="84"/>
      <c r="PU35" s="84"/>
      <c r="PV35" s="84"/>
      <c r="PW35" s="54"/>
      <c r="PX35" s="54"/>
      <c r="PY35" s="14"/>
      <c r="PZ35" s="14"/>
      <c r="QA35" s="14"/>
      <c r="QB35" s="54"/>
      <c r="QC35" s="54"/>
      <c r="QD35" s="54"/>
      <c r="QR35" s="1"/>
      <c r="QS35" s="1"/>
      <c r="QX35" s="1"/>
      <c r="QY35" s="1"/>
      <c r="QZ35" s="1"/>
      <c r="RA35" s="1"/>
      <c r="RB35" s="1"/>
      <c r="RC35" s="1"/>
      <c r="RD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</row>
    <row r="36" spans="1:503" s="20" customFormat="1" hidden="1" x14ac:dyDescent="0.25">
      <c r="A36" s="68" t="s">
        <v>14</v>
      </c>
      <c r="B36" s="68" t="s">
        <v>1043</v>
      </c>
      <c r="C36" s="464">
        <v>345</v>
      </c>
      <c r="D36" s="347"/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14">
        <v>0</v>
      </c>
      <c r="GA36" s="14">
        <v>0</v>
      </c>
      <c r="GB36" s="14">
        <v>0</v>
      </c>
      <c r="GC36" s="14">
        <v>0</v>
      </c>
      <c r="GD36" s="14">
        <v>0</v>
      </c>
      <c r="GE36" s="14">
        <v>0</v>
      </c>
      <c r="GF36" s="14">
        <v>0</v>
      </c>
      <c r="GG36" s="14">
        <v>0</v>
      </c>
      <c r="GH36" s="14">
        <v>0</v>
      </c>
      <c r="GI36" s="14">
        <v>0</v>
      </c>
      <c r="GJ36" s="14">
        <v>0</v>
      </c>
      <c r="GK36" s="14">
        <v>0</v>
      </c>
      <c r="GL36" s="14">
        <v>0</v>
      </c>
      <c r="GM36" s="14">
        <v>0</v>
      </c>
      <c r="GN36" s="14">
        <v>0</v>
      </c>
      <c r="GO36" s="14">
        <v>0</v>
      </c>
      <c r="GP36" s="14">
        <v>0</v>
      </c>
      <c r="GQ36" s="14">
        <v>0</v>
      </c>
      <c r="GR36" s="14">
        <v>0</v>
      </c>
      <c r="GS36" s="14">
        <v>0</v>
      </c>
      <c r="GT36" s="14">
        <v>0</v>
      </c>
      <c r="GU36" s="14">
        <v>0</v>
      </c>
      <c r="GV36" s="14">
        <v>0</v>
      </c>
      <c r="GW36" s="14">
        <v>0</v>
      </c>
      <c r="GX36" s="14">
        <v>0</v>
      </c>
      <c r="GY36" s="14">
        <v>0</v>
      </c>
      <c r="GZ36" s="14">
        <v>0</v>
      </c>
      <c r="HA36" s="14">
        <v>0</v>
      </c>
      <c r="HB36" s="14">
        <v>0</v>
      </c>
      <c r="HC36" s="14">
        <v>0</v>
      </c>
      <c r="HD36" s="14">
        <v>0</v>
      </c>
      <c r="HE36" s="14">
        <v>0</v>
      </c>
      <c r="HF36" s="14">
        <v>0</v>
      </c>
      <c r="HG36" s="14">
        <v>0</v>
      </c>
      <c r="HH36" s="14">
        <v>0</v>
      </c>
      <c r="HI36" s="14">
        <v>0</v>
      </c>
      <c r="HJ36" s="14">
        <v>0</v>
      </c>
      <c r="HK36" s="14">
        <v>0</v>
      </c>
      <c r="HL36" s="14">
        <v>0</v>
      </c>
      <c r="HM36" s="14">
        <v>0</v>
      </c>
      <c r="HN36" s="14">
        <v>0</v>
      </c>
      <c r="HO36" s="14">
        <v>0</v>
      </c>
      <c r="HP36" s="14">
        <v>0</v>
      </c>
      <c r="HQ36" s="14">
        <v>0</v>
      </c>
      <c r="HR36" s="14">
        <v>0</v>
      </c>
      <c r="HS36" s="14">
        <v>0</v>
      </c>
      <c r="HT36" s="14">
        <v>0</v>
      </c>
      <c r="HU36" s="14">
        <v>0</v>
      </c>
      <c r="HV36" s="14">
        <v>0</v>
      </c>
      <c r="HW36" s="14">
        <v>0</v>
      </c>
      <c r="HX36" s="14">
        <v>0</v>
      </c>
      <c r="HY36" s="14">
        <v>0</v>
      </c>
      <c r="HZ36" s="14">
        <v>0</v>
      </c>
      <c r="IA36" s="14">
        <v>0</v>
      </c>
      <c r="IB36" s="14">
        <v>0</v>
      </c>
      <c r="IC36" s="14">
        <v>0</v>
      </c>
      <c r="ID36" s="14">
        <v>0</v>
      </c>
      <c r="IE36" s="14">
        <v>0</v>
      </c>
      <c r="IF36" s="14">
        <v>0</v>
      </c>
      <c r="IG36" s="14">
        <v>0</v>
      </c>
      <c r="IH36" s="14">
        <v>0</v>
      </c>
      <c r="II36" s="14">
        <v>0</v>
      </c>
      <c r="IJ36" s="14">
        <v>0</v>
      </c>
      <c r="IK36" s="14">
        <v>0</v>
      </c>
      <c r="IL36" s="14">
        <v>0</v>
      </c>
      <c r="IM36" s="14">
        <v>0</v>
      </c>
      <c r="IN36" s="14">
        <v>0</v>
      </c>
      <c r="IO36" s="14">
        <v>0</v>
      </c>
      <c r="IP36" s="14">
        <v>0</v>
      </c>
      <c r="IQ36" s="14">
        <v>0</v>
      </c>
      <c r="IR36" s="14">
        <v>0</v>
      </c>
      <c r="IS36" s="14">
        <v>0</v>
      </c>
      <c r="IT36" s="14">
        <v>0</v>
      </c>
      <c r="IU36" s="14">
        <v>0</v>
      </c>
      <c r="IV36" s="14">
        <v>0</v>
      </c>
      <c r="IW36" s="14">
        <v>0</v>
      </c>
      <c r="IX36" s="14">
        <v>0</v>
      </c>
      <c r="IY36" s="14">
        <v>0</v>
      </c>
      <c r="IZ36" s="14">
        <v>0</v>
      </c>
      <c r="JA36" s="14">
        <v>0</v>
      </c>
      <c r="JB36" s="14">
        <v>0</v>
      </c>
      <c r="JC36" s="14">
        <v>0</v>
      </c>
      <c r="JD36" s="14">
        <v>0</v>
      </c>
      <c r="JE36" s="14">
        <v>0</v>
      </c>
      <c r="JF36" s="14">
        <v>0</v>
      </c>
      <c r="JG36" s="14">
        <v>0</v>
      </c>
      <c r="JH36" s="14">
        <v>0</v>
      </c>
      <c r="JI36" s="14">
        <v>0</v>
      </c>
      <c r="JJ36" s="14">
        <v>0</v>
      </c>
      <c r="JK36" s="14">
        <v>0</v>
      </c>
      <c r="JL36" s="14">
        <v>0</v>
      </c>
      <c r="JM36" s="14">
        <v>0</v>
      </c>
      <c r="JN36" s="14">
        <v>0</v>
      </c>
      <c r="JO36" s="14">
        <v>0</v>
      </c>
      <c r="JP36" s="14">
        <v>0</v>
      </c>
      <c r="JQ36" s="14">
        <v>0</v>
      </c>
      <c r="JR36" s="14">
        <v>0</v>
      </c>
      <c r="JS36" s="14">
        <v>0</v>
      </c>
      <c r="JT36" s="14">
        <v>0</v>
      </c>
      <c r="JU36" s="14">
        <v>0</v>
      </c>
      <c r="JV36" s="14">
        <v>0</v>
      </c>
      <c r="JW36" s="14">
        <v>0</v>
      </c>
      <c r="JX36" s="14">
        <v>0</v>
      </c>
      <c r="JY36" s="14">
        <v>0</v>
      </c>
      <c r="JZ36" s="14">
        <v>0</v>
      </c>
      <c r="KA36" s="14">
        <v>0</v>
      </c>
      <c r="KB36" s="14">
        <v>0</v>
      </c>
      <c r="KC36" s="14">
        <v>0</v>
      </c>
      <c r="KD36" s="14">
        <v>0</v>
      </c>
      <c r="KE36" s="14">
        <v>0</v>
      </c>
      <c r="KF36" s="14">
        <v>0</v>
      </c>
      <c r="KG36" s="14">
        <v>0</v>
      </c>
      <c r="KH36" s="14">
        <v>0</v>
      </c>
      <c r="KI36" s="14">
        <v>0</v>
      </c>
      <c r="KJ36" s="14">
        <v>0</v>
      </c>
      <c r="KK36" s="14">
        <v>0</v>
      </c>
      <c r="KL36" s="14">
        <v>0</v>
      </c>
      <c r="KM36" s="14">
        <v>0</v>
      </c>
      <c r="KN36" s="14">
        <v>0</v>
      </c>
      <c r="KO36" s="14">
        <v>0</v>
      </c>
      <c r="KP36" s="14">
        <v>0</v>
      </c>
      <c r="KQ36" s="14">
        <v>0</v>
      </c>
      <c r="KR36" s="14">
        <v>0</v>
      </c>
      <c r="KS36" s="14">
        <v>0</v>
      </c>
      <c r="KT36" s="14">
        <v>0</v>
      </c>
      <c r="KU36" s="14">
        <v>0</v>
      </c>
      <c r="KV36" s="14">
        <v>0</v>
      </c>
      <c r="KW36" s="14">
        <v>0</v>
      </c>
      <c r="KX36" s="14">
        <v>0</v>
      </c>
      <c r="KY36" s="14">
        <v>0</v>
      </c>
      <c r="KZ36" s="14">
        <v>0</v>
      </c>
      <c r="LA36" s="14">
        <v>0</v>
      </c>
      <c r="LB36" s="14">
        <v>0</v>
      </c>
      <c r="LC36" s="14">
        <v>0</v>
      </c>
      <c r="LD36" s="14">
        <v>0</v>
      </c>
      <c r="LE36" s="14">
        <v>0</v>
      </c>
      <c r="LF36" s="14">
        <v>0</v>
      </c>
      <c r="LG36" s="14">
        <v>0</v>
      </c>
      <c r="LH36" s="14">
        <v>3</v>
      </c>
      <c r="LI36" s="14">
        <v>0</v>
      </c>
      <c r="LJ36" s="14">
        <v>0</v>
      </c>
      <c r="LK36" s="14">
        <v>0</v>
      </c>
      <c r="LL36" s="14">
        <v>1</v>
      </c>
      <c r="LM36" s="14">
        <v>0</v>
      </c>
      <c r="LN36" s="14">
        <v>0</v>
      </c>
      <c r="LO36" s="14">
        <v>0</v>
      </c>
      <c r="LP36" s="14">
        <v>0</v>
      </c>
      <c r="LQ36" s="14">
        <v>0</v>
      </c>
      <c r="LR36" s="14">
        <v>0</v>
      </c>
      <c r="LS36" s="14">
        <v>0</v>
      </c>
      <c r="LT36" s="14">
        <v>0</v>
      </c>
      <c r="LU36" s="14">
        <v>0</v>
      </c>
      <c r="LV36" s="14">
        <v>0</v>
      </c>
      <c r="LW36" s="14">
        <v>0</v>
      </c>
      <c r="LX36" s="14">
        <v>0</v>
      </c>
      <c r="LY36" s="14">
        <v>0</v>
      </c>
      <c r="LZ36" s="14">
        <v>0</v>
      </c>
      <c r="MA36" s="14">
        <v>0</v>
      </c>
      <c r="MB36" s="14">
        <v>0</v>
      </c>
      <c r="MC36" s="14">
        <v>0</v>
      </c>
      <c r="MD36" s="14">
        <v>0</v>
      </c>
      <c r="ME36" s="14">
        <v>0</v>
      </c>
      <c r="MF36" s="14">
        <v>0</v>
      </c>
      <c r="MG36" s="14">
        <v>0</v>
      </c>
      <c r="MH36" s="14">
        <v>0</v>
      </c>
      <c r="MI36" s="14">
        <v>0</v>
      </c>
      <c r="MJ36" s="14">
        <v>0</v>
      </c>
      <c r="MK36" s="14">
        <v>0</v>
      </c>
      <c r="ML36" s="14">
        <v>1</v>
      </c>
      <c r="MM36" s="14">
        <v>0</v>
      </c>
      <c r="MN36" s="14">
        <v>0</v>
      </c>
      <c r="MO36" s="14">
        <v>0</v>
      </c>
      <c r="MP36" s="14">
        <v>0</v>
      </c>
      <c r="MQ36" s="14">
        <v>0</v>
      </c>
      <c r="MR36" s="14">
        <v>0</v>
      </c>
      <c r="MS36" s="14">
        <v>0</v>
      </c>
      <c r="MT36" s="14">
        <v>0</v>
      </c>
      <c r="MU36" s="14">
        <v>0</v>
      </c>
      <c r="MV36" s="14">
        <v>0</v>
      </c>
      <c r="MW36" s="14">
        <v>1</v>
      </c>
      <c r="MX36" s="14">
        <v>0</v>
      </c>
      <c r="MY36" s="14">
        <v>1</v>
      </c>
      <c r="MZ36" s="14">
        <v>0</v>
      </c>
      <c r="NA36" s="14">
        <v>0</v>
      </c>
      <c r="NB36" s="14">
        <v>0</v>
      </c>
      <c r="NC36" s="14">
        <v>0</v>
      </c>
      <c r="ND36" s="14">
        <v>1</v>
      </c>
      <c r="NE36" s="14">
        <v>0</v>
      </c>
      <c r="NF36" s="14">
        <v>0</v>
      </c>
      <c r="NG36" s="14">
        <v>0</v>
      </c>
      <c r="NH36" s="14">
        <v>0</v>
      </c>
      <c r="NI36" s="14">
        <v>0</v>
      </c>
      <c r="NJ36" s="14">
        <v>0</v>
      </c>
      <c r="NK36" s="14">
        <v>0</v>
      </c>
      <c r="NL36" s="14">
        <v>0</v>
      </c>
      <c r="NM36" s="14">
        <v>0</v>
      </c>
      <c r="NN36" s="14">
        <v>0</v>
      </c>
      <c r="NO36" s="14">
        <v>0</v>
      </c>
      <c r="NP36" s="14">
        <v>0</v>
      </c>
      <c r="NQ36" s="14">
        <v>0</v>
      </c>
      <c r="NR36" s="14">
        <v>0</v>
      </c>
      <c r="NS36" s="14">
        <v>0</v>
      </c>
      <c r="NT36" s="14">
        <v>1</v>
      </c>
      <c r="NU36" s="14">
        <v>0</v>
      </c>
      <c r="NV36" s="14">
        <v>0</v>
      </c>
      <c r="NW36" s="14">
        <v>0</v>
      </c>
      <c r="NX36" s="14">
        <v>0</v>
      </c>
      <c r="NY36" s="14">
        <v>0</v>
      </c>
      <c r="NZ36" s="14">
        <v>0</v>
      </c>
      <c r="OA36" s="14">
        <v>0</v>
      </c>
      <c r="OB36" s="14">
        <v>0</v>
      </c>
      <c r="OC36" s="14">
        <v>0</v>
      </c>
      <c r="OD36" s="14">
        <v>1</v>
      </c>
      <c r="OE36" s="14">
        <v>0</v>
      </c>
      <c r="OF36" s="14"/>
      <c r="OG36" s="14">
        <v>0</v>
      </c>
      <c r="OH36" s="14">
        <v>0</v>
      </c>
      <c r="OI36" s="14">
        <v>0</v>
      </c>
      <c r="OJ36" s="14">
        <v>0</v>
      </c>
      <c r="OK36" s="14">
        <v>0</v>
      </c>
      <c r="OL36" s="14">
        <v>1</v>
      </c>
      <c r="OM36" s="14">
        <v>0</v>
      </c>
      <c r="ON36" s="14">
        <v>0</v>
      </c>
      <c r="OO36" s="14">
        <v>0</v>
      </c>
      <c r="OP36" s="14">
        <v>0</v>
      </c>
      <c r="OQ36" s="14">
        <v>1</v>
      </c>
      <c r="OR36" s="14">
        <v>0</v>
      </c>
      <c r="OS36" s="14">
        <v>0</v>
      </c>
      <c r="OT36" s="14">
        <v>0</v>
      </c>
      <c r="OU36" s="14">
        <v>0</v>
      </c>
      <c r="OV36" s="14">
        <v>0</v>
      </c>
      <c r="OW36" s="14">
        <v>0</v>
      </c>
      <c r="OX36" s="14">
        <v>0</v>
      </c>
      <c r="OY36" s="14">
        <v>0</v>
      </c>
      <c r="OZ36" s="14"/>
      <c r="PA36" s="14">
        <v>0</v>
      </c>
      <c r="PB36" s="14"/>
      <c r="PC36" s="14"/>
      <c r="PD36" s="14">
        <v>0</v>
      </c>
      <c r="PE36" s="14"/>
      <c r="PF36" s="14"/>
      <c r="PG36" s="54"/>
      <c r="PH36" s="84">
        <v>1</v>
      </c>
      <c r="PI36" s="54"/>
      <c r="PJ36" s="54"/>
      <c r="PK36" s="54"/>
      <c r="PL36" s="84"/>
      <c r="PM36" s="14"/>
      <c r="PN36" s="84"/>
      <c r="PO36" s="84"/>
      <c r="PP36" s="84"/>
      <c r="PQ36" s="84"/>
      <c r="PR36" s="505"/>
      <c r="PS36" s="84"/>
      <c r="PT36" s="84"/>
      <c r="PU36" s="84">
        <v>1</v>
      </c>
      <c r="PV36" s="84">
        <v>1</v>
      </c>
      <c r="PW36" s="54"/>
      <c r="PX36" s="54"/>
      <c r="PY36" s="14"/>
      <c r="PZ36" s="14"/>
      <c r="QA36" s="14"/>
      <c r="QB36" s="54"/>
      <c r="QC36" s="54"/>
      <c r="QD36" s="54"/>
      <c r="QR36" s="1"/>
      <c r="QS36" s="1"/>
      <c r="QX36" s="1"/>
      <c r="QY36" s="1"/>
      <c r="QZ36" s="1"/>
      <c r="RA36" s="1"/>
      <c r="RB36" s="1"/>
      <c r="RC36" s="1"/>
      <c r="RD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</row>
    <row r="37" spans="1:503" s="20" customFormat="1" hidden="1" x14ac:dyDescent="0.25">
      <c r="A37" s="68" t="s">
        <v>14</v>
      </c>
      <c r="B37" s="68" t="s">
        <v>1150</v>
      </c>
      <c r="C37" s="464">
        <v>770</v>
      </c>
      <c r="D37" s="472"/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14">
        <v>0</v>
      </c>
      <c r="GA37" s="14">
        <v>0</v>
      </c>
      <c r="GB37" s="14">
        <v>0</v>
      </c>
      <c r="GC37" s="14">
        <v>0</v>
      </c>
      <c r="GD37" s="14">
        <v>0</v>
      </c>
      <c r="GE37" s="14">
        <v>0</v>
      </c>
      <c r="GF37" s="14">
        <v>0</v>
      </c>
      <c r="GG37" s="14">
        <v>0</v>
      </c>
      <c r="GH37" s="14">
        <v>0</v>
      </c>
      <c r="GI37" s="14">
        <v>0</v>
      </c>
      <c r="GJ37" s="14">
        <v>0</v>
      </c>
      <c r="GK37" s="14">
        <v>0</v>
      </c>
      <c r="GL37" s="14">
        <v>0</v>
      </c>
      <c r="GM37" s="14">
        <v>0</v>
      </c>
      <c r="GN37" s="14">
        <v>0</v>
      </c>
      <c r="GO37" s="14">
        <v>0</v>
      </c>
      <c r="GP37" s="14">
        <v>0</v>
      </c>
      <c r="GQ37" s="14">
        <v>0</v>
      </c>
      <c r="GR37" s="14">
        <v>0</v>
      </c>
      <c r="GS37" s="14">
        <v>0</v>
      </c>
      <c r="GT37" s="14">
        <v>0</v>
      </c>
      <c r="GU37" s="14">
        <v>0</v>
      </c>
      <c r="GV37" s="14">
        <v>0</v>
      </c>
      <c r="GW37" s="14">
        <v>0</v>
      </c>
      <c r="GX37" s="14">
        <v>0</v>
      </c>
      <c r="GY37" s="14">
        <v>0</v>
      </c>
      <c r="GZ37" s="14">
        <v>0</v>
      </c>
      <c r="HA37" s="14">
        <v>0</v>
      </c>
      <c r="HB37" s="14">
        <v>0</v>
      </c>
      <c r="HC37" s="14">
        <v>0</v>
      </c>
      <c r="HD37" s="14">
        <v>0</v>
      </c>
      <c r="HE37" s="14">
        <v>0</v>
      </c>
      <c r="HF37" s="14">
        <v>0</v>
      </c>
      <c r="HG37" s="14">
        <v>0</v>
      </c>
      <c r="HH37" s="14">
        <v>1</v>
      </c>
      <c r="HI37" s="14">
        <v>0</v>
      </c>
      <c r="HJ37" s="14">
        <v>0</v>
      </c>
      <c r="HK37" s="14">
        <v>0</v>
      </c>
      <c r="HL37" s="14">
        <v>0</v>
      </c>
      <c r="HM37" s="14">
        <v>0</v>
      </c>
      <c r="HN37" s="14">
        <v>0</v>
      </c>
      <c r="HO37" s="14">
        <v>0</v>
      </c>
      <c r="HP37" s="14">
        <v>0</v>
      </c>
      <c r="HQ37" s="14">
        <v>0</v>
      </c>
      <c r="HR37" s="14">
        <v>0</v>
      </c>
      <c r="HS37" s="14">
        <v>0</v>
      </c>
      <c r="HT37" s="14">
        <v>0</v>
      </c>
      <c r="HU37" s="14">
        <v>0</v>
      </c>
      <c r="HV37" s="14">
        <v>0</v>
      </c>
      <c r="HW37" s="14">
        <v>0</v>
      </c>
      <c r="HX37" s="14">
        <v>0</v>
      </c>
      <c r="HY37" s="14">
        <v>0</v>
      </c>
      <c r="HZ37" s="14">
        <v>0</v>
      </c>
      <c r="IA37" s="14">
        <v>0</v>
      </c>
      <c r="IB37" s="14">
        <v>0</v>
      </c>
      <c r="IC37" s="14">
        <v>0</v>
      </c>
      <c r="ID37" s="14">
        <v>0</v>
      </c>
      <c r="IE37" s="14">
        <v>0</v>
      </c>
      <c r="IF37" s="14">
        <v>0</v>
      </c>
      <c r="IG37" s="14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1</v>
      </c>
      <c r="IM37" s="14">
        <v>0</v>
      </c>
      <c r="IN37" s="14">
        <v>0</v>
      </c>
      <c r="IO37" s="14">
        <v>0</v>
      </c>
      <c r="IP37" s="14">
        <v>0</v>
      </c>
      <c r="IQ37" s="14">
        <v>0</v>
      </c>
      <c r="IR37" s="14">
        <v>0</v>
      </c>
      <c r="IS37" s="14">
        <v>0</v>
      </c>
      <c r="IT37" s="14">
        <v>0</v>
      </c>
      <c r="IU37" s="14">
        <v>0</v>
      </c>
      <c r="IV37" s="14">
        <v>0</v>
      </c>
      <c r="IW37" s="14">
        <v>1</v>
      </c>
      <c r="IX37" s="14">
        <v>0</v>
      </c>
      <c r="IY37" s="14">
        <v>0</v>
      </c>
      <c r="IZ37" s="14">
        <v>0</v>
      </c>
      <c r="JA37" s="14">
        <v>0</v>
      </c>
      <c r="JB37" s="14">
        <v>0</v>
      </c>
      <c r="JC37" s="14">
        <v>0</v>
      </c>
      <c r="JD37" s="14">
        <v>2</v>
      </c>
      <c r="JE37" s="14">
        <v>0</v>
      </c>
      <c r="JF37" s="14">
        <v>0</v>
      </c>
      <c r="JG37" s="14">
        <v>0</v>
      </c>
      <c r="JH37" s="14">
        <v>0</v>
      </c>
      <c r="JI37" s="14">
        <v>0</v>
      </c>
      <c r="JJ37" s="14">
        <v>0</v>
      </c>
      <c r="JK37" s="14">
        <v>0</v>
      </c>
      <c r="JL37" s="14">
        <v>0</v>
      </c>
      <c r="JM37" s="14">
        <v>0</v>
      </c>
      <c r="JN37" s="14">
        <v>0</v>
      </c>
      <c r="JO37" s="14">
        <v>0</v>
      </c>
      <c r="JP37" s="14">
        <v>0</v>
      </c>
      <c r="JQ37" s="14">
        <v>0</v>
      </c>
      <c r="JR37" s="14">
        <v>0</v>
      </c>
      <c r="JS37" s="14">
        <v>0</v>
      </c>
      <c r="JT37" s="14">
        <v>0</v>
      </c>
      <c r="JU37" s="14">
        <v>1</v>
      </c>
      <c r="JV37" s="14">
        <v>0</v>
      </c>
      <c r="JW37" s="14">
        <v>0</v>
      </c>
      <c r="JX37" s="14">
        <v>0</v>
      </c>
      <c r="JY37" s="14">
        <v>0</v>
      </c>
      <c r="JZ37" s="14">
        <v>0</v>
      </c>
      <c r="KA37" s="14">
        <v>0</v>
      </c>
      <c r="KB37" s="14">
        <v>1</v>
      </c>
      <c r="KC37" s="14">
        <v>0</v>
      </c>
      <c r="KD37" s="14">
        <v>0</v>
      </c>
      <c r="KE37" s="14">
        <v>0</v>
      </c>
      <c r="KF37" s="14">
        <v>0</v>
      </c>
      <c r="KG37" s="14">
        <v>0</v>
      </c>
      <c r="KH37" s="14">
        <v>0</v>
      </c>
      <c r="KI37" s="14">
        <v>0</v>
      </c>
      <c r="KJ37" s="14">
        <v>0</v>
      </c>
      <c r="KK37" s="14">
        <v>0</v>
      </c>
      <c r="KL37" s="14">
        <v>0</v>
      </c>
      <c r="KM37" s="14">
        <v>0</v>
      </c>
      <c r="KN37" s="14">
        <v>0</v>
      </c>
      <c r="KO37" s="14">
        <v>0</v>
      </c>
      <c r="KP37" s="14">
        <v>0</v>
      </c>
      <c r="KQ37" s="14">
        <v>0</v>
      </c>
      <c r="KR37" s="14">
        <v>0</v>
      </c>
      <c r="KS37" s="14">
        <v>0</v>
      </c>
      <c r="KT37" s="14">
        <v>0</v>
      </c>
      <c r="KU37" s="14">
        <v>0</v>
      </c>
      <c r="KV37" s="14">
        <v>0</v>
      </c>
      <c r="KW37" s="14">
        <v>0</v>
      </c>
      <c r="KX37" s="14">
        <v>0</v>
      </c>
      <c r="KY37" s="14">
        <v>0</v>
      </c>
      <c r="KZ37" s="14">
        <v>0</v>
      </c>
      <c r="LA37" s="14">
        <v>0</v>
      </c>
      <c r="LB37" s="14">
        <v>0</v>
      </c>
      <c r="LC37" s="14">
        <v>0</v>
      </c>
      <c r="LD37" s="14">
        <v>1</v>
      </c>
      <c r="LE37" s="14">
        <v>0</v>
      </c>
      <c r="LF37" s="14">
        <v>0</v>
      </c>
      <c r="LG37" s="14">
        <v>0</v>
      </c>
      <c r="LH37" s="14">
        <v>0</v>
      </c>
      <c r="LI37" s="14">
        <v>0</v>
      </c>
      <c r="LJ37" s="14">
        <v>0</v>
      </c>
      <c r="LK37" s="14">
        <v>0</v>
      </c>
      <c r="LL37" s="14">
        <v>0</v>
      </c>
      <c r="LM37" s="14">
        <v>0</v>
      </c>
      <c r="LN37" s="14">
        <v>0</v>
      </c>
      <c r="LO37" s="14">
        <v>0</v>
      </c>
      <c r="LP37" s="14">
        <v>1</v>
      </c>
      <c r="LQ37" s="14">
        <v>0</v>
      </c>
      <c r="LR37" s="14">
        <v>0</v>
      </c>
      <c r="LS37" s="14">
        <v>0</v>
      </c>
      <c r="LT37" s="14">
        <v>0</v>
      </c>
      <c r="LU37" s="14">
        <v>0</v>
      </c>
      <c r="LV37" s="14">
        <v>0</v>
      </c>
      <c r="LW37" s="14">
        <v>0</v>
      </c>
      <c r="LX37" s="14">
        <v>0</v>
      </c>
      <c r="LY37" s="14">
        <v>0</v>
      </c>
      <c r="LZ37" s="14">
        <v>0</v>
      </c>
      <c r="MA37" s="14">
        <v>3</v>
      </c>
      <c r="MB37" s="14">
        <v>0</v>
      </c>
      <c r="MC37" s="14">
        <v>0</v>
      </c>
      <c r="MD37" s="14">
        <v>0</v>
      </c>
      <c r="ME37" s="14">
        <v>3</v>
      </c>
      <c r="MF37" s="14">
        <v>1</v>
      </c>
      <c r="MG37" s="14">
        <v>1</v>
      </c>
      <c r="MH37" s="14">
        <v>1</v>
      </c>
      <c r="MI37" s="14">
        <v>0</v>
      </c>
      <c r="MJ37" s="14">
        <v>2</v>
      </c>
      <c r="MK37" s="14">
        <v>1</v>
      </c>
      <c r="ML37" s="14">
        <v>2</v>
      </c>
      <c r="MM37" s="14">
        <v>1</v>
      </c>
      <c r="MN37" s="14">
        <v>0</v>
      </c>
      <c r="MO37" s="14">
        <v>2</v>
      </c>
      <c r="MP37" s="14">
        <v>0</v>
      </c>
      <c r="MQ37" s="14">
        <v>0</v>
      </c>
      <c r="MR37" s="14">
        <v>0</v>
      </c>
      <c r="MS37" s="14">
        <v>0</v>
      </c>
      <c r="MT37" s="14">
        <v>1</v>
      </c>
      <c r="MU37" s="14">
        <v>0</v>
      </c>
      <c r="MV37" s="14">
        <v>1</v>
      </c>
      <c r="MW37" s="14">
        <v>1</v>
      </c>
      <c r="MX37" s="14">
        <v>1</v>
      </c>
      <c r="MY37" s="14">
        <v>0</v>
      </c>
      <c r="MZ37" s="14">
        <v>0</v>
      </c>
      <c r="NA37" s="14">
        <v>1</v>
      </c>
      <c r="NB37" s="14">
        <v>0</v>
      </c>
      <c r="NC37" s="14">
        <v>0</v>
      </c>
      <c r="ND37" s="14">
        <v>0</v>
      </c>
      <c r="NE37" s="14">
        <v>0</v>
      </c>
      <c r="NF37" s="14">
        <v>0</v>
      </c>
      <c r="NG37" s="14">
        <v>0</v>
      </c>
      <c r="NH37" s="14">
        <v>0</v>
      </c>
      <c r="NI37" s="14">
        <v>0</v>
      </c>
      <c r="NJ37" s="14">
        <v>0</v>
      </c>
      <c r="NK37" s="14">
        <v>1</v>
      </c>
      <c r="NL37" s="14">
        <v>0</v>
      </c>
      <c r="NM37" s="14">
        <v>0</v>
      </c>
      <c r="NN37" s="14">
        <v>0</v>
      </c>
      <c r="NO37" s="14">
        <v>3</v>
      </c>
      <c r="NP37" s="14">
        <v>0</v>
      </c>
      <c r="NQ37" s="14">
        <v>2</v>
      </c>
      <c r="NR37" s="14">
        <v>0</v>
      </c>
      <c r="NS37" s="14">
        <v>0</v>
      </c>
      <c r="NT37" s="14">
        <v>6</v>
      </c>
      <c r="NU37" s="14">
        <v>0</v>
      </c>
      <c r="NV37" s="14">
        <v>4</v>
      </c>
      <c r="NW37" s="14">
        <v>0</v>
      </c>
      <c r="NX37" s="14">
        <v>0</v>
      </c>
      <c r="NY37" s="14">
        <v>5</v>
      </c>
      <c r="NZ37" s="14">
        <v>1</v>
      </c>
      <c r="OA37" s="14">
        <v>0</v>
      </c>
      <c r="OB37" s="14">
        <v>0</v>
      </c>
      <c r="OC37" s="14">
        <v>1</v>
      </c>
      <c r="OD37" s="14">
        <v>0</v>
      </c>
      <c r="OE37" s="14">
        <v>0</v>
      </c>
      <c r="OF37" s="14"/>
      <c r="OG37" s="14">
        <v>1</v>
      </c>
      <c r="OH37" s="14">
        <v>0</v>
      </c>
      <c r="OI37" s="14">
        <v>0</v>
      </c>
      <c r="OJ37" s="14">
        <v>1</v>
      </c>
      <c r="OK37" s="14">
        <v>1</v>
      </c>
      <c r="OL37" s="14">
        <v>0</v>
      </c>
      <c r="OM37" s="14">
        <v>0</v>
      </c>
      <c r="ON37" s="14">
        <v>0</v>
      </c>
      <c r="OO37" s="14">
        <v>0</v>
      </c>
      <c r="OP37" s="14">
        <v>0</v>
      </c>
      <c r="OQ37" s="14">
        <v>0</v>
      </c>
      <c r="OR37" s="14">
        <v>0</v>
      </c>
      <c r="OS37" s="14">
        <v>0</v>
      </c>
      <c r="OT37" s="14">
        <v>0</v>
      </c>
      <c r="OU37" s="14">
        <v>0</v>
      </c>
      <c r="OV37" s="14">
        <v>0</v>
      </c>
      <c r="OW37" s="14">
        <v>0</v>
      </c>
      <c r="OX37" s="14">
        <v>0</v>
      </c>
      <c r="OY37" s="14">
        <v>0</v>
      </c>
      <c r="OZ37" s="14"/>
      <c r="PA37" s="14">
        <v>1</v>
      </c>
      <c r="PB37" s="14"/>
      <c r="PC37" s="14">
        <v>1</v>
      </c>
      <c r="PD37" s="14">
        <v>0</v>
      </c>
      <c r="PE37" s="14"/>
      <c r="PF37" s="14"/>
      <c r="PG37" s="54"/>
      <c r="PH37" s="54"/>
      <c r="PI37" s="54"/>
      <c r="PJ37" s="54"/>
      <c r="PK37" s="54"/>
      <c r="PL37" s="84"/>
      <c r="PM37" s="14"/>
      <c r="PN37" s="84">
        <v>1</v>
      </c>
      <c r="PO37" s="84"/>
      <c r="PP37" s="84"/>
      <c r="PQ37" s="84"/>
      <c r="PR37" s="505"/>
      <c r="PS37" s="84">
        <v>1</v>
      </c>
      <c r="PT37" s="84">
        <v>1</v>
      </c>
      <c r="PU37" s="84"/>
      <c r="PV37" s="84"/>
      <c r="PW37" s="54"/>
      <c r="PX37" s="54"/>
      <c r="PY37" s="14"/>
      <c r="PZ37" s="14"/>
      <c r="QA37" s="14"/>
      <c r="QB37" s="54"/>
      <c r="QC37" s="54"/>
      <c r="QD37" s="54"/>
      <c r="QR37" s="1"/>
      <c r="QS37" s="1"/>
      <c r="QV37" s="1">
        <v>1</v>
      </c>
      <c r="QX37" s="1"/>
      <c r="QY37" s="1">
        <v>1</v>
      </c>
      <c r="QZ37" s="1"/>
      <c r="RA37" s="1"/>
      <c r="RB37" s="1"/>
      <c r="RC37" s="1"/>
      <c r="RD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</row>
    <row r="38" spans="1:503" x14ac:dyDescent="0.25">
      <c r="A38" s="68" t="s">
        <v>14</v>
      </c>
      <c r="B38" s="79" t="s">
        <v>16</v>
      </c>
      <c r="C38" s="464">
        <v>18178</v>
      </c>
      <c r="D38" s="347"/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1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2</v>
      </c>
      <c r="AE38" s="14">
        <v>0</v>
      </c>
      <c r="AF38" s="14">
        <v>2</v>
      </c>
      <c r="AG38" s="14">
        <v>0</v>
      </c>
      <c r="AH38" s="14">
        <v>0</v>
      </c>
      <c r="AI38" s="14">
        <v>1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1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1</v>
      </c>
      <c r="BX38" s="14">
        <v>0</v>
      </c>
      <c r="BY38" s="14">
        <v>1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2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1</v>
      </c>
      <c r="FO38" s="14">
        <v>0</v>
      </c>
      <c r="FP38" s="14">
        <v>2</v>
      </c>
      <c r="FQ38" s="14">
        <v>0</v>
      </c>
      <c r="FR38" s="14">
        <v>3</v>
      </c>
      <c r="FS38" s="14">
        <v>2</v>
      </c>
      <c r="FT38" s="14">
        <v>0</v>
      </c>
      <c r="FU38" s="14">
        <v>2</v>
      </c>
      <c r="FV38" s="14">
        <v>0</v>
      </c>
      <c r="FW38" s="14">
        <v>1</v>
      </c>
      <c r="FX38" s="14">
        <v>5</v>
      </c>
      <c r="FY38" s="14">
        <v>3</v>
      </c>
      <c r="FZ38" s="14">
        <v>2</v>
      </c>
      <c r="GA38" s="14">
        <v>0</v>
      </c>
      <c r="GB38" s="14">
        <v>4</v>
      </c>
      <c r="GC38" s="14">
        <v>2</v>
      </c>
      <c r="GD38" s="14">
        <v>5</v>
      </c>
      <c r="GE38" s="14">
        <v>0</v>
      </c>
      <c r="GF38" s="14">
        <v>1</v>
      </c>
      <c r="GG38" s="14">
        <v>2</v>
      </c>
      <c r="GH38" s="14">
        <v>0</v>
      </c>
      <c r="GI38" s="14">
        <v>1</v>
      </c>
      <c r="GJ38" s="14">
        <v>2</v>
      </c>
      <c r="GK38" s="14">
        <v>3</v>
      </c>
      <c r="GL38" s="14">
        <v>1</v>
      </c>
      <c r="GM38" s="14">
        <v>2</v>
      </c>
      <c r="GN38" s="14">
        <v>3</v>
      </c>
      <c r="GO38" s="14">
        <v>0</v>
      </c>
      <c r="GP38" s="14">
        <v>0</v>
      </c>
      <c r="GQ38" s="14">
        <v>0</v>
      </c>
      <c r="GR38" s="14">
        <v>3</v>
      </c>
      <c r="GS38" s="14">
        <v>3</v>
      </c>
      <c r="GT38" s="14">
        <v>4</v>
      </c>
      <c r="GU38" s="14">
        <v>0</v>
      </c>
      <c r="GV38" s="14">
        <v>1</v>
      </c>
      <c r="GW38" s="14">
        <v>0</v>
      </c>
      <c r="GX38" s="14">
        <v>2</v>
      </c>
      <c r="GY38" s="14">
        <v>4</v>
      </c>
      <c r="GZ38" s="14">
        <v>5</v>
      </c>
      <c r="HA38" s="14">
        <v>2</v>
      </c>
      <c r="HB38" s="14">
        <v>0</v>
      </c>
      <c r="HC38" s="14">
        <v>8</v>
      </c>
      <c r="HD38" s="14">
        <v>0</v>
      </c>
      <c r="HE38" s="14">
        <v>2</v>
      </c>
      <c r="HF38" s="14">
        <v>0</v>
      </c>
      <c r="HG38" s="14">
        <v>3</v>
      </c>
      <c r="HH38" s="14">
        <v>4</v>
      </c>
      <c r="HI38" s="14">
        <v>0</v>
      </c>
      <c r="HJ38" s="14">
        <v>10</v>
      </c>
      <c r="HK38" s="14">
        <v>5</v>
      </c>
      <c r="HL38" s="14">
        <v>1</v>
      </c>
      <c r="HM38" s="14">
        <v>4</v>
      </c>
      <c r="HN38" s="14">
        <v>4</v>
      </c>
      <c r="HO38" s="14">
        <v>2</v>
      </c>
      <c r="HP38" s="14">
        <v>0</v>
      </c>
      <c r="HQ38" s="14">
        <v>4</v>
      </c>
      <c r="HR38" s="14">
        <v>0</v>
      </c>
      <c r="HS38" s="14">
        <v>2</v>
      </c>
      <c r="HT38" s="14">
        <v>1</v>
      </c>
      <c r="HU38" s="14">
        <v>0</v>
      </c>
      <c r="HV38" s="14">
        <v>7</v>
      </c>
      <c r="HW38" s="14">
        <v>0</v>
      </c>
      <c r="HX38" s="14">
        <v>3</v>
      </c>
      <c r="HY38" s="14">
        <v>6</v>
      </c>
      <c r="HZ38" s="14">
        <v>10</v>
      </c>
      <c r="IA38" s="14">
        <v>4</v>
      </c>
      <c r="IB38" s="14">
        <v>0</v>
      </c>
      <c r="IC38" s="14">
        <v>17</v>
      </c>
      <c r="ID38" s="14">
        <v>0</v>
      </c>
      <c r="IE38" s="14">
        <v>30</v>
      </c>
      <c r="IF38" s="14">
        <v>8</v>
      </c>
      <c r="IG38" s="14">
        <v>15</v>
      </c>
      <c r="IH38" s="14">
        <v>13</v>
      </c>
      <c r="II38" s="14">
        <v>11</v>
      </c>
      <c r="IJ38" s="14">
        <v>8</v>
      </c>
      <c r="IK38" s="14">
        <v>0</v>
      </c>
      <c r="IL38" s="14">
        <v>17</v>
      </c>
      <c r="IM38" s="14">
        <v>8</v>
      </c>
      <c r="IN38" s="14">
        <v>14</v>
      </c>
      <c r="IO38" s="14">
        <v>23</v>
      </c>
      <c r="IP38" s="14">
        <v>19</v>
      </c>
      <c r="IQ38" s="14">
        <v>7</v>
      </c>
      <c r="IR38" s="14">
        <v>0</v>
      </c>
      <c r="IS38" s="14">
        <v>27</v>
      </c>
      <c r="IT38" s="14">
        <v>8</v>
      </c>
      <c r="IU38" s="14">
        <v>23</v>
      </c>
      <c r="IV38" s="14">
        <v>17</v>
      </c>
      <c r="IW38" s="14">
        <v>18</v>
      </c>
      <c r="IX38" s="14">
        <v>14</v>
      </c>
      <c r="IY38" s="14">
        <v>0</v>
      </c>
      <c r="IZ38" s="14">
        <v>21</v>
      </c>
      <c r="JA38" s="14">
        <v>16</v>
      </c>
      <c r="JB38" s="14">
        <v>15</v>
      </c>
      <c r="JC38" s="14">
        <v>1</v>
      </c>
      <c r="JD38" s="14">
        <v>2</v>
      </c>
      <c r="JE38" s="14">
        <v>13</v>
      </c>
      <c r="JF38" s="14">
        <v>0</v>
      </c>
      <c r="JG38" s="14">
        <v>9</v>
      </c>
      <c r="JH38" s="14">
        <v>4</v>
      </c>
      <c r="JI38" s="14">
        <v>6</v>
      </c>
      <c r="JJ38" s="14">
        <v>8</v>
      </c>
      <c r="JK38" s="14">
        <v>5</v>
      </c>
      <c r="JL38" s="14">
        <v>11</v>
      </c>
      <c r="JM38" s="14">
        <v>0</v>
      </c>
      <c r="JN38" s="14">
        <v>6</v>
      </c>
      <c r="JO38" s="14">
        <v>7</v>
      </c>
      <c r="JP38" s="14">
        <v>10</v>
      </c>
      <c r="JQ38" s="14">
        <v>4</v>
      </c>
      <c r="JR38" s="14">
        <v>6</v>
      </c>
      <c r="JS38" s="14">
        <v>10</v>
      </c>
      <c r="JT38" s="14">
        <v>0</v>
      </c>
      <c r="JU38" s="14">
        <v>4</v>
      </c>
      <c r="JV38" s="14">
        <v>0</v>
      </c>
      <c r="JW38" s="14">
        <v>1</v>
      </c>
      <c r="JX38" s="14">
        <v>4</v>
      </c>
      <c r="JY38" s="14">
        <v>16</v>
      </c>
      <c r="JZ38" s="14">
        <v>5</v>
      </c>
      <c r="KA38" s="14">
        <v>0</v>
      </c>
      <c r="KB38" s="14">
        <v>11</v>
      </c>
      <c r="KC38" s="14">
        <v>2</v>
      </c>
      <c r="KD38" s="14">
        <v>2</v>
      </c>
      <c r="KE38" s="14">
        <v>7</v>
      </c>
      <c r="KF38" s="14">
        <v>7</v>
      </c>
      <c r="KG38" s="14">
        <v>0</v>
      </c>
      <c r="KH38" s="14">
        <v>0</v>
      </c>
      <c r="KI38" s="14">
        <v>9</v>
      </c>
      <c r="KJ38" s="14">
        <v>1</v>
      </c>
      <c r="KK38" s="14">
        <v>4</v>
      </c>
      <c r="KL38" s="14">
        <v>3</v>
      </c>
      <c r="KM38" s="14">
        <v>6</v>
      </c>
      <c r="KN38" s="14">
        <v>5</v>
      </c>
      <c r="KO38" s="14">
        <v>0</v>
      </c>
      <c r="KP38" s="14">
        <v>4</v>
      </c>
      <c r="KQ38" s="14">
        <v>0</v>
      </c>
      <c r="KR38" s="14">
        <v>5</v>
      </c>
      <c r="KS38" s="14">
        <v>6</v>
      </c>
      <c r="KT38" s="14">
        <v>5</v>
      </c>
      <c r="KU38" s="14">
        <v>6</v>
      </c>
      <c r="KV38" s="14">
        <v>0</v>
      </c>
      <c r="KW38" s="14">
        <v>9</v>
      </c>
      <c r="KX38" s="14">
        <v>0</v>
      </c>
      <c r="KY38" s="14">
        <v>2</v>
      </c>
      <c r="KZ38" s="14">
        <v>4</v>
      </c>
      <c r="LA38" s="14">
        <v>19</v>
      </c>
      <c r="LB38" s="14">
        <v>7</v>
      </c>
      <c r="LC38" s="14">
        <v>0</v>
      </c>
      <c r="LD38" s="14">
        <v>6</v>
      </c>
      <c r="LE38" s="14">
        <v>14</v>
      </c>
      <c r="LF38" s="14">
        <v>10</v>
      </c>
      <c r="LG38" s="14">
        <v>1</v>
      </c>
      <c r="LH38" s="14">
        <v>0</v>
      </c>
      <c r="LI38" s="14">
        <v>18</v>
      </c>
      <c r="LJ38" s="14">
        <v>0</v>
      </c>
      <c r="LK38" s="14">
        <v>15</v>
      </c>
      <c r="LL38" s="14">
        <v>10</v>
      </c>
      <c r="LM38" s="14">
        <v>5</v>
      </c>
      <c r="LN38" s="14">
        <v>7</v>
      </c>
      <c r="LO38" s="14">
        <v>0</v>
      </c>
      <c r="LP38" s="14">
        <v>28</v>
      </c>
      <c r="LQ38" s="14">
        <v>0</v>
      </c>
      <c r="LR38" s="14">
        <v>31</v>
      </c>
      <c r="LS38" s="14">
        <v>5</v>
      </c>
      <c r="LT38" s="14">
        <v>16</v>
      </c>
      <c r="LU38" s="14">
        <v>6</v>
      </c>
      <c r="LV38" s="14">
        <v>36</v>
      </c>
      <c r="LW38" s="14">
        <v>17</v>
      </c>
      <c r="LX38" s="14">
        <v>0</v>
      </c>
      <c r="LY38" s="14">
        <v>56</v>
      </c>
      <c r="LZ38" s="14">
        <v>1</v>
      </c>
      <c r="MA38" s="14">
        <v>81</v>
      </c>
      <c r="MB38" s="14">
        <v>30</v>
      </c>
      <c r="MC38" s="14">
        <v>44</v>
      </c>
      <c r="MD38" s="14">
        <v>19</v>
      </c>
      <c r="ME38" s="14">
        <v>15</v>
      </c>
      <c r="MF38" s="14">
        <v>17</v>
      </c>
      <c r="MG38" s="14">
        <v>6</v>
      </c>
      <c r="MH38" s="14">
        <v>69</v>
      </c>
      <c r="MI38" s="14">
        <v>19</v>
      </c>
      <c r="MJ38" s="14">
        <v>23</v>
      </c>
      <c r="MK38" s="14">
        <v>24</v>
      </c>
      <c r="ML38" s="14">
        <v>45</v>
      </c>
      <c r="MM38" s="14">
        <v>6</v>
      </c>
      <c r="MN38" s="14">
        <v>15</v>
      </c>
      <c r="MO38" s="14">
        <v>71</v>
      </c>
      <c r="MP38" s="14">
        <v>8</v>
      </c>
      <c r="MQ38" s="14">
        <v>53</v>
      </c>
      <c r="MR38" s="14">
        <v>38</v>
      </c>
      <c r="MS38" s="14">
        <v>0</v>
      </c>
      <c r="MT38" s="14">
        <v>21</v>
      </c>
      <c r="MU38" s="14">
        <v>7</v>
      </c>
      <c r="MV38" s="14">
        <v>23</v>
      </c>
      <c r="MW38" s="14">
        <v>17</v>
      </c>
      <c r="MX38" s="14">
        <v>18</v>
      </c>
      <c r="MY38" s="14">
        <v>31</v>
      </c>
      <c r="MZ38" s="14">
        <v>0</v>
      </c>
      <c r="NA38" s="14">
        <v>36</v>
      </c>
      <c r="NB38" s="14">
        <v>13</v>
      </c>
      <c r="NC38" s="14">
        <v>12</v>
      </c>
      <c r="ND38" s="14">
        <v>4</v>
      </c>
      <c r="NE38" s="14">
        <v>27</v>
      </c>
      <c r="NF38" s="14">
        <v>14</v>
      </c>
      <c r="NG38" s="14">
        <v>0</v>
      </c>
      <c r="NH38" s="14">
        <v>38</v>
      </c>
      <c r="NI38" s="14">
        <v>14</v>
      </c>
      <c r="NJ38" s="14">
        <v>15</v>
      </c>
      <c r="NK38" s="14">
        <v>14</v>
      </c>
      <c r="NL38" s="14">
        <v>33</v>
      </c>
      <c r="NM38" s="14">
        <v>12</v>
      </c>
      <c r="NN38" s="14">
        <v>0</v>
      </c>
      <c r="NO38" s="14">
        <v>35</v>
      </c>
      <c r="NP38" s="14">
        <v>0</v>
      </c>
      <c r="NQ38" s="14">
        <v>10</v>
      </c>
      <c r="NR38" s="14">
        <v>24</v>
      </c>
      <c r="NS38" s="14">
        <v>16</v>
      </c>
      <c r="NT38" s="14">
        <v>47</v>
      </c>
      <c r="NU38" s="14">
        <v>0</v>
      </c>
      <c r="NV38" s="14">
        <v>90</v>
      </c>
      <c r="NW38" s="14">
        <v>19</v>
      </c>
      <c r="NX38" s="14">
        <v>25</v>
      </c>
      <c r="NY38" s="14">
        <v>27</v>
      </c>
      <c r="NZ38" s="14">
        <v>19</v>
      </c>
      <c r="OA38" s="14">
        <v>32</v>
      </c>
      <c r="OB38" s="14">
        <v>0</v>
      </c>
      <c r="OC38" s="14">
        <v>25</v>
      </c>
      <c r="OD38" s="14">
        <v>18</v>
      </c>
      <c r="OE38" s="14">
        <v>9</v>
      </c>
      <c r="OF38" s="14">
        <v>6</v>
      </c>
      <c r="OG38" s="14">
        <v>17</v>
      </c>
      <c r="OH38" s="14">
        <v>18</v>
      </c>
      <c r="OI38" s="14">
        <v>0</v>
      </c>
      <c r="OJ38" s="14">
        <v>29</v>
      </c>
      <c r="OK38" s="14">
        <v>24</v>
      </c>
      <c r="OL38" s="14">
        <v>12</v>
      </c>
      <c r="OM38" s="14">
        <v>15</v>
      </c>
      <c r="ON38" s="14">
        <v>10</v>
      </c>
      <c r="OO38" s="14">
        <v>25</v>
      </c>
      <c r="OP38" s="14">
        <v>0</v>
      </c>
      <c r="OQ38" s="14">
        <v>12</v>
      </c>
      <c r="OR38" s="14">
        <v>6</v>
      </c>
      <c r="OS38" s="14">
        <v>4</v>
      </c>
      <c r="OT38" s="14">
        <v>5</v>
      </c>
      <c r="OU38" s="14">
        <v>9</v>
      </c>
      <c r="OV38" s="14">
        <v>22</v>
      </c>
      <c r="OW38" s="14">
        <v>0</v>
      </c>
      <c r="OX38" s="14">
        <v>18</v>
      </c>
      <c r="OY38" s="14">
        <v>3</v>
      </c>
      <c r="OZ38" s="31">
        <v>18</v>
      </c>
      <c r="PA38" s="14">
        <v>23</v>
      </c>
      <c r="PB38" s="14">
        <v>10</v>
      </c>
      <c r="PC38" s="14">
        <v>19</v>
      </c>
      <c r="PD38" s="14">
        <v>0</v>
      </c>
      <c r="PE38" s="14">
        <v>17</v>
      </c>
      <c r="PF38" s="14">
        <v>1</v>
      </c>
      <c r="PG38" s="14">
        <v>12</v>
      </c>
      <c r="PH38" s="84">
        <v>8</v>
      </c>
      <c r="PI38" s="14">
        <v>12</v>
      </c>
      <c r="PJ38" s="14">
        <v>7</v>
      </c>
      <c r="PK38" s="54"/>
      <c r="PL38" s="84">
        <v>14</v>
      </c>
      <c r="PM38" s="14">
        <v>2</v>
      </c>
      <c r="PN38" s="84">
        <v>14</v>
      </c>
      <c r="PO38" s="84">
        <v>9</v>
      </c>
      <c r="PP38" s="84">
        <v>24</v>
      </c>
      <c r="PQ38" s="84">
        <v>5</v>
      </c>
      <c r="PR38" s="505"/>
      <c r="PS38" s="479">
        <v>15</v>
      </c>
      <c r="PT38" s="84">
        <v>5</v>
      </c>
      <c r="PU38" s="479">
        <v>12</v>
      </c>
      <c r="PV38" s="84">
        <v>9</v>
      </c>
      <c r="PW38" s="479">
        <v>9</v>
      </c>
      <c r="PX38" s="479">
        <v>8</v>
      </c>
      <c r="PY38" s="14"/>
      <c r="PZ38" s="479">
        <v>8</v>
      </c>
      <c r="QA38" s="479">
        <v>5</v>
      </c>
      <c r="QB38" s="479">
        <v>5</v>
      </c>
      <c r="QC38" s="479">
        <v>6</v>
      </c>
      <c r="QD38" s="479">
        <v>6</v>
      </c>
      <c r="QE38" s="480">
        <v>16</v>
      </c>
      <c r="QG38" s="158">
        <v>16</v>
      </c>
      <c r="QH38" s="158">
        <v>8</v>
      </c>
      <c r="QI38" s="158">
        <v>5</v>
      </c>
      <c r="QJ38" s="158">
        <v>1</v>
      </c>
      <c r="QK38" s="158">
        <v>6</v>
      </c>
      <c r="QL38" s="483">
        <v>13</v>
      </c>
      <c r="QM38" s="158">
        <v>6</v>
      </c>
      <c r="QN38" s="158">
        <v>2</v>
      </c>
      <c r="QO38" s="158">
        <v>15</v>
      </c>
      <c r="QP38" s="158">
        <v>4</v>
      </c>
      <c r="QQ38" s="158">
        <v>6</v>
      </c>
      <c r="QT38" s="485">
        <v>4</v>
      </c>
      <c r="QU38" s="20"/>
      <c r="QV38" s="1">
        <v>2</v>
      </c>
      <c r="QW38" s="1">
        <v>2</v>
      </c>
      <c r="QX38" s="1">
        <v>3</v>
      </c>
      <c r="QY38" s="1">
        <v>3</v>
      </c>
      <c r="RA38" s="1">
        <v>1</v>
      </c>
      <c r="RC38" s="1">
        <v>1</v>
      </c>
      <c r="RD38" s="1">
        <v>3</v>
      </c>
      <c r="RE38" s="20"/>
      <c r="RF38" s="20"/>
      <c r="RG38" s="20"/>
      <c r="RH38" s="1">
        <v>1</v>
      </c>
      <c r="RI38" s="1">
        <v>2</v>
      </c>
      <c r="RK38" s="1">
        <v>1</v>
      </c>
      <c r="RL38" s="1">
        <v>4</v>
      </c>
      <c r="RM38" s="1">
        <v>1</v>
      </c>
      <c r="RO38" s="1">
        <v>3</v>
      </c>
      <c r="RP38" s="1">
        <v>1</v>
      </c>
      <c r="RR38" s="1">
        <v>1</v>
      </c>
      <c r="RV38" s="1">
        <v>5</v>
      </c>
      <c r="RW38" s="1">
        <v>3</v>
      </c>
      <c r="RY38" s="1">
        <v>2</v>
      </c>
      <c r="RZ38" s="1">
        <v>1</v>
      </c>
      <c r="SB38" s="1">
        <v>2</v>
      </c>
      <c r="SC38" s="1">
        <v>1</v>
      </c>
      <c r="SD38" s="1">
        <v>1</v>
      </c>
      <c r="SE38" s="1">
        <v>6</v>
      </c>
      <c r="SF38" s="1">
        <v>1</v>
      </c>
      <c r="SG38" s="1">
        <v>1</v>
      </c>
      <c r="SI38" s="1">
        <v>1</v>
      </c>
    </row>
    <row r="39" spans="1:503" s="20" customFormat="1" hidden="1" x14ac:dyDescent="0.25">
      <c r="A39" s="68" t="s">
        <v>14</v>
      </c>
      <c r="B39" s="68" t="s">
        <v>1283</v>
      </c>
      <c r="C39" s="347"/>
      <c r="D39" s="347"/>
      <c r="E39" s="14">
        <v>0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>
        <v>0</v>
      </c>
      <c r="PE39" s="14"/>
      <c r="PF39" s="14"/>
      <c r="PG39" s="54"/>
      <c r="PH39" s="54"/>
      <c r="PI39" s="54"/>
      <c r="PJ39" s="54"/>
      <c r="PK39" s="54"/>
      <c r="PL39" s="84"/>
      <c r="PM39" s="14"/>
      <c r="PN39" s="84"/>
      <c r="PO39" s="84"/>
      <c r="PP39" s="84"/>
      <c r="PQ39" s="84"/>
      <c r="PR39" s="505"/>
      <c r="PS39" s="84"/>
      <c r="PT39" s="84"/>
      <c r="PU39" s="84"/>
      <c r="PV39" s="84"/>
      <c r="PW39" s="54"/>
      <c r="PX39" s="54"/>
      <c r="PY39" s="14"/>
      <c r="PZ39" s="14"/>
      <c r="QA39" s="14"/>
      <c r="QB39" s="54"/>
      <c r="QC39" s="54"/>
      <c r="QD39" s="54"/>
      <c r="QR39" s="1"/>
      <c r="QS39" s="1"/>
      <c r="QX39" s="1"/>
      <c r="QY39" s="1"/>
      <c r="QZ39" s="1"/>
      <c r="RA39" s="1"/>
      <c r="RB39" s="1"/>
      <c r="RC39" s="1"/>
      <c r="RD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</row>
    <row r="40" spans="1:503" s="20" customFormat="1" hidden="1" x14ac:dyDescent="0.25">
      <c r="A40" s="68" t="s">
        <v>14</v>
      </c>
      <c r="B40" s="68" t="s">
        <v>1284</v>
      </c>
      <c r="C40" s="347"/>
      <c r="D40" s="347"/>
      <c r="E40" s="14">
        <v>0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>
        <v>0</v>
      </c>
      <c r="PE40" s="14"/>
      <c r="PF40" s="14"/>
      <c r="PG40" s="54"/>
      <c r="PH40" s="54"/>
      <c r="PI40" s="54"/>
      <c r="PJ40" s="54"/>
      <c r="PK40" s="54"/>
      <c r="PL40" s="84"/>
      <c r="PM40" s="14"/>
      <c r="PN40" s="84"/>
      <c r="PO40" s="84"/>
      <c r="PP40" s="84"/>
      <c r="PQ40" s="84"/>
      <c r="PR40" s="505"/>
      <c r="PS40" s="84"/>
      <c r="PT40" s="84"/>
      <c r="PU40" s="84"/>
      <c r="PV40" s="84"/>
      <c r="PW40" s="54"/>
      <c r="PX40" s="54"/>
      <c r="PY40" s="14"/>
      <c r="PZ40" s="14"/>
      <c r="QA40" s="14"/>
      <c r="QB40" s="54"/>
      <c r="QC40" s="54"/>
      <c r="QD40" s="54"/>
      <c r="QR40" s="1"/>
      <c r="QS40" s="1"/>
      <c r="QX40" s="1"/>
      <c r="QY40" s="1"/>
      <c r="QZ40" s="1"/>
      <c r="RA40" s="1"/>
      <c r="RB40" s="1"/>
      <c r="RC40" s="1"/>
      <c r="RD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</row>
    <row r="41" spans="1:503" s="20" customFormat="1" hidden="1" x14ac:dyDescent="0.25">
      <c r="A41" s="68" t="s">
        <v>14</v>
      </c>
      <c r="B41" s="79" t="s">
        <v>794</v>
      </c>
      <c r="C41" s="464">
        <v>3507</v>
      </c>
      <c r="D41" s="472"/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0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1</v>
      </c>
      <c r="FO41" s="14">
        <v>0</v>
      </c>
      <c r="FP41" s="14">
        <v>2</v>
      </c>
      <c r="FQ41" s="14">
        <v>4</v>
      </c>
      <c r="FR41" s="14">
        <v>2</v>
      </c>
      <c r="FS41" s="14">
        <v>4</v>
      </c>
      <c r="FT41" s="14">
        <v>0</v>
      </c>
      <c r="FU41" s="14">
        <v>6</v>
      </c>
      <c r="FV41" s="14">
        <v>11</v>
      </c>
      <c r="FW41" s="14">
        <v>0</v>
      </c>
      <c r="FX41" s="14">
        <v>0</v>
      </c>
      <c r="FY41" s="14">
        <v>2</v>
      </c>
      <c r="FZ41" s="14">
        <v>5</v>
      </c>
      <c r="GA41" s="14">
        <v>2</v>
      </c>
      <c r="GB41" s="14">
        <v>0</v>
      </c>
      <c r="GC41" s="14">
        <v>3</v>
      </c>
      <c r="GD41" s="14">
        <v>1</v>
      </c>
      <c r="GE41" s="14">
        <v>3</v>
      </c>
      <c r="GF41" s="14">
        <v>0</v>
      </c>
      <c r="GG41" s="14">
        <v>2</v>
      </c>
      <c r="GH41" s="14">
        <v>0</v>
      </c>
      <c r="GI41" s="14">
        <v>1</v>
      </c>
      <c r="GJ41" s="14">
        <v>1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0</v>
      </c>
      <c r="GW41" s="14">
        <v>0</v>
      </c>
      <c r="GX41" s="14">
        <v>0</v>
      </c>
      <c r="GY41" s="14">
        <v>1</v>
      </c>
      <c r="GZ41" s="14">
        <v>1</v>
      </c>
      <c r="HA41" s="14">
        <v>0</v>
      </c>
      <c r="HB41" s="14">
        <v>0</v>
      </c>
      <c r="HC41" s="14">
        <v>2</v>
      </c>
      <c r="HD41" s="14">
        <v>0</v>
      </c>
      <c r="HE41" s="14">
        <v>3</v>
      </c>
      <c r="HF41" s="14">
        <v>1</v>
      </c>
      <c r="HG41" s="14">
        <v>0</v>
      </c>
      <c r="HH41" s="14">
        <v>0</v>
      </c>
      <c r="HI41" s="14">
        <v>0</v>
      </c>
      <c r="HJ41" s="14">
        <v>1</v>
      </c>
      <c r="HK41" s="14">
        <v>0</v>
      </c>
      <c r="HL41" s="14">
        <v>0</v>
      </c>
      <c r="HM41" s="14">
        <v>0</v>
      </c>
      <c r="HN41" s="14">
        <v>2</v>
      </c>
      <c r="HO41" s="14">
        <v>0</v>
      </c>
      <c r="HP41" s="14">
        <v>0</v>
      </c>
      <c r="HQ41" s="14">
        <v>0</v>
      </c>
      <c r="HR41" s="14">
        <v>0</v>
      </c>
      <c r="HS41" s="14">
        <v>0</v>
      </c>
      <c r="HT41" s="14">
        <v>0</v>
      </c>
      <c r="HU41" s="14">
        <v>0</v>
      </c>
      <c r="HV41" s="14">
        <v>0</v>
      </c>
      <c r="HW41" s="14">
        <v>0</v>
      </c>
      <c r="HX41" s="14">
        <v>1</v>
      </c>
      <c r="HY41" s="14">
        <v>0</v>
      </c>
      <c r="HZ41" s="14">
        <v>0</v>
      </c>
      <c r="IA41" s="14">
        <v>0</v>
      </c>
      <c r="IB41" s="14">
        <v>0</v>
      </c>
      <c r="IC41" s="14">
        <v>1</v>
      </c>
      <c r="ID41" s="14">
        <v>0</v>
      </c>
      <c r="IE41" s="14">
        <v>0</v>
      </c>
      <c r="IF41" s="14">
        <v>2</v>
      </c>
      <c r="IG41" s="14">
        <v>0</v>
      </c>
      <c r="IH41" s="14">
        <v>0</v>
      </c>
      <c r="II41" s="14">
        <v>4</v>
      </c>
      <c r="IJ41" s="14">
        <v>1</v>
      </c>
      <c r="IK41" s="14">
        <v>0</v>
      </c>
      <c r="IL41" s="14">
        <v>1</v>
      </c>
      <c r="IM41" s="14">
        <v>0</v>
      </c>
      <c r="IN41" s="14">
        <v>0</v>
      </c>
      <c r="IO41" s="14">
        <v>0</v>
      </c>
      <c r="IP41" s="14">
        <v>0</v>
      </c>
      <c r="IQ41" s="14">
        <v>3</v>
      </c>
      <c r="IR41" s="14">
        <v>0</v>
      </c>
      <c r="IS41" s="14">
        <v>0</v>
      </c>
      <c r="IT41" s="14">
        <v>0</v>
      </c>
      <c r="IU41" s="14">
        <v>1</v>
      </c>
      <c r="IV41" s="14">
        <v>0</v>
      </c>
      <c r="IW41" s="14">
        <v>0</v>
      </c>
      <c r="IX41" s="14">
        <v>1</v>
      </c>
      <c r="IY41" s="14">
        <v>0</v>
      </c>
      <c r="IZ41" s="14">
        <v>1</v>
      </c>
      <c r="JA41" s="14">
        <v>0</v>
      </c>
      <c r="JB41" s="14">
        <v>0</v>
      </c>
      <c r="JC41" s="14">
        <v>0</v>
      </c>
      <c r="JD41" s="14">
        <v>0</v>
      </c>
      <c r="JE41" s="14">
        <v>0</v>
      </c>
      <c r="JF41" s="14">
        <v>0</v>
      </c>
      <c r="JG41" s="14">
        <v>0</v>
      </c>
      <c r="JH41" s="14">
        <v>0</v>
      </c>
      <c r="JI41" s="14">
        <v>1</v>
      </c>
      <c r="JJ41" s="14">
        <v>0</v>
      </c>
      <c r="JK41" s="14">
        <v>0</v>
      </c>
      <c r="JL41" s="14">
        <v>0</v>
      </c>
      <c r="JM41" s="14">
        <v>0</v>
      </c>
      <c r="JN41" s="14">
        <v>1</v>
      </c>
      <c r="JO41" s="14">
        <v>0</v>
      </c>
      <c r="JP41" s="14">
        <v>0</v>
      </c>
      <c r="JQ41" s="14">
        <v>0</v>
      </c>
      <c r="JR41" s="14">
        <v>0</v>
      </c>
      <c r="JS41" s="14">
        <v>0</v>
      </c>
      <c r="JT41" s="14">
        <v>0</v>
      </c>
      <c r="JU41" s="14">
        <v>0</v>
      </c>
      <c r="JV41" s="14">
        <v>0</v>
      </c>
      <c r="JW41" s="14">
        <v>0</v>
      </c>
      <c r="JX41" s="14">
        <v>0</v>
      </c>
      <c r="JY41" s="14">
        <v>0</v>
      </c>
      <c r="JZ41" s="14">
        <v>0</v>
      </c>
      <c r="KA41" s="14">
        <v>0</v>
      </c>
      <c r="KB41" s="14">
        <v>0</v>
      </c>
      <c r="KC41" s="14">
        <v>0</v>
      </c>
      <c r="KD41" s="14">
        <v>0</v>
      </c>
      <c r="KE41" s="14">
        <v>0</v>
      </c>
      <c r="KF41" s="14">
        <v>0</v>
      </c>
      <c r="KG41" s="14">
        <v>0</v>
      </c>
      <c r="KH41" s="14">
        <v>0</v>
      </c>
      <c r="KI41" s="14">
        <v>0</v>
      </c>
      <c r="KJ41" s="14">
        <v>0</v>
      </c>
      <c r="KK41" s="14">
        <v>0</v>
      </c>
      <c r="KL41" s="14">
        <v>0</v>
      </c>
      <c r="KM41" s="14">
        <v>0</v>
      </c>
      <c r="KN41" s="14">
        <v>0</v>
      </c>
      <c r="KO41" s="14">
        <v>0</v>
      </c>
      <c r="KP41" s="14">
        <v>0</v>
      </c>
      <c r="KQ41" s="14">
        <v>0</v>
      </c>
      <c r="KR41" s="14">
        <v>0</v>
      </c>
      <c r="KS41" s="14">
        <v>0</v>
      </c>
      <c r="KT41" s="14">
        <v>0</v>
      </c>
      <c r="KU41" s="14">
        <v>0</v>
      </c>
      <c r="KV41" s="14">
        <v>0</v>
      </c>
      <c r="KW41" s="14">
        <v>0</v>
      </c>
      <c r="KX41" s="14">
        <v>0</v>
      </c>
      <c r="KY41" s="14">
        <v>0</v>
      </c>
      <c r="KZ41" s="14">
        <v>1</v>
      </c>
      <c r="LA41" s="14">
        <v>0</v>
      </c>
      <c r="LB41" s="14">
        <v>0</v>
      </c>
      <c r="LC41" s="14">
        <v>0</v>
      </c>
      <c r="LD41" s="14">
        <v>2</v>
      </c>
      <c r="LE41" s="14">
        <v>0</v>
      </c>
      <c r="LF41" s="14">
        <v>0</v>
      </c>
      <c r="LG41" s="14">
        <v>0</v>
      </c>
      <c r="LH41" s="14">
        <v>1</v>
      </c>
      <c r="LI41" s="14">
        <v>0</v>
      </c>
      <c r="LJ41" s="14">
        <v>0</v>
      </c>
      <c r="LK41" s="14">
        <v>1</v>
      </c>
      <c r="LL41" s="14">
        <v>0</v>
      </c>
      <c r="LM41" s="14">
        <v>1</v>
      </c>
      <c r="LN41" s="14">
        <v>2</v>
      </c>
      <c r="LO41" s="14">
        <v>0</v>
      </c>
      <c r="LP41" s="14">
        <v>4</v>
      </c>
      <c r="LQ41" s="14">
        <v>0</v>
      </c>
      <c r="LR41" s="14">
        <v>3</v>
      </c>
      <c r="LS41" s="14">
        <v>0</v>
      </c>
      <c r="LT41" s="14">
        <v>10</v>
      </c>
      <c r="LU41" s="14">
        <v>1</v>
      </c>
      <c r="LV41" s="14">
        <v>2</v>
      </c>
      <c r="LW41" s="14">
        <v>0</v>
      </c>
      <c r="LX41" s="14">
        <v>0</v>
      </c>
      <c r="LY41" s="14">
        <v>5</v>
      </c>
      <c r="LZ41" s="14">
        <v>0</v>
      </c>
      <c r="MA41" s="14">
        <v>2</v>
      </c>
      <c r="MB41" s="14">
        <v>1</v>
      </c>
      <c r="MC41" s="14">
        <v>1</v>
      </c>
      <c r="MD41" s="14">
        <v>4</v>
      </c>
      <c r="ME41" s="14">
        <v>6</v>
      </c>
      <c r="MF41" s="14">
        <v>11</v>
      </c>
      <c r="MG41" s="14">
        <v>0</v>
      </c>
      <c r="MH41" s="14">
        <v>4</v>
      </c>
      <c r="MI41" s="14">
        <v>1</v>
      </c>
      <c r="MJ41" s="14">
        <v>6</v>
      </c>
      <c r="MK41" s="14">
        <v>4</v>
      </c>
      <c r="ML41" s="14">
        <v>2</v>
      </c>
      <c r="MM41" s="14">
        <v>0</v>
      </c>
      <c r="MN41" s="14">
        <v>0</v>
      </c>
      <c r="MO41" s="14">
        <v>6</v>
      </c>
      <c r="MP41" s="14">
        <v>5</v>
      </c>
      <c r="MQ41" s="14">
        <v>0</v>
      </c>
      <c r="MR41" s="14">
        <v>7</v>
      </c>
      <c r="MS41" s="14">
        <v>0</v>
      </c>
      <c r="MT41" s="14">
        <v>1</v>
      </c>
      <c r="MU41" s="14">
        <v>0</v>
      </c>
      <c r="MV41" s="14">
        <v>8</v>
      </c>
      <c r="MW41" s="14">
        <v>2</v>
      </c>
      <c r="MX41" s="14">
        <v>8</v>
      </c>
      <c r="MY41" s="14">
        <v>3</v>
      </c>
      <c r="MZ41" s="14">
        <v>0</v>
      </c>
      <c r="NA41" s="14">
        <v>1</v>
      </c>
      <c r="NB41" s="14">
        <v>0</v>
      </c>
      <c r="NC41" s="14">
        <v>8</v>
      </c>
      <c r="ND41" s="14">
        <v>0</v>
      </c>
      <c r="NE41" s="14">
        <v>0</v>
      </c>
      <c r="NF41" s="14">
        <v>2</v>
      </c>
      <c r="NG41" s="14">
        <v>0</v>
      </c>
      <c r="NH41" s="14">
        <v>8</v>
      </c>
      <c r="NI41" s="14">
        <v>0</v>
      </c>
      <c r="NJ41" s="14">
        <v>0</v>
      </c>
      <c r="NK41" s="14">
        <v>0</v>
      </c>
      <c r="NL41" s="14">
        <v>12</v>
      </c>
      <c r="NM41" s="14">
        <v>4</v>
      </c>
      <c r="NN41" s="14">
        <v>0</v>
      </c>
      <c r="NO41" s="14">
        <v>3</v>
      </c>
      <c r="NP41" s="14">
        <v>0</v>
      </c>
      <c r="NQ41" s="14">
        <v>1</v>
      </c>
      <c r="NR41" s="14">
        <v>1</v>
      </c>
      <c r="NS41" s="14">
        <v>5</v>
      </c>
      <c r="NT41" s="14">
        <v>3</v>
      </c>
      <c r="NU41" s="14">
        <v>0</v>
      </c>
      <c r="NV41" s="14">
        <v>4</v>
      </c>
      <c r="NW41" s="14">
        <v>0</v>
      </c>
      <c r="NX41" s="14">
        <v>0</v>
      </c>
      <c r="NY41" s="14">
        <v>0</v>
      </c>
      <c r="NZ41" s="14">
        <v>4</v>
      </c>
      <c r="OA41" s="14">
        <v>6</v>
      </c>
      <c r="OB41" s="14">
        <v>0</v>
      </c>
      <c r="OC41" s="14">
        <v>2</v>
      </c>
      <c r="OD41" s="14">
        <v>1</v>
      </c>
      <c r="OE41" s="14">
        <v>1</v>
      </c>
      <c r="OF41" s="14"/>
      <c r="OG41" s="14">
        <v>3</v>
      </c>
      <c r="OH41" s="14">
        <v>6</v>
      </c>
      <c r="OI41" s="14">
        <v>0</v>
      </c>
      <c r="OJ41" s="14">
        <v>5</v>
      </c>
      <c r="OK41" s="14">
        <v>0</v>
      </c>
      <c r="OL41" s="14">
        <v>0</v>
      </c>
      <c r="OM41" s="14">
        <v>0</v>
      </c>
      <c r="ON41" s="14">
        <v>3</v>
      </c>
      <c r="OO41" s="14">
        <v>1</v>
      </c>
      <c r="OP41" s="14">
        <v>0</v>
      </c>
      <c r="OQ41" s="14">
        <v>0</v>
      </c>
      <c r="OR41" s="14">
        <v>0</v>
      </c>
      <c r="OS41" s="14">
        <v>0</v>
      </c>
      <c r="OT41" s="14">
        <v>1</v>
      </c>
      <c r="OU41" s="14">
        <v>4</v>
      </c>
      <c r="OV41" s="14">
        <v>2</v>
      </c>
      <c r="OW41" s="14">
        <v>0</v>
      </c>
      <c r="OX41" s="14">
        <v>4</v>
      </c>
      <c r="OY41" s="14">
        <v>1</v>
      </c>
      <c r="OZ41" s="31">
        <v>1</v>
      </c>
      <c r="PA41" s="14">
        <v>9</v>
      </c>
      <c r="PB41" s="14">
        <v>2</v>
      </c>
      <c r="PC41" s="14">
        <v>4</v>
      </c>
      <c r="PD41" s="14">
        <v>0</v>
      </c>
      <c r="PE41" s="14">
        <v>3</v>
      </c>
      <c r="PF41" s="14"/>
      <c r="PG41" s="14">
        <v>1</v>
      </c>
      <c r="PH41" s="84">
        <v>1</v>
      </c>
      <c r="PI41" s="54"/>
      <c r="PJ41" s="14">
        <v>4</v>
      </c>
      <c r="PK41" s="54"/>
      <c r="PL41" s="84">
        <v>5</v>
      </c>
      <c r="PM41" s="14"/>
      <c r="PN41" s="84">
        <v>5</v>
      </c>
      <c r="PO41" s="84">
        <v>1</v>
      </c>
      <c r="PP41" s="84"/>
      <c r="PQ41" s="84">
        <v>1</v>
      </c>
      <c r="PR41" s="505"/>
      <c r="PS41" s="479">
        <v>1</v>
      </c>
      <c r="PT41" s="84"/>
      <c r="PU41" s="84"/>
      <c r="PV41" s="84"/>
      <c r="PW41" s="14">
        <v>3</v>
      </c>
      <c r="PX41" s="54"/>
      <c r="PY41" s="14"/>
      <c r="PZ41" s="14">
        <v>2</v>
      </c>
      <c r="QA41" s="14">
        <v>2</v>
      </c>
      <c r="QB41" s="54"/>
      <c r="QC41" s="14">
        <v>1</v>
      </c>
      <c r="QD41" s="14"/>
      <c r="QG41" s="1">
        <v>1</v>
      </c>
      <c r="QI41" s="1">
        <v>2</v>
      </c>
      <c r="QK41" s="1">
        <v>3</v>
      </c>
      <c r="QM41" s="1">
        <v>6</v>
      </c>
      <c r="QQ41" s="1">
        <v>1</v>
      </c>
      <c r="QR41" s="1">
        <v>2</v>
      </c>
      <c r="QS41" s="1"/>
      <c r="QX41" s="1">
        <v>1</v>
      </c>
      <c r="QY41" s="1"/>
      <c r="QZ41" s="1"/>
      <c r="RA41" s="1">
        <v>4</v>
      </c>
      <c r="RB41" s="1">
        <v>1</v>
      </c>
      <c r="RC41" s="1"/>
      <c r="RD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V41" s="1">
        <v>1</v>
      </c>
      <c r="SG41" s="20">
        <v>1</v>
      </c>
    </row>
    <row r="42" spans="1:503" hidden="1" x14ac:dyDescent="0.25">
      <c r="A42" s="68" t="s">
        <v>14</v>
      </c>
      <c r="B42" s="79" t="s">
        <v>84</v>
      </c>
      <c r="C42" s="464">
        <v>11117</v>
      </c>
      <c r="D42" s="347"/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1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1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4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1</v>
      </c>
      <c r="FP42" s="14">
        <v>3</v>
      </c>
      <c r="FQ42" s="14">
        <v>0</v>
      </c>
      <c r="FR42" s="14">
        <v>0</v>
      </c>
      <c r="FS42" s="14">
        <v>0</v>
      </c>
      <c r="FT42" s="14">
        <v>0</v>
      </c>
      <c r="FU42" s="14">
        <v>1</v>
      </c>
      <c r="FV42" s="14">
        <v>0</v>
      </c>
      <c r="FW42" s="14">
        <v>0</v>
      </c>
      <c r="FX42" s="14">
        <v>3</v>
      </c>
      <c r="FY42" s="14">
        <v>3</v>
      </c>
      <c r="FZ42" s="14">
        <v>1</v>
      </c>
      <c r="GA42" s="14">
        <v>0</v>
      </c>
      <c r="GB42" s="14">
        <v>4</v>
      </c>
      <c r="GC42" s="14">
        <v>2</v>
      </c>
      <c r="GD42" s="14">
        <v>0</v>
      </c>
      <c r="GE42" s="14">
        <v>0</v>
      </c>
      <c r="GF42" s="14">
        <v>0</v>
      </c>
      <c r="GG42" s="14">
        <v>2</v>
      </c>
      <c r="GH42" s="14">
        <v>0</v>
      </c>
      <c r="GI42" s="14">
        <v>8</v>
      </c>
      <c r="GJ42" s="14">
        <v>0</v>
      </c>
      <c r="GK42" s="14">
        <v>0</v>
      </c>
      <c r="GL42" s="14">
        <v>6</v>
      </c>
      <c r="GM42" s="14">
        <v>1</v>
      </c>
      <c r="GN42" s="14">
        <v>18</v>
      </c>
      <c r="GO42" s="14">
        <v>0</v>
      </c>
      <c r="GP42" s="14">
        <v>1</v>
      </c>
      <c r="GQ42" s="14">
        <v>1</v>
      </c>
      <c r="GR42" s="14">
        <v>1</v>
      </c>
      <c r="GS42" s="14">
        <v>1</v>
      </c>
      <c r="GT42" s="14">
        <v>2</v>
      </c>
      <c r="GU42" s="14">
        <v>0</v>
      </c>
      <c r="GV42" s="14">
        <v>2</v>
      </c>
      <c r="GW42" s="14">
        <v>1</v>
      </c>
      <c r="GX42" s="14">
        <v>0</v>
      </c>
      <c r="GY42" s="14">
        <v>1</v>
      </c>
      <c r="GZ42" s="14">
        <v>2</v>
      </c>
      <c r="HA42" s="14">
        <v>0</v>
      </c>
      <c r="HB42" s="14">
        <v>0</v>
      </c>
      <c r="HC42" s="14">
        <v>1</v>
      </c>
      <c r="HD42" s="14">
        <v>0</v>
      </c>
      <c r="HE42" s="14">
        <v>1</v>
      </c>
      <c r="HF42" s="14">
        <v>1</v>
      </c>
      <c r="HG42" s="14">
        <v>0</v>
      </c>
      <c r="HH42" s="14">
        <v>0</v>
      </c>
      <c r="HI42" s="14">
        <v>0</v>
      </c>
      <c r="HJ42" s="14">
        <v>0</v>
      </c>
      <c r="HK42" s="14">
        <v>0</v>
      </c>
      <c r="HL42" s="14">
        <v>0</v>
      </c>
      <c r="HM42" s="14">
        <v>0</v>
      </c>
      <c r="HN42" s="14">
        <v>0</v>
      </c>
      <c r="HO42" s="14">
        <v>0</v>
      </c>
      <c r="HP42" s="14">
        <v>0</v>
      </c>
      <c r="HQ42" s="14">
        <v>0</v>
      </c>
      <c r="HR42" s="14">
        <v>0</v>
      </c>
      <c r="HS42" s="14">
        <v>0</v>
      </c>
      <c r="HT42" s="14">
        <v>0</v>
      </c>
      <c r="HU42" s="14">
        <v>0</v>
      </c>
      <c r="HV42" s="14">
        <v>1</v>
      </c>
      <c r="HW42" s="14">
        <v>0</v>
      </c>
      <c r="HX42" s="14">
        <v>0</v>
      </c>
      <c r="HY42" s="14">
        <v>0</v>
      </c>
      <c r="HZ42" s="14">
        <v>0</v>
      </c>
      <c r="IA42" s="14">
        <v>0</v>
      </c>
      <c r="IB42" s="14">
        <v>0</v>
      </c>
      <c r="IC42" s="14">
        <v>0</v>
      </c>
      <c r="ID42" s="14">
        <v>0</v>
      </c>
      <c r="IE42" s="14">
        <v>1</v>
      </c>
      <c r="IF42" s="14">
        <v>1</v>
      </c>
      <c r="IG42" s="14">
        <v>7</v>
      </c>
      <c r="IH42" s="14">
        <v>0</v>
      </c>
      <c r="II42" s="14">
        <v>9</v>
      </c>
      <c r="IJ42" s="14">
        <v>4</v>
      </c>
      <c r="IK42" s="14">
        <v>0</v>
      </c>
      <c r="IL42" s="14">
        <v>7</v>
      </c>
      <c r="IM42" s="14">
        <v>4</v>
      </c>
      <c r="IN42" s="14">
        <v>1</v>
      </c>
      <c r="IO42" s="14">
        <v>19</v>
      </c>
      <c r="IP42" s="14">
        <v>3</v>
      </c>
      <c r="IQ42" s="14">
        <v>7</v>
      </c>
      <c r="IR42" s="14">
        <v>0</v>
      </c>
      <c r="IS42" s="14">
        <v>17</v>
      </c>
      <c r="IT42" s="14">
        <v>1</v>
      </c>
      <c r="IU42" s="14">
        <v>10</v>
      </c>
      <c r="IV42" s="14">
        <v>12</v>
      </c>
      <c r="IW42" s="14">
        <v>12</v>
      </c>
      <c r="IX42" s="14">
        <v>1</v>
      </c>
      <c r="IY42" s="14">
        <v>0</v>
      </c>
      <c r="IZ42" s="14">
        <v>5</v>
      </c>
      <c r="JA42" s="14">
        <v>4</v>
      </c>
      <c r="JB42" s="14">
        <v>9</v>
      </c>
      <c r="JC42" s="14">
        <v>12</v>
      </c>
      <c r="JD42" s="14">
        <v>2</v>
      </c>
      <c r="JE42" s="14">
        <v>2</v>
      </c>
      <c r="JF42" s="14">
        <v>0</v>
      </c>
      <c r="JG42" s="14">
        <v>0</v>
      </c>
      <c r="JH42" s="14">
        <v>1</v>
      </c>
      <c r="JI42" s="14">
        <v>7</v>
      </c>
      <c r="JJ42" s="14">
        <v>5</v>
      </c>
      <c r="JK42" s="14">
        <v>2</v>
      </c>
      <c r="JL42" s="14">
        <v>9</v>
      </c>
      <c r="JM42" s="14">
        <v>0</v>
      </c>
      <c r="JN42" s="14">
        <v>0</v>
      </c>
      <c r="JO42" s="14">
        <v>2</v>
      </c>
      <c r="JP42" s="14">
        <v>4</v>
      </c>
      <c r="JQ42" s="14">
        <v>2</v>
      </c>
      <c r="JR42" s="14">
        <v>3</v>
      </c>
      <c r="JS42" s="14">
        <v>0</v>
      </c>
      <c r="JT42" s="14">
        <v>0</v>
      </c>
      <c r="JU42" s="14">
        <v>2</v>
      </c>
      <c r="JV42" s="14">
        <v>0</v>
      </c>
      <c r="JW42" s="14">
        <v>1</v>
      </c>
      <c r="JX42" s="14">
        <v>5</v>
      </c>
      <c r="JY42" s="14">
        <v>2</v>
      </c>
      <c r="JZ42" s="14">
        <v>2</v>
      </c>
      <c r="KA42" s="14">
        <v>0</v>
      </c>
      <c r="KB42" s="14">
        <v>2</v>
      </c>
      <c r="KC42" s="14">
        <v>1</v>
      </c>
      <c r="KD42" s="14">
        <v>0</v>
      </c>
      <c r="KE42" s="14">
        <v>9</v>
      </c>
      <c r="KF42" s="14">
        <v>4</v>
      </c>
      <c r="KG42" s="14">
        <v>2</v>
      </c>
      <c r="KH42" s="14">
        <v>0</v>
      </c>
      <c r="KI42" s="14">
        <v>5</v>
      </c>
      <c r="KJ42" s="14">
        <v>0</v>
      </c>
      <c r="KK42" s="14">
        <v>5</v>
      </c>
      <c r="KL42" s="14">
        <v>3</v>
      </c>
      <c r="KM42" s="14">
        <v>2</v>
      </c>
      <c r="KN42" s="14">
        <v>5</v>
      </c>
      <c r="KO42" s="14">
        <v>0</v>
      </c>
      <c r="KP42" s="14">
        <v>1</v>
      </c>
      <c r="KQ42" s="14">
        <v>0</v>
      </c>
      <c r="KR42" s="14">
        <v>0</v>
      </c>
      <c r="KS42" s="14">
        <v>2</v>
      </c>
      <c r="KT42" s="14">
        <v>2</v>
      </c>
      <c r="KU42" s="14">
        <v>0</v>
      </c>
      <c r="KV42" s="14">
        <v>0</v>
      </c>
      <c r="KW42" s="14">
        <v>1</v>
      </c>
      <c r="KX42" s="14">
        <v>3</v>
      </c>
      <c r="KY42" s="14">
        <v>0</v>
      </c>
      <c r="KZ42" s="14">
        <v>1</v>
      </c>
      <c r="LA42" s="14">
        <v>2</v>
      </c>
      <c r="LB42" s="14">
        <v>3</v>
      </c>
      <c r="LC42" s="14">
        <v>0</v>
      </c>
      <c r="LD42" s="14">
        <v>12</v>
      </c>
      <c r="LE42" s="14">
        <v>0</v>
      </c>
      <c r="LF42" s="14">
        <v>0</v>
      </c>
      <c r="LG42" s="14">
        <v>1</v>
      </c>
      <c r="LH42" s="14">
        <v>3</v>
      </c>
      <c r="LI42" s="14">
        <v>9</v>
      </c>
      <c r="LJ42" s="14">
        <v>0</v>
      </c>
      <c r="LK42" s="14">
        <v>5</v>
      </c>
      <c r="LL42" s="14">
        <v>5</v>
      </c>
      <c r="LM42" s="14">
        <v>12</v>
      </c>
      <c r="LN42" s="14">
        <v>8</v>
      </c>
      <c r="LO42" s="14">
        <v>0</v>
      </c>
      <c r="LP42" s="14">
        <v>20</v>
      </c>
      <c r="LQ42" s="14">
        <v>0</v>
      </c>
      <c r="LR42" s="14">
        <v>7</v>
      </c>
      <c r="LS42" s="14">
        <v>6</v>
      </c>
      <c r="LT42" s="14">
        <v>1</v>
      </c>
      <c r="LU42" s="14">
        <v>13</v>
      </c>
      <c r="LV42" s="14">
        <v>18</v>
      </c>
      <c r="LW42" s="14">
        <v>8</v>
      </c>
      <c r="LX42" s="14">
        <v>0</v>
      </c>
      <c r="LY42" s="14">
        <v>38</v>
      </c>
      <c r="LZ42" s="14">
        <v>2</v>
      </c>
      <c r="MA42" s="14">
        <v>29</v>
      </c>
      <c r="MB42" s="14">
        <v>11</v>
      </c>
      <c r="MC42" s="14">
        <v>42</v>
      </c>
      <c r="MD42" s="14">
        <v>16</v>
      </c>
      <c r="ME42" s="14">
        <v>39</v>
      </c>
      <c r="MF42" s="14">
        <v>0</v>
      </c>
      <c r="MG42" s="14">
        <v>6</v>
      </c>
      <c r="MH42" s="14">
        <v>11</v>
      </c>
      <c r="MI42" s="14">
        <v>31</v>
      </c>
      <c r="MJ42" s="14">
        <v>16</v>
      </c>
      <c r="MK42" s="14">
        <v>2</v>
      </c>
      <c r="ML42" s="14">
        <v>17</v>
      </c>
      <c r="MM42" s="14">
        <v>0</v>
      </c>
      <c r="MN42" s="14">
        <v>5</v>
      </c>
      <c r="MO42" s="14">
        <v>14</v>
      </c>
      <c r="MP42" s="14">
        <v>20</v>
      </c>
      <c r="MQ42" s="14">
        <v>8</v>
      </c>
      <c r="MR42" s="14">
        <v>3</v>
      </c>
      <c r="MS42" s="14">
        <v>0</v>
      </c>
      <c r="MT42" s="14">
        <v>17</v>
      </c>
      <c r="MU42" s="14">
        <v>7</v>
      </c>
      <c r="MV42" s="14">
        <v>3</v>
      </c>
      <c r="MW42" s="14">
        <v>14</v>
      </c>
      <c r="MX42" s="14">
        <v>13</v>
      </c>
      <c r="MY42" s="14">
        <v>10</v>
      </c>
      <c r="MZ42" s="14">
        <v>0</v>
      </c>
      <c r="NA42" s="14">
        <v>0</v>
      </c>
      <c r="NB42" s="14">
        <v>4</v>
      </c>
      <c r="NC42" s="14">
        <v>9</v>
      </c>
      <c r="ND42" s="14">
        <v>6</v>
      </c>
      <c r="NE42" s="14">
        <v>5</v>
      </c>
      <c r="NF42" s="14">
        <v>11</v>
      </c>
      <c r="NG42" s="14">
        <v>0</v>
      </c>
      <c r="NH42" s="14">
        <v>17</v>
      </c>
      <c r="NI42" s="14">
        <v>17</v>
      </c>
      <c r="NJ42" s="14">
        <v>14</v>
      </c>
      <c r="NK42" s="14">
        <v>5</v>
      </c>
      <c r="NL42" s="14">
        <v>19</v>
      </c>
      <c r="NM42" s="14">
        <v>9</v>
      </c>
      <c r="NN42" s="14">
        <v>0</v>
      </c>
      <c r="NO42" s="14">
        <v>27</v>
      </c>
      <c r="NP42" s="14">
        <v>0</v>
      </c>
      <c r="NQ42" s="14">
        <v>5</v>
      </c>
      <c r="NR42" s="14">
        <v>14</v>
      </c>
      <c r="NS42" s="14">
        <v>9</v>
      </c>
      <c r="NT42" s="14">
        <v>23</v>
      </c>
      <c r="NU42" s="14">
        <v>0</v>
      </c>
      <c r="NV42" s="14">
        <v>16</v>
      </c>
      <c r="NW42" s="14">
        <v>12</v>
      </c>
      <c r="NX42" s="14">
        <v>13</v>
      </c>
      <c r="NY42" s="14">
        <v>16</v>
      </c>
      <c r="NZ42" s="14">
        <v>4</v>
      </c>
      <c r="OA42" s="14">
        <v>14</v>
      </c>
      <c r="OB42" s="14">
        <v>0</v>
      </c>
      <c r="OC42" s="14">
        <v>12</v>
      </c>
      <c r="OD42" s="14">
        <v>9</v>
      </c>
      <c r="OE42" s="14">
        <v>22</v>
      </c>
      <c r="OF42" s="14">
        <v>19</v>
      </c>
      <c r="OG42" s="14">
        <v>17</v>
      </c>
      <c r="OH42" s="14">
        <v>22</v>
      </c>
      <c r="OI42" s="14">
        <v>0</v>
      </c>
      <c r="OJ42" s="14">
        <v>26</v>
      </c>
      <c r="OK42" s="14">
        <v>6</v>
      </c>
      <c r="OL42" s="14">
        <v>27</v>
      </c>
      <c r="OM42" s="14">
        <v>15</v>
      </c>
      <c r="ON42" s="14">
        <v>27</v>
      </c>
      <c r="OO42" s="14">
        <v>31</v>
      </c>
      <c r="OP42" s="14">
        <v>0</v>
      </c>
      <c r="OQ42" s="14">
        <v>21</v>
      </c>
      <c r="OR42" s="14">
        <v>8</v>
      </c>
      <c r="OS42" s="14">
        <v>21</v>
      </c>
      <c r="OT42" s="14">
        <v>8</v>
      </c>
      <c r="OU42" s="14">
        <v>50</v>
      </c>
      <c r="OV42" s="14">
        <v>19</v>
      </c>
      <c r="OW42" s="14">
        <v>0</v>
      </c>
      <c r="OX42" s="14">
        <v>44</v>
      </c>
      <c r="OY42" s="14">
        <v>19</v>
      </c>
      <c r="OZ42" s="31">
        <v>23</v>
      </c>
      <c r="PA42" s="14">
        <v>25</v>
      </c>
      <c r="PB42" s="14">
        <v>22</v>
      </c>
      <c r="PC42" s="14">
        <v>5</v>
      </c>
      <c r="PD42" s="14">
        <v>0</v>
      </c>
      <c r="PE42" s="14">
        <v>54</v>
      </c>
      <c r="PF42" s="14">
        <v>19</v>
      </c>
      <c r="PG42" s="14">
        <v>15</v>
      </c>
      <c r="PH42" s="84">
        <v>21</v>
      </c>
      <c r="PI42" s="14">
        <v>5</v>
      </c>
      <c r="PJ42" s="14">
        <v>6</v>
      </c>
      <c r="PK42" s="54"/>
      <c r="PL42" s="84">
        <v>4</v>
      </c>
      <c r="PM42" s="14">
        <v>12</v>
      </c>
      <c r="PN42" s="84">
        <v>16</v>
      </c>
      <c r="PO42" s="84">
        <v>18</v>
      </c>
      <c r="PP42" s="84">
        <v>10</v>
      </c>
      <c r="PQ42" s="84">
        <v>6</v>
      </c>
      <c r="PR42" s="505"/>
      <c r="PS42" s="479">
        <v>9</v>
      </c>
      <c r="PT42" s="84">
        <v>4</v>
      </c>
      <c r="PU42" s="479">
        <v>7</v>
      </c>
      <c r="PV42" s="84">
        <v>5</v>
      </c>
      <c r="PW42" s="479">
        <v>8</v>
      </c>
      <c r="PX42" s="479">
        <v>5</v>
      </c>
      <c r="PY42" s="14"/>
      <c r="PZ42" s="479">
        <v>2</v>
      </c>
      <c r="QA42" s="479">
        <v>1</v>
      </c>
      <c r="QB42" s="479">
        <v>4</v>
      </c>
      <c r="QC42" s="54"/>
      <c r="QD42" s="479">
        <v>1</v>
      </c>
      <c r="QE42" s="480">
        <v>3</v>
      </c>
      <c r="QG42" s="158">
        <v>8</v>
      </c>
      <c r="QH42" s="158">
        <v>4</v>
      </c>
      <c r="QI42" s="158">
        <v>1</v>
      </c>
      <c r="QJ42" s="158">
        <v>4</v>
      </c>
      <c r="QK42" s="158">
        <v>3</v>
      </c>
      <c r="QL42" s="483">
        <v>2</v>
      </c>
      <c r="QM42" s="158">
        <v>1</v>
      </c>
      <c r="QO42" s="485">
        <v>1</v>
      </c>
      <c r="QP42" s="485">
        <v>2</v>
      </c>
      <c r="QQ42" s="20"/>
      <c r="QR42" s="485">
        <v>1</v>
      </c>
      <c r="QT42" s="485">
        <v>2</v>
      </c>
      <c r="QU42" s="20"/>
      <c r="QV42" s="20"/>
      <c r="QW42" s="1">
        <v>2</v>
      </c>
      <c r="QY42" s="1">
        <v>13</v>
      </c>
      <c r="RC42" s="1">
        <v>2</v>
      </c>
      <c r="RD42" s="1">
        <v>2</v>
      </c>
      <c r="RE42" s="1">
        <v>1</v>
      </c>
      <c r="RF42" s="1">
        <v>1</v>
      </c>
      <c r="RI42" s="1">
        <v>1</v>
      </c>
      <c r="RJ42" s="1">
        <v>1</v>
      </c>
      <c r="RL42" s="1">
        <v>1</v>
      </c>
      <c r="RS42" s="1">
        <v>3</v>
      </c>
      <c r="RY42" s="1">
        <v>2</v>
      </c>
    </row>
    <row r="43" spans="1:503" s="20" customFormat="1" hidden="1" x14ac:dyDescent="0.25">
      <c r="A43" s="68" t="s">
        <v>20</v>
      </c>
      <c r="B43" s="68" t="s">
        <v>1285</v>
      </c>
      <c r="C43" s="347">
        <v>42762</v>
      </c>
      <c r="D43" s="347"/>
      <c r="E43" s="14">
        <v>0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>
        <v>0</v>
      </c>
      <c r="PE43" s="14"/>
      <c r="PF43" s="14"/>
      <c r="PG43" s="54"/>
      <c r="PH43" s="54"/>
      <c r="PI43" s="54"/>
      <c r="PJ43" s="54"/>
      <c r="PK43" s="54"/>
      <c r="PL43" s="84"/>
      <c r="PM43" s="14"/>
      <c r="PN43" s="84"/>
      <c r="PO43" s="84"/>
      <c r="PP43" s="84"/>
      <c r="PQ43" s="84"/>
      <c r="PR43" s="505"/>
      <c r="PS43" s="84"/>
      <c r="PT43" s="84"/>
      <c r="PU43" s="84"/>
      <c r="PV43" s="84"/>
      <c r="PW43" s="54"/>
      <c r="PX43" s="54"/>
      <c r="PY43" s="14"/>
      <c r="PZ43" s="14"/>
      <c r="QA43" s="14"/>
      <c r="QB43" s="54"/>
      <c r="QC43" s="54"/>
      <c r="QD43" s="54"/>
      <c r="QR43" s="1"/>
      <c r="QS43" s="1"/>
      <c r="QX43" s="1"/>
      <c r="QY43" s="1"/>
      <c r="QZ43" s="1"/>
      <c r="RA43" s="1"/>
      <c r="RB43" s="1"/>
      <c r="RC43" s="1"/>
      <c r="RD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</row>
    <row r="44" spans="1:503" s="20" customFormat="1" hidden="1" x14ac:dyDescent="0.25">
      <c r="A44" s="68" t="s">
        <v>20</v>
      </c>
      <c r="B44" s="68" t="s">
        <v>1004</v>
      </c>
      <c r="C44" s="347">
        <v>879</v>
      </c>
      <c r="D44" s="347"/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0</v>
      </c>
      <c r="EG44" s="14">
        <v>0</v>
      </c>
      <c r="EH44" s="14">
        <v>0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0</v>
      </c>
      <c r="FD44" s="14">
        <v>0</v>
      </c>
      <c r="FE44" s="14">
        <v>0</v>
      </c>
      <c r="FF44" s="14">
        <v>0</v>
      </c>
      <c r="FG44" s="14">
        <v>0</v>
      </c>
      <c r="FH44" s="1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</v>
      </c>
      <c r="FP44" s="14">
        <v>0</v>
      </c>
      <c r="FQ44" s="14">
        <v>0</v>
      </c>
      <c r="FR44" s="14">
        <v>0</v>
      </c>
      <c r="FS44" s="14">
        <v>0</v>
      </c>
      <c r="FT44" s="14">
        <v>0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</v>
      </c>
      <c r="GB44" s="14">
        <v>0</v>
      </c>
      <c r="GC44" s="14">
        <v>0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</v>
      </c>
      <c r="GZ44" s="14">
        <v>0</v>
      </c>
      <c r="HA44" s="14">
        <v>0</v>
      </c>
      <c r="HB44" s="14">
        <v>0</v>
      </c>
      <c r="HC44" s="14">
        <v>0</v>
      </c>
      <c r="HD44" s="14">
        <v>0</v>
      </c>
      <c r="HE44" s="14">
        <v>0</v>
      </c>
      <c r="HF44" s="14">
        <v>0</v>
      </c>
      <c r="HG44" s="14">
        <v>0</v>
      </c>
      <c r="HH44" s="14">
        <v>0</v>
      </c>
      <c r="HI44" s="14">
        <v>0</v>
      </c>
      <c r="HJ44" s="14">
        <v>0</v>
      </c>
      <c r="HK44" s="14">
        <v>0</v>
      </c>
      <c r="HL44" s="14">
        <v>0</v>
      </c>
      <c r="HM44" s="14">
        <v>0</v>
      </c>
      <c r="HN44" s="14">
        <v>0</v>
      </c>
      <c r="HO44" s="14">
        <v>0</v>
      </c>
      <c r="HP44" s="14">
        <v>0</v>
      </c>
      <c r="HQ44" s="14">
        <v>0</v>
      </c>
      <c r="HR44" s="14">
        <v>0</v>
      </c>
      <c r="HS44" s="14">
        <v>0</v>
      </c>
      <c r="HT44" s="14">
        <v>0</v>
      </c>
      <c r="HU44" s="14">
        <v>0</v>
      </c>
      <c r="HV44" s="14">
        <v>0</v>
      </c>
      <c r="HW44" s="14">
        <v>0</v>
      </c>
      <c r="HX44" s="14">
        <v>0</v>
      </c>
      <c r="HY44" s="14">
        <v>0</v>
      </c>
      <c r="HZ44" s="14">
        <v>0</v>
      </c>
      <c r="IA44" s="14">
        <v>0</v>
      </c>
      <c r="IB44" s="14">
        <v>0</v>
      </c>
      <c r="IC44" s="14">
        <v>0</v>
      </c>
      <c r="ID44" s="14">
        <v>0</v>
      </c>
      <c r="IE44" s="14">
        <v>0</v>
      </c>
      <c r="IF44" s="14">
        <v>1</v>
      </c>
      <c r="IG44" s="14">
        <v>0</v>
      </c>
      <c r="IH44" s="14">
        <v>0</v>
      </c>
      <c r="II44" s="14">
        <v>0</v>
      </c>
      <c r="IJ44" s="14">
        <v>0</v>
      </c>
      <c r="IK44" s="14">
        <v>0</v>
      </c>
      <c r="IL44" s="14">
        <v>0</v>
      </c>
      <c r="IM44" s="14">
        <v>0</v>
      </c>
      <c r="IN44" s="14">
        <v>0</v>
      </c>
      <c r="IO44" s="14">
        <v>0</v>
      </c>
      <c r="IP44" s="14">
        <v>0</v>
      </c>
      <c r="IQ44" s="14">
        <v>0</v>
      </c>
      <c r="IR44" s="14">
        <v>0</v>
      </c>
      <c r="IS44" s="14">
        <v>0</v>
      </c>
      <c r="IT44" s="14">
        <v>0</v>
      </c>
      <c r="IU44" s="14">
        <v>0</v>
      </c>
      <c r="IV44" s="14">
        <v>0</v>
      </c>
      <c r="IW44" s="14">
        <v>0</v>
      </c>
      <c r="IX44" s="14">
        <v>0</v>
      </c>
      <c r="IY44" s="14">
        <v>0</v>
      </c>
      <c r="IZ44" s="14">
        <v>0</v>
      </c>
      <c r="JA44" s="14">
        <v>0</v>
      </c>
      <c r="JB44" s="14">
        <v>0</v>
      </c>
      <c r="JC44" s="14">
        <v>0</v>
      </c>
      <c r="JD44" s="14">
        <v>0</v>
      </c>
      <c r="JE44" s="14">
        <v>0</v>
      </c>
      <c r="JF44" s="14">
        <v>0</v>
      </c>
      <c r="JG44" s="14">
        <v>0</v>
      </c>
      <c r="JH44" s="14">
        <v>0</v>
      </c>
      <c r="JI44" s="14">
        <v>0</v>
      </c>
      <c r="JJ44" s="14">
        <v>0</v>
      </c>
      <c r="JK44" s="14">
        <v>0</v>
      </c>
      <c r="JL44" s="14">
        <v>0</v>
      </c>
      <c r="JM44" s="14">
        <v>0</v>
      </c>
      <c r="JN44" s="14">
        <v>0</v>
      </c>
      <c r="JO44" s="14">
        <v>0</v>
      </c>
      <c r="JP44" s="14">
        <v>0</v>
      </c>
      <c r="JQ44" s="14">
        <v>0</v>
      </c>
      <c r="JR44" s="14">
        <v>0</v>
      </c>
      <c r="JS44" s="14">
        <v>0</v>
      </c>
      <c r="JT44" s="14">
        <v>0</v>
      </c>
      <c r="JU44" s="14">
        <v>0</v>
      </c>
      <c r="JV44" s="14">
        <v>0</v>
      </c>
      <c r="JW44" s="14">
        <v>0</v>
      </c>
      <c r="JX44" s="14">
        <v>0</v>
      </c>
      <c r="JY44" s="14">
        <v>0</v>
      </c>
      <c r="JZ44" s="14">
        <v>0</v>
      </c>
      <c r="KA44" s="14">
        <v>0</v>
      </c>
      <c r="KB44" s="14">
        <v>0</v>
      </c>
      <c r="KC44" s="14">
        <v>0</v>
      </c>
      <c r="KD44" s="14">
        <v>0</v>
      </c>
      <c r="KE44" s="14">
        <v>0</v>
      </c>
      <c r="KF44" s="14">
        <v>0</v>
      </c>
      <c r="KG44" s="14">
        <v>0</v>
      </c>
      <c r="KH44" s="14">
        <v>0</v>
      </c>
      <c r="KI44" s="14">
        <v>0</v>
      </c>
      <c r="KJ44" s="14">
        <v>0</v>
      </c>
      <c r="KK44" s="14">
        <v>0</v>
      </c>
      <c r="KL44" s="14">
        <v>0</v>
      </c>
      <c r="KM44" s="14">
        <v>0</v>
      </c>
      <c r="KN44" s="14">
        <v>0</v>
      </c>
      <c r="KO44" s="14">
        <v>0</v>
      </c>
      <c r="KP44" s="14">
        <v>0</v>
      </c>
      <c r="KQ44" s="14">
        <v>0</v>
      </c>
      <c r="KR44" s="14">
        <v>0</v>
      </c>
      <c r="KS44" s="14">
        <v>0</v>
      </c>
      <c r="KT44" s="14">
        <v>0</v>
      </c>
      <c r="KU44" s="14">
        <v>0</v>
      </c>
      <c r="KV44" s="14">
        <v>0</v>
      </c>
      <c r="KW44" s="14">
        <v>0</v>
      </c>
      <c r="KX44" s="14">
        <v>0</v>
      </c>
      <c r="KY44" s="14">
        <v>0</v>
      </c>
      <c r="KZ44" s="14">
        <v>0</v>
      </c>
      <c r="LA44" s="14">
        <v>0</v>
      </c>
      <c r="LB44" s="14">
        <v>0</v>
      </c>
      <c r="LC44" s="14">
        <v>0</v>
      </c>
      <c r="LD44" s="14">
        <v>0</v>
      </c>
      <c r="LE44" s="14">
        <v>0</v>
      </c>
      <c r="LF44" s="14">
        <v>0</v>
      </c>
      <c r="LG44" s="14">
        <v>0</v>
      </c>
      <c r="LH44" s="14">
        <v>0</v>
      </c>
      <c r="LI44" s="14">
        <v>0</v>
      </c>
      <c r="LJ44" s="14">
        <v>0</v>
      </c>
      <c r="LK44" s="14">
        <v>0</v>
      </c>
      <c r="LL44" s="14">
        <v>0</v>
      </c>
      <c r="LM44" s="14">
        <v>0</v>
      </c>
      <c r="LN44" s="14">
        <v>0</v>
      </c>
      <c r="LO44" s="14">
        <v>0</v>
      </c>
      <c r="LP44" s="14">
        <v>0</v>
      </c>
      <c r="LQ44" s="14">
        <v>0</v>
      </c>
      <c r="LR44" s="14">
        <v>0</v>
      </c>
      <c r="LS44" s="14">
        <v>0</v>
      </c>
      <c r="LT44" s="14">
        <v>0</v>
      </c>
      <c r="LU44" s="14">
        <v>0</v>
      </c>
      <c r="LV44" s="14">
        <v>0</v>
      </c>
      <c r="LW44" s="14">
        <v>0</v>
      </c>
      <c r="LX44" s="14">
        <v>0</v>
      </c>
      <c r="LY44" s="14">
        <v>0</v>
      </c>
      <c r="LZ44" s="14">
        <v>0</v>
      </c>
      <c r="MA44" s="14">
        <v>1</v>
      </c>
      <c r="MB44" s="14">
        <v>0</v>
      </c>
      <c r="MC44" s="14">
        <v>0</v>
      </c>
      <c r="MD44" s="14">
        <v>0</v>
      </c>
      <c r="ME44" s="14">
        <v>0</v>
      </c>
      <c r="MF44" s="14">
        <v>0</v>
      </c>
      <c r="MG44" s="14">
        <v>0</v>
      </c>
      <c r="MH44" s="14">
        <v>0</v>
      </c>
      <c r="MI44" s="14">
        <v>0</v>
      </c>
      <c r="MJ44" s="14">
        <v>0</v>
      </c>
      <c r="MK44" s="14">
        <v>0</v>
      </c>
      <c r="ML44" s="14">
        <v>0</v>
      </c>
      <c r="MM44" s="14">
        <v>0</v>
      </c>
      <c r="MN44" s="14">
        <v>0</v>
      </c>
      <c r="MO44" s="14">
        <v>0</v>
      </c>
      <c r="MP44" s="14">
        <v>0</v>
      </c>
      <c r="MQ44" s="14">
        <v>0</v>
      </c>
      <c r="MR44" s="14">
        <v>0</v>
      </c>
      <c r="MS44" s="14">
        <v>0</v>
      </c>
      <c r="MT44" s="14">
        <v>0</v>
      </c>
      <c r="MU44" s="14">
        <v>0</v>
      </c>
      <c r="MV44" s="14">
        <v>0</v>
      </c>
      <c r="MW44" s="14">
        <v>0</v>
      </c>
      <c r="MX44" s="14">
        <v>0</v>
      </c>
      <c r="MY44" s="14">
        <v>0</v>
      </c>
      <c r="MZ44" s="14">
        <v>0</v>
      </c>
      <c r="NA44" s="14">
        <v>0</v>
      </c>
      <c r="NB44" s="14">
        <v>0</v>
      </c>
      <c r="NC44" s="14">
        <v>0</v>
      </c>
      <c r="ND44" s="14">
        <v>0</v>
      </c>
      <c r="NE44" s="14">
        <v>0</v>
      </c>
      <c r="NF44" s="14">
        <v>0</v>
      </c>
      <c r="NG44" s="14">
        <v>0</v>
      </c>
      <c r="NH44" s="14">
        <v>0</v>
      </c>
      <c r="NI44" s="14">
        <v>0</v>
      </c>
      <c r="NJ44" s="14">
        <v>0</v>
      </c>
      <c r="NK44" s="14">
        <v>0</v>
      </c>
      <c r="NL44" s="14">
        <v>0</v>
      </c>
      <c r="NM44" s="14">
        <v>0</v>
      </c>
      <c r="NN44" s="14">
        <v>0</v>
      </c>
      <c r="NO44" s="14">
        <v>0</v>
      </c>
      <c r="NP44" s="14">
        <v>0</v>
      </c>
      <c r="NQ44" s="14">
        <v>0</v>
      </c>
      <c r="NR44" s="14">
        <v>0</v>
      </c>
      <c r="NS44" s="14">
        <v>0</v>
      </c>
      <c r="NT44" s="14">
        <v>0</v>
      </c>
      <c r="NU44" s="14">
        <v>0</v>
      </c>
      <c r="NV44" s="14">
        <v>0</v>
      </c>
      <c r="NW44" s="14">
        <v>0</v>
      </c>
      <c r="NX44" s="14">
        <v>0</v>
      </c>
      <c r="NY44" s="14">
        <v>0</v>
      </c>
      <c r="NZ44" s="14">
        <v>0</v>
      </c>
      <c r="OA44" s="14">
        <v>0</v>
      </c>
      <c r="OB44" s="14">
        <v>0</v>
      </c>
      <c r="OC44" s="14">
        <v>0</v>
      </c>
      <c r="OD44" s="14">
        <v>0</v>
      </c>
      <c r="OE44" s="14">
        <v>0</v>
      </c>
      <c r="OF44" s="14"/>
      <c r="OG44" s="14">
        <v>0</v>
      </c>
      <c r="OH44" s="14">
        <v>0</v>
      </c>
      <c r="OI44" s="14">
        <v>0</v>
      </c>
      <c r="OJ44" s="14">
        <v>0</v>
      </c>
      <c r="OK44" s="14">
        <v>0</v>
      </c>
      <c r="OL44" s="14">
        <v>0</v>
      </c>
      <c r="OM44" s="14">
        <v>0</v>
      </c>
      <c r="ON44" s="14">
        <v>0</v>
      </c>
      <c r="OO44" s="14">
        <v>0</v>
      </c>
      <c r="OP44" s="14">
        <v>0</v>
      </c>
      <c r="OQ44" s="14">
        <v>0</v>
      </c>
      <c r="OR44" s="14">
        <v>0</v>
      </c>
      <c r="OS44" s="14">
        <v>0</v>
      </c>
      <c r="OT44" s="14">
        <v>1</v>
      </c>
      <c r="OU44" s="14">
        <v>0</v>
      </c>
      <c r="OV44" s="14">
        <v>0</v>
      </c>
      <c r="OW44" s="14">
        <v>0</v>
      </c>
      <c r="OX44" s="14">
        <v>0</v>
      </c>
      <c r="OY44" s="14">
        <v>0</v>
      </c>
      <c r="OZ44" s="14"/>
      <c r="PA44" s="14">
        <v>0</v>
      </c>
      <c r="PB44" s="14"/>
      <c r="PC44" s="14"/>
      <c r="PD44" s="14">
        <v>0</v>
      </c>
      <c r="PE44" s="14"/>
      <c r="PF44" s="14"/>
      <c r="PG44" s="54"/>
      <c r="PH44" s="54"/>
      <c r="PI44" s="54"/>
      <c r="PJ44" s="54"/>
      <c r="PK44" s="54"/>
      <c r="PL44" s="84"/>
      <c r="PM44" s="14"/>
      <c r="PN44" s="84"/>
      <c r="PO44" s="84"/>
      <c r="PP44" s="84"/>
      <c r="PQ44" s="84"/>
      <c r="PR44" s="505"/>
      <c r="PS44" s="84"/>
      <c r="PT44" s="84">
        <v>1</v>
      </c>
      <c r="PU44" s="84"/>
      <c r="PV44" s="84"/>
      <c r="PW44" s="54"/>
      <c r="PX44" s="54"/>
      <c r="PY44" s="14"/>
      <c r="PZ44" s="14"/>
      <c r="QA44" s="14"/>
      <c r="QB44" s="54"/>
      <c r="QC44" s="54"/>
      <c r="QD44" s="54"/>
      <c r="QR44" s="1"/>
      <c r="QS44" s="1"/>
      <c r="QX44" s="1"/>
      <c r="QY44" s="1"/>
      <c r="QZ44" s="1"/>
      <c r="RA44" s="1"/>
      <c r="RB44" s="1"/>
      <c r="RC44" s="1"/>
      <c r="RD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</row>
    <row r="45" spans="1:503" s="20" customFormat="1" hidden="1" x14ac:dyDescent="0.25">
      <c r="A45" s="68" t="s">
        <v>20</v>
      </c>
      <c r="B45" s="68" t="s">
        <v>1031</v>
      </c>
      <c r="C45" s="347">
        <v>224</v>
      </c>
      <c r="D45" s="347"/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0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14">
        <v>0</v>
      </c>
      <c r="GA45" s="14">
        <v>0</v>
      </c>
      <c r="GB45" s="14">
        <v>0</v>
      </c>
      <c r="GC45" s="14">
        <v>0</v>
      </c>
      <c r="GD45" s="14">
        <v>0</v>
      </c>
      <c r="GE45" s="14">
        <v>0</v>
      </c>
      <c r="GF45" s="14">
        <v>0</v>
      </c>
      <c r="GG45" s="14">
        <v>0</v>
      </c>
      <c r="GH45" s="14">
        <v>0</v>
      </c>
      <c r="GI45" s="14">
        <v>0</v>
      </c>
      <c r="GJ45" s="14">
        <v>0</v>
      </c>
      <c r="GK45" s="14">
        <v>0</v>
      </c>
      <c r="GL45" s="14">
        <v>0</v>
      </c>
      <c r="GM45" s="14">
        <v>0</v>
      </c>
      <c r="GN45" s="14">
        <v>0</v>
      </c>
      <c r="GO45" s="14">
        <v>0</v>
      </c>
      <c r="GP45" s="14">
        <v>0</v>
      </c>
      <c r="GQ45" s="14">
        <v>0</v>
      </c>
      <c r="GR45" s="14">
        <v>0</v>
      </c>
      <c r="GS45" s="14">
        <v>0</v>
      </c>
      <c r="GT45" s="14">
        <v>0</v>
      </c>
      <c r="GU45" s="14">
        <v>0</v>
      </c>
      <c r="GV45" s="14">
        <v>0</v>
      </c>
      <c r="GW45" s="14">
        <v>0</v>
      </c>
      <c r="GX45" s="14">
        <v>0</v>
      </c>
      <c r="GY45" s="14">
        <v>0</v>
      </c>
      <c r="GZ45" s="14">
        <v>0</v>
      </c>
      <c r="HA45" s="14">
        <v>0</v>
      </c>
      <c r="HB45" s="14">
        <v>0</v>
      </c>
      <c r="HC45" s="14">
        <v>0</v>
      </c>
      <c r="HD45" s="14">
        <v>0</v>
      </c>
      <c r="HE45" s="14">
        <v>0</v>
      </c>
      <c r="HF45" s="14">
        <v>0</v>
      </c>
      <c r="HG45" s="14">
        <v>0</v>
      </c>
      <c r="HH45" s="14">
        <v>0</v>
      </c>
      <c r="HI45" s="14">
        <v>0</v>
      </c>
      <c r="HJ45" s="14">
        <v>0</v>
      </c>
      <c r="HK45" s="14">
        <v>0</v>
      </c>
      <c r="HL45" s="14">
        <v>0</v>
      </c>
      <c r="HM45" s="14">
        <v>0</v>
      </c>
      <c r="HN45" s="14">
        <v>0</v>
      </c>
      <c r="HO45" s="14">
        <v>0</v>
      </c>
      <c r="HP45" s="14">
        <v>0</v>
      </c>
      <c r="HQ45" s="14">
        <v>0</v>
      </c>
      <c r="HR45" s="14">
        <v>0</v>
      </c>
      <c r="HS45" s="14">
        <v>0</v>
      </c>
      <c r="HT45" s="14">
        <v>0</v>
      </c>
      <c r="HU45" s="14">
        <v>0</v>
      </c>
      <c r="HV45" s="14">
        <v>0</v>
      </c>
      <c r="HW45" s="14">
        <v>0</v>
      </c>
      <c r="HX45" s="14">
        <v>0</v>
      </c>
      <c r="HY45" s="14">
        <v>0</v>
      </c>
      <c r="HZ45" s="14">
        <v>0</v>
      </c>
      <c r="IA45" s="14">
        <v>0</v>
      </c>
      <c r="IB45" s="14">
        <v>0</v>
      </c>
      <c r="IC45" s="14">
        <v>0</v>
      </c>
      <c r="ID45" s="14">
        <v>0</v>
      </c>
      <c r="IE45" s="14">
        <v>0</v>
      </c>
      <c r="IF45" s="14">
        <v>0</v>
      </c>
      <c r="IG45" s="14">
        <v>0</v>
      </c>
      <c r="IH45" s="14">
        <v>0</v>
      </c>
      <c r="II45" s="14">
        <v>0</v>
      </c>
      <c r="IJ45" s="14">
        <v>0</v>
      </c>
      <c r="IK45" s="14">
        <v>0</v>
      </c>
      <c r="IL45" s="14">
        <v>0</v>
      </c>
      <c r="IM45" s="14">
        <v>0</v>
      </c>
      <c r="IN45" s="14">
        <v>0</v>
      </c>
      <c r="IO45" s="14">
        <v>0</v>
      </c>
      <c r="IP45" s="14">
        <v>0</v>
      </c>
      <c r="IQ45" s="14">
        <v>0</v>
      </c>
      <c r="IR45" s="14">
        <v>0</v>
      </c>
      <c r="IS45" s="14">
        <v>0</v>
      </c>
      <c r="IT45" s="14">
        <v>0</v>
      </c>
      <c r="IU45" s="14">
        <v>0</v>
      </c>
      <c r="IV45" s="14">
        <v>0</v>
      </c>
      <c r="IW45" s="14">
        <v>0</v>
      </c>
      <c r="IX45" s="14">
        <v>0</v>
      </c>
      <c r="IY45" s="14">
        <v>0</v>
      </c>
      <c r="IZ45" s="14">
        <v>0</v>
      </c>
      <c r="JA45" s="14">
        <v>0</v>
      </c>
      <c r="JB45" s="14">
        <v>0</v>
      </c>
      <c r="JC45" s="14">
        <v>0</v>
      </c>
      <c r="JD45" s="14">
        <v>0</v>
      </c>
      <c r="JE45" s="14">
        <v>0</v>
      </c>
      <c r="JF45" s="14">
        <v>0</v>
      </c>
      <c r="JG45" s="14">
        <v>0</v>
      </c>
      <c r="JH45" s="14">
        <v>0</v>
      </c>
      <c r="JI45" s="14">
        <v>1</v>
      </c>
      <c r="JJ45" s="14">
        <v>0</v>
      </c>
      <c r="JK45" s="14">
        <v>0</v>
      </c>
      <c r="JL45" s="14">
        <v>0</v>
      </c>
      <c r="JM45" s="14">
        <v>0</v>
      </c>
      <c r="JN45" s="14">
        <v>0</v>
      </c>
      <c r="JO45" s="14">
        <v>0</v>
      </c>
      <c r="JP45" s="14">
        <v>0</v>
      </c>
      <c r="JQ45" s="14">
        <v>0</v>
      </c>
      <c r="JR45" s="14">
        <v>0</v>
      </c>
      <c r="JS45" s="14">
        <v>0</v>
      </c>
      <c r="JT45" s="14">
        <v>0</v>
      </c>
      <c r="JU45" s="14">
        <v>0</v>
      </c>
      <c r="JV45" s="14">
        <v>0</v>
      </c>
      <c r="JW45" s="14">
        <v>0</v>
      </c>
      <c r="JX45" s="14">
        <v>0</v>
      </c>
      <c r="JY45" s="14">
        <v>0</v>
      </c>
      <c r="JZ45" s="14">
        <v>0</v>
      </c>
      <c r="KA45" s="14">
        <v>0</v>
      </c>
      <c r="KB45" s="14">
        <v>0</v>
      </c>
      <c r="KC45" s="14">
        <v>0</v>
      </c>
      <c r="KD45" s="14">
        <v>0</v>
      </c>
      <c r="KE45" s="14">
        <v>0</v>
      </c>
      <c r="KF45" s="14">
        <v>0</v>
      </c>
      <c r="KG45" s="14">
        <v>0</v>
      </c>
      <c r="KH45" s="14">
        <v>0</v>
      </c>
      <c r="KI45" s="14">
        <v>0</v>
      </c>
      <c r="KJ45" s="14">
        <v>0</v>
      </c>
      <c r="KK45" s="14">
        <v>0</v>
      </c>
      <c r="KL45" s="14">
        <v>0</v>
      </c>
      <c r="KM45" s="14">
        <v>0</v>
      </c>
      <c r="KN45" s="14">
        <v>0</v>
      </c>
      <c r="KO45" s="14">
        <v>0</v>
      </c>
      <c r="KP45" s="14">
        <v>0</v>
      </c>
      <c r="KQ45" s="14">
        <v>0</v>
      </c>
      <c r="KR45" s="14">
        <v>0</v>
      </c>
      <c r="KS45" s="14">
        <v>0</v>
      </c>
      <c r="KT45" s="14">
        <v>0</v>
      </c>
      <c r="KU45" s="14">
        <v>0</v>
      </c>
      <c r="KV45" s="14">
        <v>0</v>
      </c>
      <c r="KW45" s="14">
        <v>0</v>
      </c>
      <c r="KX45" s="14">
        <v>0</v>
      </c>
      <c r="KY45" s="14">
        <v>0</v>
      </c>
      <c r="KZ45" s="14">
        <v>0</v>
      </c>
      <c r="LA45" s="14">
        <v>0</v>
      </c>
      <c r="LB45" s="14">
        <v>0</v>
      </c>
      <c r="LC45" s="14">
        <v>0</v>
      </c>
      <c r="LD45" s="14">
        <v>0</v>
      </c>
      <c r="LE45" s="14">
        <v>0</v>
      </c>
      <c r="LF45" s="14">
        <v>0</v>
      </c>
      <c r="LG45" s="14">
        <v>0</v>
      </c>
      <c r="LH45" s="14">
        <v>0</v>
      </c>
      <c r="LI45" s="14">
        <v>0</v>
      </c>
      <c r="LJ45" s="14">
        <v>0</v>
      </c>
      <c r="LK45" s="14">
        <v>0</v>
      </c>
      <c r="LL45" s="14">
        <v>0</v>
      </c>
      <c r="LM45" s="14">
        <v>0</v>
      </c>
      <c r="LN45" s="14">
        <v>0</v>
      </c>
      <c r="LO45" s="14">
        <v>0</v>
      </c>
      <c r="LP45" s="14">
        <v>0</v>
      </c>
      <c r="LQ45" s="14">
        <v>0</v>
      </c>
      <c r="LR45" s="14">
        <v>0</v>
      </c>
      <c r="LS45" s="14">
        <v>0</v>
      </c>
      <c r="LT45" s="14">
        <v>0</v>
      </c>
      <c r="LU45" s="14">
        <v>0</v>
      </c>
      <c r="LV45" s="14">
        <v>0</v>
      </c>
      <c r="LW45" s="14">
        <v>0</v>
      </c>
      <c r="LX45" s="14">
        <v>0</v>
      </c>
      <c r="LY45" s="14">
        <v>0</v>
      </c>
      <c r="LZ45" s="14">
        <v>0</v>
      </c>
      <c r="MA45" s="14">
        <v>0</v>
      </c>
      <c r="MB45" s="14">
        <v>0</v>
      </c>
      <c r="MC45" s="14">
        <v>0</v>
      </c>
      <c r="MD45" s="14">
        <v>0</v>
      </c>
      <c r="ME45" s="14">
        <v>0</v>
      </c>
      <c r="MF45" s="14">
        <v>0</v>
      </c>
      <c r="MG45" s="14">
        <v>0</v>
      </c>
      <c r="MH45" s="14">
        <v>0</v>
      </c>
      <c r="MI45" s="14">
        <v>0</v>
      </c>
      <c r="MJ45" s="14">
        <v>0</v>
      </c>
      <c r="MK45" s="14">
        <v>0</v>
      </c>
      <c r="ML45" s="14">
        <v>0</v>
      </c>
      <c r="MM45" s="14">
        <v>0</v>
      </c>
      <c r="MN45" s="14">
        <v>0</v>
      </c>
      <c r="MO45" s="14">
        <v>0</v>
      </c>
      <c r="MP45" s="14">
        <v>0</v>
      </c>
      <c r="MQ45" s="14">
        <v>0</v>
      </c>
      <c r="MR45" s="14">
        <v>0</v>
      </c>
      <c r="MS45" s="14">
        <v>0</v>
      </c>
      <c r="MT45" s="14">
        <v>0</v>
      </c>
      <c r="MU45" s="14">
        <v>0</v>
      </c>
      <c r="MV45" s="14">
        <v>0</v>
      </c>
      <c r="MW45" s="14">
        <v>0</v>
      </c>
      <c r="MX45" s="14">
        <v>0</v>
      </c>
      <c r="MY45" s="14">
        <v>0</v>
      </c>
      <c r="MZ45" s="14">
        <v>0</v>
      </c>
      <c r="NA45" s="14">
        <v>0</v>
      </c>
      <c r="NB45" s="14">
        <v>0</v>
      </c>
      <c r="NC45" s="14">
        <v>0</v>
      </c>
      <c r="ND45" s="14">
        <v>0</v>
      </c>
      <c r="NE45" s="14">
        <v>0</v>
      </c>
      <c r="NF45" s="14">
        <v>0</v>
      </c>
      <c r="NG45" s="14">
        <v>0</v>
      </c>
      <c r="NH45" s="14">
        <v>0</v>
      </c>
      <c r="NI45" s="14">
        <v>0</v>
      </c>
      <c r="NJ45" s="14">
        <v>0</v>
      </c>
      <c r="NK45" s="14">
        <v>0</v>
      </c>
      <c r="NL45" s="14">
        <v>0</v>
      </c>
      <c r="NM45" s="14">
        <v>0</v>
      </c>
      <c r="NN45" s="14">
        <v>0</v>
      </c>
      <c r="NO45" s="14">
        <v>0</v>
      </c>
      <c r="NP45" s="14">
        <v>0</v>
      </c>
      <c r="NQ45" s="14">
        <v>0</v>
      </c>
      <c r="NR45" s="14">
        <v>0</v>
      </c>
      <c r="NS45" s="14">
        <v>0</v>
      </c>
      <c r="NT45" s="14">
        <v>0</v>
      </c>
      <c r="NU45" s="14">
        <v>0</v>
      </c>
      <c r="NV45" s="14">
        <v>0</v>
      </c>
      <c r="NW45" s="14">
        <v>0</v>
      </c>
      <c r="NX45" s="14">
        <v>0</v>
      </c>
      <c r="NY45" s="14">
        <v>0</v>
      </c>
      <c r="NZ45" s="14">
        <v>0</v>
      </c>
      <c r="OA45" s="14">
        <v>0</v>
      </c>
      <c r="OB45" s="14">
        <v>0</v>
      </c>
      <c r="OC45" s="14">
        <v>1</v>
      </c>
      <c r="OD45" s="14">
        <v>0</v>
      </c>
      <c r="OE45" s="14">
        <v>0</v>
      </c>
      <c r="OF45" s="14"/>
      <c r="OG45" s="14">
        <v>0</v>
      </c>
      <c r="OH45" s="14">
        <v>0</v>
      </c>
      <c r="OI45" s="14">
        <v>0</v>
      </c>
      <c r="OJ45" s="14">
        <v>0</v>
      </c>
      <c r="OK45" s="14">
        <v>0</v>
      </c>
      <c r="OL45" s="14">
        <v>0</v>
      </c>
      <c r="OM45" s="14">
        <v>0</v>
      </c>
      <c r="ON45" s="14">
        <v>0</v>
      </c>
      <c r="OO45" s="14">
        <v>0</v>
      </c>
      <c r="OP45" s="14">
        <v>0</v>
      </c>
      <c r="OQ45" s="14">
        <v>0</v>
      </c>
      <c r="OR45" s="14">
        <v>0</v>
      </c>
      <c r="OS45" s="14">
        <v>0</v>
      </c>
      <c r="OT45" s="14">
        <v>0</v>
      </c>
      <c r="OU45" s="14">
        <v>0</v>
      </c>
      <c r="OV45" s="14">
        <v>0</v>
      </c>
      <c r="OW45" s="14">
        <v>0</v>
      </c>
      <c r="OX45" s="14">
        <v>0</v>
      </c>
      <c r="OY45" s="14">
        <v>0</v>
      </c>
      <c r="OZ45" s="14"/>
      <c r="PA45" s="14">
        <v>0</v>
      </c>
      <c r="PB45" s="14"/>
      <c r="PC45" s="14"/>
      <c r="PD45" s="14">
        <v>0</v>
      </c>
      <c r="PE45" s="14"/>
      <c r="PF45" s="14"/>
      <c r="PG45" s="14">
        <v>1</v>
      </c>
      <c r="PH45" s="54"/>
      <c r="PI45" s="54"/>
      <c r="PJ45" s="54"/>
      <c r="PK45" s="54"/>
      <c r="PL45" s="84"/>
      <c r="PM45" s="14"/>
      <c r="PN45" s="84"/>
      <c r="PO45" s="84"/>
      <c r="PP45" s="84"/>
      <c r="PQ45" s="84"/>
      <c r="PR45" s="505"/>
      <c r="PS45" s="84"/>
      <c r="PT45" s="84"/>
      <c r="PU45" s="84"/>
      <c r="PV45" s="84"/>
      <c r="PW45" s="54"/>
      <c r="PX45" s="54"/>
      <c r="PY45" s="14"/>
      <c r="PZ45" s="14"/>
      <c r="QA45" s="14"/>
      <c r="QB45" s="54"/>
      <c r="QC45" s="54"/>
      <c r="QD45" s="54"/>
      <c r="QR45" s="1"/>
      <c r="QS45" s="1"/>
      <c r="QX45" s="1"/>
      <c r="QY45" s="1"/>
      <c r="QZ45" s="1"/>
      <c r="RA45" s="1"/>
      <c r="RB45" s="1"/>
      <c r="RC45" s="1"/>
      <c r="RD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</row>
    <row r="46" spans="1:503" s="20" customFormat="1" hidden="1" x14ac:dyDescent="0.25">
      <c r="A46" s="68" t="s">
        <v>20</v>
      </c>
      <c r="B46" s="79" t="s">
        <v>1151</v>
      </c>
      <c r="C46" s="347">
        <v>2770</v>
      </c>
      <c r="D46" s="347"/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0</v>
      </c>
      <c r="EG46" s="14">
        <v>0</v>
      </c>
      <c r="EH46" s="14">
        <v>0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0</v>
      </c>
      <c r="FG46" s="14">
        <v>0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0</v>
      </c>
      <c r="FN46" s="14">
        <v>0</v>
      </c>
      <c r="FO46" s="14">
        <v>0</v>
      </c>
      <c r="FP46" s="14">
        <v>0</v>
      </c>
      <c r="FQ46" s="14">
        <v>1</v>
      </c>
      <c r="FR46" s="14">
        <v>0</v>
      </c>
      <c r="FS46" s="14">
        <v>0</v>
      </c>
      <c r="FT46" s="14">
        <v>0</v>
      </c>
      <c r="FU46" s="14">
        <v>0</v>
      </c>
      <c r="FV46" s="14">
        <v>0</v>
      </c>
      <c r="FW46" s="14">
        <v>0</v>
      </c>
      <c r="FX46" s="14">
        <v>0</v>
      </c>
      <c r="FY46" s="14">
        <v>0</v>
      </c>
      <c r="FZ46" s="14">
        <v>2</v>
      </c>
      <c r="GA46" s="14">
        <v>4</v>
      </c>
      <c r="GB46" s="14">
        <v>2</v>
      </c>
      <c r="GC46" s="14">
        <v>0</v>
      </c>
      <c r="GD46" s="14">
        <v>1</v>
      </c>
      <c r="GE46" s="14">
        <v>2</v>
      </c>
      <c r="GF46" s="14">
        <v>0</v>
      </c>
      <c r="GG46" s="14">
        <v>2</v>
      </c>
      <c r="GH46" s="14">
        <v>0</v>
      </c>
      <c r="GI46" s="14">
        <v>0</v>
      </c>
      <c r="GJ46" s="14">
        <v>0</v>
      </c>
      <c r="GK46" s="14">
        <v>0</v>
      </c>
      <c r="GL46" s="14">
        <v>1</v>
      </c>
      <c r="GM46" s="14">
        <v>0</v>
      </c>
      <c r="GN46" s="14">
        <v>1</v>
      </c>
      <c r="GO46" s="14">
        <v>0</v>
      </c>
      <c r="GP46" s="14">
        <v>0</v>
      </c>
      <c r="GQ46" s="14">
        <v>0</v>
      </c>
      <c r="GR46" s="14">
        <v>0</v>
      </c>
      <c r="GS46" s="14">
        <v>0</v>
      </c>
      <c r="GT46" s="14">
        <v>0</v>
      </c>
      <c r="GU46" s="14">
        <v>0</v>
      </c>
      <c r="GV46" s="14">
        <v>0</v>
      </c>
      <c r="GW46" s="14">
        <v>0</v>
      </c>
      <c r="GX46" s="14">
        <v>1</v>
      </c>
      <c r="GY46" s="14">
        <v>0</v>
      </c>
      <c r="GZ46" s="14">
        <v>0</v>
      </c>
      <c r="HA46" s="14">
        <v>0</v>
      </c>
      <c r="HB46" s="14">
        <v>0</v>
      </c>
      <c r="HC46" s="14">
        <v>0</v>
      </c>
      <c r="HD46" s="14">
        <v>0</v>
      </c>
      <c r="HE46" s="14">
        <v>1</v>
      </c>
      <c r="HF46" s="14">
        <v>0</v>
      </c>
      <c r="HG46" s="14">
        <v>1</v>
      </c>
      <c r="HH46" s="14">
        <v>1</v>
      </c>
      <c r="HI46" s="14">
        <v>0</v>
      </c>
      <c r="HJ46" s="14">
        <v>1</v>
      </c>
      <c r="HK46" s="14">
        <v>0</v>
      </c>
      <c r="HL46" s="14">
        <v>0</v>
      </c>
      <c r="HM46" s="14">
        <v>0</v>
      </c>
      <c r="HN46" s="14">
        <v>1</v>
      </c>
      <c r="HO46" s="14">
        <v>5</v>
      </c>
      <c r="HP46" s="14">
        <v>0</v>
      </c>
      <c r="HQ46" s="14">
        <v>3</v>
      </c>
      <c r="HR46" s="14">
        <v>1</v>
      </c>
      <c r="HS46" s="14">
        <v>1</v>
      </c>
      <c r="HT46" s="14">
        <v>1</v>
      </c>
      <c r="HU46" s="14">
        <v>0</v>
      </c>
      <c r="HV46" s="14">
        <v>0</v>
      </c>
      <c r="HW46" s="14">
        <v>0</v>
      </c>
      <c r="HX46" s="14">
        <v>0</v>
      </c>
      <c r="HY46" s="14">
        <v>1</v>
      </c>
      <c r="HZ46" s="14">
        <v>1</v>
      </c>
      <c r="IA46" s="14">
        <v>3</v>
      </c>
      <c r="IB46" s="14">
        <v>0</v>
      </c>
      <c r="IC46" s="14">
        <v>1</v>
      </c>
      <c r="ID46" s="14">
        <v>0</v>
      </c>
      <c r="IE46" s="14">
        <v>0</v>
      </c>
      <c r="IF46" s="14">
        <v>1</v>
      </c>
      <c r="IG46" s="14">
        <v>1</v>
      </c>
      <c r="IH46" s="14">
        <v>0</v>
      </c>
      <c r="II46" s="14">
        <v>0</v>
      </c>
      <c r="IJ46" s="14">
        <v>0</v>
      </c>
      <c r="IK46" s="14">
        <v>0</v>
      </c>
      <c r="IL46" s="14">
        <v>0</v>
      </c>
      <c r="IM46" s="14">
        <v>1</v>
      </c>
      <c r="IN46" s="14">
        <v>0</v>
      </c>
      <c r="IO46" s="14">
        <v>0</v>
      </c>
      <c r="IP46" s="14">
        <v>0</v>
      </c>
      <c r="IQ46" s="14">
        <v>1</v>
      </c>
      <c r="IR46" s="14">
        <v>0</v>
      </c>
      <c r="IS46" s="14">
        <v>0</v>
      </c>
      <c r="IT46" s="14">
        <v>0</v>
      </c>
      <c r="IU46" s="14">
        <v>1</v>
      </c>
      <c r="IV46" s="14">
        <v>2</v>
      </c>
      <c r="IW46" s="14">
        <v>0</v>
      </c>
      <c r="IX46" s="14">
        <v>0</v>
      </c>
      <c r="IY46" s="14">
        <v>0</v>
      </c>
      <c r="IZ46" s="14">
        <v>2</v>
      </c>
      <c r="JA46" s="14">
        <v>0</v>
      </c>
      <c r="JB46" s="14">
        <v>0</v>
      </c>
      <c r="JC46" s="14">
        <v>1</v>
      </c>
      <c r="JD46" s="14">
        <v>0</v>
      </c>
      <c r="JE46" s="14">
        <v>0</v>
      </c>
      <c r="JF46" s="14">
        <v>0</v>
      </c>
      <c r="JG46" s="14">
        <v>0</v>
      </c>
      <c r="JH46" s="14">
        <v>0</v>
      </c>
      <c r="JI46" s="14">
        <v>0</v>
      </c>
      <c r="JJ46" s="14">
        <v>0</v>
      </c>
      <c r="JK46" s="14">
        <v>0</v>
      </c>
      <c r="JL46" s="14">
        <v>0</v>
      </c>
      <c r="JM46" s="14">
        <v>0</v>
      </c>
      <c r="JN46" s="14">
        <v>0</v>
      </c>
      <c r="JO46" s="14">
        <v>0</v>
      </c>
      <c r="JP46" s="14">
        <v>0</v>
      </c>
      <c r="JQ46" s="14">
        <v>0</v>
      </c>
      <c r="JR46" s="14">
        <v>0</v>
      </c>
      <c r="JS46" s="14">
        <v>0</v>
      </c>
      <c r="JT46" s="14">
        <v>0</v>
      </c>
      <c r="JU46" s="14">
        <v>0</v>
      </c>
      <c r="JV46" s="14">
        <v>0</v>
      </c>
      <c r="JW46" s="14">
        <v>0</v>
      </c>
      <c r="JX46" s="14">
        <v>0</v>
      </c>
      <c r="JY46" s="14">
        <v>0</v>
      </c>
      <c r="JZ46" s="14">
        <v>0</v>
      </c>
      <c r="KA46" s="14">
        <v>0</v>
      </c>
      <c r="KB46" s="14">
        <v>0</v>
      </c>
      <c r="KC46" s="14">
        <v>0</v>
      </c>
      <c r="KD46" s="14">
        <v>0</v>
      </c>
      <c r="KE46" s="14">
        <v>0</v>
      </c>
      <c r="KF46" s="14">
        <v>0</v>
      </c>
      <c r="KG46" s="14">
        <v>0</v>
      </c>
      <c r="KH46" s="14">
        <v>0</v>
      </c>
      <c r="KI46" s="14">
        <v>0</v>
      </c>
      <c r="KJ46" s="14">
        <v>0</v>
      </c>
      <c r="KK46" s="14">
        <v>0</v>
      </c>
      <c r="KL46" s="14">
        <v>0</v>
      </c>
      <c r="KM46" s="14">
        <v>0</v>
      </c>
      <c r="KN46" s="14">
        <v>0</v>
      </c>
      <c r="KO46" s="14">
        <v>0</v>
      </c>
      <c r="KP46" s="14">
        <v>0</v>
      </c>
      <c r="KQ46" s="14">
        <v>0</v>
      </c>
      <c r="KR46" s="14">
        <v>0</v>
      </c>
      <c r="KS46" s="14">
        <v>0</v>
      </c>
      <c r="KT46" s="14">
        <v>0</v>
      </c>
      <c r="KU46" s="14">
        <v>1</v>
      </c>
      <c r="KV46" s="14">
        <v>0</v>
      </c>
      <c r="KW46" s="14">
        <v>0</v>
      </c>
      <c r="KX46" s="14">
        <v>0</v>
      </c>
      <c r="KY46" s="14">
        <v>0</v>
      </c>
      <c r="KZ46" s="14">
        <v>0</v>
      </c>
      <c r="LA46" s="14">
        <v>0</v>
      </c>
      <c r="LB46" s="14">
        <v>0</v>
      </c>
      <c r="LC46" s="14">
        <v>0</v>
      </c>
      <c r="LD46" s="14">
        <v>0</v>
      </c>
      <c r="LE46" s="14">
        <v>0</v>
      </c>
      <c r="LF46" s="14">
        <v>0</v>
      </c>
      <c r="LG46" s="14">
        <v>0</v>
      </c>
      <c r="LH46" s="14">
        <v>0</v>
      </c>
      <c r="LI46" s="14">
        <v>0</v>
      </c>
      <c r="LJ46" s="14">
        <v>0</v>
      </c>
      <c r="LK46" s="14">
        <v>1</v>
      </c>
      <c r="LL46" s="14">
        <v>0</v>
      </c>
      <c r="LM46" s="14">
        <v>0</v>
      </c>
      <c r="LN46" s="14">
        <v>0</v>
      </c>
      <c r="LO46" s="14">
        <v>0</v>
      </c>
      <c r="LP46" s="14">
        <v>0</v>
      </c>
      <c r="LQ46" s="14">
        <v>0</v>
      </c>
      <c r="LR46" s="14">
        <v>0</v>
      </c>
      <c r="LS46" s="14">
        <v>0</v>
      </c>
      <c r="LT46" s="14">
        <v>0</v>
      </c>
      <c r="LU46" s="14">
        <v>0</v>
      </c>
      <c r="LV46" s="14">
        <v>0</v>
      </c>
      <c r="LW46" s="14">
        <v>0</v>
      </c>
      <c r="LX46" s="14">
        <v>0</v>
      </c>
      <c r="LY46" s="14">
        <v>0</v>
      </c>
      <c r="LZ46" s="14">
        <v>0</v>
      </c>
      <c r="MA46" s="14">
        <v>0</v>
      </c>
      <c r="MB46" s="14">
        <v>0</v>
      </c>
      <c r="MC46" s="14">
        <v>0</v>
      </c>
      <c r="MD46" s="14">
        <v>1</v>
      </c>
      <c r="ME46" s="14">
        <v>1</v>
      </c>
      <c r="MF46" s="14">
        <v>0</v>
      </c>
      <c r="MG46" s="14">
        <v>2</v>
      </c>
      <c r="MH46" s="14">
        <v>2</v>
      </c>
      <c r="MI46" s="14">
        <v>0</v>
      </c>
      <c r="MJ46" s="14">
        <v>0</v>
      </c>
      <c r="MK46" s="14">
        <v>1</v>
      </c>
      <c r="ML46" s="14">
        <v>0</v>
      </c>
      <c r="MM46" s="14">
        <v>0</v>
      </c>
      <c r="MN46" s="14">
        <v>0</v>
      </c>
      <c r="MO46" s="14">
        <v>0</v>
      </c>
      <c r="MP46" s="14">
        <v>1</v>
      </c>
      <c r="MQ46" s="14">
        <v>3</v>
      </c>
      <c r="MR46" s="14">
        <v>4</v>
      </c>
      <c r="MS46" s="14">
        <v>0</v>
      </c>
      <c r="MT46" s="14">
        <v>3</v>
      </c>
      <c r="MU46" s="14">
        <v>1</v>
      </c>
      <c r="MV46" s="14">
        <v>2</v>
      </c>
      <c r="MW46" s="14">
        <v>2</v>
      </c>
      <c r="MX46" s="14">
        <v>1</v>
      </c>
      <c r="MY46" s="14">
        <v>0</v>
      </c>
      <c r="MZ46" s="14">
        <v>0</v>
      </c>
      <c r="NA46" s="14">
        <v>2</v>
      </c>
      <c r="NB46" s="14">
        <v>0</v>
      </c>
      <c r="NC46" s="14">
        <v>0</v>
      </c>
      <c r="ND46" s="14">
        <v>5</v>
      </c>
      <c r="NE46" s="14">
        <v>5</v>
      </c>
      <c r="NF46" s="14">
        <v>2</v>
      </c>
      <c r="NG46" s="14">
        <v>0</v>
      </c>
      <c r="NH46" s="14">
        <v>6</v>
      </c>
      <c r="NI46" s="14">
        <v>1</v>
      </c>
      <c r="NJ46" s="14">
        <v>8</v>
      </c>
      <c r="NK46" s="14">
        <v>4</v>
      </c>
      <c r="NL46" s="14">
        <v>13</v>
      </c>
      <c r="NM46" s="14">
        <v>6</v>
      </c>
      <c r="NN46" s="14">
        <v>0</v>
      </c>
      <c r="NO46" s="14">
        <v>5</v>
      </c>
      <c r="NP46" s="14">
        <v>0</v>
      </c>
      <c r="NQ46" s="14">
        <v>6</v>
      </c>
      <c r="NR46" s="14">
        <v>4</v>
      </c>
      <c r="NS46" s="14">
        <v>5</v>
      </c>
      <c r="NT46" s="14">
        <v>10</v>
      </c>
      <c r="NU46" s="14">
        <v>0</v>
      </c>
      <c r="NV46" s="14">
        <v>6</v>
      </c>
      <c r="NW46" s="14">
        <v>0</v>
      </c>
      <c r="NX46" s="14">
        <v>1</v>
      </c>
      <c r="NY46" s="14">
        <v>5</v>
      </c>
      <c r="NZ46" s="14">
        <v>2</v>
      </c>
      <c r="OA46" s="14">
        <v>0</v>
      </c>
      <c r="OB46" s="14">
        <v>0</v>
      </c>
      <c r="OC46" s="14">
        <v>8</v>
      </c>
      <c r="OD46" s="14">
        <v>0</v>
      </c>
      <c r="OE46" s="14">
        <v>2</v>
      </c>
      <c r="OF46" s="14">
        <v>2</v>
      </c>
      <c r="OG46" s="14">
        <v>1</v>
      </c>
      <c r="OH46" s="14">
        <v>4</v>
      </c>
      <c r="OI46" s="14">
        <v>0</v>
      </c>
      <c r="OJ46" s="14">
        <v>2</v>
      </c>
      <c r="OK46" s="14">
        <v>0</v>
      </c>
      <c r="OL46" s="14">
        <v>1</v>
      </c>
      <c r="OM46" s="14">
        <v>1</v>
      </c>
      <c r="ON46" s="14">
        <v>3</v>
      </c>
      <c r="OO46" s="14">
        <v>5</v>
      </c>
      <c r="OP46" s="14">
        <v>0</v>
      </c>
      <c r="OQ46" s="14">
        <v>1</v>
      </c>
      <c r="OR46" s="14">
        <v>0</v>
      </c>
      <c r="OS46" s="14">
        <v>0</v>
      </c>
      <c r="OT46" s="14">
        <v>3</v>
      </c>
      <c r="OU46" s="14">
        <v>0</v>
      </c>
      <c r="OV46" s="14">
        <v>6</v>
      </c>
      <c r="OW46" s="14">
        <v>0</v>
      </c>
      <c r="OX46" s="14">
        <v>1</v>
      </c>
      <c r="OY46" s="14">
        <v>2</v>
      </c>
      <c r="OZ46" s="14"/>
      <c r="PA46" s="14">
        <v>0</v>
      </c>
      <c r="PB46" s="14">
        <v>3</v>
      </c>
      <c r="PC46" s="14">
        <v>2</v>
      </c>
      <c r="PD46" s="14">
        <v>0</v>
      </c>
      <c r="PE46" s="14">
        <v>1</v>
      </c>
      <c r="PF46" s="14"/>
      <c r="PG46" s="54"/>
      <c r="PH46" s="84">
        <v>6</v>
      </c>
      <c r="PI46" s="14">
        <v>1</v>
      </c>
      <c r="PJ46" s="54"/>
      <c r="PK46" s="54"/>
      <c r="PL46" s="84"/>
      <c r="PM46" s="14">
        <v>2</v>
      </c>
      <c r="PN46" s="84">
        <v>1</v>
      </c>
      <c r="PO46" s="84">
        <v>2</v>
      </c>
      <c r="PP46" s="84">
        <v>2</v>
      </c>
      <c r="PQ46" s="84"/>
      <c r="PR46" s="505"/>
      <c r="PS46" s="479">
        <v>1</v>
      </c>
      <c r="PT46" s="84"/>
      <c r="PU46" s="84"/>
      <c r="PV46" s="84">
        <v>1</v>
      </c>
      <c r="PW46" s="54"/>
      <c r="PX46" s="54"/>
      <c r="PY46" s="14"/>
      <c r="PZ46" s="14"/>
      <c r="QA46" s="14"/>
      <c r="QB46" s="54"/>
      <c r="QC46" s="14">
        <v>2</v>
      </c>
      <c r="QD46" s="54"/>
      <c r="QE46" s="1">
        <v>1</v>
      </c>
      <c r="QJ46" s="1">
        <v>2</v>
      </c>
      <c r="QK46" s="1">
        <v>1</v>
      </c>
      <c r="QQ46" s="1">
        <v>1</v>
      </c>
      <c r="QR46" s="1"/>
      <c r="QS46" s="1"/>
      <c r="QX46" s="1"/>
      <c r="QY46" s="1"/>
      <c r="QZ46" s="1"/>
      <c r="RA46" s="1"/>
      <c r="RB46" s="1"/>
      <c r="RC46" s="1"/>
      <c r="RD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</row>
    <row r="47" spans="1:503" s="20" customFormat="1" hidden="1" x14ac:dyDescent="0.25">
      <c r="A47" s="68" t="s">
        <v>20</v>
      </c>
      <c r="B47" s="68" t="s">
        <v>1152</v>
      </c>
      <c r="C47" s="347">
        <v>969</v>
      </c>
      <c r="D47" s="347"/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0</v>
      </c>
      <c r="EF47" s="14">
        <v>0</v>
      </c>
      <c r="EG47" s="14">
        <v>0</v>
      </c>
      <c r="EH47" s="14">
        <v>0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0</v>
      </c>
      <c r="FD47" s="14">
        <v>0</v>
      </c>
      <c r="FE47" s="14">
        <v>0</v>
      </c>
      <c r="FF47" s="14">
        <v>0</v>
      </c>
      <c r="FG47" s="14">
        <v>0</v>
      </c>
      <c r="FH47" s="14">
        <v>0</v>
      </c>
      <c r="FI47" s="14">
        <v>0</v>
      </c>
      <c r="FJ47" s="14">
        <v>0</v>
      </c>
      <c r="FK47" s="14">
        <v>0</v>
      </c>
      <c r="FL47" s="14">
        <v>0</v>
      </c>
      <c r="FM47" s="14">
        <v>0</v>
      </c>
      <c r="FN47" s="14">
        <v>0</v>
      </c>
      <c r="FO47" s="14">
        <v>0</v>
      </c>
      <c r="FP47" s="14">
        <v>0</v>
      </c>
      <c r="FQ47" s="14">
        <v>0</v>
      </c>
      <c r="FR47" s="14">
        <v>0</v>
      </c>
      <c r="FS47" s="14">
        <v>0</v>
      </c>
      <c r="FT47" s="14">
        <v>0</v>
      </c>
      <c r="FU47" s="14">
        <v>0</v>
      </c>
      <c r="FV47" s="14">
        <v>0</v>
      </c>
      <c r="FW47" s="14">
        <v>0</v>
      </c>
      <c r="FX47" s="14">
        <v>0</v>
      </c>
      <c r="FY47" s="14">
        <v>0</v>
      </c>
      <c r="FZ47" s="14">
        <v>0</v>
      </c>
      <c r="GA47" s="14">
        <v>0</v>
      </c>
      <c r="GB47" s="14">
        <v>0</v>
      </c>
      <c r="GC47" s="14">
        <v>0</v>
      </c>
      <c r="GD47" s="14">
        <v>0</v>
      </c>
      <c r="GE47" s="14">
        <v>0</v>
      </c>
      <c r="GF47" s="14">
        <v>0</v>
      </c>
      <c r="GG47" s="14">
        <v>0</v>
      </c>
      <c r="GH47" s="14">
        <v>0</v>
      </c>
      <c r="GI47" s="14">
        <v>0</v>
      </c>
      <c r="GJ47" s="14">
        <v>0</v>
      </c>
      <c r="GK47" s="14">
        <v>0</v>
      </c>
      <c r="GL47" s="14">
        <v>0</v>
      </c>
      <c r="GM47" s="14">
        <v>0</v>
      </c>
      <c r="GN47" s="14">
        <v>0</v>
      </c>
      <c r="GO47" s="14">
        <v>0</v>
      </c>
      <c r="GP47" s="14">
        <v>0</v>
      </c>
      <c r="GQ47" s="14">
        <v>0</v>
      </c>
      <c r="GR47" s="14">
        <v>0</v>
      </c>
      <c r="GS47" s="14">
        <v>0</v>
      </c>
      <c r="GT47" s="14">
        <v>0</v>
      </c>
      <c r="GU47" s="14">
        <v>0</v>
      </c>
      <c r="GV47" s="14">
        <v>0</v>
      </c>
      <c r="GW47" s="14">
        <v>0</v>
      </c>
      <c r="GX47" s="14">
        <v>0</v>
      </c>
      <c r="GY47" s="14">
        <v>0</v>
      </c>
      <c r="GZ47" s="14">
        <v>0</v>
      </c>
      <c r="HA47" s="14">
        <v>0</v>
      </c>
      <c r="HB47" s="14">
        <v>0</v>
      </c>
      <c r="HC47" s="14">
        <v>0</v>
      </c>
      <c r="HD47" s="14">
        <v>0</v>
      </c>
      <c r="HE47" s="14">
        <v>0</v>
      </c>
      <c r="HF47" s="14">
        <v>0</v>
      </c>
      <c r="HG47" s="14">
        <v>0</v>
      </c>
      <c r="HH47" s="14">
        <v>0</v>
      </c>
      <c r="HI47" s="14">
        <v>0</v>
      </c>
      <c r="HJ47" s="14">
        <v>0</v>
      </c>
      <c r="HK47" s="14">
        <v>0</v>
      </c>
      <c r="HL47" s="14">
        <v>0</v>
      </c>
      <c r="HM47" s="14">
        <v>0</v>
      </c>
      <c r="HN47" s="14">
        <v>0</v>
      </c>
      <c r="HO47" s="14">
        <v>1</v>
      </c>
      <c r="HP47" s="14">
        <v>0</v>
      </c>
      <c r="HQ47" s="14">
        <v>0</v>
      </c>
      <c r="HR47" s="14">
        <v>0</v>
      </c>
      <c r="HS47" s="14">
        <v>0</v>
      </c>
      <c r="HT47" s="14">
        <v>0</v>
      </c>
      <c r="HU47" s="14">
        <v>0</v>
      </c>
      <c r="HV47" s="14">
        <v>0</v>
      </c>
      <c r="HW47" s="14">
        <v>0</v>
      </c>
      <c r="HX47" s="14">
        <v>0</v>
      </c>
      <c r="HY47" s="14">
        <v>0</v>
      </c>
      <c r="HZ47" s="14">
        <v>0</v>
      </c>
      <c r="IA47" s="14">
        <v>1</v>
      </c>
      <c r="IB47" s="14">
        <v>0</v>
      </c>
      <c r="IC47" s="14">
        <v>0</v>
      </c>
      <c r="ID47" s="14">
        <v>0</v>
      </c>
      <c r="IE47" s="14">
        <v>0</v>
      </c>
      <c r="IF47" s="14">
        <v>0</v>
      </c>
      <c r="IG47" s="14">
        <v>0</v>
      </c>
      <c r="IH47" s="14">
        <v>1</v>
      </c>
      <c r="II47" s="14">
        <v>0</v>
      </c>
      <c r="IJ47" s="14">
        <v>0</v>
      </c>
      <c r="IK47" s="14">
        <v>0</v>
      </c>
      <c r="IL47" s="14">
        <v>0</v>
      </c>
      <c r="IM47" s="14">
        <v>0</v>
      </c>
      <c r="IN47" s="14">
        <v>0</v>
      </c>
      <c r="IO47" s="14">
        <v>0</v>
      </c>
      <c r="IP47" s="14">
        <v>0</v>
      </c>
      <c r="IQ47" s="14">
        <v>0</v>
      </c>
      <c r="IR47" s="14">
        <v>0</v>
      </c>
      <c r="IS47" s="14">
        <v>0</v>
      </c>
      <c r="IT47" s="14">
        <v>0</v>
      </c>
      <c r="IU47" s="14">
        <v>0</v>
      </c>
      <c r="IV47" s="14">
        <v>0</v>
      </c>
      <c r="IW47" s="14">
        <v>0</v>
      </c>
      <c r="IX47" s="14">
        <v>0</v>
      </c>
      <c r="IY47" s="14">
        <v>0</v>
      </c>
      <c r="IZ47" s="14">
        <v>0</v>
      </c>
      <c r="JA47" s="14">
        <v>0</v>
      </c>
      <c r="JB47" s="14">
        <v>0</v>
      </c>
      <c r="JC47" s="14">
        <v>0</v>
      </c>
      <c r="JD47" s="14">
        <v>0</v>
      </c>
      <c r="JE47" s="14">
        <v>0</v>
      </c>
      <c r="JF47" s="14">
        <v>0</v>
      </c>
      <c r="JG47" s="14">
        <v>0</v>
      </c>
      <c r="JH47" s="14">
        <v>0</v>
      </c>
      <c r="JI47" s="14">
        <v>1</v>
      </c>
      <c r="JJ47" s="14">
        <v>0</v>
      </c>
      <c r="JK47" s="14">
        <v>0</v>
      </c>
      <c r="JL47" s="14">
        <v>0</v>
      </c>
      <c r="JM47" s="14">
        <v>0</v>
      </c>
      <c r="JN47" s="14">
        <v>0</v>
      </c>
      <c r="JO47" s="14">
        <v>0</v>
      </c>
      <c r="JP47" s="14">
        <v>1</v>
      </c>
      <c r="JQ47" s="14">
        <v>0</v>
      </c>
      <c r="JR47" s="14">
        <v>0</v>
      </c>
      <c r="JS47" s="14">
        <v>0</v>
      </c>
      <c r="JT47" s="14">
        <v>0</v>
      </c>
      <c r="JU47" s="14">
        <v>0</v>
      </c>
      <c r="JV47" s="14">
        <v>0</v>
      </c>
      <c r="JW47" s="14">
        <v>0</v>
      </c>
      <c r="JX47" s="14">
        <v>0</v>
      </c>
      <c r="JY47" s="14">
        <v>0</v>
      </c>
      <c r="JZ47" s="14">
        <v>0</v>
      </c>
      <c r="KA47" s="14">
        <v>0</v>
      </c>
      <c r="KB47" s="14">
        <v>0</v>
      </c>
      <c r="KC47" s="14">
        <v>0</v>
      </c>
      <c r="KD47" s="14">
        <v>0</v>
      </c>
      <c r="KE47" s="14">
        <v>0</v>
      </c>
      <c r="KF47" s="14">
        <v>0</v>
      </c>
      <c r="KG47" s="14">
        <v>0</v>
      </c>
      <c r="KH47" s="14">
        <v>0</v>
      </c>
      <c r="KI47" s="14">
        <v>0</v>
      </c>
      <c r="KJ47" s="14">
        <v>0</v>
      </c>
      <c r="KK47" s="14">
        <v>0</v>
      </c>
      <c r="KL47" s="14">
        <v>0</v>
      </c>
      <c r="KM47" s="14">
        <v>0</v>
      </c>
      <c r="KN47" s="14">
        <v>0</v>
      </c>
      <c r="KO47" s="14">
        <v>0</v>
      </c>
      <c r="KP47" s="14">
        <v>0</v>
      </c>
      <c r="KQ47" s="14">
        <v>0</v>
      </c>
      <c r="KR47" s="14">
        <v>0</v>
      </c>
      <c r="KS47" s="14">
        <v>0</v>
      </c>
      <c r="KT47" s="14">
        <v>0</v>
      </c>
      <c r="KU47" s="14">
        <v>0</v>
      </c>
      <c r="KV47" s="14">
        <v>0</v>
      </c>
      <c r="KW47" s="14">
        <v>0</v>
      </c>
      <c r="KX47" s="14">
        <v>0</v>
      </c>
      <c r="KY47" s="14">
        <v>0</v>
      </c>
      <c r="KZ47" s="14">
        <v>0</v>
      </c>
      <c r="LA47" s="14">
        <v>0</v>
      </c>
      <c r="LB47" s="14">
        <v>0</v>
      </c>
      <c r="LC47" s="14">
        <v>0</v>
      </c>
      <c r="LD47" s="14">
        <v>0</v>
      </c>
      <c r="LE47" s="14">
        <v>0</v>
      </c>
      <c r="LF47" s="14">
        <v>0</v>
      </c>
      <c r="LG47" s="14">
        <v>0</v>
      </c>
      <c r="LH47" s="14">
        <v>0</v>
      </c>
      <c r="LI47" s="14">
        <v>0</v>
      </c>
      <c r="LJ47" s="14">
        <v>0</v>
      </c>
      <c r="LK47" s="14">
        <v>0</v>
      </c>
      <c r="LL47" s="14">
        <v>0</v>
      </c>
      <c r="LM47" s="14">
        <v>0</v>
      </c>
      <c r="LN47" s="14">
        <v>0</v>
      </c>
      <c r="LO47" s="14">
        <v>0</v>
      </c>
      <c r="LP47" s="14">
        <v>0</v>
      </c>
      <c r="LQ47" s="14">
        <v>0</v>
      </c>
      <c r="LR47" s="14">
        <v>0</v>
      </c>
      <c r="LS47" s="14">
        <v>0</v>
      </c>
      <c r="LT47" s="14">
        <v>0</v>
      </c>
      <c r="LU47" s="14">
        <v>0</v>
      </c>
      <c r="LV47" s="14">
        <v>0</v>
      </c>
      <c r="LW47" s="14">
        <v>0</v>
      </c>
      <c r="LX47" s="14">
        <v>0</v>
      </c>
      <c r="LY47" s="14">
        <v>0</v>
      </c>
      <c r="LZ47" s="14">
        <v>0</v>
      </c>
      <c r="MA47" s="14">
        <v>0</v>
      </c>
      <c r="MB47" s="14">
        <v>0</v>
      </c>
      <c r="MC47" s="14">
        <v>0</v>
      </c>
      <c r="MD47" s="14">
        <v>0</v>
      </c>
      <c r="ME47" s="14">
        <v>0</v>
      </c>
      <c r="MF47" s="14">
        <v>0</v>
      </c>
      <c r="MG47" s="14">
        <v>0</v>
      </c>
      <c r="MH47" s="14">
        <v>0</v>
      </c>
      <c r="MI47" s="14">
        <v>0</v>
      </c>
      <c r="MJ47" s="14">
        <v>0</v>
      </c>
      <c r="MK47" s="14">
        <v>0</v>
      </c>
      <c r="ML47" s="14">
        <v>0</v>
      </c>
      <c r="MM47" s="14">
        <v>0</v>
      </c>
      <c r="MN47" s="14">
        <v>0</v>
      </c>
      <c r="MO47" s="14">
        <v>0</v>
      </c>
      <c r="MP47" s="14">
        <v>0</v>
      </c>
      <c r="MQ47" s="14">
        <v>0</v>
      </c>
      <c r="MR47" s="14">
        <v>0</v>
      </c>
      <c r="MS47" s="14">
        <v>0</v>
      </c>
      <c r="MT47" s="14">
        <v>0</v>
      </c>
      <c r="MU47" s="14">
        <v>0</v>
      </c>
      <c r="MV47" s="14">
        <v>0</v>
      </c>
      <c r="MW47" s="14">
        <v>0</v>
      </c>
      <c r="MX47" s="14">
        <v>0</v>
      </c>
      <c r="MY47" s="14">
        <v>0</v>
      </c>
      <c r="MZ47" s="14">
        <v>0</v>
      </c>
      <c r="NA47" s="14">
        <v>0</v>
      </c>
      <c r="NB47" s="14">
        <v>0</v>
      </c>
      <c r="NC47" s="14">
        <v>1</v>
      </c>
      <c r="ND47" s="14">
        <v>0</v>
      </c>
      <c r="NE47" s="14">
        <v>0</v>
      </c>
      <c r="NF47" s="14">
        <v>0</v>
      </c>
      <c r="NG47" s="14">
        <v>0</v>
      </c>
      <c r="NH47" s="14">
        <v>0</v>
      </c>
      <c r="NI47" s="14">
        <v>0</v>
      </c>
      <c r="NJ47" s="14">
        <v>0</v>
      </c>
      <c r="NK47" s="14">
        <v>0</v>
      </c>
      <c r="NL47" s="14">
        <v>0</v>
      </c>
      <c r="NM47" s="14">
        <v>0</v>
      </c>
      <c r="NN47" s="14">
        <v>0</v>
      </c>
      <c r="NO47" s="14">
        <v>2</v>
      </c>
      <c r="NP47" s="14">
        <v>0</v>
      </c>
      <c r="NQ47" s="14">
        <v>0</v>
      </c>
      <c r="NR47" s="14">
        <v>0</v>
      </c>
      <c r="NS47" s="14">
        <v>0</v>
      </c>
      <c r="NT47" s="14">
        <v>0</v>
      </c>
      <c r="NU47" s="14">
        <v>0</v>
      </c>
      <c r="NV47" s="14">
        <v>0</v>
      </c>
      <c r="NW47" s="14">
        <v>1</v>
      </c>
      <c r="NX47" s="14">
        <v>0</v>
      </c>
      <c r="NY47" s="14">
        <v>0</v>
      </c>
      <c r="NZ47" s="14">
        <v>0</v>
      </c>
      <c r="OA47" s="14">
        <v>3</v>
      </c>
      <c r="OB47" s="14">
        <v>0</v>
      </c>
      <c r="OC47" s="14">
        <v>4</v>
      </c>
      <c r="OD47" s="14">
        <v>0</v>
      </c>
      <c r="OE47" s="14">
        <v>1</v>
      </c>
      <c r="OF47" s="14"/>
      <c r="OG47" s="14">
        <v>2</v>
      </c>
      <c r="OH47" s="14">
        <v>0</v>
      </c>
      <c r="OI47" s="14">
        <v>0</v>
      </c>
      <c r="OJ47" s="14">
        <v>1</v>
      </c>
      <c r="OK47" s="14">
        <v>0</v>
      </c>
      <c r="OL47" s="14">
        <v>1</v>
      </c>
      <c r="OM47" s="14">
        <v>0</v>
      </c>
      <c r="ON47" s="14">
        <v>0</v>
      </c>
      <c r="OO47" s="14">
        <v>0</v>
      </c>
      <c r="OP47" s="14">
        <v>0</v>
      </c>
      <c r="OQ47" s="14">
        <v>0</v>
      </c>
      <c r="OR47" s="14">
        <v>0</v>
      </c>
      <c r="OS47" s="14">
        <v>0</v>
      </c>
      <c r="OT47" s="14">
        <v>1</v>
      </c>
      <c r="OU47" s="14">
        <v>0</v>
      </c>
      <c r="OV47" s="14">
        <v>0</v>
      </c>
      <c r="OW47" s="14">
        <v>0</v>
      </c>
      <c r="OX47" s="14">
        <v>0</v>
      </c>
      <c r="OY47" s="14">
        <v>0</v>
      </c>
      <c r="OZ47" s="14"/>
      <c r="PA47" s="14">
        <v>0</v>
      </c>
      <c r="PB47" s="14"/>
      <c r="PC47" s="14"/>
      <c r="PD47" s="14">
        <v>0</v>
      </c>
      <c r="PE47" s="14"/>
      <c r="PF47" s="14">
        <v>1</v>
      </c>
      <c r="PG47" s="54"/>
      <c r="PH47" s="84">
        <v>1</v>
      </c>
      <c r="PI47" s="14">
        <v>5</v>
      </c>
      <c r="PJ47" s="54"/>
      <c r="PK47" s="54"/>
      <c r="PL47" s="84"/>
      <c r="PM47" s="14"/>
      <c r="PN47" s="84"/>
      <c r="PO47" s="84">
        <v>1</v>
      </c>
      <c r="PP47" s="84"/>
      <c r="PQ47" s="84"/>
      <c r="PR47" s="505"/>
      <c r="PS47" s="84"/>
      <c r="PT47" s="84"/>
      <c r="PU47" s="84"/>
      <c r="PV47" s="84"/>
      <c r="PW47" s="54"/>
      <c r="PX47" s="54"/>
      <c r="PY47" s="14"/>
      <c r="PZ47" s="14"/>
      <c r="QA47" s="14"/>
      <c r="QB47" s="54"/>
      <c r="QC47" s="14">
        <v>1</v>
      </c>
      <c r="QD47" s="54"/>
      <c r="QR47" s="1"/>
      <c r="QS47" s="1"/>
      <c r="QX47" s="1"/>
      <c r="QY47" s="1"/>
      <c r="QZ47" s="1"/>
      <c r="RA47" s="1"/>
      <c r="RB47" s="1"/>
      <c r="RC47" s="1"/>
      <c r="RD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</row>
    <row r="48" spans="1:503" s="20" customFormat="1" hidden="1" x14ac:dyDescent="0.25">
      <c r="A48" s="68" t="s">
        <v>20</v>
      </c>
      <c r="B48" s="68" t="s">
        <v>1286</v>
      </c>
      <c r="C48" s="347"/>
      <c r="D48" s="347"/>
      <c r="E48" s="14">
        <v>0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>
        <v>0</v>
      </c>
      <c r="PE48" s="14"/>
      <c r="PF48" s="14"/>
      <c r="PG48" s="54"/>
      <c r="PH48" s="54"/>
      <c r="PI48" s="54"/>
      <c r="PJ48" s="54"/>
      <c r="PK48" s="54"/>
      <c r="PL48" s="84"/>
      <c r="PM48" s="14"/>
      <c r="PN48" s="84"/>
      <c r="PO48" s="84"/>
      <c r="PP48" s="84"/>
      <c r="PQ48" s="84"/>
      <c r="PR48" s="505"/>
      <c r="PS48" s="84"/>
      <c r="PT48" s="84"/>
      <c r="PU48" s="84"/>
      <c r="PV48" s="84"/>
      <c r="PW48" s="54"/>
      <c r="PX48" s="54"/>
      <c r="PY48" s="14"/>
      <c r="PZ48" s="14"/>
      <c r="QA48" s="14"/>
      <c r="QB48" s="54"/>
      <c r="QC48" s="54"/>
      <c r="QD48" s="54"/>
      <c r="QR48" s="1"/>
      <c r="QS48" s="1"/>
      <c r="QX48" s="1"/>
      <c r="QY48" s="1"/>
      <c r="QZ48" s="1"/>
      <c r="RA48" s="1"/>
      <c r="RB48" s="1"/>
      <c r="RC48" s="1"/>
      <c r="RD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</row>
    <row r="49" spans="1:503" s="20" customFormat="1" hidden="1" x14ac:dyDescent="0.25">
      <c r="A49" s="68" t="s">
        <v>20</v>
      </c>
      <c r="B49" s="68" t="s">
        <v>1153</v>
      </c>
      <c r="C49" s="347">
        <v>2162</v>
      </c>
      <c r="D49" s="347"/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0</v>
      </c>
      <c r="EG49" s="14">
        <v>0</v>
      </c>
      <c r="EH49" s="14">
        <v>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0</v>
      </c>
      <c r="FO49" s="14">
        <v>0</v>
      </c>
      <c r="FP49" s="14">
        <v>0</v>
      </c>
      <c r="FQ49" s="14">
        <v>0</v>
      </c>
      <c r="FR49" s="14">
        <v>0</v>
      </c>
      <c r="FS49" s="14">
        <v>0</v>
      </c>
      <c r="FT49" s="14">
        <v>0</v>
      </c>
      <c r="FU49" s="14">
        <v>0</v>
      </c>
      <c r="FV49" s="14">
        <v>0</v>
      </c>
      <c r="FW49" s="14">
        <v>0</v>
      </c>
      <c r="FX49" s="14">
        <v>0</v>
      </c>
      <c r="FY49" s="14">
        <v>0</v>
      </c>
      <c r="FZ49" s="14">
        <v>0</v>
      </c>
      <c r="GA49" s="14">
        <v>0</v>
      </c>
      <c r="GB49" s="14">
        <v>0</v>
      </c>
      <c r="GC49" s="14">
        <v>0</v>
      </c>
      <c r="GD49" s="14">
        <v>0</v>
      </c>
      <c r="GE49" s="14">
        <v>0</v>
      </c>
      <c r="GF49" s="14">
        <v>0</v>
      </c>
      <c r="GG49" s="14">
        <v>0</v>
      </c>
      <c r="GH49" s="14">
        <v>0</v>
      </c>
      <c r="GI49" s="14">
        <v>0</v>
      </c>
      <c r="GJ49" s="14">
        <v>0</v>
      </c>
      <c r="GK49" s="14">
        <v>0</v>
      </c>
      <c r="GL49" s="14">
        <v>0</v>
      </c>
      <c r="GM49" s="14">
        <v>0</v>
      </c>
      <c r="GN49" s="14">
        <v>0</v>
      </c>
      <c r="GO49" s="14">
        <v>0</v>
      </c>
      <c r="GP49" s="14">
        <v>0</v>
      </c>
      <c r="GQ49" s="14">
        <v>0</v>
      </c>
      <c r="GR49" s="14">
        <v>0</v>
      </c>
      <c r="GS49" s="14">
        <v>0</v>
      </c>
      <c r="GT49" s="14">
        <v>0</v>
      </c>
      <c r="GU49" s="14">
        <v>0</v>
      </c>
      <c r="GV49" s="14">
        <v>0</v>
      </c>
      <c r="GW49" s="14">
        <v>0</v>
      </c>
      <c r="GX49" s="14">
        <v>0</v>
      </c>
      <c r="GY49" s="14">
        <v>0</v>
      </c>
      <c r="GZ49" s="14">
        <v>0</v>
      </c>
      <c r="HA49" s="14">
        <v>0</v>
      </c>
      <c r="HB49" s="14">
        <v>0</v>
      </c>
      <c r="HC49" s="14">
        <v>0</v>
      </c>
      <c r="HD49" s="14">
        <v>0</v>
      </c>
      <c r="HE49" s="14">
        <v>0</v>
      </c>
      <c r="HF49" s="14">
        <v>0</v>
      </c>
      <c r="HG49" s="14">
        <v>0</v>
      </c>
      <c r="HH49" s="14">
        <v>0</v>
      </c>
      <c r="HI49" s="14">
        <v>0</v>
      </c>
      <c r="HJ49" s="14">
        <v>0</v>
      </c>
      <c r="HK49" s="14">
        <v>0</v>
      </c>
      <c r="HL49" s="14">
        <v>0</v>
      </c>
      <c r="HM49" s="14">
        <v>0</v>
      </c>
      <c r="HN49" s="14">
        <v>0</v>
      </c>
      <c r="HO49" s="14">
        <v>0</v>
      </c>
      <c r="HP49" s="14">
        <v>0</v>
      </c>
      <c r="HQ49" s="14">
        <v>0</v>
      </c>
      <c r="HR49" s="14">
        <v>0</v>
      </c>
      <c r="HS49" s="14">
        <v>0</v>
      </c>
      <c r="HT49" s="14">
        <v>0</v>
      </c>
      <c r="HU49" s="14">
        <v>0</v>
      </c>
      <c r="HV49" s="14">
        <v>0</v>
      </c>
      <c r="HW49" s="14">
        <v>0</v>
      </c>
      <c r="HX49" s="14">
        <v>0</v>
      </c>
      <c r="HY49" s="14">
        <v>0</v>
      </c>
      <c r="HZ49" s="14">
        <v>0</v>
      </c>
      <c r="IA49" s="14">
        <v>0</v>
      </c>
      <c r="IB49" s="14">
        <v>0</v>
      </c>
      <c r="IC49" s="14">
        <v>0</v>
      </c>
      <c r="ID49" s="14">
        <v>0</v>
      </c>
      <c r="IE49" s="14">
        <v>0</v>
      </c>
      <c r="IF49" s="14">
        <v>0</v>
      </c>
      <c r="IG49" s="14">
        <v>0</v>
      </c>
      <c r="IH49" s="14">
        <v>0</v>
      </c>
      <c r="II49" s="14">
        <v>0</v>
      </c>
      <c r="IJ49" s="14">
        <v>0</v>
      </c>
      <c r="IK49" s="14">
        <v>0</v>
      </c>
      <c r="IL49" s="14">
        <v>0</v>
      </c>
      <c r="IM49" s="14">
        <v>0</v>
      </c>
      <c r="IN49" s="14">
        <v>0</v>
      </c>
      <c r="IO49" s="14">
        <v>0</v>
      </c>
      <c r="IP49" s="14">
        <v>0</v>
      </c>
      <c r="IQ49" s="14">
        <v>0</v>
      </c>
      <c r="IR49" s="14">
        <v>0</v>
      </c>
      <c r="IS49" s="14">
        <v>0</v>
      </c>
      <c r="IT49" s="14">
        <v>0</v>
      </c>
      <c r="IU49" s="14">
        <v>0</v>
      </c>
      <c r="IV49" s="14">
        <v>0</v>
      </c>
      <c r="IW49" s="14">
        <v>0</v>
      </c>
      <c r="IX49" s="14">
        <v>0</v>
      </c>
      <c r="IY49" s="14">
        <v>0</v>
      </c>
      <c r="IZ49" s="14">
        <v>0</v>
      </c>
      <c r="JA49" s="14">
        <v>0</v>
      </c>
      <c r="JB49" s="14">
        <v>0</v>
      </c>
      <c r="JC49" s="14">
        <v>0</v>
      </c>
      <c r="JD49" s="14">
        <v>0</v>
      </c>
      <c r="JE49" s="14">
        <v>0</v>
      </c>
      <c r="JF49" s="14">
        <v>0</v>
      </c>
      <c r="JG49" s="14">
        <v>0</v>
      </c>
      <c r="JH49" s="14">
        <v>0</v>
      </c>
      <c r="JI49" s="14">
        <v>0</v>
      </c>
      <c r="JJ49" s="14">
        <v>0</v>
      </c>
      <c r="JK49" s="14">
        <v>0</v>
      </c>
      <c r="JL49" s="14">
        <v>0</v>
      </c>
      <c r="JM49" s="14">
        <v>0</v>
      </c>
      <c r="JN49" s="14">
        <v>0</v>
      </c>
      <c r="JO49" s="14">
        <v>0</v>
      </c>
      <c r="JP49" s="14">
        <v>0</v>
      </c>
      <c r="JQ49" s="14">
        <v>0</v>
      </c>
      <c r="JR49" s="14">
        <v>0</v>
      </c>
      <c r="JS49" s="14">
        <v>0</v>
      </c>
      <c r="JT49" s="14">
        <v>0</v>
      </c>
      <c r="JU49" s="14">
        <v>0</v>
      </c>
      <c r="JV49" s="14">
        <v>0</v>
      </c>
      <c r="JW49" s="14">
        <v>0</v>
      </c>
      <c r="JX49" s="14">
        <v>0</v>
      </c>
      <c r="JY49" s="14">
        <v>0</v>
      </c>
      <c r="JZ49" s="14">
        <v>0</v>
      </c>
      <c r="KA49" s="14">
        <v>0</v>
      </c>
      <c r="KB49" s="14">
        <v>0</v>
      </c>
      <c r="KC49" s="14">
        <v>0</v>
      </c>
      <c r="KD49" s="14">
        <v>0</v>
      </c>
      <c r="KE49" s="14">
        <v>0</v>
      </c>
      <c r="KF49" s="14">
        <v>0</v>
      </c>
      <c r="KG49" s="14">
        <v>0</v>
      </c>
      <c r="KH49" s="14">
        <v>0</v>
      </c>
      <c r="KI49" s="14">
        <v>0</v>
      </c>
      <c r="KJ49" s="14">
        <v>0</v>
      </c>
      <c r="KK49" s="14">
        <v>0</v>
      </c>
      <c r="KL49" s="14">
        <v>0</v>
      </c>
      <c r="KM49" s="14">
        <v>0</v>
      </c>
      <c r="KN49" s="14">
        <v>0</v>
      </c>
      <c r="KO49" s="14">
        <v>0</v>
      </c>
      <c r="KP49" s="14">
        <v>0</v>
      </c>
      <c r="KQ49" s="14">
        <v>0</v>
      </c>
      <c r="KR49" s="14">
        <v>0</v>
      </c>
      <c r="KS49" s="14">
        <v>0</v>
      </c>
      <c r="KT49" s="14">
        <v>0</v>
      </c>
      <c r="KU49" s="14">
        <v>0</v>
      </c>
      <c r="KV49" s="14">
        <v>0</v>
      </c>
      <c r="KW49" s="14">
        <v>0</v>
      </c>
      <c r="KX49" s="14">
        <v>0</v>
      </c>
      <c r="KY49" s="14">
        <v>0</v>
      </c>
      <c r="KZ49" s="14">
        <v>0</v>
      </c>
      <c r="LA49" s="14">
        <v>0</v>
      </c>
      <c r="LB49" s="14">
        <v>0</v>
      </c>
      <c r="LC49" s="14">
        <v>0</v>
      </c>
      <c r="LD49" s="14">
        <v>0</v>
      </c>
      <c r="LE49" s="14">
        <v>0</v>
      </c>
      <c r="LF49" s="14">
        <v>0</v>
      </c>
      <c r="LG49" s="14">
        <v>0</v>
      </c>
      <c r="LH49" s="14">
        <v>0</v>
      </c>
      <c r="LI49" s="14">
        <v>0</v>
      </c>
      <c r="LJ49" s="14">
        <v>0</v>
      </c>
      <c r="LK49" s="14">
        <v>0</v>
      </c>
      <c r="LL49" s="14">
        <v>0</v>
      </c>
      <c r="LM49" s="14">
        <v>0</v>
      </c>
      <c r="LN49" s="14">
        <v>0</v>
      </c>
      <c r="LO49" s="14">
        <v>0</v>
      </c>
      <c r="LP49" s="14">
        <v>0</v>
      </c>
      <c r="LQ49" s="14">
        <v>0</v>
      </c>
      <c r="LR49" s="14">
        <v>0</v>
      </c>
      <c r="LS49" s="14">
        <v>0</v>
      </c>
      <c r="LT49" s="14">
        <v>0</v>
      </c>
      <c r="LU49" s="14">
        <v>0</v>
      </c>
      <c r="LV49" s="14">
        <v>0</v>
      </c>
      <c r="LW49" s="14">
        <v>0</v>
      </c>
      <c r="LX49" s="14">
        <v>0</v>
      </c>
      <c r="LY49" s="14">
        <v>0</v>
      </c>
      <c r="LZ49" s="14">
        <v>0</v>
      </c>
      <c r="MA49" s="14">
        <v>0</v>
      </c>
      <c r="MB49" s="14">
        <v>0</v>
      </c>
      <c r="MC49" s="14">
        <v>0</v>
      </c>
      <c r="MD49" s="14">
        <v>0</v>
      </c>
      <c r="ME49" s="14">
        <v>0</v>
      </c>
      <c r="MF49" s="14">
        <v>0</v>
      </c>
      <c r="MG49" s="14">
        <v>0</v>
      </c>
      <c r="MH49" s="14">
        <v>0</v>
      </c>
      <c r="MI49" s="14">
        <v>0</v>
      </c>
      <c r="MJ49" s="14">
        <v>0</v>
      </c>
      <c r="MK49" s="14">
        <v>0</v>
      </c>
      <c r="ML49" s="14">
        <v>0</v>
      </c>
      <c r="MM49" s="14">
        <v>0</v>
      </c>
      <c r="MN49" s="14">
        <v>0</v>
      </c>
      <c r="MO49" s="14">
        <v>0</v>
      </c>
      <c r="MP49" s="14">
        <v>0</v>
      </c>
      <c r="MQ49" s="14">
        <v>0</v>
      </c>
      <c r="MR49" s="14">
        <v>0</v>
      </c>
      <c r="MS49" s="14">
        <v>0</v>
      </c>
      <c r="MT49" s="14">
        <v>0</v>
      </c>
      <c r="MU49" s="14">
        <v>0</v>
      </c>
      <c r="MV49" s="14">
        <v>0</v>
      </c>
      <c r="MW49" s="14">
        <v>0</v>
      </c>
      <c r="MX49" s="14">
        <v>0</v>
      </c>
      <c r="MY49" s="14">
        <v>0</v>
      </c>
      <c r="MZ49" s="14">
        <v>0</v>
      </c>
      <c r="NA49" s="14">
        <v>0</v>
      </c>
      <c r="NB49" s="14">
        <v>0</v>
      </c>
      <c r="NC49" s="14">
        <v>0</v>
      </c>
      <c r="ND49" s="14">
        <v>0</v>
      </c>
      <c r="NE49" s="14">
        <v>0</v>
      </c>
      <c r="NF49" s="14">
        <v>1</v>
      </c>
      <c r="NG49" s="14">
        <v>0</v>
      </c>
      <c r="NH49" s="14">
        <v>0</v>
      </c>
      <c r="NI49" s="14">
        <v>0</v>
      </c>
      <c r="NJ49" s="14">
        <v>0</v>
      </c>
      <c r="NK49" s="14">
        <v>0</v>
      </c>
      <c r="NL49" s="14">
        <v>0</v>
      </c>
      <c r="NM49" s="14">
        <v>0</v>
      </c>
      <c r="NN49" s="14">
        <v>0</v>
      </c>
      <c r="NO49" s="14">
        <v>0</v>
      </c>
      <c r="NP49" s="14">
        <v>0</v>
      </c>
      <c r="NQ49" s="14">
        <v>0</v>
      </c>
      <c r="NR49" s="14">
        <v>0</v>
      </c>
      <c r="NS49" s="14">
        <v>0</v>
      </c>
      <c r="NT49" s="14">
        <v>0</v>
      </c>
      <c r="NU49" s="14">
        <v>0</v>
      </c>
      <c r="NV49" s="14">
        <v>0</v>
      </c>
      <c r="NW49" s="14">
        <v>0</v>
      </c>
      <c r="NX49" s="14">
        <v>0</v>
      </c>
      <c r="NY49" s="14">
        <v>0</v>
      </c>
      <c r="NZ49" s="14">
        <v>0</v>
      </c>
      <c r="OA49" s="14">
        <v>0</v>
      </c>
      <c r="OB49" s="14">
        <v>0</v>
      </c>
      <c r="OC49" s="14">
        <v>0</v>
      </c>
      <c r="OD49" s="14">
        <v>0</v>
      </c>
      <c r="OE49" s="14">
        <v>0</v>
      </c>
      <c r="OF49" s="14"/>
      <c r="OG49" s="14">
        <v>0</v>
      </c>
      <c r="OH49" s="14">
        <v>0</v>
      </c>
      <c r="OI49" s="14">
        <v>0</v>
      </c>
      <c r="OJ49" s="14">
        <v>0</v>
      </c>
      <c r="OK49" s="14">
        <v>0</v>
      </c>
      <c r="OL49" s="14">
        <v>0</v>
      </c>
      <c r="OM49" s="14">
        <v>0</v>
      </c>
      <c r="ON49" s="14">
        <v>0</v>
      </c>
      <c r="OO49" s="14">
        <v>0</v>
      </c>
      <c r="OP49" s="14">
        <v>0</v>
      </c>
      <c r="OQ49" s="14">
        <v>0</v>
      </c>
      <c r="OR49" s="14">
        <v>0</v>
      </c>
      <c r="OS49" s="14">
        <v>0</v>
      </c>
      <c r="OT49" s="14">
        <v>0</v>
      </c>
      <c r="OU49" s="14">
        <v>0</v>
      </c>
      <c r="OV49" s="14">
        <v>0</v>
      </c>
      <c r="OW49" s="14">
        <v>0</v>
      </c>
      <c r="OX49" s="14">
        <v>0</v>
      </c>
      <c r="OY49" s="14">
        <v>0</v>
      </c>
      <c r="OZ49" s="14"/>
      <c r="PA49" s="14">
        <v>0</v>
      </c>
      <c r="PB49" s="14"/>
      <c r="PC49" s="14"/>
      <c r="PD49" s="14">
        <v>0</v>
      </c>
      <c r="PE49" s="14"/>
      <c r="PF49" s="14"/>
      <c r="PG49" s="54"/>
      <c r="PH49" s="54"/>
      <c r="PI49" s="54"/>
      <c r="PJ49" s="54"/>
      <c r="PK49" s="54"/>
      <c r="PL49" s="84"/>
      <c r="PM49" s="14"/>
      <c r="PN49" s="84"/>
      <c r="PO49" s="84"/>
      <c r="PP49" s="84"/>
      <c r="PQ49" s="84"/>
      <c r="PR49" s="505"/>
      <c r="PS49" s="84"/>
      <c r="PT49" s="84"/>
      <c r="PU49" s="84"/>
      <c r="PV49" s="84"/>
      <c r="PW49" s="54"/>
      <c r="PX49" s="54"/>
      <c r="PY49" s="14"/>
      <c r="PZ49" s="14"/>
      <c r="QA49" s="14"/>
      <c r="QB49" s="54"/>
      <c r="QC49" s="54"/>
      <c r="QD49" s="54"/>
      <c r="QR49" s="1"/>
      <c r="QS49" s="1"/>
      <c r="QX49" s="1"/>
      <c r="QY49" s="1"/>
      <c r="QZ49" s="1"/>
      <c r="RA49" s="1"/>
      <c r="RB49" s="1"/>
      <c r="RC49" s="1"/>
      <c r="RD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</row>
    <row r="50" spans="1:503" s="20" customFormat="1" hidden="1" x14ac:dyDescent="0.25">
      <c r="A50" s="69" t="s">
        <v>20</v>
      </c>
      <c r="B50" s="69" t="s">
        <v>3000</v>
      </c>
      <c r="C50" s="347"/>
      <c r="D50" s="347"/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0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0</v>
      </c>
      <c r="EF50" s="14">
        <v>0</v>
      </c>
      <c r="EG50" s="14">
        <v>0</v>
      </c>
      <c r="EH50" s="14">
        <v>0</v>
      </c>
      <c r="EI50" s="14">
        <v>0</v>
      </c>
      <c r="EJ50" s="14">
        <v>0</v>
      </c>
      <c r="EK50" s="14">
        <v>0</v>
      </c>
      <c r="EL50" s="14">
        <v>0</v>
      </c>
      <c r="EM50" s="14">
        <v>0</v>
      </c>
      <c r="EN50" s="14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0</v>
      </c>
      <c r="EU50" s="14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0</v>
      </c>
      <c r="FD50" s="14">
        <v>0</v>
      </c>
      <c r="FE50" s="14">
        <v>0</v>
      </c>
      <c r="FF50" s="14">
        <v>0</v>
      </c>
      <c r="FG50" s="14">
        <v>0</v>
      </c>
      <c r="FH50" s="14">
        <v>0</v>
      </c>
      <c r="FI50" s="14">
        <v>0</v>
      </c>
      <c r="FJ50" s="14">
        <v>0</v>
      </c>
      <c r="FK50" s="14">
        <v>0</v>
      </c>
      <c r="FL50" s="14">
        <v>0</v>
      </c>
      <c r="FM50" s="14">
        <v>0</v>
      </c>
      <c r="FN50" s="14">
        <v>0</v>
      </c>
      <c r="FO50" s="14">
        <v>0</v>
      </c>
      <c r="FP50" s="14">
        <v>0</v>
      </c>
      <c r="FQ50" s="14">
        <v>0</v>
      </c>
      <c r="FR50" s="14">
        <v>0</v>
      </c>
      <c r="FS50" s="14">
        <v>0</v>
      </c>
      <c r="FT50" s="14">
        <v>0</v>
      </c>
      <c r="FU50" s="14">
        <v>0</v>
      </c>
      <c r="FV50" s="14">
        <v>0</v>
      </c>
      <c r="FW50" s="14">
        <v>0</v>
      </c>
      <c r="FX50" s="14">
        <v>0</v>
      </c>
      <c r="FY50" s="14">
        <v>0</v>
      </c>
      <c r="FZ50" s="14">
        <v>0</v>
      </c>
      <c r="GA50" s="14">
        <v>0</v>
      </c>
      <c r="GB50" s="14">
        <v>0</v>
      </c>
      <c r="GC50" s="14">
        <v>0</v>
      </c>
      <c r="GD50" s="14">
        <v>0</v>
      </c>
      <c r="GE50" s="14">
        <v>0</v>
      </c>
      <c r="GF50" s="14">
        <v>0</v>
      </c>
      <c r="GG50" s="14">
        <v>0</v>
      </c>
      <c r="GH50" s="14">
        <v>0</v>
      </c>
      <c r="GI50" s="14">
        <v>0</v>
      </c>
      <c r="GJ50" s="14">
        <v>0</v>
      </c>
      <c r="GK50" s="14">
        <v>0</v>
      </c>
      <c r="GL50" s="14">
        <v>0</v>
      </c>
      <c r="GM50" s="14">
        <v>0</v>
      </c>
      <c r="GN50" s="14">
        <v>0</v>
      </c>
      <c r="GO50" s="14">
        <v>0</v>
      </c>
      <c r="GP50" s="14">
        <v>0</v>
      </c>
      <c r="GQ50" s="14">
        <v>0</v>
      </c>
      <c r="GR50" s="14">
        <v>0</v>
      </c>
      <c r="GS50" s="14">
        <v>0</v>
      </c>
      <c r="GT50" s="14">
        <v>0</v>
      </c>
      <c r="GU50" s="14">
        <v>0</v>
      </c>
      <c r="GV50" s="14">
        <v>0</v>
      </c>
      <c r="GW50" s="14">
        <v>0</v>
      </c>
      <c r="GX50" s="14">
        <v>0</v>
      </c>
      <c r="GY50" s="14">
        <v>0</v>
      </c>
      <c r="GZ50" s="14">
        <v>0</v>
      </c>
      <c r="HA50" s="14">
        <v>0</v>
      </c>
      <c r="HB50" s="14">
        <v>0</v>
      </c>
      <c r="HC50" s="14">
        <v>0</v>
      </c>
      <c r="HD50" s="14">
        <v>0</v>
      </c>
      <c r="HE50" s="14">
        <v>0</v>
      </c>
      <c r="HF50" s="14">
        <v>0</v>
      </c>
      <c r="HG50" s="14">
        <v>0</v>
      </c>
      <c r="HH50" s="14">
        <v>0</v>
      </c>
      <c r="HI50" s="14">
        <v>0</v>
      </c>
      <c r="HJ50" s="14">
        <v>0</v>
      </c>
      <c r="HK50" s="14">
        <v>0</v>
      </c>
      <c r="HL50" s="14">
        <v>0</v>
      </c>
      <c r="HM50" s="14">
        <v>0</v>
      </c>
      <c r="HN50" s="14">
        <v>0</v>
      </c>
      <c r="HO50" s="14">
        <v>0</v>
      </c>
      <c r="HP50" s="14">
        <v>0</v>
      </c>
      <c r="HQ50" s="14">
        <v>0</v>
      </c>
      <c r="HR50" s="14">
        <v>0</v>
      </c>
      <c r="HS50" s="14">
        <v>0</v>
      </c>
      <c r="HT50" s="14">
        <v>0</v>
      </c>
      <c r="HU50" s="14">
        <v>0</v>
      </c>
      <c r="HV50" s="14">
        <v>0</v>
      </c>
      <c r="HW50" s="14">
        <v>0</v>
      </c>
      <c r="HX50" s="14">
        <v>0</v>
      </c>
      <c r="HY50" s="14">
        <v>0</v>
      </c>
      <c r="HZ50" s="14">
        <v>0</v>
      </c>
      <c r="IA50" s="14">
        <v>0</v>
      </c>
      <c r="IB50" s="14">
        <v>0</v>
      </c>
      <c r="IC50" s="14">
        <v>0</v>
      </c>
      <c r="ID50" s="14">
        <v>0</v>
      </c>
      <c r="IE50" s="14">
        <v>0</v>
      </c>
      <c r="IF50" s="14">
        <v>0</v>
      </c>
      <c r="IG50" s="14">
        <v>0</v>
      </c>
      <c r="IH50" s="14">
        <v>0</v>
      </c>
      <c r="II50" s="14">
        <v>0</v>
      </c>
      <c r="IJ50" s="14">
        <v>0</v>
      </c>
      <c r="IK50" s="14">
        <v>0</v>
      </c>
      <c r="IL50" s="14">
        <v>0</v>
      </c>
      <c r="IM50" s="14">
        <v>0</v>
      </c>
      <c r="IN50" s="14">
        <v>0</v>
      </c>
      <c r="IO50" s="14">
        <v>0</v>
      </c>
      <c r="IP50" s="14">
        <v>0</v>
      </c>
      <c r="IQ50" s="14">
        <v>0</v>
      </c>
      <c r="IR50" s="14">
        <v>0</v>
      </c>
      <c r="IS50" s="14">
        <v>0</v>
      </c>
      <c r="IT50" s="14">
        <v>0</v>
      </c>
      <c r="IU50" s="14">
        <v>0</v>
      </c>
      <c r="IV50" s="14">
        <v>0</v>
      </c>
      <c r="IW50" s="14">
        <v>0</v>
      </c>
      <c r="IX50" s="14">
        <v>0</v>
      </c>
      <c r="IY50" s="14">
        <v>0</v>
      </c>
      <c r="IZ50" s="14">
        <v>0</v>
      </c>
      <c r="JA50" s="14">
        <v>0</v>
      </c>
      <c r="JB50" s="14">
        <v>0</v>
      </c>
      <c r="JC50" s="14">
        <v>0</v>
      </c>
      <c r="JD50" s="14">
        <v>0</v>
      </c>
      <c r="JE50" s="14">
        <v>0</v>
      </c>
      <c r="JF50" s="14">
        <v>0</v>
      </c>
      <c r="JG50" s="14">
        <v>0</v>
      </c>
      <c r="JH50" s="14">
        <v>0</v>
      </c>
      <c r="JI50" s="14">
        <v>0</v>
      </c>
      <c r="JJ50" s="14">
        <v>0</v>
      </c>
      <c r="JK50" s="14">
        <v>0</v>
      </c>
      <c r="JL50" s="14">
        <v>0</v>
      </c>
      <c r="JM50" s="14">
        <v>0</v>
      </c>
      <c r="JN50" s="14">
        <v>0</v>
      </c>
      <c r="JO50" s="14">
        <v>0</v>
      </c>
      <c r="JP50" s="14">
        <v>0</v>
      </c>
      <c r="JQ50" s="14">
        <v>0</v>
      </c>
      <c r="JR50" s="14">
        <v>0</v>
      </c>
      <c r="JS50" s="14">
        <v>0</v>
      </c>
      <c r="JT50" s="14">
        <v>0</v>
      </c>
      <c r="JU50" s="14">
        <v>0</v>
      </c>
      <c r="JV50" s="14">
        <v>0</v>
      </c>
      <c r="JW50" s="14">
        <v>0</v>
      </c>
      <c r="JX50" s="14">
        <v>0</v>
      </c>
      <c r="JY50" s="14">
        <v>0</v>
      </c>
      <c r="JZ50" s="14">
        <v>0</v>
      </c>
      <c r="KA50" s="14">
        <v>0</v>
      </c>
      <c r="KB50" s="14">
        <v>0</v>
      </c>
      <c r="KC50" s="14">
        <v>0</v>
      </c>
      <c r="KD50" s="14">
        <v>0</v>
      </c>
      <c r="KE50" s="14">
        <v>0</v>
      </c>
      <c r="KF50" s="14">
        <v>0</v>
      </c>
      <c r="KG50" s="14">
        <v>0</v>
      </c>
      <c r="KH50" s="14">
        <v>0</v>
      </c>
      <c r="KI50" s="14">
        <v>0</v>
      </c>
      <c r="KJ50" s="14">
        <v>0</v>
      </c>
      <c r="KK50" s="14">
        <v>0</v>
      </c>
      <c r="KL50" s="14">
        <v>0</v>
      </c>
      <c r="KM50" s="14">
        <v>0</v>
      </c>
      <c r="KN50" s="14">
        <v>0</v>
      </c>
      <c r="KO50" s="14">
        <v>0</v>
      </c>
      <c r="KP50" s="14">
        <v>0</v>
      </c>
      <c r="KQ50" s="14">
        <v>0</v>
      </c>
      <c r="KR50" s="14">
        <v>0</v>
      </c>
      <c r="KS50" s="14">
        <v>0</v>
      </c>
      <c r="KT50" s="14">
        <v>0</v>
      </c>
      <c r="KU50" s="14">
        <v>0</v>
      </c>
      <c r="KV50" s="14">
        <v>0</v>
      </c>
      <c r="KW50" s="14">
        <v>0</v>
      </c>
      <c r="KX50" s="14">
        <v>0</v>
      </c>
      <c r="KY50" s="14">
        <v>0</v>
      </c>
      <c r="KZ50" s="14">
        <v>0</v>
      </c>
      <c r="LA50" s="14">
        <v>0</v>
      </c>
      <c r="LB50" s="14">
        <v>0</v>
      </c>
      <c r="LC50" s="14">
        <v>0</v>
      </c>
      <c r="LD50" s="14">
        <v>0</v>
      </c>
      <c r="LE50" s="14">
        <v>0</v>
      </c>
      <c r="LF50" s="14">
        <v>0</v>
      </c>
      <c r="LG50" s="14">
        <v>0</v>
      </c>
      <c r="LH50" s="14">
        <v>0</v>
      </c>
      <c r="LI50" s="14">
        <v>0</v>
      </c>
      <c r="LJ50" s="14">
        <v>0</v>
      </c>
      <c r="LK50" s="14">
        <v>0</v>
      </c>
      <c r="LL50" s="14">
        <v>0</v>
      </c>
      <c r="LM50" s="14">
        <v>0</v>
      </c>
      <c r="LN50" s="14">
        <v>0</v>
      </c>
      <c r="LO50" s="14">
        <v>0</v>
      </c>
      <c r="LP50" s="14">
        <v>0</v>
      </c>
      <c r="LQ50" s="14">
        <v>0</v>
      </c>
      <c r="LR50" s="14">
        <v>0</v>
      </c>
      <c r="LS50" s="14">
        <v>0</v>
      </c>
      <c r="LT50" s="14">
        <v>0</v>
      </c>
      <c r="LU50" s="14">
        <v>0</v>
      </c>
      <c r="LV50" s="14">
        <v>0</v>
      </c>
      <c r="LW50" s="14">
        <v>0</v>
      </c>
      <c r="LX50" s="14">
        <v>0</v>
      </c>
      <c r="LY50" s="14">
        <v>0</v>
      </c>
      <c r="LZ50" s="14">
        <v>0</v>
      </c>
      <c r="MA50" s="14">
        <v>0</v>
      </c>
      <c r="MB50" s="14">
        <v>0</v>
      </c>
      <c r="MC50" s="14">
        <v>0</v>
      </c>
      <c r="MD50" s="14">
        <v>0</v>
      </c>
      <c r="ME50" s="14">
        <v>0</v>
      </c>
      <c r="MF50" s="14">
        <v>0</v>
      </c>
      <c r="MG50" s="14">
        <v>0</v>
      </c>
      <c r="MH50" s="14">
        <v>0</v>
      </c>
      <c r="MI50" s="14">
        <v>0</v>
      </c>
      <c r="MJ50" s="14">
        <v>0</v>
      </c>
      <c r="MK50" s="14">
        <v>0</v>
      </c>
      <c r="ML50" s="14">
        <v>0</v>
      </c>
      <c r="MM50" s="14">
        <v>0</v>
      </c>
      <c r="MN50" s="14">
        <v>0</v>
      </c>
      <c r="MO50" s="14">
        <v>0</v>
      </c>
      <c r="MP50" s="14">
        <v>0</v>
      </c>
      <c r="MQ50" s="14">
        <v>0</v>
      </c>
      <c r="MR50" s="14">
        <v>0</v>
      </c>
      <c r="MS50" s="14">
        <v>0</v>
      </c>
      <c r="MT50" s="14">
        <v>0</v>
      </c>
      <c r="MU50" s="14">
        <v>0</v>
      </c>
      <c r="MV50" s="14">
        <v>0</v>
      </c>
      <c r="MW50" s="14">
        <v>0</v>
      </c>
      <c r="MX50" s="14">
        <v>0</v>
      </c>
      <c r="MY50" s="14">
        <v>0</v>
      </c>
      <c r="MZ50" s="14">
        <v>0</v>
      </c>
      <c r="NA50" s="14">
        <v>0</v>
      </c>
      <c r="NB50" s="14">
        <v>0</v>
      </c>
      <c r="NC50" s="14">
        <v>0</v>
      </c>
      <c r="ND50" s="14">
        <v>0</v>
      </c>
      <c r="NE50" s="14">
        <v>0</v>
      </c>
      <c r="NF50" s="14">
        <v>0</v>
      </c>
      <c r="NG50" s="14">
        <v>0</v>
      </c>
      <c r="NH50" s="14">
        <v>0</v>
      </c>
      <c r="NI50" s="14">
        <v>0</v>
      </c>
      <c r="NJ50" s="14">
        <v>0</v>
      </c>
      <c r="NK50" s="14">
        <v>0</v>
      </c>
      <c r="NL50" s="14">
        <v>0</v>
      </c>
      <c r="NM50" s="14">
        <v>0</v>
      </c>
      <c r="NN50" s="14">
        <v>0</v>
      </c>
      <c r="NO50" s="14">
        <v>0</v>
      </c>
      <c r="NP50" s="14">
        <v>0</v>
      </c>
      <c r="NQ50" s="14">
        <v>0</v>
      </c>
      <c r="NR50" s="14">
        <v>0</v>
      </c>
      <c r="NS50" s="14">
        <v>0</v>
      </c>
      <c r="NT50" s="14">
        <v>0</v>
      </c>
      <c r="NU50" s="14">
        <v>0</v>
      </c>
      <c r="NV50" s="14">
        <v>0</v>
      </c>
      <c r="NW50" s="14">
        <v>0</v>
      </c>
      <c r="NX50" s="14">
        <v>0</v>
      </c>
      <c r="NY50" s="14">
        <v>0</v>
      </c>
      <c r="NZ50" s="14">
        <v>0</v>
      </c>
      <c r="OA50" s="14">
        <v>0</v>
      </c>
      <c r="OB50" s="14">
        <v>0</v>
      </c>
      <c r="OC50" s="14">
        <v>0</v>
      </c>
      <c r="OD50" s="14">
        <v>0</v>
      </c>
      <c r="OE50" s="14">
        <v>0</v>
      </c>
      <c r="OF50" s="14"/>
      <c r="OG50" s="14">
        <v>0</v>
      </c>
      <c r="OH50" s="14">
        <v>0</v>
      </c>
      <c r="OI50" s="14">
        <v>0</v>
      </c>
      <c r="OJ50" s="14">
        <v>0</v>
      </c>
      <c r="OK50" s="14">
        <v>0</v>
      </c>
      <c r="OL50" s="14">
        <v>0</v>
      </c>
      <c r="OM50" s="14">
        <v>0</v>
      </c>
      <c r="ON50" s="14">
        <v>0</v>
      </c>
      <c r="OO50" s="14">
        <v>0</v>
      </c>
      <c r="OP50" s="14">
        <v>0</v>
      </c>
      <c r="OQ50" s="14">
        <v>0</v>
      </c>
      <c r="OR50" s="14">
        <v>0</v>
      </c>
      <c r="OS50" s="14">
        <v>0</v>
      </c>
      <c r="OT50" s="14">
        <v>0</v>
      </c>
      <c r="OU50" s="14">
        <v>0</v>
      </c>
      <c r="OV50" s="14">
        <v>0</v>
      </c>
      <c r="OW50" s="14">
        <v>0</v>
      </c>
      <c r="OX50" s="14">
        <v>0</v>
      </c>
      <c r="OY50" s="14">
        <v>1</v>
      </c>
      <c r="OZ50" s="14"/>
      <c r="PA50" s="14">
        <v>0</v>
      </c>
      <c r="PB50" s="14"/>
      <c r="PC50" s="14"/>
      <c r="PD50" s="14">
        <v>0</v>
      </c>
      <c r="PE50" s="14"/>
      <c r="PF50" s="14"/>
      <c r="PG50" s="54"/>
      <c r="PH50" s="54"/>
      <c r="PI50" s="54"/>
      <c r="PJ50" s="54"/>
      <c r="PK50" s="54"/>
      <c r="PL50" s="84"/>
      <c r="PM50" s="14"/>
      <c r="PN50" s="84"/>
      <c r="PO50" s="84"/>
      <c r="PP50" s="84"/>
      <c r="PQ50" s="84"/>
      <c r="PR50" s="505"/>
      <c r="PS50" s="84"/>
      <c r="PT50" s="84"/>
      <c r="PU50" s="84"/>
      <c r="PV50" s="84"/>
      <c r="PW50" s="54"/>
      <c r="PX50" s="54"/>
      <c r="PY50" s="14"/>
      <c r="PZ50" s="14"/>
      <c r="QA50" s="14"/>
      <c r="QB50" s="54"/>
      <c r="QC50" s="54"/>
      <c r="QD50" s="54"/>
      <c r="QR50" s="1"/>
      <c r="QS50" s="1"/>
      <c r="QX50" s="1"/>
      <c r="QY50" s="1"/>
      <c r="QZ50" s="1"/>
      <c r="RA50" s="1"/>
      <c r="RB50" s="1"/>
      <c r="RC50" s="1"/>
      <c r="RD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</row>
    <row r="51" spans="1:503" s="20" customFormat="1" hidden="1" x14ac:dyDescent="0.25">
      <c r="A51" s="68" t="s">
        <v>20</v>
      </c>
      <c r="B51" s="68" t="s">
        <v>1287</v>
      </c>
      <c r="C51" s="347"/>
      <c r="D51" s="347"/>
      <c r="E51" s="14">
        <v>0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>
        <v>0</v>
      </c>
      <c r="PE51" s="14"/>
      <c r="PF51" s="14"/>
      <c r="PG51" s="54"/>
      <c r="PH51" s="54"/>
      <c r="PI51" s="54"/>
      <c r="PJ51" s="54"/>
      <c r="PK51" s="54"/>
      <c r="PL51" s="84"/>
      <c r="PM51" s="14"/>
      <c r="PN51" s="84"/>
      <c r="PO51" s="84"/>
      <c r="PP51" s="84"/>
      <c r="PQ51" s="84"/>
      <c r="PR51" s="505"/>
      <c r="PS51" s="84"/>
      <c r="PT51" s="84"/>
      <c r="PU51" s="84"/>
      <c r="PV51" s="84"/>
      <c r="PW51" s="54"/>
      <c r="PX51" s="54"/>
      <c r="PY51" s="14"/>
      <c r="PZ51" s="14"/>
      <c r="QA51" s="14"/>
      <c r="QB51" s="54"/>
      <c r="QC51" s="54"/>
      <c r="QD51" s="54"/>
      <c r="QR51" s="1"/>
      <c r="QS51" s="1"/>
      <c r="QX51" s="1"/>
      <c r="QY51" s="1"/>
      <c r="QZ51" s="1"/>
      <c r="RA51" s="1"/>
      <c r="RB51" s="1"/>
      <c r="RC51" s="1"/>
      <c r="RD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</row>
    <row r="52" spans="1:503" s="20" customFormat="1" hidden="1" x14ac:dyDescent="0.25">
      <c r="A52" s="68" t="s">
        <v>20</v>
      </c>
      <c r="B52" s="68" t="s">
        <v>1288</v>
      </c>
      <c r="C52" s="347"/>
      <c r="D52" s="347"/>
      <c r="E52" s="14">
        <v>0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>
        <v>0</v>
      </c>
      <c r="PE52" s="14"/>
      <c r="PF52" s="14"/>
      <c r="PG52" s="54"/>
      <c r="PH52" s="54"/>
      <c r="PI52" s="54"/>
      <c r="PJ52" s="54"/>
      <c r="PK52" s="54"/>
      <c r="PL52" s="84"/>
      <c r="PM52" s="14"/>
      <c r="PN52" s="84"/>
      <c r="PO52" s="84"/>
      <c r="PP52" s="84"/>
      <c r="PQ52" s="84"/>
      <c r="PR52" s="505"/>
      <c r="PS52" s="84"/>
      <c r="PT52" s="84"/>
      <c r="PU52" s="84"/>
      <c r="PV52" s="84"/>
      <c r="PW52" s="54"/>
      <c r="PX52" s="54"/>
      <c r="PY52" s="14"/>
      <c r="PZ52" s="14"/>
      <c r="QA52" s="14"/>
      <c r="QB52" s="54"/>
      <c r="QC52" s="54"/>
      <c r="QD52" s="54"/>
      <c r="QR52" s="1"/>
      <c r="QS52" s="1"/>
      <c r="QX52" s="1"/>
      <c r="QY52" s="1"/>
      <c r="QZ52" s="1"/>
      <c r="RA52" s="1"/>
      <c r="RB52" s="1"/>
      <c r="RC52" s="1"/>
      <c r="RD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</row>
    <row r="53" spans="1:503" x14ac:dyDescent="0.25">
      <c r="A53" s="68" t="s">
        <v>20</v>
      </c>
      <c r="B53" s="79" t="s">
        <v>20</v>
      </c>
      <c r="C53" s="464">
        <v>152282</v>
      </c>
      <c r="D53" s="347"/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1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1</v>
      </c>
      <c r="AJ53" s="14">
        <v>0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1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1</v>
      </c>
      <c r="BU53" s="14">
        <v>0</v>
      </c>
      <c r="BV53" s="14">
        <v>1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1</v>
      </c>
      <c r="CF53" s="14">
        <v>0</v>
      </c>
      <c r="CG53" s="14">
        <v>0</v>
      </c>
      <c r="CH53" s="14">
        <v>0</v>
      </c>
      <c r="CI53" s="14">
        <v>1</v>
      </c>
      <c r="CJ53" s="14">
        <v>3</v>
      </c>
      <c r="CK53" s="14">
        <v>1</v>
      </c>
      <c r="CL53" s="14">
        <v>0</v>
      </c>
      <c r="CM53" s="14">
        <v>0</v>
      </c>
      <c r="CN53" s="14">
        <v>0</v>
      </c>
      <c r="CO53" s="14">
        <v>1</v>
      </c>
      <c r="CP53" s="14">
        <v>0</v>
      </c>
      <c r="CQ53" s="14">
        <v>2</v>
      </c>
      <c r="CR53" s="14">
        <v>2</v>
      </c>
      <c r="CS53" s="14">
        <v>8</v>
      </c>
      <c r="CT53" s="14">
        <v>1</v>
      </c>
      <c r="CU53" s="14">
        <v>1</v>
      </c>
      <c r="CV53" s="14">
        <v>0</v>
      </c>
      <c r="CW53" s="14">
        <v>0</v>
      </c>
      <c r="CX53" s="14">
        <v>1</v>
      </c>
      <c r="CY53" s="14">
        <v>6</v>
      </c>
      <c r="CZ53" s="14">
        <v>0</v>
      </c>
      <c r="DA53" s="14">
        <v>8</v>
      </c>
      <c r="DB53" s="14">
        <v>5</v>
      </c>
      <c r="DC53" s="14">
        <v>0</v>
      </c>
      <c r="DD53" s="14">
        <v>1</v>
      </c>
      <c r="DE53" s="14">
        <v>0</v>
      </c>
      <c r="DF53" s="14">
        <v>0</v>
      </c>
      <c r="DG53" s="14">
        <v>0</v>
      </c>
      <c r="DH53" s="14">
        <v>0</v>
      </c>
      <c r="DI53" s="14">
        <v>1</v>
      </c>
      <c r="DJ53" s="14">
        <v>13</v>
      </c>
      <c r="DK53" s="14">
        <v>20</v>
      </c>
      <c r="DL53" s="14">
        <v>0</v>
      </c>
      <c r="DM53" s="14">
        <v>0</v>
      </c>
      <c r="DN53" s="14">
        <v>4</v>
      </c>
      <c r="DO53" s="14">
        <v>3</v>
      </c>
      <c r="DP53" s="14">
        <v>0</v>
      </c>
      <c r="DQ53" s="14">
        <v>1</v>
      </c>
      <c r="DR53" s="14">
        <v>1</v>
      </c>
      <c r="DS53" s="14">
        <v>0</v>
      </c>
      <c r="DT53" s="14">
        <v>7</v>
      </c>
      <c r="DU53" s="14">
        <v>1</v>
      </c>
      <c r="DV53" s="14">
        <v>3</v>
      </c>
      <c r="DW53" s="14">
        <v>0</v>
      </c>
      <c r="DX53" s="14">
        <v>1</v>
      </c>
      <c r="DY53" s="14">
        <v>4</v>
      </c>
      <c r="DZ53" s="14">
        <v>0</v>
      </c>
      <c r="EA53" s="14">
        <v>0</v>
      </c>
      <c r="EB53" s="14">
        <v>1</v>
      </c>
      <c r="EC53" s="14">
        <v>1</v>
      </c>
      <c r="ED53" s="14">
        <v>1</v>
      </c>
      <c r="EE53" s="14">
        <v>4</v>
      </c>
      <c r="EF53" s="14">
        <v>4</v>
      </c>
      <c r="EG53" s="14">
        <v>0</v>
      </c>
      <c r="EH53" s="14">
        <v>2</v>
      </c>
      <c r="EI53" s="14">
        <v>5</v>
      </c>
      <c r="EJ53" s="14">
        <v>5</v>
      </c>
      <c r="EK53" s="14">
        <v>2</v>
      </c>
      <c r="EL53" s="14">
        <v>0</v>
      </c>
      <c r="EM53" s="14">
        <v>5</v>
      </c>
      <c r="EN53" s="14">
        <v>0</v>
      </c>
      <c r="EO53" s="14">
        <v>3</v>
      </c>
      <c r="EP53" s="14">
        <v>1</v>
      </c>
      <c r="EQ53" s="14">
        <v>2</v>
      </c>
      <c r="ER53" s="14">
        <v>2</v>
      </c>
      <c r="ES53" s="14">
        <v>7</v>
      </c>
      <c r="ET53" s="14">
        <v>4</v>
      </c>
      <c r="EU53" s="14">
        <v>1</v>
      </c>
      <c r="EV53" s="14">
        <v>13</v>
      </c>
      <c r="EW53" s="14">
        <v>12</v>
      </c>
      <c r="EX53" s="14">
        <v>9</v>
      </c>
      <c r="EY53" s="14">
        <v>8</v>
      </c>
      <c r="EZ53" s="14">
        <v>8</v>
      </c>
      <c r="FA53" s="14">
        <v>3</v>
      </c>
      <c r="FB53" s="14">
        <v>10</v>
      </c>
      <c r="FC53" s="14">
        <v>19</v>
      </c>
      <c r="FD53" s="14">
        <v>33</v>
      </c>
      <c r="FE53" s="14">
        <v>24</v>
      </c>
      <c r="FF53" s="14">
        <v>17</v>
      </c>
      <c r="FG53" s="14">
        <v>20</v>
      </c>
      <c r="FH53" s="14">
        <v>43</v>
      </c>
      <c r="FI53" s="14">
        <v>47</v>
      </c>
      <c r="FJ53" s="14">
        <v>52</v>
      </c>
      <c r="FK53" s="14">
        <v>22</v>
      </c>
      <c r="FL53" s="14">
        <v>15</v>
      </c>
      <c r="FM53" s="14">
        <v>46</v>
      </c>
      <c r="FN53" s="14">
        <v>57</v>
      </c>
      <c r="FO53" s="14">
        <v>35</v>
      </c>
      <c r="FP53" s="14">
        <v>33</v>
      </c>
      <c r="FQ53" s="14">
        <v>45</v>
      </c>
      <c r="FR53" s="14">
        <v>37</v>
      </c>
      <c r="FS53" s="14">
        <v>-35</v>
      </c>
      <c r="FT53" s="14">
        <v>42</v>
      </c>
      <c r="FU53" s="14">
        <v>40</v>
      </c>
      <c r="FV53" s="14">
        <v>15</v>
      </c>
      <c r="FW53" s="14">
        <v>42</v>
      </c>
      <c r="FX53" s="14">
        <v>41</v>
      </c>
      <c r="FY53" s="14">
        <v>40</v>
      </c>
      <c r="FZ53" s="14">
        <v>28</v>
      </c>
      <c r="GA53" s="14">
        <v>18</v>
      </c>
      <c r="GB53" s="14">
        <v>50</v>
      </c>
      <c r="GC53" s="14">
        <v>48</v>
      </c>
      <c r="GD53" s="14">
        <v>61</v>
      </c>
      <c r="GE53" s="14">
        <v>75</v>
      </c>
      <c r="GF53" s="14">
        <v>49</v>
      </c>
      <c r="GG53" s="14">
        <v>36</v>
      </c>
      <c r="GH53" s="14">
        <v>50</v>
      </c>
      <c r="GI53" s="14">
        <v>33</v>
      </c>
      <c r="GJ53" s="14">
        <v>75</v>
      </c>
      <c r="GK53" s="14">
        <v>33</v>
      </c>
      <c r="GL53" s="14">
        <v>28</v>
      </c>
      <c r="GM53" s="14">
        <v>112</v>
      </c>
      <c r="GN53" s="14">
        <v>49</v>
      </c>
      <c r="GO53" s="14">
        <v>17</v>
      </c>
      <c r="GP53" s="14">
        <v>5</v>
      </c>
      <c r="GQ53" s="14">
        <v>41</v>
      </c>
      <c r="GR53" s="14">
        <v>67</v>
      </c>
      <c r="GS53" s="14">
        <v>46</v>
      </c>
      <c r="GT53" s="14">
        <v>74</v>
      </c>
      <c r="GU53" s="14">
        <v>0</v>
      </c>
      <c r="GV53" s="14">
        <v>64</v>
      </c>
      <c r="GW53" s="14">
        <v>45</v>
      </c>
      <c r="GX53" s="14">
        <v>51</v>
      </c>
      <c r="GY53" s="14">
        <v>58</v>
      </c>
      <c r="GZ53" s="14">
        <v>71</v>
      </c>
      <c r="HA53" s="14">
        <v>35</v>
      </c>
      <c r="HB53" s="14">
        <v>0</v>
      </c>
      <c r="HC53" s="14">
        <v>55</v>
      </c>
      <c r="HD53" s="14">
        <v>18</v>
      </c>
      <c r="HE53" s="14">
        <v>45</v>
      </c>
      <c r="HF53" s="14">
        <v>55</v>
      </c>
      <c r="HG53" s="14">
        <v>43</v>
      </c>
      <c r="HH53" s="14">
        <v>68</v>
      </c>
      <c r="HI53" s="14">
        <v>0</v>
      </c>
      <c r="HJ53" s="14">
        <v>121</v>
      </c>
      <c r="HK53" s="14">
        <v>46</v>
      </c>
      <c r="HL53" s="14">
        <v>57</v>
      </c>
      <c r="HM53" s="14">
        <v>87</v>
      </c>
      <c r="HN53" s="14">
        <v>57</v>
      </c>
      <c r="HO53" s="14">
        <v>80</v>
      </c>
      <c r="HP53" s="14">
        <v>0</v>
      </c>
      <c r="HQ53" s="14">
        <v>78</v>
      </c>
      <c r="HR53" s="14">
        <v>51</v>
      </c>
      <c r="HS53" s="14">
        <v>72</v>
      </c>
      <c r="HT53" s="14">
        <v>70</v>
      </c>
      <c r="HU53" s="14">
        <v>0</v>
      </c>
      <c r="HV53" s="14">
        <v>107</v>
      </c>
      <c r="HW53" s="14">
        <v>0</v>
      </c>
      <c r="HX53" s="14">
        <v>73</v>
      </c>
      <c r="HY53" s="14">
        <v>72</v>
      </c>
      <c r="HZ53" s="14">
        <v>68</v>
      </c>
      <c r="IA53" s="14">
        <v>88</v>
      </c>
      <c r="IB53" s="14">
        <v>0</v>
      </c>
      <c r="IC53" s="14">
        <v>165</v>
      </c>
      <c r="ID53" s="14">
        <v>0</v>
      </c>
      <c r="IE53" s="14">
        <v>147</v>
      </c>
      <c r="IF53" s="14">
        <v>65</v>
      </c>
      <c r="IG53" s="14">
        <v>156</v>
      </c>
      <c r="IH53" s="14">
        <v>139</v>
      </c>
      <c r="II53" s="14">
        <v>135</v>
      </c>
      <c r="IJ53" s="14">
        <v>189</v>
      </c>
      <c r="IK53" s="14">
        <v>0</v>
      </c>
      <c r="IL53" s="14">
        <v>180</v>
      </c>
      <c r="IM53" s="14">
        <v>110</v>
      </c>
      <c r="IN53" s="14">
        <v>121</v>
      </c>
      <c r="IO53" s="14">
        <v>110</v>
      </c>
      <c r="IP53" s="14">
        <v>100</v>
      </c>
      <c r="IQ53" s="14">
        <v>102</v>
      </c>
      <c r="IR53" s="14">
        <v>0</v>
      </c>
      <c r="IS53" s="14">
        <v>96</v>
      </c>
      <c r="IT53" s="14">
        <v>70</v>
      </c>
      <c r="IU53" s="14">
        <v>91</v>
      </c>
      <c r="IV53" s="14">
        <v>85</v>
      </c>
      <c r="IW53" s="14">
        <v>90</v>
      </c>
      <c r="IX53" s="14">
        <v>80</v>
      </c>
      <c r="IY53" s="14">
        <v>0</v>
      </c>
      <c r="IZ53" s="14">
        <v>74</v>
      </c>
      <c r="JA53" s="14">
        <v>66</v>
      </c>
      <c r="JB53" s="14">
        <v>52</v>
      </c>
      <c r="JC53" s="14">
        <v>58</v>
      </c>
      <c r="JD53" s="14">
        <v>35</v>
      </c>
      <c r="JE53" s="14">
        <v>50</v>
      </c>
      <c r="JF53" s="14">
        <v>0</v>
      </c>
      <c r="JG53" s="14">
        <v>14</v>
      </c>
      <c r="JH53" s="14">
        <v>27</v>
      </c>
      <c r="JI53" s="14">
        <v>54</v>
      </c>
      <c r="JJ53" s="14">
        <v>44</v>
      </c>
      <c r="JK53" s="14">
        <v>45</v>
      </c>
      <c r="JL53" s="14">
        <v>42</v>
      </c>
      <c r="JM53" s="14">
        <v>0</v>
      </c>
      <c r="JN53" s="14">
        <v>4</v>
      </c>
      <c r="JO53" s="14">
        <v>42</v>
      </c>
      <c r="JP53" s="14">
        <v>42</v>
      </c>
      <c r="JQ53" s="14">
        <v>26</v>
      </c>
      <c r="JR53" s="14">
        <v>23</v>
      </c>
      <c r="JS53" s="14">
        <v>22</v>
      </c>
      <c r="JT53" s="14">
        <v>0</v>
      </c>
      <c r="JU53" s="14">
        <v>17</v>
      </c>
      <c r="JV53" s="14">
        <v>0</v>
      </c>
      <c r="JW53" s="14">
        <v>20</v>
      </c>
      <c r="JX53" s="14">
        <v>19</v>
      </c>
      <c r="JY53" s="14">
        <v>33</v>
      </c>
      <c r="JZ53" s="14">
        <v>32</v>
      </c>
      <c r="KA53" s="14">
        <v>0</v>
      </c>
      <c r="KB53" s="14">
        <v>22</v>
      </c>
      <c r="KC53" s="14">
        <v>5</v>
      </c>
      <c r="KD53" s="14">
        <v>51</v>
      </c>
      <c r="KE53" s="14">
        <v>15</v>
      </c>
      <c r="KF53" s="14">
        <v>21</v>
      </c>
      <c r="KG53" s="14">
        <v>9</v>
      </c>
      <c r="KH53" s="14">
        <v>0</v>
      </c>
      <c r="KI53" s="14">
        <v>29</v>
      </c>
      <c r="KJ53" s="14">
        <v>24</v>
      </c>
      <c r="KK53" s="14">
        <v>12</v>
      </c>
      <c r="KL53" s="14">
        <v>18</v>
      </c>
      <c r="KM53" s="14">
        <v>18</v>
      </c>
      <c r="KN53" s="14">
        <v>18</v>
      </c>
      <c r="KO53" s="14">
        <v>0</v>
      </c>
      <c r="KP53" s="14">
        <v>15</v>
      </c>
      <c r="KQ53" s="14">
        <v>2</v>
      </c>
      <c r="KR53" s="14">
        <v>25</v>
      </c>
      <c r="KS53" s="14">
        <v>7</v>
      </c>
      <c r="KT53" s="14">
        <v>9</v>
      </c>
      <c r="KU53" s="14">
        <v>16</v>
      </c>
      <c r="KV53" s="14">
        <v>0</v>
      </c>
      <c r="KW53" s="14">
        <v>13</v>
      </c>
      <c r="KX53" s="14">
        <v>0</v>
      </c>
      <c r="KY53" s="14">
        <v>18</v>
      </c>
      <c r="KZ53" s="14">
        <v>20</v>
      </c>
      <c r="LA53" s="14">
        <v>15</v>
      </c>
      <c r="LB53" s="14">
        <v>20</v>
      </c>
      <c r="LC53" s="14">
        <v>0</v>
      </c>
      <c r="LD53" s="14">
        <v>9</v>
      </c>
      <c r="LE53" s="14">
        <v>2</v>
      </c>
      <c r="LF53" s="14">
        <v>17</v>
      </c>
      <c r="LG53" s="14">
        <v>4</v>
      </c>
      <c r="LH53" s="14">
        <v>2</v>
      </c>
      <c r="LI53" s="14">
        <v>19</v>
      </c>
      <c r="LJ53" s="14">
        <v>0</v>
      </c>
      <c r="LK53" s="14">
        <v>16</v>
      </c>
      <c r="LL53" s="14">
        <v>10</v>
      </c>
      <c r="LM53" s="14">
        <v>6</v>
      </c>
      <c r="LN53" s="14">
        <v>16</v>
      </c>
      <c r="LO53" s="14">
        <v>0</v>
      </c>
      <c r="LP53" s="14">
        <v>20</v>
      </c>
      <c r="LQ53" s="14">
        <v>0</v>
      </c>
      <c r="LR53" s="14">
        <v>15</v>
      </c>
      <c r="LS53" s="14">
        <v>6</v>
      </c>
      <c r="LT53" s="14">
        <v>36</v>
      </c>
      <c r="LU53" s="14">
        <v>14</v>
      </c>
      <c r="LV53" s="14">
        <v>24</v>
      </c>
      <c r="LW53" s="14">
        <v>19</v>
      </c>
      <c r="LX53" s="14">
        <v>0</v>
      </c>
      <c r="LY53" s="14">
        <v>49</v>
      </c>
      <c r="LZ53" s="14">
        <v>8</v>
      </c>
      <c r="MA53" s="14">
        <v>32</v>
      </c>
      <c r="MB53" s="14">
        <v>38</v>
      </c>
      <c r="MC53" s="14">
        <v>39</v>
      </c>
      <c r="MD53" s="14">
        <v>35</v>
      </c>
      <c r="ME53" s="14">
        <v>29</v>
      </c>
      <c r="MF53" s="14">
        <v>17</v>
      </c>
      <c r="MG53" s="14">
        <v>18</v>
      </c>
      <c r="MH53" s="14">
        <v>59</v>
      </c>
      <c r="MI53" s="14">
        <v>30</v>
      </c>
      <c r="MJ53" s="14">
        <v>43</v>
      </c>
      <c r="MK53" s="14">
        <v>35</v>
      </c>
      <c r="ML53" s="14">
        <v>68</v>
      </c>
      <c r="MM53" s="14">
        <v>12</v>
      </c>
      <c r="MN53" s="14">
        <v>7</v>
      </c>
      <c r="MO53" s="14">
        <v>94</v>
      </c>
      <c r="MP53" s="14">
        <v>53</v>
      </c>
      <c r="MQ53" s="14">
        <v>91</v>
      </c>
      <c r="MR53" s="14">
        <v>49</v>
      </c>
      <c r="MS53" s="14">
        <v>0</v>
      </c>
      <c r="MT53" s="14">
        <v>72</v>
      </c>
      <c r="MU53" s="14">
        <v>29</v>
      </c>
      <c r="MV53" s="14">
        <v>87</v>
      </c>
      <c r="MW53" s="14">
        <v>95</v>
      </c>
      <c r="MX53" s="14">
        <v>77</v>
      </c>
      <c r="MY53" s="14">
        <v>63</v>
      </c>
      <c r="MZ53" s="14">
        <v>0</v>
      </c>
      <c r="NA53" s="14">
        <v>81</v>
      </c>
      <c r="NB53" s="14">
        <v>40</v>
      </c>
      <c r="NC53" s="14">
        <v>136</v>
      </c>
      <c r="ND53" s="14">
        <v>129</v>
      </c>
      <c r="NE53" s="14">
        <v>94</v>
      </c>
      <c r="NF53" s="14">
        <v>132</v>
      </c>
      <c r="NG53" s="14">
        <v>0</v>
      </c>
      <c r="NH53" s="14">
        <v>144</v>
      </c>
      <c r="NI53" s="14">
        <v>46</v>
      </c>
      <c r="NJ53" s="14">
        <v>224</v>
      </c>
      <c r="NK53" s="14">
        <v>194</v>
      </c>
      <c r="NL53" s="14">
        <v>183</v>
      </c>
      <c r="NM53" s="14">
        <v>134</v>
      </c>
      <c r="NN53" s="14">
        <v>0</v>
      </c>
      <c r="NO53" s="14">
        <v>201</v>
      </c>
      <c r="NP53" s="14">
        <v>0</v>
      </c>
      <c r="NQ53" s="14">
        <v>216</v>
      </c>
      <c r="NR53" s="14">
        <v>171</v>
      </c>
      <c r="NS53" s="14">
        <v>251</v>
      </c>
      <c r="NT53" s="14">
        <v>264</v>
      </c>
      <c r="NU53" s="14">
        <v>0</v>
      </c>
      <c r="NV53" s="14">
        <v>319</v>
      </c>
      <c r="NW53" s="14">
        <v>86</v>
      </c>
      <c r="NX53" s="14">
        <v>200</v>
      </c>
      <c r="NY53" s="14">
        <v>193</v>
      </c>
      <c r="NZ53" s="14">
        <v>144</v>
      </c>
      <c r="OA53" s="14">
        <v>151</v>
      </c>
      <c r="OB53" s="14">
        <v>0</v>
      </c>
      <c r="OC53" s="14">
        <v>200</v>
      </c>
      <c r="OD53" s="14">
        <v>89</v>
      </c>
      <c r="OE53" s="14">
        <v>184</v>
      </c>
      <c r="OF53" s="14">
        <v>103</v>
      </c>
      <c r="OG53" s="14">
        <v>122</v>
      </c>
      <c r="OH53" s="14">
        <v>123</v>
      </c>
      <c r="OI53" s="14">
        <v>0</v>
      </c>
      <c r="OJ53" s="14">
        <v>139</v>
      </c>
      <c r="OK53" s="14">
        <v>65</v>
      </c>
      <c r="OL53" s="14">
        <v>136</v>
      </c>
      <c r="OM53" s="14">
        <v>115</v>
      </c>
      <c r="ON53" s="14">
        <v>91</v>
      </c>
      <c r="OO53" s="14">
        <v>117</v>
      </c>
      <c r="OP53" s="14">
        <v>0</v>
      </c>
      <c r="OQ53" s="14">
        <v>122</v>
      </c>
      <c r="OR53" s="14">
        <v>21</v>
      </c>
      <c r="OS53" s="14">
        <v>80</v>
      </c>
      <c r="OT53" s="14">
        <v>137</v>
      </c>
      <c r="OU53" s="14">
        <v>102</v>
      </c>
      <c r="OV53" s="14">
        <v>104</v>
      </c>
      <c r="OW53" s="14">
        <v>0</v>
      </c>
      <c r="OX53" s="14">
        <v>66</v>
      </c>
      <c r="OY53" s="14">
        <v>81</v>
      </c>
      <c r="OZ53" s="31">
        <v>120</v>
      </c>
      <c r="PA53" s="14">
        <v>85</v>
      </c>
      <c r="PB53" s="14">
        <v>70</v>
      </c>
      <c r="PC53" s="14">
        <v>94</v>
      </c>
      <c r="PD53" s="14">
        <v>0</v>
      </c>
      <c r="PE53" s="14">
        <v>53</v>
      </c>
      <c r="PF53" s="14">
        <v>64</v>
      </c>
      <c r="PG53" s="14">
        <v>76</v>
      </c>
      <c r="PH53" s="84">
        <v>66</v>
      </c>
      <c r="PI53" s="14">
        <v>43</v>
      </c>
      <c r="PJ53" s="14">
        <v>48</v>
      </c>
      <c r="PK53" s="54"/>
      <c r="PL53" s="84">
        <v>25</v>
      </c>
      <c r="PM53" s="14">
        <v>49</v>
      </c>
      <c r="PN53" s="84">
        <v>74</v>
      </c>
      <c r="PO53" s="84">
        <v>70</v>
      </c>
      <c r="PP53" s="84">
        <v>64</v>
      </c>
      <c r="PQ53" s="84">
        <v>55</v>
      </c>
      <c r="PR53" s="506">
        <v>0</v>
      </c>
      <c r="PS53" s="479">
        <v>44</v>
      </c>
      <c r="PT53" s="84">
        <v>24</v>
      </c>
      <c r="PU53" s="479">
        <v>61</v>
      </c>
      <c r="PV53" s="84">
        <v>41</v>
      </c>
      <c r="PW53" s="479">
        <v>23</v>
      </c>
      <c r="PX53" s="479">
        <v>57</v>
      </c>
      <c r="PY53" s="479">
        <v>0</v>
      </c>
      <c r="PZ53" s="14">
        <v>16</v>
      </c>
      <c r="QA53" s="479">
        <v>23</v>
      </c>
      <c r="QB53" s="479">
        <v>32</v>
      </c>
      <c r="QC53" s="479">
        <v>25</v>
      </c>
      <c r="QD53" s="479">
        <v>27</v>
      </c>
      <c r="QE53" s="480">
        <v>11</v>
      </c>
      <c r="QF53" s="480">
        <v>0</v>
      </c>
      <c r="QG53" s="480">
        <v>16</v>
      </c>
      <c r="QH53" s="480">
        <v>32</v>
      </c>
      <c r="QI53" s="480">
        <v>32</v>
      </c>
      <c r="QJ53" s="480">
        <v>13</v>
      </c>
      <c r="QK53" s="480">
        <v>18</v>
      </c>
      <c r="QL53" s="481">
        <v>16</v>
      </c>
      <c r="QM53" s="480">
        <v>15</v>
      </c>
      <c r="QN53" s="480">
        <v>8</v>
      </c>
      <c r="QO53" s="480">
        <v>10</v>
      </c>
      <c r="QP53" s="480">
        <v>17</v>
      </c>
      <c r="QQ53" s="480">
        <v>8</v>
      </c>
      <c r="QR53" s="480">
        <v>5</v>
      </c>
      <c r="QS53" s="480">
        <v>0</v>
      </c>
      <c r="QT53" s="480">
        <v>17</v>
      </c>
      <c r="QU53" s="480">
        <v>3</v>
      </c>
      <c r="QV53" s="480">
        <v>8</v>
      </c>
      <c r="QW53" s="480">
        <v>12</v>
      </c>
      <c r="QX53" s="480">
        <v>13</v>
      </c>
      <c r="QY53" s="1">
        <v>19</v>
      </c>
      <c r="QZ53" s="1">
        <v>0</v>
      </c>
      <c r="RA53" s="1">
        <v>8</v>
      </c>
      <c r="RB53" s="1">
        <v>6</v>
      </c>
      <c r="RC53" s="1">
        <v>6</v>
      </c>
      <c r="RD53" s="1">
        <v>8</v>
      </c>
      <c r="RE53" s="1">
        <v>3</v>
      </c>
      <c r="RF53" s="1">
        <v>3</v>
      </c>
      <c r="RG53" s="1">
        <v>0</v>
      </c>
      <c r="RH53" s="1">
        <v>10</v>
      </c>
      <c r="RI53" s="1">
        <v>3</v>
      </c>
      <c r="RJ53" s="1">
        <v>15</v>
      </c>
      <c r="RK53" s="1">
        <v>2</v>
      </c>
      <c r="RL53" s="1">
        <v>5</v>
      </c>
      <c r="RM53" s="1">
        <v>11</v>
      </c>
      <c r="RN53" s="1">
        <v>1</v>
      </c>
      <c r="RO53" s="1">
        <v>1</v>
      </c>
      <c r="RP53" s="1">
        <v>8</v>
      </c>
      <c r="RQ53" s="1">
        <v>6</v>
      </c>
      <c r="RR53" s="1">
        <v>4</v>
      </c>
      <c r="RS53" s="1">
        <v>3</v>
      </c>
      <c r="RT53" s="1">
        <v>0</v>
      </c>
      <c r="RU53" s="1">
        <v>3</v>
      </c>
      <c r="RV53" s="1">
        <v>6</v>
      </c>
      <c r="RW53" s="1">
        <v>8</v>
      </c>
      <c r="RX53" s="1">
        <v>16</v>
      </c>
      <c r="RY53" s="1">
        <v>11</v>
      </c>
      <c r="RZ53" s="1">
        <v>22</v>
      </c>
      <c r="SA53" s="1">
        <v>0</v>
      </c>
      <c r="SB53" s="1">
        <v>2</v>
      </c>
      <c r="SC53" s="1">
        <v>13</v>
      </c>
      <c r="SD53" s="1">
        <v>6</v>
      </c>
      <c r="SE53" s="1">
        <v>0</v>
      </c>
      <c r="SF53" s="1">
        <v>0</v>
      </c>
      <c r="SG53" s="1">
        <v>2</v>
      </c>
      <c r="SH53" s="1">
        <v>0</v>
      </c>
      <c r="SI53" s="1">
        <v>1</v>
      </c>
    </row>
    <row r="54" spans="1:503" s="20" customFormat="1" hidden="1" x14ac:dyDescent="0.25">
      <c r="A54" s="68" t="s">
        <v>20</v>
      </c>
      <c r="B54" s="68" t="s">
        <v>1289</v>
      </c>
      <c r="C54" s="464">
        <v>590</v>
      </c>
      <c r="D54" s="347"/>
      <c r="E54" s="14">
        <v>0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>
        <v>0</v>
      </c>
      <c r="PE54" s="14"/>
      <c r="PF54" s="14"/>
      <c r="PG54" s="54"/>
      <c r="PH54" s="54"/>
      <c r="PI54" s="54"/>
      <c r="PJ54" s="54"/>
      <c r="PK54" s="54"/>
      <c r="PL54" s="84"/>
      <c r="PM54" s="14"/>
      <c r="PN54" s="84"/>
      <c r="PO54" s="84"/>
      <c r="PP54" s="84"/>
      <c r="PQ54" s="84"/>
      <c r="PR54" s="505"/>
      <c r="PS54" s="84"/>
      <c r="PT54" s="84"/>
      <c r="PU54" s="84"/>
      <c r="PV54" s="84"/>
      <c r="PW54" s="54"/>
      <c r="PX54" s="54"/>
      <c r="PY54" s="14"/>
      <c r="PZ54" s="14"/>
      <c r="QA54" s="14"/>
      <c r="QB54" s="54"/>
      <c r="QC54" s="54"/>
      <c r="QD54" s="54"/>
      <c r="QR54" s="1"/>
      <c r="QS54" s="1"/>
      <c r="QX54" s="1"/>
      <c r="QY54" s="1"/>
      <c r="QZ54" s="1"/>
      <c r="RA54" s="1"/>
      <c r="RB54" s="1"/>
      <c r="RC54" s="1"/>
      <c r="RD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</row>
    <row r="55" spans="1:503" s="20" customFormat="1" hidden="1" x14ac:dyDescent="0.25">
      <c r="A55" s="68" t="s">
        <v>20</v>
      </c>
      <c r="B55" s="68" t="s">
        <v>1290</v>
      </c>
      <c r="C55" s="347"/>
      <c r="D55" s="347"/>
      <c r="E55" s="14">
        <v>0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>
        <v>0</v>
      </c>
      <c r="PE55" s="14"/>
      <c r="PF55" s="14"/>
      <c r="PG55" s="54"/>
      <c r="PH55" s="54"/>
      <c r="PI55" s="54"/>
      <c r="PJ55" s="54"/>
      <c r="PK55" s="54"/>
      <c r="PL55" s="84"/>
      <c r="PM55" s="14"/>
      <c r="PN55" s="84"/>
      <c r="PO55" s="84"/>
      <c r="PP55" s="84"/>
      <c r="PQ55" s="84"/>
      <c r="PR55" s="505"/>
      <c r="PS55" s="84"/>
      <c r="PT55" s="84"/>
      <c r="PU55" s="84"/>
      <c r="PV55" s="84"/>
      <c r="PW55" s="54"/>
      <c r="PX55" s="54"/>
      <c r="PY55" s="14"/>
      <c r="PZ55" s="14"/>
      <c r="QA55" s="14"/>
      <c r="QB55" s="54"/>
      <c r="QC55" s="54"/>
      <c r="QD55" s="54"/>
      <c r="QR55" s="1"/>
      <c r="QS55" s="1"/>
      <c r="QX55" s="1"/>
      <c r="QY55" s="1"/>
      <c r="QZ55" s="1"/>
      <c r="RA55" s="1"/>
      <c r="RB55" s="1"/>
      <c r="RC55" s="1"/>
      <c r="RD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</row>
    <row r="56" spans="1:503" s="20" customFormat="1" hidden="1" x14ac:dyDescent="0.25">
      <c r="A56" s="68" t="s">
        <v>20</v>
      </c>
      <c r="B56" s="68" t="s">
        <v>1291</v>
      </c>
      <c r="C56" s="347"/>
      <c r="D56" s="347"/>
      <c r="E56" s="14">
        <v>0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>
        <v>0</v>
      </c>
      <c r="PE56" s="14"/>
      <c r="PF56" s="14"/>
      <c r="PG56" s="54"/>
      <c r="PH56" s="54"/>
      <c r="PI56" s="54"/>
      <c r="PJ56" s="54"/>
      <c r="PK56" s="54"/>
      <c r="PL56" s="84"/>
      <c r="PM56" s="14"/>
      <c r="PN56" s="84"/>
      <c r="PO56" s="84"/>
      <c r="PP56" s="84"/>
      <c r="PQ56" s="84"/>
      <c r="PR56" s="505"/>
      <c r="PS56" s="84"/>
      <c r="PT56" s="84"/>
      <c r="PU56" s="84"/>
      <c r="PV56" s="84"/>
      <c r="PW56" s="54"/>
      <c r="PX56" s="54"/>
      <c r="PY56" s="14"/>
      <c r="PZ56" s="14"/>
      <c r="QA56" s="14"/>
      <c r="QB56" s="54"/>
      <c r="QC56" s="54"/>
      <c r="QD56" s="54"/>
      <c r="QR56" s="1"/>
      <c r="QS56" s="1"/>
      <c r="QX56" s="1"/>
      <c r="QY56" s="1"/>
      <c r="QZ56" s="1"/>
      <c r="RA56" s="1"/>
      <c r="RB56" s="1"/>
      <c r="RC56" s="1"/>
      <c r="RD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</row>
    <row r="57" spans="1:503" s="20" customFormat="1" hidden="1" x14ac:dyDescent="0.25">
      <c r="A57" s="68" t="s">
        <v>20</v>
      </c>
      <c r="B57" s="68" t="s">
        <v>1154</v>
      </c>
      <c r="C57" s="464">
        <v>583</v>
      </c>
      <c r="D57" s="347"/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0</v>
      </c>
      <c r="EF57" s="14">
        <v>0</v>
      </c>
      <c r="EG57" s="14">
        <v>0</v>
      </c>
      <c r="EH57" s="14">
        <v>0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0</v>
      </c>
      <c r="FD57" s="14">
        <v>0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0</v>
      </c>
      <c r="FP57" s="14">
        <v>0</v>
      </c>
      <c r="FQ57" s="14">
        <v>0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4">
        <v>0</v>
      </c>
      <c r="FX57" s="14">
        <v>0</v>
      </c>
      <c r="FY57" s="14">
        <v>0</v>
      </c>
      <c r="FZ57" s="14">
        <v>0</v>
      </c>
      <c r="GA57" s="14">
        <v>0</v>
      </c>
      <c r="GB57" s="14">
        <v>0</v>
      </c>
      <c r="GC57" s="14">
        <v>0</v>
      </c>
      <c r="GD57" s="14">
        <v>0</v>
      </c>
      <c r="GE57" s="14">
        <v>0</v>
      </c>
      <c r="GF57" s="14">
        <v>0</v>
      </c>
      <c r="GG57" s="14">
        <v>0</v>
      </c>
      <c r="GH57" s="14">
        <v>0</v>
      </c>
      <c r="GI57" s="14">
        <v>0</v>
      </c>
      <c r="GJ57" s="14">
        <v>0</v>
      </c>
      <c r="GK57" s="14">
        <v>0</v>
      </c>
      <c r="GL57" s="14">
        <v>0</v>
      </c>
      <c r="GM57" s="14">
        <v>0</v>
      </c>
      <c r="GN57" s="14">
        <v>0</v>
      </c>
      <c r="GO57" s="14">
        <v>0</v>
      </c>
      <c r="GP57" s="14">
        <v>0</v>
      </c>
      <c r="GQ57" s="14">
        <v>0</v>
      </c>
      <c r="GR57" s="14">
        <v>0</v>
      </c>
      <c r="GS57" s="14">
        <v>0</v>
      </c>
      <c r="GT57" s="14">
        <v>0</v>
      </c>
      <c r="GU57" s="14">
        <v>0</v>
      </c>
      <c r="GV57" s="14">
        <v>0</v>
      </c>
      <c r="GW57" s="14">
        <v>0</v>
      </c>
      <c r="GX57" s="14">
        <v>0</v>
      </c>
      <c r="GY57" s="14">
        <v>0</v>
      </c>
      <c r="GZ57" s="14">
        <v>0</v>
      </c>
      <c r="HA57" s="14">
        <v>0</v>
      </c>
      <c r="HB57" s="14">
        <v>0</v>
      </c>
      <c r="HC57" s="14">
        <v>0</v>
      </c>
      <c r="HD57" s="14">
        <v>0</v>
      </c>
      <c r="HE57" s="14">
        <v>0</v>
      </c>
      <c r="HF57" s="14">
        <v>0</v>
      </c>
      <c r="HG57" s="14">
        <v>0</v>
      </c>
      <c r="HH57" s="14">
        <v>0</v>
      </c>
      <c r="HI57" s="14">
        <v>0</v>
      </c>
      <c r="HJ57" s="14">
        <v>0</v>
      </c>
      <c r="HK57" s="14">
        <v>0</v>
      </c>
      <c r="HL57" s="14">
        <v>0</v>
      </c>
      <c r="HM57" s="14">
        <v>0</v>
      </c>
      <c r="HN57" s="14">
        <v>0</v>
      </c>
      <c r="HO57" s="14">
        <v>0</v>
      </c>
      <c r="HP57" s="14">
        <v>0</v>
      </c>
      <c r="HQ57" s="14">
        <v>0</v>
      </c>
      <c r="HR57" s="14">
        <v>0</v>
      </c>
      <c r="HS57" s="14">
        <v>0</v>
      </c>
      <c r="HT57" s="14">
        <v>0</v>
      </c>
      <c r="HU57" s="14">
        <v>0</v>
      </c>
      <c r="HV57" s="14">
        <v>0</v>
      </c>
      <c r="HW57" s="14">
        <v>0</v>
      </c>
      <c r="HX57" s="14">
        <v>0</v>
      </c>
      <c r="HY57" s="14">
        <v>0</v>
      </c>
      <c r="HZ57" s="14">
        <v>0</v>
      </c>
      <c r="IA57" s="14">
        <v>0</v>
      </c>
      <c r="IB57" s="14">
        <v>0</v>
      </c>
      <c r="IC57" s="14">
        <v>0</v>
      </c>
      <c r="ID57" s="14">
        <v>0</v>
      </c>
      <c r="IE57" s="14">
        <v>0</v>
      </c>
      <c r="IF57" s="14">
        <v>0</v>
      </c>
      <c r="IG57" s="14">
        <v>0</v>
      </c>
      <c r="IH57" s="14">
        <v>0</v>
      </c>
      <c r="II57" s="14">
        <v>0</v>
      </c>
      <c r="IJ57" s="14">
        <v>0</v>
      </c>
      <c r="IK57" s="14">
        <v>0</v>
      </c>
      <c r="IL57" s="14">
        <v>0</v>
      </c>
      <c r="IM57" s="14">
        <v>0</v>
      </c>
      <c r="IN57" s="14">
        <v>0</v>
      </c>
      <c r="IO57" s="14">
        <v>0</v>
      </c>
      <c r="IP57" s="14">
        <v>0</v>
      </c>
      <c r="IQ57" s="14">
        <v>0</v>
      </c>
      <c r="IR57" s="14">
        <v>0</v>
      </c>
      <c r="IS57" s="14">
        <v>0</v>
      </c>
      <c r="IT57" s="14">
        <v>0</v>
      </c>
      <c r="IU57" s="14">
        <v>0</v>
      </c>
      <c r="IV57" s="14">
        <v>0</v>
      </c>
      <c r="IW57" s="14">
        <v>0</v>
      </c>
      <c r="IX57" s="14">
        <v>0</v>
      </c>
      <c r="IY57" s="14">
        <v>0</v>
      </c>
      <c r="IZ57" s="14">
        <v>0</v>
      </c>
      <c r="JA57" s="14">
        <v>0</v>
      </c>
      <c r="JB57" s="14">
        <v>0</v>
      </c>
      <c r="JC57" s="14">
        <v>0</v>
      </c>
      <c r="JD57" s="14">
        <v>0</v>
      </c>
      <c r="JE57" s="14">
        <v>0</v>
      </c>
      <c r="JF57" s="14">
        <v>0</v>
      </c>
      <c r="JG57" s="14">
        <v>0</v>
      </c>
      <c r="JH57" s="14">
        <v>0</v>
      </c>
      <c r="JI57" s="14">
        <v>0</v>
      </c>
      <c r="JJ57" s="14">
        <v>0</v>
      </c>
      <c r="JK57" s="14">
        <v>0</v>
      </c>
      <c r="JL57" s="14">
        <v>0</v>
      </c>
      <c r="JM57" s="14">
        <v>0</v>
      </c>
      <c r="JN57" s="14">
        <v>0</v>
      </c>
      <c r="JO57" s="14">
        <v>0</v>
      </c>
      <c r="JP57" s="14">
        <v>0</v>
      </c>
      <c r="JQ57" s="14">
        <v>0</v>
      </c>
      <c r="JR57" s="14">
        <v>0</v>
      </c>
      <c r="JS57" s="14">
        <v>0</v>
      </c>
      <c r="JT57" s="14">
        <v>0</v>
      </c>
      <c r="JU57" s="14">
        <v>0</v>
      </c>
      <c r="JV57" s="14">
        <v>0</v>
      </c>
      <c r="JW57" s="14">
        <v>0</v>
      </c>
      <c r="JX57" s="14">
        <v>0</v>
      </c>
      <c r="JY57" s="14">
        <v>0</v>
      </c>
      <c r="JZ57" s="14">
        <v>0</v>
      </c>
      <c r="KA57" s="14">
        <v>0</v>
      </c>
      <c r="KB57" s="14">
        <v>0</v>
      </c>
      <c r="KC57" s="14">
        <v>0</v>
      </c>
      <c r="KD57" s="14">
        <v>0</v>
      </c>
      <c r="KE57" s="14">
        <v>0</v>
      </c>
      <c r="KF57" s="14">
        <v>0</v>
      </c>
      <c r="KG57" s="14">
        <v>0</v>
      </c>
      <c r="KH57" s="14">
        <v>0</v>
      </c>
      <c r="KI57" s="14">
        <v>0</v>
      </c>
      <c r="KJ57" s="14">
        <v>0</v>
      </c>
      <c r="KK57" s="14">
        <v>0</v>
      </c>
      <c r="KL57" s="14">
        <v>0</v>
      </c>
      <c r="KM57" s="14">
        <v>0</v>
      </c>
      <c r="KN57" s="14">
        <v>0</v>
      </c>
      <c r="KO57" s="14">
        <v>0</v>
      </c>
      <c r="KP57" s="14">
        <v>0</v>
      </c>
      <c r="KQ57" s="14">
        <v>0</v>
      </c>
      <c r="KR57" s="14">
        <v>0</v>
      </c>
      <c r="KS57" s="14">
        <v>0</v>
      </c>
      <c r="KT57" s="14">
        <v>0</v>
      </c>
      <c r="KU57" s="14">
        <v>0</v>
      </c>
      <c r="KV57" s="14">
        <v>0</v>
      </c>
      <c r="KW57" s="14">
        <v>0</v>
      </c>
      <c r="KX57" s="14">
        <v>0</v>
      </c>
      <c r="KY57" s="14">
        <v>0</v>
      </c>
      <c r="KZ57" s="14">
        <v>0</v>
      </c>
      <c r="LA57" s="14">
        <v>0</v>
      </c>
      <c r="LB57" s="14">
        <v>0</v>
      </c>
      <c r="LC57" s="14">
        <v>0</v>
      </c>
      <c r="LD57" s="14">
        <v>0</v>
      </c>
      <c r="LE57" s="14">
        <v>0</v>
      </c>
      <c r="LF57" s="14">
        <v>0</v>
      </c>
      <c r="LG57" s="14">
        <v>0</v>
      </c>
      <c r="LH57" s="14">
        <v>0</v>
      </c>
      <c r="LI57" s="14">
        <v>0</v>
      </c>
      <c r="LJ57" s="14">
        <v>0</v>
      </c>
      <c r="LK57" s="14">
        <v>0</v>
      </c>
      <c r="LL57" s="14">
        <v>0</v>
      </c>
      <c r="LM57" s="14">
        <v>0</v>
      </c>
      <c r="LN57" s="14">
        <v>0</v>
      </c>
      <c r="LO57" s="14">
        <v>0</v>
      </c>
      <c r="LP57" s="14">
        <v>0</v>
      </c>
      <c r="LQ57" s="14">
        <v>0</v>
      </c>
      <c r="LR57" s="14">
        <v>0</v>
      </c>
      <c r="LS57" s="14">
        <v>0</v>
      </c>
      <c r="LT57" s="14">
        <v>0</v>
      </c>
      <c r="LU57" s="14">
        <v>0</v>
      </c>
      <c r="LV57" s="14">
        <v>0</v>
      </c>
      <c r="LW57" s="14">
        <v>0</v>
      </c>
      <c r="LX57" s="14">
        <v>0</v>
      </c>
      <c r="LY57" s="14">
        <v>0</v>
      </c>
      <c r="LZ57" s="14">
        <v>0</v>
      </c>
      <c r="MA57" s="14">
        <v>0</v>
      </c>
      <c r="MB57" s="14">
        <v>0</v>
      </c>
      <c r="MC57" s="14">
        <v>0</v>
      </c>
      <c r="MD57" s="14">
        <v>0</v>
      </c>
      <c r="ME57" s="14">
        <v>0</v>
      </c>
      <c r="MF57" s="14">
        <v>0</v>
      </c>
      <c r="MG57" s="14">
        <v>0</v>
      </c>
      <c r="MH57" s="14">
        <v>0</v>
      </c>
      <c r="MI57" s="14">
        <v>0</v>
      </c>
      <c r="MJ57" s="14">
        <v>0</v>
      </c>
      <c r="MK57" s="14">
        <v>0</v>
      </c>
      <c r="ML57" s="14">
        <v>0</v>
      </c>
      <c r="MM57" s="14">
        <v>0</v>
      </c>
      <c r="MN57" s="14">
        <v>0</v>
      </c>
      <c r="MO57" s="14">
        <v>0</v>
      </c>
      <c r="MP57" s="14">
        <v>0</v>
      </c>
      <c r="MQ57" s="14">
        <v>0</v>
      </c>
      <c r="MR57" s="14">
        <v>0</v>
      </c>
      <c r="MS57" s="14">
        <v>0</v>
      </c>
      <c r="MT57" s="14">
        <v>0</v>
      </c>
      <c r="MU57" s="14">
        <v>0</v>
      </c>
      <c r="MV57" s="14">
        <v>0</v>
      </c>
      <c r="MW57" s="14">
        <v>1</v>
      </c>
      <c r="MX57" s="14">
        <v>0</v>
      </c>
      <c r="MY57" s="14">
        <v>0</v>
      </c>
      <c r="MZ57" s="14">
        <v>0</v>
      </c>
      <c r="NA57" s="14">
        <v>0</v>
      </c>
      <c r="NB57" s="14">
        <v>0</v>
      </c>
      <c r="NC57" s="14">
        <v>0</v>
      </c>
      <c r="ND57" s="14">
        <v>0</v>
      </c>
      <c r="NE57" s="14">
        <v>0</v>
      </c>
      <c r="NF57" s="14">
        <v>0</v>
      </c>
      <c r="NG57" s="14">
        <v>0</v>
      </c>
      <c r="NH57" s="14">
        <v>0</v>
      </c>
      <c r="NI57" s="14">
        <v>0</v>
      </c>
      <c r="NJ57" s="14">
        <v>0</v>
      </c>
      <c r="NK57" s="14">
        <v>0</v>
      </c>
      <c r="NL57" s="14">
        <v>0</v>
      </c>
      <c r="NM57" s="14">
        <v>0</v>
      </c>
      <c r="NN57" s="14">
        <v>0</v>
      </c>
      <c r="NO57" s="14">
        <v>2</v>
      </c>
      <c r="NP57" s="14">
        <v>0</v>
      </c>
      <c r="NQ57" s="14">
        <v>1</v>
      </c>
      <c r="NR57" s="14">
        <v>0</v>
      </c>
      <c r="NS57" s="14">
        <v>1</v>
      </c>
      <c r="NT57" s="14">
        <v>1</v>
      </c>
      <c r="NU57" s="14">
        <v>0</v>
      </c>
      <c r="NV57" s="14">
        <v>0</v>
      </c>
      <c r="NW57" s="14">
        <v>0</v>
      </c>
      <c r="NX57" s="14">
        <v>0</v>
      </c>
      <c r="NY57" s="14">
        <v>0</v>
      </c>
      <c r="NZ57" s="14">
        <v>0</v>
      </c>
      <c r="OA57" s="14">
        <v>2</v>
      </c>
      <c r="OB57" s="14">
        <v>0</v>
      </c>
      <c r="OC57" s="14">
        <v>0</v>
      </c>
      <c r="OD57" s="14">
        <v>0</v>
      </c>
      <c r="OE57" s="14">
        <v>0</v>
      </c>
      <c r="OF57" s="14">
        <v>1</v>
      </c>
      <c r="OG57" s="14">
        <v>0</v>
      </c>
      <c r="OH57" s="14">
        <v>0</v>
      </c>
      <c r="OI57" s="14">
        <v>0</v>
      </c>
      <c r="OJ57" s="14">
        <v>1</v>
      </c>
      <c r="OK57" s="14">
        <v>1</v>
      </c>
      <c r="OL57" s="14">
        <v>2</v>
      </c>
      <c r="OM57" s="14">
        <v>0</v>
      </c>
      <c r="ON57" s="14">
        <v>0</v>
      </c>
      <c r="OO57" s="14">
        <v>1</v>
      </c>
      <c r="OP57" s="14">
        <v>0</v>
      </c>
      <c r="OQ57" s="14">
        <v>0</v>
      </c>
      <c r="OR57" s="14">
        <v>0</v>
      </c>
      <c r="OS57" s="14">
        <v>0</v>
      </c>
      <c r="OT57" s="14">
        <v>0</v>
      </c>
      <c r="OU57" s="14">
        <v>0</v>
      </c>
      <c r="OV57" s="14">
        <v>0</v>
      </c>
      <c r="OW57" s="14">
        <v>0</v>
      </c>
      <c r="OX57" s="14">
        <v>0</v>
      </c>
      <c r="OY57" s="14">
        <v>0</v>
      </c>
      <c r="OZ57" s="14"/>
      <c r="PA57" s="14">
        <v>0</v>
      </c>
      <c r="PB57" s="14"/>
      <c r="PC57" s="14"/>
      <c r="PD57" s="14">
        <v>0</v>
      </c>
      <c r="PE57" s="14"/>
      <c r="PF57" s="14"/>
      <c r="PG57" s="54"/>
      <c r="PH57" s="54"/>
      <c r="PI57" s="54"/>
      <c r="PJ57" s="54"/>
      <c r="PK57" s="54"/>
      <c r="PL57" s="84"/>
      <c r="PM57" s="14"/>
      <c r="PN57" s="84"/>
      <c r="PO57" s="84"/>
      <c r="PP57" s="84"/>
      <c r="PQ57" s="84"/>
      <c r="PR57" s="505"/>
      <c r="PS57" s="84">
        <v>1</v>
      </c>
      <c r="PT57" s="84"/>
      <c r="PU57" s="84">
        <v>1</v>
      </c>
      <c r="PV57" s="84"/>
      <c r="PW57" s="54"/>
      <c r="PX57" s="14">
        <v>1</v>
      </c>
      <c r="PY57" s="14"/>
      <c r="PZ57" s="14"/>
      <c r="QA57" s="14"/>
      <c r="QB57" s="54"/>
      <c r="QC57" s="54"/>
      <c r="QD57" s="54"/>
      <c r="QR57" s="1"/>
      <c r="QS57" s="1"/>
      <c r="QX57" s="1"/>
      <c r="QY57" s="1"/>
      <c r="QZ57" s="1"/>
      <c r="RA57" s="1"/>
      <c r="RB57" s="1"/>
      <c r="RC57" s="1"/>
      <c r="RD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</row>
    <row r="58" spans="1:503" s="20" customFormat="1" hidden="1" x14ac:dyDescent="0.25">
      <c r="A58" s="68" t="s">
        <v>20</v>
      </c>
      <c r="B58" s="68" t="s">
        <v>1155</v>
      </c>
      <c r="C58" s="347">
        <v>190</v>
      </c>
      <c r="D58" s="347"/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0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0</v>
      </c>
      <c r="EF58" s="14">
        <v>0</v>
      </c>
      <c r="EG58" s="14">
        <v>0</v>
      </c>
      <c r="EH58" s="14">
        <v>0</v>
      </c>
      <c r="EI58" s="14">
        <v>0</v>
      </c>
      <c r="EJ58" s="14">
        <v>0</v>
      </c>
      <c r="EK58" s="14">
        <v>0</v>
      </c>
      <c r="EL58" s="14">
        <v>0</v>
      </c>
      <c r="EM58" s="14">
        <v>0</v>
      </c>
      <c r="EN58" s="14">
        <v>0</v>
      </c>
      <c r="EO58" s="14">
        <v>0</v>
      </c>
      <c r="EP58" s="14">
        <v>0</v>
      </c>
      <c r="EQ58" s="14">
        <v>0</v>
      </c>
      <c r="ER58" s="14">
        <v>0</v>
      </c>
      <c r="ES58" s="14">
        <v>0</v>
      </c>
      <c r="ET58" s="14">
        <v>0</v>
      </c>
      <c r="EU58" s="14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0</v>
      </c>
      <c r="FA58" s="14">
        <v>0</v>
      </c>
      <c r="FB58" s="14">
        <v>0</v>
      </c>
      <c r="FC58" s="14">
        <v>0</v>
      </c>
      <c r="FD58" s="14">
        <v>0</v>
      </c>
      <c r="FE58" s="14">
        <v>0</v>
      </c>
      <c r="FF58" s="14">
        <v>0</v>
      </c>
      <c r="FG58" s="14">
        <v>0</v>
      </c>
      <c r="FH58" s="14">
        <v>0</v>
      </c>
      <c r="FI58" s="14">
        <v>0</v>
      </c>
      <c r="FJ58" s="14">
        <v>0</v>
      </c>
      <c r="FK58" s="14">
        <v>0</v>
      </c>
      <c r="FL58" s="14">
        <v>0</v>
      </c>
      <c r="FM58" s="14">
        <v>0</v>
      </c>
      <c r="FN58" s="14">
        <v>0</v>
      </c>
      <c r="FO58" s="14">
        <v>0</v>
      </c>
      <c r="FP58" s="14">
        <v>0</v>
      </c>
      <c r="FQ58" s="14">
        <v>0</v>
      </c>
      <c r="FR58" s="14">
        <v>0</v>
      </c>
      <c r="FS58" s="14">
        <v>0</v>
      </c>
      <c r="FT58" s="14">
        <v>0</v>
      </c>
      <c r="FU58" s="14">
        <v>0</v>
      </c>
      <c r="FV58" s="14">
        <v>0</v>
      </c>
      <c r="FW58" s="14">
        <v>0</v>
      </c>
      <c r="FX58" s="14">
        <v>0</v>
      </c>
      <c r="FY58" s="14">
        <v>0</v>
      </c>
      <c r="FZ58" s="14">
        <v>0</v>
      </c>
      <c r="GA58" s="14">
        <v>0</v>
      </c>
      <c r="GB58" s="14">
        <v>0</v>
      </c>
      <c r="GC58" s="14">
        <v>0</v>
      </c>
      <c r="GD58" s="14">
        <v>0</v>
      </c>
      <c r="GE58" s="14">
        <v>0</v>
      </c>
      <c r="GF58" s="14">
        <v>0</v>
      </c>
      <c r="GG58" s="14">
        <v>0</v>
      </c>
      <c r="GH58" s="14">
        <v>0</v>
      </c>
      <c r="GI58" s="14">
        <v>0</v>
      </c>
      <c r="GJ58" s="14">
        <v>0</v>
      </c>
      <c r="GK58" s="14">
        <v>0</v>
      </c>
      <c r="GL58" s="14">
        <v>0</v>
      </c>
      <c r="GM58" s="14">
        <v>0</v>
      </c>
      <c r="GN58" s="14">
        <v>0</v>
      </c>
      <c r="GO58" s="14">
        <v>0</v>
      </c>
      <c r="GP58" s="14">
        <v>0</v>
      </c>
      <c r="GQ58" s="14">
        <v>0</v>
      </c>
      <c r="GR58" s="14">
        <v>0</v>
      </c>
      <c r="GS58" s="14">
        <v>0</v>
      </c>
      <c r="GT58" s="14">
        <v>0</v>
      </c>
      <c r="GU58" s="14">
        <v>0</v>
      </c>
      <c r="GV58" s="14">
        <v>0</v>
      </c>
      <c r="GW58" s="14">
        <v>0</v>
      </c>
      <c r="GX58" s="14">
        <v>1</v>
      </c>
      <c r="GY58" s="14">
        <v>0</v>
      </c>
      <c r="GZ58" s="14">
        <v>0</v>
      </c>
      <c r="HA58" s="14">
        <v>0</v>
      </c>
      <c r="HB58" s="14">
        <v>0</v>
      </c>
      <c r="HC58" s="14">
        <v>0</v>
      </c>
      <c r="HD58" s="14">
        <v>0</v>
      </c>
      <c r="HE58" s="14">
        <v>0</v>
      </c>
      <c r="HF58" s="14">
        <v>0</v>
      </c>
      <c r="HG58" s="14">
        <v>0</v>
      </c>
      <c r="HH58" s="14">
        <v>0</v>
      </c>
      <c r="HI58" s="14">
        <v>0</v>
      </c>
      <c r="HJ58" s="14">
        <v>0</v>
      </c>
      <c r="HK58" s="14">
        <v>0</v>
      </c>
      <c r="HL58" s="14">
        <v>0</v>
      </c>
      <c r="HM58" s="14">
        <v>0</v>
      </c>
      <c r="HN58" s="14">
        <v>0</v>
      </c>
      <c r="HO58" s="14">
        <v>0</v>
      </c>
      <c r="HP58" s="14">
        <v>0</v>
      </c>
      <c r="HQ58" s="14">
        <v>0</v>
      </c>
      <c r="HR58" s="14">
        <v>0</v>
      </c>
      <c r="HS58" s="14">
        <v>0</v>
      </c>
      <c r="HT58" s="14">
        <v>0</v>
      </c>
      <c r="HU58" s="14">
        <v>0</v>
      </c>
      <c r="HV58" s="14">
        <v>0</v>
      </c>
      <c r="HW58" s="14">
        <v>0</v>
      </c>
      <c r="HX58" s="14">
        <v>0</v>
      </c>
      <c r="HY58" s="14">
        <v>0</v>
      </c>
      <c r="HZ58" s="14">
        <v>0</v>
      </c>
      <c r="IA58" s="14">
        <v>0</v>
      </c>
      <c r="IB58" s="14">
        <v>0</v>
      </c>
      <c r="IC58" s="14">
        <v>0</v>
      </c>
      <c r="ID58" s="14">
        <v>0</v>
      </c>
      <c r="IE58" s="14">
        <v>0</v>
      </c>
      <c r="IF58" s="14">
        <v>0</v>
      </c>
      <c r="IG58" s="14">
        <v>0</v>
      </c>
      <c r="IH58" s="14">
        <v>0</v>
      </c>
      <c r="II58" s="14">
        <v>0</v>
      </c>
      <c r="IJ58" s="14">
        <v>0</v>
      </c>
      <c r="IK58" s="14">
        <v>0</v>
      </c>
      <c r="IL58" s="14">
        <v>0</v>
      </c>
      <c r="IM58" s="14">
        <v>0</v>
      </c>
      <c r="IN58" s="14">
        <v>0</v>
      </c>
      <c r="IO58" s="14">
        <v>1</v>
      </c>
      <c r="IP58" s="14">
        <v>0</v>
      </c>
      <c r="IQ58" s="14">
        <v>0</v>
      </c>
      <c r="IR58" s="14">
        <v>0</v>
      </c>
      <c r="IS58" s="14">
        <v>0</v>
      </c>
      <c r="IT58" s="14">
        <v>0</v>
      </c>
      <c r="IU58" s="14">
        <v>0</v>
      </c>
      <c r="IV58" s="14">
        <v>0</v>
      </c>
      <c r="IW58" s="14">
        <v>0</v>
      </c>
      <c r="IX58" s="14">
        <v>0</v>
      </c>
      <c r="IY58" s="14">
        <v>0</v>
      </c>
      <c r="IZ58" s="14">
        <v>0</v>
      </c>
      <c r="JA58" s="14">
        <v>0</v>
      </c>
      <c r="JB58" s="14">
        <v>0</v>
      </c>
      <c r="JC58" s="14">
        <v>0</v>
      </c>
      <c r="JD58" s="14">
        <v>0</v>
      </c>
      <c r="JE58" s="14">
        <v>0</v>
      </c>
      <c r="JF58" s="14">
        <v>0</v>
      </c>
      <c r="JG58" s="14">
        <v>0</v>
      </c>
      <c r="JH58" s="14">
        <v>0</v>
      </c>
      <c r="JI58" s="14">
        <v>0</v>
      </c>
      <c r="JJ58" s="14">
        <v>0</v>
      </c>
      <c r="JK58" s="14">
        <v>0</v>
      </c>
      <c r="JL58" s="14">
        <v>0</v>
      </c>
      <c r="JM58" s="14">
        <v>0</v>
      </c>
      <c r="JN58" s="14">
        <v>0</v>
      </c>
      <c r="JO58" s="14">
        <v>0</v>
      </c>
      <c r="JP58" s="14">
        <v>0</v>
      </c>
      <c r="JQ58" s="14">
        <v>0</v>
      </c>
      <c r="JR58" s="14">
        <v>0</v>
      </c>
      <c r="JS58" s="14">
        <v>0</v>
      </c>
      <c r="JT58" s="14">
        <v>0</v>
      </c>
      <c r="JU58" s="14">
        <v>0</v>
      </c>
      <c r="JV58" s="14">
        <v>0</v>
      </c>
      <c r="JW58" s="14">
        <v>0</v>
      </c>
      <c r="JX58" s="14">
        <v>0</v>
      </c>
      <c r="JY58" s="14">
        <v>0</v>
      </c>
      <c r="JZ58" s="14">
        <v>0</v>
      </c>
      <c r="KA58" s="14">
        <v>0</v>
      </c>
      <c r="KB58" s="14">
        <v>0</v>
      </c>
      <c r="KC58" s="14">
        <v>0</v>
      </c>
      <c r="KD58" s="14">
        <v>0</v>
      </c>
      <c r="KE58" s="14">
        <v>0</v>
      </c>
      <c r="KF58" s="14">
        <v>0</v>
      </c>
      <c r="KG58" s="14">
        <v>0</v>
      </c>
      <c r="KH58" s="14">
        <v>0</v>
      </c>
      <c r="KI58" s="14">
        <v>0</v>
      </c>
      <c r="KJ58" s="14">
        <v>0</v>
      </c>
      <c r="KK58" s="14">
        <v>0</v>
      </c>
      <c r="KL58" s="14">
        <v>0</v>
      </c>
      <c r="KM58" s="14">
        <v>0</v>
      </c>
      <c r="KN58" s="14">
        <v>0</v>
      </c>
      <c r="KO58" s="14">
        <v>0</v>
      </c>
      <c r="KP58" s="14">
        <v>0</v>
      </c>
      <c r="KQ58" s="14">
        <v>0</v>
      </c>
      <c r="KR58" s="14">
        <v>0</v>
      </c>
      <c r="KS58" s="14">
        <v>0</v>
      </c>
      <c r="KT58" s="14">
        <v>0</v>
      </c>
      <c r="KU58" s="14">
        <v>0</v>
      </c>
      <c r="KV58" s="14">
        <v>0</v>
      </c>
      <c r="KW58" s="14">
        <v>0</v>
      </c>
      <c r="KX58" s="14">
        <v>0</v>
      </c>
      <c r="KY58" s="14">
        <v>0</v>
      </c>
      <c r="KZ58" s="14">
        <v>0</v>
      </c>
      <c r="LA58" s="14">
        <v>0</v>
      </c>
      <c r="LB58" s="14">
        <v>0</v>
      </c>
      <c r="LC58" s="14">
        <v>0</v>
      </c>
      <c r="LD58" s="14">
        <v>0</v>
      </c>
      <c r="LE58" s="14">
        <v>0</v>
      </c>
      <c r="LF58" s="14">
        <v>0</v>
      </c>
      <c r="LG58" s="14">
        <v>0</v>
      </c>
      <c r="LH58" s="14">
        <v>0</v>
      </c>
      <c r="LI58" s="14">
        <v>0</v>
      </c>
      <c r="LJ58" s="14">
        <v>0</v>
      </c>
      <c r="LK58" s="14">
        <v>0</v>
      </c>
      <c r="LL58" s="14">
        <v>0</v>
      </c>
      <c r="LM58" s="14">
        <v>0</v>
      </c>
      <c r="LN58" s="14">
        <v>0</v>
      </c>
      <c r="LO58" s="14">
        <v>0</v>
      </c>
      <c r="LP58" s="14">
        <v>0</v>
      </c>
      <c r="LQ58" s="14">
        <v>0</v>
      </c>
      <c r="LR58" s="14">
        <v>0</v>
      </c>
      <c r="LS58" s="14">
        <v>0</v>
      </c>
      <c r="LT58" s="14">
        <v>0</v>
      </c>
      <c r="LU58" s="14">
        <v>0</v>
      </c>
      <c r="LV58" s="14">
        <v>0</v>
      </c>
      <c r="LW58" s="14">
        <v>0</v>
      </c>
      <c r="LX58" s="14">
        <v>0</v>
      </c>
      <c r="LY58" s="14">
        <v>0</v>
      </c>
      <c r="LZ58" s="14">
        <v>0</v>
      </c>
      <c r="MA58" s="14">
        <v>0</v>
      </c>
      <c r="MB58" s="14">
        <v>1</v>
      </c>
      <c r="MC58" s="14">
        <v>0</v>
      </c>
      <c r="MD58" s="14">
        <v>0</v>
      </c>
      <c r="ME58" s="14">
        <v>0</v>
      </c>
      <c r="MF58" s="14">
        <v>0</v>
      </c>
      <c r="MG58" s="14">
        <v>0</v>
      </c>
      <c r="MH58" s="14">
        <v>0</v>
      </c>
      <c r="MI58" s="14">
        <v>0</v>
      </c>
      <c r="MJ58" s="14">
        <v>1</v>
      </c>
      <c r="MK58" s="14">
        <v>0</v>
      </c>
      <c r="ML58" s="14">
        <v>0</v>
      </c>
      <c r="MM58" s="14">
        <v>0</v>
      </c>
      <c r="MN58" s="14">
        <v>0</v>
      </c>
      <c r="MO58" s="14">
        <v>0</v>
      </c>
      <c r="MP58" s="14">
        <v>0</v>
      </c>
      <c r="MQ58" s="14">
        <v>0</v>
      </c>
      <c r="MR58" s="14">
        <v>0</v>
      </c>
      <c r="MS58" s="14">
        <v>0</v>
      </c>
      <c r="MT58" s="14">
        <v>0</v>
      </c>
      <c r="MU58" s="14">
        <v>0</v>
      </c>
      <c r="MV58" s="14">
        <v>0</v>
      </c>
      <c r="MW58" s="14">
        <v>0</v>
      </c>
      <c r="MX58" s="14">
        <v>0</v>
      </c>
      <c r="MY58" s="14">
        <v>0</v>
      </c>
      <c r="MZ58" s="14">
        <v>0</v>
      </c>
      <c r="NA58" s="14">
        <v>0</v>
      </c>
      <c r="NB58" s="14">
        <v>0</v>
      </c>
      <c r="NC58" s="14">
        <v>1</v>
      </c>
      <c r="ND58" s="14">
        <v>0</v>
      </c>
      <c r="NE58" s="14">
        <v>0</v>
      </c>
      <c r="NF58" s="14">
        <v>0</v>
      </c>
      <c r="NG58" s="14">
        <v>0</v>
      </c>
      <c r="NH58" s="14">
        <v>0</v>
      </c>
      <c r="NI58" s="14">
        <v>0</v>
      </c>
      <c r="NJ58" s="14">
        <v>0</v>
      </c>
      <c r="NK58" s="14">
        <v>0</v>
      </c>
      <c r="NL58" s="14">
        <v>0</v>
      </c>
      <c r="NM58" s="14">
        <v>0</v>
      </c>
      <c r="NN58" s="14">
        <v>0</v>
      </c>
      <c r="NO58" s="14">
        <v>0</v>
      </c>
      <c r="NP58" s="14">
        <v>0</v>
      </c>
      <c r="NQ58" s="14">
        <v>0</v>
      </c>
      <c r="NR58" s="14">
        <v>0</v>
      </c>
      <c r="NS58" s="14">
        <v>0</v>
      </c>
      <c r="NT58" s="14">
        <v>0</v>
      </c>
      <c r="NU58" s="14">
        <v>0</v>
      </c>
      <c r="NV58" s="14">
        <v>1</v>
      </c>
      <c r="NW58" s="14">
        <v>0</v>
      </c>
      <c r="NX58" s="14">
        <v>0</v>
      </c>
      <c r="NY58" s="14">
        <v>0</v>
      </c>
      <c r="NZ58" s="14">
        <v>1</v>
      </c>
      <c r="OA58" s="14">
        <v>0</v>
      </c>
      <c r="OB58" s="14">
        <v>0</v>
      </c>
      <c r="OC58" s="14">
        <v>1</v>
      </c>
      <c r="OD58" s="14">
        <v>0</v>
      </c>
      <c r="OE58" s="14">
        <v>0</v>
      </c>
      <c r="OF58" s="14"/>
      <c r="OG58" s="14">
        <v>0</v>
      </c>
      <c r="OH58" s="14">
        <v>0</v>
      </c>
      <c r="OI58" s="14">
        <v>0</v>
      </c>
      <c r="OJ58" s="14">
        <v>0</v>
      </c>
      <c r="OK58" s="14">
        <v>0</v>
      </c>
      <c r="OL58" s="14">
        <v>0</v>
      </c>
      <c r="OM58" s="14">
        <v>0</v>
      </c>
      <c r="ON58" s="14">
        <v>0</v>
      </c>
      <c r="OO58" s="14">
        <v>0</v>
      </c>
      <c r="OP58" s="14">
        <v>0</v>
      </c>
      <c r="OQ58" s="14">
        <v>0</v>
      </c>
      <c r="OR58" s="14">
        <v>0</v>
      </c>
      <c r="OS58" s="14">
        <v>0</v>
      </c>
      <c r="OT58" s="14">
        <v>0</v>
      </c>
      <c r="OU58" s="14">
        <v>0</v>
      </c>
      <c r="OV58" s="14">
        <v>0</v>
      </c>
      <c r="OW58" s="14">
        <v>0</v>
      </c>
      <c r="OX58" s="14">
        <v>0</v>
      </c>
      <c r="OY58" s="14">
        <v>0</v>
      </c>
      <c r="OZ58" s="14"/>
      <c r="PA58" s="14">
        <v>0</v>
      </c>
      <c r="PB58" s="14"/>
      <c r="PC58" s="14"/>
      <c r="PD58" s="14">
        <v>0</v>
      </c>
      <c r="PE58" s="14">
        <v>1</v>
      </c>
      <c r="PF58" s="14"/>
      <c r="PG58" s="54"/>
      <c r="PH58" s="54"/>
      <c r="PI58" s="54"/>
      <c r="PJ58" s="54"/>
      <c r="PK58" s="54"/>
      <c r="PL58" s="84"/>
      <c r="PM58" s="14"/>
      <c r="PN58" s="84"/>
      <c r="PO58" s="84"/>
      <c r="PP58" s="84"/>
      <c r="PQ58" s="84">
        <v>1</v>
      </c>
      <c r="PR58" s="505"/>
      <c r="PS58" s="84"/>
      <c r="PT58" s="84"/>
      <c r="PU58" s="84"/>
      <c r="PV58" s="84"/>
      <c r="PW58" s="54"/>
      <c r="PX58" s="54"/>
      <c r="PY58" s="14"/>
      <c r="PZ58" s="14">
        <v>2</v>
      </c>
      <c r="QA58" s="14"/>
      <c r="QB58" s="54"/>
      <c r="QC58" s="54"/>
      <c r="QD58" s="54"/>
      <c r="QR58" s="1"/>
      <c r="QS58" s="1"/>
      <c r="QX58" s="1"/>
      <c r="QY58" s="1"/>
      <c r="QZ58" s="1"/>
      <c r="RA58" s="1"/>
      <c r="RB58" s="1"/>
      <c r="RC58" s="1"/>
      <c r="RD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</row>
    <row r="59" spans="1:503" s="20" customFormat="1" hidden="1" x14ac:dyDescent="0.25">
      <c r="A59" s="68" t="s">
        <v>20</v>
      </c>
      <c r="B59" s="68" t="s">
        <v>909</v>
      </c>
      <c r="C59" s="464">
        <v>2512</v>
      </c>
      <c r="D59" s="472"/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0</v>
      </c>
      <c r="EF59" s="14">
        <v>0</v>
      </c>
      <c r="EG59" s="14">
        <v>0</v>
      </c>
      <c r="EH59" s="14">
        <v>0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1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1</v>
      </c>
      <c r="FK59" s="14">
        <v>0</v>
      </c>
      <c r="FL59" s="14">
        <v>0</v>
      </c>
      <c r="FM59" s="14">
        <v>0</v>
      </c>
      <c r="FN59" s="14">
        <v>0</v>
      </c>
      <c r="FO59" s="14">
        <v>0</v>
      </c>
      <c r="FP59" s="14">
        <v>0</v>
      </c>
      <c r="FQ59" s="14">
        <v>0</v>
      </c>
      <c r="FR59" s="14">
        <v>0</v>
      </c>
      <c r="FS59" s="14">
        <v>0</v>
      </c>
      <c r="FT59" s="14">
        <v>0</v>
      </c>
      <c r="FU59" s="14">
        <v>0</v>
      </c>
      <c r="FV59" s="14">
        <v>0</v>
      </c>
      <c r="FW59" s="14">
        <v>0</v>
      </c>
      <c r="FX59" s="14">
        <v>0</v>
      </c>
      <c r="FY59" s="14">
        <v>0</v>
      </c>
      <c r="FZ59" s="14">
        <v>0</v>
      </c>
      <c r="GA59" s="14">
        <v>0</v>
      </c>
      <c r="GB59" s="14">
        <v>0</v>
      </c>
      <c r="GC59" s="14">
        <v>0</v>
      </c>
      <c r="GD59" s="14">
        <v>0</v>
      </c>
      <c r="GE59" s="14">
        <v>0</v>
      </c>
      <c r="GF59" s="14">
        <v>1</v>
      </c>
      <c r="GG59" s="14">
        <v>0</v>
      </c>
      <c r="GH59" s="14">
        <v>0</v>
      </c>
      <c r="GI59" s="14">
        <v>0</v>
      </c>
      <c r="GJ59" s="14">
        <v>0</v>
      </c>
      <c r="GK59" s="14">
        <v>0</v>
      </c>
      <c r="GL59" s="14">
        <v>0</v>
      </c>
      <c r="GM59" s="14">
        <v>0</v>
      </c>
      <c r="GN59" s="14">
        <v>0</v>
      </c>
      <c r="GO59" s="14">
        <v>0</v>
      </c>
      <c r="GP59" s="14">
        <v>0</v>
      </c>
      <c r="GQ59" s="14">
        <v>0</v>
      </c>
      <c r="GR59" s="14">
        <v>0</v>
      </c>
      <c r="GS59" s="14">
        <v>0</v>
      </c>
      <c r="GT59" s="14">
        <v>0</v>
      </c>
      <c r="GU59" s="14">
        <v>0</v>
      </c>
      <c r="GV59" s="14">
        <v>0</v>
      </c>
      <c r="GW59" s="14">
        <v>0</v>
      </c>
      <c r="GX59" s="14">
        <v>0</v>
      </c>
      <c r="GY59" s="14">
        <v>0</v>
      </c>
      <c r="GZ59" s="14">
        <v>0</v>
      </c>
      <c r="HA59" s="14">
        <v>0</v>
      </c>
      <c r="HB59" s="14">
        <v>0</v>
      </c>
      <c r="HC59" s="14">
        <v>0</v>
      </c>
      <c r="HD59" s="14">
        <v>0</v>
      </c>
      <c r="HE59" s="14">
        <v>0</v>
      </c>
      <c r="HF59" s="14">
        <v>0</v>
      </c>
      <c r="HG59" s="14">
        <v>0</v>
      </c>
      <c r="HH59" s="14">
        <v>0</v>
      </c>
      <c r="HI59" s="14">
        <v>0</v>
      </c>
      <c r="HJ59" s="14">
        <v>0</v>
      </c>
      <c r="HK59" s="14">
        <v>0</v>
      </c>
      <c r="HL59" s="14">
        <v>1</v>
      </c>
      <c r="HM59" s="14">
        <v>0</v>
      </c>
      <c r="HN59" s="14">
        <v>0</v>
      </c>
      <c r="HO59" s="14">
        <v>0</v>
      </c>
      <c r="HP59" s="14">
        <v>0</v>
      </c>
      <c r="HQ59" s="14">
        <v>0</v>
      </c>
      <c r="HR59" s="14">
        <v>0</v>
      </c>
      <c r="HS59" s="14">
        <v>0</v>
      </c>
      <c r="HT59" s="14">
        <v>0</v>
      </c>
      <c r="HU59" s="14">
        <v>0</v>
      </c>
      <c r="HV59" s="14">
        <v>0</v>
      </c>
      <c r="HW59" s="14">
        <v>0</v>
      </c>
      <c r="HX59" s="14">
        <v>0</v>
      </c>
      <c r="HY59" s="14">
        <v>0</v>
      </c>
      <c r="HZ59" s="14">
        <v>1</v>
      </c>
      <c r="IA59" s="14">
        <v>0</v>
      </c>
      <c r="IB59" s="14">
        <v>0</v>
      </c>
      <c r="IC59" s="14">
        <v>0</v>
      </c>
      <c r="ID59" s="14">
        <v>0</v>
      </c>
      <c r="IE59" s="14">
        <v>1</v>
      </c>
      <c r="IF59" s="14">
        <v>0</v>
      </c>
      <c r="IG59" s="14">
        <v>3</v>
      </c>
      <c r="IH59" s="14">
        <v>0</v>
      </c>
      <c r="II59" s="14">
        <v>0</v>
      </c>
      <c r="IJ59" s="14">
        <v>0</v>
      </c>
      <c r="IK59" s="14">
        <v>0</v>
      </c>
      <c r="IL59" s="14">
        <v>0</v>
      </c>
      <c r="IM59" s="14">
        <v>0</v>
      </c>
      <c r="IN59" s="14">
        <v>0</v>
      </c>
      <c r="IO59" s="14">
        <v>2</v>
      </c>
      <c r="IP59" s="14">
        <v>1</v>
      </c>
      <c r="IQ59" s="14">
        <v>1</v>
      </c>
      <c r="IR59" s="14">
        <v>0</v>
      </c>
      <c r="IS59" s="14">
        <v>0</v>
      </c>
      <c r="IT59" s="14">
        <v>1</v>
      </c>
      <c r="IU59" s="14">
        <v>1</v>
      </c>
      <c r="IV59" s="14">
        <v>0</v>
      </c>
      <c r="IW59" s="14">
        <v>0</v>
      </c>
      <c r="IX59" s="14">
        <v>0</v>
      </c>
      <c r="IY59" s="14">
        <v>0</v>
      </c>
      <c r="IZ59" s="14">
        <v>0</v>
      </c>
      <c r="JA59" s="14">
        <v>3</v>
      </c>
      <c r="JB59" s="14">
        <v>0</v>
      </c>
      <c r="JC59" s="14">
        <v>0</v>
      </c>
      <c r="JD59" s="14">
        <v>0</v>
      </c>
      <c r="JE59" s="14">
        <v>0</v>
      </c>
      <c r="JF59" s="14">
        <v>0</v>
      </c>
      <c r="JG59" s="14">
        <v>0</v>
      </c>
      <c r="JH59" s="14">
        <v>0</v>
      </c>
      <c r="JI59" s="14">
        <v>0</v>
      </c>
      <c r="JJ59" s="14">
        <v>0</v>
      </c>
      <c r="JK59" s="14">
        <v>0</v>
      </c>
      <c r="JL59" s="14">
        <v>1</v>
      </c>
      <c r="JM59" s="14">
        <v>0</v>
      </c>
      <c r="JN59" s="14">
        <v>0</v>
      </c>
      <c r="JO59" s="14">
        <v>0</v>
      </c>
      <c r="JP59" s="14">
        <v>0</v>
      </c>
      <c r="JQ59" s="14">
        <v>0</v>
      </c>
      <c r="JR59" s="14">
        <v>0</v>
      </c>
      <c r="JS59" s="14">
        <v>0</v>
      </c>
      <c r="JT59" s="14">
        <v>0</v>
      </c>
      <c r="JU59" s="14">
        <v>0</v>
      </c>
      <c r="JV59" s="14">
        <v>0</v>
      </c>
      <c r="JW59" s="14">
        <v>0</v>
      </c>
      <c r="JX59" s="14">
        <v>0</v>
      </c>
      <c r="JY59" s="14">
        <v>0</v>
      </c>
      <c r="JZ59" s="14">
        <v>0</v>
      </c>
      <c r="KA59" s="14">
        <v>0</v>
      </c>
      <c r="KB59" s="14">
        <v>0</v>
      </c>
      <c r="KC59" s="14">
        <v>0</v>
      </c>
      <c r="KD59" s="14">
        <v>0</v>
      </c>
      <c r="KE59" s="14">
        <v>0</v>
      </c>
      <c r="KF59" s="14">
        <v>0</v>
      </c>
      <c r="KG59" s="14">
        <v>0</v>
      </c>
      <c r="KH59" s="14">
        <v>0</v>
      </c>
      <c r="KI59" s="14">
        <v>0</v>
      </c>
      <c r="KJ59" s="14">
        <v>0</v>
      </c>
      <c r="KK59" s="14">
        <v>0</v>
      </c>
      <c r="KL59" s="14">
        <v>0</v>
      </c>
      <c r="KM59" s="14">
        <v>0</v>
      </c>
      <c r="KN59" s="14">
        <v>0</v>
      </c>
      <c r="KO59" s="14">
        <v>0</v>
      </c>
      <c r="KP59" s="14">
        <v>0</v>
      </c>
      <c r="KQ59" s="14">
        <v>0</v>
      </c>
      <c r="KR59" s="14">
        <v>0</v>
      </c>
      <c r="KS59" s="14">
        <v>0</v>
      </c>
      <c r="KT59" s="14">
        <v>0</v>
      </c>
      <c r="KU59" s="14">
        <v>0</v>
      </c>
      <c r="KV59" s="14">
        <v>0</v>
      </c>
      <c r="KW59" s="14">
        <v>0</v>
      </c>
      <c r="KX59" s="14">
        <v>0</v>
      </c>
      <c r="KY59" s="14">
        <v>0</v>
      </c>
      <c r="KZ59" s="14">
        <v>0</v>
      </c>
      <c r="LA59" s="14">
        <v>0</v>
      </c>
      <c r="LB59" s="14">
        <v>0</v>
      </c>
      <c r="LC59" s="14">
        <v>0</v>
      </c>
      <c r="LD59" s="14">
        <v>0</v>
      </c>
      <c r="LE59" s="14">
        <v>0</v>
      </c>
      <c r="LF59" s="14">
        <v>0</v>
      </c>
      <c r="LG59" s="14">
        <v>0</v>
      </c>
      <c r="LH59" s="14">
        <v>0</v>
      </c>
      <c r="LI59" s="14">
        <v>0</v>
      </c>
      <c r="LJ59" s="14">
        <v>0</v>
      </c>
      <c r="LK59" s="14">
        <v>0</v>
      </c>
      <c r="LL59" s="14">
        <v>0</v>
      </c>
      <c r="LM59" s="14">
        <v>0</v>
      </c>
      <c r="LN59" s="14">
        <v>0</v>
      </c>
      <c r="LO59" s="14">
        <v>0</v>
      </c>
      <c r="LP59" s="14">
        <v>0</v>
      </c>
      <c r="LQ59" s="14">
        <v>0</v>
      </c>
      <c r="LR59" s="14">
        <v>0</v>
      </c>
      <c r="LS59" s="14">
        <v>0</v>
      </c>
      <c r="LT59" s="14">
        <v>0</v>
      </c>
      <c r="LU59" s="14">
        <v>0</v>
      </c>
      <c r="LV59" s="14">
        <v>0</v>
      </c>
      <c r="LW59" s="14">
        <v>0</v>
      </c>
      <c r="LX59" s="14">
        <v>0</v>
      </c>
      <c r="LY59" s="14">
        <v>0</v>
      </c>
      <c r="LZ59" s="14">
        <v>0</v>
      </c>
      <c r="MA59" s="14">
        <v>0</v>
      </c>
      <c r="MB59" s="14">
        <v>0</v>
      </c>
      <c r="MC59" s="14">
        <v>1</v>
      </c>
      <c r="MD59" s="14">
        <v>0</v>
      </c>
      <c r="ME59" s="14">
        <v>0</v>
      </c>
      <c r="MF59" s="14">
        <v>0</v>
      </c>
      <c r="MG59" s="14">
        <v>1</v>
      </c>
      <c r="MH59" s="14">
        <v>0</v>
      </c>
      <c r="MI59" s="14">
        <v>1</v>
      </c>
      <c r="MJ59" s="14">
        <v>0</v>
      </c>
      <c r="MK59" s="14">
        <v>0</v>
      </c>
      <c r="ML59" s="14">
        <v>0</v>
      </c>
      <c r="MM59" s="14">
        <v>0</v>
      </c>
      <c r="MN59" s="14">
        <v>0</v>
      </c>
      <c r="MO59" s="14">
        <v>0</v>
      </c>
      <c r="MP59" s="14">
        <v>0</v>
      </c>
      <c r="MQ59" s="14">
        <v>0</v>
      </c>
      <c r="MR59" s="14">
        <v>0</v>
      </c>
      <c r="MS59" s="14">
        <v>0</v>
      </c>
      <c r="MT59" s="14">
        <v>1</v>
      </c>
      <c r="MU59" s="14">
        <v>0</v>
      </c>
      <c r="MV59" s="14">
        <v>1</v>
      </c>
      <c r="MW59" s="14">
        <v>1</v>
      </c>
      <c r="MX59" s="14">
        <v>0</v>
      </c>
      <c r="MY59" s="14">
        <v>0</v>
      </c>
      <c r="MZ59" s="14">
        <v>0</v>
      </c>
      <c r="NA59" s="14">
        <v>0</v>
      </c>
      <c r="NB59" s="14">
        <v>0</v>
      </c>
      <c r="NC59" s="14">
        <v>1</v>
      </c>
      <c r="ND59" s="14">
        <v>0</v>
      </c>
      <c r="NE59" s="14">
        <v>0</v>
      </c>
      <c r="NF59" s="14">
        <v>0</v>
      </c>
      <c r="NG59" s="14">
        <v>0</v>
      </c>
      <c r="NH59" s="14">
        <v>0</v>
      </c>
      <c r="NI59" s="14">
        <v>0</v>
      </c>
      <c r="NJ59" s="14">
        <v>0</v>
      </c>
      <c r="NK59" s="14">
        <v>2</v>
      </c>
      <c r="NL59" s="14">
        <v>1</v>
      </c>
      <c r="NM59" s="14">
        <v>0</v>
      </c>
      <c r="NN59" s="14">
        <v>0</v>
      </c>
      <c r="NO59" s="14">
        <v>3</v>
      </c>
      <c r="NP59" s="14">
        <v>0</v>
      </c>
      <c r="NQ59" s="14">
        <v>0</v>
      </c>
      <c r="NR59" s="14">
        <v>0</v>
      </c>
      <c r="NS59" s="14">
        <v>1</v>
      </c>
      <c r="NT59" s="14">
        <v>0</v>
      </c>
      <c r="NU59" s="14">
        <v>0</v>
      </c>
      <c r="NV59" s="14">
        <v>2</v>
      </c>
      <c r="NW59" s="14">
        <v>1</v>
      </c>
      <c r="NX59" s="14">
        <v>1</v>
      </c>
      <c r="NY59" s="14">
        <v>0</v>
      </c>
      <c r="NZ59" s="14">
        <v>1</v>
      </c>
      <c r="OA59" s="14">
        <v>0</v>
      </c>
      <c r="OB59" s="14">
        <v>0</v>
      </c>
      <c r="OC59" s="14">
        <v>1</v>
      </c>
      <c r="OD59" s="14">
        <v>0</v>
      </c>
      <c r="OE59" s="14">
        <v>4</v>
      </c>
      <c r="OF59" s="14"/>
      <c r="OG59" s="14">
        <v>0</v>
      </c>
      <c r="OH59" s="14">
        <v>0</v>
      </c>
      <c r="OI59" s="14">
        <v>0</v>
      </c>
      <c r="OJ59" s="14">
        <v>2</v>
      </c>
      <c r="OK59" s="14">
        <v>0</v>
      </c>
      <c r="OL59" s="14">
        <v>2</v>
      </c>
      <c r="OM59" s="14">
        <v>1</v>
      </c>
      <c r="ON59" s="14">
        <v>1</v>
      </c>
      <c r="OO59" s="14">
        <v>0</v>
      </c>
      <c r="OP59" s="14">
        <v>0</v>
      </c>
      <c r="OQ59" s="14">
        <v>4</v>
      </c>
      <c r="OR59" s="14">
        <v>0</v>
      </c>
      <c r="OS59" s="14">
        <v>0</v>
      </c>
      <c r="OT59" s="14">
        <v>0</v>
      </c>
      <c r="OU59" s="14">
        <v>1</v>
      </c>
      <c r="OV59" s="14">
        <v>0</v>
      </c>
      <c r="OW59" s="14">
        <v>0</v>
      </c>
      <c r="OX59" s="14">
        <v>0</v>
      </c>
      <c r="OY59" s="14">
        <v>0</v>
      </c>
      <c r="OZ59" s="14"/>
      <c r="PA59" s="14">
        <v>0</v>
      </c>
      <c r="PB59" s="14">
        <v>1</v>
      </c>
      <c r="PC59" s="14"/>
      <c r="PD59" s="14">
        <v>0</v>
      </c>
      <c r="PE59" s="14">
        <v>1</v>
      </c>
      <c r="PF59" s="14"/>
      <c r="PG59" s="54"/>
      <c r="PH59" s="84">
        <v>1</v>
      </c>
      <c r="PI59" s="54"/>
      <c r="PJ59" s="14">
        <v>1</v>
      </c>
      <c r="PK59" s="54"/>
      <c r="PL59" s="84"/>
      <c r="PM59" s="14">
        <v>1</v>
      </c>
      <c r="PN59" s="84">
        <v>2</v>
      </c>
      <c r="PO59" s="84"/>
      <c r="PP59" s="84"/>
      <c r="PQ59" s="84"/>
      <c r="PR59" s="505"/>
      <c r="PS59" s="84"/>
      <c r="PT59" s="84"/>
      <c r="PU59" s="84"/>
      <c r="PV59" s="84"/>
      <c r="PW59" s="54"/>
      <c r="PX59" s="14">
        <v>2</v>
      </c>
      <c r="PY59" s="14"/>
      <c r="PZ59" s="14"/>
      <c r="QA59" s="14"/>
      <c r="QB59" s="54"/>
      <c r="QC59" s="54"/>
      <c r="QD59" s="54"/>
      <c r="QP59" s="1">
        <v>1</v>
      </c>
      <c r="QR59" s="1"/>
      <c r="QS59" s="1"/>
      <c r="QT59" s="1">
        <v>1</v>
      </c>
      <c r="QX59" s="1"/>
      <c r="QY59" s="1"/>
      <c r="QZ59" s="1"/>
      <c r="RA59" s="1"/>
      <c r="RB59" s="1"/>
      <c r="RC59" s="1"/>
      <c r="RD59" s="1">
        <v>1</v>
      </c>
      <c r="RI59" s="1"/>
      <c r="RJ59" s="1"/>
      <c r="RK59" s="1"/>
      <c r="RL59" s="1"/>
      <c r="RM59" s="1"/>
      <c r="RN59" s="1"/>
      <c r="RO59" s="1"/>
      <c r="RP59" s="1">
        <v>1</v>
      </c>
      <c r="RQ59" s="1"/>
      <c r="RR59" s="1"/>
      <c r="RS59" s="1"/>
      <c r="RT59" s="1"/>
    </row>
    <row r="60" spans="1:503" s="20" customFormat="1" hidden="1" x14ac:dyDescent="0.25">
      <c r="A60" s="68" t="s">
        <v>20</v>
      </c>
      <c r="B60" s="68" t="s">
        <v>1292</v>
      </c>
      <c r="C60" s="347"/>
      <c r="D60" s="347"/>
      <c r="E60" s="14">
        <v>0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>
        <v>0</v>
      </c>
      <c r="PE60" s="14"/>
      <c r="PF60" s="14"/>
      <c r="PG60" s="54"/>
      <c r="PH60" s="54"/>
      <c r="PI60" s="54"/>
      <c r="PJ60" s="54"/>
      <c r="PK60" s="54"/>
      <c r="PL60" s="84"/>
      <c r="PM60" s="14"/>
      <c r="PN60" s="84"/>
      <c r="PO60" s="84"/>
      <c r="PP60" s="84"/>
      <c r="PQ60" s="84"/>
      <c r="PR60" s="505"/>
      <c r="PS60" s="84"/>
      <c r="PT60" s="84"/>
      <c r="PU60" s="84"/>
      <c r="PV60" s="84"/>
      <c r="PW60" s="54"/>
      <c r="PX60" s="54"/>
      <c r="PY60" s="14"/>
      <c r="PZ60" s="14"/>
      <c r="QA60" s="14"/>
      <c r="QB60" s="54"/>
      <c r="QC60" s="54"/>
      <c r="QD60" s="54"/>
      <c r="QR60" s="1"/>
      <c r="QS60" s="1"/>
      <c r="QX60" s="1"/>
      <c r="QY60" s="1"/>
      <c r="QZ60" s="1"/>
      <c r="RA60" s="1"/>
      <c r="RB60" s="1"/>
      <c r="RC60" s="1"/>
      <c r="RD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</row>
    <row r="61" spans="1:503" s="20" customFormat="1" hidden="1" x14ac:dyDescent="0.25">
      <c r="A61" s="68" t="s">
        <v>20</v>
      </c>
      <c r="B61" s="79" t="s">
        <v>363</v>
      </c>
      <c r="C61" s="464">
        <v>2382</v>
      </c>
      <c r="D61" s="472"/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  <c r="AL61" s="14">
        <v>0</v>
      </c>
      <c r="AM61" s="14">
        <v>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1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0</v>
      </c>
      <c r="EF61" s="14">
        <v>0</v>
      </c>
      <c r="EG61" s="14">
        <v>0</v>
      </c>
      <c r="EH61" s="14">
        <v>0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1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0</v>
      </c>
      <c r="FO61" s="14">
        <v>1</v>
      </c>
      <c r="FP61" s="14">
        <v>0</v>
      </c>
      <c r="FQ61" s="14">
        <v>0</v>
      </c>
      <c r="FR61" s="14">
        <v>0</v>
      </c>
      <c r="FS61" s="14">
        <v>0</v>
      </c>
      <c r="FT61" s="14">
        <v>1</v>
      </c>
      <c r="FU61" s="14">
        <v>0</v>
      </c>
      <c r="FV61" s="14">
        <v>1</v>
      </c>
      <c r="FW61" s="14">
        <v>1</v>
      </c>
      <c r="FX61" s="14">
        <v>5</v>
      </c>
      <c r="FY61" s="14">
        <v>1</v>
      </c>
      <c r="FZ61" s="14">
        <v>0</v>
      </c>
      <c r="GA61" s="14">
        <v>1</v>
      </c>
      <c r="GB61" s="14">
        <v>2</v>
      </c>
      <c r="GC61" s="14">
        <v>2</v>
      </c>
      <c r="GD61" s="14">
        <v>1</v>
      </c>
      <c r="GE61" s="14">
        <v>3</v>
      </c>
      <c r="GF61" s="14">
        <v>0</v>
      </c>
      <c r="GG61" s="14">
        <v>1</v>
      </c>
      <c r="GH61" s="14">
        <v>1</v>
      </c>
      <c r="GI61" s="14">
        <v>0</v>
      </c>
      <c r="GJ61" s="14">
        <v>1</v>
      </c>
      <c r="GK61" s="14">
        <v>1</v>
      </c>
      <c r="GL61" s="14">
        <v>0</v>
      </c>
      <c r="GM61" s="14">
        <v>0</v>
      </c>
      <c r="GN61" s="14">
        <v>1</v>
      </c>
      <c r="GO61" s="14">
        <v>0</v>
      </c>
      <c r="GP61" s="14">
        <v>0</v>
      </c>
      <c r="GQ61" s="14">
        <v>0</v>
      </c>
      <c r="GR61" s="14">
        <v>0</v>
      </c>
      <c r="GS61" s="14">
        <v>0</v>
      </c>
      <c r="GT61" s="14">
        <v>0</v>
      </c>
      <c r="GU61" s="14">
        <v>0</v>
      </c>
      <c r="GV61" s="14">
        <v>0</v>
      </c>
      <c r="GW61" s="14">
        <v>1</v>
      </c>
      <c r="GX61" s="14">
        <v>1</v>
      </c>
      <c r="GY61" s="14">
        <v>2</v>
      </c>
      <c r="GZ61" s="14">
        <v>3</v>
      </c>
      <c r="HA61" s="14">
        <v>0</v>
      </c>
      <c r="HB61" s="14">
        <v>0</v>
      </c>
      <c r="HC61" s="14">
        <v>0</v>
      </c>
      <c r="HD61" s="14">
        <v>0</v>
      </c>
      <c r="HE61" s="14">
        <v>0</v>
      </c>
      <c r="HF61" s="14">
        <v>0</v>
      </c>
      <c r="HG61" s="14">
        <v>0</v>
      </c>
      <c r="HH61" s="14">
        <v>0</v>
      </c>
      <c r="HI61" s="14">
        <v>0</v>
      </c>
      <c r="HJ61" s="14">
        <v>0</v>
      </c>
      <c r="HK61" s="14">
        <v>1</v>
      </c>
      <c r="HL61" s="14">
        <v>0</v>
      </c>
      <c r="HM61" s="14">
        <v>0</v>
      </c>
      <c r="HN61" s="14">
        <v>0</v>
      </c>
      <c r="HO61" s="14">
        <v>1</v>
      </c>
      <c r="HP61" s="14">
        <v>0</v>
      </c>
      <c r="HQ61" s="14">
        <v>2</v>
      </c>
      <c r="HR61" s="14">
        <v>0</v>
      </c>
      <c r="HS61" s="14">
        <v>0</v>
      </c>
      <c r="HT61" s="14">
        <v>0</v>
      </c>
      <c r="HU61" s="14">
        <v>0</v>
      </c>
      <c r="HV61" s="14">
        <v>2</v>
      </c>
      <c r="HW61" s="14">
        <v>0</v>
      </c>
      <c r="HX61" s="14">
        <v>0</v>
      </c>
      <c r="HY61" s="14">
        <v>1</v>
      </c>
      <c r="HZ61" s="14">
        <v>0</v>
      </c>
      <c r="IA61" s="14">
        <v>2</v>
      </c>
      <c r="IB61" s="14">
        <v>0</v>
      </c>
      <c r="IC61" s="14">
        <v>1</v>
      </c>
      <c r="ID61" s="14">
        <v>0</v>
      </c>
      <c r="IE61" s="14">
        <v>0</v>
      </c>
      <c r="IF61" s="14">
        <v>1</v>
      </c>
      <c r="IG61" s="14">
        <v>2</v>
      </c>
      <c r="IH61" s="14">
        <v>0</v>
      </c>
      <c r="II61" s="14">
        <v>2</v>
      </c>
      <c r="IJ61" s="14">
        <v>1</v>
      </c>
      <c r="IK61" s="14">
        <v>0</v>
      </c>
      <c r="IL61" s="14">
        <v>1</v>
      </c>
      <c r="IM61" s="14">
        <v>1</v>
      </c>
      <c r="IN61" s="14">
        <v>0</v>
      </c>
      <c r="IO61" s="14">
        <v>0</v>
      </c>
      <c r="IP61" s="14">
        <v>1</v>
      </c>
      <c r="IQ61" s="14">
        <v>0</v>
      </c>
      <c r="IR61" s="14">
        <v>0</v>
      </c>
      <c r="IS61" s="14">
        <v>0</v>
      </c>
      <c r="IT61" s="14">
        <v>0</v>
      </c>
      <c r="IU61" s="14">
        <v>1</v>
      </c>
      <c r="IV61" s="14">
        <v>0</v>
      </c>
      <c r="IW61" s="14">
        <v>0</v>
      </c>
      <c r="IX61" s="14">
        <v>2</v>
      </c>
      <c r="IY61" s="14">
        <v>0</v>
      </c>
      <c r="IZ61" s="14">
        <v>1</v>
      </c>
      <c r="JA61" s="14">
        <v>0</v>
      </c>
      <c r="JB61" s="14">
        <v>2</v>
      </c>
      <c r="JC61" s="14">
        <v>0</v>
      </c>
      <c r="JD61" s="14">
        <v>0</v>
      </c>
      <c r="JE61" s="14">
        <v>0</v>
      </c>
      <c r="JF61" s="14">
        <v>0</v>
      </c>
      <c r="JG61" s="14">
        <v>0</v>
      </c>
      <c r="JH61" s="14">
        <v>0</v>
      </c>
      <c r="JI61" s="14">
        <v>0</v>
      </c>
      <c r="JJ61" s="14">
        <v>0</v>
      </c>
      <c r="JK61" s="14">
        <v>0</v>
      </c>
      <c r="JL61" s="14">
        <v>1</v>
      </c>
      <c r="JM61" s="14">
        <v>0</v>
      </c>
      <c r="JN61" s="14">
        <v>0</v>
      </c>
      <c r="JO61" s="14">
        <v>0</v>
      </c>
      <c r="JP61" s="14">
        <v>1</v>
      </c>
      <c r="JQ61" s="14">
        <v>0</v>
      </c>
      <c r="JR61" s="14">
        <v>0</v>
      </c>
      <c r="JS61" s="14">
        <v>0</v>
      </c>
      <c r="JT61" s="14">
        <v>0</v>
      </c>
      <c r="JU61" s="14">
        <v>0</v>
      </c>
      <c r="JV61" s="14">
        <v>0</v>
      </c>
      <c r="JW61" s="14">
        <v>0</v>
      </c>
      <c r="JX61" s="14">
        <v>0</v>
      </c>
      <c r="JY61" s="14">
        <v>0</v>
      </c>
      <c r="JZ61" s="14">
        <v>1</v>
      </c>
      <c r="KA61" s="14">
        <v>0</v>
      </c>
      <c r="KB61" s="14">
        <v>1</v>
      </c>
      <c r="KC61" s="14">
        <v>0</v>
      </c>
      <c r="KD61" s="14">
        <v>1</v>
      </c>
      <c r="KE61" s="14">
        <v>1</v>
      </c>
      <c r="KF61" s="14">
        <v>0</v>
      </c>
      <c r="KG61" s="14">
        <v>0</v>
      </c>
      <c r="KH61" s="14">
        <v>0</v>
      </c>
      <c r="KI61" s="14">
        <v>1</v>
      </c>
      <c r="KJ61" s="14">
        <v>0</v>
      </c>
      <c r="KK61" s="14">
        <v>0</v>
      </c>
      <c r="KL61" s="14">
        <v>0</v>
      </c>
      <c r="KM61" s="14">
        <v>2</v>
      </c>
      <c r="KN61" s="14">
        <v>0</v>
      </c>
      <c r="KO61" s="14">
        <v>0</v>
      </c>
      <c r="KP61" s="14">
        <v>0</v>
      </c>
      <c r="KQ61" s="14">
        <v>0</v>
      </c>
      <c r="KR61" s="14">
        <v>0</v>
      </c>
      <c r="KS61" s="14">
        <v>0</v>
      </c>
      <c r="KT61" s="14">
        <v>0</v>
      </c>
      <c r="KU61" s="14">
        <v>1</v>
      </c>
      <c r="KV61" s="14">
        <v>0</v>
      </c>
      <c r="KW61" s="14">
        <v>1</v>
      </c>
      <c r="KX61" s="14">
        <v>0</v>
      </c>
      <c r="KY61" s="14">
        <v>0</v>
      </c>
      <c r="KZ61" s="14">
        <v>0</v>
      </c>
      <c r="LA61" s="14">
        <v>0</v>
      </c>
      <c r="LB61" s="14">
        <v>0</v>
      </c>
      <c r="LC61" s="14">
        <v>0</v>
      </c>
      <c r="LD61" s="14">
        <v>0</v>
      </c>
      <c r="LE61" s="14">
        <v>0</v>
      </c>
      <c r="LF61" s="14">
        <v>0</v>
      </c>
      <c r="LG61" s="14">
        <v>0</v>
      </c>
      <c r="LH61" s="14">
        <v>0</v>
      </c>
      <c r="LI61" s="14">
        <v>0</v>
      </c>
      <c r="LJ61" s="14">
        <v>0</v>
      </c>
      <c r="LK61" s="14">
        <v>0</v>
      </c>
      <c r="LL61" s="14">
        <v>0</v>
      </c>
      <c r="LM61" s="14">
        <v>0</v>
      </c>
      <c r="LN61" s="14">
        <v>0</v>
      </c>
      <c r="LO61" s="14">
        <v>0</v>
      </c>
      <c r="LP61" s="14">
        <v>0</v>
      </c>
      <c r="LQ61" s="14">
        <v>0</v>
      </c>
      <c r="LR61" s="14">
        <v>0</v>
      </c>
      <c r="LS61" s="14">
        <v>0</v>
      </c>
      <c r="LT61" s="14">
        <v>0</v>
      </c>
      <c r="LU61" s="14">
        <v>0</v>
      </c>
      <c r="LV61" s="14">
        <v>0</v>
      </c>
      <c r="LW61" s="14">
        <v>0</v>
      </c>
      <c r="LX61" s="14">
        <v>0</v>
      </c>
      <c r="LY61" s="14">
        <v>0</v>
      </c>
      <c r="LZ61" s="14">
        <v>0</v>
      </c>
      <c r="MA61" s="14">
        <v>0</v>
      </c>
      <c r="MB61" s="14">
        <v>1</v>
      </c>
      <c r="MC61" s="14">
        <v>0</v>
      </c>
      <c r="MD61" s="14">
        <v>0</v>
      </c>
      <c r="ME61" s="14">
        <v>0</v>
      </c>
      <c r="MF61" s="14">
        <v>0</v>
      </c>
      <c r="MG61" s="14">
        <v>0</v>
      </c>
      <c r="MH61" s="14">
        <v>1</v>
      </c>
      <c r="MI61" s="14">
        <v>0</v>
      </c>
      <c r="MJ61" s="14">
        <v>1</v>
      </c>
      <c r="MK61" s="14">
        <v>0</v>
      </c>
      <c r="ML61" s="14">
        <v>0</v>
      </c>
      <c r="MM61" s="14">
        <v>0</v>
      </c>
      <c r="MN61" s="14">
        <v>0</v>
      </c>
      <c r="MO61" s="14">
        <v>2</v>
      </c>
      <c r="MP61" s="14">
        <v>0</v>
      </c>
      <c r="MQ61" s="14">
        <v>3</v>
      </c>
      <c r="MR61" s="14">
        <v>0</v>
      </c>
      <c r="MS61" s="14">
        <v>0</v>
      </c>
      <c r="MT61" s="14">
        <v>1</v>
      </c>
      <c r="MU61" s="14">
        <v>0</v>
      </c>
      <c r="MV61" s="14">
        <v>0</v>
      </c>
      <c r="MW61" s="14">
        <v>1</v>
      </c>
      <c r="MX61" s="14">
        <v>0</v>
      </c>
      <c r="MY61" s="14">
        <v>1</v>
      </c>
      <c r="MZ61" s="14">
        <v>0</v>
      </c>
      <c r="NA61" s="14">
        <v>2</v>
      </c>
      <c r="NB61" s="14">
        <v>1</v>
      </c>
      <c r="NC61" s="14">
        <v>3</v>
      </c>
      <c r="ND61" s="14">
        <v>0</v>
      </c>
      <c r="NE61" s="14">
        <v>2</v>
      </c>
      <c r="NF61" s="14">
        <v>2</v>
      </c>
      <c r="NG61" s="14">
        <v>0</v>
      </c>
      <c r="NH61" s="14">
        <v>2</v>
      </c>
      <c r="NI61" s="14">
        <v>2</v>
      </c>
      <c r="NJ61" s="14">
        <v>2</v>
      </c>
      <c r="NK61" s="14">
        <v>2</v>
      </c>
      <c r="NL61" s="14">
        <v>3</v>
      </c>
      <c r="NM61" s="14">
        <v>1</v>
      </c>
      <c r="NN61" s="14">
        <v>0</v>
      </c>
      <c r="NO61" s="14">
        <v>2</v>
      </c>
      <c r="NP61" s="14">
        <v>0</v>
      </c>
      <c r="NQ61" s="14">
        <v>1</v>
      </c>
      <c r="NR61" s="14">
        <v>0</v>
      </c>
      <c r="NS61" s="14">
        <v>2</v>
      </c>
      <c r="NT61" s="14">
        <v>1</v>
      </c>
      <c r="NU61" s="14">
        <v>0</v>
      </c>
      <c r="NV61" s="14">
        <v>0</v>
      </c>
      <c r="NW61" s="14">
        <v>1</v>
      </c>
      <c r="NX61" s="14">
        <v>2</v>
      </c>
      <c r="NY61" s="14">
        <v>1</v>
      </c>
      <c r="NZ61" s="14">
        <v>2</v>
      </c>
      <c r="OA61" s="14">
        <v>1</v>
      </c>
      <c r="OB61" s="14">
        <v>0</v>
      </c>
      <c r="OC61" s="14">
        <v>2</v>
      </c>
      <c r="OD61" s="14">
        <v>0</v>
      </c>
      <c r="OE61" s="14">
        <v>3</v>
      </c>
      <c r="OF61" s="14">
        <v>2</v>
      </c>
      <c r="OG61" s="14">
        <v>1</v>
      </c>
      <c r="OH61" s="14">
        <v>2</v>
      </c>
      <c r="OI61" s="14">
        <v>0</v>
      </c>
      <c r="OJ61" s="14">
        <v>1</v>
      </c>
      <c r="OK61" s="14">
        <v>0</v>
      </c>
      <c r="OL61" s="14">
        <v>3</v>
      </c>
      <c r="OM61" s="14">
        <v>1</v>
      </c>
      <c r="ON61" s="14">
        <v>2</v>
      </c>
      <c r="OO61" s="14">
        <v>3</v>
      </c>
      <c r="OP61" s="14">
        <v>0</v>
      </c>
      <c r="OQ61" s="14">
        <v>3</v>
      </c>
      <c r="OR61" s="14">
        <v>0</v>
      </c>
      <c r="OS61" s="14">
        <v>1</v>
      </c>
      <c r="OT61" s="14">
        <v>3</v>
      </c>
      <c r="OU61" s="14">
        <v>4</v>
      </c>
      <c r="OV61" s="14">
        <v>1</v>
      </c>
      <c r="OW61" s="14">
        <v>0</v>
      </c>
      <c r="OX61" s="14">
        <v>2</v>
      </c>
      <c r="OY61" s="14">
        <v>0</v>
      </c>
      <c r="OZ61" s="31">
        <v>2</v>
      </c>
      <c r="PA61" s="14">
        <v>1</v>
      </c>
      <c r="PB61" s="14"/>
      <c r="PC61" s="14"/>
      <c r="PD61" s="14">
        <v>0</v>
      </c>
      <c r="PE61" s="14"/>
      <c r="PF61" s="14">
        <v>1</v>
      </c>
      <c r="PG61" s="54"/>
      <c r="PH61" s="54"/>
      <c r="PI61" s="14">
        <v>2</v>
      </c>
      <c r="PJ61" s="14">
        <v>4</v>
      </c>
      <c r="PK61" s="54"/>
      <c r="PL61" s="84">
        <v>1</v>
      </c>
      <c r="PM61" s="14">
        <v>1</v>
      </c>
      <c r="PN61" s="84">
        <v>2</v>
      </c>
      <c r="PO61" s="84">
        <v>1</v>
      </c>
      <c r="PP61" s="84">
        <v>4</v>
      </c>
      <c r="PQ61" s="84">
        <v>2</v>
      </c>
      <c r="PR61" s="505"/>
      <c r="PS61" s="479">
        <v>4</v>
      </c>
      <c r="PT61" s="84"/>
      <c r="PU61" s="479">
        <v>2</v>
      </c>
      <c r="PV61" s="84">
        <v>1</v>
      </c>
      <c r="PW61" s="54"/>
      <c r="PX61" s="479">
        <v>1</v>
      </c>
      <c r="PY61" s="14"/>
      <c r="PZ61" s="14"/>
      <c r="QA61" s="14">
        <v>1</v>
      </c>
      <c r="QB61" s="14">
        <v>1</v>
      </c>
      <c r="QC61" s="54"/>
      <c r="QD61" s="54"/>
      <c r="QE61" s="1">
        <v>1</v>
      </c>
      <c r="QH61" s="1">
        <v>1</v>
      </c>
      <c r="QI61" s="1">
        <v>1</v>
      </c>
      <c r="QL61" s="482">
        <v>1</v>
      </c>
      <c r="QQ61" s="1">
        <v>1</v>
      </c>
      <c r="QR61" s="1"/>
      <c r="QS61" s="1"/>
      <c r="QX61" s="1"/>
      <c r="QY61" s="1"/>
      <c r="QZ61" s="1"/>
      <c r="RA61" s="1"/>
      <c r="RB61" s="1"/>
      <c r="RC61" s="1"/>
      <c r="RD61" s="1"/>
      <c r="RI61" s="1"/>
      <c r="RJ61" s="1"/>
      <c r="RK61" s="1">
        <v>1</v>
      </c>
      <c r="RL61" s="1"/>
      <c r="RM61" s="1"/>
      <c r="RN61" s="1"/>
      <c r="RO61" s="1"/>
      <c r="RP61" s="1"/>
      <c r="RQ61" s="1"/>
      <c r="RR61" s="1"/>
      <c r="RS61" s="1"/>
      <c r="RT61" s="1"/>
      <c r="SB61" s="20">
        <v>1</v>
      </c>
      <c r="SC61" s="1">
        <v>1</v>
      </c>
    </row>
    <row r="62" spans="1:503" s="20" customFormat="1" hidden="1" x14ac:dyDescent="0.25">
      <c r="A62" s="68" t="s">
        <v>20</v>
      </c>
      <c r="B62" s="68" t="s">
        <v>1293</v>
      </c>
      <c r="C62" s="347"/>
      <c r="D62" s="347"/>
      <c r="E62" s="14">
        <v>0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>
        <v>0</v>
      </c>
      <c r="PE62" s="14"/>
      <c r="PF62" s="14"/>
      <c r="PG62" s="54"/>
      <c r="PH62" s="54"/>
      <c r="PI62" s="54"/>
      <c r="PJ62" s="54"/>
      <c r="PK62" s="54"/>
      <c r="PL62" s="84"/>
      <c r="PM62" s="14"/>
      <c r="PN62" s="84"/>
      <c r="PO62" s="84"/>
      <c r="PP62" s="84"/>
      <c r="PQ62" s="84"/>
      <c r="PR62" s="505"/>
      <c r="PS62" s="84"/>
      <c r="PT62" s="84"/>
      <c r="PU62" s="84"/>
      <c r="PV62" s="84"/>
      <c r="PW62" s="54"/>
      <c r="PX62" s="54"/>
      <c r="PY62" s="14"/>
      <c r="PZ62" s="14"/>
      <c r="QA62" s="14"/>
      <c r="QB62" s="54"/>
      <c r="QC62" s="54"/>
      <c r="QD62" s="54"/>
      <c r="QR62" s="1"/>
      <c r="QS62" s="1"/>
      <c r="QX62" s="1"/>
      <c r="QY62" s="1"/>
      <c r="QZ62" s="1"/>
      <c r="RA62" s="1"/>
      <c r="RB62" s="1"/>
      <c r="RC62" s="1"/>
      <c r="RD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</row>
    <row r="63" spans="1:503" s="20" customFormat="1" hidden="1" x14ac:dyDescent="0.25">
      <c r="A63" s="68" t="s">
        <v>20</v>
      </c>
      <c r="B63" s="68" t="s">
        <v>1294</v>
      </c>
      <c r="C63" s="347"/>
      <c r="D63" s="347"/>
      <c r="E63" s="14">
        <v>0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>
        <v>0</v>
      </c>
      <c r="PE63" s="14"/>
      <c r="PF63" s="14"/>
      <c r="PG63" s="54"/>
      <c r="PH63" s="54"/>
      <c r="PI63" s="54"/>
      <c r="PJ63" s="54"/>
      <c r="PK63" s="54"/>
      <c r="PL63" s="84"/>
      <c r="PM63" s="14"/>
      <c r="PN63" s="84"/>
      <c r="PO63" s="84"/>
      <c r="PP63" s="84"/>
      <c r="PQ63" s="84"/>
      <c r="PR63" s="505"/>
      <c r="PS63" s="84"/>
      <c r="PT63" s="84"/>
      <c r="PU63" s="84"/>
      <c r="PV63" s="84"/>
      <c r="PW63" s="54"/>
      <c r="PX63" s="54"/>
      <c r="PY63" s="14"/>
      <c r="PZ63" s="14"/>
      <c r="QA63" s="14"/>
      <c r="QB63" s="54"/>
      <c r="QC63" s="54"/>
      <c r="QD63" s="54"/>
      <c r="QR63" s="1"/>
      <c r="QS63" s="1"/>
      <c r="QX63" s="1"/>
      <c r="QY63" s="1"/>
      <c r="QZ63" s="1"/>
      <c r="RA63" s="1"/>
      <c r="RB63" s="1"/>
      <c r="RC63" s="1"/>
      <c r="RD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</row>
    <row r="64" spans="1:503" s="20" customFormat="1" hidden="1" x14ac:dyDescent="0.25">
      <c r="A64" s="68" t="s">
        <v>20</v>
      </c>
      <c r="B64" s="68" t="s">
        <v>1295</v>
      </c>
      <c r="C64" s="347"/>
      <c r="D64" s="347"/>
      <c r="E64" s="14">
        <v>0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>
        <v>0</v>
      </c>
      <c r="PE64" s="14"/>
      <c r="PF64" s="14"/>
      <c r="PG64" s="54"/>
      <c r="PH64" s="54"/>
      <c r="PI64" s="54"/>
      <c r="PJ64" s="54"/>
      <c r="PK64" s="54"/>
      <c r="PL64" s="84"/>
      <c r="PM64" s="14"/>
      <c r="PN64" s="84"/>
      <c r="PO64" s="84"/>
      <c r="PP64" s="84"/>
      <c r="PQ64" s="84"/>
      <c r="PR64" s="505"/>
      <c r="PS64" s="84"/>
      <c r="PT64" s="84"/>
      <c r="PU64" s="84"/>
      <c r="PV64" s="84"/>
      <c r="PW64" s="54"/>
      <c r="PX64" s="54"/>
      <c r="PY64" s="14"/>
      <c r="PZ64" s="14"/>
      <c r="QA64" s="14"/>
      <c r="QB64" s="54"/>
      <c r="QC64" s="54"/>
      <c r="QD64" s="54"/>
      <c r="QR64" s="1"/>
      <c r="QS64" s="1"/>
      <c r="QX64" s="1"/>
      <c r="QY64" s="1"/>
      <c r="QZ64" s="1"/>
      <c r="RA64" s="1"/>
      <c r="RB64" s="1"/>
      <c r="RC64" s="1"/>
      <c r="RD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</row>
    <row r="65" spans="1:534" s="20" customFormat="1" hidden="1" x14ac:dyDescent="0.25">
      <c r="A65" s="68" t="s">
        <v>20</v>
      </c>
      <c r="B65" s="68" t="s">
        <v>1296</v>
      </c>
      <c r="C65" s="347"/>
      <c r="D65" s="347"/>
      <c r="E65" s="14">
        <v>0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>
        <v>0</v>
      </c>
      <c r="PE65" s="14"/>
      <c r="PF65" s="14"/>
      <c r="PG65" s="54"/>
      <c r="PH65" s="54"/>
      <c r="PI65" s="54"/>
      <c r="PJ65" s="54"/>
      <c r="PK65" s="54"/>
      <c r="PL65" s="84"/>
      <c r="PM65" s="14"/>
      <c r="PN65" s="84"/>
      <c r="PO65" s="84"/>
      <c r="PP65" s="84"/>
      <c r="PQ65" s="84"/>
      <c r="PR65" s="505"/>
      <c r="PS65" s="84"/>
      <c r="PT65" s="84"/>
      <c r="PU65" s="84"/>
      <c r="PV65" s="84"/>
      <c r="PW65" s="54"/>
      <c r="PX65" s="54"/>
      <c r="PY65" s="14"/>
      <c r="PZ65" s="14"/>
      <c r="QA65" s="14"/>
      <c r="QB65" s="54"/>
      <c r="QC65" s="54"/>
      <c r="QD65" s="54"/>
      <c r="QR65" s="1"/>
      <c r="QS65" s="1"/>
      <c r="QX65" s="1"/>
      <c r="QY65" s="1"/>
      <c r="QZ65" s="1"/>
      <c r="RA65" s="1"/>
      <c r="RB65" s="1"/>
      <c r="RC65" s="1"/>
      <c r="RD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</row>
    <row r="66" spans="1:534" s="20" customFormat="1" hidden="1" x14ac:dyDescent="0.25">
      <c r="A66" s="68" t="s">
        <v>20</v>
      </c>
      <c r="B66" s="79" t="s">
        <v>648</v>
      </c>
      <c r="C66" s="464">
        <v>3774</v>
      </c>
      <c r="D66" s="473"/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1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1</v>
      </c>
      <c r="FD66" s="14">
        <v>0</v>
      </c>
      <c r="FE66" s="14">
        <v>1</v>
      </c>
      <c r="FF66" s="14">
        <v>0</v>
      </c>
      <c r="FG66" s="14">
        <v>0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4">
        <v>1</v>
      </c>
      <c r="FZ66" s="14">
        <v>0</v>
      </c>
      <c r="GA66" s="14">
        <v>0</v>
      </c>
      <c r="GB66" s="14">
        <v>0</v>
      </c>
      <c r="GC66" s="14">
        <v>0</v>
      </c>
      <c r="GD66" s="14">
        <v>0</v>
      </c>
      <c r="GE66" s="14">
        <v>0</v>
      </c>
      <c r="GF66" s="14">
        <v>0</v>
      </c>
      <c r="GG66" s="14">
        <v>0</v>
      </c>
      <c r="GH66" s="14">
        <v>0</v>
      </c>
      <c r="GI66" s="14">
        <v>1</v>
      </c>
      <c r="GJ66" s="14">
        <v>0</v>
      </c>
      <c r="GK66" s="14">
        <v>0</v>
      </c>
      <c r="GL66" s="14">
        <v>0</v>
      </c>
      <c r="GM66" s="14">
        <v>0</v>
      </c>
      <c r="GN66" s="14">
        <v>0</v>
      </c>
      <c r="GO66" s="14">
        <v>1</v>
      </c>
      <c r="GP66" s="14">
        <v>0</v>
      </c>
      <c r="GQ66" s="14">
        <v>0</v>
      </c>
      <c r="GR66" s="14">
        <v>0</v>
      </c>
      <c r="GS66" s="14">
        <v>0</v>
      </c>
      <c r="GT66" s="14">
        <v>2</v>
      </c>
      <c r="GU66" s="14">
        <v>0</v>
      </c>
      <c r="GV66" s="14">
        <v>0</v>
      </c>
      <c r="GW66" s="14">
        <v>0</v>
      </c>
      <c r="GX66" s="14">
        <v>0</v>
      </c>
      <c r="GY66" s="14">
        <v>1</v>
      </c>
      <c r="GZ66" s="14">
        <v>1</v>
      </c>
      <c r="HA66" s="14">
        <v>1</v>
      </c>
      <c r="HB66" s="14">
        <v>0</v>
      </c>
      <c r="HC66" s="14">
        <v>1</v>
      </c>
      <c r="HD66" s="14">
        <v>0</v>
      </c>
      <c r="HE66" s="14">
        <v>0</v>
      </c>
      <c r="HF66" s="14">
        <v>5</v>
      </c>
      <c r="HG66" s="14">
        <v>1</v>
      </c>
      <c r="HH66" s="14">
        <v>2</v>
      </c>
      <c r="HI66" s="14">
        <v>0</v>
      </c>
      <c r="HJ66" s="14">
        <v>4</v>
      </c>
      <c r="HK66" s="14">
        <v>1</v>
      </c>
      <c r="HL66" s="14">
        <v>1</v>
      </c>
      <c r="HM66" s="14">
        <v>3</v>
      </c>
      <c r="HN66" s="14">
        <v>1</v>
      </c>
      <c r="HO66" s="14">
        <v>1</v>
      </c>
      <c r="HP66" s="14">
        <v>0</v>
      </c>
      <c r="HQ66" s="14">
        <v>1</v>
      </c>
      <c r="HR66" s="14">
        <v>2</v>
      </c>
      <c r="HS66" s="14">
        <v>0</v>
      </c>
      <c r="HT66" s="14">
        <v>3</v>
      </c>
      <c r="HU66" s="14">
        <v>0</v>
      </c>
      <c r="HV66" s="14">
        <v>1</v>
      </c>
      <c r="HW66" s="14">
        <v>0</v>
      </c>
      <c r="HX66" s="14">
        <v>0</v>
      </c>
      <c r="HY66" s="14">
        <v>0</v>
      </c>
      <c r="HZ66" s="14">
        <v>0</v>
      </c>
      <c r="IA66" s="14">
        <v>1</v>
      </c>
      <c r="IB66" s="14">
        <v>0</v>
      </c>
      <c r="IC66" s="14">
        <v>0</v>
      </c>
      <c r="ID66" s="14">
        <v>0</v>
      </c>
      <c r="IE66" s="14">
        <v>0</v>
      </c>
      <c r="IF66" s="14">
        <v>1</v>
      </c>
      <c r="IG66" s="14">
        <v>0</v>
      </c>
      <c r="IH66" s="14">
        <v>2</v>
      </c>
      <c r="II66" s="14">
        <v>1</v>
      </c>
      <c r="IJ66" s="14">
        <v>1</v>
      </c>
      <c r="IK66" s="14">
        <v>0</v>
      </c>
      <c r="IL66" s="14">
        <v>1</v>
      </c>
      <c r="IM66" s="14">
        <v>1</v>
      </c>
      <c r="IN66" s="14">
        <v>0</v>
      </c>
      <c r="IO66" s="14">
        <v>1</v>
      </c>
      <c r="IP66" s="14">
        <v>1</v>
      </c>
      <c r="IQ66" s="14">
        <v>0</v>
      </c>
      <c r="IR66" s="14">
        <v>0</v>
      </c>
      <c r="IS66" s="14">
        <v>1</v>
      </c>
      <c r="IT66" s="14">
        <v>0</v>
      </c>
      <c r="IU66" s="14">
        <v>0</v>
      </c>
      <c r="IV66" s="14">
        <v>0</v>
      </c>
      <c r="IW66" s="14">
        <v>1</v>
      </c>
      <c r="IX66" s="14">
        <v>1</v>
      </c>
      <c r="IY66" s="14">
        <v>0</v>
      </c>
      <c r="IZ66" s="14">
        <v>1</v>
      </c>
      <c r="JA66" s="14">
        <v>2</v>
      </c>
      <c r="JB66" s="14">
        <v>4</v>
      </c>
      <c r="JC66" s="14">
        <v>0</v>
      </c>
      <c r="JD66" s="14">
        <v>0</v>
      </c>
      <c r="JE66" s="14">
        <v>0</v>
      </c>
      <c r="JF66" s="14">
        <v>0</v>
      </c>
      <c r="JG66" s="14">
        <v>0</v>
      </c>
      <c r="JH66" s="14">
        <v>0</v>
      </c>
      <c r="JI66" s="14">
        <v>0</v>
      </c>
      <c r="JJ66" s="14">
        <v>0</v>
      </c>
      <c r="JK66" s="14">
        <v>0</v>
      </c>
      <c r="JL66" s="14">
        <v>0</v>
      </c>
      <c r="JM66" s="14">
        <v>0</v>
      </c>
      <c r="JN66" s="14">
        <v>0</v>
      </c>
      <c r="JO66" s="14">
        <v>1</v>
      </c>
      <c r="JP66" s="14">
        <v>0</v>
      </c>
      <c r="JQ66" s="14">
        <v>0</v>
      </c>
      <c r="JR66" s="14">
        <v>1</v>
      </c>
      <c r="JS66" s="14">
        <v>0</v>
      </c>
      <c r="JT66" s="14">
        <v>0</v>
      </c>
      <c r="JU66" s="14">
        <v>0</v>
      </c>
      <c r="JV66" s="14">
        <v>0</v>
      </c>
      <c r="JW66" s="14">
        <v>0</v>
      </c>
      <c r="JX66" s="14">
        <v>0</v>
      </c>
      <c r="JY66" s="14">
        <v>2</v>
      </c>
      <c r="JZ66" s="14">
        <v>2</v>
      </c>
      <c r="KA66" s="14">
        <v>0</v>
      </c>
      <c r="KB66" s="14">
        <v>1</v>
      </c>
      <c r="KC66" s="14">
        <v>0</v>
      </c>
      <c r="KD66" s="14">
        <v>0</v>
      </c>
      <c r="KE66" s="14">
        <v>0</v>
      </c>
      <c r="KF66" s="14">
        <v>0</v>
      </c>
      <c r="KG66" s="14">
        <v>0</v>
      </c>
      <c r="KH66" s="14">
        <v>0</v>
      </c>
      <c r="KI66" s="14">
        <v>0</v>
      </c>
      <c r="KJ66" s="14">
        <v>0</v>
      </c>
      <c r="KK66" s="14">
        <v>0</v>
      </c>
      <c r="KL66" s="14">
        <v>0</v>
      </c>
      <c r="KM66" s="14">
        <v>0</v>
      </c>
      <c r="KN66" s="14">
        <v>0</v>
      </c>
      <c r="KO66" s="14">
        <v>0</v>
      </c>
      <c r="KP66" s="14">
        <v>0</v>
      </c>
      <c r="KQ66" s="14">
        <v>1</v>
      </c>
      <c r="KR66" s="14">
        <v>0</v>
      </c>
      <c r="KS66" s="14">
        <v>0</v>
      </c>
      <c r="KT66" s="14">
        <v>0</v>
      </c>
      <c r="KU66" s="14">
        <v>0</v>
      </c>
      <c r="KV66" s="14">
        <v>0</v>
      </c>
      <c r="KW66" s="14">
        <v>0</v>
      </c>
      <c r="KX66" s="14">
        <v>0</v>
      </c>
      <c r="KY66" s="14">
        <v>0</v>
      </c>
      <c r="KZ66" s="14">
        <v>0</v>
      </c>
      <c r="LA66" s="14">
        <v>0</v>
      </c>
      <c r="LB66" s="14">
        <v>0</v>
      </c>
      <c r="LC66" s="14">
        <v>0</v>
      </c>
      <c r="LD66" s="14">
        <v>0</v>
      </c>
      <c r="LE66" s="14">
        <v>0</v>
      </c>
      <c r="LF66" s="14">
        <v>0</v>
      </c>
      <c r="LG66" s="14">
        <v>0</v>
      </c>
      <c r="LH66" s="14">
        <v>0</v>
      </c>
      <c r="LI66" s="14">
        <v>0</v>
      </c>
      <c r="LJ66" s="14">
        <v>0</v>
      </c>
      <c r="LK66" s="14">
        <v>0</v>
      </c>
      <c r="LL66" s="14">
        <v>0</v>
      </c>
      <c r="LM66" s="14">
        <v>0</v>
      </c>
      <c r="LN66" s="14">
        <v>0</v>
      </c>
      <c r="LO66" s="14">
        <v>0</v>
      </c>
      <c r="LP66" s="14">
        <v>0</v>
      </c>
      <c r="LQ66" s="14">
        <v>0</v>
      </c>
      <c r="LR66" s="14">
        <v>0</v>
      </c>
      <c r="LS66" s="14">
        <v>0</v>
      </c>
      <c r="LT66" s="14">
        <v>1</v>
      </c>
      <c r="LU66" s="14">
        <v>0</v>
      </c>
      <c r="LV66" s="14">
        <v>0</v>
      </c>
      <c r="LW66" s="14">
        <v>1</v>
      </c>
      <c r="LX66" s="14">
        <v>0</v>
      </c>
      <c r="LY66" s="14">
        <v>0</v>
      </c>
      <c r="LZ66" s="14">
        <v>0</v>
      </c>
      <c r="MA66" s="14">
        <v>0</v>
      </c>
      <c r="MB66" s="14">
        <v>0</v>
      </c>
      <c r="MC66" s="14">
        <v>1</v>
      </c>
      <c r="MD66" s="14">
        <v>1</v>
      </c>
      <c r="ME66" s="14">
        <v>0</v>
      </c>
      <c r="MF66" s="14">
        <v>0</v>
      </c>
      <c r="MG66" s="14">
        <v>0</v>
      </c>
      <c r="MH66" s="14">
        <v>0</v>
      </c>
      <c r="MI66" s="14">
        <v>1</v>
      </c>
      <c r="MJ66" s="14">
        <v>0</v>
      </c>
      <c r="MK66" s="14">
        <v>0</v>
      </c>
      <c r="ML66" s="14">
        <v>1</v>
      </c>
      <c r="MM66" s="14">
        <v>0</v>
      </c>
      <c r="MN66" s="14">
        <v>0</v>
      </c>
      <c r="MO66" s="14">
        <v>0</v>
      </c>
      <c r="MP66" s="14">
        <v>0</v>
      </c>
      <c r="MQ66" s="14">
        <v>0</v>
      </c>
      <c r="MR66" s="14">
        <v>0</v>
      </c>
      <c r="MS66" s="14">
        <v>0</v>
      </c>
      <c r="MT66" s="14">
        <v>1</v>
      </c>
      <c r="MU66" s="14">
        <v>1</v>
      </c>
      <c r="MV66" s="14">
        <v>0</v>
      </c>
      <c r="MW66" s="14">
        <v>0</v>
      </c>
      <c r="MX66" s="14">
        <v>0</v>
      </c>
      <c r="MY66" s="14">
        <v>0</v>
      </c>
      <c r="MZ66" s="14">
        <v>0</v>
      </c>
      <c r="NA66" s="14">
        <v>2</v>
      </c>
      <c r="NB66" s="14">
        <v>0</v>
      </c>
      <c r="NC66" s="14">
        <v>1</v>
      </c>
      <c r="ND66" s="14">
        <v>0</v>
      </c>
      <c r="NE66" s="14">
        <v>1</v>
      </c>
      <c r="NF66" s="14">
        <v>0</v>
      </c>
      <c r="NG66" s="14">
        <v>0</v>
      </c>
      <c r="NH66" s="14">
        <v>0</v>
      </c>
      <c r="NI66" s="14">
        <v>0</v>
      </c>
      <c r="NJ66" s="14">
        <v>1</v>
      </c>
      <c r="NK66" s="14">
        <v>2</v>
      </c>
      <c r="NL66" s="14">
        <v>5</v>
      </c>
      <c r="NM66" s="14">
        <v>3</v>
      </c>
      <c r="NN66" s="14">
        <v>0</v>
      </c>
      <c r="NO66" s="14">
        <v>4</v>
      </c>
      <c r="NP66" s="14">
        <v>0</v>
      </c>
      <c r="NQ66" s="14">
        <v>4</v>
      </c>
      <c r="NR66" s="14">
        <v>1</v>
      </c>
      <c r="NS66" s="14">
        <v>2</v>
      </c>
      <c r="NT66" s="14">
        <v>5</v>
      </c>
      <c r="NU66" s="14">
        <v>0</v>
      </c>
      <c r="NV66" s="14">
        <v>7</v>
      </c>
      <c r="NW66" s="14">
        <v>1</v>
      </c>
      <c r="NX66" s="14">
        <v>4</v>
      </c>
      <c r="NY66" s="14">
        <v>2</v>
      </c>
      <c r="NZ66" s="14">
        <v>1</v>
      </c>
      <c r="OA66" s="14">
        <v>2</v>
      </c>
      <c r="OB66" s="14">
        <v>0</v>
      </c>
      <c r="OC66" s="14">
        <v>3</v>
      </c>
      <c r="OD66" s="14">
        <v>0</v>
      </c>
      <c r="OE66" s="14">
        <v>4</v>
      </c>
      <c r="OF66" s="14">
        <v>2</v>
      </c>
      <c r="OG66" s="14">
        <v>3</v>
      </c>
      <c r="OH66" s="14">
        <v>2</v>
      </c>
      <c r="OI66" s="14">
        <v>0</v>
      </c>
      <c r="OJ66" s="14">
        <v>3</v>
      </c>
      <c r="OK66" s="14">
        <v>0</v>
      </c>
      <c r="OL66" s="14">
        <v>1</v>
      </c>
      <c r="OM66" s="14">
        <v>1</v>
      </c>
      <c r="ON66" s="14">
        <v>0</v>
      </c>
      <c r="OO66" s="14">
        <v>2</v>
      </c>
      <c r="OP66" s="14">
        <v>0</v>
      </c>
      <c r="OQ66" s="14">
        <v>7</v>
      </c>
      <c r="OR66" s="14">
        <v>0</v>
      </c>
      <c r="OS66" s="14">
        <v>4</v>
      </c>
      <c r="OT66" s="14">
        <v>1</v>
      </c>
      <c r="OU66" s="14">
        <v>2</v>
      </c>
      <c r="OV66" s="14">
        <v>1</v>
      </c>
      <c r="OW66" s="14">
        <v>0</v>
      </c>
      <c r="OX66" s="14">
        <v>4</v>
      </c>
      <c r="OY66" s="14">
        <v>2</v>
      </c>
      <c r="OZ66" s="31">
        <v>2</v>
      </c>
      <c r="PA66" s="14">
        <v>1</v>
      </c>
      <c r="PB66" s="14"/>
      <c r="PC66" s="14"/>
      <c r="PD66" s="14">
        <v>0</v>
      </c>
      <c r="PE66" s="14">
        <v>4</v>
      </c>
      <c r="PF66" s="14">
        <v>1</v>
      </c>
      <c r="PG66" s="14">
        <v>1</v>
      </c>
      <c r="PH66" s="84">
        <v>3</v>
      </c>
      <c r="PI66" s="14">
        <v>4</v>
      </c>
      <c r="PJ66" s="14">
        <v>4</v>
      </c>
      <c r="PK66" s="54"/>
      <c r="PL66" s="84"/>
      <c r="PM66" s="14">
        <v>1</v>
      </c>
      <c r="PN66" s="84">
        <v>1</v>
      </c>
      <c r="PO66" s="84">
        <v>3</v>
      </c>
      <c r="PP66" s="84"/>
      <c r="PQ66" s="84"/>
      <c r="PR66" s="505"/>
      <c r="PS66" s="84"/>
      <c r="PT66" s="84"/>
      <c r="PU66" s="84"/>
      <c r="PV66" s="84">
        <v>3</v>
      </c>
      <c r="PW66" s="54"/>
      <c r="PX66" s="14">
        <v>2</v>
      </c>
      <c r="PY66" s="14"/>
      <c r="PZ66" s="14"/>
      <c r="QA66" s="14">
        <v>1</v>
      </c>
      <c r="QB66" s="54"/>
      <c r="QC66" s="14">
        <v>2</v>
      </c>
      <c r="QD66" s="54"/>
      <c r="QE66" s="1">
        <v>1</v>
      </c>
      <c r="QJ66" s="1">
        <v>1</v>
      </c>
      <c r="QR66" s="1"/>
      <c r="QS66" s="1"/>
      <c r="QX66" s="1"/>
      <c r="QY66" s="1"/>
      <c r="QZ66" s="1"/>
      <c r="RA66" s="1">
        <v>1</v>
      </c>
      <c r="RB66" s="1"/>
      <c r="RC66" s="1"/>
      <c r="RD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Z66" s="1">
        <v>1</v>
      </c>
    </row>
    <row r="67" spans="1:534" s="20" customFormat="1" hidden="1" x14ac:dyDescent="0.25">
      <c r="A67" s="68" t="s">
        <v>20</v>
      </c>
      <c r="B67" s="68" t="s">
        <v>861</v>
      </c>
      <c r="C67" s="464">
        <v>528</v>
      </c>
      <c r="D67" s="473"/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0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0</v>
      </c>
      <c r="FD67" s="14">
        <v>0</v>
      </c>
      <c r="FE67" s="14">
        <v>0</v>
      </c>
      <c r="FF67" s="14">
        <v>0</v>
      </c>
      <c r="FG67" s="14">
        <v>0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1</v>
      </c>
      <c r="GK67" s="14">
        <v>0</v>
      </c>
      <c r="GL67" s="14">
        <v>0</v>
      </c>
      <c r="GM67" s="14">
        <v>0</v>
      </c>
      <c r="GN67" s="14">
        <v>0</v>
      </c>
      <c r="GO67" s="14">
        <v>0</v>
      </c>
      <c r="GP67" s="14">
        <v>0</v>
      </c>
      <c r="GQ67" s="14">
        <v>0</v>
      </c>
      <c r="GR67" s="14">
        <v>0</v>
      </c>
      <c r="GS67" s="14">
        <v>0</v>
      </c>
      <c r="GT67" s="14">
        <v>0</v>
      </c>
      <c r="GU67" s="14">
        <v>0</v>
      </c>
      <c r="GV67" s="14">
        <v>0</v>
      </c>
      <c r="GW67" s="14">
        <v>0</v>
      </c>
      <c r="GX67" s="14">
        <v>0</v>
      </c>
      <c r="GY67" s="14">
        <v>0</v>
      </c>
      <c r="GZ67" s="14">
        <v>0</v>
      </c>
      <c r="HA67" s="14">
        <v>0</v>
      </c>
      <c r="HB67" s="14">
        <v>0</v>
      </c>
      <c r="HC67" s="14">
        <v>0</v>
      </c>
      <c r="HD67" s="14">
        <v>0</v>
      </c>
      <c r="HE67" s="14">
        <v>0</v>
      </c>
      <c r="HF67" s="14">
        <v>0</v>
      </c>
      <c r="HG67" s="14">
        <v>0</v>
      </c>
      <c r="HH67" s="14">
        <v>0</v>
      </c>
      <c r="HI67" s="14">
        <v>0</v>
      </c>
      <c r="HJ67" s="14">
        <v>0</v>
      </c>
      <c r="HK67" s="14">
        <v>0</v>
      </c>
      <c r="HL67" s="14">
        <v>0</v>
      </c>
      <c r="HM67" s="14">
        <v>0</v>
      </c>
      <c r="HN67" s="14">
        <v>0</v>
      </c>
      <c r="HO67" s="14">
        <v>0</v>
      </c>
      <c r="HP67" s="14">
        <v>0</v>
      </c>
      <c r="HQ67" s="14">
        <v>0</v>
      </c>
      <c r="HR67" s="14">
        <v>0</v>
      </c>
      <c r="HS67" s="14">
        <v>0</v>
      </c>
      <c r="HT67" s="14">
        <v>0</v>
      </c>
      <c r="HU67" s="14">
        <v>0</v>
      </c>
      <c r="HV67" s="14">
        <v>0</v>
      </c>
      <c r="HW67" s="14">
        <v>0</v>
      </c>
      <c r="HX67" s="14">
        <v>0</v>
      </c>
      <c r="HY67" s="14">
        <v>0</v>
      </c>
      <c r="HZ67" s="14">
        <v>0</v>
      </c>
      <c r="IA67" s="14">
        <v>0</v>
      </c>
      <c r="IB67" s="14">
        <v>0</v>
      </c>
      <c r="IC67" s="14">
        <v>1</v>
      </c>
      <c r="ID67" s="14">
        <v>0</v>
      </c>
      <c r="IE67" s="14">
        <v>0</v>
      </c>
      <c r="IF67" s="14">
        <v>0</v>
      </c>
      <c r="IG67" s="14">
        <v>0</v>
      </c>
      <c r="IH67" s="14">
        <v>0</v>
      </c>
      <c r="II67" s="14">
        <v>0</v>
      </c>
      <c r="IJ67" s="14">
        <v>0</v>
      </c>
      <c r="IK67" s="14">
        <v>0</v>
      </c>
      <c r="IL67" s="14">
        <v>0</v>
      </c>
      <c r="IM67" s="14">
        <v>0</v>
      </c>
      <c r="IN67" s="14">
        <v>0</v>
      </c>
      <c r="IO67" s="14">
        <v>1</v>
      </c>
      <c r="IP67" s="14">
        <v>0</v>
      </c>
      <c r="IQ67" s="14">
        <v>0</v>
      </c>
      <c r="IR67" s="14">
        <v>0</v>
      </c>
      <c r="IS67" s="14">
        <v>0</v>
      </c>
      <c r="IT67" s="14">
        <v>0</v>
      </c>
      <c r="IU67" s="14">
        <v>0</v>
      </c>
      <c r="IV67" s="14">
        <v>0</v>
      </c>
      <c r="IW67" s="14">
        <v>0</v>
      </c>
      <c r="IX67" s="14">
        <v>0</v>
      </c>
      <c r="IY67" s="14">
        <v>0</v>
      </c>
      <c r="IZ67" s="14">
        <v>0</v>
      </c>
      <c r="JA67" s="14">
        <v>0</v>
      </c>
      <c r="JB67" s="14">
        <v>0</v>
      </c>
      <c r="JC67" s="14">
        <v>0</v>
      </c>
      <c r="JD67" s="14">
        <v>0</v>
      </c>
      <c r="JE67" s="14">
        <v>0</v>
      </c>
      <c r="JF67" s="14">
        <v>0</v>
      </c>
      <c r="JG67" s="14">
        <v>0</v>
      </c>
      <c r="JH67" s="14">
        <v>0</v>
      </c>
      <c r="JI67" s="14">
        <v>0</v>
      </c>
      <c r="JJ67" s="14">
        <v>0</v>
      </c>
      <c r="JK67" s="14">
        <v>0</v>
      </c>
      <c r="JL67" s="14">
        <v>1</v>
      </c>
      <c r="JM67" s="14">
        <v>0</v>
      </c>
      <c r="JN67" s="14">
        <v>0</v>
      </c>
      <c r="JO67" s="14">
        <v>0</v>
      </c>
      <c r="JP67" s="14">
        <v>0</v>
      </c>
      <c r="JQ67" s="14">
        <v>0</v>
      </c>
      <c r="JR67" s="14">
        <v>0</v>
      </c>
      <c r="JS67" s="14">
        <v>0</v>
      </c>
      <c r="JT67" s="14">
        <v>0</v>
      </c>
      <c r="JU67" s="14">
        <v>0</v>
      </c>
      <c r="JV67" s="14">
        <v>0</v>
      </c>
      <c r="JW67" s="14">
        <v>0</v>
      </c>
      <c r="JX67" s="14">
        <v>0</v>
      </c>
      <c r="JY67" s="14">
        <v>0</v>
      </c>
      <c r="JZ67" s="14">
        <v>0</v>
      </c>
      <c r="KA67" s="14">
        <v>0</v>
      </c>
      <c r="KB67" s="14">
        <v>0</v>
      </c>
      <c r="KC67" s="14">
        <v>0</v>
      </c>
      <c r="KD67" s="14">
        <v>0</v>
      </c>
      <c r="KE67" s="14">
        <v>0</v>
      </c>
      <c r="KF67" s="14">
        <v>0</v>
      </c>
      <c r="KG67" s="14">
        <v>0</v>
      </c>
      <c r="KH67" s="14">
        <v>0</v>
      </c>
      <c r="KI67" s="14">
        <v>0</v>
      </c>
      <c r="KJ67" s="14">
        <v>0</v>
      </c>
      <c r="KK67" s="14">
        <v>0</v>
      </c>
      <c r="KL67" s="14">
        <v>0</v>
      </c>
      <c r="KM67" s="14">
        <v>0</v>
      </c>
      <c r="KN67" s="14">
        <v>0</v>
      </c>
      <c r="KO67" s="14">
        <v>0</v>
      </c>
      <c r="KP67" s="14">
        <v>0</v>
      </c>
      <c r="KQ67" s="14">
        <v>0</v>
      </c>
      <c r="KR67" s="14">
        <v>0</v>
      </c>
      <c r="KS67" s="14">
        <v>0</v>
      </c>
      <c r="KT67" s="14">
        <v>0</v>
      </c>
      <c r="KU67" s="14">
        <v>0</v>
      </c>
      <c r="KV67" s="14">
        <v>0</v>
      </c>
      <c r="KW67" s="14">
        <v>0</v>
      </c>
      <c r="KX67" s="14">
        <v>0</v>
      </c>
      <c r="KY67" s="14">
        <v>0</v>
      </c>
      <c r="KZ67" s="14">
        <v>0</v>
      </c>
      <c r="LA67" s="14">
        <v>0</v>
      </c>
      <c r="LB67" s="14">
        <v>0</v>
      </c>
      <c r="LC67" s="14">
        <v>0</v>
      </c>
      <c r="LD67" s="14">
        <v>0</v>
      </c>
      <c r="LE67" s="14">
        <v>0</v>
      </c>
      <c r="LF67" s="14">
        <v>0</v>
      </c>
      <c r="LG67" s="14">
        <v>0</v>
      </c>
      <c r="LH67" s="14">
        <v>0</v>
      </c>
      <c r="LI67" s="14">
        <v>0</v>
      </c>
      <c r="LJ67" s="14">
        <v>0</v>
      </c>
      <c r="LK67" s="14">
        <v>0</v>
      </c>
      <c r="LL67" s="14">
        <v>0</v>
      </c>
      <c r="LM67" s="14">
        <v>0</v>
      </c>
      <c r="LN67" s="14">
        <v>0</v>
      </c>
      <c r="LO67" s="14">
        <v>0</v>
      </c>
      <c r="LP67" s="14">
        <v>0</v>
      </c>
      <c r="LQ67" s="14">
        <v>0</v>
      </c>
      <c r="LR67" s="14">
        <v>0</v>
      </c>
      <c r="LS67" s="14">
        <v>0</v>
      </c>
      <c r="LT67" s="14">
        <v>0</v>
      </c>
      <c r="LU67" s="14">
        <v>0</v>
      </c>
      <c r="LV67" s="14">
        <v>1</v>
      </c>
      <c r="LW67" s="14">
        <v>0</v>
      </c>
      <c r="LX67" s="14">
        <v>0</v>
      </c>
      <c r="LY67" s="14">
        <v>0</v>
      </c>
      <c r="LZ67" s="14">
        <v>0</v>
      </c>
      <c r="MA67" s="14">
        <v>0</v>
      </c>
      <c r="MB67" s="14">
        <v>1</v>
      </c>
      <c r="MC67" s="14">
        <v>0</v>
      </c>
      <c r="MD67" s="14">
        <v>0</v>
      </c>
      <c r="ME67" s="14">
        <v>0</v>
      </c>
      <c r="MF67" s="14">
        <v>0</v>
      </c>
      <c r="MG67" s="14">
        <v>0</v>
      </c>
      <c r="MH67" s="14">
        <v>0</v>
      </c>
      <c r="MI67" s="14">
        <v>0</v>
      </c>
      <c r="MJ67" s="14">
        <v>1</v>
      </c>
      <c r="MK67" s="14">
        <v>0</v>
      </c>
      <c r="ML67" s="14">
        <v>0</v>
      </c>
      <c r="MM67" s="14">
        <v>0</v>
      </c>
      <c r="MN67" s="14">
        <v>0</v>
      </c>
      <c r="MO67" s="14">
        <v>0</v>
      </c>
      <c r="MP67" s="14">
        <v>1</v>
      </c>
      <c r="MQ67" s="14">
        <v>0</v>
      </c>
      <c r="MR67" s="14">
        <v>0</v>
      </c>
      <c r="MS67" s="14">
        <v>0</v>
      </c>
      <c r="MT67" s="14">
        <v>0</v>
      </c>
      <c r="MU67" s="14">
        <v>0</v>
      </c>
      <c r="MV67" s="14">
        <v>0</v>
      </c>
      <c r="MW67" s="14">
        <v>1</v>
      </c>
      <c r="MX67" s="14">
        <v>0</v>
      </c>
      <c r="MY67" s="14">
        <v>1</v>
      </c>
      <c r="MZ67" s="14">
        <v>0</v>
      </c>
      <c r="NA67" s="14">
        <v>0</v>
      </c>
      <c r="NB67" s="14">
        <v>0</v>
      </c>
      <c r="NC67" s="14">
        <v>0</v>
      </c>
      <c r="ND67" s="14">
        <v>0</v>
      </c>
      <c r="NE67" s="14">
        <v>0</v>
      </c>
      <c r="NF67" s="14">
        <v>0</v>
      </c>
      <c r="NG67" s="14">
        <v>0</v>
      </c>
      <c r="NH67" s="14">
        <v>2</v>
      </c>
      <c r="NI67" s="14">
        <v>3</v>
      </c>
      <c r="NJ67" s="14">
        <v>1</v>
      </c>
      <c r="NK67" s="14">
        <v>2</v>
      </c>
      <c r="NL67" s="14">
        <v>0</v>
      </c>
      <c r="NM67" s="14">
        <v>1</v>
      </c>
      <c r="NN67" s="14">
        <v>0</v>
      </c>
      <c r="NO67" s="14">
        <v>0</v>
      </c>
      <c r="NP67" s="14">
        <v>0</v>
      </c>
      <c r="NQ67" s="14">
        <v>0</v>
      </c>
      <c r="NR67" s="14">
        <v>0</v>
      </c>
      <c r="NS67" s="14">
        <v>2</v>
      </c>
      <c r="NT67" s="14">
        <v>0</v>
      </c>
      <c r="NU67" s="14">
        <v>0</v>
      </c>
      <c r="NV67" s="14">
        <v>1</v>
      </c>
      <c r="NW67" s="14">
        <v>0</v>
      </c>
      <c r="NX67" s="14">
        <v>0</v>
      </c>
      <c r="NY67" s="14">
        <v>0</v>
      </c>
      <c r="NZ67" s="14">
        <v>0</v>
      </c>
      <c r="OA67" s="14">
        <v>0</v>
      </c>
      <c r="OB67" s="14">
        <v>0</v>
      </c>
      <c r="OC67" s="14">
        <v>0</v>
      </c>
      <c r="OD67" s="14">
        <v>2</v>
      </c>
      <c r="OE67" s="14">
        <v>0</v>
      </c>
      <c r="OF67" s="14"/>
      <c r="OG67" s="14">
        <v>1</v>
      </c>
      <c r="OH67" s="14">
        <v>0</v>
      </c>
      <c r="OI67" s="14">
        <v>0</v>
      </c>
      <c r="OJ67" s="14">
        <v>0</v>
      </c>
      <c r="OK67" s="14">
        <v>0</v>
      </c>
      <c r="OL67" s="14">
        <v>0</v>
      </c>
      <c r="OM67" s="14">
        <v>0</v>
      </c>
      <c r="ON67" s="14">
        <v>0</v>
      </c>
      <c r="OO67" s="14">
        <v>0</v>
      </c>
      <c r="OP67" s="14">
        <v>0</v>
      </c>
      <c r="OQ67" s="14">
        <v>0</v>
      </c>
      <c r="OR67" s="14">
        <v>0</v>
      </c>
      <c r="OS67" s="14">
        <v>0</v>
      </c>
      <c r="OT67" s="14">
        <v>0</v>
      </c>
      <c r="OU67" s="14">
        <v>0</v>
      </c>
      <c r="OV67" s="14">
        <v>0</v>
      </c>
      <c r="OW67" s="14">
        <v>0</v>
      </c>
      <c r="OX67" s="14">
        <v>0</v>
      </c>
      <c r="OY67" s="14">
        <v>0</v>
      </c>
      <c r="OZ67" s="14"/>
      <c r="PA67" s="14">
        <v>0</v>
      </c>
      <c r="PB67" s="14"/>
      <c r="PC67" s="14"/>
      <c r="PD67" s="14">
        <v>0</v>
      </c>
      <c r="PE67" s="14"/>
      <c r="PF67" s="14"/>
      <c r="PG67" s="54"/>
      <c r="PH67" s="54"/>
      <c r="PI67" s="14">
        <v>1</v>
      </c>
      <c r="PJ67" s="54"/>
      <c r="PK67" s="54"/>
      <c r="PL67" s="84">
        <v>1</v>
      </c>
      <c r="PM67" s="14"/>
      <c r="PN67" s="84"/>
      <c r="PO67" s="84">
        <v>1</v>
      </c>
      <c r="PP67" s="84"/>
      <c r="PQ67" s="84"/>
      <c r="PR67" s="505"/>
      <c r="PS67" s="84"/>
      <c r="PT67" s="84"/>
      <c r="PU67" s="84"/>
      <c r="PV67" s="84"/>
      <c r="PW67" s="54"/>
      <c r="PX67" s="54"/>
      <c r="PY67" s="14"/>
      <c r="PZ67" s="14"/>
      <c r="QA67" s="14"/>
      <c r="QB67" s="54"/>
      <c r="QC67" s="54"/>
      <c r="QD67" s="54"/>
      <c r="QM67" s="1">
        <v>1</v>
      </c>
      <c r="QQ67" s="1">
        <v>1</v>
      </c>
      <c r="QR67" s="1"/>
      <c r="QS67" s="1"/>
      <c r="QX67" s="1"/>
      <c r="QY67" s="1">
        <v>1</v>
      </c>
      <c r="QZ67" s="1"/>
      <c r="RA67" s="1"/>
      <c r="RB67" s="1"/>
      <c r="RC67" s="1"/>
      <c r="RD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</row>
    <row r="68" spans="1:534" s="20" customFormat="1" hidden="1" x14ac:dyDescent="0.25">
      <c r="A68" s="68" t="s">
        <v>20</v>
      </c>
      <c r="B68" s="68" t="s">
        <v>1297</v>
      </c>
      <c r="C68" s="347">
        <v>1241</v>
      </c>
      <c r="D68" s="347"/>
      <c r="E68" s="14">
        <v>0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>
        <v>0</v>
      </c>
      <c r="PE68" s="14"/>
      <c r="PF68" s="14"/>
      <c r="PG68" s="54"/>
      <c r="PH68" s="54"/>
      <c r="PI68" s="54"/>
      <c r="PJ68" s="54"/>
      <c r="PK68" s="54"/>
      <c r="PL68" s="84"/>
      <c r="PM68" s="14"/>
      <c r="PN68" s="84"/>
      <c r="PO68" s="84"/>
      <c r="PP68" s="84"/>
      <c r="PQ68" s="84"/>
      <c r="PR68" s="505"/>
      <c r="PS68" s="84"/>
      <c r="PT68" s="84"/>
      <c r="PU68" s="84"/>
      <c r="PV68" s="84"/>
      <c r="PW68" s="54"/>
      <c r="PX68" s="54"/>
      <c r="PY68" s="14"/>
      <c r="PZ68" s="14"/>
      <c r="QA68" s="14"/>
      <c r="QB68" s="54"/>
      <c r="QC68" s="54"/>
      <c r="QD68" s="54"/>
      <c r="QR68" s="1"/>
      <c r="QS68" s="1"/>
      <c r="QX68" s="1"/>
      <c r="QY68" s="1"/>
      <c r="QZ68" s="1"/>
      <c r="RA68" s="1"/>
      <c r="RB68" s="1"/>
      <c r="RC68" s="1"/>
      <c r="RD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</row>
    <row r="69" spans="1:534" s="20" customFormat="1" hidden="1" x14ac:dyDescent="0.25">
      <c r="A69" s="68" t="s">
        <v>20</v>
      </c>
      <c r="B69" s="68" t="s">
        <v>1298</v>
      </c>
      <c r="C69" s="347"/>
      <c r="D69" s="347"/>
      <c r="E69" s="14">
        <v>0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>
        <v>0</v>
      </c>
      <c r="PE69" s="14"/>
      <c r="PF69" s="14"/>
      <c r="PG69" s="54"/>
      <c r="PH69" s="54"/>
      <c r="PI69" s="54"/>
      <c r="PJ69" s="54"/>
      <c r="PK69" s="54"/>
      <c r="PL69" s="84"/>
      <c r="PM69" s="14"/>
      <c r="PN69" s="84"/>
      <c r="PO69" s="84"/>
      <c r="PP69" s="84"/>
      <c r="PQ69" s="84"/>
      <c r="PR69" s="505"/>
      <c r="PS69" s="84"/>
      <c r="PT69" s="84"/>
      <c r="PU69" s="84"/>
      <c r="PV69" s="84"/>
      <c r="PW69" s="54"/>
      <c r="PX69" s="54"/>
      <c r="PY69" s="14"/>
      <c r="PZ69" s="14"/>
      <c r="QA69" s="14"/>
      <c r="QB69" s="54"/>
      <c r="QC69" s="54"/>
      <c r="QD69" s="54"/>
      <c r="QR69" s="1"/>
      <c r="QS69" s="1"/>
      <c r="QX69" s="1"/>
      <c r="QY69" s="1"/>
      <c r="QZ69" s="1"/>
      <c r="RA69" s="1"/>
      <c r="RB69" s="1"/>
      <c r="RC69" s="1"/>
      <c r="RD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</row>
    <row r="70" spans="1:534" s="20" customFormat="1" hidden="1" x14ac:dyDescent="0.25">
      <c r="A70" s="68" t="s">
        <v>20</v>
      </c>
      <c r="B70" s="68" t="s">
        <v>1013</v>
      </c>
      <c r="C70" s="464">
        <v>648</v>
      </c>
      <c r="D70" s="347"/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0</v>
      </c>
      <c r="DT70" s="1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14">
        <v>0</v>
      </c>
      <c r="GA70" s="14">
        <v>0</v>
      </c>
      <c r="GB70" s="14">
        <v>0</v>
      </c>
      <c r="GC70" s="14">
        <v>0</v>
      </c>
      <c r="GD70" s="14">
        <v>0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0</v>
      </c>
      <c r="GW70" s="14">
        <v>0</v>
      </c>
      <c r="GX70" s="14">
        <v>0</v>
      </c>
      <c r="GY70" s="14">
        <v>0</v>
      </c>
      <c r="GZ70" s="14">
        <v>0</v>
      </c>
      <c r="HA70" s="14">
        <v>0</v>
      </c>
      <c r="HB70" s="14">
        <v>0</v>
      </c>
      <c r="HC70" s="14">
        <v>0</v>
      </c>
      <c r="HD70" s="14">
        <v>0</v>
      </c>
      <c r="HE70" s="14">
        <v>0</v>
      </c>
      <c r="HF70" s="14">
        <v>0</v>
      </c>
      <c r="HG70" s="14">
        <v>0</v>
      </c>
      <c r="HH70" s="14">
        <v>0</v>
      </c>
      <c r="HI70" s="14">
        <v>0</v>
      </c>
      <c r="HJ70" s="14">
        <v>0</v>
      </c>
      <c r="HK70" s="14">
        <v>0</v>
      </c>
      <c r="HL70" s="14">
        <v>0</v>
      </c>
      <c r="HM70" s="14">
        <v>0</v>
      </c>
      <c r="HN70" s="14">
        <v>0</v>
      </c>
      <c r="HO70" s="14">
        <v>0</v>
      </c>
      <c r="HP70" s="14">
        <v>0</v>
      </c>
      <c r="HQ70" s="14">
        <v>0</v>
      </c>
      <c r="HR70" s="14">
        <v>0</v>
      </c>
      <c r="HS70" s="14">
        <v>0</v>
      </c>
      <c r="HT70" s="14">
        <v>0</v>
      </c>
      <c r="HU70" s="14">
        <v>0</v>
      </c>
      <c r="HV70" s="14">
        <v>0</v>
      </c>
      <c r="HW70" s="14">
        <v>0</v>
      </c>
      <c r="HX70" s="14">
        <v>0</v>
      </c>
      <c r="HY70" s="14">
        <v>0</v>
      </c>
      <c r="HZ70" s="14">
        <v>0</v>
      </c>
      <c r="IA70" s="14">
        <v>0</v>
      </c>
      <c r="IB70" s="14">
        <v>0</v>
      </c>
      <c r="IC70" s="14">
        <v>0</v>
      </c>
      <c r="ID70" s="14">
        <v>0</v>
      </c>
      <c r="IE70" s="14">
        <v>0</v>
      </c>
      <c r="IF70" s="14">
        <v>0</v>
      </c>
      <c r="IG70" s="14">
        <v>0</v>
      </c>
      <c r="IH70" s="14">
        <v>0</v>
      </c>
      <c r="II70" s="14">
        <v>0</v>
      </c>
      <c r="IJ70" s="14">
        <v>0</v>
      </c>
      <c r="IK70" s="14">
        <v>0</v>
      </c>
      <c r="IL70" s="14">
        <v>1</v>
      </c>
      <c r="IM70" s="14">
        <v>0</v>
      </c>
      <c r="IN70" s="14">
        <v>0</v>
      </c>
      <c r="IO70" s="14">
        <v>0</v>
      </c>
      <c r="IP70" s="14">
        <v>0</v>
      </c>
      <c r="IQ70" s="14">
        <v>0</v>
      </c>
      <c r="IR70" s="14">
        <v>0</v>
      </c>
      <c r="IS70" s="14">
        <v>0</v>
      </c>
      <c r="IT70" s="14">
        <v>0</v>
      </c>
      <c r="IU70" s="14">
        <v>0</v>
      </c>
      <c r="IV70" s="14">
        <v>0</v>
      </c>
      <c r="IW70" s="14">
        <v>0</v>
      </c>
      <c r="IX70" s="14">
        <v>0</v>
      </c>
      <c r="IY70" s="14">
        <v>0</v>
      </c>
      <c r="IZ70" s="14">
        <v>0</v>
      </c>
      <c r="JA70" s="14">
        <v>0</v>
      </c>
      <c r="JB70" s="14">
        <v>0</v>
      </c>
      <c r="JC70" s="14">
        <v>0</v>
      </c>
      <c r="JD70" s="14">
        <v>0</v>
      </c>
      <c r="JE70" s="14">
        <v>0</v>
      </c>
      <c r="JF70" s="14">
        <v>0</v>
      </c>
      <c r="JG70" s="14">
        <v>0</v>
      </c>
      <c r="JH70" s="14">
        <v>0</v>
      </c>
      <c r="JI70" s="14">
        <v>0</v>
      </c>
      <c r="JJ70" s="14">
        <v>0</v>
      </c>
      <c r="JK70" s="14">
        <v>0</v>
      </c>
      <c r="JL70" s="14">
        <v>0</v>
      </c>
      <c r="JM70" s="14">
        <v>0</v>
      </c>
      <c r="JN70" s="14">
        <v>0</v>
      </c>
      <c r="JO70" s="14">
        <v>0</v>
      </c>
      <c r="JP70" s="14">
        <v>0</v>
      </c>
      <c r="JQ70" s="14">
        <v>0</v>
      </c>
      <c r="JR70" s="14">
        <v>0</v>
      </c>
      <c r="JS70" s="14">
        <v>0</v>
      </c>
      <c r="JT70" s="14">
        <v>0</v>
      </c>
      <c r="JU70" s="14">
        <v>0</v>
      </c>
      <c r="JV70" s="14">
        <v>0</v>
      </c>
      <c r="JW70" s="14">
        <v>0</v>
      </c>
      <c r="JX70" s="14">
        <v>0</v>
      </c>
      <c r="JY70" s="14">
        <v>0</v>
      </c>
      <c r="JZ70" s="14">
        <v>0</v>
      </c>
      <c r="KA70" s="14">
        <v>0</v>
      </c>
      <c r="KB70" s="14">
        <v>0</v>
      </c>
      <c r="KC70" s="14">
        <v>0</v>
      </c>
      <c r="KD70" s="14">
        <v>0</v>
      </c>
      <c r="KE70" s="14">
        <v>0</v>
      </c>
      <c r="KF70" s="14">
        <v>0</v>
      </c>
      <c r="KG70" s="14">
        <v>0</v>
      </c>
      <c r="KH70" s="14">
        <v>0</v>
      </c>
      <c r="KI70" s="14">
        <v>0</v>
      </c>
      <c r="KJ70" s="14">
        <v>0</v>
      </c>
      <c r="KK70" s="14">
        <v>0</v>
      </c>
      <c r="KL70" s="14">
        <v>0</v>
      </c>
      <c r="KM70" s="14">
        <v>0</v>
      </c>
      <c r="KN70" s="14">
        <v>0</v>
      </c>
      <c r="KO70" s="14">
        <v>0</v>
      </c>
      <c r="KP70" s="14">
        <v>0</v>
      </c>
      <c r="KQ70" s="14">
        <v>0</v>
      </c>
      <c r="KR70" s="14">
        <v>0</v>
      </c>
      <c r="KS70" s="14">
        <v>0</v>
      </c>
      <c r="KT70" s="14">
        <v>0</v>
      </c>
      <c r="KU70" s="14">
        <v>0</v>
      </c>
      <c r="KV70" s="14">
        <v>0</v>
      </c>
      <c r="KW70" s="14">
        <v>0</v>
      </c>
      <c r="KX70" s="14">
        <v>0</v>
      </c>
      <c r="KY70" s="14">
        <v>0</v>
      </c>
      <c r="KZ70" s="14">
        <v>0</v>
      </c>
      <c r="LA70" s="14">
        <v>0</v>
      </c>
      <c r="LB70" s="14">
        <v>0</v>
      </c>
      <c r="LC70" s="14">
        <v>0</v>
      </c>
      <c r="LD70" s="14">
        <v>0</v>
      </c>
      <c r="LE70" s="14">
        <v>0</v>
      </c>
      <c r="LF70" s="14">
        <v>0</v>
      </c>
      <c r="LG70" s="14">
        <v>0</v>
      </c>
      <c r="LH70" s="14">
        <v>0</v>
      </c>
      <c r="LI70" s="14">
        <v>0</v>
      </c>
      <c r="LJ70" s="14">
        <v>0</v>
      </c>
      <c r="LK70" s="14">
        <v>0</v>
      </c>
      <c r="LL70" s="14">
        <v>0</v>
      </c>
      <c r="LM70" s="14">
        <v>0</v>
      </c>
      <c r="LN70" s="14">
        <v>1</v>
      </c>
      <c r="LO70" s="14">
        <v>0</v>
      </c>
      <c r="LP70" s="14">
        <v>0</v>
      </c>
      <c r="LQ70" s="14">
        <v>0</v>
      </c>
      <c r="LR70" s="14">
        <v>0</v>
      </c>
      <c r="LS70" s="14">
        <v>0</v>
      </c>
      <c r="LT70" s="14">
        <v>0</v>
      </c>
      <c r="LU70" s="14">
        <v>0</v>
      </c>
      <c r="LV70" s="14">
        <v>0</v>
      </c>
      <c r="LW70" s="14">
        <v>0</v>
      </c>
      <c r="LX70" s="14">
        <v>0</v>
      </c>
      <c r="LY70" s="14">
        <v>0</v>
      </c>
      <c r="LZ70" s="14">
        <v>0</v>
      </c>
      <c r="MA70" s="14">
        <v>0</v>
      </c>
      <c r="MB70" s="14">
        <v>0</v>
      </c>
      <c r="MC70" s="14">
        <v>0</v>
      </c>
      <c r="MD70" s="14">
        <v>0</v>
      </c>
      <c r="ME70" s="14">
        <v>0</v>
      </c>
      <c r="MF70" s="14">
        <v>0</v>
      </c>
      <c r="MG70" s="14">
        <v>0</v>
      </c>
      <c r="MH70" s="14">
        <v>0</v>
      </c>
      <c r="MI70" s="14">
        <v>0</v>
      </c>
      <c r="MJ70" s="14">
        <v>0</v>
      </c>
      <c r="MK70" s="14">
        <v>0</v>
      </c>
      <c r="ML70" s="14">
        <v>0</v>
      </c>
      <c r="MM70" s="14">
        <v>0</v>
      </c>
      <c r="MN70" s="14">
        <v>0</v>
      </c>
      <c r="MO70" s="14">
        <v>0</v>
      </c>
      <c r="MP70" s="14">
        <v>0</v>
      </c>
      <c r="MQ70" s="14">
        <v>0</v>
      </c>
      <c r="MR70" s="14">
        <v>0</v>
      </c>
      <c r="MS70" s="14">
        <v>0</v>
      </c>
      <c r="MT70" s="14">
        <v>0</v>
      </c>
      <c r="MU70" s="14">
        <v>0</v>
      </c>
      <c r="MV70" s="14">
        <v>0</v>
      </c>
      <c r="MW70" s="14">
        <v>0</v>
      </c>
      <c r="MX70" s="14">
        <v>1</v>
      </c>
      <c r="MY70" s="14">
        <v>0</v>
      </c>
      <c r="MZ70" s="14">
        <v>0</v>
      </c>
      <c r="NA70" s="14">
        <v>0</v>
      </c>
      <c r="NB70" s="14">
        <v>0</v>
      </c>
      <c r="NC70" s="14">
        <v>1</v>
      </c>
      <c r="ND70" s="14">
        <v>0</v>
      </c>
      <c r="NE70" s="14">
        <v>0</v>
      </c>
      <c r="NF70" s="14">
        <v>0</v>
      </c>
      <c r="NG70" s="14">
        <v>0</v>
      </c>
      <c r="NH70" s="14">
        <v>0</v>
      </c>
      <c r="NI70" s="14">
        <v>0</v>
      </c>
      <c r="NJ70" s="14">
        <v>0</v>
      </c>
      <c r="NK70" s="14">
        <v>0</v>
      </c>
      <c r="NL70" s="14">
        <v>0</v>
      </c>
      <c r="NM70" s="14">
        <v>0</v>
      </c>
      <c r="NN70" s="14">
        <v>0</v>
      </c>
      <c r="NO70" s="14">
        <v>0</v>
      </c>
      <c r="NP70" s="14">
        <v>0</v>
      </c>
      <c r="NQ70" s="14">
        <v>0</v>
      </c>
      <c r="NR70" s="14">
        <v>0</v>
      </c>
      <c r="NS70" s="14">
        <v>0</v>
      </c>
      <c r="NT70" s="14">
        <v>0</v>
      </c>
      <c r="NU70" s="14">
        <v>0</v>
      </c>
      <c r="NV70" s="14">
        <v>0</v>
      </c>
      <c r="NW70" s="14">
        <v>0</v>
      </c>
      <c r="NX70" s="14">
        <v>0</v>
      </c>
      <c r="NY70" s="14">
        <v>0</v>
      </c>
      <c r="NZ70" s="14">
        <v>7</v>
      </c>
      <c r="OA70" s="14">
        <v>0</v>
      </c>
      <c r="OB70" s="14">
        <v>0</v>
      </c>
      <c r="OC70" s="14">
        <v>0</v>
      </c>
      <c r="OD70" s="14">
        <v>0</v>
      </c>
      <c r="OE70" s="14">
        <v>2</v>
      </c>
      <c r="OF70" s="14">
        <v>1</v>
      </c>
      <c r="OG70" s="14">
        <v>0</v>
      </c>
      <c r="OH70" s="14">
        <v>0</v>
      </c>
      <c r="OI70" s="14">
        <v>0</v>
      </c>
      <c r="OJ70" s="14">
        <v>2</v>
      </c>
      <c r="OK70" s="14">
        <v>0</v>
      </c>
      <c r="OL70" s="14">
        <v>0</v>
      </c>
      <c r="OM70" s="14">
        <v>0</v>
      </c>
      <c r="ON70" s="14">
        <v>1</v>
      </c>
      <c r="OO70" s="14">
        <v>0</v>
      </c>
      <c r="OP70" s="14">
        <v>0</v>
      </c>
      <c r="OQ70" s="14">
        <v>0</v>
      </c>
      <c r="OR70" s="14">
        <v>0</v>
      </c>
      <c r="OS70" s="14">
        <v>0</v>
      </c>
      <c r="OT70" s="14">
        <v>0</v>
      </c>
      <c r="OU70" s="14">
        <v>0</v>
      </c>
      <c r="OV70" s="14">
        <v>0</v>
      </c>
      <c r="OW70" s="14">
        <v>0</v>
      </c>
      <c r="OX70" s="14">
        <v>0</v>
      </c>
      <c r="OY70" s="14">
        <v>0</v>
      </c>
      <c r="OZ70" s="14"/>
      <c r="PA70" s="14">
        <v>0</v>
      </c>
      <c r="PB70" s="14"/>
      <c r="PC70" s="14"/>
      <c r="PD70" s="14">
        <v>0</v>
      </c>
      <c r="PE70" s="14"/>
      <c r="PF70" s="14"/>
      <c r="PG70" s="54"/>
      <c r="PH70" s="54"/>
      <c r="PI70" s="54"/>
      <c r="PJ70" s="54"/>
      <c r="PK70" s="54"/>
      <c r="PL70" s="84"/>
      <c r="PM70" s="14"/>
      <c r="PN70" s="84"/>
      <c r="PO70" s="84"/>
      <c r="PP70" s="84"/>
      <c r="PQ70" s="84"/>
      <c r="PR70" s="505"/>
      <c r="PS70" s="84"/>
      <c r="PT70" s="84"/>
      <c r="PU70" s="84"/>
      <c r="PV70" s="84"/>
      <c r="PW70" s="54"/>
      <c r="PX70" s="54"/>
      <c r="PY70" s="14"/>
      <c r="PZ70" s="14"/>
      <c r="QA70" s="14"/>
      <c r="QB70" s="54"/>
      <c r="QC70" s="54"/>
      <c r="QD70" s="54"/>
      <c r="QR70" s="1"/>
      <c r="QS70" s="1"/>
      <c r="QV70" s="1">
        <v>5</v>
      </c>
      <c r="QX70" s="1"/>
      <c r="QY70" s="1"/>
      <c r="QZ70" s="1"/>
      <c r="RA70" s="1"/>
      <c r="RB70" s="1"/>
      <c r="RC70" s="1"/>
      <c r="RD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</row>
    <row r="71" spans="1:534" s="20" customFormat="1" hidden="1" x14ac:dyDescent="0.25">
      <c r="A71" s="68" t="s">
        <v>20</v>
      </c>
      <c r="B71" s="68" t="s">
        <v>1299</v>
      </c>
      <c r="C71" s="347"/>
      <c r="D71" s="347"/>
      <c r="E71" s="14">
        <v>0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>
        <v>0</v>
      </c>
      <c r="PE71" s="14"/>
      <c r="PF71" s="14"/>
      <c r="PG71" s="54"/>
      <c r="PH71" s="54"/>
      <c r="PI71" s="54"/>
      <c r="PJ71" s="54"/>
      <c r="PK71" s="54"/>
      <c r="PL71" s="84"/>
      <c r="PM71" s="14"/>
      <c r="PN71" s="84"/>
      <c r="PO71" s="84"/>
      <c r="PP71" s="84"/>
      <c r="PQ71" s="84"/>
      <c r="PR71" s="505"/>
      <c r="PS71" s="84"/>
      <c r="PT71" s="84"/>
      <c r="PU71" s="84"/>
      <c r="PV71" s="84"/>
      <c r="PW71" s="54"/>
      <c r="PX71" s="54"/>
      <c r="PY71" s="14"/>
      <c r="PZ71" s="14"/>
      <c r="QA71" s="14"/>
      <c r="QB71" s="54"/>
      <c r="QC71" s="54"/>
      <c r="QD71" s="54"/>
      <c r="QR71" s="1"/>
      <c r="QS71" s="1"/>
      <c r="QX71" s="1"/>
      <c r="QY71" s="1"/>
      <c r="QZ71" s="1"/>
      <c r="RA71" s="1"/>
      <c r="RB71" s="1"/>
      <c r="RC71" s="1"/>
      <c r="RD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</row>
    <row r="72" spans="1:534" s="20" customFormat="1" hidden="1" x14ac:dyDescent="0.25">
      <c r="A72" s="68" t="s">
        <v>20</v>
      </c>
      <c r="B72" s="68" t="s">
        <v>709</v>
      </c>
      <c r="C72" s="464">
        <v>1696</v>
      </c>
      <c r="D72" s="347"/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1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14">
        <v>0</v>
      </c>
      <c r="GA72" s="14">
        <v>0</v>
      </c>
      <c r="GB72" s="14">
        <v>0</v>
      </c>
      <c r="GC72" s="14">
        <v>0</v>
      </c>
      <c r="GD72" s="14">
        <v>0</v>
      </c>
      <c r="GE72" s="14">
        <v>0</v>
      </c>
      <c r="GF72" s="14">
        <v>0</v>
      </c>
      <c r="GG72" s="14">
        <v>0</v>
      </c>
      <c r="GH72" s="14">
        <v>0</v>
      </c>
      <c r="GI72" s="14">
        <v>0</v>
      </c>
      <c r="GJ72" s="14">
        <v>3</v>
      </c>
      <c r="GK72" s="14">
        <v>0</v>
      </c>
      <c r="GL72" s="14">
        <v>0</v>
      </c>
      <c r="GM72" s="14">
        <v>0</v>
      </c>
      <c r="GN72" s="14">
        <v>0</v>
      </c>
      <c r="GO72" s="14">
        <v>0</v>
      </c>
      <c r="GP72" s="14">
        <v>0</v>
      </c>
      <c r="GQ72" s="14">
        <v>1</v>
      </c>
      <c r="GR72" s="14">
        <v>0</v>
      </c>
      <c r="GS72" s="14">
        <v>0</v>
      </c>
      <c r="GT72" s="14">
        <v>0</v>
      </c>
      <c r="GU72" s="14">
        <v>0</v>
      </c>
      <c r="GV72" s="14">
        <v>0</v>
      </c>
      <c r="GW72" s="14">
        <v>0</v>
      </c>
      <c r="GX72" s="14">
        <v>2</v>
      </c>
      <c r="GY72" s="14">
        <v>1</v>
      </c>
      <c r="GZ72" s="14">
        <v>1</v>
      </c>
      <c r="HA72" s="14">
        <v>0</v>
      </c>
      <c r="HB72" s="14">
        <v>0</v>
      </c>
      <c r="HC72" s="14">
        <v>3</v>
      </c>
      <c r="HD72" s="14">
        <v>0</v>
      </c>
      <c r="HE72" s="14">
        <v>0</v>
      </c>
      <c r="HF72" s="14">
        <v>0</v>
      </c>
      <c r="HG72" s="14">
        <v>0</v>
      </c>
      <c r="HH72" s="14">
        <v>0</v>
      </c>
      <c r="HI72" s="14">
        <v>0</v>
      </c>
      <c r="HJ72" s="14">
        <v>1</v>
      </c>
      <c r="HK72" s="14">
        <v>0</v>
      </c>
      <c r="HL72" s="14">
        <v>0</v>
      </c>
      <c r="HM72" s="14">
        <v>0</v>
      </c>
      <c r="HN72" s="14">
        <v>0</v>
      </c>
      <c r="HO72" s="14">
        <v>0</v>
      </c>
      <c r="HP72" s="14">
        <v>0</v>
      </c>
      <c r="HQ72" s="14">
        <v>0</v>
      </c>
      <c r="HR72" s="14">
        <v>0</v>
      </c>
      <c r="HS72" s="14">
        <v>0</v>
      </c>
      <c r="HT72" s="14">
        <v>1</v>
      </c>
      <c r="HU72" s="14">
        <v>0</v>
      </c>
      <c r="HV72" s="14">
        <v>0</v>
      </c>
      <c r="HW72" s="14">
        <v>0</v>
      </c>
      <c r="HX72" s="14">
        <v>0</v>
      </c>
      <c r="HY72" s="14">
        <v>0</v>
      </c>
      <c r="HZ72" s="14">
        <v>0</v>
      </c>
      <c r="IA72" s="14">
        <v>0</v>
      </c>
      <c r="IB72" s="14">
        <v>0</v>
      </c>
      <c r="IC72" s="14">
        <v>0</v>
      </c>
      <c r="ID72" s="14">
        <v>0</v>
      </c>
      <c r="IE72" s="14">
        <v>0</v>
      </c>
      <c r="IF72" s="14">
        <v>0</v>
      </c>
      <c r="IG72" s="14">
        <v>1</v>
      </c>
      <c r="IH72" s="14">
        <v>0</v>
      </c>
      <c r="II72" s="14">
        <v>0</v>
      </c>
      <c r="IJ72" s="14">
        <v>1</v>
      </c>
      <c r="IK72" s="14">
        <v>0</v>
      </c>
      <c r="IL72" s="14">
        <v>0</v>
      </c>
      <c r="IM72" s="14">
        <v>1</v>
      </c>
      <c r="IN72" s="14">
        <v>0</v>
      </c>
      <c r="IO72" s="14">
        <v>2</v>
      </c>
      <c r="IP72" s="14">
        <v>1</v>
      </c>
      <c r="IQ72" s="14">
        <v>1</v>
      </c>
      <c r="IR72" s="14">
        <v>0</v>
      </c>
      <c r="IS72" s="14">
        <v>1</v>
      </c>
      <c r="IT72" s="14">
        <v>0</v>
      </c>
      <c r="IU72" s="14">
        <v>0</v>
      </c>
      <c r="IV72" s="14">
        <v>0</v>
      </c>
      <c r="IW72" s="14">
        <v>0</v>
      </c>
      <c r="IX72" s="14">
        <v>0</v>
      </c>
      <c r="IY72" s="14">
        <v>0</v>
      </c>
      <c r="IZ72" s="14">
        <v>1</v>
      </c>
      <c r="JA72" s="14">
        <v>0</v>
      </c>
      <c r="JB72" s="14">
        <v>0</v>
      </c>
      <c r="JC72" s="14">
        <v>2</v>
      </c>
      <c r="JD72" s="14">
        <v>0</v>
      </c>
      <c r="JE72" s="14">
        <v>0</v>
      </c>
      <c r="JF72" s="14">
        <v>0</v>
      </c>
      <c r="JG72" s="14">
        <v>0</v>
      </c>
      <c r="JH72" s="14">
        <v>0</v>
      </c>
      <c r="JI72" s="14">
        <v>1</v>
      </c>
      <c r="JJ72" s="14">
        <v>0</v>
      </c>
      <c r="JK72" s="14">
        <v>0</v>
      </c>
      <c r="JL72" s="14">
        <v>0</v>
      </c>
      <c r="JM72" s="14">
        <v>0</v>
      </c>
      <c r="JN72" s="14">
        <v>0</v>
      </c>
      <c r="JO72" s="14">
        <v>0</v>
      </c>
      <c r="JP72" s="14">
        <v>1</v>
      </c>
      <c r="JQ72" s="14">
        <v>0</v>
      </c>
      <c r="JR72" s="14">
        <v>1</v>
      </c>
      <c r="JS72" s="14">
        <v>0</v>
      </c>
      <c r="JT72" s="14">
        <v>0</v>
      </c>
      <c r="JU72" s="14">
        <v>0</v>
      </c>
      <c r="JV72" s="14">
        <v>0</v>
      </c>
      <c r="JW72" s="14">
        <v>0</v>
      </c>
      <c r="JX72" s="14">
        <v>0</v>
      </c>
      <c r="JY72" s="14">
        <v>0</v>
      </c>
      <c r="JZ72" s="14">
        <v>0</v>
      </c>
      <c r="KA72" s="14">
        <v>0</v>
      </c>
      <c r="KB72" s="14">
        <v>0</v>
      </c>
      <c r="KC72" s="14">
        <v>0</v>
      </c>
      <c r="KD72" s="14">
        <v>0</v>
      </c>
      <c r="KE72" s="14">
        <v>0</v>
      </c>
      <c r="KF72" s="14">
        <v>0</v>
      </c>
      <c r="KG72" s="14">
        <v>0</v>
      </c>
      <c r="KH72" s="14">
        <v>0</v>
      </c>
      <c r="KI72" s="14">
        <v>0</v>
      </c>
      <c r="KJ72" s="14">
        <v>0</v>
      </c>
      <c r="KK72" s="14">
        <v>0</v>
      </c>
      <c r="KL72" s="14">
        <v>0</v>
      </c>
      <c r="KM72" s="14">
        <v>0</v>
      </c>
      <c r="KN72" s="14">
        <v>0</v>
      </c>
      <c r="KO72" s="14">
        <v>0</v>
      </c>
      <c r="KP72" s="14">
        <v>0</v>
      </c>
      <c r="KQ72" s="14">
        <v>0</v>
      </c>
      <c r="KR72" s="14">
        <v>0</v>
      </c>
      <c r="KS72" s="14">
        <v>0</v>
      </c>
      <c r="KT72" s="14">
        <v>0</v>
      </c>
      <c r="KU72" s="14">
        <v>0</v>
      </c>
      <c r="KV72" s="14">
        <v>0</v>
      </c>
      <c r="KW72" s="14">
        <v>0</v>
      </c>
      <c r="KX72" s="14">
        <v>0</v>
      </c>
      <c r="KY72" s="14">
        <v>0</v>
      </c>
      <c r="KZ72" s="14">
        <v>0</v>
      </c>
      <c r="LA72" s="14">
        <v>0</v>
      </c>
      <c r="LB72" s="14">
        <v>0</v>
      </c>
      <c r="LC72" s="14">
        <v>0</v>
      </c>
      <c r="LD72" s="14">
        <v>0</v>
      </c>
      <c r="LE72" s="14">
        <v>0</v>
      </c>
      <c r="LF72" s="14">
        <v>0</v>
      </c>
      <c r="LG72" s="14">
        <v>0</v>
      </c>
      <c r="LH72" s="14">
        <v>0</v>
      </c>
      <c r="LI72" s="14">
        <v>0</v>
      </c>
      <c r="LJ72" s="14">
        <v>0</v>
      </c>
      <c r="LK72" s="14">
        <v>0</v>
      </c>
      <c r="LL72" s="14">
        <v>0</v>
      </c>
      <c r="LM72" s="14">
        <v>0</v>
      </c>
      <c r="LN72" s="14">
        <v>0</v>
      </c>
      <c r="LO72" s="14">
        <v>0</v>
      </c>
      <c r="LP72" s="14">
        <v>0</v>
      </c>
      <c r="LQ72" s="14">
        <v>0</v>
      </c>
      <c r="LR72" s="14">
        <v>0</v>
      </c>
      <c r="LS72" s="14">
        <v>0</v>
      </c>
      <c r="LT72" s="14">
        <v>0</v>
      </c>
      <c r="LU72" s="14">
        <v>1</v>
      </c>
      <c r="LV72" s="14">
        <v>1</v>
      </c>
      <c r="LW72" s="14">
        <v>0</v>
      </c>
      <c r="LX72" s="14">
        <v>0</v>
      </c>
      <c r="LY72" s="14">
        <v>0</v>
      </c>
      <c r="LZ72" s="14">
        <v>0</v>
      </c>
      <c r="MA72" s="14">
        <v>0</v>
      </c>
      <c r="MB72" s="14">
        <v>0</v>
      </c>
      <c r="MC72" s="14">
        <v>0</v>
      </c>
      <c r="MD72" s="14">
        <v>0</v>
      </c>
      <c r="ME72" s="14">
        <v>0</v>
      </c>
      <c r="MF72" s="14">
        <v>0</v>
      </c>
      <c r="MG72" s="14">
        <v>0</v>
      </c>
      <c r="MH72" s="14">
        <v>0</v>
      </c>
      <c r="MI72" s="14">
        <v>0</v>
      </c>
      <c r="MJ72" s="14">
        <v>1</v>
      </c>
      <c r="MK72" s="14">
        <v>0</v>
      </c>
      <c r="ML72" s="14">
        <v>0</v>
      </c>
      <c r="MM72" s="14">
        <v>0</v>
      </c>
      <c r="MN72" s="14">
        <v>1</v>
      </c>
      <c r="MO72" s="14">
        <v>1</v>
      </c>
      <c r="MP72" s="14">
        <v>0</v>
      </c>
      <c r="MQ72" s="14">
        <v>0</v>
      </c>
      <c r="MR72" s="14">
        <v>1</v>
      </c>
      <c r="MS72" s="14">
        <v>0</v>
      </c>
      <c r="MT72" s="14">
        <v>0</v>
      </c>
      <c r="MU72" s="14">
        <v>0</v>
      </c>
      <c r="MV72" s="14">
        <v>0</v>
      </c>
      <c r="MW72" s="14">
        <v>1</v>
      </c>
      <c r="MX72" s="14">
        <v>0</v>
      </c>
      <c r="MY72" s="14">
        <v>0</v>
      </c>
      <c r="MZ72" s="14">
        <v>0</v>
      </c>
      <c r="NA72" s="14">
        <v>1</v>
      </c>
      <c r="NB72" s="14">
        <v>0</v>
      </c>
      <c r="NC72" s="14">
        <v>2</v>
      </c>
      <c r="ND72" s="14">
        <v>1</v>
      </c>
      <c r="NE72" s="14">
        <v>0</v>
      </c>
      <c r="NF72" s="14">
        <v>3</v>
      </c>
      <c r="NG72" s="14">
        <v>0</v>
      </c>
      <c r="NH72" s="14">
        <v>0</v>
      </c>
      <c r="NI72" s="14">
        <v>1</v>
      </c>
      <c r="NJ72" s="14">
        <v>2</v>
      </c>
      <c r="NK72" s="14">
        <v>2</v>
      </c>
      <c r="NL72" s="14">
        <v>2</v>
      </c>
      <c r="NM72" s="14">
        <v>0</v>
      </c>
      <c r="NN72" s="14">
        <v>0</v>
      </c>
      <c r="NO72" s="14">
        <v>3</v>
      </c>
      <c r="NP72" s="14">
        <v>0</v>
      </c>
      <c r="NQ72" s="14">
        <v>2</v>
      </c>
      <c r="NR72" s="14">
        <v>1</v>
      </c>
      <c r="NS72" s="14">
        <v>1</v>
      </c>
      <c r="NT72" s="14">
        <v>6</v>
      </c>
      <c r="NU72" s="14">
        <v>0</v>
      </c>
      <c r="NV72" s="14">
        <v>6</v>
      </c>
      <c r="NW72" s="14">
        <v>0</v>
      </c>
      <c r="NX72" s="14">
        <v>5</v>
      </c>
      <c r="NY72" s="14">
        <v>3</v>
      </c>
      <c r="NZ72" s="14">
        <v>2</v>
      </c>
      <c r="OA72" s="14">
        <v>0</v>
      </c>
      <c r="OB72" s="14">
        <v>0</v>
      </c>
      <c r="OC72" s="14">
        <v>0</v>
      </c>
      <c r="OD72" s="14">
        <v>1</v>
      </c>
      <c r="OE72" s="14">
        <v>3</v>
      </c>
      <c r="OF72" s="14"/>
      <c r="OG72" s="14">
        <v>0</v>
      </c>
      <c r="OH72" s="14">
        <v>0</v>
      </c>
      <c r="OI72" s="14">
        <v>0</v>
      </c>
      <c r="OJ72" s="14">
        <v>1</v>
      </c>
      <c r="OK72" s="14">
        <v>0</v>
      </c>
      <c r="OL72" s="14">
        <v>0</v>
      </c>
      <c r="OM72" s="14">
        <v>2</v>
      </c>
      <c r="ON72" s="14">
        <v>0</v>
      </c>
      <c r="OO72" s="14">
        <v>0</v>
      </c>
      <c r="OP72" s="14">
        <v>0</v>
      </c>
      <c r="OQ72" s="14">
        <v>0</v>
      </c>
      <c r="OR72" s="14">
        <v>0</v>
      </c>
      <c r="OS72" s="14">
        <v>0</v>
      </c>
      <c r="OT72" s="14">
        <v>1</v>
      </c>
      <c r="OU72" s="14">
        <v>0</v>
      </c>
      <c r="OV72" s="14">
        <v>2</v>
      </c>
      <c r="OW72" s="14">
        <v>0</v>
      </c>
      <c r="OX72" s="14">
        <v>0</v>
      </c>
      <c r="OY72" s="14">
        <v>0</v>
      </c>
      <c r="OZ72" s="31">
        <v>1</v>
      </c>
      <c r="PA72" s="14">
        <v>0</v>
      </c>
      <c r="PB72" s="14">
        <v>1</v>
      </c>
      <c r="PC72" s="14"/>
      <c r="PD72" s="14">
        <v>0</v>
      </c>
      <c r="PE72" s="14"/>
      <c r="PF72" s="14">
        <v>1</v>
      </c>
      <c r="PG72" s="14">
        <v>2</v>
      </c>
      <c r="PH72" s="54"/>
      <c r="PI72" s="54"/>
      <c r="PJ72" s="54"/>
      <c r="PK72" s="54"/>
      <c r="PL72" s="84"/>
      <c r="PM72" s="14"/>
      <c r="PN72" s="84"/>
      <c r="PO72" s="84"/>
      <c r="PP72" s="84">
        <v>1</v>
      </c>
      <c r="PQ72" s="84"/>
      <c r="PR72" s="505"/>
      <c r="PS72" s="84">
        <v>2</v>
      </c>
      <c r="PT72" s="84">
        <v>1</v>
      </c>
      <c r="PU72" s="479">
        <v>1</v>
      </c>
      <c r="PV72" s="84">
        <v>1</v>
      </c>
      <c r="PW72" s="54"/>
      <c r="PX72" s="479">
        <v>1</v>
      </c>
      <c r="PY72" s="14"/>
      <c r="PZ72" s="14"/>
      <c r="QA72" s="14"/>
      <c r="QB72" s="54"/>
      <c r="QC72" s="54"/>
      <c r="QD72" s="54"/>
      <c r="QM72" s="1">
        <v>9</v>
      </c>
      <c r="QP72" s="1">
        <v>5</v>
      </c>
      <c r="QR72" s="1"/>
      <c r="QS72" s="1"/>
      <c r="QT72" s="1">
        <v>5</v>
      </c>
      <c r="QU72" s="1">
        <v>1</v>
      </c>
      <c r="QV72" s="1">
        <v>1</v>
      </c>
      <c r="QX72" s="1"/>
      <c r="QY72" s="1"/>
      <c r="QZ72" s="1"/>
      <c r="RA72" s="1"/>
      <c r="RB72" s="1"/>
      <c r="RC72" s="1"/>
      <c r="RD72" s="1"/>
      <c r="RI72" s="1"/>
      <c r="RJ72" s="1">
        <v>7</v>
      </c>
      <c r="RK72" s="1">
        <v>6</v>
      </c>
      <c r="RL72" s="1"/>
      <c r="RM72" s="1"/>
      <c r="RN72" s="1">
        <v>6</v>
      </c>
      <c r="RO72" s="1"/>
      <c r="RP72" s="1"/>
      <c r="RQ72" s="1"/>
      <c r="RR72" s="1"/>
      <c r="RS72" s="1"/>
      <c r="RT72" s="1"/>
      <c r="RZ72" s="1">
        <v>1</v>
      </c>
    </row>
    <row r="73" spans="1:534" s="20" customFormat="1" hidden="1" x14ac:dyDescent="0.25">
      <c r="A73" s="68" t="s">
        <v>20</v>
      </c>
      <c r="B73" s="68" t="s">
        <v>1300</v>
      </c>
      <c r="C73" s="347"/>
      <c r="D73" s="347"/>
      <c r="E73" s="14">
        <v>0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>
        <v>0</v>
      </c>
      <c r="PE73" s="14"/>
      <c r="PF73" s="14"/>
      <c r="PG73" s="54"/>
      <c r="PH73" s="54"/>
      <c r="PI73" s="54"/>
      <c r="PJ73" s="54"/>
      <c r="PK73" s="54"/>
      <c r="PL73" s="84"/>
      <c r="PM73" s="14"/>
      <c r="PN73" s="84"/>
      <c r="PO73" s="84"/>
      <c r="PP73" s="84"/>
      <c r="PQ73" s="84"/>
      <c r="PR73" s="505"/>
      <c r="PS73" s="84"/>
      <c r="PT73" s="84"/>
      <c r="PU73" s="84"/>
      <c r="PV73" s="84"/>
      <c r="PW73" s="54"/>
      <c r="PX73" s="54"/>
      <c r="PY73" s="14"/>
      <c r="PZ73" s="14"/>
      <c r="QA73" s="14"/>
      <c r="QB73" s="54"/>
      <c r="QC73" s="54"/>
      <c r="QD73" s="54"/>
      <c r="QR73" s="1"/>
      <c r="QS73" s="1"/>
      <c r="QX73" s="1"/>
      <c r="QY73" s="1"/>
      <c r="QZ73" s="1"/>
      <c r="RA73" s="1"/>
      <c r="RB73" s="1"/>
      <c r="RC73" s="1"/>
      <c r="RD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</row>
    <row r="74" spans="1:534" s="20" customFormat="1" hidden="1" x14ac:dyDescent="0.25">
      <c r="A74" s="68" t="s">
        <v>20</v>
      </c>
      <c r="B74" s="68" t="s">
        <v>28</v>
      </c>
      <c r="C74" s="464">
        <v>1726</v>
      </c>
      <c r="D74" s="347"/>
      <c r="E74" s="14">
        <v>0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>
        <v>0</v>
      </c>
      <c r="PE74" s="14"/>
      <c r="PF74" s="14"/>
      <c r="PG74" s="54"/>
      <c r="PH74" s="54"/>
      <c r="PI74" s="54"/>
      <c r="PJ74" s="54"/>
      <c r="PK74" s="54"/>
      <c r="PL74" s="84"/>
      <c r="PM74" s="14"/>
      <c r="PN74" s="84"/>
      <c r="PO74" s="84"/>
      <c r="PP74" s="84"/>
      <c r="PQ74" s="84"/>
      <c r="PR74" s="505"/>
      <c r="PS74" s="84"/>
      <c r="PT74" s="84"/>
      <c r="PU74" s="84"/>
      <c r="PV74" s="84"/>
      <c r="PW74" s="54"/>
      <c r="PX74" s="54"/>
      <c r="PY74" s="14"/>
      <c r="PZ74" s="14"/>
      <c r="QA74" s="14"/>
      <c r="QB74" s="54"/>
      <c r="QC74" s="54"/>
      <c r="QD74" s="54"/>
      <c r="QR74" s="1"/>
      <c r="QS74" s="1"/>
      <c r="QX74" s="1"/>
      <c r="QY74" s="1"/>
      <c r="QZ74" s="1"/>
      <c r="RA74" s="1"/>
      <c r="RB74" s="1"/>
      <c r="RC74" s="1"/>
      <c r="RD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</row>
    <row r="75" spans="1:534" s="20" customFormat="1" hidden="1" x14ac:dyDescent="0.25">
      <c r="A75" s="68" t="s">
        <v>20</v>
      </c>
      <c r="B75" s="68" t="s">
        <v>1301</v>
      </c>
      <c r="C75" s="347"/>
      <c r="D75" s="347"/>
      <c r="E75" s="14">
        <v>0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>
        <v>0</v>
      </c>
      <c r="PE75" s="14"/>
      <c r="PF75" s="14"/>
      <c r="PG75" s="54"/>
      <c r="PH75" s="54"/>
      <c r="PI75" s="54"/>
      <c r="PJ75" s="54"/>
      <c r="PK75" s="54"/>
      <c r="PL75" s="84"/>
      <c r="PM75" s="14"/>
      <c r="PN75" s="84"/>
      <c r="PO75" s="84"/>
      <c r="PP75" s="84"/>
      <c r="PQ75" s="84"/>
      <c r="PR75" s="505"/>
      <c r="PS75" s="84"/>
      <c r="PT75" s="84"/>
      <c r="PU75" s="84"/>
      <c r="PV75" s="84"/>
      <c r="PW75" s="54"/>
      <c r="PX75" s="54"/>
      <c r="PY75" s="14"/>
      <c r="PZ75" s="14"/>
      <c r="QA75" s="14"/>
      <c r="QB75" s="54"/>
      <c r="QC75" s="54"/>
      <c r="QD75" s="54"/>
      <c r="QR75" s="1"/>
      <c r="QS75" s="1"/>
      <c r="QX75" s="1"/>
      <c r="QY75" s="1"/>
      <c r="QZ75" s="1"/>
      <c r="RA75" s="1"/>
      <c r="RB75" s="1"/>
      <c r="RC75" s="1"/>
      <c r="RD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</row>
    <row r="76" spans="1:534" s="20" customFormat="1" hidden="1" x14ac:dyDescent="0.25">
      <c r="A76" s="68" t="s">
        <v>20</v>
      </c>
      <c r="B76" s="68" t="s">
        <v>1302</v>
      </c>
      <c r="C76" s="347"/>
      <c r="D76" s="347"/>
      <c r="E76" s="14">
        <v>0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>
        <v>0</v>
      </c>
      <c r="PE76" s="14"/>
      <c r="PF76" s="14"/>
      <c r="PG76" s="54"/>
      <c r="PH76" s="54"/>
      <c r="PI76" s="54"/>
      <c r="PJ76" s="54"/>
      <c r="PK76" s="54"/>
      <c r="PL76" s="84"/>
      <c r="PM76" s="14"/>
      <c r="PN76" s="84"/>
      <c r="PO76" s="84"/>
      <c r="PP76" s="84"/>
      <c r="PQ76" s="84"/>
      <c r="PR76" s="505"/>
      <c r="PS76" s="84"/>
      <c r="PT76" s="84"/>
      <c r="PU76" s="84"/>
      <c r="PV76" s="84"/>
      <c r="PW76" s="54"/>
      <c r="PX76" s="54"/>
      <c r="PY76" s="14"/>
      <c r="PZ76" s="14"/>
      <c r="QA76" s="14"/>
      <c r="QB76" s="54"/>
      <c r="QC76" s="54"/>
      <c r="QD76" s="54"/>
      <c r="QR76" s="1"/>
      <c r="QS76" s="1"/>
      <c r="QX76" s="1"/>
      <c r="QY76" s="1"/>
      <c r="QZ76" s="1"/>
      <c r="RA76" s="1"/>
      <c r="RB76" s="1"/>
      <c r="RC76" s="1"/>
      <c r="RD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</row>
    <row r="77" spans="1:534" s="20" customFormat="1" hidden="1" x14ac:dyDescent="0.25">
      <c r="A77" s="68" t="s">
        <v>13</v>
      </c>
      <c r="B77" s="79" t="s">
        <v>93</v>
      </c>
      <c r="C77" s="347">
        <v>1135</v>
      </c>
      <c r="D77" s="347"/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1</v>
      </c>
      <c r="BS77" s="14">
        <v>0</v>
      </c>
      <c r="BT77" s="14">
        <v>0</v>
      </c>
      <c r="BU77" s="14">
        <v>0</v>
      </c>
      <c r="BV77" s="14">
        <v>1</v>
      </c>
      <c r="BW77" s="14">
        <v>0</v>
      </c>
      <c r="BX77" s="14">
        <v>1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1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1</v>
      </c>
      <c r="DD77" s="14">
        <v>0</v>
      </c>
      <c r="DE77" s="14">
        <v>1</v>
      </c>
      <c r="DF77" s="14">
        <v>0</v>
      </c>
      <c r="DG77" s="14">
        <v>1</v>
      </c>
      <c r="DH77" s="14">
        <v>0</v>
      </c>
      <c r="DI77" s="14">
        <v>1</v>
      </c>
      <c r="DJ77" s="14">
        <v>1</v>
      </c>
      <c r="DK77" s="14">
        <v>2</v>
      </c>
      <c r="DL77" s="14">
        <v>1</v>
      </c>
      <c r="DM77" s="14">
        <v>0</v>
      </c>
      <c r="DN77" s="14">
        <v>1</v>
      </c>
      <c r="DO77" s="14">
        <v>1</v>
      </c>
      <c r="DP77" s="14">
        <v>0</v>
      </c>
      <c r="DQ77" s="14">
        <v>1</v>
      </c>
      <c r="DR77" s="14">
        <v>1</v>
      </c>
      <c r="DS77" s="14">
        <v>0</v>
      </c>
      <c r="DT77" s="14">
        <v>0</v>
      </c>
      <c r="DU77" s="14">
        <v>2</v>
      </c>
      <c r="DV77" s="14">
        <v>0</v>
      </c>
      <c r="DW77" s="14">
        <v>0</v>
      </c>
      <c r="DX77" s="14">
        <v>0</v>
      </c>
      <c r="DY77" s="14">
        <v>1</v>
      </c>
      <c r="DZ77" s="14">
        <v>0</v>
      </c>
      <c r="EA77" s="14">
        <v>0</v>
      </c>
      <c r="EB77" s="14">
        <v>0</v>
      </c>
      <c r="EC77" s="14">
        <v>0</v>
      </c>
      <c r="ED77" s="14">
        <v>1</v>
      </c>
      <c r="EE77" s="14">
        <v>0</v>
      </c>
      <c r="EF77" s="14">
        <v>0</v>
      </c>
      <c r="EG77" s="14">
        <v>0</v>
      </c>
      <c r="EH77" s="14">
        <v>0</v>
      </c>
      <c r="EI77" s="14">
        <v>2</v>
      </c>
      <c r="EJ77" s="14">
        <v>0</v>
      </c>
      <c r="EK77" s="14">
        <v>1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2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1</v>
      </c>
      <c r="FA77" s="14">
        <v>1</v>
      </c>
      <c r="FB77" s="14">
        <v>0</v>
      </c>
      <c r="FC77" s="14">
        <v>0</v>
      </c>
      <c r="FD77" s="14">
        <v>1</v>
      </c>
      <c r="FE77" s="14">
        <v>1</v>
      </c>
      <c r="FF77" s="14">
        <v>0</v>
      </c>
      <c r="FG77" s="14">
        <v>0</v>
      </c>
      <c r="FH77" s="14">
        <v>0</v>
      </c>
      <c r="FI77" s="14">
        <v>0</v>
      </c>
      <c r="FJ77" s="14">
        <v>1</v>
      </c>
      <c r="FK77" s="14">
        <v>0</v>
      </c>
      <c r="FL77" s="14">
        <v>0</v>
      </c>
      <c r="FM77" s="14">
        <v>0</v>
      </c>
      <c r="FN77" s="14">
        <v>1</v>
      </c>
      <c r="FO77" s="14">
        <v>0</v>
      </c>
      <c r="FP77" s="14">
        <v>0</v>
      </c>
      <c r="FQ77" s="14">
        <v>1</v>
      </c>
      <c r="FR77" s="14">
        <v>0</v>
      </c>
      <c r="FS77" s="14">
        <v>1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3</v>
      </c>
      <c r="FZ77" s="14">
        <v>0</v>
      </c>
      <c r="GA77" s="14">
        <v>0</v>
      </c>
      <c r="GB77" s="14">
        <v>0</v>
      </c>
      <c r="GC77" s="14">
        <v>3</v>
      </c>
      <c r="GD77" s="14">
        <v>0</v>
      </c>
      <c r="GE77" s="14">
        <v>0</v>
      </c>
      <c r="GF77" s="14">
        <v>0</v>
      </c>
      <c r="GG77" s="14">
        <v>0</v>
      </c>
      <c r="GH77" s="14">
        <v>0</v>
      </c>
      <c r="GI77" s="14">
        <v>0</v>
      </c>
      <c r="GJ77" s="14">
        <v>0</v>
      </c>
      <c r="GK77" s="14">
        <v>1</v>
      </c>
      <c r="GL77" s="14">
        <v>0</v>
      </c>
      <c r="GM77" s="14">
        <v>0</v>
      </c>
      <c r="GN77" s="14">
        <v>0</v>
      </c>
      <c r="GO77" s="14">
        <v>0</v>
      </c>
      <c r="GP77" s="14">
        <v>0</v>
      </c>
      <c r="GQ77" s="14">
        <v>0</v>
      </c>
      <c r="GR77" s="14">
        <v>0</v>
      </c>
      <c r="GS77" s="14">
        <v>1</v>
      </c>
      <c r="GT77" s="14">
        <v>0</v>
      </c>
      <c r="GU77" s="14">
        <v>0</v>
      </c>
      <c r="GV77" s="14">
        <v>0</v>
      </c>
      <c r="GW77" s="14">
        <v>-1</v>
      </c>
      <c r="GX77" s="14">
        <v>0</v>
      </c>
      <c r="GY77" s="14">
        <v>0</v>
      </c>
      <c r="GZ77" s="14">
        <v>0</v>
      </c>
      <c r="HA77" s="14">
        <v>0</v>
      </c>
      <c r="HB77" s="14">
        <v>0</v>
      </c>
      <c r="HC77" s="14">
        <v>0</v>
      </c>
      <c r="HD77" s="14">
        <v>0</v>
      </c>
      <c r="HE77" s="14">
        <v>0</v>
      </c>
      <c r="HF77" s="14">
        <v>0</v>
      </c>
      <c r="HG77" s="14">
        <v>0</v>
      </c>
      <c r="HH77" s="14">
        <v>0</v>
      </c>
      <c r="HI77" s="14">
        <v>0</v>
      </c>
      <c r="HJ77" s="14">
        <v>1</v>
      </c>
      <c r="HK77" s="14">
        <v>0</v>
      </c>
      <c r="HL77" s="14">
        <v>0</v>
      </c>
      <c r="HM77" s="14">
        <v>0</v>
      </c>
      <c r="HN77" s="14">
        <v>0</v>
      </c>
      <c r="HO77" s="14">
        <v>1</v>
      </c>
      <c r="HP77" s="14">
        <v>0</v>
      </c>
      <c r="HQ77" s="14">
        <v>0</v>
      </c>
      <c r="HR77" s="14">
        <v>0</v>
      </c>
      <c r="HS77" s="14">
        <v>0</v>
      </c>
      <c r="HT77" s="14">
        <v>0</v>
      </c>
      <c r="HU77" s="14">
        <v>0</v>
      </c>
      <c r="HV77" s="14">
        <v>0</v>
      </c>
      <c r="HW77" s="14">
        <v>0</v>
      </c>
      <c r="HX77" s="14">
        <v>0</v>
      </c>
      <c r="HY77" s="14">
        <v>0</v>
      </c>
      <c r="HZ77" s="14">
        <v>0</v>
      </c>
      <c r="IA77" s="14">
        <v>0</v>
      </c>
      <c r="IB77" s="14">
        <v>0</v>
      </c>
      <c r="IC77" s="14">
        <v>0</v>
      </c>
      <c r="ID77" s="14">
        <v>0</v>
      </c>
      <c r="IE77" s="14">
        <v>0</v>
      </c>
      <c r="IF77" s="14">
        <v>0</v>
      </c>
      <c r="IG77" s="14">
        <v>0</v>
      </c>
      <c r="IH77" s="14">
        <v>0</v>
      </c>
      <c r="II77" s="14">
        <v>1</v>
      </c>
      <c r="IJ77" s="14">
        <v>0</v>
      </c>
      <c r="IK77" s="14">
        <v>0</v>
      </c>
      <c r="IL77" s="14">
        <v>0</v>
      </c>
      <c r="IM77" s="14">
        <v>0</v>
      </c>
      <c r="IN77" s="14">
        <v>0</v>
      </c>
      <c r="IO77" s="14">
        <v>0</v>
      </c>
      <c r="IP77" s="14">
        <v>0</v>
      </c>
      <c r="IQ77" s="14">
        <v>0</v>
      </c>
      <c r="IR77" s="14">
        <v>0</v>
      </c>
      <c r="IS77" s="14">
        <v>0</v>
      </c>
      <c r="IT77" s="14">
        <v>0</v>
      </c>
      <c r="IU77" s="14">
        <v>0</v>
      </c>
      <c r="IV77" s="14">
        <v>0</v>
      </c>
      <c r="IW77" s="14">
        <v>1</v>
      </c>
      <c r="IX77" s="14">
        <v>0</v>
      </c>
      <c r="IY77" s="14">
        <v>0</v>
      </c>
      <c r="IZ77" s="14">
        <v>0</v>
      </c>
      <c r="JA77" s="14">
        <v>0</v>
      </c>
      <c r="JB77" s="14">
        <v>0</v>
      </c>
      <c r="JC77" s="14">
        <v>0</v>
      </c>
      <c r="JD77" s="14">
        <v>0</v>
      </c>
      <c r="JE77" s="14">
        <v>0</v>
      </c>
      <c r="JF77" s="14">
        <v>0</v>
      </c>
      <c r="JG77" s="14">
        <v>0</v>
      </c>
      <c r="JH77" s="14">
        <v>0</v>
      </c>
      <c r="JI77" s="14">
        <v>0</v>
      </c>
      <c r="JJ77" s="14">
        <v>0</v>
      </c>
      <c r="JK77" s="14">
        <v>1</v>
      </c>
      <c r="JL77" s="14">
        <v>0</v>
      </c>
      <c r="JM77" s="14">
        <v>0</v>
      </c>
      <c r="JN77" s="14">
        <v>0</v>
      </c>
      <c r="JO77" s="14">
        <v>0</v>
      </c>
      <c r="JP77" s="14">
        <v>1</v>
      </c>
      <c r="JQ77" s="14">
        <v>0</v>
      </c>
      <c r="JR77" s="14">
        <v>0</v>
      </c>
      <c r="JS77" s="14">
        <v>0</v>
      </c>
      <c r="JT77" s="14">
        <v>0</v>
      </c>
      <c r="JU77" s="14">
        <v>0</v>
      </c>
      <c r="JV77" s="14">
        <v>0</v>
      </c>
      <c r="JW77" s="14">
        <v>0</v>
      </c>
      <c r="JX77" s="14">
        <v>0</v>
      </c>
      <c r="JY77" s="14">
        <v>0</v>
      </c>
      <c r="JZ77" s="14">
        <v>0</v>
      </c>
      <c r="KA77" s="14">
        <v>0</v>
      </c>
      <c r="KB77" s="14">
        <v>0</v>
      </c>
      <c r="KC77" s="14">
        <v>0</v>
      </c>
      <c r="KD77" s="14">
        <v>0</v>
      </c>
      <c r="KE77" s="14">
        <v>0</v>
      </c>
      <c r="KF77" s="14">
        <v>0</v>
      </c>
      <c r="KG77" s="14">
        <v>0</v>
      </c>
      <c r="KH77" s="14">
        <v>0</v>
      </c>
      <c r="KI77" s="14">
        <v>0</v>
      </c>
      <c r="KJ77" s="14">
        <v>0</v>
      </c>
      <c r="KK77" s="14">
        <v>0</v>
      </c>
      <c r="KL77" s="14">
        <v>0</v>
      </c>
      <c r="KM77" s="14">
        <v>1</v>
      </c>
      <c r="KN77" s="14">
        <v>0</v>
      </c>
      <c r="KO77" s="14">
        <v>0</v>
      </c>
      <c r="KP77" s="14">
        <v>0</v>
      </c>
      <c r="KQ77" s="14">
        <v>0</v>
      </c>
      <c r="KR77" s="14">
        <v>1</v>
      </c>
      <c r="KS77" s="14">
        <v>0</v>
      </c>
      <c r="KT77" s="14">
        <v>2</v>
      </c>
      <c r="KU77" s="14">
        <v>1</v>
      </c>
      <c r="KV77" s="14">
        <v>0</v>
      </c>
      <c r="KW77" s="14">
        <v>1</v>
      </c>
      <c r="KX77" s="14">
        <v>1</v>
      </c>
      <c r="KY77" s="14">
        <v>1</v>
      </c>
      <c r="KZ77" s="14">
        <v>0</v>
      </c>
      <c r="LA77" s="14">
        <v>0</v>
      </c>
      <c r="LB77" s="14">
        <v>1</v>
      </c>
      <c r="LC77" s="14">
        <v>0</v>
      </c>
      <c r="LD77" s="14">
        <v>0</v>
      </c>
      <c r="LE77" s="14">
        <v>0</v>
      </c>
      <c r="LF77" s="14">
        <v>0</v>
      </c>
      <c r="LG77" s="14">
        <v>0</v>
      </c>
      <c r="LH77" s="14">
        <v>0</v>
      </c>
      <c r="LI77" s="14">
        <v>0</v>
      </c>
      <c r="LJ77" s="14">
        <v>0</v>
      </c>
      <c r="LK77" s="14">
        <v>0</v>
      </c>
      <c r="LL77" s="14">
        <v>0</v>
      </c>
      <c r="LM77" s="14">
        <v>0</v>
      </c>
      <c r="LN77" s="14">
        <v>0</v>
      </c>
      <c r="LO77" s="14">
        <v>0</v>
      </c>
      <c r="LP77" s="14">
        <v>1</v>
      </c>
      <c r="LQ77" s="14">
        <v>0</v>
      </c>
      <c r="LR77" s="14">
        <v>0</v>
      </c>
      <c r="LS77" s="14">
        <v>0</v>
      </c>
      <c r="LT77" s="14">
        <v>0</v>
      </c>
      <c r="LU77" s="14">
        <v>0</v>
      </c>
      <c r="LV77" s="14">
        <v>0</v>
      </c>
      <c r="LW77" s="14">
        <v>1</v>
      </c>
      <c r="LX77" s="14">
        <v>0</v>
      </c>
      <c r="LY77" s="14">
        <v>0</v>
      </c>
      <c r="LZ77" s="14">
        <v>0</v>
      </c>
      <c r="MA77" s="14">
        <v>0</v>
      </c>
      <c r="MB77" s="14">
        <v>0</v>
      </c>
      <c r="MC77" s="14">
        <v>0</v>
      </c>
      <c r="MD77" s="14">
        <v>0</v>
      </c>
      <c r="ME77" s="14">
        <v>0</v>
      </c>
      <c r="MF77" s="14">
        <v>0</v>
      </c>
      <c r="MG77" s="14">
        <v>0</v>
      </c>
      <c r="MH77" s="14">
        <v>1</v>
      </c>
      <c r="MI77" s="14">
        <v>0</v>
      </c>
      <c r="MJ77" s="14">
        <v>0</v>
      </c>
      <c r="MK77" s="14">
        <v>0</v>
      </c>
      <c r="ML77" s="14">
        <v>2</v>
      </c>
      <c r="MM77" s="14">
        <v>0</v>
      </c>
      <c r="MN77" s="14">
        <v>1</v>
      </c>
      <c r="MO77" s="14">
        <v>0</v>
      </c>
      <c r="MP77" s="14">
        <v>0</v>
      </c>
      <c r="MQ77" s="14">
        <v>1</v>
      </c>
      <c r="MR77" s="14">
        <v>4</v>
      </c>
      <c r="MS77" s="14">
        <v>0</v>
      </c>
      <c r="MT77" s="14">
        <v>0</v>
      </c>
      <c r="MU77" s="14">
        <v>1</v>
      </c>
      <c r="MV77" s="14">
        <v>2</v>
      </c>
      <c r="MW77" s="14">
        <v>0</v>
      </c>
      <c r="MX77" s="14">
        <v>0</v>
      </c>
      <c r="MY77" s="14">
        <v>2</v>
      </c>
      <c r="MZ77" s="14">
        <v>0</v>
      </c>
      <c r="NA77" s="14">
        <v>0</v>
      </c>
      <c r="NB77" s="14">
        <v>0</v>
      </c>
      <c r="NC77" s="14">
        <v>2</v>
      </c>
      <c r="ND77" s="14">
        <v>0</v>
      </c>
      <c r="NE77" s="14">
        <v>1</v>
      </c>
      <c r="NF77" s="14">
        <v>1</v>
      </c>
      <c r="NG77" s="14">
        <v>0</v>
      </c>
      <c r="NH77" s="14">
        <v>6</v>
      </c>
      <c r="NI77" s="14">
        <v>1</v>
      </c>
      <c r="NJ77" s="14">
        <v>3</v>
      </c>
      <c r="NK77" s="14">
        <v>4</v>
      </c>
      <c r="NL77" s="14">
        <v>7</v>
      </c>
      <c r="NM77" s="14">
        <v>1</v>
      </c>
      <c r="NN77" s="14">
        <v>0</v>
      </c>
      <c r="NO77" s="14">
        <v>6</v>
      </c>
      <c r="NP77" s="14">
        <v>0</v>
      </c>
      <c r="NQ77" s="14">
        <v>0</v>
      </c>
      <c r="NR77" s="14">
        <v>0</v>
      </c>
      <c r="NS77" s="14">
        <v>1</v>
      </c>
      <c r="NT77" s="14">
        <v>0</v>
      </c>
      <c r="NU77" s="14">
        <v>0</v>
      </c>
      <c r="NV77" s="14">
        <v>1</v>
      </c>
      <c r="NW77" s="14">
        <v>0</v>
      </c>
      <c r="NX77" s="14">
        <v>0</v>
      </c>
      <c r="NY77" s="14">
        <v>0</v>
      </c>
      <c r="NZ77" s="14">
        <v>0</v>
      </c>
      <c r="OA77" s="14">
        <v>0</v>
      </c>
      <c r="OB77" s="14">
        <v>0</v>
      </c>
      <c r="OC77" s="14">
        <v>2</v>
      </c>
      <c r="OD77" s="14">
        <v>0</v>
      </c>
      <c r="OE77" s="14">
        <v>0</v>
      </c>
      <c r="OF77" s="14"/>
      <c r="OG77" s="14">
        <v>1</v>
      </c>
      <c r="OH77" s="14">
        <v>1</v>
      </c>
      <c r="OI77" s="14">
        <v>0</v>
      </c>
      <c r="OJ77" s="14">
        <v>0</v>
      </c>
      <c r="OK77" s="14">
        <v>0</v>
      </c>
      <c r="OL77" s="14">
        <v>0</v>
      </c>
      <c r="OM77" s="14">
        <v>0</v>
      </c>
      <c r="ON77" s="14">
        <v>1</v>
      </c>
      <c r="OO77" s="14">
        <v>0</v>
      </c>
      <c r="OP77" s="14">
        <v>0</v>
      </c>
      <c r="OQ77" s="14">
        <v>0</v>
      </c>
      <c r="OR77" s="14">
        <v>0</v>
      </c>
      <c r="OS77" s="14">
        <v>0</v>
      </c>
      <c r="OT77" s="14">
        <v>0</v>
      </c>
      <c r="OU77" s="14">
        <v>2</v>
      </c>
      <c r="OV77" s="14">
        <v>0</v>
      </c>
      <c r="OW77" s="14">
        <v>0</v>
      </c>
      <c r="OX77" s="14">
        <v>0</v>
      </c>
      <c r="OY77" s="14">
        <v>0</v>
      </c>
      <c r="OZ77" s="31">
        <v>1</v>
      </c>
      <c r="PA77" s="14">
        <v>2</v>
      </c>
      <c r="PB77" s="14"/>
      <c r="PC77" s="14">
        <v>1</v>
      </c>
      <c r="PD77" s="14">
        <v>0</v>
      </c>
      <c r="PE77" s="14"/>
      <c r="PF77" s="14"/>
      <c r="PG77" s="14">
        <v>2</v>
      </c>
      <c r="PH77" s="54"/>
      <c r="PI77" s="14">
        <v>2</v>
      </c>
      <c r="PJ77" s="54"/>
      <c r="PK77" s="54"/>
      <c r="PL77" s="84">
        <v>1</v>
      </c>
      <c r="PM77" s="14">
        <v>1</v>
      </c>
      <c r="PN77" s="84">
        <v>1</v>
      </c>
      <c r="PO77" s="84">
        <v>1</v>
      </c>
      <c r="PP77" s="84"/>
      <c r="PQ77" s="84"/>
      <c r="PR77" s="505"/>
      <c r="PS77" s="84"/>
      <c r="PT77" s="84"/>
      <c r="PU77" s="84"/>
      <c r="PV77" s="84">
        <v>1</v>
      </c>
      <c r="PW77" s="14">
        <v>2</v>
      </c>
      <c r="PX77" s="14">
        <v>9</v>
      </c>
      <c r="PY77" s="14"/>
      <c r="PZ77" s="14"/>
      <c r="QA77" s="14"/>
      <c r="QB77" s="14">
        <v>1</v>
      </c>
      <c r="QC77" s="54"/>
      <c r="QD77" s="54"/>
      <c r="QE77" s="1">
        <v>1</v>
      </c>
      <c r="QG77" s="1">
        <v>2</v>
      </c>
      <c r="QL77" s="482">
        <v>4</v>
      </c>
      <c r="QO77" s="1">
        <v>2</v>
      </c>
      <c r="QR77" s="1"/>
      <c r="QS77" s="1"/>
      <c r="QX77" s="1"/>
      <c r="QY77" s="1"/>
      <c r="QZ77" s="1"/>
      <c r="RA77" s="1"/>
      <c r="RB77" s="1"/>
      <c r="RC77" s="1">
        <v>2</v>
      </c>
      <c r="RD77" s="1"/>
      <c r="RE77" s="1">
        <v>1</v>
      </c>
      <c r="RF77" s="1">
        <v>1</v>
      </c>
      <c r="RG77" s="1"/>
      <c r="RH77" s="1"/>
      <c r="RI77" s="1">
        <v>3</v>
      </c>
      <c r="RJ77" s="1"/>
      <c r="RK77" s="1"/>
      <c r="RL77" s="1"/>
      <c r="RM77" s="1"/>
      <c r="RN77" s="1">
        <v>1</v>
      </c>
      <c r="RO77" s="1"/>
      <c r="RP77" s="1"/>
      <c r="RQ77" s="1"/>
      <c r="RR77" s="1"/>
      <c r="RS77" s="1"/>
      <c r="RT77" s="1"/>
      <c r="RV77" s="1">
        <v>2</v>
      </c>
      <c r="RX77" s="1"/>
      <c r="RY77" s="1">
        <v>1</v>
      </c>
      <c r="RZ77" s="1">
        <v>1</v>
      </c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</row>
    <row r="78" spans="1:534" s="20" customFormat="1" hidden="1" x14ac:dyDescent="0.25">
      <c r="A78" s="68" t="s">
        <v>13</v>
      </c>
      <c r="B78" s="68" t="s">
        <v>1156</v>
      </c>
      <c r="C78" s="464">
        <v>174</v>
      </c>
      <c r="D78" s="347"/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1</v>
      </c>
      <c r="DR78" s="14">
        <v>0</v>
      </c>
      <c r="DS78" s="14">
        <v>0</v>
      </c>
      <c r="DT78" s="14">
        <v>0</v>
      </c>
      <c r="DU78" s="14">
        <v>0</v>
      </c>
      <c r="DV78" s="14">
        <v>0</v>
      </c>
      <c r="DW78" s="14">
        <v>0</v>
      </c>
      <c r="DX78" s="14">
        <v>0</v>
      </c>
      <c r="DY78" s="14">
        <v>0</v>
      </c>
      <c r="DZ78" s="14">
        <v>0</v>
      </c>
      <c r="EA78" s="14">
        <v>0</v>
      </c>
      <c r="EB78" s="14">
        <v>0</v>
      </c>
      <c r="EC78" s="14">
        <v>0</v>
      </c>
      <c r="ED78" s="14">
        <v>0</v>
      </c>
      <c r="EE78" s="14">
        <v>0</v>
      </c>
      <c r="EF78" s="14">
        <v>0</v>
      </c>
      <c r="EG78" s="14">
        <v>0</v>
      </c>
      <c r="EH78" s="14">
        <v>0</v>
      </c>
      <c r="EI78" s="14">
        <v>0</v>
      </c>
      <c r="EJ78" s="14">
        <v>0</v>
      </c>
      <c r="EK78" s="14">
        <v>0</v>
      </c>
      <c r="EL78" s="14">
        <v>0</v>
      </c>
      <c r="EM78" s="14">
        <v>0</v>
      </c>
      <c r="EN78" s="14">
        <v>0</v>
      </c>
      <c r="EO78" s="14">
        <v>0</v>
      </c>
      <c r="EP78" s="14">
        <v>0</v>
      </c>
      <c r="EQ78" s="14">
        <v>0</v>
      </c>
      <c r="ER78" s="14">
        <v>0</v>
      </c>
      <c r="ES78" s="14">
        <v>0</v>
      </c>
      <c r="ET78" s="14">
        <v>0</v>
      </c>
      <c r="EU78" s="14">
        <v>0</v>
      </c>
      <c r="EV78" s="14">
        <v>0</v>
      </c>
      <c r="EW78" s="14">
        <v>0</v>
      </c>
      <c r="EX78" s="14">
        <v>0</v>
      </c>
      <c r="EY78" s="14">
        <v>0</v>
      </c>
      <c r="EZ78" s="14">
        <v>0</v>
      </c>
      <c r="FA78" s="14">
        <v>0</v>
      </c>
      <c r="FB78" s="14">
        <v>0</v>
      </c>
      <c r="FC78" s="14">
        <v>0</v>
      </c>
      <c r="FD78" s="14">
        <v>0</v>
      </c>
      <c r="FE78" s="14">
        <v>0</v>
      </c>
      <c r="FF78" s="14">
        <v>0</v>
      </c>
      <c r="FG78" s="14">
        <v>0</v>
      </c>
      <c r="FH78" s="14">
        <v>0</v>
      </c>
      <c r="FI78" s="14">
        <v>0</v>
      </c>
      <c r="FJ78" s="14">
        <v>0</v>
      </c>
      <c r="FK78" s="14">
        <v>0</v>
      </c>
      <c r="FL78" s="14">
        <v>0</v>
      </c>
      <c r="FM78" s="14">
        <v>0</v>
      </c>
      <c r="FN78" s="14">
        <v>0</v>
      </c>
      <c r="FO78" s="14">
        <v>0</v>
      </c>
      <c r="FP78" s="14">
        <v>0</v>
      </c>
      <c r="FQ78" s="14">
        <v>0</v>
      </c>
      <c r="FR78" s="14">
        <v>0</v>
      </c>
      <c r="FS78" s="14">
        <v>0</v>
      </c>
      <c r="FT78" s="14">
        <v>0</v>
      </c>
      <c r="FU78" s="14">
        <v>0</v>
      </c>
      <c r="FV78" s="14">
        <v>0</v>
      </c>
      <c r="FW78" s="14">
        <v>0</v>
      </c>
      <c r="FX78" s="14">
        <v>0</v>
      </c>
      <c r="FY78" s="14">
        <v>0</v>
      </c>
      <c r="FZ78" s="14">
        <v>0</v>
      </c>
      <c r="GA78" s="14">
        <v>0</v>
      </c>
      <c r="GB78" s="14">
        <v>0</v>
      </c>
      <c r="GC78" s="14">
        <v>0</v>
      </c>
      <c r="GD78" s="14">
        <v>0</v>
      </c>
      <c r="GE78" s="14">
        <v>0</v>
      </c>
      <c r="GF78" s="14">
        <v>0</v>
      </c>
      <c r="GG78" s="14">
        <v>0</v>
      </c>
      <c r="GH78" s="14">
        <v>0</v>
      </c>
      <c r="GI78" s="14">
        <v>0</v>
      </c>
      <c r="GJ78" s="14">
        <v>0</v>
      </c>
      <c r="GK78" s="14">
        <v>0</v>
      </c>
      <c r="GL78" s="14">
        <v>0</v>
      </c>
      <c r="GM78" s="14">
        <v>0</v>
      </c>
      <c r="GN78" s="14">
        <v>0</v>
      </c>
      <c r="GO78" s="14">
        <v>0</v>
      </c>
      <c r="GP78" s="14">
        <v>0</v>
      </c>
      <c r="GQ78" s="14">
        <v>0</v>
      </c>
      <c r="GR78" s="14">
        <v>0</v>
      </c>
      <c r="GS78" s="14">
        <v>0</v>
      </c>
      <c r="GT78" s="14">
        <v>0</v>
      </c>
      <c r="GU78" s="14">
        <v>0</v>
      </c>
      <c r="GV78" s="14">
        <v>0</v>
      </c>
      <c r="GW78" s="14">
        <v>0</v>
      </c>
      <c r="GX78" s="14">
        <v>0</v>
      </c>
      <c r="GY78" s="14">
        <v>0</v>
      </c>
      <c r="GZ78" s="14">
        <v>0</v>
      </c>
      <c r="HA78" s="14">
        <v>0</v>
      </c>
      <c r="HB78" s="14">
        <v>0</v>
      </c>
      <c r="HC78" s="14">
        <v>0</v>
      </c>
      <c r="HD78" s="14">
        <v>0</v>
      </c>
      <c r="HE78" s="14">
        <v>0</v>
      </c>
      <c r="HF78" s="14">
        <v>0</v>
      </c>
      <c r="HG78" s="14">
        <v>0</v>
      </c>
      <c r="HH78" s="14">
        <v>0</v>
      </c>
      <c r="HI78" s="14">
        <v>0</v>
      </c>
      <c r="HJ78" s="14">
        <v>0</v>
      </c>
      <c r="HK78" s="14">
        <v>0</v>
      </c>
      <c r="HL78" s="14">
        <v>0</v>
      </c>
      <c r="HM78" s="14">
        <v>0</v>
      </c>
      <c r="HN78" s="14">
        <v>0</v>
      </c>
      <c r="HO78" s="14">
        <v>0</v>
      </c>
      <c r="HP78" s="14">
        <v>0</v>
      </c>
      <c r="HQ78" s="14">
        <v>0</v>
      </c>
      <c r="HR78" s="14">
        <v>0</v>
      </c>
      <c r="HS78" s="14">
        <v>0</v>
      </c>
      <c r="HT78" s="14">
        <v>0</v>
      </c>
      <c r="HU78" s="14">
        <v>0</v>
      </c>
      <c r="HV78" s="14">
        <v>0</v>
      </c>
      <c r="HW78" s="14">
        <v>0</v>
      </c>
      <c r="HX78" s="14">
        <v>0</v>
      </c>
      <c r="HY78" s="14">
        <v>0</v>
      </c>
      <c r="HZ78" s="14">
        <v>0</v>
      </c>
      <c r="IA78" s="14">
        <v>0</v>
      </c>
      <c r="IB78" s="14">
        <v>0</v>
      </c>
      <c r="IC78" s="14">
        <v>0</v>
      </c>
      <c r="ID78" s="14">
        <v>0</v>
      </c>
      <c r="IE78" s="14">
        <v>0</v>
      </c>
      <c r="IF78" s="14">
        <v>0</v>
      </c>
      <c r="IG78" s="14">
        <v>0</v>
      </c>
      <c r="IH78" s="14">
        <v>0</v>
      </c>
      <c r="II78" s="14">
        <v>0</v>
      </c>
      <c r="IJ78" s="14">
        <v>0</v>
      </c>
      <c r="IK78" s="14">
        <v>0</v>
      </c>
      <c r="IL78" s="14">
        <v>0</v>
      </c>
      <c r="IM78" s="14">
        <v>0</v>
      </c>
      <c r="IN78" s="14">
        <v>0</v>
      </c>
      <c r="IO78" s="14">
        <v>0</v>
      </c>
      <c r="IP78" s="14">
        <v>0</v>
      </c>
      <c r="IQ78" s="14">
        <v>0</v>
      </c>
      <c r="IR78" s="14">
        <v>0</v>
      </c>
      <c r="IS78" s="14">
        <v>0</v>
      </c>
      <c r="IT78" s="14">
        <v>0</v>
      </c>
      <c r="IU78" s="14">
        <v>0</v>
      </c>
      <c r="IV78" s="14">
        <v>0</v>
      </c>
      <c r="IW78" s="14">
        <v>0</v>
      </c>
      <c r="IX78" s="14">
        <v>0</v>
      </c>
      <c r="IY78" s="14">
        <v>0</v>
      </c>
      <c r="IZ78" s="14">
        <v>0</v>
      </c>
      <c r="JA78" s="14">
        <v>0</v>
      </c>
      <c r="JB78" s="14">
        <v>0</v>
      </c>
      <c r="JC78" s="14">
        <v>0</v>
      </c>
      <c r="JD78" s="14">
        <v>0</v>
      </c>
      <c r="JE78" s="14">
        <v>0</v>
      </c>
      <c r="JF78" s="14">
        <v>0</v>
      </c>
      <c r="JG78" s="14">
        <v>0</v>
      </c>
      <c r="JH78" s="14">
        <v>0</v>
      </c>
      <c r="JI78" s="14">
        <v>0</v>
      </c>
      <c r="JJ78" s="14">
        <v>0</v>
      </c>
      <c r="JK78" s="14">
        <v>0</v>
      </c>
      <c r="JL78" s="14">
        <v>0</v>
      </c>
      <c r="JM78" s="14">
        <v>0</v>
      </c>
      <c r="JN78" s="14">
        <v>0</v>
      </c>
      <c r="JO78" s="14">
        <v>0</v>
      </c>
      <c r="JP78" s="14">
        <v>0</v>
      </c>
      <c r="JQ78" s="14">
        <v>0</v>
      </c>
      <c r="JR78" s="14">
        <v>0</v>
      </c>
      <c r="JS78" s="14">
        <v>0</v>
      </c>
      <c r="JT78" s="14">
        <v>0</v>
      </c>
      <c r="JU78" s="14">
        <v>0</v>
      </c>
      <c r="JV78" s="14">
        <v>0</v>
      </c>
      <c r="JW78" s="14">
        <v>0</v>
      </c>
      <c r="JX78" s="14">
        <v>0</v>
      </c>
      <c r="JY78" s="14">
        <v>0</v>
      </c>
      <c r="JZ78" s="14">
        <v>0</v>
      </c>
      <c r="KA78" s="14">
        <v>0</v>
      </c>
      <c r="KB78" s="14">
        <v>0</v>
      </c>
      <c r="KC78" s="14">
        <v>0</v>
      </c>
      <c r="KD78" s="14">
        <v>0</v>
      </c>
      <c r="KE78" s="14">
        <v>0</v>
      </c>
      <c r="KF78" s="14">
        <v>0</v>
      </c>
      <c r="KG78" s="14">
        <v>0</v>
      </c>
      <c r="KH78" s="14">
        <v>0</v>
      </c>
      <c r="KI78" s="14">
        <v>0</v>
      </c>
      <c r="KJ78" s="14">
        <v>0</v>
      </c>
      <c r="KK78" s="14">
        <v>0</v>
      </c>
      <c r="KL78" s="14">
        <v>0</v>
      </c>
      <c r="KM78" s="14">
        <v>0</v>
      </c>
      <c r="KN78" s="14">
        <v>0</v>
      </c>
      <c r="KO78" s="14">
        <v>0</v>
      </c>
      <c r="KP78" s="14">
        <v>0</v>
      </c>
      <c r="KQ78" s="14">
        <v>0</v>
      </c>
      <c r="KR78" s="14">
        <v>0</v>
      </c>
      <c r="KS78" s="14">
        <v>0</v>
      </c>
      <c r="KT78" s="14">
        <v>0</v>
      </c>
      <c r="KU78" s="14">
        <v>0</v>
      </c>
      <c r="KV78" s="14">
        <v>0</v>
      </c>
      <c r="KW78" s="14">
        <v>0</v>
      </c>
      <c r="KX78" s="14">
        <v>0</v>
      </c>
      <c r="KY78" s="14">
        <v>0</v>
      </c>
      <c r="KZ78" s="14">
        <v>0</v>
      </c>
      <c r="LA78" s="14">
        <v>0</v>
      </c>
      <c r="LB78" s="14">
        <v>0</v>
      </c>
      <c r="LC78" s="14">
        <v>0</v>
      </c>
      <c r="LD78" s="14">
        <v>0</v>
      </c>
      <c r="LE78" s="14">
        <v>0</v>
      </c>
      <c r="LF78" s="14">
        <v>0</v>
      </c>
      <c r="LG78" s="14">
        <v>0</v>
      </c>
      <c r="LH78" s="14">
        <v>0</v>
      </c>
      <c r="LI78" s="14">
        <v>0</v>
      </c>
      <c r="LJ78" s="14">
        <v>0</v>
      </c>
      <c r="LK78" s="14">
        <v>0</v>
      </c>
      <c r="LL78" s="14">
        <v>0</v>
      </c>
      <c r="LM78" s="14">
        <v>0</v>
      </c>
      <c r="LN78" s="14">
        <v>0</v>
      </c>
      <c r="LO78" s="14">
        <v>0</v>
      </c>
      <c r="LP78" s="14">
        <v>0</v>
      </c>
      <c r="LQ78" s="14">
        <v>0</v>
      </c>
      <c r="LR78" s="14">
        <v>0</v>
      </c>
      <c r="LS78" s="14">
        <v>1</v>
      </c>
      <c r="LT78" s="14">
        <v>0</v>
      </c>
      <c r="LU78" s="14">
        <v>0</v>
      </c>
      <c r="LV78" s="14">
        <v>0</v>
      </c>
      <c r="LW78" s="14">
        <v>2</v>
      </c>
      <c r="LX78" s="14">
        <v>0</v>
      </c>
      <c r="LY78" s="14">
        <v>0</v>
      </c>
      <c r="LZ78" s="14">
        <v>0</v>
      </c>
      <c r="MA78" s="14">
        <v>0</v>
      </c>
      <c r="MB78" s="14">
        <v>0</v>
      </c>
      <c r="MC78" s="14">
        <v>0</v>
      </c>
      <c r="MD78" s="14">
        <v>0</v>
      </c>
      <c r="ME78" s="14">
        <v>0</v>
      </c>
      <c r="MF78" s="14">
        <v>0</v>
      </c>
      <c r="MG78" s="14">
        <v>0</v>
      </c>
      <c r="MH78" s="14">
        <v>0</v>
      </c>
      <c r="MI78" s="14">
        <v>0</v>
      </c>
      <c r="MJ78" s="14">
        <v>0</v>
      </c>
      <c r="MK78" s="14">
        <v>0</v>
      </c>
      <c r="ML78" s="14">
        <v>0</v>
      </c>
      <c r="MM78" s="14">
        <v>0</v>
      </c>
      <c r="MN78" s="14">
        <v>0</v>
      </c>
      <c r="MO78" s="14">
        <v>0</v>
      </c>
      <c r="MP78" s="14">
        <v>0</v>
      </c>
      <c r="MQ78" s="14">
        <v>0</v>
      </c>
      <c r="MR78" s="14">
        <v>0</v>
      </c>
      <c r="MS78" s="14">
        <v>0</v>
      </c>
      <c r="MT78" s="14">
        <v>0</v>
      </c>
      <c r="MU78" s="14">
        <v>0</v>
      </c>
      <c r="MV78" s="14">
        <v>0</v>
      </c>
      <c r="MW78" s="14">
        <v>0</v>
      </c>
      <c r="MX78" s="14">
        <v>0</v>
      </c>
      <c r="MY78" s="14">
        <v>0</v>
      </c>
      <c r="MZ78" s="14">
        <v>0</v>
      </c>
      <c r="NA78" s="14">
        <v>0</v>
      </c>
      <c r="NB78" s="14">
        <v>0</v>
      </c>
      <c r="NC78" s="14">
        <v>0</v>
      </c>
      <c r="ND78" s="14">
        <v>0</v>
      </c>
      <c r="NE78" s="14">
        <v>0</v>
      </c>
      <c r="NF78" s="14">
        <v>0</v>
      </c>
      <c r="NG78" s="14">
        <v>0</v>
      </c>
      <c r="NH78" s="14">
        <v>0</v>
      </c>
      <c r="NI78" s="14">
        <v>0</v>
      </c>
      <c r="NJ78" s="14">
        <v>0</v>
      </c>
      <c r="NK78" s="14">
        <v>0</v>
      </c>
      <c r="NL78" s="14">
        <v>0</v>
      </c>
      <c r="NM78" s="14">
        <v>0</v>
      </c>
      <c r="NN78" s="14">
        <v>0</v>
      </c>
      <c r="NO78" s="14">
        <v>0</v>
      </c>
      <c r="NP78" s="14">
        <v>0</v>
      </c>
      <c r="NQ78" s="14">
        <v>0</v>
      </c>
      <c r="NR78" s="14">
        <v>0</v>
      </c>
      <c r="NS78" s="14">
        <v>0</v>
      </c>
      <c r="NT78" s="14">
        <v>0</v>
      </c>
      <c r="NU78" s="14">
        <v>0</v>
      </c>
      <c r="NV78" s="14">
        <v>0</v>
      </c>
      <c r="NW78" s="14">
        <v>0</v>
      </c>
      <c r="NX78" s="14">
        <v>0</v>
      </c>
      <c r="NY78" s="14">
        <v>0</v>
      </c>
      <c r="NZ78" s="14">
        <v>0</v>
      </c>
      <c r="OA78" s="14">
        <v>0</v>
      </c>
      <c r="OB78" s="14">
        <v>0</v>
      </c>
      <c r="OC78" s="14">
        <v>0</v>
      </c>
      <c r="OD78" s="14">
        <v>0</v>
      </c>
      <c r="OE78" s="14">
        <v>0</v>
      </c>
      <c r="OF78" s="14"/>
      <c r="OG78" s="14">
        <v>0</v>
      </c>
      <c r="OH78" s="14">
        <v>0</v>
      </c>
      <c r="OI78" s="14">
        <v>0</v>
      </c>
      <c r="OJ78" s="14">
        <v>0</v>
      </c>
      <c r="OK78" s="14">
        <v>0</v>
      </c>
      <c r="OL78" s="14">
        <v>0</v>
      </c>
      <c r="OM78" s="14">
        <v>0</v>
      </c>
      <c r="ON78" s="14">
        <v>0</v>
      </c>
      <c r="OO78" s="14">
        <v>0</v>
      </c>
      <c r="OP78" s="14">
        <v>0</v>
      </c>
      <c r="OQ78" s="14">
        <v>0</v>
      </c>
      <c r="OR78" s="14">
        <v>0</v>
      </c>
      <c r="OS78" s="14">
        <v>0</v>
      </c>
      <c r="OT78" s="14">
        <v>0</v>
      </c>
      <c r="OU78" s="14">
        <v>0</v>
      </c>
      <c r="OV78" s="14">
        <v>0</v>
      </c>
      <c r="OW78" s="14">
        <v>0</v>
      </c>
      <c r="OX78" s="14">
        <v>0</v>
      </c>
      <c r="OY78" s="14">
        <v>0</v>
      </c>
      <c r="OZ78" s="14"/>
      <c r="PA78" s="14">
        <v>0</v>
      </c>
      <c r="PB78" s="14"/>
      <c r="PC78" s="14"/>
      <c r="PD78" s="14">
        <v>0</v>
      </c>
      <c r="PE78" s="14"/>
      <c r="PF78" s="14"/>
      <c r="PG78" s="54"/>
      <c r="PH78" s="54"/>
      <c r="PI78" s="54"/>
      <c r="PJ78" s="54"/>
      <c r="PK78" s="54"/>
      <c r="PL78" s="84"/>
      <c r="PM78" s="14"/>
      <c r="PN78" s="84"/>
      <c r="PO78" s="84"/>
      <c r="PP78" s="84"/>
      <c r="PQ78" s="84"/>
      <c r="PR78" s="505"/>
      <c r="PS78" s="84"/>
      <c r="PT78" s="84"/>
      <c r="PU78" s="84"/>
      <c r="PV78" s="84"/>
      <c r="PW78" s="54"/>
      <c r="PX78" s="54"/>
      <c r="PY78" s="14"/>
      <c r="PZ78" s="14"/>
      <c r="QA78" s="14"/>
      <c r="QB78" s="54"/>
      <c r="QC78" s="54"/>
      <c r="QD78" s="54"/>
      <c r="QR78" s="1"/>
      <c r="QS78" s="1"/>
      <c r="QX78" s="1"/>
      <c r="QY78" s="1"/>
      <c r="QZ78" s="1"/>
      <c r="RA78" s="1"/>
      <c r="RB78" s="1"/>
      <c r="RC78" s="1"/>
      <c r="RD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</row>
    <row r="79" spans="1:534" hidden="1" x14ac:dyDescent="0.25">
      <c r="A79" s="68" t="s">
        <v>13</v>
      </c>
      <c r="B79" s="68" t="s">
        <v>1157</v>
      </c>
      <c r="C79" s="347">
        <v>805</v>
      </c>
      <c r="D79" s="347"/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1</v>
      </c>
      <c r="DT79" s="14">
        <v>0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1</v>
      </c>
      <c r="EF79" s="14">
        <v>0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0</v>
      </c>
      <c r="FD79" s="14">
        <v>0</v>
      </c>
      <c r="FE79" s="14">
        <v>1</v>
      </c>
      <c r="FF79" s="14">
        <v>2</v>
      </c>
      <c r="FG79" s="14">
        <v>1</v>
      </c>
      <c r="FH79" s="1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2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4">
        <v>0</v>
      </c>
      <c r="FX79" s="14">
        <v>0</v>
      </c>
      <c r="FY79" s="14">
        <v>0</v>
      </c>
      <c r="FZ79" s="14">
        <v>0</v>
      </c>
      <c r="GA79" s="14">
        <v>0</v>
      </c>
      <c r="GB79" s="14">
        <v>0</v>
      </c>
      <c r="GC79" s="14">
        <v>0</v>
      </c>
      <c r="GD79" s="14">
        <v>0</v>
      </c>
      <c r="GE79" s="14">
        <v>0</v>
      </c>
      <c r="GF79" s="14">
        <v>0</v>
      </c>
      <c r="GG79" s="14">
        <v>0</v>
      </c>
      <c r="GH79" s="14">
        <v>0</v>
      </c>
      <c r="GI79" s="14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0</v>
      </c>
      <c r="GQ79" s="14">
        <v>0</v>
      </c>
      <c r="GR79" s="14">
        <v>0</v>
      </c>
      <c r="GS79" s="14">
        <v>1</v>
      </c>
      <c r="GT79" s="14">
        <v>0</v>
      </c>
      <c r="GU79" s="14">
        <v>0</v>
      </c>
      <c r="GV79" s="14">
        <v>0</v>
      </c>
      <c r="GW79" s="14">
        <v>0</v>
      </c>
      <c r="GX79" s="14">
        <v>0</v>
      </c>
      <c r="GY79" s="14">
        <v>0</v>
      </c>
      <c r="GZ79" s="14">
        <v>0</v>
      </c>
      <c r="HA79" s="14">
        <v>0</v>
      </c>
      <c r="HB79" s="14">
        <v>0</v>
      </c>
      <c r="HC79" s="14">
        <v>0</v>
      </c>
      <c r="HD79" s="14">
        <v>0</v>
      </c>
      <c r="HE79" s="14">
        <v>0</v>
      </c>
      <c r="HF79" s="14">
        <v>0</v>
      </c>
      <c r="HG79" s="14">
        <v>0</v>
      </c>
      <c r="HH79" s="14">
        <v>0</v>
      </c>
      <c r="HI79" s="14">
        <v>0</v>
      </c>
      <c r="HJ79" s="14">
        <v>0</v>
      </c>
      <c r="HK79" s="14">
        <v>0</v>
      </c>
      <c r="HL79" s="14">
        <v>0</v>
      </c>
      <c r="HM79" s="14">
        <v>0</v>
      </c>
      <c r="HN79" s="14">
        <v>0</v>
      </c>
      <c r="HO79" s="14">
        <v>0</v>
      </c>
      <c r="HP79" s="14">
        <v>0</v>
      </c>
      <c r="HQ79" s="14">
        <v>0</v>
      </c>
      <c r="HR79" s="14">
        <v>0</v>
      </c>
      <c r="HS79" s="14">
        <v>0</v>
      </c>
      <c r="HT79" s="14">
        <v>0</v>
      </c>
      <c r="HU79" s="14">
        <v>0</v>
      </c>
      <c r="HV79" s="14">
        <v>0</v>
      </c>
      <c r="HW79" s="14">
        <v>0</v>
      </c>
      <c r="HX79" s="14">
        <v>0</v>
      </c>
      <c r="HY79" s="14">
        <v>0</v>
      </c>
      <c r="HZ79" s="14">
        <v>0</v>
      </c>
      <c r="IA79" s="14">
        <v>0</v>
      </c>
      <c r="IB79" s="14">
        <v>0</v>
      </c>
      <c r="IC79" s="14">
        <v>0</v>
      </c>
      <c r="ID79" s="14">
        <v>0</v>
      </c>
      <c r="IE79" s="14">
        <v>0</v>
      </c>
      <c r="IF79" s="14">
        <v>0</v>
      </c>
      <c r="IG79" s="14">
        <v>0</v>
      </c>
      <c r="IH79" s="14">
        <v>0</v>
      </c>
      <c r="II79" s="14">
        <v>0</v>
      </c>
      <c r="IJ79" s="14">
        <v>0</v>
      </c>
      <c r="IK79" s="14">
        <v>0</v>
      </c>
      <c r="IL79" s="14">
        <v>0</v>
      </c>
      <c r="IM79" s="14">
        <v>0</v>
      </c>
      <c r="IN79" s="14">
        <v>0</v>
      </c>
      <c r="IO79" s="14">
        <v>0</v>
      </c>
      <c r="IP79" s="14">
        <v>0</v>
      </c>
      <c r="IQ79" s="14">
        <v>0</v>
      </c>
      <c r="IR79" s="14">
        <v>0</v>
      </c>
      <c r="IS79" s="14">
        <v>0</v>
      </c>
      <c r="IT79" s="14">
        <v>0</v>
      </c>
      <c r="IU79" s="14">
        <v>0</v>
      </c>
      <c r="IV79" s="14">
        <v>0</v>
      </c>
      <c r="IW79" s="14">
        <v>0</v>
      </c>
      <c r="IX79" s="14">
        <v>0</v>
      </c>
      <c r="IY79" s="14">
        <v>0</v>
      </c>
      <c r="IZ79" s="14">
        <v>0</v>
      </c>
      <c r="JA79" s="14">
        <v>0</v>
      </c>
      <c r="JB79" s="14">
        <v>0</v>
      </c>
      <c r="JC79" s="14">
        <v>0</v>
      </c>
      <c r="JD79" s="14">
        <v>0</v>
      </c>
      <c r="JE79" s="14">
        <v>0</v>
      </c>
      <c r="JF79" s="14">
        <v>0</v>
      </c>
      <c r="JG79" s="14">
        <v>0</v>
      </c>
      <c r="JH79" s="14">
        <v>0</v>
      </c>
      <c r="JI79" s="14">
        <v>0</v>
      </c>
      <c r="JJ79" s="14">
        <v>0</v>
      </c>
      <c r="JK79" s="14">
        <v>0</v>
      </c>
      <c r="JL79" s="14">
        <v>0</v>
      </c>
      <c r="JM79" s="14">
        <v>0</v>
      </c>
      <c r="JN79" s="14">
        <v>0</v>
      </c>
      <c r="JO79" s="14">
        <v>0</v>
      </c>
      <c r="JP79" s="14">
        <v>0</v>
      </c>
      <c r="JQ79" s="14">
        <v>0</v>
      </c>
      <c r="JR79" s="14">
        <v>0</v>
      </c>
      <c r="JS79" s="14">
        <v>0</v>
      </c>
      <c r="JT79" s="14">
        <v>0</v>
      </c>
      <c r="JU79" s="14">
        <v>0</v>
      </c>
      <c r="JV79" s="14">
        <v>0</v>
      </c>
      <c r="JW79" s="14">
        <v>0</v>
      </c>
      <c r="JX79" s="14">
        <v>0</v>
      </c>
      <c r="JY79" s="14">
        <v>0</v>
      </c>
      <c r="JZ79" s="14">
        <v>0</v>
      </c>
      <c r="KA79" s="14">
        <v>0</v>
      </c>
      <c r="KB79" s="14">
        <v>0</v>
      </c>
      <c r="KC79" s="14">
        <v>0</v>
      </c>
      <c r="KD79" s="14">
        <v>0</v>
      </c>
      <c r="KE79" s="14">
        <v>0</v>
      </c>
      <c r="KF79" s="14">
        <v>0</v>
      </c>
      <c r="KG79" s="14">
        <v>0</v>
      </c>
      <c r="KH79" s="14">
        <v>0</v>
      </c>
      <c r="KI79" s="14">
        <v>0</v>
      </c>
      <c r="KJ79" s="14">
        <v>0</v>
      </c>
      <c r="KK79" s="14">
        <v>0</v>
      </c>
      <c r="KL79" s="14">
        <v>0</v>
      </c>
      <c r="KM79" s="14">
        <v>0</v>
      </c>
      <c r="KN79" s="14">
        <v>0</v>
      </c>
      <c r="KO79" s="14">
        <v>0</v>
      </c>
      <c r="KP79" s="14">
        <v>0</v>
      </c>
      <c r="KQ79" s="14">
        <v>0</v>
      </c>
      <c r="KR79" s="14">
        <v>0</v>
      </c>
      <c r="KS79" s="14">
        <v>0</v>
      </c>
      <c r="KT79" s="14">
        <v>0</v>
      </c>
      <c r="KU79" s="14">
        <v>0</v>
      </c>
      <c r="KV79" s="14">
        <v>0</v>
      </c>
      <c r="KW79" s="14">
        <v>0</v>
      </c>
      <c r="KX79" s="14">
        <v>0</v>
      </c>
      <c r="KY79" s="14">
        <v>0</v>
      </c>
      <c r="KZ79" s="14">
        <v>0</v>
      </c>
      <c r="LA79" s="14">
        <v>0</v>
      </c>
      <c r="LB79" s="14">
        <v>0</v>
      </c>
      <c r="LC79" s="14">
        <v>0</v>
      </c>
      <c r="LD79" s="14">
        <v>0</v>
      </c>
      <c r="LE79" s="14">
        <v>0</v>
      </c>
      <c r="LF79" s="14">
        <v>0</v>
      </c>
      <c r="LG79" s="14">
        <v>0</v>
      </c>
      <c r="LH79" s="14">
        <v>0</v>
      </c>
      <c r="LI79" s="14">
        <v>0</v>
      </c>
      <c r="LJ79" s="14">
        <v>0</v>
      </c>
      <c r="LK79" s="14">
        <v>0</v>
      </c>
      <c r="LL79" s="14">
        <v>0</v>
      </c>
      <c r="LM79" s="14">
        <v>0</v>
      </c>
      <c r="LN79" s="14">
        <v>0</v>
      </c>
      <c r="LO79" s="14">
        <v>0</v>
      </c>
      <c r="LP79" s="14">
        <v>0</v>
      </c>
      <c r="LQ79" s="14">
        <v>0</v>
      </c>
      <c r="LR79" s="14">
        <v>0</v>
      </c>
      <c r="LS79" s="14">
        <v>0</v>
      </c>
      <c r="LT79" s="14">
        <v>2</v>
      </c>
      <c r="LU79" s="14">
        <v>0</v>
      </c>
      <c r="LV79" s="14">
        <v>0</v>
      </c>
      <c r="LW79" s="14">
        <v>0</v>
      </c>
      <c r="LX79" s="14">
        <v>0</v>
      </c>
      <c r="LY79" s="14">
        <v>0</v>
      </c>
      <c r="LZ79" s="14">
        <v>0</v>
      </c>
      <c r="MA79" s="14">
        <v>0</v>
      </c>
      <c r="MB79" s="14">
        <v>0</v>
      </c>
      <c r="MC79" s="14">
        <v>0</v>
      </c>
      <c r="MD79" s="14">
        <v>0</v>
      </c>
      <c r="ME79" s="14">
        <v>0</v>
      </c>
      <c r="MF79" s="14">
        <v>0</v>
      </c>
      <c r="MG79" s="14">
        <v>0</v>
      </c>
      <c r="MH79" s="14">
        <v>0</v>
      </c>
      <c r="MI79" s="14">
        <v>0</v>
      </c>
      <c r="MJ79" s="14">
        <v>0</v>
      </c>
      <c r="MK79" s="14">
        <v>0</v>
      </c>
      <c r="ML79" s="14">
        <v>0</v>
      </c>
      <c r="MM79" s="14">
        <v>0</v>
      </c>
      <c r="MN79" s="14">
        <v>0</v>
      </c>
      <c r="MO79" s="14">
        <v>0</v>
      </c>
      <c r="MP79" s="14">
        <v>0</v>
      </c>
      <c r="MQ79" s="14">
        <v>0</v>
      </c>
      <c r="MR79" s="14">
        <v>0</v>
      </c>
      <c r="MS79" s="14">
        <v>0</v>
      </c>
      <c r="MT79" s="14">
        <v>0</v>
      </c>
      <c r="MU79" s="14">
        <v>0</v>
      </c>
      <c r="MV79" s="14">
        <v>1</v>
      </c>
      <c r="MW79" s="14">
        <v>0</v>
      </c>
      <c r="MX79" s="14">
        <v>0</v>
      </c>
      <c r="MY79" s="14">
        <v>0</v>
      </c>
      <c r="MZ79" s="14">
        <v>0</v>
      </c>
      <c r="NA79" s="14">
        <v>1</v>
      </c>
      <c r="NB79" s="14">
        <v>0</v>
      </c>
      <c r="NC79" s="14">
        <v>0</v>
      </c>
      <c r="ND79" s="14">
        <v>1</v>
      </c>
      <c r="NE79" s="14">
        <v>0</v>
      </c>
      <c r="NF79" s="14">
        <v>1</v>
      </c>
      <c r="NG79" s="14">
        <v>0</v>
      </c>
      <c r="NH79" s="14">
        <v>0</v>
      </c>
      <c r="NI79" s="14">
        <v>0</v>
      </c>
      <c r="NJ79" s="14">
        <v>0</v>
      </c>
      <c r="NK79" s="14">
        <v>0</v>
      </c>
      <c r="NL79" s="14">
        <v>1</v>
      </c>
      <c r="NM79" s="14">
        <v>1</v>
      </c>
      <c r="NN79" s="14">
        <v>0</v>
      </c>
      <c r="NO79" s="14">
        <v>0</v>
      </c>
      <c r="NP79" s="14">
        <v>0</v>
      </c>
      <c r="NQ79" s="14">
        <v>2</v>
      </c>
      <c r="NR79" s="14">
        <v>0</v>
      </c>
      <c r="NS79" s="14">
        <v>1</v>
      </c>
      <c r="NT79" s="14">
        <v>0</v>
      </c>
      <c r="NU79" s="14">
        <v>0</v>
      </c>
      <c r="NV79" s="14">
        <v>0</v>
      </c>
      <c r="NW79" s="14">
        <v>0</v>
      </c>
      <c r="NX79" s="14">
        <v>0</v>
      </c>
      <c r="NY79" s="14">
        <v>0</v>
      </c>
      <c r="NZ79" s="14">
        <v>0</v>
      </c>
      <c r="OA79" s="14">
        <v>0</v>
      </c>
      <c r="OB79" s="14">
        <v>0</v>
      </c>
      <c r="OC79" s="14">
        <v>2</v>
      </c>
      <c r="OD79" s="14">
        <v>0</v>
      </c>
      <c r="OE79" s="14">
        <v>0</v>
      </c>
      <c r="OF79" s="14"/>
      <c r="OG79" s="14">
        <v>0</v>
      </c>
      <c r="OH79" s="14">
        <v>0</v>
      </c>
      <c r="OI79" s="14">
        <v>0</v>
      </c>
      <c r="OJ79" s="14">
        <v>0</v>
      </c>
      <c r="OK79" s="14">
        <v>0</v>
      </c>
      <c r="OL79" s="14">
        <v>1</v>
      </c>
      <c r="OM79" s="14">
        <v>1</v>
      </c>
      <c r="ON79" s="14">
        <v>0</v>
      </c>
      <c r="OO79" s="14">
        <v>0</v>
      </c>
      <c r="OP79" s="14">
        <v>0</v>
      </c>
      <c r="OQ79" s="14">
        <v>0</v>
      </c>
      <c r="OR79" s="14">
        <v>0</v>
      </c>
      <c r="OS79" s="14">
        <v>0</v>
      </c>
      <c r="OT79" s="14">
        <v>0</v>
      </c>
      <c r="OU79" s="14">
        <v>1</v>
      </c>
      <c r="OV79" s="14">
        <v>0</v>
      </c>
      <c r="OW79" s="14">
        <v>0</v>
      </c>
      <c r="OX79" s="14">
        <v>0</v>
      </c>
      <c r="OY79" s="14">
        <v>0</v>
      </c>
      <c r="OZ79" s="14"/>
      <c r="PA79" s="14">
        <v>0</v>
      </c>
      <c r="PB79" s="14"/>
      <c r="PC79" s="14"/>
      <c r="PD79" s="14">
        <v>0</v>
      </c>
      <c r="PE79" s="14"/>
      <c r="PF79" s="14"/>
      <c r="PG79" s="54"/>
      <c r="PH79" s="54"/>
      <c r="PI79" s="54"/>
      <c r="PJ79" s="54"/>
      <c r="PK79" s="54"/>
      <c r="PL79" s="84"/>
      <c r="PM79" s="14"/>
      <c r="PN79" s="84"/>
      <c r="PO79" s="84"/>
      <c r="PP79" s="84"/>
      <c r="PQ79" s="84"/>
      <c r="PR79" s="505"/>
      <c r="PS79" s="84"/>
      <c r="PT79" s="84"/>
      <c r="PU79" s="84"/>
      <c r="PV79" s="84"/>
      <c r="PW79" s="14">
        <v>1</v>
      </c>
      <c r="PX79" s="54"/>
      <c r="PY79" s="14"/>
      <c r="PZ79" s="14"/>
      <c r="QA79" s="14"/>
      <c r="QB79" s="54"/>
      <c r="QC79" s="54"/>
      <c r="QD79" s="54"/>
      <c r="QE79" s="20"/>
      <c r="QH79" s="20"/>
      <c r="QI79" s="20"/>
      <c r="QJ79" s="20"/>
      <c r="QK79" s="20"/>
      <c r="QL79" s="20"/>
      <c r="QM79" s="20"/>
      <c r="QO79" s="20"/>
      <c r="QP79" s="20"/>
      <c r="QQ79" s="20"/>
      <c r="QT79" s="20"/>
      <c r="QU79" s="20"/>
      <c r="QV79" s="20"/>
      <c r="QW79" s="20"/>
      <c r="RE79" s="1">
        <v>1</v>
      </c>
      <c r="RF79" s="1">
        <v>1</v>
      </c>
      <c r="RH79" s="1">
        <v>1</v>
      </c>
      <c r="RL79" s="1">
        <v>1</v>
      </c>
      <c r="RO79" s="1">
        <v>1</v>
      </c>
    </row>
    <row r="80" spans="1:534" s="20" customFormat="1" hidden="1" x14ac:dyDescent="0.25">
      <c r="A80" s="68" t="s">
        <v>13</v>
      </c>
      <c r="B80" s="68" t="s">
        <v>1158</v>
      </c>
      <c r="C80" s="464">
        <v>282</v>
      </c>
      <c r="D80" s="347"/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0</v>
      </c>
      <c r="DT80" s="14">
        <v>0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0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0</v>
      </c>
      <c r="FX80" s="14">
        <v>0</v>
      </c>
      <c r="FY80" s="14">
        <v>0</v>
      </c>
      <c r="FZ80" s="14">
        <v>0</v>
      </c>
      <c r="GA80" s="14">
        <v>0</v>
      </c>
      <c r="GB80" s="14">
        <v>0</v>
      </c>
      <c r="GC80" s="14">
        <v>0</v>
      </c>
      <c r="GD80" s="14">
        <v>0</v>
      </c>
      <c r="GE80" s="14">
        <v>0</v>
      </c>
      <c r="GF80" s="14">
        <v>0</v>
      </c>
      <c r="GG80" s="14">
        <v>0</v>
      </c>
      <c r="GH80" s="14">
        <v>0</v>
      </c>
      <c r="GI80" s="14">
        <v>0</v>
      </c>
      <c r="GJ80" s="14">
        <v>0</v>
      </c>
      <c r="GK80" s="14">
        <v>0</v>
      </c>
      <c r="GL80" s="14">
        <v>0</v>
      </c>
      <c r="GM80" s="14">
        <v>0</v>
      </c>
      <c r="GN80" s="14">
        <v>0</v>
      </c>
      <c r="GO80" s="14">
        <v>0</v>
      </c>
      <c r="GP80" s="14">
        <v>0</v>
      </c>
      <c r="GQ80" s="14">
        <v>0</v>
      </c>
      <c r="GR80" s="14">
        <v>0</v>
      </c>
      <c r="GS80" s="14">
        <v>0</v>
      </c>
      <c r="GT80" s="14">
        <v>0</v>
      </c>
      <c r="GU80" s="14">
        <v>0</v>
      </c>
      <c r="GV80" s="14">
        <v>0</v>
      </c>
      <c r="GW80" s="14">
        <v>0</v>
      </c>
      <c r="GX80" s="14">
        <v>0</v>
      </c>
      <c r="GY80" s="14">
        <v>0</v>
      </c>
      <c r="GZ80" s="14">
        <v>0</v>
      </c>
      <c r="HA80" s="14">
        <v>0</v>
      </c>
      <c r="HB80" s="14">
        <v>0</v>
      </c>
      <c r="HC80" s="14">
        <v>0</v>
      </c>
      <c r="HD80" s="14">
        <v>0</v>
      </c>
      <c r="HE80" s="14">
        <v>0</v>
      </c>
      <c r="HF80" s="14">
        <v>0</v>
      </c>
      <c r="HG80" s="14">
        <v>0</v>
      </c>
      <c r="HH80" s="14">
        <v>0</v>
      </c>
      <c r="HI80" s="14">
        <v>0</v>
      </c>
      <c r="HJ80" s="14">
        <v>0</v>
      </c>
      <c r="HK80" s="14">
        <v>0</v>
      </c>
      <c r="HL80" s="14">
        <v>0</v>
      </c>
      <c r="HM80" s="14">
        <v>0</v>
      </c>
      <c r="HN80" s="14">
        <v>0</v>
      </c>
      <c r="HO80" s="14">
        <v>0</v>
      </c>
      <c r="HP80" s="14">
        <v>0</v>
      </c>
      <c r="HQ80" s="14">
        <v>0</v>
      </c>
      <c r="HR80" s="14">
        <v>0</v>
      </c>
      <c r="HS80" s="14">
        <v>0</v>
      </c>
      <c r="HT80" s="14">
        <v>0</v>
      </c>
      <c r="HU80" s="14">
        <v>0</v>
      </c>
      <c r="HV80" s="14">
        <v>0</v>
      </c>
      <c r="HW80" s="14">
        <v>0</v>
      </c>
      <c r="HX80" s="14">
        <v>0</v>
      </c>
      <c r="HY80" s="14">
        <v>0</v>
      </c>
      <c r="HZ80" s="14">
        <v>0</v>
      </c>
      <c r="IA80" s="14">
        <v>0</v>
      </c>
      <c r="IB80" s="14">
        <v>0</v>
      </c>
      <c r="IC80" s="14">
        <v>0</v>
      </c>
      <c r="ID80" s="14">
        <v>0</v>
      </c>
      <c r="IE80" s="14">
        <v>0</v>
      </c>
      <c r="IF80" s="14">
        <v>0</v>
      </c>
      <c r="IG80" s="14">
        <v>0</v>
      </c>
      <c r="IH80" s="14">
        <v>0</v>
      </c>
      <c r="II80" s="14">
        <v>0</v>
      </c>
      <c r="IJ80" s="14">
        <v>0</v>
      </c>
      <c r="IK80" s="14">
        <v>0</v>
      </c>
      <c r="IL80" s="14">
        <v>0</v>
      </c>
      <c r="IM80" s="14">
        <v>0</v>
      </c>
      <c r="IN80" s="14">
        <v>0</v>
      </c>
      <c r="IO80" s="14">
        <v>0</v>
      </c>
      <c r="IP80" s="14">
        <v>0</v>
      </c>
      <c r="IQ80" s="14">
        <v>0</v>
      </c>
      <c r="IR80" s="14">
        <v>0</v>
      </c>
      <c r="IS80" s="14">
        <v>0</v>
      </c>
      <c r="IT80" s="14">
        <v>0</v>
      </c>
      <c r="IU80" s="14">
        <v>0</v>
      </c>
      <c r="IV80" s="14">
        <v>0</v>
      </c>
      <c r="IW80" s="14">
        <v>0</v>
      </c>
      <c r="IX80" s="14">
        <v>0</v>
      </c>
      <c r="IY80" s="14">
        <v>0</v>
      </c>
      <c r="IZ80" s="14">
        <v>0</v>
      </c>
      <c r="JA80" s="14">
        <v>0</v>
      </c>
      <c r="JB80" s="14">
        <v>0</v>
      </c>
      <c r="JC80" s="14">
        <v>0</v>
      </c>
      <c r="JD80" s="14">
        <v>0</v>
      </c>
      <c r="JE80" s="14">
        <v>0</v>
      </c>
      <c r="JF80" s="14">
        <v>0</v>
      </c>
      <c r="JG80" s="14">
        <v>0</v>
      </c>
      <c r="JH80" s="14">
        <v>0</v>
      </c>
      <c r="JI80" s="14">
        <v>0</v>
      </c>
      <c r="JJ80" s="14">
        <v>0</v>
      </c>
      <c r="JK80" s="14">
        <v>0</v>
      </c>
      <c r="JL80" s="14">
        <v>0</v>
      </c>
      <c r="JM80" s="14">
        <v>0</v>
      </c>
      <c r="JN80" s="14">
        <v>0</v>
      </c>
      <c r="JO80" s="14">
        <v>0</v>
      </c>
      <c r="JP80" s="14">
        <v>0</v>
      </c>
      <c r="JQ80" s="14">
        <v>0</v>
      </c>
      <c r="JR80" s="14">
        <v>0</v>
      </c>
      <c r="JS80" s="14">
        <v>0</v>
      </c>
      <c r="JT80" s="14">
        <v>0</v>
      </c>
      <c r="JU80" s="14">
        <v>0</v>
      </c>
      <c r="JV80" s="14">
        <v>0</v>
      </c>
      <c r="JW80" s="14">
        <v>0</v>
      </c>
      <c r="JX80" s="14">
        <v>0</v>
      </c>
      <c r="JY80" s="14">
        <v>0</v>
      </c>
      <c r="JZ80" s="14">
        <v>0</v>
      </c>
      <c r="KA80" s="14">
        <v>0</v>
      </c>
      <c r="KB80" s="14">
        <v>0</v>
      </c>
      <c r="KC80" s="14">
        <v>0</v>
      </c>
      <c r="KD80" s="14">
        <v>0</v>
      </c>
      <c r="KE80" s="14">
        <v>0</v>
      </c>
      <c r="KF80" s="14">
        <v>0</v>
      </c>
      <c r="KG80" s="14">
        <v>0</v>
      </c>
      <c r="KH80" s="14">
        <v>0</v>
      </c>
      <c r="KI80" s="14">
        <v>0</v>
      </c>
      <c r="KJ80" s="14">
        <v>0</v>
      </c>
      <c r="KK80" s="14">
        <v>0</v>
      </c>
      <c r="KL80" s="14">
        <v>0</v>
      </c>
      <c r="KM80" s="14">
        <v>0</v>
      </c>
      <c r="KN80" s="14">
        <v>0</v>
      </c>
      <c r="KO80" s="14">
        <v>0</v>
      </c>
      <c r="KP80" s="14">
        <v>0</v>
      </c>
      <c r="KQ80" s="14">
        <v>0</v>
      </c>
      <c r="KR80" s="14">
        <v>0</v>
      </c>
      <c r="KS80" s="14">
        <v>0</v>
      </c>
      <c r="KT80" s="14">
        <v>0</v>
      </c>
      <c r="KU80" s="14">
        <v>0</v>
      </c>
      <c r="KV80" s="14">
        <v>0</v>
      </c>
      <c r="KW80" s="14">
        <v>0</v>
      </c>
      <c r="KX80" s="14">
        <v>0</v>
      </c>
      <c r="KY80" s="14">
        <v>0</v>
      </c>
      <c r="KZ80" s="14">
        <v>0</v>
      </c>
      <c r="LA80" s="14">
        <v>0</v>
      </c>
      <c r="LB80" s="14">
        <v>0</v>
      </c>
      <c r="LC80" s="14">
        <v>0</v>
      </c>
      <c r="LD80" s="14">
        <v>0</v>
      </c>
      <c r="LE80" s="14">
        <v>0</v>
      </c>
      <c r="LF80" s="14">
        <v>0</v>
      </c>
      <c r="LG80" s="14">
        <v>0</v>
      </c>
      <c r="LH80" s="14">
        <v>0</v>
      </c>
      <c r="LI80" s="14">
        <v>0</v>
      </c>
      <c r="LJ80" s="14">
        <v>0</v>
      </c>
      <c r="LK80" s="14">
        <v>0</v>
      </c>
      <c r="LL80" s="14">
        <v>0</v>
      </c>
      <c r="LM80" s="14">
        <v>0</v>
      </c>
      <c r="LN80" s="14">
        <v>0</v>
      </c>
      <c r="LO80" s="14">
        <v>0</v>
      </c>
      <c r="LP80" s="14">
        <v>0</v>
      </c>
      <c r="LQ80" s="14">
        <v>0</v>
      </c>
      <c r="LR80" s="14">
        <v>0</v>
      </c>
      <c r="LS80" s="14">
        <v>0</v>
      </c>
      <c r="LT80" s="14">
        <v>0</v>
      </c>
      <c r="LU80" s="14">
        <v>0</v>
      </c>
      <c r="LV80" s="14">
        <v>0</v>
      </c>
      <c r="LW80" s="14">
        <v>0</v>
      </c>
      <c r="LX80" s="14">
        <v>0</v>
      </c>
      <c r="LY80" s="14">
        <v>0</v>
      </c>
      <c r="LZ80" s="14">
        <v>0</v>
      </c>
      <c r="MA80" s="14">
        <v>0</v>
      </c>
      <c r="MB80" s="14">
        <v>0</v>
      </c>
      <c r="MC80" s="14">
        <v>0</v>
      </c>
      <c r="MD80" s="14">
        <v>0</v>
      </c>
      <c r="ME80" s="14">
        <v>0</v>
      </c>
      <c r="MF80" s="14">
        <v>0</v>
      </c>
      <c r="MG80" s="14">
        <v>0</v>
      </c>
      <c r="MH80" s="14">
        <v>0</v>
      </c>
      <c r="MI80" s="14">
        <v>0</v>
      </c>
      <c r="MJ80" s="14">
        <v>0</v>
      </c>
      <c r="MK80" s="14">
        <v>0</v>
      </c>
      <c r="ML80" s="14">
        <v>0</v>
      </c>
      <c r="MM80" s="14">
        <v>0</v>
      </c>
      <c r="MN80" s="14">
        <v>0</v>
      </c>
      <c r="MO80" s="14">
        <v>0</v>
      </c>
      <c r="MP80" s="14">
        <v>0</v>
      </c>
      <c r="MQ80" s="14">
        <v>0</v>
      </c>
      <c r="MR80" s="14">
        <v>0</v>
      </c>
      <c r="MS80" s="14">
        <v>0</v>
      </c>
      <c r="MT80" s="14">
        <v>0</v>
      </c>
      <c r="MU80" s="14">
        <v>0</v>
      </c>
      <c r="MV80" s="14">
        <v>0</v>
      </c>
      <c r="MW80" s="14">
        <v>0</v>
      </c>
      <c r="MX80" s="14">
        <v>0</v>
      </c>
      <c r="MY80" s="14">
        <v>0</v>
      </c>
      <c r="MZ80" s="14">
        <v>0</v>
      </c>
      <c r="NA80" s="14">
        <v>0</v>
      </c>
      <c r="NB80" s="14">
        <v>0</v>
      </c>
      <c r="NC80" s="14">
        <v>0</v>
      </c>
      <c r="ND80" s="14">
        <v>0</v>
      </c>
      <c r="NE80" s="14">
        <v>0</v>
      </c>
      <c r="NF80" s="14">
        <v>0</v>
      </c>
      <c r="NG80" s="14">
        <v>0</v>
      </c>
      <c r="NH80" s="14">
        <v>0</v>
      </c>
      <c r="NI80" s="14">
        <v>0</v>
      </c>
      <c r="NJ80" s="14">
        <v>0</v>
      </c>
      <c r="NK80" s="14">
        <v>0</v>
      </c>
      <c r="NL80" s="14">
        <v>1</v>
      </c>
      <c r="NM80" s="14">
        <v>1</v>
      </c>
      <c r="NN80" s="14">
        <v>0</v>
      </c>
      <c r="NO80" s="14">
        <v>0</v>
      </c>
      <c r="NP80" s="14">
        <v>0</v>
      </c>
      <c r="NQ80" s="14">
        <v>0</v>
      </c>
      <c r="NR80" s="14">
        <v>1</v>
      </c>
      <c r="NS80" s="14">
        <v>1</v>
      </c>
      <c r="NT80" s="14">
        <v>0</v>
      </c>
      <c r="NU80" s="14">
        <v>0</v>
      </c>
      <c r="NV80" s="14">
        <v>0</v>
      </c>
      <c r="NW80" s="14">
        <v>0</v>
      </c>
      <c r="NX80" s="14">
        <v>0</v>
      </c>
      <c r="NY80" s="14">
        <v>0</v>
      </c>
      <c r="NZ80" s="14">
        <v>1</v>
      </c>
      <c r="OA80" s="14">
        <v>0</v>
      </c>
      <c r="OB80" s="14">
        <v>0</v>
      </c>
      <c r="OC80" s="14">
        <v>0</v>
      </c>
      <c r="OD80" s="14">
        <v>0</v>
      </c>
      <c r="OE80" s="14">
        <v>1</v>
      </c>
      <c r="OF80" s="14"/>
      <c r="OG80" s="14">
        <v>0</v>
      </c>
      <c r="OH80" s="14">
        <v>0</v>
      </c>
      <c r="OI80" s="14">
        <v>0</v>
      </c>
      <c r="OJ80" s="14">
        <v>0</v>
      </c>
      <c r="OK80" s="14">
        <v>0</v>
      </c>
      <c r="OL80" s="14">
        <v>0</v>
      </c>
      <c r="OM80" s="14">
        <v>1</v>
      </c>
      <c r="ON80" s="14">
        <v>0</v>
      </c>
      <c r="OO80" s="14">
        <v>0</v>
      </c>
      <c r="OP80" s="14">
        <v>0</v>
      </c>
      <c r="OQ80" s="14">
        <v>0</v>
      </c>
      <c r="OR80" s="14">
        <v>0</v>
      </c>
      <c r="OS80" s="14">
        <v>0</v>
      </c>
      <c r="OT80" s="14">
        <v>0</v>
      </c>
      <c r="OU80" s="14">
        <v>0</v>
      </c>
      <c r="OV80" s="14">
        <v>0</v>
      </c>
      <c r="OW80" s="14">
        <v>0</v>
      </c>
      <c r="OX80" s="14">
        <v>0</v>
      </c>
      <c r="OY80" s="14">
        <v>0</v>
      </c>
      <c r="OZ80" s="14"/>
      <c r="PA80" s="14">
        <v>0</v>
      </c>
      <c r="PB80" s="14"/>
      <c r="PC80" s="14"/>
      <c r="PD80" s="14">
        <v>0</v>
      </c>
      <c r="PE80" s="14"/>
      <c r="PF80" s="14"/>
      <c r="PG80" s="54"/>
      <c r="PH80" s="54"/>
      <c r="PI80" s="54"/>
      <c r="PJ80" s="54"/>
      <c r="PK80" s="54"/>
      <c r="PL80" s="84"/>
      <c r="PM80" s="14"/>
      <c r="PN80" s="84"/>
      <c r="PO80" s="84"/>
      <c r="PP80" s="84"/>
      <c r="PQ80" s="84"/>
      <c r="PR80" s="505"/>
      <c r="PS80" s="84"/>
      <c r="PT80" s="84"/>
      <c r="PU80" s="84"/>
      <c r="PV80" s="84"/>
      <c r="PW80" s="54"/>
      <c r="PX80" s="54"/>
      <c r="PY80" s="14"/>
      <c r="PZ80" s="14">
        <v>1</v>
      </c>
      <c r="QA80" s="14"/>
      <c r="QB80" s="54"/>
      <c r="QC80" s="54"/>
      <c r="QD80" s="54"/>
      <c r="QG80" s="1">
        <v>1</v>
      </c>
      <c r="QJ80" s="1">
        <v>1</v>
      </c>
      <c r="QM80" s="1">
        <v>1</v>
      </c>
      <c r="QP80" s="1">
        <v>1</v>
      </c>
      <c r="QR80" s="1"/>
      <c r="QS80" s="1"/>
      <c r="QT80" s="1">
        <v>1</v>
      </c>
      <c r="QX80" s="1"/>
      <c r="QY80" s="1"/>
      <c r="QZ80" s="1"/>
      <c r="RA80" s="1"/>
      <c r="RB80" s="1"/>
      <c r="RC80" s="1"/>
      <c r="RD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</row>
    <row r="81" spans="1:534" s="20" customFormat="1" hidden="1" x14ac:dyDescent="0.25">
      <c r="A81" s="68" t="s">
        <v>13</v>
      </c>
      <c r="B81" s="68" t="s">
        <v>1159</v>
      </c>
      <c r="C81" s="347">
        <v>57</v>
      </c>
      <c r="D81" s="347"/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0</v>
      </c>
      <c r="DT81" s="14">
        <v>0</v>
      </c>
      <c r="DU81" s="14">
        <v>0</v>
      </c>
      <c r="DV81" s="14">
        <v>0</v>
      </c>
      <c r="DW81" s="14">
        <v>0</v>
      </c>
      <c r="DX81" s="14">
        <v>1</v>
      </c>
      <c r="DY81" s="14">
        <v>0</v>
      </c>
      <c r="DZ81" s="14">
        <v>0</v>
      </c>
      <c r="EA81" s="14">
        <v>0</v>
      </c>
      <c r="EB81" s="14">
        <v>0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0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14">
        <v>0</v>
      </c>
      <c r="FD81" s="14">
        <v>0</v>
      </c>
      <c r="FE81" s="14">
        <v>0</v>
      </c>
      <c r="FF81" s="14">
        <v>0</v>
      </c>
      <c r="FG81" s="14">
        <v>0</v>
      </c>
      <c r="FH81" s="1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</v>
      </c>
      <c r="FX81" s="14">
        <v>0</v>
      </c>
      <c r="FY81" s="14">
        <v>0</v>
      </c>
      <c r="FZ81" s="14">
        <v>0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0</v>
      </c>
      <c r="GG81" s="14">
        <v>0</v>
      </c>
      <c r="GH81" s="14">
        <v>0</v>
      </c>
      <c r="GI81" s="14">
        <v>0</v>
      </c>
      <c r="GJ81" s="14">
        <v>0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0</v>
      </c>
      <c r="GR81" s="14">
        <v>0</v>
      </c>
      <c r="GS81" s="14">
        <v>0</v>
      </c>
      <c r="GT81" s="14">
        <v>0</v>
      </c>
      <c r="GU81" s="14">
        <v>0</v>
      </c>
      <c r="GV81" s="14">
        <v>0</v>
      </c>
      <c r="GW81" s="14">
        <v>0</v>
      </c>
      <c r="GX81" s="14">
        <v>0</v>
      </c>
      <c r="GY81" s="14">
        <v>0</v>
      </c>
      <c r="GZ81" s="14">
        <v>0</v>
      </c>
      <c r="HA81" s="14">
        <v>0</v>
      </c>
      <c r="HB81" s="14">
        <v>0</v>
      </c>
      <c r="HC81" s="14">
        <v>0</v>
      </c>
      <c r="HD81" s="14">
        <v>0</v>
      </c>
      <c r="HE81" s="14">
        <v>0</v>
      </c>
      <c r="HF81" s="14">
        <v>0</v>
      </c>
      <c r="HG81" s="14">
        <v>0</v>
      </c>
      <c r="HH81" s="14">
        <v>0</v>
      </c>
      <c r="HI81" s="14">
        <v>0</v>
      </c>
      <c r="HJ81" s="14">
        <v>0</v>
      </c>
      <c r="HK81" s="14">
        <v>0</v>
      </c>
      <c r="HL81" s="14">
        <v>0</v>
      </c>
      <c r="HM81" s="14">
        <v>0</v>
      </c>
      <c r="HN81" s="14">
        <v>0</v>
      </c>
      <c r="HO81" s="14">
        <v>0</v>
      </c>
      <c r="HP81" s="14">
        <v>0</v>
      </c>
      <c r="HQ81" s="14">
        <v>0</v>
      </c>
      <c r="HR81" s="14">
        <v>0</v>
      </c>
      <c r="HS81" s="14">
        <v>0</v>
      </c>
      <c r="HT81" s="14">
        <v>0</v>
      </c>
      <c r="HU81" s="14">
        <v>0</v>
      </c>
      <c r="HV81" s="14">
        <v>0</v>
      </c>
      <c r="HW81" s="14">
        <v>0</v>
      </c>
      <c r="HX81" s="14">
        <v>0</v>
      </c>
      <c r="HY81" s="14">
        <v>0</v>
      </c>
      <c r="HZ81" s="14">
        <v>0</v>
      </c>
      <c r="IA81" s="14">
        <v>0</v>
      </c>
      <c r="IB81" s="14">
        <v>0</v>
      </c>
      <c r="IC81" s="14">
        <v>0</v>
      </c>
      <c r="ID81" s="14">
        <v>0</v>
      </c>
      <c r="IE81" s="14">
        <v>0</v>
      </c>
      <c r="IF81" s="14">
        <v>0</v>
      </c>
      <c r="IG81" s="14">
        <v>0</v>
      </c>
      <c r="IH81" s="14">
        <v>0</v>
      </c>
      <c r="II81" s="14">
        <v>0</v>
      </c>
      <c r="IJ81" s="14">
        <v>0</v>
      </c>
      <c r="IK81" s="14">
        <v>0</v>
      </c>
      <c r="IL81" s="14">
        <v>1</v>
      </c>
      <c r="IM81" s="14">
        <v>0</v>
      </c>
      <c r="IN81" s="14">
        <v>0</v>
      </c>
      <c r="IO81" s="14">
        <v>0</v>
      </c>
      <c r="IP81" s="14">
        <v>0</v>
      </c>
      <c r="IQ81" s="14">
        <v>0</v>
      </c>
      <c r="IR81" s="14">
        <v>0</v>
      </c>
      <c r="IS81" s="14">
        <v>0</v>
      </c>
      <c r="IT81" s="14">
        <v>0</v>
      </c>
      <c r="IU81" s="14">
        <v>0</v>
      </c>
      <c r="IV81" s="14">
        <v>0</v>
      </c>
      <c r="IW81" s="14">
        <v>0</v>
      </c>
      <c r="IX81" s="14">
        <v>0</v>
      </c>
      <c r="IY81" s="14">
        <v>0</v>
      </c>
      <c r="IZ81" s="14">
        <v>0</v>
      </c>
      <c r="JA81" s="14">
        <v>0</v>
      </c>
      <c r="JB81" s="14">
        <v>0</v>
      </c>
      <c r="JC81" s="14">
        <v>0</v>
      </c>
      <c r="JD81" s="14">
        <v>0</v>
      </c>
      <c r="JE81" s="14">
        <v>0</v>
      </c>
      <c r="JF81" s="14">
        <v>0</v>
      </c>
      <c r="JG81" s="14">
        <v>0</v>
      </c>
      <c r="JH81" s="14">
        <v>0</v>
      </c>
      <c r="JI81" s="14">
        <v>0</v>
      </c>
      <c r="JJ81" s="14">
        <v>0</v>
      </c>
      <c r="JK81" s="14">
        <v>0</v>
      </c>
      <c r="JL81" s="14">
        <v>0</v>
      </c>
      <c r="JM81" s="14">
        <v>0</v>
      </c>
      <c r="JN81" s="14">
        <v>0</v>
      </c>
      <c r="JO81" s="14">
        <v>0</v>
      </c>
      <c r="JP81" s="14">
        <v>0</v>
      </c>
      <c r="JQ81" s="14">
        <v>0</v>
      </c>
      <c r="JR81" s="14">
        <v>0</v>
      </c>
      <c r="JS81" s="14">
        <v>0</v>
      </c>
      <c r="JT81" s="14">
        <v>0</v>
      </c>
      <c r="JU81" s="14">
        <v>0</v>
      </c>
      <c r="JV81" s="14">
        <v>0</v>
      </c>
      <c r="JW81" s="14">
        <v>0</v>
      </c>
      <c r="JX81" s="14">
        <v>0</v>
      </c>
      <c r="JY81" s="14">
        <v>0</v>
      </c>
      <c r="JZ81" s="14">
        <v>0</v>
      </c>
      <c r="KA81" s="14">
        <v>0</v>
      </c>
      <c r="KB81" s="14">
        <v>0</v>
      </c>
      <c r="KC81" s="14">
        <v>0</v>
      </c>
      <c r="KD81" s="14">
        <v>0</v>
      </c>
      <c r="KE81" s="14">
        <v>0</v>
      </c>
      <c r="KF81" s="14">
        <v>0</v>
      </c>
      <c r="KG81" s="14">
        <v>0</v>
      </c>
      <c r="KH81" s="14">
        <v>0</v>
      </c>
      <c r="KI81" s="14">
        <v>0</v>
      </c>
      <c r="KJ81" s="14">
        <v>0</v>
      </c>
      <c r="KK81" s="14">
        <v>0</v>
      </c>
      <c r="KL81" s="14">
        <v>0</v>
      </c>
      <c r="KM81" s="14">
        <v>0</v>
      </c>
      <c r="KN81" s="14">
        <v>0</v>
      </c>
      <c r="KO81" s="14">
        <v>0</v>
      </c>
      <c r="KP81" s="14">
        <v>0</v>
      </c>
      <c r="KQ81" s="14">
        <v>0</v>
      </c>
      <c r="KR81" s="14">
        <v>0</v>
      </c>
      <c r="KS81" s="14">
        <v>0</v>
      </c>
      <c r="KT81" s="14">
        <v>0</v>
      </c>
      <c r="KU81" s="14">
        <v>0</v>
      </c>
      <c r="KV81" s="14">
        <v>0</v>
      </c>
      <c r="KW81" s="14">
        <v>0</v>
      </c>
      <c r="KX81" s="14">
        <v>0</v>
      </c>
      <c r="KY81" s="14">
        <v>0</v>
      </c>
      <c r="KZ81" s="14">
        <v>0</v>
      </c>
      <c r="LA81" s="14">
        <v>0</v>
      </c>
      <c r="LB81" s="14">
        <v>0</v>
      </c>
      <c r="LC81" s="14">
        <v>0</v>
      </c>
      <c r="LD81" s="14">
        <v>0</v>
      </c>
      <c r="LE81" s="14">
        <v>0</v>
      </c>
      <c r="LF81" s="14">
        <v>0</v>
      </c>
      <c r="LG81" s="14">
        <v>0</v>
      </c>
      <c r="LH81" s="14">
        <v>0</v>
      </c>
      <c r="LI81" s="14">
        <v>0</v>
      </c>
      <c r="LJ81" s="14">
        <v>0</v>
      </c>
      <c r="LK81" s="14">
        <v>0</v>
      </c>
      <c r="LL81" s="14">
        <v>0</v>
      </c>
      <c r="LM81" s="14">
        <v>0</v>
      </c>
      <c r="LN81" s="14">
        <v>0</v>
      </c>
      <c r="LO81" s="14">
        <v>0</v>
      </c>
      <c r="LP81" s="14">
        <v>0</v>
      </c>
      <c r="LQ81" s="14">
        <v>0</v>
      </c>
      <c r="LR81" s="14">
        <v>0</v>
      </c>
      <c r="LS81" s="14">
        <v>0</v>
      </c>
      <c r="LT81" s="14">
        <v>0</v>
      </c>
      <c r="LU81" s="14">
        <v>0</v>
      </c>
      <c r="LV81" s="14">
        <v>0</v>
      </c>
      <c r="LW81" s="14">
        <v>0</v>
      </c>
      <c r="LX81" s="14">
        <v>0</v>
      </c>
      <c r="LY81" s="14">
        <v>0</v>
      </c>
      <c r="LZ81" s="14">
        <v>0</v>
      </c>
      <c r="MA81" s="14">
        <v>0</v>
      </c>
      <c r="MB81" s="14">
        <v>0</v>
      </c>
      <c r="MC81" s="14">
        <v>0</v>
      </c>
      <c r="MD81" s="14">
        <v>0</v>
      </c>
      <c r="ME81" s="14">
        <v>0</v>
      </c>
      <c r="MF81" s="14">
        <v>0</v>
      </c>
      <c r="MG81" s="14">
        <v>0</v>
      </c>
      <c r="MH81" s="14">
        <v>0</v>
      </c>
      <c r="MI81" s="14">
        <v>0</v>
      </c>
      <c r="MJ81" s="14">
        <v>0</v>
      </c>
      <c r="MK81" s="14">
        <v>0</v>
      </c>
      <c r="ML81" s="14">
        <v>0</v>
      </c>
      <c r="MM81" s="14">
        <v>0</v>
      </c>
      <c r="MN81" s="14">
        <v>0</v>
      </c>
      <c r="MO81" s="14">
        <v>0</v>
      </c>
      <c r="MP81" s="14">
        <v>0</v>
      </c>
      <c r="MQ81" s="14">
        <v>0</v>
      </c>
      <c r="MR81" s="14">
        <v>0</v>
      </c>
      <c r="MS81" s="14">
        <v>0</v>
      </c>
      <c r="MT81" s="14">
        <v>0</v>
      </c>
      <c r="MU81" s="14">
        <v>0</v>
      </c>
      <c r="MV81" s="14">
        <v>0</v>
      </c>
      <c r="MW81" s="14">
        <v>0</v>
      </c>
      <c r="MX81" s="14">
        <v>0</v>
      </c>
      <c r="MY81" s="14">
        <v>0</v>
      </c>
      <c r="MZ81" s="14">
        <v>0</v>
      </c>
      <c r="NA81" s="14">
        <v>0</v>
      </c>
      <c r="NB81" s="14">
        <v>0</v>
      </c>
      <c r="NC81" s="14">
        <v>0</v>
      </c>
      <c r="ND81" s="14">
        <v>0</v>
      </c>
      <c r="NE81" s="14">
        <v>0</v>
      </c>
      <c r="NF81" s="14">
        <v>0</v>
      </c>
      <c r="NG81" s="14">
        <v>0</v>
      </c>
      <c r="NH81" s="14">
        <v>0</v>
      </c>
      <c r="NI81" s="14">
        <v>0</v>
      </c>
      <c r="NJ81" s="14">
        <v>0</v>
      </c>
      <c r="NK81" s="14">
        <v>0</v>
      </c>
      <c r="NL81" s="14">
        <v>0</v>
      </c>
      <c r="NM81" s="14">
        <v>0</v>
      </c>
      <c r="NN81" s="14">
        <v>0</v>
      </c>
      <c r="NO81" s="14">
        <v>0</v>
      </c>
      <c r="NP81" s="14">
        <v>0</v>
      </c>
      <c r="NQ81" s="14">
        <v>0</v>
      </c>
      <c r="NR81" s="14">
        <v>0</v>
      </c>
      <c r="NS81" s="14">
        <v>0</v>
      </c>
      <c r="NT81" s="14">
        <v>0</v>
      </c>
      <c r="NU81" s="14">
        <v>0</v>
      </c>
      <c r="NV81" s="14">
        <v>0</v>
      </c>
      <c r="NW81" s="14">
        <v>0</v>
      </c>
      <c r="NX81" s="14">
        <v>0</v>
      </c>
      <c r="NY81" s="14">
        <v>0</v>
      </c>
      <c r="NZ81" s="14">
        <v>0</v>
      </c>
      <c r="OA81" s="14">
        <v>0</v>
      </c>
      <c r="OB81" s="14">
        <v>0</v>
      </c>
      <c r="OC81" s="14">
        <v>0</v>
      </c>
      <c r="OD81" s="14">
        <v>0</v>
      </c>
      <c r="OE81" s="14">
        <v>0</v>
      </c>
      <c r="OF81" s="14"/>
      <c r="OG81" s="14">
        <v>0</v>
      </c>
      <c r="OH81" s="14">
        <v>0</v>
      </c>
      <c r="OI81" s="14">
        <v>0</v>
      </c>
      <c r="OJ81" s="14">
        <v>0</v>
      </c>
      <c r="OK81" s="14">
        <v>0</v>
      </c>
      <c r="OL81" s="14">
        <v>0</v>
      </c>
      <c r="OM81" s="14">
        <v>0</v>
      </c>
      <c r="ON81" s="14">
        <v>0</v>
      </c>
      <c r="OO81" s="14">
        <v>0</v>
      </c>
      <c r="OP81" s="14">
        <v>0</v>
      </c>
      <c r="OQ81" s="14">
        <v>0</v>
      </c>
      <c r="OR81" s="14">
        <v>0</v>
      </c>
      <c r="OS81" s="14">
        <v>0</v>
      </c>
      <c r="OT81" s="14">
        <v>0</v>
      </c>
      <c r="OU81" s="14">
        <v>0</v>
      </c>
      <c r="OV81" s="14">
        <v>0</v>
      </c>
      <c r="OW81" s="14">
        <v>0</v>
      </c>
      <c r="OX81" s="14">
        <v>0</v>
      </c>
      <c r="OY81" s="14">
        <v>0</v>
      </c>
      <c r="OZ81" s="14"/>
      <c r="PA81" s="14">
        <v>0</v>
      </c>
      <c r="PB81" s="14"/>
      <c r="PC81" s="14"/>
      <c r="PD81" s="14">
        <v>0</v>
      </c>
      <c r="PE81" s="14"/>
      <c r="PF81" s="14"/>
      <c r="PG81" s="54"/>
      <c r="PH81" s="54"/>
      <c r="PI81" s="54"/>
      <c r="PJ81" s="54"/>
      <c r="PK81" s="54"/>
      <c r="PL81" s="84"/>
      <c r="PM81" s="14"/>
      <c r="PN81" s="84"/>
      <c r="PO81" s="84"/>
      <c r="PP81" s="84"/>
      <c r="PQ81" s="84"/>
      <c r="PR81" s="505"/>
      <c r="PS81" s="84"/>
      <c r="PT81" s="84"/>
      <c r="PU81" s="84"/>
      <c r="PV81" s="84"/>
      <c r="PW81" s="54"/>
      <c r="PX81" s="54"/>
      <c r="PY81" s="14"/>
      <c r="PZ81" s="14"/>
      <c r="QA81" s="14"/>
      <c r="QB81" s="54"/>
      <c r="QC81" s="54"/>
      <c r="QD81" s="54"/>
      <c r="QO81" s="1">
        <v>1</v>
      </c>
      <c r="QR81" s="1"/>
      <c r="QS81" s="1"/>
      <c r="QX81" s="1"/>
      <c r="QY81" s="1"/>
      <c r="QZ81" s="1"/>
      <c r="RA81" s="1"/>
      <c r="RB81" s="1"/>
      <c r="RC81" s="1"/>
      <c r="RD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</row>
    <row r="82" spans="1:534" s="20" customFormat="1" hidden="1" x14ac:dyDescent="0.25">
      <c r="A82" s="68" t="s">
        <v>13</v>
      </c>
      <c r="B82" s="68" t="s">
        <v>1160</v>
      </c>
      <c r="C82" s="464">
        <v>541</v>
      </c>
      <c r="D82" s="347"/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1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0</v>
      </c>
      <c r="DU82" s="14">
        <v>0</v>
      </c>
      <c r="DV82" s="14">
        <v>0</v>
      </c>
      <c r="DW82" s="14">
        <v>0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  <c r="EC82" s="14">
        <v>0</v>
      </c>
      <c r="ED82" s="14">
        <v>0</v>
      </c>
      <c r="EE82" s="14">
        <v>0</v>
      </c>
      <c r="EF82" s="14">
        <v>0</v>
      </c>
      <c r="EG82" s="14">
        <v>0</v>
      </c>
      <c r="EH82" s="14">
        <v>0</v>
      </c>
      <c r="EI82" s="14">
        <v>0</v>
      </c>
      <c r="EJ82" s="14">
        <v>0</v>
      </c>
      <c r="EK82" s="14">
        <v>0</v>
      </c>
      <c r="EL82" s="14">
        <v>0</v>
      </c>
      <c r="EM82" s="14">
        <v>0</v>
      </c>
      <c r="EN82" s="14">
        <v>0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0</v>
      </c>
      <c r="EW82" s="14">
        <v>0</v>
      </c>
      <c r="EX82" s="14">
        <v>0</v>
      </c>
      <c r="EY82" s="14">
        <v>0</v>
      </c>
      <c r="EZ82" s="14">
        <v>0</v>
      </c>
      <c r="FA82" s="14">
        <v>0</v>
      </c>
      <c r="FB82" s="14">
        <v>0</v>
      </c>
      <c r="FC82" s="14">
        <v>0</v>
      </c>
      <c r="FD82" s="14">
        <v>0</v>
      </c>
      <c r="FE82" s="14">
        <v>0</v>
      </c>
      <c r="FF82" s="14">
        <v>0</v>
      </c>
      <c r="FG82" s="14">
        <v>0</v>
      </c>
      <c r="FH82" s="14">
        <v>0</v>
      </c>
      <c r="FI82" s="14">
        <v>0</v>
      </c>
      <c r="FJ82" s="14">
        <v>0</v>
      </c>
      <c r="FK82" s="14">
        <v>0</v>
      </c>
      <c r="FL82" s="14">
        <v>0</v>
      </c>
      <c r="FM82" s="14">
        <v>0</v>
      </c>
      <c r="FN82" s="14">
        <v>0</v>
      </c>
      <c r="FO82" s="14">
        <v>0</v>
      </c>
      <c r="FP82" s="14">
        <v>0</v>
      </c>
      <c r="FQ82" s="14">
        <v>0</v>
      </c>
      <c r="FR82" s="14">
        <v>0</v>
      </c>
      <c r="FS82" s="14">
        <v>0</v>
      </c>
      <c r="FT82" s="14">
        <v>0</v>
      </c>
      <c r="FU82" s="14">
        <v>0</v>
      </c>
      <c r="FV82" s="14">
        <v>0</v>
      </c>
      <c r="FW82" s="14">
        <v>0</v>
      </c>
      <c r="FX82" s="14">
        <v>0</v>
      </c>
      <c r="FY82" s="14">
        <v>0</v>
      </c>
      <c r="FZ82" s="14">
        <v>0</v>
      </c>
      <c r="GA82" s="14">
        <v>0</v>
      </c>
      <c r="GB82" s="14">
        <v>0</v>
      </c>
      <c r="GC82" s="14">
        <v>1</v>
      </c>
      <c r="GD82" s="14">
        <v>0</v>
      </c>
      <c r="GE82" s="14">
        <v>0</v>
      </c>
      <c r="GF82" s="14">
        <v>0</v>
      </c>
      <c r="GG82" s="14">
        <v>0</v>
      </c>
      <c r="GH82" s="14">
        <v>0</v>
      </c>
      <c r="GI82" s="14">
        <v>0</v>
      </c>
      <c r="GJ82" s="14">
        <v>0</v>
      </c>
      <c r="GK82" s="14">
        <v>0</v>
      </c>
      <c r="GL82" s="14">
        <v>0</v>
      </c>
      <c r="GM82" s="14">
        <v>0</v>
      </c>
      <c r="GN82" s="14">
        <v>0</v>
      </c>
      <c r="GO82" s="14">
        <v>0</v>
      </c>
      <c r="GP82" s="14">
        <v>0</v>
      </c>
      <c r="GQ82" s="14">
        <v>0</v>
      </c>
      <c r="GR82" s="14">
        <v>0</v>
      </c>
      <c r="GS82" s="14">
        <v>0</v>
      </c>
      <c r="GT82" s="14">
        <v>0</v>
      </c>
      <c r="GU82" s="14">
        <v>0</v>
      </c>
      <c r="GV82" s="14">
        <v>0</v>
      </c>
      <c r="GW82" s="14">
        <v>0</v>
      </c>
      <c r="GX82" s="14">
        <v>0</v>
      </c>
      <c r="GY82" s="14">
        <v>0</v>
      </c>
      <c r="GZ82" s="14">
        <v>0</v>
      </c>
      <c r="HA82" s="14">
        <v>0</v>
      </c>
      <c r="HB82" s="14">
        <v>0</v>
      </c>
      <c r="HC82" s="14">
        <v>0</v>
      </c>
      <c r="HD82" s="14">
        <v>0</v>
      </c>
      <c r="HE82" s="14">
        <v>0</v>
      </c>
      <c r="HF82" s="14">
        <v>0</v>
      </c>
      <c r="HG82" s="14">
        <v>0</v>
      </c>
      <c r="HH82" s="14">
        <v>0</v>
      </c>
      <c r="HI82" s="14">
        <v>0</v>
      </c>
      <c r="HJ82" s="14">
        <v>0</v>
      </c>
      <c r="HK82" s="14">
        <v>0</v>
      </c>
      <c r="HL82" s="14">
        <v>0</v>
      </c>
      <c r="HM82" s="14">
        <v>0</v>
      </c>
      <c r="HN82" s="14">
        <v>0</v>
      </c>
      <c r="HO82" s="14">
        <v>0</v>
      </c>
      <c r="HP82" s="14">
        <v>0</v>
      </c>
      <c r="HQ82" s="14">
        <v>0</v>
      </c>
      <c r="HR82" s="14">
        <v>0</v>
      </c>
      <c r="HS82" s="14">
        <v>0</v>
      </c>
      <c r="HT82" s="14">
        <v>0</v>
      </c>
      <c r="HU82" s="14">
        <v>0</v>
      </c>
      <c r="HV82" s="14">
        <v>0</v>
      </c>
      <c r="HW82" s="14">
        <v>0</v>
      </c>
      <c r="HX82" s="14">
        <v>0</v>
      </c>
      <c r="HY82" s="14">
        <v>0</v>
      </c>
      <c r="HZ82" s="14">
        <v>0</v>
      </c>
      <c r="IA82" s="14">
        <v>0</v>
      </c>
      <c r="IB82" s="14">
        <v>0</v>
      </c>
      <c r="IC82" s="14">
        <v>0</v>
      </c>
      <c r="ID82" s="14">
        <v>0</v>
      </c>
      <c r="IE82" s="14">
        <v>0</v>
      </c>
      <c r="IF82" s="14">
        <v>0</v>
      </c>
      <c r="IG82" s="14">
        <v>0</v>
      </c>
      <c r="IH82" s="14">
        <v>0</v>
      </c>
      <c r="II82" s="14">
        <v>0</v>
      </c>
      <c r="IJ82" s="14">
        <v>0</v>
      </c>
      <c r="IK82" s="14">
        <v>0</v>
      </c>
      <c r="IL82" s="14">
        <v>0</v>
      </c>
      <c r="IM82" s="14">
        <v>0</v>
      </c>
      <c r="IN82" s="14">
        <v>0</v>
      </c>
      <c r="IO82" s="14">
        <v>0</v>
      </c>
      <c r="IP82" s="14">
        <v>0</v>
      </c>
      <c r="IQ82" s="14">
        <v>0</v>
      </c>
      <c r="IR82" s="14">
        <v>0</v>
      </c>
      <c r="IS82" s="14">
        <v>0</v>
      </c>
      <c r="IT82" s="14">
        <v>0</v>
      </c>
      <c r="IU82" s="14">
        <v>0</v>
      </c>
      <c r="IV82" s="14">
        <v>0</v>
      </c>
      <c r="IW82" s="14">
        <v>0</v>
      </c>
      <c r="IX82" s="14">
        <v>0</v>
      </c>
      <c r="IY82" s="14">
        <v>0</v>
      </c>
      <c r="IZ82" s="14">
        <v>0</v>
      </c>
      <c r="JA82" s="14">
        <v>0</v>
      </c>
      <c r="JB82" s="14">
        <v>4</v>
      </c>
      <c r="JC82" s="14">
        <v>0</v>
      </c>
      <c r="JD82" s="14">
        <v>0</v>
      </c>
      <c r="JE82" s="14">
        <v>0</v>
      </c>
      <c r="JF82" s="14">
        <v>0</v>
      </c>
      <c r="JG82" s="14">
        <v>0</v>
      </c>
      <c r="JH82" s="14">
        <v>0</v>
      </c>
      <c r="JI82" s="14">
        <v>0</v>
      </c>
      <c r="JJ82" s="14">
        <v>0</v>
      </c>
      <c r="JK82" s="14">
        <v>0</v>
      </c>
      <c r="JL82" s="14">
        <v>0</v>
      </c>
      <c r="JM82" s="14">
        <v>0</v>
      </c>
      <c r="JN82" s="14">
        <v>0</v>
      </c>
      <c r="JO82" s="14">
        <v>0</v>
      </c>
      <c r="JP82" s="14">
        <v>1</v>
      </c>
      <c r="JQ82" s="14">
        <v>0</v>
      </c>
      <c r="JR82" s="14">
        <v>0</v>
      </c>
      <c r="JS82" s="14">
        <v>0</v>
      </c>
      <c r="JT82" s="14">
        <v>0</v>
      </c>
      <c r="JU82" s="14">
        <v>0</v>
      </c>
      <c r="JV82" s="14">
        <v>0</v>
      </c>
      <c r="JW82" s="14">
        <v>1</v>
      </c>
      <c r="JX82" s="14">
        <v>0</v>
      </c>
      <c r="JY82" s="14">
        <v>0</v>
      </c>
      <c r="JZ82" s="14">
        <v>0</v>
      </c>
      <c r="KA82" s="14">
        <v>0</v>
      </c>
      <c r="KB82" s="14">
        <v>0</v>
      </c>
      <c r="KC82" s="14">
        <v>0</v>
      </c>
      <c r="KD82" s="14">
        <v>0</v>
      </c>
      <c r="KE82" s="14">
        <v>0</v>
      </c>
      <c r="KF82" s="14">
        <v>0</v>
      </c>
      <c r="KG82" s="14">
        <v>0</v>
      </c>
      <c r="KH82" s="14">
        <v>0</v>
      </c>
      <c r="KI82" s="14">
        <v>0</v>
      </c>
      <c r="KJ82" s="14">
        <v>0</v>
      </c>
      <c r="KK82" s="14">
        <v>0</v>
      </c>
      <c r="KL82" s="14">
        <v>0</v>
      </c>
      <c r="KM82" s="14">
        <v>0</v>
      </c>
      <c r="KN82" s="14">
        <v>0</v>
      </c>
      <c r="KO82" s="14">
        <v>0</v>
      </c>
      <c r="KP82" s="14">
        <v>0</v>
      </c>
      <c r="KQ82" s="14">
        <v>0</v>
      </c>
      <c r="KR82" s="14">
        <v>0</v>
      </c>
      <c r="KS82" s="14">
        <v>0</v>
      </c>
      <c r="KT82" s="14">
        <v>1</v>
      </c>
      <c r="KU82" s="14">
        <v>0</v>
      </c>
      <c r="KV82" s="14">
        <v>0</v>
      </c>
      <c r="KW82" s="14">
        <v>0</v>
      </c>
      <c r="KX82" s="14">
        <v>0</v>
      </c>
      <c r="KY82" s="14">
        <v>0</v>
      </c>
      <c r="KZ82" s="14">
        <v>0</v>
      </c>
      <c r="LA82" s="14">
        <v>0</v>
      </c>
      <c r="LB82" s="14">
        <v>0</v>
      </c>
      <c r="LC82" s="14">
        <v>0</v>
      </c>
      <c r="LD82" s="14">
        <v>0</v>
      </c>
      <c r="LE82" s="14">
        <v>0</v>
      </c>
      <c r="LF82" s="14">
        <v>0</v>
      </c>
      <c r="LG82" s="14">
        <v>0</v>
      </c>
      <c r="LH82" s="14">
        <v>0</v>
      </c>
      <c r="LI82" s="14">
        <v>0</v>
      </c>
      <c r="LJ82" s="14">
        <v>0</v>
      </c>
      <c r="LK82" s="14">
        <v>0</v>
      </c>
      <c r="LL82" s="14">
        <v>0</v>
      </c>
      <c r="LM82" s="14">
        <v>0</v>
      </c>
      <c r="LN82" s="14">
        <v>0</v>
      </c>
      <c r="LO82" s="14">
        <v>0</v>
      </c>
      <c r="LP82" s="14">
        <v>0</v>
      </c>
      <c r="LQ82" s="14">
        <v>0</v>
      </c>
      <c r="LR82" s="14">
        <v>0</v>
      </c>
      <c r="LS82" s="14">
        <v>1</v>
      </c>
      <c r="LT82" s="14">
        <v>0</v>
      </c>
      <c r="LU82" s="14">
        <v>0</v>
      </c>
      <c r="LV82" s="14">
        <v>2</v>
      </c>
      <c r="LW82" s="14">
        <v>0</v>
      </c>
      <c r="LX82" s="14">
        <v>0</v>
      </c>
      <c r="LY82" s="14">
        <v>0</v>
      </c>
      <c r="LZ82" s="14">
        <v>0</v>
      </c>
      <c r="MA82" s="14">
        <v>0</v>
      </c>
      <c r="MB82" s="14">
        <v>0</v>
      </c>
      <c r="MC82" s="14">
        <v>0</v>
      </c>
      <c r="MD82" s="14">
        <v>0</v>
      </c>
      <c r="ME82" s="14">
        <v>0</v>
      </c>
      <c r="MF82" s="14">
        <v>0</v>
      </c>
      <c r="MG82" s="14">
        <v>0</v>
      </c>
      <c r="MH82" s="14">
        <v>0</v>
      </c>
      <c r="MI82" s="14">
        <v>0</v>
      </c>
      <c r="MJ82" s="14">
        <v>1</v>
      </c>
      <c r="MK82" s="14">
        <v>0</v>
      </c>
      <c r="ML82" s="14">
        <v>0</v>
      </c>
      <c r="MM82" s="14">
        <v>0</v>
      </c>
      <c r="MN82" s="14">
        <v>0</v>
      </c>
      <c r="MO82" s="14">
        <v>0</v>
      </c>
      <c r="MP82" s="14">
        <v>0</v>
      </c>
      <c r="MQ82" s="14">
        <v>0</v>
      </c>
      <c r="MR82" s="14">
        <v>0</v>
      </c>
      <c r="MS82" s="14">
        <v>0</v>
      </c>
      <c r="MT82" s="14">
        <v>0</v>
      </c>
      <c r="MU82" s="14">
        <v>0</v>
      </c>
      <c r="MV82" s="14">
        <v>0</v>
      </c>
      <c r="MW82" s="14">
        <v>1</v>
      </c>
      <c r="MX82" s="14">
        <v>0</v>
      </c>
      <c r="MY82" s="14">
        <v>0</v>
      </c>
      <c r="MZ82" s="14">
        <v>0</v>
      </c>
      <c r="NA82" s="14">
        <v>0</v>
      </c>
      <c r="NB82" s="14">
        <v>0</v>
      </c>
      <c r="NC82" s="14">
        <v>0</v>
      </c>
      <c r="ND82" s="14">
        <v>0</v>
      </c>
      <c r="NE82" s="14">
        <v>0</v>
      </c>
      <c r="NF82" s="14">
        <v>0</v>
      </c>
      <c r="NG82" s="14">
        <v>0</v>
      </c>
      <c r="NH82" s="14">
        <v>0</v>
      </c>
      <c r="NI82" s="14">
        <v>0</v>
      </c>
      <c r="NJ82" s="14">
        <v>0</v>
      </c>
      <c r="NK82" s="14">
        <v>0</v>
      </c>
      <c r="NL82" s="14">
        <v>0</v>
      </c>
      <c r="NM82" s="14">
        <v>0</v>
      </c>
      <c r="NN82" s="14">
        <v>0</v>
      </c>
      <c r="NO82" s="14">
        <v>0</v>
      </c>
      <c r="NP82" s="14">
        <v>0</v>
      </c>
      <c r="NQ82" s="14">
        <v>0</v>
      </c>
      <c r="NR82" s="14">
        <v>0</v>
      </c>
      <c r="NS82" s="14">
        <v>0</v>
      </c>
      <c r="NT82" s="14">
        <v>0</v>
      </c>
      <c r="NU82" s="14">
        <v>0</v>
      </c>
      <c r="NV82" s="14">
        <v>1</v>
      </c>
      <c r="NW82" s="14">
        <v>0</v>
      </c>
      <c r="NX82" s="14">
        <v>0</v>
      </c>
      <c r="NY82" s="14">
        <v>0</v>
      </c>
      <c r="NZ82" s="14">
        <v>0</v>
      </c>
      <c r="OA82" s="14">
        <v>2</v>
      </c>
      <c r="OB82" s="14">
        <v>0</v>
      </c>
      <c r="OC82" s="14">
        <v>0</v>
      </c>
      <c r="OD82" s="14">
        <v>0</v>
      </c>
      <c r="OE82" s="14">
        <v>1</v>
      </c>
      <c r="OF82" s="14">
        <v>1</v>
      </c>
      <c r="OG82" s="14">
        <v>1</v>
      </c>
      <c r="OH82" s="14">
        <v>1</v>
      </c>
      <c r="OI82" s="14">
        <v>0</v>
      </c>
      <c r="OJ82" s="14">
        <v>0</v>
      </c>
      <c r="OK82" s="14">
        <v>0</v>
      </c>
      <c r="OL82" s="14">
        <v>1</v>
      </c>
      <c r="OM82" s="14">
        <v>0</v>
      </c>
      <c r="ON82" s="14">
        <v>0</v>
      </c>
      <c r="OO82" s="14">
        <v>1</v>
      </c>
      <c r="OP82" s="14">
        <v>0</v>
      </c>
      <c r="OQ82" s="14">
        <v>0</v>
      </c>
      <c r="OR82" s="14">
        <v>0</v>
      </c>
      <c r="OS82" s="14">
        <v>0</v>
      </c>
      <c r="OT82" s="14">
        <v>0</v>
      </c>
      <c r="OU82" s="14">
        <v>1</v>
      </c>
      <c r="OV82" s="14">
        <v>0</v>
      </c>
      <c r="OW82" s="14">
        <v>0</v>
      </c>
      <c r="OX82" s="14">
        <v>0</v>
      </c>
      <c r="OY82" s="14">
        <v>0</v>
      </c>
      <c r="OZ82" s="14"/>
      <c r="PA82" s="14">
        <v>0</v>
      </c>
      <c r="PB82" s="14"/>
      <c r="PC82" s="14"/>
      <c r="PD82" s="14">
        <v>0</v>
      </c>
      <c r="PE82" s="14"/>
      <c r="PF82" s="14"/>
      <c r="PG82" s="54"/>
      <c r="PH82" s="54"/>
      <c r="PI82" s="54"/>
      <c r="PJ82" s="54"/>
      <c r="PK82" s="54"/>
      <c r="PL82" s="84"/>
      <c r="PM82" s="14"/>
      <c r="PN82" s="84"/>
      <c r="PO82" s="84"/>
      <c r="PP82" s="84">
        <v>1</v>
      </c>
      <c r="PQ82" s="84"/>
      <c r="PR82" s="505"/>
      <c r="PS82" s="84"/>
      <c r="PT82" s="84"/>
      <c r="PU82" s="84"/>
      <c r="PV82" s="84"/>
      <c r="PW82" s="54"/>
      <c r="PX82" s="14">
        <v>2</v>
      </c>
      <c r="PY82" s="14"/>
      <c r="PZ82" s="14"/>
      <c r="QA82" s="14"/>
      <c r="QB82" s="54"/>
      <c r="QC82" s="14">
        <v>1</v>
      </c>
      <c r="QD82" s="54"/>
      <c r="QL82" s="482">
        <v>2</v>
      </c>
      <c r="QO82" s="1">
        <v>1</v>
      </c>
      <c r="QR82" s="1"/>
      <c r="QS82" s="1"/>
      <c r="QX82" s="1"/>
      <c r="QY82" s="1"/>
      <c r="QZ82" s="1"/>
      <c r="RA82" s="1"/>
      <c r="RB82" s="1"/>
      <c r="RC82" s="1"/>
      <c r="RD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V82" s="1">
        <v>1</v>
      </c>
    </row>
    <row r="83" spans="1:534" s="20" customFormat="1" hidden="1" x14ac:dyDescent="0.25">
      <c r="A83" s="68" t="s">
        <v>13</v>
      </c>
      <c r="B83" s="79" t="s">
        <v>1161</v>
      </c>
      <c r="C83" s="347">
        <v>2427</v>
      </c>
      <c r="D83" s="347"/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1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2</v>
      </c>
      <c r="DI83" s="14">
        <v>0</v>
      </c>
      <c r="DJ83" s="14">
        <v>0</v>
      </c>
      <c r="DK83" s="14">
        <v>2</v>
      </c>
      <c r="DL83" s="14">
        <v>0</v>
      </c>
      <c r="DM83" s="14">
        <v>0</v>
      </c>
      <c r="DN83" s="14">
        <v>3</v>
      </c>
      <c r="DO83" s="14">
        <v>1</v>
      </c>
      <c r="DP83" s="14">
        <v>0</v>
      </c>
      <c r="DQ83" s="14">
        <v>1</v>
      </c>
      <c r="DR83" s="14">
        <v>0</v>
      </c>
      <c r="DS83" s="14">
        <v>0</v>
      </c>
      <c r="DT83" s="14">
        <v>1</v>
      </c>
      <c r="DU83" s="14">
        <v>0</v>
      </c>
      <c r="DV83" s="14">
        <v>2</v>
      </c>
      <c r="DW83" s="14">
        <v>0</v>
      </c>
      <c r="DX83" s="14">
        <v>4</v>
      </c>
      <c r="DY83" s="14">
        <v>1</v>
      </c>
      <c r="DZ83" s="14">
        <v>1</v>
      </c>
      <c r="EA83" s="14">
        <v>3</v>
      </c>
      <c r="EB83" s="14">
        <v>0</v>
      </c>
      <c r="EC83" s="14">
        <v>1</v>
      </c>
      <c r="ED83" s="14">
        <v>0</v>
      </c>
      <c r="EE83" s="14">
        <v>0</v>
      </c>
      <c r="EF83" s="14">
        <v>0</v>
      </c>
      <c r="EG83" s="14">
        <v>1</v>
      </c>
      <c r="EH83" s="14">
        <v>0</v>
      </c>
      <c r="EI83" s="14">
        <v>0</v>
      </c>
      <c r="EJ83" s="14">
        <v>0</v>
      </c>
      <c r="EK83" s="14">
        <v>5</v>
      </c>
      <c r="EL83" s="14">
        <v>0</v>
      </c>
      <c r="EM83" s="14">
        <v>0</v>
      </c>
      <c r="EN83" s="14">
        <v>1</v>
      </c>
      <c r="EO83" s="14">
        <v>0</v>
      </c>
      <c r="EP83" s="14">
        <v>0</v>
      </c>
      <c r="EQ83" s="14">
        <v>0</v>
      </c>
      <c r="ER83" s="14">
        <v>2</v>
      </c>
      <c r="ES83" s="14">
        <v>0</v>
      </c>
      <c r="ET83" s="14">
        <v>1</v>
      </c>
      <c r="EU83" s="14">
        <v>0</v>
      </c>
      <c r="EV83" s="14">
        <v>1</v>
      </c>
      <c r="EW83" s="14">
        <v>2</v>
      </c>
      <c r="EX83" s="14">
        <v>0</v>
      </c>
      <c r="EY83" s="14">
        <v>0</v>
      </c>
      <c r="EZ83" s="14">
        <v>0</v>
      </c>
      <c r="FA83" s="14">
        <v>1</v>
      </c>
      <c r="FB83" s="14">
        <v>0</v>
      </c>
      <c r="FC83" s="14">
        <v>1</v>
      </c>
      <c r="FD83" s="14">
        <v>0</v>
      </c>
      <c r="FE83" s="14">
        <v>0</v>
      </c>
      <c r="FF83" s="14">
        <v>0</v>
      </c>
      <c r="FG83" s="14">
        <v>0</v>
      </c>
      <c r="FH83" s="14">
        <v>0</v>
      </c>
      <c r="FI83" s="14">
        <v>0</v>
      </c>
      <c r="FJ83" s="14">
        <v>0</v>
      </c>
      <c r="FK83" s="14">
        <v>0</v>
      </c>
      <c r="FL83" s="14">
        <v>0</v>
      </c>
      <c r="FM83" s="14">
        <v>1</v>
      </c>
      <c r="FN83" s="14">
        <v>0</v>
      </c>
      <c r="FO83" s="14">
        <v>1</v>
      </c>
      <c r="FP83" s="14">
        <v>0</v>
      </c>
      <c r="FQ83" s="14">
        <v>0</v>
      </c>
      <c r="FR83" s="14">
        <v>0</v>
      </c>
      <c r="FS83" s="14">
        <v>0</v>
      </c>
      <c r="FT83" s="14">
        <v>1</v>
      </c>
      <c r="FU83" s="14">
        <v>0</v>
      </c>
      <c r="FV83" s="14">
        <v>0</v>
      </c>
      <c r="FW83" s="14">
        <v>0</v>
      </c>
      <c r="FX83" s="14">
        <v>0</v>
      </c>
      <c r="FY83" s="14">
        <v>1</v>
      </c>
      <c r="FZ83" s="14">
        <v>0</v>
      </c>
      <c r="GA83" s="14">
        <v>0</v>
      </c>
      <c r="GB83" s="14">
        <v>0</v>
      </c>
      <c r="GC83" s="14">
        <v>1</v>
      </c>
      <c r="GD83" s="14">
        <v>0</v>
      </c>
      <c r="GE83" s="14">
        <v>0</v>
      </c>
      <c r="GF83" s="14">
        <v>0</v>
      </c>
      <c r="GG83" s="14">
        <v>0</v>
      </c>
      <c r="GH83" s="14">
        <v>0</v>
      </c>
      <c r="GI83" s="14">
        <v>0</v>
      </c>
      <c r="GJ83" s="14">
        <v>0</v>
      </c>
      <c r="GK83" s="14">
        <v>0</v>
      </c>
      <c r="GL83" s="14">
        <v>0</v>
      </c>
      <c r="GM83" s="14">
        <v>0</v>
      </c>
      <c r="GN83" s="14">
        <v>0</v>
      </c>
      <c r="GO83" s="14">
        <v>0</v>
      </c>
      <c r="GP83" s="14">
        <v>0</v>
      </c>
      <c r="GQ83" s="14">
        <v>0</v>
      </c>
      <c r="GR83" s="14">
        <v>0</v>
      </c>
      <c r="GS83" s="14">
        <v>0</v>
      </c>
      <c r="GT83" s="14">
        <v>0</v>
      </c>
      <c r="GU83" s="14">
        <v>0</v>
      </c>
      <c r="GV83" s="14">
        <v>0</v>
      </c>
      <c r="GW83" s="14">
        <v>0</v>
      </c>
      <c r="GX83" s="14">
        <v>0</v>
      </c>
      <c r="GY83" s="14">
        <v>0</v>
      </c>
      <c r="GZ83" s="14">
        <v>0</v>
      </c>
      <c r="HA83" s="14">
        <v>0</v>
      </c>
      <c r="HB83" s="14">
        <v>0</v>
      </c>
      <c r="HC83" s="14">
        <v>0</v>
      </c>
      <c r="HD83" s="14">
        <v>0</v>
      </c>
      <c r="HE83" s="14">
        <v>0</v>
      </c>
      <c r="HF83" s="14">
        <v>0</v>
      </c>
      <c r="HG83" s="14">
        <v>0</v>
      </c>
      <c r="HH83" s="14">
        <v>0</v>
      </c>
      <c r="HI83" s="14">
        <v>0</v>
      </c>
      <c r="HJ83" s="14">
        <v>0</v>
      </c>
      <c r="HK83" s="14">
        <v>0</v>
      </c>
      <c r="HL83" s="14">
        <v>0</v>
      </c>
      <c r="HM83" s="14">
        <v>0</v>
      </c>
      <c r="HN83" s="14">
        <v>0</v>
      </c>
      <c r="HO83" s="14">
        <v>0</v>
      </c>
      <c r="HP83" s="14">
        <v>0</v>
      </c>
      <c r="HQ83" s="14">
        <v>0</v>
      </c>
      <c r="HR83" s="14">
        <v>0</v>
      </c>
      <c r="HS83" s="14">
        <v>0</v>
      </c>
      <c r="HT83" s="14">
        <v>0</v>
      </c>
      <c r="HU83" s="14">
        <v>0</v>
      </c>
      <c r="HV83" s="14">
        <v>0</v>
      </c>
      <c r="HW83" s="14">
        <v>0</v>
      </c>
      <c r="HX83" s="14">
        <v>0</v>
      </c>
      <c r="HY83" s="14">
        <v>0</v>
      </c>
      <c r="HZ83" s="14">
        <v>0</v>
      </c>
      <c r="IA83" s="14">
        <v>0</v>
      </c>
      <c r="IB83" s="14">
        <v>0</v>
      </c>
      <c r="IC83" s="14">
        <v>0</v>
      </c>
      <c r="ID83" s="14">
        <v>0</v>
      </c>
      <c r="IE83" s="14">
        <v>0</v>
      </c>
      <c r="IF83" s="14">
        <v>0</v>
      </c>
      <c r="IG83" s="14">
        <v>0</v>
      </c>
      <c r="IH83" s="14">
        <v>0</v>
      </c>
      <c r="II83" s="14">
        <v>0</v>
      </c>
      <c r="IJ83" s="14">
        <v>0</v>
      </c>
      <c r="IK83" s="14">
        <v>0</v>
      </c>
      <c r="IL83" s="14">
        <v>0</v>
      </c>
      <c r="IM83" s="14">
        <v>0</v>
      </c>
      <c r="IN83" s="14">
        <v>0</v>
      </c>
      <c r="IO83" s="14">
        <v>0</v>
      </c>
      <c r="IP83" s="14">
        <v>0</v>
      </c>
      <c r="IQ83" s="14">
        <v>1</v>
      </c>
      <c r="IR83" s="14">
        <v>0</v>
      </c>
      <c r="IS83" s="14">
        <v>0</v>
      </c>
      <c r="IT83" s="14">
        <v>0</v>
      </c>
      <c r="IU83" s="14">
        <v>0</v>
      </c>
      <c r="IV83" s="14">
        <v>0</v>
      </c>
      <c r="IW83" s="14">
        <v>0</v>
      </c>
      <c r="IX83" s="14">
        <v>0</v>
      </c>
      <c r="IY83" s="14">
        <v>0</v>
      </c>
      <c r="IZ83" s="14">
        <v>0</v>
      </c>
      <c r="JA83" s="14">
        <v>0</v>
      </c>
      <c r="JB83" s="14">
        <v>0</v>
      </c>
      <c r="JC83" s="14">
        <v>0</v>
      </c>
      <c r="JD83" s="14">
        <v>0</v>
      </c>
      <c r="JE83" s="14">
        <v>0</v>
      </c>
      <c r="JF83" s="14">
        <v>0</v>
      </c>
      <c r="JG83" s="14">
        <v>0</v>
      </c>
      <c r="JH83" s="14">
        <v>0</v>
      </c>
      <c r="JI83" s="14">
        <v>0</v>
      </c>
      <c r="JJ83" s="14">
        <v>0</v>
      </c>
      <c r="JK83" s="14">
        <v>0</v>
      </c>
      <c r="JL83" s="14">
        <v>0</v>
      </c>
      <c r="JM83" s="14">
        <v>0</v>
      </c>
      <c r="JN83" s="14">
        <v>0</v>
      </c>
      <c r="JO83" s="14">
        <v>0</v>
      </c>
      <c r="JP83" s="14">
        <v>0</v>
      </c>
      <c r="JQ83" s="14">
        <v>0</v>
      </c>
      <c r="JR83" s="14">
        <v>0</v>
      </c>
      <c r="JS83" s="14">
        <v>0</v>
      </c>
      <c r="JT83" s="14">
        <v>0</v>
      </c>
      <c r="JU83" s="14">
        <v>0</v>
      </c>
      <c r="JV83" s="14">
        <v>0</v>
      </c>
      <c r="JW83" s="14">
        <v>0</v>
      </c>
      <c r="JX83" s="14">
        <v>0</v>
      </c>
      <c r="JY83" s="14">
        <v>0</v>
      </c>
      <c r="JZ83" s="14">
        <v>0</v>
      </c>
      <c r="KA83" s="14">
        <v>0</v>
      </c>
      <c r="KB83" s="14">
        <v>1</v>
      </c>
      <c r="KC83" s="14">
        <v>0</v>
      </c>
      <c r="KD83" s="14">
        <v>0</v>
      </c>
      <c r="KE83" s="14">
        <v>0</v>
      </c>
      <c r="KF83" s="14">
        <v>0</v>
      </c>
      <c r="KG83" s="14">
        <v>0</v>
      </c>
      <c r="KH83" s="14">
        <v>0</v>
      </c>
      <c r="KI83" s="14">
        <v>0</v>
      </c>
      <c r="KJ83" s="14">
        <v>0</v>
      </c>
      <c r="KK83" s="14">
        <v>0</v>
      </c>
      <c r="KL83" s="14">
        <v>0</v>
      </c>
      <c r="KM83" s="14">
        <v>0</v>
      </c>
      <c r="KN83" s="14">
        <v>0</v>
      </c>
      <c r="KO83" s="14">
        <v>0</v>
      </c>
      <c r="KP83" s="14">
        <v>1</v>
      </c>
      <c r="KQ83" s="14">
        <v>0</v>
      </c>
      <c r="KR83" s="14">
        <v>0</v>
      </c>
      <c r="KS83" s="14">
        <v>0</v>
      </c>
      <c r="KT83" s="14">
        <v>0</v>
      </c>
      <c r="KU83" s="14">
        <v>0</v>
      </c>
      <c r="KV83" s="14">
        <v>0</v>
      </c>
      <c r="KW83" s="14">
        <v>0</v>
      </c>
      <c r="KX83" s="14">
        <v>0</v>
      </c>
      <c r="KY83" s="14">
        <v>0</v>
      </c>
      <c r="KZ83" s="14">
        <v>0</v>
      </c>
      <c r="LA83" s="14">
        <v>0</v>
      </c>
      <c r="LB83" s="14">
        <v>0</v>
      </c>
      <c r="LC83" s="14">
        <v>0</v>
      </c>
      <c r="LD83" s="14">
        <v>0</v>
      </c>
      <c r="LE83" s="14">
        <v>0</v>
      </c>
      <c r="LF83" s="14">
        <v>0</v>
      </c>
      <c r="LG83" s="14">
        <v>0</v>
      </c>
      <c r="LH83" s="14">
        <v>0</v>
      </c>
      <c r="LI83" s="14">
        <v>0</v>
      </c>
      <c r="LJ83" s="14">
        <v>0</v>
      </c>
      <c r="LK83" s="14">
        <v>0</v>
      </c>
      <c r="LL83" s="14">
        <v>0</v>
      </c>
      <c r="LM83" s="14">
        <v>0</v>
      </c>
      <c r="LN83" s="14">
        <v>0</v>
      </c>
      <c r="LO83" s="14">
        <v>0</v>
      </c>
      <c r="LP83" s="14">
        <v>0</v>
      </c>
      <c r="LQ83" s="14">
        <v>0</v>
      </c>
      <c r="LR83" s="14">
        <v>0</v>
      </c>
      <c r="LS83" s="14">
        <v>0</v>
      </c>
      <c r="LT83" s="14">
        <v>0</v>
      </c>
      <c r="LU83" s="14">
        <v>1</v>
      </c>
      <c r="LV83" s="14">
        <v>0</v>
      </c>
      <c r="LW83" s="14">
        <v>0</v>
      </c>
      <c r="LX83" s="14">
        <v>0</v>
      </c>
      <c r="LY83" s="14">
        <v>0</v>
      </c>
      <c r="LZ83" s="14">
        <v>1</v>
      </c>
      <c r="MA83" s="14">
        <v>0</v>
      </c>
      <c r="MB83" s="14">
        <v>0</v>
      </c>
      <c r="MC83" s="14">
        <v>0</v>
      </c>
      <c r="MD83" s="14">
        <v>1</v>
      </c>
      <c r="ME83" s="14">
        <v>0</v>
      </c>
      <c r="MF83" s="14">
        <v>0</v>
      </c>
      <c r="MG83" s="14">
        <v>0</v>
      </c>
      <c r="MH83" s="14">
        <v>0</v>
      </c>
      <c r="MI83" s="14">
        <v>1</v>
      </c>
      <c r="MJ83" s="14">
        <v>0</v>
      </c>
      <c r="MK83" s="14">
        <v>0</v>
      </c>
      <c r="ML83" s="14">
        <v>0</v>
      </c>
      <c r="MM83" s="14">
        <v>0</v>
      </c>
      <c r="MN83" s="14">
        <v>1</v>
      </c>
      <c r="MO83" s="14">
        <v>0</v>
      </c>
      <c r="MP83" s="14">
        <v>1</v>
      </c>
      <c r="MQ83" s="14">
        <v>0</v>
      </c>
      <c r="MR83" s="14">
        <v>0</v>
      </c>
      <c r="MS83" s="14">
        <v>0</v>
      </c>
      <c r="MT83" s="14">
        <v>2</v>
      </c>
      <c r="MU83" s="14">
        <v>1</v>
      </c>
      <c r="MV83" s="14">
        <v>2</v>
      </c>
      <c r="MW83" s="14">
        <v>2</v>
      </c>
      <c r="MX83" s="14">
        <v>0</v>
      </c>
      <c r="MY83" s="14">
        <v>0</v>
      </c>
      <c r="MZ83" s="14">
        <v>0</v>
      </c>
      <c r="NA83" s="14">
        <v>1</v>
      </c>
      <c r="NB83" s="14">
        <v>0</v>
      </c>
      <c r="NC83" s="14">
        <v>0</v>
      </c>
      <c r="ND83" s="14">
        <v>0</v>
      </c>
      <c r="NE83" s="14">
        <v>2</v>
      </c>
      <c r="NF83" s="14">
        <v>4</v>
      </c>
      <c r="NG83" s="14">
        <v>0</v>
      </c>
      <c r="NH83" s="14">
        <v>0</v>
      </c>
      <c r="NI83" s="14">
        <v>1</v>
      </c>
      <c r="NJ83" s="14">
        <v>1</v>
      </c>
      <c r="NK83" s="14">
        <v>1</v>
      </c>
      <c r="NL83" s="14">
        <v>1</v>
      </c>
      <c r="NM83" s="14">
        <v>1</v>
      </c>
      <c r="NN83" s="14">
        <v>0</v>
      </c>
      <c r="NO83" s="14">
        <v>9</v>
      </c>
      <c r="NP83" s="14">
        <v>0</v>
      </c>
      <c r="NQ83" s="14">
        <v>0</v>
      </c>
      <c r="NR83" s="14">
        <v>0</v>
      </c>
      <c r="NS83" s="14">
        <v>2</v>
      </c>
      <c r="NT83" s="14">
        <v>5</v>
      </c>
      <c r="NU83" s="14">
        <v>0</v>
      </c>
      <c r="NV83" s="14">
        <v>7</v>
      </c>
      <c r="NW83" s="14">
        <v>1</v>
      </c>
      <c r="NX83" s="14">
        <v>3</v>
      </c>
      <c r="NY83" s="14">
        <v>1</v>
      </c>
      <c r="NZ83" s="14">
        <v>2</v>
      </c>
      <c r="OA83" s="14">
        <v>8</v>
      </c>
      <c r="OB83" s="14">
        <v>0</v>
      </c>
      <c r="OC83" s="14">
        <v>1</v>
      </c>
      <c r="OD83" s="14">
        <v>0</v>
      </c>
      <c r="OE83" s="14">
        <v>0</v>
      </c>
      <c r="OF83" s="14">
        <v>3</v>
      </c>
      <c r="OG83" s="14">
        <v>0</v>
      </c>
      <c r="OH83" s="14">
        <v>3</v>
      </c>
      <c r="OI83" s="14">
        <v>0</v>
      </c>
      <c r="OJ83" s="14">
        <v>4</v>
      </c>
      <c r="OK83" s="14">
        <v>0</v>
      </c>
      <c r="OL83" s="14">
        <v>1</v>
      </c>
      <c r="OM83" s="14">
        <v>1</v>
      </c>
      <c r="ON83" s="14">
        <v>0</v>
      </c>
      <c r="OO83" s="14">
        <v>0</v>
      </c>
      <c r="OP83" s="14">
        <v>0</v>
      </c>
      <c r="OQ83" s="14">
        <v>2</v>
      </c>
      <c r="OR83" s="14">
        <v>0</v>
      </c>
      <c r="OS83" s="14">
        <v>1</v>
      </c>
      <c r="OT83" s="14">
        <v>0</v>
      </c>
      <c r="OU83" s="14">
        <v>1</v>
      </c>
      <c r="OV83" s="14">
        <v>2</v>
      </c>
      <c r="OW83" s="14">
        <v>0</v>
      </c>
      <c r="OX83" s="14">
        <v>0</v>
      </c>
      <c r="OY83" s="14">
        <v>0</v>
      </c>
      <c r="OZ83" s="14"/>
      <c r="PA83" s="14">
        <v>1</v>
      </c>
      <c r="PB83" s="14"/>
      <c r="PC83" s="14"/>
      <c r="PD83" s="14">
        <v>0</v>
      </c>
      <c r="PE83" s="14">
        <v>1</v>
      </c>
      <c r="PF83" s="14"/>
      <c r="PG83" s="14">
        <v>1</v>
      </c>
      <c r="PH83" s="54"/>
      <c r="PI83" s="14">
        <v>3</v>
      </c>
      <c r="PJ83" s="14">
        <v>2</v>
      </c>
      <c r="PK83" s="54"/>
      <c r="PL83" s="84"/>
      <c r="PM83" s="14"/>
      <c r="PN83" s="84">
        <v>1</v>
      </c>
      <c r="PO83" s="84">
        <v>2</v>
      </c>
      <c r="PP83" s="84"/>
      <c r="PQ83" s="84">
        <v>1</v>
      </c>
      <c r="PR83" s="505"/>
      <c r="PS83" s="479">
        <v>5</v>
      </c>
      <c r="PT83" s="84">
        <v>1</v>
      </c>
      <c r="PU83" s="479">
        <v>4</v>
      </c>
      <c r="PV83" s="84">
        <v>1</v>
      </c>
      <c r="PW83" s="54"/>
      <c r="PX83" s="479">
        <v>1</v>
      </c>
      <c r="PY83" s="14"/>
      <c r="PZ83" s="14"/>
      <c r="QA83" s="14"/>
      <c r="QB83" s="14">
        <v>2</v>
      </c>
      <c r="QC83" s="14">
        <v>1</v>
      </c>
      <c r="QD83" s="14">
        <v>3</v>
      </c>
      <c r="QE83" s="436">
        <v>4</v>
      </c>
      <c r="QG83" s="510">
        <v>2</v>
      </c>
      <c r="QH83" s="510">
        <v>1</v>
      </c>
      <c r="QI83" s="510">
        <v>3</v>
      </c>
      <c r="QJ83" s="510">
        <v>1</v>
      </c>
      <c r="QK83" s="510">
        <v>2</v>
      </c>
      <c r="QM83" s="486">
        <v>1</v>
      </c>
      <c r="QO83" s="486">
        <v>3</v>
      </c>
      <c r="QQ83" s="1">
        <v>1</v>
      </c>
      <c r="QR83" s="1">
        <v>1</v>
      </c>
      <c r="QS83" s="1"/>
      <c r="QW83" s="1">
        <v>1</v>
      </c>
      <c r="QX83" s="1">
        <v>1</v>
      </c>
      <c r="QY83" s="1">
        <v>2</v>
      </c>
      <c r="QZ83" s="1"/>
      <c r="RA83" s="1">
        <v>1</v>
      </c>
      <c r="RB83" s="1">
        <v>1</v>
      </c>
      <c r="RC83" s="1"/>
      <c r="RD83" s="1"/>
      <c r="RE83" s="1">
        <v>1</v>
      </c>
      <c r="RF83" s="1">
        <v>1</v>
      </c>
      <c r="RG83" s="1"/>
      <c r="RH83" s="1">
        <v>1</v>
      </c>
      <c r="RI83" s="1"/>
      <c r="RJ83" s="1"/>
      <c r="RK83" s="1"/>
      <c r="RL83" s="1"/>
      <c r="RM83" s="1"/>
      <c r="RN83" s="1"/>
      <c r="RO83" s="1"/>
      <c r="RP83" s="1"/>
      <c r="RQ83" s="1">
        <v>1</v>
      </c>
      <c r="RR83" s="1"/>
      <c r="RS83" s="1"/>
      <c r="RT83" s="1"/>
      <c r="RZ83" s="1">
        <v>1</v>
      </c>
    </row>
    <row r="84" spans="1:534" s="20" customFormat="1" hidden="1" x14ac:dyDescent="0.25">
      <c r="A84" s="68" t="s">
        <v>13</v>
      </c>
      <c r="B84" s="68" t="s">
        <v>1303</v>
      </c>
      <c r="C84" s="347"/>
      <c r="D84" s="347"/>
      <c r="E84" s="14">
        <v>0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>
        <v>0</v>
      </c>
      <c r="PE84" s="14"/>
      <c r="PF84" s="14"/>
      <c r="PG84" s="54"/>
      <c r="PH84" s="54"/>
      <c r="PI84" s="54"/>
      <c r="PJ84" s="54"/>
      <c r="PK84" s="54"/>
      <c r="PL84" s="84"/>
      <c r="PM84" s="14"/>
      <c r="PN84" s="84"/>
      <c r="PO84" s="84"/>
      <c r="PP84" s="84"/>
      <c r="PQ84" s="84"/>
      <c r="PR84" s="505"/>
      <c r="PS84" s="84"/>
      <c r="PT84" s="84"/>
      <c r="PU84" s="84"/>
      <c r="PV84" s="84"/>
      <c r="PW84" s="54"/>
      <c r="PX84" s="54"/>
      <c r="PY84" s="14"/>
      <c r="PZ84" s="14"/>
      <c r="QA84" s="14"/>
      <c r="QB84" s="54"/>
      <c r="QC84" s="54"/>
      <c r="QD84" s="54"/>
      <c r="QR84" s="1"/>
      <c r="QS84" s="1"/>
      <c r="QX84" s="1"/>
      <c r="QY84" s="1"/>
      <c r="QZ84" s="1"/>
      <c r="RA84" s="1"/>
      <c r="RB84" s="1"/>
      <c r="RC84" s="1"/>
      <c r="RD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</row>
    <row r="85" spans="1:534" s="20" customFormat="1" hidden="1" x14ac:dyDescent="0.25">
      <c r="A85" s="68" t="s">
        <v>13</v>
      </c>
      <c r="B85" s="68" t="s">
        <v>1162</v>
      </c>
      <c r="C85" s="464">
        <v>543</v>
      </c>
      <c r="D85" s="347"/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1</v>
      </c>
      <c r="BN85" s="14">
        <v>0</v>
      </c>
      <c r="BO85" s="14">
        <v>0</v>
      </c>
      <c r="BP85" s="14">
        <v>0</v>
      </c>
      <c r="BQ85" s="14">
        <v>1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1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0</v>
      </c>
      <c r="DT85" s="14">
        <v>0</v>
      </c>
      <c r="DU85" s="14">
        <v>0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1</v>
      </c>
      <c r="EC85" s="14">
        <v>0</v>
      </c>
      <c r="ED85" s="14">
        <v>0</v>
      </c>
      <c r="EE85" s="14">
        <v>0</v>
      </c>
      <c r="EF85" s="14">
        <v>1</v>
      </c>
      <c r="EG85" s="14">
        <v>0</v>
      </c>
      <c r="EH85" s="14">
        <v>0</v>
      </c>
      <c r="EI85" s="14">
        <v>0</v>
      </c>
      <c r="EJ85" s="14">
        <v>3</v>
      </c>
      <c r="EK85" s="14">
        <v>9</v>
      </c>
      <c r="EL85" s="14">
        <v>0</v>
      </c>
      <c r="EM85" s="14">
        <v>1</v>
      </c>
      <c r="EN85" s="14">
        <v>0</v>
      </c>
      <c r="EO85" s="14">
        <v>0</v>
      </c>
      <c r="EP85" s="14">
        <v>0</v>
      </c>
      <c r="EQ85" s="14">
        <v>0</v>
      </c>
      <c r="ER85" s="14">
        <v>0</v>
      </c>
      <c r="ES85" s="14">
        <v>0</v>
      </c>
      <c r="ET85" s="14">
        <v>0</v>
      </c>
      <c r="EU85" s="14">
        <v>1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14">
        <v>0</v>
      </c>
      <c r="FD85" s="14">
        <v>0</v>
      </c>
      <c r="FE85" s="14">
        <v>0</v>
      </c>
      <c r="FF85" s="14">
        <v>0</v>
      </c>
      <c r="FG85" s="14">
        <v>0</v>
      </c>
      <c r="FH85" s="14">
        <v>0</v>
      </c>
      <c r="FI85" s="14">
        <v>0</v>
      </c>
      <c r="FJ85" s="14">
        <v>2</v>
      </c>
      <c r="FK85" s="14">
        <v>0</v>
      </c>
      <c r="FL85" s="14">
        <v>0</v>
      </c>
      <c r="FM85" s="14">
        <v>0</v>
      </c>
      <c r="FN85" s="14">
        <v>0</v>
      </c>
      <c r="FO85" s="14">
        <v>2</v>
      </c>
      <c r="FP85" s="14">
        <v>0</v>
      </c>
      <c r="FQ85" s="14">
        <v>1</v>
      </c>
      <c r="FR85" s="14">
        <v>2</v>
      </c>
      <c r="FS85" s="14">
        <v>0</v>
      </c>
      <c r="FT85" s="14">
        <v>0</v>
      </c>
      <c r="FU85" s="14">
        <v>0</v>
      </c>
      <c r="FV85" s="14">
        <v>1</v>
      </c>
      <c r="FW85" s="14">
        <v>0</v>
      </c>
      <c r="FX85" s="14">
        <v>1</v>
      </c>
      <c r="FY85" s="14">
        <v>0</v>
      </c>
      <c r="FZ85" s="14">
        <v>0</v>
      </c>
      <c r="GA85" s="14">
        <v>0</v>
      </c>
      <c r="GB85" s="14">
        <v>0</v>
      </c>
      <c r="GC85" s="14">
        <v>0</v>
      </c>
      <c r="GD85" s="14">
        <v>1</v>
      </c>
      <c r="GE85" s="14">
        <v>0</v>
      </c>
      <c r="GF85" s="14">
        <v>1</v>
      </c>
      <c r="GG85" s="14">
        <v>0</v>
      </c>
      <c r="GH85" s="14">
        <v>0</v>
      </c>
      <c r="GI85" s="14">
        <v>2</v>
      </c>
      <c r="GJ85" s="14">
        <v>0</v>
      </c>
      <c r="GK85" s="14">
        <v>0</v>
      </c>
      <c r="GL85" s="14">
        <v>0</v>
      </c>
      <c r="GM85" s="14">
        <v>0</v>
      </c>
      <c r="GN85" s="14">
        <v>0</v>
      </c>
      <c r="GO85" s="14">
        <v>0</v>
      </c>
      <c r="GP85" s="14">
        <v>0</v>
      </c>
      <c r="GQ85" s="14">
        <v>1</v>
      </c>
      <c r="GR85" s="14">
        <v>0</v>
      </c>
      <c r="GS85" s="14">
        <v>0</v>
      </c>
      <c r="GT85" s="14">
        <v>0</v>
      </c>
      <c r="GU85" s="14">
        <v>0</v>
      </c>
      <c r="GV85" s="14">
        <v>0</v>
      </c>
      <c r="GW85" s="14">
        <v>0</v>
      </c>
      <c r="GX85" s="14">
        <v>0</v>
      </c>
      <c r="GY85" s="14">
        <v>0</v>
      </c>
      <c r="GZ85" s="14">
        <v>0</v>
      </c>
      <c r="HA85" s="14">
        <v>0</v>
      </c>
      <c r="HB85" s="14">
        <v>0</v>
      </c>
      <c r="HC85" s="14">
        <v>0</v>
      </c>
      <c r="HD85" s="14">
        <v>0</v>
      </c>
      <c r="HE85" s="14">
        <v>0</v>
      </c>
      <c r="HF85" s="14">
        <v>0</v>
      </c>
      <c r="HG85" s="14">
        <v>0</v>
      </c>
      <c r="HH85" s="14">
        <v>0</v>
      </c>
      <c r="HI85" s="14">
        <v>0</v>
      </c>
      <c r="HJ85" s="14">
        <v>0</v>
      </c>
      <c r="HK85" s="14">
        <v>0</v>
      </c>
      <c r="HL85" s="14">
        <v>0</v>
      </c>
      <c r="HM85" s="14">
        <v>0</v>
      </c>
      <c r="HN85" s="14">
        <v>0</v>
      </c>
      <c r="HO85" s="14">
        <v>0</v>
      </c>
      <c r="HP85" s="14">
        <v>0</v>
      </c>
      <c r="HQ85" s="14">
        <v>0</v>
      </c>
      <c r="HR85" s="14">
        <v>0</v>
      </c>
      <c r="HS85" s="14">
        <v>0</v>
      </c>
      <c r="HT85" s="14">
        <v>0</v>
      </c>
      <c r="HU85" s="14">
        <v>0</v>
      </c>
      <c r="HV85" s="14">
        <v>0</v>
      </c>
      <c r="HW85" s="14">
        <v>0</v>
      </c>
      <c r="HX85" s="14">
        <v>0</v>
      </c>
      <c r="HY85" s="14">
        <v>0</v>
      </c>
      <c r="HZ85" s="14">
        <v>0</v>
      </c>
      <c r="IA85" s="14">
        <v>0</v>
      </c>
      <c r="IB85" s="14">
        <v>0</v>
      </c>
      <c r="IC85" s="14">
        <v>0</v>
      </c>
      <c r="ID85" s="14">
        <v>0</v>
      </c>
      <c r="IE85" s="14">
        <v>0</v>
      </c>
      <c r="IF85" s="14">
        <v>0</v>
      </c>
      <c r="IG85" s="14">
        <v>1</v>
      </c>
      <c r="IH85" s="14">
        <v>0</v>
      </c>
      <c r="II85" s="14">
        <v>0</v>
      </c>
      <c r="IJ85" s="14">
        <v>0</v>
      </c>
      <c r="IK85" s="14">
        <v>0</v>
      </c>
      <c r="IL85" s="14">
        <v>0</v>
      </c>
      <c r="IM85" s="14">
        <v>0</v>
      </c>
      <c r="IN85" s="14">
        <v>0</v>
      </c>
      <c r="IO85" s="14">
        <v>0</v>
      </c>
      <c r="IP85" s="14">
        <v>1</v>
      </c>
      <c r="IQ85" s="14">
        <v>0</v>
      </c>
      <c r="IR85" s="14">
        <v>0</v>
      </c>
      <c r="IS85" s="14">
        <v>0</v>
      </c>
      <c r="IT85" s="14">
        <v>1</v>
      </c>
      <c r="IU85" s="14">
        <v>0</v>
      </c>
      <c r="IV85" s="14">
        <v>0</v>
      </c>
      <c r="IW85" s="14">
        <v>3</v>
      </c>
      <c r="IX85" s="14">
        <v>0</v>
      </c>
      <c r="IY85" s="14">
        <v>0</v>
      </c>
      <c r="IZ85" s="14">
        <v>0</v>
      </c>
      <c r="JA85" s="14">
        <v>1</v>
      </c>
      <c r="JB85" s="14">
        <v>0</v>
      </c>
      <c r="JC85" s="14">
        <v>0</v>
      </c>
      <c r="JD85" s="14">
        <v>0</v>
      </c>
      <c r="JE85" s="14">
        <v>0</v>
      </c>
      <c r="JF85" s="14">
        <v>0</v>
      </c>
      <c r="JG85" s="14">
        <v>0</v>
      </c>
      <c r="JH85" s="14">
        <v>0</v>
      </c>
      <c r="JI85" s="14">
        <v>0</v>
      </c>
      <c r="JJ85" s="14">
        <v>0</v>
      </c>
      <c r="JK85" s="14">
        <v>0</v>
      </c>
      <c r="JL85" s="14">
        <v>0</v>
      </c>
      <c r="JM85" s="14">
        <v>0</v>
      </c>
      <c r="JN85" s="14">
        <v>0</v>
      </c>
      <c r="JO85" s="14">
        <v>1</v>
      </c>
      <c r="JP85" s="14">
        <v>0</v>
      </c>
      <c r="JQ85" s="14">
        <v>0</v>
      </c>
      <c r="JR85" s="14">
        <v>0</v>
      </c>
      <c r="JS85" s="14">
        <v>0</v>
      </c>
      <c r="JT85" s="14">
        <v>0</v>
      </c>
      <c r="JU85" s="14">
        <v>0</v>
      </c>
      <c r="JV85" s="14">
        <v>0</v>
      </c>
      <c r="JW85" s="14">
        <v>0</v>
      </c>
      <c r="JX85" s="14">
        <v>0</v>
      </c>
      <c r="JY85" s="14">
        <v>0</v>
      </c>
      <c r="JZ85" s="14">
        <v>0</v>
      </c>
      <c r="KA85" s="14">
        <v>0</v>
      </c>
      <c r="KB85" s="14">
        <v>0</v>
      </c>
      <c r="KC85" s="14">
        <v>0</v>
      </c>
      <c r="KD85" s="14">
        <v>0</v>
      </c>
      <c r="KE85" s="14">
        <v>0</v>
      </c>
      <c r="KF85" s="14">
        <v>0</v>
      </c>
      <c r="KG85" s="14">
        <v>0</v>
      </c>
      <c r="KH85" s="14">
        <v>0</v>
      </c>
      <c r="KI85" s="14">
        <v>0</v>
      </c>
      <c r="KJ85" s="14">
        <v>0</v>
      </c>
      <c r="KK85" s="14">
        <v>0</v>
      </c>
      <c r="KL85" s="14">
        <v>0</v>
      </c>
      <c r="KM85" s="14">
        <v>0</v>
      </c>
      <c r="KN85" s="14">
        <v>0</v>
      </c>
      <c r="KO85" s="14">
        <v>0</v>
      </c>
      <c r="KP85" s="14">
        <v>0</v>
      </c>
      <c r="KQ85" s="14">
        <v>0</v>
      </c>
      <c r="KR85" s="14">
        <v>0</v>
      </c>
      <c r="KS85" s="14">
        <v>0</v>
      </c>
      <c r="KT85" s="14">
        <v>0</v>
      </c>
      <c r="KU85" s="14">
        <v>0</v>
      </c>
      <c r="KV85" s="14">
        <v>0</v>
      </c>
      <c r="KW85" s="14">
        <v>0</v>
      </c>
      <c r="KX85" s="14">
        <v>0</v>
      </c>
      <c r="KY85" s="14">
        <v>1</v>
      </c>
      <c r="KZ85" s="14">
        <v>1</v>
      </c>
      <c r="LA85" s="14">
        <v>0</v>
      </c>
      <c r="LB85" s="14">
        <v>0</v>
      </c>
      <c r="LC85" s="14">
        <v>0</v>
      </c>
      <c r="LD85" s="14">
        <v>0</v>
      </c>
      <c r="LE85" s="14">
        <v>0</v>
      </c>
      <c r="LF85" s="14">
        <v>0</v>
      </c>
      <c r="LG85" s="14">
        <v>0</v>
      </c>
      <c r="LH85" s="14">
        <v>0</v>
      </c>
      <c r="LI85" s="14">
        <v>0</v>
      </c>
      <c r="LJ85" s="14">
        <v>0</v>
      </c>
      <c r="LK85" s="14">
        <v>1</v>
      </c>
      <c r="LL85" s="14">
        <v>0</v>
      </c>
      <c r="LM85" s="14">
        <v>0</v>
      </c>
      <c r="LN85" s="14">
        <v>0</v>
      </c>
      <c r="LO85" s="14">
        <v>0</v>
      </c>
      <c r="LP85" s="14">
        <v>0</v>
      </c>
      <c r="LQ85" s="14">
        <v>0</v>
      </c>
      <c r="LR85" s="14">
        <v>0</v>
      </c>
      <c r="LS85" s="14">
        <v>0</v>
      </c>
      <c r="LT85" s="14">
        <v>0</v>
      </c>
      <c r="LU85" s="14">
        <v>0</v>
      </c>
      <c r="LV85" s="14">
        <v>1</v>
      </c>
      <c r="LW85" s="14">
        <v>0</v>
      </c>
      <c r="LX85" s="14">
        <v>0</v>
      </c>
      <c r="LY85" s="14">
        <v>0</v>
      </c>
      <c r="LZ85" s="14">
        <v>0</v>
      </c>
      <c r="MA85" s="14">
        <v>0</v>
      </c>
      <c r="MB85" s="14">
        <v>0</v>
      </c>
      <c r="MC85" s="14">
        <v>1</v>
      </c>
      <c r="MD85" s="14">
        <v>3</v>
      </c>
      <c r="ME85" s="14">
        <v>1</v>
      </c>
      <c r="MF85" s="14">
        <v>1</v>
      </c>
      <c r="MG85" s="14">
        <v>1</v>
      </c>
      <c r="MH85" s="14">
        <v>4</v>
      </c>
      <c r="MI85" s="14">
        <v>1</v>
      </c>
      <c r="MJ85" s="14">
        <v>3</v>
      </c>
      <c r="MK85" s="14">
        <v>1</v>
      </c>
      <c r="ML85" s="14">
        <v>0</v>
      </c>
      <c r="MM85" s="14">
        <v>0</v>
      </c>
      <c r="MN85" s="14">
        <v>0</v>
      </c>
      <c r="MO85" s="14">
        <v>1</v>
      </c>
      <c r="MP85" s="14">
        <v>2</v>
      </c>
      <c r="MQ85" s="14">
        <v>2</v>
      </c>
      <c r="MR85" s="14">
        <v>1</v>
      </c>
      <c r="MS85" s="14">
        <v>0</v>
      </c>
      <c r="MT85" s="14">
        <v>0</v>
      </c>
      <c r="MU85" s="14">
        <v>0</v>
      </c>
      <c r="MV85" s="14">
        <v>0</v>
      </c>
      <c r="MW85" s="14">
        <v>0</v>
      </c>
      <c r="MX85" s="14">
        <v>1</v>
      </c>
      <c r="MY85" s="14">
        <v>0</v>
      </c>
      <c r="MZ85" s="14">
        <v>0</v>
      </c>
      <c r="NA85" s="14">
        <v>0</v>
      </c>
      <c r="NB85" s="14">
        <v>0</v>
      </c>
      <c r="NC85" s="14">
        <v>0</v>
      </c>
      <c r="ND85" s="14">
        <v>0</v>
      </c>
      <c r="NE85" s="14">
        <v>1</v>
      </c>
      <c r="NF85" s="14">
        <v>0</v>
      </c>
      <c r="NG85" s="14">
        <v>0</v>
      </c>
      <c r="NH85" s="14">
        <v>0</v>
      </c>
      <c r="NI85" s="14">
        <v>0</v>
      </c>
      <c r="NJ85" s="14">
        <v>0</v>
      </c>
      <c r="NK85" s="14">
        <v>0</v>
      </c>
      <c r="NL85" s="14">
        <v>1</v>
      </c>
      <c r="NM85" s="14">
        <v>1</v>
      </c>
      <c r="NN85" s="14">
        <v>0</v>
      </c>
      <c r="NO85" s="14">
        <v>1</v>
      </c>
      <c r="NP85" s="14">
        <v>0</v>
      </c>
      <c r="NQ85" s="14">
        <v>0</v>
      </c>
      <c r="NR85" s="14">
        <v>0</v>
      </c>
      <c r="NS85" s="14">
        <v>1</v>
      </c>
      <c r="NT85" s="14">
        <v>1</v>
      </c>
      <c r="NU85" s="14">
        <v>0</v>
      </c>
      <c r="NV85" s="14">
        <v>0</v>
      </c>
      <c r="NW85" s="14">
        <v>0</v>
      </c>
      <c r="NX85" s="14">
        <v>0</v>
      </c>
      <c r="NY85" s="14">
        <v>1</v>
      </c>
      <c r="NZ85" s="14">
        <v>0</v>
      </c>
      <c r="OA85" s="14">
        <v>0</v>
      </c>
      <c r="OB85" s="14">
        <v>0</v>
      </c>
      <c r="OC85" s="14">
        <v>1</v>
      </c>
      <c r="OD85" s="14">
        <v>0</v>
      </c>
      <c r="OE85" s="14">
        <v>0</v>
      </c>
      <c r="OF85" s="14">
        <v>1</v>
      </c>
      <c r="OG85" s="14">
        <v>0</v>
      </c>
      <c r="OH85" s="14">
        <v>0</v>
      </c>
      <c r="OI85" s="14">
        <v>0</v>
      </c>
      <c r="OJ85" s="14">
        <v>0</v>
      </c>
      <c r="OK85" s="14">
        <v>0</v>
      </c>
      <c r="OL85" s="14">
        <v>0</v>
      </c>
      <c r="OM85" s="14">
        <v>2</v>
      </c>
      <c r="ON85" s="14">
        <v>0</v>
      </c>
      <c r="OO85" s="14">
        <v>1</v>
      </c>
      <c r="OP85" s="14">
        <v>0</v>
      </c>
      <c r="OQ85" s="14">
        <v>0</v>
      </c>
      <c r="OR85" s="14">
        <v>0</v>
      </c>
      <c r="OS85" s="14">
        <v>0</v>
      </c>
      <c r="OT85" s="14">
        <v>0</v>
      </c>
      <c r="OU85" s="14">
        <v>0</v>
      </c>
      <c r="OV85" s="14">
        <v>0</v>
      </c>
      <c r="OW85" s="14">
        <v>0</v>
      </c>
      <c r="OX85" s="14">
        <v>0</v>
      </c>
      <c r="OY85" s="14">
        <v>0</v>
      </c>
      <c r="OZ85" s="31">
        <v>1</v>
      </c>
      <c r="PA85" s="14">
        <v>0</v>
      </c>
      <c r="PB85" s="14"/>
      <c r="PC85" s="14"/>
      <c r="PD85" s="14">
        <v>0</v>
      </c>
      <c r="PE85" s="14"/>
      <c r="PF85" s="14"/>
      <c r="PG85" s="54"/>
      <c r="PH85" s="84">
        <v>1</v>
      </c>
      <c r="PI85" s="54"/>
      <c r="PJ85" s="54"/>
      <c r="PK85" s="54"/>
      <c r="PL85" s="84"/>
      <c r="PM85" s="14"/>
      <c r="PN85" s="84">
        <v>2</v>
      </c>
      <c r="PO85" s="84"/>
      <c r="PP85" s="84"/>
      <c r="PQ85" s="84">
        <v>1</v>
      </c>
      <c r="PR85" s="505"/>
      <c r="PS85" s="84"/>
      <c r="PT85" s="84"/>
      <c r="PU85" s="84">
        <v>1</v>
      </c>
      <c r="PV85" s="84"/>
      <c r="PW85" s="14">
        <v>1</v>
      </c>
      <c r="PX85" s="14">
        <v>1</v>
      </c>
      <c r="PY85" s="14"/>
      <c r="PZ85" s="14"/>
      <c r="QA85" s="14"/>
      <c r="QB85" s="54"/>
      <c r="QC85" s="54"/>
      <c r="QD85" s="54"/>
      <c r="QE85" s="1">
        <v>1</v>
      </c>
      <c r="QI85" s="1">
        <v>3</v>
      </c>
      <c r="QR85" s="1"/>
      <c r="QS85" s="1"/>
      <c r="QV85" s="1">
        <v>1</v>
      </c>
      <c r="QX85" s="1"/>
      <c r="QY85" s="1"/>
      <c r="QZ85" s="1"/>
      <c r="RA85" s="1"/>
      <c r="RB85" s="1"/>
      <c r="RC85" s="1"/>
      <c r="RD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X85" s="20">
        <v>1</v>
      </c>
      <c r="RZ85" s="1">
        <v>1</v>
      </c>
    </row>
    <row r="86" spans="1:534" s="20" customFormat="1" hidden="1" x14ac:dyDescent="0.25">
      <c r="A86" s="68" t="s">
        <v>13</v>
      </c>
      <c r="B86" s="68" t="s">
        <v>1304</v>
      </c>
      <c r="C86" s="347"/>
      <c r="D86" s="347"/>
      <c r="E86" s="14">
        <v>0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>
        <v>0</v>
      </c>
      <c r="PE86" s="14"/>
      <c r="PF86" s="14"/>
      <c r="PG86" s="54"/>
      <c r="PH86" s="54"/>
      <c r="PI86" s="54"/>
      <c r="PJ86" s="54"/>
      <c r="PK86" s="54"/>
      <c r="PL86" s="84"/>
      <c r="PM86" s="14"/>
      <c r="PN86" s="84"/>
      <c r="PO86" s="84"/>
      <c r="PP86" s="84"/>
      <c r="PQ86" s="84"/>
      <c r="PR86" s="505"/>
      <c r="PS86" s="84"/>
      <c r="PT86" s="84"/>
      <c r="PU86" s="84"/>
      <c r="PV86" s="84"/>
      <c r="PW86" s="54"/>
      <c r="PX86" s="54"/>
      <c r="PY86" s="14"/>
      <c r="PZ86" s="14"/>
      <c r="QA86" s="14"/>
      <c r="QB86" s="54"/>
      <c r="QC86" s="54"/>
      <c r="QD86" s="54"/>
      <c r="QR86" s="1"/>
      <c r="QS86" s="1"/>
      <c r="QX86" s="1"/>
      <c r="QY86" s="1"/>
      <c r="QZ86" s="1"/>
      <c r="RA86" s="1"/>
      <c r="RB86" s="1"/>
      <c r="RC86" s="1"/>
      <c r="RD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</row>
    <row r="87" spans="1:534" s="20" customFormat="1" hidden="1" x14ac:dyDescent="0.25">
      <c r="A87" s="68" t="s">
        <v>13</v>
      </c>
      <c r="B87" s="68" t="s">
        <v>1305</v>
      </c>
      <c r="C87" s="347"/>
      <c r="D87" s="347"/>
      <c r="E87" s="14">
        <v>0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>
        <v>0</v>
      </c>
      <c r="PE87" s="14"/>
      <c r="PF87" s="14"/>
      <c r="PG87" s="54"/>
      <c r="PH87" s="54"/>
      <c r="PI87" s="54"/>
      <c r="PJ87" s="54"/>
      <c r="PK87" s="54"/>
      <c r="PL87" s="84"/>
      <c r="PM87" s="14"/>
      <c r="PN87" s="84"/>
      <c r="PO87" s="84"/>
      <c r="PP87" s="84"/>
      <c r="PQ87" s="84"/>
      <c r="PR87" s="505"/>
      <c r="PS87" s="84"/>
      <c r="PT87" s="84"/>
      <c r="PU87" s="84"/>
      <c r="PV87" s="84"/>
      <c r="PW87" s="54"/>
      <c r="PX87" s="54"/>
      <c r="PY87" s="14"/>
      <c r="PZ87" s="14"/>
      <c r="QA87" s="14"/>
      <c r="QB87" s="54"/>
      <c r="QC87" s="54"/>
      <c r="QD87" s="54"/>
      <c r="QR87" s="1"/>
      <c r="QS87" s="1"/>
      <c r="QX87" s="1"/>
      <c r="QY87" s="1"/>
      <c r="QZ87" s="1"/>
      <c r="RA87" s="1"/>
      <c r="RB87" s="1"/>
      <c r="RC87" s="1"/>
      <c r="RD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</row>
    <row r="88" spans="1:534" s="20" customFormat="1" hidden="1" x14ac:dyDescent="0.25">
      <c r="A88" s="68" t="s">
        <v>13</v>
      </c>
      <c r="B88" s="68" t="s">
        <v>803</v>
      </c>
      <c r="C88" s="464">
        <v>731</v>
      </c>
      <c r="D88" s="347"/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0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2</v>
      </c>
      <c r="FP88" s="14">
        <v>0</v>
      </c>
      <c r="FQ88" s="14">
        <v>1</v>
      </c>
      <c r="FR88" s="14">
        <v>0</v>
      </c>
      <c r="FS88" s="14">
        <v>0</v>
      </c>
      <c r="FT88" s="14">
        <v>0</v>
      </c>
      <c r="FU88" s="14">
        <v>0</v>
      </c>
      <c r="FV88" s="14">
        <v>1</v>
      </c>
      <c r="FW88" s="14">
        <v>0</v>
      </c>
      <c r="FX88" s="14">
        <v>0</v>
      </c>
      <c r="FY88" s="14">
        <v>0</v>
      </c>
      <c r="FZ88" s="14">
        <v>0</v>
      </c>
      <c r="GA88" s="14">
        <v>0</v>
      </c>
      <c r="GB88" s="14">
        <v>0</v>
      </c>
      <c r="GC88" s="14">
        <v>0</v>
      </c>
      <c r="GD88" s="14">
        <v>0</v>
      </c>
      <c r="GE88" s="14">
        <v>0</v>
      </c>
      <c r="GF88" s="14">
        <v>0</v>
      </c>
      <c r="GG88" s="14">
        <v>0</v>
      </c>
      <c r="GH88" s="14">
        <v>0</v>
      </c>
      <c r="GI88" s="14">
        <v>0</v>
      </c>
      <c r="GJ88" s="14">
        <v>0</v>
      </c>
      <c r="GK88" s="14">
        <v>0</v>
      </c>
      <c r="GL88" s="14">
        <v>0</v>
      </c>
      <c r="GM88" s="14">
        <v>0</v>
      </c>
      <c r="GN88" s="14">
        <v>0</v>
      </c>
      <c r="GO88" s="14">
        <v>0</v>
      </c>
      <c r="GP88" s="14">
        <v>0</v>
      </c>
      <c r="GQ88" s="14">
        <v>0</v>
      </c>
      <c r="GR88" s="14">
        <v>0</v>
      </c>
      <c r="GS88" s="14">
        <v>0</v>
      </c>
      <c r="GT88" s="14">
        <v>0</v>
      </c>
      <c r="GU88" s="14">
        <v>0</v>
      </c>
      <c r="GV88" s="14">
        <v>0</v>
      </c>
      <c r="GW88" s="14">
        <v>0</v>
      </c>
      <c r="GX88" s="14">
        <v>0</v>
      </c>
      <c r="GY88" s="14">
        <v>0</v>
      </c>
      <c r="GZ88" s="14">
        <v>0</v>
      </c>
      <c r="HA88" s="14">
        <v>0</v>
      </c>
      <c r="HB88" s="14">
        <v>0</v>
      </c>
      <c r="HC88" s="14">
        <v>0</v>
      </c>
      <c r="HD88" s="14">
        <v>0</v>
      </c>
      <c r="HE88" s="14">
        <v>0</v>
      </c>
      <c r="HF88" s="14">
        <v>0</v>
      </c>
      <c r="HG88" s="14">
        <v>0</v>
      </c>
      <c r="HH88" s="14">
        <v>0</v>
      </c>
      <c r="HI88" s="14">
        <v>0</v>
      </c>
      <c r="HJ88" s="14">
        <v>0</v>
      </c>
      <c r="HK88" s="14">
        <v>0</v>
      </c>
      <c r="HL88" s="14">
        <v>0</v>
      </c>
      <c r="HM88" s="14">
        <v>0</v>
      </c>
      <c r="HN88" s="14">
        <v>0</v>
      </c>
      <c r="HO88" s="14">
        <v>0</v>
      </c>
      <c r="HP88" s="14">
        <v>0</v>
      </c>
      <c r="HQ88" s="14">
        <v>0</v>
      </c>
      <c r="HR88" s="14">
        <v>0</v>
      </c>
      <c r="HS88" s="14">
        <v>0</v>
      </c>
      <c r="HT88" s="14">
        <v>0</v>
      </c>
      <c r="HU88" s="14">
        <v>0</v>
      </c>
      <c r="HV88" s="14">
        <v>0</v>
      </c>
      <c r="HW88" s="14">
        <v>0</v>
      </c>
      <c r="HX88" s="14">
        <v>0</v>
      </c>
      <c r="HY88" s="14">
        <v>0</v>
      </c>
      <c r="HZ88" s="14">
        <v>0</v>
      </c>
      <c r="IA88" s="14">
        <v>0</v>
      </c>
      <c r="IB88" s="14">
        <v>0</v>
      </c>
      <c r="IC88" s="14">
        <v>0</v>
      </c>
      <c r="ID88" s="14">
        <v>0</v>
      </c>
      <c r="IE88" s="14">
        <v>0</v>
      </c>
      <c r="IF88" s="14">
        <v>0</v>
      </c>
      <c r="IG88" s="14">
        <v>0</v>
      </c>
      <c r="IH88" s="14">
        <v>0</v>
      </c>
      <c r="II88" s="14">
        <v>0</v>
      </c>
      <c r="IJ88" s="14">
        <v>0</v>
      </c>
      <c r="IK88" s="14">
        <v>0</v>
      </c>
      <c r="IL88" s="14">
        <v>0</v>
      </c>
      <c r="IM88" s="14">
        <v>0</v>
      </c>
      <c r="IN88" s="14">
        <v>0</v>
      </c>
      <c r="IO88" s="14">
        <v>0</v>
      </c>
      <c r="IP88" s="14">
        <v>0</v>
      </c>
      <c r="IQ88" s="14">
        <v>2</v>
      </c>
      <c r="IR88" s="14">
        <v>0</v>
      </c>
      <c r="IS88" s="14">
        <v>0</v>
      </c>
      <c r="IT88" s="14">
        <v>0</v>
      </c>
      <c r="IU88" s="14">
        <v>0</v>
      </c>
      <c r="IV88" s="14">
        <v>0</v>
      </c>
      <c r="IW88" s="14">
        <v>0</v>
      </c>
      <c r="IX88" s="14">
        <v>0</v>
      </c>
      <c r="IY88" s="14">
        <v>0</v>
      </c>
      <c r="IZ88" s="14">
        <v>0</v>
      </c>
      <c r="JA88" s="14">
        <v>0</v>
      </c>
      <c r="JB88" s="14">
        <v>0</v>
      </c>
      <c r="JC88" s="14">
        <v>0</v>
      </c>
      <c r="JD88" s="14">
        <v>0</v>
      </c>
      <c r="JE88" s="14">
        <v>0</v>
      </c>
      <c r="JF88" s="14">
        <v>0</v>
      </c>
      <c r="JG88" s="14">
        <v>0</v>
      </c>
      <c r="JH88" s="14">
        <v>0</v>
      </c>
      <c r="JI88" s="14">
        <v>0</v>
      </c>
      <c r="JJ88" s="14">
        <v>0</v>
      </c>
      <c r="JK88" s="14">
        <v>0</v>
      </c>
      <c r="JL88" s="14">
        <v>0</v>
      </c>
      <c r="JM88" s="14">
        <v>0</v>
      </c>
      <c r="JN88" s="14">
        <v>0</v>
      </c>
      <c r="JO88" s="14">
        <v>0</v>
      </c>
      <c r="JP88" s="14">
        <v>0</v>
      </c>
      <c r="JQ88" s="14">
        <v>0</v>
      </c>
      <c r="JR88" s="14">
        <v>0</v>
      </c>
      <c r="JS88" s="14">
        <v>0</v>
      </c>
      <c r="JT88" s="14">
        <v>0</v>
      </c>
      <c r="JU88" s="14">
        <v>0</v>
      </c>
      <c r="JV88" s="14">
        <v>0</v>
      </c>
      <c r="JW88" s="14">
        <v>0</v>
      </c>
      <c r="JX88" s="14">
        <v>0</v>
      </c>
      <c r="JY88" s="14">
        <v>0</v>
      </c>
      <c r="JZ88" s="14">
        <v>0</v>
      </c>
      <c r="KA88" s="14">
        <v>0</v>
      </c>
      <c r="KB88" s="14">
        <v>0</v>
      </c>
      <c r="KC88" s="14">
        <v>0</v>
      </c>
      <c r="KD88" s="14">
        <v>0</v>
      </c>
      <c r="KE88" s="14">
        <v>1</v>
      </c>
      <c r="KF88" s="14">
        <v>0</v>
      </c>
      <c r="KG88" s="14">
        <v>0</v>
      </c>
      <c r="KH88" s="14">
        <v>0</v>
      </c>
      <c r="KI88" s="14">
        <v>0</v>
      </c>
      <c r="KJ88" s="14">
        <v>0</v>
      </c>
      <c r="KK88" s="14">
        <v>0</v>
      </c>
      <c r="KL88" s="14">
        <v>0</v>
      </c>
      <c r="KM88" s="14">
        <v>0</v>
      </c>
      <c r="KN88" s="14">
        <v>0</v>
      </c>
      <c r="KO88" s="14">
        <v>0</v>
      </c>
      <c r="KP88" s="14">
        <v>0</v>
      </c>
      <c r="KQ88" s="14">
        <v>0</v>
      </c>
      <c r="KR88" s="14">
        <v>0</v>
      </c>
      <c r="KS88" s="14">
        <v>0</v>
      </c>
      <c r="KT88" s="14">
        <v>0</v>
      </c>
      <c r="KU88" s="14">
        <v>0</v>
      </c>
      <c r="KV88" s="14">
        <v>0</v>
      </c>
      <c r="KW88" s="14">
        <v>0</v>
      </c>
      <c r="KX88" s="14">
        <v>0</v>
      </c>
      <c r="KY88" s="14">
        <v>0</v>
      </c>
      <c r="KZ88" s="14">
        <v>0</v>
      </c>
      <c r="LA88" s="14">
        <v>0</v>
      </c>
      <c r="LB88" s="14">
        <v>0</v>
      </c>
      <c r="LC88" s="14">
        <v>0</v>
      </c>
      <c r="LD88" s="14">
        <v>0</v>
      </c>
      <c r="LE88" s="14">
        <v>0</v>
      </c>
      <c r="LF88" s="14">
        <v>0</v>
      </c>
      <c r="LG88" s="14">
        <v>0</v>
      </c>
      <c r="LH88" s="14">
        <v>0</v>
      </c>
      <c r="LI88" s="14">
        <v>0</v>
      </c>
      <c r="LJ88" s="14">
        <v>0</v>
      </c>
      <c r="LK88" s="14">
        <v>0</v>
      </c>
      <c r="LL88" s="14">
        <v>0</v>
      </c>
      <c r="LM88" s="14">
        <v>0</v>
      </c>
      <c r="LN88" s="14">
        <v>0</v>
      </c>
      <c r="LO88" s="14">
        <v>0</v>
      </c>
      <c r="LP88" s="14">
        <v>0</v>
      </c>
      <c r="LQ88" s="14">
        <v>0</v>
      </c>
      <c r="LR88" s="14">
        <v>0</v>
      </c>
      <c r="LS88" s="14">
        <v>0</v>
      </c>
      <c r="LT88" s="14">
        <v>0</v>
      </c>
      <c r="LU88" s="14">
        <v>0</v>
      </c>
      <c r="LV88" s="14">
        <v>0</v>
      </c>
      <c r="LW88" s="14">
        <v>0</v>
      </c>
      <c r="LX88" s="14">
        <v>0</v>
      </c>
      <c r="LY88" s="14">
        <v>0</v>
      </c>
      <c r="LZ88" s="14">
        <v>0</v>
      </c>
      <c r="MA88" s="14">
        <v>0</v>
      </c>
      <c r="MB88" s="14">
        <v>0</v>
      </c>
      <c r="MC88" s="14">
        <v>0</v>
      </c>
      <c r="MD88" s="14">
        <v>0</v>
      </c>
      <c r="ME88" s="14">
        <v>0</v>
      </c>
      <c r="MF88" s="14">
        <v>0</v>
      </c>
      <c r="MG88" s="14">
        <v>0</v>
      </c>
      <c r="MH88" s="14">
        <v>0</v>
      </c>
      <c r="MI88" s="14">
        <v>0</v>
      </c>
      <c r="MJ88" s="14">
        <v>0</v>
      </c>
      <c r="MK88" s="14">
        <v>0</v>
      </c>
      <c r="ML88" s="14">
        <v>0</v>
      </c>
      <c r="MM88" s="14">
        <v>0</v>
      </c>
      <c r="MN88" s="14">
        <v>0</v>
      </c>
      <c r="MO88" s="14">
        <v>0</v>
      </c>
      <c r="MP88" s="14">
        <v>0</v>
      </c>
      <c r="MQ88" s="14">
        <v>0</v>
      </c>
      <c r="MR88" s="14">
        <v>0</v>
      </c>
      <c r="MS88" s="14">
        <v>0</v>
      </c>
      <c r="MT88" s="14">
        <v>0</v>
      </c>
      <c r="MU88" s="14">
        <v>0</v>
      </c>
      <c r="MV88" s="14">
        <v>0</v>
      </c>
      <c r="MW88" s="14">
        <v>0</v>
      </c>
      <c r="MX88" s="14">
        <v>0</v>
      </c>
      <c r="MY88" s="14">
        <v>0</v>
      </c>
      <c r="MZ88" s="14">
        <v>0</v>
      </c>
      <c r="NA88" s="14">
        <v>0</v>
      </c>
      <c r="NB88" s="14">
        <v>0</v>
      </c>
      <c r="NC88" s="14">
        <v>0</v>
      </c>
      <c r="ND88" s="14">
        <v>1</v>
      </c>
      <c r="NE88" s="14">
        <v>0</v>
      </c>
      <c r="NF88" s="14">
        <v>0</v>
      </c>
      <c r="NG88" s="14">
        <v>0</v>
      </c>
      <c r="NH88" s="14">
        <v>0</v>
      </c>
      <c r="NI88" s="14">
        <v>0</v>
      </c>
      <c r="NJ88" s="14">
        <v>0</v>
      </c>
      <c r="NK88" s="14">
        <v>0</v>
      </c>
      <c r="NL88" s="14">
        <v>0</v>
      </c>
      <c r="NM88" s="14">
        <v>0</v>
      </c>
      <c r="NN88" s="14">
        <v>0</v>
      </c>
      <c r="NO88" s="14">
        <v>1</v>
      </c>
      <c r="NP88" s="14">
        <v>0</v>
      </c>
      <c r="NQ88" s="14">
        <v>0</v>
      </c>
      <c r="NR88" s="14">
        <v>0</v>
      </c>
      <c r="NS88" s="14">
        <v>1</v>
      </c>
      <c r="NT88" s="14">
        <v>0</v>
      </c>
      <c r="NU88" s="14">
        <v>0</v>
      </c>
      <c r="NV88" s="14">
        <v>1</v>
      </c>
      <c r="NW88" s="14">
        <v>0</v>
      </c>
      <c r="NX88" s="14">
        <v>0</v>
      </c>
      <c r="NY88" s="14">
        <v>0</v>
      </c>
      <c r="NZ88" s="14">
        <v>0</v>
      </c>
      <c r="OA88" s="14">
        <v>1</v>
      </c>
      <c r="OB88" s="14">
        <v>0</v>
      </c>
      <c r="OC88" s="14">
        <v>0</v>
      </c>
      <c r="OD88" s="14">
        <v>0</v>
      </c>
      <c r="OE88" s="14">
        <v>0</v>
      </c>
      <c r="OF88" s="14"/>
      <c r="OG88" s="14">
        <v>0</v>
      </c>
      <c r="OH88" s="14">
        <v>0</v>
      </c>
      <c r="OI88" s="14">
        <v>0</v>
      </c>
      <c r="OJ88" s="14">
        <v>0</v>
      </c>
      <c r="OK88" s="14">
        <v>0</v>
      </c>
      <c r="OL88" s="14">
        <v>0</v>
      </c>
      <c r="OM88" s="14">
        <v>0</v>
      </c>
      <c r="ON88" s="14">
        <v>0</v>
      </c>
      <c r="OO88" s="14">
        <v>0</v>
      </c>
      <c r="OP88" s="14">
        <v>0</v>
      </c>
      <c r="OQ88" s="14">
        <v>0</v>
      </c>
      <c r="OR88" s="14">
        <v>0</v>
      </c>
      <c r="OS88" s="14">
        <v>0</v>
      </c>
      <c r="OT88" s="14">
        <v>0</v>
      </c>
      <c r="OU88" s="14">
        <v>0</v>
      </c>
      <c r="OV88" s="14">
        <v>0</v>
      </c>
      <c r="OW88" s="14">
        <v>0</v>
      </c>
      <c r="OX88" s="14">
        <v>0</v>
      </c>
      <c r="OY88" s="14">
        <v>0</v>
      </c>
      <c r="OZ88" s="14"/>
      <c r="PA88" s="14">
        <v>0</v>
      </c>
      <c r="PB88" s="14"/>
      <c r="PC88" s="14"/>
      <c r="PD88" s="14">
        <v>0</v>
      </c>
      <c r="PE88" s="14"/>
      <c r="PF88" s="14"/>
      <c r="PG88" s="14">
        <v>1</v>
      </c>
      <c r="PH88" s="54"/>
      <c r="PI88" s="54"/>
      <c r="PJ88" s="54"/>
      <c r="PK88" s="54"/>
      <c r="PL88" s="84"/>
      <c r="PM88" s="14"/>
      <c r="PN88" s="84"/>
      <c r="PO88" s="84"/>
      <c r="PP88" s="84"/>
      <c r="PQ88" s="84"/>
      <c r="PR88" s="505"/>
      <c r="PS88" s="84"/>
      <c r="PT88" s="84"/>
      <c r="PU88" s="84"/>
      <c r="PV88" s="84"/>
      <c r="PW88" s="54"/>
      <c r="PX88" s="54"/>
      <c r="PY88" s="14"/>
      <c r="PZ88" s="14"/>
      <c r="QA88" s="14"/>
      <c r="QB88" s="54"/>
      <c r="QC88" s="54"/>
      <c r="QD88" s="54"/>
      <c r="QP88" s="1">
        <v>1</v>
      </c>
      <c r="QR88" s="1"/>
      <c r="QS88" s="1"/>
      <c r="QT88" s="1">
        <v>1</v>
      </c>
      <c r="QX88" s="1"/>
      <c r="QY88" s="1"/>
      <c r="QZ88" s="1"/>
      <c r="RA88" s="1"/>
      <c r="RB88" s="1"/>
      <c r="RC88" s="1"/>
      <c r="RD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</row>
    <row r="89" spans="1:534" s="20" customFormat="1" hidden="1" x14ac:dyDescent="0.25">
      <c r="A89" s="68" t="s">
        <v>13</v>
      </c>
      <c r="B89" s="68" t="s">
        <v>1306</v>
      </c>
      <c r="C89" s="347"/>
      <c r="D89" s="347"/>
      <c r="E89" s="14">
        <v>0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>
        <v>0</v>
      </c>
      <c r="PE89" s="14"/>
      <c r="PF89" s="14"/>
      <c r="PG89" s="54"/>
      <c r="PH89" s="54"/>
      <c r="PI89" s="54"/>
      <c r="PJ89" s="54"/>
      <c r="PK89" s="54"/>
      <c r="PL89" s="84"/>
      <c r="PM89" s="14"/>
      <c r="PN89" s="84"/>
      <c r="PO89" s="84"/>
      <c r="PP89" s="84"/>
      <c r="PQ89" s="84"/>
      <c r="PR89" s="505"/>
      <c r="PS89" s="84"/>
      <c r="PT89" s="84"/>
      <c r="PU89" s="84"/>
      <c r="PV89" s="84"/>
      <c r="PW89" s="54"/>
      <c r="PX89" s="54"/>
      <c r="PY89" s="14"/>
      <c r="PZ89" s="14"/>
      <c r="QA89" s="14"/>
      <c r="QB89" s="54"/>
      <c r="QC89" s="54"/>
      <c r="QD89" s="54"/>
      <c r="QR89" s="1"/>
      <c r="QS89" s="1"/>
      <c r="QX89" s="1"/>
      <c r="QY89" s="1"/>
      <c r="QZ89" s="1"/>
      <c r="RA89" s="1"/>
      <c r="RB89" s="1"/>
      <c r="RC89" s="1"/>
      <c r="RD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</row>
    <row r="90" spans="1:534" x14ac:dyDescent="0.25">
      <c r="A90" s="68" t="s">
        <v>13</v>
      </c>
      <c r="B90" s="79" t="s">
        <v>13</v>
      </c>
      <c r="C90" s="347">
        <v>19930</v>
      </c>
      <c r="D90" s="347"/>
      <c r="E90" s="14">
        <v>0</v>
      </c>
      <c r="F90" s="14">
        <v>0</v>
      </c>
      <c r="G90" s="14">
        <v>0</v>
      </c>
      <c r="H90" s="14">
        <v>0</v>
      </c>
      <c r="I90" s="14">
        <v>1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1</v>
      </c>
      <c r="BI90" s="14">
        <v>2</v>
      </c>
      <c r="BJ90" s="14">
        <v>1</v>
      </c>
      <c r="BK90" s="14">
        <v>6</v>
      </c>
      <c r="BL90" s="14">
        <v>7</v>
      </c>
      <c r="BM90" s="14">
        <v>1</v>
      </c>
      <c r="BN90" s="14">
        <v>1</v>
      </c>
      <c r="BO90" s="14">
        <v>0</v>
      </c>
      <c r="BP90" s="14">
        <v>0</v>
      </c>
      <c r="BQ90" s="14">
        <v>0</v>
      </c>
      <c r="BR90" s="14">
        <v>1</v>
      </c>
      <c r="BS90" s="14">
        <v>0</v>
      </c>
      <c r="BT90" s="14">
        <v>3</v>
      </c>
      <c r="BU90" s="14">
        <v>1</v>
      </c>
      <c r="BV90" s="14">
        <v>3</v>
      </c>
      <c r="BW90" s="14">
        <v>1</v>
      </c>
      <c r="BX90" s="14">
        <v>1</v>
      </c>
      <c r="BY90" s="14">
        <v>3</v>
      </c>
      <c r="BZ90" s="14">
        <v>0</v>
      </c>
      <c r="CA90" s="14">
        <v>0</v>
      </c>
      <c r="CB90" s="14">
        <v>2</v>
      </c>
      <c r="CC90" s="14">
        <v>1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1</v>
      </c>
      <c r="CJ90" s="14">
        <v>0</v>
      </c>
      <c r="CK90" s="14">
        <v>0</v>
      </c>
      <c r="CL90" s="14">
        <v>1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4">
        <v>1</v>
      </c>
      <c r="CX90" s="14">
        <v>0</v>
      </c>
      <c r="CY90" s="14">
        <v>0</v>
      </c>
      <c r="CZ90" s="14">
        <v>2</v>
      </c>
      <c r="DA90" s="14">
        <v>1</v>
      </c>
      <c r="DB90" s="14">
        <v>0</v>
      </c>
      <c r="DC90" s="14">
        <v>1</v>
      </c>
      <c r="DD90" s="14">
        <v>3</v>
      </c>
      <c r="DE90" s="14">
        <v>4</v>
      </c>
      <c r="DF90" s="14">
        <v>0</v>
      </c>
      <c r="DG90" s="14">
        <v>3</v>
      </c>
      <c r="DH90" s="14">
        <v>9</v>
      </c>
      <c r="DI90" s="14">
        <v>10</v>
      </c>
      <c r="DJ90" s="14">
        <v>0</v>
      </c>
      <c r="DK90" s="14">
        <v>19</v>
      </c>
      <c r="DL90" s="14">
        <v>5</v>
      </c>
      <c r="DM90" s="14">
        <v>0</v>
      </c>
      <c r="DN90" s="14">
        <v>11</v>
      </c>
      <c r="DO90" s="14">
        <v>10</v>
      </c>
      <c r="DP90" s="14">
        <v>5</v>
      </c>
      <c r="DQ90" s="14">
        <v>17</v>
      </c>
      <c r="DR90" s="14">
        <v>0</v>
      </c>
      <c r="DS90" s="14">
        <v>6</v>
      </c>
      <c r="DT90" s="14">
        <v>4</v>
      </c>
      <c r="DU90" s="14">
        <v>9</v>
      </c>
      <c r="DV90" s="14">
        <v>4</v>
      </c>
      <c r="DW90" s="14">
        <v>0</v>
      </c>
      <c r="DX90" s="14">
        <v>15</v>
      </c>
      <c r="DY90" s="14">
        <v>5</v>
      </c>
      <c r="DZ90" s="14">
        <v>6</v>
      </c>
      <c r="EA90" s="14">
        <v>14</v>
      </c>
      <c r="EB90" s="14">
        <v>1</v>
      </c>
      <c r="EC90" s="14">
        <v>6</v>
      </c>
      <c r="ED90" s="14">
        <v>0</v>
      </c>
      <c r="EE90" s="14">
        <v>4</v>
      </c>
      <c r="EF90" s="14">
        <v>1</v>
      </c>
      <c r="EG90" s="14">
        <v>0</v>
      </c>
      <c r="EH90" s="14">
        <v>2</v>
      </c>
      <c r="EI90" s="14">
        <v>6</v>
      </c>
      <c r="EJ90" s="14">
        <v>1</v>
      </c>
      <c r="EK90" s="14">
        <v>8</v>
      </c>
      <c r="EL90" s="14">
        <v>0</v>
      </c>
      <c r="EM90" s="14">
        <v>4</v>
      </c>
      <c r="EN90" s="14">
        <v>4</v>
      </c>
      <c r="EO90" s="14">
        <v>0</v>
      </c>
      <c r="EP90" s="14">
        <v>0</v>
      </c>
      <c r="EQ90" s="14">
        <v>2</v>
      </c>
      <c r="ER90" s="14">
        <v>9</v>
      </c>
      <c r="ES90" s="14">
        <v>0</v>
      </c>
      <c r="ET90" s="14">
        <v>6</v>
      </c>
      <c r="EU90" s="14">
        <v>0</v>
      </c>
      <c r="EV90" s="14">
        <v>6</v>
      </c>
      <c r="EW90" s="14">
        <v>0</v>
      </c>
      <c r="EX90" s="14">
        <v>7</v>
      </c>
      <c r="EY90" s="14">
        <v>3</v>
      </c>
      <c r="EZ90" s="14">
        <v>2</v>
      </c>
      <c r="FA90" s="14">
        <v>5</v>
      </c>
      <c r="FB90" s="14">
        <v>4</v>
      </c>
      <c r="FC90" s="14">
        <v>7</v>
      </c>
      <c r="FD90" s="14">
        <v>8</v>
      </c>
      <c r="FE90" s="14">
        <v>5</v>
      </c>
      <c r="FF90" s="14">
        <v>3</v>
      </c>
      <c r="FG90" s="14">
        <v>25</v>
      </c>
      <c r="FH90" s="14">
        <v>5</v>
      </c>
      <c r="FI90" s="14">
        <v>6</v>
      </c>
      <c r="FJ90" s="14">
        <v>26</v>
      </c>
      <c r="FK90" s="14">
        <v>15</v>
      </c>
      <c r="FL90" s="14">
        <v>8</v>
      </c>
      <c r="FM90" s="14">
        <v>8</v>
      </c>
      <c r="FN90" s="14">
        <v>11</v>
      </c>
      <c r="FO90" s="14">
        <v>6</v>
      </c>
      <c r="FP90" s="14">
        <v>5</v>
      </c>
      <c r="FQ90" s="14">
        <v>9</v>
      </c>
      <c r="FR90" s="14">
        <v>5</v>
      </c>
      <c r="FS90" s="14">
        <v>-7</v>
      </c>
      <c r="FT90" s="14">
        <v>3</v>
      </c>
      <c r="FU90" s="14">
        <v>6</v>
      </c>
      <c r="FV90" s="14">
        <v>10</v>
      </c>
      <c r="FW90" s="14">
        <v>9</v>
      </c>
      <c r="FX90" s="14">
        <v>11</v>
      </c>
      <c r="FY90" s="14">
        <v>4</v>
      </c>
      <c r="FZ90" s="14">
        <v>4</v>
      </c>
      <c r="GA90" s="14">
        <v>1</v>
      </c>
      <c r="GB90" s="14">
        <v>4</v>
      </c>
      <c r="GC90" s="14">
        <v>8</v>
      </c>
      <c r="GD90" s="14">
        <v>6</v>
      </c>
      <c r="GE90" s="14">
        <v>7</v>
      </c>
      <c r="GF90" s="14">
        <v>6</v>
      </c>
      <c r="GG90" s="14">
        <v>6</v>
      </c>
      <c r="GH90" s="14">
        <v>0</v>
      </c>
      <c r="GI90" s="14">
        <v>0</v>
      </c>
      <c r="GJ90" s="14">
        <v>9</v>
      </c>
      <c r="GK90" s="14">
        <v>7</v>
      </c>
      <c r="GL90" s="14">
        <v>3</v>
      </c>
      <c r="GM90" s="14">
        <v>0</v>
      </c>
      <c r="GN90" s="14">
        <v>3</v>
      </c>
      <c r="GO90" s="14">
        <v>0</v>
      </c>
      <c r="GP90" s="14">
        <v>1</v>
      </c>
      <c r="GQ90" s="14">
        <v>2</v>
      </c>
      <c r="GR90" s="14">
        <v>7</v>
      </c>
      <c r="GS90" s="14">
        <v>3</v>
      </c>
      <c r="GT90" s="14">
        <v>3</v>
      </c>
      <c r="GU90" s="14">
        <v>0</v>
      </c>
      <c r="GV90" s="14">
        <v>4</v>
      </c>
      <c r="GW90" s="14">
        <v>-2</v>
      </c>
      <c r="GX90" s="14">
        <v>2</v>
      </c>
      <c r="GY90" s="14">
        <v>1</v>
      </c>
      <c r="GZ90" s="14">
        <v>8</v>
      </c>
      <c r="HA90" s="14">
        <v>2</v>
      </c>
      <c r="HB90" s="14">
        <v>0</v>
      </c>
      <c r="HC90" s="14">
        <v>4</v>
      </c>
      <c r="HD90" s="14">
        <v>1</v>
      </c>
      <c r="HE90" s="14">
        <v>2</v>
      </c>
      <c r="HF90" s="14">
        <v>0</v>
      </c>
      <c r="HG90" s="14">
        <v>1</v>
      </c>
      <c r="HH90" s="14">
        <v>0</v>
      </c>
      <c r="HI90" s="14">
        <v>0</v>
      </c>
      <c r="HJ90" s="14">
        <v>0</v>
      </c>
      <c r="HK90" s="14">
        <v>1</v>
      </c>
      <c r="HL90" s="14">
        <v>1</v>
      </c>
      <c r="HM90" s="14">
        <v>0</v>
      </c>
      <c r="HN90" s="14">
        <v>1</v>
      </c>
      <c r="HO90" s="14">
        <v>0</v>
      </c>
      <c r="HP90" s="14">
        <v>0</v>
      </c>
      <c r="HQ90" s="14">
        <v>0</v>
      </c>
      <c r="HR90" s="14">
        <v>0</v>
      </c>
      <c r="HS90" s="14">
        <v>1</v>
      </c>
      <c r="HT90" s="14">
        <v>2</v>
      </c>
      <c r="HU90" s="14">
        <v>0</v>
      </c>
      <c r="HV90" s="14">
        <v>2</v>
      </c>
      <c r="HW90" s="14">
        <v>0</v>
      </c>
      <c r="HX90" s="14">
        <v>0</v>
      </c>
      <c r="HY90" s="14">
        <v>2</v>
      </c>
      <c r="HZ90" s="14">
        <v>2</v>
      </c>
      <c r="IA90" s="14">
        <v>0</v>
      </c>
      <c r="IB90" s="14">
        <v>0</v>
      </c>
      <c r="IC90" s="14">
        <v>1</v>
      </c>
      <c r="ID90" s="14">
        <v>0</v>
      </c>
      <c r="IE90" s="14">
        <v>1</v>
      </c>
      <c r="IF90" s="14">
        <v>0</v>
      </c>
      <c r="IG90" s="14">
        <v>1</v>
      </c>
      <c r="IH90" s="14">
        <v>2</v>
      </c>
      <c r="II90" s="14">
        <v>3</v>
      </c>
      <c r="IJ90" s="14">
        <v>4</v>
      </c>
      <c r="IK90" s="14">
        <v>0</v>
      </c>
      <c r="IL90" s="14">
        <v>3</v>
      </c>
      <c r="IM90" s="14">
        <v>0</v>
      </c>
      <c r="IN90" s="14">
        <v>1</v>
      </c>
      <c r="IO90" s="14">
        <v>5</v>
      </c>
      <c r="IP90" s="14">
        <v>1</v>
      </c>
      <c r="IQ90" s="14">
        <v>2</v>
      </c>
      <c r="IR90" s="14">
        <v>0</v>
      </c>
      <c r="IS90" s="14">
        <v>3</v>
      </c>
      <c r="IT90" s="14">
        <v>2</v>
      </c>
      <c r="IU90" s="14">
        <v>1</v>
      </c>
      <c r="IV90" s="14">
        <v>9</v>
      </c>
      <c r="IW90" s="14">
        <v>2</v>
      </c>
      <c r="IX90" s="14">
        <v>2</v>
      </c>
      <c r="IY90" s="14">
        <v>0</v>
      </c>
      <c r="IZ90" s="14">
        <v>4</v>
      </c>
      <c r="JA90" s="14">
        <v>1</v>
      </c>
      <c r="JB90" s="14">
        <v>5</v>
      </c>
      <c r="JC90" s="14">
        <v>3</v>
      </c>
      <c r="JD90" s="14">
        <v>2</v>
      </c>
      <c r="JE90" s="14">
        <v>4</v>
      </c>
      <c r="JF90" s="14">
        <v>0</v>
      </c>
      <c r="JG90" s="14">
        <v>1</v>
      </c>
      <c r="JH90" s="14">
        <v>2</v>
      </c>
      <c r="JI90" s="14">
        <v>1</v>
      </c>
      <c r="JJ90" s="14">
        <v>5</v>
      </c>
      <c r="JK90" s="14">
        <v>4</v>
      </c>
      <c r="JL90" s="14">
        <v>2</v>
      </c>
      <c r="JM90" s="14">
        <v>0</v>
      </c>
      <c r="JN90" s="14">
        <v>2</v>
      </c>
      <c r="JO90" s="14">
        <v>2</v>
      </c>
      <c r="JP90" s="14">
        <v>0</v>
      </c>
      <c r="JQ90" s="14">
        <v>5</v>
      </c>
      <c r="JR90" s="14">
        <v>1</v>
      </c>
      <c r="JS90" s="14">
        <v>9</v>
      </c>
      <c r="JT90" s="14">
        <v>0</v>
      </c>
      <c r="JU90" s="14">
        <v>5</v>
      </c>
      <c r="JV90" s="14">
        <v>0</v>
      </c>
      <c r="JW90" s="14">
        <v>1</v>
      </c>
      <c r="JX90" s="14">
        <v>1</v>
      </c>
      <c r="JY90" s="14">
        <v>1</v>
      </c>
      <c r="JZ90" s="14">
        <v>2</v>
      </c>
      <c r="KA90" s="14">
        <v>0</v>
      </c>
      <c r="KB90" s="14">
        <v>1</v>
      </c>
      <c r="KC90" s="14">
        <v>4</v>
      </c>
      <c r="KD90" s="14">
        <v>3</v>
      </c>
      <c r="KE90" s="14">
        <v>2</v>
      </c>
      <c r="KF90" s="14">
        <v>0</v>
      </c>
      <c r="KG90" s="14">
        <v>0</v>
      </c>
      <c r="KH90" s="14">
        <v>0</v>
      </c>
      <c r="KI90" s="14">
        <v>3</v>
      </c>
      <c r="KJ90" s="14">
        <v>1</v>
      </c>
      <c r="KK90" s="14">
        <v>1</v>
      </c>
      <c r="KL90" s="14">
        <v>2</v>
      </c>
      <c r="KM90" s="14">
        <v>1</v>
      </c>
      <c r="KN90" s="14">
        <v>2</v>
      </c>
      <c r="KO90" s="14">
        <v>0</v>
      </c>
      <c r="KP90" s="14">
        <v>1</v>
      </c>
      <c r="KQ90" s="14">
        <v>0</v>
      </c>
      <c r="KR90" s="14">
        <v>0</v>
      </c>
      <c r="KS90" s="14">
        <v>5</v>
      </c>
      <c r="KT90" s="14">
        <v>2</v>
      </c>
      <c r="KU90" s="14">
        <v>5</v>
      </c>
      <c r="KV90" s="14">
        <v>0</v>
      </c>
      <c r="KW90" s="14">
        <v>3</v>
      </c>
      <c r="KX90" s="14">
        <v>3</v>
      </c>
      <c r="KY90" s="14">
        <v>1</v>
      </c>
      <c r="KZ90" s="14">
        <v>5</v>
      </c>
      <c r="LA90" s="14">
        <v>1</v>
      </c>
      <c r="LB90" s="14">
        <v>1</v>
      </c>
      <c r="LC90" s="14">
        <v>0</v>
      </c>
      <c r="LD90" s="14">
        <v>0</v>
      </c>
      <c r="LE90" s="14">
        <v>1</v>
      </c>
      <c r="LF90" s="14">
        <v>0</v>
      </c>
      <c r="LG90" s="14">
        <v>2</v>
      </c>
      <c r="LH90" s="14">
        <v>0</v>
      </c>
      <c r="LI90" s="14">
        <v>1</v>
      </c>
      <c r="LJ90" s="14">
        <v>0</v>
      </c>
      <c r="LK90" s="14">
        <v>1</v>
      </c>
      <c r="LL90" s="14">
        <v>0</v>
      </c>
      <c r="LM90" s="14">
        <v>0</v>
      </c>
      <c r="LN90" s="14">
        <v>3</v>
      </c>
      <c r="LO90" s="14">
        <v>0</v>
      </c>
      <c r="LP90" s="14">
        <v>2</v>
      </c>
      <c r="LQ90" s="14">
        <v>0</v>
      </c>
      <c r="LR90" s="14">
        <v>1</v>
      </c>
      <c r="LS90" s="14">
        <v>0</v>
      </c>
      <c r="LT90" s="14">
        <v>1</v>
      </c>
      <c r="LU90" s="14">
        <v>4</v>
      </c>
      <c r="LV90" s="14">
        <v>5</v>
      </c>
      <c r="LW90" s="14">
        <v>11</v>
      </c>
      <c r="LX90" s="14">
        <v>0</v>
      </c>
      <c r="LY90" s="14">
        <v>7</v>
      </c>
      <c r="LZ90" s="14">
        <v>1</v>
      </c>
      <c r="MA90" s="14">
        <v>5</v>
      </c>
      <c r="MB90" s="14">
        <v>4</v>
      </c>
      <c r="MC90" s="14">
        <v>5</v>
      </c>
      <c r="MD90" s="14">
        <v>8</v>
      </c>
      <c r="ME90" s="14">
        <v>6</v>
      </c>
      <c r="MF90" s="14">
        <v>1</v>
      </c>
      <c r="MG90" s="14">
        <v>1</v>
      </c>
      <c r="MH90" s="14">
        <v>8</v>
      </c>
      <c r="MI90" s="14">
        <v>6</v>
      </c>
      <c r="MJ90" s="14">
        <v>11</v>
      </c>
      <c r="MK90" s="14">
        <v>6</v>
      </c>
      <c r="ML90" s="14">
        <v>7</v>
      </c>
      <c r="MM90" s="14">
        <v>2</v>
      </c>
      <c r="MN90" s="14">
        <v>2</v>
      </c>
      <c r="MO90" s="14">
        <v>2</v>
      </c>
      <c r="MP90" s="14">
        <v>6</v>
      </c>
      <c r="MQ90" s="14">
        <v>9</v>
      </c>
      <c r="MR90" s="14">
        <v>3</v>
      </c>
      <c r="MS90" s="14">
        <v>0</v>
      </c>
      <c r="MT90" s="14">
        <v>13</v>
      </c>
      <c r="MU90" s="14">
        <v>2</v>
      </c>
      <c r="MV90" s="14">
        <v>4</v>
      </c>
      <c r="MW90" s="14">
        <v>12</v>
      </c>
      <c r="MX90" s="14">
        <v>6</v>
      </c>
      <c r="MY90" s="14">
        <v>7</v>
      </c>
      <c r="MZ90" s="14">
        <v>0</v>
      </c>
      <c r="NA90" s="14">
        <v>5</v>
      </c>
      <c r="NB90" s="14">
        <v>7</v>
      </c>
      <c r="NC90" s="14">
        <v>9</v>
      </c>
      <c r="ND90" s="14">
        <v>12</v>
      </c>
      <c r="NE90" s="14">
        <v>3</v>
      </c>
      <c r="NF90" s="14">
        <v>16</v>
      </c>
      <c r="NG90" s="14">
        <v>0</v>
      </c>
      <c r="NH90" s="14">
        <v>21</v>
      </c>
      <c r="NI90" s="14">
        <v>7</v>
      </c>
      <c r="NJ90" s="14">
        <v>25</v>
      </c>
      <c r="NK90" s="14">
        <v>11</v>
      </c>
      <c r="NL90" s="14">
        <v>35</v>
      </c>
      <c r="NM90" s="14">
        <v>33</v>
      </c>
      <c r="NN90" s="14">
        <v>0</v>
      </c>
      <c r="NO90" s="14">
        <v>39</v>
      </c>
      <c r="NP90" s="14">
        <v>0</v>
      </c>
      <c r="NQ90" s="14">
        <v>46</v>
      </c>
      <c r="NR90" s="14">
        <v>18</v>
      </c>
      <c r="NS90" s="14">
        <v>21</v>
      </c>
      <c r="NT90" s="14">
        <v>27</v>
      </c>
      <c r="NU90" s="14">
        <v>0</v>
      </c>
      <c r="NV90" s="14">
        <v>20</v>
      </c>
      <c r="NW90" s="14">
        <v>9</v>
      </c>
      <c r="NX90" s="14">
        <v>12</v>
      </c>
      <c r="NY90" s="14">
        <v>25</v>
      </c>
      <c r="NZ90" s="14">
        <v>21</v>
      </c>
      <c r="OA90" s="14">
        <v>29</v>
      </c>
      <c r="OB90" s="14">
        <v>0</v>
      </c>
      <c r="OC90" s="14">
        <v>21</v>
      </c>
      <c r="OD90" s="14">
        <v>19</v>
      </c>
      <c r="OE90" s="14">
        <v>23</v>
      </c>
      <c r="OF90" s="14">
        <v>33</v>
      </c>
      <c r="OG90" s="14">
        <v>13</v>
      </c>
      <c r="OH90" s="14">
        <v>10</v>
      </c>
      <c r="OI90" s="14">
        <v>0</v>
      </c>
      <c r="OJ90" s="14">
        <v>15</v>
      </c>
      <c r="OK90" s="14">
        <v>11</v>
      </c>
      <c r="OL90" s="14">
        <v>30</v>
      </c>
      <c r="OM90" s="14">
        <v>24</v>
      </c>
      <c r="ON90" s="14">
        <v>13</v>
      </c>
      <c r="OO90" s="14">
        <v>8</v>
      </c>
      <c r="OP90" s="14">
        <v>0</v>
      </c>
      <c r="OQ90" s="14">
        <v>4</v>
      </c>
      <c r="OR90" s="14">
        <v>3</v>
      </c>
      <c r="OS90" s="14">
        <v>12</v>
      </c>
      <c r="OT90" s="14">
        <v>13</v>
      </c>
      <c r="OU90" s="14">
        <v>21</v>
      </c>
      <c r="OV90" s="14">
        <v>7</v>
      </c>
      <c r="OW90" s="14">
        <v>0</v>
      </c>
      <c r="OX90" s="14">
        <v>21</v>
      </c>
      <c r="OY90" s="14">
        <v>18</v>
      </c>
      <c r="OZ90" s="31">
        <v>19</v>
      </c>
      <c r="PA90" s="14">
        <v>16</v>
      </c>
      <c r="PB90" s="14">
        <v>9</v>
      </c>
      <c r="PC90" s="14">
        <v>7</v>
      </c>
      <c r="PD90" s="14">
        <v>0</v>
      </c>
      <c r="PE90" s="14">
        <v>15</v>
      </c>
      <c r="PF90" s="14">
        <v>7</v>
      </c>
      <c r="PG90" s="14">
        <v>15</v>
      </c>
      <c r="PH90" s="84">
        <v>9</v>
      </c>
      <c r="PI90" s="14">
        <v>20</v>
      </c>
      <c r="PJ90" s="14">
        <v>13</v>
      </c>
      <c r="PK90" s="54"/>
      <c r="PL90" s="84">
        <v>9</v>
      </c>
      <c r="PM90" s="14">
        <v>9</v>
      </c>
      <c r="PN90" s="84">
        <v>23</v>
      </c>
      <c r="PO90" s="84">
        <v>19</v>
      </c>
      <c r="PP90" s="84">
        <v>9</v>
      </c>
      <c r="PQ90" s="84">
        <v>17</v>
      </c>
      <c r="PR90" s="506">
        <v>0</v>
      </c>
      <c r="PS90" s="479">
        <v>12</v>
      </c>
      <c r="PT90" s="84">
        <v>4</v>
      </c>
      <c r="PU90" s="479">
        <v>28</v>
      </c>
      <c r="PV90" s="84">
        <v>29</v>
      </c>
      <c r="PW90" s="479">
        <v>9</v>
      </c>
      <c r="PX90" s="479">
        <v>14</v>
      </c>
      <c r="PY90" s="479">
        <v>0</v>
      </c>
      <c r="PZ90" s="14">
        <v>10</v>
      </c>
      <c r="QA90" s="14">
        <v>8</v>
      </c>
      <c r="QB90" s="479">
        <v>17</v>
      </c>
      <c r="QC90" s="479">
        <v>8</v>
      </c>
      <c r="QD90" s="479">
        <v>10</v>
      </c>
      <c r="QE90" s="480">
        <v>4</v>
      </c>
      <c r="QF90" s="480">
        <v>0</v>
      </c>
      <c r="QG90" s="480">
        <v>6</v>
      </c>
      <c r="QH90" s="480">
        <v>14</v>
      </c>
      <c r="QI90" s="480">
        <v>9</v>
      </c>
      <c r="QJ90" s="480">
        <v>5</v>
      </c>
      <c r="QK90" s="480">
        <v>10</v>
      </c>
      <c r="QL90" s="481">
        <v>4</v>
      </c>
      <c r="QM90" s="480">
        <v>11</v>
      </c>
      <c r="QN90" s="480">
        <v>7</v>
      </c>
      <c r="QO90" s="480">
        <v>15</v>
      </c>
      <c r="QP90" s="480">
        <v>3</v>
      </c>
      <c r="QQ90" s="480">
        <v>14</v>
      </c>
      <c r="QS90" s="158">
        <v>0</v>
      </c>
      <c r="QT90" s="158">
        <v>3</v>
      </c>
      <c r="QU90" s="158">
        <v>1</v>
      </c>
      <c r="QV90" s="158">
        <v>3</v>
      </c>
      <c r="QW90" s="158">
        <v>6</v>
      </c>
      <c r="QX90" s="158">
        <v>9</v>
      </c>
      <c r="QZ90" s="1">
        <v>0</v>
      </c>
      <c r="RA90" s="1">
        <v>11</v>
      </c>
      <c r="RC90" s="1">
        <v>4</v>
      </c>
      <c r="RD90" s="1">
        <v>6</v>
      </c>
      <c r="RE90" s="1">
        <v>5</v>
      </c>
      <c r="RF90" s="1">
        <v>5</v>
      </c>
      <c r="RG90" s="1">
        <v>0</v>
      </c>
      <c r="RH90" s="1">
        <v>9</v>
      </c>
      <c r="RJ90" s="1">
        <v>6</v>
      </c>
      <c r="RK90" s="1">
        <v>7</v>
      </c>
      <c r="RL90" s="1">
        <v>7</v>
      </c>
      <c r="RM90" s="1">
        <v>1</v>
      </c>
      <c r="RN90" s="1">
        <v>1</v>
      </c>
      <c r="RP90" s="1">
        <v>3</v>
      </c>
      <c r="RQ90" s="1">
        <v>5</v>
      </c>
      <c r="RR90" s="1">
        <v>1</v>
      </c>
      <c r="RS90" s="1">
        <v>5</v>
      </c>
      <c r="RT90" s="1">
        <v>0</v>
      </c>
      <c r="RU90" s="1">
        <v>1</v>
      </c>
      <c r="RV90" s="1">
        <v>5</v>
      </c>
      <c r="RW90" s="1">
        <v>6</v>
      </c>
      <c r="RX90" s="1">
        <v>3</v>
      </c>
      <c r="RY90" s="1">
        <v>4</v>
      </c>
      <c r="RZ90" s="1">
        <v>3</v>
      </c>
      <c r="SB90" s="1">
        <v>1</v>
      </c>
      <c r="SC90" s="1">
        <v>0</v>
      </c>
      <c r="SD90" s="1">
        <v>3</v>
      </c>
      <c r="SE90" s="1">
        <v>5</v>
      </c>
      <c r="SF90" s="1">
        <v>1</v>
      </c>
      <c r="SG90" s="1">
        <v>1</v>
      </c>
      <c r="SH90" s="1">
        <v>0</v>
      </c>
      <c r="SI90" s="1">
        <v>2</v>
      </c>
    </row>
    <row r="91" spans="1:534" s="20" customFormat="1" hidden="1" x14ac:dyDescent="0.25">
      <c r="A91" s="68" t="s">
        <v>13</v>
      </c>
      <c r="B91" s="68" t="s">
        <v>1307</v>
      </c>
      <c r="C91" s="347"/>
      <c r="D91" s="347"/>
      <c r="E91" s="14">
        <v>0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>
        <v>0</v>
      </c>
      <c r="PE91" s="14"/>
      <c r="PF91" s="14"/>
      <c r="PG91" s="54"/>
      <c r="PH91" s="54"/>
      <c r="PI91" s="54"/>
      <c r="PJ91" s="54"/>
      <c r="PK91" s="54"/>
      <c r="PL91" s="84"/>
      <c r="PM91" s="14"/>
      <c r="PN91" s="84"/>
      <c r="PO91" s="84"/>
      <c r="PP91" s="84"/>
      <c r="PQ91" s="84"/>
      <c r="PR91" s="505"/>
      <c r="PS91" s="84"/>
      <c r="PT91" s="84"/>
      <c r="PU91" s="84"/>
      <c r="PV91" s="84"/>
      <c r="PW91" s="54"/>
      <c r="PX91" s="54"/>
      <c r="PY91" s="14"/>
      <c r="PZ91" s="14"/>
      <c r="QA91" s="14"/>
      <c r="QB91" s="54"/>
      <c r="QC91" s="54"/>
      <c r="QD91" s="54"/>
      <c r="QR91" s="1"/>
      <c r="QS91" s="1"/>
      <c r="QX91" s="1"/>
      <c r="QY91" s="1"/>
      <c r="QZ91" s="1"/>
      <c r="RA91" s="1"/>
      <c r="RB91" s="1"/>
      <c r="RC91" s="1"/>
      <c r="RD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</row>
    <row r="92" spans="1:534" s="20" customFormat="1" hidden="1" x14ac:dyDescent="0.25">
      <c r="A92" s="68" t="s">
        <v>13</v>
      </c>
      <c r="B92" s="68" t="s">
        <v>1163</v>
      </c>
      <c r="C92" s="464">
        <v>538</v>
      </c>
      <c r="D92" s="347"/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0</v>
      </c>
      <c r="DP92" s="14">
        <v>0</v>
      </c>
      <c r="DQ92" s="14">
        <v>0</v>
      </c>
      <c r="DR92" s="14">
        <v>0</v>
      </c>
      <c r="DS92" s="14">
        <v>0</v>
      </c>
      <c r="DT92" s="14">
        <v>0</v>
      </c>
      <c r="DU92" s="14">
        <v>0</v>
      </c>
      <c r="DV92" s="14">
        <v>0</v>
      </c>
      <c r="DW92" s="14">
        <v>0</v>
      </c>
      <c r="DX92" s="14">
        <v>0</v>
      </c>
      <c r="DY92" s="14">
        <v>0</v>
      </c>
      <c r="DZ92" s="14">
        <v>0</v>
      </c>
      <c r="EA92" s="14">
        <v>0</v>
      </c>
      <c r="EB92" s="14">
        <v>0</v>
      </c>
      <c r="EC92" s="14">
        <v>0</v>
      </c>
      <c r="ED92" s="14">
        <v>0</v>
      </c>
      <c r="EE92" s="14">
        <v>0</v>
      </c>
      <c r="EF92" s="14">
        <v>0</v>
      </c>
      <c r="EG92" s="14">
        <v>0</v>
      </c>
      <c r="EH92" s="14">
        <v>0</v>
      </c>
      <c r="EI92" s="14">
        <v>0</v>
      </c>
      <c r="EJ92" s="14">
        <v>0</v>
      </c>
      <c r="EK92" s="14">
        <v>0</v>
      </c>
      <c r="EL92" s="14">
        <v>0</v>
      </c>
      <c r="EM92" s="14">
        <v>0</v>
      </c>
      <c r="EN92" s="14">
        <v>0</v>
      </c>
      <c r="EO92" s="14">
        <v>0</v>
      </c>
      <c r="EP92" s="14">
        <v>0</v>
      </c>
      <c r="EQ92" s="14">
        <v>0</v>
      </c>
      <c r="ER92" s="14">
        <v>0</v>
      </c>
      <c r="ES92" s="14">
        <v>0</v>
      </c>
      <c r="ET92" s="14">
        <v>0</v>
      </c>
      <c r="EU92" s="14">
        <v>1</v>
      </c>
      <c r="EV92" s="14">
        <v>0</v>
      </c>
      <c r="EW92" s="14">
        <v>0</v>
      </c>
      <c r="EX92" s="14">
        <v>1</v>
      </c>
      <c r="EY92" s="14">
        <v>0</v>
      </c>
      <c r="EZ92" s="14">
        <v>0</v>
      </c>
      <c r="FA92" s="14">
        <v>0</v>
      </c>
      <c r="FB92" s="14">
        <v>0</v>
      </c>
      <c r="FC92" s="14">
        <v>0</v>
      </c>
      <c r="FD92" s="14">
        <v>0</v>
      </c>
      <c r="FE92" s="14">
        <v>0</v>
      </c>
      <c r="FF92" s="14">
        <v>0</v>
      </c>
      <c r="FG92" s="14">
        <v>0</v>
      </c>
      <c r="FH92" s="14">
        <v>0</v>
      </c>
      <c r="FI92" s="14">
        <v>0</v>
      </c>
      <c r="FJ92" s="14">
        <v>0</v>
      </c>
      <c r="FK92" s="14">
        <v>0</v>
      </c>
      <c r="FL92" s="14">
        <v>0</v>
      </c>
      <c r="FM92" s="14">
        <v>0</v>
      </c>
      <c r="FN92" s="14">
        <v>1</v>
      </c>
      <c r="FO92" s="14">
        <v>1</v>
      </c>
      <c r="FP92" s="14">
        <v>0</v>
      </c>
      <c r="FQ92" s="14">
        <v>0</v>
      </c>
      <c r="FR92" s="14">
        <v>0</v>
      </c>
      <c r="FS92" s="14">
        <v>0</v>
      </c>
      <c r="FT92" s="14">
        <v>0</v>
      </c>
      <c r="FU92" s="14">
        <v>0</v>
      </c>
      <c r="FV92" s="14">
        <v>0</v>
      </c>
      <c r="FW92" s="14">
        <v>0</v>
      </c>
      <c r="FX92" s="14">
        <v>0</v>
      </c>
      <c r="FY92" s="14">
        <v>0</v>
      </c>
      <c r="FZ92" s="14">
        <v>0</v>
      </c>
      <c r="GA92" s="14">
        <v>0</v>
      </c>
      <c r="GB92" s="14">
        <v>0</v>
      </c>
      <c r="GC92" s="14">
        <v>2</v>
      </c>
      <c r="GD92" s="14">
        <v>0</v>
      </c>
      <c r="GE92" s="14">
        <v>0</v>
      </c>
      <c r="GF92" s="14">
        <v>0</v>
      </c>
      <c r="GG92" s="14">
        <v>0</v>
      </c>
      <c r="GH92" s="14">
        <v>0</v>
      </c>
      <c r="GI92" s="14">
        <v>0</v>
      </c>
      <c r="GJ92" s="14">
        <v>0</v>
      </c>
      <c r="GK92" s="14">
        <v>0</v>
      </c>
      <c r="GL92" s="14">
        <v>0</v>
      </c>
      <c r="GM92" s="14">
        <v>0</v>
      </c>
      <c r="GN92" s="14">
        <v>0</v>
      </c>
      <c r="GO92" s="14">
        <v>0</v>
      </c>
      <c r="GP92" s="14">
        <v>0</v>
      </c>
      <c r="GQ92" s="14">
        <v>0</v>
      </c>
      <c r="GR92" s="14">
        <v>0</v>
      </c>
      <c r="GS92" s="14">
        <v>1</v>
      </c>
      <c r="GT92" s="14">
        <v>1</v>
      </c>
      <c r="GU92" s="14">
        <v>0</v>
      </c>
      <c r="GV92" s="14">
        <v>0</v>
      </c>
      <c r="GW92" s="14">
        <v>0</v>
      </c>
      <c r="GX92" s="14">
        <v>0</v>
      </c>
      <c r="GY92" s="14">
        <v>0</v>
      </c>
      <c r="GZ92" s="14">
        <v>1</v>
      </c>
      <c r="HA92" s="14">
        <v>0</v>
      </c>
      <c r="HB92" s="14">
        <v>0</v>
      </c>
      <c r="HC92" s="14">
        <v>0</v>
      </c>
      <c r="HD92" s="14">
        <v>0</v>
      </c>
      <c r="HE92" s="14">
        <v>0</v>
      </c>
      <c r="HF92" s="14">
        <v>0</v>
      </c>
      <c r="HG92" s="14">
        <v>0</v>
      </c>
      <c r="HH92" s="14">
        <v>0</v>
      </c>
      <c r="HI92" s="14">
        <v>0</v>
      </c>
      <c r="HJ92" s="14">
        <v>0</v>
      </c>
      <c r="HK92" s="14">
        <v>0</v>
      </c>
      <c r="HL92" s="14">
        <v>0</v>
      </c>
      <c r="HM92" s="14">
        <v>0</v>
      </c>
      <c r="HN92" s="14">
        <v>0</v>
      </c>
      <c r="HO92" s="14">
        <v>0</v>
      </c>
      <c r="HP92" s="14">
        <v>0</v>
      </c>
      <c r="HQ92" s="14">
        <v>0</v>
      </c>
      <c r="HR92" s="14">
        <v>0</v>
      </c>
      <c r="HS92" s="14">
        <v>0</v>
      </c>
      <c r="HT92" s="14">
        <v>0</v>
      </c>
      <c r="HU92" s="14">
        <v>0</v>
      </c>
      <c r="HV92" s="14">
        <v>0</v>
      </c>
      <c r="HW92" s="14">
        <v>0</v>
      </c>
      <c r="HX92" s="14">
        <v>0</v>
      </c>
      <c r="HY92" s="14">
        <v>0</v>
      </c>
      <c r="HZ92" s="14">
        <v>0</v>
      </c>
      <c r="IA92" s="14">
        <v>0</v>
      </c>
      <c r="IB92" s="14">
        <v>0</v>
      </c>
      <c r="IC92" s="14">
        <v>0</v>
      </c>
      <c r="ID92" s="14">
        <v>0</v>
      </c>
      <c r="IE92" s="14">
        <v>0</v>
      </c>
      <c r="IF92" s="14">
        <v>0</v>
      </c>
      <c r="IG92" s="14">
        <v>0</v>
      </c>
      <c r="IH92" s="14">
        <v>0</v>
      </c>
      <c r="II92" s="14">
        <v>0</v>
      </c>
      <c r="IJ92" s="14">
        <v>0</v>
      </c>
      <c r="IK92" s="14">
        <v>0</v>
      </c>
      <c r="IL92" s="14">
        <v>0</v>
      </c>
      <c r="IM92" s="14">
        <v>0</v>
      </c>
      <c r="IN92" s="14">
        <v>0</v>
      </c>
      <c r="IO92" s="14">
        <v>0</v>
      </c>
      <c r="IP92" s="14">
        <v>0</v>
      </c>
      <c r="IQ92" s="14">
        <v>0</v>
      </c>
      <c r="IR92" s="14">
        <v>0</v>
      </c>
      <c r="IS92" s="14">
        <v>0</v>
      </c>
      <c r="IT92" s="14">
        <v>0</v>
      </c>
      <c r="IU92" s="14">
        <v>0</v>
      </c>
      <c r="IV92" s="14">
        <v>0</v>
      </c>
      <c r="IW92" s="14">
        <v>0</v>
      </c>
      <c r="IX92" s="14">
        <v>0</v>
      </c>
      <c r="IY92" s="14">
        <v>0</v>
      </c>
      <c r="IZ92" s="14">
        <v>0</v>
      </c>
      <c r="JA92" s="14">
        <v>0</v>
      </c>
      <c r="JB92" s="14">
        <v>0</v>
      </c>
      <c r="JC92" s="14">
        <v>0</v>
      </c>
      <c r="JD92" s="14">
        <v>0</v>
      </c>
      <c r="JE92" s="14">
        <v>0</v>
      </c>
      <c r="JF92" s="14">
        <v>0</v>
      </c>
      <c r="JG92" s="14">
        <v>0</v>
      </c>
      <c r="JH92" s="14">
        <v>0</v>
      </c>
      <c r="JI92" s="14">
        <v>0</v>
      </c>
      <c r="JJ92" s="14">
        <v>0</v>
      </c>
      <c r="JK92" s="14">
        <v>0</v>
      </c>
      <c r="JL92" s="14">
        <v>0</v>
      </c>
      <c r="JM92" s="14">
        <v>0</v>
      </c>
      <c r="JN92" s="14">
        <v>0</v>
      </c>
      <c r="JO92" s="14">
        <v>0</v>
      </c>
      <c r="JP92" s="14">
        <v>0</v>
      </c>
      <c r="JQ92" s="14">
        <v>0</v>
      </c>
      <c r="JR92" s="14">
        <v>0</v>
      </c>
      <c r="JS92" s="14">
        <v>0</v>
      </c>
      <c r="JT92" s="14">
        <v>0</v>
      </c>
      <c r="JU92" s="14">
        <v>0</v>
      </c>
      <c r="JV92" s="14">
        <v>0</v>
      </c>
      <c r="JW92" s="14">
        <v>0</v>
      </c>
      <c r="JX92" s="14">
        <v>0</v>
      </c>
      <c r="JY92" s="14">
        <v>0</v>
      </c>
      <c r="JZ92" s="14">
        <v>0</v>
      </c>
      <c r="KA92" s="14">
        <v>0</v>
      </c>
      <c r="KB92" s="14">
        <v>0</v>
      </c>
      <c r="KC92" s="14">
        <v>0</v>
      </c>
      <c r="KD92" s="14">
        <v>0</v>
      </c>
      <c r="KE92" s="14">
        <v>0</v>
      </c>
      <c r="KF92" s="14">
        <v>0</v>
      </c>
      <c r="KG92" s="14">
        <v>0</v>
      </c>
      <c r="KH92" s="14">
        <v>0</v>
      </c>
      <c r="KI92" s="14">
        <v>0</v>
      </c>
      <c r="KJ92" s="14">
        <v>0</v>
      </c>
      <c r="KK92" s="14">
        <v>0</v>
      </c>
      <c r="KL92" s="14">
        <v>0</v>
      </c>
      <c r="KM92" s="14">
        <v>0</v>
      </c>
      <c r="KN92" s="14">
        <v>0</v>
      </c>
      <c r="KO92" s="14">
        <v>0</v>
      </c>
      <c r="KP92" s="14">
        <v>0</v>
      </c>
      <c r="KQ92" s="14">
        <v>0</v>
      </c>
      <c r="KR92" s="14">
        <v>0</v>
      </c>
      <c r="KS92" s="14">
        <v>0</v>
      </c>
      <c r="KT92" s="14">
        <v>0</v>
      </c>
      <c r="KU92" s="14">
        <v>0</v>
      </c>
      <c r="KV92" s="14">
        <v>0</v>
      </c>
      <c r="KW92" s="14">
        <v>0</v>
      </c>
      <c r="KX92" s="14">
        <v>0</v>
      </c>
      <c r="KY92" s="14">
        <v>0</v>
      </c>
      <c r="KZ92" s="14">
        <v>0</v>
      </c>
      <c r="LA92" s="14">
        <v>0</v>
      </c>
      <c r="LB92" s="14">
        <v>0</v>
      </c>
      <c r="LC92" s="14">
        <v>0</v>
      </c>
      <c r="LD92" s="14">
        <v>0</v>
      </c>
      <c r="LE92" s="14">
        <v>0</v>
      </c>
      <c r="LF92" s="14">
        <v>0</v>
      </c>
      <c r="LG92" s="14">
        <v>0</v>
      </c>
      <c r="LH92" s="14">
        <v>0</v>
      </c>
      <c r="LI92" s="14">
        <v>0</v>
      </c>
      <c r="LJ92" s="14">
        <v>0</v>
      </c>
      <c r="LK92" s="14">
        <v>0</v>
      </c>
      <c r="LL92" s="14">
        <v>0</v>
      </c>
      <c r="LM92" s="14">
        <v>0</v>
      </c>
      <c r="LN92" s="14">
        <v>0</v>
      </c>
      <c r="LO92" s="14">
        <v>0</v>
      </c>
      <c r="LP92" s="14">
        <v>0</v>
      </c>
      <c r="LQ92" s="14">
        <v>0</v>
      </c>
      <c r="LR92" s="14">
        <v>0</v>
      </c>
      <c r="LS92" s="14">
        <v>0</v>
      </c>
      <c r="LT92" s="14">
        <v>1</v>
      </c>
      <c r="LU92" s="14">
        <v>0</v>
      </c>
      <c r="LV92" s="14">
        <v>2</v>
      </c>
      <c r="LW92" s="14">
        <v>0</v>
      </c>
      <c r="LX92" s="14">
        <v>0</v>
      </c>
      <c r="LY92" s="14">
        <v>2</v>
      </c>
      <c r="LZ92" s="14">
        <v>0</v>
      </c>
      <c r="MA92" s="14">
        <v>0</v>
      </c>
      <c r="MB92" s="14">
        <v>0</v>
      </c>
      <c r="MC92" s="14">
        <v>0</v>
      </c>
      <c r="MD92" s="14">
        <v>0</v>
      </c>
      <c r="ME92" s="14">
        <v>0</v>
      </c>
      <c r="MF92" s="14">
        <v>0</v>
      </c>
      <c r="MG92" s="14">
        <v>0</v>
      </c>
      <c r="MH92" s="14">
        <v>0</v>
      </c>
      <c r="MI92" s="14">
        <v>0</v>
      </c>
      <c r="MJ92" s="14">
        <v>0</v>
      </c>
      <c r="MK92" s="14">
        <v>0</v>
      </c>
      <c r="ML92" s="14">
        <v>0</v>
      </c>
      <c r="MM92" s="14">
        <v>0</v>
      </c>
      <c r="MN92" s="14">
        <v>0</v>
      </c>
      <c r="MO92" s="14">
        <v>0</v>
      </c>
      <c r="MP92" s="14">
        <v>0</v>
      </c>
      <c r="MQ92" s="14">
        <v>0</v>
      </c>
      <c r="MR92" s="14">
        <v>0</v>
      </c>
      <c r="MS92" s="14">
        <v>0</v>
      </c>
      <c r="MT92" s="14">
        <v>1</v>
      </c>
      <c r="MU92" s="14">
        <v>0</v>
      </c>
      <c r="MV92" s="14">
        <v>0</v>
      </c>
      <c r="MW92" s="14">
        <v>0</v>
      </c>
      <c r="MX92" s="14">
        <v>1</v>
      </c>
      <c r="MY92" s="14">
        <v>1</v>
      </c>
      <c r="MZ92" s="14">
        <v>0</v>
      </c>
      <c r="NA92" s="14">
        <v>0</v>
      </c>
      <c r="NB92" s="14">
        <v>0</v>
      </c>
      <c r="NC92" s="14">
        <v>0</v>
      </c>
      <c r="ND92" s="14">
        <v>0</v>
      </c>
      <c r="NE92" s="14">
        <v>0</v>
      </c>
      <c r="NF92" s="14">
        <v>0</v>
      </c>
      <c r="NG92" s="14">
        <v>0</v>
      </c>
      <c r="NH92" s="14">
        <v>0</v>
      </c>
      <c r="NI92" s="14">
        <v>0</v>
      </c>
      <c r="NJ92" s="14">
        <v>0</v>
      </c>
      <c r="NK92" s="14">
        <v>0</v>
      </c>
      <c r="NL92" s="14">
        <v>0</v>
      </c>
      <c r="NM92" s="14">
        <v>0</v>
      </c>
      <c r="NN92" s="14">
        <v>0</v>
      </c>
      <c r="NO92" s="14">
        <v>0</v>
      </c>
      <c r="NP92" s="14">
        <v>0</v>
      </c>
      <c r="NQ92" s="14">
        <v>0</v>
      </c>
      <c r="NR92" s="14">
        <v>2</v>
      </c>
      <c r="NS92" s="14">
        <v>1</v>
      </c>
      <c r="NT92" s="14">
        <v>2</v>
      </c>
      <c r="NU92" s="14">
        <v>0</v>
      </c>
      <c r="NV92" s="14">
        <v>0</v>
      </c>
      <c r="NW92" s="14">
        <v>0</v>
      </c>
      <c r="NX92" s="14">
        <v>0</v>
      </c>
      <c r="NY92" s="14">
        <v>0</v>
      </c>
      <c r="NZ92" s="14">
        <v>0</v>
      </c>
      <c r="OA92" s="14">
        <v>1</v>
      </c>
      <c r="OB92" s="14">
        <v>0</v>
      </c>
      <c r="OC92" s="14">
        <v>0</v>
      </c>
      <c r="OD92" s="14">
        <v>0</v>
      </c>
      <c r="OE92" s="14">
        <v>2</v>
      </c>
      <c r="OF92" s="14"/>
      <c r="OG92" s="14">
        <v>0</v>
      </c>
      <c r="OH92" s="14">
        <v>0</v>
      </c>
      <c r="OI92" s="14">
        <v>0</v>
      </c>
      <c r="OJ92" s="14">
        <v>0</v>
      </c>
      <c r="OK92" s="14">
        <v>0</v>
      </c>
      <c r="OL92" s="14">
        <v>0</v>
      </c>
      <c r="OM92" s="14">
        <v>0</v>
      </c>
      <c r="ON92" s="14">
        <v>1</v>
      </c>
      <c r="OO92" s="14">
        <v>0</v>
      </c>
      <c r="OP92" s="14">
        <v>0</v>
      </c>
      <c r="OQ92" s="14">
        <v>0</v>
      </c>
      <c r="OR92" s="14">
        <v>0</v>
      </c>
      <c r="OS92" s="14">
        <v>0</v>
      </c>
      <c r="OT92" s="14">
        <v>0</v>
      </c>
      <c r="OU92" s="14">
        <v>1</v>
      </c>
      <c r="OV92" s="14">
        <v>0</v>
      </c>
      <c r="OW92" s="14">
        <v>0</v>
      </c>
      <c r="OX92" s="14">
        <v>0</v>
      </c>
      <c r="OY92" s="14">
        <v>0</v>
      </c>
      <c r="OZ92" s="14"/>
      <c r="PA92" s="14">
        <v>0</v>
      </c>
      <c r="PB92" s="14"/>
      <c r="PC92" s="14"/>
      <c r="PD92" s="14">
        <v>0</v>
      </c>
      <c r="PE92" s="14"/>
      <c r="PF92" s="14"/>
      <c r="PG92" s="54"/>
      <c r="PH92" s="54"/>
      <c r="PI92" s="54"/>
      <c r="PJ92" s="54"/>
      <c r="PK92" s="54"/>
      <c r="PL92" s="84">
        <v>1</v>
      </c>
      <c r="PM92" s="14"/>
      <c r="PN92" s="84"/>
      <c r="PO92" s="84"/>
      <c r="PP92" s="84"/>
      <c r="PQ92" s="84"/>
      <c r="PR92" s="505"/>
      <c r="PS92" s="84"/>
      <c r="PT92" s="84"/>
      <c r="PU92" s="84"/>
      <c r="PV92" s="84"/>
      <c r="PW92" s="54"/>
      <c r="PX92" s="54"/>
      <c r="PY92" s="14"/>
      <c r="PZ92" s="14"/>
      <c r="QA92" s="14"/>
      <c r="QB92" s="54"/>
      <c r="QC92" s="54"/>
      <c r="QD92" s="54"/>
      <c r="QR92" s="1"/>
      <c r="QS92" s="1"/>
      <c r="QV92" s="1">
        <v>1</v>
      </c>
      <c r="QX92" s="1"/>
      <c r="QY92" s="1"/>
      <c r="QZ92" s="1"/>
      <c r="RA92" s="1"/>
      <c r="RB92" s="1"/>
      <c r="RC92" s="1"/>
      <c r="RD92" s="1"/>
      <c r="RI92" s="1"/>
      <c r="RJ92" s="1">
        <v>1</v>
      </c>
      <c r="RK92" s="1"/>
      <c r="RL92" s="1"/>
      <c r="RM92" s="1"/>
      <c r="RN92" s="1"/>
      <c r="RO92" s="1"/>
      <c r="RP92" s="1"/>
      <c r="RQ92" s="1"/>
      <c r="RR92" s="1"/>
      <c r="RS92" s="1"/>
      <c r="RT92" s="1"/>
    </row>
    <row r="93" spans="1:534" s="20" customFormat="1" hidden="1" x14ac:dyDescent="0.25">
      <c r="A93" s="68" t="s">
        <v>13</v>
      </c>
      <c r="B93" s="68" t="s">
        <v>1308</v>
      </c>
      <c r="C93" s="347"/>
      <c r="D93" s="347"/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14">
        <v>0</v>
      </c>
      <c r="GA93" s="14">
        <v>0</v>
      </c>
      <c r="GB93" s="14">
        <v>0</v>
      </c>
      <c r="GC93" s="14">
        <v>0</v>
      </c>
      <c r="GD93" s="14">
        <v>0</v>
      </c>
      <c r="GE93" s="14">
        <v>0</v>
      </c>
      <c r="GF93" s="14">
        <v>0</v>
      </c>
      <c r="GG93" s="14">
        <v>0</v>
      </c>
      <c r="GH93" s="14">
        <v>0</v>
      </c>
      <c r="GI93" s="14">
        <v>0</v>
      </c>
      <c r="GJ93" s="14">
        <v>0</v>
      </c>
      <c r="GK93" s="14">
        <v>0</v>
      </c>
      <c r="GL93" s="14">
        <v>0</v>
      </c>
      <c r="GM93" s="14">
        <v>0</v>
      </c>
      <c r="GN93" s="14">
        <v>0</v>
      </c>
      <c r="GO93" s="14">
        <v>0</v>
      </c>
      <c r="GP93" s="14">
        <v>0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0</v>
      </c>
      <c r="HB93" s="14">
        <v>0</v>
      </c>
      <c r="HC93" s="14">
        <v>0</v>
      </c>
      <c r="HD93" s="14">
        <v>0</v>
      </c>
      <c r="HE93" s="14">
        <v>0</v>
      </c>
      <c r="HF93" s="14">
        <v>0</v>
      </c>
      <c r="HG93" s="14">
        <v>0</v>
      </c>
      <c r="HH93" s="14">
        <v>0</v>
      </c>
      <c r="HI93" s="14">
        <v>0</v>
      </c>
      <c r="HJ93" s="14">
        <v>0</v>
      </c>
      <c r="HK93" s="14">
        <v>0</v>
      </c>
      <c r="HL93" s="14">
        <v>0</v>
      </c>
      <c r="HM93" s="14">
        <v>0</v>
      </c>
      <c r="HN93" s="14">
        <v>0</v>
      </c>
      <c r="HO93" s="14">
        <v>0</v>
      </c>
      <c r="HP93" s="14">
        <v>0</v>
      </c>
      <c r="HQ93" s="14">
        <v>0</v>
      </c>
      <c r="HR93" s="14">
        <v>0</v>
      </c>
      <c r="HS93" s="14">
        <v>0</v>
      </c>
      <c r="HT93" s="14">
        <v>0</v>
      </c>
      <c r="HU93" s="14">
        <v>0</v>
      </c>
      <c r="HV93" s="14">
        <v>0</v>
      </c>
      <c r="HW93" s="14">
        <v>0</v>
      </c>
      <c r="HX93" s="14">
        <v>0</v>
      </c>
      <c r="HY93" s="14">
        <v>0</v>
      </c>
      <c r="HZ93" s="14">
        <v>0</v>
      </c>
      <c r="IA93" s="14">
        <v>0</v>
      </c>
      <c r="IB93" s="14">
        <v>0</v>
      </c>
      <c r="IC93" s="14">
        <v>0</v>
      </c>
      <c r="ID93" s="14">
        <v>0</v>
      </c>
      <c r="IE93" s="14">
        <v>0</v>
      </c>
      <c r="IF93" s="14">
        <v>0</v>
      </c>
      <c r="IG93" s="14">
        <v>0</v>
      </c>
      <c r="IH93" s="14">
        <v>0</v>
      </c>
      <c r="II93" s="14">
        <v>0</v>
      </c>
      <c r="IJ93" s="14">
        <v>0</v>
      </c>
      <c r="IK93" s="14">
        <v>0</v>
      </c>
      <c r="IL93" s="14">
        <v>0</v>
      </c>
      <c r="IM93" s="14">
        <v>0</v>
      </c>
      <c r="IN93" s="14">
        <v>0</v>
      </c>
      <c r="IO93" s="14">
        <v>0</v>
      </c>
      <c r="IP93" s="14">
        <v>0</v>
      </c>
      <c r="IQ93" s="14">
        <v>0</v>
      </c>
      <c r="IR93" s="14">
        <v>0</v>
      </c>
      <c r="IS93" s="14">
        <v>0</v>
      </c>
      <c r="IT93" s="14">
        <v>0</v>
      </c>
      <c r="IU93" s="14">
        <v>0</v>
      </c>
      <c r="IV93" s="14">
        <v>0</v>
      </c>
      <c r="IW93" s="14">
        <v>0</v>
      </c>
      <c r="IX93" s="14">
        <v>0</v>
      </c>
      <c r="IY93" s="14">
        <v>0</v>
      </c>
      <c r="IZ93" s="14">
        <v>0</v>
      </c>
      <c r="JA93" s="14">
        <v>0</v>
      </c>
      <c r="JB93" s="14">
        <v>0</v>
      </c>
      <c r="JC93" s="14">
        <v>0</v>
      </c>
      <c r="JD93" s="14">
        <v>0</v>
      </c>
      <c r="JE93" s="14">
        <v>0</v>
      </c>
      <c r="JF93" s="14">
        <v>0</v>
      </c>
      <c r="JG93" s="14">
        <v>0</v>
      </c>
      <c r="JH93" s="14">
        <v>0</v>
      </c>
      <c r="JI93" s="14">
        <v>0</v>
      </c>
      <c r="JJ93" s="14">
        <v>0</v>
      </c>
      <c r="JK93" s="14">
        <v>0</v>
      </c>
      <c r="JL93" s="14">
        <v>0</v>
      </c>
      <c r="JM93" s="14">
        <v>0</v>
      </c>
      <c r="JN93" s="14">
        <v>0</v>
      </c>
      <c r="JO93" s="14">
        <v>0</v>
      </c>
      <c r="JP93" s="14">
        <v>0</v>
      </c>
      <c r="JQ93" s="14">
        <v>0</v>
      </c>
      <c r="JR93" s="14">
        <v>0</v>
      </c>
      <c r="JS93" s="14">
        <v>0</v>
      </c>
      <c r="JT93" s="14">
        <v>0</v>
      </c>
      <c r="JU93" s="14">
        <v>0</v>
      </c>
      <c r="JV93" s="14">
        <v>0</v>
      </c>
      <c r="JW93" s="14">
        <v>0</v>
      </c>
      <c r="JX93" s="14">
        <v>0</v>
      </c>
      <c r="JY93" s="14">
        <v>0</v>
      </c>
      <c r="JZ93" s="14">
        <v>0</v>
      </c>
      <c r="KA93" s="14">
        <v>0</v>
      </c>
      <c r="KB93" s="14">
        <v>0</v>
      </c>
      <c r="KC93" s="14">
        <v>0</v>
      </c>
      <c r="KD93" s="14">
        <v>0</v>
      </c>
      <c r="KE93" s="14">
        <v>0</v>
      </c>
      <c r="KF93" s="14">
        <v>0</v>
      </c>
      <c r="KG93" s="14">
        <v>0</v>
      </c>
      <c r="KH93" s="14">
        <v>0</v>
      </c>
      <c r="KI93" s="14">
        <v>0</v>
      </c>
      <c r="KJ93" s="14">
        <v>0</v>
      </c>
      <c r="KK93" s="14">
        <v>0</v>
      </c>
      <c r="KL93" s="14">
        <v>0</v>
      </c>
      <c r="KM93" s="14">
        <v>0</v>
      </c>
      <c r="KN93" s="14">
        <v>0</v>
      </c>
      <c r="KO93" s="14">
        <v>0</v>
      </c>
      <c r="KP93" s="14">
        <v>0</v>
      </c>
      <c r="KQ93" s="14">
        <v>0</v>
      </c>
      <c r="KR93" s="14">
        <v>0</v>
      </c>
      <c r="KS93" s="14">
        <v>0</v>
      </c>
      <c r="KT93" s="14">
        <v>0</v>
      </c>
      <c r="KU93" s="14">
        <v>0</v>
      </c>
      <c r="KV93" s="14">
        <v>0</v>
      </c>
      <c r="KW93" s="14">
        <v>0</v>
      </c>
      <c r="KX93" s="14">
        <v>0</v>
      </c>
      <c r="KY93" s="14">
        <v>0</v>
      </c>
      <c r="KZ93" s="14">
        <v>0</v>
      </c>
      <c r="LA93" s="14">
        <v>0</v>
      </c>
      <c r="LB93" s="14">
        <v>0</v>
      </c>
      <c r="LC93" s="14">
        <v>0</v>
      </c>
      <c r="LD93" s="14">
        <v>0</v>
      </c>
      <c r="LE93" s="14">
        <v>0</v>
      </c>
      <c r="LF93" s="14">
        <v>0</v>
      </c>
      <c r="LG93" s="14">
        <v>0</v>
      </c>
      <c r="LH93" s="14">
        <v>0</v>
      </c>
      <c r="LI93" s="14">
        <v>0</v>
      </c>
      <c r="LJ93" s="14">
        <v>0</v>
      </c>
      <c r="LK93" s="14">
        <v>0</v>
      </c>
      <c r="LL93" s="14">
        <v>0</v>
      </c>
      <c r="LM93" s="14">
        <v>0</v>
      </c>
      <c r="LN93" s="14">
        <v>0</v>
      </c>
      <c r="LO93" s="14">
        <v>0</v>
      </c>
      <c r="LP93" s="14">
        <v>0</v>
      </c>
      <c r="LQ93" s="14">
        <v>0</v>
      </c>
      <c r="LR93" s="14">
        <v>0</v>
      </c>
      <c r="LS93" s="14">
        <v>0</v>
      </c>
      <c r="LT93" s="14">
        <v>0</v>
      </c>
      <c r="LU93" s="14">
        <v>0</v>
      </c>
      <c r="LV93" s="14">
        <v>0</v>
      </c>
      <c r="LW93" s="14">
        <v>0</v>
      </c>
      <c r="LX93" s="14">
        <v>0</v>
      </c>
      <c r="LY93" s="14">
        <v>0</v>
      </c>
      <c r="LZ93" s="14">
        <v>0</v>
      </c>
      <c r="MA93" s="14">
        <v>0</v>
      </c>
      <c r="MB93" s="14">
        <v>0</v>
      </c>
      <c r="MC93" s="14">
        <v>0</v>
      </c>
      <c r="MD93" s="14">
        <v>0</v>
      </c>
      <c r="ME93" s="14">
        <v>0</v>
      </c>
      <c r="MF93" s="14">
        <v>0</v>
      </c>
      <c r="MG93" s="14">
        <v>0</v>
      </c>
      <c r="MH93" s="14">
        <v>0</v>
      </c>
      <c r="MI93" s="14">
        <v>0</v>
      </c>
      <c r="MJ93" s="14">
        <v>0</v>
      </c>
      <c r="MK93" s="14">
        <v>0</v>
      </c>
      <c r="ML93" s="14">
        <v>0</v>
      </c>
      <c r="MM93" s="14">
        <v>0</v>
      </c>
      <c r="MN93" s="14">
        <v>0</v>
      </c>
      <c r="MO93" s="14">
        <v>0</v>
      </c>
      <c r="MP93" s="14">
        <v>0</v>
      </c>
      <c r="MQ93" s="14">
        <v>0</v>
      </c>
      <c r="MR93" s="14">
        <v>0</v>
      </c>
      <c r="MS93" s="14">
        <v>0</v>
      </c>
      <c r="MT93" s="14">
        <v>0</v>
      </c>
      <c r="MU93" s="14">
        <v>0</v>
      </c>
      <c r="MV93" s="14">
        <v>0</v>
      </c>
      <c r="MW93" s="14">
        <v>0</v>
      </c>
      <c r="MX93" s="14">
        <v>0</v>
      </c>
      <c r="MY93" s="14">
        <v>0</v>
      </c>
      <c r="MZ93" s="14">
        <v>0</v>
      </c>
      <c r="NA93" s="14">
        <v>0</v>
      </c>
      <c r="NB93" s="14">
        <v>0</v>
      </c>
      <c r="NC93" s="14">
        <v>0</v>
      </c>
      <c r="ND93" s="14">
        <v>0</v>
      </c>
      <c r="NE93" s="14">
        <v>0</v>
      </c>
      <c r="NF93" s="14">
        <v>0</v>
      </c>
      <c r="NG93" s="14">
        <v>0</v>
      </c>
      <c r="NH93" s="14">
        <v>0</v>
      </c>
      <c r="NI93" s="14">
        <v>0</v>
      </c>
      <c r="NJ93" s="14">
        <v>0</v>
      </c>
      <c r="NK93" s="14">
        <v>0</v>
      </c>
      <c r="NL93" s="14">
        <v>0</v>
      </c>
      <c r="NM93" s="14">
        <v>0</v>
      </c>
      <c r="NN93" s="14">
        <v>0</v>
      </c>
      <c r="NO93" s="14">
        <v>0</v>
      </c>
      <c r="NP93" s="14">
        <v>0</v>
      </c>
      <c r="NQ93" s="14">
        <v>0</v>
      </c>
      <c r="NR93" s="14">
        <v>0</v>
      </c>
      <c r="NS93" s="14">
        <v>0</v>
      </c>
      <c r="NT93" s="14">
        <v>0</v>
      </c>
      <c r="NU93" s="14">
        <v>0</v>
      </c>
      <c r="NV93" s="14">
        <v>0</v>
      </c>
      <c r="NW93" s="14">
        <v>0</v>
      </c>
      <c r="NX93" s="14">
        <v>0</v>
      </c>
      <c r="NY93" s="14">
        <v>0</v>
      </c>
      <c r="NZ93" s="14">
        <v>0</v>
      </c>
      <c r="OA93" s="14">
        <v>0</v>
      </c>
      <c r="OB93" s="14">
        <v>0</v>
      </c>
      <c r="OC93" s="14">
        <v>1</v>
      </c>
      <c r="OD93" s="14">
        <v>0</v>
      </c>
      <c r="OE93" s="14">
        <v>0</v>
      </c>
      <c r="OF93" s="14"/>
      <c r="OG93" s="14">
        <v>0</v>
      </c>
      <c r="OH93" s="14">
        <v>0</v>
      </c>
      <c r="OI93" s="14">
        <v>0</v>
      </c>
      <c r="OJ93" s="14">
        <v>0</v>
      </c>
      <c r="OK93" s="14">
        <v>0</v>
      </c>
      <c r="OL93" s="14">
        <v>0</v>
      </c>
      <c r="OM93" s="14">
        <v>0</v>
      </c>
      <c r="ON93" s="14">
        <v>0</v>
      </c>
      <c r="OO93" s="14">
        <v>0</v>
      </c>
      <c r="OP93" s="14">
        <v>0</v>
      </c>
      <c r="OQ93" s="14">
        <v>0</v>
      </c>
      <c r="OR93" s="14">
        <v>0</v>
      </c>
      <c r="OS93" s="14">
        <v>0</v>
      </c>
      <c r="OT93" s="14">
        <v>0</v>
      </c>
      <c r="OU93" s="14">
        <v>0</v>
      </c>
      <c r="OV93" s="14">
        <v>0</v>
      </c>
      <c r="OW93" s="14">
        <v>0</v>
      </c>
      <c r="OX93" s="14">
        <v>0</v>
      </c>
      <c r="OY93" s="14">
        <v>0</v>
      </c>
      <c r="OZ93" s="14"/>
      <c r="PA93" s="14">
        <v>0</v>
      </c>
      <c r="PB93" s="14"/>
      <c r="PC93" s="14"/>
      <c r="PD93" s="14">
        <v>0</v>
      </c>
      <c r="PE93" s="14"/>
      <c r="PF93" s="14"/>
      <c r="PG93" s="54"/>
      <c r="PH93" s="54"/>
      <c r="PI93" s="54"/>
      <c r="PJ93" s="54"/>
      <c r="PK93" s="54"/>
      <c r="PL93" s="84"/>
      <c r="PM93" s="14"/>
      <c r="PN93" s="84"/>
      <c r="PO93" s="84"/>
      <c r="PP93" s="84"/>
      <c r="PQ93" s="84"/>
      <c r="PR93" s="505"/>
      <c r="PS93" s="84"/>
      <c r="PT93" s="84"/>
      <c r="PU93" s="84"/>
      <c r="PV93" s="84"/>
      <c r="PW93" s="54"/>
      <c r="PX93" s="54"/>
      <c r="PY93" s="14"/>
      <c r="PZ93" s="14"/>
      <c r="QA93" s="14"/>
      <c r="QB93" s="54"/>
      <c r="QC93" s="54"/>
      <c r="QD93" s="54"/>
      <c r="QR93" s="1"/>
      <c r="QS93" s="1"/>
      <c r="QX93" s="1"/>
      <c r="QY93" s="1"/>
      <c r="QZ93" s="1"/>
      <c r="RA93" s="1"/>
      <c r="RB93" s="1"/>
      <c r="RC93" s="1"/>
      <c r="RD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</row>
    <row r="94" spans="1:534" s="20" customFormat="1" hidden="1" x14ac:dyDescent="0.25">
      <c r="A94" s="68" t="s">
        <v>13</v>
      </c>
      <c r="B94" s="68" t="s">
        <v>1164</v>
      </c>
      <c r="C94" s="464">
        <v>554</v>
      </c>
      <c r="D94" s="347"/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</v>
      </c>
      <c r="DT94" s="14">
        <v>0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0</v>
      </c>
      <c r="FC94" s="14">
        <v>1</v>
      </c>
      <c r="FD94" s="14">
        <v>0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0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14">
        <v>0</v>
      </c>
      <c r="GA94" s="14">
        <v>0</v>
      </c>
      <c r="GB94" s="14">
        <v>0</v>
      </c>
      <c r="GC94" s="14">
        <v>0</v>
      </c>
      <c r="GD94" s="14">
        <v>0</v>
      </c>
      <c r="GE94" s="14">
        <v>0</v>
      </c>
      <c r="GF94" s="14">
        <v>0</v>
      </c>
      <c r="GG94" s="14">
        <v>0</v>
      </c>
      <c r="GH94" s="14">
        <v>0</v>
      </c>
      <c r="GI94" s="14">
        <v>0</v>
      </c>
      <c r="GJ94" s="14">
        <v>0</v>
      </c>
      <c r="GK94" s="14">
        <v>0</v>
      </c>
      <c r="GL94" s="14">
        <v>0</v>
      </c>
      <c r="GM94" s="14">
        <v>0</v>
      </c>
      <c r="GN94" s="14">
        <v>0</v>
      </c>
      <c r="GO94" s="14">
        <v>0</v>
      </c>
      <c r="GP94" s="14">
        <v>0</v>
      </c>
      <c r="GQ94" s="14">
        <v>0</v>
      </c>
      <c r="GR94" s="14">
        <v>0</v>
      </c>
      <c r="GS94" s="14">
        <v>0</v>
      </c>
      <c r="GT94" s="14">
        <v>0</v>
      </c>
      <c r="GU94" s="14">
        <v>0</v>
      </c>
      <c r="GV94" s="14">
        <v>0</v>
      </c>
      <c r="GW94" s="14">
        <v>0</v>
      </c>
      <c r="GX94" s="14">
        <v>0</v>
      </c>
      <c r="GY94" s="14">
        <v>0</v>
      </c>
      <c r="GZ94" s="14">
        <v>0</v>
      </c>
      <c r="HA94" s="14">
        <v>0</v>
      </c>
      <c r="HB94" s="14">
        <v>0</v>
      </c>
      <c r="HC94" s="14">
        <v>0</v>
      </c>
      <c r="HD94" s="14">
        <v>0</v>
      </c>
      <c r="HE94" s="14">
        <v>0</v>
      </c>
      <c r="HF94" s="14">
        <v>0</v>
      </c>
      <c r="HG94" s="14">
        <v>0</v>
      </c>
      <c r="HH94" s="14">
        <v>0</v>
      </c>
      <c r="HI94" s="14">
        <v>0</v>
      </c>
      <c r="HJ94" s="14">
        <v>0</v>
      </c>
      <c r="HK94" s="14">
        <v>0</v>
      </c>
      <c r="HL94" s="14">
        <v>0</v>
      </c>
      <c r="HM94" s="14">
        <v>0</v>
      </c>
      <c r="HN94" s="14">
        <v>0</v>
      </c>
      <c r="HO94" s="14">
        <v>0</v>
      </c>
      <c r="HP94" s="14">
        <v>0</v>
      </c>
      <c r="HQ94" s="14">
        <v>0</v>
      </c>
      <c r="HR94" s="14">
        <v>0</v>
      </c>
      <c r="HS94" s="14">
        <v>0</v>
      </c>
      <c r="HT94" s="14">
        <v>0</v>
      </c>
      <c r="HU94" s="14">
        <v>0</v>
      </c>
      <c r="HV94" s="14">
        <v>0</v>
      </c>
      <c r="HW94" s="14">
        <v>0</v>
      </c>
      <c r="HX94" s="14">
        <v>0</v>
      </c>
      <c r="HY94" s="14">
        <v>0</v>
      </c>
      <c r="HZ94" s="14">
        <v>0</v>
      </c>
      <c r="IA94" s="14">
        <v>0</v>
      </c>
      <c r="IB94" s="14">
        <v>0</v>
      </c>
      <c r="IC94" s="14">
        <v>0</v>
      </c>
      <c r="ID94" s="14">
        <v>0</v>
      </c>
      <c r="IE94" s="14">
        <v>0</v>
      </c>
      <c r="IF94" s="14">
        <v>0</v>
      </c>
      <c r="IG94" s="14">
        <v>0</v>
      </c>
      <c r="IH94" s="14">
        <v>0</v>
      </c>
      <c r="II94" s="14">
        <v>0</v>
      </c>
      <c r="IJ94" s="14">
        <v>0</v>
      </c>
      <c r="IK94" s="14">
        <v>0</v>
      </c>
      <c r="IL94" s="14">
        <v>0</v>
      </c>
      <c r="IM94" s="14">
        <v>0</v>
      </c>
      <c r="IN94" s="14">
        <v>0</v>
      </c>
      <c r="IO94" s="14">
        <v>0</v>
      </c>
      <c r="IP94" s="14">
        <v>0</v>
      </c>
      <c r="IQ94" s="14">
        <v>0</v>
      </c>
      <c r="IR94" s="14">
        <v>0</v>
      </c>
      <c r="IS94" s="14">
        <v>0</v>
      </c>
      <c r="IT94" s="14">
        <v>0</v>
      </c>
      <c r="IU94" s="14">
        <v>0</v>
      </c>
      <c r="IV94" s="14">
        <v>0</v>
      </c>
      <c r="IW94" s="14">
        <v>0</v>
      </c>
      <c r="IX94" s="14">
        <v>0</v>
      </c>
      <c r="IY94" s="14">
        <v>0</v>
      </c>
      <c r="IZ94" s="14">
        <v>0</v>
      </c>
      <c r="JA94" s="14">
        <v>0</v>
      </c>
      <c r="JB94" s="14">
        <v>0</v>
      </c>
      <c r="JC94" s="14">
        <v>0</v>
      </c>
      <c r="JD94" s="14">
        <v>0</v>
      </c>
      <c r="JE94" s="14">
        <v>0</v>
      </c>
      <c r="JF94" s="14">
        <v>0</v>
      </c>
      <c r="JG94" s="14">
        <v>0</v>
      </c>
      <c r="JH94" s="14">
        <v>0</v>
      </c>
      <c r="JI94" s="14">
        <v>0</v>
      </c>
      <c r="JJ94" s="14">
        <v>0</v>
      </c>
      <c r="JK94" s="14">
        <v>0</v>
      </c>
      <c r="JL94" s="14">
        <v>0</v>
      </c>
      <c r="JM94" s="14">
        <v>0</v>
      </c>
      <c r="JN94" s="14">
        <v>0</v>
      </c>
      <c r="JO94" s="14">
        <v>0</v>
      </c>
      <c r="JP94" s="14">
        <v>0</v>
      </c>
      <c r="JQ94" s="14">
        <v>0</v>
      </c>
      <c r="JR94" s="14">
        <v>1</v>
      </c>
      <c r="JS94" s="14">
        <v>0</v>
      </c>
      <c r="JT94" s="14">
        <v>0</v>
      </c>
      <c r="JU94" s="14">
        <v>0</v>
      </c>
      <c r="JV94" s="14">
        <v>0</v>
      </c>
      <c r="JW94" s="14">
        <v>0</v>
      </c>
      <c r="JX94" s="14">
        <v>0</v>
      </c>
      <c r="JY94" s="14">
        <v>0</v>
      </c>
      <c r="JZ94" s="14">
        <v>0</v>
      </c>
      <c r="KA94" s="14">
        <v>0</v>
      </c>
      <c r="KB94" s="14">
        <v>0</v>
      </c>
      <c r="KC94" s="14">
        <v>1</v>
      </c>
      <c r="KD94" s="14">
        <v>0</v>
      </c>
      <c r="KE94" s="14">
        <v>0</v>
      </c>
      <c r="KF94" s="14">
        <v>0</v>
      </c>
      <c r="KG94" s="14">
        <v>0</v>
      </c>
      <c r="KH94" s="14">
        <v>0</v>
      </c>
      <c r="KI94" s="14">
        <v>0</v>
      </c>
      <c r="KJ94" s="14">
        <v>0</v>
      </c>
      <c r="KK94" s="14">
        <v>0</v>
      </c>
      <c r="KL94" s="14">
        <v>0</v>
      </c>
      <c r="KM94" s="14">
        <v>0</v>
      </c>
      <c r="KN94" s="14">
        <v>0</v>
      </c>
      <c r="KO94" s="14">
        <v>0</v>
      </c>
      <c r="KP94" s="14">
        <v>0</v>
      </c>
      <c r="KQ94" s="14">
        <v>0</v>
      </c>
      <c r="KR94" s="14">
        <v>0</v>
      </c>
      <c r="KS94" s="14">
        <v>0</v>
      </c>
      <c r="KT94" s="14">
        <v>0</v>
      </c>
      <c r="KU94" s="14">
        <v>0</v>
      </c>
      <c r="KV94" s="14">
        <v>0</v>
      </c>
      <c r="KW94" s="14">
        <v>0</v>
      </c>
      <c r="KX94" s="14">
        <v>0</v>
      </c>
      <c r="KY94" s="14">
        <v>0</v>
      </c>
      <c r="KZ94" s="14">
        <v>0</v>
      </c>
      <c r="LA94" s="14">
        <v>0</v>
      </c>
      <c r="LB94" s="14">
        <v>0</v>
      </c>
      <c r="LC94" s="14">
        <v>0</v>
      </c>
      <c r="LD94" s="14">
        <v>0</v>
      </c>
      <c r="LE94" s="14">
        <v>0</v>
      </c>
      <c r="LF94" s="14">
        <v>0</v>
      </c>
      <c r="LG94" s="14">
        <v>0</v>
      </c>
      <c r="LH94" s="14">
        <v>0</v>
      </c>
      <c r="LI94" s="14">
        <v>0</v>
      </c>
      <c r="LJ94" s="14">
        <v>0</v>
      </c>
      <c r="LK94" s="14">
        <v>0</v>
      </c>
      <c r="LL94" s="14">
        <v>0</v>
      </c>
      <c r="LM94" s="14">
        <v>0</v>
      </c>
      <c r="LN94" s="14">
        <v>0</v>
      </c>
      <c r="LO94" s="14">
        <v>0</v>
      </c>
      <c r="LP94" s="14">
        <v>0</v>
      </c>
      <c r="LQ94" s="14">
        <v>0</v>
      </c>
      <c r="LR94" s="14">
        <v>0</v>
      </c>
      <c r="LS94" s="14">
        <v>0</v>
      </c>
      <c r="LT94" s="14">
        <v>0</v>
      </c>
      <c r="LU94" s="14">
        <v>0</v>
      </c>
      <c r="LV94" s="14">
        <v>0</v>
      </c>
      <c r="LW94" s="14">
        <v>0</v>
      </c>
      <c r="LX94" s="14">
        <v>0</v>
      </c>
      <c r="LY94" s="14">
        <v>0</v>
      </c>
      <c r="LZ94" s="14">
        <v>0</v>
      </c>
      <c r="MA94" s="14">
        <v>0</v>
      </c>
      <c r="MB94" s="14">
        <v>0</v>
      </c>
      <c r="MC94" s="14">
        <v>0</v>
      </c>
      <c r="MD94" s="14">
        <v>0</v>
      </c>
      <c r="ME94" s="14">
        <v>0</v>
      </c>
      <c r="MF94" s="14">
        <v>0</v>
      </c>
      <c r="MG94" s="14">
        <v>0</v>
      </c>
      <c r="MH94" s="14">
        <v>0</v>
      </c>
      <c r="MI94" s="14">
        <v>0</v>
      </c>
      <c r="MJ94" s="14">
        <v>0</v>
      </c>
      <c r="MK94" s="14">
        <v>0</v>
      </c>
      <c r="ML94" s="14">
        <v>0</v>
      </c>
      <c r="MM94" s="14">
        <v>0</v>
      </c>
      <c r="MN94" s="14">
        <v>0</v>
      </c>
      <c r="MO94" s="14">
        <v>0</v>
      </c>
      <c r="MP94" s="14">
        <v>0</v>
      </c>
      <c r="MQ94" s="14">
        <v>0</v>
      </c>
      <c r="MR94" s="14">
        <v>0</v>
      </c>
      <c r="MS94" s="14">
        <v>0</v>
      </c>
      <c r="MT94" s="14">
        <v>0</v>
      </c>
      <c r="MU94" s="14">
        <v>0</v>
      </c>
      <c r="MV94" s="14">
        <v>0</v>
      </c>
      <c r="MW94" s="14">
        <v>0</v>
      </c>
      <c r="MX94" s="14">
        <v>0</v>
      </c>
      <c r="MY94" s="14">
        <v>0</v>
      </c>
      <c r="MZ94" s="14">
        <v>0</v>
      </c>
      <c r="NA94" s="14">
        <v>0</v>
      </c>
      <c r="NB94" s="14">
        <v>0</v>
      </c>
      <c r="NC94" s="14">
        <v>0</v>
      </c>
      <c r="ND94" s="14">
        <v>0</v>
      </c>
      <c r="NE94" s="14">
        <v>1</v>
      </c>
      <c r="NF94" s="14">
        <v>0</v>
      </c>
      <c r="NG94" s="14">
        <v>0</v>
      </c>
      <c r="NH94" s="14">
        <v>1</v>
      </c>
      <c r="NI94" s="14">
        <v>0</v>
      </c>
      <c r="NJ94" s="14">
        <v>0</v>
      </c>
      <c r="NK94" s="14">
        <v>0</v>
      </c>
      <c r="NL94" s="14">
        <v>0</v>
      </c>
      <c r="NM94" s="14">
        <v>0</v>
      </c>
      <c r="NN94" s="14">
        <v>0</v>
      </c>
      <c r="NO94" s="14">
        <v>1</v>
      </c>
      <c r="NP94" s="14">
        <v>0</v>
      </c>
      <c r="NQ94" s="14">
        <v>0</v>
      </c>
      <c r="NR94" s="14">
        <v>0</v>
      </c>
      <c r="NS94" s="14">
        <v>0</v>
      </c>
      <c r="NT94" s="14">
        <v>0</v>
      </c>
      <c r="NU94" s="14">
        <v>0</v>
      </c>
      <c r="NV94" s="14">
        <v>0</v>
      </c>
      <c r="NW94" s="14">
        <v>0</v>
      </c>
      <c r="NX94" s="14">
        <v>0</v>
      </c>
      <c r="NY94" s="14">
        <v>0</v>
      </c>
      <c r="NZ94" s="14">
        <v>0</v>
      </c>
      <c r="OA94" s="14">
        <v>0</v>
      </c>
      <c r="OB94" s="14">
        <v>0</v>
      </c>
      <c r="OC94" s="14">
        <v>0</v>
      </c>
      <c r="OD94" s="14">
        <v>0</v>
      </c>
      <c r="OE94" s="14">
        <v>0</v>
      </c>
      <c r="OF94" s="14"/>
      <c r="OG94" s="14">
        <v>0</v>
      </c>
      <c r="OH94" s="14">
        <v>1</v>
      </c>
      <c r="OI94" s="14">
        <v>0</v>
      </c>
      <c r="OJ94" s="14">
        <v>0</v>
      </c>
      <c r="OK94" s="14">
        <v>0</v>
      </c>
      <c r="OL94" s="14">
        <v>0</v>
      </c>
      <c r="OM94" s="14">
        <v>0</v>
      </c>
      <c r="ON94" s="14">
        <v>1</v>
      </c>
      <c r="OO94" s="14">
        <v>3</v>
      </c>
      <c r="OP94" s="14">
        <v>0</v>
      </c>
      <c r="OQ94" s="14">
        <v>1</v>
      </c>
      <c r="OR94" s="14">
        <v>1</v>
      </c>
      <c r="OS94" s="14">
        <v>0</v>
      </c>
      <c r="OT94" s="14">
        <v>0</v>
      </c>
      <c r="OU94" s="14">
        <v>1</v>
      </c>
      <c r="OV94" s="14">
        <v>0</v>
      </c>
      <c r="OW94" s="14">
        <v>0</v>
      </c>
      <c r="OX94" s="14">
        <v>0</v>
      </c>
      <c r="OY94" s="14">
        <v>0</v>
      </c>
      <c r="OZ94" s="14"/>
      <c r="PA94" s="14">
        <v>0</v>
      </c>
      <c r="PB94" s="14"/>
      <c r="PC94" s="14"/>
      <c r="PD94" s="14">
        <v>0</v>
      </c>
      <c r="PE94" s="14"/>
      <c r="PF94" s="14"/>
      <c r="PG94" s="54"/>
      <c r="PH94" s="54"/>
      <c r="PI94" s="54"/>
      <c r="PJ94" s="54"/>
      <c r="PK94" s="54"/>
      <c r="PL94" s="84"/>
      <c r="PM94" s="14"/>
      <c r="PN94" s="84"/>
      <c r="PO94" s="84"/>
      <c r="PP94" s="84"/>
      <c r="PQ94" s="84"/>
      <c r="PR94" s="505"/>
      <c r="PS94" s="84"/>
      <c r="PT94" s="84"/>
      <c r="PU94" s="84">
        <v>1</v>
      </c>
      <c r="PV94" s="84"/>
      <c r="PW94" s="54"/>
      <c r="PX94" s="54"/>
      <c r="PY94" s="14"/>
      <c r="PZ94" s="14"/>
      <c r="QA94" s="14"/>
      <c r="QB94" s="54"/>
      <c r="QC94" s="54"/>
      <c r="QD94" s="54"/>
      <c r="QE94" s="1">
        <v>1</v>
      </c>
      <c r="QH94" s="1">
        <v>1</v>
      </c>
      <c r="QK94" s="1">
        <v>1</v>
      </c>
      <c r="QR94" s="1"/>
      <c r="QS94" s="1"/>
      <c r="QX94" s="1">
        <v>1</v>
      </c>
      <c r="QY94" s="1"/>
      <c r="QZ94" s="1"/>
      <c r="RA94" s="1"/>
      <c r="RB94" s="1"/>
      <c r="RC94" s="1"/>
      <c r="RD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</row>
    <row r="95" spans="1:534" s="20" customFormat="1" hidden="1" x14ac:dyDescent="0.25">
      <c r="A95" s="68" t="s">
        <v>13</v>
      </c>
      <c r="B95" s="68" t="s">
        <v>1166</v>
      </c>
      <c r="C95" s="464">
        <v>648</v>
      </c>
      <c r="D95" s="347"/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0</v>
      </c>
      <c r="DT95" s="14">
        <v>0</v>
      </c>
      <c r="DU95" s="14">
        <v>1</v>
      </c>
      <c r="DV95" s="14">
        <v>0</v>
      </c>
      <c r="DW95" s="14">
        <v>0</v>
      </c>
      <c r="DX95" s="14">
        <v>2</v>
      </c>
      <c r="DY95" s="14">
        <v>2</v>
      </c>
      <c r="DZ95" s="14">
        <v>1</v>
      </c>
      <c r="EA95" s="14">
        <v>0</v>
      </c>
      <c r="EB95" s="14">
        <v>0</v>
      </c>
      <c r="EC95" s="14">
        <v>0</v>
      </c>
      <c r="ED95" s="14">
        <v>0</v>
      </c>
      <c r="EE95" s="14">
        <v>0</v>
      </c>
      <c r="EF95" s="14">
        <v>0</v>
      </c>
      <c r="EG95" s="14">
        <v>0</v>
      </c>
      <c r="EH95" s="14">
        <v>0</v>
      </c>
      <c r="EI95" s="14">
        <v>0</v>
      </c>
      <c r="EJ95" s="14">
        <v>0</v>
      </c>
      <c r="EK95" s="14">
        <v>0</v>
      </c>
      <c r="EL95" s="14">
        <v>0</v>
      </c>
      <c r="EM95" s="14">
        <v>0</v>
      </c>
      <c r="EN95" s="14">
        <v>0</v>
      </c>
      <c r="EO95" s="14">
        <v>0</v>
      </c>
      <c r="EP95" s="14">
        <v>0</v>
      </c>
      <c r="EQ95" s="14">
        <v>0</v>
      </c>
      <c r="ER95" s="14">
        <v>0</v>
      </c>
      <c r="ES95" s="14">
        <v>0</v>
      </c>
      <c r="ET95" s="14">
        <v>0</v>
      </c>
      <c r="EU95" s="14">
        <v>0</v>
      </c>
      <c r="EV95" s="14">
        <v>0</v>
      </c>
      <c r="EW95" s="14">
        <v>0</v>
      </c>
      <c r="EX95" s="14">
        <v>0</v>
      </c>
      <c r="EY95" s="14">
        <v>0</v>
      </c>
      <c r="EZ95" s="14">
        <v>0</v>
      </c>
      <c r="FA95" s="14">
        <v>0</v>
      </c>
      <c r="FB95" s="14">
        <v>0</v>
      </c>
      <c r="FC95" s="14">
        <v>1</v>
      </c>
      <c r="FD95" s="14">
        <v>0</v>
      </c>
      <c r="FE95" s="14">
        <v>0</v>
      </c>
      <c r="FF95" s="14">
        <v>1</v>
      </c>
      <c r="FG95" s="14">
        <v>1</v>
      </c>
      <c r="FH95" s="14">
        <v>0</v>
      </c>
      <c r="FI95" s="14">
        <v>0</v>
      </c>
      <c r="FJ95" s="14">
        <v>0</v>
      </c>
      <c r="FK95" s="14">
        <v>0</v>
      </c>
      <c r="FL95" s="14">
        <v>1</v>
      </c>
      <c r="FM95" s="14">
        <v>0</v>
      </c>
      <c r="FN95" s="14">
        <v>0</v>
      </c>
      <c r="FO95" s="14">
        <v>1</v>
      </c>
      <c r="FP95" s="14">
        <v>0</v>
      </c>
      <c r="FQ95" s="14">
        <v>0</v>
      </c>
      <c r="FR95" s="14">
        <v>0</v>
      </c>
      <c r="FS95" s="14">
        <v>0</v>
      </c>
      <c r="FT95" s="14">
        <v>0</v>
      </c>
      <c r="FU95" s="14">
        <v>0</v>
      </c>
      <c r="FV95" s="14">
        <v>0</v>
      </c>
      <c r="FW95" s="14">
        <v>0</v>
      </c>
      <c r="FX95" s="14">
        <v>0</v>
      </c>
      <c r="FY95" s="14">
        <v>0</v>
      </c>
      <c r="FZ95" s="14">
        <v>0</v>
      </c>
      <c r="GA95" s="14">
        <v>0</v>
      </c>
      <c r="GB95" s="14">
        <v>0</v>
      </c>
      <c r="GC95" s="14">
        <v>0</v>
      </c>
      <c r="GD95" s="14">
        <v>0</v>
      </c>
      <c r="GE95" s="14">
        <v>0</v>
      </c>
      <c r="GF95" s="14">
        <v>0</v>
      </c>
      <c r="GG95" s="14">
        <v>0</v>
      </c>
      <c r="GH95" s="14">
        <v>0</v>
      </c>
      <c r="GI95" s="14">
        <v>0</v>
      </c>
      <c r="GJ95" s="14">
        <v>0</v>
      </c>
      <c r="GK95" s="14">
        <v>0</v>
      </c>
      <c r="GL95" s="14">
        <v>0</v>
      </c>
      <c r="GM95" s="14">
        <v>0</v>
      </c>
      <c r="GN95" s="14">
        <v>0</v>
      </c>
      <c r="GO95" s="14">
        <v>0</v>
      </c>
      <c r="GP95" s="14">
        <v>0</v>
      </c>
      <c r="GQ95" s="14">
        <v>0</v>
      </c>
      <c r="GR95" s="14">
        <v>0</v>
      </c>
      <c r="GS95" s="14">
        <v>0</v>
      </c>
      <c r="GT95" s="14">
        <v>0</v>
      </c>
      <c r="GU95" s="14">
        <v>0</v>
      </c>
      <c r="GV95" s="14">
        <v>0</v>
      </c>
      <c r="GW95" s="14">
        <v>0</v>
      </c>
      <c r="GX95" s="14">
        <v>0</v>
      </c>
      <c r="GY95" s="14">
        <v>1</v>
      </c>
      <c r="GZ95" s="14">
        <v>0</v>
      </c>
      <c r="HA95" s="14">
        <v>1</v>
      </c>
      <c r="HB95" s="14">
        <v>0</v>
      </c>
      <c r="HC95" s="14">
        <v>0</v>
      </c>
      <c r="HD95" s="14">
        <v>0</v>
      </c>
      <c r="HE95" s="14">
        <v>0</v>
      </c>
      <c r="HF95" s="14">
        <v>0</v>
      </c>
      <c r="HG95" s="14">
        <v>0</v>
      </c>
      <c r="HH95" s="14">
        <v>0</v>
      </c>
      <c r="HI95" s="14">
        <v>0</v>
      </c>
      <c r="HJ95" s="14">
        <v>0</v>
      </c>
      <c r="HK95" s="14">
        <v>0</v>
      </c>
      <c r="HL95" s="14">
        <v>0</v>
      </c>
      <c r="HM95" s="14">
        <v>0</v>
      </c>
      <c r="HN95" s="14">
        <v>0</v>
      </c>
      <c r="HO95" s="14">
        <v>0</v>
      </c>
      <c r="HP95" s="14">
        <v>0</v>
      </c>
      <c r="HQ95" s="14">
        <v>0</v>
      </c>
      <c r="HR95" s="14">
        <v>0</v>
      </c>
      <c r="HS95" s="14">
        <v>0</v>
      </c>
      <c r="HT95" s="14">
        <v>0</v>
      </c>
      <c r="HU95" s="14">
        <v>0</v>
      </c>
      <c r="HV95" s="14">
        <v>0</v>
      </c>
      <c r="HW95" s="14">
        <v>0</v>
      </c>
      <c r="HX95" s="14">
        <v>0</v>
      </c>
      <c r="HY95" s="14">
        <v>0</v>
      </c>
      <c r="HZ95" s="14">
        <v>0</v>
      </c>
      <c r="IA95" s="14">
        <v>0</v>
      </c>
      <c r="IB95" s="14">
        <v>0</v>
      </c>
      <c r="IC95" s="14">
        <v>1</v>
      </c>
      <c r="ID95" s="14">
        <v>0</v>
      </c>
      <c r="IE95" s="14">
        <v>0</v>
      </c>
      <c r="IF95" s="14">
        <v>0</v>
      </c>
      <c r="IG95" s="14">
        <v>0</v>
      </c>
      <c r="IH95" s="14">
        <v>0</v>
      </c>
      <c r="II95" s="14">
        <v>1</v>
      </c>
      <c r="IJ95" s="14">
        <v>0</v>
      </c>
      <c r="IK95" s="14">
        <v>0</v>
      </c>
      <c r="IL95" s="14">
        <v>0</v>
      </c>
      <c r="IM95" s="14">
        <v>0</v>
      </c>
      <c r="IN95" s="14">
        <v>0</v>
      </c>
      <c r="IO95" s="14">
        <v>0</v>
      </c>
      <c r="IP95" s="14">
        <v>0</v>
      </c>
      <c r="IQ95" s="14">
        <v>0</v>
      </c>
      <c r="IR95" s="14">
        <v>0</v>
      </c>
      <c r="IS95" s="14">
        <v>0</v>
      </c>
      <c r="IT95" s="14">
        <v>0</v>
      </c>
      <c r="IU95" s="14">
        <v>0</v>
      </c>
      <c r="IV95" s="14">
        <v>0</v>
      </c>
      <c r="IW95" s="14">
        <v>1</v>
      </c>
      <c r="IX95" s="14">
        <v>0</v>
      </c>
      <c r="IY95" s="14">
        <v>0</v>
      </c>
      <c r="IZ95" s="14">
        <v>0</v>
      </c>
      <c r="JA95" s="14">
        <v>0</v>
      </c>
      <c r="JB95" s="14">
        <v>0</v>
      </c>
      <c r="JC95" s="14">
        <v>0</v>
      </c>
      <c r="JD95" s="14">
        <v>0</v>
      </c>
      <c r="JE95" s="14">
        <v>0</v>
      </c>
      <c r="JF95" s="14">
        <v>0</v>
      </c>
      <c r="JG95" s="14">
        <v>0</v>
      </c>
      <c r="JH95" s="14">
        <v>0</v>
      </c>
      <c r="JI95" s="14">
        <v>1</v>
      </c>
      <c r="JJ95" s="14">
        <v>0</v>
      </c>
      <c r="JK95" s="14">
        <v>0</v>
      </c>
      <c r="JL95" s="14">
        <v>0</v>
      </c>
      <c r="JM95" s="14">
        <v>0</v>
      </c>
      <c r="JN95" s="14">
        <v>0</v>
      </c>
      <c r="JO95" s="14">
        <v>0</v>
      </c>
      <c r="JP95" s="14">
        <v>0</v>
      </c>
      <c r="JQ95" s="14">
        <v>0</v>
      </c>
      <c r="JR95" s="14">
        <v>0</v>
      </c>
      <c r="JS95" s="14">
        <v>0</v>
      </c>
      <c r="JT95" s="14">
        <v>0</v>
      </c>
      <c r="JU95" s="14">
        <v>0</v>
      </c>
      <c r="JV95" s="14">
        <v>0</v>
      </c>
      <c r="JW95" s="14">
        <v>0</v>
      </c>
      <c r="JX95" s="14">
        <v>0</v>
      </c>
      <c r="JY95" s="14">
        <v>0</v>
      </c>
      <c r="JZ95" s="14">
        <v>0</v>
      </c>
      <c r="KA95" s="14">
        <v>0</v>
      </c>
      <c r="KB95" s="14">
        <v>0</v>
      </c>
      <c r="KC95" s="14">
        <v>0</v>
      </c>
      <c r="KD95" s="14">
        <v>0</v>
      </c>
      <c r="KE95" s="14">
        <v>0</v>
      </c>
      <c r="KF95" s="14">
        <v>0</v>
      </c>
      <c r="KG95" s="14">
        <v>0</v>
      </c>
      <c r="KH95" s="14">
        <v>0</v>
      </c>
      <c r="KI95" s="14">
        <v>1</v>
      </c>
      <c r="KJ95" s="14">
        <v>0</v>
      </c>
      <c r="KK95" s="14">
        <v>0</v>
      </c>
      <c r="KL95" s="14">
        <v>0</v>
      </c>
      <c r="KM95" s="14">
        <v>0</v>
      </c>
      <c r="KN95" s="14">
        <v>0</v>
      </c>
      <c r="KO95" s="14">
        <v>0</v>
      </c>
      <c r="KP95" s="14">
        <v>0</v>
      </c>
      <c r="KQ95" s="14">
        <v>0</v>
      </c>
      <c r="KR95" s="14">
        <v>0</v>
      </c>
      <c r="KS95" s="14">
        <v>1</v>
      </c>
      <c r="KT95" s="14">
        <v>0</v>
      </c>
      <c r="KU95" s="14">
        <v>0</v>
      </c>
      <c r="KV95" s="14">
        <v>0</v>
      </c>
      <c r="KW95" s="14">
        <v>0</v>
      </c>
      <c r="KX95" s="14">
        <v>0</v>
      </c>
      <c r="KY95" s="14">
        <v>0</v>
      </c>
      <c r="KZ95" s="14">
        <v>0</v>
      </c>
      <c r="LA95" s="14">
        <v>0</v>
      </c>
      <c r="LB95" s="14">
        <v>0</v>
      </c>
      <c r="LC95" s="14">
        <v>0</v>
      </c>
      <c r="LD95" s="14">
        <v>0</v>
      </c>
      <c r="LE95" s="14">
        <v>0</v>
      </c>
      <c r="LF95" s="14">
        <v>0</v>
      </c>
      <c r="LG95" s="14">
        <v>0</v>
      </c>
      <c r="LH95" s="14">
        <v>0</v>
      </c>
      <c r="LI95" s="14">
        <v>0</v>
      </c>
      <c r="LJ95" s="14">
        <v>0</v>
      </c>
      <c r="LK95" s="14">
        <v>0</v>
      </c>
      <c r="LL95" s="14">
        <v>0</v>
      </c>
      <c r="LM95" s="14">
        <v>0</v>
      </c>
      <c r="LN95" s="14">
        <v>0</v>
      </c>
      <c r="LO95" s="14">
        <v>0</v>
      </c>
      <c r="LP95" s="14">
        <v>0</v>
      </c>
      <c r="LQ95" s="14">
        <v>0</v>
      </c>
      <c r="LR95" s="14">
        <v>0</v>
      </c>
      <c r="LS95" s="14">
        <v>0</v>
      </c>
      <c r="LT95" s="14">
        <v>0</v>
      </c>
      <c r="LU95" s="14">
        <v>0</v>
      </c>
      <c r="LV95" s="14">
        <v>0</v>
      </c>
      <c r="LW95" s="14">
        <v>0</v>
      </c>
      <c r="LX95" s="14">
        <v>0</v>
      </c>
      <c r="LY95" s="14">
        <v>0</v>
      </c>
      <c r="LZ95" s="14">
        <v>0</v>
      </c>
      <c r="MA95" s="14">
        <v>0</v>
      </c>
      <c r="MB95" s="14">
        <v>0</v>
      </c>
      <c r="MC95" s="14">
        <v>0</v>
      </c>
      <c r="MD95" s="14">
        <v>0</v>
      </c>
      <c r="ME95" s="14">
        <v>0</v>
      </c>
      <c r="MF95" s="14">
        <v>0</v>
      </c>
      <c r="MG95" s="14">
        <v>0</v>
      </c>
      <c r="MH95" s="14">
        <v>0</v>
      </c>
      <c r="MI95" s="14">
        <v>0</v>
      </c>
      <c r="MJ95" s="14">
        <v>0</v>
      </c>
      <c r="MK95" s="14">
        <v>0</v>
      </c>
      <c r="ML95" s="14">
        <v>0</v>
      </c>
      <c r="MM95" s="14">
        <v>0</v>
      </c>
      <c r="MN95" s="14">
        <v>0</v>
      </c>
      <c r="MO95" s="14">
        <v>0</v>
      </c>
      <c r="MP95" s="14">
        <v>0</v>
      </c>
      <c r="MQ95" s="14">
        <v>0</v>
      </c>
      <c r="MR95" s="14">
        <v>0</v>
      </c>
      <c r="MS95" s="14">
        <v>0</v>
      </c>
      <c r="MT95" s="14">
        <v>1</v>
      </c>
      <c r="MU95" s="14">
        <v>0</v>
      </c>
      <c r="MV95" s="14">
        <v>0</v>
      </c>
      <c r="MW95" s="14">
        <v>0</v>
      </c>
      <c r="MX95" s="14">
        <v>0</v>
      </c>
      <c r="MY95" s="14">
        <v>0</v>
      </c>
      <c r="MZ95" s="14">
        <v>0</v>
      </c>
      <c r="NA95" s="14">
        <v>0</v>
      </c>
      <c r="NB95" s="14">
        <v>0</v>
      </c>
      <c r="NC95" s="14">
        <v>0</v>
      </c>
      <c r="ND95" s="14">
        <v>0</v>
      </c>
      <c r="NE95" s="14">
        <v>0</v>
      </c>
      <c r="NF95" s="14">
        <v>0</v>
      </c>
      <c r="NG95" s="14">
        <v>0</v>
      </c>
      <c r="NH95" s="14">
        <v>0</v>
      </c>
      <c r="NI95" s="14">
        <v>0</v>
      </c>
      <c r="NJ95" s="14">
        <v>0</v>
      </c>
      <c r="NK95" s="14">
        <v>0</v>
      </c>
      <c r="NL95" s="14">
        <v>1</v>
      </c>
      <c r="NM95" s="14">
        <v>0</v>
      </c>
      <c r="NN95" s="14">
        <v>0</v>
      </c>
      <c r="NO95" s="14">
        <v>0</v>
      </c>
      <c r="NP95" s="14">
        <v>0</v>
      </c>
      <c r="NQ95" s="14">
        <v>0</v>
      </c>
      <c r="NR95" s="14">
        <v>0</v>
      </c>
      <c r="NS95" s="14">
        <v>0</v>
      </c>
      <c r="NT95" s="14">
        <v>0</v>
      </c>
      <c r="NU95" s="14">
        <v>0</v>
      </c>
      <c r="NV95" s="14">
        <v>1</v>
      </c>
      <c r="NW95" s="14">
        <v>0</v>
      </c>
      <c r="NX95" s="14">
        <v>0</v>
      </c>
      <c r="NY95" s="14">
        <v>0</v>
      </c>
      <c r="NZ95" s="14">
        <v>1</v>
      </c>
      <c r="OA95" s="14">
        <v>0</v>
      </c>
      <c r="OB95" s="14">
        <v>0</v>
      </c>
      <c r="OC95" s="14">
        <v>0</v>
      </c>
      <c r="OD95" s="14">
        <v>0</v>
      </c>
      <c r="OE95" s="14">
        <v>0</v>
      </c>
      <c r="OF95" s="14"/>
      <c r="OG95" s="14">
        <v>0</v>
      </c>
      <c r="OH95" s="14">
        <v>0</v>
      </c>
      <c r="OI95" s="14">
        <v>0</v>
      </c>
      <c r="OJ95" s="14">
        <v>0</v>
      </c>
      <c r="OK95" s="14">
        <v>0</v>
      </c>
      <c r="OL95" s="14">
        <v>0</v>
      </c>
      <c r="OM95" s="14">
        <v>1</v>
      </c>
      <c r="ON95" s="14">
        <v>1</v>
      </c>
      <c r="OO95" s="14">
        <v>0</v>
      </c>
      <c r="OP95" s="14">
        <v>0</v>
      </c>
      <c r="OQ95" s="14">
        <v>0</v>
      </c>
      <c r="OR95" s="14">
        <v>0</v>
      </c>
      <c r="OS95" s="14">
        <v>0</v>
      </c>
      <c r="OT95" s="14">
        <v>0</v>
      </c>
      <c r="OU95" s="14">
        <v>2</v>
      </c>
      <c r="OV95" s="14">
        <v>0</v>
      </c>
      <c r="OW95" s="14">
        <v>0</v>
      </c>
      <c r="OX95" s="14">
        <v>0</v>
      </c>
      <c r="OY95" s="14">
        <v>0</v>
      </c>
      <c r="OZ95" s="14"/>
      <c r="PA95" s="14">
        <v>0</v>
      </c>
      <c r="PB95" s="14"/>
      <c r="PC95" s="14"/>
      <c r="PD95" s="14">
        <v>0</v>
      </c>
      <c r="PE95" s="14"/>
      <c r="PF95" s="14"/>
      <c r="PG95" s="14">
        <v>1</v>
      </c>
      <c r="PH95" s="54"/>
      <c r="PI95" s="14">
        <v>1</v>
      </c>
      <c r="PJ95" s="54"/>
      <c r="PK95" s="54"/>
      <c r="PL95" s="84"/>
      <c r="PM95" s="14"/>
      <c r="PN95" s="84"/>
      <c r="PO95" s="84"/>
      <c r="PP95" s="84"/>
      <c r="PQ95" s="84"/>
      <c r="PR95" s="505"/>
      <c r="PS95" s="84"/>
      <c r="PT95" s="84"/>
      <c r="PU95" s="84"/>
      <c r="PV95" s="84"/>
      <c r="PW95" s="54"/>
      <c r="PX95" s="54"/>
      <c r="PY95" s="14"/>
      <c r="PZ95" s="14"/>
      <c r="QA95" s="14"/>
      <c r="QB95" s="54"/>
      <c r="QC95" s="54"/>
      <c r="QD95" s="14">
        <v>1</v>
      </c>
      <c r="QR95" s="1"/>
      <c r="QS95" s="1"/>
      <c r="QV95" s="1">
        <v>1</v>
      </c>
      <c r="QX95" s="1"/>
      <c r="QY95" s="1"/>
      <c r="QZ95" s="1"/>
      <c r="RA95" s="1">
        <v>1</v>
      </c>
      <c r="RB95" s="1"/>
      <c r="RC95" s="1"/>
      <c r="RD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</row>
    <row r="96" spans="1:534" s="20" customFormat="1" hidden="1" x14ac:dyDescent="0.25">
      <c r="A96" s="68" t="s">
        <v>13</v>
      </c>
      <c r="B96" s="79" t="s">
        <v>1165</v>
      </c>
      <c r="C96" s="464">
        <v>9222</v>
      </c>
      <c r="D96" s="347"/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</v>
      </c>
      <c r="BW96" s="14">
        <v>1</v>
      </c>
      <c r="BX96" s="14">
        <v>2</v>
      </c>
      <c r="BY96" s="14">
        <v>0</v>
      </c>
      <c r="BZ96" s="14">
        <v>0</v>
      </c>
      <c r="CA96" s="14">
        <v>1</v>
      </c>
      <c r="CB96" s="14">
        <v>0</v>
      </c>
      <c r="CC96" s="14">
        <v>2</v>
      </c>
      <c r="CD96" s="14">
        <v>0</v>
      </c>
      <c r="CE96" s="14">
        <v>0</v>
      </c>
      <c r="CF96" s="14">
        <v>2</v>
      </c>
      <c r="CG96" s="14">
        <v>2</v>
      </c>
      <c r="CH96" s="14">
        <v>0</v>
      </c>
      <c r="CI96" s="14">
        <v>1</v>
      </c>
      <c r="CJ96" s="14">
        <v>0</v>
      </c>
      <c r="CK96" s="14">
        <v>2</v>
      </c>
      <c r="CL96" s="14">
        <v>0</v>
      </c>
      <c r="CM96" s="14">
        <v>1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1</v>
      </c>
      <c r="CU96" s="14">
        <v>0</v>
      </c>
      <c r="CV96" s="14">
        <v>0</v>
      </c>
      <c r="CW96" s="14">
        <v>0</v>
      </c>
      <c r="CX96" s="14">
        <v>0</v>
      </c>
      <c r="CY96" s="14">
        <v>1</v>
      </c>
      <c r="CZ96" s="14">
        <v>0</v>
      </c>
      <c r="DA96" s="14">
        <v>0</v>
      </c>
      <c r="DB96" s="14">
        <v>2</v>
      </c>
      <c r="DC96" s="14">
        <v>0</v>
      </c>
      <c r="DD96" s="14">
        <v>0</v>
      </c>
      <c r="DE96" s="14">
        <v>2</v>
      </c>
      <c r="DF96" s="14">
        <v>0</v>
      </c>
      <c r="DG96" s="14">
        <v>0</v>
      </c>
      <c r="DH96" s="14">
        <v>0</v>
      </c>
      <c r="DI96" s="14">
        <v>3</v>
      </c>
      <c r="DJ96" s="14">
        <v>1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1</v>
      </c>
      <c r="DR96" s="14">
        <v>0</v>
      </c>
      <c r="DS96" s="14">
        <v>0</v>
      </c>
      <c r="DT96" s="14">
        <v>0</v>
      </c>
      <c r="DU96" s="14">
        <v>1</v>
      </c>
      <c r="DV96" s="14">
        <v>0</v>
      </c>
      <c r="DW96" s="14">
        <v>1</v>
      </c>
      <c r="DX96" s="14">
        <v>2</v>
      </c>
      <c r="DY96" s="14">
        <v>0</v>
      </c>
      <c r="DZ96" s="14">
        <v>0</v>
      </c>
      <c r="EA96" s="14">
        <v>6</v>
      </c>
      <c r="EB96" s="14">
        <v>3</v>
      </c>
      <c r="EC96" s="14">
        <v>0</v>
      </c>
      <c r="ED96" s="14">
        <v>6</v>
      </c>
      <c r="EE96" s="14">
        <v>4</v>
      </c>
      <c r="EF96" s="14">
        <v>2</v>
      </c>
      <c r="EG96" s="14">
        <v>2</v>
      </c>
      <c r="EH96" s="14">
        <v>0</v>
      </c>
      <c r="EI96" s="14">
        <v>3</v>
      </c>
      <c r="EJ96" s="14">
        <v>4</v>
      </c>
      <c r="EK96" s="14">
        <v>3</v>
      </c>
      <c r="EL96" s="14">
        <v>1</v>
      </c>
      <c r="EM96" s="14">
        <v>0</v>
      </c>
      <c r="EN96" s="14">
        <v>4</v>
      </c>
      <c r="EO96" s="14">
        <v>4</v>
      </c>
      <c r="EP96" s="14">
        <v>5</v>
      </c>
      <c r="EQ96" s="14">
        <v>2</v>
      </c>
      <c r="ER96" s="14">
        <v>0</v>
      </c>
      <c r="ES96" s="14">
        <v>6</v>
      </c>
      <c r="ET96" s="14">
        <v>0</v>
      </c>
      <c r="EU96" s="14">
        <v>11</v>
      </c>
      <c r="EV96" s="14">
        <v>8</v>
      </c>
      <c r="EW96" s="14">
        <v>0</v>
      </c>
      <c r="EX96" s="14">
        <v>1</v>
      </c>
      <c r="EY96" s="14">
        <v>2</v>
      </c>
      <c r="EZ96" s="14">
        <v>4</v>
      </c>
      <c r="FA96" s="14">
        <v>6</v>
      </c>
      <c r="FB96" s="14">
        <v>7</v>
      </c>
      <c r="FC96" s="14">
        <v>7</v>
      </c>
      <c r="FD96" s="14">
        <v>11</v>
      </c>
      <c r="FE96" s="14">
        <v>1</v>
      </c>
      <c r="FF96" s="14">
        <v>14</v>
      </c>
      <c r="FG96" s="14">
        <v>10</v>
      </c>
      <c r="FH96" s="14">
        <v>4</v>
      </c>
      <c r="FI96" s="14">
        <v>8</v>
      </c>
      <c r="FJ96" s="14">
        <v>5</v>
      </c>
      <c r="FK96" s="14">
        <v>9</v>
      </c>
      <c r="FL96" s="14">
        <v>11</v>
      </c>
      <c r="FM96" s="14">
        <v>3</v>
      </c>
      <c r="FN96" s="14">
        <v>7</v>
      </c>
      <c r="FO96" s="14">
        <v>4</v>
      </c>
      <c r="FP96" s="14">
        <v>4</v>
      </c>
      <c r="FQ96" s="14">
        <v>3</v>
      </c>
      <c r="FR96" s="14">
        <v>3</v>
      </c>
      <c r="FS96" s="14">
        <v>1</v>
      </c>
      <c r="FT96" s="14">
        <v>5</v>
      </c>
      <c r="FU96" s="14">
        <v>1</v>
      </c>
      <c r="FV96" s="14">
        <v>1</v>
      </c>
      <c r="FW96" s="14">
        <v>0</v>
      </c>
      <c r="FX96" s="14">
        <v>5</v>
      </c>
      <c r="FY96" s="14">
        <v>2</v>
      </c>
      <c r="FZ96" s="14">
        <v>0</v>
      </c>
      <c r="GA96" s="14">
        <v>1</v>
      </c>
      <c r="GB96" s="14">
        <v>1</v>
      </c>
      <c r="GC96" s="14">
        <v>4</v>
      </c>
      <c r="GD96" s="14">
        <v>1</v>
      </c>
      <c r="GE96" s="14">
        <v>4</v>
      </c>
      <c r="GF96" s="14">
        <v>5</v>
      </c>
      <c r="GG96" s="14">
        <v>3</v>
      </c>
      <c r="GH96" s="14">
        <v>0</v>
      </c>
      <c r="GI96" s="14">
        <v>2</v>
      </c>
      <c r="GJ96" s="14">
        <v>5</v>
      </c>
      <c r="GK96" s="14">
        <v>4</v>
      </c>
      <c r="GL96" s="14">
        <v>1</v>
      </c>
      <c r="GM96" s="14">
        <v>7</v>
      </c>
      <c r="GN96" s="14">
        <v>0</v>
      </c>
      <c r="GO96" s="14">
        <v>0</v>
      </c>
      <c r="GP96" s="14">
        <v>0</v>
      </c>
      <c r="GQ96" s="14">
        <v>0</v>
      </c>
      <c r="GR96" s="14">
        <v>3</v>
      </c>
      <c r="GS96" s="14">
        <v>1</v>
      </c>
      <c r="GT96" s="14">
        <v>0</v>
      </c>
      <c r="GU96" s="14">
        <v>0</v>
      </c>
      <c r="GV96" s="14">
        <v>2</v>
      </c>
      <c r="GW96" s="14">
        <v>0</v>
      </c>
      <c r="GX96" s="14">
        <v>2</v>
      </c>
      <c r="GY96" s="14">
        <v>0</v>
      </c>
      <c r="GZ96" s="14">
        <v>1</v>
      </c>
      <c r="HA96" s="14">
        <v>1</v>
      </c>
      <c r="HB96" s="14">
        <v>0</v>
      </c>
      <c r="HC96" s="14">
        <v>0</v>
      </c>
      <c r="HD96" s="14">
        <v>0</v>
      </c>
      <c r="HE96" s="14">
        <v>2</v>
      </c>
      <c r="HF96" s="14">
        <v>0</v>
      </c>
      <c r="HG96" s="14">
        <v>0</v>
      </c>
      <c r="HH96" s="14">
        <v>3</v>
      </c>
      <c r="HI96" s="14">
        <v>0</v>
      </c>
      <c r="HJ96" s="14">
        <v>0</v>
      </c>
      <c r="HK96" s="14">
        <v>0</v>
      </c>
      <c r="HL96" s="14">
        <v>3</v>
      </c>
      <c r="HM96" s="14">
        <v>2</v>
      </c>
      <c r="HN96" s="14">
        <v>2</v>
      </c>
      <c r="HO96" s="14">
        <v>2</v>
      </c>
      <c r="HP96" s="14">
        <v>0</v>
      </c>
      <c r="HQ96" s="14">
        <v>4</v>
      </c>
      <c r="HR96" s="14">
        <v>1</v>
      </c>
      <c r="HS96" s="14">
        <v>2</v>
      </c>
      <c r="HT96" s="14">
        <v>2</v>
      </c>
      <c r="HU96" s="14">
        <v>0</v>
      </c>
      <c r="HV96" s="14">
        <v>2</v>
      </c>
      <c r="HW96" s="14">
        <v>0</v>
      </c>
      <c r="HX96" s="14">
        <v>1</v>
      </c>
      <c r="HY96" s="14">
        <v>1</v>
      </c>
      <c r="HZ96" s="14">
        <v>3</v>
      </c>
      <c r="IA96" s="14">
        <v>0</v>
      </c>
      <c r="IB96" s="14">
        <v>0</v>
      </c>
      <c r="IC96" s="14">
        <v>1</v>
      </c>
      <c r="ID96" s="14">
        <v>0</v>
      </c>
      <c r="IE96" s="14">
        <v>5</v>
      </c>
      <c r="IF96" s="14">
        <v>1</v>
      </c>
      <c r="IG96" s="14">
        <v>4</v>
      </c>
      <c r="IH96" s="14">
        <v>1</v>
      </c>
      <c r="II96" s="14">
        <v>2</v>
      </c>
      <c r="IJ96" s="14">
        <v>1</v>
      </c>
      <c r="IK96" s="14">
        <v>0</v>
      </c>
      <c r="IL96" s="14">
        <v>2</v>
      </c>
      <c r="IM96" s="14">
        <v>0</v>
      </c>
      <c r="IN96" s="14">
        <v>1</v>
      </c>
      <c r="IO96" s="14">
        <v>1</v>
      </c>
      <c r="IP96" s="14">
        <v>1</v>
      </c>
      <c r="IQ96" s="14">
        <v>0</v>
      </c>
      <c r="IR96" s="14">
        <v>0</v>
      </c>
      <c r="IS96" s="14">
        <v>2</v>
      </c>
      <c r="IT96" s="14">
        <v>2</v>
      </c>
      <c r="IU96" s="14">
        <v>3</v>
      </c>
      <c r="IV96" s="14">
        <v>2</v>
      </c>
      <c r="IW96" s="14">
        <v>0</v>
      </c>
      <c r="IX96" s="14">
        <v>0</v>
      </c>
      <c r="IY96" s="14">
        <v>0</v>
      </c>
      <c r="IZ96" s="14">
        <v>0</v>
      </c>
      <c r="JA96" s="14">
        <v>0</v>
      </c>
      <c r="JB96" s="14">
        <v>0</v>
      </c>
      <c r="JC96" s="14">
        <v>0</v>
      </c>
      <c r="JD96" s="14">
        <v>0</v>
      </c>
      <c r="JE96" s="14">
        <v>1</v>
      </c>
      <c r="JF96" s="14">
        <v>0</v>
      </c>
      <c r="JG96" s="14">
        <v>0</v>
      </c>
      <c r="JH96" s="14">
        <v>1</v>
      </c>
      <c r="JI96" s="14">
        <v>1</v>
      </c>
      <c r="JJ96" s="14">
        <v>0</v>
      </c>
      <c r="JK96" s="14">
        <v>2</v>
      </c>
      <c r="JL96" s="14">
        <v>0</v>
      </c>
      <c r="JM96" s="14">
        <v>0</v>
      </c>
      <c r="JN96" s="14">
        <v>0</v>
      </c>
      <c r="JO96" s="14">
        <v>0</v>
      </c>
      <c r="JP96" s="14">
        <v>4</v>
      </c>
      <c r="JQ96" s="14">
        <v>2</v>
      </c>
      <c r="JR96" s="14">
        <v>0</v>
      </c>
      <c r="JS96" s="14">
        <v>0</v>
      </c>
      <c r="JT96" s="14">
        <v>0</v>
      </c>
      <c r="JU96" s="14">
        <v>0</v>
      </c>
      <c r="JV96" s="14">
        <v>0</v>
      </c>
      <c r="JW96" s="14">
        <v>0</v>
      </c>
      <c r="JX96" s="14">
        <v>1</v>
      </c>
      <c r="JY96" s="14">
        <v>0</v>
      </c>
      <c r="JZ96" s="14">
        <v>0</v>
      </c>
      <c r="KA96" s="14">
        <v>0</v>
      </c>
      <c r="KB96" s="14">
        <v>0</v>
      </c>
      <c r="KC96" s="14">
        <v>2</v>
      </c>
      <c r="KD96" s="14">
        <v>0</v>
      </c>
      <c r="KE96" s="14">
        <v>2</v>
      </c>
      <c r="KF96" s="14">
        <v>0</v>
      </c>
      <c r="KG96" s="14">
        <v>2</v>
      </c>
      <c r="KH96" s="14">
        <v>0</v>
      </c>
      <c r="KI96" s="14">
        <v>1</v>
      </c>
      <c r="KJ96" s="14">
        <v>0</v>
      </c>
      <c r="KK96" s="14">
        <v>1</v>
      </c>
      <c r="KL96" s="14">
        <v>2</v>
      </c>
      <c r="KM96" s="14">
        <v>3</v>
      </c>
      <c r="KN96" s="14">
        <v>1</v>
      </c>
      <c r="KO96" s="14">
        <v>0</v>
      </c>
      <c r="KP96" s="14">
        <v>1</v>
      </c>
      <c r="KQ96" s="14">
        <v>1</v>
      </c>
      <c r="KR96" s="14">
        <v>0</v>
      </c>
      <c r="KS96" s="14">
        <v>0</v>
      </c>
      <c r="KT96" s="14">
        <v>0</v>
      </c>
      <c r="KU96" s="14">
        <v>0</v>
      </c>
      <c r="KV96" s="14">
        <v>0</v>
      </c>
      <c r="KW96" s="14">
        <v>0</v>
      </c>
      <c r="KX96" s="14">
        <v>1</v>
      </c>
      <c r="KY96" s="14">
        <v>2</v>
      </c>
      <c r="KZ96" s="14">
        <v>1</v>
      </c>
      <c r="LA96" s="14">
        <v>0</v>
      </c>
      <c r="LB96" s="14">
        <v>0</v>
      </c>
      <c r="LC96" s="14">
        <v>0</v>
      </c>
      <c r="LD96" s="14">
        <v>2</v>
      </c>
      <c r="LE96" s="14">
        <v>2</v>
      </c>
      <c r="LF96" s="14">
        <v>0</v>
      </c>
      <c r="LG96" s="14">
        <v>4</v>
      </c>
      <c r="LH96" s="14">
        <v>0</v>
      </c>
      <c r="LI96" s="14">
        <v>2</v>
      </c>
      <c r="LJ96" s="14">
        <v>0</v>
      </c>
      <c r="LK96" s="14">
        <v>0</v>
      </c>
      <c r="LL96" s="14">
        <v>3</v>
      </c>
      <c r="LM96" s="14">
        <v>0</v>
      </c>
      <c r="LN96" s="14">
        <v>1</v>
      </c>
      <c r="LO96" s="14">
        <v>0</v>
      </c>
      <c r="LP96" s="14">
        <v>1</v>
      </c>
      <c r="LQ96" s="14">
        <v>0</v>
      </c>
      <c r="LR96" s="14">
        <v>0</v>
      </c>
      <c r="LS96" s="14">
        <v>2</v>
      </c>
      <c r="LT96" s="14">
        <v>2</v>
      </c>
      <c r="LU96" s="14">
        <v>0</v>
      </c>
      <c r="LV96" s="14">
        <v>2</v>
      </c>
      <c r="LW96" s="14">
        <v>2</v>
      </c>
      <c r="LX96" s="14">
        <v>0</v>
      </c>
      <c r="LY96" s="14">
        <v>8</v>
      </c>
      <c r="LZ96" s="14">
        <v>1</v>
      </c>
      <c r="MA96" s="14">
        <v>5</v>
      </c>
      <c r="MB96" s="14">
        <v>3</v>
      </c>
      <c r="MC96" s="14">
        <v>7</v>
      </c>
      <c r="MD96" s="14">
        <v>6</v>
      </c>
      <c r="ME96" s="14">
        <v>8</v>
      </c>
      <c r="MF96" s="14">
        <v>4</v>
      </c>
      <c r="MG96" s="14">
        <v>2</v>
      </c>
      <c r="MH96" s="14">
        <v>10</v>
      </c>
      <c r="MI96" s="14">
        <v>11</v>
      </c>
      <c r="MJ96" s="14">
        <v>5</v>
      </c>
      <c r="MK96" s="14">
        <v>1</v>
      </c>
      <c r="ML96" s="14">
        <v>4</v>
      </c>
      <c r="MM96" s="14">
        <v>9</v>
      </c>
      <c r="MN96" s="14">
        <v>3</v>
      </c>
      <c r="MO96" s="14">
        <v>13</v>
      </c>
      <c r="MP96" s="14">
        <v>14</v>
      </c>
      <c r="MQ96" s="14">
        <v>4</v>
      </c>
      <c r="MR96" s="14">
        <v>4</v>
      </c>
      <c r="MS96" s="14">
        <v>0</v>
      </c>
      <c r="MT96" s="14">
        <v>22</v>
      </c>
      <c r="MU96" s="14">
        <v>2</v>
      </c>
      <c r="MV96" s="14">
        <v>12</v>
      </c>
      <c r="MW96" s="14">
        <v>13</v>
      </c>
      <c r="MX96" s="14">
        <v>7</v>
      </c>
      <c r="MY96" s="14">
        <v>7</v>
      </c>
      <c r="MZ96" s="14">
        <v>0</v>
      </c>
      <c r="NA96" s="14">
        <v>9</v>
      </c>
      <c r="NB96" s="14">
        <v>0</v>
      </c>
      <c r="NC96" s="14">
        <v>8</v>
      </c>
      <c r="ND96" s="14">
        <v>4</v>
      </c>
      <c r="NE96" s="14">
        <v>6</v>
      </c>
      <c r="NF96" s="14">
        <v>11</v>
      </c>
      <c r="NG96" s="14">
        <v>0</v>
      </c>
      <c r="NH96" s="14">
        <v>17</v>
      </c>
      <c r="NI96" s="14">
        <v>0</v>
      </c>
      <c r="NJ96" s="14">
        <v>9</v>
      </c>
      <c r="NK96" s="14">
        <v>6</v>
      </c>
      <c r="NL96" s="14">
        <v>17</v>
      </c>
      <c r="NM96" s="14">
        <v>5</v>
      </c>
      <c r="NN96" s="14">
        <v>0</v>
      </c>
      <c r="NO96" s="14">
        <v>25</v>
      </c>
      <c r="NP96" s="14">
        <v>0</v>
      </c>
      <c r="NQ96" s="14">
        <v>7</v>
      </c>
      <c r="NR96" s="14">
        <v>10</v>
      </c>
      <c r="NS96" s="14">
        <v>9</v>
      </c>
      <c r="NT96" s="14">
        <v>11</v>
      </c>
      <c r="NU96" s="14">
        <v>0</v>
      </c>
      <c r="NV96" s="14">
        <v>11</v>
      </c>
      <c r="NW96" s="14">
        <v>11</v>
      </c>
      <c r="NX96" s="14">
        <v>11</v>
      </c>
      <c r="NY96" s="14">
        <v>6</v>
      </c>
      <c r="NZ96" s="14">
        <v>10</v>
      </c>
      <c r="OA96" s="14">
        <v>1</v>
      </c>
      <c r="OB96" s="14">
        <v>0</v>
      </c>
      <c r="OC96" s="14">
        <v>7</v>
      </c>
      <c r="OD96" s="14">
        <v>4</v>
      </c>
      <c r="OE96" s="14">
        <v>7</v>
      </c>
      <c r="OF96" s="14">
        <v>2</v>
      </c>
      <c r="OG96" s="14">
        <v>9</v>
      </c>
      <c r="OH96" s="14">
        <v>7</v>
      </c>
      <c r="OI96" s="14">
        <v>0</v>
      </c>
      <c r="OJ96" s="14">
        <v>3</v>
      </c>
      <c r="OK96" s="14">
        <v>0</v>
      </c>
      <c r="OL96" s="14">
        <v>3</v>
      </c>
      <c r="OM96" s="14">
        <v>2</v>
      </c>
      <c r="ON96" s="14">
        <v>3</v>
      </c>
      <c r="OO96" s="14">
        <v>7</v>
      </c>
      <c r="OP96" s="14">
        <v>0</v>
      </c>
      <c r="OQ96" s="14">
        <v>6</v>
      </c>
      <c r="OR96" s="14">
        <v>0</v>
      </c>
      <c r="OS96" s="14">
        <v>3</v>
      </c>
      <c r="OT96" s="14">
        <v>3</v>
      </c>
      <c r="OU96" s="14">
        <v>7</v>
      </c>
      <c r="OV96" s="14">
        <v>4</v>
      </c>
      <c r="OW96" s="14">
        <v>0</v>
      </c>
      <c r="OX96" s="14">
        <v>4</v>
      </c>
      <c r="OY96" s="14">
        <v>0</v>
      </c>
      <c r="OZ96" s="31">
        <v>6</v>
      </c>
      <c r="PA96" s="14">
        <v>0</v>
      </c>
      <c r="PB96" s="14">
        <v>2</v>
      </c>
      <c r="PC96" s="14">
        <v>8</v>
      </c>
      <c r="PD96" s="14">
        <v>0</v>
      </c>
      <c r="PE96" s="14">
        <v>3</v>
      </c>
      <c r="PF96" s="14"/>
      <c r="PG96" s="14">
        <v>9</v>
      </c>
      <c r="PH96" s="84">
        <v>3</v>
      </c>
      <c r="PI96" s="14">
        <v>10</v>
      </c>
      <c r="PJ96" s="14">
        <v>3</v>
      </c>
      <c r="PK96" s="54"/>
      <c r="PL96" s="84"/>
      <c r="PM96" s="14"/>
      <c r="PN96" s="84">
        <v>2</v>
      </c>
      <c r="PO96" s="84">
        <v>1</v>
      </c>
      <c r="PP96" s="84">
        <v>7</v>
      </c>
      <c r="PQ96" s="84">
        <v>3</v>
      </c>
      <c r="PR96" s="505"/>
      <c r="PS96" s="479">
        <v>1</v>
      </c>
      <c r="PT96" s="84"/>
      <c r="PU96" s="479">
        <v>3</v>
      </c>
      <c r="PV96" s="84">
        <v>3</v>
      </c>
      <c r="PW96" s="54"/>
      <c r="PX96" s="54"/>
      <c r="PY96" s="14"/>
      <c r="PZ96" s="14">
        <v>1</v>
      </c>
      <c r="QA96" s="14">
        <v>2</v>
      </c>
      <c r="QB96" s="14">
        <v>2</v>
      </c>
      <c r="QC96" s="14">
        <v>2</v>
      </c>
      <c r="QD96" s="54"/>
      <c r="QH96" s="1">
        <v>1</v>
      </c>
      <c r="QI96" s="1">
        <v>2</v>
      </c>
      <c r="QO96" s="1">
        <v>1</v>
      </c>
      <c r="QP96" s="1">
        <v>2</v>
      </c>
      <c r="QQ96" s="1">
        <v>1</v>
      </c>
      <c r="QR96" s="1"/>
      <c r="QS96" s="1"/>
      <c r="QT96" s="1">
        <v>2</v>
      </c>
      <c r="QV96" s="1">
        <v>3</v>
      </c>
      <c r="QW96" s="1">
        <v>1</v>
      </c>
      <c r="QX96" s="1">
        <v>2</v>
      </c>
      <c r="QY96" s="1">
        <v>1</v>
      </c>
      <c r="QZ96" s="1"/>
      <c r="RA96" s="1">
        <v>1</v>
      </c>
      <c r="RB96" s="1"/>
      <c r="RC96" s="1">
        <v>1</v>
      </c>
      <c r="RD96" s="1"/>
      <c r="RH96" s="1">
        <v>1</v>
      </c>
      <c r="RI96" s="1"/>
      <c r="RJ96" s="1">
        <v>1</v>
      </c>
      <c r="RK96" s="1"/>
      <c r="RL96" s="1"/>
      <c r="RM96" s="1">
        <v>1</v>
      </c>
      <c r="RN96" s="1"/>
      <c r="RO96" s="1"/>
      <c r="RP96" s="1">
        <v>1</v>
      </c>
      <c r="RQ96" s="1"/>
      <c r="RR96" s="1"/>
      <c r="RS96" s="1">
        <v>2</v>
      </c>
      <c r="RT96" s="1"/>
      <c r="RW96" s="1">
        <v>1</v>
      </c>
      <c r="RX96" s="1"/>
      <c r="RY96" s="1">
        <v>1</v>
      </c>
      <c r="RZ96" s="1">
        <v>1</v>
      </c>
      <c r="SA96" s="1"/>
      <c r="SB96" s="1"/>
      <c r="SC96" s="1"/>
      <c r="SD96" s="1"/>
      <c r="SE96" s="1">
        <v>1</v>
      </c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</row>
    <row r="97" spans="1:501" s="20" customFormat="1" hidden="1" x14ac:dyDescent="0.25">
      <c r="A97" s="68" t="s">
        <v>13</v>
      </c>
      <c r="B97" s="68" t="s">
        <v>324</v>
      </c>
      <c r="C97" s="464">
        <v>629</v>
      </c>
      <c r="D97" s="347"/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1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0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0</v>
      </c>
      <c r="FD97" s="14">
        <v>0</v>
      </c>
      <c r="FE97" s="14">
        <v>0</v>
      </c>
      <c r="FF97" s="14">
        <v>1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4">
        <v>0</v>
      </c>
      <c r="FZ97" s="14">
        <v>0</v>
      </c>
      <c r="GA97" s="14">
        <v>0</v>
      </c>
      <c r="GB97" s="14">
        <v>0</v>
      </c>
      <c r="GC97" s="14">
        <v>0</v>
      </c>
      <c r="GD97" s="14">
        <v>0</v>
      </c>
      <c r="GE97" s="14">
        <v>0</v>
      </c>
      <c r="GF97" s="14">
        <v>0</v>
      </c>
      <c r="GG97" s="14">
        <v>0</v>
      </c>
      <c r="GH97" s="14">
        <v>0</v>
      </c>
      <c r="GI97" s="14">
        <v>1</v>
      </c>
      <c r="GJ97" s="14">
        <v>0</v>
      </c>
      <c r="GK97" s="14">
        <v>0</v>
      </c>
      <c r="GL97" s="14">
        <v>0</v>
      </c>
      <c r="GM97" s="14">
        <v>0</v>
      </c>
      <c r="GN97" s="14">
        <v>0</v>
      </c>
      <c r="GO97" s="14">
        <v>0</v>
      </c>
      <c r="GP97" s="14">
        <v>0</v>
      </c>
      <c r="GQ97" s="14">
        <v>0</v>
      </c>
      <c r="GR97" s="14">
        <v>0</v>
      </c>
      <c r="GS97" s="14">
        <v>0</v>
      </c>
      <c r="GT97" s="14">
        <v>0</v>
      </c>
      <c r="GU97" s="14">
        <v>0</v>
      </c>
      <c r="GV97" s="14">
        <v>0</v>
      </c>
      <c r="GW97" s="14">
        <v>0</v>
      </c>
      <c r="GX97" s="14">
        <v>0</v>
      </c>
      <c r="GY97" s="14">
        <v>0</v>
      </c>
      <c r="GZ97" s="14">
        <v>0</v>
      </c>
      <c r="HA97" s="14">
        <v>0</v>
      </c>
      <c r="HB97" s="14">
        <v>0</v>
      </c>
      <c r="HC97" s="14">
        <v>0</v>
      </c>
      <c r="HD97" s="14">
        <v>0</v>
      </c>
      <c r="HE97" s="14">
        <v>0</v>
      </c>
      <c r="HF97" s="14">
        <v>0</v>
      </c>
      <c r="HG97" s="14">
        <v>0</v>
      </c>
      <c r="HH97" s="14">
        <v>0</v>
      </c>
      <c r="HI97" s="14">
        <v>0</v>
      </c>
      <c r="HJ97" s="14">
        <v>0</v>
      </c>
      <c r="HK97" s="14">
        <v>0</v>
      </c>
      <c r="HL97" s="14">
        <v>1</v>
      </c>
      <c r="HM97" s="14">
        <v>0</v>
      </c>
      <c r="HN97" s="14">
        <v>0</v>
      </c>
      <c r="HO97" s="14">
        <v>0</v>
      </c>
      <c r="HP97" s="14">
        <v>0</v>
      </c>
      <c r="HQ97" s="14">
        <v>0</v>
      </c>
      <c r="HR97" s="14">
        <v>0</v>
      </c>
      <c r="HS97" s="14">
        <v>0</v>
      </c>
      <c r="HT97" s="14">
        <v>0</v>
      </c>
      <c r="HU97" s="14">
        <v>0</v>
      </c>
      <c r="HV97" s="14">
        <v>0</v>
      </c>
      <c r="HW97" s="14">
        <v>0</v>
      </c>
      <c r="HX97" s="14">
        <v>0</v>
      </c>
      <c r="HY97" s="14">
        <v>0</v>
      </c>
      <c r="HZ97" s="14">
        <v>0</v>
      </c>
      <c r="IA97" s="14">
        <v>0</v>
      </c>
      <c r="IB97" s="14">
        <v>0</v>
      </c>
      <c r="IC97" s="14">
        <v>0</v>
      </c>
      <c r="ID97" s="14">
        <v>0</v>
      </c>
      <c r="IE97" s="14">
        <v>0</v>
      </c>
      <c r="IF97" s="14">
        <v>0</v>
      </c>
      <c r="IG97" s="14">
        <v>0</v>
      </c>
      <c r="IH97" s="14">
        <v>0</v>
      </c>
      <c r="II97" s="14">
        <v>0</v>
      </c>
      <c r="IJ97" s="14">
        <v>0</v>
      </c>
      <c r="IK97" s="14">
        <v>0</v>
      </c>
      <c r="IL97" s="14">
        <v>0</v>
      </c>
      <c r="IM97" s="14">
        <v>0</v>
      </c>
      <c r="IN97" s="14">
        <v>0</v>
      </c>
      <c r="IO97" s="14">
        <v>0</v>
      </c>
      <c r="IP97" s="14">
        <v>0</v>
      </c>
      <c r="IQ97" s="14">
        <v>0</v>
      </c>
      <c r="IR97" s="14">
        <v>0</v>
      </c>
      <c r="IS97" s="14">
        <v>0</v>
      </c>
      <c r="IT97" s="14">
        <v>0</v>
      </c>
      <c r="IU97" s="14">
        <v>0</v>
      </c>
      <c r="IV97" s="14">
        <v>0</v>
      </c>
      <c r="IW97" s="14">
        <v>0</v>
      </c>
      <c r="IX97" s="14">
        <v>0</v>
      </c>
      <c r="IY97" s="14">
        <v>0</v>
      </c>
      <c r="IZ97" s="14">
        <v>0</v>
      </c>
      <c r="JA97" s="14">
        <v>0</v>
      </c>
      <c r="JB97" s="14">
        <v>0</v>
      </c>
      <c r="JC97" s="14">
        <v>0</v>
      </c>
      <c r="JD97" s="14">
        <v>0</v>
      </c>
      <c r="JE97" s="14">
        <v>0</v>
      </c>
      <c r="JF97" s="14">
        <v>0</v>
      </c>
      <c r="JG97" s="14">
        <v>0</v>
      </c>
      <c r="JH97" s="14">
        <v>0</v>
      </c>
      <c r="JI97" s="14">
        <v>0</v>
      </c>
      <c r="JJ97" s="14">
        <v>0</v>
      </c>
      <c r="JK97" s="14">
        <v>0</v>
      </c>
      <c r="JL97" s="14">
        <v>0</v>
      </c>
      <c r="JM97" s="14">
        <v>0</v>
      </c>
      <c r="JN97" s="14">
        <v>0</v>
      </c>
      <c r="JO97" s="14">
        <v>0</v>
      </c>
      <c r="JP97" s="14">
        <v>0</v>
      </c>
      <c r="JQ97" s="14">
        <v>0</v>
      </c>
      <c r="JR97" s="14">
        <v>0</v>
      </c>
      <c r="JS97" s="14">
        <v>0</v>
      </c>
      <c r="JT97" s="14">
        <v>0</v>
      </c>
      <c r="JU97" s="14">
        <v>0</v>
      </c>
      <c r="JV97" s="14">
        <v>0</v>
      </c>
      <c r="JW97" s="14">
        <v>0</v>
      </c>
      <c r="JX97" s="14">
        <v>0</v>
      </c>
      <c r="JY97" s="14">
        <v>0</v>
      </c>
      <c r="JZ97" s="14">
        <v>0</v>
      </c>
      <c r="KA97" s="14">
        <v>0</v>
      </c>
      <c r="KB97" s="14">
        <v>0</v>
      </c>
      <c r="KC97" s="14">
        <v>0</v>
      </c>
      <c r="KD97" s="14">
        <v>0</v>
      </c>
      <c r="KE97" s="14">
        <v>0</v>
      </c>
      <c r="KF97" s="14">
        <v>0</v>
      </c>
      <c r="KG97" s="14">
        <v>0</v>
      </c>
      <c r="KH97" s="14">
        <v>0</v>
      </c>
      <c r="KI97" s="14">
        <v>0</v>
      </c>
      <c r="KJ97" s="14">
        <v>0</v>
      </c>
      <c r="KK97" s="14">
        <v>0</v>
      </c>
      <c r="KL97" s="14">
        <v>1</v>
      </c>
      <c r="KM97" s="14">
        <v>0</v>
      </c>
      <c r="KN97" s="14">
        <v>0</v>
      </c>
      <c r="KO97" s="14">
        <v>0</v>
      </c>
      <c r="KP97" s="14">
        <v>0</v>
      </c>
      <c r="KQ97" s="14">
        <v>0</v>
      </c>
      <c r="KR97" s="14">
        <v>0</v>
      </c>
      <c r="KS97" s="14">
        <v>0</v>
      </c>
      <c r="KT97" s="14">
        <v>0</v>
      </c>
      <c r="KU97" s="14">
        <v>0</v>
      </c>
      <c r="KV97" s="14">
        <v>0</v>
      </c>
      <c r="KW97" s="14">
        <v>0</v>
      </c>
      <c r="KX97" s="14">
        <v>0</v>
      </c>
      <c r="KY97" s="14">
        <v>0</v>
      </c>
      <c r="KZ97" s="14">
        <v>0</v>
      </c>
      <c r="LA97" s="14">
        <v>0</v>
      </c>
      <c r="LB97" s="14">
        <v>0</v>
      </c>
      <c r="LC97" s="14">
        <v>0</v>
      </c>
      <c r="LD97" s="14">
        <v>0</v>
      </c>
      <c r="LE97" s="14">
        <v>0</v>
      </c>
      <c r="LF97" s="14">
        <v>0</v>
      </c>
      <c r="LG97" s="14">
        <v>0</v>
      </c>
      <c r="LH97" s="14">
        <v>0</v>
      </c>
      <c r="LI97" s="14">
        <v>0</v>
      </c>
      <c r="LJ97" s="14">
        <v>0</v>
      </c>
      <c r="LK97" s="14">
        <v>0</v>
      </c>
      <c r="LL97" s="14">
        <v>0</v>
      </c>
      <c r="LM97" s="14">
        <v>0</v>
      </c>
      <c r="LN97" s="14">
        <v>0</v>
      </c>
      <c r="LO97" s="14">
        <v>0</v>
      </c>
      <c r="LP97" s="14">
        <v>0</v>
      </c>
      <c r="LQ97" s="14">
        <v>0</v>
      </c>
      <c r="LR97" s="14">
        <v>0</v>
      </c>
      <c r="LS97" s="14">
        <v>0</v>
      </c>
      <c r="LT97" s="14">
        <v>0</v>
      </c>
      <c r="LU97" s="14">
        <v>0</v>
      </c>
      <c r="LV97" s="14">
        <v>0</v>
      </c>
      <c r="LW97" s="14">
        <v>0</v>
      </c>
      <c r="LX97" s="14">
        <v>0</v>
      </c>
      <c r="LY97" s="14">
        <v>0</v>
      </c>
      <c r="LZ97" s="14">
        <v>0</v>
      </c>
      <c r="MA97" s="14">
        <v>0</v>
      </c>
      <c r="MB97" s="14">
        <v>0</v>
      </c>
      <c r="MC97" s="14">
        <v>0</v>
      </c>
      <c r="MD97" s="14">
        <v>0</v>
      </c>
      <c r="ME97" s="14">
        <v>0</v>
      </c>
      <c r="MF97" s="14">
        <v>0</v>
      </c>
      <c r="MG97" s="14">
        <v>0</v>
      </c>
      <c r="MH97" s="14">
        <v>0</v>
      </c>
      <c r="MI97" s="14">
        <v>0</v>
      </c>
      <c r="MJ97" s="14">
        <v>0</v>
      </c>
      <c r="MK97" s="14">
        <v>0</v>
      </c>
      <c r="ML97" s="14">
        <v>1</v>
      </c>
      <c r="MM97" s="14">
        <v>0</v>
      </c>
      <c r="MN97" s="14">
        <v>0</v>
      </c>
      <c r="MO97" s="14">
        <v>0</v>
      </c>
      <c r="MP97" s="14">
        <v>0</v>
      </c>
      <c r="MQ97" s="14">
        <v>0</v>
      </c>
      <c r="MR97" s="14">
        <v>0</v>
      </c>
      <c r="MS97" s="14">
        <v>0</v>
      </c>
      <c r="MT97" s="14">
        <v>0</v>
      </c>
      <c r="MU97" s="14">
        <v>0</v>
      </c>
      <c r="MV97" s="14">
        <v>0</v>
      </c>
      <c r="MW97" s="14">
        <v>1</v>
      </c>
      <c r="MX97" s="14">
        <v>0</v>
      </c>
      <c r="MY97" s="14">
        <v>0</v>
      </c>
      <c r="MZ97" s="14">
        <v>0</v>
      </c>
      <c r="NA97" s="14">
        <v>0</v>
      </c>
      <c r="NB97" s="14">
        <v>0</v>
      </c>
      <c r="NC97" s="14">
        <v>0</v>
      </c>
      <c r="ND97" s="14">
        <v>0</v>
      </c>
      <c r="NE97" s="14">
        <v>0</v>
      </c>
      <c r="NF97" s="14">
        <v>0</v>
      </c>
      <c r="NG97" s="14">
        <v>0</v>
      </c>
      <c r="NH97" s="14">
        <v>0</v>
      </c>
      <c r="NI97" s="14">
        <v>0</v>
      </c>
      <c r="NJ97" s="14">
        <v>0</v>
      </c>
      <c r="NK97" s="14">
        <v>0</v>
      </c>
      <c r="NL97" s="14">
        <v>0</v>
      </c>
      <c r="NM97" s="14">
        <v>0</v>
      </c>
      <c r="NN97" s="14">
        <v>0</v>
      </c>
      <c r="NO97" s="14">
        <v>0</v>
      </c>
      <c r="NP97" s="14">
        <v>0</v>
      </c>
      <c r="NQ97" s="14">
        <v>1</v>
      </c>
      <c r="NR97" s="14">
        <v>0</v>
      </c>
      <c r="NS97" s="14">
        <v>1</v>
      </c>
      <c r="NT97" s="14">
        <v>0</v>
      </c>
      <c r="NU97" s="14">
        <v>0</v>
      </c>
      <c r="NV97" s="14">
        <v>0</v>
      </c>
      <c r="NW97" s="14">
        <v>0</v>
      </c>
      <c r="NX97" s="14">
        <v>0</v>
      </c>
      <c r="NY97" s="14">
        <v>1</v>
      </c>
      <c r="NZ97" s="14">
        <v>0</v>
      </c>
      <c r="OA97" s="14">
        <v>0</v>
      </c>
      <c r="OB97" s="14">
        <v>0</v>
      </c>
      <c r="OC97" s="14">
        <v>0</v>
      </c>
      <c r="OD97" s="14">
        <v>0</v>
      </c>
      <c r="OE97" s="14">
        <v>1</v>
      </c>
      <c r="OF97" s="14"/>
      <c r="OG97" s="14">
        <v>0</v>
      </c>
      <c r="OH97" s="14">
        <v>0</v>
      </c>
      <c r="OI97" s="14">
        <v>0</v>
      </c>
      <c r="OJ97" s="14">
        <v>1</v>
      </c>
      <c r="OK97" s="14">
        <v>0</v>
      </c>
      <c r="OL97" s="14">
        <v>0</v>
      </c>
      <c r="OM97" s="14">
        <v>0</v>
      </c>
      <c r="ON97" s="14">
        <v>0</v>
      </c>
      <c r="OO97" s="14">
        <v>0</v>
      </c>
      <c r="OP97" s="14">
        <v>0</v>
      </c>
      <c r="OQ97" s="14">
        <v>0</v>
      </c>
      <c r="OR97" s="14">
        <v>0</v>
      </c>
      <c r="OS97" s="14">
        <v>0</v>
      </c>
      <c r="OT97" s="14">
        <v>0</v>
      </c>
      <c r="OU97" s="14">
        <v>0</v>
      </c>
      <c r="OV97" s="14">
        <v>0</v>
      </c>
      <c r="OW97" s="14">
        <v>0</v>
      </c>
      <c r="OX97" s="14">
        <v>0</v>
      </c>
      <c r="OY97" s="14">
        <v>0</v>
      </c>
      <c r="OZ97" s="14"/>
      <c r="PA97" s="14">
        <v>0</v>
      </c>
      <c r="PB97" s="14"/>
      <c r="PC97" s="14"/>
      <c r="PD97" s="14">
        <v>0</v>
      </c>
      <c r="PE97" s="14"/>
      <c r="PF97" s="14"/>
      <c r="PG97" s="54"/>
      <c r="PH97" s="54"/>
      <c r="PI97" s="54"/>
      <c r="PJ97" s="54"/>
      <c r="PK97" s="54"/>
      <c r="PL97" s="84"/>
      <c r="PM97" s="14"/>
      <c r="PN97" s="84"/>
      <c r="PO97" s="84"/>
      <c r="PP97" s="84"/>
      <c r="PQ97" s="84"/>
      <c r="PR97" s="505"/>
      <c r="PS97" s="84"/>
      <c r="PT97" s="84"/>
      <c r="PU97" s="84"/>
      <c r="PV97" s="84"/>
      <c r="PW97" s="54"/>
      <c r="PX97" s="54"/>
      <c r="PY97" s="14"/>
      <c r="PZ97" s="14"/>
      <c r="QA97" s="14"/>
      <c r="QB97" s="54"/>
      <c r="QC97" s="54"/>
      <c r="QD97" s="54"/>
      <c r="QI97" s="1">
        <v>1</v>
      </c>
      <c r="QR97" s="1"/>
      <c r="QS97" s="1"/>
      <c r="QX97" s="1"/>
      <c r="QY97" s="1"/>
      <c r="QZ97" s="1"/>
      <c r="RA97" s="1"/>
      <c r="RB97" s="1"/>
      <c r="RC97" s="1"/>
      <c r="RD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</row>
    <row r="98" spans="1:501" s="20" customFormat="1" hidden="1" x14ac:dyDescent="0.25">
      <c r="A98" s="68" t="s">
        <v>13</v>
      </c>
      <c r="B98" s="68" t="s">
        <v>1309</v>
      </c>
      <c r="C98" s="347"/>
      <c r="D98" s="347"/>
      <c r="E98" s="14">
        <v>0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>
        <v>0</v>
      </c>
      <c r="PE98" s="14"/>
      <c r="PF98" s="14"/>
      <c r="PG98" s="54"/>
      <c r="PH98" s="54"/>
      <c r="PI98" s="54"/>
      <c r="PJ98" s="54"/>
      <c r="PK98" s="54"/>
      <c r="PL98" s="84"/>
      <c r="PM98" s="14"/>
      <c r="PN98" s="84"/>
      <c r="PO98" s="84"/>
      <c r="PP98" s="84"/>
      <c r="PQ98" s="84"/>
      <c r="PR98" s="505"/>
      <c r="PS98" s="84"/>
      <c r="PT98" s="84"/>
      <c r="PU98" s="84"/>
      <c r="PV98" s="84"/>
      <c r="PW98" s="54"/>
      <c r="PX98" s="54"/>
      <c r="PY98" s="14"/>
      <c r="PZ98" s="14"/>
      <c r="QA98" s="14"/>
      <c r="QB98" s="54"/>
      <c r="QC98" s="54"/>
      <c r="QD98" s="54"/>
      <c r="QR98" s="1"/>
      <c r="QS98" s="1"/>
      <c r="QX98" s="1"/>
      <c r="QY98" s="1"/>
      <c r="QZ98" s="1"/>
      <c r="RA98" s="1"/>
      <c r="RB98" s="1"/>
      <c r="RC98" s="1"/>
      <c r="RD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</row>
    <row r="99" spans="1:501" s="20" customFormat="1" hidden="1" x14ac:dyDescent="0.25">
      <c r="A99" s="68" t="s">
        <v>13</v>
      </c>
      <c r="B99" s="68" t="s">
        <v>1108</v>
      </c>
      <c r="C99" s="347">
        <v>22</v>
      </c>
      <c r="D99" s="347"/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0</v>
      </c>
      <c r="DR99" s="14">
        <v>0</v>
      </c>
      <c r="DS99" s="14">
        <v>0</v>
      </c>
      <c r="DT99" s="14">
        <v>0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0</v>
      </c>
      <c r="EC99" s="14">
        <v>0</v>
      </c>
      <c r="ED99" s="14">
        <v>0</v>
      </c>
      <c r="EE99" s="14">
        <v>0</v>
      </c>
      <c r="EF99" s="14">
        <v>0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0</v>
      </c>
      <c r="FD99" s="14">
        <v>0</v>
      </c>
      <c r="FE99" s="14">
        <v>0</v>
      </c>
      <c r="FF99" s="14">
        <v>0</v>
      </c>
      <c r="FG99" s="14">
        <v>0</v>
      </c>
      <c r="FH99" s="14">
        <v>0</v>
      </c>
      <c r="FI99" s="14">
        <v>0</v>
      </c>
      <c r="FJ99" s="14">
        <v>0</v>
      </c>
      <c r="FK99" s="14">
        <v>0</v>
      </c>
      <c r="FL99" s="14">
        <v>0</v>
      </c>
      <c r="FM99" s="14">
        <v>0</v>
      </c>
      <c r="FN99" s="14">
        <v>0</v>
      </c>
      <c r="FO99" s="14">
        <v>0</v>
      </c>
      <c r="FP99" s="14">
        <v>0</v>
      </c>
      <c r="FQ99" s="14">
        <v>0</v>
      </c>
      <c r="FR99" s="14">
        <v>0</v>
      </c>
      <c r="FS99" s="14">
        <v>0</v>
      </c>
      <c r="FT99" s="14">
        <v>0</v>
      </c>
      <c r="FU99" s="14">
        <v>0</v>
      </c>
      <c r="FV99" s="14">
        <v>0</v>
      </c>
      <c r="FW99" s="14">
        <v>0</v>
      </c>
      <c r="FX99" s="14">
        <v>0</v>
      </c>
      <c r="FY99" s="14">
        <v>0</v>
      </c>
      <c r="FZ99" s="14">
        <v>0</v>
      </c>
      <c r="GA99" s="14">
        <v>0</v>
      </c>
      <c r="GB99" s="14">
        <v>0</v>
      </c>
      <c r="GC99" s="14">
        <v>0</v>
      </c>
      <c r="GD99" s="14">
        <v>0</v>
      </c>
      <c r="GE99" s="14">
        <v>0</v>
      </c>
      <c r="GF99" s="14">
        <v>0</v>
      </c>
      <c r="GG99" s="14">
        <v>0</v>
      </c>
      <c r="GH99" s="14">
        <v>0</v>
      </c>
      <c r="GI99" s="14">
        <v>0</v>
      </c>
      <c r="GJ99" s="14">
        <v>0</v>
      </c>
      <c r="GK99" s="14">
        <v>0</v>
      </c>
      <c r="GL99" s="14">
        <v>0</v>
      </c>
      <c r="GM99" s="14">
        <v>0</v>
      </c>
      <c r="GN99" s="14">
        <v>0</v>
      </c>
      <c r="GO99" s="14">
        <v>0</v>
      </c>
      <c r="GP99" s="14">
        <v>0</v>
      </c>
      <c r="GQ99" s="14">
        <v>0</v>
      </c>
      <c r="GR99" s="14">
        <v>0</v>
      </c>
      <c r="GS99" s="14">
        <v>0</v>
      </c>
      <c r="GT99" s="14">
        <v>0</v>
      </c>
      <c r="GU99" s="14">
        <v>0</v>
      </c>
      <c r="GV99" s="14">
        <v>0</v>
      </c>
      <c r="GW99" s="14">
        <v>0</v>
      </c>
      <c r="GX99" s="14">
        <v>0</v>
      </c>
      <c r="GY99" s="14">
        <v>0</v>
      </c>
      <c r="GZ99" s="14">
        <v>0</v>
      </c>
      <c r="HA99" s="14">
        <v>0</v>
      </c>
      <c r="HB99" s="14">
        <v>0</v>
      </c>
      <c r="HC99" s="14">
        <v>0</v>
      </c>
      <c r="HD99" s="14">
        <v>0</v>
      </c>
      <c r="HE99" s="14">
        <v>0</v>
      </c>
      <c r="HF99" s="14">
        <v>0</v>
      </c>
      <c r="HG99" s="14">
        <v>0</v>
      </c>
      <c r="HH99" s="14">
        <v>0</v>
      </c>
      <c r="HI99" s="14">
        <v>0</v>
      </c>
      <c r="HJ99" s="14">
        <v>0</v>
      </c>
      <c r="HK99" s="14">
        <v>0</v>
      </c>
      <c r="HL99" s="14">
        <v>0</v>
      </c>
      <c r="HM99" s="14">
        <v>0</v>
      </c>
      <c r="HN99" s="14">
        <v>0</v>
      </c>
      <c r="HO99" s="14">
        <v>0</v>
      </c>
      <c r="HP99" s="14">
        <v>0</v>
      </c>
      <c r="HQ99" s="14">
        <v>0</v>
      </c>
      <c r="HR99" s="14">
        <v>0</v>
      </c>
      <c r="HS99" s="14">
        <v>0</v>
      </c>
      <c r="HT99" s="14">
        <v>0</v>
      </c>
      <c r="HU99" s="14">
        <v>0</v>
      </c>
      <c r="HV99" s="14">
        <v>0</v>
      </c>
      <c r="HW99" s="14">
        <v>0</v>
      </c>
      <c r="HX99" s="14">
        <v>0</v>
      </c>
      <c r="HY99" s="14">
        <v>0</v>
      </c>
      <c r="HZ99" s="14">
        <v>0</v>
      </c>
      <c r="IA99" s="14">
        <v>0</v>
      </c>
      <c r="IB99" s="14">
        <v>0</v>
      </c>
      <c r="IC99" s="14">
        <v>0</v>
      </c>
      <c r="ID99" s="14">
        <v>0</v>
      </c>
      <c r="IE99" s="14">
        <v>0</v>
      </c>
      <c r="IF99" s="14">
        <v>0</v>
      </c>
      <c r="IG99" s="14">
        <v>0</v>
      </c>
      <c r="IH99" s="14">
        <v>0</v>
      </c>
      <c r="II99" s="14">
        <v>0</v>
      </c>
      <c r="IJ99" s="14">
        <v>0</v>
      </c>
      <c r="IK99" s="14">
        <v>0</v>
      </c>
      <c r="IL99" s="14">
        <v>0</v>
      </c>
      <c r="IM99" s="14">
        <v>0</v>
      </c>
      <c r="IN99" s="14">
        <v>0</v>
      </c>
      <c r="IO99" s="14">
        <v>0</v>
      </c>
      <c r="IP99" s="14">
        <v>0</v>
      </c>
      <c r="IQ99" s="14">
        <v>0</v>
      </c>
      <c r="IR99" s="14">
        <v>0</v>
      </c>
      <c r="IS99" s="14">
        <v>0</v>
      </c>
      <c r="IT99" s="14">
        <v>0</v>
      </c>
      <c r="IU99" s="14">
        <v>0</v>
      </c>
      <c r="IV99" s="14">
        <v>0</v>
      </c>
      <c r="IW99" s="14">
        <v>0</v>
      </c>
      <c r="IX99" s="14">
        <v>0</v>
      </c>
      <c r="IY99" s="14">
        <v>0</v>
      </c>
      <c r="IZ99" s="14">
        <v>0</v>
      </c>
      <c r="JA99" s="14">
        <v>0</v>
      </c>
      <c r="JB99" s="14">
        <v>0</v>
      </c>
      <c r="JC99" s="14">
        <v>0</v>
      </c>
      <c r="JD99" s="14">
        <v>0</v>
      </c>
      <c r="JE99" s="14">
        <v>0</v>
      </c>
      <c r="JF99" s="14">
        <v>0</v>
      </c>
      <c r="JG99" s="14">
        <v>0</v>
      </c>
      <c r="JH99" s="14">
        <v>0</v>
      </c>
      <c r="JI99" s="14">
        <v>0</v>
      </c>
      <c r="JJ99" s="14">
        <v>0</v>
      </c>
      <c r="JK99" s="14">
        <v>0</v>
      </c>
      <c r="JL99" s="14">
        <v>0</v>
      </c>
      <c r="JM99" s="14">
        <v>0</v>
      </c>
      <c r="JN99" s="14">
        <v>0</v>
      </c>
      <c r="JO99" s="14">
        <v>0</v>
      </c>
      <c r="JP99" s="14">
        <v>0</v>
      </c>
      <c r="JQ99" s="14">
        <v>0</v>
      </c>
      <c r="JR99" s="14">
        <v>0</v>
      </c>
      <c r="JS99" s="14">
        <v>0</v>
      </c>
      <c r="JT99" s="14">
        <v>0</v>
      </c>
      <c r="JU99" s="14">
        <v>0</v>
      </c>
      <c r="JV99" s="14">
        <v>0</v>
      </c>
      <c r="JW99" s="14">
        <v>0</v>
      </c>
      <c r="JX99" s="14">
        <v>0</v>
      </c>
      <c r="JY99" s="14">
        <v>0</v>
      </c>
      <c r="JZ99" s="14">
        <v>0</v>
      </c>
      <c r="KA99" s="14">
        <v>0</v>
      </c>
      <c r="KB99" s="14">
        <v>0</v>
      </c>
      <c r="KC99" s="14">
        <v>0</v>
      </c>
      <c r="KD99" s="14">
        <v>0</v>
      </c>
      <c r="KE99" s="14">
        <v>0</v>
      </c>
      <c r="KF99" s="14">
        <v>0</v>
      </c>
      <c r="KG99" s="14">
        <v>0</v>
      </c>
      <c r="KH99" s="14">
        <v>0</v>
      </c>
      <c r="KI99" s="14">
        <v>0</v>
      </c>
      <c r="KJ99" s="14">
        <v>0</v>
      </c>
      <c r="KK99" s="14">
        <v>0</v>
      </c>
      <c r="KL99" s="14">
        <v>0</v>
      </c>
      <c r="KM99" s="14">
        <v>0</v>
      </c>
      <c r="KN99" s="14">
        <v>0</v>
      </c>
      <c r="KO99" s="14">
        <v>0</v>
      </c>
      <c r="KP99" s="14">
        <v>0</v>
      </c>
      <c r="KQ99" s="14">
        <v>0</v>
      </c>
      <c r="KR99" s="14">
        <v>0</v>
      </c>
      <c r="KS99" s="14">
        <v>0</v>
      </c>
      <c r="KT99" s="14">
        <v>0</v>
      </c>
      <c r="KU99" s="14">
        <v>0</v>
      </c>
      <c r="KV99" s="14">
        <v>0</v>
      </c>
      <c r="KW99" s="14">
        <v>0</v>
      </c>
      <c r="KX99" s="14">
        <v>0</v>
      </c>
      <c r="KY99" s="14">
        <v>0</v>
      </c>
      <c r="KZ99" s="14">
        <v>0</v>
      </c>
      <c r="LA99" s="14">
        <v>0</v>
      </c>
      <c r="LB99" s="14">
        <v>0</v>
      </c>
      <c r="LC99" s="14">
        <v>0</v>
      </c>
      <c r="LD99" s="14">
        <v>0</v>
      </c>
      <c r="LE99" s="14">
        <v>0</v>
      </c>
      <c r="LF99" s="14">
        <v>0</v>
      </c>
      <c r="LG99" s="14">
        <v>0</v>
      </c>
      <c r="LH99" s="14">
        <v>0</v>
      </c>
      <c r="LI99" s="14">
        <v>0</v>
      </c>
      <c r="LJ99" s="14">
        <v>0</v>
      </c>
      <c r="LK99" s="14">
        <v>0</v>
      </c>
      <c r="LL99" s="14">
        <v>0</v>
      </c>
      <c r="LM99" s="14">
        <v>0</v>
      </c>
      <c r="LN99" s="14">
        <v>0</v>
      </c>
      <c r="LO99" s="14">
        <v>0</v>
      </c>
      <c r="LP99" s="14">
        <v>0</v>
      </c>
      <c r="LQ99" s="14">
        <v>0</v>
      </c>
      <c r="LR99" s="14">
        <v>0</v>
      </c>
      <c r="LS99" s="14">
        <v>0</v>
      </c>
      <c r="LT99" s="14">
        <v>0</v>
      </c>
      <c r="LU99" s="14">
        <v>0</v>
      </c>
      <c r="LV99" s="14">
        <v>0</v>
      </c>
      <c r="LW99" s="14">
        <v>0</v>
      </c>
      <c r="LX99" s="14">
        <v>0</v>
      </c>
      <c r="LY99" s="14">
        <v>0</v>
      </c>
      <c r="LZ99" s="14">
        <v>0</v>
      </c>
      <c r="MA99" s="14">
        <v>0</v>
      </c>
      <c r="MB99" s="14">
        <v>0</v>
      </c>
      <c r="MC99" s="14">
        <v>0</v>
      </c>
      <c r="MD99" s="14">
        <v>0</v>
      </c>
      <c r="ME99" s="14">
        <v>0</v>
      </c>
      <c r="MF99" s="14">
        <v>0</v>
      </c>
      <c r="MG99" s="14">
        <v>0</v>
      </c>
      <c r="MH99" s="14">
        <v>0</v>
      </c>
      <c r="MI99" s="14">
        <v>0</v>
      </c>
      <c r="MJ99" s="14">
        <v>0</v>
      </c>
      <c r="MK99" s="14">
        <v>1</v>
      </c>
      <c r="ML99" s="14">
        <v>0</v>
      </c>
      <c r="MM99" s="14">
        <v>0</v>
      </c>
      <c r="MN99" s="14">
        <v>0</v>
      </c>
      <c r="MO99" s="14">
        <v>0</v>
      </c>
      <c r="MP99" s="14">
        <v>0</v>
      </c>
      <c r="MQ99" s="14">
        <v>0</v>
      </c>
      <c r="MR99" s="14">
        <v>0</v>
      </c>
      <c r="MS99" s="14">
        <v>0</v>
      </c>
      <c r="MT99" s="14">
        <v>0</v>
      </c>
      <c r="MU99" s="14">
        <v>0</v>
      </c>
      <c r="MV99" s="14">
        <v>0</v>
      </c>
      <c r="MW99" s="14">
        <v>0</v>
      </c>
      <c r="MX99" s="14">
        <v>0</v>
      </c>
      <c r="MY99" s="14">
        <v>0</v>
      </c>
      <c r="MZ99" s="14">
        <v>0</v>
      </c>
      <c r="NA99" s="14">
        <v>0</v>
      </c>
      <c r="NB99" s="14">
        <v>0</v>
      </c>
      <c r="NC99" s="14">
        <v>0</v>
      </c>
      <c r="ND99" s="14">
        <v>0</v>
      </c>
      <c r="NE99" s="14">
        <v>0</v>
      </c>
      <c r="NF99" s="14">
        <v>0</v>
      </c>
      <c r="NG99" s="14">
        <v>0</v>
      </c>
      <c r="NH99" s="14">
        <v>0</v>
      </c>
      <c r="NI99" s="14">
        <v>0</v>
      </c>
      <c r="NJ99" s="14">
        <v>0</v>
      </c>
      <c r="NK99" s="14">
        <v>0</v>
      </c>
      <c r="NL99" s="14">
        <v>0</v>
      </c>
      <c r="NM99" s="14">
        <v>0</v>
      </c>
      <c r="NN99" s="14">
        <v>0</v>
      </c>
      <c r="NO99" s="14">
        <v>0</v>
      </c>
      <c r="NP99" s="14">
        <v>0</v>
      </c>
      <c r="NQ99" s="14">
        <v>0</v>
      </c>
      <c r="NR99" s="14">
        <v>0</v>
      </c>
      <c r="NS99" s="14">
        <v>0</v>
      </c>
      <c r="NT99" s="14">
        <v>0</v>
      </c>
      <c r="NU99" s="14">
        <v>0</v>
      </c>
      <c r="NV99" s="14">
        <v>0</v>
      </c>
      <c r="NW99" s="14">
        <v>0</v>
      </c>
      <c r="NX99" s="14">
        <v>0</v>
      </c>
      <c r="NY99" s="14">
        <v>0</v>
      </c>
      <c r="NZ99" s="14">
        <v>0</v>
      </c>
      <c r="OA99" s="14">
        <v>0</v>
      </c>
      <c r="OB99" s="14">
        <v>0</v>
      </c>
      <c r="OC99" s="14">
        <v>0</v>
      </c>
      <c r="OD99" s="14">
        <v>0</v>
      </c>
      <c r="OE99" s="14">
        <v>0</v>
      </c>
      <c r="OF99" s="14"/>
      <c r="OG99" s="14">
        <v>0</v>
      </c>
      <c r="OH99" s="14">
        <v>0</v>
      </c>
      <c r="OI99" s="14">
        <v>0</v>
      </c>
      <c r="OJ99" s="14">
        <v>0</v>
      </c>
      <c r="OK99" s="14">
        <v>0</v>
      </c>
      <c r="OL99" s="14">
        <v>0</v>
      </c>
      <c r="OM99" s="14">
        <v>0</v>
      </c>
      <c r="ON99" s="14">
        <v>0</v>
      </c>
      <c r="OO99" s="14">
        <v>0</v>
      </c>
      <c r="OP99" s="14">
        <v>0</v>
      </c>
      <c r="OQ99" s="14">
        <v>0</v>
      </c>
      <c r="OR99" s="14">
        <v>0</v>
      </c>
      <c r="OS99" s="14">
        <v>0</v>
      </c>
      <c r="OT99" s="14">
        <v>0</v>
      </c>
      <c r="OU99" s="14">
        <v>0</v>
      </c>
      <c r="OV99" s="14">
        <v>0</v>
      </c>
      <c r="OW99" s="14">
        <v>0</v>
      </c>
      <c r="OX99" s="14">
        <v>0</v>
      </c>
      <c r="OY99" s="14">
        <v>0</v>
      </c>
      <c r="OZ99" s="14"/>
      <c r="PA99" s="14">
        <v>0</v>
      </c>
      <c r="PB99" s="14"/>
      <c r="PC99" s="14"/>
      <c r="PD99" s="14">
        <v>0</v>
      </c>
      <c r="PE99" s="14"/>
      <c r="PF99" s="14"/>
      <c r="PG99" s="54"/>
      <c r="PH99" s="54"/>
      <c r="PI99" s="54"/>
      <c r="PJ99" s="54"/>
      <c r="PK99" s="54"/>
      <c r="PL99" s="84"/>
      <c r="PM99" s="14"/>
      <c r="PN99" s="84"/>
      <c r="PO99" s="84"/>
      <c r="PP99" s="84"/>
      <c r="PQ99" s="84"/>
      <c r="PR99" s="505"/>
      <c r="PS99" s="84"/>
      <c r="PT99" s="84"/>
      <c r="PU99" s="84"/>
      <c r="PV99" s="84"/>
      <c r="PW99" s="54"/>
      <c r="PX99" s="54"/>
      <c r="PY99" s="14"/>
      <c r="PZ99" s="14"/>
      <c r="QA99" s="14"/>
      <c r="QB99" s="54"/>
      <c r="QC99" s="54"/>
      <c r="QD99" s="54"/>
      <c r="QR99" s="1"/>
      <c r="QS99" s="1"/>
      <c r="QX99" s="1"/>
      <c r="QY99" s="1"/>
      <c r="QZ99" s="1"/>
      <c r="RA99" s="1"/>
      <c r="RB99" s="1"/>
      <c r="RC99" s="1"/>
      <c r="RD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</row>
    <row r="100" spans="1:501" hidden="1" x14ac:dyDescent="0.25">
      <c r="A100" s="68" t="s">
        <v>13</v>
      </c>
      <c r="B100" s="68" t="s">
        <v>633</v>
      </c>
      <c r="C100" s="464">
        <v>1094</v>
      </c>
      <c r="D100" s="347"/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0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1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0</v>
      </c>
      <c r="FG100" s="14">
        <v>1</v>
      </c>
      <c r="FH100" s="14">
        <v>0</v>
      </c>
      <c r="FI100" s="14">
        <v>1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0</v>
      </c>
      <c r="FP100" s="14">
        <v>0</v>
      </c>
      <c r="FQ100" s="14">
        <v>1</v>
      </c>
      <c r="FR100" s="14">
        <v>0</v>
      </c>
      <c r="FS100" s="14">
        <v>0</v>
      </c>
      <c r="FT100" s="14">
        <v>0</v>
      </c>
      <c r="FU100" s="14">
        <v>0</v>
      </c>
      <c r="FV100" s="14">
        <v>0</v>
      </c>
      <c r="FW100" s="14">
        <v>0</v>
      </c>
      <c r="FX100" s="14">
        <v>0</v>
      </c>
      <c r="FY100" s="14">
        <v>0</v>
      </c>
      <c r="FZ100" s="14">
        <v>0</v>
      </c>
      <c r="GA100" s="14">
        <v>0</v>
      </c>
      <c r="GB100" s="14">
        <v>0</v>
      </c>
      <c r="GC100" s="14">
        <v>0</v>
      </c>
      <c r="GD100" s="14">
        <v>0</v>
      </c>
      <c r="GE100" s="14">
        <v>0</v>
      </c>
      <c r="GF100" s="14">
        <v>1</v>
      </c>
      <c r="GG100" s="14">
        <v>0</v>
      </c>
      <c r="GH100" s="14">
        <v>0</v>
      </c>
      <c r="GI100" s="14">
        <v>0</v>
      </c>
      <c r="GJ100" s="14">
        <v>0</v>
      </c>
      <c r="GK100" s="14">
        <v>0</v>
      </c>
      <c r="GL100" s="14">
        <v>0</v>
      </c>
      <c r="GM100" s="14">
        <v>0</v>
      </c>
      <c r="GN100" s="14">
        <v>2</v>
      </c>
      <c r="GO100" s="14">
        <v>0</v>
      </c>
      <c r="GP100" s="14">
        <v>0</v>
      </c>
      <c r="GQ100" s="14">
        <v>0</v>
      </c>
      <c r="GR100" s="14">
        <v>0</v>
      </c>
      <c r="GS100" s="14">
        <v>0</v>
      </c>
      <c r="GT100" s="14">
        <v>0</v>
      </c>
      <c r="GU100" s="14">
        <v>0</v>
      </c>
      <c r="GV100" s="14">
        <v>0</v>
      </c>
      <c r="GW100" s="14">
        <v>0</v>
      </c>
      <c r="GX100" s="14">
        <v>0</v>
      </c>
      <c r="GY100" s="14">
        <v>0</v>
      </c>
      <c r="GZ100" s="14">
        <v>0</v>
      </c>
      <c r="HA100" s="14">
        <v>0</v>
      </c>
      <c r="HB100" s="14">
        <v>0</v>
      </c>
      <c r="HC100" s="14">
        <v>0</v>
      </c>
      <c r="HD100" s="14">
        <v>0</v>
      </c>
      <c r="HE100" s="14">
        <v>0</v>
      </c>
      <c r="HF100" s="14">
        <v>0</v>
      </c>
      <c r="HG100" s="14">
        <v>0</v>
      </c>
      <c r="HH100" s="14">
        <v>0</v>
      </c>
      <c r="HI100" s="14">
        <v>0</v>
      </c>
      <c r="HJ100" s="14">
        <v>0</v>
      </c>
      <c r="HK100" s="14">
        <v>0</v>
      </c>
      <c r="HL100" s="14">
        <v>0</v>
      </c>
      <c r="HM100" s="14">
        <v>0</v>
      </c>
      <c r="HN100" s="14">
        <v>0</v>
      </c>
      <c r="HO100" s="14">
        <v>0</v>
      </c>
      <c r="HP100" s="14">
        <v>0</v>
      </c>
      <c r="HQ100" s="14">
        <v>0</v>
      </c>
      <c r="HR100" s="14">
        <v>0</v>
      </c>
      <c r="HS100" s="14">
        <v>0</v>
      </c>
      <c r="HT100" s="14">
        <v>0</v>
      </c>
      <c r="HU100" s="14">
        <v>0</v>
      </c>
      <c r="HV100" s="14">
        <v>0</v>
      </c>
      <c r="HW100" s="14">
        <v>0</v>
      </c>
      <c r="HX100" s="14">
        <v>0</v>
      </c>
      <c r="HY100" s="14">
        <v>0</v>
      </c>
      <c r="HZ100" s="14">
        <v>0</v>
      </c>
      <c r="IA100" s="14">
        <v>0</v>
      </c>
      <c r="IB100" s="14">
        <v>0</v>
      </c>
      <c r="IC100" s="14">
        <v>0</v>
      </c>
      <c r="ID100" s="14">
        <v>0</v>
      </c>
      <c r="IE100" s="14">
        <v>0</v>
      </c>
      <c r="IF100" s="14">
        <v>0</v>
      </c>
      <c r="IG100" s="14">
        <v>0</v>
      </c>
      <c r="IH100" s="14">
        <v>0</v>
      </c>
      <c r="II100" s="14">
        <v>0</v>
      </c>
      <c r="IJ100" s="14">
        <v>0</v>
      </c>
      <c r="IK100" s="14">
        <v>0</v>
      </c>
      <c r="IL100" s="14">
        <v>0</v>
      </c>
      <c r="IM100" s="14">
        <v>0</v>
      </c>
      <c r="IN100" s="14">
        <v>0</v>
      </c>
      <c r="IO100" s="14">
        <v>0</v>
      </c>
      <c r="IP100" s="14">
        <v>0</v>
      </c>
      <c r="IQ100" s="14">
        <v>0</v>
      </c>
      <c r="IR100" s="14">
        <v>0</v>
      </c>
      <c r="IS100" s="14">
        <v>0</v>
      </c>
      <c r="IT100" s="14">
        <v>0</v>
      </c>
      <c r="IU100" s="14">
        <v>0</v>
      </c>
      <c r="IV100" s="14">
        <v>0</v>
      </c>
      <c r="IW100" s="14">
        <v>0</v>
      </c>
      <c r="IX100" s="14">
        <v>0</v>
      </c>
      <c r="IY100" s="14">
        <v>0</v>
      </c>
      <c r="IZ100" s="14">
        <v>0</v>
      </c>
      <c r="JA100" s="14">
        <v>0</v>
      </c>
      <c r="JB100" s="14">
        <v>0</v>
      </c>
      <c r="JC100" s="14">
        <v>0</v>
      </c>
      <c r="JD100" s="14">
        <v>0</v>
      </c>
      <c r="JE100" s="14">
        <v>0</v>
      </c>
      <c r="JF100" s="14">
        <v>0</v>
      </c>
      <c r="JG100" s="14">
        <v>0</v>
      </c>
      <c r="JH100" s="14">
        <v>0</v>
      </c>
      <c r="JI100" s="14">
        <v>0</v>
      </c>
      <c r="JJ100" s="14">
        <v>0</v>
      </c>
      <c r="JK100" s="14">
        <v>0</v>
      </c>
      <c r="JL100" s="14">
        <v>0</v>
      </c>
      <c r="JM100" s="14">
        <v>0</v>
      </c>
      <c r="JN100" s="14">
        <v>0</v>
      </c>
      <c r="JO100" s="14">
        <v>0</v>
      </c>
      <c r="JP100" s="14">
        <v>0</v>
      </c>
      <c r="JQ100" s="14">
        <v>0</v>
      </c>
      <c r="JR100" s="14">
        <v>0</v>
      </c>
      <c r="JS100" s="14">
        <v>0</v>
      </c>
      <c r="JT100" s="14">
        <v>0</v>
      </c>
      <c r="JU100" s="14">
        <v>0</v>
      </c>
      <c r="JV100" s="14">
        <v>0</v>
      </c>
      <c r="JW100" s="14">
        <v>0</v>
      </c>
      <c r="JX100" s="14">
        <v>0</v>
      </c>
      <c r="JY100" s="14">
        <v>0</v>
      </c>
      <c r="JZ100" s="14">
        <v>0</v>
      </c>
      <c r="KA100" s="14">
        <v>0</v>
      </c>
      <c r="KB100" s="14">
        <v>0</v>
      </c>
      <c r="KC100" s="14">
        <v>0</v>
      </c>
      <c r="KD100" s="14">
        <v>0</v>
      </c>
      <c r="KE100" s="14">
        <v>0</v>
      </c>
      <c r="KF100" s="14">
        <v>0</v>
      </c>
      <c r="KG100" s="14">
        <v>0</v>
      </c>
      <c r="KH100" s="14">
        <v>0</v>
      </c>
      <c r="KI100" s="14">
        <v>0</v>
      </c>
      <c r="KJ100" s="14">
        <v>0</v>
      </c>
      <c r="KK100" s="14">
        <v>0</v>
      </c>
      <c r="KL100" s="14">
        <v>0</v>
      </c>
      <c r="KM100" s="14">
        <v>0</v>
      </c>
      <c r="KN100" s="14">
        <v>0</v>
      </c>
      <c r="KO100" s="14">
        <v>0</v>
      </c>
      <c r="KP100" s="14">
        <v>0</v>
      </c>
      <c r="KQ100" s="14">
        <v>0</v>
      </c>
      <c r="KR100" s="14">
        <v>0</v>
      </c>
      <c r="KS100" s="14">
        <v>0</v>
      </c>
      <c r="KT100" s="14">
        <v>0</v>
      </c>
      <c r="KU100" s="14">
        <v>1</v>
      </c>
      <c r="KV100" s="14">
        <v>0</v>
      </c>
      <c r="KW100" s="14">
        <v>0</v>
      </c>
      <c r="KX100" s="14">
        <v>0</v>
      </c>
      <c r="KY100" s="14">
        <v>0</v>
      </c>
      <c r="KZ100" s="14">
        <v>0</v>
      </c>
      <c r="LA100" s="14">
        <v>0</v>
      </c>
      <c r="LB100" s="14">
        <v>0</v>
      </c>
      <c r="LC100" s="14">
        <v>0</v>
      </c>
      <c r="LD100" s="14">
        <v>0</v>
      </c>
      <c r="LE100" s="14">
        <v>0</v>
      </c>
      <c r="LF100" s="14">
        <v>0</v>
      </c>
      <c r="LG100" s="14">
        <v>0</v>
      </c>
      <c r="LH100" s="14">
        <v>0</v>
      </c>
      <c r="LI100" s="14">
        <v>0</v>
      </c>
      <c r="LJ100" s="14">
        <v>0</v>
      </c>
      <c r="LK100" s="14">
        <v>0</v>
      </c>
      <c r="LL100" s="14">
        <v>0</v>
      </c>
      <c r="LM100" s="14">
        <v>0</v>
      </c>
      <c r="LN100" s="14">
        <v>0</v>
      </c>
      <c r="LO100" s="14">
        <v>0</v>
      </c>
      <c r="LP100" s="14">
        <v>0</v>
      </c>
      <c r="LQ100" s="14">
        <v>0</v>
      </c>
      <c r="LR100" s="14">
        <v>0</v>
      </c>
      <c r="LS100" s="14">
        <v>0</v>
      </c>
      <c r="LT100" s="14">
        <v>0</v>
      </c>
      <c r="LU100" s="14">
        <v>0</v>
      </c>
      <c r="LV100" s="14">
        <v>0</v>
      </c>
      <c r="LW100" s="14">
        <v>0</v>
      </c>
      <c r="LX100" s="14">
        <v>0</v>
      </c>
      <c r="LY100" s="14">
        <v>0</v>
      </c>
      <c r="LZ100" s="14">
        <v>0</v>
      </c>
      <c r="MA100" s="14">
        <v>0</v>
      </c>
      <c r="MB100" s="14">
        <v>0</v>
      </c>
      <c r="MC100" s="14">
        <v>1</v>
      </c>
      <c r="MD100" s="14">
        <v>0</v>
      </c>
      <c r="ME100" s="14">
        <v>0</v>
      </c>
      <c r="MF100" s="14">
        <v>0</v>
      </c>
      <c r="MG100" s="14">
        <v>0</v>
      </c>
      <c r="MH100" s="14">
        <v>0</v>
      </c>
      <c r="MI100" s="14">
        <v>0</v>
      </c>
      <c r="MJ100" s="14">
        <v>1</v>
      </c>
      <c r="MK100" s="14">
        <v>0</v>
      </c>
      <c r="ML100" s="14">
        <v>0</v>
      </c>
      <c r="MM100" s="14">
        <v>1</v>
      </c>
      <c r="MN100" s="14">
        <v>0</v>
      </c>
      <c r="MO100" s="14">
        <v>0</v>
      </c>
      <c r="MP100" s="14">
        <v>0</v>
      </c>
      <c r="MQ100" s="14">
        <v>0</v>
      </c>
      <c r="MR100" s="14">
        <v>0</v>
      </c>
      <c r="MS100" s="14">
        <v>0</v>
      </c>
      <c r="MT100" s="14">
        <v>0</v>
      </c>
      <c r="MU100" s="14">
        <v>0</v>
      </c>
      <c r="MV100" s="14">
        <v>0</v>
      </c>
      <c r="MW100" s="14">
        <v>0</v>
      </c>
      <c r="MX100" s="14">
        <v>0</v>
      </c>
      <c r="MY100" s="14">
        <v>0</v>
      </c>
      <c r="MZ100" s="14">
        <v>0</v>
      </c>
      <c r="NA100" s="14">
        <v>0</v>
      </c>
      <c r="NB100" s="14">
        <v>0</v>
      </c>
      <c r="NC100" s="14">
        <v>0</v>
      </c>
      <c r="ND100" s="14">
        <v>0</v>
      </c>
      <c r="NE100" s="14">
        <v>1</v>
      </c>
      <c r="NF100" s="14">
        <v>0</v>
      </c>
      <c r="NG100" s="14">
        <v>0</v>
      </c>
      <c r="NH100" s="14">
        <v>0</v>
      </c>
      <c r="NI100" s="14">
        <v>0</v>
      </c>
      <c r="NJ100" s="14">
        <v>1</v>
      </c>
      <c r="NK100" s="14">
        <v>0</v>
      </c>
      <c r="NL100" s="14">
        <v>0</v>
      </c>
      <c r="NM100" s="14">
        <v>0</v>
      </c>
      <c r="NN100" s="14">
        <v>0</v>
      </c>
      <c r="NO100" s="14">
        <v>0</v>
      </c>
      <c r="NP100" s="14">
        <v>0</v>
      </c>
      <c r="NQ100" s="14">
        <v>1</v>
      </c>
      <c r="NR100" s="14">
        <v>0</v>
      </c>
      <c r="NS100" s="14">
        <v>0</v>
      </c>
      <c r="NT100" s="14">
        <v>0</v>
      </c>
      <c r="NU100" s="14">
        <v>0</v>
      </c>
      <c r="NV100" s="14">
        <v>1</v>
      </c>
      <c r="NW100" s="14">
        <v>0</v>
      </c>
      <c r="NX100" s="14">
        <v>0</v>
      </c>
      <c r="NY100" s="14">
        <v>0</v>
      </c>
      <c r="NZ100" s="14">
        <v>0</v>
      </c>
      <c r="OA100" s="14">
        <v>0</v>
      </c>
      <c r="OB100" s="14">
        <v>0</v>
      </c>
      <c r="OC100" s="14">
        <v>0</v>
      </c>
      <c r="OD100" s="14">
        <v>0</v>
      </c>
      <c r="OE100" s="14">
        <v>0</v>
      </c>
      <c r="OF100" s="14">
        <v>2</v>
      </c>
      <c r="OG100" s="14">
        <v>0</v>
      </c>
      <c r="OH100" s="14">
        <v>3</v>
      </c>
      <c r="OI100" s="14">
        <v>0</v>
      </c>
      <c r="OJ100" s="14">
        <v>0</v>
      </c>
      <c r="OK100" s="14">
        <v>0</v>
      </c>
      <c r="OL100" s="14">
        <v>0</v>
      </c>
      <c r="OM100" s="14">
        <v>1</v>
      </c>
      <c r="ON100" s="14">
        <v>0</v>
      </c>
      <c r="OO100" s="14">
        <v>0</v>
      </c>
      <c r="OP100" s="14">
        <v>0</v>
      </c>
      <c r="OQ100" s="14">
        <v>0</v>
      </c>
      <c r="OR100" s="14">
        <v>0</v>
      </c>
      <c r="OS100" s="14">
        <v>0</v>
      </c>
      <c r="OT100" s="14">
        <v>0</v>
      </c>
      <c r="OU100" s="14">
        <v>0</v>
      </c>
      <c r="OV100" s="14">
        <v>0</v>
      </c>
      <c r="OW100" s="14">
        <v>0</v>
      </c>
      <c r="OX100" s="14">
        <v>2</v>
      </c>
      <c r="OY100" s="14">
        <v>0</v>
      </c>
      <c r="OZ100" s="14"/>
      <c r="PA100" s="14">
        <v>0</v>
      </c>
      <c r="PB100" s="14"/>
      <c r="PC100" s="14">
        <v>3</v>
      </c>
      <c r="PD100" s="14">
        <v>0</v>
      </c>
      <c r="PE100" s="14"/>
      <c r="PF100" s="14"/>
      <c r="PG100" s="54"/>
      <c r="PH100" s="54"/>
      <c r="PI100" s="54"/>
      <c r="PJ100" s="54"/>
      <c r="PK100" s="54"/>
      <c r="PL100" s="84"/>
      <c r="PM100" s="14"/>
      <c r="PN100" s="84"/>
      <c r="PO100" s="84"/>
      <c r="PP100" s="84"/>
      <c r="PQ100" s="84"/>
      <c r="PR100" s="505"/>
      <c r="PS100" s="84">
        <v>3</v>
      </c>
      <c r="PT100" s="84"/>
      <c r="PU100" s="84"/>
      <c r="PV100" s="84"/>
      <c r="PW100" s="54"/>
      <c r="PX100" s="54"/>
      <c r="PY100" s="14"/>
      <c r="PZ100" s="14"/>
      <c r="QA100" s="14"/>
      <c r="QB100" s="54"/>
      <c r="QC100" s="14">
        <v>1</v>
      </c>
      <c r="QD100" s="54"/>
      <c r="QE100" s="20"/>
      <c r="QH100" s="20"/>
      <c r="QI100" s="20"/>
      <c r="QJ100" s="20"/>
      <c r="QK100" s="1">
        <v>1</v>
      </c>
      <c r="QL100" s="482">
        <v>1</v>
      </c>
      <c r="QM100" s="20"/>
      <c r="QO100" s="20"/>
      <c r="QP100" s="20"/>
      <c r="QQ100" s="1">
        <v>1</v>
      </c>
      <c r="QT100" s="20"/>
      <c r="QU100" s="20"/>
      <c r="QV100" s="20"/>
      <c r="QW100" s="20"/>
      <c r="RE100" s="20"/>
      <c r="RF100" s="20"/>
      <c r="RG100" s="20"/>
      <c r="RH100" s="1">
        <v>2</v>
      </c>
      <c r="RI100" s="1">
        <v>1</v>
      </c>
      <c r="RJ100" s="1">
        <v>2</v>
      </c>
      <c r="RL100" s="1">
        <v>2</v>
      </c>
      <c r="RM100" s="1">
        <v>1</v>
      </c>
      <c r="RU100" s="1">
        <v>1</v>
      </c>
    </row>
    <row r="101" spans="1:501" s="20" customFormat="1" hidden="1" x14ac:dyDescent="0.25">
      <c r="A101" s="68" t="s">
        <v>13</v>
      </c>
      <c r="B101" s="68" t="s">
        <v>1310</v>
      </c>
      <c r="C101" s="347">
        <v>44</v>
      </c>
      <c r="D101" s="347"/>
      <c r="E101" s="14">
        <v>0</v>
      </c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>
        <v>0</v>
      </c>
      <c r="PE101" s="14"/>
      <c r="PF101" s="14"/>
      <c r="PG101" s="54"/>
      <c r="PH101" s="54"/>
      <c r="PI101" s="54"/>
      <c r="PJ101" s="54"/>
      <c r="PK101" s="54"/>
      <c r="PL101" s="84"/>
      <c r="PM101" s="14"/>
      <c r="PN101" s="84"/>
      <c r="PO101" s="84"/>
      <c r="PP101" s="84"/>
      <c r="PQ101" s="84"/>
      <c r="PR101" s="505"/>
      <c r="PS101" s="84"/>
      <c r="PT101" s="84"/>
      <c r="PU101" s="84"/>
      <c r="PV101" s="84"/>
      <c r="PW101" s="54"/>
      <c r="PX101" s="54"/>
      <c r="PY101" s="14"/>
      <c r="PZ101" s="14"/>
      <c r="QA101" s="14"/>
      <c r="QB101" s="54"/>
      <c r="QC101" s="54"/>
      <c r="QD101" s="54"/>
      <c r="QR101" s="1"/>
      <c r="QS101" s="1"/>
      <c r="QX101" s="1"/>
      <c r="QY101" s="1"/>
      <c r="QZ101" s="1"/>
      <c r="RA101" s="1"/>
      <c r="RB101" s="1"/>
      <c r="RC101" s="1"/>
      <c r="RD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</row>
    <row r="102" spans="1:501" s="20" customFormat="1" hidden="1" x14ac:dyDescent="0.25">
      <c r="A102" s="68" t="s">
        <v>13</v>
      </c>
      <c r="B102" s="68" t="s">
        <v>708</v>
      </c>
      <c r="C102" s="14">
        <v>59</v>
      </c>
      <c r="D102" s="14"/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1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1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14">
        <v>0</v>
      </c>
      <c r="GA102" s="14">
        <v>0</v>
      </c>
      <c r="GB102" s="14">
        <v>0</v>
      </c>
      <c r="GC102" s="14">
        <v>0</v>
      </c>
      <c r="GD102" s="14">
        <v>0</v>
      </c>
      <c r="GE102" s="14">
        <v>0</v>
      </c>
      <c r="GF102" s="14">
        <v>0</v>
      </c>
      <c r="GG102" s="14">
        <v>0</v>
      </c>
      <c r="GH102" s="14">
        <v>0</v>
      </c>
      <c r="GI102" s="14">
        <v>0</v>
      </c>
      <c r="GJ102" s="14">
        <v>0</v>
      </c>
      <c r="GK102" s="14">
        <v>0</v>
      </c>
      <c r="GL102" s="14">
        <v>0</v>
      </c>
      <c r="GM102" s="14">
        <v>0</v>
      </c>
      <c r="GN102" s="14">
        <v>0</v>
      </c>
      <c r="GO102" s="14">
        <v>0</v>
      </c>
      <c r="GP102" s="14">
        <v>0</v>
      </c>
      <c r="GQ102" s="14">
        <v>0</v>
      </c>
      <c r="GR102" s="14">
        <v>0</v>
      </c>
      <c r="GS102" s="14">
        <v>0</v>
      </c>
      <c r="GT102" s="14">
        <v>0</v>
      </c>
      <c r="GU102" s="14">
        <v>0</v>
      </c>
      <c r="GV102" s="14">
        <v>0</v>
      </c>
      <c r="GW102" s="14">
        <v>0</v>
      </c>
      <c r="GX102" s="14">
        <v>0</v>
      </c>
      <c r="GY102" s="14">
        <v>0</v>
      </c>
      <c r="GZ102" s="14">
        <v>0</v>
      </c>
      <c r="HA102" s="14">
        <v>0</v>
      </c>
      <c r="HB102" s="14">
        <v>0</v>
      </c>
      <c r="HC102" s="14">
        <v>0</v>
      </c>
      <c r="HD102" s="14">
        <v>0</v>
      </c>
      <c r="HE102" s="14">
        <v>0</v>
      </c>
      <c r="HF102" s="14">
        <v>0</v>
      </c>
      <c r="HG102" s="14">
        <v>0</v>
      </c>
      <c r="HH102" s="14">
        <v>0</v>
      </c>
      <c r="HI102" s="14">
        <v>0</v>
      </c>
      <c r="HJ102" s="14">
        <v>0</v>
      </c>
      <c r="HK102" s="14">
        <v>0</v>
      </c>
      <c r="HL102" s="14">
        <v>0</v>
      </c>
      <c r="HM102" s="14">
        <v>0</v>
      </c>
      <c r="HN102" s="14">
        <v>0</v>
      </c>
      <c r="HO102" s="14">
        <v>0</v>
      </c>
      <c r="HP102" s="14">
        <v>0</v>
      </c>
      <c r="HQ102" s="14">
        <v>0</v>
      </c>
      <c r="HR102" s="14">
        <v>0</v>
      </c>
      <c r="HS102" s="14">
        <v>0</v>
      </c>
      <c r="HT102" s="14">
        <v>0</v>
      </c>
      <c r="HU102" s="14">
        <v>0</v>
      </c>
      <c r="HV102" s="14">
        <v>0</v>
      </c>
      <c r="HW102" s="14">
        <v>0</v>
      </c>
      <c r="HX102" s="14">
        <v>0</v>
      </c>
      <c r="HY102" s="14">
        <v>0</v>
      </c>
      <c r="HZ102" s="14">
        <v>0</v>
      </c>
      <c r="IA102" s="14">
        <v>0</v>
      </c>
      <c r="IB102" s="14">
        <v>0</v>
      </c>
      <c r="IC102" s="14">
        <v>0</v>
      </c>
      <c r="ID102" s="14">
        <v>0</v>
      </c>
      <c r="IE102" s="14">
        <v>0</v>
      </c>
      <c r="IF102" s="14">
        <v>0</v>
      </c>
      <c r="IG102" s="14">
        <v>0</v>
      </c>
      <c r="IH102" s="14">
        <v>0</v>
      </c>
      <c r="II102" s="14">
        <v>0</v>
      </c>
      <c r="IJ102" s="14">
        <v>0</v>
      </c>
      <c r="IK102" s="14">
        <v>0</v>
      </c>
      <c r="IL102" s="14">
        <v>0</v>
      </c>
      <c r="IM102" s="14">
        <v>0</v>
      </c>
      <c r="IN102" s="14">
        <v>0</v>
      </c>
      <c r="IO102" s="14">
        <v>0</v>
      </c>
      <c r="IP102" s="14">
        <v>0</v>
      </c>
      <c r="IQ102" s="14">
        <v>0</v>
      </c>
      <c r="IR102" s="14">
        <v>0</v>
      </c>
      <c r="IS102" s="14">
        <v>0</v>
      </c>
      <c r="IT102" s="14">
        <v>0</v>
      </c>
      <c r="IU102" s="14">
        <v>0</v>
      </c>
      <c r="IV102" s="14">
        <v>0</v>
      </c>
      <c r="IW102" s="14">
        <v>0</v>
      </c>
      <c r="IX102" s="14">
        <v>0</v>
      </c>
      <c r="IY102" s="14">
        <v>0</v>
      </c>
      <c r="IZ102" s="14">
        <v>0</v>
      </c>
      <c r="JA102" s="14">
        <v>0</v>
      </c>
      <c r="JB102" s="14">
        <v>0</v>
      </c>
      <c r="JC102" s="14">
        <v>0</v>
      </c>
      <c r="JD102" s="14">
        <v>0</v>
      </c>
      <c r="JE102" s="14">
        <v>0</v>
      </c>
      <c r="JF102" s="14">
        <v>0</v>
      </c>
      <c r="JG102" s="14">
        <v>0</v>
      </c>
      <c r="JH102" s="14">
        <v>0</v>
      </c>
      <c r="JI102" s="14">
        <v>0</v>
      </c>
      <c r="JJ102" s="14">
        <v>0</v>
      </c>
      <c r="JK102" s="14">
        <v>0</v>
      </c>
      <c r="JL102" s="14">
        <v>0</v>
      </c>
      <c r="JM102" s="14">
        <v>0</v>
      </c>
      <c r="JN102" s="14">
        <v>0</v>
      </c>
      <c r="JO102" s="14">
        <v>0</v>
      </c>
      <c r="JP102" s="14">
        <v>0</v>
      </c>
      <c r="JQ102" s="14">
        <v>0</v>
      </c>
      <c r="JR102" s="14">
        <v>0</v>
      </c>
      <c r="JS102" s="14">
        <v>0</v>
      </c>
      <c r="JT102" s="14">
        <v>0</v>
      </c>
      <c r="JU102" s="14">
        <v>0</v>
      </c>
      <c r="JV102" s="14">
        <v>0</v>
      </c>
      <c r="JW102" s="14">
        <v>0</v>
      </c>
      <c r="JX102" s="14">
        <v>0</v>
      </c>
      <c r="JY102" s="14">
        <v>0</v>
      </c>
      <c r="JZ102" s="14">
        <v>0</v>
      </c>
      <c r="KA102" s="14">
        <v>0</v>
      </c>
      <c r="KB102" s="14">
        <v>0</v>
      </c>
      <c r="KC102" s="14">
        <v>0</v>
      </c>
      <c r="KD102" s="14">
        <v>0</v>
      </c>
      <c r="KE102" s="14">
        <v>0</v>
      </c>
      <c r="KF102" s="14">
        <v>0</v>
      </c>
      <c r="KG102" s="14">
        <v>0</v>
      </c>
      <c r="KH102" s="14">
        <v>0</v>
      </c>
      <c r="KI102" s="14">
        <v>0</v>
      </c>
      <c r="KJ102" s="14">
        <v>0</v>
      </c>
      <c r="KK102" s="14">
        <v>0</v>
      </c>
      <c r="KL102" s="14">
        <v>0</v>
      </c>
      <c r="KM102" s="14">
        <v>0</v>
      </c>
      <c r="KN102" s="14">
        <v>0</v>
      </c>
      <c r="KO102" s="14">
        <v>0</v>
      </c>
      <c r="KP102" s="14">
        <v>0</v>
      </c>
      <c r="KQ102" s="14">
        <v>0</v>
      </c>
      <c r="KR102" s="14">
        <v>0</v>
      </c>
      <c r="KS102" s="14">
        <v>0</v>
      </c>
      <c r="KT102" s="14">
        <v>0</v>
      </c>
      <c r="KU102" s="14">
        <v>0</v>
      </c>
      <c r="KV102" s="14">
        <v>0</v>
      </c>
      <c r="KW102" s="14">
        <v>0</v>
      </c>
      <c r="KX102" s="14">
        <v>0</v>
      </c>
      <c r="KY102" s="14">
        <v>0</v>
      </c>
      <c r="KZ102" s="14">
        <v>0</v>
      </c>
      <c r="LA102" s="14">
        <v>0</v>
      </c>
      <c r="LB102" s="14">
        <v>0</v>
      </c>
      <c r="LC102" s="14">
        <v>0</v>
      </c>
      <c r="LD102" s="14">
        <v>0</v>
      </c>
      <c r="LE102" s="14">
        <v>0</v>
      </c>
      <c r="LF102" s="14">
        <v>0</v>
      </c>
      <c r="LG102" s="14">
        <v>0</v>
      </c>
      <c r="LH102" s="14">
        <v>0</v>
      </c>
      <c r="LI102" s="14">
        <v>0</v>
      </c>
      <c r="LJ102" s="14">
        <v>0</v>
      </c>
      <c r="LK102" s="14">
        <v>0</v>
      </c>
      <c r="LL102" s="14">
        <v>0</v>
      </c>
      <c r="LM102" s="14">
        <v>0</v>
      </c>
      <c r="LN102" s="14">
        <v>0</v>
      </c>
      <c r="LO102" s="14">
        <v>0</v>
      </c>
      <c r="LP102" s="14">
        <v>0</v>
      </c>
      <c r="LQ102" s="14">
        <v>0</v>
      </c>
      <c r="LR102" s="14">
        <v>0</v>
      </c>
      <c r="LS102" s="14">
        <v>0</v>
      </c>
      <c r="LT102" s="14">
        <v>0</v>
      </c>
      <c r="LU102" s="14">
        <v>0</v>
      </c>
      <c r="LV102" s="14">
        <v>0</v>
      </c>
      <c r="LW102" s="14">
        <v>0</v>
      </c>
      <c r="LX102" s="14">
        <v>0</v>
      </c>
      <c r="LY102" s="14">
        <v>0</v>
      </c>
      <c r="LZ102" s="14">
        <v>0</v>
      </c>
      <c r="MA102" s="14">
        <v>0</v>
      </c>
      <c r="MB102" s="14">
        <v>0</v>
      </c>
      <c r="MC102" s="14">
        <v>0</v>
      </c>
      <c r="MD102" s="14">
        <v>0</v>
      </c>
      <c r="ME102" s="14">
        <v>0</v>
      </c>
      <c r="MF102" s="14">
        <v>0</v>
      </c>
      <c r="MG102" s="14">
        <v>0</v>
      </c>
      <c r="MH102" s="14">
        <v>0</v>
      </c>
      <c r="MI102" s="14">
        <v>0</v>
      </c>
      <c r="MJ102" s="14">
        <v>0</v>
      </c>
      <c r="MK102" s="14">
        <v>0</v>
      </c>
      <c r="ML102" s="14">
        <v>0</v>
      </c>
      <c r="MM102" s="14">
        <v>0</v>
      </c>
      <c r="MN102" s="14">
        <v>0</v>
      </c>
      <c r="MO102" s="14">
        <v>0</v>
      </c>
      <c r="MP102" s="14">
        <v>0</v>
      </c>
      <c r="MQ102" s="14">
        <v>0</v>
      </c>
      <c r="MR102" s="14">
        <v>0</v>
      </c>
      <c r="MS102" s="14">
        <v>0</v>
      </c>
      <c r="MT102" s="14">
        <v>0</v>
      </c>
      <c r="MU102" s="14">
        <v>0</v>
      </c>
      <c r="MV102" s="14">
        <v>0</v>
      </c>
      <c r="MW102" s="14">
        <v>0</v>
      </c>
      <c r="MX102" s="14">
        <v>0</v>
      </c>
      <c r="MY102" s="14">
        <v>0</v>
      </c>
      <c r="MZ102" s="14">
        <v>0</v>
      </c>
      <c r="NA102" s="14">
        <v>0</v>
      </c>
      <c r="NB102" s="14">
        <v>0</v>
      </c>
      <c r="NC102" s="14">
        <v>0</v>
      </c>
      <c r="ND102" s="14">
        <v>0</v>
      </c>
      <c r="NE102" s="14">
        <v>0</v>
      </c>
      <c r="NF102" s="14">
        <v>0</v>
      </c>
      <c r="NG102" s="14">
        <v>0</v>
      </c>
      <c r="NH102" s="14">
        <v>1</v>
      </c>
      <c r="NI102" s="14">
        <v>0</v>
      </c>
      <c r="NJ102" s="14">
        <v>0</v>
      </c>
      <c r="NK102" s="14">
        <v>0</v>
      </c>
      <c r="NL102" s="14">
        <v>0</v>
      </c>
      <c r="NM102" s="14">
        <v>0</v>
      </c>
      <c r="NN102" s="14">
        <v>0</v>
      </c>
      <c r="NO102" s="14">
        <v>0</v>
      </c>
      <c r="NP102" s="14">
        <v>0</v>
      </c>
      <c r="NQ102" s="14">
        <v>0</v>
      </c>
      <c r="NR102" s="14">
        <v>0</v>
      </c>
      <c r="NS102" s="14">
        <v>0</v>
      </c>
      <c r="NT102" s="14">
        <v>0</v>
      </c>
      <c r="NU102" s="14">
        <v>0</v>
      </c>
      <c r="NV102" s="14">
        <v>0</v>
      </c>
      <c r="NW102" s="14">
        <v>0</v>
      </c>
      <c r="NX102" s="14">
        <v>0</v>
      </c>
      <c r="NY102" s="14">
        <v>0</v>
      </c>
      <c r="NZ102" s="14">
        <v>0</v>
      </c>
      <c r="OA102" s="14">
        <v>0</v>
      </c>
      <c r="OB102" s="14">
        <v>0</v>
      </c>
      <c r="OC102" s="14">
        <v>0</v>
      </c>
      <c r="OD102" s="14">
        <v>0</v>
      </c>
      <c r="OE102" s="14">
        <v>0</v>
      </c>
      <c r="OF102" s="14"/>
      <c r="OG102" s="14">
        <v>0</v>
      </c>
      <c r="OH102" s="14">
        <v>0</v>
      </c>
      <c r="OI102" s="14">
        <v>0</v>
      </c>
      <c r="OJ102" s="14">
        <v>0</v>
      </c>
      <c r="OK102" s="14">
        <v>0</v>
      </c>
      <c r="OL102" s="14">
        <v>0</v>
      </c>
      <c r="OM102" s="14">
        <v>0</v>
      </c>
      <c r="ON102" s="14">
        <v>0</v>
      </c>
      <c r="OO102" s="14">
        <v>0</v>
      </c>
      <c r="OP102" s="14">
        <v>0</v>
      </c>
      <c r="OQ102" s="14">
        <v>0</v>
      </c>
      <c r="OR102" s="14">
        <v>0</v>
      </c>
      <c r="OS102" s="14">
        <v>0</v>
      </c>
      <c r="OT102" s="14">
        <v>0</v>
      </c>
      <c r="OU102" s="14">
        <v>0</v>
      </c>
      <c r="OV102" s="14">
        <v>0</v>
      </c>
      <c r="OW102" s="14">
        <v>0</v>
      </c>
      <c r="OX102" s="14">
        <v>0</v>
      </c>
      <c r="OY102" s="14">
        <v>0</v>
      </c>
      <c r="OZ102" s="14"/>
      <c r="PA102" s="14">
        <v>0</v>
      </c>
      <c r="PB102" s="14"/>
      <c r="PC102" s="14"/>
      <c r="PD102" s="14">
        <v>0</v>
      </c>
      <c r="PE102" s="14"/>
      <c r="PF102" s="14"/>
      <c r="PG102" s="54"/>
      <c r="PH102" s="54"/>
      <c r="PI102" s="14">
        <v>1</v>
      </c>
      <c r="PJ102" s="54"/>
      <c r="PK102" s="54"/>
      <c r="PL102" s="84"/>
      <c r="PM102" s="14"/>
      <c r="PN102" s="84"/>
      <c r="PO102" s="84"/>
      <c r="PP102" s="84"/>
      <c r="PQ102" s="84"/>
      <c r="PR102" s="505"/>
      <c r="PS102" s="84"/>
      <c r="PT102" s="84"/>
      <c r="PU102" s="84"/>
      <c r="PV102" s="84"/>
      <c r="PW102" s="54"/>
      <c r="PX102" s="54"/>
      <c r="PY102" s="14"/>
      <c r="PZ102" s="14"/>
      <c r="QA102" s="14"/>
      <c r="QB102" s="54"/>
      <c r="QC102" s="54"/>
      <c r="QD102" s="54"/>
      <c r="QR102" s="1"/>
      <c r="QS102" s="1"/>
      <c r="QX102" s="1"/>
      <c r="QY102" s="1"/>
      <c r="QZ102" s="1"/>
      <c r="RA102" s="1"/>
      <c r="RB102" s="1"/>
      <c r="RC102" s="1"/>
      <c r="RD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</row>
    <row r="103" spans="1:501" s="20" customFormat="1" hidden="1" x14ac:dyDescent="0.25">
      <c r="A103" s="68" t="s">
        <v>13</v>
      </c>
      <c r="B103" s="68" t="s">
        <v>1311</v>
      </c>
      <c r="C103" s="347"/>
      <c r="D103" s="347"/>
      <c r="E103" s="14">
        <v>0</v>
      </c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>
        <v>0</v>
      </c>
      <c r="PE103" s="14"/>
      <c r="PF103" s="14"/>
      <c r="PG103" s="54"/>
      <c r="PH103" s="54"/>
      <c r="PI103" s="54"/>
      <c r="PJ103" s="54"/>
      <c r="PK103" s="54"/>
      <c r="PL103" s="84"/>
      <c r="PM103" s="14"/>
      <c r="PN103" s="84"/>
      <c r="PO103" s="84"/>
      <c r="PP103" s="84"/>
      <c r="PQ103" s="84"/>
      <c r="PR103" s="505"/>
      <c r="PS103" s="84"/>
      <c r="PT103" s="84"/>
      <c r="PU103" s="84"/>
      <c r="PV103" s="84"/>
      <c r="PW103" s="54"/>
      <c r="PX103" s="54"/>
      <c r="PY103" s="14"/>
      <c r="PZ103" s="14"/>
      <c r="QA103" s="14"/>
      <c r="QB103" s="54"/>
      <c r="QC103" s="54"/>
      <c r="QD103" s="54"/>
      <c r="QR103" s="1"/>
      <c r="QS103" s="1"/>
      <c r="QX103" s="1"/>
      <c r="QY103" s="1"/>
      <c r="QZ103" s="1"/>
      <c r="RA103" s="1"/>
      <c r="RB103" s="1"/>
      <c r="RC103" s="1"/>
      <c r="RD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</row>
    <row r="104" spans="1:501" s="20" customFormat="1" hidden="1" x14ac:dyDescent="0.25">
      <c r="A104" s="68" t="s">
        <v>13</v>
      </c>
      <c r="B104" s="68" t="s">
        <v>1134</v>
      </c>
      <c r="C104" s="347">
        <v>629</v>
      </c>
      <c r="D104" s="347"/>
      <c r="E104" s="14">
        <v>0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>
        <v>0</v>
      </c>
      <c r="PE104" s="14"/>
      <c r="PF104" s="14"/>
      <c r="PG104" s="54"/>
      <c r="PH104" s="54"/>
      <c r="PI104" s="54"/>
      <c r="PJ104" s="54"/>
      <c r="PK104" s="54"/>
      <c r="PL104" s="84"/>
      <c r="PM104" s="14"/>
      <c r="PN104" s="84"/>
      <c r="PO104" s="84"/>
      <c r="PP104" s="84"/>
      <c r="PQ104" s="84"/>
      <c r="PR104" s="505"/>
      <c r="PS104" s="84"/>
      <c r="PT104" s="84"/>
      <c r="PU104" s="84"/>
      <c r="PV104" s="84"/>
      <c r="PW104" s="54"/>
      <c r="PX104" s="54"/>
      <c r="PY104" s="14"/>
      <c r="PZ104" s="14"/>
      <c r="QA104" s="14"/>
      <c r="QB104" s="54"/>
      <c r="QC104" s="54"/>
      <c r="QD104" s="54"/>
      <c r="QR104" s="1"/>
      <c r="QS104" s="1"/>
      <c r="QX104" s="1"/>
      <c r="QY104" s="1"/>
      <c r="QZ104" s="1"/>
      <c r="RA104" s="1"/>
      <c r="RB104" s="1"/>
      <c r="RC104" s="1"/>
      <c r="RD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</row>
    <row r="105" spans="1:501" s="20" customFormat="1" hidden="1" x14ac:dyDescent="0.25">
      <c r="A105" s="68" t="s">
        <v>13</v>
      </c>
      <c r="B105" s="68" t="s">
        <v>1312</v>
      </c>
      <c r="C105" s="347"/>
      <c r="D105" s="347"/>
      <c r="E105" s="14">
        <v>0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>
        <v>0</v>
      </c>
      <c r="PE105" s="14"/>
      <c r="PF105" s="14"/>
      <c r="PG105" s="54"/>
      <c r="PH105" s="54"/>
      <c r="PI105" s="54"/>
      <c r="PJ105" s="54"/>
      <c r="PK105" s="54"/>
      <c r="PL105" s="84"/>
      <c r="PM105" s="14"/>
      <c r="PN105" s="84"/>
      <c r="PO105" s="84"/>
      <c r="PP105" s="84"/>
      <c r="PQ105" s="84"/>
      <c r="PR105" s="505"/>
      <c r="PS105" s="84"/>
      <c r="PT105" s="84"/>
      <c r="PU105" s="84"/>
      <c r="PV105" s="84"/>
      <c r="PW105" s="54"/>
      <c r="PX105" s="54"/>
      <c r="PY105" s="14"/>
      <c r="PZ105" s="14"/>
      <c r="QA105" s="14"/>
      <c r="QB105" s="54"/>
      <c r="QC105" s="54"/>
      <c r="QD105" s="54"/>
      <c r="QR105" s="1"/>
      <c r="QS105" s="1"/>
      <c r="QX105" s="1"/>
      <c r="QY105" s="1"/>
      <c r="QZ105" s="1"/>
      <c r="RA105" s="1"/>
      <c r="RB105" s="1"/>
      <c r="RC105" s="1"/>
      <c r="RD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</row>
    <row r="106" spans="1:501" s="20" customFormat="1" hidden="1" x14ac:dyDescent="0.25">
      <c r="A106" s="68" t="s">
        <v>13</v>
      </c>
      <c r="B106" s="68" t="s">
        <v>137</v>
      </c>
      <c r="C106" s="347">
        <v>1864</v>
      </c>
      <c r="D106" s="347"/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3</v>
      </c>
      <c r="CU106" s="14">
        <v>0</v>
      </c>
      <c r="CV106" s="14">
        <v>0</v>
      </c>
      <c r="CW106" s="14">
        <v>0</v>
      </c>
      <c r="CX106" s="14">
        <v>1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2</v>
      </c>
      <c r="DH106" s="14">
        <v>2</v>
      </c>
      <c r="DI106" s="14">
        <v>0</v>
      </c>
      <c r="DJ106" s="14">
        <v>0</v>
      </c>
      <c r="DK106" s="14">
        <v>1</v>
      </c>
      <c r="DL106" s="14">
        <v>1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0</v>
      </c>
      <c r="EB106" s="14">
        <v>0</v>
      </c>
      <c r="EC106" s="14">
        <v>0</v>
      </c>
      <c r="ED106" s="14">
        <v>0</v>
      </c>
      <c r="EE106" s="14">
        <v>0</v>
      </c>
      <c r="EF106" s="14">
        <v>0</v>
      </c>
      <c r="EG106" s="14">
        <v>0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0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0</v>
      </c>
      <c r="EV106" s="14">
        <v>0</v>
      </c>
      <c r="EW106" s="14">
        <v>1</v>
      </c>
      <c r="EX106" s="14">
        <v>0</v>
      </c>
      <c r="EY106" s="14">
        <v>0</v>
      </c>
      <c r="EZ106" s="14">
        <v>0</v>
      </c>
      <c r="FA106" s="14">
        <v>0</v>
      </c>
      <c r="FB106" s="14">
        <v>0</v>
      </c>
      <c r="FC106" s="14">
        <v>0</v>
      </c>
      <c r="FD106" s="14">
        <v>0</v>
      </c>
      <c r="FE106" s="14">
        <v>0</v>
      </c>
      <c r="FF106" s="14">
        <v>0</v>
      </c>
      <c r="FG106" s="14">
        <v>0</v>
      </c>
      <c r="FH106" s="14">
        <v>0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0</v>
      </c>
      <c r="FP106" s="14">
        <v>0</v>
      </c>
      <c r="FQ106" s="14">
        <v>0</v>
      </c>
      <c r="FR106" s="14">
        <v>0</v>
      </c>
      <c r="FS106" s="14">
        <v>0</v>
      </c>
      <c r="FT106" s="14">
        <v>0</v>
      </c>
      <c r="FU106" s="14">
        <v>0</v>
      </c>
      <c r="FV106" s="14">
        <v>0</v>
      </c>
      <c r="FW106" s="14">
        <v>0</v>
      </c>
      <c r="FX106" s="14">
        <v>0</v>
      </c>
      <c r="FY106" s="14">
        <v>0</v>
      </c>
      <c r="FZ106" s="14">
        <v>0</v>
      </c>
      <c r="GA106" s="14">
        <v>0</v>
      </c>
      <c r="GB106" s="14">
        <v>1</v>
      </c>
      <c r="GC106" s="14">
        <v>0</v>
      </c>
      <c r="GD106" s="14">
        <v>0</v>
      </c>
      <c r="GE106" s="14">
        <v>0</v>
      </c>
      <c r="GF106" s="14">
        <v>0</v>
      </c>
      <c r="GG106" s="14">
        <v>0</v>
      </c>
      <c r="GH106" s="14">
        <v>0</v>
      </c>
      <c r="GI106" s="14">
        <v>0</v>
      </c>
      <c r="GJ106" s="14">
        <v>0</v>
      </c>
      <c r="GK106" s="14">
        <v>0</v>
      </c>
      <c r="GL106" s="14">
        <v>0</v>
      </c>
      <c r="GM106" s="14">
        <v>0</v>
      </c>
      <c r="GN106" s="14">
        <v>0</v>
      </c>
      <c r="GO106" s="14">
        <v>0</v>
      </c>
      <c r="GP106" s="14">
        <v>0</v>
      </c>
      <c r="GQ106" s="14">
        <v>0</v>
      </c>
      <c r="GR106" s="14">
        <v>0</v>
      </c>
      <c r="GS106" s="14">
        <v>0</v>
      </c>
      <c r="GT106" s="14">
        <v>0</v>
      </c>
      <c r="GU106" s="14">
        <v>0</v>
      </c>
      <c r="GV106" s="14">
        <v>0</v>
      </c>
      <c r="GW106" s="14">
        <v>0</v>
      </c>
      <c r="GX106" s="14">
        <v>0</v>
      </c>
      <c r="GY106" s="14">
        <v>0</v>
      </c>
      <c r="GZ106" s="14">
        <v>0</v>
      </c>
      <c r="HA106" s="14">
        <v>0</v>
      </c>
      <c r="HB106" s="14">
        <v>0</v>
      </c>
      <c r="HC106" s="14">
        <v>0</v>
      </c>
      <c r="HD106" s="14">
        <v>0</v>
      </c>
      <c r="HE106" s="14">
        <v>0</v>
      </c>
      <c r="HF106" s="14">
        <v>0</v>
      </c>
      <c r="HG106" s="14">
        <v>0</v>
      </c>
      <c r="HH106" s="14">
        <v>0</v>
      </c>
      <c r="HI106" s="14">
        <v>0</v>
      </c>
      <c r="HJ106" s="14">
        <v>0</v>
      </c>
      <c r="HK106" s="14">
        <v>0</v>
      </c>
      <c r="HL106" s="14">
        <v>0</v>
      </c>
      <c r="HM106" s="14">
        <v>0</v>
      </c>
      <c r="HN106" s="14">
        <v>0</v>
      </c>
      <c r="HO106" s="14">
        <v>0</v>
      </c>
      <c r="HP106" s="14">
        <v>0</v>
      </c>
      <c r="HQ106" s="14">
        <v>0</v>
      </c>
      <c r="HR106" s="14">
        <v>0</v>
      </c>
      <c r="HS106" s="14">
        <v>0</v>
      </c>
      <c r="HT106" s="14">
        <v>0</v>
      </c>
      <c r="HU106" s="14">
        <v>0</v>
      </c>
      <c r="HV106" s="14">
        <v>0</v>
      </c>
      <c r="HW106" s="14">
        <v>0</v>
      </c>
      <c r="HX106" s="14">
        <v>0</v>
      </c>
      <c r="HY106" s="14">
        <v>0</v>
      </c>
      <c r="HZ106" s="14">
        <v>0</v>
      </c>
      <c r="IA106" s="14">
        <v>0</v>
      </c>
      <c r="IB106" s="14">
        <v>0</v>
      </c>
      <c r="IC106" s="14">
        <v>0</v>
      </c>
      <c r="ID106" s="14">
        <v>0</v>
      </c>
      <c r="IE106" s="14">
        <v>0</v>
      </c>
      <c r="IF106" s="14">
        <v>0</v>
      </c>
      <c r="IG106" s="14">
        <v>0</v>
      </c>
      <c r="IH106" s="14">
        <v>0</v>
      </c>
      <c r="II106" s="14">
        <v>0</v>
      </c>
      <c r="IJ106" s="14">
        <v>0</v>
      </c>
      <c r="IK106" s="14">
        <v>0</v>
      </c>
      <c r="IL106" s="14">
        <v>0</v>
      </c>
      <c r="IM106" s="14">
        <v>0</v>
      </c>
      <c r="IN106" s="14">
        <v>0</v>
      </c>
      <c r="IO106" s="14">
        <v>0</v>
      </c>
      <c r="IP106" s="14">
        <v>0</v>
      </c>
      <c r="IQ106" s="14">
        <v>0</v>
      </c>
      <c r="IR106" s="14">
        <v>0</v>
      </c>
      <c r="IS106" s="14">
        <v>0</v>
      </c>
      <c r="IT106" s="14">
        <v>0</v>
      </c>
      <c r="IU106" s="14">
        <v>1</v>
      </c>
      <c r="IV106" s="14">
        <v>1</v>
      </c>
      <c r="IW106" s="14">
        <v>0</v>
      </c>
      <c r="IX106" s="14">
        <v>0</v>
      </c>
      <c r="IY106" s="14">
        <v>0</v>
      </c>
      <c r="IZ106" s="14">
        <v>0</v>
      </c>
      <c r="JA106" s="14">
        <v>1</v>
      </c>
      <c r="JB106" s="14">
        <v>0</v>
      </c>
      <c r="JC106" s="14">
        <v>0</v>
      </c>
      <c r="JD106" s="14">
        <v>0</v>
      </c>
      <c r="JE106" s="14">
        <v>0</v>
      </c>
      <c r="JF106" s="14">
        <v>0</v>
      </c>
      <c r="JG106" s="14">
        <v>0</v>
      </c>
      <c r="JH106" s="14">
        <v>0</v>
      </c>
      <c r="JI106" s="14">
        <v>0</v>
      </c>
      <c r="JJ106" s="14">
        <v>0</v>
      </c>
      <c r="JK106" s="14">
        <v>0</v>
      </c>
      <c r="JL106" s="14">
        <v>0</v>
      </c>
      <c r="JM106" s="14">
        <v>0</v>
      </c>
      <c r="JN106" s="14">
        <v>0</v>
      </c>
      <c r="JO106" s="14">
        <v>0</v>
      </c>
      <c r="JP106" s="14">
        <v>0</v>
      </c>
      <c r="JQ106" s="14">
        <v>0</v>
      </c>
      <c r="JR106" s="14">
        <v>0</v>
      </c>
      <c r="JS106" s="14">
        <v>0</v>
      </c>
      <c r="JT106" s="14">
        <v>0</v>
      </c>
      <c r="JU106" s="14">
        <v>0</v>
      </c>
      <c r="JV106" s="14">
        <v>0</v>
      </c>
      <c r="JW106" s="14">
        <v>0</v>
      </c>
      <c r="JX106" s="14">
        <v>0</v>
      </c>
      <c r="JY106" s="14">
        <v>0</v>
      </c>
      <c r="JZ106" s="14">
        <v>0</v>
      </c>
      <c r="KA106" s="14">
        <v>0</v>
      </c>
      <c r="KB106" s="14">
        <v>0</v>
      </c>
      <c r="KC106" s="14">
        <v>0</v>
      </c>
      <c r="KD106" s="14">
        <v>0</v>
      </c>
      <c r="KE106" s="14">
        <v>0</v>
      </c>
      <c r="KF106" s="14">
        <v>0</v>
      </c>
      <c r="KG106" s="14">
        <v>0</v>
      </c>
      <c r="KH106" s="14">
        <v>0</v>
      </c>
      <c r="KI106" s="14">
        <v>0</v>
      </c>
      <c r="KJ106" s="14">
        <v>0</v>
      </c>
      <c r="KK106" s="14">
        <v>0</v>
      </c>
      <c r="KL106" s="14">
        <v>0</v>
      </c>
      <c r="KM106" s="14">
        <v>0</v>
      </c>
      <c r="KN106" s="14">
        <v>0</v>
      </c>
      <c r="KO106" s="14">
        <v>0</v>
      </c>
      <c r="KP106" s="14">
        <v>0</v>
      </c>
      <c r="KQ106" s="14">
        <v>0</v>
      </c>
      <c r="KR106" s="14">
        <v>0</v>
      </c>
      <c r="KS106" s="14">
        <v>0</v>
      </c>
      <c r="KT106" s="14">
        <v>0</v>
      </c>
      <c r="KU106" s="14">
        <v>0</v>
      </c>
      <c r="KV106" s="14">
        <v>0</v>
      </c>
      <c r="KW106" s="14">
        <v>0</v>
      </c>
      <c r="KX106" s="14">
        <v>0</v>
      </c>
      <c r="KY106" s="14">
        <v>0</v>
      </c>
      <c r="KZ106" s="14">
        <v>0</v>
      </c>
      <c r="LA106" s="14">
        <v>0</v>
      </c>
      <c r="LB106" s="14">
        <v>0</v>
      </c>
      <c r="LC106" s="14">
        <v>0</v>
      </c>
      <c r="LD106" s="14">
        <v>0</v>
      </c>
      <c r="LE106" s="14">
        <v>0</v>
      </c>
      <c r="LF106" s="14">
        <v>0</v>
      </c>
      <c r="LG106" s="14">
        <v>0</v>
      </c>
      <c r="LH106" s="14">
        <v>0</v>
      </c>
      <c r="LI106" s="14">
        <v>0</v>
      </c>
      <c r="LJ106" s="14">
        <v>0</v>
      </c>
      <c r="LK106" s="14">
        <v>0</v>
      </c>
      <c r="LL106" s="14">
        <v>0</v>
      </c>
      <c r="LM106" s="14">
        <v>0</v>
      </c>
      <c r="LN106" s="14">
        <v>0</v>
      </c>
      <c r="LO106" s="14">
        <v>0</v>
      </c>
      <c r="LP106" s="14">
        <v>0</v>
      </c>
      <c r="LQ106" s="14">
        <v>0</v>
      </c>
      <c r="LR106" s="14">
        <v>0</v>
      </c>
      <c r="LS106" s="14">
        <v>0</v>
      </c>
      <c r="LT106" s="14">
        <v>0</v>
      </c>
      <c r="LU106" s="14">
        <v>0</v>
      </c>
      <c r="LV106" s="14">
        <v>0</v>
      </c>
      <c r="LW106" s="14">
        <v>0</v>
      </c>
      <c r="LX106" s="14">
        <v>0</v>
      </c>
      <c r="LY106" s="14">
        <v>0</v>
      </c>
      <c r="LZ106" s="14">
        <v>0</v>
      </c>
      <c r="MA106" s="14">
        <v>0</v>
      </c>
      <c r="MB106" s="14">
        <v>0</v>
      </c>
      <c r="MC106" s="14">
        <v>0</v>
      </c>
      <c r="MD106" s="14">
        <v>0</v>
      </c>
      <c r="ME106" s="14">
        <v>0</v>
      </c>
      <c r="MF106" s="14">
        <v>0</v>
      </c>
      <c r="MG106" s="14">
        <v>0</v>
      </c>
      <c r="MH106" s="14">
        <v>0</v>
      </c>
      <c r="MI106" s="14">
        <v>0</v>
      </c>
      <c r="MJ106" s="14">
        <v>0</v>
      </c>
      <c r="MK106" s="14">
        <v>0</v>
      </c>
      <c r="ML106" s="14">
        <v>0</v>
      </c>
      <c r="MM106" s="14">
        <v>0</v>
      </c>
      <c r="MN106" s="14">
        <v>0</v>
      </c>
      <c r="MO106" s="14">
        <v>0</v>
      </c>
      <c r="MP106" s="14">
        <v>0</v>
      </c>
      <c r="MQ106" s="14">
        <v>0</v>
      </c>
      <c r="MR106" s="14">
        <v>0</v>
      </c>
      <c r="MS106" s="14">
        <v>0</v>
      </c>
      <c r="MT106" s="14">
        <v>0</v>
      </c>
      <c r="MU106" s="14">
        <v>0</v>
      </c>
      <c r="MV106" s="14">
        <v>0</v>
      </c>
      <c r="MW106" s="14">
        <v>0</v>
      </c>
      <c r="MX106" s="14">
        <v>0</v>
      </c>
      <c r="MY106" s="14">
        <v>0</v>
      </c>
      <c r="MZ106" s="14">
        <v>0</v>
      </c>
      <c r="NA106" s="14">
        <v>0</v>
      </c>
      <c r="NB106" s="14">
        <v>0</v>
      </c>
      <c r="NC106" s="14">
        <v>0</v>
      </c>
      <c r="ND106" s="14">
        <v>0</v>
      </c>
      <c r="NE106" s="14">
        <v>0</v>
      </c>
      <c r="NF106" s="14">
        <v>0</v>
      </c>
      <c r="NG106" s="14">
        <v>0</v>
      </c>
      <c r="NH106" s="14">
        <v>0</v>
      </c>
      <c r="NI106" s="14">
        <v>0</v>
      </c>
      <c r="NJ106" s="14">
        <v>0</v>
      </c>
      <c r="NK106" s="14">
        <v>0</v>
      </c>
      <c r="NL106" s="14">
        <v>0</v>
      </c>
      <c r="NM106" s="14">
        <v>0</v>
      </c>
      <c r="NN106" s="14">
        <v>0</v>
      </c>
      <c r="NO106" s="14">
        <v>0</v>
      </c>
      <c r="NP106" s="14">
        <v>0</v>
      </c>
      <c r="NQ106" s="14">
        <v>0</v>
      </c>
      <c r="NR106" s="14">
        <v>0</v>
      </c>
      <c r="NS106" s="14">
        <v>0</v>
      </c>
      <c r="NT106" s="14">
        <v>0</v>
      </c>
      <c r="NU106" s="14">
        <v>0</v>
      </c>
      <c r="NV106" s="14">
        <v>0</v>
      </c>
      <c r="NW106" s="14">
        <v>0</v>
      </c>
      <c r="NX106" s="14">
        <v>0</v>
      </c>
      <c r="NY106" s="14">
        <v>0</v>
      </c>
      <c r="NZ106" s="14">
        <v>0</v>
      </c>
      <c r="OA106" s="14">
        <v>0</v>
      </c>
      <c r="OB106" s="14">
        <v>0</v>
      </c>
      <c r="OC106" s="14">
        <v>0</v>
      </c>
      <c r="OD106" s="14">
        <v>0</v>
      </c>
      <c r="OE106" s="14">
        <v>0</v>
      </c>
      <c r="OF106" s="14"/>
      <c r="OG106" s="14">
        <v>0</v>
      </c>
      <c r="OH106" s="14">
        <v>0</v>
      </c>
      <c r="OI106" s="14">
        <v>0</v>
      </c>
      <c r="OJ106" s="14">
        <v>0</v>
      </c>
      <c r="OK106" s="14">
        <v>0</v>
      </c>
      <c r="OL106" s="14">
        <v>0</v>
      </c>
      <c r="OM106" s="14">
        <v>0</v>
      </c>
      <c r="ON106" s="14">
        <v>0</v>
      </c>
      <c r="OO106" s="14">
        <v>0</v>
      </c>
      <c r="OP106" s="14">
        <v>0</v>
      </c>
      <c r="OQ106" s="14">
        <v>0</v>
      </c>
      <c r="OR106" s="14">
        <v>0</v>
      </c>
      <c r="OS106" s="14">
        <v>0</v>
      </c>
      <c r="OT106" s="14">
        <v>0</v>
      </c>
      <c r="OU106" s="14">
        <v>0</v>
      </c>
      <c r="OV106" s="14">
        <v>0</v>
      </c>
      <c r="OW106" s="14">
        <v>0</v>
      </c>
      <c r="OX106" s="14">
        <v>0</v>
      </c>
      <c r="OY106" s="14">
        <v>0</v>
      </c>
      <c r="OZ106" s="14"/>
      <c r="PA106" s="14">
        <v>0</v>
      </c>
      <c r="PB106" s="14"/>
      <c r="PC106" s="14"/>
      <c r="PD106" s="14">
        <v>0</v>
      </c>
      <c r="PE106" s="14"/>
      <c r="PF106" s="14"/>
      <c r="PG106" s="54"/>
      <c r="PH106" s="54"/>
      <c r="PI106" s="54"/>
      <c r="PJ106" s="54"/>
      <c r="PK106" s="54"/>
      <c r="PL106" s="84"/>
      <c r="PM106" s="14"/>
      <c r="PN106" s="84"/>
      <c r="PO106" s="84"/>
      <c r="PP106" s="84"/>
      <c r="PQ106" s="84"/>
      <c r="PR106" s="505"/>
      <c r="PS106" s="84"/>
      <c r="PT106" s="84"/>
      <c r="PU106" s="84"/>
      <c r="PV106" s="84"/>
      <c r="PW106" s="54"/>
      <c r="PX106" s="54"/>
      <c r="PY106" s="14"/>
      <c r="PZ106" s="14"/>
      <c r="QA106" s="14"/>
      <c r="QB106" s="54"/>
      <c r="QC106" s="54"/>
      <c r="QD106" s="54"/>
      <c r="QR106" s="1"/>
      <c r="QS106" s="1"/>
      <c r="QX106" s="1"/>
      <c r="QY106" s="1"/>
      <c r="QZ106" s="1"/>
      <c r="RA106" s="1"/>
      <c r="RB106" s="1"/>
      <c r="RC106" s="1"/>
      <c r="RD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</row>
    <row r="107" spans="1:501" hidden="1" x14ac:dyDescent="0.25">
      <c r="A107" s="68" t="s">
        <v>13</v>
      </c>
      <c r="B107" s="79" t="s">
        <v>1167</v>
      </c>
      <c r="C107" s="464">
        <v>6545</v>
      </c>
      <c r="D107" s="347"/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1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1</v>
      </c>
      <c r="CK107" s="14">
        <v>0</v>
      </c>
      <c r="CL107" s="14">
        <v>0</v>
      </c>
      <c r="CM107" s="14">
        <v>1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1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1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4</v>
      </c>
      <c r="DJ107" s="14">
        <v>0</v>
      </c>
      <c r="DK107" s="14">
        <v>1</v>
      </c>
      <c r="DL107" s="14">
        <v>0</v>
      </c>
      <c r="DM107" s="14">
        <v>0</v>
      </c>
      <c r="DN107" s="14">
        <v>2</v>
      </c>
      <c r="DO107" s="14">
        <v>1</v>
      </c>
      <c r="DP107" s="14">
        <v>0</v>
      </c>
      <c r="DQ107" s="14">
        <v>0</v>
      </c>
      <c r="DR107" s="14">
        <v>0</v>
      </c>
      <c r="DS107" s="14">
        <v>2</v>
      </c>
      <c r="DT107" s="14">
        <v>2</v>
      </c>
      <c r="DU107" s="14">
        <v>2</v>
      </c>
      <c r="DV107" s="14">
        <v>7</v>
      </c>
      <c r="DW107" s="14">
        <v>0</v>
      </c>
      <c r="DX107" s="14">
        <v>3</v>
      </c>
      <c r="DY107" s="14">
        <v>1</v>
      </c>
      <c r="DZ107" s="14">
        <v>3</v>
      </c>
      <c r="EA107" s="14">
        <v>3</v>
      </c>
      <c r="EB107" s="14">
        <v>1</v>
      </c>
      <c r="EC107" s="14">
        <v>4</v>
      </c>
      <c r="ED107" s="14">
        <v>0</v>
      </c>
      <c r="EE107" s="14">
        <v>3</v>
      </c>
      <c r="EF107" s="14">
        <v>2</v>
      </c>
      <c r="EG107" s="14">
        <v>0</v>
      </c>
      <c r="EH107" s="14">
        <v>1</v>
      </c>
      <c r="EI107" s="14">
        <v>0</v>
      </c>
      <c r="EJ107" s="14">
        <v>2</v>
      </c>
      <c r="EK107" s="14">
        <v>1</v>
      </c>
      <c r="EL107" s="14">
        <v>0</v>
      </c>
      <c r="EM107" s="14">
        <v>6</v>
      </c>
      <c r="EN107" s="14">
        <v>2</v>
      </c>
      <c r="EO107" s="14">
        <v>0</v>
      </c>
      <c r="EP107" s="14">
        <v>0</v>
      </c>
      <c r="EQ107" s="14">
        <v>2</v>
      </c>
      <c r="ER107" s="14">
        <v>2</v>
      </c>
      <c r="ES107" s="14">
        <v>0</v>
      </c>
      <c r="ET107" s="14">
        <v>0</v>
      </c>
      <c r="EU107" s="14">
        <v>5</v>
      </c>
      <c r="EV107" s="14">
        <v>1</v>
      </c>
      <c r="EW107" s="14">
        <v>3</v>
      </c>
      <c r="EX107" s="14">
        <v>8</v>
      </c>
      <c r="EY107" s="14">
        <v>0</v>
      </c>
      <c r="EZ107" s="14">
        <v>4</v>
      </c>
      <c r="FA107" s="14">
        <v>6</v>
      </c>
      <c r="FB107" s="14">
        <v>3</v>
      </c>
      <c r="FC107" s="14">
        <v>3</v>
      </c>
      <c r="FD107" s="14">
        <v>0</v>
      </c>
      <c r="FE107" s="14">
        <v>1</v>
      </c>
      <c r="FF107" s="14">
        <v>6</v>
      </c>
      <c r="FG107" s="14">
        <v>1</v>
      </c>
      <c r="FH107" s="14">
        <v>5</v>
      </c>
      <c r="FI107" s="14">
        <v>3</v>
      </c>
      <c r="FJ107" s="14">
        <v>9</v>
      </c>
      <c r="FK107" s="14">
        <v>1</v>
      </c>
      <c r="FL107" s="14">
        <v>7</v>
      </c>
      <c r="FM107" s="14">
        <v>9</v>
      </c>
      <c r="FN107" s="14">
        <v>5</v>
      </c>
      <c r="FO107" s="14">
        <v>0</v>
      </c>
      <c r="FP107" s="14">
        <v>5</v>
      </c>
      <c r="FQ107" s="14">
        <v>1</v>
      </c>
      <c r="FR107" s="14">
        <v>4</v>
      </c>
      <c r="FS107" s="14">
        <v>1</v>
      </c>
      <c r="FT107" s="14">
        <v>2</v>
      </c>
      <c r="FU107" s="14">
        <v>2</v>
      </c>
      <c r="FV107" s="14">
        <v>2</v>
      </c>
      <c r="FW107" s="14">
        <v>0</v>
      </c>
      <c r="FX107" s="14">
        <v>1</v>
      </c>
      <c r="FY107" s="14">
        <v>1</v>
      </c>
      <c r="FZ107" s="14">
        <v>3</v>
      </c>
      <c r="GA107" s="14">
        <v>0</v>
      </c>
      <c r="GB107" s="14">
        <v>0</v>
      </c>
      <c r="GC107" s="14">
        <v>0</v>
      </c>
      <c r="GD107" s="14">
        <v>2</v>
      </c>
      <c r="GE107" s="14">
        <v>0</v>
      </c>
      <c r="GF107" s="14">
        <v>0</v>
      </c>
      <c r="GG107" s="14">
        <v>5</v>
      </c>
      <c r="GH107" s="14">
        <v>2</v>
      </c>
      <c r="GI107" s="14">
        <v>2</v>
      </c>
      <c r="GJ107" s="14">
        <v>1</v>
      </c>
      <c r="GK107" s="14">
        <v>2</v>
      </c>
      <c r="GL107" s="14">
        <v>4</v>
      </c>
      <c r="GM107" s="14">
        <v>1</v>
      </c>
      <c r="GN107" s="14">
        <v>3</v>
      </c>
      <c r="GO107" s="14">
        <v>2</v>
      </c>
      <c r="GP107" s="14">
        <v>5</v>
      </c>
      <c r="GQ107" s="14">
        <v>1</v>
      </c>
      <c r="GR107" s="14">
        <v>3</v>
      </c>
      <c r="GS107" s="14">
        <v>1</v>
      </c>
      <c r="GT107" s="14">
        <v>6</v>
      </c>
      <c r="GU107" s="14">
        <v>0</v>
      </c>
      <c r="GV107" s="14">
        <v>1</v>
      </c>
      <c r="GW107" s="14">
        <v>3</v>
      </c>
      <c r="GX107" s="14">
        <v>2</v>
      </c>
      <c r="GY107" s="14">
        <v>0</v>
      </c>
      <c r="GZ107" s="14">
        <v>0</v>
      </c>
      <c r="HA107" s="14">
        <v>1</v>
      </c>
      <c r="HB107" s="14">
        <v>0</v>
      </c>
      <c r="HC107" s="14">
        <v>5</v>
      </c>
      <c r="HD107" s="14">
        <v>0</v>
      </c>
      <c r="HE107" s="14">
        <v>0</v>
      </c>
      <c r="HF107" s="14">
        <v>0</v>
      </c>
      <c r="HG107" s="14">
        <v>3</v>
      </c>
      <c r="HH107" s="14">
        <v>2</v>
      </c>
      <c r="HI107" s="14">
        <v>0</v>
      </c>
      <c r="HJ107" s="14">
        <v>0</v>
      </c>
      <c r="HK107" s="14">
        <v>1</v>
      </c>
      <c r="HL107" s="14">
        <v>1</v>
      </c>
      <c r="HM107" s="14">
        <v>1</v>
      </c>
      <c r="HN107" s="14">
        <v>0</v>
      </c>
      <c r="HO107" s="14">
        <v>1</v>
      </c>
      <c r="HP107" s="14">
        <v>0</v>
      </c>
      <c r="HQ107" s="14">
        <v>0</v>
      </c>
      <c r="HR107" s="14">
        <v>2</v>
      </c>
      <c r="HS107" s="14">
        <v>1</v>
      </c>
      <c r="HT107" s="14">
        <v>4</v>
      </c>
      <c r="HU107" s="14">
        <v>0</v>
      </c>
      <c r="HV107" s="14">
        <v>0</v>
      </c>
      <c r="HW107" s="14">
        <v>0</v>
      </c>
      <c r="HX107" s="14">
        <v>0</v>
      </c>
      <c r="HY107" s="14">
        <v>0</v>
      </c>
      <c r="HZ107" s="14">
        <v>0</v>
      </c>
      <c r="IA107" s="14">
        <v>0</v>
      </c>
      <c r="IB107" s="14">
        <v>0</v>
      </c>
      <c r="IC107" s="14">
        <v>0</v>
      </c>
      <c r="ID107" s="14">
        <v>0</v>
      </c>
      <c r="IE107" s="14">
        <v>0</v>
      </c>
      <c r="IF107" s="14">
        <v>0</v>
      </c>
      <c r="IG107" s="14">
        <v>2</v>
      </c>
      <c r="IH107" s="14">
        <v>3</v>
      </c>
      <c r="II107" s="14">
        <v>1</v>
      </c>
      <c r="IJ107" s="14">
        <v>2</v>
      </c>
      <c r="IK107" s="14">
        <v>0</v>
      </c>
      <c r="IL107" s="14">
        <v>0</v>
      </c>
      <c r="IM107" s="14">
        <v>0</v>
      </c>
      <c r="IN107" s="14">
        <v>2</v>
      </c>
      <c r="IO107" s="14">
        <v>0</v>
      </c>
      <c r="IP107" s="14">
        <v>5</v>
      </c>
      <c r="IQ107" s="14">
        <v>2</v>
      </c>
      <c r="IR107" s="14">
        <v>0</v>
      </c>
      <c r="IS107" s="14">
        <v>6</v>
      </c>
      <c r="IT107" s="14">
        <v>0</v>
      </c>
      <c r="IU107" s="14">
        <v>1</v>
      </c>
      <c r="IV107" s="14">
        <v>1</v>
      </c>
      <c r="IW107" s="14">
        <v>2</v>
      </c>
      <c r="IX107" s="14">
        <v>2</v>
      </c>
      <c r="IY107" s="14">
        <v>0</v>
      </c>
      <c r="IZ107" s="14">
        <v>0</v>
      </c>
      <c r="JA107" s="14">
        <v>1</v>
      </c>
      <c r="JB107" s="14">
        <v>2</v>
      </c>
      <c r="JC107" s="14">
        <v>0</v>
      </c>
      <c r="JD107" s="14">
        <v>1</v>
      </c>
      <c r="JE107" s="14">
        <v>1</v>
      </c>
      <c r="JF107" s="14">
        <v>0</v>
      </c>
      <c r="JG107" s="14">
        <v>3</v>
      </c>
      <c r="JH107" s="14">
        <v>0</v>
      </c>
      <c r="JI107" s="14">
        <v>0</v>
      </c>
      <c r="JJ107" s="14">
        <v>0</v>
      </c>
      <c r="JK107" s="14">
        <v>1</v>
      </c>
      <c r="JL107" s="14">
        <v>1</v>
      </c>
      <c r="JM107" s="14">
        <v>0</v>
      </c>
      <c r="JN107" s="14">
        <v>1</v>
      </c>
      <c r="JO107" s="14">
        <v>0</v>
      </c>
      <c r="JP107" s="14">
        <v>1</v>
      </c>
      <c r="JQ107" s="14">
        <v>0</v>
      </c>
      <c r="JR107" s="14">
        <v>0</v>
      </c>
      <c r="JS107" s="14">
        <v>0</v>
      </c>
      <c r="JT107" s="14">
        <v>0</v>
      </c>
      <c r="JU107" s="14">
        <v>0</v>
      </c>
      <c r="JV107" s="14">
        <v>0</v>
      </c>
      <c r="JW107" s="14">
        <v>0</v>
      </c>
      <c r="JX107" s="14">
        <v>0</v>
      </c>
      <c r="JY107" s="14">
        <v>0</v>
      </c>
      <c r="JZ107" s="14">
        <v>0</v>
      </c>
      <c r="KA107" s="14">
        <v>0</v>
      </c>
      <c r="KB107" s="14">
        <v>1</v>
      </c>
      <c r="KC107" s="14">
        <v>0</v>
      </c>
      <c r="KD107" s="14">
        <v>0</v>
      </c>
      <c r="KE107" s="14">
        <v>2</v>
      </c>
      <c r="KF107" s="14">
        <v>0</v>
      </c>
      <c r="KG107" s="14">
        <v>3</v>
      </c>
      <c r="KH107" s="14">
        <v>0</v>
      </c>
      <c r="KI107" s="14">
        <v>1</v>
      </c>
      <c r="KJ107" s="14">
        <v>0</v>
      </c>
      <c r="KK107" s="14">
        <v>6</v>
      </c>
      <c r="KL107" s="14">
        <v>3</v>
      </c>
      <c r="KM107" s="14">
        <v>2</v>
      </c>
      <c r="KN107" s="14">
        <v>2</v>
      </c>
      <c r="KO107" s="14">
        <v>0</v>
      </c>
      <c r="KP107" s="14">
        <v>4</v>
      </c>
      <c r="KQ107" s="14">
        <v>1</v>
      </c>
      <c r="KR107" s="14">
        <v>2</v>
      </c>
      <c r="KS107" s="14">
        <v>0</v>
      </c>
      <c r="KT107" s="14">
        <v>3</v>
      </c>
      <c r="KU107" s="14">
        <v>5</v>
      </c>
      <c r="KV107" s="14">
        <v>0</v>
      </c>
      <c r="KW107" s="14">
        <v>6</v>
      </c>
      <c r="KX107" s="14">
        <v>1</v>
      </c>
      <c r="KY107" s="14">
        <v>3</v>
      </c>
      <c r="KZ107" s="14">
        <v>3</v>
      </c>
      <c r="LA107" s="14">
        <v>4</v>
      </c>
      <c r="LB107" s="14">
        <v>3</v>
      </c>
      <c r="LC107" s="14">
        <v>0</v>
      </c>
      <c r="LD107" s="14">
        <v>7</v>
      </c>
      <c r="LE107" s="14">
        <v>2</v>
      </c>
      <c r="LF107" s="14">
        <v>3</v>
      </c>
      <c r="LG107" s="14">
        <v>2</v>
      </c>
      <c r="LH107" s="14">
        <v>9</v>
      </c>
      <c r="LI107" s="14">
        <v>1</v>
      </c>
      <c r="LJ107" s="14">
        <v>0</v>
      </c>
      <c r="LK107" s="14">
        <v>13</v>
      </c>
      <c r="LL107" s="14">
        <v>1</v>
      </c>
      <c r="LM107" s="14">
        <v>18</v>
      </c>
      <c r="LN107" s="14">
        <v>2</v>
      </c>
      <c r="LO107" s="14">
        <v>0</v>
      </c>
      <c r="LP107" s="14">
        <v>31</v>
      </c>
      <c r="LQ107" s="14">
        <v>0</v>
      </c>
      <c r="LR107" s="14">
        <v>19</v>
      </c>
      <c r="LS107" s="14">
        <v>0</v>
      </c>
      <c r="LT107" s="14">
        <v>21</v>
      </c>
      <c r="LU107" s="14">
        <v>4</v>
      </c>
      <c r="LV107" s="14">
        <v>25</v>
      </c>
      <c r="LW107" s="14">
        <v>2</v>
      </c>
      <c r="LX107" s="14">
        <v>0</v>
      </c>
      <c r="LY107" s="14">
        <v>18</v>
      </c>
      <c r="LZ107" s="14">
        <v>4</v>
      </c>
      <c r="MA107" s="14">
        <v>10</v>
      </c>
      <c r="MB107" s="14">
        <v>3</v>
      </c>
      <c r="MC107" s="14">
        <v>13</v>
      </c>
      <c r="MD107" s="14">
        <v>4</v>
      </c>
      <c r="ME107" s="14">
        <v>5</v>
      </c>
      <c r="MF107" s="14">
        <v>6</v>
      </c>
      <c r="MG107" s="14">
        <v>2</v>
      </c>
      <c r="MH107" s="14">
        <v>8</v>
      </c>
      <c r="MI107" s="14">
        <v>2</v>
      </c>
      <c r="MJ107" s="14">
        <v>6</v>
      </c>
      <c r="MK107" s="14">
        <v>1</v>
      </c>
      <c r="ML107" s="14">
        <v>4</v>
      </c>
      <c r="MM107" s="14">
        <v>5</v>
      </c>
      <c r="MN107" s="14">
        <v>0</v>
      </c>
      <c r="MO107" s="14">
        <v>3</v>
      </c>
      <c r="MP107" s="14">
        <v>11</v>
      </c>
      <c r="MQ107" s="14">
        <v>4</v>
      </c>
      <c r="MR107" s="14">
        <v>2</v>
      </c>
      <c r="MS107" s="14">
        <v>0</v>
      </c>
      <c r="MT107" s="14">
        <v>1</v>
      </c>
      <c r="MU107" s="14">
        <v>0</v>
      </c>
      <c r="MV107" s="14">
        <v>6</v>
      </c>
      <c r="MW107" s="14">
        <v>0</v>
      </c>
      <c r="MX107" s="14">
        <v>0</v>
      </c>
      <c r="MY107" s="14">
        <v>2</v>
      </c>
      <c r="MZ107" s="14">
        <v>0</v>
      </c>
      <c r="NA107" s="14">
        <v>3</v>
      </c>
      <c r="NB107" s="14">
        <v>2</v>
      </c>
      <c r="NC107" s="14">
        <v>4</v>
      </c>
      <c r="ND107" s="14">
        <v>2</v>
      </c>
      <c r="NE107" s="14">
        <v>4</v>
      </c>
      <c r="NF107" s="14">
        <v>4</v>
      </c>
      <c r="NG107" s="14">
        <v>0</v>
      </c>
      <c r="NH107" s="14">
        <v>5</v>
      </c>
      <c r="NI107" s="14">
        <v>2</v>
      </c>
      <c r="NJ107" s="14">
        <v>8</v>
      </c>
      <c r="NK107" s="14">
        <v>2</v>
      </c>
      <c r="NL107" s="14">
        <v>9</v>
      </c>
      <c r="NM107" s="14">
        <v>4</v>
      </c>
      <c r="NN107" s="14">
        <v>0</v>
      </c>
      <c r="NO107" s="14">
        <v>23</v>
      </c>
      <c r="NP107" s="14">
        <v>0</v>
      </c>
      <c r="NQ107" s="14">
        <v>17</v>
      </c>
      <c r="NR107" s="14">
        <v>6</v>
      </c>
      <c r="NS107" s="14">
        <v>6</v>
      </c>
      <c r="NT107" s="14">
        <v>4</v>
      </c>
      <c r="NU107" s="14">
        <v>0</v>
      </c>
      <c r="NV107" s="14">
        <v>14</v>
      </c>
      <c r="NW107" s="14">
        <v>3</v>
      </c>
      <c r="NX107" s="14">
        <v>24</v>
      </c>
      <c r="NY107" s="14">
        <v>5</v>
      </c>
      <c r="NZ107" s="14">
        <v>12</v>
      </c>
      <c r="OA107" s="14">
        <v>6</v>
      </c>
      <c r="OB107" s="14">
        <v>0</v>
      </c>
      <c r="OC107" s="14">
        <v>8</v>
      </c>
      <c r="OD107" s="14">
        <v>3</v>
      </c>
      <c r="OE107" s="14">
        <v>10</v>
      </c>
      <c r="OF107" s="14">
        <v>4</v>
      </c>
      <c r="OG107" s="14">
        <v>6</v>
      </c>
      <c r="OH107" s="14">
        <v>6</v>
      </c>
      <c r="OI107" s="14">
        <v>0</v>
      </c>
      <c r="OJ107" s="14">
        <v>3</v>
      </c>
      <c r="OK107" s="14">
        <v>4</v>
      </c>
      <c r="OL107" s="14">
        <v>3</v>
      </c>
      <c r="OM107" s="14">
        <v>1</v>
      </c>
      <c r="ON107" s="14">
        <v>3</v>
      </c>
      <c r="OO107" s="14">
        <v>1</v>
      </c>
      <c r="OP107" s="14">
        <v>0</v>
      </c>
      <c r="OQ107" s="14">
        <v>2</v>
      </c>
      <c r="OR107" s="14">
        <v>0</v>
      </c>
      <c r="OS107" s="14">
        <v>5</v>
      </c>
      <c r="OT107" s="14">
        <v>3</v>
      </c>
      <c r="OU107" s="14">
        <v>0</v>
      </c>
      <c r="OV107" s="14">
        <v>0</v>
      </c>
      <c r="OW107" s="14">
        <v>0</v>
      </c>
      <c r="OX107" s="14">
        <v>0</v>
      </c>
      <c r="OY107" s="14">
        <v>0</v>
      </c>
      <c r="OZ107" s="14"/>
      <c r="PA107" s="14">
        <v>1</v>
      </c>
      <c r="PB107" s="14">
        <v>1</v>
      </c>
      <c r="PC107" s="14">
        <v>1</v>
      </c>
      <c r="PD107" s="14">
        <v>0</v>
      </c>
      <c r="PE107" s="14">
        <v>3</v>
      </c>
      <c r="PF107" s="14">
        <v>2</v>
      </c>
      <c r="PG107" s="14">
        <v>6</v>
      </c>
      <c r="PH107" s="84">
        <v>2</v>
      </c>
      <c r="PI107" s="14">
        <v>3</v>
      </c>
      <c r="PJ107" s="14">
        <v>4</v>
      </c>
      <c r="PK107" s="54"/>
      <c r="PL107" s="84"/>
      <c r="PM107" s="14">
        <v>3</v>
      </c>
      <c r="PN107" s="84">
        <v>2</v>
      </c>
      <c r="PO107" s="84">
        <v>2</v>
      </c>
      <c r="PP107" s="84">
        <v>5</v>
      </c>
      <c r="PQ107" s="84">
        <v>1</v>
      </c>
      <c r="PR107" s="505"/>
      <c r="PS107" s="479">
        <v>5</v>
      </c>
      <c r="PT107" s="84">
        <v>2</v>
      </c>
      <c r="PU107" s="479">
        <v>7</v>
      </c>
      <c r="PV107" s="84"/>
      <c r="PW107" s="479">
        <v>6</v>
      </c>
      <c r="PX107" s="479">
        <v>5</v>
      </c>
      <c r="PY107" s="14"/>
      <c r="PZ107" s="14">
        <v>10</v>
      </c>
      <c r="QA107" s="14">
        <v>3</v>
      </c>
      <c r="QB107" s="60">
        <v>11</v>
      </c>
      <c r="QC107" s="60">
        <v>10</v>
      </c>
      <c r="QD107" s="60">
        <v>9</v>
      </c>
      <c r="QE107" s="436">
        <v>7</v>
      </c>
      <c r="QG107" s="510">
        <v>5</v>
      </c>
      <c r="QH107" s="510">
        <v>2</v>
      </c>
      <c r="QI107" s="510">
        <v>4</v>
      </c>
      <c r="QJ107" s="510">
        <v>4</v>
      </c>
      <c r="QK107" s="510">
        <v>12</v>
      </c>
      <c r="QL107" s="513">
        <v>1</v>
      </c>
      <c r="QM107" s="510">
        <v>10</v>
      </c>
      <c r="QN107" s="510">
        <v>3</v>
      </c>
      <c r="QO107" s="510">
        <v>3</v>
      </c>
      <c r="QP107" s="510">
        <v>1</v>
      </c>
      <c r="QQ107" s="510">
        <v>6</v>
      </c>
      <c r="QR107" s="510">
        <v>9</v>
      </c>
      <c r="QT107" s="486">
        <v>1</v>
      </c>
      <c r="QU107" s="486">
        <v>1</v>
      </c>
      <c r="QV107" s="486">
        <v>3</v>
      </c>
      <c r="QW107" s="486">
        <v>1</v>
      </c>
      <c r="QX107" s="486">
        <v>3</v>
      </c>
      <c r="RA107" s="1">
        <v>5</v>
      </c>
      <c r="RC107" s="1">
        <v>3</v>
      </c>
      <c r="RE107" s="1">
        <v>1</v>
      </c>
      <c r="RF107" s="1">
        <v>1</v>
      </c>
      <c r="RH107" s="1">
        <v>3</v>
      </c>
      <c r="RI107" s="1">
        <v>1</v>
      </c>
      <c r="RJ107" s="1">
        <v>1</v>
      </c>
      <c r="RL107" s="1">
        <v>3</v>
      </c>
      <c r="RM107" s="1">
        <v>1</v>
      </c>
      <c r="RP107" s="1">
        <v>3</v>
      </c>
      <c r="RR107" s="1">
        <v>1</v>
      </c>
      <c r="RU107" s="1">
        <v>1</v>
      </c>
      <c r="RW107" s="1">
        <v>4</v>
      </c>
      <c r="RZ107" s="1">
        <v>1</v>
      </c>
      <c r="SE107" s="1">
        <v>1</v>
      </c>
    </row>
    <row r="108" spans="1:501" s="20" customFormat="1" hidden="1" x14ac:dyDescent="0.25">
      <c r="A108" s="68" t="s">
        <v>24</v>
      </c>
      <c r="B108" s="68" t="s">
        <v>1313</v>
      </c>
      <c r="C108" s="347"/>
      <c r="D108" s="347"/>
      <c r="E108" s="14">
        <v>0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>
        <v>0</v>
      </c>
      <c r="PE108" s="14"/>
      <c r="PF108" s="14"/>
      <c r="PG108" s="54"/>
      <c r="PH108" s="54"/>
      <c r="PI108" s="54"/>
      <c r="PJ108" s="54"/>
      <c r="PK108" s="54"/>
      <c r="PL108" s="84"/>
      <c r="PM108" s="14"/>
      <c r="PN108" s="84"/>
      <c r="PO108" s="84"/>
      <c r="PP108" s="84"/>
      <c r="PQ108" s="84"/>
      <c r="PR108" s="505"/>
      <c r="PS108" s="84"/>
      <c r="PT108" s="84"/>
      <c r="PU108" s="84"/>
      <c r="PV108" s="84"/>
      <c r="PW108" s="54"/>
      <c r="PX108" s="54"/>
      <c r="PY108" s="14"/>
      <c r="PZ108" s="14"/>
      <c r="QA108" s="14"/>
      <c r="QB108" s="54"/>
      <c r="QC108" s="54"/>
      <c r="QD108" s="54"/>
      <c r="QR108" s="1"/>
      <c r="QS108" s="1"/>
      <c r="QX108" s="1"/>
      <c r="QY108" s="1"/>
      <c r="QZ108" s="1"/>
      <c r="RA108" s="1"/>
      <c r="RB108" s="1"/>
      <c r="RC108" s="1"/>
      <c r="RD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</row>
    <row r="109" spans="1:501" hidden="1" x14ac:dyDescent="0.25">
      <c r="A109" s="68" t="s">
        <v>24</v>
      </c>
      <c r="B109" s="79" t="s">
        <v>23</v>
      </c>
      <c r="C109" s="464">
        <v>34848</v>
      </c>
      <c r="D109" s="347"/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1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1</v>
      </c>
      <c r="AG109" s="14">
        <v>0</v>
      </c>
      <c r="AH109" s="14">
        <v>0</v>
      </c>
      <c r="AI109" s="14">
        <v>1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1</v>
      </c>
      <c r="BB109" s="14">
        <v>0</v>
      </c>
      <c r="BC109" s="14">
        <v>0</v>
      </c>
      <c r="BD109" s="14">
        <v>2</v>
      </c>
      <c r="BE109" s="14">
        <v>0</v>
      </c>
      <c r="BF109" s="14">
        <v>0</v>
      </c>
      <c r="BG109" s="14">
        <v>2</v>
      </c>
      <c r="BH109" s="14">
        <v>0</v>
      </c>
      <c r="BI109" s="14">
        <v>1</v>
      </c>
      <c r="BJ109" s="14">
        <v>0</v>
      </c>
      <c r="BK109" s="14">
        <v>6</v>
      </c>
      <c r="BL109" s="14">
        <v>0</v>
      </c>
      <c r="BM109" s="14">
        <v>0</v>
      </c>
      <c r="BN109" s="14">
        <v>0</v>
      </c>
      <c r="BO109" s="14">
        <v>3</v>
      </c>
      <c r="BP109" s="14">
        <v>1</v>
      </c>
      <c r="BQ109" s="14">
        <v>0</v>
      </c>
      <c r="BR109" s="14">
        <v>1</v>
      </c>
      <c r="BS109" s="14">
        <v>1</v>
      </c>
      <c r="BT109" s="14">
        <v>1</v>
      </c>
      <c r="BU109" s="14">
        <v>0</v>
      </c>
      <c r="BV109" s="14">
        <v>1</v>
      </c>
      <c r="BW109" s="14">
        <v>0</v>
      </c>
      <c r="BX109" s="14">
        <v>1</v>
      </c>
      <c r="BY109" s="14">
        <v>1</v>
      </c>
      <c r="BZ109" s="14">
        <v>0</v>
      </c>
      <c r="CA109" s="14">
        <v>0</v>
      </c>
      <c r="CB109" s="14">
        <v>0</v>
      </c>
      <c r="CC109" s="14">
        <v>1</v>
      </c>
      <c r="CD109" s="14">
        <v>0</v>
      </c>
      <c r="CE109" s="14">
        <v>2</v>
      </c>
      <c r="CF109" s="14">
        <v>0</v>
      </c>
      <c r="CG109" s="14">
        <v>0</v>
      </c>
      <c r="CH109" s="14">
        <v>0</v>
      </c>
      <c r="CI109" s="14">
        <v>1</v>
      </c>
      <c r="CJ109" s="14">
        <v>0</v>
      </c>
      <c r="CK109" s="14">
        <v>1</v>
      </c>
      <c r="CL109" s="14">
        <v>0</v>
      </c>
      <c r="CM109" s="14">
        <v>1</v>
      </c>
      <c r="CN109" s="14">
        <v>2</v>
      </c>
      <c r="CO109" s="14">
        <v>0</v>
      </c>
      <c r="CP109" s="14">
        <v>0</v>
      </c>
      <c r="CQ109" s="14">
        <v>2</v>
      </c>
      <c r="CR109" s="14">
        <v>2</v>
      </c>
      <c r="CS109" s="14">
        <v>2</v>
      </c>
      <c r="CT109" s="14">
        <v>3</v>
      </c>
      <c r="CU109" s="14">
        <v>0</v>
      </c>
      <c r="CV109" s="14">
        <v>0</v>
      </c>
      <c r="CW109" s="14">
        <v>1</v>
      </c>
      <c r="CX109" s="14">
        <v>1</v>
      </c>
      <c r="CY109" s="14">
        <v>2</v>
      </c>
      <c r="CZ109" s="14">
        <v>0</v>
      </c>
      <c r="DA109" s="14">
        <v>3</v>
      </c>
      <c r="DB109" s="14">
        <v>1</v>
      </c>
      <c r="DC109" s="14">
        <v>0</v>
      </c>
      <c r="DD109" s="14">
        <v>0</v>
      </c>
      <c r="DE109" s="14">
        <v>0</v>
      </c>
      <c r="DF109" s="14">
        <v>1</v>
      </c>
      <c r="DG109" s="14">
        <v>0</v>
      </c>
      <c r="DH109" s="14">
        <v>1</v>
      </c>
      <c r="DI109" s="14">
        <v>0</v>
      </c>
      <c r="DJ109" s="14">
        <v>3</v>
      </c>
      <c r="DK109" s="14">
        <v>1</v>
      </c>
      <c r="DL109" s="14">
        <v>0</v>
      </c>
      <c r="DM109" s="14">
        <v>0</v>
      </c>
      <c r="DN109" s="14">
        <v>2</v>
      </c>
      <c r="DO109" s="14">
        <v>2</v>
      </c>
      <c r="DP109" s="14">
        <v>0</v>
      </c>
      <c r="DQ109" s="14">
        <v>1</v>
      </c>
      <c r="DR109" s="14">
        <v>4</v>
      </c>
      <c r="DS109" s="14">
        <v>5</v>
      </c>
      <c r="DT109" s="14">
        <v>1</v>
      </c>
      <c r="DU109" s="14">
        <v>2</v>
      </c>
      <c r="DV109" s="14">
        <v>0</v>
      </c>
      <c r="DW109" s="14">
        <v>1</v>
      </c>
      <c r="DX109" s="14">
        <v>2</v>
      </c>
      <c r="DY109" s="14">
        <v>0</v>
      </c>
      <c r="DZ109" s="14">
        <v>5</v>
      </c>
      <c r="EA109" s="14">
        <v>1</v>
      </c>
      <c r="EB109" s="14">
        <v>1</v>
      </c>
      <c r="EC109" s="14">
        <v>6</v>
      </c>
      <c r="ED109" s="14">
        <v>1</v>
      </c>
      <c r="EE109" s="14">
        <v>0</v>
      </c>
      <c r="EF109" s="14">
        <v>1</v>
      </c>
      <c r="EG109" s="14">
        <v>2</v>
      </c>
      <c r="EH109" s="14">
        <v>2</v>
      </c>
      <c r="EI109" s="14">
        <v>4</v>
      </c>
      <c r="EJ109" s="14">
        <v>2</v>
      </c>
      <c r="EK109" s="14">
        <v>3</v>
      </c>
      <c r="EL109" s="14">
        <v>5</v>
      </c>
      <c r="EM109" s="14">
        <v>7</v>
      </c>
      <c r="EN109" s="14">
        <v>8</v>
      </c>
      <c r="EO109" s="14">
        <v>2</v>
      </c>
      <c r="EP109" s="14">
        <v>10</v>
      </c>
      <c r="EQ109" s="14">
        <v>1</v>
      </c>
      <c r="ER109" s="14">
        <v>0</v>
      </c>
      <c r="ES109" s="14">
        <v>14</v>
      </c>
      <c r="ET109" s="14">
        <v>16</v>
      </c>
      <c r="EU109" s="14">
        <v>2</v>
      </c>
      <c r="EV109" s="14">
        <v>12</v>
      </c>
      <c r="EW109" s="14">
        <v>17</v>
      </c>
      <c r="EX109" s="14">
        <v>20</v>
      </c>
      <c r="EY109" s="14">
        <v>20</v>
      </c>
      <c r="EZ109" s="14">
        <v>19</v>
      </c>
      <c r="FA109" s="14">
        <v>4</v>
      </c>
      <c r="FB109" s="14">
        <v>12</v>
      </c>
      <c r="FC109" s="14">
        <v>17</v>
      </c>
      <c r="FD109" s="14">
        <v>31</v>
      </c>
      <c r="FE109" s="14">
        <v>17</v>
      </c>
      <c r="FF109" s="14">
        <v>9</v>
      </c>
      <c r="FG109" s="14">
        <v>28</v>
      </c>
      <c r="FH109" s="14">
        <v>4</v>
      </c>
      <c r="FI109" s="14">
        <v>49</v>
      </c>
      <c r="FJ109" s="14">
        <v>18</v>
      </c>
      <c r="FK109" s="14">
        <v>23</v>
      </c>
      <c r="FL109" s="14">
        <v>27</v>
      </c>
      <c r="FM109" s="14">
        <v>13</v>
      </c>
      <c r="FN109" s="14">
        <v>1</v>
      </c>
      <c r="FO109" s="14">
        <v>19</v>
      </c>
      <c r="FP109" s="14">
        <v>5</v>
      </c>
      <c r="FQ109" s="14">
        <v>22</v>
      </c>
      <c r="FR109" s="14">
        <v>10</v>
      </c>
      <c r="FS109" s="14">
        <v>4</v>
      </c>
      <c r="FT109" s="14">
        <v>3</v>
      </c>
      <c r="FU109" s="14">
        <v>14</v>
      </c>
      <c r="FV109" s="14">
        <v>5</v>
      </c>
      <c r="FW109" s="14">
        <v>9</v>
      </c>
      <c r="FX109" s="14">
        <v>14</v>
      </c>
      <c r="FY109" s="14">
        <v>11</v>
      </c>
      <c r="FZ109" s="14">
        <v>13</v>
      </c>
      <c r="GA109" s="14">
        <v>1</v>
      </c>
      <c r="GB109" s="14">
        <v>4</v>
      </c>
      <c r="GC109" s="14">
        <v>22</v>
      </c>
      <c r="GD109" s="14">
        <v>10</v>
      </c>
      <c r="GE109" s="14">
        <v>13</v>
      </c>
      <c r="GF109" s="14">
        <v>17</v>
      </c>
      <c r="GG109" s="14">
        <v>11</v>
      </c>
      <c r="GH109" s="14">
        <v>3</v>
      </c>
      <c r="GI109" s="14">
        <v>7</v>
      </c>
      <c r="GJ109" s="14">
        <v>15</v>
      </c>
      <c r="GK109" s="14">
        <v>12</v>
      </c>
      <c r="GL109" s="14">
        <v>16</v>
      </c>
      <c r="GM109" s="14">
        <v>7</v>
      </c>
      <c r="GN109" s="14">
        <v>14</v>
      </c>
      <c r="GO109" s="14">
        <v>1</v>
      </c>
      <c r="GP109" s="14">
        <v>0</v>
      </c>
      <c r="GQ109" s="14">
        <v>22</v>
      </c>
      <c r="GR109" s="14">
        <v>30</v>
      </c>
      <c r="GS109" s="14">
        <v>18</v>
      </c>
      <c r="GT109" s="14">
        <v>27</v>
      </c>
      <c r="GU109" s="14">
        <v>0</v>
      </c>
      <c r="GV109" s="14">
        <v>25</v>
      </c>
      <c r="GW109" s="14">
        <v>11</v>
      </c>
      <c r="GX109" s="14">
        <v>26</v>
      </c>
      <c r="GY109" s="14">
        <v>13</v>
      </c>
      <c r="GZ109" s="14">
        <v>7</v>
      </c>
      <c r="HA109" s="14">
        <v>10</v>
      </c>
      <c r="HB109" s="14">
        <v>0</v>
      </c>
      <c r="HC109" s="14">
        <v>32</v>
      </c>
      <c r="HD109" s="14">
        <v>0</v>
      </c>
      <c r="HE109" s="14">
        <v>8</v>
      </c>
      <c r="HF109" s="14">
        <v>9</v>
      </c>
      <c r="HG109" s="14">
        <v>16</v>
      </c>
      <c r="HH109" s="14">
        <v>40</v>
      </c>
      <c r="HI109" s="14">
        <v>0</v>
      </c>
      <c r="HJ109" s="14">
        <v>43</v>
      </c>
      <c r="HK109" s="14">
        <v>6</v>
      </c>
      <c r="HL109" s="14">
        <v>17</v>
      </c>
      <c r="HM109" s="14">
        <v>8</v>
      </c>
      <c r="HN109" s="14">
        <v>8</v>
      </c>
      <c r="HO109" s="14">
        <v>11</v>
      </c>
      <c r="HP109" s="14">
        <v>0</v>
      </c>
      <c r="HQ109" s="14">
        <v>10</v>
      </c>
      <c r="HR109" s="14">
        <v>32</v>
      </c>
      <c r="HS109" s="14">
        <v>20</v>
      </c>
      <c r="HT109" s="14">
        <v>18</v>
      </c>
      <c r="HU109" s="14">
        <v>0</v>
      </c>
      <c r="HV109" s="14">
        <v>9</v>
      </c>
      <c r="HW109" s="14">
        <v>0</v>
      </c>
      <c r="HX109" s="14">
        <v>17</v>
      </c>
      <c r="HY109" s="14">
        <v>8</v>
      </c>
      <c r="HZ109" s="14">
        <v>21</v>
      </c>
      <c r="IA109" s="14">
        <v>11</v>
      </c>
      <c r="IB109" s="14">
        <v>0</v>
      </c>
      <c r="IC109" s="14">
        <v>41</v>
      </c>
      <c r="ID109" s="14">
        <v>0</v>
      </c>
      <c r="IE109" s="14">
        <v>17</v>
      </c>
      <c r="IF109" s="14">
        <v>16</v>
      </c>
      <c r="IG109" s="14">
        <v>34</v>
      </c>
      <c r="IH109" s="14">
        <v>23</v>
      </c>
      <c r="II109" s="14">
        <v>34</v>
      </c>
      <c r="IJ109" s="14">
        <v>32</v>
      </c>
      <c r="IK109" s="14">
        <v>0</v>
      </c>
      <c r="IL109" s="14">
        <v>42</v>
      </c>
      <c r="IM109" s="14">
        <v>16</v>
      </c>
      <c r="IN109" s="14">
        <v>28</v>
      </c>
      <c r="IO109" s="14">
        <v>20</v>
      </c>
      <c r="IP109" s="14">
        <v>22</v>
      </c>
      <c r="IQ109" s="14">
        <v>13</v>
      </c>
      <c r="IR109" s="14">
        <v>0</v>
      </c>
      <c r="IS109" s="14">
        <v>10</v>
      </c>
      <c r="IT109" s="14">
        <v>30</v>
      </c>
      <c r="IU109" s="14">
        <v>14</v>
      </c>
      <c r="IV109" s="14">
        <v>44</v>
      </c>
      <c r="IW109" s="14">
        <v>17</v>
      </c>
      <c r="IX109" s="14">
        <v>27</v>
      </c>
      <c r="IY109" s="14">
        <v>0</v>
      </c>
      <c r="IZ109" s="14">
        <v>24</v>
      </c>
      <c r="JA109" s="14">
        <v>23</v>
      </c>
      <c r="JB109" s="14">
        <v>8</v>
      </c>
      <c r="JC109" s="14">
        <v>11</v>
      </c>
      <c r="JD109" s="14">
        <v>13</v>
      </c>
      <c r="JE109" s="14">
        <v>8</v>
      </c>
      <c r="JF109" s="14">
        <v>0</v>
      </c>
      <c r="JG109" s="14">
        <v>5</v>
      </c>
      <c r="JH109" s="14">
        <v>6</v>
      </c>
      <c r="JI109" s="14">
        <v>7</v>
      </c>
      <c r="JJ109" s="14">
        <v>12</v>
      </c>
      <c r="JK109" s="14">
        <v>7</v>
      </c>
      <c r="JL109" s="14">
        <v>10</v>
      </c>
      <c r="JM109" s="14">
        <v>0</v>
      </c>
      <c r="JN109" s="14">
        <v>1</v>
      </c>
      <c r="JO109" s="14">
        <v>5</v>
      </c>
      <c r="JP109" s="14">
        <v>3</v>
      </c>
      <c r="JQ109" s="14">
        <v>9</v>
      </c>
      <c r="JR109" s="14">
        <v>5</v>
      </c>
      <c r="JS109" s="14">
        <v>1</v>
      </c>
      <c r="JT109" s="14">
        <v>0</v>
      </c>
      <c r="JU109" s="14">
        <v>2</v>
      </c>
      <c r="JV109" s="14">
        <v>0</v>
      </c>
      <c r="JW109" s="14">
        <v>29</v>
      </c>
      <c r="JX109" s="14">
        <v>1</v>
      </c>
      <c r="JY109" s="14">
        <v>2</v>
      </c>
      <c r="JZ109" s="14">
        <v>6</v>
      </c>
      <c r="KA109" s="14">
        <v>0</v>
      </c>
      <c r="KB109" s="14">
        <v>4</v>
      </c>
      <c r="KC109" s="14">
        <v>12</v>
      </c>
      <c r="KD109" s="14">
        <v>6</v>
      </c>
      <c r="KE109" s="14">
        <v>5</v>
      </c>
      <c r="KF109" s="14">
        <v>17</v>
      </c>
      <c r="KG109" s="14">
        <v>0</v>
      </c>
      <c r="KH109" s="14">
        <v>0</v>
      </c>
      <c r="KI109" s="14">
        <v>6</v>
      </c>
      <c r="KJ109" s="14">
        <v>4</v>
      </c>
      <c r="KK109" s="14">
        <v>5</v>
      </c>
      <c r="KL109" s="14">
        <v>6</v>
      </c>
      <c r="KM109" s="14">
        <v>13</v>
      </c>
      <c r="KN109" s="14">
        <v>2</v>
      </c>
      <c r="KO109" s="14">
        <v>0</v>
      </c>
      <c r="KP109" s="14">
        <v>4</v>
      </c>
      <c r="KQ109" s="14">
        <v>2</v>
      </c>
      <c r="KR109" s="14">
        <v>1</v>
      </c>
      <c r="KS109" s="14">
        <v>2</v>
      </c>
      <c r="KT109" s="14">
        <v>3</v>
      </c>
      <c r="KU109" s="14">
        <v>2</v>
      </c>
      <c r="KV109" s="14">
        <v>0</v>
      </c>
      <c r="KW109" s="14">
        <v>19</v>
      </c>
      <c r="KX109" s="14">
        <v>8</v>
      </c>
      <c r="KY109" s="14">
        <v>3</v>
      </c>
      <c r="KZ109" s="14">
        <v>4</v>
      </c>
      <c r="LA109" s="14">
        <v>3</v>
      </c>
      <c r="LB109" s="14">
        <v>1</v>
      </c>
      <c r="LC109" s="14">
        <v>0</v>
      </c>
      <c r="LD109" s="14">
        <v>4</v>
      </c>
      <c r="LE109" s="14">
        <v>2</v>
      </c>
      <c r="LF109" s="14">
        <v>2</v>
      </c>
      <c r="LG109" s="14">
        <v>1</v>
      </c>
      <c r="LH109" s="14">
        <v>1</v>
      </c>
      <c r="LI109" s="14">
        <v>4</v>
      </c>
      <c r="LJ109" s="14">
        <v>0</v>
      </c>
      <c r="LK109" s="14">
        <v>4</v>
      </c>
      <c r="LL109" s="14">
        <v>3</v>
      </c>
      <c r="LM109" s="14">
        <v>2</v>
      </c>
      <c r="LN109" s="14">
        <v>5</v>
      </c>
      <c r="LO109" s="14">
        <v>0</v>
      </c>
      <c r="LP109" s="14">
        <v>2</v>
      </c>
      <c r="LQ109" s="14">
        <v>0</v>
      </c>
      <c r="LR109" s="14">
        <v>0</v>
      </c>
      <c r="LS109" s="14">
        <v>0</v>
      </c>
      <c r="LT109" s="14">
        <v>2</v>
      </c>
      <c r="LU109" s="14">
        <v>2</v>
      </c>
      <c r="LV109" s="14">
        <v>4</v>
      </c>
      <c r="LW109" s="14">
        <v>8</v>
      </c>
      <c r="LX109" s="14">
        <v>0</v>
      </c>
      <c r="LY109" s="14">
        <v>22</v>
      </c>
      <c r="LZ109" s="14">
        <v>2</v>
      </c>
      <c r="MA109" s="14">
        <v>1</v>
      </c>
      <c r="MB109" s="14">
        <v>3</v>
      </c>
      <c r="MC109" s="14">
        <v>6</v>
      </c>
      <c r="MD109" s="14">
        <v>5</v>
      </c>
      <c r="ME109" s="14">
        <v>6</v>
      </c>
      <c r="MF109" s="14">
        <v>2</v>
      </c>
      <c r="MG109" s="14">
        <v>6</v>
      </c>
      <c r="MH109" s="14">
        <v>5</v>
      </c>
      <c r="MI109" s="14">
        <v>7</v>
      </c>
      <c r="MJ109" s="14">
        <v>16</v>
      </c>
      <c r="MK109" s="14">
        <v>1</v>
      </c>
      <c r="ML109" s="14">
        <v>2</v>
      </c>
      <c r="MM109" s="14">
        <v>4</v>
      </c>
      <c r="MN109" s="14">
        <v>4</v>
      </c>
      <c r="MO109" s="14">
        <v>5</v>
      </c>
      <c r="MP109" s="14">
        <v>3</v>
      </c>
      <c r="MQ109" s="14">
        <v>12</v>
      </c>
      <c r="MR109" s="14">
        <v>8</v>
      </c>
      <c r="MS109" s="14">
        <v>0</v>
      </c>
      <c r="MT109" s="14">
        <v>7</v>
      </c>
      <c r="MU109" s="14">
        <v>1</v>
      </c>
      <c r="MV109" s="14">
        <v>1</v>
      </c>
      <c r="MW109" s="14">
        <v>9</v>
      </c>
      <c r="MX109" s="14">
        <v>20</v>
      </c>
      <c r="MY109" s="14">
        <v>10</v>
      </c>
      <c r="MZ109" s="14">
        <v>0</v>
      </c>
      <c r="NA109" s="14">
        <v>14</v>
      </c>
      <c r="NB109" s="14">
        <v>6</v>
      </c>
      <c r="NC109" s="14">
        <v>7</v>
      </c>
      <c r="ND109" s="14">
        <v>8</v>
      </c>
      <c r="NE109" s="14">
        <v>15</v>
      </c>
      <c r="NF109" s="14">
        <v>23</v>
      </c>
      <c r="NG109" s="14">
        <v>0</v>
      </c>
      <c r="NH109" s="14">
        <v>16</v>
      </c>
      <c r="NI109" s="14">
        <v>11</v>
      </c>
      <c r="NJ109" s="14">
        <v>7</v>
      </c>
      <c r="NK109" s="14">
        <v>12</v>
      </c>
      <c r="NL109" s="14">
        <v>31</v>
      </c>
      <c r="NM109" s="14">
        <v>24</v>
      </c>
      <c r="NN109" s="14">
        <v>0</v>
      </c>
      <c r="NO109" s="14">
        <v>33</v>
      </c>
      <c r="NP109" s="14">
        <v>0</v>
      </c>
      <c r="NQ109" s="14">
        <v>21</v>
      </c>
      <c r="NR109" s="14">
        <v>28</v>
      </c>
      <c r="NS109" s="14">
        <v>20</v>
      </c>
      <c r="NT109" s="14">
        <v>26</v>
      </c>
      <c r="NU109" s="14">
        <v>0</v>
      </c>
      <c r="NV109" s="14">
        <v>40</v>
      </c>
      <c r="NW109" s="14">
        <v>15</v>
      </c>
      <c r="NX109" s="14">
        <v>37</v>
      </c>
      <c r="NY109" s="14">
        <v>29</v>
      </c>
      <c r="NZ109" s="14">
        <v>29</v>
      </c>
      <c r="OA109" s="14">
        <v>37</v>
      </c>
      <c r="OB109" s="14">
        <v>0</v>
      </c>
      <c r="OC109" s="14">
        <v>54</v>
      </c>
      <c r="OD109" s="14">
        <v>33</v>
      </c>
      <c r="OE109" s="14">
        <v>30</v>
      </c>
      <c r="OF109" s="14">
        <v>32</v>
      </c>
      <c r="OG109" s="14">
        <v>28</v>
      </c>
      <c r="OH109" s="14">
        <v>25</v>
      </c>
      <c r="OI109" s="14">
        <v>0</v>
      </c>
      <c r="OJ109" s="14">
        <v>32</v>
      </c>
      <c r="OK109" s="14">
        <v>20</v>
      </c>
      <c r="OL109" s="14">
        <v>38</v>
      </c>
      <c r="OM109" s="14">
        <v>37</v>
      </c>
      <c r="ON109" s="14">
        <v>39</v>
      </c>
      <c r="OO109" s="14">
        <v>11</v>
      </c>
      <c r="OP109" s="14">
        <v>0</v>
      </c>
      <c r="OQ109" s="14">
        <v>28</v>
      </c>
      <c r="OR109" s="14">
        <v>11</v>
      </c>
      <c r="OS109" s="14">
        <v>12</v>
      </c>
      <c r="OT109" s="14">
        <v>14</v>
      </c>
      <c r="OU109" s="14">
        <v>33</v>
      </c>
      <c r="OV109" s="14">
        <v>11</v>
      </c>
      <c r="OW109" s="14">
        <v>0</v>
      </c>
      <c r="OX109" s="14">
        <v>29</v>
      </c>
      <c r="OY109" s="14">
        <v>19</v>
      </c>
      <c r="OZ109" s="31">
        <v>38</v>
      </c>
      <c r="PA109" s="14">
        <v>33</v>
      </c>
      <c r="PB109" s="14">
        <v>32</v>
      </c>
      <c r="PC109" s="14">
        <v>43</v>
      </c>
      <c r="PD109" s="14">
        <v>0</v>
      </c>
      <c r="PE109" s="14">
        <v>7</v>
      </c>
      <c r="PF109" s="14">
        <v>31</v>
      </c>
      <c r="PG109" s="14">
        <v>32</v>
      </c>
      <c r="PH109" s="84">
        <v>35</v>
      </c>
      <c r="PI109" s="14">
        <v>37</v>
      </c>
      <c r="PJ109" s="14">
        <v>21</v>
      </c>
      <c r="PK109" s="54"/>
      <c r="PL109" s="84">
        <v>6</v>
      </c>
      <c r="PM109" s="14">
        <v>26</v>
      </c>
      <c r="PN109" s="84">
        <v>34</v>
      </c>
      <c r="PO109" s="84">
        <v>30</v>
      </c>
      <c r="PP109" s="84">
        <v>45</v>
      </c>
      <c r="PQ109" s="84">
        <v>22</v>
      </c>
      <c r="PR109" s="505"/>
      <c r="PS109" s="479">
        <v>25</v>
      </c>
      <c r="PT109" s="84">
        <v>9</v>
      </c>
      <c r="PU109" s="479">
        <v>35</v>
      </c>
      <c r="PV109" s="84">
        <v>21</v>
      </c>
      <c r="PW109" s="479">
        <v>20</v>
      </c>
      <c r="PX109" s="479">
        <v>27</v>
      </c>
      <c r="PY109" s="14"/>
      <c r="PZ109" s="14">
        <v>30</v>
      </c>
      <c r="QA109" s="14">
        <v>5</v>
      </c>
      <c r="QB109" s="60">
        <v>41</v>
      </c>
      <c r="QC109" s="60">
        <v>30</v>
      </c>
      <c r="QD109" s="60">
        <v>23</v>
      </c>
      <c r="QE109" s="436">
        <v>22</v>
      </c>
      <c r="QG109" s="510">
        <v>18</v>
      </c>
      <c r="QH109" s="510">
        <v>14</v>
      </c>
      <c r="QI109" s="510">
        <v>19</v>
      </c>
      <c r="QJ109" s="510">
        <v>22</v>
      </c>
      <c r="QK109" s="510">
        <v>13</v>
      </c>
      <c r="QL109" s="513">
        <v>11</v>
      </c>
      <c r="QM109" s="510">
        <v>22</v>
      </c>
      <c r="QN109" s="510">
        <v>9</v>
      </c>
      <c r="QO109" s="510">
        <v>2</v>
      </c>
      <c r="QP109" s="510">
        <v>12</v>
      </c>
      <c r="QQ109" s="510">
        <v>26</v>
      </c>
      <c r="QR109" s="510">
        <v>10</v>
      </c>
      <c r="QT109" s="486">
        <v>12</v>
      </c>
      <c r="QU109" s="486">
        <v>3</v>
      </c>
      <c r="QV109" s="486">
        <v>13</v>
      </c>
      <c r="QW109" s="486">
        <v>14</v>
      </c>
      <c r="QX109" s="486">
        <v>24</v>
      </c>
      <c r="QY109" s="1">
        <v>28</v>
      </c>
      <c r="RA109" s="1">
        <v>15</v>
      </c>
      <c r="RB109" s="1">
        <v>6</v>
      </c>
      <c r="RC109" s="1">
        <v>13</v>
      </c>
      <c r="RD109" s="1">
        <v>11</v>
      </c>
      <c r="RE109" s="1">
        <v>13</v>
      </c>
      <c r="RF109" s="1">
        <v>13</v>
      </c>
      <c r="RH109" s="1">
        <v>18</v>
      </c>
      <c r="RJ109" s="1">
        <v>17</v>
      </c>
      <c r="RK109" s="1">
        <v>3</v>
      </c>
      <c r="RL109" s="1">
        <v>22</v>
      </c>
      <c r="RM109" s="1">
        <v>5</v>
      </c>
      <c r="RN109" s="1">
        <v>8</v>
      </c>
      <c r="RO109" s="1">
        <v>1</v>
      </c>
      <c r="RQ109" s="1">
        <v>7</v>
      </c>
      <c r="RS109" s="1">
        <v>2</v>
      </c>
      <c r="RU109" s="1">
        <v>1</v>
      </c>
      <c r="RV109" s="1">
        <v>6</v>
      </c>
      <c r="RW109" s="1">
        <v>3</v>
      </c>
      <c r="RX109" s="1">
        <v>7</v>
      </c>
      <c r="RY109" s="1">
        <v>2</v>
      </c>
      <c r="SB109" s="1">
        <v>1</v>
      </c>
      <c r="SC109" s="1">
        <v>1</v>
      </c>
      <c r="SD109" s="1">
        <v>3</v>
      </c>
      <c r="SE109" s="1">
        <v>2</v>
      </c>
      <c r="SF109" s="1">
        <v>2</v>
      </c>
      <c r="SG109" s="1">
        <v>1</v>
      </c>
    </row>
    <row r="110" spans="1:501" s="20" customFormat="1" hidden="1" x14ac:dyDescent="0.25">
      <c r="A110" s="68" t="s">
        <v>24</v>
      </c>
      <c r="B110" s="68" t="s">
        <v>1168</v>
      </c>
      <c r="C110" s="464">
        <v>395</v>
      </c>
      <c r="D110" s="473"/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0</v>
      </c>
      <c r="DT110" s="14">
        <v>0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14">
        <v>0</v>
      </c>
      <c r="EJ110" s="14">
        <v>0</v>
      </c>
      <c r="EK110" s="14">
        <v>0</v>
      </c>
      <c r="EL110" s="14">
        <v>0</v>
      </c>
      <c r="EM110" s="14">
        <v>0</v>
      </c>
      <c r="EN110" s="14">
        <v>0</v>
      </c>
      <c r="EO110" s="14">
        <v>0</v>
      </c>
      <c r="EP110" s="14">
        <v>0</v>
      </c>
      <c r="EQ110" s="14">
        <v>0</v>
      </c>
      <c r="ER110" s="1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14">
        <v>0</v>
      </c>
      <c r="FD110" s="14">
        <v>0</v>
      </c>
      <c r="FE110" s="14">
        <v>0</v>
      </c>
      <c r="FF110" s="14">
        <v>0</v>
      </c>
      <c r="FG110" s="14">
        <v>0</v>
      </c>
      <c r="FH110" s="1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0</v>
      </c>
      <c r="GF110" s="14">
        <v>0</v>
      </c>
      <c r="GG110" s="14">
        <v>0</v>
      </c>
      <c r="GH110" s="14">
        <v>0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0</v>
      </c>
      <c r="GQ110" s="14">
        <v>0</v>
      </c>
      <c r="GR110" s="14">
        <v>0</v>
      </c>
      <c r="GS110" s="14">
        <v>0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0</v>
      </c>
      <c r="HC110" s="14">
        <v>0</v>
      </c>
      <c r="HD110" s="14">
        <v>0</v>
      </c>
      <c r="HE110" s="14">
        <v>0</v>
      </c>
      <c r="HF110" s="14">
        <v>0</v>
      </c>
      <c r="HG110" s="14">
        <v>0</v>
      </c>
      <c r="HH110" s="14">
        <v>0</v>
      </c>
      <c r="HI110" s="14">
        <v>0</v>
      </c>
      <c r="HJ110" s="14">
        <v>0</v>
      </c>
      <c r="HK110" s="14">
        <v>0</v>
      </c>
      <c r="HL110" s="14">
        <v>1</v>
      </c>
      <c r="HM110" s="14">
        <v>0</v>
      </c>
      <c r="HN110" s="14">
        <v>0</v>
      </c>
      <c r="HO110" s="14">
        <v>0</v>
      </c>
      <c r="HP110" s="14">
        <v>0</v>
      </c>
      <c r="HQ110" s="14">
        <v>0</v>
      </c>
      <c r="HR110" s="14">
        <v>0</v>
      </c>
      <c r="HS110" s="14">
        <v>0</v>
      </c>
      <c r="HT110" s="14">
        <v>0</v>
      </c>
      <c r="HU110" s="14">
        <v>0</v>
      </c>
      <c r="HV110" s="14">
        <v>0</v>
      </c>
      <c r="HW110" s="14">
        <v>0</v>
      </c>
      <c r="HX110" s="14">
        <v>0</v>
      </c>
      <c r="HY110" s="14">
        <v>0</v>
      </c>
      <c r="HZ110" s="14">
        <v>0</v>
      </c>
      <c r="IA110" s="14">
        <v>0</v>
      </c>
      <c r="IB110" s="14">
        <v>0</v>
      </c>
      <c r="IC110" s="14">
        <v>0</v>
      </c>
      <c r="ID110" s="14">
        <v>0</v>
      </c>
      <c r="IE110" s="14">
        <v>0</v>
      </c>
      <c r="IF110" s="14">
        <v>0</v>
      </c>
      <c r="IG110" s="14">
        <v>0</v>
      </c>
      <c r="IH110" s="14">
        <v>0</v>
      </c>
      <c r="II110" s="14">
        <v>0</v>
      </c>
      <c r="IJ110" s="14">
        <v>1</v>
      </c>
      <c r="IK110" s="14">
        <v>0</v>
      </c>
      <c r="IL110" s="14">
        <v>0</v>
      </c>
      <c r="IM110" s="14">
        <v>0</v>
      </c>
      <c r="IN110" s="14">
        <v>1</v>
      </c>
      <c r="IO110" s="14">
        <v>0</v>
      </c>
      <c r="IP110" s="14">
        <v>1</v>
      </c>
      <c r="IQ110" s="14">
        <v>0</v>
      </c>
      <c r="IR110" s="14">
        <v>0</v>
      </c>
      <c r="IS110" s="14">
        <v>0</v>
      </c>
      <c r="IT110" s="14">
        <v>0</v>
      </c>
      <c r="IU110" s="14">
        <v>0</v>
      </c>
      <c r="IV110" s="14">
        <v>0</v>
      </c>
      <c r="IW110" s="14">
        <v>0</v>
      </c>
      <c r="IX110" s="14">
        <v>0</v>
      </c>
      <c r="IY110" s="14">
        <v>0</v>
      </c>
      <c r="IZ110" s="14">
        <v>0</v>
      </c>
      <c r="JA110" s="14">
        <v>0</v>
      </c>
      <c r="JB110" s="14">
        <v>0</v>
      </c>
      <c r="JC110" s="14">
        <v>0</v>
      </c>
      <c r="JD110" s="14">
        <v>0</v>
      </c>
      <c r="JE110" s="14">
        <v>0</v>
      </c>
      <c r="JF110" s="14">
        <v>0</v>
      </c>
      <c r="JG110" s="14">
        <v>0</v>
      </c>
      <c r="JH110" s="14">
        <v>0</v>
      </c>
      <c r="JI110" s="14">
        <v>0</v>
      </c>
      <c r="JJ110" s="14">
        <v>0</v>
      </c>
      <c r="JK110" s="14">
        <v>0</v>
      </c>
      <c r="JL110" s="14">
        <v>0</v>
      </c>
      <c r="JM110" s="14">
        <v>0</v>
      </c>
      <c r="JN110" s="14">
        <v>0</v>
      </c>
      <c r="JO110" s="14">
        <v>0</v>
      </c>
      <c r="JP110" s="14">
        <v>0</v>
      </c>
      <c r="JQ110" s="14">
        <v>0</v>
      </c>
      <c r="JR110" s="14">
        <v>0</v>
      </c>
      <c r="JS110" s="14">
        <v>0</v>
      </c>
      <c r="JT110" s="14">
        <v>0</v>
      </c>
      <c r="JU110" s="14">
        <v>0</v>
      </c>
      <c r="JV110" s="14">
        <v>0</v>
      </c>
      <c r="JW110" s="14">
        <v>0</v>
      </c>
      <c r="JX110" s="14">
        <v>0</v>
      </c>
      <c r="JY110" s="14">
        <v>0</v>
      </c>
      <c r="JZ110" s="14">
        <v>0</v>
      </c>
      <c r="KA110" s="14">
        <v>0</v>
      </c>
      <c r="KB110" s="14">
        <v>0</v>
      </c>
      <c r="KC110" s="14">
        <v>0</v>
      </c>
      <c r="KD110" s="14">
        <v>0</v>
      </c>
      <c r="KE110" s="14">
        <v>0</v>
      </c>
      <c r="KF110" s="14">
        <v>0</v>
      </c>
      <c r="KG110" s="14">
        <v>0</v>
      </c>
      <c r="KH110" s="14">
        <v>0</v>
      </c>
      <c r="KI110" s="14">
        <v>0</v>
      </c>
      <c r="KJ110" s="14">
        <v>0</v>
      </c>
      <c r="KK110" s="14">
        <v>0</v>
      </c>
      <c r="KL110" s="14">
        <v>0</v>
      </c>
      <c r="KM110" s="14">
        <v>0</v>
      </c>
      <c r="KN110" s="14">
        <v>0</v>
      </c>
      <c r="KO110" s="14">
        <v>0</v>
      </c>
      <c r="KP110" s="14">
        <v>0</v>
      </c>
      <c r="KQ110" s="14">
        <v>0</v>
      </c>
      <c r="KR110" s="14">
        <v>0</v>
      </c>
      <c r="KS110" s="14">
        <v>0</v>
      </c>
      <c r="KT110" s="14">
        <v>0</v>
      </c>
      <c r="KU110" s="14">
        <v>0</v>
      </c>
      <c r="KV110" s="14">
        <v>0</v>
      </c>
      <c r="KW110" s="14">
        <v>0</v>
      </c>
      <c r="KX110" s="14">
        <v>0</v>
      </c>
      <c r="KY110" s="14">
        <v>0</v>
      </c>
      <c r="KZ110" s="14">
        <v>0</v>
      </c>
      <c r="LA110" s="14">
        <v>0</v>
      </c>
      <c r="LB110" s="14">
        <v>0</v>
      </c>
      <c r="LC110" s="14">
        <v>0</v>
      </c>
      <c r="LD110" s="14">
        <v>0</v>
      </c>
      <c r="LE110" s="14">
        <v>0</v>
      </c>
      <c r="LF110" s="14">
        <v>0</v>
      </c>
      <c r="LG110" s="14">
        <v>0</v>
      </c>
      <c r="LH110" s="14">
        <v>0</v>
      </c>
      <c r="LI110" s="14">
        <v>0</v>
      </c>
      <c r="LJ110" s="14">
        <v>0</v>
      </c>
      <c r="LK110" s="14">
        <v>0</v>
      </c>
      <c r="LL110" s="14">
        <v>0</v>
      </c>
      <c r="LM110" s="14">
        <v>0</v>
      </c>
      <c r="LN110" s="14">
        <v>0</v>
      </c>
      <c r="LO110" s="14">
        <v>0</v>
      </c>
      <c r="LP110" s="14">
        <v>0</v>
      </c>
      <c r="LQ110" s="14">
        <v>0</v>
      </c>
      <c r="LR110" s="14">
        <v>0</v>
      </c>
      <c r="LS110" s="14">
        <v>0</v>
      </c>
      <c r="LT110" s="14">
        <v>0</v>
      </c>
      <c r="LU110" s="14">
        <v>0</v>
      </c>
      <c r="LV110" s="14">
        <v>0</v>
      </c>
      <c r="LW110" s="14">
        <v>0</v>
      </c>
      <c r="LX110" s="14">
        <v>0</v>
      </c>
      <c r="LY110" s="14">
        <v>0</v>
      </c>
      <c r="LZ110" s="14">
        <v>0</v>
      </c>
      <c r="MA110" s="14">
        <v>0</v>
      </c>
      <c r="MB110" s="14">
        <v>0</v>
      </c>
      <c r="MC110" s="14">
        <v>0</v>
      </c>
      <c r="MD110" s="14">
        <v>0</v>
      </c>
      <c r="ME110" s="14">
        <v>0</v>
      </c>
      <c r="MF110" s="14">
        <v>0</v>
      </c>
      <c r="MG110" s="14">
        <v>0</v>
      </c>
      <c r="MH110" s="14">
        <v>0</v>
      </c>
      <c r="MI110" s="14">
        <v>0</v>
      </c>
      <c r="MJ110" s="14">
        <v>0</v>
      </c>
      <c r="MK110" s="14">
        <v>0</v>
      </c>
      <c r="ML110" s="14">
        <v>0</v>
      </c>
      <c r="MM110" s="14">
        <v>0</v>
      </c>
      <c r="MN110" s="14">
        <v>0</v>
      </c>
      <c r="MO110" s="14">
        <v>0</v>
      </c>
      <c r="MP110" s="14">
        <v>0</v>
      </c>
      <c r="MQ110" s="14">
        <v>2</v>
      </c>
      <c r="MR110" s="14">
        <v>0</v>
      </c>
      <c r="MS110" s="14">
        <v>0</v>
      </c>
      <c r="MT110" s="14">
        <v>0</v>
      </c>
      <c r="MU110" s="14">
        <v>0</v>
      </c>
      <c r="MV110" s="14">
        <v>0</v>
      </c>
      <c r="MW110" s="14">
        <v>0</v>
      </c>
      <c r="MX110" s="14">
        <v>0</v>
      </c>
      <c r="MY110" s="14">
        <v>0</v>
      </c>
      <c r="MZ110" s="14">
        <v>0</v>
      </c>
      <c r="NA110" s="14">
        <v>0</v>
      </c>
      <c r="NB110" s="14">
        <v>0</v>
      </c>
      <c r="NC110" s="14">
        <v>0</v>
      </c>
      <c r="ND110" s="14">
        <v>0</v>
      </c>
      <c r="NE110" s="14">
        <v>0</v>
      </c>
      <c r="NF110" s="14">
        <v>0</v>
      </c>
      <c r="NG110" s="14">
        <v>0</v>
      </c>
      <c r="NH110" s="14">
        <v>0</v>
      </c>
      <c r="NI110" s="14">
        <v>0</v>
      </c>
      <c r="NJ110" s="14">
        <v>0</v>
      </c>
      <c r="NK110" s="14">
        <v>0</v>
      </c>
      <c r="NL110" s="14">
        <v>0</v>
      </c>
      <c r="NM110" s="14">
        <v>0</v>
      </c>
      <c r="NN110" s="14">
        <v>0</v>
      </c>
      <c r="NO110" s="14">
        <v>0</v>
      </c>
      <c r="NP110" s="14">
        <v>0</v>
      </c>
      <c r="NQ110" s="14">
        <v>0</v>
      </c>
      <c r="NR110" s="14">
        <v>0</v>
      </c>
      <c r="NS110" s="14">
        <v>0</v>
      </c>
      <c r="NT110" s="14">
        <v>0</v>
      </c>
      <c r="NU110" s="14">
        <v>0</v>
      </c>
      <c r="NV110" s="14">
        <v>0</v>
      </c>
      <c r="NW110" s="14">
        <v>0</v>
      </c>
      <c r="NX110" s="14">
        <v>0</v>
      </c>
      <c r="NY110" s="14">
        <v>0</v>
      </c>
      <c r="NZ110" s="14">
        <v>0</v>
      </c>
      <c r="OA110" s="14">
        <v>0</v>
      </c>
      <c r="OB110" s="14">
        <v>0</v>
      </c>
      <c r="OC110" s="14">
        <v>0</v>
      </c>
      <c r="OD110" s="14">
        <v>0</v>
      </c>
      <c r="OE110" s="14">
        <v>0</v>
      </c>
      <c r="OF110" s="14"/>
      <c r="OG110" s="14">
        <v>0</v>
      </c>
      <c r="OH110" s="14">
        <v>0</v>
      </c>
      <c r="OI110" s="14">
        <v>0</v>
      </c>
      <c r="OJ110" s="14">
        <v>0</v>
      </c>
      <c r="OK110" s="14">
        <v>0</v>
      </c>
      <c r="OL110" s="14">
        <v>0</v>
      </c>
      <c r="OM110" s="14">
        <v>0</v>
      </c>
      <c r="ON110" s="14">
        <v>0</v>
      </c>
      <c r="OO110" s="14">
        <v>0</v>
      </c>
      <c r="OP110" s="14">
        <v>0</v>
      </c>
      <c r="OQ110" s="14">
        <v>0</v>
      </c>
      <c r="OR110" s="14">
        <v>0</v>
      </c>
      <c r="OS110" s="14">
        <v>0</v>
      </c>
      <c r="OT110" s="14">
        <v>0</v>
      </c>
      <c r="OU110" s="14">
        <v>1</v>
      </c>
      <c r="OV110" s="14">
        <v>0</v>
      </c>
      <c r="OW110" s="14">
        <v>0</v>
      </c>
      <c r="OX110" s="14">
        <v>0</v>
      </c>
      <c r="OY110" s="14">
        <v>0</v>
      </c>
      <c r="OZ110" s="31">
        <v>6</v>
      </c>
      <c r="PA110" s="14">
        <v>0</v>
      </c>
      <c r="PB110" s="14"/>
      <c r="PC110" s="14"/>
      <c r="PD110" s="14">
        <v>0</v>
      </c>
      <c r="PE110" s="14"/>
      <c r="PF110" s="14"/>
      <c r="PG110" s="54"/>
      <c r="PH110" s="54"/>
      <c r="PI110" s="54"/>
      <c r="PJ110" s="54"/>
      <c r="PK110" s="54"/>
      <c r="PL110" s="84"/>
      <c r="PM110" s="14"/>
      <c r="PN110" s="84"/>
      <c r="PO110" s="84"/>
      <c r="PP110" s="84"/>
      <c r="PQ110" s="84"/>
      <c r="PR110" s="505"/>
      <c r="PS110" s="84"/>
      <c r="PT110" s="84"/>
      <c r="PU110" s="84"/>
      <c r="PV110" s="84"/>
      <c r="PW110" s="54"/>
      <c r="PX110" s="54"/>
      <c r="PY110" s="14"/>
      <c r="PZ110" s="14"/>
      <c r="QA110" s="14"/>
      <c r="QB110" s="54"/>
      <c r="QC110" s="54"/>
      <c r="QD110" s="54"/>
      <c r="QR110" s="1"/>
      <c r="QS110" s="1"/>
      <c r="QX110" s="1"/>
      <c r="QY110" s="1"/>
      <c r="QZ110" s="1"/>
      <c r="RA110" s="1"/>
      <c r="RB110" s="1"/>
      <c r="RC110" s="1"/>
      <c r="RD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</row>
    <row r="111" spans="1:501" s="20" customFormat="1" hidden="1" x14ac:dyDescent="0.25">
      <c r="A111" s="68" t="s">
        <v>24</v>
      </c>
      <c r="B111" s="68" t="s">
        <v>1170</v>
      </c>
      <c r="C111" s="347"/>
      <c r="D111" s="347"/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0</v>
      </c>
      <c r="DT111" s="14">
        <v>0</v>
      </c>
      <c r="DU111" s="1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14">
        <v>0</v>
      </c>
      <c r="EJ111" s="14">
        <v>0</v>
      </c>
      <c r="EK111" s="14">
        <v>0</v>
      </c>
      <c r="EL111" s="14">
        <v>0</v>
      </c>
      <c r="EM111" s="14">
        <v>0</v>
      </c>
      <c r="EN111" s="14">
        <v>0</v>
      </c>
      <c r="EO111" s="14">
        <v>0</v>
      </c>
      <c r="EP111" s="14">
        <v>0</v>
      </c>
      <c r="EQ111" s="14">
        <v>0</v>
      </c>
      <c r="ER111" s="1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14">
        <v>0</v>
      </c>
      <c r="FD111" s="14">
        <v>0</v>
      </c>
      <c r="FE111" s="14">
        <v>0</v>
      </c>
      <c r="FF111" s="14">
        <v>0</v>
      </c>
      <c r="FG111" s="14">
        <v>0</v>
      </c>
      <c r="FH111" s="14">
        <v>0</v>
      </c>
      <c r="FI111" s="14">
        <v>0</v>
      </c>
      <c r="FJ111" s="14">
        <v>0</v>
      </c>
      <c r="FK111" s="14">
        <v>0</v>
      </c>
      <c r="FL111" s="14">
        <v>0</v>
      </c>
      <c r="FM111" s="14">
        <v>0</v>
      </c>
      <c r="FN111" s="14">
        <v>0</v>
      </c>
      <c r="FO111" s="14">
        <v>0</v>
      </c>
      <c r="FP111" s="14">
        <v>0</v>
      </c>
      <c r="FQ111" s="14">
        <v>0</v>
      </c>
      <c r="FR111" s="14">
        <v>0</v>
      </c>
      <c r="FS111" s="14">
        <v>0</v>
      </c>
      <c r="FT111" s="14">
        <v>0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0</v>
      </c>
      <c r="GF111" s="14">
        <v>0</v>
      </c>
      <c r="GG111" s="14">
        <v>0</v>
      </c>
      <c r="GH111" s="14">
        <v>0</v>
      </c>
      <c r="GI111" s="14">
        <v>0</v>
      </c>
      <c r="GJ111" s="14">
        <v>0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0</v>
      </c>
      <c r="GQ111" s="14">
        <v>0</v>
      </c>
      <c r="GR111" s="14">
        <v>0</v>
      </c>
      <c r="GS111" s="14">
        <v>1</v>
      </c>
      <c r="GT111" s="14">
        <v>0</v>
      </c>
      <c r="GU111" s="14">
        <v>0</v>
      </c>
      <c r="GV111" s="14">
        <v>0</v>
      </c>
      <c r="GW111" s="14">
        <v>4</v>
      </c>
      <c r="GX111" s="14">
        <v>1</v>
      </c>
      <c r="GY111" s="14">
        <v>0</v>
      </c>
      <c r="GZ111" s="14">
        <v>0</v>
      </c>
      <c r="HA111" s="14">
        <v>0</v>
      </c>
      <c r="HB111" s="14">
        <v>0</v>
      </c>
      <c r="HC111" s="14">
        <v>0</v>
      </c>
      <c r="HD111" s="14">
        <v>0</v>
      </c>
      <c r="HE111" s="14">
        <v>0</v>
      </c>
      <c r="HF111" s="14">
        <v>0</v>
      </c>
      <c r="HG111" s="14">
        <v>0</v>
      </c>
      <c r="HH111" s="14">
        <v>0</v>
      </c>
      <c r="HI111" s="14">
        <v>0</v>
      </c>
      <c r="HJ111" s="14">
        <v>0</v>
      </c>
      <c r="HK111" s="14">
        <v>0</v>
      </c>
      <c r="HL111" s="14">
        <v>0</v>
      </c>
      <c r="HM111" s="14">
        <v>0</v>
      </c>
      <c r="HN111" s="14">
        <v>0</v>
      </c>
      <c r="HO111" s="14">
        <v>0</v>
      </c>
      <c r="HP111" s="14">
        <v>0</v>
      </c>
      <c r="HQ111" s="14">
        <v>0</v>
      </c>
      <c r="HR111" s="14">
        <v>0</v>
      </c>
      <c r="HS111" s="14">
        <v>0</v>
      </c>
      <c r="HT111" s="14">
        <v>0</v>
      </c>
      <c r="HU111" s="14">
        <v>0</v>
      </c>
      <c r="HV111" s="14">
        <v>0</v>
      </c>
      <c r="HW111" s="14">
        <v>0</v>
      </c>
      <c r="HX111" s="14">
        <v>0</v>
      </c>
      <c r="HY111" s="14">
        <v>0</v>
      </c>
      <c r="HZ111" s="14">
        <v>0</v>
      </c>
      <c r="IA111" s="14">
        <v>0</v>
      </c>
      <c r="IB111" s="14">
        <v>0</v>
      </c>
      <c r="IC111" s="14">
        <v>0</v>
      </c>
      <c r="ID111" s="14">
        <v>0</v>
      </c>
      <c r="IE111" s="14">
        <v>0</v>
      </c>
      <c r="IF111" s="14">
        <v>0</v>
      </c>
      <c r="IG111" s="14">
        <v>0</v>
      </c>
      <c r="IH111" s="14">
        <v>0</v>
      </c>
      <c r="II111" s="14">
        <v>0</v>
      </c>
      <c r="IJ111" s="14">
        <v>0</v>
      </c>
      <c r="IK111" s="14">
        <v>0</v>
      </c>
      <c r="IL111" s="14">
        <v>0</v>
      </c>
      <c r="IM111" s="14">
        <v>0</v>
      </c>
      <c r="IN111" s="14">
        <v>0</v>
      </c>
      <c r="IO111" s="14">
        <v>0</v>
      </c>
      <c r="IP111" s="14">
        <v>1</v>
      </c>
      <c r="IQ111" s="14">
        <v>0</v>
      </c>
      <c r="IR111" s="14">
        <v>0</v>
      </c>
      <c r="IS111" s="14">
        <v>0</v>
      </c>
      <c r="IT111" s="14">
        <v>0</v>
      </c>
      <c r="IU111" s="14">
        <v>0</v>
      </c>
      <c r="IV111" s="14">
        <v>0</v>
      </c>
      <c r="IW111" s="14">
        <v>0</v>
      </c>
      <c r="IX111" s="14">
        <v>0</v>
      </c>
      <c r="IY111" s="14">
        <v>0</v>
      </c>
      <c r="IZ111" s="14">
        <v>0</v>
      </c>
      <c r="JA111" s="14">
        <v>0</v>
      </c>
      <c r="JB111" s="14">
        <v>0</v>
      </c>
      <c r="JC111" s="14">
        <v>0</v>
      </c>
      <c r="JD111" s="14">
        <v>0</v>
      </c>
      <c r="JE111" s="14">
        <v>0</v>
      </c>
      <c r="JF111" s="14">
        <v>0</v>
      </c>
      <c r="JG111" s="14">
        <v>0</v>
      </c>
      <c r="JH111" s="14">
        <v>0</v>
      </c>
      <c r="JI111" s="14">
        <v>0</v>
      </c>
      <c r="JJ111" s="14">
        <v>0</v>
      </c>
      <c r="JK111" s="14">
        <v>0</v>
      </c>
      <c r="JL111" s="14">
        <v>0</v>
      </c>
      <c r="JM111" s="14">
        <v>0</v>
      </c>
      <c r="JN111" s="14">
        <v>0</v>
      </c>
      <c r="JO111" s="14">
        <v>0</v>
      </c>
      <c r="JP111" s="14">
        <v>2</v>
      </c>
      <c r="JQ111" s="14">
        <v>0</v>
      </c>
      <c r="JR111" s="14">
        <v>0</v>
      </c>
      <c r="JS111" s="14">
        <v>0</v>
      </c>
      <c r="JT111" s="14">
        <v>0</v>
      </c>
      <c r="JU111" s="14">
        <v>0</v>
      </c>
      <c r="JV111" s="14">
        <v>0</v>
      </c>
      <c r="JW111" s="14">
        <v>0</v>
      </c>
      <c r="JX111" s="14">
        <v>0</v>
      </c>
      <c r="JY111" s="14">
        <v>0</v>
      </c>
      <c r="JZ111" s="14">
        <v>0</v>
      </c>
      <c r="KA111" s="14">
        <v>0</v>
      </c>
      <c r="KB111" s="14">
        <v>0</v>
      </c>
      <c r="KC111" s="14">
        <v>0</v>
      </c>
      <c r="KD111" s="14">
        <v>0</v>
      </c>
      <c r="KE111" s="14">
        <v>0</v>
      </c>
      <c r="KF111" s="14">
        <v>0</v>
      </c>
      <c r="KG111" s="14">
        <v>0</v>
      </c>
      <c r="KH111" s="14">
        <v>0</v>
      </c>
      <c r="KI111" s="14">
        <v>0</v>
      </c>
      <c r="KJ111" s="14">
        <v>0</v>
      </c>
      <c r="KK111" s="14">
        <v>0</v>
      </c>
      <c r="KL111" s="14">
        <v>0</v>
      </c>
      <c r="KM111" s="14">
        <v>0</v>
      </c>
      <c r="KN111" s="14">
        <v>0</v>
      </c>
      <c r="KO111" s="14">
        <v>0</v>
      </c>
      <c r="KP111" s="14">
        <v>0</v>
      </c>
      <c r="KQ111" s="14">
        <v>0</v>
      </c>
      <c r="KR111" s="14">
        <v>0</v>
      </c>
      <c r="KS111" s="14">
        <v>0</v>
      </c>
      <c r="KT111" s="14">
        <v>0</v>
      </c>
      <c r="KU111" s="14">
        <v>0</v>
      </c>
      <c r="KV111" s="14">
        <v>0</v>
      </c>
      <c r="KW111" s="14">
        <v>0</v>
      </c>
      <c r="KX111" s="14">
        <v>0</v>
      </c>
      <c r="KY111" s="14">
        <v>0</v>
      </c>
      <c r="KZ111" s="14">
        <v>0</v>
      </c>
      <c r="LA111" s="14">
        <v>0</v>
      </c>
      <c r="LB111" s="14">
        <v>0</v>
      </c>
      <c r="LC111" s="14">
        <v>0</v>
      </c>
      <c r="LD111" s="14">
        <v>0</v>
      </c>
      <c r="LE111" s="14">
        <v>0</v>
      </c>
      <c r="LF111" s="14">
        <v>0</v>
      </c>
      <c r="LG111" s="14">
        <v>0</v>
      </c>
      <c r="LH111" s="14">
        <v>0</v>
      </c>
      <c r="LI111" s="14">
        <v>0</v>
      </c>
      <c r="LJ111" s="14">
        <v>0</v>
      </c>
      <c r="LK111" s="14">
        <v>0</v>
      </c>
      <c r="LL111" s="14">
        <v>0</v>
      </c>
      <c r="LM111" s="14">
        <v>0</v>
      </c>
      <c r="LN111" s="14">
        <v>0</v>
      </c>
      <c r="LO111" s="14">
        <v>0</v>
      </c>
      <c r="LP111" s="14">
        <v>0</v>
      </c>
      <c r="LQ111" s="14">
        <v>0</v>
      </c>
      <c r="LR111" s="14">
        <v>0</v>
      </c>
      <c r="LS111" s="14">
        <v>0</v>
      </c>
      <c r="LT111" s="14">
        <v>0</v>
      </c>
      <c r="LU111" s="14">
        <v>0</v>
      </c>
      <c r="LV111" s="14">
        <v>0</v>
      </c>
      <c r="LW111" s="14">
        <v>0</v>
      </c>
      <c r="LX111" s="14">
        <v>0</v>
      </c>
      <c r="LY111" s="14">
        <v>0</v>
      </c>
      <c r="LZ111" s="14">
        <v>0</v>
      </c>
      <c r="MA111" s="14">
        <v>0</v>
      </c>
      <c r="MB111" s="14">
        <v>0</v>
      </c>
      <c r="MC111" s="14">
        <v>0</v>
      </c>
      <c r="MD111" s="14">
        <v>0</v>
      </c>
      <c r="ME111" s="14">
        <v>0</v>
      </c>
      <c r="MF111" s="14">
        <v>0</v>
      </c>
      <c r="MG111" s="14">
        <v>0</v>
      </c>
      <c r="MH111" s="14">
        <v>0</v>
      </c>
      <c r="MI111" s="14">
        <v>0</v>
      </c>
      <c r="MJ111" s="14">
        <v>0</v>
      </c>
      <c r="MK111" s="14">
        <v>0</v>
      </c>
      <c r="ML111" s="14">
        <v>0</v>
      </c>
      <c r="MM111" s="14">
        <v>0</v>
      </c>
      <c r="MN111" s="14">
        <v>0</v>
      </c>
      <c r="MO111" s="14">
        <v>0</v>
      </c>
      <c r="MP111" s="14">
        <v>0</v>
      </c>
      <c r="MQ111" s="14">
        <v>0</v>
      </c>
      <c r="MR111" s="14">
        <v>0</v>
      </c>
      <c r="MS111" s="14">
        <v>0</v>
      </c>
      <c r="MT111" s="14">
        <v>0</v>
      </c>
      <c r="MU111" s="14">
        <v>0</v>
      </c>
      <c r="MV111" s="14">
        <v>0</v>
      </c>
      <c r="MW111" s="14">
        <v>0</v>
      </c>
      <c r="MX111" s="14">
        <v>0</v>
      </c>
      <c r="MY111" s="14">
        <v>0</v>
      </c>
      <c r="MZ111" s="14">
        <v>0</v>
      </c>
      <c r="NA111" s="14">
        <v>0</v>
      </c>
      <c r="NB111" s="14">
        <v>0</v>
      </c>
      <c r="NC111" s="14">
        <v>0</v>
      </c>
      <c r="ND111" s="14">
        <v>0</v>
      </c>
      <c r="NE111" s="14">
        <v>0</v>
      </c>
      <c r="NF111" s="14">
        <v>0</v>
      </c>
      <c r="NG111" s="14">
        <v>0</v>
      </c>
      <c r="NH111" s="14">
        <v>0</v>
      </c>
      <c r="NI111" s="14">
        <v>0</v>
      </c>
      <c r="NJ111" s="14">
        <v>0</v>
      </c>
      <c r="NK111" s="14">
        <v>0</v>
      </c>
      <c r="NL111" s="14">
        <v>0</v>
      </c>
      <c r="NM111" s="14">
        <v>0</v>
      </c>
      <c r="NN111" s="14">
        <v>0</v>
      </c>
      <c r="NO111" s="14">
        <v>0</v>
      </c>
      <c r="NP111" s="14">
        <v>0</v>
      </c>
      <c r="NQ111" s="14">
        <v>0</v>
      </c>
      <c r="NR111" s="14">
        <v>0</v>
      </c>
      <c r="NS111" s="14">
        <v>0</v>
      </c>
      <c r="NT111" s="14">
        <v>0</v>
      </c>
      <c r="NU111" s="14">
        <v>0</v>
      </c>
      <c r="NV111" s="14">
        <v>0</v>
      </c>
      <c r="NW111" s="14">
        <v>0</v>
      </c>
      <c r="NX111" s="14">
        <v>0</v>
      </c>
      <c r="NY111" s="14">
        <v>0</v>
      </c>
      <c r="NZ111" s="14">
        <v>0</v>
      </c>
      <c r="OA111" s="14">
        <v>0</v>
      </c>
      <c r="OB111" s="14">
        <v>0</v>
      </c>
      <c r="OC111" s="14">
        <v>0</v>
      </c>
      <c r="OD111" s="14">
        <v>0</v>
      </c>
      <c r="OE111" s="14">
        <v>0</v>
      </c>
      <c r="OF111" s="14"/>
      <c r="OG111" s="14">
        <v>0</v>
      </c>
      <c r="OH111" s="14">
        <v>0</v>
      </c>
      <c r="OI111" s="14">
        <v>0</v>
      </c>
      <c r="OJ111" s="14">
        <v>0</v>
      </c>
      <c r="OK111" s="14">
        <v>0</v>
      </c>
      <c r="OL111" s="14">
        <v>0</v>
      </c>
      <c r="OM111" s="14">
        <v>0</v>
      </c>
      <c r="ON111" s="14">
        <v>0</v>
      </c>
      <c r="OO111" s="14">
        <v>0</v>
      </c>
      <c r="OP111" s="14">
        <v>0</v>
      </c>
      <c r="OQ111" s="14">
        <v>0</v>
      </c>
      <c r="OR111" s="14">
        <v>0</v>
      </c>
      <c r="OS111" s="14">
        <v>0</v>
      </c>
      <c r="OT111" s="14">
        <v>0</v>
      </c>
      <c r="OU111" s="14">
        <v>0</v>
      </c>
      <c r="OV111" s="14">
        <v>0</v>
      </c>
      <c r="OW111" s="14">
        <v>0</v>
      </c>
      <c r="OX111" s="14">
        <v>0</v>
      </c>
      <c r="OY111" s="14">
        <v>0</v>
      </c>
      <c r="OZ111" s="14"/>
      <c r="PA111" s="14">
        <v>0</v>
      </c>
      <c r="PB111" s="14"/>
      <c r="PC111" s="14"/>
      <c r="PD111" s="14">
        <v>0</v>
      </c>
      <c r="PE111" s="14"/>
      <c r="PF111" s="14"/>
      <c r="PG111" s="54"/>
      <c r="PH111" s="54"/>
      <c r="PI111" s="54"/>
      <c r="PJ111" s="54"/>
      <c r="PK111" s="54"/>
      <c r="PL111" s="84"/>
      <c r="PM111" s="14"/>
      <c r="PN111" s="84"/>
      <c r="PO111" s="84"/>
      <c r="PP111" s="84"/>
      <c r="PQ111" s="84"/>
      <c r="PR111" s="505"/>
      <c r="PS111" s="84"/>
      <c r="PT111" s="84"/>
      <c r="PU111" s="84"/>
      <c r="PV111" s="84"/>
      <c r="PW111" s="54"/>
      <c r="PX111" s="54"/>
      <c r="PY111" s="14"/>
      <c r="PZ111" s="14"/>
      <c r="QA111" s="14"/>
      <c r="QB111" s="54"/>
      <c r="QC111" s="54"/>
      <c r="QD111" s="54"/>
      <c r="QR111" s="1"/>
      <c r="QS111" s="1"/>
      <c r="QX111" s="1"/>
      <c r="QY111" s="1"/>
      <c r="QZ111" s="1"/>
      <c r="RA111" s="1"/>
      <c r="RB111" s="1"/>
      <c r="RC111" s="1"/>
      <c r="RD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</row>
    <row r="112" spans="1:501" s="20" customFormat="1" hidden="1" x14ac:dyDescent="0.25">
      <c r="A112" s="69" t="s">
        <v>24</v>
      </c>
      <c r="B112" s="69" t="s">
        <v>2972</v>
      </c>
      <c r="C112" s="347"/>
      <c r="D112" s="347"/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0</v>
      </c>
      <c r="DT112" s="14">
        <v>0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14">
        <v>0</v>
      </c>
      <c r="EJ112" s="14">
        <v>0</v>
      </c>
      <c r="EK112" s="14">
        <v>0</v>
      </c>
      <c r="EL112" s="14">
        <v>0</v>
      </c>
      <c r="EM112" s="14">
        <v>0</v>
      </c>
      <c r="EN112" s="14">
        <v>0</v>
      </c>
      <c r="EO112" s="14">
        <v>0</v>
      </c>
      <c r="EP112" s="14">
        <v>0</v>
      </c>
      <c r="EQ112" s="14">
        <v>0</v>
      </c>
      <c r="ER112" s="1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14">
        <v>0</v>
      </c>
      <c r="FD112" s="14">
        <v>0</v>
      </c>
      <c r="FE112" s="14">
        <v>0</v>
      </c>
      <c r="FF112" s="14">
        <v>0</v>
      </c>
      <c r="FG112" s="14">
        <v>0</v>
      </c>
      <c r="FH112" s="14">
        <v>0</v>
      </c>
      <c r="FI112" s="14">
        <v>0</v>
      </c>
      <c r="FJ112" s="14">
        <v>0</v>
      </c>
      <c r="FK112" s="14">
        <v>1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0</v>
      </c>
      <c r="GF112" s="14">
        <v>0</v>
      </c>
      <c r="GG112" s="14">
        <v>0</v>
      </c>
      <c r="GH112" s="14">
        <v>0</v>
      </c>
      <c r="GI112" s="14">
        <v>0</v>
      </c>
      <c r="GJ112" s="14">
        <v>0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0</v>
      </c>
      <c r="GQ112" s="14">
        <v>0</v>
      </c>
      <c r="GR112" s="14">
        <v>0</v>
      </c>
      <c r="GS112" s="14">
        <v>0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</v>
      </c>
      <c r="HC112" s="14">
        <v>0</v>
      </c>
      <c r="HD112" s="14">
        <v>0</v>
      </c>
      <c r="HE112" s="14">
        <v>0</v>
      </c>
      <c r="HF112" s="14">
        <v>0</v>
      </c>
      <c r="HG112" s="14">
        <v>0</v>
      </c>
      <c r="HH112" s="14">
        <v>0</v>
      </c>
      <c r="HI112" s="14">
        <v>0</v>
      </c>
      <c r="HJ112" s="14">
        <v>0</v>
      </c>
      <c r="HK112" s="14">
        <v>0</v>
      </c>
      <c r="HL112" s="14">
        <v>0</v>
      </c>
      <c r="HM112" s="14">
        <v>0</v>
      </c>
      <c r="HN112" s="14">
        <v>0</v>
      </c>
      <c r="HO112" s="14">
        <v>0</v>
      </c>
      <c r="HP112" s="14">
        <v>0</v>
      </c>
      <c r="HQ112" s="14">
        <v>0</v>
      </c>
      <c r="HR112" s="14">
        <v>0</v>
      </c>
      <c r="HS112" s="14">
        <v>0</v>
      </c>
      <c r="HT112" s="14">
        <v>0</v>
      </c>
      <c r="HU112" s="14">
        <v>0</v>
      </c>
      <c r="HV112" s="14">
        <v>0</v>
      </c>
      <c r="HW112" s="14">
        <v>0</v>
      </c>
      <c r="HX112" s="14">
        <v>0</v>
      </c>
      <c r="HY112" s="14">
        <v>0</v>
      </c>
      <c r="HZ112" s="14">
        <v>0</v>
      </c>
      <c r="IA112" s="14">
        <v>0</v>
      </c>
      <c r="IB112" s="14">
        <v>0</v>
      </c>
      <c r="IC112" s="14">
        <v>0</v>
      </c>
      <c r="ID112" s="14">
        <v>0</v>
      </c>
      <c r="IE112" s="14">
        <v>0</v>
      </c>
      <c r="IF112" s="14">
        <v>0</v>
      </c>
      <c r="IG112" s="14">
        <v>0</v>
      </c>
      <c r="IH112" s="14">
        <v>0</v>
      </c>
      <c r="II112" s="14">
        <v>0</v>
      </c>
      <c r="IJ112" s="14">
        <v>0</v>
      </c>
      <c r="IK112" s="14">
        <v>0</v>
      </c>
      <c r="IL112" s="14">
        <v>0</v>
      </c>
      <c r="IM112" s="14">
        <v>0</v>
      </c>
      <c r="IN112" s="14">
        <v>0</v>
      </c>
      <c r="IO112" s="14">
        <v>0</v>
      </c>
      <c r="IP112" s="14">
        <v>0</v>
      </c>
      <c r="IQ112" s="14">
        <v>2</v>
      </c>
      <c r="IR112" s="14">
        <v>0</v>
      </c>
      <c r="IS112" s="14">
        <v>0</v>
      </c>
      <c r="IT112" s="14">
        <v>3</v>
      </c>
      <c r="IU112" s="14">
        <v>0</v>
      </c>
      <c r="IV112" s="14">
        <v>0</v>
      </c>
      <c r="IW112" s="14">
        <v>0</v>
      </c>
      <c r="IX112" s="14">
        <v>0</v>
      </c>
      <c r="IY112" s="14">
        <v>0</v>
      </c>
      <c r="IZ112" s="14">
        <v>0</v>
      </c>
      <c r="JA112" s="14">
        <v>0</v>
      </c>
      <c r="JB112" s="14">
        <v>0</v>
      </c>
      <c r="JC112" s="14">
        <v>0</v>
      </c>
      <c r="JD112" s="14">
        <v>0</v>
      </c>
      <c r="JE112" s="14">
        <v>0</v>
      </c>
      <c r="JF112" s="14">
        <v>0</v>
      </c>
      <c r="JG112" s="14">
        <v>0</v>
      </c>
      <c r="JH112" s="14">
        <v>0</v>
      </c>
      <c r="JI112" s="14">
        <v>0</v>
      </c>
      <c r="JJ112" s="14">
        <v>0</v>
      </c>
      <c r="JK112" s="14">
        <v>0</v>
      </c>
      <c r="JL112" s="14">
        <v>2</v>
      </c>
      <c r="JM112" s="14">
        <v>0</v>
      </c>
      <c r="JN112" s="14">
        <v>0</v>
      </c>
      <c r="JO112" s="14">
        <v>0</v>
      </c>
      <c r="JP112" s="14">
        <v>0</v>
      </c>
      <c r="JQ112" s="14">
        <v>0</v>
      </c>
      <c r="JR112" s="14">
        <v>0</v>
      </c>
      <c r="JS112" s="14">
        <v>0</v>
      </c>
      <c r="JT112" s="14">
        <v>0</v>
      </c>
      <c r="JU112" s="14">
        <v>0</v>
      </c>
      <c r="JV112" s="14">
        <v>0</v>
      </c>
      <c r="JW112" s="14">
        <v>0</v>
      </c>
      <c r="JX112" s="14">
        <v>0</v>
      </c>
      <c r="JY112" s="14">
        <v>0</v>
      </c>
      <c r="JZ112" s="14">
        <v>0</v>
      </c>
      <c r="KA112" s="14">
        <v>0</v>
      </c>
      <c r="KB112" s="14">
        <v>0</v>
      </c>
      <c r="KC112" s="14">
        <v>0</v>
      </c>
      <c r="KD112" s="14">
        <v>1</v>
      </c>
      <c r="KE112" s="14">
        <v>0</v>
      </c>
      <c r="KF112" s="14">
        <v>0</v>
      </c>
      <c r="KG112" s="14">
        <v>0</v>
      </c>
      <c r="KH112" s="14">
        <v>0</v>
      </c>
      <c r="KI112" s="14">
        <v>0</v>
      </c>
      <c r="KJ112" s="14">
        <v>0</v>
      </c>
      <c r="KK112" s="14">
        <v>0</v>
      </c>
      <c r="KL112" s="14">
        <v>0</v>
      </c>
      <c r="KM112" s="14">
        <v>0</v>
      </c>
      <c r="KN112" s="14">
        <v>1</v>
      </c>
      <c r="KO112" s="14">
        <v>0</v>
      </c>
      <c r="KP112" s="14">
        <v>0</v>
      </c>
      <c r="KQ112" s="14">
        <v>0</v>
      </c>
      <c r="KR112" s="14">
        <v>0</v>
      </c>
      <c r="KS112" s="14">
        <v>0</v>
      </c>
      <c r="KT112" s="14">
        <v>0</v>
      </c>
      <c r="KU112" s="14">
        <v>0</v>
      </c>
      <c r="KV112" s="14">
        <v>0</v>
      </c>
      <c r="KW112" s="14">
        <v>0</v>
      </c>
      <c r="KX112" s="14">
        <v>0</v>
      </c>
      <c r="KY112" s="14">
        <v>0</v>
      </c>
      <c r="KZ112" s="14">
        <v>0</v>
      </c>
      <c r="LA112" s="14">
        <v>0</v>
      </c>
      <c r="LB112" s="14">
        <v>0</v>
      </c>
      <c r="LC112" s="14">
        <v>0</v>
      </c>
      <c r="LD112" s="14">
        <v>0</v>
      </c>
      <c r="LE112" s="14">
        <v>0</v>
      </c>
      <c r="LF112" s="14">
        <v>0</v>
      </c>
      <c r="LG112" s="14">
        <v>0</v>
      </c>
      <c r="LH112" s="14">
        <v>0</v>
      </c>
      <c r="LI112" s="14">
        <v>0</v>
      </c>
      <c r="LJ112" s="14">
        <v>0</v>
      </c>
      <c r="LK112" s="14">
        <v>0</v>
      </c>
      <c r="LL112" s="14">
        <v>0</v>
      </c>
      <c r="LM112" s="14">
        <v>0</v>
      </c>
      <c r="LN112" s="14">
        <v>0</v>
      </c>
      <c r="LO112" s="14">
        <v>0</v>
      </c>
      <c r="LP112" s="14">
        <v>0</v>
      </c>
      <c r="LQ112" s="14">
        <v>0</v>
      </c>
      <c r="LR112" s="14">
        <v>0</v>
      </c>
      <c r="LS112" s="14">
        <v>0</v>
      </c>
      <c r="LT112" s="14">
        <v>0</v>
      </c>
      <c r="LU112" s="14">
        <v>0</v>
      </c>
      <c r="LV112" s="14">
        <v>0</v>
      </c>
      <c r="LW112" s="14">
        <v>0</v>
      </c>
      <c r="LX112" s="14">
        <v>0</v>
      </c>
      <c r="LY112" s="14">
        <v>0</v>
      </c>
      <c r="LZ112" s="14">
        <v>0</v>
      </c>
      <c r="MA112" s="14">
        <v>0</v>
      </c>
      <c r="MB112" s="14">
        <v>0</v>
      </c>
      <c r="MC112" s="14">
        <v>0</v>
      </c>
      <c r="MD112" s="14">
        <v>0</v>
      </c>
      <c r="ME112" s="14">
        <v>0</v>
      </c>
      <c r="MF112" s="14">
        <v>0</v>
      </c>
      <c r="MG112" s="14">
        <v>0</v>
      </c>
      <c r="MH112" s="14">
        <v>0</v>
      </c>
      <c r="MI112" s="14">
        <v>0</v>
      </c>
      <c r="MJ112" s="14">
        <v>0</v>
      </c>
      <c r="MK112" s="14">
        <v>0</v>
      </c>
      <c r="ML112" s="14">
        <v>0</v>
      </c>
      <c r="MM112" s="14">
        <v>0</v>
      </c>
      <c r="MN112" s="14">
        <v>0</v>
      </c>
      <c r="MO112" s="14">
        <v>0</v>
      </c>
      <c r="MP112" s="14">
        <v>0</v>
      </c>
      <c r="MQ112" s="14">
        <v>0</v>
      </c>
      <c r="MR112" s="14">
        <v>0</v>
      </c>
      <c r="MS112" s="14">
        <v>0</v>
      </c>
      <c r="MT112" s="14">
        <v>0</v>
      </c>
      <c r="MU112" s="14">
        <v>0</v>
      </c>
      <c r="MV112" s="14">
        <v>0</v>
      </c>
      <c r="MW112" s="14">
        <v>0</v>
      </c>
      <c r="MX112" s="14">
        <v>0</v>
      </c>
      <c r="MY112" s="14">
        <v>0</v>
      </c>
      <c r="MZ112" s="14">
        <v>0</v>
      </c>
      <c r="NA112" s="14">
        <v>0</v>
      </c>
      <c r="NB112" s="14">
        <v>0</v>
      </c>
      <c r="NC112" s="14">
        <v>0</v>
      </c>
      <c r="ND112" s="14">
        <v>0</v>
      </c>
      <c r="NE112" s="14">
        <v>0</v>
      </c>
      <c r="NF112" s="14">
        <v>0</v>
      </c>
      <c r="NG112" s="14">
        <v>0</v>
      </c>
      <c r="NH112" s="14">
        <v>1</v>
      </c>
      <c r="NI112" s="14">
        <v>0</v>
      </c>
      <c r="NJ112" s="14">
        <v>0</v>
      </c>
      <c r="NK112" s="14">
        <v>0</v>
      </c>
      <c r="NL112" s="14">
        <v>0</v>
      </c>
      <c r="NM112" s="14">
        <v>0</v>
      </c>
      <c r="NN112" s="14">
        <v>0</v>
      </c>
      <c r="NO112" s="14">
        <v>0</v>
      </c>
      <c r="NP112" s="14">
        <v>0</v>
      </c>
      <c r="NQ112" s="14">
        <v>0</v>
      </c>
      <c r="NR112" s="14">
        <v>0</v>
      </c>
      <c r="NS112" s="14">
        <v>0</v>
      </c>
      <c r="NT112" s="14">
        <v>0</v>
      </c>
      <c r="NU112" s="14">
        <v>0</v>
      </c>
      <c r="NV112" s="14">
        <v>0</v>
      </c>
      <c r="NW112" s="14">
        <v>0</v>
      </c>
      <c r="NX112" s="14">
        <v>1</v>
      </c>
      <c r="NY112" s="14">
        <v>0</v>
      </c>
      <c r="NZ112" s="14">
        <v>0</v>
      </c>
      <c r="OA112" s="14">
        <v>1</v>
      </c>
      <c r="OB112" s="14">
        <v>0</v>
      </c>
      <c r="OC112" s="14">
        <v>0</v>
      </c>
      <c r="OD112" s="14">
        <v>0</v>
      </c>
      <c r="OE112" s="14">
        <v>0</v>
      </c>
      <c r="OF112" s="14"/>
      <c r="OG112" s="14">
        <v>0</v>
      </c>
      <c r="OH112" s="14">
        <v>0</v>
      </c>
      <c r="OI112" s="14">
        <v>0</v>
      </c>
      <c r="OJ112" s="14">
        <v>0</v>
      </c>
      <c r="OK112" s="14">
        <v>0</v>
      </c>
      <c r="OL112" s="14">
        <v>0</v>
      </c>
      <c r="OM112" s="14">
        <v>0</v>
      </c>
      <c r="ON112" s="14">
        <v>0</v>
      </c>
      <c r="OO112" s="14">
        <v>0</v>
      </c>
      <c r="OP112" s="14">
        <v>0</v>
      </c>
      <c r="OQ112" s="14">
        <v>0</v>
      </c>
      <c r="OR112" s="14">
        <v>0</v>
      </c>
      <c r="OS112" s="14">
        <v>0</v>
      </c>
      <c r="OT112" s="14">
        <v>0</v>
      </c>
      <c r="OU112" s="14">
        <v>0</v>
      </c>
      <c r="OV112" s="14">
        <v>0</v>
      </c>
      <c r="OW112" s="14">
        <v>0</v>
      </c>
      <c r="OX112" s="14">
        <v>0</v>
      </c>
      <c r="OY112" s="14">
        <v>0</v>
      </c>
      <c r="OZ112" s="14"/>
      <c r="PA112" s="14">
        <v>0</v>
      </c>
      <c r="PB112" s="14"/>
      <c r="PC112" s="14"/>
      <c r="PD112" s="14">
        <v>0</v>
      </c>
      <c r="PE112" s="14"/>
      <c r="PF112" s="14"/>
      <c r="PG112" s="54"/>
      <c r="PH112" s="54"/>
      <c r="PI112" s="54"/>
      <c r="PJ112" s="54"/>
      <c r="PK112" s="54"/>
      <c r="PL112" s="84"/>
      <c r="PM112" s="14"/>
      <c r="PN112" s="84">
        <v>1</v>
      </c>
      <c r="PO112" s="84"/>
      <c r="PP112" s="84"/>
      <c r="PQ112" s="84"/>
      <c r="PR112" s="505"/>
      <c r="PS112" s="84"/>
      <c r="PT112" s="84"/>
      <c r="PU112" s="84"/>
      <c r="PV112" s="84"/>
      <c r="PW112" s="54"/>
      <c r="PX112" s="54"/>
      <c r="PY112" s="14"/>
      <c r="PZ112" s="14"/>
      <c r="QA112" s="14"/>
      <c r="QB112" s="54"/>
      <c r="QC112" s="54"/>
      <c r="QD112" s="14">
        <v>1</v>
      </c>
      <c r="QQ112" s="1">
        <v>1</v>
      </c>
      <c r="QR112" s="1"/>
      <c r="QS112" s="1"/>
      <c r="QX112" s="1"/>
      <c r="QY112" s="1"/>
      <c r="QZ112" s="1"/>
      <c r="RA112" s="1"/>
      <c r="RB112" s="1"/>
      <c r="RC112" s="1"/>
      <c r="RD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</row>
    <row r="113" spans="1:534" s="20" customFormat="1" hidden="1" x14ac:dyDescent="0.25">
      <c r="A113" s="68" t="s">
        <v>24</v>
      </c>
      <c r="B113" s="68" t="s">
        <v>1171</v>
      </c>
      <c r="C113" s="347"/>
      <c r="D113" s="347"/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4">
        <v>0</v>
      </c>
      <c r="BW113" s="14">
        <v>0</v>
      </c>
      <c r="BX113" s="14">
        <v>0</v>
      </c>
      <c r="BY113" s="14">
        <v>0</v>
      </c>
      <c r="BZ113" s="14">
        <v>0</v>
      </c>
      <c r="CA113" s="14">
        <v>0</v>
      </c>
      <c r="CB113" s="14">
        <v>0</v>
      </c>
      <c r="CC113" s="14">
        <v>0</v>
      </c>
      <c r="CD113" s="14">
        <v>0</v>
      </c>
      <c r="CE113" s="14">
        <v>0</v>
      </c>
      <c r="CF113" s="14">
        <v>0</v>
      </c>
      <c r="CG113" s="14">
        <v>0</v>
      </c>
      <c r="CH113" s="14">
        <v>0</v>
      </c>
      <c r="CI113" s="14">
        <v>0</v>
      </c>
      <c r="CJ113" s="14">
        <v>0</v>
      </c>
      <c r="CK113" s="14">
        <v>0</v>
      </c>
      <c r="CL113" s="14">
        <v>0</v>
      </c>
      <c r="CM113" s="14">
        <v>0</v>
      </c>
      <c r="CN113" s="14">
        <v>0</v>
      </c>
      <c r="CO113" s="14">
        <v>0</v>
      </c>
      <c r="CP113" s="14">
        <v>0</v>
      </c>
      <c r="CQ113" s="14">
        <v>0</v>
      </c>
      <c r="CR113" s="14">
        <v>0</v>
      </c>
      <c r="CS113" s="14">
        <v>0</v>
      </c>
      <c r="CT113" s="14">
        <v>0</v>
      </c>
      <c r="CU113" s="14">
        <v>0</v>
      </c>
      <c r="CV113" s="14">
        <v>0</v>
      </c>
      <c r="CW113" s="14">
        <v>0</v>
      </c>
      <c r="CX113" s="14">
        <v>0</v>
      </c>
      <c r="CY113" s="14">
        <v>0</v>
      </c>
      <c r="CZ113" s="14">
        <v>0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  <c r="DM113" s="14">
        <v>0</v>
      </c>
      <c r="DN113" s="14">
        <v>0</v>
      </c>
      <c r="DO113" s="14">
        <v>0</v>
      </c>
      <c r="DP113" s="14">
        <v>0</v>
      </c>
      <c r="DQ113" s="14">
        <v>0</v>
      </c>
      <c r="DR113" s="14">
        <v>0</v>
      </c>
      <c r="DS113" s="14">
        <v>0</v>
      </c>
      <c r="DT113" s="14">
        <v>0</v>
      </c>
      <c r="DU113" s="14">
        <v>0</v>
      </c>
      <c r="DV113" s="14">
        <v>0</v>
      </c>
      <c r="DW113" s="14">
        <v>0</v>
      </c>
      <c r="DX113" s="14">
        <v>0</v>
      </c>
      <c r="DY113" s="14">
        <v>0</v>
      </c>
      <c r="DZ113" s="14">
        <v>0</v>
      </c>
      <c r="EA113" s="14">
        <v>0</v>
      </c>
      <c r="EB113" s="14">
        <v>0</v>
      </c>
      <c r="EC113" s="14">
        <v>0</v>
      </c>
      <c r="ED113" s="14">
        <v>0</v>
      </c>
      <c r="EE113" s="14">
        <v>0</v>
      </c>
      <c r="EF113" s="14">
        <v>0</v>
      </c>
      <c r="EG113" s="14">
        <v>0</v>
      </c>
      <c r="EH113" s="14">
        <v>0</v>
      </c>
      <c r="EI113" s="14">
        <v>0</v>
      </c>
      <c r="EJ113" s="14">
        <v>0</v>
      </c>
      <c r="EK113" s="14">
        <v>0</v>
      </c>
      <c r="EL113" s="14">
        <v>0</v>
      </c>
      <c r="EM113" s="14">
        <v>0</v>
      </c>
      <c r="EN113" s="14">
        <v>0</v>
      </c>
      <c r="EO113" s="14">
        <v>0</v>
      </c>
      <c r="EP113" s="14">
        <v>0</v>
      </c>
      <c r="EQ113" s="14">
        <v>0</v>
      </c>
      <c r="ER113" s="14">
        <v>0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0</v>
      </c>
      <c r="EZ113" s="14">
        <v>0</v>
      </c>
      <c r="FA113" s="14">
        <v>0</v>
      </c>
      <c r="FB113" s="14">
        <v>0</v>
      </c>
      <c r="FC113" s="14">
        <v>0</v>
      </c>
      <c r="FD113" s="14">
        <v>0</v>
      </c>
      <c r="FE113" s="14">
        <v>0</v>
      </c>
      <c r="FF113" s="14">
        <v>0</v>
      </c>
      <c r="FG113" s="14">
        <v>0</v>
      </c>
      <c r="FH113" s="14">
        <v>0</v>
      </c>
      <c r="FI113" s="14">
        <v>0</v>
      </c>
      <c r="FJ113" s="14">
        <v>0</v>
      </c>
      <c r="FK113" s="14">
        <v>0</v>
      </c>
      <c r="FL113" s="14">
        <v>0</v>
      </c>
      <c r="FM113" s="14">
        <v>0</v>
      </c>
      <c r="FN113" s="14">
        <v>0</v>
      </c>
      <c r="FO113" s="14">
        <v>0</v>
      </c>
      <c r="FP113" s="14">
        <v>0</v>
      </c>
      <c r="FQ113" s="14">
        <v>0</v>
      </c>
      <c r="FR113" s="14">
        <v>0</v>
      </c>
      <c r="FS113" s="14">
        <v>0</v>
      </c>
      <c r="FT113" s="14">
        <v>0</v>
      </c>
      <c r="FU113" s="14">
        <v>0</v>
      </c>
      <c r="FV113" s="14">
        <v>0</v>
      </c>
      <c r="FW113" s="14">
        <v>0</v>
      </c>
      <c r="FX113" s="14">
        <v>0</v>
      </c>
      <c r="FY113" s="14">
        <v>0</v>
      </c>
      <c r="FZ113" s="14">
        <v>0</v>
      </c>
      <c r="GA113" s="14">
        <v>0</v>
      </c>
      <c r="GB113" s="14">
        <v>0</v>
      </c>
      <c r="GC113" s="14">
        <v>0</v>
      </c>
      <c r="GD113" s="14">
        <v>0</v>
      </c>
      <c r="GE113" s="14">
        <v>0</v>
      </c>
      <c r="GF113" s="14">
        <v>0</v>
      </c>
      <c r="GG113" s="14">
        <v>0</v>
      </c>
      <c r="GH113" s="14">
        <v>0</v>
      </c>
      <c r="GI113" s="14">
        <v>0</v>
      </c>
      <c r="GJ113" s="14">
        <v>0</v>
      </c>
      <c r="GK113" s="14">
        <v>0</v>
      </c>
      <c r="GL113" s="14">
        <v>0</v>
      </c>
      <c r="GM113" s="14">
        <v>0</v>
      </c>
      <c r="GN113" s="14">
        <v>0</v>
      </c>
      <c r="GO113" s="14">
        <v>0</v>
      </c>
      <c r="GP113" s="14">
        <v>0</v>
      </c>
      <c r="GQ113" s="14">
        <v>0</v>
      </c>
      <c r="GR113" s="14">
        <v>0</v>
      </c>
      <c r="GS113" s="14">
        <v>0</v>
      </c>
      <c r="GT113" s="14">
        <v>0</v>
      </c>
      <c r="GU113" s="14">
        <v>0</v>
      </c>
      <c r="GV113" s="14">
        <v>0</v>
      </c>
      <c r="GW113" s="14">
        <v>0</v>
      </c>
      <c r="GX113" s="14">
        <v>0</v>
      </c>
      <c r="GY113" s="14">
        <v>0</v>
      </c>
      <c r="GZ113" s="14">
        <v>0</v>
      </c>
      <c r="HA113" s="14">
        <v>0</v>
      </c>
      <c r="HB113" s="14">
        <v>0</v>
      </c>
      <c r="HC113" s="14">
        <v>0</v>
      </c>
      <c r="HD113" s="14">
        <v>0</v>
      </c>
      <c r="HE113" s="14">
        <v>0</v>
      </c>
      <c r="HF113" s="14">
        <v>0</v>
      </c>
      <c r="HG113" s="14">
        <v>0</v>
      </c>
      <c r="HH113" s="14">
        <v>0</v>
      </c>
      <c r="HI113" s="14">
        <v>0</v>
      </c>
      <c r="HJ113" s="14">
        <v>0</v>
      </c>
      <c r="HK113" s="14">
        <v>0</v>
      </c>
      <c r="HL113" s="14">
        <v>0</v>
      </c>
      <c r="HM113" s="14">
        <v>0</v>
      </c>
      <c r="HN113" s="14">
        <v>0</v>
      </c>
      <c r="HO113" s="14">
        <v>0</v>
      </c>
      <c r="HP113" s="14">
        <v>0</v>
      </c>
      <c r="HQ113" s="14">
        <v>0</v>
      </c>
      <c r="HR113" s="14">
        <v>0</v>
      </c>
      <c r="HS113" s="14">
        <v>0</v>
      </c>
      <c r="HT113" s="14">
        <v>0</v>
      </c>
      <c r="HU113" s="14">
        <v>0</v>
      </c>
      <c r="HV113" s="14">
        <v>0</v>
      </c>
      <c r="HW113" s="14">
        <v>0</v>
      </c>
      <c r="HX113" s="14">
        <v>0</v>
      </c>
      <c r="HY113" s="14">
        <v>0</v>
      </c>
      <c r="HZ113" s="14">
        <v>0</v>
      </c>
      <c r="IA113" s="14">
        <v>0</v>
      </c>
      <c r="IB113" s="14">
        <v>0</v>
      </c>
      <c r="IC113" s="14">
        <v>0</v>
      </c>
      <c r="ID113" s="14">
        <v>0</v>
      </c>
      <c r="IE113" s="14">
        <v>0</v>
      </c>
      <c r="IF113" s="14">
        <v>0</v>
      </c>
      <c r="IG113" s="14">
        <v>0</v>
      </c>
      <c r="IH113" s="14">
        <v>0</v>
      </c>
      <c r="II113" s="14">
        <v>0</v>
      </c>
      <c r="IJ113" s="14">
        <v>0</v>
      </c>
      <c r="IK113" s="14">
        <v>0</v>
      </c>
      <c r="IL113" s="14">
        <v>0</v>
      </c>
      <c r="IM113" s="14">
        <v>0</v>
      </c>
      <c r="IN113" s="14">
        <v>0</v>
      </c>
      <c r="IO113" s="14">
        <v>0</v>
      </c>
      <c r="IP113" s="14">
        <v>0</v>
      </c>
      <c r="IQ113" s="14">
        <v>0</v>
      </c>
      <c r="IR113" s="14">
        <v>0</v>
      </c>
      <c r="IS113" s="14">
        <v>0</v>
      </c>
      <c r="IT113" s="14">
        <v>0</v>
      </c>
      <c r="IU113" s="14">
        <v>0</v>
      </c>
      <c r="IV113" s="14">
        <v>0</v>
      </c>
      <c r="IW113" s="14">
        <v>0</v>
      </c>
      <c r="IX113" s="14">
        <v>0</v>
      </c>
      <c r="IY113" s="14">
        <v>0</v>
      </c>
      <c r="IZ113" s="14">
        <v>0</v>
      </c>
      <c r="JA113" s="14">
        <v>0</v>
      </c>
      <c r="JB113" s="14">
        <v>0</v>
      </c>
      <c r="JC113" s="14">
        <v>1</v>
      </c>
      <c r="JD113" s="14">
        <v>0</v>
      </c>
      <c r="JE113" s="14">
        <v>0</v>
      </c>
      <c r="JF113" s="14">
        <v>0</v>
      </c>
      <c r="JG113" s="14">
        <v>0</v>
      </c>
      <c r="JH113" s="14">
        <v>0</v>
      </c>
      <c r="JI113" s="14">
        <v>0</v>
      </c>
      <c r="JJ113" s="14">
        <v>0</v>
      </c>
      <c r="JK113" s="14">
        <v>0</v>
      </c>
      <c r="JL113" s="14">
        <v>0</v>
      </c>
      <c r="JM113" s="14">
        <v>0</v>
      </c>
      <c r="JN113" s="14">
        <v>0</v>
      </c>
      <c r="JO113" s="14">
        <v>0</v>
      </c>
      <c r="JP113" s="14">
        <v>0</v>
      </c>
      <c r="JQ113" s="14">
        <v>0</v>
      </c>
      <c r="JR113" s="14">
        <v>0</v>
      </c>
      <c r="JS113" s="14">
        <v>0</v>
      </c>
      <c r="JT113" s="14">
        <v>0</v>
      </c>
      <c r="JU113" s="14">
        <v>0</v>
      </c>
      <c r="JV113" s="14">
        <v>0</v>
      </c>
      <c r="JW113" s="14">
        <v>0</v>
      </c>
      <c r="JX113" s="14">
        <v>0</v>
      </c>
      <c r="JY113" s="14">
        <v>0</v>
      </c>
      <c r="JZ113" s="14">
        <v>0</v>
      </c>
      <c r="KA113" s="14">
        <v>0</v>
      </c>
      <c r="KB113" s="14">
        <v>0</v>
      </c>
      <c r="KC113" s="14">
        <v>0</v>
      </c>
      <c r="KD113" s="14">
        <v>0</v>
      </c>
      <c r="KE113" s="14">
        <v>0</v>
      </c>
      <c r="KF113" s="14">
        <v>0</v>
      </c>
      <c r="KG113" s="14">
        <v>0</v>
      </c>
      <c r="KH113" s="14">
        <v>0</v>
      </c>
      <c r="KI113" s="14">
        <v>0</v>
      </c>
      <c r="KJ113" s="14">
        <v>0</v>
      </c>
      <c r="KK113" s="14">
        <v>0</v>
      </c>
      <c r="KL113" s="14">
        <v>0</v>
      </c>
      <c r="KM113" s="14">
        <v>0</v>
      </c>
      <c r="KN113" s="14">
        <v>0</v>
      </c>
      <c r="KO113" s="14">
        <v>0</v>
      </c>
      <c r="KP113" s="14">
        <v>0</v>
      </c>
      <c r="KQ113" s="14">
        <v>0</v>
      </c>
      <c r="KR113" s="14">
        <v>0</v>
      </c>
      <c r="KS113" s="14">
        <v>0</v>
      </c>
      <c r="KT113" s="14">
        <v>0</v>
      </c>
      <c r="KU113" s="14">
        <v>0</v>
      </c>
      <c r="KV113" s="14">
        <v>0</v>
      </c>
      <c r="KW113" s="14">
        <v>0</v>
      </c>
      <c r="KX113" s="14">
        <v>0</v>
      </c>
      <c r="KY113" s="14">
        <v>0</v>
      </c>
      <c r="KZ113" s="14">
        <v>0</v>
      </c>
      <c r="LA113" s="14">
        <v>0</v>
      </c>
      <c r="LB113" s="14">
        <v>0</v>
      </c>
      <c r="LC113" s="14">
        <v>0</v>
      </c>
      <c r="LD113" s="14">
        <v>0</v>
      </c>
      <c r="LE113" s="14">
        <v>0</v>
      </c>
      <c r="LF113" s="14">
        <v>0</v>
      </c>
      <c r="LG113" s="14">
        <v>0</v>
      </c>
      <c r="LH113" s="14">
        <v>0</v>
      </c>
      <c r="LI113" s="14">
        <v>0</v>
      </c>
      <c r="LJ113" s="14">
        <v>0</v>
      </c>
      <c r="LK113" s="14">
        <v>0</v>
      </c>
      <c r="LL113" s="14">
        <v>0</v>
      </c>
      <c r="LM113" s="14">
        <v>0</v>
      </c>
      <c r="LN113" s="14">
        <v>0</v>
      </c>
      <c r="LO113" s="14">
        <v>0</v>
      </c>
      <c r="LP113" s="14">
        <v>0</v>
      </c>
      <c r="LQ113" s="14">
        <v>0</v>
      </c>
      <c r="LR113" s="14">
        <v>0</v>
      </c>
      <c r="LS113" s="14">
        <v>0</v>
      </c>
      <c r="LT113" s="14">
        <v>0</v>
      </c>
      <c r="LU113" s="14">
        <v>0</v>
      </c>
      <c r="LV113" s="14">
        <v>0</v>
      </c>
      <c r="LW113" s="14">
        <v>0</v>
      </c>
      <c r="LX113" s="14">
        <v>0</v>
      </c>
      <c r="LY113" s="14">
        <v>0</v>
      </c>
      <c r="LZ113" s="14">
        <v>0</v>
      </c>
      <c r="MA113" s="14">
        <v>0</v>
      </c>
      <c r="MB113" s="14">
        <v>0</v>
      </c>
      <c r="MC113" s="14">
        <v>0</v>
      </c>
      <c r="MD113" s="14">
        <v>0</v>
      </c>
      <c r="ME113" s="14">
        <v>0</v>
      </c>
      <c r="MF113" s="14">
        <v>0</v>
      </c>
      <c r="MG113" s="14">
        <v>0</v>
      </c>
      <c r="MH113" s="14">
        <v>0</v>
      </c>
      <c r="MI113" s="14">
        <v>0</v>
      </c>
      <c r="MJ113" s="14">
        <v>0</v>
      </c>
      <c r="MK113" s="14">
        <v>0</v>
      </c>
      <c r="ML113" s="14">
        <v>0</v>
      </c>
      <c r="MM113" s="14">
        <v>0</v>
      </c>
      <c r="MN113" s="14">
        <v>0</v>
      </c>
      <c r="MO113" s="14">
        <v>0</v>
      </c>
      <c r="MP113" s="14">
        <v>0</v>
      </c>
      <c r="MQ113" s="14">
        <v>0</v>
      </c>
      <c r="MR113" s="14">
        <v>0</v>
      </c>
      <c r="MS113" s="14">
        <v>0</v>
      </c>
      <c r="MT113" s="14">
        <v>1</v>
      </c>
      <c r="MU113" s="14">
        <v>0</v>
      </c>
      <c r="MV113" s="14">
        <v>0</v>
      </c>
      <c r="MW113" s="14">
        <v>0</v>
      </c>
      <c r="MX113" s="14">
        <v>0</v>
      </c>
      <c r="MY113" s="14">
        <v>0</v>
      </c>
      <c r="MZ113" s="14">
        <v>0</v>
      </c>
      <c r="NA113" s="14">
        <v>0</v>
      </c>
      <c r="NB113" s="14">
        <v>0</v>
      </c>
      <c r="NC113" s="14">
        <v>0</v>
      </c>
      <c r="ND113" s="14">
        <v>0</v>
      </c>
      <c r="NE113" s="14">
        <v>0</v>
      </c>
      <c r="NF113" s="14">
        <v>0</v>
      </c>
      <c r="NG113" s="14">
        <v>0</v>
      </c>
      <c r="NH113" s="14">
        <v>1</v>
      </c>
      <c r="NI113" s="14">
        <v>0</v>
      </c>
      <c r="NJ113" s="14">
        <v>0</v>
      </c>
      <c r="NK113" s="14">
        <v>0</v>
      </c>
      <c r="NL113" s="14">
        <v>0</v>
      </c>
      <c r="NM113" s="14">
        <v>0</v>
      </c>
      <c r="NN113" s="14">
        <v>0</v>
      </c>
      <c r="NO113" s="14">
        <v>0</v>
      </c>
      <c r="NP113" s="14">
        <v>0</v>
      </c>
      <c r="NQ113" s="14">
        <v>0</v>
      </c>
      <c r="NR113" s="14">
        <v>0</v>
      </c>
      <c r="NS113" s="14">
        <v>0</v>
      </c>
      <c r="NT113" s="14">
        <v>0</v>
      </c>
      <c r="NU113" s="14">
        <v>0</v>
      </c>
      <c r="NV113" s="14">
        <v>0</v>
      </c>
      <c r="NW113" s="14">
        <v>0</v>
      </c>
      <c r="NX113" s="14">
        <v>0</v>
      </c>
      <c r="NY113" s="14">
        <v>0</v>
      </c>
      <c r="NZ113" s="14">
        <v>0</v>
      </c>
      <c r="OA113" s="14">
        <v>0</v>
      </c>
      <c r="OB113" s="14">
        <v>0</v>
      </c>
      <c r="OC113" s="14">
        <v>0</v>
      </c>
      <c r="OD113" s="14">
        <v>0</v>
      </c>
      <c r="OE113" s="14">
        <v>0</v>
      </c>
      <c r="OF113" s="14"/>
      <c r="OG113" s="14">
        <v>0</v>
      </c>
      <c r="OH113" s="14">
        <v>0</v>
      </c>
      <c r="OI113" s="14">
        <v>0</v>
      </c>
      <c r="OJ113" s="14">
        <v>0</v>
      </c>
      <c r="OK113" s="14">
        <v>0</v>
      </c>
      <c r="OL113" s="14">
        <v>0</v>
      </c>
      <c r="OM113" s="14">
        <v>0</v>
      </c>
      <c r="ON113" s="14">
        <v>0</v>
      </c>
      <c r="OO113" s="14">
        <v>0</v>
      </c>
      <c r="OP113" s="14">
        <v>0</v>
      </c>
      <c r="OQ113" s="14">
        <v>0</v>
      </c>
      <c r="OR113" s="14">
        <v>0</v>
      </c>
      <c r="OS113" s="14">
        <v>0</v>
      </c>
      <c r="OT113" s="14">
        <v>0</v>
      </c>
      <c r="OU113" s="14">
        <v>0</v>
      </c>
      <c r="OV113" s="14">
        <v>0</v>
      </c>
      <c r="OW113" s="14">
        <v>0</v>
      </c>
      <c r="OX113" s="14">
        <v>0</v>
      </c>
      <c r="OY113" s="14">
        <v>0</v>
      </c>
      <c r="OZ113" s="14"/>
      <c r="PA113" s="14">
        <v>0</v>
      </c>
      <c r="PB113" s="14"/>
      <c r="PC113" s="14"/>
      <c r="PD113" s="14">
        <v>0</v>
      </c>
      <c r="PE113" s="14"/>
      <c r="PF113" s="14">
        <v>1</v>
      </c>
      <c r="PG113" s="54"/>
      <c r="PH113" s="54"/>
      <c r="PI113" s="54"/>
      <c r="PJ113" s="14">
        <v>1</v>
      </c>
      <c r="PK113" s="54"/>
      <c r="PL113" s="84"/>
      <c r="PM113" s="14"/>
      <c r="PN113" s="84"/>
      <c r="PO113" s="84"/>
      <c r="PP113" s="84"/>
      <c r="PQ113" s="84"/>
      <c r="PR113" s="505"/>
      <c r="PS113" s="84"/>
      <c r="PT113" s="84"/>
      <c r="PU113" s="84"/>
      <c r="PV113" s="84"/>
      <c r="PW113" s="54"/>
      <c r="PX113" s="54"/>
      <c r="PY113" s="14"/>
      <c r="PZ113" s="14"/>
      <c r="QA113" s="14"/>
      <c r="QB113" s="54"/>
      <c r="QC113" s="54"/>
      <c r="QD113" s="54"/>
      <c r="QR113" s="1"/>
      <c r="QS113" s="1"/>
      <c r="QX113" s="1"/>
      <c r="QY113" s="1"/>
      <c r="QZ113" s="1"/>
      <c r="RA113" s="1"/>
      <c r="RB113" s="1"/>
      <c r="RC113" s="1"/>
      <c r="RD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</row>
    <row r="114" spans="1:534" s="20" customFormat="1" hidden="1" x14ac:dyDescent="0.25">
      <c r="A114" s="68" t="s">
        <v>24</v>
      </c>
      <c r="B114" s="68" t="s">
        <v>1314</v>
      </c>
      <c r="C114" s="347"/>
      <c r="D114" s="347"/>
      <c r="E114" s="14">
        <v>0</v>
      </c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4"/>
      <c r="MF114" s="14"/>
      <c r="MG114" s="14"/>
      <c r="MH114" s="14"/>
      <c r="MI114" s="14"/>
      <c r="MJ114" s="14"/>
      <c r="MK114" s="14"/>
      <c r="ML114" s="14"/>
      <c r="MM114" s="14"/>
      <c r="MN114" s="14"/>
      <c r="MO114" s="14"/>
      <c r="MP114" s="14"/>
      <c r="MQ114" s="14"/>
      <c r="MR114" s="14"/>
      <c r="MS114" s="14"/>
      <c r="MT114" s="14"/>
      <c r="MU114" s="14"/>
      <c r="MV114" s="14"/>
      <c r="MW114" s="14"/>
      <c r="MX114" s="14"/>
      <c r="MY114" s="14"/>
      <c r="MZ114" s="14"/>
      <c r="NA114" s="14"/>
      <c r="NB114" s="14"/>
      <c r="NC114" s="14"/>
      <c r="ND114" s="14"/>
      <c r="NE114" s="14"/>
      <c r="NF114" s="14"/>
      <c r="NG114" s="14"/>
      <c r="NH114" s="14"/>
      <c r="NI114" s="14"/>
      <c r="NJ114" s="14"/>
      <c r="NK114" s="14"/>
      <c r="NL114" s="14"/>
      <c r="NM114" s="14"/>
      <c r="NN114" s="14"/>
      <c r="NO114" s="14"/>
      <c r="NP114" s="14"/>
      <c r="NQ114" s="14"/>
      <c r="NR114" s="14"/>
      <c r="NS114" s="14"/>
      <c r="NT114" s="14"/>
      <c r="NU114" s="14"/>
      <c r="NV114" s="14"/>
      <c r="NW114" s="14"/>
      <c r="NX114" s="14"/>
      <c r="NY114" s="14"/>
      <c r="NZ114" s="14"/>
      <c r="OA114" s="14"/>
      <c r="OB114" s="14"/>
      <c r="OC114" s="14"/>
      <c r="OD114" s="14"/>
      <c r="OE114" s="14"/>
      <c r="OF114" s="14"/>
      <c r="OG114" s="14"/>
      <c r="OH114" s="14"/>
      <c r="OI114" s="14"/>
      <c r="OJ114" s="14"/>
      <c r="OK114" s="14"/>
      <c r="OL114" s="14"/>
      <c r="OM114" s="14"/>
      <c r="ON114" s="14"/>
      <c r="OO114" s="14"/>
      <c r="OP114" s="14"/>
      <c r="OQ114" s="14"/>
      <c r="OR114" s="14"/>
      <c r="OS114" s="14"/>
      <c r="OT114" s="14"/>
      <c r="OU114" s="14"/>
      <c r="OV114" s="14"/>
      <c r="OW114" s="14"/>
      <c r="OX114" s="14"/>
      <c r="OY114" s="14"/>
      <c r="OZ114" s="14"/>
      <c r="PA114" s="14"/>
      <c r="PB114" s="14"/>
      <c r="PC114" s="14"/>
      <c r="PD114" s="14">
        <v>0</v>
      </c>
      <c r="PE114" s="14"/>
      <c r="PF114" s="14"/>
      <c r="PG114" s="54"/>
      <c r="PH114" s="54"/>
      <c r="PI114" s="54"/>
      <c r="PJ114" s="54"/>
      <c r="PK114" s="54"/>
      <c r="PL114" s="84"/>
      <c r="PM114" s="14"/>
      <c r="PN114" s="84"/>
      <c r="PO114" s="84"/>
      <c r="PP114" s="84"/>
      <c r="PQ114" s="84"/>
      <c r="PR114" s="505"/>
      <c r="PS114" s="84"/>
      <c r="PT114" s="84"/>
      <c r="PU114" s="84"/>
      <c r="PV114" s="84"/>
      <c r="PW114" s="54"/>
      <c r="PX114" s="54"/>
      <c r="PY114" s="14"/>
      <c r="PZ114" s="14"/>
      <c r="QA114" s="14"/>
      <c r="QB114" s="54"/>
      <c r="QC114" s="54"/>
      <c r="QD114" s="54"/>
      <c r="QR114" s="1"/>
      <c r="QS114" s="1"/>
      <c r="QX114" s="1"/>
      <c r="QY114" s="1"/>
      <c r="QZ114" s="1"/>
      <c r="RA114" s="1"/>
      <c r="RB114" s="1"/>
      <c r="RC114" s="1"/>
      <c r="RD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</row>
    <row r="115" spans="1:534" s="20" customFormat="1" hidden="1" x14ac:dyDescent="0.25">
      <c r="A115" s="68" t="s">
        <v>24</v>
      </c>
      <c r="B115" s="68" t="s">
        <v>1315</v>
      </c>
      <c r="C115" s="347"/>
      <c r="D115" s="347"/>
      <c r="E115" s="14">
        <v>0</v>
      </c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>
        <v>0</v>
      </c>
      <c r="PE115" s="14"/>
      <c r="PF115" s="14"/>
      <c r="PG115" s="54"/>
      <c r="PH115" s="54"/>
      <c r="PI115" s="54"/>
      <c r="PJ115" s="54"/>
      <c r="PK115" s="54"/>
      <c r="PL115" s="84"/>
      <c r="PM115" s="14"/>
      <c r="PN115" s="84"/>
      <c r="PO115" s="84"/>
      <c r="PP115" s="84"/>
      <c r="PQ115" s="84"/>
      <c r="PR115" s="505"/>
      <c r="PS115" s="84"/>
      <c r="PT115" s="84"/>
      <c r="PU115" s="84"/>
      <c r="PV115" s="84"/>
      <c r="PW115" s="54"/>
      <c r="PX115" s="54"/>
      <c r="PY115" s="14"/>
      <c r="PZ115" s="14"/>
      <c r="QA115" s="14"/>
      <c r="QB115" s="54"/>
      <c r="QC115" s="54"/>
      <c r="QD115" s="54"/>
      <c r="QR115" s="1"/>
      <c r="QS115" s="1"/>
      <c r="QX115" s="1"/>
      <c r="QY115" s="1"/>
      <c r="QZ115" s="1"/>
      <c r="RA115" s="1"/>
      <c r="RB115" s="1"/>
      <c r="RC115" s="1"/>
      <c r="RD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</row>
    <row r="116" spans="1:534" s="20" customFormat="1" hidden="1" x14ac:dyDescent="0.25">
      <c r="A116" s="68" t="s">
        <v>24</v>
      </c>
      <c r="B116" s="68" t="s">
        <v>1316</v>
      </c>
      <c r="C116" s="347"/>
      <c r="D116" s="347"/>
      <c r="E116" s="14">
        <v>0</v>
      </c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/>
      <c r="MJ116" s="14"/>
      <c r="MK116" s="14"/>
      <c r="ML116" s="14"/>
      <c r="MM116" s="14"/>
      <c r="MN116" s="14"/>
      <c r="MO116" s="14"/>
      <c r="MP116" s="14"/>
      <c r="MQ116" s="14"/>
      <c r="MR116" s="14"/>
      <c r="MS116" s="14"/>
      <c r="MT116" s="14"/>
      <c r="MU116" s="14"/>
      <c r="MV116" s="14"/>
      <c r="MW116" s="14"/>
      <c r="MX116" s="14"/>
      <c r="MY116" s="14"/>
      <c r="MZ116" s="14"/>
      <c r="NA116" s="14"/>
      <c r="NB116" s="14"/>
      <c r="NC116" s="14"/>
      <c r="ND116" s="14"/>
      <c r="NE116" s="14"/>
      <c r="NF116" s="14"/>
      <c r="NG116" s="14"/>
      <c r="NH116" s="14"/>
      <c r="NI116" s="14"/>
      <c r="NJ116" s="14"/>
      <c r="NK116" s="14"/>
      <c r="NL116" s="14"/>
      <c r="NM116" s="14"/>
      <c r="NN116" s="14"/>
      <c r="NO116" s="14"/>
      <c r="NP116" s="14"/>
      <c r="NQ116" s="14"/>
      <c r="NR116" s="14"/>
      <c r="NS116" s="14"/>
      <c r="NT116" s="14"/>
      <c r="NU116" s="14"/>
      <c r="NV116" s="14"/>
      <c r="NW116" s="14"/>
      <c r="NX116" s="14"/>
      <c r="NY116" s="14"/>
      <c r="NZ116" s="14"/>
      <c r="OA116" s="14"/>
      <c r="OB116" s="14"/>
      <c r="OC116" s="14"/>
      <c r="OD116" s="14"/>
      <c r="OE116" s="14"/>
      <c r="OF116" s="14"/>
      <c r="OG116" s="14"/>
      <c r="OH116" s="14"/>
      <c r="OI116" s="14"/>
      <c r="OJ116" s="14"/>
      <c r="OK116" s="14"/>
      <c r="OL116" s="14"/>
      <c r="OM116" s="14"/>
      <c r="ON116" s="14"/>
      <c r="OO116" s="14"/>
      <c r="OP116" s="14"/>
      <c r="OQ116" s="14"/>
      <c r="OR116" s="14"/>
      <c r="OS116" s="14"/>
      <c r="OT116" s="14"/>
      <c r="OU116" s="14"/>
      <c r="OV116" s="14"/>
      <c r="OW116" s="14"/>
      <c r="OX116" s="14"/>
      <c r="OY116" s="14"/>
      <c r="OZ116" s="14"/>
      <c r="PA116" s="14"/>
      <c r="PB116" s="14"/>
      <c r="PC116" s="14"/>
      <c r="PD116" s="14">
        <v>0</v>
      </c>
      <c r="PE116" s="14"/>
      <c r="PF116" s="14"/>
      <c r="PG116" s="54"/>
      <c r="PH116" s="54"/>
      <c r="PI116" s="54"/>
      <c r="PJ116" s="54"/>
      <c r="PK116" s="54"/>
      <c r="PL116" s="84"/>
      <c r="PM116" s="14"/>
      <c r="PN116" s="84"/>
      <c r="PO116" s="84"/>
      <c r="PP116" s="84"/>
      <c r="PQ116" s="84"/>
      <c r="PR116" s="505"/>
      <c r="PS116" s="84"/>
      <c r="PT116" s="84"/>
      <c r="PU116" s="84"/>
      <c r="PV116" s="84"/>
      <c r="PW116" s="54"/>
      <c r="PX116" s="54"/>
      <c r="PY116" s="14"/>
      <c r="PZ116" s="14"/>
      <c r="QA116" s="14"/>
      <c r="QB116" s="54"/>
      <c r="QC116" s="54"/>
      <c r="QD116" s="54"/>
      <c r="QR116" s="1"/>
      <c r="QS116" s="1"/>
      <c r="QX116" s="1"/>
      <c r="QY116" s="1"/>
      <c r="QZ116" s="1"/>
      <c r="RA116" s="1"/>
      <c r="RB116" s="1"/>
      <c r="RC116" s="1"/>
      <c r="RD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</row>
    <row r="117" spans="1:534" s="20" customFormat="1" hidden="1" x14ac:dyDescent="0.25">
      <c r="A117" s="68" t="s">
        <v>24</v>
      </c>
      <c r="B117" s="68" t="s">
        <v>1172</v>
      </c>
      <c r="C117" s="347">
        <v>3370</v>
      </c>
      <c r="D117" s="347"/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0</v>
      </c>
      <c r="DZ117" s="14">
        <v>0</v>
      </c>
      <c r="EA117" s="14">
        <v>0</v>
      </c>
      <c r="EB117" s="14">
        <v>0</v>
      </c>
      <c r="EC117" s="14">
        <v>0</v>
      </c>
      <c r="ED117" s="14">
        <v>0</v>
      </c>
      <c r="EE117" s="14">
        <v>0</v>
      </c>
      <c r="EF117" s="14">
        <v>0</v>
      </c>
      <c r="EG117" s="14">
        <v>0</v>
      </c>
      <c r="EH117" s="14">
        <v>0</v>
      </c>
      <c r="EI117" s="14">
        <v>0</v>
      </c>
      <c r="EJ117" s="14">
        <v>0</v>
      </c>
      <c r="EK117" s="14">
        <v>0</v>
      </c>
      <c r="EL117" s="14">
        <v>0</v>
      </c>
      <c r="EM117" s="14">
        <v>0</v>
      </c>
      <c r="EN117" s="14">
        <v>0</v>
      </c>
      <c r="EO117" s="14">
        <v>0</v>
      </c>
      <c r="EP117" s="14">
        <v>0</v>
      </c>
      <c r="EQ117" s="14">
        <v>0</v>
      </c>
      <c r="ER117" s="14">
        <v>0</v>
      </c>
      <c r="ES117" s="14">
        <v>0</v>
      </c>
      <c r="ET117" s="14">
        <v>0</v>
      </c>
      <c r="EU117" s="14">
        <v>0</v>
      </c>
      <c r="EV117" s="14">
        <v>0</v>
      </c>
      <c r="EW117" s="14">
        <v>0</v>
      </c>
      <c r="EX117" s="14">
        <v>0</v>
      </c>
      <c r="EY117" s="14">
        <v>0</v>
      </c>
      <c r="EZ117" s="14">
        <v>0</v>
      </c>
      <c r="FA117" s="14">
        <v>0</v>
      </c>
      <c r="FB117" s="14">
        <v>0</v>
      </c>
      <c r="FC117" s="14">
        <v>0</v>
      </c>
      <c r="FD117" s="14">
        <v>0</v>
      </c>
      <c r="FE117" s="14">
        <v>0</v>
      </c>
      <c r="FF117" s="14">
        <v>0</v>
      </c>
      <c r="FG117" s="14">
        <v>0</v>
      </c>
      <c r="FH117" s="14">
        <v>0</v>
      </c>
      <c r="FI117" s="14">
        <v>0</v>
      </c>
      <c r="FJ117" s="14">
        <v>0</v>
      </c>
      <c r="FK117" s="14">
        <v>0</v>
      </c>
      <c r="FL117" s="14">
        <v>0</v>
      </c>
      <c r="FM117" s="14">
        <v>0</v>
      </c>
      <c r="FN117" s="14">
        <v>0</v>
      </c>
      <c r="FO117" s="14">
        <v>0</v>
      </c>
      <c r="FP117" s="14">
        <v>0</v>
      </c>
      <c r="FQ117" s="14">
        <v>0</v>
      </c>
      <c r="FR117" s="14">
        <v>0</v>
      </c>
      <c r="FS117" s="14">
        <v>0</v>
      </c>
      <c r="FT117" s="14">
        <v>0</v>
      </c>
      <c r="FU117" s="14">
        <v>0</v>
      </c>
      <c r="FV117" s="14">
        <v>0</v>
      </c>
      <c r="FW117" s="14">
        <v>0</v>
      </c>
      <c r="FX117" s="14">
        <v>0</v>
      </c>
      <c r="FY117" s="14">
        <v>0</v>
      </c>
      <c r="FZ117" s="14">
        <v>0</v>
      </c>
      <c r="GA117" s="14">
        <v>0</v>
      </c>
      <c r="GB117" s="14">
        <v>0</v>
      </c>
      <c r="GC117" s="14">
        <v>0</v>
      </c>
      <c r="GD117" s="14">
        <v>0</v>
      </c>
      <c r="GE117" s="14">
        <v>0</v>
      </c>
      <c r="GF117" s="14">
        <v>0</v>
      </c>
      <c r="GG117" s="14">
        <v>0</v>
      </c>
      <c r="GH117" s="14">
        <v>0</v>
      </c>
      <c r="GI117" s="14">
        <v>0</v>
      </c>
      <c r="GJ117" s="14">
        <v>0</v>
      </c>
      <c r="GK117" s="14">
        <v>0</v>
      </c>
      <c r="GL117" s="14">
        <v>0</v>
      </c>
      <c r="GM117" s="14">
        <v>0</v>
      </c>
      <c r="GN117" s="14">
        <v>0</v>
      </c>
      <c r="GO117" s="14">
        <v>0</v>
      </c>
      <c r="GP117" s="14">
        <v>0</v>
      </c>
      <c r="GQ117" s="14">
        <v>0</v>
      </c>
      <c r="GR117" s="14">
        <v>0</v>
      </c>
      <c r="GS117" s="14">
        <v>0</v>
      </c>
      <c r="GT117" s="14">
        <v>0</v>
      </c>
      <c r="GU117" s="14">
        <v>0</v>
      </c>
      <c r="GV117" s="14">
        <v>0</v>
      </c>
      <c r="GW117" s="14">
        <v>0</v>
      </c>
      <c r="GX117" s="14">
        <v>0</v>
      </c>
      <c r="GY117" s="14">
        <v>0</v>
      </c>
      <c r="GZ117" s="14">
        <v>0</v>
      </c>
      <c r="HA117" s="14">
        <v>0</v>
      </c>
      <c r="HB117" s="14">
        <v>0</v>
      </c>
      <c r="HC117" s="14">
        <v>0</v>
      </c>
      <c r="HD117" s="14">
        <v>0</v>
      </c>
      <c r="HE117" s="14">
        <v>0</v>
      </c>
      <c r="HF117" s="14">
        <v>0</v>
      </c>
      <c r="HG117" s="14">
        <v>0</v>
      </c>
      <c r="HH117" s="14">
        <v>0</v>
      </c>
      <c r="HI117" s="14">
        <v>0</v>
      </c>
      <c r="HJ117" s="14">
        <v>0</v>
      </c>
      <c r="HK117" s="14">
        <v>0</v>
      </c>
      <c r="HL117" s="14">
        <v>0</v>
      </c>
      <c r="HM117" s="14">
        <v>1</v>
      </c>
      <c r="HN117" s="14">
        <v>0</v>
      </c>
      <c r="HO117" s="14">
        <v>0</v>
      </c>
      <c r="HP117" s="14">
        <v>0</v>
      </c>
      <c r="HQ117" s="14">
        <v>0</v>
      </c>
      <c r="HR117" s="14">
        <v>0</v>
      </c>
      <c r="HS117" s="14">
        <v>0</v>
      </c>
      <c r="HT117" s="14">
        <v>0</v>
      </c>
      <c r="HU117" s="14">
        <v>0</v>
      </c>
      <c r="HV117" s="14">
        <v>0</v>
      </c>
      <c r="HW117" s="14">
        <v>0</v>
      </c>
      <c r="HX117" s="14">
        <v>0</v>
      </c>
      <c r="HY117" s="14">
        <v>0</v>
      </c>
      <c r="HZ117" s="14">
        <v>0</v>
      </c>
      <c r="IA117" s="14">
        <v>0</v>
      </c>
      <c r="IB117" s="14">
        <v>0</v>
      </c>
      <c r="IC117" s="14">
        <v>0</v>
      </c>
      <c r="ID117" s="14">
        <v>0</v>
      </c>
      <c r="IE117" s="14">
        <v>0</v>
      </c>
      <c r="IF117" s="14">
        <v>0</v>
      </c>
      <c r="IG117" s="14">
        <v>0</v>
      </c>
      <c r="IH117" s="14">
        <v>0</v>
      </c>
      <c r="II117" s="14">
        <v>0</v>
      </c>
      <c r="IJ117" s="14">
        <v>0</v>
      </c>
      <c r="IK117" s="14">
        <v>0</v>
      </c>
      <c r="IL117" s="14">
        <v>0</v>
      </c>
      <c r="IM117" s="14">
        <v>0</v>
      </c>
      <c r="IN117" s="14">
        <v>0</v>
      </c>
      <c r="IO117" s="14">
        <v>0</v>
      </c>
      <c r="IP117" s="14">
        <v>0</v>
      </c>
      <c r="IQ117" s="14">
        <v>0</v>
      </c>
      <c r="IR117" s="14">
        <v>0</v>
      </c>
      <c r="IS117" s="14">
        <v>0</v>
      </c>
      <c r="IT117" s="14">
        <v>0</v>
      </c>
      <c r="IU117" s="14">
        <v>0</v>
      </c>
      <c r="IV117" s="14">
        <v>0</v>
      </c>
      <c r="IW117" s="14">
        <v>0</v>
      </c>
      <c r="IX117" s="14">
        <v>0</v>
      </c>
      <c r="IY117" s="14">
        <v>0</v>
      </c>
      <c r="IZ117" s="14">
        <v>0</v>
      </c>
      <c r="JA117" s="14">
        <v>0</v>
      </c>
      <c r="JB117" s="14">
        <v>0</v>
      </c>
      <c r="JC117" s="14">
        <v>0</v>
      </c>
      <c r="JD117" s="14">
        <v>0</v>
      </c>
      <c r="JE117" s="14">
        <v>0</v>
      </c>
      <c r="JF117" s="14">
        <v>0</v>
      </c>
      <c r="JG117" s="14">
        <v>0</v>
      </c>
      <c r="JH117" s="14">
        <v>0</v>
      </c>
      <c r="JI117" s="14">
        <v>0</v>
      </c>
      <c r="JJ117" s="14">
        <v>0</v>
      </c>
      <c r="JK117" s="14">
        <v>0</v>
      </c>
      <c r="JL117" s="14">
        <v>0</v>
      </c>
      <c r="JM117" s="14">
        <v>0</v>
      </c>
      <c r="JN117" s="14">
        <v>0</v>
      </c>
      <c r="JO117" s="14">
        <v>0</v>
      </c>
      <c r="JP117" s="14">
        <v>0</v>
      </c>
      <c r="JQ117" s="14">
        <v>0</v>
      </c>
      <c r="JR117" s="14">
        <v>0</v>
      </c>
      <c r="JS117" s="14">
        <v>0</v>
      </c>
      <c r="JT117" s="14">
        <v>0</v>
      </c>
      <c r="JU117" s="14">
        <v>0</v>
      </c>
      <c r="JV117" s="14">
        <v>0</v>
      </c>
      <c r="JW117" s="14">
        <v>0</v>
      </c>
      <c r="JX117" s="14">
        <v>0</v>
      </c>
      <c r="JY117" s="14">
        <v>1</v>
      </c>
      <c r="JZ117" s="14">
        <v>0</v>
      </c>
      <c r="KA117" s="14">
        <v>0</v>
      </c>
      <c r="KB117" s="14">
        <v>0</v>
      </c>
      <c r="KC117" s="14">
        <v>0</v>
      </c>
      <c r="KD117" s="14">
        <v>0</v>
      </c>
      <c r="KE117" s="14">
        <v>0</v>
      </c>
      <c r="KF117" s="14">
        <v>0</v>
      </c>
      <c r="KG117" s="14">
        <v>0</v>
      </c>
      <c r="KH117" s="14">
        <v>0</v>
      </c>
      <c r="KI117" s="14">
        <v>0</v>
      </c>
      <c r="KJ117" s="14">
        <v>0</v>
      </c>
      <c r="KK117" s="14">
        <v>0</v>
      </c>
      <c r="KL117" s="14">
        <v>0</v>
      </c>
      <c r="KM117" s="14">
        <v>0</v>
      </c>
      <c r="KN117" s="14">
        <v>0</v>
      </c>
      <c r="KO117" s="14">
        <v>0</v>
      </c>
      <c r="KP117" s="14">
        <v>0</v>
      </c>
      <c r="KQ117" s="14">
        <v>0</v>
      </c>
      <c r="KR117" s="14">
        <v>0</v>
      </c>
      <c r="KS117" s="14">
        <v>0</v>
      </c>
      <c r="KT117" s="14">
        <v>0</v>
      </c>
      <c r="KU117" s="14">
        <v>0</v>
      </c>
      <c r="KV117" s="14">
        <v>0</v>
      </c>
      <c r="KW117" s="14">
        <v>0</v>
      </c>
      <c r="KX117" s="14">
        <v>0</v>
      </c>
      <c r="KY117" s="14">
        <v>0</v>
      </c>
      <c r="KZ117" s="14">
        <v>0</v>
      </c>
      <c r="LA117" s="14">
        <v>0</v>
      </c>
      <c r="LB117" s="14">
        <v>0</v>
      </c>
      <c r="LC117" s="14">
        <v>0</v>
      </c>
      <c r="LD117" s="14">
        <v>0</v>
      </c>
      <c r="LE117" s="14">
        <v>0</v>
      </c>
      <c r="LF117" s="14">
        <v>0</v>
      </c>
      <c r="LG117" s="14">
        <v>0</v>
      </c>
      <c r="LH117" s="14">
        <v>0</v>
      </c>
      <c r="LI117" s="14">
        <v>0</v>
      </c>
      <c r="LJ117" s="14">
        <v>0</v>
      </c>
      <c r="LK117" s="14">
        <v>0</v>
      </c>
      <c r="LL117" s="14">
        <v>0</v>
      </c>
      <c r="LM117" s="14">
        <v>0</v>
      </c>
      <c r="LN117" s="14">
        <v>0</v>
      </c>
      <c r="LO117" s="14">
        <v>0</v>
      </c>
      <c r="LP117" s="14">
        <v>0</v>
      </c>
      <c r="LQ117" s="14">
        <v>0</v>
      </c>
      <c r="LR117" s="14">
        <v>0</v>
      </c>
      <c r="LS117" s="14">
        <v>0</v>
      </c>
      <c r="LT117" s="14">
        <v>0</v>
      </c>
      <c r="LU117" s="14">
        <v>0</v>
      </c>
      <c r="LV117" s="14">
        <v>0</v>
      </c>
      <c r="LW117" s="14">
        <v>0</v>
      </c>
      <c r="LX117" s="14">
        <v>0</v>
      </c>
      <c r="LY117" s="14">
        <v>0</v>
      </c>
      <c r="LZ117" s="14">
        <v>0</v>
      </c>
      <c r="MA117" s="14">
        <v>0</v>
      </c>
      <c r="MB117" s="14">
        <v>0</v>
      </c>
      <c r="MC117" s="14">
        <v>0</v>
      </c>
      <c r="MD117" s="14">
        <v>0</v>
      </c>
      <c r="ME117" s="14">
        <v>0</v>
      </c>
      <c r="MF117" s="14">
        <v>0</v>
      </c>
      <c r="MG117" s="14">
        <v>0</v>
      </c>
      <c r="MH117" s="14">
        <v>0</v>
      </c>
      <c r="MI117" s="14">
        <v>0</v>
      </c>
      <c r="MJ117" s="14">
        <v>0</v>
      </c>
      <c r="MK117" s="14">
        <v>0</v>
      </c>
      <c r="ML117" s="14">
        <v>0</v>
      </c>
      <c r="MM117" s="14">
        <v>0</v>
      </c>
      <c r="MN117" s="14">
        <v>0</v>
      </c>
      <c r="MO117" s="14">
        <v>0</v>
      </c>
      <c r="MP117" s="14">
        <v>0</v>
      </c>
      <c r="MQ117" s="14">
        <v>1</v>
      </c>
      <c r="MR117" s="14">
        <v>0</v>
      </c>
      <c r="MS117" s="14">
        <v>0</v>
      </c>
      <c r="MT117" s="14">
        <v>0</v>
      </c>
      <c r="MU117" s="14">
        <v>0</v>
      </c>
      <c r="MV117" s="14">
        <v>0</v>
      </c>
      <c r="MW117" s="14">
        <v>0</v>
      </c>
      <c r="MX117" s="14">
        <v>0</v>
      </c>
      <c r="MY117" s="14">
        <v>0</v>
      </c>
      <c r="MZ117" s="14">
        <v>0</v>
      </c>
      <c r="NA117" s="14">
        <v>0</v>
      </c>
      <c r="NB117" s="14">
        <v>0</v>
      </c>
      <c r="NC117" s="14">
        <v>0</v>
      </c>
      <c r="ND117" s="14">
        <v>0</v>
      </c>
      <c r="NE117" s="14">
        <v>0</v>
      </c>
      <c r="NF117" s="14">
        <v>0</v>
      </c>
      <c r="NG117" s="14">
        <v>0</v>
      </c>
      <c r="NH117" s="14">
        <v>0</v>
      </c>
      <c r="NI117" s="14">
        <v>0</v>
      </c>
      <c r="NJ117" s="14">
        <v>0</v>
      </c>
      <c r="NK117" s="14">
        <v>0</v>
      </c>
      <c r="NL117" s="14">
        <v>0</v>
      </c>
      <c r="NM117" s="14">
        <v>0</v>
      </c>
      <c r="NN117" s="14">
        <v>0</v>
      </c>
      <c r="NO117" s="14">
        <v>0</v>
      </c>
      <c r="NP117" s="14">
        <v>0</v>
      </c>
      <c r="NQ117" s="14">
        <v>0</v>
      </c>
      <c r="NR117" s="14">
        <v>0</v>
      </c>
      <c r="NS117" s="14">
        <v>0</v>
      </c>
      <c r="NT117" s="14">
        <v>0</v>
      </c>
      <c r="NU117" s="14">
        <v>0</v>
      </c>
      <c r="NV117" s="14">
        <v>0</v>
      </c>
      <c r="NW117" s="14">
        <v>0</v>
      </c>
      <c r="NX117" s="14">
        <v>0</v>
      </c>
      <c r="NY117" s="14">
        <v>0</v>
      </c>
      <c r="NZ117" s="14">
        <v>0</v>
      </c>
      <c r="OA117" s="14">
        <v>0</v>
      </c>
      <c r="OB117" s="14">
        <v>0</v>
      </c>
      <c r="OC117" s="14">
        <v>0</v>
      </c>
      <c r="OD117" s="14">
        <v>0</v>
      </c>
      <c r="OE117" s="14">
        <v>0</v>
      </c>
      <c r="OF117" s="14"/>
      <c r="OG117" s="14">
        <v>1</v>
      </c>
      <c r="OH117" s="14">
        <v>0</v>
      </c>
      <c r="OI117" s="14">
        <v>0</v>
      </c>
      <c r="OJ117" s="14">
        <v>0</v>
      </c>
      <c r="OK117" s="14">
        <v>0</v>
      </c>
      <c r="OL117" s="14">
        <v>1</v>
      </c>
      <c r="OM117" s="14">
        <v>0</v>
      </c>
      <c r="ON117" s="14">
        <v>0</v>
      </c>
      <c r="OO117" s="14">
        <v>0</v>
      </c>
      <c r="OP117" s="14">
        <v>0</v>
      </c>
      <c r="OQ117" s="14">
        <v>1</v>
      </c>
      <c r="OR117" s="14">
        <v>0</v>
      </c>
      <c r="OS117" s="14">
        <v>0</v>
      </c>
      <c r="OT117" s="14">
        <v>0</v>
      </c>
      <c r="OU117" s="14">
        <v>0</v>
      </c>
      <c r="OV117" s="14">
        <v>0</v>
      </c>
      <c r="OW117" s="14">
        <v>0</v>
      </c>
      <c r="OX117" s="14">
        <v>0</v>
      </c>
      <c r="OY117" s="14">
        <v>0</v>
      </c>
      <c r="OZ117" s="14"/>
      <c r="PA117" s="14">
        <v>0</v>
      </c>
      <c r="PB117" s="14"/>
      <c r="PC117" s="14"/>
      <c r="PD117" s="14">
        <v>0</v>
      </c>
      <c r="PE117" s="14"/>
      <c r="PF117" s="14"/>
      <c r="PG117" s="54"/>
      <c r="PH117" s="54"/>
      <c r="PI117" s="54"/>
      <c r="PJ117" s="54"/>
      <c r="PK117" s="54"/>
      <c r="PL117" s="84"/>
      <c r="PM117" s="14"/>
      <c r="PN117" s="84"/>
      <c r="PO117" s="84"/>
      <c r="PP117" s="84"/>
      <c r="PQ117" s="84"/>
      <c r="PR117" s="505"/>
      <c r="PS117" s="84"/>
      <c r="PT117" s="84"/>
      <c r="PU117" s="84"/>
      <c r="PV117" s="84"/>
      <c r="PW117" s="54"/>
      <c r="PX117" s="54"/>
      <c r="PY117" s="14"/>
      <c r="PZ117" s="14"/>
      <c r="QA117" s="14"/>
      <c r="QB117" s="54"/>
      <c r="QC117" s="14">
        <v>1</v>
      </c>
      <c r="QD117" s="54"/>
      <c r="QR117" s="1"/>
      <c r="QS117" s="1"/>
      <c r="QX117" s="1"/>
      <c r="QY117" s="1"/>
      <c r="QZ117" s="1"/>
      <c r="RA117" s="1"/>
      <c r="RB117" s="1"/>
      <c r="RC117" s="1"/>
      <c r="RD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X117" s="1"/>
      <c r="RY117" s="1">
        <v>1</v>
      </c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</row>
    <row r="118" spans="1:534" s="20" customFormat="1" hidden="1" x14ac:dyDescent="0.25">
      <c r="A118" s="68" t="s">
        <v>24</v>
      </c>
      <c r="B118" s="68" t="s">
        <v>1173</v>
      </c>
      <c r="C118" s="347"/>
      <c r="D118" s="347"/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0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0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0</v>
      </c>
      <c r="FD118" s="14">
        <v>0</v>
      </c>
      <c r="FE118" s="14">
        <v>0</v>
      </c>
      <c r="FF118" s="14">
        <v>0</v>
      </c>
      <c r="FG118" s="14">
        <v>0</v>
      </c>
      <c r="FH118" s="14">
        <v>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0</v>
      </c>
      <c r="FP118" s="14">
        <v>0</v>
      </c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4">
        <v>0</v>
      </c>
      <c r="FX118" s="14">
        <v>0</v>
      </c>
      <c r="FY118" s="14">
        <v>0</v>
      </c>
      <c r="FZ118" s="14">
        <v>0</v>
      </c>
      <c r="GA118" s="14">
        <v>0</v>
      </c>
      <c r="GB118" s="14">
        <v>0</v>
      </c>
      <c r="GC118" s="14">
        <v>0</v>
      </c>
      <c r="GD118" s="14">
        <v>0</v>
      </c>
      <c r="GE118" s="14">
        <v>0</v>
      </c>
      <c r="GF118" s="14">
        <v>0</v>
      </c>
      <c r="GG118" s="14">
        <v>0</v>
      </c>
      <c r="GH118" s="14">
        <v>0</v>
      </c>
      <c r="GI118" s="14">
        <v>0</v>
      </c>
      <c r="GJ118" s="14">
        <v>0</v>
      </c>
      <c r="GK118" s="14">
        <v>0</v>
      </c>
      <c r="GL118" s="14">
        <v>0</v>
      </c>
      <c r="GM118" s="14">
        <v>0</v>
      </c>
      <c r="GN118" s="14">
        <v>0</v>
      </c>
      <c r="GO118" s="14">
        <v>0</v>
      </c>
      <c r="GP118" s="14">
        <v>0</v>
      </c>
      <c r="GQ118" s="14">
        <v>0</v>
      </c>
      <c r="GR118" s="14">
        <v>0</v>
      </c>
      <c r="GS118" s="14">
        <v>0</v>
      </c>
      <c r="GT118" s="14">
        <v>0</v>
      </c>
      <c r="GU118" s="14">
        <v>0</v>
      </c>
      <c r="GV118" s="14">
        <v>0</v>
      </c>
      <c r="GW118" s="14">
        <v>0</v>
      </c>
      <c r="GX118" s="14">
        <v>0</v>
      </c>
      <c r="GY118" s="14">
        <v>0</v>
      </c>
      <c r="GZ118" s="14">
        <v>0</v>
      </c>
      <c r="HA118" s="14">
        <v>0</v>
      </c>
      <c r="HB118" s="14">
        <v>0</v>
      </c>
      <c r="HC118" s="14">
        <v>0</v>
      </c>
      <c r="HD118" s="14">
        <v>0</v>
      </c>
      <c r="HE118" s="14">
        <v>0</v>
      </c>
      <c r="HF118" s="14">
        <v>0</v>
      </c>
      <c r="HG118" s="14">
        <v>0</v>
      </c>
      <c r="HH118" s="14">
        <v>0</v>
      </c>
      <c r="HI118" s="14">
        <v>0</v>
      </c>
      <c r="HJ118" s="14">
        <v>0</v>
      </c>
      <c r="HK118" s="14">
        <v>0</v>
      </c>
      <c r="HL118" s="14">
        <v>0</v>
      </c>
      <c r="HM118" s="14">
        <v>0</v>
      </c>
      <c r="HN118" s="14">
        <v>0</v>
      </c>
      <c r="HO118" s="14">
        <v>0</v>
      </c>
      <c r="HP118" s="14">
        <v>0</v>
      </c>
      <c r="HQ118" s="14">
        <v>0</v>
      </c>
      <c r="HR118" s="14">
        <v>0</v>
      </c>
      <c r="HS118" s="14">
        <v>0</v>
      </c>
      <c r="HT118" s="14">
        <v>0</v>
      </c>
      <c r="HU118" s="14">
        <v>0</v>
      </c>
      <c r="HV118" s="14">
        <v>0</v>
      </c>
      <c r="HW118" s="14">
        <v>0</v>
      </c>
      <c r="HX118" s="14">
        <v>0</v>
      </c>
      <c r="HY118" s="14">
        <v>0</v>
      </c>
      <c r="HZ118" s="14">
        <v>0</v>
      </c>
      <c r="IA118" s="14">
        <v>0</v>
      </c>
      <c r="IB118" s="14">
        <v>0</v>
      </c>
      <c r="IC118" s="14">
        <v>0</v>
      </c>
      <c r="ID118" s="14">
        <v>0</v>
      </c>
      <c r="IE118" s="14">
        <v>0</v>
      </c>
      <c r="IF118" s="14">
        <v>0</v>
      </c>
      <c r="IG118" s="14">
        <v>0</v>
      </c>
      <c r="IH118" s="14">
        <v>0</v>
      </c>
      <c r="II118" s="14">
        <v>0</v>
      </c>
      <c r="IJ118" s="14">
        <v>0</v>
      </c>
      <c r="IK118" s="14">
        <v>0</v>
      </c>
      <c r="IL118" s="14">
        <v>0</v>
      </c>
      <c r="IM118" s="14">
        <v>0</v>
      </c>
      <c r="IN118" s="14">
        <v>0</v>
      </c>
      <c r="IO118" s="14">
        <v>0</v>
      </c>
      <c r="IP118" s="14">
        <v>0</v>
      </c>
      <c r="IQ118" s="14">
        <v>0</v>
      </c>
      <c r="IR118" s="14">
        <v>0</v>
      </c>
      <c r="IS118" s="14">
        <v>0</v>
      </c>
      <c r="IT118" s="14">
        <v>0</v>
      </c>
      <c r="IU118" s="14">
        <v>0</v>
      </c>
      <c r="IV118" s="14">
        <v>0</v>
      </c>
      <c r="IW118" s="14">
        <v>0</v>
      </c>
      <c r="IX118" s="14">
        <v>0</v>
      </c>
      <c r="IY118" s="14">
        <v>0</v>
      </c>
      <c r="IZ118" s="14">
        <v>0</v>
      </c>
      <c r="JA118" s="14">
        <v>0</v>
      </c>
      <c r="JB118" s="14">
        <v>0</v>
      </c>
      <c r="JC118" s="14">
        <v>0</v>
      </c>
      <c r="JD118" s="14">
        <v>0</v>
      </c>
      <c r="JE118" s="14">
        <v>0</v>
      </c>
      <c r="JF118" s="14">
        <v>0</v>
      </c>
      <c r="JG118" s="14">
        <v>0</v>
      </c>
      <c r="JH118" s="14">
        <v>0</v>
      </c>
      <c r="JI118" s="14">
        <v>0</v>
      </c>
      <c r="JJ118" s="14">
        <v>0</v>
      </c>
      <c r="JK118" s="14">
        <v>0</v>
      </c>
      <c r="JL118" s="14">
        <v>0</v>
      </c>
      <c r="JM118" s="14">
        <v>0</v>
      </c>
      <c r="JN118" s="14">
        <v>0</v>
      </c>
      <c r="JO118" s="14">
        <v>0</v>
      </c>
      <c r="JP118" s="14">
        <v>0</v>
      </c>
      <c r="JQ118" s="14">
        <v>0</v>
      </c>
      <c r="JR118" s="14">
        <v>0</v>
      </c>
      <c r="JS118" s="14">
        <v>0</v>
      </c>
      <c r="JT118" s="14">
        <v>0</v>
      </c>
      <c r="JU118" s="14">
        <v>0</v>
      </c>
      <c r="JV118" s="14">
        <v>0</v>
      </c>
      <c r="JW118" s="14">
        <v>0</v>
      </c>
      <c r="JX118" s="14">
        <v>0</v>
      </c>
      <c r="JY118" s="14">
        <v>0</v>
      </c>
      <c r="JZ118" s="14">
        <v>0</v>
      </c>
      <c r="KA118" s="14">
        <v>0</v>
      </c>
      <c r="KB118" s="14">
        <v>0</v>
      </c>
      <c r="KC118" s="14">
        <v>0</v>
      </c>
      <c r="KD118" s="14">
        <v>0</v>
      </c>
      <c r="KE118" s="14">
        <v>0</v>
      </c>
      <c r="KF118" s="14">
        <v>0</v>
      </c>
      <c r="KG118" s="14">
        <v>0</v>
      </c>
      <c r="KH118" s="14">
        <v>0</v>
      </c>
      <c r="KI118" s="14">
        <v>0</v>
      </c>
      <c r="KJ118" s="14">
        <v>0</v>
      </c>
      <c r="KK118" s="14">
        <v>0</v>
      </c>
      <c r="KL118" s="14">
        <v>0</v>
      </c>
      <c r="KM118" s="14">
        <v>0</v>
      </c>
      <c r="KN118" s="14">
        <v>0</v>
      </c>
      <c r="KO118" s="14">
        <v>0</v>
      </c>
      <c r="KP118" s="14">
        <v>0</v>
      </c>
      <c r="KQ118" s="14">
        <v>0</v>
      </c>
      <c r="KR118" s="14">
        <v>0</v>
      </c>
      <c r="KS118" s="14">
        <v>0</v>
      </c>
      <c r="KT118" s="14">
        <v>0</v>
      </c>
      <c r="KU118" s="14">
        <v>0</v>
      </c>
      <c r="KV118" s="14">
        <v>0</v>
      </c>
      <c r="KW118" s="14">
        <v>0</v>
      </c>
      <c r="KX118" s="14">
        <v>0</v>
      </c>
      <c r="KY118" s="14">
        <v>0</v>
      </c>
      <c r="KZ118" s="14">
        <v>0</v>
      </c>
      <c r="LA118" s="14">
        <v>0</v>
      </c>
      <c r="LB118" s="14">
        <v>0</v>
      </c>
      <c r="LC118" s="14">
        <v>0</v>
      </c>
      <c r="LD118" s="14">
        <v>0</v>
      </c>
      <c r="LE118" s="14">
        <v>0</v>
      </c>
      <c r="LF118" s="14">
        <v>0</v>
      </c>
      <c r="LG118" s="14">
        <v>0</v>
      </c>
      <c r="LH118" s="14">
        <v>0</v>
      </c>
      <c r="LI118" s="14">
        <v>0</v>
      </c>
      <c r="LJ118" s="14">
        <v>0</v>
      </c>
      <c r="LK118" s="14">
        <v>0</v>
      </c>
      <c r="LL118" s="14">
        <v>0</v>
      </c>
      <c r="LM118" s="14">
        <v>0</v>
      </c>
      <c r="LN118" s="14">
        <v>0</v>
      </c>
      <c r="LO118" s="14">
        <v>0</v>
      </c>
      <c r="LP118" s="14">
        <v>0</v>
      </c>
      <c r="LQ118" s="14">
        <v>0</v>
      </c>
      <c r="LR118" s="14">
        <v>0</v>
      </c>
      <c r="LS118" s="14">
        <v>0</v>
      </c>
      <c r="LT118" s="14">
        <v>0</v>
      </c>
      <c r="LU118" s="14">
        <v>0</v>
      </c>
      <c r="LV118" s="14">
        <v>0</v>
      </c>
      <c r="LW118" s="14">
        <v>0</v>
      </c>
      <c r="LX118" s="14">
        <v>0</v>
      </c>
      <c r="LY118" s="14">
        <v>0</v>
      </c>
      <c r="LZ118" s="14">
        <v>0</v>
      </c>
      <c r="MA118" s="14">
        <v>0</v>
      </c>
      <c r="MB118" s="14">
        <v>0</v>
      </c>
      <c r="MC118" s="14">
        <v>0</v>
      </c>
      <c r="MD118" s="14">
        <v>0</v>
      </c>
      <c r="ME118" s="14">
        <v>0</v>
      </c>
      <c r="MF118" s="14">
        <v>0</v>
      </c>
      <c r="MG118" s="14">
        <v>0</v>
      </c>
      <c r="MH118" s="14">
        <v>0</v>
      </c>
      <c r="MI118" s="14">
        <v>0</v>
      </c>
      <c r="MJ118" s="14">
        <v>0</v>
      </c>
      <c r="MK118" s="14">
        <v>0</v>
      </c>
      <c r="ML118" s="14">
        <v>0</v>
      </c>
      <c r="MM118" s="14">
        <v>0</v>
      </c>
      <c r="MN118" s="14">
        <v>0</v>
      </c>
      <c r="MO118" s="14">
        <v>0</v>
      </c>
      <c r="MP118" s="14">
        <v>0</v>
      </c>
      <c r="MQ118" s="14">
        <v>0</v>
      </c>
      <c r="MR118" s="14">
        <v>0</v>
      </c>
      <c r="MS118" s="14">
        <v>0</v>
      </c>
      <c r="MT118" s="14">
        <v>1</v>
      </c>
      <c r="MU118" s="14">
        <v>0</v>
      </c>
      <c r="MV118" s="14">
        <v>0</v>
      </c>
      <c r="MW118" s="14">
        <v>0</v>
      </c>
      <c r="MX118" s="14">
        <v>0</v>
      </c>
      <c r="MY118" s="14">
        <v>0</v>
      </c>
      <c r="MZ118" s="14">
        <v>0</v>
      </c>
      <c r="NA118" s="14">
        <v>0</v>
      </c>
      <c r="NB118" s="14">
        <v>0</v>
      </c>
      <c r="NC118" s="14">
        <v>0</v>
      </c>
      <c r="ND118" s="14">
        <v>0</v>
      </c>
      <c r="NE118" s="14">
        <v>0</v>
      </c>
      <c r="NF118" s="14">
        <v>0</v>
      </c>
      <c r="NG118" s="14">
        <v>0</v>
      </c>
      <c r="NH118" s="14">
        <v>0</v>
      </c>
      <c r="NI118" s="14">
        <v>0</v>
      </c>
      <c r="NJ118" s="14">
        <v>0</v>
      </c>
      <c r="NK118" s="14">
        <v>0</v>
      </c>
      <c r="NL118" s="14">
        <v>0</v>
      </c>
      <c r="NM118" s="14">
        <v>0</v>
      </c>
      <c r="NN118" s="14">
        <v>0</v>
      </c>
      <c r="NO118" s="14">
        <v>0</v>
      </c>
      <c r="NP118" s="14">
        <v>0</v>
      </c>
      <c r="NQ118" s="14">
        <v>0</v>
      </c>
      <c r="NR118" s="14">
        <v>0</v>
      </c>
      <c r="NS118" s="14">
        <v>0</v>
      </c>
      <c r="NT118" s="14">
        <v>0</v>
      </c>
      <c r="NU118" s="14">
        <v>0</v>
      </c>
      <c r="NV118" s="14">
        <v>0</v>
      </c>
      <c r="NW118" s="14">
        <v>0</v>
      </c>
      <c r="NX118" s="14">
        <v>0</v>
      </c>
      <c r="NY118" s="14">
        <v>0</v>
      </c>
      <c r="NZ118" s="14">
        <v>0</v>
      </c>
      <c r="OA118" s="14">
        <v>0</v>
      </c>
      <c r="OB118" s="14">
        <v>0</v>
      </c>
      <c r="OC118" s="14">
        <v>0</v>
      </c>
      <c r="OD118" s="14">
        <v>0</v>
      </c>
      <c r="OE118" s="14">
        <v>0</v>
      </c>
      <c r="OF118" s="14"/>
      <c r="OG118" s="14">
        <v>0</v>
      </c>
      <c r="OH118" s="14">
        <v>0</v>
      </c>
      <c r="OI118" s="14">
        <v>0</v>
      </c>
      <c r="OJ118" s="14">
        <v>0</v>
      </c>
      <c r="OK118" s="14">
        <v>0</v>
      </c>
      <c r="OL118" s="14">
        <v>0</v>
      </c>
      <c r="OM118" s="14">
        <v>0</v>
      </c>
      <c r="ON118" s="14">
        <v>0</v>
      </c>
      <c r="OO118" s="14">
        <v>0</v>
      </c>
      <c r="OP118" s="14">
        <v>0</v>
      </c>
      <c r="OQ118" s="14">
        <v>1</v>
      </c>
      <c r="OR118" s="14">
        <v>0</v>
      </c>
      <c r="OS118" s="14">
        <v>0</v>
      </c>
      <c r="OT118" s="14">
        <v>0</v>
      </c>
      <c r="OU118" s="14">
        <v>0</v>
      </c>
      <c r="OV118" s="14">
        <v>0</v>
      </c>
      <c r="OW118" s="14">
        <v>0</v>
      </c>
      <c r="OX118" s="14">
        <v>0</v>
      </c>
      <c r="OY118" s="14">
        <v>0</v>
      </c>
      <c r="OZ118" s="14"/>
      <c r="PA118" s="14">
        <v>0</v>
      </c>
      <c r="PB118" s="14"/>
      <c r="PC118" s="14"/>
      <c r="PD118" s="14">
        <v>0</v>
      </c>
      <c r="PE118" s="14"/>
      <c r="PF118" s="14"/>
      <c r="PG118" s="54"/>
      <c r="PH118" s="54"/>
      <c r="PI118" s="54"/>
      <c r="PJ118" s="54"/>
      <c r="PK118" s="54"/>
      <c r="PL118" s="84"/>
      <c r="PM118" s="14"/>
      <c r="PN118" s="84"/>
      <c r="PO118" s="84"/>
      <c r="PP118" s="84"/>
      <c r="PQ118" s="84"/>
      <c r="PR118" s="505"/>
      <c r="PS118" s="84"/>
      <c r="PT118" s="84"/>
      <c r="PU118" s="84"/>
      <c r="PV118" s="84"/>
      <c r="PW118" s="54"/>
      <c r="PX118" s="54"/>
      <c r="PY118" s="14"/>
      <c r="PZ118" s="14"/>
      <c r="QA118" s="14"/>
      <c r="QB118" s="54"/>
      <c r="QC118" s="54"/>
      <c r="QD118" s="54"/>
      <c r="QR118" s="1"/>
      <c r="QS118" s="1"/>
      <c r="QX118" s="1"/>
      <c r="QY118" s="1"/>
      <c r="QZ118" s="1"/>
      <c r="RA118" s="1"/>
      <c r="RB118" s="1"/>
      <c r="RC118" s="1"/>
      <c r="RD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</row>
    <row r="119" spans="1:534" s="20" customFormat="1" hidden="1" x14ac:dyDescent="0.25">
      <c r="A119" s="313" t="s">
        <v>24</v>
      </c>
      <c r="B119" s="313" t="s">
        <v>2971</v>
      </c>
      <c r="C119" s="347"/>
      <c r="D119" s="347"/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0</v>
      </c>
      <c r="BX119" s="14">
        <v>0</v>
      </c>
      <c r="BY119" s="14">
        <v>0</v>
      </c>
      <c r="BZ119" s="14">
        <v>0</v>
      </c>
      <c r="CA119" s="14">
        <v>0</v>
      </c>
      <c r="CB119" s="14">
        <v>0</v>
      </c>
      <c r="CC119" s="14">
        <v>0</v>
      </c>
      <c r="CD119" s="14">
        <v>0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0</v>
      </c>
      <c r="CL119" s="14">
        <v>0</v>
      </c>
      <c r="CM119" s="14">
        <v>0</v>
      </c>
      <c r="CN119" s="14">
        <v>0</v>
      </c>
      <c r="CO119" s="14">
        <v>0</v>
      </c>
      <c r="CP119" s="14">
        <v>0</v>
      </c>
      <c r="CQ119" s="14">
        <v>0</v>
      </c>
      <c r="CR119" s="14">
        <v>0</v>
      </c>
      <c r="CS119" s="14">
        <v>0</v>
      </c>
      <c r="CT119" s="14">
        <v>0</v>
      </c>
      <c r="CU119" s="14">
        <v>0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0</v>
      </c>
      <c r="DB119" s="14">
        <v>0</v>
      </c>
      <c r="DC119" s="14">
        <v>0</v>
      </c>
      <c r="DD119" s="14">
        <v>0</v>
      </c>
      <c r="DE119" s="14">
        <v>0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0</v>
      </c>
      <c r="DR119" s="14">
        <v>0</v>
      </c>
      <c r="DS119" s="14">
        <v>0</v>
      </c>
      <c r="DT119" s="14">
        <v>0</v>
      </c>
      <c r="DU119" s="14">
        <v>0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0</v>
      </c>
      <c r="ED119" s="14">
        <v>0</v>
      </c>
      <c r="EE119" s="14">
        <v>0</v>
      </c>
      <c r="EF119" s="14">
        <v>0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0</v>
      </c>
      <c r="ES119" s="14">
        <v>2</v>
      </c>
      <c r="ET119" s="14">
        <v>0</v>
      </c>
      <c r="EU119" s="14">
        <v>0</v>
      </c>
      <c r="EV119" s="14">
        <v>0</v>
      </c>
      <c r="EW119" s="14">
        <v>0</v>
      </c>
      <c r="EX119" s="14">
        <v>1</v>
      </c>
      <c r="EY119" s="14">
        <v>0</v>
      </c>
      <c r="EZ119" s="14">
        <v>2</v>
      </c>
      <c r="FA119" s="14">
        <v>1</v>
      </c>
      <c r="FB119" s="14">
        <v>0</v>
      </c>
      <c r="FC119" s="14">
        <v>1</v>
      </c>
      <c r="FD119" s="14">
        <v>0</v>
      </c>
      <c r="FE119" s="14">
        <v>0</v>
      </c>
      <c r="FF119" s="14">
        <v>0</v>
      </c>
      <c r="FG119" s="14">
        <v>0</v>
      </c>
      <c r="FH119" s="14">
        <v>0</v>
      </c>
      <c r="FI119" s="14">
        <v>0</v>
      </c>
      <c r="FJ119" s="14">
        <v>0</v>
      </c>
      <c r="FK119" s="14">
        <v>0</v>
      </c>
      <c r="FL119" s="14">
        <v>0</v>
      </c>
      <c r="FM119" s="14">
        <v>0</v>
      </c>
      <c r="FN119" s="14">
        <v>0</v>
      </c>
      <c r="FO119" s="14">
        <v>0</v>
      </c>
      <c r="FP119" s="14">
        <v>0</v>
      </c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14">
        <v>1</v>
      </c>
      <c r="GA119" s="14">
        <v>0</v>
      </c>
      <c r="GB119" s="14">
        <v>0</v>
      </c>
      <c r="GC119" s="14">
        <v>0</v>
      </c>
      <c r="GD119" s="14">
        <v>0</v>
      </c>
      <c r="GE119" s="14">
        <v>0</v>
      </c>
      <c r="GF119" s="14">
        <v>0</v>
      </c>
      <c r="GG119" s="14">
        <v>0</v>
      </c>
      <c r="GH119" s="14">
        <v>0</v>
      </c>
      <c r="GI119" s="14">
        <v>0</v>
      </c>
      <c r="GJ119" s="14">
        <v>0</v>
      </c>
      <c r="GK119" s="14">
        <v>0</v>
      </c>
      <c r="GL119" s="14">
        <v>0</v>
      </c>
      <c r="GM119" s="14">
        <v>0</v>
      </c>
      <c r="GN119" s="14">
        <v>0</v>
      </c>
      <c r="GO119" s="14">
        <v>0</v>
      </c>
      <c r="GP119" s="14">
        <v>0</v>
      </c>
      <c r="GQ119" s="14">
        <v>0</v>
      </c>
      <c r="GR119" s="14">
        <v>0</v>
      </c>
      <c r="GS119" s="14">
        <v>0</v>
      </c>
      <c r="GT119" s="14">
        <v>0</v>
      </c>
      <c r="GU119" s="14">
        <v>0</v>
      </c>
      <c r="GV119" s="14">
        <v>0</v>
      </c>
      <c r="GW119" s="14">
        <v>0</v>
      </c>
      <c r="GX119" s="14">
        <v>0</v>
      </c>
      <c r="GY119" s="14">
        <v>0</v>
      </c>
      <c r="GZ119" s="14">
        <v>0</v>
      </c>
      <c r="HA119" s="14">
        <v>0</v>
      </c>
      <c r="HB119" s="14">
        <v>0</v>
      </c>
      <c r="HC119" s="14">
        <v>0</v>
      </c>
      <c r="HD119" s="14">
        <v>0</v>
      </c>
      <c r="HE119" s="14">
        <v>0</v>
      </c>
      <c r="HF119" s="14">
        <v>0</v>
      </c>
      <c r="HG119" s="14">
        <v>0</v>
      </c>
      <c r="HH119" s="14">
        <v>0</v>
      </c>
      <c r="HI119" s="14">
        <v>0</v>
      </c>
      <c r="HJ119" s="14">
        <v>0</v>
      </c>
      <c r="HK119" s="14">
        <v>0</v>
      </c>
      <c r="HL119" s="14">
        <v>0</v>
      </c>
      <c r="HM119" s="14">
        <v>0</v>
      </c>
      <c r="HN119" s="14">
        <v>0</v>
      </c>
      <c r="HO119" s="14">
        <v>0</v>
      </c>
      <c r="HP119" s="14">
        <v>0</v>
      </c>
      <c r="HQ119" s="14">
        <v>0</v>
      </c>
      <c r="HR119" s="14">
        <v>0</v>
      </c>
      <c r="HS119" s="14">
        <v>0</v>
      </c>
      <c r="HT119" s="14">
        <v>0</v>
      </c>
      <c r="HU119" s="14">
        <v>0</v>
      </c>
      <c r="HV119" s="14">
        <v>0</v>
      </c>
      <c r="HW119" s="14">
        <v>0</v>
      </c>
      <c r="HX119" s="14">
        <v>0</v>
      </c>
      <c r="HY119" s="14">
        <v>0</v>
      </c>
      <c r="HZ119" s="14">
        <v>0</v>
      </c>
      <c r="IA119" s="14">
        <v>0</v>
      </c>
      <c r="IB119" s="14">
        <v>0</v>
      </c>
      <c r="IC119" s="14">
        <v>0</v>
      </c>
      <c r="ID119" s="14">
        <v>0</v>
      </c>
      <c r="IE119" s="14">
        <v>0</v>
      </c>
      <c r="IF119" s="14">
        <v>0</v>
      </c>
      <c r="IG119" s="14">
        <v>0</v>
      </c>
      <c r="IH119" s="14">
        <v>0</v>
      </c>
      <c r="II119" s="14">
        <v>0</v>
      </c>
      <c r="IJ119" s="14">
        <v>0</v>
      </c>
      <c r="IK119" s="14">
        <v>0</v>
      </c>
      <c r="IL119" s="14">
        <v>0</v>
      </c>
      <c r="IM119" s="14">
        <v>0</v>
      </c>
      <c r="IN119" s="14">
        <v>0</v>
      </c>
      <c r="IO119" s="14">
        <v>0</v>
      </c>
      <c r="IP119" s="14">
        <v>0</v>
      </c>
      <c r="IQ119" s="14">
        <v>0</v>
      </c>
      <c r="IR119" s="14">
        <v>0</v>
      </c>
      <c r="IS119" s="14">
        <v>0</v>
      </c>
      <c r="IT119" s="14">
        <v>0</v>
      </c>
      <c r="IU119" s="14">
        <v>0</v>
      </c>
      <c r="IV119" s="14">
        <v>0</v>
      </c>
      <c r="IW119" s="14">
        <v>0</v>
      </c>
      <c r="IX119" s="14">
        <v>0</v>
      </c>
      <c r="IY119" s="14">
        <v>0</v>
      </c>
      <c r="IZ119" s="14">
        <v>0</v>
      </c>
      <c r="JA119" s="14">
        <v>0</v>
      </c>
      <c r="JB119" s="14">
        <v>0</v>
      </c>
      <c r="JC119" s="14">
        <v>0</v>
      </c>
      <c r="JD119" s="14">
        <v>0</v>
      </c>
      <c r="JE119" s="14">
        <v>0</v>
      </c>
      <c r="JF119" s="14">
        <v>0</v>
      </c>
      <c r="JG119" s="14">
        <v>0</v>
      </c>
      <c r="JH119" s="14">
        <v>0</v>
      </c>
      <c r="JI119" s="14">
        <v>0</v>
      </c>
      <c r="JJ119" s="14">
        <v>0</v>
      </c>
      <c r="JK119" s="14">
        <v>0</v>
      </c>
      <c r="JL119" s="14">
        <v>0</v>
      </c>
      <c r="JM119" s="14">
        <v>0</v>
      </c>
      <c r="JN119" s="14">
        <v>0</v>
      </c>
      <c r="JO119" s="14">
        <v>0</v>
      </c>
      <c r="JP119" s="14">
        <v>0</v>
      </c>
      <c r="JQ119" s="14">
        <v>0</v>
      </c>
      <c r="JR119" s="14">
        <v>0</v>
      </c>
      <c r="JS119" s="14">
        <v>0</v>
      </c>
      <c r="JT119" s="14">
        <v>0</v>
      </c>
      <c r="JU119" s="14">
        <v>0</v>
      </c>
      <c r="JV119" s="14">
        <v>0</v>
      </c>
      <c r="JW119" s="14">
        <v>0</v>
      </c>
      <c r="JX119" s="14">
        <v>0</v>
      </c>
      <c r="JY119" s="14">
        <v>0</v>
      </c>
      <c r="JZ119" s="14">
        <v>0</v>
      </c>
      <c r="KA119" s="14">
        <v>0</v>
      </c>
      <c r="KB119" s="14">
        <v>0</v>
      </c>
      <c r="KC119" s="14">
        <v>0</v>
      </c>
      <c r="KD119" s="14">
        <v>0</v>
      </c>
      <c r="KE119" s="14">
        <v>0</v>
      </c>
      <c r="KF119" s="14">
        <v>0</v>
      </c>
      <c r="KG119" s="14">
        <v>0</v>
      </c>
      <c r="KH119" s="14">
        <v>0</v>
      </c>
      <c r="KI119" s="14">
        <v>0</v>
      </c>
      <c r="KJ119" s="14">
        <v>0</v>
      </c>
      <c r="KK119" s="14">
        <v>0</v>
      </c>
      <c r="KL119" s="14">
        <v>0</v>
      </c>
      <c r="KM119" s="14">
        <v>0</v>
      </c>
      <c r="KN119" s="14">
        <v>0</v>
      </c>
      <c r="KO119" s="14">
        <v>0</v>
      </c>
      <c r="KP119" s="14">
        <v>0</v>
      </c>
      <c r="KQ119" s="14">
        <v>0</v>
      </c>
      <c r="KR119" s="14">
        <v>0</v>
      </c>
      <c r="KS119" s="14">
        <v>0</v>
      </c>
      <c r="KT119" s="14">
        <v>0</v>
      </c>
      <c r="KU119" s="14">
        <v>0</v>
      </c>
      <c r="KV119" s="14">
        <v>0</v>
      </c>
      <c r="KW119" s="14">
        <v>0</v>
      </c>
      <c r="KX119" s="14">
        <v>0</v>
      </c>
      <c r="KY119" s="14">
        <v>0</v>
      </c>
      <c r="KZ119" s="14">
        <v>0</v>
      </c>
      <c r="LA119" s="14">
        <v>0</v>
      </c>
      <c r="LB119" s="14">
        <v>0</v>
      </c>
      <c r="LC119" s="14">
        <v>0</v>
      </c>
      <c r="LD119" s="14">
        <v>0</v>
      </c>
      <c r="LE119" s="14">
        <v>0</v>
      </c>
      <c r="LF119" s="14">
        <v>0</v>
      </c>
      <c r="LG119" s="14">
        <v>0</v>
      </c>
      <c r="LH119" s="14">
        <v>0</v>
      </c>
      <c r="LI119" s="14">
        <v>0</v>
      </c>
      <c r="LJ119" s="14">
        <v>0</v>
      </c>
      <c r="LK119" s="14">
        <v>0</v>
      </c>
      <c r="LL119" s="14">
        <v>0</v>
      </c>
      <c r="LM119" s="14">
        <v>0</v>
      </c>
      <c r="LN119" s="14">
        <v>0</v>
      </c>
      <c r="LO119" s="14">
        <v>0</v>
      </c>
      <c r="LP119" s="14">
        <v>0</v>
      </c>
      <c r="LQ119" s="14">
        <v>0</v>
      </c>
      <c r="LR119" s="14">
        <v>0</v>
      </c>
      <c r="LS119" s="14">
        <v>0</v>
      </c>
      <c r="LT119" s="14">
        <v>0</v>
      </c>
      <c r="LU119" s="14">
        <v>0</v>
      </c>
      <c r="LV119" s="14">
        <v>0</v>
      </c>
      <c r="LW119" s="14">
        <v>0</v>
      </c>
      <c r="LX119" s="14">
        <v>0</v>
      </c>
      <c r="LY119" s="14">
        <v>0</v>
      </c>
      <c r="LZ119" s="14">
        <v>0</v>
      </c>
      <c r="MA119" s="14">
        <v>0</v>
      </c>
      <c r="MB119" s="14">
        <v>0</v>
      </c>
      <c r="MC119" s="14">
        <v>0</v>
      </c>
      <c r="MD119" s="14">
        <v>0</v>
      </c>
      <c r="ME119" s="14">
        <v>0</v>
      </c>
      <c r="MF119" s="14">
        <v>0</v>
      </c>
      <c r="MG119" s="14">
        <v>0</v>
      </c>
      <c r="MH119" s="14">
        <v>0</v>
      </c>
      <c r="MI119" s="14">
        <v>0</v>
      </c>
      <c r="MJ119" s="14">
        <v>0</v>
      </c>
      <c r="MK119" s="14">
        <v>0</v>
      </c>
      <c r="ML119" s="14">
        <v>0</v>
      </c>
      <c r="MM119" s="14">
        <v>0</v>
      </c>
      <c r="MN119" s="14">
        <v>0</v>
      </c>
      <c r="MO119" s="14">
        <v>0</v>
      </c>
      <c r="MP119" s="14">
        <v>0</v>
      </c>
      <c r="MQ119" s="14">
        <v>0</v>
      </c>
      <c r="MR119" s="14">
        <v>0</v>
      </c>
      <c r="MS119" s="14">
        <v>0</v>
      </c>
      <c r="MT119" s="14">
        <v>0</v>
      </c>
      <c r="MU119" s="14">
        <v>0</v>
      </c>
      <c r="MV119" s="14">
        <v>0</v>
      </c>
      <c r="MW119" s="14">
        <v>0</v>
      </c>
      <c r="MX119" s="14">
        <v>0</v>
      </c>
      <c r="MY119" s="14">
        <v>0</v>
      </c>
      <c r="MZ119" s="14">
        <v>0</v>
      </c>
      <c r="NA119" s="14">
        <v>0</v>
      </c>
      <c r="NB119" s="14">
        <v>0</v>
      </c>
      <c r="NC119" s="14">
        <v>0</v>
      </c>
      <c r="ND119" s="14">
        <v>0</v>
      </c>
      <c r="NE119" s="14">
        <v>0</v>
      </c>
      <c r="NF119" s="14">
        <v>0</v>
      </c>
      <c r="NG119" s="14">
        <v>0</v>
      </c>
      <c r="NH119" s="14">
        <v>0</v>
      </c>
      <c r="NI119" s="14">
        <v>0</v>
      </c>
      <c r="NJ119" s="14">
        <v>0</v>
      </c>
      <c r="NK119" s="14">
        <v>0</v>
      </c>
      <c r="NL119" s="14">
        <v>0</v>
      </c>
      <c r="NM119" s="14">
        <v>0</v>
      </c>
      <c r="NN119" s="14">
        <v>0</v>
      </c>
      <c r="NO119" s="14">
        <v>0</v>
      </c>
      <c r="NP119" s="14">
        <v>0</v>
      </c>
      <c r="NQ119" s="14">
        <v>0</v>
      </c>
      <c r="NR119" s="14">
        <v>0</v>
      </c>
      <c r="NS119" s="14">
        <v>0</v>
      </c>
      <c r="NT119" s="14">
        <v>0</v>
      </c>
      <c r="NU119" s="14">
        <v>0</v>
      </c>
      <c r="NV119" s="14">
        <v>0</v>
      </c>
      <c r="NW119" s="14">
        <v>0</v>
      </c>
      <c r="NX119" s="14">
        <v>0</v>
      </c>
      <c r="NY119" s="14">
        <v>0</v>
      </c>
      <c r="NZ119" s="14">
        <v>0</v>
      </c>
      <c r="OA119" s="14">
        <v>0</v>
      </c>
      <c r="OB119" s="14">
        <v>0</v>
      </c>
      <c r="OC119" s="14">
        <v>0</v>
      </c>
      <c r="OD119" s="14">
        <v>0</v>
      </c>
      <c r="OE119" s="14">
        <v>0</v>
      </c>
      <c r="OF119" s="14"/>
      <c r="OG119" s="14">
        <v>0</v>
      </c>
      <c r="OH119" s="14">
        <v>0</v>
      </c>
      <c r="OI119" s="14">
        <v>0</v>
      </c>
      <c r="OJ119" s="14">
        <v>0</v>
      </c>
      <c r="OK119" s="14">
        <v>0</v>
      </c>
      <c r="OL119" s="14">
        <v>0</v>
      </c>
      <c r="OM119" s="14">
        <v>0</v>
      </c>
      <c r="ON119" s="14">
        <v>0</v>
      </c>
      <c r="OO119" s="14">
        <v>0</v>
      </c>
      <c r="OP119" s="14">
        <v>0</v>
      </c>
      <c r="OQ119" s="14">
        <v>0</v>
      </c>
      <c r="OR119" s="14">
        <v>0</v>
      </c>
      <c r="OS119" s="14">
        <v>0</v>
      </c>
      <c r="OT119" s="14">
        <v>0</v>
      </c>
      <c r="OU119" s="14">
        <v>0</v>
      </c>
      <c r="OV119" s="14">
        <v>0</v>
      </c>
      <c r="OW119" s="14">
        <v>0</v>
      </c>
      <c r="OX119" s="14">
        <v>0</v>
      </c>
      <c r="OY119" s="14">
        <v>0</v>
      </c>
      <c r="OZ119" s="14"/>
      <c r="PA119" s="14">
        <v>0</v>
      </c>
      <c r="PB119" s="14"/>
      <c r="PC119" s="14"/>
      <c r="PD119" s="14">
        <v>0</v>
      </c>
      <c r="PE119" s="14"/>
      <c r="PF119" s="14"/>
      <c r="PG119" s="54"/>
      <c r="PH119" s="54"/>
      <c r="PI119" s="54"/>
      <c r="PJ119" s="54"/>
      <c r="PK119" s="54"/>
      <c r="PL119" s="84"/>
      <c r="PM119" s="14"/>
      <c r="PN119" s="84"/>
      <c r="PO119" s="84"/>
      <c r="PP119" s="84"/>
      <c r="PQ119" s="84"/>
      <c r="PR119" s="505"/>
      <c r="PS119" s="84"/>
      <c r="PT119" s="84"/>
      <c r="PU119" s="84"/>
      <c r="PV119" s="84"/>
      <c r="PW119" s="54"/>
      <c r="PX119" s="54"/>
      <c r="PY119" s="14"/>
      <c r="PZ119" s="14"/>
      <c r="QA119" s="14"/>
      <c r="QB119" s="54"/>
      <c r="QC119" s="54"/>
      <c r="QD119" s="54"/>
      <c r="QR119" s="1"/>
      <c r="QS119" s="1"/>
      <c r="QX119" s="1"/>
      <c r="QY119" s="1"/>
      <c r="QZ119" s="1"/>
      <c r="RA119" s="1"/>
      <c r="RB119" s="1"/>
      <c r="RC119" s="1"/>
      <c r="RD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</row>
    <row r="120" spans="1:534" s="20" customFormat="1" hidden="1" x14ac:dyDescent="0.25">
      <c r="A120" s="68" t="s">
        <v>24</v>
      </c>
      <c r="B120" s="68" t="s">
        <v>1169</v>
      </c>
      <c r="C120" s="14">
        <v>207</v>
      </c>
      <c r="D120" s="14"/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1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0</v>
      </c>
      <c r="CF120" s="14">
        <v>0</v>
      </c>
      <c r="CG120" s="14">
        <v>0</v>
      </c>
      <c r="CH120" s="14">
        <v>0</v>
      </c>
      <c r="CI120" s="14">
        <v>0</v>
      </c>
      <c r="CJ120" s="14">
        <v>0</v>
      </c>
      <c r="CK120" s="14">
        <v>0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0</v>
      </c>
      <c r="CW120" s="14">
        <v>0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0</v>
      </c>
      <c r="DR120" s="14">
        <v>0</v>
      </c>
      <c r="DS120" s="14">
        <v>0</v>
      </c>
      <c r="DT120" s="14">
        <v>0</v>
      </c>
      <c r="DU120" s="14">
        <v>0</v>
      </c>
      <c r="DV120" s="14">
        <v>0</v>
      </c>
      <c r="DW120" s="14">
        <v>0</v>
      </c>
      <c r="DX120" s="14">
        <v>0</v>
      </c>
      <c r="DY120" s="14">
        <v>0</v>
      </c>
      <c r="DZ120" s="14">
        <v>0</v>
      </c>
      <c r="EA120" s="14">
        <v>0</v>
      </c>
      <c r="EB120" s="14">
        <v>0</v>
      </c>
      <c r="EC120" s="14">
        <v>0</v>
      </c>
      <c r="ED120" s="14">
        <v>0</v>
      </c>
      <c r="EE120" s="14">
        <v>0</v>
      </c>
      <c r="EF120" s="14">
        <v>0</v>
      </c>
      <c r="EG120" s="14">
        <v>0</v>
      </c>
      <c r="EH120" s="14">
        <v>0</v>
      </c>
      <c r="EI120" s="14">
        <v>0</v>
      </c>
      <c r="EJ120" s="14">
        <v>0</v>
      </c>
      <c r="EK120" s="14">
        <v>0</v>
      </c>
      <c r="EL120" s="14">
        <v>0</v>
      </c>
      <c r="EM120" s="14">
        <v>0</v>
      </c>
      <c r="EN120" s="14">
        <v>0</v>
      </c>
      <c r="EO120" s="14">
        <v>0</v>
      </c>
      <c r="EP120" s="14">
        <v>0</v>
      </c>
      <c r="EQ120" s="14">
        <v>0</v>
      </c>
      <c r="ER120" s="14">
        <v>0</v>
      </c>
      <c r="ES120" s="14">
        <v>0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0</v>
      </c>
      <c r="FD120" s="14">
        <v>0</v>
      </c>
      <c r="FE120" s="14">
        <v>0</v>
      </c>
      <c r="FF120" s="14">
        <v>0</v>
      </c>
      <c r="FG120" s="14">
        <v>0</v>
      </c>
      <c r="FH120" s="14">
        <v>0</v>
      </c>
      <c r="FI120" s="14">
        <v>0</v>
      </c>
      <c r="FJ120" s="14">
        <v>0</v>
      </c>
      <c r="FK120" s="14">
        <v>0</v>
      </c>
      <c r="FL120" s="14">
        <v>0</v>
      </c>
      <c r="FM120" s="14">
        <v>0</v>
      </c>
      <c r="FN120" s="14">
        <v>0</v>
      </c>
      <c r="FO120" s="14">
        <v>0</v>
      </c>
      <c r="FP120" s="14">
        <v>0</v>
      </c>
      <c r="FQ120" s="14">
        <v>0</v>
      </c>
      <c r="FR120" s="14">
        <v>0</v>
      </c>
      <c r="FS120" s="14">
        <v>0</v>
      </c>
      <c r="FT120" s="14">
        <v>0</v>
      </c>
      <c r="FU120" s="14">
        <v>0</v>
      </c>
      <c r="FV120" s="14">
        <v>0</v>
      </c>
      <c r="FW120" s="14">
        <v>0</v>
      </c>
      <c r="FX120" s="14">
        <v>0</v>
      </c>
      <c r="FY120" s="14">
        <v>0</v>
      </c>
      <c r="FZ120" s="14">
        <v>0</v>
      </c>
      <c r="GA120" s="14">
        <v>0</v>
      </c>
      <c r="GB120" s="14">
        <v>0</v>
      </c>
      <c r="GC120" s="14">
        <v>0</v>
      </c>
      <c r="GD120" s="14">
        <v>0</v>
      </c>
      <c r="GE120" s="14">
        <v>0</v>
      </c>
      <c r="GF120" s="14">
        <v>0</v>
      </c>
      <c r="GG120" s="14">
        <v>0</v>
      </c>
      <c r="GH120" s="14">
        <v>0</v>
      </c>
      <c r="GI120" s="14">
        <v>0</v>
      </c>
      <c r="GJ120" s="14">
        <v>0</v>
      </c>
      <c r="GK120" s="14">
        <v>0</v>
      </c>
      <c r="GL120" s="14">
        <v>0</v>
      </c>
      <c r="GM120" s="14">
        <v>0</v>
      </c>
      <c r="GN120" s="14">
        <v>0</v>
      </c>
      <c r="GO120" s="14">
        <v>0</v>
      </c>
      <c r="GP120" s="14">
        <v>0</v>
      </c>
      <c r="GQ120" s="14">
        <v>0</v>
      </c>
      <c r="GR120" s="14">
        <v>0</v>
      </c>
      <c r="GS120" s="14">
        <v>0</v>
      </c>
      <c r="GT120" s="14">
        <v>0</v>
      </c>
      <c r="GU120" s="14">
        <v>0</v>
      </c>
      <c r="GV120" s="14">
        <v>0</v>
      </c>
      <c r="GW120" s="14">
        <v>0</v>
      </c>
      <c r="GX120" s="14">
        <v>0</v>
      </c>
      <c r="GY120" s="14">
        <v>0</v>
      </c>
      <c r="GZ120" s="14">
        <v>0</v>
      </c>
      <c r="HA120" s="14">
        <v>0</v>
      </c>
      <c r="HB120" s="14">
        <v>0</v>
      </c>
      <c r="HC120" s="14">
        <v>0</v>
      </c>
      <c r="HD120" s="14">
        <v>0</v>
      </c>
      <c r="HE120" s="14">
        <v>0</v>
      </c>
      <c r="HF120" s="14">
        <v>0</v>
      </c>
      <c r="HG120" s="14">
        <v>0</v>
      </c>
      <c r="HH120" s="14">
        <v>0</v>
      </c>
      <c r="HI120" s="14">
        <v>0</v>
      </c>
      <c r="HJ120" s="14">
        <v>0</v>
      </c>
      <c r="HK120" s="14">
        <v>0</v>
      </c>
      <c r="HL120" s="14">
        <v>0</v>
      </c>
      <c r="HM120" s="14">
        <v>0</v>
      </c>
      <c r="HN120" s="14">
        <v>0</v>
      </c>
      <c r="HO120" s="14">
        <v>0</v>
      </c>
      <c r="HP120" s="14">
        <v>0</v>
      </c>
      <c r="HQ120" s="14">
        <v>0</v>
      </c>
      <c r="HR120" s="14">
        <v>0</v>
      </c>
      <c r="HS120" s="14">
        <v>0</v>
      </c>
      <c r="HT120" s="14">
        <v>0</v>
      </c>
      <c r="HU120" s="14">
        <v>0</v>
      </c>
      <c r="HV120" s="14">
        <v>0</v>
      </c>
      <c r="HW120" s="14">
        <v>0</v>
      </c>
      <c r="HX120" s="14">
        <v>0</v>
      </c>
      <c r="HY120" s="14">
        <v>0</v>
      </c>
      <c r="HZ120" s="14">
        <v>0</v>
      </c>
      <c r="IA120" s="14">
        <v>0</v>
      </c>
      <c r="IB120" s="14">
        <v>0</v>
      </c>
      <c r="IC120" s="14">
        <v>0</v>
      </c>
      <c r="ID120" s="14">
        <v>0</v>
      </c>
      <c r="IE120" s="14">
        <v>0</v>
      </c>
      <c r="IF120" s="14">
        <v>0</v>
      </c>
      <c r="IG120" s="14">
        <v>0</v>
      </c>
      <c r="IH120" s="14">
        <v>0</v>
      </c>
      <c r="II120" s="14">
        <v>0</v>
      </c>
      <c r="IJ120" s="14">
        <v>0</v>
      </c>
      <c r="IK120" s="14">
        <v>0</v>
      </c>
      <c r="IL120" s="14">
        <v>0</v>
      </c>
      <c r="IM120" s="14">
        <v>0</v>
      </c>
      <c r="IN120" s="14">
        <v>0</v>
      </c>
      <c r="IO120" s="14">
        <v>0</v>
      </c>
      <c r="IP120" s="14">
        <v>0</v>
      </c>
      <c r="IQ120" s="14">
        <v>0</v>
      </c>
      <c r="IR120" s="14">
        <v>0</v>
      </c>
      <c r="IS120" s="14">
        <v>0</v>
      </c>
      <c r="IT120" s="14">
        <v>0</v>
      </c>
      <c r="IU120" s="14">
        <v>0</v>
      </c>
      <c r="IV120" s="14">
        <v>0</v>
      </c>
      <c r="IW120" s="14">
        <v>0</v>
      </c>
      <c r="IX120" s="14">
        <v>0</v>
      </c>
      <c r="IY120" s="14">
        <v>0</v>
      </c>
      <c r="IZ120" s="14">
        <v>0</v>
      </c>
      <c r="JA120" s="14">
        <v>0</v>
      </c>
      <c r="JB120" s="14">
        <v>0</v>
      </c>
      <c r="JC120" s="14">
        <v>0</v>
      </c>
      <c r="JD120" s="14">
        <v>0</v>
      </c>
      <c r="JE120" s="14">
        <v>0</v>
      </c>
      <c r="JF120" s="14">
        <v>0</v>
      </c>
      <c r="JG120" s="14">
        <v>0</v>
      </c>
      <c r="JH120" s="14">
        <v>0</v>
      </c>
      <c r="JI120" s="14">
        <v>0</v>
      </c>
      <c r="JJ120" s="14">
        <v>0</v>
      </c>
      <c r="JK120" s="14">
        <v>0</v>
      </c>
      <c r="JL120" s="14">
        <v>0</v>
      </c>
      <c r="JM120" s="14">
        <v>0</v>
      </c>
      <c r="JN120" s="14">
        <v>0</v>
      </c>
      <c r="JO120" s="14">
        <v>0</v>
      </c>
      <c r="JP120" s="14">
        <v>0</v>
      </c>
      <c r="JQ120" s="14">
        <v>0</v>
      </c>
      <c r="JR120" s="14">
        <v>0</v>
      </c>
      <c r="JS120" s="14">
        <v>0</v>
      </c>
      <c r="JT120" s="14">
        <v>0</v>
      </c>
      <c r="JU120" s="14">
        <v>0</v>
      </c>
      <c r="JV120" s="14">
        <v>0</v>
      </c>
      <c r="JW120" s="14">
        <v>0</v>
      </c>
      <c r="JX120" s="14">
        <v>0</v>
      </c>
      <c r="JY120" s="14">
        <v>0</v>
      </c>
      <c r="JZ120" s="14">
        <v>0</v>
      </c>
      <c r="KA120" s="14">
        <v>0</v>
      </c>
      <c r="KB120" s="14">
        <v>0</v>
      </c>
      <c r="KC120" s="14">
        <v>0</v>
      </c>
      <c r="KD120" s="14">
        <v>0</v>
      </c>
      <c r="KE120" s="14">
        <v>0</v>
      </c>
      <c r="KF120" s="14">
        <v>0</v>
      </c>
      <c r="KG120" s="14">
        <v>0</v>
      </c>
      <c r="KH120" s="14">
        <v>0</v>
      </c>
      <c r="KI120" s="14">
        <v>0</v>
      </c>
      <c r="KJ120" s="14">
        <v>0</v>
      </c>
      <c r="KK120" s="14">
        <v>0</v>
      </c>
      <c r="KL120" s="14">
        <v>0</v>
      </c>
      <c r="KM120" s="14">
        <v>0</v>
      </c>
      <c r="KN120" s="14">
        <v>0</v>
      </c>
      <c r="KO120" s="14">
        <v>0</v>
      </c>
      <c r="KP120" s="14">
        <v>0</v>
      </c>
      <c r="KQ120" s="14">
        <v>0</v>
      </c>
      <c r="KR120" s="14">
        <v>0</v>
      </c>
      <c r="KS120" s="14">
        <v>0</v>
      </c>
      <c r="KT120" s="14">
        <v>0</v>
      </c>
      <c r="KU120" s="14">
        <v>0</v>
      </c>
      <c r="KV120" s="14">
        <v>0</v>
      </c>
      <c r="KW120" s="14">
        <v>0</v>
      </c>
      <c r="KX120" s="14">
        <v>0</v>
      </c>
      <c r="KY120" s="14">
        <v>0</v>
      </c>
      <c r="KZ120" s="14">
        <v>0</v>
      </c>
      <c r="LA120" s="14">
        <v>0</v>
      </c>
      <c r="LB120" s="14">
        <v>0</v>
      </c>
      <c r="LC120" s="14">
        <v>0</v>
      </c>
      <c r="LD120" s="14">
        <v>0</v>
      </c>
      <c r="LE120" s="14">
        <v>0</v>
      </c>
      <c r="LF120" s="14">
        <v>0</v>
      </c>
      <c r="LG120" s="14">
        <v>0</v>
      </c>
      <c r="LH120" s="14">
        <v>0</v>
      </c>
      <c r="LI120" s="14">
        <v>0</v>
      </c>
      <c r="LJ120" s="14">
        <v>0</v>
      </c>
      <c r="LK120" s="14">
        <v>0</v>
      </c>
      <c r="LL120" s="14">
        <v>0</v>
      </c>
      <c r="LM120" s="14">
        <v>0</v>
      </c>
      <c r="LN120" s="14">
        <v>0</v>
      </c>
      <c r="LO120" s="14">
        <v>0</v>
      </c>
      <c r="LP120" s="14">
        <v>0</v>
      </c>
      <c r="LQ120" s="14">
        <v>0</v>
      </c>
      <c r="LR120" s="14">
        <v>0</v>
      </c>
      <c r="LS120" s="14">
        <v>0</v>
      </c>
      <c r="LT120" s="14">
        <v>0</v>
      </c>
      <c r="LU120" s="14">
        <v>0</v>
      </c>
      <c r="LV120" s="14">
        <v>0</v>
      </c>
      <c r="LW120" s="14">
        <v>0</v>
      </c>
      <c r="LX120" s="14">
        <v>0</v>
      </c>
      <c r="LY120" s="14">
        <v>0</v>
      </c>
      <c r="LZ120" s="14">
        <v>0</v>
      </c>
      <c r="MA120" s="14">
        <v>0</v>
      </c>
      <c r="MB120" s="14">
        <v>0</v>
      </c>
      <c r="MC120" s="14">
        <v>0</v>
      </c>
      <c r="MD120" s="14">
        <v>0</v>
      </c>
      <c r="ME120" s="14">
        <v>0</v>
      </c>
      <c r="MF120" s="14">
        <v>0</v>
      </c>
      <c r="MG120" s="14">
        <v>0</v>
      </c>
      <c r="MH120" s="14">
        <v>0</v>
      </c>
      <c r="MI120" s="14">
        <v>0</v>
      </c>
      <c r="MJ120" s="14">
        <v>0</v>
      </c>
      <c r="MK120" s="14">
        <v>0</v>
      </c>
      <c r="ML120" s="14">
        <v>0</v>
      </c>
      <c r="MM120" s="14">
        <v>0</v>
      </c>
      <c r="MN120" s="14">
        <v>0</v>
      </c>
      <c r="MO120" s="14">
        <v>0</v>
      </c>
      <c r="MP120" s="14">
        <v>0</v>
      </c>
      <c r="MQ120" s="14">
        <v>0</v>
      </c>
      <c r="MR120" s="14">
        <v>0</v>
      </c>
      <c r="MS120" s="14">
        <v>0</v>
      </c>
      <c r="MT120" s="14">
        <v>0</v>
      </c>
      <c r="MU120" s="14">
        <v>0</v>
      </c>
      <c r="MV120" s="14">
        <v>0</v>
      </c>
      <c r="MW120" s="14">
        <v>0</v>
      </c>
      <c r="MX120" s="14">
        <v>0</v>
      </c>
      <c r="MY120" s="14">
        <v>0</v>
      </c>
      <c r="MZ120" s="14">
        <v>0</v>
      </c>
      <c r="NA120" s="14">
        <v>0</v>
      </c>
      <c r="NB120" s="14">
        <v>0</v>
      </c>
      <c r="NC120" s="14">
        <v>0</v>
      </c>
      <c r="ND120" s="14">
        <v>0</v>
      </c>
      <c r="NE120" s="14">
        <v>0</v>
      </c>
      <c r="NF120" s="14">
        <v>0</v>
      </c>
      <c r="NG120" s="14">
        <v>0</v>
      </c>
      <c r="NH120" s="14">
        <v>0</v>
      </c>
      <c r="NI120" s="14">
        <v>0</v>
      </c>
      <c r="NJ120" s="14">
        <v>1</v>
      </c>
      <c r="NK120" s="14">
        <v>0</v>
      </c>
      <c r="NL120" s="14">
        <v>0</v>
      </c>
      <c r="NM120" s="14">
        <v>0</v>
      </c>
      <c r="NN120" s="14">
        <v>0</v>
      </c>
      <c r="NO120" s="14">
        <v>0</v>
      </c>
      <c r="NP120" s="14">
        <v>0</v>
      </c>
      <c r="NQ120" s="14">
        <v>1</v>
      </c>
      <c r="NR120" s="14">
        <v>0</v>
      </c>
      <c r="NS120" s="14">
        <v>0</v>
      </c>
      <c r="NT120" s="14">
        <v>0</v>
      </c>
      <c r="NU120" s="14">
        <v>0</v>
      </c>
      <c r="NV120" s="14">
        <v>0</v>
      </c>
      <c r="NW120" s="14">
        <v>0</v>
      </c>
      <c r="NX120" s="14">
        <v>0</v>
      </c>
      <c r="NY120" s="14">
        <v>0</v>
      </c>
      <c r="NZ120" s="14">
        <v>0</v>
      </c>
      <c r="OA120" s="14">
        <v>0</v>
      </c>
      <c r="OB120" s="14">
        <v>0</v>
      </c>
      <c r="OC120" s="14">
        <v>0</v>
      </c>
      <c r="OD120" s="14">
        <v>0</v>
      </c>
      <c r="OE120" s="14">
        <v>0</v>
      </c>
      <c r="OF120" s="14"/>
      <c r="OG120" s="14">
        <v>0</v>
      </c>
      <c r="OH120" s="14">
        <v>0</v>
      </c>
      <c r="OI120" s="14">
        <v>0</v>
      </c>
      <c r="OJ120" s="14">
        <v>0</v>
      </c>
      <c r="OK120" s="14">
        <v>0</v>
      </c>
      <c r="OL120" s="14">
        <v>0</v>
      </c>
      <c r="OM120" s="14">
        <v>0</v>
      </c>
      <c r="ON120" s="14">
        <v>1</v>
      </c>
      <c r="OO120" s="14">
        <v>0</v>
      </c>
      <c r="OP120" s="14">
        <v>0</v>
      </c>
      <c r="OQ120" s="14">
        <v>0</v>
      </c>
      <c r="OR120" s="14">
        <v>0</v>
      </c>
      <c r="OS120" s="14">
        <v>0</v>
      </c>
      <c r="OT120" s="14">
        <v>0</v>
      </c>
      <c r="OU120" s="14">
        <v>0</v>
      </c>
      <c r="OV120" s="14">
        <v>0</v>
      </c>
      <c r="OW120" s="14">
        <v>0</v>
      </c>
      <c r="OX120" s="14">
        <v>0</v>
      </c>
      <c r="OY120" s="14">
        <v>0</v>
      </c>
      <c r="OZ120" s="14"/>
      <c r="PA120" s="14">
        <v>0</v>
      </c>
      <c r="PB120" s="14"/>
      <c r="PC120" s="14"/>
      <c r="PD120" s="14">
        <v>0</v>
      </c>
      <c r="PE120" s="14"/>
      <c r="PF120" s="14"/>
      <c r="PG120" s="54"/>
      <c r="PH120" s="54"/>
      <c r="PI120" s="54"/>
      <c r="PJ120" s="54"/>
      <c r="PK120" s="54"/>
      <c r="PL120" s="84"/>
      <c r="PM120" s="14"/>
      <c r="PN120" s="84"/>
      <c r="PO120" s="84"/>
      <c r="PP120" s="84"/>
      <c r="PQ120" s="84"/>
      <c r="PR120" s="505"/>
      <c r="PS120" s="84"/>
      <c r="PT120" s="84"/>
      <c r="PU120" s="84"/>
      <c r="PV120" s="84"/>
      <c r="PW120" s="54"/>
      <c r="PX120" s="54"/>
      <c r="PY120" s="14"/>
      <c r="PZ120" s="14"/>
      <c r="QA120" s="14"/>
      <c r="QB120" s="54"/>
      <c r="QC120" s="54"/>
      <c r="QD120" s="54"/>
      <c r="QR120" s="1"/>
      <c r="QS120" s="1"/>
      <c r="QX120" s="1"/>
      <c r="QY120" s="1"/>
      <c r="QZ120" s="1"/>
      <c r="RA120" s="1">
        <v>1</v>
      </c>
      <c r="RB120" s="1"/>
      <c r="RC120" s="1"/>
      <c r="RD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</row>
    <row r="121" spans="1:534" s="20" customFormat="1" hidden="1" x14ac:dyDescent="0.25">
      <c r="A121" s="68" t="s">
        <v>24</v>
      </c>
      <c r="B121" s="68" t="s">
        <v>1174</v>
      </c>
      <c r="C121" s="347"/>
      <c r="D121" s="347"/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0</v>
      </c>
      <c r="BV121" s="14">
        <v>1</v>
      </c>
      <c r="BW121" s="14">
        <v>0</v>
      </c>
      <c r="BX121" s="14">
        <v>0</v>
      </c>
      <c r="BY121" s="14">
        <v>0</v>
      </c>
      <c r="BZ121" s="14">
        <v>0</v>
      </c>
      <c r="CA121" s="14">
        <v>0</v>
      </c>
      <c r="CB121" s="14">
        <v>0</v>
      </c>
      <c r="CC121" s="14">
        <v>0</v>
      </c>
      <c r="CD121" s="14">
        <v>0</v>
      </c>
      <c r="CE121" s="14">
        <v>0</v>
      </c>
      <c r="CF121" s="14">
        <v>0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0</v>
      </c>
      <c r="CM121" s="14">
        <v>0</v>
      </c>
      <c r="CN121" s="14">
        <v>0</v>
      </c>
      <c r="CO121" s="14">
        <v>0</v>
      </c>
      <c r="CP121" s="14">
        <v>0</v>
      </c>
      <c r="CQ121" s="14">
        <v>0</v>
      </c>
      <c r="CR121" s="14">
        <v>0</v>
      </c>
      <c r="CS121" s="14">
        <v>0</v>
      </c>
      <c r="CT121" s="14">
        <v>0</v>
      </c>
      <c r="CU121" s="14">
        <v>0</v>
      </c>
      <c r="CV121" s="14">
        <v>0</v>
      </c>
      <c r="CW121" s="14">
        <v>0</v>
      </c>
      <c r="CX121" s="14">
        <v>0</v>
      </c>
      <c r="CY121" s="14">
        <v>0</v>
      </c>
      <c r="CZ121" s="14">
        <v>0</v>
      </c>
      <c r="DA121" s="14">
        <v>0</v>
      </c>
      <c r="DB121" s="14">
        <v>0</v>
      </c>
      <c r="DC121" s="14">
        <v>0</v>
      </c>
      <c r="DD121" s="14">
        <v>0</v>
      </c>
      <c r="DE121" s="14">
        <v>0</v>
      </c>
      <c r="DF121" s="14">
        <v>0</v>
      </c>
      <c r="DG121" s="14">
        <v>0</v>
      </c>
      <c r="DH121" s="14">
        <v>0</v>
      </c>
      <c r="DI121" s="14">
        <v>0</v>
      </c>
      <c r="DJ121" s="14">
        <v>0</v>
      </c>
      <c r="DK121" s="14">
        <v>0</v>
      </c>
      <c r="DL121" s="14">
        <v>0</v>
      </c>
      <c r="DM121" s="14">
        <v>0</v>
      </c>
      <c r="DN121" s="14">
        <v>0</v>
      </c>
      <c r="DO121" s="14">
        <v>0</v>
      </c>
      <c r="DP121" s="14">
        <v>0</v>
      </c>
      <c r="DQ121" s="14">
        <v>0</v>
      </c>
      <c r="DR121" s="14">
        <v>0</v>
      </c>
      <c r="DS121" s="14">
        <v>0</v>
      </c>
      <c r="DT121" s="14">
        <v>0</v>
      </c>
      <c r="DU121" s="14">
        <v>0</v>
      </c>
      <c r="DV121" s="14">
        <v>0</v>
      </c>
      <c r="DW121" s="14">
        <v>1</v>
      </c>
      <c r="DX121" s="14">
        <v>0</v>
      </c>
      <c r="DY121" s="14">
        <v>0</v>
      </c>
      <c r="DZ121" s="14">
        <v>0</v>
      </c>
      <c r="EA121" s="14">
        <v>0</v>
      </c>
      <c r="EB121" s="14">
        <v>0</v>
      </c>
      <c r="EC121" s="14">
        <v>0</v>
      </c>
      <c r="ED121" s="14">
        <v>0</v>
      </c>
      <c r="EE121" s="14">
        <v>0</v>
      </c>
      <c r="EF121" s="14">
        <v>0</v>
      </c>
      <c r="EG121" s="14">
        <v>0</v>
      </c>
      <c r="EH121" s="14">
        <v>0</v>
      </c>
      <c r="EI121" s="14">
        <v>0</v>
      </c>
      <c r="EJ121" s="14">
        <v>0</v>
      </c>
      <c r="EK121" s="14">
        <v>0</v>
      </c>
      <c r="EL121" s="14">
        <v>0</v>
      </c>
      <c r="EM121" s="14">
        <v>0</v>
      </c>
      <c r="EN121" s="14">
        <v>0</v>
      </c>
      <c r="EO121" s="14">
        <v>0</v>
      </c>
      <c r="EP121" s="14">
        <v>0</v>
      </c>
      <c r="EQ121" s="14">
        <v>0</v>
      </c>
      <c r="ER121" s="14">
        <v>0</v>
      </c>
      <c r="ES121" s="14">
        <v>0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  <c r="FB121" s="14">
        <v>0</v>
      </c>
      <c r="FC121" s="14">
        <v>0</v>
      </c>
      <c r="FD121" s="14">
        <v>0</v>
      </c>
      <c r="FE121" s="14">
        <v>0</v>
      </c>
      <c r="FF121" s="14">
        <v>0</v>
      </c>
      <c r="FG121" s="14">
        <v>0</v>
      </c>
      <c r="FH121" s="14">
        <v>0</v>
      </c>
      <c r="FI121" s="14">
        <v>0</v>
      </c>
      <c r="FJ121" s="14">
        <v>0</v>
      </c>
      <c r="FK121" s="14">
        <v>0</v>
      </c>
      <c r="FL121" s="14">
        <v>0</v>
      </c>
      <c r="FM121" s="14">
        <v>0</v>
      </c>
      <c r="FN121" s="14">
        <v>0</v>
      </c>
      <c r="FO121" s="14">
        <v>0</v>
      </c>
      <c r="FP121" s="14">
        <v>0</v>
      </c>
      <c r="FQ121" s="14">
        <v>0</v>
      </c>
      <c r="FR121" s="14">
        <v>0</v>
      </c>
      <c r="FS121" s="14">
        <v>0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14">
        <v>0</v>
      </c>
      <c r="GA121" s="14">
        <v>0</v>
      </c>
      <c r="GB121" s="14">
        <v>0</v>
      </c>
      <c r="GC121" s="14">
        <v>0</v>
      </c>
      <c r="GD121" s="14">
        <v>0</v>
      </c>
      <c r="GE121" s="14">
        <v>0</v>
      </c>
      <c r="GF121" s="14">
        <v>0</v>
      </c>
      <c r="GG121" s="14">
        <v>0</v>
      </c>
      <c r="GH121" s="14">
        <v>0</v>
      </c>
      <c r="GI121" s="14">
        <v>0</v>
      </c>
      <c r="GJ121" s="14">
        <v>0</v>
      </c>
      <c r="GK121" s="14">
        <v>0</v>
      </c>
      <c r="GL121" s="14">
        <v>0</v>
      </c>
      <c r="GM121" s="14">
        <v>0</v>
      </c>
      <c r="GN121" s="14">
        <v>0</v>
      </c>
      <c r="GO121" s="14">
        <v>0</v>
      </c>
      <c r="GP121" s="14">
        <v>0</v>
      </c>
      <c r="GQ121" s="14">
        <v>0</v>
      </c>
      <c r="GR121" s="14">
        <v>0</v>
      </c>
      <c r="GS121" s="14">
        <v>0</v>
      </c>
      <c r="GT121" s="14">
        <v>0</v>
      </c>
      <c r="GU121" s="14">
        <v>0</v>
      </c>
      <c r="GV121" s="14">
        <v>0</v>
      </c>
      <c r="GW121" s="14">
        <v>0</v>
      </c>
      <c r="GX121" s="14">
        <v>0</v>
      </c>
      <c r="GY121" s="14">
        <v>0</v>
      </c>
      <c r="GZ121" s="14">
        <v>0</v>
      </c>
      <c r="HA121" s="14">
        <v>0</v>
      </c>
      <c r="HB121" s="14">
        <v>0</v>
      </c>
      <c r="HC121" s="14">
        <v>0</v>
      </c>
      <c r="HD121" s="14">
        <v>0</v>
      </c>
      <c r="HE121" s="14">
        <v>0</v>
      </c>
      <c r="HF121" s="14">
        <v>0</v>
      </c>
      <c r="HG121" s="14">
        <v>0</v>
      </c>
      <c r="HH121" s="14">
        <v>0</v>
      </c>
      <c r="HI121" s="14">
        <v>0</v>
      </c>
      <c r="HJ121" s="14">
        <v>0</v>
      </c>
      <c r="HK121" s="14">
        <v>0</v>
      </c>
      <c r="HL121" s="14">
        <v>0</v>
      </c>
      <c r="HM121" s="14">
        <v>0</v>
      </c>
      <c r="HN121" s="14">
        <v>0</v>
      </c>
      <c r="HO121" s="14">
        <v>0</v>
      </c>
      <c r="HP121" s="14">
        <v>0</v>
      </c>
      <c r="HQ121" s="14">
        <v>0</v>
      </c>
      <c r="HR121" s="14">
        <v>0</v>
      </c>
      <c r="HS121" s="14">
        <v>0</v>
      </c>
      <c r="HT121" s="14">
        <v>0</v>
      </c>
      <c r="HU121" s="14">
        <v>0</v>
      </c>
      <c r="HV121" s="14">
        <v>0</v>
      </c>
      <c r="HW121" s="14">
        <v>0</v>
      </c>
      <c r="HX121" s="14">
        <v>0</v>
      </c>
      <c r="HY121" s="14">
        <v>0</v>
      </c>
      <c r="HZ121" s="14">
        <v>0</v>
      </c>
      <c r="IA121" s="14">
        <v>0</v>
      </c>
      <c r="IB121" s="14">
        <v>0</v>
      </c>
      <c r="IC121" s="14">
        <v>0</v>
      </c>
      <c r="ID121" s="14">
        <v>0</v>
      </c>
      <c r="IE121" s="14">
        <v>0</v>
      </c>
      <c r="IF121" s="14">
        <v>0</v>
      </c>
      <c r="IG121" s="14">
        <v>0</v>
      </c>
      <c r="IH121" s="14">
        <v>0</v>
      </c>
      <c r="II121" s="14">
        <v>0</v>
      </c>
      <c r="IJ121" s="14">
        <v>0</v>
      </c>
      <c r="IK121" s="14">
        <v>0</v>
      </c>
      <c r="IL121" s="14">
        <v>0</v>
      </c>
      <c r="IM121" s="14">
        <v>0</v>
      </c>
      <c r="IN121" s="14">
        <v>0</v>
      </c>
      <c r="IO121" s="14">
        <v>0</v>
      </c>
      <c r="IP121" s="14">
        <v>0</v>
      </c>
      <c r="IQ121" s="14">
        <v>0</v>
      </c>
      <c r="IR121" s="14">
        <v>0</v>
      </c>
      <c r="IS121" s="14">
        <v>0</v>
      </c>
      <c r="IT121" s="14">
        <v>0</v>
      </c>
      <c r="IU121" s="14">
        <v>0</v>
      </c>
      <c r="IV121" s="14">
        <v>0</v>
      </c>
      <c r="IW121" s="14">
        <v>0</v>
      </c>
      <c r="IX121" s="14">
        <v>0</v>
      </c>
      <c r="IY121" s="14">
        <v>0</v>
      </c>
      <c r="IZ121" s="14">
        <v>0</v>
      </c>
      <c r="JA121" s="14">
        <v>0</v>
      </c>
      <c r="JB121" s="14">
        <v>0</v>
      </c>
      <c r="JC121" s="14">
        <v>0</v>
      </c>
      <c r="JD121" s="14">
        <v>0</v>
      </c>
      <c r="JE121" s="14">
        <v>0</v>
      </c>
      <c r="JF121" s="14">
        <v>0</v>
      </c>
      <c r="JG121" s="14">
        <v>0</v>
      </c>
      <c r="JH121" s="14">
        <v>0</v>
      </c>
      <c r="JI121" s="14">
        <v>0</v>
      </c>
      <c r="JJ121" s="14">
        <v>0</v>
      </c>
      <c r="JK121" s="14">
        <v>0</v>
      </c>
      <c r="JL121" s="14">
        <v>0</v>
      </c>
      <c r="JM121" s="14">
        <v>0</v>
      </c>
      <c r="JN121" s="14">
        <v>0</v>
      </c>
      <c r="JO121" s="14">
        <v>0</v>
      </c>
      <c r="JP121" s="14">
        <v>0</v>
      </c>
      <c r="JQ121" s="14">
        <v>0</v>
      </c>
      <c r="JR121" s="14">
        <v>0</v>
      </c>
      <c r="JS121" s="14">
        <v>0</v>
      </c>
      <c r="JT121" s="14">
        <v>0</v>
      </c>
      <c r="JU121" s="14">
        <v>0</v>
      </c>
      <c r="JV121" s="14">
        <v>0</v>
      </c>
      <c r="JW121" s="14">
        <v>0</v>
      </c>
      <c r="JX121" s="14">
        <v>0</v>
      </c>
      <c r="JY121" s="14">
        <v>0</v>
      </c>
      <c r="JZ121" s="14">
        <v>0</v>
      </c>
      <c r="KA121" s="14">
        <v>0</v>
      </c>
      <c r="KB121" s="14">
        <v>0</v>
      </c>
      <c r="KC121" s="14">
        <v>0</v>
      </c>
      <c r="KD121" s="14">
        <v>0</v>
      </c>
      <c r="KE121" s="14">
        <v>0</v>
      </c>
      <c r="KF121" s="14">
        <v>0</v>
      </c>
      <c r="KG121" s="14">
        <v>0</v>
      </c>
      <c r="KH121" s="14">
        <v>0</v>
      </c>
      <c r="KI121" s="14">
        <v>0</v>
      </c>
      <c r="KJ121" s="14">
        <v>0</v>
      </c>
      <c r="KK121" s="14">
        <v>0</v>
      </c>
      <c r="KL121" s="14">
        <v>0</v>
      </c>
      <c r="KM121" s="14">
        <v>0</v>
      </c>
      <c r="KN121" s="14">
        <v>0</v>
      </c>
      <c r="KO121" s="14">
        <v>0</v>
      </c>
      <c r="KP121" s="14">
        <v>0</v>
      </c>
      <c r="KQ121" s="14">
        <v>0</v>
      </c>
      <c r="KR121" s="14">
        <v>0</v>
      </c>
      <c r="KS121" s="14">
        <v>0</v>
      </c>
      <c r="KT121" s="14">
        <v>0</v>
      </c>
      <c r="KU121" s="14">
        <v>0</v>
      </c>
      <c r="KV121" s="14">
        <v>0</v>
      </c>
      <c r="KW121" s="14">
        <v>0</v>
      </c>
      <c r="KX121" s="14">
        <v>0</v>
      </c>
      <c r="KY121" s="14">
        <v>0</v>
      </c>
      <c r="KZ121" s="14">
        <v>0</v>
      </c>
      <c r="LA121" s="14">
        <v>0</v>
      </c>
      <c r="LB121" s="14">
        <v>0</v>
      </c>
      <c r="LC121" s="14">
        <v>0</v>
      </c>
      <c r="LD121" s="14">
        <v>0</v>
      </c>
      <c r="LE121" s="14">
        <v>0</v>
      </c>
      <c r="LF121" s="14">
        <v>0</v>
      </c>
      <c r="LG121" s="14">
        <v>0</v>
      </c>
      <c r="LH121" s="14">
        <v>0</v>
      </c>
      <c r="LI121" s="14">
        <v>0</v>
      </c>
      <c r="LJ121" s="14">
        <v>0</v>
      </c>
      <c r="LK121" s="14">
        <v>0</v>
      </c>
      <c r="LL121" s="14">
        <v>0</v>
      </c>
      <c r="LM121" s="14">
        <v>0</v>
      </c>
      <c r="LN121" s="14">
        <v>0</v>
      </c>
      <c r="LO121" s="14">
        <v>0</v>
      </c>
      <c r="LP121" s="14">
        <v>0</v>
      </c>
      <c r="LQ121" s="14">
        <v>0</v>
      </c>
      <c r="LR121" s="14">
        <v>0</v>
      </c>
      <c r="LS121" s="14">
        <v>0</v>
      </c>
      <c r="LT121" s="14">
        <v>0</v>
      </c>
      <c r="LU121" s="14">
        <v>0</v>
      </c>
      <c r="LV121" s="14">
        <v>0</v>
      </c>
      <c r="LW121" s="14">
        <v>0</v>
      </c>
      <c r="LX121" s="14">
        <v>0</v>
      </c>
      <c r="LY121" s="14">
        <v>0</v>
      </c>
      <c r="LZ121" s="14">
        <v>0</v>
      </c>
      <c r="MA121" s="14">
        <v>0</v>
      </c>
      <c r="MB121" s="14">
        <v>0</v>
      </c>
      <c r="MC121" s="14">
        <v>0</v>
      </c>
      <c r="MD121" s="14">
        <v>0</v>
      </c>
      <c r="ME121" s="14">
        <v>0</v>
      </c>
      <c r="MF121" s="14">
        <v>0</v>
      </c>
      <c r="MG121" s="14">
        <v>0</v>
      </c>
      <c r="MH121" s="14">
        <v>0</v>
      </c>
      <c r="MI121" s="14">
        <v>0</v>
      </c>
      <c r="MJ121" s="14">
        <v>0</v>
      </c>
      <c r="MK121" s="14">
        <v>0</v>
      </c>
      <c r="ML121" s="14">
        <v>0</v>
      </c>
      <c r="MM121" s="14">
        <v>0</v>
      </c>
      <c r="MN121" s="14">
        <v>0</v>
      </c>
      <c r="MO121" s="14">
        <v>0</v>
      </c>
      <c r="MP121" s="14">
        <v>0</v>
      </c>
      <c r="MQ121" s="14">
        <v>0</v>
      </c>
      <c r="MR121" s="14">
        <v>0</v>
      </c>
      <c r="MS121" s="14">
        <v>0</v>
      </c>
      <c r="MT121" s="14">
        <v>0</v>
      </c>
      <c r="MU121" s="14">
        <v>0</v>
      </c>
      <c r="MV121" s="14">
        <v>0</v>
      </c>
      <c r="MW121" s="14">
        <v>0</v>
      </c>
      <c r="MX121" s="14">
        <v>0</v>
      </c>
      <c r="MY121" s="14">
        <v>0</v>
      </c>
      <c r="MZ121" s="14">
        <v>0</v>
      </c>
      <c r="NA121" s="14">
        <v>0</v>
      </c>
      <c r="NB121" s="14">
        <v>0</v>
      </c>
      <c r="NC121" s="14">
        <v>0</v>
      </c>
      <c r="ND121" s="14">
        <v>0</v>
      </c>
      <c r="NE121" s="14">
        <v>0</v>
      </c>
      <c r="NF121" s="14">
        <v>0</v>
      </c>
      <c r="NG121" s="14">
        <v>0</v>
      </c>
      <c r="NH121" s="14">
        <v>0</v>
      </c>
      <c r="NI121" s="14">
        <v>0</v>
      </c>
      <c r="NJ121" s="14">
        <v>0</v>
      </c>
      <c r="NK121" s="14">
        <v>0</v>
      </c>
      <c r="NL121" s="14">
        <v>0</v>
      </c>
      <c r="NM121" s="14">
        <v>0</v>
      </c>
      <c r="NN121" s="14">
        <v>0</v>
      </c>
      <c r="NO121" s="14">
        <v>0</v>
      </c>
      <c r="NP121" s="14">
        <v>0</v>
      </c>
      <c r="NQ121" s="14">
        <v>0</v>
      </c>
      <c r="NR121" s="14">
        <v>0</v>
      </c>
      <c r="NS121" s="14">
        <v>0</v>
      </c>
      <c r="NT121" s="14">
        <v>0</v>
      </c>
      <c r="NU121" s="14">
        <v>0</v>
      </c>
      <c r="NV121" s="14">
        <v>0</v>
      </c>
      <c r="NW121" s="14">
        <v>0</v>
      </c>
      <c r="NX121" s="14">
        <v>0</v>
      </c>
      <c r="NY121" s="14">
        <v>0</v>
      </c>
      <c r="NZ121" s="14">
        <v>0</v>
      </c>
      <c r="OA121" s="14">
        <v>0</v>
      </c>
      <c r="OB121" s="14">
        <v>0</v>
      </c>
      <c r="OC121" s="14">
        <v>0</v>
      </c>
      <c r="OD121" s="14">
        <v>0</v>
      </c>
      <c r="OE121" s="14">
        <v>0</v>
      </c>
      <c r="OF121" s="14"/>
      <c r="OG121" s="14">
        <v>0</v>
      </c>
      <c r="OH121" s="14">
        <v>0</v>
      </c>
      <c r="OI121" s="14">
        <v>0</v>
      </c>
      <c r="OJ121" s="14">
        <v>0</v>
      </c>
      <c r="OK121" s="14">
        <v>0</v>
      </c>
      <c r="OL121" s="14">
        <v>0</v>
      </c>
      <c r="OM121" s="14">
        <v>0</v>
      </c>
      <c r="ON121" s="14">
        <v>0</v>
      </c>
      <c r="OO121" s="14">
        <v>0</v>
      </c>
      <c r="OP121" s="14">
        <v>0</v>
      </c>
      <c r="OQ121" s="14">
        <v>0</v>
      </c>
      <c r="OR121" s="14">
        <v>0</v>
      </c>
      <c r="OS121" s="14">
        <v>0</v>
      </c>
      <c r="OT121" s="14">
        <v>0</v>
      </c>
      <c r="OU121" s="14">
        <v>0</v>
      </c>
      <c r="OV121" s="14">
        <v>0</v>
      </c>
      <c r="OW121" s="14">
        <v>0</v>
      </c>
      <c r="OX121" s="14">
        <v>0</v>
      </c>
      <c r="OY121" s="14">
        <v>0</v>
      </c>
      <c r="OZ121" s="14"/>
      <c r="PA121" s="14">
        <v>0</v>
      </c>
      <c r="PB121" s="14"/>
      <c r="PC121" s="14"/>
      <c r="PD121" s="14">
        <v>0</v>
      </c>
      <c r="PE121" s="14"/>
      <c r="PF121" s="14"/>
      <c r="PG121" s="54"/>
      <c r="PH121" s="54"/>
      <c r="PI121" s="54"/>
      <c r="PJ121" s="54"/>
      <c r="PK121" s="54"/>
      <c r="PL121" s="84"/>
      <c r="PM121" s="14"/>
      <c r="PN121" s="84"/>
      <c r="PO121" s="84"/>
      <c r="PP121" s="84"/>
      <c r="PQ121" s="84"/>
      <c r="PR121" s="505"/>
      <c r="PS121" s="84"/>
      <c r="PT121" s="84"/>
      <c r="PU121" s="84"/>
      <c r="PV121" s="84"/>
      <c r="PW121" s="54"/>
      <c r="PX121" s="54"/>
      <c r="PY121" s="14"/>
      <c r="PZ121" s="14"/>
      <c r="QA121" s="14"/>
      <c r="QB121" s="54"/>
      <c r="QC121" s="54"/>
      <c r="QD121" s="54"/>
      <c r="QR121" s="1"/>
      <c r="QS121" s="1"/>
      <c r="QX121" s="1"/>
      <c r="QY121" s="1"/>
      <c r="QZ121" s="1"/>
      <c r="RA121" s="1"/>
      <c r="RB121" s="1"/>
      <c r="RC121" s="1"/>
      <c r="RD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</row>
    <row r="122" spans="1:534" s="20" customFormat="1" ht="12.75" hidden="1" customHeight="1" x14ac:dyDescent="0.25">
      <c r="A122" s="68" t="s">
        <v>24</v>
      </c>
      <c r="B122" s="68" t="s">
        <v>1175</v>
      </c>
      <c r="C122" s="347"/>
      <c r="D122" s="347"/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0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4">
        <v>0</v>
      </c>
      <c r="BW122" s="14">
        <v>0</v>
      </c>
      <c r="BX122" s="14">
        <v>0</v>
      </c>
      <c r="BY122" s="14">
        <v>0</v>
      </c>
      <c r="BZ122" s="14">
        <v>0</v>
      </c>
      <c r="CA122" s="14">
        <v>0</v>
      </c>
      <c r="CB122" s="14">
        <v>0</v>
      </c>
      <c r="CC122" s="14">
        <v>0</v>
      </c>
      <c r="CD122" s="14">
        <v>0</v>
      </c>
      <c r="CE122" s="14">
        <v>0</v>
      </c>
      <c r="CF122" s="14">
        <v>0</v>
      </c>
      <c r="CG122" s="14">
        <v>0</v>
      </c>
      <c r="CH122" s="14">
        <v>0</v>
      </c>
      <c r="CI122" s="14">
        <v>0</v>
      </c>
      <c r="CJ122" s="14">
        <v>0</v>
      </c>
      <c r="CK122" s="14">
        <v>0</v>
      </c>
      <c r="CL122" s="14">
        <v>0</v>
      </c>
      <c r="CM122" s="14">
        <v>0</v>
      </c>
      <c r="CN122" s="14">
        <v>0</v>
      </c>
      <c r="CO122" s="14">
        <v>0</v>
      </c>
      <c r="CP122" s="14">
        <v>0</v>
      </c>
      <c r="CQ122" s="14">
        <v>0</v>
      </c>
      <c r="CR122" s="14">
        <v>0</v>
      </c>
      <c r="CS122" s="14">
        <v>0</v>
      </c>
      <c r="CT122" s="14">
        <v>0</v>
      </c>
      <c r="CU122" s="14">
        <v>0</v>
      </c>
      <c r="CV122" s="14">
        <v>0</v>
      </c>
      <c r="CW122" s="14">
        <v>0</v>
      </c>
      <c r="CX122" s="14">
        <v>0</v>
      </c>
      <c r="CY122" s="14">
        <v>0</v>
      </c>
      <c r="CZ122" s="14">
        <v>0</v>
      </c>
      <c r="DA122" s="14">
        <v>0</v>
      </c>
      <c r="DB122" s="14">
        <v>0</v>
      </c>
      <c r="DC122" s="14">
        <v>0</v>
      </c>
      <c r="DD122" s="14">
        <v>0</v>
      </c>
      <c r="DE122" s="14">
        <v>0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0</v>
      </c>
      <c r="DL122" s="14">
        <v>0</v>
      </c>
      <c r="DM122" s="14">
        <v>0</v>
      </c>
      <c r="DN122" s="14">
        <v>0</v>
      </c>
      <c r="DO122" s="14">
        <v>0</v>
      </c>
      <c r="DP122" s="14">
        <v>0</v>
      </c>
      <c r="DQ122" s="14">
        <v>0</v>
      </c>
      <c r="DR122" s="14">
        <v>0</v>
      </c>
      <c r="DS122" s="14">
        <v>0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0</v>
      </c>
      <c r="DZ122" s="14">
        <v>0</v>
      </c>
      <c r="EA122" s="14">
        <v>0</v>
      </c>
      <c r="EB122" s="14">
        <v>0</v>
      </c>
      <c r="EC122" s="14">
        <v>0</v>
      </c>
      <c r="ED122" s="14">
        <v>0</v>
      </c>
      <c r="EE122" s="14">
        <v>0</v>
      </c>
      <c r="EF122" s="14">
        <v>0</v>
      </c>
      <c r="EG122" s="14">
        <v>0</v>
      </c>
      <c r="EH122" s="14">
        <v>0</v>
      </c>
      <c r="EI122" s="14">
        <v>0</v>
      </c>
      <c r="EJ122" s="14">
        <v>0</v>
      </c>
      <c r="EK122" s="14">
        <v>0</v>
      </c>
      <c r="EL122" s="14">
        <v>0</v>
      </c>
      <c r="EM122" s="14">
        <v>0</v>
      </c>
      <c r="EN122" s="14">
        <v>0</v>
      </c>
      <c r="EO122" s="14">
        <v>0</v>
      </c>
      <c r="EP122" s="14">
        <v>0</v>
      </c>
      <c r="EQ122" s="14">
        <v>0</v>
      </c>
      <c r="ER122" s="14">
        <v>0</v>
      </c>
      <c r="ES122" s="14">
        <v>0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0</v>
      </c>
      <c r="EZ122" s="14">
        <v>0</v>
      </c>
      <c r="FA122" s="14">
        <v>0</v>
      </c>
      <c r="FB122" s="14">
        <v>0</v>
      </c>
      <c r="FC122" s="14">
        <v>0</v>
      </c>
      <c r="FD122" s="14">
        <v>0</v>
      </c>
      <c r="FE122" s="14">
        <v>0</v>
      </c>
      <c r="FF122" s="14">
        <v>0</v>
      </c>
      <c r="FG122" s="14">
        <v>0</v>
      </c>
      <c r="FH122" s="14">
        <v>0</v>
      </c>
      <c r="FI122" s="14">
        <v>0</v>
      </c>
      <c r="FJ122" s="14">
        <v>0</v>
      </c>
      <c r="FK122" s="14">
        <v>0</v>
      </c>
      <c r="FL122" s="14">
        <v>0</v>
      </c>
      <c r="FM122" s="14">
        <v>0</v>
      </c>
      <c r="FN122" s="14">
        <v>0</v>
      </c>
      <c r="FO122" s="14">
        <v>0</v>
      </c>
      <c r="FP122" s="14">
        <v>0</v>
      </c>
      <c r="FQ122" s="14">
        <v>0</v>
      </c>
      <c r="FR122" s="14">
        <v>0</v>
      </c>
      <c r="FS122" s="14">
        <v>0</v>
      </c>
      <c r="FT122" s="14">
        <v>0</v>
      </c>
      <c r="FU122" s="14">
        <v>0</v>
      </c>
      <c r="FV122" s="14">
        <v>0</v>
      </c>
      <c r="FW122" s="14">
        <v>0</v>
      </c>
      <c r="FX122" s="14">
        <v>0</v>
      </c>
      <c r="FY122" s="14">
        <v>0</v>
      </c>
      <c r="FZ122" s="14">
        <v>0</v>
      </c>
      <c r="GA122" s="14">
        <v>0</v>
      </c>
      <c r="GB122" s="14">
        <v>0</v>
      </c>
      <c r="GC122" s="14">
        <v>0</v>
      </c>
      <c r="GD122" s="14">
        <v>0</v>
      </c>
      <c r="GE122" s="14">
        <v>0</v>
      </c>
      <c r="GF122" s="14">
        <v>0</v>
      </c>
      <c r="GG122" s="14">
        <v>0</v>
      </c>
      <c r="GH122" s="14">
        <v>0</v>
      </c>
      <c r="GI122" s="14">
        <v>0</v>
      </c>
      <c r="GJ122" s="14">
        <v>0</v>
      </c>
      <c r="GK122" s="14">
        <v>0</v>
      </c>
      <c r="GL122" s="14">
        <v>0</v>
      </c>
      <c r="GM122" s="14">
        <v>0</v>
      </c>
      <c r="GN122" s="14">
        <v>0</v>
      </c>
      <c r="GO122" s="14">
        <v>0</v>
      </c>
      <c r="GP122" s="14">
        <v>0</v>
      </c>
      <c r="GQ122" s="14">
        <v>0</v>
      </c>
      <c r="GR122" s="14">
        <v>0</v>
      </c>
      <c r="GS122" s="14">
        <v>0</v>
      </c>
      <c r="GT122" s="14">
        <v>0</v>
      </c>
      <c r="GU122" s="14">
        <v>0</v>
      </c>
      <c r="GV122" s="14">
        <v>0</v>
      </c>
      <c r="GW122" s="14">
        <v>0</v>
      </c>
      <c r="GX122" s="14">
        <v>0</v>
      </c>
      <c r="GY122" s="14">
        <v>0</v>
      </c>
      <c r="GZ122" s="14">
        <v>0</v>
      </c>
      <c r="HA122" s="14">
        <v>0</v>
      </c>
      <c r="HB122" s="14">
        <v>0</v>
      </c>
      <c r="HC122" s="14">
        <v>0</v>
      </c>
      <c r="HD122" s="14">
        <v>0</v>
      </c>
      <c r="HE122" s="14">
        <v>0</v>
      </c>
      <c r="HF122" s="14">
        <v>0</v>
      </c>
      <c r="HG122" s="14">
        <v>0</v>
      </c>
      <c r="HH122" s="14">
        <v>0</v>
      </c>
      <c r="HI122" s="14">
        <v>0</v>
      </c>
      <c r="HJ122" s="14">
        <v>0</v>
      </c>
      <c r="HK122" s="14">
        <v>0</v>
      </c>
      <c r="HL122" s="14">
        <v>0</v>
      </c>
      <c r="HM122" s="14">
        <v>0</v>
      </c>
      <c r="HN122" s="14">
        <v>0</v>
      </c>
      <c r="HO122" s="14">
        <v>0</v>
      </c>
      <c r="HP122" s="14">
        <v>0</v>
      </c>
      <c r="HQ122" s="14">
        <v>0</v>
      </c>
      <c r="HR122" s="14">
        <v>0</v>
      </c>
      <c r="HS122" s="14">
        <v>0</v>
      </c>
      <c r="HT122" s="14">
        <v>0</v>
      </c>
      <c r="HU122" s="14">
        <v>0</v>
      </c>
      <c r="HV122" s="14">
        <v>0</v>
      </c>
      <c r="HW122" s="14">
        <v>0</v>
      </c>
      <c r="HX122" s="14">
        <v>0</v>
      </c>
      <c r="HY122" s="14">
        <v>0</v>
      </c>
      <c r="HZ122" s="14">
        <v>0</v>
      </c>
      <c r="IA122" s="14">
        <v>0</v>
      </c>
      <c r="IB122" s="14">
        <v>0</v>
      </c>
      <c r="IC122" s="14">
        <v>0</v>
      </c>
      <c r="ID122" s="14">
        <v>0</v>
      </c>
      <c r="IE122" s="14">
        <v>0</v>
      </c>
      <c r="IF122" s="14">
        <v>0</v>
      </c>
      <c r="IG122" s="14">
        <v>0</v>
      </c>
      <c r="IH122" s="14">
        <v>0</v>
      </c>
      <c r="II122" s="14">
        <v>0</v>
      </c>
      <c r="IJ122" s="14">
        <v>0</v>
      </c>
      <c r="IK122" s="14">
        <v>0</v>
      </c>
      <c r="IL122" s="14">
        <v>0</v>
      </c>
      <c r="IM122" s="14">
        <v>0</v>
      </c>
      <c r="IN122" s="14">
        <v>0</v>
      </c>
      <c r="IO122" s="14">
        <v>0</v>
      </c>
      <c r="IP122" s="14">
        <v>0</v>
      </c>
      <c r="IQ122" s="14">
        <v>0</v>
      </c>
      <c r="IR122" s="14">
        <v>0</v>
      </c>
      <c r="IS122" s="14">
        <v>0</v>
      </c>
      <c r="IT122" s="14">
        <v>0</v>
      </c>
      <c r="IU122" s="14">
        <v>1</v>
      </c>
      <c r="IV122" s="14">
        <v>0</v>
      </c>
      <c r="IW122" s="14">
        <v>0</v>
      </c>
      <c r="IX122" s="14">
        <v>0</v>
      </c>
      <c r="IY122" s="14">
        <v>0</v>
      </c>
      <c r="IZ122" s="14">
        <v>0</v>
      </c>
      <c r="JA122" s="14">
        <v>0</v>
      </c>
      <c r="JB122" s="14">
        <v>0</v>
      </c>
      <c r="JC122" s="14">
        <v>0</v>
      </c>
      <c r="JD122" s="14">
        <v>0</v>
      </c>
      <c r="JE122" s="14">
        <v>0</v>
      </c>
      <c r="JF122" s="14">
        <v>0</v>
      </c>
      <c r="JG122" s="14">
        <v>0</v>
      </c>
      <c r="JH122" s="14">
        <v>0</v>
      </c>
      <c r="JI122" s="14">
        <v>0</v>
      </c>
      <c r="JJ122" s="14">
        <v>0</v>
      </c>
      <c r="JK122" s="14">
        <v>0</v>
      </c>
      <c r="JL122" s="14">
        <v>0</v>
      </c>
      <c r="JM122" s="14">
        <v>0</v>
      </c>
      <c r="JN122" s="14">
        <v>0</v>
      </c>
      <c r="JO122" s="14">
        <v>0</v>
      </c>
      <c r="JP122" s="14">
        <v>0</v>
      </c>
      <c r="JQ122" s="14">
        <v>0</v>
      </c>
      <c r="JR122" s="14">
        <v>0</v>
      </c>
      <c r="JS122" s="14">
        <v>0</v>
      </c>
      <c r="JT122" s="14">
        <v>0</v>
      </c>
      <c r="JU122" s="14">
        <v>0</v>
      </c>
      <c r="JV122" s="14">
        <v>0</v>
      </c>
      <c r="JW122" s="14">
        <v>0</v>
      </c>
      <c r="JX122" s="14">
        <v>0</v>
      </c>
      <c r="JY122" s="14">
        <v>0</v>
      </c>
      <c r="JZ122" s="14">
        <v>0</v>
      </c>
      <c r="KA122" s="14">
        <v>0</v>
      </c>
      <c r="KB122" s="14">
        <v>0</v>
      </c>
      <c r="KC122" s="14">
        <v>0</v>
      </c>
      <c r="KD122" s="14">
        <v>0</v>
      </c>
      <c r="KE122" s="14">
        <v>0</v>
      </c>
      <c r="KF122" s="14">
        <v>0</v>
      </c>
      <c r="KG122" s="14">
        <v>0</v>
      </c>
      <c r="KH122" s="14">
        <v>0</v>
      </c>
      <c r="KI122" s="14">
        <v>0</v>
      </c>
      <c r="KJ122" s="14">
        <v>0</v>
      </c>
      <c r="KK122" s="14">
        <v>0</v>
      </c>
      <c r="KL122" s="14">
        <v>0</v>
      </c>
      <c r="KM122" s="14">
        <v>0</v>
      </c>
      <c r="KN122" s="14">
        <v>0</v>
      </c>
      <c r="KO122" s="14">
        <v>0</v>
      </c>
      <c r="KP122" s="14">
        <v>0</v>
      </c>
      <c r="KQ122" s="14">
        <v>0</v>
      </c>
      <c r="KR122" s="14">
        <v>0</v>
      </c>
      <c r="KS122" s="14">
        <v>0</v>
      </c>
      <c r="KT122" s="14">
        <v>0</v>
      </c>
      <c r="KU122" s="14">
        <v>0</v>
      </c>
      <c r="KV122" s="14">
        <v>0</v>
      </c>
      <c r="KW122" s="14">
        <v>0</v>
      </c>
      <c r="KX122" s="14">
        <v>0</v>
      </c>
      <c r="KY122" s="14">
        <v>0</v>
      </c>
      <c r="KZ122" s="14">
        <v>0</v>
      </c>
      <c r="LA122" s="14">
        <v>0</v>
      </c>
      <c r="LB122" s="14">
        <v>0</v>
      </c>
      <c r="LC122" s="14">
        <v>0</v>
      </c>
      <c r="LD122" s="14">
        <v>0</v>
      </c>
      <c r="LE122" s="14">
        <v>0</v>
      </c>
      <c r="LF122" s="14">
        <v>0</v>
      </c>
      <c r="LG122" s="14">
        <v>0</v>
      </c>
      <c r="LH122" s="14">
        <v>0</v>
      </c>
      <c r="LI122" s="14">
        <v>0</v>
      </c>
      <c r="LJ122" s="14">
        <v>0</v>
      </c>
      <c r="LK122" s="14">
        <v>0</v>
      </c>
      <c r="LL122" s="14">
        <v>0</v>
      </c>
      <c r="LM122" s="14">
        <v>0</v>
      </c>
      <c r="LN122" s="14">
        <v>0</v>
      </c>
      <c r="LO122" s="14">
        <v>0</v>
      </c>
      <c r="LP122" s="14">
        <v>0</v>
      </c>
      <c r="LQ122" s="14">
        <v>0</v>
      </c>
      <c r="LR122" s="14">
        <v>0</v>
      </c>
      <c r="LS122" s="14">
        <v>0</v>
      </c>
      <c r="LT122" s="14">
        <v>0</v>
      </c>
      <c r="LU122" s="14">
        <v>0</v>
      </c>
      <c r="LV122" s="14">
        <v>0</v>
      </c>
      <c r="LW122" s="14">
        <v>0</v>
      </c>
      <c r="LX122" s="14">
        <v>0</v>
      </c>
      <c r="LY122" s="14">
        <v>0</v>
      </c>
      <c r="LZ122" s="14">
        <v>0</v>
      </c>
      <c r="MA122" s="14">
        <v>0</v>
      </c>
      <c r="MB122" s="14">
        <v>0</v>
      </c>
      <c r="MC122" s="14">
        <v>0</v>
      </c>
      <c r="MD122" s="14">
        <v>0</v>
      </c>
      <c r="ME122" s="14">
        <v>0</v>
      </c>
      <c r="MF122" s="14">
        <v>0</v>
      </c>
      <c r="MG122" s="14">
        <v>0</v>
      </c>
      <c r="MH122" s="14">
        <v>0</v>
      </c>
      <c r="MI122" s="14">
        <v>0</v>
      </c>
      <c r="MJ122" s="14">
        <v>0</v>
      </c>
      <c r="MK122" s="14">
        <v>0</v>
      </c>
      <c r="ML122" s="14">
        <v>0</v>
      </c>
      <c r="MM122" s="14">
        <v>0</v>
      </c>
      <c r="MN122" s="14">
        <v>0</v>
      </c>
      <c r="MO122" s="14">
        <v>0</v>
      </c>
      <c r="MP122" s="14">
        <v>0</v>
      </c>
      <c r="MQ122" s="14">
        <v>0</v>
      </c>
      <c r="MR122" s="14">
        <v>0</v>
      </c>
      <c r="MS122" s="14">
        <v>0</v>
      </c>
      <c r="MT122" s="14">
        <v>0</v>
      </c>
      <c r="MU122" s="14">
        <v>0</v>
      </c>
      <c r="MV122" s="14">
        <v>0</v>
      </c>
      <c r="MW122" s="14">
        <v>0</v>
      </c>
      <c r="MX122" s="14">
        <v>0</v>
      </c>
      <c r="MY122" s="14">
        <v>0</v>
      </c>
      <c r="MZ122" s="14">
        <v>0</v>
      </c>
      <c r="NA122" s="14">
        <v>0</v>
      </c>
      <c r="NB122" s="14">
        <v>0</v>
      </c>
      <c r="NC122" s="14">
        <v>0</v>
      </c>
      <c r="ND122" s="14">
        <v>0</v>
      </c>
      <c r="NE122" s="14">
        <v>0</v>
      </c>
      <c r="NF122" s="14">
        <v>0</v>
      </c>
      <c r="NG122" s="14">
        <v>0</v>
      </c>
      <c r="NH122" s="14">
        <v>0</v>
      </c>
      <c r="NI122" s="14">
        <v>0</v>
      </c>
      <c r="NJ122" s="14">
        <v>0</v>
      </c>
      <c r="NK122" s="14">
        <v>0</v>
      </c>
      <c r="NL122" s="14">
        <v>0</v>
      </c>
      <c r="NM122" s="14">
        <v>0</v>
      </c>
      <c r="NN122" s="14">
        <v>0</v>
      </c>
      <c r="NO122" s="14">
        <v>0</v>
      </c>
      <c r="NP122" s="14">
        <v>0</v>
      </c>
      <c r="NQ122" s="14">
        <v>0</v>
      </c>
      <c r="NR122" s="14">
        <v>0</v>
      </c>
      <c r="NS122" s="14">
        <v>0</v>
      </c>
      <c r="NT122" s="14">
        <v>0</v>
      </c>
      <c r="NU122" s="14">
        <v>0</v>
      </c>
      <c r="NV122" s="14">
        <v>0</v>
      </c>
      <c r="NW122" s="14">
        <v>0</v>
      </c>
      <c r="NX122" s="14">
        <v>0</v>
      </c>
      <c r="NY122" s="14">
        <v>0</v>
      </c>
      <c r="NZ122" s="14">
        <v>0</v>
      </c>
      <c r="OA122" s="14">
        <v>0</v>
      </c>
      <c r="OB122" s="14">
        <v>0</v>
      </c>
      <c r="OC122" s="14">
        <v>0</v>
      </c>
      <c r="OD122" s="14">
        <v>0</v>
      </c>
      <c r="OE122" s="14">
        <v>0</v>
      </c>
      <c r="OF122" s="14"/>
      <c r="OG122" s="14">
        <v>0</v>
      </c>
      <c r="OH122" s="14">
        <v>0</v>
      </c>
      <c r="OI122" s="14">
        <v>0</v>
      </c>
      <c r="OJ122" s="14">
        <v>0</v>
      </c>
      <c r="OK122" s="14">
        <v>0</v>
      </c>
      <c r="OL122" s="14">
        <v>0</v>
      </c>
      <c r="OM122" s="14">
        <v>0</v>
      </c>
      <c r="ON122" s="14">
        <v>0</v>
      </c>
      <c r="OO122" s="14">
        <v>0</v>
      </c>
      <c r="OP122" s="14">
        <v>0</v>
      </c>
      <c r="OQ122" s="14">
        <v>0</v>
      </c>
      <c r="OR122" s="14">
        <v>0</v>
      </c>
      <c r="OS122" s="14">
        <v>0</v>
      </c>
      <c r="OT122" s="14">
        <v>0</v>
      </c>
      <c r="OU122" s="14">
        <v>0</v>
      </c>
      <c r="OV122" s="14">
        <v>0</v>
      </c>
      <c r="OW122" s="14">
        <v>0</v>
      </c>
      <c r="OX122" s="14">
        <v>0</v>
      </c>
      <c r="OY122" s="14">
        <v>0</v>
      </c>
      <c r="OZ122" s="14"/>
      <c r="PA122" s="14">
        <v>0</v>
      </c>
      <c r="PB122" s="14"/>
      <c r="PC122" s="14"/>
      <c r="PD122" s="14">
        <v>0</v>
      </c>
      <c r="PE122" s="14"/>
      <c r="PF122" s="14"/>
      <c r="PG122" s="54"/>
      <c r="PH122" s="54"/>
      <c r="PI122" s="54"/>
      <c r="PJ122" s="54"/>
      <c r="PK122" s="54"/>
      <c r="PL122" s="84"/>
      <c r="PM122" s="14"/>
      <c r="PN122" s="84"/>
      <c r="PO122" s="84"/>
      <c r="PP122" s="84"/>
      <c r="PQ122" s="84"/>
      <c r="PR122" s="505"/>
      <c r="PS122" s="84"/>
      <c r="PT122" s="84"/>
      <c r="PU122" s="84"/>
      <c r="PV122" s="84"/>
      <c r="PW122" s="54"/>
      <c r="PX122" s="54"/>
      <c r="PY122" s="14"/>
      <c r="PZ122" s="14"/>
      <c r="QA122" s="14"/>
      <c r="QB122" s="54"/>
      <c r="QC122" s="54"/>
      <c r="QD122" s="54"/>
      <c r="QR122" s="1"/>
      <c r="QS122" s="1"/>
      <c r="QX122" s="1"/>
      <c r="QY122" s="1"/>
      <c r="QZ122" s="1"/>
      <c r="RA122" s="1"/>
      <c r="RB122" s="1"/>
      <c r="RC122" s="1"/>
      <c r="RD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</row>
    <row r="123" spans="1:534" s="20" customFormat="1" hidden="1" x14ac:dyDescent="0.25">
      <c r="A123" s="68" t="s">
        <v>24</v>
      </c>
      <c r="B123" s="68" t="s">
        <v>1317</v>
      </c>
      <c r="C123" s="347"/>
      <c r="D123" s="347"/>
      <c r="E123" s="14">
        <v>0</v>
      </c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>
        <v>0</v>
      </c>
      <c r="PE123" s="14"/>
      <c r="PF123" s="14"/>
      <c r="PG123" s="54"/>
      <c r="PH123" s="54"/>
      <c r="PI123" s="54"/>
      <c r="PJ123" s="54"/>
      <c r="PK123" s="54"/>
      <c r="PL123" s="84"/>
      <c r="PM123" s="14"/>
      <c r="PN123" s="84"/>
      <c r="PO123" s="84"/>
      <c r="PP123" s="84"/>
      <c r="PQ123" s="84"/>
      <c r="PR123" s="505"/>
      <c r="PS123" s="84"/>
      <c r="PT123" s="84"/>
      <c r="PU123" s="84"/>
      <c r="PV123" s="84"/>
      <c r="PW123" s="54"/>
      <c r="PX123" s="54"/>
      <c r="PY123" s="14"/>
      <c r="PZ123" s="14"/>
      <c r="QA123" s="14"/>
      <c r="QB123" s="54"/>
      <c r="QC123" s="54"/>
      <c r="QD123" s="54"/>
      <c r="QR123" s="1"/>
      <c r="QS123" s="1"/>
      <c r="QX123" s="1"/>
      <c r="QY123" s="1"/>
      <c r="QZ123" s="1"/>
      <c r="RA123" s="1"/>
      <c r="RB123" s="1"/>
      <c r="RC123" s="1"/>
      <c r="RD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</row>
    <row r="124" spans="1:534" s="20" customFormat="1" hidden="1" x14ac:dyDescent="0.25">
      <c r="A124" s="68" t="s">
        <v>24</v>
      </c>
      <c r="B124" s="68" t="s">
        <v>1318</v>
      </c>
      <c r="C124" s="347"/>
      <c r="D124" s="347"/>
      <c r="E124" s="14">
        <v>0</v>
      </c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14"/>
      <c r="MD124" s="14"/>
      <c r="ME124" s="14"/>
      <c r="MF124" s="14"/>
      <c r="MG124" s="14"/>
      <c r="MH124" s="14"/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/>
      <c r="OC124" s="14"/>
      <c r="OD124" s="14"/>
      <c r="OE124" s="14"/>
      <c r="OF124" s="14"/>
      <c r="OG124" s="14"/>
      <c r="OH124" s="14"/>
      <c r="OI124" s="14"/>
      <c r="OJ124" s="14"/>
      <c r="OK124" s="14"/>
      <c r="OL124" s="14"/>
      <c r="OM124" s="14"/>
      <c r="ON124" s="14"/>
      <c r="OO124" s="14"/>
      <c r="OP124" s="14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>
        <v>0</v>
      </c>
      <c r="PE124" s="14"/>
      <c r="PF124" s="14"/>
      <c r="PG124" s="54"/>
      <c r="PH124" s="54"/>
      <c r="PI124" s="54"/>
      <c r="PJ124" s="54"/>
      <c r="PK124" s="54"/>
      <c r="PL124" s="84"/>
      <c r="PM124" s="14"/>
      <c r="PN124" s="84"/>
      <c r="PO124" s="84"/>
      <c r="PP124" s="84"/>
      <c r="PQ124" s="84"/>
      <c r="PR124" s="505"/>
      <c r="PS124" s="84"/>
      <c r="PT124" s="84"/>
      <c r="PU124" s="84"/>
      <c r="PV124" s="84"/>
      <c r="PW124" s="54"/>
      <c r="PX124" s="54"/>
      <c r="PY124" s="14"/>
      <c r="PZ124" s="14"/>
      <c r="QA124" s="14"/>
      <c r="QB124" s="54"/>
      <c r="QC124" s="54"/>
      <c r="QD124" s="54"/>
      <c r="QR124" s="1"/>
      <c r="QS124" s="1"/>
      <c r="QX124" s="1"/>
      <c r="QY124" s="1"/>
      <c r="QZ124" s="1"/>
      <c r="RA124" s="1"/>
      <c r="RB124" s="1"/>
      <c r="RC124" s="1"/>
      <c r="RD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</row>
    <row r="125" spans="1:534" s="20" customFormat="1" hidden="1" x14ac:dyDescent="0.25">
      <c r="A125" s="68" t="s">
        <v>24</v>
      </c>
      <c r="B125" s="68" t="s">
        <v>1176</v>
      </c>
      <c r="C125" s="347"/>
      <c r="D125" s="347"/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4">
        <v>0</v>
      </c>
      <c r="CH125" s="14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1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  <c r="DO125" s="14">
        <v>0</v>
      </c>
      <c r="DP125" s="14">
        <v>0</v>
      </c>
      <c r="DQ125" s="14">
        <v>0</v>
      </c>
      <c r="DR125" s="14">
        <v>0</v>
      </c>
      <c r="DS125" s="14">
        <v>0</v>
      </c>
      <c r="DT125" s="14">
        <v>0</v>
      </c>
      <c r="DU125" s="14">
        <v>0</v>
      </c>
      <c r="DV125" s="14">
        <v>0</v>
      </c>
      <c r="DW125" s="14">
        <v>0</v>
      </c>
      <c r="DX125" s="14">
        <v>0</v>
      </c>
      <c r="DY125" s="14">
        <v>0</v>
      </c>
      <c r="DZ125" s="14">
        <v>0</v>
      </c>
      <c r="EA125" s="14">
        <v>0</v>
      </c>
      <c r="EB125" s="14">
        <v>0</v>
      </c>
      <c r="EC125" s="14">
        <v>0</v>
      </c>
      <c r="ED125" s="14">
        <v>0</v>
      </c>
      <c r="EE125" s="14">
        <v>0</v>
      </c>
      <c r="EF125" s="14">
        <v>0</v>
      </c>
      <c r="EG125" s="14">
        <v>0</v>
      </c>
      <c r="EH125" s="14">
        <v>0</v>
      </c>
      <c r="EI125" s="14">
        <v>0</v>
      </c>
      <c r="EJ125" s="14">
        <v>0</v>
      </c>
      <c r="EK125" s="14">
        <v>0</v>
      </c>
      <c r="EL125" s="14">
        <v>0</v>
      </c>
      <c r="EM125" s="14">
        <v>0</v>
      </c>
      <c r="EN125" s="14">
        <v>0</v>
      </c>
      <c r="EO125" s="14">
        <v>0</v>
      </c>
      <c r="EP125" s="14">
        <v>0</v>
      </c>
      <c r="EQ125" s="14">
        <v>0</v>
      </c>
      <c r="ER125" s="14">
        <v>0</v>
      </c>
      <c r="ES125" s="14">
        <v>0</v>
      </c>
      <c r="ET125" s="14">
        <v>0</v>
      </c>
      <c r="EU125" s="14">
        <v>0</v>
      </c>
      <c r="EV125" s="14">
        <v>0</v>
      </c>
      <c r="EW125" s="14">
        <v>0</v>
      </c>
      <c r="EX125" s="14">
        <v>0</v>
      </c>
      <c r="EY125" s="14">
        <v>0</v>
      </c>
      <c r="EZ125" s="14">
        <v>0</v>
      </c>
      <c r="FA125" s="14">
        <v>0</v>
      </c>
      <c r="FB125" s="14">
        <v>0</v>
      </c>
      <c r="FC125" s="14">
        <v>0</v>
      </c>
      <c r="FD125" s="14">
        <v>0</v>
      </c>
      <c r="FE125" s="14">
        <v>0</v>
      </c>
      <c r="FF125" s="14">
        <v>0</v>
      </c>
      <c r="FG125" s="14">
        <v>0</v>
      </c>
      <c r="FH125" s="14">
        <v>0</v>
      </c>
      <c r="FI125" s="14">
        <v>0</v>
      </c>
      <c r="FJ125" s="14">
        <v>0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0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14">
        <v>0</v>
      </c>
      <c r="GA125" s="14">
        <v>0</v>
      </c>
      <c r="GB125" s="14">
        <v>0</v>
      </c>
      <c r="GC125" s="14">
        <v>0</v>
      </c>
      <c r="GD125" s="14">
        <v>0</v>
      </c>
      <c r="GE125" s="14">
        <v>0</v>
      </c>
      <c r="GF125" s="14">
        <v>0</v>
      </c>
      <c r="GG125" s="14">
        <v>0</v>
      </c>
      <c r="GH125" s="14">
        <v>0</v>
      </c>
      <c r="GI125" s="14">
        <v>0</v>
      </c>
      <c r="GJ125" s="14">
        <v>0</v>
      </c>
      <c r="GK125" s="14">
        <v>0</v>
      </c>
      <c r="GL125" s="14">
        <v>0</v>
      </c>
      <c r="GM125" s="14">
        <v>0</v>
      </c>
      <c r="GN125" s="14">
        <v>0</v>
      </c>
      <c r="GO125" s="14">
        <v>0</v>
      </c>
      <c r="GP125" s="14">
        <v>0</v>
      </c>
      <c r="GQ125" s="14">
        <v>0</v>
      </c>
      <c r="GR125" s="14">
        <v>0</v>
      </c>
      <c r="GS125" s="14">
        <v>0</v>
      </c>
      <c r="GT125" s="14">
        <v>0</v>
      </c>
      <c r="GU125" s="14">
        <v>0</v>
      </c>
      <c r="GV125" s="14">
        <v>0</v>
      </c>
      <c r="GW125" s="14">
        <v>0</v>
      </c>
      <c r="GX125" s="14">
        <v>0</v>
      </c>
      <c r="GY125" s="14">
        <v>0</v>
      </c>
      <c r="GZ125" s="14">
        <v>0</v>
      </c>
      <c r="HA125" s="14">
        <v>0</v>
      </c>
      <c r="HB125" s="14">
        <v>0</v>
      </c>
      <c r="HC125" s="14">
        <v>0</v>
      </c>
      <c r="HD125" s="14">
        <v>0</v>
      </c>
      <c r="HE125" s="14">
        <v>0</v>
      </c>
      <c r="HF125" s="14">
        <v>0</v>
      </c>
      <c r="HG125" s="14">
        <v>0</v>
      </c>
      <c r="HH125" s="14">
        <v>0</v>
      </c>
      <c r="HI125" s="14">
        <v>0</v>
      </c>
      <c r="HJ125" s="14">
        <v>0</v>
      </c>
      <c r="HK125" s="14">
        <v>0</v>
      </c>
      <c r="HL125" s="14">
        <v>0</v>
      </c>
      <c r="HM125" s="14">
        <v>0</v>
      </c>
      <c r="HN125" s="14">
        <v>0</v>
      </c>
      <c r="HO125" s="14">
        <v>0</v>
      </c>
      <c r="HP125" s="14">
        <v>0</v>
      </c>
      <c r="HQ125" s="14">
        <v>0</v>
      </c>
      <c r="HR125" s="14">
        <v>0</v>
      </c>
      <c r="HS125" s="14">
        <v>0</v>
      </c>
      <c r="HT125" s="14">
        <v>0</v>
      </c>
      <c r="HU125" s="14">
        <v>0</v>
      </c>
      <c r="HV125" s="14">
        <v>0</v>
      </c>
      <c r="HW125" s="14">
        <v>0</v>
      </c>
      <c r="HX125" s="14">
        <v>0</v>
      </c>
      <c r="HY125" s="14">
        <v>0</v>
      </c>
      <c r="HZ125" s="14">
        <v>0</v>
      </c>
      <c r="IA125" s="14">
        <v>0</v>
      </c>
      <c r="IB125" s="14">
        <v>0</v>
      </c>
      <c r="IC125" s="14">
        <v>0</v>
      </c>
      <c r="ID125" s="14">
        <v>0</v>
      </c>
      <c r="IE125" s="14">
        <v>0</v>
      </c>
      <c r="IF125" s="14">
        <v>0</v>
      </c>
      <c r="IG125" s="14">
        <v>0</v>
      </c>
      <c r="IH125" s="14">
        <v>0</v>
      </c>
      <c r="II125" s="14">
        <v>0</v>
      </c>
      <c r="IJ125" s="14">
        <v>0</v>
      </c>
      <c r="IK125" s="14">
        <v>0</v>
      </c>
      <c r="IL125" s="14">
        <v>0</v>
      </c>
      <c r="IM125" s="14">
        <v>0</v>
      </c>
      <c r="IN125" s="14">
        <v>0</v>
      </c>
      <c r="IO125" s="14">
        <v>0</v>
      </c>
      <c r="IP125" s="14">
        <v>0</v>
      </c>
      <c r="IQ125" s="14">
        <v>0</v>
      </c>
      <c r="IR125" s="14">
        <v>0</v>
      </c>
      <c r="IS125" s="14">
        <v>0</v>
      </c>
      <c r="IT125" s="14">
        <v>0</v>
      </c>
      <c r="IU125" s="14">
        <v>0</v>
      </c>
      <c r="IV125" s="14">
        <v>0</v>
      </c>
      <c r="IW125" s="14">
        <v>0</v>
      </c>
      <c r="IX125" s="14">
        <v>0</v>
      </c>
      <c r="IY125" s="14">
        <v>0</v>
      </c>
      <c r="IZ125" s="14">
        <v>0</v>
      </c>
      <c r="JA125" s="14">
        <v>0</v>
      </c>
      <c r="JB125" s="14">
        <v>0</v>
      </c>
      <c r="JC125" s="14">
        <v>0</v>
      </c>
      <c r="JD125" s="14">
        <v>0</v>
      </c>
      <c r="JE125" s="14">
        <v>0</v>
      </c>
      <c r="JF125" s="14">
        <v>0</v>
      </c>
      <c r="JG125" s="14">
        <v>0</v>
      </c>
      <c r="JH125" s="14">
        <v>0</v>
      </c>
      <c r="JI125" s="14">
        <v>0</v>
      </c>
      <c r="JJ125" s="14">
        <v>0</v>
      </c>
      <c r="JK125" s="14">
        <v>0</v>
      </c>
      <c r="JL125" s="14">
        <v>0</v>
      </c>
      <c r="JM125" s="14">
        <v>0</v>
      </c>
      <c r="JN125" s="14">
        <v>0</v>
      </c>
      <c r="JO125" s="14">
        <v>0</v>
      </c>
      <c r="JP125" s="14">
        <v>0</v>
      </c>
      <c r="JQ125" s="14">
        <v>0</v>
      </c>
      <c r="JR125" s="14">
        <v>0</v>
      </c>
      <c r="JS125" s="14">
        <v>0</v>
      </c>
      <c r="JT125" s="14">
        <v>0</v>
      </c>
      <c r="JU125" s="14">
        <v>0</v>
      </c>
      <c r="JV125" s="14">
        <v>0</v>
      </c>
      <c r="JW125" s="14">
        <v>0</v>
      </c>
      <c r="JX125" s="14">
        <v>0</v>
      </c>
      <c r="JY125" s="14">
        <v>0</v>
      </c>
      <c r="JZ125" s="14">
        <v>0</v>
      </c>
      <c r="KA125" s="14">
        <v>0</v>
      </c>
      <c r="KB125" s="14">
        <v>0</v>
      </c>
      <c r="KC125" s="14">
        <v>0</v>
      </c>
      <c r="KD125" s="14">
        <v>0</v>
      </c>
      <c r="KE125" s="14">
        <v>0</v>
      </c>
      <c r="KF125" s="14">
        <v>0</v>
      </c>
      <c r="KG125" s="14">
        <v>0</v>
      </c>
      <c r="KH125" s="14">
        <v>0</v>
      </c>
      <c r="KI125" s="14">
        <v>0</v>
      </c>
      <c r="KJ125" s="14">
        <v>0</v>
      </c>
      <c r="KK125" s="14">
        <v>0</v>
      </c>
      <c r="KL125" s="14">
        <v>0</v>
      </c>
      <c r="KM125" s="14">
        <v>0</v>
      </c>
      <c r="KN125" s="14">
        <v>0</v>
      </c>
      <c r="KO125" s="14">
        <v>0</v>
      </c>
      <c r="KP125" s="14">
        <v>0</v>
      </c>
      <c r="KQ125" s="14">
        <v>0</v>
      </c>
      <c r="KR125" s="14">
        <v>0</v>
      </c>
      <c r="KS125" s="14">
        <v>0</v>
      </c>
      <c r="KT125" s="14">
        <v>0</v>
      </c>
      <c r="KU125" s="14">
        <v>0</v>
      </c>
      <c r="KV125" s="14">
        <v>0</v>
      </c>
      <c r="KW125" s="14">
        <v>0</v>
      </c>
      <c r="KX125" s="14">
        <v>0</v>
      </c>
      <c r="KY125" s="14">
        <v>0</v>
      </c>
      <c r="KZ125" s="14">
        <v>0</v>
      </c>
      <c r="LA125" s="14">
        <v>0</v>
      </c>
      <c r="LB125" s="14">
        <v>0</v>
      </c>
      <c r="LC125" s="14">
        <v>0</v>
      </c>
      <c r="LD125" s="14">
        <v>0</v>
      </c>
      <c r="LE125" s="14">
        <v>0</v>
      </c>
      <c r="LF125" s="14">
        <v>0</v>
      </c>
      <c r="LG125" s="14">
        <v>0</v>
      </c>
      <c r="LH125" s="14">
        <v>0</v>
      </c>
      <c r="LI125" s="14">
        <v>0</v>
      </c>
      <c r="LJ125" s="14">
        <v>0</v>
      </c>
      <c r="LK125" s="14">
        <v>0</v>
      </c>
      <c r="LL125" s="14">
        <v>0</v>
      </c>
      <c r="LM125" s="14">
        <v>0</v>
      </c>
      <c r="LN125" s="14">
        <v>0</v>
      </c>
      <c r="LO125" s="14">
        <v>0</v>
      </c>
      <c r="LP125" s="14">
        <v>0</v>
      </c>
      <c r="LQ125" s="14">
        <v>0</v>
      </c>
      <c r="LR125" s="14">
        <v>0</v>
      </c>
      <c r="LS125" s="14">
        <v>0</v>
      </c>
      <c r="LT125" s="14">
        <v>0</v>
      </c>
      <c r="LU125" s="14">
        <v>0</v>
      </c>
      <c r="LV125" s="14">
        <v>0</v>
      </c>
      <c r="LW125" s="14">
        <v>0</v>
      </c>
      <c r="LX125" s="14">
        <v>0</v>
      </c>
      <c r="LY125" s="14">
        <v>0</v>
      </c>
      <c r="LZ125" s="14">
        <v>0</v>
      </c>
      <c r="MA125" s="14">
        <v>0</v>
      </c>
      <c r="MB125" s="14">
        <v>0</v>
      </c>
      <c r="MC125" s="14">
        <v>0</v>
      </c>
      <c r="MD125" s="14">
        <v>0</v>
      </c>
      <c r="ME125" s="14">
        <v>0</v>
      </c>
      <c r="MF125" s="14">
        <v>0</v>
      </c>
      <c r="MG125" s="14">
        <v>0</v>
      </c>
      <c r="MH125" s="14">
        <v>0</v>
      </c>
      <c r="MI125" s="14">
        <v>0</v>
      </c>
      <c r="MJ125" s="14">
        <v>0</v>
      </c>
      <c r="MK125" s="14">
        <v>0</v>
      </c>
      <c r="ML125" s="14">
        <v>0</v>
      </c>
      <c r="MM125" s="14">
        <v>0</v>
      </c>
      <c r="MN125" s="14">
        <v>0</v>
      </c>
      <c r="MO125" s="14">
        <v>0</v>
      </c>
      <c r="MP125" s="14">
        <v>0</v>
      </c>
      <c r="MQ125" s="14">
        <v>0</v>
      </c>
      <c r="MR125" s="14">
        <v>0</v>
      </c>
      <c r="MS125" s="14">
        <v>0</v>
      </c>
      <c r="MT125" s="14">
        <v>0</v>
      </c>
      <c r="MU125" s="14">
        <v>0</v>
      </c>
      <c r="MV125" s="14">
        <v>0</v>
      </c>
      <c r="MW125" s="14">
        <v>0</v>
      </c>
      <c r="MX125" s="14">
        <v>0</v>
      </c>
      <c r="MY125" s="14">
        <v>0</v>
      </c>
      <c r="MZ125" s="14">
        <v>0</v>
      </c>
      <c r="NA125" s="14">
        <v>0</v>
      </c>
      <c r="NB125" s="14">
        <v>0</v>
      </c>
      <c r="NC125" s="14">
        <v>0</v>
      </c>
      <c r="ND125" s="14">
        <v>0</v>
      </c>
      <c r="NE125" s="14">
        <v>0</v>
      </c>
      <c r="NF125" s="14">
        <v>0</v>
      </c>
      <c r="NG125" s="14">
        <v>0</v>
      </c>
      <c r="NH125" s="14">
        <v>0</v>
      </c>
      <c r="NI125" s="14">
        <v>0</v>
      </c>
      <c r="NJ125" s="14">
        <v>0</v>
      </c>
      <c r="NK125" s="14">
        <v>0</v>
      </c>
      <c r="NL125" s="14">
        <v>0</v>
      </c>
      <c r="NM125" s="14">
        <v>0</v>
      </c>
      <c r="NN125" s="14">
        <v>0</v>
      </c>
      <c r="NO125" s="14">
        <v>0</v>
      </c>
      <c r="NP125" s="14">
        <v>0</v>
      </c>
      <c r="NQ125" s="14">
        <v>0</v>
      </c>
      <c r="NR125" s="14">
        <v>0</v>
      </c>
      <c r="NS125" s="14">
        <v>0</v>
      </c>
      <c r="NT125" s="14">
        <v>0</v>
      </c>
      <c r="NU125" s="14">
        <v>0</v>
      </c>
      <c r="NV125" s="14">
        <v>0</v>
      </c>
      <c r="NW125" s="14">
        <v>0</v>
      </c>
      <c r="NX125" s="14">
        <v>0</v>
      </c>
      <c r="NY125" s="14">
        <v>0</v>
      </c>
      <c r="NZ125" s="14">
        <v>0</v>
      </c>
      <c r="OA125" s="14">
        <v>0</v>
      </c>
      <c r="OB125" s="14">
        <v>0</v>
      </c>
      <c r="OC125" s="14">
        <v>0</v>
      </c>
      <c r="OD125" s="14">
        <v>0</v>
      </c>
      <c r="OE125" s="14">
        <v>0</v>
      </c>
      <c r="OF125" s="14"/>
      <c r="OG125" s="14">
        <v>0</v>
      </c>
      <c r="OH125" s="14">
        <v>0</v>
      </c>
      <c r="OI125" s="14">
        <v>0</v>
      </c>
      <c r="OJ125" s="14">
        <v>0</v>
      </c>
      <c r="OK125" s="14">
        <v>0</v>
      </c>
      <c r="OL125" s="14">
        <v>0</v>
      </c>
      <c r="OM125" s="14">
        <v>0</v>
      </c>
      <c r="ON125" s="14">
        <v>0</v>
      </c>
      <c r="OO125" s="14">
        <v>0</v>
      </c>
      <c r="OP125" s="14">
        <v>0</v>
      </c>
      <c r="OQ125" s="14">
        <v>0</v>
      </c>
      <c r="OR125" s="14">
        <v>0</v>
      </c>
      <c r="OS125" s="14">
        <v>0</v>
      </c>
      <c r="OT125" s="14">
        <v>0</v>
      </c>
      <c r="OU125" s="14">
        <v>0</v>
      </c>
      <c r="OV125" s="14">
        <v>0</v>
      </c>
      <c r="OW125" s="14">
        <v>0</v>
      </c>
      <c r="OX125" s="14">
        <v>0</v>
      </c>
      <c r="OY125" s="14">
        <v>0</v>
      </c>
      <c r="OZ125" s="14"/>
      <c r="PA125" s="14">
        <v>0</v>
      </c>
      <c r="PB125" s="14"/>
      <c r="PC125" s="14"/>
      <c r="PD125" s="14">
        <v>0</v>
      </c>
      <c r="PE125" s="14"/>
      <c r="PF125" s="14"/>
      <c r="PG125" s="54"/>
      <c r="PH125" s="54"/>
      <c r="PI125" s="54"/>
      <c r="PJ125" s="54"/>
      <c r="PK125" s="54"/>
      <c r="PL125" s="84"/>
      <c r="PM125" s="14"/>
      <c r="PN125" s="84"/>
      <c r="PO125" s="84"/>
      <c r="PP125" s="84"/>
      <c r="PQ125" s="84"/>
      <c r="PR125" s="505"/>
      <c r="PS125" s="84"/>
      <c r="PT125" s="84"/>
      <c r="PU125" s="84"/>
      <c r="PV125" s="84"/>
      <c r="PW125" s="54"/>
      <c r="PX125" s="54"/>
      <c r="PY125" s="14"/>
      <c r="PZ125" s="14"/>
      <c r="QA125" s="14"/>
      <c r="QB125" s="54"/>
      <c r="QC125" s="54"/>
      <c r="QD125" s="54"/>
      <c r="QR125" s="1"/>
      <c r="QS125" s="1"/>
      <c r="QX125" s="1"/>
      <c r="QY125" s="1"/>
      <c r="QZ125" s="1"/>
      <c r="RA125" s="1"/>
      <c r="RB125" s="1"/>
      <c r="RC125" s="1"/>
      <c r="RD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</row>
    <row r="126" spans="1:534" s="20" customFormat="1" hidden="1" x14ac:dyDescent="0.25">
      <c r="A126" s="68" t="s">
        <v>24</v>
      </c>
      <c r="B126" s="68" t="s">
        <v>1177</v>
      </c>
      <c r="C126" s="347"/>
      <c r="D126" s="347"/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0</v>
      </c>
      <c r="DM126" s="14">
        <v>0</v>
      </c>
      <c r="DN126" s="14">
        <v>0</v>
      </c>
      <c r="DO126" s="14">
        <v>0</v>
      </c>
      <c r="DP126" s="14">
        <v>0</v>
      </c>
      <c r="DQ126" s="14">
        <v>0</v>
      </c>
      <c r="DR126" s="14">
        <v>0</v>
      </c>
      <c r="DS126" s="14">
        <v>0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14">
        <v>0</v>
      </c>
      <c r="EA126" s="14">
        <v>0</v>
      </c>
      <c r="EB126" s="14">
        <v>0</v>
      </c>
      <c r="EC126" s="14">
        <v>0</v>
      </c>
      <c r="ED126" s="14">
        <v>0</v>
      </c>
      <c r="EE126" s="14">
        <v>0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0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  <c r="FB126" s="14">
        <v>0</v>
      </c>
      <c r="FC126" s="14">
        <v>0</v>
      </c>
      <c r="FD126" s="14">
        <v>0</v>
      </c>
      <c r="FE126" s="14">
        <v>0</v>
      </c>
      <c r="FF126" s="14">
        <v>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0</v>
      </c>
      <c r="FN126" s="14">
        <v>0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14">
        <v>0</v>
      </c>
      <c r="GA126" s="14">
        <v>0</v>
      </c>
      <c r="GB126" s="14">
        <v>0</v>
      </c>
      <c r="GC126" s="14">
        <v>0</v>
      </c>
      <c r="GD126" s="14">
        <v>0</v>
      </c>
      <c r="GE126" s="14">
        <v>0</v>
      </c>
      <c r="GF126" s="14">
        <v>0</v>
      </c>
      <c r="GG126" s="14">
        <v>0</v>
      </c>
      <c r="GH126" s="14">
        <v>0</v>
      </c>
      <c r="GI126" s="14">
        <v>0</v>
      </c>
      <c r="GJ126" s="14">
        <v>0</v>
      </c>
      <c r="GK126" s="14">
        <v>0</v>
      </c>
      <c r="GL126" s="14">
        <v>0</v>
      </c>
      <c r="GM126" s="14">
        <v>0</v>
      </c>
      <c r="GN126" s="14">
        <v>0</v>
      </c>
      <c r="GO126" s="14">
        <v>0</v>
      </c>
      <c r="GP126" s="14">
        <v>0</v>
      </c>
      <c r="GQ126" s="14">
        <v>0</v>
      </c>
      <c r="GR126" s="14">
        <v>0</v>
      </c>
      <c r="GS126" s="14">
        <v>0</v>
      </c>
      <c r="GT126" s="14">
        <v>0</v>
      </c>
      <c r="GU126" s="14">
        <v>0</v>
      </c>
      <c r="GV126" s="14">
        <v>0</v>
      </c>
      <c r="GW126" s="14">
        <v>0</v>
      </c>
      <c r="GX126" s="14">
        <v>0</v>
      </c>
      <c r="GY126" s="14">
        <v>0</v>
      </c>
      <c r="GZ126" s="14">
        <v>0</v>
      </c>
      <c r="HA126" s="14">
        <v>0</v>
      </c>
      <c r="HB126" s="14">
        <v>0</v>
      </c>
      <c r="HC126" s="14">
        <v>0</v>
      </c>
      <c r="HD126" s="14">
        <v>0</v>
      </c>
      <c r="HE126" s="14">
        <v>0</v>
      </c>
      <c r="HF126" s="14">
        <v>0</v>
      </c>
      <c r="HG126" s="14">
        <v>0</v>
      </c>
      <c r="HH126" s="14">
        <v>0</v>
      </c>
      <c r="HI126" s="14">
        <v>0</v>
      </c>
      <c r="HJ126" s="14">
        <v>0</v>
      </c>
      <c r="HK126" s="14">
        <v>0</v>
      </c>
      <c r="HL126" s="14">
        <v>0</v>
      </c>
      <c r="HM126" s="14">
        <v>0</v>
      </c>
      <c r="HN126" s="14">
        <v>0</v>
      </c>
      <c r="HO126" s="14">
        <v>0</v>
      </c>
      <c r="HP126" s="14">
        <v>0</v>
      </c>
      <c r="HQ126" s="14">
        <v>0</v>
      </c>
      <c r="HR126" s="14">
        <v>0</v>
      </c>
      <c r="HS126" s="14">
        <v>0</v>
      </c>
      <c r="HT126" s="14">
        <v>1</v>
      </c>
      <c r="HU126" s="14">
        <v>0</v>
      </c>
      <c r="HV126" s="14">
        <v>0</v>
      </c>
      <c r="HW126" s="14">
        <v>0</v>
      </c>
      <c r="HX126" s="14">
        <v>0</v>
      </c>
      <c r="HY126" s="14">
        <v>0</v>
      </c>
      <c r="HZ126" s="14">
        <v>0</v>
      </c>
      <c r="IA126" s="14">
        <v>0</v>
      </c>
      <c r="IB126" s="14">
        <v>0</v>
      </c>
      <c r="IC126" s="14">
        <v>0</v>
      </c>
      <c r="ID126" s="14">
        <v>0</v>
      </c>
      <c r="IE126" s="14">
        <v>0</v>
      </c>
      <c r="IF126" s="14">
        <v>0</v>
      </c>
      <c r="IG126" s="14">
        <v>0</v>
      </c>
      <c r="IH126" s="14">
        <v>0</v>
      </c>
      <c r="II126" s="14">
        <v>0</v>
      </c>
      <c r="IJ126" s="14">
        <v>0</v>
      </c>
      <c r="IK126" s="14">
        <v>0</v>
      </c>
      <c r="IL126" s="14">
        <v>0</v>
      </c>
      <c r="IM126" s="14">
        <v>0</v>
      </c>
      <c r="IN126" s="14">
        <v>0</v>
      </c>
      <c r="IO126" s="14">
        <v>0</v>
      </c>
      <c r="IP126" s="14">
        <v>0</v>
      </c>
      <c r="IQ126" s="14">
        <v>0</v>
      </c>
      <c r="IR126" s="14">
        <v>0</v>
      </c>
      <c r="IS126" s="14">
        <v>0</v>
      </c>
      <c r="IT126" s="14">
        <v>0</v>
      </c>
      <c r="IU126" s="14">
        <v>0</v>
      </c>
      <c r="IV126" s="14">
        <v>0</v>
      </c>
      <c r="IW126" s="14">
        <v>0</v>
      </c>
      <c r="IX126" s="14">
        <v>0</v>
      </c>
      <c r="IY126" s="14">
        <v>0</v>
      </c>
      <c r="IZ126" s="14">
        <v>0</v>
      </c>
      <c r="JA126" s="14">
        <v>0</v>
      </c>
      <c r="JB126" s="14">
        <v>0</v>
      </c>
      <c r="JC126" s="14">
        <v>0</v>
      </c>
      <c r="JD126" s="14">
        <v>0</v>
      </c>
      <c r="JE126" s="14">
        <v>0</v>
      </c>
      <c r="JF126" s="14">
        <v>0</v>
      </c>
      <c r="JG126" s="14">
        <v>0</v>
      </c>
      <c r="JH126" s="14">
        <v>0</v>
      </c>
      <c r="JI126" s="14">
        <v>0</v>
      </c>
      <c r="JJ126" s="14">
        <v>0</v>
      </c>
      <c r="JK126" s="14">
        <v>0</v>
      </c>
      <c r="JL126" s="14">
        <v>0</v>
      </c>
      <c r="JM126" s="14">
        <v>0</v>
      </c>
      <c r="JN126" s="14">
        <v>0</v>
      </c>
      <c r="JO126" s="14">
        <v>0</v>
      </c>
      <c r="JP126" s="14">
        <v>0</v>
      </c>
      <c r="JQ126" s="14">
        <v>0</v>
      </c>
      <c r="JR126" s="14">
        <v>0</v>
      </c>
      <c r="JS126" s="14">
        <v>0</v>
      </c>
      <c r="JT126" s="14">
        <v>0</v>
      </c>
      <c r="JU126" s="14">
        <v>0</v>
      </c>
      <c r="JV126" s="14">
        <v>0</v>
      </c>
      <c r="JW126" s="14">
        <v>1</v>
      </c>
      <c r="JX126" s="14">
        <v>0</v>
      </c>
      <c r="JY126" s="14">
        <v>0</v>
      </c>
      <c r="JZ126" s="14">
        <v>0</v>
      </c>
      <c r="KA126" s="14">
        <v>0</v>
      </c>
      <c r="KB126" s="14">
        <v>0</v>
      </c>
      <c r="KC126" s="14">
        <v>0</v>
      </c>
      <c r="KD126" s="14">
        <v>0</v>
      </c>
      <c r="KE126" s="14">
        <v>0</v>
      </c>
      <c r="KF126" s="14">
        <v>0</v>
      </c>
      <c r="KG126" s="14">
        <v>0</v>
      </c>
      <c r="KH126" s="14">
        <v>0</v>
      </c>
      <c r="KI126" s="14">
        <v>0</v>
      </c>
      <c r="KJ126" s="14">
        <v>0</v>
      </c>
      <c r="KK126" s="14">
        <v>0</v>
      </c>
      <c r="KL126" s="14">
        <v>0</v>
      </c>
      <c r="KM126" s="14">
        <v>0</v>
      </c>
      <c r="KN126" s="14">
        <v>0</v>
      </c>
      <c r="KO126" s="14">
        <v>0</v>
      </c>
      <c r="KP126" s="14">
        <v>0</v>
      </c>
      <c r="KQ126" s="14">
        <v>0</v>
      </c>
      <c r="KR126" s="14">
        <v>0</v>
      </c>
      <c r="KS126" s="14">
        <v>0</v>
      </c>
      <c r="KT126" s="14">
        <v>0</v>
      </c>
      <c r="KU126" s="14">
        <v>0</v>
      </c>
      <c r="KV126" s="14">
        <v>0</v>
      </c>
      <c r="KW126" s="14">
        <v>0</v>
      </c>
      <c r="KX126" s="14">
        <v>0</v>
      </c>
      <c r="KY126" s="14">
        <v>0</v>
      </c>
      <c r="KZ126" s="14">
        <v>0</v>
      </c>
      <c r="LA126" s="14">
        <v>0</v>
      </c>
      <c r="LB126" s="14">
        <v>0</v>
      </c>
      <c r="LC126" s="14">
        <v>0</v>
      </c>
      <c r="LD126" s="14">
        <v>0</v>
      </c>
      <c r="LE126" s="14">
        <v>0</v>
      </c>
      <c r="LF126" s="14">
        <v>0</v>
      </c>
      <c r="LG126" s="14">
        <v>0</v>
      </c>
      <c r="LH126" s="14">
        <v>0</v>
      </c>
      <c r="LI126" s="14">
        <v>0</v>
      </c>
      <c r="LJ126" s="14">
        <v>0</v>
      </c>
      <c r="LK126" s="14">
        <v>0</v>
      </c>
      <c r="LL126" s="14">
        <v>0</v>
      </c>
      <c r="LM126" s="14">
        <v>0</v>
      </c>
      <c r="LN126" s="14">
        <v>0</v>
      </c>
      <c r="LO126" s="14">
        <v>0</v>
      </c>
      <c r="LP126" s="14">
        <v>0</v>
      </c>
      <c r="LQ126" s="14">
        <v>0</v>
      </c>
      <c r="LR126" s="14">
        <v>0</v>
      </c>
      <c r="LS126" s="14">
        <v>0</v>
      </c>
      <c r="LT126" s="14">
        <v>1</v>
      </c>
      <c r="LU126" s="14">
        <v>0</v>
      </c>
      <c r="LV126" s="14">
        <v>0</v>
      </c>
      <c r="LW126" s="14">
        <v>0</v>
      </c>
      <c r="LX126" s="14">
        <v>0</v>
      </c>
      <c r="LY126" s="14">
        <v>0</v>
      </c>
      <c r="LZ126" s="14">
        <v>0</v>
      </c>
      <c r="MA126" s="14">
        <v>0</v>
      </c>
      <c r="MB126" s="14">
        <v>0</v>
      </c>
      <c r="MC126" s="14">
        <v>0</v>
      </c>
      <c r="MD126" s="14">
        <v>0</v>
      </c>
      <c r="ME126" s="14">
        <v>0</v>
      </c>
      <c r="MF126" s="14">
        <v>0</v>
      </c>
      <c r="MG126" s="14">
        <v>0</v>
      </c>
      <c r="MH126" s="14">
        <v>0</v>
      </c>
      <c r="MI126" s="14">
        <v>0</v>
      </c>
      <c r="MJ126" s="14">
        <v>0</v>
      </c>
      <c r="MK126" s="14">
        <v>0</v>
      </c>
      <c r="ML126" s="14">
        <v>0</v>
      </c>
      <c r="MM126" s="14">
        <v>0</v>
      </c>
      <c r="MN126" s="14">
        <v>0</v>
      </c>
      <c r="MO126" s="14">
        <v>0</v>
      </c>
      <c r="MP126" s="14">
        <v>0</v>
      </c>
      <c r="MQ126" s="14">
        <v>0</v>
      </c>
      <c r="MR126" s="14">
        <v>0</v>
      </c>
      <c r="MS126" s="14">
        <v>0</v>
      </c>
      <c r="MT126" s="14">
        <v>0</v>
      </c>
      <c r="MU126" s="14">
        <v>0</v>
      </c>
      <c r="MV126" s="14">
        <v>0</v>
      </c>
      <c r="MW126" s="14">
        <v>0</v>
      </c>
      <c r="MX126" s="14">
        <v>0</v>
      </c>
      <c r="MY126" s="14">
        <v>0</v>
      </c>
      <c r="MZ126" s="14">
        <v>0</v>
      </c>
      <c r="NA126" s="14">
        <v>0</v>
      </c>
      <c r="NB126" s="14">
        <v>0</v>
      </c>
      <c r="NC126" s="14">
        <v>0</v>
      </c>
      <c r="ND126" s="14">
        <v>0</v>
      </c>
      <c r="NE126" s="14">
        <v>0</v>
      </c>
      <c r="NF126" s="14">
        <v>0</v>
      </c>
      <c r="NG126" s="14">
        <v>0</v>
      </c>
      <c r="NH126" s="14">
        <v>0</v>
      </c>
      <c r="NI126" s="14">
        <v>0</v>
      </c>
      <c r="NJ126" s="14">
        <v>0</v>
      </c>
      <c r="NK126" s="14">
        <v>0</v>
      </c>
      <c r="NL126" s="14">
        <v>0</v>
      </c>
      <c r="NM126" s="14">
        <v>0</v>
      </c>
      <c r="NN126" s="14">
        <v>0</v>
      </c>
      <c r="NO126" s="14">
        <v>0</v>
      </c>
      <c r="NP126" s="14">
        <v>0</v>
      </c>
      <c r="NQ126" s="14">
        <v>0</v>
      </c>
      <c r="NR126" s="14">
        <v>0</v>
      </c>
      <c r="NS126" s="14">
        <v>0</v>
      </c>
      <c r="NT126" s="14">
        <v>0</v>
      </c>
      <c r="NU126" s="14">
        <v>0</v>
      </c>
      <c r="NV126" s="14">
        <v>0</v>
      </c>
      <c r="NW126" s="14">
        <v>0</v>
      </c>
      <c r="NX126" s="14">
        <v>0</v>
      </c>
      <c r="NY126" s="14">
        <v>0</v>
      </c>
      <c r="NZ126" s="14">
        <v>0</v>
      </c>
      <c r="OA126" s="14">
        <v>0</v>
      </c>
      <c r="OB126" s="14">
        <v>0</v>
      </c>
      <c r="OC126" s="14">
        <v>0</v>
      </c>
      <c r="OD126" s="14">
        <v>0</v>
      </c>
      <c r="OE126" s="14">
        <v>0</v>
      </c>
      <c r="OF126" s="14"/>
      <c r="OG126" s="14">
        <v>0</v>
      </c>
      <c r="OH126" s="14">
        <v>0</v>
      </c>
      <c r="OI126" s="14">
        <v>0</v>
      </c>
      <c r="OJ126" s="14">
        <v>0</v>
      </c>
      <c r="OK126" s="14">
        <v>0</v>
      </c>
      <c r="OL126" s="14">
        <v>0</v>
      </c>
      <c r="OM126" s="14">
        <v>0</v>
      </c>
      <c r="ON126" s="14">
        <v>0</v>
      </c>
      <c r="OO126" s="14">
        <v>0</v>
      </c>
      <c r="OP126" s="14">
        <v>0</v>
      </c>
      <c r="OQ126" s="14">
        <v>0</v>
      </c>
      <c r="OR126" s="14">
        <v>0</v>
      </c>
      <c r="OS126" s="14">
        <v>0</v>
      </c>
      <c r="OT126" s="14">
        <v>0</v>
      </c>
      <c r="OU126" s="14">
        <v>0</v>
      </c>
      <c r="OV126" s="14">
        <v>1</v>
      </c>
      <c r="OW126" s="14">
        <v>0</v>
      </c>
      <c r="OX126" s="14">
        <v>0</v>
      </c>
      <c r="OY126" s="14">
        <v>0</v>
      </c>
      <c r="OZ126" s="14"/>
      <c r="PA126" s="14">
        <v>0</v>
      </c>
      <c r="PB126" s="14"/>
      <c r="PC126" s="14"/>
      <c r="PD126" s="14">
        <v>0</v>
      </c>
      <c r="PE126" s="14"/>
      <c r="PF126" s="14"/>
      <c r="PG126" s="54"/>
      <c r="PH126" s="54"/>
      <c r="PI126" s="54"/>
      <c r="PJ126" s="54"/>
      <c r="PK126" s="54"/>
      <c r="PL126" s="84"/>
      <c r="PM126" s="14"/>
      <c r="PN126" s="84"/>
      <c r="PO126" s="84"/>
      <c r="PP126" s="84"/>
      <c r="PQ126" s="84"/>
      <c r="PR126" s="505"/>
      <c r="PS126" s="84"/>
      <c r="PT126" s="84"/>
      <c r="PU126" s="84"/>
      <c r="PV126" s="84"/>
      <c r="PW126" s="54"/>
      <c r="PX126" s="54"/>
      <c r="PY126" s="14"/>
      <c r="PZ126" s="14"/>
      <c r="QA126" s="14"/>
      <c r="QB126" s="54"/>
      <c r="QC126" s="54"/>
      <c r="QD126" s="54"/>
      <c r="QR126" s="1"/>
      <c r="QS126" s="1"/>
      <c r="QX126" s="1"/>
      <c r="QY126" s="1"/>
      <c r="QZ126" s="1"/>
      <c r="RA126" s="1"/>
      <c r="RB126" s="1"/>
      <c r="RC126" s="1"/>
      <c r="RD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</row>
    <row r="127" spans="1:534" s="20" customFormat="1" hidden="1" x14ac:dyDescent="0.25">
      <c r="A127" s="68" t="s">
        <v>24</v>
      </c>
      <c r="B127" s="68" t="s">
        <v>1319</v>
      </c>
      <c r="C127" s="347"/>
      <c r="D127" s="347"/>
      <c r="E127" s="14">
        <v>0</v>
      </c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>
        <v>0</v>
      </c>
      <c r="PE127" s="14"/>
      <c r="PF127" s="14"/>
      <c r="PG127" s="54"/>
      <c r="PH127" s="54"/>
      <c r="PI127" s="54"/>
      <c r="PJ127" s="54"/>
      <c r="PK127" s="54"/>
      <c r="PL127" s="84"/>
      <c r="PM127" s="14"/>
      <c r="PN127" s="84"/>
      <c r="PO127" s="84"/>
      <c r="PP127" s="84"/>
      <c r="PQ127" s="84"/>
      <c r="PR127" s="505"/>
      <c r="PS127" s="84"/>
      <c r="PT127" s="84"/>
      <c r="PU127" s="84"/>
      <c r="PV127" s="84"/>
      <c r="PW127" s="54"/>
      <c r="PX127" s="54"/>
      <c r="PY127" s="14"/>
      <c r="PZ127" s="14"/>
      <c r="QA127" s="14"/>
      <c r="QB127" s="54"/>
      <c r="QC127" s="54"/>
      <c r="QD127" s="54"/>
      <c r="QM127" s="1">
        <v>2</v>
      </c>
      <c r="QR127" s="1"/>
      <c r="QS127" s="1"/>
      <c r="QX127" s="1"/>
      <c r="QY127" s="1"/>
      <c r="QZ127" s="1"/>
      <c r="RA127" s="1"/>
      <c r="RB127" s="1"/>
      <c r="RC127" s="1"/>
      <c r="RD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</row>
    <row r="128" spans="1:534" s="20" customFormat="1" hidden="1" x14ac:dyDescent="0.25">
      <c r="A128" s="68" t="s">
        <v>24</v>
      </c>
      <c r="B128" s="68" t="s">
        <v>1320</v>
      </c>
      <c r="C128" s="347"/>
      <c r="D128" s="347"/>
      <c r="E128" s="14">
        <v>0</v>
      </c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14"/>
      <c r="MB128" s="14"/>
      <c r="MC128" s="14"/>
      <c r="MD128" s="14"/>
      <c r="ME128" s="14"/>
      <c r="MF128" s="14"/>
      <c r="MG128" s="14"/>
      <c r="MH128" s="14"/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/>
      <c r="OC128" s="14"/>
      <c r="OD128" s="14"/>
      <c r="OE128" s="14"/>
      <c r="OF128" s="14"/>
      <c r="OG128" s="14"/>
      <c r="OH128" s="14"/>
      <c r="OI128" s="14"/>
      <c r="OJ128" s="14"/>
      <c r="OK128" s="14"/>
      <c r="OL128" s="14"/>
      <c r="OM128" s="14"/>
      <c r="ON128" s="14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>
        <v>0</v>
      </c>
      <c r="PE128" s="14"/>
      <c r="PF128" s="14"/>
      <c r="PG128" s="54"/>
      <c r="PH128" s="54"/>
      <c r="PI128" s="54"/>
      <c r="PJ128" s="54"/>
      <c r="PK128" s="54"/>
      <c r="PL128" s="84"/>
      <c r="PM128" s="14"/>
      <c r="PN128" s="84"/>
      <c r="PO128" s="84"/>
      <c r="PP128" s="84"/>
      <c r="PQ128" s="84"/>
      <c r="PR128" s="505"/>
      <c r="PS128" s="84"/>
      <c r="PT128" s="84"/>
      <c r="PU128" s="84"/>
      <c r="PV128" s="84"/>
      <c r="PW128" s="54"/>
      <c r="PX128" s="54"/>
      <c r="PY128" s="14"/>
      <c r="PZ128" s="14"/>
      <c r="QA128" s="14"/>
      <c r="QB128" s="54"/>
      <c r="QC128" s="54"/>
      <c r="QD128" s="54"/>
      <c r="QR128" s="1"/>
      <c r="QS128" s="1"/>
      <c r="QX128" s="1"/>
      <c r="QY128" s="1"/>
      <c r="QZ128" s="1"/>
      <c r="RA128" s="1"/>
      <c r="RB128" s="1"/>
      <c r="RC128" s="1"/>
      <c r="RD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</row>
    <row r="129" spans="1:534" s="20" customFormat="1" hidden="1" x14ac:dyDescent="0.25">
      <c r="A129" s="68" t="s">
        <v>24</v>
      </c>
      <c r="B129" s="68" t="s">
        <v>1321</v>
      </c>
      <c r="C129" s="14">
        <v>58</v>
      </c>
      <c r="D129" s="14"/>
      <c r="E129" s="14">
        <v>0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>
        <v>0</v>
      </c>
      <c r="PE129" s="14"/>
      <c r="PF129" s="14"/>
      <c r="PG129" s="54"/>
      <c r="PH129" s="54"/>
      <c r="PI129" s="54"/>
      <c r="PJ129" s="54"/>
      <c r="PK129" s="54"/>
      <c r="PL129" s="84"/>
      <c r="PM129" s="14"/>
      <c r="PN129" s="84"/>
      <c r="PO129" s="84"/>
      <c r="PP129" s="84"/>
      <c r="PQ129" s="84"/>
      <c r="PR129" s="505"/>
      <c r="PS129" s="84"/>
      <c r="PT129" s="84"/>
      <c r="PU129" s="84"/>
      <c r="PV129" s="84"/>
      <c r="PW129" s="54"/>
      <c r="PX129" s="54"/>
      <c r="PY129" s="14"/>
      <c r="PZ129" s="14"/>
      <c r="QA129" s="14"/>
      <c r="QB129" s="54"/>
      <c r="QC129" s="54"/>
      <c r="QD129" s="54"/>
      <c r="QR129" s="1"/>
      <c r="QS129" s="1"/>
      <c r="QX129" s="1"/>
      <c r="QY129" s="1"/>
      <c r="QZ129" s="1"/>
      <c r="RA129" s="1"/>
      <c r="RB129" s="1"/>
      <c r="RC129" s="1"/>
      <c r="RD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</row>
    <row r="130" spans="1:534" s="20" customFormat="1" hidden="1" x14ac:dyDescent="0.25">
      <c r="A130" s="68" t="s">
        <v>24</v>
      </c>
      <c r="B130" s="68" t="s">
        <v>1322</v>
      </c>
      <c r="C130" s="347"/>
      <c r="D130" s="347"/>
      <c r="E130" s="14">
        <v>0</v>
      </c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>
        <v>0</v>
      </c>
      <c r="PE130" s="14"/>
      <c r="PF130" s="14"/>
      <c r="PG130" s="54"/>
      <c r="PH130" s="54"/>
      <c r="PI130" s="54"/>
      <c r="PJ130" s="54"/>
      <c r="PK130" s="54"/>
      <c r="PL130" s="84"/>
      <c r="PM130" s="14"/>
      <c r="PN130" s="84"/>
      <c r="PO130" s="84"/>
      <c r="PP130" s="84"/>
      <c r="PQ130" s="84"/>
      <c r="PR130" s="505"/>
      <c r="PS130" s="84"/>
      <c r="PT130" s="84"/>
      <c r="PU130" s="84"/>
      <c r="PV130" s="84"/>
      <c r="PW130" s="54"/>
      <c r="PX130" s="54"/>
      <c r="PY130" s="14"/>
      <c r="PZ130" s="14"/>
      <c r="QA130" s="14"/>
      <c r="QB130" s="54"/>
      <c r="QC130" s="54"/>
      <c r="QD130" s="54"/>
      <c r="QR130" s="1"/>
      <c r="QS130" s="1"/>
      <c r="QX130" s="1"/>
      <c r="QY130" s="1"/>
      <c r="QZ130" s="1"/>
      <c r="RA130" s="1"/>
      <c r="RB130" s="1"/>
      <c r="RC130" s="1"/>
      <c r="RD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</row>
    <row r="131" spans="1:534" s="20" customFormat="1" hidden="1" x14ac:dyDescent="0.25">
      <c r="A131" s="68" t="s">
        <v>24</v>
      </c>
      <c r="B131" s="68" t="s">
        <v>1323</v>
      </c>
      <c r="C131" s="347"/>
      <c r="D131" s="347"/>
      <c r="E131" s="14">
        <v>0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>
        <v>0</v>
      </c>
      <c r="PE131" s="14"/>
      <c r="PF131" s="14"/>
      <c r="PG131" s="54"/>
      <c r="PH131" s="54"/>
      <c r="PI131" s="54"/>
      <c r="PJ131" s="54"/>
      <c r="PK131" s="54"/>
      <c r="PL131" s="84"/>
      <c r="PM131" s="14"/>
      <c r="PN131" s="84"/>
      <c r="PO131" s="84"/>
      <c r="PP131" s="84"/>
      <c r="PQ131" s="84"/>
      <c r="PR131" s="505"/>
      <c r="PS131" s="84"/>
      <c r="PT131" s="84"/>
      <c r="PU131" s="84"/>
      <c r="PV131" s="84"/>
      <c r="PW131" s="14">
        <v>1</v>
      </c>
      <c r="PX131" s="54"/>
      <c r="PY131" s="14"/>
      <c r="PZ131" s="14"/>
      <c r="QA131" s="14"/>
      <c r="QB131" s="54"/>
      <c r="QC131" s="54"/>
      <c r="QD131" s="54"/>
      <c r="QR131" s="1"/>
      <c r="QS131" s="1"/>
      <c r="QX131" s="1"/>
      <c r="QY131" s="1"/>
      <c r="QZ131" s="1"/>
      <c r="RA131" s="1"/>
      <c r="RB131" s="1"/>
      <c r="RC131" s="1"/>
      <c r="RD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</row>
    <row r="132" spans="1:534" s="20" customFormat="1" hidden="1" x14ac:dyDescent="0.25">
      <c r="A132" s="68" t="s">
        <v>24</v>
      </c>
      <c r="B132" s="68" t="s">
        <v>1324</v>
      </c>
      <c r="C132" s="347"/>
      <c r="D132" s="347"/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14">
        <v>0</v>
      </c>
      <c r="EA132" s="14">
        <v>0</v>
      </c>
      <c r="EB132" s="14">
        <v>0</v>
      </c>
      <c r="EC132" s="14">
        <v>0</v>
      </c>
      <c r="ED132" s="14">
        <v>0</v>
      </c>
      <c r="EE132" s="14">
        <v>0</v>
      </c>
      <c r="EF132" s="14">
        <v>0</v>
      </c>
      <c r="EG132" s="14">
        <v>0</v>
      </c>
      <c r="EH132" s="14">
        <v>0</v>
      </c>
      <c r="EI132" s="14">
        <v>0</v>
      </c>
      <c r="EJ132" s="14">
        <v>0</v>
      </c>
      <c r="EK132" s="14">
        <v>0</v>
      </c>
      <c r="EL132" s="14">
        <v>0</v>
      </c>
      <c r="EM132" s="14">
        <v>0</v>
      </c>
      <c r="EN132" s="14">
        <v>0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0</v>
      </c>
      <c r="FD132" s="14">
        <v>0</v>
      </c>
      <c r="FE132" s="14">
        <v>0</v>
      </c>
      <c r="FF132" s="14">
        <v>0</v>
      </c>
      <c r="FG132" s="14">
        <v>0</v>
      </c>
      <c r="FH132" s="14">
        <v>0</v>
      </c>
      <c r="FI132" s="14">
        <v>0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0</v>
      </c>
      <c r="FP132" s="14">
        <v>0</v>
      </c>
      <c r="FQ132" s="14">
        <v>0</v>
      </c>
      <c r="FR132" s="14">
        <v>0</v>
      </c>
      <c r="FS132" s="14">
        <v>0</v>
      </c>
      <c r="FT132" s="14">
        <v>0</v>
      </c>
      <c r="FU132" s="14">
        <v>0</v>
      </c>
      <c r="FV132" s="14">
        <v>0</v>
      </c>
      <c r="FW132" s="14">
        <v>0</v>
      </c>
      <c r="FX132" s="14">
        <v>0</v>
      </c>
      <c r="FY132" s="14">
        <v>0</v>
      </c>
      <c r="FZ132" s="14">
        <v>0</v>
      </c>
      <c r="GA132" s="14">
        <v>0</v>
      </c>
      <c r="GB132" s="14">
        <v>0</v>
      </c>
      <c r="GC132" s="14">
        <v>0</v>
      </c>
      <c r="GD132" s="14">
        <v>0</v>
      </c>
      <c r="GE132" s="14">
        <v>0</v>
      </c>
      <c r="GF132" s="14">
        <v>0</v>
      </c>
      <c r="GG132" s="14">
        <v>0</v>
      </c>
      <c r="GH132" s="14">
        <v>0</v>
      </c>
      <c r="GI132" s="14">
        <v>0</v>
      </c>
      <c r="GJ132" s="14">
        <v>0</v>
      </c>
      <c r="GK132" s="14">
        <v>0</v>
      </c>
      <c r="GL132" s="14">
        <v>0</v>
      </c>
      <c r="GM132" s="14">
        <v>0</v>
      </c>
      <c r="GN132" s="14">
        <v>0</v>
      </c>
      <c r="GO132" s="14">
        <v>0</v>
      </c>
      <c r="GP132" s="14">
        <v>0</v>
      </c>
      <c r="GQ132" s="14">
        <v>0</v>
      </c>
      <c r="GR132" s="14">
        <v>0</v>
      </c>
      <c r="GS132" s="14">
        <v>0</v>
      </c>
      <c r="GT132" s="14">
        <v>0</v>
      </c>
      <c r="GU132" s="14">
        <v>0</v>
      </c>
      <c r="GV132" s="14">
        <v>0</v>
      </c>
      <c r="GW132" s="14">
        <v>0</v>
      </c>
      <c r="GX132" s="14">
        <v>0</v>
      </c>
      <c r="GY132" s="14">
        <v>0</v>
      </c>
      <c r="GZ132" s="14">
        <v>0</v>
      </c>
      <c r="HA132" s="14">
        <v>0</v>
      </c>
      <c r="HB132" s="14">
        <v>0</v>
      </c>
      <c r="HC132" s="14">
        <v>0</v>
      </c>
      <c r="HD132" s="14">
        <v>0</v>
      </c>
      <c r="HE132" s="14">
        <v>0</v>
      </c>
      <c r="HF132" s="14">
        <v>0</v>
      </c>
      <c r="HG132" s="14">
        <v>0</v>
      </c>
      <c r="HH132" s="14">
        <v>0</v>
      </c>
      <c r="HI132" s="14">
        <v>0</v>
      </c>
      <c r="HJ132" s="14">
        <v>0</v>
      </c>
      <c r="HK132" s="14">
        <v>0</v>
      </c>
      <c r="HL132" s="14">
        <v>0</v>
      </c>
      <c r="HM132" s="14">
        <v>0</v>
      </c>
      <c r="HN132" s="14">
        <v>0</v>
      </c>
      <c r="HO132" s="14">
        <v>0</v>
      </c>
      <c r="HP132" s="14">
        <v>0</v>
      </c>
      <c r="HQ132" s="14">
        <v>0</v>
      </c>
      <c r="HR132" s="14">
        <v>0</v>
      </c>
      <c r="HS132" s="14">
        <v>0</v>
      </c>
      <c r="HT132" s="14">
        <v>0</v>
      </c>
      <c r="HU132" s="14">
        <v>0</v>
      </c>
      <c r="HV132" s="14">
        <v>0</v>
      </c>
      <c r="HW132" s="14">
        <v>0</v>
      </c>
      <c r="HX132" s="14">
        <v>0</v>
      </c>
      <c r="HY132" s="14">
        <v>0</v>
      </c>
      <c r="HZ132" s="14">
        <v>0</v>
      </c>
      <c r="IA132" s="14">
        <v>0</v>
      </c>
      <c r="IB132" s="14">
        <v>0</v>
      </c>
      <c r="IC132" s="14">
        <v>0</v>
      </c>
      <c r="ID132" s="14">
        <v>0</v>
      </c>
      <c r="IE132" s="14">
        <v>0</v>
      </c>
      <c r="IF132" s="14">
        <v>0</v>
      </c>
      <c r="IG132" s="14">
        <v>0</v>
      </c>
      <c r="IH132" s="14">
        <v>0</v>
      </c>
      <c r="II132" s="14">
        <v>0</v>
      </c>
      <c r="IJ132" s="14">
        <v>0</v>
      </c>
      <c r="IK132" s="14">
        <v>0</v>
      </c>
      <c r="IL132" s="14">
        <v>0</v>
      </c>
      <c r="IM132" s="14">
        <v>0</v>
      </c>
      <c r="IN132" s="14">
        <v>0</v>
      </c>
      <c r="IO132" s="14">
        <v>0</v>
      </c>
      <c r="IP132" s="14">
        <v>0</v>
      </c>
      <c r="IQ132" s="14">
        <v>0</v>
      </c>
      <c r="IR132" s="14">
        <v>0</v>
      </c>
      <c r="IS132" s="14">
        <v>0</v>
      </c>
      <c r="IT132" s="14">
        <v>0</v>
      </c>
      <c r="IU132" s="14">
        <v>0</v>
      </c>
      <c r="IV132" s="14">
        <v>0</v>
      </c>
      <c r="IW132" s="14">
        <v>0</v>
      </c>
      <c r="IX132" s="14">
        <v>0</v>
      </c>
      <c r="IY132" s="14">
        <v>0</v>
      </c>
      <c r="IZ132" s="14">
        <v>0</v>
      </c>
      <c r="JA132" s="14">
        <v>0</v>
      </c>
      <c r="JB132" s="14">
        <v>0</v>
      </c>
      <c r="JC132" s="14">
        <v>0</v>
      </c>
      <c r="JD132" s="14">
        <v>0</v>
      </c>
      <c r="JE132" s="14">
        <v>0</v>
      </c>
      <c r="JF132" s="14">
        <v>0</v>
      </c>
      <c r="JG132" s="14">
        <v>0</v>
      </c>
      <c r="JH132" s="14">
        <v>0</v>
      </c>
      <c r="JI132" s="14">
        <v>0</v>
      </c>
      <c r="JJ132" s="14">
        <v>0</v>
      </c>
      <c r="JK132" s="14">
        <v>0</v>
      </c>
      <c r="JL132" s="14">
        <v>0</v>
      </c>
      <c r="JM132" s="14">
        <v>0</v>
      </c>
      <c r="JN132" s="14">
        <v>0</v>
      </c>
      <c r="JO132" s="14">
        <v>0</v>
      </c>
      <c r="JP132" s="14">
        <v>0</v>
      </c>
      <c r="JQ132" s="14">
        <v>0</v>
      </c>
      <c r="JR132" s="14">
        <v>0</v>
      </c>
      <c r="JS132" s="14">
        <v>0</v>
      </c>
      <c r="JT132" s="14">
        <v>0</v>
      </c>
      <c r="JU132" s="14">
        <v>0</v>
      </c>
      <c r="JV132" s="14">
        <v>0</v>
      </c>
      <c r="JW132" s="14">
        <v>0</v>
      </c>
      <c r="JX132" s="14">
        <v>0</v>
      </c>
      <c r="JY132" s="14">
        <v>0</v>
      </c>
      <c r="JZ132" s="14">
        <v>0</v>
      </c>
      <c r="KA132" s="14">
        <v>0</v>
      </c>
      <c r="KB132" s="14">
        <v>0</v>
      </c>
      <c r="KC132" s="14">
        <v>0</v>
      </c>
      <c r="KD132" s="14">
        <v>0</v>
      </c>
      <c r="KE132" s="14">
        <v>0</v>
      </c>
      <c r="KF132" s="14">
        <v>0</v>
      </c>
      <c r="KG132" s="14">
        <v>0</v>
      </c>
      <c r="KH132" s="14">
        <v>0</v>
      </c>
      <c r="KI132" s="14">
        <v>0</v>
      </c>
      <c r="KJ132" s="14">
        <v>0</v>
      </c>
      <c r="KK132" s="14">
        <v>0</v>
      </c>
      <c r="KL132" s="14">
        <v>0</v>
      </c>
      <c r="KM132" s="14">
        <v>0</v>
      </c>
      <c r="KN132" s="14">
        <v>0</v>
      </c>
      <c r="KO132" s="14">
        <v>0</v>
      </c>
      <c r="KP132" s="14">
        <v>0</v>
      </c>
      <c r="KQ132" s="14">
        <v>0</v>
      </c>
      <c r="KR132" s="14">
        <v>0</v>
      </c>
      <c r="KS132" s="14">
        <v>0</v>
      </c>
      <c r="KT132" s="14">
        <v>0</v>
      </c>
      <c r="KU132" s="14">
        <v>0</v>
      </c>
      <c r="KV132" s="14">
        <v>0</v>
      </c>
      <c r="KW132" s="14">
        <v>0</v>
      </c>
      <c r="KX132" s="14">
        <v>0</v>
      </c>
      <c r="KY132" s="14">
        <v>0</v>
      </c>
      <c r="KZ132" s="14">
        <v>0</v>
      </c>
      <c r="LA132" s="14">
        <v>0</v>
      </c>
      <c r="LB132" s="14">
        <v>0</v>
      </c>
      <c r="LC132" s="14">
        <v>0</v>
      </c>
      <c r="LD132" s="14">
        <v>0</v>
      </c>
      <c r="LE132" s="14">
        <v>0</v>
      </c>
      <c r="LF132" s="14">
        <v>0</v>
      </c>
      <c r="LG132" s="14">
        <v>0</v>
      </c>
      <c r="LH132" s="14">
        <v>0</v>
      </c>
      <c r="LI132" s="14">
        <v>0</v>
      </c>
      <c r="LJ132" s="14">
        <v>0</v>
      </c>
      <c r="LK132" s="14">
        <v>0</v>
      </c>
      <c r="LL132" s="14">
        <v>0</v>
      </c>
      <c r="LM132" s="14">
        <v>0</v>
      </c>
      <c r="LN132" s="14">
        <v>0</v>
      </c>
      <c r="LO132" s="14">
        <v>0</v>
      </c>
      <c r="LP132" s="14">
        <v>0</v>
      </c>
      <c r="LQ132" s="14">
        <v>0</v>
      </c>
      <c r="LR132" s="14">
        <v>0</v>
      </c>
      <c r="LS132" s="14">
        <v>0</v>
      </c>
      <c r="LT132" s="14">
        <v>0</v>
      </c>
      <c r="LU132" s="14">
        <v>0</v>
      </c>
      <c r="LV132" s="14">
        <v>0</v>
      </c>
      <c r="LW132" s="14">
        <v>0</v>
      </c>
      <c r="LX132" s="14">
        <v>0</v>
      </c>
      <c r="LY132" s="14">
        <v>0</v>
      </c>
      <c r="LZ132" s="14">
        <v>0</v>
      </c>
      <c r="MA132" s="14">
        <v>0</v>
      </c>
      <c r="MB132" s="14">
        <v>0</v>
      </c>
      <c r="MC132" s="14">
        <v>0</v>
      </c>
      <c r="MD132" s="14">
        <v>0</v>
      </c>
      <c r="ME132" s="14">
        <v>0</v>
      </c>
      <c r="MF132" s="14">
        <v>0</v>
      </c>
      <c r="MG132" s="14">
        <v>0</v>
      </c>
      <c r="MH132" s="14">
        <v>0</v>
      </c>
      <c r="MI132" s="14">
        <v>0</v>
      </c>
      <c r="MJ132" s="14">
        <v>0</v>
      </c>
      <c r="MK132" s="14">
        <v>0</v>
      </c>
      <c r="ML132" s="14">
        <v>0</v>
      </c>
      <c r="MM132" s="14">
        <v>0</v>
      </c>
      <c r="MN132" s="14">
        <v>0</v>
      </c>
      <c r="MO132" s="14">
        <v>0</v>
      </c>
      <c r="MP132" s="14">
        <v>0</v>
      </c>
      <c r="MQ132" s="14">
        <v>0</v>
      </c>
      <c r="MR132" s="14">
        <v>0</v>
      </c>
      <c r="MS132" s="14">
        <v>0</v>
      </c>
      <c r="MT132" s="14">
        <v>0</v>
      </c>
      <c r="MU132" s="14">
        <v>0</v>
      </c>
      <c r="MV132" s="14">
        <v>0</v>
      </c>
      <c r="MW132" s="14">
        <v>0</v>
      </c>
      <c r="MX132" s="14">
        <v>0</v>
      </c>
      <c r="MY132" s="14">
        <v>0</v>
      </c>
      <c r="MZ132" s="14">
        <v>0</v>
      </c>
      <c r="NA132" s="14">
        <v>0</v>
      </c>
      <c r="NB132" s="14">
        <v>0</v>
      </c>
      <c r="NC132" s="14">
        <v>0</v>
      </c>
      <c r="ND132" s="14">
        <v>0</v>
      </c>
      <c r="NE132" s="14">
        <v>0</v>
      </c>
      <c r="NF132" s="14">
        <v>0</v>
      </c>
      <c r="NG132" s="14">
        <v>0</v>
      </c>
      <c r="NH132" s="14">
        <v>0</v>
      </c>
      <c r="NI132" s="14">
        <v>0</v>
      </c>
      <c r="NJ132" s="14">
        <v>0</v>
      </c>
      <c r="NK132" s="14">
        <v>0</v>
      </c>
      <c r="NL132" s="14">
        <v>0</v>
      </c>
      <c r="NM132" s="14">
        <v>0</v>
      </c>
      <c r="NN132" s="14">
        <v>0</v>
      </c>
      <c r="NO132" s="14">
        <v>0</v>
      </c>
      <c r="NP132" s="14">
        <v>0</v>
      </c>
      <c r="NQ132" s="14">
        <v>0</v>
      </c>
      <c r="NR132" s="14">
        <v>0</v>
      </c>
      <c r="NS132" s="14">
        <v>0</v>
      </c>
      <c r="NT132" s="14">
        <v>0</v>
      </c>
      <c r="NU132" s="14">
        <v>0</v>
      </c>
      <c r="NV132" s="14">
        <v>0</v>
      </c>
      <c r="NW132" s="14">
        <v>0</v>
      </c>
      <c r="NX132" s="14">
        <v>0</v>
      </c>
      <c r="NY132" s="14">
        <v>1</v>
      </c>
      <c r="NZ132" s="14">
        <v>0</v>
      </c>
      <c r="OA132" s="14">
        <v>0</v>
      </c>
      <c r="OB132" s="14">
        <v>0</v>
      </c>
      <c r="OC132" s="14">
        <v>0</v>
      </c>
      <c r="OD132" s="14">
        <v>0</v>
      </c>
      <c r="OE132" s="14">
        <v>0</v>
      </c>
      <c r="OF132" s="14"/>
      <c r="OG132" s="14">
        <v>0</v>
      </c>
      <c r="OH132" s="14">
        <v>0</v>
      </c>
      <c r="OI132" s="14">
        <v>0</v>
      </c>
      <c r="OJ132" s="14">
        <v>0</v>
      </c>
      <c r="OK132" s="14">
        <v>0</v>
      </c>
      <c r="OL132" s="14">
        <v>0</v>
      </c>
      <c r="OM132" s="14">
        <v>0</v>
      </c>
      <c r="ON132" s="14">
        <v>0</v>
      </c>
      <c r="OO132" s="14">
        <v>0</v>
      </c>
      <c r="OP132" s="14">
        <v>0</v>
      </c>
      <c r="OQ132" s="14">
        <v>0</v>
      </c>
      <c r="OR132" s="14">
        <v>0</v>
      </c>
      <c r="OS132" s="14">
        <v>0</v>
      </c>
      <c r="OT132" s="14">
        <v>0</v>
      </c>
      <c r="OU132" s="14">
        <v>0</v>
      </c>
      <c r="OV132" s="14">
        <v>0</v>
      </c>
      <c r="OW132" s="14">
        <v>0</v>
      </c>
      <c r="OX132" s="14">
        <v>0</v>
      </c>
      <c r="OY132" s="14">
        <v>0</v>
      </c>
      <c r="OZ132" s="14"/>
      <c r="PA132" s="14">
        <v>0</v>
      </c>
      <c r="PB132" s="14"/>
      <c r="PC132" s="14"/>
      <c r="PD132" s="14">
        <v>0</v>
      </c>
      <c r="PE132" s="14"/>
      <c r="PF132" s="14"/>
      <c r="PG132" s="54"/>
      <c r="PH132" s="54"/>
      <c r="PI132" s="54"/>
      <c r="PJ132" s="54"/>
      <c r="PK132" s="54"/>
      <c r="PL132" s="84"/>
      <c r="PM132" s="14"/>
      <c r="PN132" s="84"/>
      <c r="PO132" s="84"/>
      <c r="PP132" s="84">
        <v>1</v>
      </c>
      <c r="PQ132" s="84"/>
      <c r="PR132" s="505"/>
      <c r="PS132" s="84"/>
      <c r="PT132" s="84"/>
      <c r="PU132" s="84"/>
      <c r="PV132" s="84"/>
      <c r="PW132" s="14">
        <v>1</v>
      </c>
      <c r="PX132" s="54"/>
      <c r="PY132" s="14"/>
      <c r="PZ132" s="14"/>
      <c r="QA132" s="14"/>
      <c r="QB132" s="54"/>
      <c r="QC132" s="54"/>
      <c r="QD132" s="54"/>
      <c r="QR132" s="1"/>
      <c r="QS132" s="1"/>
      <c r="QX132" s="1"/>
      <c r="QY132" s="1"/>
      <c r="QZ132" s="1"/>
      <c r="RA132" s="1"/>
      <c r="RB132" s="1"/>
      <c r="RC132" s="1"/>
      <c r="RD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</row>
    <row r="133" spans="1:534" s="20" customFormat="1" hidden="1" x14ac:dyDescent="0.25">
      <c r="A133" s="68" t="s">
        <v>24</v>
      </c>
      <c r="B133" s="68" t="s">
        <v>1179</v>
      </c>
      <c r="C133" s="464">
        <v>335</v>
      </c>
      <c r="D133" s="347"/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14">
        <v>0</v>
      </c>
      <c r="EA133" s="14">
        <v>0</v>
      </c>
      <c r="EB133" s="14">
        <v>0</v>
      </c>
      <c r="EC133" s="14">
        <v>0</v>
      </c>
      <c r="ED133" s="14">
        <v>0</v>
      </c>
      <c r="EE133" s="14">
        <v>0</v>
      </c>
      <c r="EF133" s="14">
        <v>0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0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0</v>
      </c>
      <c r="FD133" s="14">
        <v>0</v>
      </c>
      <c r="FE133" s="14">
        <v>0</v>
      </c>
      <c r="FF133" s="14">
        <v>0</v>
      </c>
      <c r="FG133" s="14">
        <v>0</v>
      </c>
      <c r="FH133" s="14">
        <v>0</v>
      </c>
      <c r="FI133" s="14">
        <v>0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0</v>
      </c>
      <c r="FP133" s="14">
        <v>0</v>
      </c>
      <c r="FQ133" s="14">
        <v>0</v>
      </c>
      <c r="FR133" s="14">
        <v>0</v>
      </c>
      <c r="FS133" s="14">
        <v>0</v>
      </c>
      <c r="FT133" s="14">
        <v>0</v>
      </c>
      <c r="FU133" s="14">
        <v>0</v>
      </c>
      <c r="FV133" s="14">
        <v>0</v>
      </c>
      <c r="FW133" s="14">
        <v>0</v>
      </c>
      <c r="FX133" s="14">
        <v>0</v>
      </c>
      <c r="FY133" s="14">
        <v>0</v>
      </c>
      <c r="FZ133" s="14">
        <v>0</v>
      </c>
      <c r="GA133" s="14">
        <v>0</v>
      </c>
      <c r="GB133" s="14">
        <v>0</v>
      </c>
      <c r="GC133" s="14">
        <v>0</v>
      </c>
      <c r="GD133" s="14">
        <v>0</v>
      </c>
      <c r="GE133" s="14">
        <v>0</v>
      </c>
      <c r="GF133" s="14">
        <v>0</v>
      </c>
      <c r="GG133" s="14">
        <v>0</v>
      </c>
      <c r="GH133" s="14">
        <v>0</v>
      </c>
      <c r="GI133" s="14">
        <v>0</v>
      </c>
      <c r="GJ133" s="14">
        <v>0</v>
      </c>
      <c r="GK133" s="14">
        <v>0</v>
      </c>
      <c r="GL133" s="14">
        <v>0</v>
      </c>
      <c r="GM133" s="14">
        <v>0</v>
      </c>
      <c r="GN133" s="14">
        <v>0</v>
      </c>
      <c r="GO133" s="14">
        <v>0</v>
      </c>
      <c r="GP133" s="14">
        <v>0</v>
      </c>
      <c r="GQ133" s="14">
        <v>0</v>
      </c>
      <c r="GR133" s="14">
        <v>0</v>
      </c>
      <c r="GS133" s="14">
        <v>0</v>
      </c>
      <c r="GT133" s="14">
        <v>0</v>
      </c>
      <c r="GU133" s="14">
        <v>0</v>
      </c>
      <c r="GV133" s="14">
        <v>0</v>
      </c>
      <c r="GW133" s="14">
        <v>0</v>
      </c>
      <c r="GX133" s="14">
        <v>0</v>
      </c>
      <c r="GY133" s="14">
        <v>0</v>
      </c>
      <c r="GZ133" s="14">
        <v>0</v>
      </c>
      <c r="HA133" s="14">
        <v>0</v>
      </c>
      <c r="HB133" s="14">
        <v>0</v>
      </c>
      <c r="HC133" s="14">
        <v>0</v>
      </c>
      <c r="HD133" s="14">
        <v>0</v>
      </c>
      <c r="HE133" s="14">
        <v>0</v>
      </c>
      <c r="HF133" s="14">
        <v>0</v>
      </c>
      <c r="HG133" s="14">
        <v>0</v>
      </c>
      <c r="HH133" s="14">
        <v>0</v>
      </c>
      <c r="HI133" s="14">
        <v>0</v>
      </c>
      <c r="HJ133" s="14">
        <v>0</v>
      </c>
      <c r="HK133" s="14">
        <v>0</v>
      </c>
      <c r="HL133" s="14">
        <v>0</v>
      </c>
      <c r="HM133" s="14">
        <v>0</v>
      </c>
      <c r="HN133" s="14">
        <v>0</v>
      </c>
      <c r="HO133" s="14">
        <v>0</v>
      </c>
      <c r="HP133" s="14">
        <v>0</v>
      </c>
      <c r="HQ133" s="14">
        <v>0</v>
      </c>
      <c r="HR133" s="14">
        <v>0</v>
      </c>
      <c r="HS133" s="14">
        <v>0</v>
      </c>
      <c r="HT133" s="14">
        <v>0</v>
      </c>
      <c r="HU133" s="14">
        <v>0</v>
      </c>
      <c r="HV133" s="14">
        <v>0</v>
      </c>
      <c r="HW133" s="14">
        <v>0</v>
      </c>
      <c r="HX133" s="14">
        <v>0</v>
      </c>
      <c r="HY133" s="14">
        <v>0</v>
      </c>
      <c r="HZ133" s="14">
        <v>0</v>
      </c>
      <c r="IA133" s="14">
        <v>0</v>
      </c>
      <c r="IB133" s="14">
        <v>0</v>
      </c>
      <c r="IC133" s="14">
        <v>0</v>
      </c>
      <c r="ID133" s="14">
        <v>0</v>
      </c>
      <c r="IE133" s="14">
        <v>0</v>
      </c>
      <c r="IF133" s="14">
        <v>0</v>
      </c>
      <c r="IG133" s="14">
        <v>0</v>
      </c>
      <c r="IH133" s="14">
        <v>0</v>
      </c>
      <c r="II133" s="14">
        <v>0</v>
      </c>
      <c r="IJ133" s="14">
        <v>0</v>
      </c>
      <c r="IK133" s="14">
        <v>0</v>
      </c>
      <c r="IL133" s="14">
        <v>0</v>
      </c>
      <c r="IM133" s="14">
        <v>0</v>
      </c>
      <c r="IN133" s="14">
        <v>0</v>
      </c>
      <c r="IO133" s="14">
        <v>0</v>
      </c>
      <c r="IP133" s="14">
        <v>0</v>
      </c>
      <c r="IQ133" s="14">
        <v>0</v>
      </c>
      <c r="IR133" s="14">
        <v>0</v>
      </c>
      <c r="IS133" s="14">
        <v>0</v>
      </c>
      <c r="IT133" s="14">
        <v>0</v>
      </c>
      <c r="IU133" s="14">
        <v>0</v>
      </c>
      <c r="IV133" s="14">
        <v>1</v>
      </c>
      <c r="IW133" s="14">
        <v>0</v>
      </c>
      <c r="IX133" s="14">
        <v>0</v>
      </c>
      <c r="IY133" s="14">
        <v>0</v>
      </c>
      <c r="IZ133" s="14">
        <v>0</v>
      </c>
      <c r="JA133" s="14">
        <v>0</v>
      </c>
      <c r="JB133" s="14">
        <v>0</v>
      </c>
      <c r="JC133" s="14">
        <v>0</v>
      </c>
      <c r="JD133" s="14">
        <v>0</v>
      </c>
      <c r="JE133" s="14">
        <v>0</v>
      </c>
      <c r="JF133" s="14">
        <v>0</v>
      </c>
      <c r="JG133" s="14">
        <v>0</v>
      </c>
      <c r="JH133" s="14">
        <v>0</v>
      </c>
      <c r="JI133" s="14">
        <v>0</v>
      </c>
      <c r="JJ133" s="14">
        <v>0</v>
      </c>
      <c r="JK133" s="14">
        <v>0</v>
      </c>
      <c r="JL133" s="14">
        <v>0</v>
      </c>
      <c r="JM133" s="14">
        <v>0</v>
      </c>
      <c r="JN133" s="14">
        <v>0</v>
      </c>
      <c r="JO133" s="14">
        <v>0</v>
      </c>
      <c r="JP133" s="14">
        <v>0</v>
      </c>
      <c r="JQ133" s="14">
        <v>0</v>
      </c>
      <c r="JR133" s="14">
        <v>0</v>
      </c>
      <c r="JS133" s="14">
        <v>0</v>
      </c>
      <c r="JT133" s="14">
        <v>0</v>
      </c>
      <c r="JU133" s="14">
        <v>0</v>
      </c>
      <c r="JV133" s="14">
        <v>0</v>
      </c>
      <c r="JW133" s="14">
        <v>0</v>
      </c>
      <c r="JX133" s="14">
        <v>0</v>
      </c>
      <c r="JY133" s="14">
        <v>0</v>
      </c>
      <c r="JZ133" s="14">
        <v>0</v>
      </c>
      <c r="KA133" s="14">
        <v>0</v>
      </c>
      <c r="KB133" s="14">
        <v>0</v>
      </c>
      <c r="KC133" s="14">
        <v>0</v>
      </c>
      <c r="KD133" s="14">
        <v>0</v>
      </c>
      <c r="KE133" s="14">
        <v>0</v>
      </c>
      <c r="KF133" s="14">
        <v>0</v>
      </c>
      <c r="KG133" s="14">
        <v>0</v>
      </c>
      <c r="KH133" s="14">
        <v>0</v>
      </c>
      <c r="KI133" s="14">
        <v>0</v>
      </c>
      <c r="KJ133" s="14">
        <v>0</v>
      </c>
      <c r="KK133" s="14">
        <v>0</v>
      </c>
      <c r="KL133" s="14">
        <v>0</v>
      </c>
      <c r="KM133" s="14">
        <v>0</v>
      </c>
      <c r="KN133" s="14">
        <v>0</v>
      </c>
      <c r="KO133" s="14">
        <v>0</v>
      </c>
      <c r="KP133" s="14">
        <v>0</v>
      </c>
      <c r="KQ133" s="14">
        <v>0</v>
      </c>
      <c r="KR133" s="14">
        <v>0</v>
      </c>
      <c r="KS133" s="14">
        <v>0</v>
      </c>
      <c r="KT133" s="14">
        <v>0</v>
      </c>
      <c r="KU133" s="14">
        <v>0</v>
      </c>
      <c r="KV133" s="14">
        <v>0</v>
      </c>
      <c r="KW133" s="14">
        <v>0</v>
      </c>
      <c r="KX133" s="14">
        <v>0</v>
      </c>
      <c r="KY133" s="14">
        <v>0</v>
      </c>
      <c r="KZ133" s="14">
        <v>0</v>
      </c>
      <c r="LA133" s="14">
        <v>0</v>
      </c>
      <c r="LB133" s="14">
        <v>0</v>
      </c>
      <c r="LC133" s="14">
        <v>0</v>
      </c>
      <c r="LD133" s="14">
        <v>0</v>
      </c>
      <c r="LE133" s="14">
        <v>0</v>
      </c>
      <c r="LF133" s="14">
        <v>0</v>
      </c>
      <c r="LG133" s="14">
        <v>0</v>
      </c>
      <c r="LH133" s="14">
        <v>0</v>
      </c>
      <c r="LI133" s="14">
        <v>0</v>
      </c>
      <c r="LJ133" s="14">
        <v>0</v>
      </c>
      <c r="LK133" s="14">
        <v>0</v>
      </c>
      <c r="LL133" s="14">
        <v>0</v>
      </c>
      <c r="LM133" s="14">
        <v>0</v>
      </c>
      <c r="LN133" s="14">
        <v>0</v>
      </c>
      <c r="LO133" s="14">
        <v>0</v>
      </c>
      <c r="LP133" s="14">
        <v>0</v>
      </c>
      <c r="LQ133" s="14">
        <v>0</v>
      </c>
      <c r="LR133" s="14">
        <v>0</v>
      </c>
      <c r="LS133" s="14">
        <v>0</v>
      </c>
      <c r="LT133" s="14">
        <v>0</v>
      </c>
      <c r="LU133" s="14">
        <v>0</v>
      </c>
      <c r="LV133" s="14">
        <v>0</v>
      </c>
      <c r="LW133" s="14">
        <v>0</v>
      </c>
      <c r="LX133" s="14">
        <v>0</v>
      </c>
      <c r="LY133" s="14">
        <v>0</v>
      </c>
      <c r="LZ133" s="14">
        <v>0</v>
      </c>
      <c r="MA133" s="14">
        <v>0</v>
      </c>
      <c r="MB133" s="14">
        <v>0</v>
      </c>
      <c r="MC133" s="14">
        <v>0</v>
      </c>
      <c r="MD133" s="14">
        <v>0</v>
      </c>
      <c r="ME133" s="14">
        <v>0</v>
      </c>
      <c r="MF133" s="14">
        <v>0</v>
      </c>
      <c r="MG133" s="14">
        <v>0</v>
      </c>
      <c r="MH133" s="14">
        <v>0</v>
      </c>
      <c r="MI133" s="14">
        <v>0</v>
      </c>
      <c r="MJ133" s="14">
        <v>0</v>
      </c>
      <c r="MK133" s="14">
        <v>0</v>
      </c>
      <c r="ML133" s="14">
        <v>0</v>
      </c>
      <c r="MM133" s="14">
        <v>0</v>
      </c>
      <c r="MN133" s="14">
        <v>0</v>
      </c>
      <c r="MO133" s="14">
        <v>0</v>
      </c>
      <c r="MP133" s="14">
        <v>0</v>
      </c>
      <c r="MQ133" s="14">
        <v>0</v>
      </c>
      <c r="MR133" s="14">
        <v>0</v>
      </c>
      <c r="MS133" s="14">
        <v>0</v>
      </c>
      <c r="MT133" s="14">
        <v>0</v>
      </c>
      <c r="MU133" s="14">
        <v>0</v>
      </c>
      <c r="MV133" s="14">
        <v>0</v>
      </c>
      <c r="MW133" s="14">
        <v>0</v>
      </c>
      <c r="MX133" s="14">
        <v>0</v>
      </c>
      <c r="MY133" s="14">
        <v>0</v>
      </c>
      <c r="MZ133" s="14">
        <v>0</v>
      </c>
      <c r="NA133" s="14">
        <v>0</v>
      </c>
      <c r="NB133" s="14">
        <v>0</v>
      </c>
      <c r="NC133" s="14">
        <v>0</v>
      </c>
      <c r="ND133" s="14">
        <v>0</v>
      </c>
      <c r="NE133" s="14">
        <v>0</v>
      </c>
      <c r="NF133" s="14">
        <v>0</v>
      </c>
      <c r="NG133" s="14">
        <v>0</v>
      </c>
      <c r="NH133" s="14">
        <v>0</v>
      </c>
      <c r="NI133" s="14">
        <v>0</v>
      </c>
      <c r="NJ133" s="14">
        <v>0</v>
      </c>
      <c r="NK133" s="14">
        <v>0</v>
      </c>
      <c r="NL133" s="14">
        <v>0</v>
      </c>
      <c r="NM133" s="14">
        <v>0</v>
      </c>
      <c r="NN133" s="14">
        <v>0</v>
      </c>
      <c r="NO133" s="14">
        <v>0</v>
      </c>
      <c r="NP133" s="14">
        <v>0</v>
      </c>
      <c r="NQ133" s="14">
        <v>0</v>
      </c>
      <c r="NR133" s="14">
        <v>0</v>
      </c>
      <c r="NS133" s="14">
        <v>0</v>
      </c>
      <c r="NT133" s="14">
        <v>0</v>
      </c>
      <c r="NU133" s="14">
        <v>0</v>
      </c>
      <c r="NV133" s="14">
        <v>0</v>
      </c>
      <c r="NW133" s="14">
        <v>0</v>
      </c>
      <c r="NX133" s="14">
        <v>0</v>
      </c>
      <c r="NY133" s="14">
        <v>0</v>
      </c>
      <c r="NZ133" s="14">
        <v>0</v>
      </c>
      <c r="OA133" s="14">
        <v>0</v>
      </c>
      <c r="OB133" s="14">
        <v>0</v>
      </c>
      <c r="OC133" s="14">
        <v>0</v>
      </c>
      <c r="OD133" s="14">
        <v>0</v>
      </c>
      <c r="OE133" s="14">
        <v>0</v>
      </c>
      <c r="OF133" s="14"/>
      <c r="OG133" s="14">
        <v>0</v>
      </c>
      <c r="OH133" s="14">
        <v>0</v>
      </c>
      <c r="OI133" s="14">
        <v>0</v>
      </c>
      <c r="OJ133" s="14">
        <v>0</v>
      </c>
      <c r="OK133" s="14">
        <v>0</v>
      </c>
      <c r="OL133" s="14">
        <v>0</v>
      </c>
      <c r="OM133" s="14">
        <v>0</v>
      </c>
      <c r="ON133" s="14">
        <v>0</v>
      </c>
      <c r="OO133" s="14">
        <v>0</v>
      </c>
      <c r="OP133" s="14">
        <v>0</v>
      </c>
      <c r="OQ133" s="14">
        <v>0</v>
      </c>
      <c r="OR133" s="14">
        <v>0</v>
      </c>
      <c r="OS133" s="14">
        <v>0</v>
      </c>
      <c r="OT133" s="14">
        <v>0</v>
      </c>
      <c r="OU133" s="14">
        <v>0</v>
      </c>
      <c r="OV133" s="14">
        <v>0</v>
      </c>
      <c r="OW133" s="14">
        <v>0</v>
      </c>
      <c r="OX133" s="14">
        <v>0</v>
      </c>
      <c r="OY133" s="14">
        <v>0</v>
      </c>
      <c r="OZ133" s="14"/>
      <c r="PA133" s="14">
        <v>0</v>
      </c>
      <c r="PB133" s="14"/>
      <c r="PC133" s="14"/>
      <c r="PD133" s="14">
        <v>0</v>
      </c>
      <c r="PE133" s="14"/>
      <c r="PF133" s="14"/>
      <c r="PG133" s="54"/>
      <c r="PH133" s="54"/>
      <c r="PI133" s="54"/>
      <c r="PJ133" s="54"/>
      <c r="PK133" s="54"/>
      <c r="PL133" s="84"/>
      <c r="PM133" s="14"/>
      <c r="PN133" s="84"/>
      <c r="PO133" s="84"/>
      <c r="PP133" s="84"/>
      <c r="PQ133" s="84"/>
      <c r="PR133" s="505"/>
      <c r="PS133" s="84"/>
      <c r="PT133" s="84"/>
      <c r="PU133" s="84"/>
      <c r="PV133" s="84"/>
      <c r="PW133" s="54"/>
      <c r="PX133" s="54"/>
      <c r="PY133" s="14"/>
      <c r="PZ133" s="14"/>
      <c r="QA133" s="14"/>
      <c r="QB133" s="54"/>
      <c r="QC133" s="54"/>
      <c r="QD133" s="54"/>
      <c r="QE133" s="1">
        <v>1</v>
      </c>
      <c r="QR133" s="1"/>
      <c r="QS133" s="1"/>
      <c r="QX133" s="1"/>
      <c r="QY133" s="1"/>
      <c r="QZ133" s="1"/>
      <c r="RA133" s="1"/>
      <c r="RB133" s="1"/>
      <c r="RC133" s="1"/>
      <c r="RD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</row>
    <row r="134" spans="1:534" s="20" customFormat="1" hidden="1" x14ac:dyDescent="0.25">
      <c r="A134" s="68" t="s">
        <v>24</v>
      </c>
      <c r="B134" s="68" t="s">
        <v>1325</v>
      </c>
      <c r="C134" s="347"/>
      <c r="D134" s="347"/>
      <c r="E134" s="14">
        <v>0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>
        <v>0</v>
      </c>
      <c r="PE134" s="14"/>
      <c r="PF134" s="14"/>
      <c r="PG134" s="54"/>
      <c r="PH134" s="54"/>
      <c r="PI134" s="54"/>
      <c r="PJ134" s="54"/>
      <c r="PK134" s="54"/>
      <c r="PL134" s="84"/>
      <c r="PM134" s="14"/>
      <c r="PN134" s="84"/>
      <c r="PO134" s="84"/>
      <c r="PP134" s="84"/>
      <c r="PQ134" s="84"/>
      <c r="PR134" s="505"/>
      <c r="PS134" s="84"/>
      <c r="PT134" s="84"/>
      <c r="PU134" s="84"/>
      <c r="PV134" s="84"/>
      <c r="PW134" s="54"/>
      <c r="PX134" s="54"/>
      <c r="PY134" s="14"/>
      <c r="PZ134" s="14"/>
      <c r="QA134" s="14"/>
      <c r="QB134" s="54"/>
      <c r="QC134" s="54"/>
      <c r="QD134" s="54"/>
      <c r="QR134" s="1"/>
      <c r="QS134" s="1"/>
      <c r="QX134" s="1"/>
      <c r="QY134" s="1"/>
      <c r="QZ134" s="1"/>
      <c r="RA134" s="1"/>
      <c r="RB134" s="1"/>
      <c r="RC134" s="1"/>
      <c r="RD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</row>
    <row r="135" spans="1:534" s="20" customFormat="1" hidden="1" x14ac:dyDescent="0.25">
      <c r="A135" s="68" t="s">
        <v>24</v>
      </c>
      <c r="B135" s="68" t="s">
        <v>1180</v>
      </c>
      <c r="C135" s="347"/>
      <c r="D135" s="347"/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1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14">
        <v>0</v>
      </c>
      <c r="GA135" s="14">
        <v>0</v>
      </c>
      <c r="GB135" s="14">
        <v>0</v>
      </c>
      <c r="GC135" s="14">
        <v>0</v>
      </c>
      <c r="GD135" s="14">
        <v>0</v>
      </c>
      <c r="GE135" s="14">
        <v>0</v>
      </c>
      <c r="GF135" s="14">
        <v>0</v>
      </c>
      <c r="GG135" s="14">
        <v>0</v>
      </c>
      <c r="GH135" s="14">
        <v>0</v>
      </c>
      <c r="GI135" s="14">
        <v>0</v>
      </c>
      <c r="GJ135" s="14">
        <v>0</v>
      </c>
      <c r="GK135" s="14">
        <v>0</v>
      </c>
      <c r="GL135" s="14">
        <v>1</v>
      </c>
      <c r="GM135" s="14">
        <v>0</v>
      </c>
      <c r="GN135" s="14">
        <v>0</v>
      </c>
      <c r="GO135" s="14">
        <v>0</v>
      </c>
      <c r="GP135" s="14">
        <v>0</v>
      </c>
      <c r="GQ135" s="14">
        <v>1</v>
      </c>
      <c r="GR135" s="14">
        <v>0</v>
      </c>
      <c r="GS135" s="14">
        <v>0</v>
      </c>
      <c r="GT135" s="14">
        <v>0</v>
      </c>
      <c r="GU135" s="14">
        <v>0</v>
      </c>
      <c r="GV135" s="14">
        <v>0</v>
      </c>
      <c r="GW135" s="14">
        <v>0</v>
      </c>
      <c r="GX135" s="14">
        <v>0</v>
      </c>
      <c r="GY135" s="14">
        <v>0</v>
      </c>
      <c r="GZ135" s="14">
        <v>0</v>
      </c>
      <c r="HA135" s="14">
        <v>0</v>
      </c>
      <c r="HB135" s="14">
        <v>0</v>
      </c>
      <c r="HC135" s="14">
        <v>0</v>
      </c>
      <c r="HD135" s="14">
        <v>0</v>
      </c>
      <c r="HE135" s="14">
        <v>0</v>
      </c>
      <c r="HF135" s="14">
        <v>1</v>
      </c>
      <c r="HG135" s="14">
        <v>0</v>
      </c>
      <c r="HH135" s="14">
        <v>0</v>
      </c>
      <c r="HI135" s="14">
        <v>0</v>
      </c>
      <c r="HJ135" s="14">
        <v>0</v>
      </c>
      <c r="HK135" s="14">
        <v>0</v>
      </c>
      <c r="HL135" s="14">
        <v>0</v>
      </c>
      <c r="HM135" s="14">
        <v>1</v>
      </c>
      <c r="HN135" s="14">
        <v>0</v>
      </c>
      <c r="HO135" s="14">
        <v>0</v>
      </c>
      <c r="HP135" s="14">
        <v>0</v>
      </c>
      <c r="HQ135" s="14">
        <v>0</v>
      </c>
      <c r="HR135" s="14">
        <v>0</v>
      </c>
      <c r="HS135" s="14">
        <v>2</v>
      </c>
      <c r="HT135" s="14">
        <v>0</v>
      </c>
      <c r="HU135" s="14">
        <v>0</v>
      </c>
      <c r="HV135" s="14">
        <v>0</v>
      </c>
      <c r="HW135" s="14">
        <v>0</v>
      </c>
      <c r="HX135" s="14">
        <v>0</v>
      </c>
      <c r="HY135" s="14">
        <v>0</v>
      </c>
      <c r="HZ135" s="14">
        <v>0</v>
      </c>
      <c r="IA135" s="14">
        <v>0</v>
      </c>
      <c r="IB135" s="14">
        <v>0</v>
      </c>
      <c r="IC135" s="14">
        <v>1</v>
      </c>
      <c r="ID135" s="14">
        <v>0</v>
      </c>
      <c r="IE135" s="14">
        <v>0</v>
      </c>
      <c r="IF135" s="14">
        <v>0</v>
      </c>
      <c r="IG135" s="14">
        <v>0</v>
      </c>
      <c r="IH135" s="14">
        <v>0</v>
      </c>
      <c r="II135" s="14">
        <v>0</v>
      </c>
      <c r="IJ135" s="14">
        <v>0</v>
      </c>
      <c r="IK135" s="14">
        <v>0</v>
      </c>
      <c r="IL135" s="14">
        <v>0</v>
      </c>
      <c r="IM135" s="14">
        <v>0</v>
      </c>
      <c r="IN135" s="14">
        <v>0</v>
      </c>
      <c r="IO135" s="14">
        <v>0</v>
      </c>
      <c r="IP135" s="14">
        <v>0</v>
      </c>
      <c r="IQ135" s="14">
        <v>0</v>
      </c>
      <c r="IR135" s="14">
        <v>0</v>
      </c>
      <c r="IS135" s="14">
        <v>0</v>
      </c>
      <c r="IT135" s="14">
        <v>0</v>
      </c>
      <c r="IU135" s="14">
        <v>0</v>
      </c>
      <c r="IV135" s="14">
        <v>1</v>
      </c>
      <c r="IW135" s="14">
        <v>0</v>
      </c>
      <c r="IX135" s="14">
        <v>0</v>
      </c>
      <c r="IY135" s="14">
        <v>0</v>
      </c>
      <c r="IZ135" s="14">
        <v>0</v>
      </c>
      <c r="JA135" s="14">
        <v>0</v>
      </c>
      <c r="JB135" s="14">
        <v>0</v>
      </c>
      <c r="JC135" s="14">
        <v>0</v>
      </c>
      <c r="JD135" s="14">
        <v>0</v>
      </c>
      <c r="JE135" s="14">
        <v>0</v>
      </c>
      <c r="JF135" s="14">
        <v>0</v>
      </c>
      <c r="JG135" s="14">
        <v>0</v>
      </c>
      <c r="JH135" s="14">
        <v>0</v>
      </c>
      <c r="JI135" s="14">
        <v>0</v>
      </c>
      <c r="JJ135" s="14">
        <v>0</v>
      </c>
      <c r="JK135" s="14">
        <v>0</v>
      </c>
      <c r="JL135" s="14">
        <v>0</v>
      </c>
      <c r="JM135" s="14">
        <v>0</v>
      </c>
      <c r="JN135" s="14">
        <v>0</v>
      </c>
      <c r="JO135" s="14">
        <v>0</v>
      </c>
      <c r="JP135" s="14">
        <v>0</v>
      </c>
      <c r="JQ135" s="14">
        <v>1</v>
      </c>
      <c r="JR135" s="14">
        <v>0</v>
      </c>
      <c r="JS135" s="14">
        <v>0</v>
      </c>
      <c r="JT135" s="14">
        <v>0</v>
      </c>
      <c r="JU135" s="14">
        <v>0</v>
      </c>
      <c r="JV135" s="14">
        <v>0</v>
      </c>
      <c r="JW135" s="14">
        <v>0</v>
      </c>
      <c r="JX135" s="14">
        <v>0</v>
      </c>
      <c r="JY135" s="14">
        <v>0</v>
      </c>
      <c r="JZ135" s="14">
        <v>0</v>
      </c>
      <c r="KA135" s="14">
        <v>0</v>
      </c>
      <c r="KB135" s="14">
        <v>0</v>
      </c>
      <c r="KC135" s="14">
        <v>0</v>
      </c>
      <c r="KD135" s="14">
        <v>0</v>
      </c>
      <c r="KE135" s="14">
        <v>0</v>
      </c>
      <c r="KF135" s="14">
        <v>0</v>
      </c>
      <c r="KG135" s="14">
        <v>0</v>
      </c>
      <c r="KH135" s="14">
        <v>0</v>
      </c>
      <c r="KI135" s="14">
        <v>0</v>
      </c>
      <c r="KJ135" s="14">
        <v>0</v>
      </c>
      <c r="KK135" s="14">
        <v>0</v>
      </c>
      <c r="KL135" s="14">
        <v>0</v>
      </c>
      <c r="KM135" s="14">
        <v>2</v>
      </c>
      <c r="KN135" s="14">
        <v>0</v>
      </c>
      <c r="KO135" s="14">
        <v>0</v>
      </c>
      <c r="KP135" s="14">
        <v>0</v>
      </c>
      <c r="KQ135" s="14">
        <v>0</v>
      </c>
      <c r="KR135" s="14">
        <v>0</v>
      </c>
      <c r="KS135" s="14">
        <v>0</v>
      </c>
      <c r="KT135" s="14">
        <v>0</v>
      </c>
      <c r="KU135" s="14">
        <v>0</v>
      </c>
      <c r="KV135" s="14">
        <v>0</v>
      </c>
      <c r="KW135" s="14">
        <v>0</v>
      </c>
      <c r="KX135" s="14">
        <v>0</v>
      </c>
      <c r="KY135" s="14">
        <v>0</v>
      </c>
      <c r="KZ135" s="14">
        <v>0</v>
      </c>
      <c r="LA135" s="14">
        <v>0</v>
      </c>
      <c r="LB135" s="14">
        <v>0</v>
      </c>
      <c r="LC135" s="14">
        <v>0</v>
      </c>
      <c r="LD135" s="14">
        <v>0</v>
      </c>
      <c r="LE135" s="14">
        <v>0</v>
      </c>
      <c r="LF135" s="14">
        <v>0</v>
      </c>
      <c r="LG135" s="14">
        <v>0</v>
      </c>
      <c r="LH135" s="14">
        <v>0</v>
      </c>
      <c r="LI135" s="14">
        <v>0</v>
      </c>
      <c r="LJ135" s="14">
        <v>0</v>
      </c>
      <c r="LK135" s="14">
        <v>0</v>
      </c>
      <c r="LL135" s="14">
        <v>0</v>
      </c>
      <c r="LM135" s="14">
        <v>0</v>
      </c>
      <c r="LN135" s="14">
        <v>0</v>
      </c>
      <c r="LO135" s="14">
        <v>0</v>
      </c>
      <c r="LP135" s="14">
        <v>0</v>
      </c>
      <c r="LQ135" s="14">
        <v>0</v>
      </c>
      <c r="LR135" s="14">
        <v>0</v>
      </c>
      <c r="LS135" s="14">
        <v>0</v>
      </c>
      <c r="LT135" s="14">
        <v>0</v>
      </c>
      <c r="LU135" s="14">
        <v>0</v>
      </c>
      <c r="LV135" s="14">
        <v>0</v>
      </c>
      <c r="LW135" s="14">
        <v>0</v>
      </c>
      <c r="LX135" s="14">
        <v>0</v>
      </c>
      <c r="LY135" s="14">
        <v>0</v>
      </c>
      <c r="LZ135" s="14">
        <v>0</v>
      </c>
      <c r="MA135" s="14">
        <v>0</v>
      </c>
      <c r="MB135" s="14">
        <v>0</v>
      </c>
      <c r="MC135" s="14">
        <v>0</v>
      </c>
      <c r="MD135" s="14">
        <v>0</v>
      </c>
      <c r="ME135" s="14">
        <v>0</v>
      </c>
      <c r="MF135" s="14">
        <v>0</v>
      </c>
      <c r="MG135" s="14">
        <v>0</v>
      </c>
      <c r="MH135" s="14">
        <v>0</v>
      </c>
      <c r="MI135" s="14">
        <v>0</v>
      </c>
      <c r="MJ135" s="14">
        <v>0</v>
      </c>
      <c r="MK135" s="14">
        <v>0</v>
      </c>
      <c r="ML135" s="14">
        <v>0</v>
      </c>
      <c r="MM135" s="14">
        <v>0</v>
      </c>
      <c r="MN135" s="14">
        <v>0</v>
      </c>
      <c r="MO135" s="14">
        <v>0</v>
      </c>
      <c r="MP135" s="14">
        <v>0</v>
      </c>
      <c r="MQ135" s="14">
        <v>0</v>
      </c>
      <c r="MR135" s="14">
        <v>0</v>
      </c>
      <c r="MS135" s="14">
        <v>0</v>
      </c>
      <c r="MT135" s="14">
        <v>0</v>
      </c>
      <c r="MU135" s="14">
        <v>0</v>
      </c>
      <c r="MV135" s="14">
        <v>0</v>
      </c>
      <c r="MW135" s="14">
        <v>0</v>
      </c>
      <c r="MX135" s="14">
        <v>0</v>
      </c>
      <c r="MY135" s="14">
        <v>0</v>
      </c>
      <c r="MZ135" s="14">
        <v>0</v>
      </c>
      <c r="NA135" s="14">
        <v>0</v>
      </c>
      <c r="NB135" s="14">
        <v>0</v>
      </c>
      <c r="NC135" s="14">
        <v>0</v>
      </c>
      <c r="ND135" s="14">
        <v>0</v>
      </c>
      <c r="NE135" s="14">
        <v>0</v>
      </c>
      <c r="NF135" s="14">
        <v>0</v>
      </c>
      <c r="NG135" s="14">
        <v>0</v>
      </c>
      <c r="NH135" s="14">
        <v>1</v>
      </c>
      <c r="NI135" s="14">
        <v>0</v>
      </c>
      <c r="NJ135" s="14">
        <v>0</v>
      </c>
      <c r="NK135" s="14">
        <v>0</v>
      </c>
      <c r="NL135" s="14">
        <v>0</v>
      </c>
      <c r="NM135" s="14">
        <v>0</v>
      </c>
      <c r="NN135" s="14">
        <v>0</v>
      </c>
      <c r="NO135" s="14">
        <v>0</v>
      </c>
      <c r="NP135" s="14">
        <v>0</v>
      </c>
      <c r="NQ135" s="14">
        <v>0</v>
      </c>
      <c r="NR135" s="14">
        <v>0</v>
      </c>
      <c r="NS135" s="14">
        <v>0</v>
      </c>
      <c r="NT135" s="14">
        <v>0</v>
      </c>
      <c r="NU135" s="14">
        <v>0</v>
      </c>
      <c r="NV135" s="14">
        <v>0</v>
      </c>
      <c r="NW135" s="14">
        <v>0</v>
      </c>
      <c r="NX135" s="14">
        <v>1</v>
      </c>
      <c r="NY135" s="14">
        <v>0</v>
      </c>
      <c r="NZ135" s="14">
        <v>0</v>
      </c>
      <c r="OA135" s="14">
        <v>0</v>
      </c>
      <c r="OB135" s="14">
        <v>0</v>
      </c>
      <c r="OC135" s="14">
        <v>0</v>
      </c>
      <c r="OD135" s="14">
        <v>0</v>
      </c>
      <c r="OE135" s="14">
        <v>1</v>
      </c>
      <c r="OF135" s="14"/>
      <c r="OG135" s="14">
        <v>0</v>
      </c>
      <c r="OH135" s="14">
        <v>0</v>
      </c>
      <c r="OI135" s="14">
        <v>0</v>
      </c>
      <c r="OJ135" s="14">
        <v>1</v>
      </c>
      <c r="OK135" s="14">
        <v>0</v>
      </c>
      <c r="OL135" s="14">
        <v>0</v>
      </c>
      <c r="OM135" s="14">
        <v>0</v>
      </c>
      <c r="ON135" s="14">
        <v>0</v>
      </c>
      <c r="OO135" s="14">
        <v>0</v>
      </c>
      <c r="OP135" s="14">
        <v>0</v>
      </c>
      <c r="OQ135" s="14">
        <v>0</v>
      </c>
      <c r="OR135" s="14">
        <v>0</v>
      </c>
      <c r="OS135" s="14">
        <v>0</v>
      </c>
      <c r="OT135" s="14">
        <v>0</v>
      </c>
      <c r="OU135" s="14">
        <v>0</v>
      </c>
      <c r="OV135" s="14">
        <v>0</v>
      </c>
      <c r="OW135" s="14">
        <v>0</v>
      </c>
      <c r="OX135" s="14">
        <v>0</v>
      </c>
      <c r="OY135" s="14">
        <v>0</v>
      </c>
      <c r="OZ135" s="14"/>
      <c r="PA135" s="14">
        <v>0</v>
      </c>
      <c r="PB135" s="14"/>
      <c r="PC135" s="14"/>
      <c r="PD135" s="14">
        <v>0</v>
      </c>
      <c r="PE135" s="14"/>
      <c r="PF135" s="14"/>
      <c r="PG135" s="54"/>
      <c r="PH135" s="54"/>
      <c r="PI135" s="54"/>
      <c r="PJ135" s="54"/>
      <c r="PK135" s="54"/>
      <c r="PL135" s="84"/>
      <c r="PM135" s="14"/>
      <c r="PN135" s="84"/>
      <c r="PO135" s="84"/>
      <c r="PP135" s="84"/>
      <c r="PQ135" s="84"/>
      <c r="PR135" s="505"/>
      <c r="PS135" s="84"/>
      <c r="PT135" s="84"/>
      <c r="PU135" s="84"/>
      <c r="PV135" s="84"/>
      <c r="PW135" s="54"/>
      <c r="PX135" s="54"/>
      <c r="PY135" s="14"/>
      <c r="PZ135" s="14"/>
      <c r="QA135" s="14"/>
      <c r="QB135" s="54"/>
      <c r="QC135" s="14">
        <v>1</v>
      </c>
      <c r="QD135" s="14">
        <v>1</v>
      </c>
      <c r="QR135" s="1"/>
      <c r="QS135" s="1"/>
      <c r="QX135" s="1"/>
      <c r="QY135" s="1"/>
      <c r="QZ135" s="1"/>
      <c r="RA135" s="1"/>
      <c r="RB135" s="1"/>
      <c r="RC135" s="1"/>
      <c r="RD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</row>
    <row r="136" spans="1:534" s="20" customFormat="1" hidden="1" x14ac:dyDescent="0.25">
      <c r="A136" s="68" t="s">
        <v>24</v>
      </c>
      <c r="B136" s="68" t="s">
        <v>1326</v>
      </c>
      <c r="C136" s="347"/>
      <c r="D136" s="347"/>
      <c r="E136" s="14">
        <v>0</v>
      </c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14"/>
      <c r="MC136" s="14"/>
      <c r="MD136" s="14"/>
      <c r="ME136" s="14"/>
      <c r="MF136" s="14"/>
      <c r="MG136" s="14"/>
      <c r="MH136" s="14"/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/>
      <c r="OC136" s="14"/>
      <c r="OD136" s="14"/>
      <c r="OE136" s="14"/>
      <c r="OF136" s="14"/>
      <c r="OG136" s="14"/>
      <c r="OH136" s="14"/>
      <c r="OI136" s="14"/>
      <c r="OJ136" s="14"/>
      <c r="OK136" s="14"/>
      <c r="OL136" s="14"/>
      <c r="OM136" s="14"/>
      <c r="ON136" s="14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>
        <v>0</v>
      </c>
      <c r="PE136" s="14"/>
      <c r="PF136" s="14"/>
      <c r="PG136" s="54"/>
      <c r="PH136" s="54"/>
      <c r="PI136" s="54"/>
      <c r="PJ136" s="54"/>
      <c r="PK136" s="54"/>
      <c r="PL136" s="84"/>
      <c r="PM136" s="14"/>
      <c r="PN136" s="84"/>
      <c r="PO136" s="84"/>
      <c r="PP136" s="84"/>
      <c r="PQ136" s="84"/>
      <c r="PR136" s="505"/>
      <c r="PS136" s="84"/>
      <c r="PT136" s="84"/>
      <c r="PU136" s="84"/>
      <c r="PV136" s="84"/>
      <c r="PW136" s="54"/>
      <c r="PX136" s="54"/>
      <c r="PY136" s="14"/>
      <c r="PZ136" s="14"/>
      <c r="QA136" s="14"/>
      <c r="QB136" s="54"/>
      <c r="QC136" s="54"/>
      <c r="QD136" s="54"/>
      <c r="QR136" s="1"/>
      <c r="QS136" s="1"/>
      <c r="QX136" s="1"/>
      <c r="QY136" s="1"/>
      <c r="QZ136" s="1"/>
      <c r="RA136" s="1"/>
      <c r="RB136" s="1"/>
      <c r="RC136" s="1"/>
      <c r="RD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</row>
    <row r="137" spans="1:534" s="20" customFormat="1" hidden="1" x14ac:dyDescent="0.25">
      <c r="A137" s="68" t="s">
        <v>24</v>
      </c>
      <c r="B137" s="68" t="s">
        <v>1327</v>
      </c>
      <c r="C137" s="347"/>
      <c r="D137" s="347"/>
      <c r="E137" s="14">
        <v>0</v>
      </c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>
        <v>0</v>
      </c>
      <c r="PE137" s="14"/>
      <c r="PF137" s="14"/>
      <c r="PG137" s="54"/>
      <c r="PH137" s="54"/>
      <c r="PI137" s="54"/>
      <c r="PJ137" s="54"/>
      <c r="PK137" s="54"/>
      <c r="PL137" s="84"/>
      <c r="PM137" s="14"/>
      <c r="PN137" s="84"/>
      <c r="PO137" s="84"/>
      <c r="PP137" s="84"/>
      <c r="PQ137" s="84"/>
      <c r="PR137" s="505"/>
      <c r="PS137" s="84"/>
      <c r="PT137" s="84"/>
      <c r="PU137" s="84"/>
      <c r="PV137" s="84"/>
      <c r="PW137" s="54"/>
      <c r="PX137" s="54"/>
      <c r="PY137" s="14"/>
      <c r="PZ137" s="14"/>
      <c r="QA137" s="14"/>
      <c r="QB137" s="54"/>
      <c r="QC137" s="54"/>
      <c r="QD137" s="54"/>
      <c r="QR137" s="1"/>
      <c r="QS137" s="1"/>
      <c r="QX137" s="1"/>
      <c r="QY137" s="1"/>
      <c r="QZ137" s="1"/>
      <c r="RA137" s="1"/>
      <c r="RB137" s="1"/>
      <c r="RC137" s="1"/>
      <c r="RD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</row>
    <row r="138" spans="1:534" s="20" customFormat="1" hidden="1" x14ac:dyDescent="0.25">
      <c r="A138" s="68" t="s">
        <v>24</v>
      </c>
      <c r="B138" s="68" t="s">
        <v>1328</v>
      </c>
      <c r="C138" s="347"/>
      <c r="D138" s="347"/>
      <c r="E138" s="14">
        <v>0</v>
      </c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>
        <v>0</v>
      </c>
      <c r="PE138" s="14"/>
      <c r="PF138" s="14"/>
      <c r="PG138" s="54"/>
      <c r="PH138" s="54"/>
      <c r="PI138" s="54"/>
      <c r="PJ138" s="54"/>
      <c r="PK138" s="54"/>
      <c r="PL138" s="84"/>
      <c r="PM138" s="14"/>
      <c r="PN138" s="84"/>
      <c r="PO138" s="84"/>
      <c r="PP138" s="84"/>
      <c r="PQ138" s="84"/>
      <c r="PR138" s="505"/>
      <c r="PS138" s="84"/>
      <c r="PT138" s="84"/>
      <c r="PU138" s="84"/>
      <c r="PV138" s="84"/>
      <c r="PW138" s="54"/>
      <c r="PX138" s="54"/>
      <c r="PY138" s="14"/>
      <c r="PZ138" s="14"/>
      <c r="QA138" s="14"/>
      <c r="QB138" s="54"/>
      <c r="QC138" s="54"/>
      <c r="QD138" s="54"/>
      <c r="QR138" s="1"/>
      <c r="QS138" s="1"/>
      <c r="QX138" s="1"/>
      <c r="QY138" s="1"/>
      <c r="QZ138" s="1"/>
      <c r="RA138" s="1"/>
      <c r="RB138" s="1"/>
      <c r="RC138" s="1"/>
      <c r="RD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</row>
    <row r="139" spans="1:534" x14ac:dyDescent="0.25">
      <c r="A139" s="68" t="s">
        <v>24</v>
      </c>
      <c r="B139" s="79" t="s">
        <v>24</v>
      </c>
      <c r="C139" s="347">
        <v>17547</v>
      </c>
      <c r="D139" s="347"/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1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1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0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0</v>
      </c>
      <c r="CW139" s="14">
        <v>0</v>
      </c>
      <c r="CX139" s="14">
        <v>0</v>
      </c>
      <c r="CY139" s="14">
        <v>0</v>
      </c>
      <c r="CZ139" s="14">
        <v>0</v>
      </c>
      <c r="DA139" s="14">
        <v>0</v>
      </c>
      <c r="DB139" s="14">
        <v>0</v>
      </c>
      <c r="DC139" s="14">
        <v>0</v>
      </c>
      <c r="DD139" s="14">
        <v>0</v>
      </c>
      <c r="DE139" s="14">
        <v>0</v>
      </c>
      <c r="DF139" s="14">
        <v>0</v>
      </c>
      <c r="DG139" s="14">
        <v>0</v>
      </c>
      <c r="DH139" s="14">
        <v>0</v>
      </c>
      <c r="DI139" s="14">
        <v>1</v>
      </c>
      <c r="DJ139" s="14">
        <v>1</v>
      </c>
      <c r="DK139" s="14">
        <v>0</v>
      </c>
      <c r="DL139" s="14">
        <v>1</v>
      </c>
      <c r="DM139" s="14">
        <v>0</v>
      </c>
      <c r="DN139" s="14">
        <v>0</v>
      </c>
      <c r="DO139" s="14">
        <v>0</v>
      </c>
      <c r="DP139" s="14">
        <v>0</v>
      </c>
      <c r="DQ139" s="14">
        <v>0</v>
      </c>
      <c r="DR139" s="14">
        <v>0</v>
      </c>
      <c r="DS139" s="14">
        <v>0</v>
      </c>
      <c r="DT139" s="14">
        <v>0</v>
      </c>
      <c r="DU139" s="14">
        <v>1</v>
      </c>
      <c r="DV139" s="14">
        <v>0</v>
      </c>
      <c r="DW139" s="14">
        <v>0</v>
      </c>
      <c r="DX139" s="14">
        <v>0</v>
      </c>
      <c r="DY139" s="14">
        <v>1</v>
      </c>
      <c r="DZ139" s="14">
        <v>0</v>
      </c>
      <c r="EA139" s="14">
        <v>0</v>
      </c>
      <c r="EB139" s="14">
        <v>0</v>
      </c>
      <c r="EC139" s="14">
        <v>0</v>
      </c>
      <c r="ED139" s="14">
        <v>0</v>
      </c>
      <c r="EE139" s="14">
        <v>0</v>
      </c>
      <c r="EF139" s="14">
        <v>0</v>
      </c>
      <c r="EG139" s="14">
        <v>0</v>
      </c>
      <c r="EH139" s="14">
        <v>0</v>
      </c>
      <c r="EI139" s="14">
        <v>0</v>
      </c>
      <c r="EJ139" s="14">
        <v>0</v>
      </c>
      <c r="EK139" s="14">
        <v>0</v>
      </c>
      <c r="EL139" s="14">
        <v>0</v>
      </c>
      <c r="EM139" s="14">
        <v>0</v>
      </c>
      <c r="EN139" s="14">
        <v>0</v>
      </c>
      <c r="EO139" s="14">
        <v>0</v>
      </c>
      <c r="EP139" s="14">
        <v>0</v>
      </c>
      <c r="EQ139" s="14">
        <v>0</v>
      </c>
      <c r="ER139" s="14">
        <v>0</v>
      </c>
      <c r="ES139" s="14">
        <v>0</v>
      </c>
      <c r="ET139" s="14">
        <v>0</v>
      </c>
      <c r="EU139" s="14">
        <v>0</v>
      </c>
      <c r="EV139" s="14">
        <v>0</v>
      </c>
      <c r="EW139" s="14">
        <v>0</v>
      </c>
      <c r="EX139" s="14">
        <v>1</v>
      </c>
      <c r="EY139" s="14">
        <v>0</v>
      </c>
      <c r="EZ139" s="14">
        <v>0</v>
      </c>
      <c r="FA139" s="14">
        <v>0</v>
      </c>
      <c r="FB139" s="14">
        <v>0</v>
      </c>
      <c r="FC139" s="14">
        <v>4</v>
      </c>
      <c r="FD139" s="14">
        <v>1</v>
      </c>
      <c r="FE139" s="14">
        <v>0</v>
      </c>
      <c r="FF139" s="14">
        <v>4</v>
      </c>
      <c r="FG139" s="14">
        <v>0</v>
      </c>
      <c r="FH139" s="14">
        <v>8</v>
      </c>
      <c r="FI139" s="14">
        <v>9</v>
      </c>
      <c r="FJ139" s="14">
        <v>23</v>
      </c>
      <c r="FK139" s="14">
        <v>13</v>
      </c>
      <c r="FL139" s="14">
        <v>3</v>
      </c>
      <c r="FM139" s="14">
        <v>14</v>
      </c>
      <c r="FN139" s="14">
        <v>6</v>
      </c>
      <c r="FO139" s="14">
        <v>8</v>
      </c>
      <c r="FP139" s="14">
        <v>4</v>
      </c>
      <c r="FQ139" s="14">
        <v>2</v>
      </c>
      <c r="FR139" s="14">
        <v>5</v>
      </c>
      <c r="FS139" s="14">
        <v>-19</v>
      </c>
      <c r="FT139" s="14">
        <v>1</v>
      </c>
      <c r="FU139" s="14">
        <v>2</v>
      </c>
      <c r="FV139" s="14">
        <v>0</v>
      </c>
      <c r="FW139" s="14">
        <v>0</v>
      </c>
      <c r="FX139" s="14">
        <v>0</v>
      </c>
      <c r="FY139" s="14">
        <v>11</v>
      </c>
      <c r="FZ139" s="14">
        <v>2</v>
      </c>
      <c r="GA139" s="14">
        <v>0</v>
      </c>
      <c r="GB139" s="14">
        <v>0</v>
      </c>
      <c r="GC139" s="14">
        <v>7</v>
      </c>
      <c r="GD139" s="14">
        <v>3</v>
      </c>
      <c r="GE139" s="14">
        <v>2</v>
      </c>
      <c r="GF139" s="14">
        <v>0</v>
      </c>
      <c r="GG139" s="14">
        <v>1</v>
      </c>
      <c r="GH139" s="14">
        <v>1</v>
      </c>
      <c r="GI139" s="14">
        <v>0</v>
      </c>
      <c r="GJ139" s="14">
        <v>2</v>
      </c>
      <c r="GK139" s="14">
        <v>2</v>
      </c>
      <c r="GL139" s="14">
        <v>2</v>
      </c>
      <c r="GM139" s="14">
        <v>4</v>
      </c>
      <c r="GN139" s="14">
        <v>6</v>
      </c>
      <c r="GO139" s="14">
        <v>0</v>
      </c>
      <c r="GP139" s="14">
        <v>2</v>
      </c>
      <c r="GQ139" s="14">
        <v>1</v>
      </c>
      <c r="GR139" s="14">
        <v>4</v>
      </c>
      <c r="GS139" s="14">
        <v>8</v>
      </c>
      <c r="GT139" s="14">
        <v>4</v>
      </c>
      <c r="GU139" s="14">
        <v>0</v>
      </c>
      <c r="GV139" s="14">
        <v>1</v>
      </c>
      <c r="GW139" s="14">
        <v>1</v>
      </c>
      <c r="GX139" s="14">
        <v>0</v>
      </c>
      <c r="GY139" s="14">
        <v>2</v>
      </c>
      <c r="GZ139" s="14">
        <v>6</v>
      </c>
      <c r="HA139" s="14">
        <v>0</v>
      </c>
      <c r="HB139" s="14">
        <v>0</v>
      </c>
      <c r="HC139" s="14">
        <v>11</v>
      </c>
      <c r="HD139" s="14">
        <v>1</v>
      </c>
      <c r="HE139" s="14">
        <v>2</v>
      </c>
      <c r="HF139" s="14">
        <v>2</v>
      </c>
      <c r="HG139" s="14">
        <v>4</v>
      </c>
      <c r="HH139" s="14">
        <v>1</v>
      </c>
      <c r="HI139" s="14">
        <v>0</v>
      </c>
      <c r="HJ139" s="14">
        <v>14</v>
      </c>
      <c r="HK139" s="14">
        <v>4</v>
      </c>
      <c r="HL139" s="14">
        <v>3</v>
      </c>
      <c r="HM139" s="14">
        <v>10</v>
      </c>
      <c r="HN139" s="14">
        <v>17</v>
      </c>
      <c r="HO139" s="14">
        <v>11</v>
      </c>
      <c r="HP139" s="14">
        <v>0</v>
      </c>
      <c r="HQ139" s="14">
        <v>14</v>
      </c>
      <c r="HR139" s="14">
        <v>4</v>
      </c>
      <c r="HS139" s="14">
        <v>20</v>
      </c>
      <c r="HT139" s="14">
        <v>2</v>
      </c>
      <c r="HU139" s="14">
        <v>0</v>
      </c>
      <c r="HV139" s="14">
        <v>4</v>
      </c>
      <c r="HW139" s="14">
        <v>0</v>
      </c>
      <c r="HX139" s="14">
        <v>6</v>
      </c>
      <c r="HY139" s="14">
        <v>0</v>
      </c>
      <c r="HZ139" s="14">
        <v>10</v>
      </c>
      <c r="IA139" s="14">
        <v>20</v>
      </c>
      <c r="IB139" s="14">
        <v>0</v>
      </c>
      <c r="IC139" s="14">
        <v>8</v>
      </c>
      <c r="ID139" s="14">
        <v>0</v>
      </c>
      <c r="IE139" s="14">
        <v>2</v>
      </c>
      <c r="IF139" s="14">
        <v>0</v>
      </c>
      <c r="IG139" s="14">
        <v>6</v>
      </c>
      <c r="IH139" s="14">
        <v>11</v>
      </c>
      <c r="II139" s="14">
        <v>7</v>
      </c>
      <c r="IJ139" s="14">
        <v>13</v>
      </c>
      <c r="IK139" s="14">
        <v>0</v>
      </c>
      <c r="IL139" s="14">
        <v>2</v>
      </c>
      <c r="IM139" s="14">
        <v>1</v>
      </c>
      <c r="IN139" s="14">
        <v>4</v>
      </c>
      <c r="IO139" s="14">
        <v>6</v>
      </c>
      <c r="IP139" s="14">
        <v>8</v>
      </c>
      <c r="IQ139" s="14">
        <v>8</v>
      </c>
      <c r="IR139" s="14">
        <v>0</v>
      </c>
      <c r="IS139" s="14">
        <v>1</v>
      </c>
      <c r="IT139" s="14">
        <v>3</v>
      </c>
      <c r="IU139" s="14">
        <v>19</v>
      </c>
      <c r="IV139" s="14">
        <v>1</v>
      </c>
      <c r="IW139" s="14">
        <v>2</v>
      </c>
      <c r="IX139" s="14">
        <v>6</v>
      </c>
      <c r="IY139" s="14">
        <v>0</v>
      </c>
      <c r="IZ139" s="14">
        <v>0</v>
      </c>
      <c r="JA139" s="14">
        <v>0</v>
      </c>
      <c r="JB139" s="14">
        <v>3</v>
      </c>
      <c r="JC139" s="14">
        <v>2</v>
      </c>
      <c r="JD139" s="14">
        <v>2</v>
      </c>
      <c r="JE139" s="14">
        <v>3</v>
      </c>
      <c r="JF139" s="14">
        <v>0</v>
      </c>
      <c r="JG139" s="14">
        <v>0</v>
      </c>
      <c r="JH139" s="14">
        <v>1</v>
      </c>
      <c r="JI139" s="14">
        <v>1</v>
      </c>
      <c r="JJ139" s="14">
        <v>4</v>
      </c>
      <c r="JK139" s="14">
        <v>16</v>
      </c>
      <c r="JL139" s="14">
        <v>1</v>
      </c>
      <c r="JM139" s="14">
        <v>0</v>
      </c>
      <c r="JN139" s="14">
        <v>0</v>
      </c>
      <c r="JO139" s="14">
        <v>2</v>
      </c>
      <c r="JP139" s="14">
        <v>1</v>
      </c>
      <c r="JQ139" s="14">
        <v>2</v>
      </c>
      <c r="JR139" s="14">
        <v>1</v>
      </c>
      <c r="JS139" s="14">
        <v>4</v>
      </c>
      <c r="JT139" s="14">
        <v>0</v>
      </c>
      <c r="JU139" s="14">
        <v>0</v>
      </c>
      <c r="JV139" s="14">
        <v>0</v>
      </c>
      <c r="JW139" s="14">
        <v>0</v>
      </c>
      <c r="JX139" s="14">
        <v>4</v>
      </c>
      <c r="JY139" s="14">
        <v>0</v>
      </c>
      <c r="JZ139" s="14">
        <v>0</v>
      </c>
      <c r="KA139" s="14">
        <v>0</v>
      </c>
      <c r="KB139" s="14">
        <v>1</v>
      </c>
      <c r="KC139" s="14">
        <v>1</v>
      </c>
      <c r="KD139" s="14">
        <v>2</v>
      </c>
      <c r="KE139" s="14">
        <v>4</v>
      </c>
      <c r="KF139" s="14">
        <v>0</v>
      </c>
      <c r="KG139" s="14">
        <v>1</v>
      </c>
      <c r="KH139" s="14">
        <v>0</v>
      </c>
      <c r="KI139" s="14">
        <v>0</v>
      </c>
      <c r="KJ139" s="14">
        <v>0</v>
      </c>
      <c r="KK139" s="14">
        <v>1</v>
      </c>
      <c r="KL139" s="14">
        <v>2</v>
      </c>
      <c r="KM139" s="14">
        <v>2</v>
      </c>
      <c r="KN139" s="14">
        <v>0</v>
      </c>
      <c r="KO139" s="14">
        <v>0</v>
      </c>
      <c r="KP139" s="14">
        <v>0</v>
      </c>
      <c r="KQ139" s="14">
        <v>0</v>
      </c>
      <c r="KR139" s="14">
        <v>0</v>
      </c>
      <c r="KS139" s="14">
        <v>0</v>
      </c>
      <c r="KT139" s="14">
        <v>0</v>
      </c>
      <c r="KU139" s="14">
        <v>0</v>
      </c>
      <c r="KV139" s="14">
        <v>0</v>
      </c>
      <c r="KW139" s="14">
        <v>0</v>
      </c>
      <c r="KX139" s="14">
        <v>0</v>
      </c>
      <c r="KY139" s="14">
        <v>1</v>
      </c>
      <c r="KZ139" s="14">
        <v>1</v>
      </c>
      <c r="LA139" s="14">
        <v>0</v>
      </c>
      <c r="LB139" s="14">
        <v>0</v>
      </c>
      <c r="LC139" s="14">
        <v>0</v>
      </c>
      <c r="LD139" s="14">
        <v>2</v>
      </c>
      <c r="LE139" s="14">
        <v>1</v>
      </c>
      <c r="LF139" s="14">
        <v>0</v>
      </c>
      <c r="LG139" s="14">
        <v>0</v>
      </c>
      <c r="LH139" s="14">
        <v>0</v>
      </c>
      <c r="LI139" s="14">
        <v>0</v>
      </c>
      <c r="LJ139" s="14">
        <v>0</v>
      </c>
      <c r="LK139" s="14">
        <v>0</v>
      </c>
      <c r="LL139" s="14">
        <v>5</v>
      </c>
      <c r="LM139" s="14">
        <v>0</v>
      </c>
      <c r="LN139" s="14">
        <v>3</v>
      </c>
      <c r="LO139" s="14">
        <v>0</v>
      </c>
      <c r="LP139" s="14">
        <v>6</v>
      </c>
      <c r="LQ139" s="14">
        <v>0</v>
      </c>
      <c r="LR139" s="14">
        <v>1</v>
      </c>
      <c r="LS139" s="14">
        <v>1</v>
      </c>
      <c r="LT139" s="14">
        <v>12</v>
      </c>
      <c r="LU139" s="14">
        <v>6</v>
      </c>
      <c r="LV139" s="14">
        <v>4</v>
      </c>
      <c r="LW139" s="14">
        <v>7</v>
      </c>
      <c r="LX139" s="14">
        <v>0</v>
      </c>
      <c r="LY139" s="14">
        <v>3</v>
      </c>
      <c r="LZ139" s="14">
        <v>4</v>
      </c>
      <c r="MA139" s="14">
        <v>3</v>
      </c>
      <c r="MB139" s="14">
        <v>11</v>
      </c>
      <c r="MC139" s="14">
        <v>3</v>
      </c>
      <c r="MD139" s="14">
        <v>10</v>
      </c>
      <c r="ME139" s="14">
        <v>1</v>
      </c>
      <c r="MF139" s="14">
        <v>0</v>
      </c>
      <c r="MG139" s="14">
        <v>4</v>
      </c>
      <c r="MH139" s="14">
        <v>0</v>
      </c>
      <c r="MI139" s="14">
        <v>3</v>
      </c>
      <c r="MJ139" s="14">
        <v>4</v>
      </c>
      <c r="MK139" s="14">
        <v>3</v>
      </c>
      <c r="ML139" s="14">
        <v>10</v>
      </c>
      <c r="MM139" s="14">
        <v>0</v>
      </c>
      <c r="MN139" s="14">
        <v>4</v>
      </c>
      <c r="MO139" s="14">
        <v>2</v>
      </c>
      <c r="MP139" s="14">
        <v>3</v>
      </c>
      <c r="MQ139" s="14">
        <v>2</v>
      </c>
      <c r="MR139" s="14">
        <v>5</v>
      </c>
      <c r="MS139" s="14">
        <v>0</v>
      </c>
      <c r="MT139" s="14">
        <v>1</v>
      </c>
      <c r="MU139" s="14">
        <v>3</v>
      </c>
      <c r="MV139" s="14">
        <v>1</v>
      </c>
      <c r="MW139" s="14">
        <v>7</v>
      </c>
      <c r="MX139" s="14">
        <v>2</v>
      </c>
      <c r="MY139" s="14">
        <v>7</v>
      </c>
      <c r="MZ139" s="14">
        <v>0</v>
      </c>
      <c r="NA139" s="14">
        <v>3</v>
      </c>
      <c r="NB139" s="14">
        <v>3</v>
      </c>
      <c r="NC139" s="14">
        <v>5</v>
      </c>
      <c r="ND139" s="14">
        <v>12</v>
      </c>
      <c r="NE139" s="14">
        <v>21</v>
      </c>
      <c r="NF139" s="14">
        <v>20</v>
      </c>
      <c r="NG139" s="14">
        <v>0</v>
      </c>
      <c r="NH139" s="14">
        <v>10</v>
      </c>
      <c r="NI139" s="14">
        <v>11</v>
      </c>
      <c r="NJ139" s="14">
        <v>27</v>
      </c>
      <c r="NK139" s="14">
        <v>20</v>
      </c>
      <c r="NL139" s="14">
        <v>24</v>
      </c>
      <c r="NM139" s="14">
        <v>7</v>
      </c>
      <c r="NN139" s="14">
        <v>0</v>
      </c>
      <c r="NO139" s="14">
        <v>14</v>
      </c>
      <c r="NP139" s="14">
        <v>0</v>
      </c>
      <c r="NQ139" s="14">
        <v>8</v>
      </c>
      <c r="NR139" s="14">
        <v>16</v>
      </c>
      <c r="NS139" s="14">
        <v>10</v>
      </c>
      <c r="NT139" s="14">
        <v>14</v>
      </c>
      <c r="NU139" s="14">
        <v>0</v>
      </c>
      <c r="NV139" s="14">
        <v>10</v>
      </c>
      <c r="NW139" s="14">
        <v>17</v>
      </c>
      <c r="NX139" s="14">
        <v>22</v>
      </c>
      <c r="NY139" s="14">
        <v>1</v>
      </c>
      <c r="NZ139" s="14">
        <v>12</v>
      </c>
      <c r="OA139" s="14">
        <v>14</v>
      </c>
      <c r="OB139" s="14">
        <v>0</v>
      </c>
      <c r="OC139" s="14">
        <v>7</v>
      </c>
      <c r="OD139" s="14">
        <v>5</v>
      </c>
      <c r="OE139" s="14">
        <v>14</v>
      </c>
      <c r="OF139" s="14">
        <v>6</v>
      </c>
      <c r="OG139" s="14">
        <v>12</v>
      </c>
      <c r="OH139" s="14">
        <v>7</v>
      </c>
      <c r="OI139" s="14">
        <v>0</v>
      </c>
      <c r="OJ139" s="14">
        <v>11</v>
      </c>
      <c r="OK139" s="14">
        <v>7</v>
      </c>
      <c r="OL139" s="14">
        <v>8</v>
      </c>
      <c r="OM139" s="14">
        <v>10</v>
      </c>
      <c r="ON139" s="14">
        <v>13</v>
      </c>
      <c r="OO139" s="14">
        <v>3</v>
      </c>
      <c r="OP139" s="14">
        <v>0</v>
      </c>
      <c r="OQ139" s="14">
        <v>22</v>
      </c>
      <c r="OR139" s="14">
        <v>1</v>
      </c>
      <c r="OS139" s="14">
        <v>1</v>
      </c>
      <c r="OT139" s="14">
        <v>5</v>
      </c>
      <c r="OU139" s="14">
        <v>16</v>
      </c>
      <c r="OV139" s="14">
        <v>6</v>
      </c>
      <c r="OW139" s="14">
        <v>0</v>
      </c>
      <c r="OX139" s="14">
        <v>11</v>
      </c>
      <c r="OY139" s="14">
        <v>7</v>
      </c>
      <c r="OZ139" s="31">
        <v>18</v>
      </c>
      <c r="PA139" s="14">
        <v>10</v>
      </c>
      <c r="PB139" s="14">
        <v>15</v>
      </c>
      <c r="PC139" s="14">
        <v>6</v>
      </c>
      <c r="PD139" s="14">
        <v>0</v>
      </c>
      <c r="PE139" s="14">
        <v>4</v>
      </c>
      <c r="PF139" s="14">
        <v>10</v>
      </c>
      <c r="PG139" s="14">
        <v>10</v>
      </c>
      <c r="PH139" s="84">
        <v>10</v>
      </c>
      <c r="PI139" s="14">
        <v>7</v>
      </c>
      <c r="PJ139" s="14">
        <v>3</v>
      </c>
      <c r="PK139" s="54"/>
      <c r="PL139" s="84">
        <v>6</v>
      </c>
      <c r="PM139" s="14">
        <v>7</v>
      </c>
      <c r="PN139" s="84">
        <v>7</v>
      </c>
      <c r="PO139" s="84">
        <v>8</v>
      </c>
      <c r="PP139" s="84">
        <v>15</v>
      </c>
      <c r="PQ139" s="84">
        <v>10</v>
      </c>
      <c r="PR139" s="506">
        <v>0</v>
      </c>
      <c r="PS139" s="479">
        <v>7</v>
      </c>
      <c r="PT139" s="84">
        <v>7</v>
      </c>
      <c r="PU139" s="479">
        <v>7</v>
      </c>
      <c r="PV139" s="84">
        <v>1</v>
      </c>
      <c r="PW139" s="479">
        <v>7</v>
      </c>
      <c r="PX139" s="479">
        <v>5</v>
      </c>
      <c r="PY139" s="479">
        <v>0</v>
      </c>
      <c r="PZ139" s="14">
        <v>6</v>
      </c>
      <c r="QA139" s="14">
        <v>4</v>
      </c>
      <c r="QB139" s="479">
        <v>7</v>
      </c>
      <c r="QC139" s="479">
        <v>8</v>
      </c>
      <c r="QD139" s="479">
        <v>5</v>
      </c>
      <c r="QE139" s="480">
        <v>2</v>
      </c>
      <c r="QF139" s="480">
        <v>0</v>
      </c>
      <c r="QG139" s="480">
        <v>7</v>
      </c>
      <c r="QH139" s="480">
        <v>2</v>
      </c>
      <c r="QI139" s="480">
        <v>2</v>
      </c>
      <c r="QJ139" s="480">
        <v>1</v>
      </c>
      <c r="QK139" s="480">
        <v>2</v>
      </c>
      <c r="QL139" s="481">
        <v>1</v>
      </c>
      <c r="QM139" s="480">
        <v>1</v>
      </c>
      <c r="QN139" s="480">
        <v>5</v>
      </c>
      <c r="QO139" s="480">
        <v>2</v>
      </c>
      <c r="QP139" s="480">
        <v>7</v>
      </c>
      <c r="QQ139" s="480">
        <v>1</v>
      </c>
      <c r="QR139" s="480">
        <v>8</v>
      </c>
      <c r="QS139" s="480">
        <v>0</v>
      </c>
      <c r="QT139" s="480">
        <v>7</v>
      </c>
      <c r="QU139" s="20"/>
      <c r="QV139" s="158">
        <v>3</v>
      </c>
      <c r="QW139" s="158">
        <v>3</v>
      </c>
      <c r="QX139" s="158">
        <v>1</v>
      </c>
      <c r="QY139" s="1">
        <v>4</v>
      </c>
      <c r="QZ139" s="1">
        <v>0</v>
      </c>
      <c r="RA139" s="1">
        <v>4</v>
      </c>
      <c r="RB139" s="1">
        <v>4</v>
      </c>
      <c r="RC139" s="1">
        <v>5</v>
      </c>
      <c r="RD139" s="1">
        <v>1</v>
      </c>
      <c r="RE139" s="1">
        <v>10</v>
      </c>
      <c r="RF139" s="1">
        <v>10</v>
      </c>
      <c r="RG139" s="1">
        <v>0</v>
      </c>
      <c r="RH139" s="1">
        <v>2</v>
      </c>
      <c r="RI139" s="1">
        <v>2</v>
      </c>
      <c r="RJ139" s="1">
        <v>2</v>
      </c>
      <c r="RL139" s="1">
        <v>1</v>
      </c>
      <c r="RM139" s="1">
        <v>3</v>
      </c>
      <c r="RN139" s="1">
        <v>2</v>
      </c>
      <c r="RO139" s="1">
        <v>3</v>
      </c>
      <c r="RP139" s="1">
        <v>6</v>
      </c>
      <c r="RQ139" s="1">
        <v>1</v>
      </c>
      <c r="RR139" s="1">
        <v>0</v>
      </c>
      <c r="RT139" s="1">
        <v>0</v>
      </c>
      <c r="RV139" s="1">
        <v>1</v>
      </c>
      <c r="RX139" s="1">
        <v>2</v>
      </c>
      <c r="RZ139" s="1">
        <v>0</v>
      </c>
      <c r="SD139" s="1">
        <v>2</v>
      </c>
      <c r="SE139" s="1">
        <v>2</v>
      </c>
      <c r="SH139" s="1">
        <v>0</v>
      </c>
      <c r="SI139" s="1">
        <v>0</v>
      </c>
    </row>
    <row r="140" spans="1:534" s="20" customFormat="1" hidden="1" x14ac:dyDescent="0.25">
      <c r="A140" s="68" t="s">
        <v>24</v>
      </c>
      <c r="B140" s="68" t="s">
        <v>1017</v>
      </c>
      <c r="C140" s="474"/>
      <c r="D140" s="474"/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0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4">
        <v>0</v>
      </c>
      <c r="BW140" s="14">
        <v>0</v>
      </c>
      <c r="BX140" s="14">
        <v>0</v>
      </c>
      <c r="BY140" s="14">
        <v>0</v>
      </c>
      <c r="BZ140" s="14">
        <v>0</v>
      </c>
      <c r="CA140" s="14">
        <v>0</v>
      </c>
      <c r="CB140" s="14">
        <v>0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0</v>
      </c>
      <c r="CO140" s="14">
        <v>0</v>
      </c>
      <c r="CP140" s="14">
        <v>0</v>
      </c>
      <c r="CQ140" s="14">
        <v>0</v>
      </c>
      <c r="CR140" s="14">
        <v>0</v>
      </c>
      <c r="CS140" s="14">
        <v>0</v>
      </c>
      <c r="CT140" s="14">
        <v>0</v>
      </c>
      <c r="CU140" s="14">
        <v>0</v>
      </c>
      <c r="CV140" s="14">
        <v>0</v>
      </c>
      <c r="CW140" s="14">
        <v>0</v>
      </c>
      <c r="CX140" s="14">
        <v>0</v>
      </c>
      <c r="CY140" s="14">
        <v>0</v>
      </c>
      <c r="CZ140" s="14">
        <v>0</v>
      </c>
      <c r="DA140" s="14">
        <v>0</v>
      </c>
      <c r="DB140" s="14">
        <v>0</v>
      </c>
      <c r="DC140" s="14">
        <v>0</v>
      </c>
      <c r="DD140" s="14">
        <v>0</v>
      </c>
      <c r="DE140" s="14">
        <v>0</v>
      </c>
      <c r="DF140" s="14">
        <v>0</v>
      </c>
      <c r="DG140" s="14">
        <v>0</v>
      </c>
      <c r="DH140" s="14">
        <v>0</v>
      </c>
      <c r="DI140" s="14">
        <v>0</v>
      </c>
      <c r="DJ140" s="14">
        <v>0</v>
      </c>
      <c r="DK140" s="14">
        <v>0</v>
      </c>
      <c r="DL140" s="14">
        <v>0</v>
      </c>
      <c r="DM140" s="14">
        <v>0</v>
      </c>
      <c r="DN140" s="14">
        <v>0</v>
      </c>
      <c r="DO140" s="14">
        <v>0</v>
      </c>
      <c r="DP140" s="14">
        <v>0</v>
      </c>
      <c r="DQ140" s="14">
        <v>0</v>
      </c>
      <c r="DR140" s="14">
        <v>0</v>
      </c>
      <c r="DS140" s="14">
        <v>0</v>
      </c>
      <c r="DT140" s="14">
        <v>0</v>
      </c>
      <c r="DU140" s="14">
        <v>0</v>
      </c>
      <c r="DV140" s="14">
        <v>0</v>
      </c>
      <c r="DW140" s="14">
        <v>0</v>
      </c>
      <c r="DX140" s="14">
        <v>0</v>
      </c>
      <c r="DY140" s="14">
        <v>0</v>
      </c>
      <c r="DZ140" s="14">
        <v>0</v>
      </c>
      <c r="EA140" s="14">
        <v>0</v>
      </c>
      <c r="EB140" s="14">
        <v>0</v>
      </c>
      <c r="EC140" s="14">
        <v>0</v>
      </c>
      <c r="ED140" s="14">
        <v>0</v>
      </c>
      <c r="EE140" s="14">
        <v>0</v>
      </c>
      <c r="EF140" s="14">
        <v>0</v>
      </c>
      <c r="EG140" s="14">
        <v>0</v>
      </c>
      <c r="EH140" s="14">
        <v>0</v>
      </c>
      <c r="EI140" s="14">
        <v>0</v>
      </c>
      <c r="EJ140" s="14">
        <v>0</v>
      </c>
      <c r="EK140" s="14">
        <v>0</v>
      </c>
      <c r="EL140" s="14">
        <v>0</v>
      </c>
      <c r="EM140" s="14">
        <v>0</v>
      </c>
      <c r="EN140" s="14">
        <v>0</v>
      </c>
      <c r="EO140" s="14">
        <v>0</v>
      </c>
      <c r="EP140" s="14">
        <v>0</v>
      </c>
      <c r="EQ140" s="14">
        <v>0</v>
      </c>
      <c r="ER140" s="14">
        <v>0</v>
      </c>
      <c r="ES140" s="14">
        <v>0</v>
      </c>
      <c r="ET140" s="14">
        <v>0</v>
      </c>
      <c r="EU140" s="14">
        <v>0</v>
      </c>
      <c r="EV140" s="14">
        <v>0</v>
      </c>
      <c r="EW140" s="14">
        <v>0</v>
      </c>
      <c r="EX140" s="14">
        <v>0</v>
      </c>
      <c r="EY140" s="14">
        <v>0</v>
      </c>
      <c r="EZ140" s="14">
        <v>0</v>
      </c>
      <c r="FA140" s="14">
        <v>0</v>
      </c>
      <c r="FB140" s="14">
        <v>0</v>
      </c>
      <c r="FC140" s="14">
        <v>0</v>
      </c>
      <c r="FD140" s="14">
        <v>0</v>
      </c>
      <c r="FE140" s="14">
        <v>0</v>
      </c>
      <c r="FF140" s="14">
        <v>0</v>
      </c>
      <c r="FG140" s="14">
        <v>0</v>
      </c>
      <c r="FH140" s="14">
        <v>0</v>
      </c>
      <c r="FI140" s="14">
        <v>0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0</v>
      </c>
      <c r="FP140" s="14">
        <v>0</v>
      </c>
      <c r="FQ140" s="14">
        <v>0</v>
      </c>
      <c r="FR140" s="14">
        <v>0</v>
      </c>
      <c r="FS140" s="14">
        <v>0</v>
      </c>
      <c r="FT140" s="14">
        <v>0</v>
      </c>
      <c r="FU140" s="14">
        <v>0</v>
      </c>
      <c r="FV140" s="14">
        <v>0</v>
      </c>
      <c r="FW140" s="14">
        <v>0</v>
      </c>
      <c r="FX140" s="14">
        <v>0</v>
      </c>
      <c r="FY140" s="14">
        <v>0</v>
      </c>
      <c r="FZ140" s="14">
        <v>0</v>
      </c>
      <c r="GA140" s="14">
        <v>0</v>
      </c>
      <c r="GB140" s="14">
        <v>0</v>
      </c>
      <c r="GC140" s="14">
        <v>0</v>
      </c>
      <c r="GD140" s="14">
        <v>0</v>
      </c>
      <c r="GE140" s="14">
        <v>0</v>
      </c>
      <c r="GF140" s="14">
        <v>0</v>
      </c>
      <c r="GG140" s="14">
        <v>0</v>
      </c>
      <c r="GH140" s="14">
        <v>0</v>
      </c>
      <c r="GI140" s="14">
        <v>0</v>
      </c>
      <c r="GJ140" s="14">
        <v>0</v>
      </c>
      <c r="GK140" s="14">
        <v>0</v>
      </c>
      <c r="GL140" s="14">
        <v>0</v>
      </c>
      <c r="GM140" s="14">
        <v>0</v>
      </c>
      <c r="GN140" s="14">
        <v>0</v>
      </c>
      <c r="GO140" s="14">
        <v>0</v>
      </c>
      <c r="GP140" s="14">
        <v>0</v>
      </c>
      <c r="GQ140" s="14">
        <v>0</v>
      </c>
      <c r="GR140" s="14">
        <v>0</v>
      </c>
      <c r="GS140" s="14">
        <v>0</v>
      </c>
      <c r="GT140" s="14">
        <v>0</v>
      </c>
      <c r="GU140" s="14">
        <v>0</v>
      </c>
      <c r="GV140" s="14">
        <v>0</v>
      </c>
      <c r="GW140" s="14">
        <v>0</v>
      </c>
      <c r="GX140" s="14">
        <v>0</v>
      </c>
      <c r="GY140" s="14">
        <v>0</v>
      </c>
      <c r="GZ140" s="14">
        <v>0</v>
      </c>
      <c r="HA140" s="14">
        <v>0</v>
      </c>
      <c r="HB140" s="14">
        <v>0</v>
      </c>
      <c r="HC140" s="14">
        <v>0</v>
      </c>
      <c r="HD140" s="14">
        <v>0</v>
      </c>
      <c r="HE140" s="14">
        <v>0</v>
      </c>
      <c r="HF140" s="14">
        <v>0</v>
      </c>
      <c r="HG140" s="14">
        <v>0</v>
      </c>
      <c r="HH140" s="14">
        <v>0</v>
      </c>
      <c r="HI140" s="14">
        <v>0</v>
      </c>
      <c r="HJ140" s="14">
        <v>0</v>
      </c>
      <c r="HK140" s="14">
        <v>0</v>
      </c>
      <c r="HL140" s="14">
        <v>0</v>
      </c>
      <c r="HM140" s="14">
        <v>0</v>
      </c>
      <c r="HN140" s="14">
        <v>0</v>
      </c>
      <c r="HO140" s="14">
        <v>0</v>
      </c>
      <c r="HP140" s="14">
        <v>0</v>
      </c>
      <c r="HQ140" s="14">
        <v>0</v>
      </c>
      <c r="HR140" s="14">
        <v>0</v>
      </c>
      <c r="HS140" s="14">
        <v>0</v>
      </c>
      <c r="HT140" s="14">
        <v>0</v>
      </c>
      <c r="HU140" s="14">
        <v>0</v>
      </c>
      <c r="HV140" s="14">
        <v>0</v>
      </c>
      <c r="HW140" s="14">
        <v>0</v>
      </c>
      <c r="HX140" s="14">
        <v>0</v>
      </c>
      <c r="HY140" s="14">
        <v>0</v>
      </c>
      <c r="HZ140" s="14">
        <v>0</v>
      </c>
      <c r="IA140" s="14">
        <v>0</v>
      </c>
      <c r="IB140" s="14">
        <v>0</v>
      </c>
      <c r="IC140" s="14">
        <v>0</v>
      </c>
      <c r="ID140" s="14">
        <v>0</v>
      </c>
      <c r="IE140" s="14">
        <v>0</v>
      </c>
      <c r="IF140" s="14">
        <v>0</v>
      </c>
      <c r="IG140" s="14">
        <v>0</v>
      </c>
      <c r="IH140" s="14">
        <v>0</v>
      </c>
      <c r="II140" s="14">
        <v>0</v>
      </c>
      <c r="IJ140" s="14">
        <v>0</v>
      </c>
      <c r="IK140" s="14">
        <v>0</v>
      </c>
      <c r="IL140" s="14">
        <v>0</v>
      </c>
      <c r="IM140" s="14">
        <v>0</v>
      </c>
      <c r="IN140" s="14">
        <v>1</v>
      </c>
      <c r="IO140" s="14">
        <v>0</v>
      </c>
      <c r="IP140" s="14">
        <v>0</v>
      </c>
      <c r="IQ140" s="14">
        <v>0</v>
      </c>
      <c r="IR140" s="14">
        <v>0</v>
      </c>
      <c r="IS140" s="14">
        <v>0</v>
      </c>
      <c r="IT140" s="14">
        <v>0</v>
      </c>
      <c r="IU140" s="14">
        <v>0</v>
      </c>
      <c r="IV140" s="14">
        <v>0</v>
      </c>
      <c r="IW140" s="14">
        <v>0</v>
      </c>
      <c r="IX140" s="14">
        <v>0</v>
      </c>
      <c r="IY140" s="14">
        <v>0</v>
      </c>
      <c r="IZ140" s="14">
        <v>0</v>
      </c>
      <c r="JA140" s="14">
        <v>0</v>
      </c>
      <c r="JB140" s="14">
        <v>0</v>
      </c>
      <c r="JC140" s="14">
        <v>0</v>
      </c>
      <c r="JD140" s="14">
        <v>0</v>
      </c>
      <c r="JE140" s="14">
        <v>0</v>
      </c>
      <c r="JF140" s="14">
        <v>0</v>
      </c>
      <c r="JG140" s="14">
        <v>0</v>
      </c>
      <c r="JH140" s="14">
        <v>0</v>
      </c>
      <c r="JI140" s="14">
        <v>0</v>
      </c>
      <c r="JJ140" s="14">
        <v>0</v>
      </c>
      <c r="JK140" s="14">
        <v>0</v>
      </c>
      <c r="JL140" s="14">
        <v>0</v>
      </c>
      <c r="JM140" s="14">
        <v>0</v>
      </c>
      <c r="JN140" s="14">
        <v>0</v>
      </c>
      <c r="JO140" s="14">
        <v>0</v>
      </c>
      <c r="JP140" s="14">
        <v>0</v>
      </c>
      <c r="JQ140" s="14">
        <v>0</v>
      </c>
      <c r="JR140" s="14">
        <v>0</v>
      </c>
      <c r="JS140" s="14">
        <v>0</v>
      </c>
      <c r="JT140" s="14">
        <v>0</v>
      </c>
      <c r="JU140" s="14">
        <v>0</v>
      </c>
      <c r="JV140" s="14">
        <v>0</v>
      </c>
      <c r="JW140" s="14">
        <v>0</v>
      </c>
      <c r="JX140" s="14">
        <v>0</v>
      </c>
      <c r="JY140" s="14">
        <v>0</v>
      </c>
      <c r="JZ140" s="14">
        <v>0</v>
      </c>
      <c r="KA140" s="14">
        <v>0</v>
      </c>
      <c r="KB140" s="14">
        <v>0</v>
      </c>
      <c r="KC140" s="14">
        <v>0</v>
      </c>
      <c r="KD140" s="14">
        <v>0</v>
      </c>
      <c r="KE140" s="14">
        <v>0</v>
      </c>
      <c r="KF140" s="14">
        <v>0</v>
      </c>
      <c r="KG140" s="14">
        <v>0</v>
      </c>
      <c r="KH140" s="14">
        <v>0</v>
      </c>
      <c r="KI140" s="14">
        <v>0</v>
      </c>
      <c r="KJ140" s="14">
        <v>0</v>
      </c>
      <c r="KK140" s="14">
        <v>0</v>
      </c>
      <c r="KL140" s="14">
        <v>0</v>
      </c>
      <c r="KM140" s="14">
        <v>0</v>
      </c>
      <c r="KN140" s="14">
        <v>0</v>
      </c>
      <c r="KO140" s="14">
        <v>0</v>
      </c>
      <c r="KP140" s="14">
        <v>0</v>
      </c>
      <c r="KQ140" s="14">
        <v>0</v>
      </c>
      <c r="KR140" s="14">
        <v>0</v>
      </c>
      <c r="KS140" s="14">
        <v>0</v>
      </c>
      <c r="KT140" s="14">
        <v>0</v>
      </c>
      <c r="KU140" s="14">
        <v>0</v>
      </c>
      <c r="KV140" s="14">
        <v>0</v>
      </c>
      <c r="KW140" s="14">
        <v>0</v>
      </c>
      <c r="KX140" s="14">
        <v>0</v>
      </c>
      <c r="KY140" s="14">
        <v>0</v>
      </c>
      <c r="KZ140" s="14">
        <v>0</v>
      </c>
      <c r="LA140" s="14">
        <v>0</v>
      </c>
      <c r="LB140" s="14">
        <v>0</v>
      </c>
      <c r="LC140" s="14">
        <v>0</v>
      </c>
      <c r="LD140" s="14">
        <v>0</v>
      </c>
      <c r="LE140" s="14">
        <v>0</v>
      </c>
      <c r="LF140" s="14">
        <v>0</v>
      </c>
      <c r="LG140" s="14">
        <v>0</v>
      </c>
      <c r="LH140" s="14">
        <v>0</v>
      </c>
      <c r="LI140" s="14">
        <v>0</v>
      </c>
      <c r="LJ140" s="14">
        <v>0</v>
      </c>
      <c r="LK140" s="14">
        <v>0</v>
      </c>
      <c r="LL140" s="14">
        <v>0</v>
      </c>
      <c r="LM140" s="14">
        <v>0</v>
      </c>
      <c r="LN140" s="14">
        <v>0</v>
      </c>
      <c r="LO140" s="14">
        <v>0</v>
      </c>
      <c r="LP140" s="14">
        <v>0</v>
      </c>
      <c r="LQ140" s="14">
        <v>0</v>
      </c>
      <c r="LR140" s="14">
        <v>0</v>
      </c>
      <c r="LS140" s="14">
        <v>0</v>
      </c>
      <c r="LT140" s="14">
        <v>0</v>
      </c>
      <c r="LU140" s="14">
        <v>0</v>
      </c>
      <c r="LV140" s="14">
        <v>0</v>
      </c>
      <c r="LW140" s="14">
        <v>0</v>
      </c>
      <c r="LX140" s="14">
        <v>0</v>
      </c>
      <c r="LY140" s="14">
        <v>0</v>
      </c>
      <c r="LZ140" s="14">
        <v>0</v>
      </c>
      <c r="MA140" s="14">
        <v>0</v>
      </c>
      <c r="MB140" s="14">
        <v>0</v>
      </c>
      <c r="MC140" s="14">
        <v>0</v>
      </c>
      <c r="MD140" s="14">
        <v>0</v>
      </c>
      <c r="ME140" s="14">
        <v>0</v>
      </c>
      <c r="MF140" s="14">
        <v>0</v>
      </c>
      <c r="MG140" s="14">
        <v>0</v>
      </c>
      <c r="MH140" s="14">
        <v>0</v>
      </c>
      <c r="MI140" s="14">
        <v>0</v>
      </c>
      <c r="MJ140" s="14">
        <v>0</v>
      </c>
      <c r="MK140" s="14">
        <v>0</v>
      </c>
      <c r="ML140" s="14">
        <v>0</v>
      </c>
      <c r="MM140" s="14">
        <v>0</v>
      </c>
      <c r="MN140" s="14">
        <v>0</v>
      </c>
      <c r="MO140" s="14">
        <v>0</v>
      </c>
      <c r="MP140" s="14">
        <v>0</v>
      </c>
      <c r="MQ140" s="14">
        <v>0</v>
      </c>
      <c r="MR140" s="14">
        <v>0</v>
      </c>
      <c r="MS140" s="14">
        <v>0</v>
      </c>
      <c r="MT140" s="14">
        <v>0</v>
      </c>
      <c r="MU140" s="14">
        <v>0</v>
      </c>
      <c r="MV140" s="14">
        <v>0</v>
      </c>
      <c r="MW140" s="14">
        <v>0</v>
      </c>
      <c r="MX140" s="14">
        <v>0</v>
      </c>
      <c r="MY140" s="14">
        <v>0</v>
      </c>
      <c r="MZ140" s="14">
        <v>0</v>
      </c>
      <c r="NA140" s="14">
        <v>0</v>
      </c>
      <c r="NB140" s="14">
        <v>0</v>
      </c>
      <c r="NC140" s="14">
        <v>0</v>
      </c>
      <c r="ND140" s="14">
        <v>0</v>
      </c>
      <c r="NE140" s="14">
        <v>0</v>
      </c>
      <c r="NF140" s="14">
        <v>0</v>
      </c>
      <c r="NG140" s="14">
        <v>0</v>
      </c>
      <c r="NH140" s="14">
        <v>0</v>
      </c>
      <c r="NI140" s="14">
        <v>0</v>
      </c>
      <c r="NJ140" s="14">
        <v>0</v>
      </c>
      <c r="NK140" s="14">
        <v>0</v>
      </c>
      <c r="NL140" s="14">
        <v>0</v>
      </c>
      <c r="NM140" s="14">
        <v>0</v>
      </c>
      <c r="NN140" s="14">
        <v>0</v>
      </c>
      <c r="NO140" s="14">
        <v>0</v>
      </c>
      <c r="NP140" s="14">
        <v>0</v>
      </c>
      <c r="NQ140" s="14">
        <v>0</v>
      </c>
      <c r="NR140" s="14">
        <v>0</v>
      </c>
      <c r="NS140" s="14">
        <v>0</v>
      </c>
      <c r="NT140" s="14">
        <v>0</v>
      </c>
      <c r="NU140" s="14">
        <v>0</v>
      </c>
      <c r="NV140" s="14">
        <v>0</v>
      </c>
      <c r="NW140" s="14">
        <v>0</v>
      </c>
      <c r="NX140" s="14">
        <v>0</v>
      </c>
      <c r="NY140" s="14">
        <v>0</v>
      </c>
      <c r="NZ140" s="14">
        <v>0</v>
      </c>
      <c r="OA140" s="14">
        <v>0</v>
      </c>
      <c r="OB140" s="14">
        <v>0</v>
      </c>
      <c r="OC140" s="14">
        <v>0</v>
      </c>
      <c r="OD140" s="14">
        <v>0</v>
      </c>
      <c r="OE140" s="14">
        <v>0</v>
      </c>
      <c r="OF140" s="14"/>
      <c r="OG140" s="14">
        <v>0</v>
      </c>
      <c r="OH140" s="14">
        <v>0</v>
      </c>
      <c r="OI140" s="14">
        <v>0</v>
      </c>
      <c r="OJ140" s="14">
        <v>0</v>
      </c>
      <c r="OK140" s="14">
        <v>0</v>
      </c>
      <c r="OL140" s="14">
        <v>0</v>
      </c>
      <c r="OM140" s="14">
        <v>0</v>
      </c>
      <c r="ON140" s="14">
        <v>0</v>
      </c>
      <c r="OO140" s="14">
        <v>0</v>
      </c>
      <c r="OP140" s="14">
        <v>0</v>
      </c>
      <c r="OQ140" s="14">
        <v>0</v>
      </c>
      <c r="OR140" s="14">
        <v>0</v>
      </c>
      <c r="OS140" s="14">
        <v>0</v>
      </c>
      <c r="OT140" s="14">
        <v>0</v>
      </c>
      <c r="OU140" s="14">
        <v>0</v>
      </c>
      <c r="OV140" s="14">
        <v>0</v>
      </c>
      <c r="OW140" s="14">
        <v>0</v>
      </c>
      <c r="OX140" s="14">
        <v>0</v>
      </c>
      <c r="OY140" s="14">
        <v>0</v>
      </c>
      <c r="OZ140" s="14"/>
      <c r="PA140" s="14">
        <v>0</v>
      </c>
      <c r="PB140" s="14"/>
      <c r="PC140" s="14"/>
      <c r="PD140" s="14">
        <v>0</v>
      </c>
      <c r="PE140" s="14"/>
      <c r="PF140" s="14"/>
      <c r="PG140" s="54"/>
      <c r="PH140" s="54"/>
      <c r="PI140" s="54"/>
      <c r="PJ140" s="54"/>
      <c r="PK140" s="54"/>
      <c r="PL140" s="84"/>
      <c r="PM140" s="14"/>
      <c r="PN140" s="84"/>
      <c r="PO140" s="84"/>
      <c r="PP140" s="84"/>
      <c r="PQ140" s="84"/>
      <c r="PR140" s="505"/>
      <c r="PS140" s="84"/>
      <c r="PT140" s="84"/>
      <c r="PU140" s="84"/>
      <c r="PV140" s="84"/>
      <c r="PW140" s="54"/>
      <c r="PX140" s="54"/>
      <c r="PY140" s="14"/>
      <c r="PZ140" s="14"/>
      <c r="QA140" s="14"/>
      <c r="QB140" s="54"/>
      <c r="QC140" s="54"/>
      <c r="QD140" s="54"/>
      <c r="QR140" s="1"/>
      <c r="QS140" s="1"/>
      <c r="QX140" s="1"/>
      <c r="QY140" s="1"/>
      <c r="QZ140" s="1"/>
      <c r="RA140" s="1"/>
      <c r="RB140" s="1"/>
      <c r="RC140" s="1"/>
      <c r="RD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</row>
    <row r="141" spans="1:534" s="20" customFormat="1" hidden="1" x14ac:dyDescent="0.25">
      <c r="A141" s="68" t="s">
        <v>24</v>
      </c>
      <c r="B141" s="68" t="s">
        <v>1329</v>
      </c>
      <c r="C141" s="347"/>
      <c r="D141" s="347"/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0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0</v>
      </c>
      <c r="BW141" s="14">
        <v>0</v>
      </c>
      <c r="BX141" s="14">
        <v>0</v>
      </c>
      <c r="BY141" s="14">
        <v>0</v>
      </c>
      <c r="BZ141" s="14">
        <v>0</v>
      </c>
      <c r="CA141" s="14">
        <v>0</v>
      </c>
      <c r="CB141" s="14">
        <v>0</v>
      </c>
      <c r="CC141" s="14">
        <v>0</v>
      </c>
      <c r="CD141" s="14">
        <v>0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0</v>
      </c>
      <c r="CL141" s="14">
        <v>0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4">
        <v>0</v>
      </c>
      <c r="CT141" s="14">
        <v>0</v>
      </c>
      <c r="CU141" s="14">
        <v>0</v>
      </c>
      <c r="CV141" s="14">
        <v>0</v>
      </c>
      <c r="CW141" s="14">
        <v>0</v>
      </c>
      <c r="CX141" s="14">
        <v>0</v>
      </c>
      <c r="CY141" s="14">
        <v>0</v>
      </c>
      <c r="CZ141" s="14">
        <v>0</v>
      </c>
      <c r="DA141" s="14">
        <v>0</v>
      </c>
      <c r="DB141" s="14">
        <v>0</v>
      </c>
      <c r="DC141" s="14">
        <v>0</v>
      </c>
      <c r="DD141" s="14">
        <v>0</v>
      </c>
      <c r="DE141" s="14">
        <v>0</v>
      </c>
      <c r="DF141" s="14">
        <v>0</v>
      </c>
      <c r="DG141" s="14">
        <v>0</v>
      </c>
      <c r="DH141" s="14">
        <v>0</v>
      </c>
      <c r="DI141" s="14">
        <v>0</v>
      </c>
      <c r="DJ141" s="14">
        <v>0</v>
      </c>
      <c r="DK141" s="14">
        <v>0</v>
      </c>
      <c r="DL141" s="14">
        <v>0</v>
      </c>
      <c r="DM141" s="14">
        <v>0</v>
      </c>
      <c r="DN141" s="14">
        <v>0</v>
      </c>
      <c r="DO141" s="14">
        <v>0</v>
      </c>
      <c r="DP141" s="14">
        <v>0</v>
      </c>
      <c r="DQ141" s="14">
        <v>0</v>
      </c>
      <c r="DR141" s="14">
        <v>0</v>
      </c>
      <c r="DS141" s="14">
        <v>0</v>
      </c>
      <c r="DT141" s="14">
        <v>0</v>
      </c>
      <c r="DU141" s="14">
        <v>0</v>
      </c>
      <c r="DV141" s="14">
        <v>0</v>
      </c>
      <c r="DW141" s="14">
        <v>0</v>
      </c>
      <c r="DX141" s="14">
        <v>0</v>
      </c>
      <c r="DY141" s="14">
        <v>0</v>
      </c>
      <c r="DZ141" s="14">
        <v>0</v>
      </c>
      <c r="EA141" s="14">
        <v>0</v>
      </c>
      <c r="EB141" s="14">
        <v>0</v>
      </c>
      <c r="EC141" s="14">
        <v>0</v>
      </c>
      <c r="ED141" s="14">
        <v>0</v>
      </c>
      <c r="EE141" s="14">
        <v>0</v>
      </c>
      <c r="EF141" s="14">
        <v>0</v>
      </c>
      <c r="EG141" s="14">
        <v>0</v>
      </c>
      <c r="EH141" s="14">
        <v>0</v>
      </c>
      <c r="EI141" s="14">
        <v>0</v>
      </c>
      <c r="EJ141" s="14">
        <v>0</v>
      </c>
      <c r="EK141" s="14">
        <v>0</v>
      </c>
      <c r="EL141" s="14">
        <v>0</v>
      </c>
      <c r="EM141" s="14">
        <v>0</v>
      </c>
      <c r="EN141" s="14">
        <v>0</v>
      </c>
      <c r="EO141" s="14">
        <v>1</v>
      </c>
      <c r="EP141" s="14">
        <v>0</v>
      </c>
      <c r="EQ141" s="14">
        <v>0</v>
      </c>
      <c r="ER141" s="14">
        <v>0</v>
      </c>
      <c r="ES141" s="14">
        <v>0</v>
      </c>
      <c r="ET141" s="14">
        <v>0</v>
      </c>
      <c r="EU141" s="14">
        <v>0</v>
      </c>
      <c r="EV141" s="14">
        <v>0</v>
      </c>
      <c r="EW141" s="14">
        <v>0</v>
      </c>
      <c r="EX141" s="14">
        <v>0</v>
      </c>
      <c r="EY141" s="14">
        <v>0</v>
      </c>
      <c r="EZ141" s="14">
        <v>0</v>
      </c>
      <c r="FA141" s="14">
        <v>0</v>
      </c>
      <c r="FB141" s="14">
        <v>0</v>
      </c>
      <c r="FC141" s="14">
        <v>0</v>
      </c>
      <c r="FD141" s="14">
        <v>0</v>
      </c>
      <c r="FE141" s="14">
        <v>0</v>
      </c>
      <c r="FF141" s="14">
        <v>0</v>
      </c>
      <c r="FG141" s="14">
        <v>0</v>
      </c>
      <c r="FH141" s="14">
        <v>0</v>
      </c>
      <c r="FI141" s="14">
        <v>0</v>
      </c>
      <c r="FJ141" s="14">
        <v>0</v>
      </c>
      <c r="FK141" s="14">
        <v>0</v>
      </c>
      <c r="FL141" s="14">
        <v>0</v>
      </c>
      <c r="FM141" s="14">
        <v>0</v>
      </c>
      <c r="FN141" s="14">
        <v>0</v>
      </c>
      <c r="FO141" s="14">
        <v>0</v>
      </c>
      <c r="FP141" s="14">
        <v>0</v>
      </c>
      <c r="FQ141" s="14">
        <v>0</v>
      </c>
      <c r="FR141" s="14">
        <v>0</v>
      </c>
      <c r="FS141" s="14">
        <v>0</v>
      </c>
      <c r="FT141" s="14">
        <v>0</v>
      </c>
      <c r="FU141" s="14">
        <v>0</v>
      </c>
      <c r="FV141" s="14">
        <v>0</v>
      </c>
      <c r="FW141" s="14">
        <v>0</v>
      </c>
      <c r="FX141" s="14">
        <v>0</v>
      </c>
      <c r="FY141" s="14">
        <v>0</v>
      </c>
      <c r="FZ141" s="14">
        <v>0</v>
      </c>
      <c r="GA141" s="14">
        <v>0</v>
      </c>
      <c r="GB141" s="14">
        <v>0</v>
      </c>
      <c r="GC141" s="14">
        <v>0</v>
      </c>
      <c r="GD141" s="14">
        <v>0</v>
      </c>
      <c r="GE141" s="14">
        <v>0</v>
      </c>
      <c r="GF141" s="14">
        <v>0</v>
      </c>
      <c r="GG141" s="14">
        <v>0</v>
      </c>
      <c r="GH141" s="14">
        <v>0</v>
      </c>
      <c r="GI141" s="14">
        <v>0</v>
      </c>
      <c r="GJ141" s="14">
        <v>0</v>
      </c>
      <c r="GK141" s="14">
        <v>0</v>
      </c>
      <c r="GL141" s="14">
        <v>0</v>
      </c>
      <c r="GM141" s="14">
        <v>0</v>
      </c>
      <c r="GN141" s="14">
        <v>0</v>
      </c>
      <c r="GO141" s="14">
        <v>0</v>
      </c>
      <c r="GP141" s="14">
        <v>0</v>
      </c>
      <c r="GQ141" s="14">
        <v>0</v>
      </c>
      <c r="GR141" s="14">
        <v>0</v>
      </c>
      <c r="GS141" s="14">
        <v>0</v>
      </c>
      <c r="GT141" s="14">
        <v>0</v>
      </c>
      <c r="GU141" s="14">
        <v>0</v>
      </c>
      <c r="GV141" s="14">
        <v>0</v>
      </c>
      <c r="GW141" s="14">
        <v>0</v>
      </c>
      <c r="GX141" s="14">
        <v>0</v>
      </c>
      <c r="GY141" s="14">
        <v>0</v>
      </c>
      <c r="GZ141" s="14">
        <v>0</v>
      </c>
      <c r="HA141" s="14">
        <v>0</v>
      </c>
      <c r="HB141" s="14">
        <v>0</v>
      </c>
      <c r="HC141" s="14">
        <v>0</v>
      </c>
      <c r="HD141" s="14">
        <v>0</v>
      </c>
      <c r="HE141" s="14">
        <v>0</v>
      </c>
      <c r="HF141" s="14">
        <v>0</v>
      </c>
      <c r="HG141" s="14">
        <v>0</v>
      </c>
      <c r="HH141" s="14">
        <v>0</v>
      </c>
      <c r="HI141" s="14">
        <v>0</v>
      </c>
      <c r="HJ141" s="14">
        <v>0</v>
      </c>
      <c r="HK141" s="14">
        <v>0</v>
      </c>
      <c r="HL141" s="14">
        <v>0</v>
      </c>
      <c r="HM141" s="14">
        <v>0</v>
      </c>
      <c r="HN141" s="14">
        <v>0</v>
      </c>
      <c r="HO141" s="14">
        <v>0</v>
      </c>
      <c r="HP141" s="14">
        <v>0</v>
      </c>
      <c r="HQ141" s="14">
        <v>0</v>
      </c>
      <c r="HR141" s="14">
        <v>0</v>
      </c>
      <c r="HS141" s="14">
        <v>0</v>
      </c>
      <c r="HT141" s="14">
        <v>0</v>
      </c>
      <c r="HU141" s="14">
        <v>0</v>
      </c>
      <c r="HV141" s="14">
        <v>0</v>
      </c>
      <c r="HW141" s="14">
        <v>0</v>
      </c>
      <c r="HX141" s="14">
        <v>0</v>
      </c>
      <c r="HY141" s="14">
        <v>0</v>
      </c>
      <c r="HZ141" s="14">
        <v>0</v>
      </c>
      <c r="IA141" s="14">
        <v>0</v>
      </c>
      <c r="IB141" s="14">
        <v>0</v>
      </c>
      <c r="IC141" s="14">
        <v>0</v>
      </c>
      <c r="ID141" s="14">
        <v>0</v>
      </c>
      <c r="IE141" s="14">
        <v>0</v>
      </c>
      <c r="IF141" s="14">
        <v>0</v>
      </c>
      <c r="IG141" s="14">
        <v>0</v>
      </c>
      <c r="IH141" s="14">
        <v>0</v>
      </c>
      <c r="II141" s="14">
        <v>0</v>
      </c>
      <c r="IJ141" s="14">
        <v>0</v>
      </c>
      <c r="IK141" s="14">
        <v>0</v>
      </c>
      <c r="IL141" s="14">
        <v>0</v>
      </c>
      <c r="IM141" s="14">
        <v>0</v>
      </c>
      <c r="IN141" s="14">
        <v>0</v>
      </c>
      <c r="IO141" s="14">
        <v>0</v>
      </c>
      <c r="IP141" s="14">
        <v>0</v>
      </c>
      <c r="IQ141" s="14">
        <v>0</v>
      </c>
      <c r="IR141" s="14">
        <v>0</v>
      </c>
      <c r="IS141" s="14">
        <v>0</v>
      </c>
      <c r="IT141" s="14">
        <v>0</v>
      </c>
      <c r="IU141" s="14">
        <v>0</v>
      </c>
      <c r="IV141" s="14">
        <v>0</v>
      </c>
      <c r="IW141" s="14">
        <v>0</v>
      </c>
      <c r="IX141" s="14">
        <v>0</v>
      </c>
      <c r="IY141" s="14">
        <v>0</v>
      </c>
      <c r="IZ141" s="14">
        <v>0</v>
      </c>
      <c r="JA141" s="14">
        <v>0</v>
      </c>
      <c r="JB141" s="14">
        <v>0</v>
      </c>
      <c r="JC141" s="14">
        <v>0</v>
      </c>
      <c r="JD141" s="14">
        <v>0</v>
      </c>
      <c r="JE141" s="14">
        <v>0</v>
      </c>
      <c r="JF141" s="14">
        <v>0</v>
      </c>
      <c r="JG141" s="14">
        <v>0</v>
      </c>
      <c r="JH141" s="14">
        <v>0</v>
      </c>
      <c r="JI141" s="14">
        <v>0</v>
      </c>
      <c r="JJ141" s="14">
        <v>0</v>
      </c>
      <c r="JK141" s="14">
        <v>0</v>
      </c>
      <c r="JL141" s="14">
        <v>0</v>
      </c>
      <c r="JM141" s="14">
        <v>0</v>
      </c>
      <c r="JN141" s="14">
        <v>0</v>
      </c>
      <c r="JO141" s="14">
        <v>0</v>
      </c>
      <c r="JP141" s="14">
        <v>0</v>
      </c>
      <c r="JQ141" s="14">
        <v>0</v>
      </c>
      <c r="JR141" s="14">
        <v>0</v>
      </c>
      <c r="JS141" s="14">
        <v>0</v>
      </c>
      <c r="JT141" s="14">
        <v>0</v>
      </c>
      <c r="JU141" s="14">
        <v>0</v>
      </c>
      <c r="JV141" s="14">
        <v>0</v>
      </c>
      <c r="JW141" s="14">
        <v>0</v>
      </c>
      <c r="JX141" s="14">
        <v>0</v>
      </c>
      <c r="JY141" s="14">
        <v>0</v>
      </c>
      <c r="JZ141" s="14">
        <v>0</v>
      </c>
      <c r="KA141" s="14">
        <v>0</v>
      </c>
      <c r="KB141" s="14">
        <v>0</v>
      </c>
      <c r="KC141" s="14">
        <v>0</v>
      </c>
      <c r="KD141" s="14">
        <v>0</v>
      </c>
      <c r="KE141" s="14">
        <v>0</v>
      </c>
      <c r="KF141" s="14">
        <v>0</v>
      </c>
      <c r="KG141" s="14">
        <v>0</v>
      </c>
      <c r="KH141" s="14">
        <v>0</v>
      </c>
      <c r="KI141" s="14">
        <v>0</v>
      </c>
      <c r="KJ141" s="14">
        <v>0</v>
      </c>
      <c r="KK141" s="14">
        <v>0</v>
      </c>
      <c r="KL141" s="14">
        <v>0</v>
      </c>
      <c r="KM141" s="14">
        <v>0</v>
      </c>
      <c r="KN141" s="14">
        <v>0</v>
      </c>
      <c r="KO141" s="14">
        <v>0</v>
      </c>
      <c r="KP141" s="14">
        <v>0</v>
      </c>
      <c r="KQ141" s="14">
        <v>0</v>
      </c>
      <c r="KR141" s="14">
        <v>0</v>
      </c>
      <c r="KS141" s="14">
        <v>0</v>
      </c>
      <c r="KT141" s="14">
        <v>0</v>
      </c>
      <c r="KU141" s="14">
        <v>0</v>
      </c>
      <c r="KV141" s="14">
        <v>0</v>
      </c>
      <c r="KW141" s="14">
        <v>0</v>
      </c>
      <c r="KX141" s="14">
        <v>0</v>
      </c>
      <c r="KY141" s="14">
        <v>0</v>
      </c>
      <c r="KZ141" s="14">
        <v>0</v>
      </c>
      <c r="LA141" s="14">
        <v>0</v>
      </c>
      <c r="LB141" s="14">
        <v>0</v>
      </c>
      <c r="LC141" s="14">
        <v>0</v>
      </c>
      <c r="LD141" s="14">
        <v>0</v>
      </c>
      <c r="LE141" s="14">
        <v>0</v>
      </c>
      <c r="LF141" s="14">
        <v>0</v>
      </c>
      <c r="LG141" s="14">
        <v>0</v>
      </c>
      <c r="LH141" s="14">
        <v>0</v>
      </c>
      <c r="LI141" s="14">
        <v>0</v>
      </c>
      <c r="LJ141" s="14">
        <v>0</v>
      </c>
      <c r="LK141" s="14">
        <v>0</v>
      </c>
      <c r="LL141" s="14">
        <v>0</v>
      </c>
      <c r="LM141" s="14">
        <v>0</v>
      </c>
      <c r="LN141" s="14">
        <v>0</v>
      </c>
      <c r="LO141" s="14">
        <v>0</v>
      </c>
      <c r="LP141" s="14">
        <v>0</v>
      </c>
      <c r="LQ141" s="14">
        <v>0</v>
      </c>
      <c r="LR141" s="14">
        <v>0</v>
      </c>
      <c r="LS141" s="14">
        <v>0</v>
      </c>
      <c r="LT141" s="14">
        <v>0</v>
      </c>
      <c r="LU141" s="14">
        <v>0</v>
      </c>
      <c r="LV141" s="14">
        <v>0</v>
      </c>
      <c r="LW141" s="14">
        <v>0</v>
      </c>
      <c r="LX141" s="14">
        <v>0</v>
      </c>
      <c r="LY141" s="14">
        <v>0</v>
      </c>
      <c r="LZ141" s="14">
        <v>0</v>
      </c>
      <c r="MA141" s="14">
        <v>0</v>
      </c>
      <c r="MB141" s="14">
        <v>0</v>
      </c>
      <c r="MC141" s="14">
        <v>0</v>
      </c>
      <c r="MD141" s="14">
        <v>0</v>
      </c>
      <c r="ME141" s="14">
        <v>0</v>
      </c>
      <c r="MF141" s="14">
        <v>0</v>
      </c>
      <c r="MG141" s="14">
        <v>0</v>
      </c>
      <c r="MH141" s="14">
        <v>0</v>
      </c>
      <c r="MI141" s="14">
        <v>0</v>
      </c>
      <c r="MJ141" s="14">
        <v>0</v>
      </c>
      <c r="MK141" s="14">
        <v>0</v>
      </c>
      <c r="ML141" s="14">
        <v>0</v>
      </c>
      <c r="MM141" s="14">
        <v>0</v>
      </c>
      <c r="MN141" s="14">
        <v>0</v>
      </c>
      <c r="MO141" s="14">
        <v>0</v>
      </c>
      <c r="MP141" s="14">
        <v>0</v>
      </c>
      <c r="MQ141" s="14">
        <v>0</v>
      </c>
      <c r="MR141" s="14">
        <v>0</v>
      </c>
      <c r="MS141" s="14">
        <v>0</v>
      </c>
      <c r="MT141" s="14">
        <v>0</v>
      </c>
      <c r="MU141" s="14">
        <v>0</v>
      </c>
      <c r="MV141" s="14">
        <v>0</v>
      </c>
      <c r="MW141" s="14">
        <v>0</v>
      </c>
      <c r="MX141" s="14">
        <v>0</v>
      </c>
      <c r="MY141" s="14">
        <v>0</v>
      </c>
      <c r="MZ141" s="14">
        <v>0</v>
      </c>
      <c r="NA141" s="14">
        <v>0</v>
      </c>
      <c r="NB141" s="14">
        <v>0</v>
      </c>
      <c r="NC141" s="14">
        <v>0</v>
      </c>
      <c r="ND141" s="14">
        <v>0</v>
      </c>
      <c r="NE141" s="14">
        <v>0</v>
      </c>
      <c r="NF141" s="14">
        <v>0</v>
      </c>
      <c r="NG141" s="14">
        <v>0</v>
      </c>
      <c r="NH141" s="14">
        <v>0</v>
      </c>
      <c r="NI141" s="14">
        <v>0</v>
      </c>
      <c r="NJ141" s="14">
        <v>0</v>
      </c>
      <c r="NK141" s="14">
        <v>0</v>
      </c>
      <c r="NL141" s="14">
        <v>0</v>
      </c>
      <c r="NM141" s="14">
        <v>0</v>
      </c>
      <c r="NN141" s="14">
        <v>0</v>
      </c>
      <c r="NO141" s="14">
        <v>0</v>
      </c>
      <c r="NP141" s="14">
        <v>0</v>
      </c>
      <c r="NQ141" s="14">
        <v>0</v>
      </c>
      <c r="NR141" s="14">
        <v>0</v>
      </c>
      <c r="NS141" s="14">
        <v>0</v>
      </c>
      <c r="NT141" s="14">
        <v>0</v>
      </c>
      <c r="NU141" s="14">
        <v>0</v>
      </c>
      <c r="NV141" s="14">
        <v>0</v>
      </c>
      <c r="NW141" s="14">
        <v>0</v>
      </c>
      <c r="NX141" s="14">
        <v>0</v>
      </c>
      <c r="NY141" s="14">
        <v>0</v>
      </c>
      <c r="NZ141" s="14">
        <v>0</v>
      </c>
      <c r="OA141" s="14">
        <v>0</v>
      </c>
      <c r="OB141" s="14">
        <v>0</v>
      </c>
      <c r="OC141" s="14">
        <v>0</v>
      </c>
      <c r="OD141" s="14">
        <v>0</v>
      </c>
      <c r="OE141" s="14">
        <v>0</v>
      </c>
      <c r="OF141" s="14"/>
      <c r="OG141" s="14">
        <v>0</v>
      </c>
      <c r="OH141" s="14">
        <v>0</v>
      </c>
      <c r="OI141" s="14">
        <v>0</v>
      </c>
      <c r="OJ141" s="14">
        <v>0</v>
      </c>
      <c r="OK141" s="14">
        <v>0</v>
      </c>
      <c r="OL141" s="14">
        <v>0</v>
      </c>
      <c r="OM141" s="14">
        <v>0</v>
      </c>
      <c r="ON141" s="14">
        <v>0</v>
      </c>
      <c r="OO141" s="14">
        <v>0</v>
      </c>
      <c r="OP141" s="14">
        <v>0</v>
      </c>
      <c r="OQ141" s="14">
        <v>0</v>
      </c>
      <c r="OR141" s="14">
        <v>0</v>
      </c>
      <c r="OS141" s="14">
        <v>0</v>
      </c>
      <c r="OT141" s="14">
        <v>0</v>
      </c>
      <c r="OU141" s="14">
        <v>0</v>
      </c>
      <c r="OV141" s="14">
        <v>0</v>
      </c>
      <c r="OW141" s="14">
        <v>0</v>
      </c>
      <c r="OX141" s="14">
        <v>0</v>
      </c>
      <c r="OY141" s="14">
        <v>0</v>
      </c>
      <c r="OZ141" s="14"/>
      <c r="PA141" s="14">
        <v>0</v>
      </c>
      <c r="PB141" s="14"/>
      <c r="PC141" s="14"/>
      <c r="PD141" s="14">
        <v>0</v>
      </c>
      <c r="PE141" s="14"/>
      <c r="PF141" s="14"/>
      <c r="PG141" s="54"/>
      <c r="PH141" s="54"/>
      <c r="PI141" s="54"/>
      <c r="PJ141" s="54"/>
      <c r="PK141" s="54"/>
      <c r="PL141" s="84"/>
      <c r="PM141" s="14"/>
      <c r="PN141" s="84"/>
      <c r="PO141" s="84"/>
      <c r="PP141" s="84"/>
      <c r="PQ141" s="84"/>
      <c r="PR141" s="505"/>
      <c r="PS141" s="84"/>
      <c r="PT141" s="84"/>
      <c r="PU141" s="84"/>
      <c r="PV141" s="84"/>
      <c r="PW141" s="54"/>
      <c r="PX141" s="54"/>
      <c r="PY141" s="14"/>
      <c r="PZ141" s="14"/>
      <c r="QA141" s="14"/>
      <c r="QB141" s="54"/>
      <c r="QC141" s="54"/>
      <c r="QD141" s="54"/>
      <c r="QR141" s="1"/>
      <c r="QS141" s="1"/>
      <c r="QX141" s="1"/>
      <c r="QY141" s="1"/>
      <c r="QZ141" s="1"/>
      <c r="RA141" s="1"/>
      <c r="RB141" s="1"/>
      <c r="RC141" s="1"/>
      <c r="RD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</row>
    <row r="142" spans="1:534" s="20" customFormat="1" hidden="1" x14ac:dyDescent="0.25">
      <c r="A142" s="68" t="s">
        <v>24</v>
      </c>
      <c r="B142" s="68" t="s">
        <v>703</v>
      </c>
      <c r="C142" s="464">
        <v>308</v>
      </c>
      <c r="D142" s="347"/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0</v>
      </c>
      <c r="DP142" s="14">
        <v>0</v>
      </c>
      <c r="DQ142" s="14">
        <v>0</v>
      </c>
      <c r="DR142" s="14">
        <v>0</v>
      </c>
      <c r="DS142" s="14">
        <v>0</v>
      </c>
      <c r="DT142" s="14">
        <v>0</v>
      </c>
      <c r="DU142" s="14">
        <v>0</v>
      </c>
      <c r="DV142" s="14">
        <v>0</v>
      </c>
      <c r="DW142" s="14">
        <v>0</v>
      </c>
      <c r="DX142" s="14">
        <v>0</v>
      </c>
      <c r="DY142" s="14">
        <v>0</v>
      </c>
      <c r="DZ142" s="14">
        <v>0</v>
      </c>
      <c r="EA142" s="14">
        <v>0</v>
      </c>
      <c r="EB142" s="14">
        <v>0</v>
      </c>
      <c r="EC142" s="14">
        <v>0</v>
      </c>
      <c r="ED142" s="14">
        <v>0</v>
      </c>
      <c r="EE142" s="14">
        <v>0</v>
      </c>
      <c r="EF142" s="14">
        <v>0</v>
      </c>
      <c r="EG142" s="14">
        <v>0</v>
      </c>
      <c r="EH142" s="14">
        <v>0</v>
      </c>
      <c r="EI142" s="14">
        <v>0</v>
      </c>
      <c r="EJ142" s="14">
        <v>0</v>
      </c>
      <c r="EK142" s="14">
        <v>0</v>
      </c>
      <c r="EL142" s="14">
        <v>0</v>
      </c>
      <c r="EM142" s="14">
        <v>0</v>
      </c>
      <c r="EN142" s="14">
        <v>0</v>
      </c>
      <c r="EO142" s="14">
        <v>0</v>
      </c>
      <c r="EP142" s="14">
        <v>0</v>
      </c>
      <c r="EQ142" s="14">
        <v>0</v>
      </c>
      <c r="ER142" s="14">
        <v>0</v>
      </c>
      <c r="ES142" s="14">
        <v>0</v>
      </c>
      <c r="ET142" s="14">
        <v>0</v>
      </c>
      <c r="EU142" s="14">
        <v>0</v>
      </c>
      <c r="EV142" s="14">
        <v>0</v>
      </c>
      <c r="EW142" s="14">
        <v>0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2</v>
      </c>
      <c r="FD142" s="14">
        <v>0</v>
      </c>
      <c r="FE142" s="14">
        <v>0</v>
      </c>
      <c r="FF142" s="14">
        <v>0</v>
      </c>
      <c r="FG142" s="14">
        <v>0</v>
      </c>
      <c r="FH142" s="14">
        <v>0</v>
      </c>
      <c r="FI142" s="14">
        <v>0</v>
      </c>
      <c r="FJ142" s="14">
        <v>0</v>
      </c>
      <c r="FK142" s="14">
        <v>0</v>
      </c>
      <c r="FL142" s="14">
        <v>0</v>
      </c>
      <c r="FM142" s="14">
        <v>0</v>
      </c>
      <c r="FN142" s="14">
        <v>0</v>
      </c>
      <c r="FO142" s="14">
        <v>0</v>
      </c>
      <c r="FP142" s="14">
        <v>0</v>
      </c>
      <c r="FQ142" s="14">
        <v>0</v>
      </c>
      <c r="FR142" s="14">
        <v>0</v>
      </c>
      <c r="FS142" s="14">
        <v>0</v>
      </c>
      <c r="FT142" s="14">
        <v>0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14">
        <v>0</v>
      </c>
      <c r="GA142" s="14">
        <v>0</v>
      </c>
      <c r="GB142" s="14">
        <v>1</v>
      </c>
      <c r="GC142" s="14">
        <v>0</v>
      </c>
      <c r="GD142" s="14">
        <v>0</v>
      </c>
      <c r="GE142" s="14">
        <v>0</v>
      </c>
      <c r="GF142" s="14">
        <v>0</v>
      </c>
      <c r="GG142" s="14">
        <v>0</v>
      </c>
      <c r="GH142" s="14">
        <v>1</v>
      </c>
      <c r="GI142" s="14">
        <v>0</v>
      </c>
      <c r="GJ142" s="14">
        <v>0</v>
      </c>
      <c r="GK142" s="14">
        <v>0</v>
      </c>
      <c r="GL142" s="14">
        <v>0</v>
      </c>
      <c r="GM142" s="14">
        <v>0</v>
      </c>
      <c r="GN142" s="14">
        <v>0</v>
      </c>
      <c r="GO142" s="14">
        <v>0</v>
      </c>
      <c r="GP142" s="14">
        <v>0</v>
      </c>
      <c r="GQ142" s="14">
        <v>0</v>
      </c>
      <c r="GR142" s="14">
        <v>0</v>
      </c>
      <c r="GS142" s="14">
        <v>0</v>
      </c>
      <c r="GT142" s="14">
        <v>0</v>
      </c>
      <c r="GU142" s="14">
        <v>0</v>
      </c>
      <c r="GV142" s="14">
        <v>0</v>
      </c>
      <c r="GW142" s="14">
        <v>0</v>
      </c>
      <c r="GX142" s="14">
        <v>0</v>
      </c>
      <c r="GY142" s="14">
        <v>0</v>
      </c>
      <c r="GZ142" s="14">
        <v>0</v>
      </c>
      <c r="HA142" s="14">
        <v>0</v>
      </c>
      <c r="HB142" s="14">
        <v>0</v>
      </c>
      <c r="HC142" s="14">
        <v>0</v>
      </c>
      <c r="HD142" s="14">
        <v>0</v>
      </c>
      <c r="HE142" s="14">
        <v>0</v>
      </c>
      <c r="HF142" s="14">
        <v>0</v>
      </c>
      <c r="HG142" s="14">
        <v>0</v>
      </c>
      <c r="HH142" s="14">
        <v>0</v>
      </c>
      <c r="HI142" s="14">
        <v>0</v>
      </c>
      <c r="HJ142" s="14">
        <v>0</v>
      </c>
      <c r="HK142" s="14">
        <v>0</v>
      </c>
      <c r="HL142" s="14">
        <v>0</v>
      </c>
      <c r="HM142" s="14">
        <v>0</v>
      </c>
      <c r="HN142" s="14">
        <v>0</v>
      </c>
      <c r="HO142" s="14">
        <v>0</v>
      </c>
      <c r="HP142" s="14">
        <v>0</v>
      </c>
      <c r="HQ142" s="14">
        <v>0</v>
      </c>
      <c r="HR142" s="14">
        <v>0</v>
      </c>
      <c r="HS142" s="14">
        <v>0</v>
      </c>
      <c r="HT142" s="14">
        <v>0</v>
      </c>
      <c r="HU142" s="14">
        <v>0</v>
      </c>
      <c r="HV142" s="14">
        <v>0</v>
      </c>
      <c r="HW142" s="14">
        <v>0</v>
      </c>
      <c r="HX142" s="14">
        <v>1</v>
      </c>
      <c r="HY142" s="14">
        <v>0</v>
      </c>
      <c r="HZ142" s="14">
        <v>0</v>
      </c>
      <c r="IA142" s="14">
        <v>0</v>
      </c>
      <c r="IB142" s="14">
        <v>0</v>
      </c>
      <c r="IC142" s="14">
        <v>1</v>
      </c>
      <c r="ID142" s="14">
        <v>0</v>
      </c>
      <c r="IE142" s="14">
        <v>0</v>
      </c>
      <c r="IF142" s="14">
        <v>0</v>
      </c>
      <c r="IG142" s="14">
        <v>0</v>
      </c>
      <c r="IH142" s="14">
        <v>0</v>
      </c>
      <c r="II142" s="14">
        <v>0</v>
      </c>
      <c r="IJ142" s="14">
        <v>1</v>
      </c>
      <c r="IK142" s="14">
        <v>0</v>
      </c>
      <c r="IL142" s="14">
        <v>0</v>
      </c>
      <c r="IM142" s="14">
        <v>0</v>
      </c>
      <c r="IN142" s="14">
        <v>0</v>
      </c>
      <c r="IO142" s="14">
        <v>0</v>
      </c>
      <c r="IP142" s="14">
        <v>0</v>
      </c>
      <c r="IQ142" s="14">
        <v>0</v>
      </c>
      <c r="IR142" s="14">
        <v>0</v>
      </c>
      <c r="IS142" s="14">
        <v>0</v>
      </c>
      <c r="IT142" s="14">
        <v>0</v>
      </c>
      <c r="IU142" s="14">
        <v>1</v>
      </c>
      <c r="IV142" s="14">
        <v>0</v>
      </c>
      <c r="IW142" s="14">
        <v>0</v>
      </c>
      <c r="IX142" s="14">
        <v>0</v>
      </c>
      <c r="IY142" s="14">
        <v>0</v>
      </c>
      <c r="IZ142" s="14">
        <v>0</v>
      </c>
      <c r="JA142" s="14">
        <v>0</v>
      </c>
      <c r="JB142" s="14">
        <v>0</v>
      </c>
      <c r="JC142" s="14">
        <v>0</v>
      </c>
      <c r="JD142" s="14">
        <v>0</v>
      </c>
      <c r="JE142" s="14">
        <v>0</v>
      </c>
      <c r="JF142" s="14">
        <v>0</v>
      </c>
      <c r="JG142" s="14">
        <v>0</v>
      </c>
      <c r="JH142" s="14">
        <v>0</v>
      </c>
      <c r="JI142" s="14">
        <v>0</v>
      </c>
      <c r="JJ142" s="14">
        <v>0</v>
      </c>
      <c r="JK142" s="14">
        <v>0</v>
      </c>
      <c r="JL142" s="14">
        <v>0</v>
      </c>
      <c r="JM142" s="14">
        <v>0</v>
      </c>
      <c r="JN142" s="14">
        <v>0</v>
      </c>
      <c r="JO142" s="14">
        <v>0</v>
      </c>
      <c r="JP142" s="14">
        <v>0</v>
      </c>
      <c r="JQ142" s="14">
        <v>0</v>
      </c>
      <c r="JR142" s="14">
        <v>0</v>
      </c>
      <c r="JS142" s="14">
        <v>0</v>
      </c>
      <c r="JT142" s="14">
        <v>0</v>
      </c>
      <c r="JU142" s="14">
        <v>0</v>
      </c>
      <c r="JV142" s="14">
        <v>0</v>
      </c>
      <c r="JW142" s="14">
        <v>0</v>
      </c>
      <c r="JX142" s="14">
        <v>0</v>
      </c>
      <c r="JY142" s="14">
        <v>0</v>
      </c>
      <c r="JZ142" s="14">
        <v>0</v>
      </c>
      <c r="KA142" s="14">
        <v>0</v>
      </c>
      <c r="KB142" s="14">
        <v>0</v>
      </c>
      <c r="KC142" s="14">
        <v>0</v>
      </c>
      <c r="KD142" s="14">
        <v>0</v>
      </c>
      <c r="KE142" s="14">
        <v>0</v>
      </c>
      <c r="KF142" s="14">
        <v>0</v>
      </c>
      <c r="KG142" s="14">
        <v>0</v>
      </c>
      <c r="KH142" s="14">
        <v>0</v>
      </c>
      <c r="KI142" s="14">
        <v>0</v>
      </c>
      <c r="KJ142" s="14">
        <v>0</v>
      </c>
      <c r="KK142" s="14">
        <v>0</v>
      </c>
      <c r="KL142" s="14">
        <v>0</v>
      </c>
      <c r="KM142" s="14">
        <v>0</v>
      </c>
      <c r="KN142" s="14">
        <v>0</v>
      </c>
      <c r="KO142" s="14">
        <v>0</v>
      </c>
      <c r="KP142" s="14">
        <v>0</v>
      </c>
      <c r="KQ142" s="14">
        <v>0</v>
      </c>
      <c r="KR142" s="14">
        <v>0</v>
      </c>
      <c r="KS142" s="14">
        <v>0</v>
      </c>
      <c r="KT142" s="14">
        <v>0</v>
      </c>
      <c r="KU142" s="14">
        <v>0</v>
      </c>
      <c r="KV142" s="14">
        <v>0</v>
      </c>
      <c r="KW142" s="14">
        <v>0</v>
      </c>
      <c r="KX142" s="14">
        <v>0</v>
      </c>
      <c r="KY142" s="14">
        <v>0</v>
      </c>
      <c r="KZ142" s="14">
        <v>0</v>
      </c>
      <c r="LA142" s="14">
        <v>0</v>
      </c>
      <c r="LB142" s="14">
        <v>0</v>
      </c>
      <c r="LC142" s="14">
        <v>0</v>
      </c>
      <c r="LD142" s="14">
        <v>0</v>
      </c>
      <c r="LE142" s="14">
        <v>0</v>
      </c>
      <c r="LF142" s="14">
        <v>0</v>
      </c>
      <c r="LG142" s="14">
        <v>0</v>
      </c>
      <c r="LH142" s="14">
        <v>0</v>
      </c>
      <c r="LI142" s="14">
        <v>0</v>
      </c>
      <c r="LJ142" s="14">
        <v>0</v>
      </c>
      <c r="LK142" s="14">
        <v>0</v>
      </c>
      <c r="LL142" s="14">
        <v>0</v>
      </c>
      <c r="LM142" s="14">
        <v>0</v>
      </c>
      <c r="LN142" s="14">
        <v>0</v>
      </c>
      <c r="LO142" s="14">
        <v>0</v>
      </c>
      <c r="LP142" s="14">
        <v>0</v>
      </c>
      <c r="LQ142" s="14">
        <v>0</v>
      </c>
      <c r="LR142" s="14">
        <v>0</v>
      </c>
      <c r="LS142" s="14">
        <v>0</v>
      </c>
      <c r="LT142" s="14">
        <v>0</v>
      </c>
      <c r="LU142" s="14">
        <v>0</v>
      </c>
      <c r="LV142" s="14">
        <v>0</v>
      </c>
      <c r="LW142" s="14">
        <v>0</v>
      </c>
      <c r="LX142" s="14">
        <v>0</v>
      </c>
      <c r="LY142" s="14">
        <v>0</v>
      </c>
      <c r="LZ142" s="14">
        <v>0</v>
      </c>
      <c r="MA142" s="14">
        <v>0</v>
      </c>
      <c r="MB142" s="14">
        <v>0</v>
      </c>
      <c r="MC142" s="14">
        <v>0</v>
      </c>
      <c r="MD142" s="14">
        <v>0</v>
      </c>
      <c r="ME142" s="14">
        <v>0</v>
      </c>
      <c r="MF142" s="14">
        <v>0</v>
      </c>
      <c r="MG142" s="14">
        <v>0</v>
      </c>
      <c r="MH142" s="14">
        <v>0</v>
      </c>
      <c r="MI142" s="14">
        <v>0</v>
      </c>
      <c r="MJ142" s="14">
        <v>0</v>
      </c>
      <c r="MK142" s="14">
        <v>1</v>
      </c>
      <c r="ML142" s="14">
        <v>0</v>
      </c>
      <c r="MM142" s="14">
        <v>0</v>
      </c>
      <c r="MN142" s="14">
        <v>0</v>
      </c>
      <c r="MO142" s="14">
        <v>0</v>
      </c>
      <c r="MP142" s="14">
        <v>0</v>
      </c>
      <c r="MQ142" s="14">
        <v>0</v>
      </c>
      <c r="MR142" s="14">
        <v>0</v>
      </c>
      <c r="MS142" s="14">
        <v>0</v>
      </c>
      <c r="MT142" s="14">
        <v>0</v>
      </c>
      <c r="MU142" s="14">
        <v>0</v>
      </c>
      <c r="MV142" s="14">
        <v>0</v>
      </c>
      <c r="MW142" s="14">
        <v>0</v>
      </c>
      <c r="MX142" s="14">
        <v>1</v>
      </c>
      <c r="MY142" s="14">
        <v>0</v>
      </c>
      <c r="MZ142" s="14">
        <v>0</v>
      </c>
      <c r="NA142" s="14">
        <v>0</v>
      </c>
      <c r="NB142" s="14">
        <v>0</v>
      </c>
      <c r="NC142" s="14">
        <v>0</v>
      </c>
      <c r="ND142" s="14">
        <v>0</v>
      </c>
      <c r="NE142" s="14">
        <v>0</v>
      </c>
      <c r="NF142" s="14">
        <v>2</v>
      </c>
      <c r="NG142" s="14">
        <v>0</v>
      </c>
      <c r="NH142" s="14">
        <v>0</v>
      </c>
      <c r="NI142" s="14">
        <v>0</v>
      </c>
      <c r="NJ142" s="14">
        <v>2</v>
      </c>
      <c r="NK142" s="14">
        <v>1</v>
      </c>
      <c r="NL142" s="14">
        <v>3</v>
      </c>
      <c r="NM142" s="14">
        <v>0</v>
      </c>
      <c r="NN142" s="14">
        <v>0</v>
      </c>
      <c r="NO142" s="14">
        <v>1</v>
      </c>
      <c r="NP142" s="14">
        <v>0</v>
      </c>
      <c r="NQ142" s="14">
        <v>0</v>
      </c>
      <c r="NR142" s="14">
        <v>1</v>
      </c>
      <c r="NS142" s="14">
        <v>1</v>
      </c>
      <c r="NT142" s="14">
        <v>1</v>
      </c>
      <c r="NU142" s="14">
        <v>0</v>
      </c>
      <c r="NV142" s="14">
        <v>1</v>
      </c>
      <c r="NW142" s="14">
        <v>0</v>
      </c>
      <c r="NX142" s="14">
        <v>1</v>
      </c>
      <c r="NY142" s="14">
        <v>0</v>
      </c>
      <c r="NZ142" s="14">
        <v>0</v>
      </c>
      <c r="OA142" s="14">
        <v>1</v>
      </c>
      <c r="OB142" s="14">
        <v>0</v>
      </c>
      <c r="OC142" s="14">
        <v>0</v>
      </c>
      <c r="OD142" s="14">
        <v>0</v>
      </c>
      <c r="OE142" s="14">
        <v>0</v>
      </c>
      <c r="OF142" s="14"/>
      <c r="OG142" s="14">
        <v>1</v>
      </c>
      <c r="OH142" s="14">
        <v>0</v>
      </c>
      <c r="OI142" s="14">
        <v>0</v>
      </c>
      <c r="OJ142" s="14">
        <v>0</v>
      </c>
      <c r="OK142" s="14">
        <v>0</v>
      </c>
      <c r="OL142" s="14">
        <v>0</v>
      </c>
      <c r="OM142" s="14">
        <v>0</v>
      </c>
      <c r="ON142" s="14">
        <v>0</v>
      </c>
      <c r="OO142" s="14">
        <v>0</v>
      </c>
      <c r="OP142" s="14">
        <v>0</v>
      </c>
      <c r="OQ142" s="14">
        <v>0</v>
      </c>
      <c r="OR142" s="14">
        <v>0</v>
      </c>
      <c r="OS142" s="14">
        <v>0</v>
      </c>
      <c r="OT142" s="14">
        <v>0</v>
      </c>
      <c r="OU142" s="14">
        <v>1</v>
      </c>
      <c r="OV142" s="14">
        <v>1</v>
      </c>
      <c r="OW142" s="14">
        <v>0</v>
      </c>
      <c r="OX142" s="14">
        <v>0</v>
      </c>
      <c r="OY142" s="14">
        <v>0</v>
      </c>
      <c r="OZ142" s="31">
        <v>1</v>
      </c>
      <c r="PA142" s="14">
        <v>0</v>
      </c>
      <c r="PB142" s="14"/>
      <c r="PC142" s="14"/>
      <c r="PD142" s="14">
        <v>0</v>
      </c>
      <c r="PE142" s="14">
        <v>1</v>
      </c>
      <c r="PF142" s="14"/>
      <c r="PG142" s="54"/>
      <c r="PH142" s="54"/>
      <c r="PI142" s="54"/>
      <c r="PJ142" s="14">
        <v>1</v>
      </c>
      <c r="PK142" s="54"/>
      <c r="PL142" s="84">
        <v>1</v>
      </c>
      <c r="PM142" s="14"/>
      <c r="PN142" s="84"/>
      <c r="PO142" s="84"/>
      <c r="PP142" s="84"/>
      <c r="PQ142" s="84"/>
      <c r="PR142" s="505"/>
      <c r="PS142" s="84">
        <v>1</v>
      </c>
      <c r="PT142" s="84"/>
      <c r="PU142" s="84"/>
      <c r="PV142" s="84"/>
      <c r="PW142" s="54"/>
      <c r="PX142" s="54"/>
      <c r="PY142" s="14"/>
      <c r="PZ142" s="14"/>
      <c r="QA142" s="14"/>
      <c r="QB142" s="54"/>
      <c r="QC142" s="54"/>
      <c r="QD142" s="54"/>
      <c r="QM142" s="1">
        <v>1</v>
      </c>
      <c r="QR142" s="1"/>
      <c r="QS142" s="1"/>
      <c r="QV142" s="1">
        <v>1</v>
      </c>
      <c r="QX142" s="1"/>
      <c r="QY142" s="1"/>
      <c r="QZ142" s="1"/>
      <c r="RA142" s="1"/>
      <c r="RB142" s="1"/>
      <c r="RC142" s="1"/>
      <c r="RD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</row>
    <row r="143" spans="1:534" s="20" customFormat="1" hidden="1" x14ac:dyDescent="0.25">
      <c r="A143" s="68" t="s">
        <v>24</v>
      </c>
      <c r="B143" s="68" t="s">
        <v>1330</v>
      </c>
      <c r="C143" s="347"/>
      <c r="D143" s="347"/>
      <c r="E143" s="14">
        <v>0</v>
      </c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>
        <v>0</v>
      </c>
      <c r="PE143" s="14"/>
      <c r="PF143" s="14"/>
      <c r="PG143" s="54"/>
      <c r="PH143" s="54"/>
      <c r="PI143" s="54"/>
      <c r="PJ143" s="54"/>
      <c r="PK143" s="54"/>
      <c r="PL143" s="84"/>
      <c r="PM143" s="14"/>
      <c r="PN143" s="84"/>
      <c r="PO143" s="84"/>
      <c r="PP143" s="84"/>
      <c r="PQ143" s="84"/>
      <c r="PR143" s="505"/>
      <c r="PS143" s="84"/>
      <c r="PT143" s="84"/>
      <c r="PU143" s="84"/>
      <c r="PV143" s="84"/>
      <c r="PW143" s="54"/>
      <c r="PX143" s="54"/>
      <c r="PY143" s="14"/>
      <c r="PZ143" s="14"/>
      <c r="QA143" s="14"/>
      <c r="QB143" s="54"/>
      <c r="QC143" s="54"/>
      <c r="QD143" s="54"/>
      <c r="QR143" s="1"/>
      <c r="QS143" s="1"/>
      <c r="QX143" s="1"/>
      <c r="QY143" s="1"/>
      <c r="QZ143" s="1"/>
      <c r="RA143" s="1"/>
      <c r="RB143" s="1"/>
      <c r="RC143" s="1"/>
      <c r="RD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</row>
    <row r="144" spans="1:534" s="20" customFormat="1" hidden="1" x14ac:dyDescent="0.25">
      <c r="A144" s="68" t="s">
        <v>24</v>
      </c>
      <c r="B144" s="68" t="s">
        <v>924</v>
      </c>
      <c r="C144" s="464">
        <v>1287</v>
      </c>
      <c r="D144" s="347"/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4">
        <v>0</v>
      </c>
      <c r="CX144" s="14">
        <v>0</v>
      </c>
      <c r="CY144" s="14">
        <v>0</v>
      </c>
      <c r="CZ144" s="14">
        <v>0</v>
      </c>
      <c r="DA144" s="14">
        <v>0</v>
      </c>
      <c r="DB144" s="14">
        <v>0</v>
      </c>
      <c r="DC144" s="14">
        <v>0</v>
      </c>
      <c r="DD144" s="14">
        <v>0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0</v>
      </c>
      <c r="DT144" s="14">
        <v>0</v>
      </c>
      <c r="DU144" s="14">
        <v>0</v>
      </c>
      <c r="DV144" s="14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0</v>
      </c>
      <c r="EB144" s="14">
        <v>0</v>
      </c>
      <c r="EC144" s="14">
        <v>0</v>
      </c>
      <c r="ED144" s="14">
        <v>0</v>
      </c>
      <c r="EE144" s="14">
        <v>0</v>
      </c>
      <c r="EF144" s="14">
        <v>0</v>
      </c>
      <c r="EG144" s="14">
        <v>0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0</v>
      </c>
      <c r="EN144" s="14">
        <v>0</v>
      </c>
      <c r="EO144" s="14">
        <v>0</v>
      </c>
      <c r="EP144" s="14">
        <v>0</v>
      </c>
      <c r="EQ144" s="14">
        <v>0</v>
      </c>
      <c r="ER144" s="14">
        <v>0</v>
      </c>
      <c r="ES144" s="14">
        <v>0</v>
      </c>
      <c r="ET144" s="14">
        <v>0</v>
      </c>
      <c r="EU144" s="14">
        <v>0</v>
      </c>
      <c r="EV144" s="14">
        <v>0</v>
      </c>
      <c r="EW144" s="14">
        <v>0</v>
      </c>
      <c r="EX144" s="14">
        <v>0</v>
      </c>
      <c r="EY144" s="14">
        <v>0</v>
      </c>
      <c r="EZ144" s="14">
        <v>0</v>
      </c>
      <c r="FA144" s="14">
        <v>0</v>
      </c>
      <c r="FB144" s="14">
        <v>0</v>
      </c>
      <c r="FC144" s="14">
        <v>0</v>
      </c>
      <c r="FD144" s="14">
        <v>0</v>
      </c>
      <c r="FE144" s="14">
        <v>0</v>
      </c>
      <c r="FF144" s="14">
        <v>0</v>
      </c>
      <c r="FG144" s="14">
        <v>0</v>
      </c>
      <c r="FH144" s="14">
        <v>0</v>
      </c>
      <c r="FI144" s="14">
        <v>0</v>
      </c>
      <c r="FJ144" s="14">
        <v>0</v>
      </c>
      <c r="FK144" s="14">
        <v>0</v>
      </c>
      <c r="FL144" s="14">
        <v>0</v>
      </c>
      <c r="FM144" s="14">
        <v>0</v>
      </c>
      <c r="FN144" s="14">
        <v>0</v>
      </c>
      <c r="FO144" s="14">
        <v>0</v>
      </c>
      <c r="FP144" s="14">
        <v>0</v>
      </c>
      <c r="FQ144" s="14">
        <v>0</v>
      </c>
      <c r="FR144" s="14">
        <v>0</v>
      </c>
      <c r="FS144" s="14">
        <v>0</v>
      </c>
      <c r="FT144" s="14">
        <v>0</v>
      </c>
      <c r="FU144" s="14">
        <v>0</v>
      </c>
      <c r="FV144" s="14">
        <v>0</v>
      </c>
      <c r="FW144" s="14">
        <v>0</v>
      </c>
      <c r="FX144" s="14">
        <v>0</v>
      </c>
      <c r="FY144" s="14">
        <v>0</v>
      </c>
      <c r="FZ144" s="14">
        <v>0</v>
      </c>
      <c r="GA144" s="14">
        <v>0</v>
      </c>
      <c r="GB144" s="14">
        <v>0</v>
      </c>
      <c r="GC144" s="14">
        <v>0</v>
      </c>
      <c r="GD144" s="14">
        <v>0</v>
      </c>
      <c r="GE144" s="14">
        <v>0</v>
      </c>
      <c r="GF144" s="14">
        <v>0</v>
      </c>
      <c r="GG144" s="14">
        <v>0</v>
      </c>
      <c r="GH144" s="14">
        <v>0</v>
      </c>
      <c r="GI144" s="14">
        <v>0</v>
      </c>
      <c r="GJ144" s="14">
        <v>0</v>
      </c>
      <c r="GK144" s="14">
        <v>0</v>
      </c>
      <c r="GL144" s="14">
        <v>0</v>
      </c>
      <c r="GM144" s="14">
        <v>0</v>
      </c>
      <c r="GN144" s="14">
        <v>0</v>
      </c>
      <c r="GO144" s="14">
        <v>0</v>
      </c>
      <c r="GP144" s="14">
        <v>0</v>
      </c>
      <c r="GQ144" s="14">
        <v>0</v>
      </c>
      <c r="GR144" s="14">
        <v>0</v>
      </c>
      <c r="GS144" s="14">
        <v>0</v>
      </c>
      <c r="GT144" s="14">
        <v>0</v>
      </c>
      <c r="GU144" s="14">
        <v>0</v>
      </c>
      <c r="GV144" s="14">
        <v>0</v>
      </c>
      <c r="GW144" s="14">
        <v>0</v>
      </c>
      <c r="GX144" s="14">
        <v>0</v>
      </c>
      <c r="GY144" s="14">
        <v>0</v>
      </c>
      <c r="GZ144" s="14">
        <v>0</v>
      </c>
      <c r="HA144" s="14">
        <v>1</v>
      </c>
      <c r="HB144" s="14">
        <v>0</v>
      </c>
      <c r="HC144" s="14">
        <v>0</v>
      </c>
      <c r="HD144" s="14">
        <v>0</v>
      </c>
      <c r="HE144" s="14">
        <v>0</v>
      </c>
      <c r="HF144" s="14">
        <v>0</v>
      </c>
      <c r="HG144" s="14">
        <v>0</v>
      </c>
      <c r="HH144" s="14">
        <v>0</v>
      </c>
      <c r="HI144" s="14">
        <v>0</v>
      </c>
      <c r="HJ144" s="14">
        <v>0</v>
      </c>
      <c r="HK144" s="14">
        <v>0</v>
      </c>
      <c r="HL144" s="14">
        <v>0</v>
      </c>
      <c r="HM144" s="14">
        <v>0</v>
      </c>
      <c r="HN144" s="14">
        <v>0</v>
      </c>
      <c r="HO144" s="14">
        <v>0</v>
      </c>
      <c r="HP144" s="14">
        <v>0</v>
      </c>
      <c r="HQ144" s="14">
        <v>0</v>
      </c>
      <c r="HR144" s="14">
        <v>0</v>
      </c>
      <c r="HS144" s="14">
        <v>0</v>
      </c>
      <c r="HT144" s="14">
        <v>0</v>
      </c>
      <c r="HU144" s="14">
        <v>0</v>
      </c>
      <c r="HV144" s="14">
        <v>0</v>
      </c>
      <c r="HW144" s="14">
        <v>0</v>
      </c>
      <c r="HX144" s="14">
        <v>0</v>
      </c>
      <c r="HY144" s="14">
        <v>0</v>
      </c>
      <c r="HZ144" s="14">
        <v>0</v>
      </c>
      <c r="IA144" s="14">
        <v>0</v>
      </c>
      <c r="IB144" s="14">
        <v>0</v>
      </c>
      <c r="IC144" s="14">
        <v>0</v>
      </c>
      <c r="ID144" s="14">
        <v>0</v>
      </c>
      <c r="IE144" s="14">
        <v>0</v>
      </c>
      <c r="IF144" s="14">
        <v>0</v>
      </c>
      <c r="IG144" s="14">
        <v>0</v>
      </c>
      <c r="IH144" s="14">
        <v>0</v>
      </c>
      <c r="II144" s="14">
        <v>0</v>
      </c>
      <c r="IJ144" s="14">
        <v>0</v>
      </c>
      <c r="IK144" s="14">
        <v>0</v>
      </c>
      <c r="IL144" s="14">
        <v>0</v>
      </c>
      <c r="IM144" s="14">
        <v>0</v>
      </c>
      <c r="IN144" s="14">
        <v>0</v>
      </c>
      <c r="IO144" s="14">
        <v>0</v>
      </c>
      <c r="IP144" s="14">
        <v>0</v>
      </c>
      <c r="IQ144" s="14">
        <v>0</v>
      </c>
      <c r="IR144" s="14">
        <v>0</v>
      </c>
      <c r="IS144" s="14">
        <v>0</v>
      </c>
      <c r="IT144" s="14">
        <v>0</v>
      </c>
      <c r="IU144" s="14">
        <v>0</v>
      </c>
      <c r="IV144" s="14">
        <v>1</v>
      </c>
      <c r="IW144" s="14">
        <v>0</v>
      </c>
      <c r="IX144" s="14">
        <v>1</v>
      </c>
      <c r="IY144" s="14">
        <v>0</v>
      </c>
      <c r="IZ144" s="14">
        <v>2</v>
      </c>
      <c r="JA144" s="14">
        <v>1</v>
      </c>
      <c r="JB144" s="14">
        <v>0</v>
      </c>
      <c r="JC144" s="14">
        <v>1</v>
      </c>
      <c r="JD144" s="14">
        <v>0</v>
      </c>
      <c r="JE144" s="14">
        <v>2</v>
      </c>
      <c r="JF144" s="14">
        <v>0</v>
      </c>
      <c r="JG144" s="14">
        <v>0</v>
      </c>
      <c r="JH144" s="14">
        <v>0</v>
      </c>
      <c r="JI144" s="14">
        <v>0</v>
      </c>
      <c r="JJ144" s="14">
        <v>0</v>
      </c>
      <c r="JK144" s="14">
        <v>0</v>
      </c>
      <c r="JL144" s="14">
        <v>0</v>
      </c>
      <c r="JM144" s="14">
        <v>0</v>
      </c>
      <c r="JN144" s="14">
        <v>0</v>
      </c>
      <c r="JO144" s="14">
        <v>0</v>
      </c>
      <c r="JP144" s="14">
        <v>0</v>
      </c>
      <c r="JQ144" s="14">
        <v>0</v>
      </c>
      <c r="JR144" s="14">
        <v>0</v>
      </c>
      <c r="JS144" s="14">
        <v>0</v>
      </c>
      <c r="JT144" s="14">
        <v>0</v>
      </c>
      <c r="JU144" s="14">
        <v>0</v>
      </c>
      <c r="JV144" s="14">
        <v>0</v>
      </c>
      <c r="JW144" s="14">
        <v>0</v>
      </c>
      <c r="JX144" s="14">
        <v>0</v>
      </c>
      <c r="JY144" s="14">
        <v>1</v>
      </c>
      <c r="JZ144" s="14">
        <v>0</v>
      </c>
      <c r="KA144" s="14">
        <v>0</v>
      </c>
      <c r="KB144" s="14">
        <v>0</v>
      </c>
      <c r="KC144" s="14">
        <v>0</v>
      </c>
      <c r="KD144" s="14">
        <v>1</v>
      </c>
      <c r="KE144" s="14">
        <v>0</v>
      </c>
      <c r="KF144" s="14">
        <v>0</v>
      </c>
      <c r="KG144" s="14">
        <v>0</v>
      </c>
      <c r="KH144" s="14">
        <v>0</v>
      </c>
      <c r="KI144" s="14">
        <v>0</v>
      </c>
      <c r="KJ144" s="14">
        <v>0</v>
      </c>
      <c r="KK144" s="14">
        <v>0</v>
      </c>
      <c r="KL144" s="14">
        <v>1</v>
      </c>
      <c r="KM144" s="14">
        <v>0</v>
      </c>
      <c r="KN144" s="14">
        <v>0</v>
      </c>
      <c r="KO144" s="14">
        <v>0</v>
      </c>
      <c r="KP144" s="14">
        <v>0</v>
      </c>
      <c r="KQ144" s="14">
        <v>0</v>
      </c>
      <c r="KR144" s="14">
        <v>0</v>
      </c>
      <c r="KS144" s="14">
        <v>0</v>
      </c>
      <c r="KT144" s="14">
        <v>0</v>
      </c>
      <c r="KU144" s="14">
        <v>0</v>
      </c>
      <c r="KV144" s="14">
        <v>0</v>
      </c>
      <c r="KW144" s="14">
        <v>1</v>
      </c>
      <c r="KX144" s="14">
        <v>0</v>
      </c>
      <c r="KY144" s="14">
        <v>0</v>
      </c>
      <c r="KZ144" s="14">
        <v>0</v>
      </c>
      <c r="LA144" s="14">
        <v>0</v>
      </c>
      <c r="LB144" s="14">
        <v>0</v>
      </c>
      <c r="LC144" s="14">
        <v>0</v>
      </c>
      <c r="LD144" s="14">
        <v>0</v>
      </c>
      <c r="LE144" s="14">
        <v>0</v>
      </c>
      <c r="LF144" s="14">
        <v>0</v>
      </c>
      <c r="LG144" s="14">
        <v>0</v>
      </c>
      <c r="LH144" s="14">
        <v>0</v>
      </c>
      <c r="LI144" s="14">
        <v>0</v>
      </c>
      <c r="LJ144" s="14">
        <v>0</v>
      </c>
      <c r="LK144" s="14">
        <v>0</v>
      </c>
      <c r="LL144" s="14">
        <v>0</v>
      </c>
      <c r="LM144" s="14">
        <v>0</v>
      </c>
      <c r="LN144" s="14">
        <v>0</v>
      </c>
      <c r="LO144" s="14">
        <v>0</v>
      </c>
      <c r="LP144" s="14">
        <v>0</v>
      </c>
      <c r="LQ144" s="14">
        <v>0</v>
      </c>
      <c r="LR144" s="14">
        <v>0</v>
      </c>
      <c r="LS144" s="14">
        <v>0</v>
      </c>
      <c r="LT144" s="14">
        <v>0</v>
      </c>
      <c r="LU144" s="14">
        <v>0</v>
      </c>
      <c r="LV144" s="14">
        <v>0</v>
      </c>
      <c r="LW144" s="14">
        <v>0</v>
      </c>
      <c r="LX144" s="14">
        <v>0</v>
      </c>
      <c r="LY144" s="14">
        <v>0</v>
      </c>
      <c r="LZ144" s="14">
        <v>0</v>
      </c>
      <c r="MA144" s="14">
        <v>0</v>
      </c>
      <c r="MB144" s="14">
        <v>0</v>
      </c>
      <c r="MC144" s="14">
        <v>0</v>
      </c>
      <c r="MD144" s="14">
        <v>0</v>
      </c>
      <c r="ME144" s="14">
        <v>0</v>
      </c>
      <c r="MF144" s="14">
        <v>0</v>
      </c>
      <c r="MG144" s="14">
        <v>0</v>
      </c>
      <c r="MH144" s="14">
        <v>0</v>
      </c>
      <c r="MI144" s="14">
        <v>0</v>
      </c>
      <c r="MJ144" s="14">
        <v>0</v>
      </c>
      <c r="MK144" s="14">
        <v>0</v>
      </c>
      <c r="ML144" s="14">
        <v>0</v>
      </c>
      <c r="MM144" s="14">
        <v>0</v>
      </c>
      <c r="MN144" s="14">
        <v>0</v>
      </c>
      <c r="MO144" s="14">
        <v>0</v>
      </c>
      <c r="MP144" s="14">
        <v>0</v>
      </c>
      <c r="MQ144" s="14">
        <v>0</v>
      </c>
      <c r="MR144" s="14">
        <v>0</v>
      </c>
      <c r="MS144" s="14">
        <v>0</v>
      </c>
      <c r="MT144" s="14">
        <v>1</v>
      </c>
      <c r="MU144" s="14">
        <v>0</v>
      </c>
      <c r="MV144" s="14">
        <v>0</v>
      </c>
      <c r="MW144" s="14">
        <v>0</v>
      </c>
      <c r="MX144" s="14">
        <v>0</v>
      </c>
      <c r="MY144" s="14">
        <v>6</v>
      </c>
      <c r="MZ144" s="14">
        <v>0</v>
      </c>
      <c r="NA144" s="14">
        <v>1</v>
      </c>
      <c r="NB144" s="14">
        <v>0</v>
      </c>
      <c r="NC144" s="14">
        <v>1</v>
      </c>
      <c r="ND144" s="14">
        <v>0</v>
      </c>
      <c r="NE144" s="14">
        <v>3</v>
      </c>
      <c r="NF144" s="14">
        <v>0</v>
      </c>
      <c r="NG144" s="14">
        <v>0</v>
      </c>
      <c r="NH144" s="14">
        <v>1</v>
      </c>
      <c r="NI144" s="14">
        <v>0</v>
      </c>
      <c r="NJ144" s="14">
        <v>0</v>
      </c>
      <c r="NK144" s="14">
        <v>0</v>
      </c>
      <c r="NL144" s="14">
        <v>2</v>
      </c>
      <c r="NM144" s="14">
        <v>0</v>
      </c>
      <c r="NN144" s="14">
        <v>0</v>
      </c>
      <c r="NO144" s="14">
        <v>12</v>
      </c>
      <c r="NP144" s="14">
        <v>0</v>
      </c>
      <c r="NQ144" s="14">
        <v>0</v>
      </c>
      <c r="NR144" s="14">
        <v>1</v>
      </c>
      <c r="NS144" s="14">
        <v>1</v>
      </c>
      <c r="NT144" s="14">
        <v>0</v>
      </c>
      <c r="NU144" s="14">
        <v>0</v>
      </c>
      <c r="NV144" s="14">
        <v>1</v>
      </c>
      <c r="NW144" s="14">
        <v>0</v>
      </c>
      <c r="NX144" s="14">
        <v>1</v>
      </c>
      <c r="NY144" s="14">
        <v>2</v>
      </c>
      <c r="NZ144" s="14">
        <v>0</v>
      </c>
      <c r="OA144" s="14">
        <v>2</v>
      </c>
      <c r="OB144" s="14">
        <v>0</v>
      </c>
      <c r="OC144" s="14">
        <v>2</v>
      </c>
      <c r="OD144" s="14">
        <v>0</v>
      </c>
      <c r="OE144" s="14">
        <v>0</v>
      </c>
      <c r="OF144" s="14"/>
      <c r="OG144" s="14">
        <v>0</v>
      </c>
      <c r="OH144" s="14">
        <v>1</v>
      </c>
      <c r="OI144" s="14">
        <v>0</v>
      </c>
      <c r="OJ144" s="14">
        <v>0</v>
      </c>
      <c r="OK144" s="14">
        <v>0</v>
      </c>
      <c r="OL144" s="14">
        <v>0</v>
      </c>
      <c r="OM144" s="14">
        <v>0</v>
      </c>
      <c r="ON144" s="14">
        <v>0</v>
      </c>
      <c r="OO144" s="14">
        <v>0</v>
      </c>
      <c r="OP144" s="14">
        <v>0</v>
      </c>
      <c r="OQ144" s="14">
        <v>0</v>
      </c>
      <c r="OR144" s="14">
        <v>0</v>
      </c>
      <c r="OS144" s="14">
        <v>0</v>
      </c>
      <c r="OT144" s="14">
        <v>0</v>
      </c>
      <c r="OU144" s="14">
        <v>0</v>
      </c>
      <c r="OV144" s="14">
        <v>0</v>
      </c>
      <c r="OW144" s="14">
        <v>0</v>
      </c>
      <c r="OX144" s="14">
        <v>0</v>
      </c>
      <c r="OY144" s="14">
        <v>0</v>
      </c>
      <c r="OZ144" s="14"/>
      <c r="PA144" s="14">
        <v>1</v>
      </c>
      <c r="PB144" s="14"/>
      <c r="PC144" s="14">
        <v>1</v>
      </c>
      <c r="PD144" s="14">
        <v>0</v>
      </c>
      <c r="PE144" s="14"/>
      <c r="PF144" s="14">
        <v>3</v>
      </c>
      <c r="PG144" s="54"/>
      <c r="PH144" s="54"/>
      <c r="PI144" s="54"/>
      <c r="PJ144" s="54"/>
      <c r="PK144" s="54"/>
      <c r="PL144" s="84">
        <v>1</v>
      </c>
      <c r="PM144" s="14"/>
      <c r="PN144" s="84"/>
      <c r="PO144" s="84"/>
      <c r="PP144" s="84"/>
      <c r="PQ144" s="84"/>
      <c r="PR144" s="505"/>
      <c r="PS144" s="84"/>
      <c r="PT144" s="84"/>
      <c r="PU144" s="84">
        <v>1</v>
      </c>
      <c r="PV144" s="84">
        <v>1</v>
      </c>
      <c r="PW144" s="54"/>
      <c r="PX144" s="54"/>
      <c r="PY144" s="14"/>
      <c r="PZ144" s="14"/>
      <c r="QA144" s="14"/>
      <c r="QB144" s="54"/>
      <c r="QC144" s="54"/>
      <c r="QD144" s="54"/>
      <c r="QE144" s="1">
        <v>1</v>
      </c>
      <c r="QR144" s="1">
        <v>1</v>
      </c>
      <c r="QS144" s="1"/>
      <c r="QX144" s="1"/>
      <c r="QY144" s="1"/>
      <c r="QZ144" s="1"/>
      <c r="RA144" s="1"/>
      <c r="RB144" s="1"/>
      <c r="RC144" s="1"/>
      <c r="RD144" s="1"/>
      <c r="RE144" s="1">
        <v>2</v>
      </c>
      <c r="RF144" s="1">
        <v>2</v>
      </c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X144" s="1"/>
      <c r="RY144" s="1">
        <v>1</v>
      </c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</row>
    <row r="145" spans="1:500" s="20" customFormat="1" hidden="1" x14ac:dyDescent="0.25">
      <c r="A145" s="68" t="s">
        <v>24</v>
      </c>
      <c r="B145" s="68" t="s">
        <v>1181</v>
      </c>
      <c r="C145" s="464">
        <v>384</v>
      </c>
      <c r="D145" s="347"/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0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</v>
      </c>
      <c r="DC145" s="14">
        <v>0</v>
      </c>
      <c r="DD145" s="14">
        <v>0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0</v>
      </c>
      <c r="DQ145" s="14">
        <v>0</v>
      </c>
      <c r="DR145" s="14">
        <v>0</v>
      </c>
      <c r="DS145" s="14">
        <v>0</v>
      </c>
      <c r="DT145" s="14">
        <v>0</v>
      </c>
      <c r="DU145" s="14">
        <v>0</v>
      </c>
      <c r="DV145" s="14">
        <v>0</v>
      </c>
      <c r="DW145" s="14">
        <v>0</v>
      </c>
      <c r="DX145" s="14">
        <v>0</v>
      </c>
      <c r="DY145" s="14">
        <v>0</v>
      </c>
      <c r="DZ145" s="14">
        <v>0</v>
      </c>
      <c r="EA145" s="14">
        <v>0</v>
      </c>
      <c r="EB145" s="14">
        <v>0</v>
      </c>
      <c r="EC145" s="14">
        <v>0</v>
      </c>
      <c r="ED145" s="14">
        <v>0</v>
      </c>
      <c r="EE145" s="14">
        <v>0</v>
      </c>
      <c r="EF145" s="14">
        <v>0</v>
      </c>
      <c r="EG145" s="14">
        <v>0</v>
      </c>
      <c r="EH145" s="14">
        <v>0</v>
      </c>
      <c r="EI145" s="14">
        <v>0</v>
      </c>
      <c r="EJ145" s="14">
        <v>0</v>
      </c>
      <c r="EK145" s="14">
        <v>0</v>
      </c>
      <c r="EL145" s="14">
        <v>0</v>
      </c>
      <c r="EM145" s="14">
        <v>0</v>
      </c>
      <c r="EN145" s="14">
        <v>0</v>
      </c>
      <c r="EO145" s="14">
        <v>0</v>
      </c>
      <c r="EP145" s="14">
        <v>0</v>
      </c>
      <c r="EQ145" s="14">
        <v>0</v>
      </c>
      <c r="ER145" s="14">
        <v>0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0</v>
      </c>
      <c r="EZ145" s="14">
        <v>0</v>
      </c>
      <c r="FA145" s="14">
        <v>0</v>
      </c>
      <c r="FB145" s="14">
        <v>0</v>
      </c>
      <c r="FC145" s="14">
        <v>0</v>
      </c>
      <c r="FD145" s="14">
        <v>0</v>
      </c>
      <c r="FE145" s="14">
        <v>0</v>
      </c>
      <c r="FF145" s="14">
        <v>0</v>
      </c>
      <c r="FG145" s="14">
        <v>0</v>
      </c>
      <c r="FH145" s="14">
        <v>0</v>
      </c>
      <c r="FI145" s="14">
        <v>0</v>
      </c>
      <c r="FJ145" s="14">
        <v>0</v>
      </c>
      <c r="FK145" s="14">
        <v>0</v>
      </c>
      <c r="FL145" s="14">
        <v>0</v>
      </c>
      <c r="FM145" s="14">
        <v>0</v>
      </c>
      <c r="FN145" s="14">
        <v>0</v>
      </c>
      <c r="FO145" s="14">
        <v>0</v>
      </c>
      <c r="FP145" s="14">
        <v>0</v>
      </c>
      <c r="FQ145" s="14">
        <v>0</v>
      </c>
      <c r="FR145" s="14">
        <v>0</v>
      </c>
      <c r="FS145" s="14">
        <v>0</v>
      </c>
      <c r="FT145" s="14">
        <v>0</v>
      </c>
      <c r="FU145" s="14">
        <v>0</v>
      </c>
      <c r="FV145" s="14">
        <v>0</v>
      </c>
      <c r="FW145" s="14">
        <v>0</v>
      </c>
      <c r="FX145" s="14">
        <v>0</v>
      </c>
      <c r="FY145" s="14">
        <v>0</v>
      </c>
      <c r="FZ145" s="14">
        <v>0</v>
      </c>
      <c r="GA145" s="14">
        <v>0</v>
      </c>
      <c r="GB145" s="14">
        <v>0</v>
      </c>
      <c r="GC145" s="14">
        <v>0</v>
      </c>
      <c r="GD145" s="14">
        <v>0</v>
      </c>
      <c r="GE145" s="14">
        <v>0</v>
      </c>
      <c r="GF145" s="14">
        <v>0</v>
      </c>
      <c r="GG145" s="14">
        <v>0</v>
      </c>
      <c r="GH145" s="14">
        <v>0</v>
      </c>
      <c r="GI145" s="14">
        <v>0</v>
      </c>
      <c r="GJ145" s="14">
        <v>0</v>
      </c>
      <c r="GK145" s="14">
        <v>0</v>
      </c>
      <c r="GL145" s="14">
        <v>0</v>
      </c>
      <c r="GM145" s="14">
        <v>0</v>
      </c>
      <c r="GN145" s="14">
        <v>0</v>
      </c>
      <c r="GO145" s="14">
        <v>0</v>
      </c>
      <c r="GP145" s="14">
        <v>0</v>
      </c>
      <c r="GQ145" s="14">
        <v>0</v>
      </c>
      <c r="GR145" s="14">
        <v>0</v>
      </c>
      <c r="GS145" s="14">
        <v>0</v>
      </c>
      <c r="GT145" s="14">
        <v>0</v>
      </c>
      <c r="GU145" s="14">
        <v>0</v>
      </c>
      <c r="GV145" s="14">
        <v>0</v>
      </c>
      <c r="GW145" s="14">
        <v>0</v>
      </c>
      <c r="GX145" s="14">
        <v>0</v>
      </c>
      <c r="GY145" s="14">
        <v>0</v>
      </c>
      <c r="GZ145" s="14">
        <v>0</v>
      </c>
      <c r="HA145" s="14">
        <v>0</v>
      </c>
      <c r="HB145" s="14">
        <v>0</v>
      </c>
      <c r="HC145" s="14">
        <v>1</v>
      </c>
      <c r="HD145" s="14">
        <v>0</v>
      </c>
      <c r="HE145" s="14">
        <v>0</v>
      </c>
      <c r="HF145" s="14">
        <v>0</v>
      </c>
      <c r="HG145" s="14">
        <v>0</v>
      </c>
      <c r="HH145" s="14">
        <v>0</v>
      </c>
      <c r="HI145" s="14">
        <v>0</v>
      </c>
      <c r="HJ145" s="14">
        <v>0</v>
      </c>
      <c r="HK145" s="14">
        <v>0</v>
      </c>
      <c r="HL145" s="14">
        <v>0</v>
      </c>
      <c r="HM145" s="14">
        <v>0</v>
      </c>
      <c r="HN145" s="14">
        <v>0</v>
      </c>
      <c r="HO145" s="14">
        <v>0</v>
      </c>
      <c r="HP145" s="14">
        <v>0</v>
      </c>
      <c r="HQ145" s="14">
        <v>0</v>
      </c>
      <c r="HR145" s="14">
        <v>0</v>
      </c>
      <c r="HS145" s="14">
        <v>0</v>
      </c>
      <c r="HT145" s="14">
        <v>0</v>
      </c>
      <c r="HU145" s="14">
        <v>0</v>
      </c>
      <c r="HV145" s="14">
        <v>0</v>
      </c>
      <c r="HW145" s="14">
        <v>0</v>
      </c>
      <c r="HX145" s="14">
        <v>0</v>
      </c>
      <c r="HY145" s="14">
        <v>0</v>
      </c>
      <c r="HZ145" s="14">
        <v>0</v>
      </c>
      <c r="IA145" s="14">
        <v>0</v>
      </c>
      <c r="IB145" s="14">
        <v>0</v>
      </c>
      <c r="IC145" s="14">
        <v>0</v>
      </c>
      <c r="ID145" s="14">
        <v>0</v>
      </c>
      <c r="IE145" s="14">
        <v>0</v>
      </c>
      <c r="IF145" s="14">
        <v>0</v>
      </c>
      <c r="IG145" s="14">
        <v>0</v>
      </c>
      <c r="IH145" s="14">
        <v>0</v>
      </c>
      <c r="II145" s="14">
        <v>0</v>
      </c>
      <c r="IJ145" s="14">
        <v>0</v>
      </c>
      <c r="IK145" s="14">
        <v>0</v>
      </c>
      <c r="IL145" s="14">
        <v>0</v>
      </c>
      <c r="IM145" s="14">
        <v>0</v>
      </c>
      <c r="IN145" s="14">
        <v>0</v>
      </c>
      <c r="IO145" s="14">
        <v>0</v>
      </c>
      <c r="IP145" s="14">
        <v>0</v>
      </c>
      <c r="IQ145" s="14">
        <v>0</v>
      </c>
      <c r="IR145" s="14">
        <v>0</v>
      </c>
      <c r="IS145" s="14">
        <v>0</v>
      </c>
      <c r="IT145" s="14">
        <v>0</v>
      </c>
      <c r="IU145" s="14">
        <v>0</v>
      </c>
      <c r="IV145" s="14">
        <v>0</v>
      </c>
      <c r="IW145" s="14">
        <v>0</v>
      </c>
      <c r="IX145" s="14">
        <v>0</v>
      </c>
      <c r="IY145" s="14">
        <v>0</v>
      </c>
      <c r="IZ145" s="14">
        <v>0</v>
      </c>
      <c r="JA145" s="14">
        <v>0</v>
      </c>
      <c r="JB145" s="14">
        <v>0</v>
      </c>
      <c r="JC145" s="14">
        <v>0</v>
      </c>
      <c r="JD145" s="14">
        <v>0</v>
      </c>
      <c r="JE145" s="14">
        <v>0</v>
      </c>
      <c r="JF145" s="14">
        <v>0</v>
      </c>
      <c r="JG145" s="14">
        <v>0</v>
      </c>
      <c r="JH145" s="14">
        <v>0</v>
      </c>
      <c r="JI145" s="14">
        <v>0</v>
      </c>
      <c r="JJ145" s="14">
        <v>0</v>
      </c>
      <c r="JK145" s="14">
        <v>0</v>
      </c>
      <c r="JL145" s="14">
        <v>0</v>
      </c>
      <c r="JM145" s="14">
        <v>0</v>
      </c>
      <c r="JN145" s="14">
        <v>0</v>
      </c>
      <c r="JO145" s="14">
        <v>0</v>
      </c>
      <c r="JP145" s="14">
        <v>0</v>
      </c>
      <c r="JQ145" s="14">
        <v>0</v>
      </c>
      <c r="JR145" s="14">
        <v>0</v>
      </c>
      <c r="JS145" s="14">
        <v>0</v>
      </c>
      <c r="JT145" s="14">
        <v>0</v>
      </c>
      <c r="JU145" s="14">
        <v>0</v>
      </c>
      <c r="JV145" s="14">
        <v>0</v>
      </c>
      <c r="JW145" s="14">
        <v>0</v>
      </c>
      <c r="JX145" s="14">
        <v>0</v>
      </c>
      <c r="JY145" s="14">
        <v>0</v>
      </c>
      <c r="JZ145" s="14">
        <v>0</v>
      </c>
      <c r="KA145" s="14">
        <v>0</v>
      </c>
      <c r="KB145" s="14">
        <v>0</v>
      </c>
      <c r="KC145" s="14">
        <v>0</v>
      </c>
      <c r="KD145" s="14">
        <v>0</v>
      </c>
      <c r="KE145" s="14">
        <v>0</v>
      </c>
      <c r="KF145" s="14">
        <v>0</v>
      </c>
      <c r="KG145" s="14">
        <v>0</v>
      </c>
      <c r="KH145" s="14">
        <v>0</v>
      </c>
      <c r="KI145" s="14">
        <v>0</v>
      </c>
      <c r="KJ145" s="14">
        <v>0</v>
      </c>
      <c r="KK145" s="14">
        <v>0</v>
      </c>
      <c r="KL145" s="14">
        <v>0</v>
      </c>
      <c r="KM145" s="14">
        <v>0</v>
      </c>
      <c r="KN145" s="14">
        <v>0</v>
      </c>
      <c r="KO145" s="14">
        <v>0</v>
      </c>
      <c r="KP145" s="14">
        <v>0</v>
      </c>
      <c r="KQ145" s="14">
        <v>0</v>
      </c>
      <c r="KR145" s="14">
        <v>0</v>
      </c>
      <c r="KS145" s="14">
        <v>0</v>
      </c>
      <c r="KT145" s="14">
        <v>0</v>
      </c>
      <c r="KU145" s="14">
        <v>0</v>
      </c>
      <c r="KV145" s="14">
        <v>0</v>
      </c>
      <c r="KW145" s="14">
        <v>0</v>
      </c>
      <c r="KX145" s="14">
        <v>0</v>
      </c>
      <c r="KY145" s="14">
        <v>0</v>
      </c>
      <c r="KZ145" s="14">
        <v>0</v>
      </c>
      <c r="LA145" s="14">
        <v>0</v>
      </c>
      <c r="LB145" s="14">
        <v>0</v>
      </c>
      <c r="LC145" s="14">
        <v>0</v>
      </c>
      <c r="LD145" s="14">
        <v>0</v>
      </c>
      <c r="LE145" s="14">
        <v>0</v>
      </c>
      <c r="LF145" s="14">
        <v>0</v>
      </c>
      <c r="LG145" s="14">
        <v>0</v>
      </c>
      <c r="LH145" s="14">
        <v>0</v>
      </c>
      <c r="LI145" s="14">
        <v>0</v>
      </c>
      <c r="LJ145" s="14">
        <v>0</v>
      </c>
      <c r="LK145" s="14">
        <v>0</v>
      </c>
      <c r="LL145" s="14">
        <v>0</v>
      </c>
      <c r="LM145" s="14">
        <v>0</v>
      </c>
      <c r="LN145" s="14">
        <v>0</v>
      </c>
      <c r="LO145" s="14">
        <v>0</v>
      </c>
      <c r="LP145" s="14">
        <v>0</v>
      </c>
      <c r="LQ145" s="14">
        <v>0</v>
      </c>
      <c r="LR145" s="14">
        <v>0</v>
      </c>
      <c r="LS145" s="14">
        <v>0</v>
      </c>
      <c r="LT145" s="14">
        <v>0</v>
      </c>
      <c r="LU145" s="14">
        <v>0</v>
      </c>
      <c r="LV145" s="14">
        <v>0</v>
      </c>
      <c r="LW145" s="14">
        <v>0</v>
      </c>
      <c r="LX145" s="14">
        <v>0</v>
      </c>
      <c r="LY145" s="14">
        <v>0</v>
      </c>
      <c r="LZ145" s="14">
        <v>0</v>
      </c>
      <c r="MA145" s="14">
        <v>0</v>
      </c>
      <c r="MB145" s="14">
        <v>0</v>
      </c>
      <c r="MC145" s="14">
        <v>0</v>
      </c>
      <c r="MD145" s="14">
        <v>0</v>
      </c>
      <c r="ME145" s="14">
        <v>0</v>
      </c>
      <c r="MF145" s="14">
        <v>0</v>
      </c>
      <c r="MG145" s="14">
        <v>0</v>
      </c>
      <c r="MH145" s="14">
        <v>0</v>
      </c>
      <c r="MI145" s="14">
        <v>0</v>
      </c>
      <c r="MJ145" s="14">
        <v>0</v>
      </c>
      <c r="MK145" s="14">
        <v>0</v>
      </c>
      <c r="ML145" s="14">
        <v>0</v>
      </c>
      <c r="MM145" s="14">
        <v>0</v>
      </c>
      <c r="MN145" s="14">
        <v>0</v>
      </c>
      <c r="MO145" s="14">
        <v>0</v>
      </c>
      <c r="MP145" s="14">
        <v>0</v>
      </c>
      <c r="MQ145" s="14">
        <v>0</v>
      </c>
      <c r="MR145" s="14">
        <v>0</v>
      </c>
      <c r="MS145" s="14">
        <v>0</v>
      </c>
      <c r="MT145" s="14">
        <v>0</v>
      </c>
      <c r="MU145" s="14">
        <v>0</v>
      </c>
      <c r="MV145" s="14">
        <v>0</v>
      </c>
      <c r="MW145" s="14">
        <v>0</v>
      </c>
      <c r="MX145" s="14">
        <v>0</v>
      </c>
      <c r="MY145" s="14">
        <v>0</v>
      </c>
      <c r="MZ145" s="14">
        <v>0</v>
      </c>
      <c r="NA145" s="14">
        <v>0</v>
      </c>
      <c r="NB145" s="14">
        <v>0</v>
      </c>
      <c r="NC145" s="14">
        <v>0</v>
      </c>
      <c r="ND145" s="14">
        <v>0</v>
      </c>
      <c r="NE145" s="14">
        <v>0</v>
      </c>
      <c r="NF145" s="14">
        <v>0</v>
      </c>
      <c r="NG145" s="14">
        <v>0</v>
      </c>
      <c r="NH145" s="14">
        <v>0</v>
      </c>
      <c r="NI145" s="14">
        <v>0</v>
      </c>
      <c r="NJ145" s="14">
        <v>0</v>
      </c>
      <c r="NK145" s="14">
        <v>0</v>
      </c>
      <c r="NL145" s="14">
        <v>0</v>
      </c>
      <c r="NM145" s="14">
        <v>0</v>
      </c>
      <c r="NN145" s="14">
        <v>0</v>
      </c>
      <c r="NO145" s="14">
        <v>0</v>
      </c>
      <c r="NP145" s="14">
        <v>0</v>
      </c>
      <c r="NQ145" s="14">
        <v>0</v>
      </c>
      <c r="NR145" s="14">
        <v>0</v>
      </c>
      <c r="NS145" s="14">
        <v>0</v>
      </c>
      <c r="NT145" s="14">
        <v>0</v>
      </c>
      <c r="NU145" s="14">
        <v>0</v>
      </c>
      <c r="NV145" s="14">
        <v>0</v>
      </c>
      <c r="NW145" s="14">
        <v>0</v>
      </c>
      <c r="NX145" s="14">
        <v>0</v>
      </c>
      <c r="NY145" s="14">
        <v>0</v>
      </c>
      <c r="NZ145" s="14">
        <v>0</v>
      </c>
      <c r="OA145" s="14">
        <v>0</v>
      </c>
      <c r="OB145" s="14">
        <v>0</v>
      </c>
      <c r="OC145" s="14">
        <v>0</v>
      </c>
      <c r="OD145" s="14">
        <v>0</v>
      </c>
      <c r="OE145" s="14">
        <v>0</v>
      </c>
      <c r="OF145" s="14"/>
      <c r="OG145" s="14">
        <v>0</v>
      </c>
      <c r="OH145" s="14">
        <v>0</v>
      </c>
      <c r="OI145" s="14">
        <v>0</v>
      </c>
      <c r="OJ145" s="14">
        <v>0</v>
      </c>
      <c r="OK145" s="14">
        <v>0</v>
      </c>
      <c r="OL145" s="14">
        <v>0</v>
      </c>
      <c r="OM145" s="14">
        <v>0</v>
      </c>
      <c r="ON145" s="14">
        <v>0</v>
      </c>
      <c r="OO145" s="14">
        <v>0</v>
      </c>
      <c r="OP145" s="14">
        <v>0</v>
      </c>
      <c r="OQ145" s="14">
        <v>0</v>
      </c>
      <c r="OR145" s="14">
        <v>0</v>
      </c>
      <c r="OS145" s="14">
        <v>0</v>
      </c>
      <c r="OT145" s="14">
        <v>0</v>
      </c>
      <c r="OU145" s="14">
        <v>0</v>
      </c>
      <c r="OV145" s="14">
        <v>0</v>
      </c>
      <c r="OW145" s="14">
        <v>0</v>
      </c>
      <c r="OX145" s="14">
        <v>0</v>
      </c>
      <c r="OY145" s="14">
        <v>0</v>
      </c>
      <c r="OZ145" s="14"/>
      <c r="PA145" s="14">
        <v>0</v>
      </c>
      <c r="PB145" s="14"/>
      <c r="PC145" s="14"/>
      <c r="PD145" s="14">
        <v>0</v>
      </c>
      <c r="PE145" s="14"/>
      <c r="PF145" s="14"/>
      <c r="PG145" s="54"/>
      <c r="PH145" s="54"/>
      <c r="PI145" s="54"/>
      <c r="PJ145" s="54"/>
      <c r="PK145" s="54"/>
      <c r="PL145" s="84"/>
      <c r="PM145" s="14"/>
      <c r="PN145" s="84"/>
      <c r="PO145" s="84"/>
      <c r="PP145" s="84"/>
      <c r="PQ145" s="84"/>
      <c r="PR145" s="505"/>
      <c r="PS145" s="84"/>
      <c r="PT145" s="84"/>
      <c r="PU145" s="84"/>
      <c r="PV145" s="84"/>
      <c r="PW145" s="54"/>
      <c r="PX145" s="54"/>
      <c r="PY145" s="14"/>
      <c r="PZ145" s="14"/>
      <c r="QA145" s="14"/>
      <c r="QB145" s="54"/>
      <c r="QC145" s="54"/>
      <c r="QD145" s="54"/>
      <c r="QR145" s="1"/>
      <c r="QS145" s="1"/>
      <c r="QX145" s="1"/>
      <c r="QY145" s="1"/>
      <c r="QZ145" s="1"/>
      <c r="RA145" s="1"/>
      <c r="RB145" s="1"/>
      <c r="RC145" s="1"/>
      <c r="RD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</row>
    <row r="146" spans="1:500" s="20" customFormat="1" hidden="1" x14ac:dyDescent="0.25">
      <c r="A146" s="68" t="s">
        <v>24</v>
      </c>
      <c r="B146" s="68" t="s">
        <v>1331</v>
      </c>
      <c r="C146" s="347"/>
      <c r="D146" s="347"/>
      <c r="E146" s="14">
        <v>0</v>
      </c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4"/>
      <c r="MA146" s="14"/>
      <c r="MB146" s="14"/>
      <c r="MC146" s="14"/>
      <c r="MD146" s="14"/>
      <c r="ME146" s="14"/>
      <c r="MF146" s="14"/>
      <c r="MG146" s="14"/>
      <c r="MH146" s="14"/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/>
      <c r="OC146" s="14"/>
      <c r="OD146" s="14"/>
      <c r="OE146" s="14"/>
      <c r="OF146" s="14"/>
      <c r="OG146" s="14"/>
      <c r="OH146" s="14"/>
      <c r="OI146" s="14"/>
      <c r="OJ146" s="14"/>
      <c r="OK146" s="14"/>
      <c r="OL146" s="14"/>
      <c r="OM146" s="14"/>
      <c r="ON146" s="14"/>
      <c r="OO146" s="14"/>
      <c r="OP146" s="14"/>
      <c r="OQ146" s="14"/>
      <c r="OR146" s="14"/>
      <c r="OS146" s="14"/>
      <c r="OT146" s="14"/>
      <c r="OU146" s="14"/>
      <c r="OV146" s="14"/>
      <c r="OW146" s="14"/>
      <c r="OX146" s="14"/>
      <c r="OY146" s="14"/>
      <c r="OZ146" s="14"/>
      <c r="PA146" s="14"/>
      <c r="PB146" s="14"/>
      <c r="PC146" s="14"/>
      <c r="PD146" s="14">
        <v>0</v>
      </c>
      <c r="PE146" s="14"/>
      <c r="PF146" s="14"/>
      <c r="PG146" s="54"/>
      <c r="PH146" s="54"/>
      <c r="PI146" s="54"/>
      <c r="PJ146" s="54"/>
      <c r="PK146" s="54"/>
      <c r="PL146" s="84"/>
      <c r="PM146" s="14"/>
      <c r="PN146" s="84"/>
      <c r="PO146" s="84"/>
      <c r="PP146" s="84"/>
      <c r="PQ146" s="84"/>
      <c r="PR146" s="505"/>
      <c r="PS146" s="84"/>
      <c r="PT146" s="84"/>
      <c r="PU146" s="84"/>
      <c r="PV146" s="84"/>
      <c r="PW146" s="54"/>
      <c r="PX146" s="54"/>
      <c r="PY146" s="14"/>
      <c r="PZ146" s="14"/>
      <c r="QA146" s="14"/>
      <c r="QB146" s="54"/>
      <c r="QC146" s="54"/>
      <c r="QD146" s="54"/>
      <c r="QR146" s="1"/>
      <c r="QS146" s="1"/>
      <c r="QX146" s="1"/>
      <c r="QY146" s="1"/>
      <c r="QZ146" s="1"/>
      <c r="RA146" s="1"/>
      <c r="RB146" s="1"/>
      <c r="RC146" s="1"/>
      <c r="RD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</row>
    <row r="147" spans="1:500" s="20" customFormat="1" hidden="1" x14ac:dyDescent="0.25">
      <c r="A147" s="68" t="s">
        <v>24</v>
      </c>
      <c r="B147" s="68" t="s">
        <v>1182</v>
      </c>
      <c r="C147" s="464">
        <v>4337</v>
      </c>
      <c r="D147" s="14"/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0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0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1</v>
      </c>
      <c r="FI147" s="14">
        <v>1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2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14">
        <v>1</v>
      </c>
      <c r="GA147" s="14">
        <v>0</v>
      </c>
      <c r="GB147" s="14">
        <v>0</v>
      </c>
      <c r="GC147" s="14">
        <v>0</v>
      </c>
      <c r="GD147" s="14">
        <v>1</v>
      </c>
      <c r="GE147" s="14">
        <v>0</v>
      </c>
      <c r="GF147" s="14">
        <v>0</v>
      </c>
      <c r="GG147" s="14">
        <v>0</v>
      </c>
      <c r="GH147" s="14">
        <v>0</v>
      </c>
      <c r="GI147" s="14">
        <v>0</v>
      </c>
      <c r="GJ147" s="14">
        <v>0</v>
      </c>
      <c r="GK147" s="14">
        <v>0</v>
      </c>
      <c r="GL147" s="14">
        <v>1</v>
      </c>
      <c r="GM147" s="14">
        <v>2</v>
      </c>
      <c r="GN147" s="14">
        <v>0</v>
      </c>
      <c r="GO147" s="14">
        <v>0</v>
      </c>
      <c r="GP147" s="14">
        <v>0</v>
      </c>
      <c r="GQ147" s="14">
        <v>0</v>
      </c>
      <c r="GR147" s="14">
        <v>2</v>
      </c>
      <c r="GS147" s="14">
        <v>1</v>
      </c>
      <c r="GT147" s="14">
        <v>0</v>
      </c>
      <c r="GU147" s="14">
        <v>0</v>
      </c>
      <c r="GV147" s="14">
        <v>0</v>
      </c>
      <c r="GW147" s="14">
        <v>0</v>
      </c>
      <c r="GX147" s="14">
        <v>0</v>
      </c>
      <c r="GY147" s="14">
        <v>0</v>
      </c>
      <c r="GZ147" s="14">
        <v>0</v>
      </c>
      <c r="HA147" s="14">
        <v>1</v>
      </c>
      <c r="HB147" s="14">
        <v>0</v>
      </c>
      <c r="HC147" s="14">
        <v>0</v>
      </c>
      <c r="HD147" s="14">
        <v>0</v>
      </c>
      <c r="HE147" s="14">
        <v>0</v>
      </c>
      <c r="HF147" s="14">
        <v>0</v>
      </c>
      <c r="HG147" s="14">
        <v>0</v>
      </c>
      <c r="HH147" s="14">
        <v>1</v>
      </c>
      <c r="HI147" s="14">
        <v>0</v>
      </c>
      <c r="HJ147" s="14">
        <v>0</v>
      </c>
      <c r="HK147" s="14">
        <v>0</v>
      </c>
      <c r="HL147" s="14">
        <v>1</v>
      </c>
      <c r="HM147" s="14">
        <v>0</v>
      </c>
      <c r="HN147" s="14">
        <v>0</v>
      </c>
      <c r="HO147" s="14">
        <v>0</v>
      </c>
      <c r="HP147" s="14">
        <v>0</v>
      </c>
      <c r="HQ147" s="14">
        <v>0</v>
      </c>
      <c r="HR147" s="14">
        <v>0</v>
      </c>
      <c r="HS147" s="14">
        <v>0</v>
      </c>
      <c r="HT147" s="14">
        <v>0</v>
      </c>
      <c r="HU147" s="14">
        <v>0</v>
      </c>
      <c r="HV147" s="14">
        <v>0</v>
      </c>
      <c r="HW147" s="14">
        <v>0</v>
      </c>
      <c r="HX147" s="14">
        <v>0</v>
      </c>
      <c r="HY147" s="14">
        <v>0</v>
      </c>
      <c r="HZ147" s="14">
        <v>0</v>
      </c>
      <c r="IA147" s="14">
        <v>0</v>
      </c>
      <c r="IB147" s="14">
        <v>0</v>
      </c>
      <c r="IC147" s="14">
        <v>0</v>
      </c>
      <c r="ID147" s="14">
        <v>0</v>
      </c>
      <c r="IE147" s="14">
        <v>0</v>
      </c>
      <c r="IF147" s="14">
        <v>0</v>
      </c>
      <c r="IG147" s="14">
        <v>2</v>
      </c>
      <c r="IH147" s="14">
        <v>0</v>
      </c>
      <c r="II147" s="14">
        <v>0</v>
      </c>
      <c r="IJ147" s="14">
        <v>1</v>
      </c>
      <c r="IK147" s="14">
        <v>0</v>
      </c>
      <c r="IL147" s="14">
        <v>1</v>
      </c>
      <c r="IM147" s="14">
        <v>0</v>
      </c>
      <c r="IN147" s="14">
        <v>0</v>
      </c>
      <c r="IO147" s="14">
        <v>0</v>
      </c>
      <c r="IP147" s="14">
        <v>3</v>
      </c>
      <c r="IQ147" s="14">
        <v>0</v>
      </c>
      <c r="IR147" s="14">
        <v>0</v>
      </c>
      <c r="IS147" s="14">
        <v>0</v>
      </c>
      <c r="IT147" s="14">
        <v>0</v>
      </c>
      <c r="IU147" s="14">
        <v>0</v>
      </c>
      <c r="IV147" s="14">
        <v>0</v>
      </c>
      <c r="IW147" s="14">
        <v>1</v>
      </c>
      <c r="IX147" s="14">
        <v>0</v>
      </c>
      <c r="IY147" s="14">
        <v>0</v>
      </c>
      <c r="IZ147" s="14">
        <v>0</v>
      </c>
      <c r="JA147" s="14">
        <v>10</v>
      </c>
      <c r="JB147" s="14">
        <v>1</v>
      </c>
      <c r="JC147" s="14">
        <v>0</v>
      </c>
      <c r="JD147" s="14">
        <v>0</v>
      </c>
      <c r="JE147" s="14">
        <v>1</v>
      </c>
      <c r="JF147" s="14">
        <v>0</v>
      </c>
      <c r="JG147" s="14">
        <v>0</v>
      </c>
      <c r="JH147" s="14">
        <v>0</v>
      </c>
      <c r="JI147" s="14">
        <v>0</v>
      </c>
      <c r="JJ147" s="14">
        <v>0</v>
      </c>
      <c r="JK147" s="14">
        <v>1</v>
      </c>
      <c r="JL147" s="14">
        <v>0</v>
      </c>
      <c r="JM147" s="14">
        <v>0</v>
      </c>
      <c r="JN147" s="14">
        <v>0</v>
      </c>
      <c r="JO147" s="14">
        <v>0</v>
      </c>
      <c r="JP147" s="14">
        <v>2</v>
      </c>
      <c r="JQ147" s="14">
        <v>0</v>
      </c>
      <c r="JR147" s="14">
        <v>0</v>
      </c>
      <c r="JS147" s="14">
        <v>0</v>
      </c>
      <c r="JT147" s="14">
        <v>0</v>
      </c>
      <c r="JU147" s="14">
        <v>0</v>
      </c>
      <c r="JV147" s="14">
        <v>0</v>
      </c>
      <c r="JW147" s="14">
        <v>0</v>
      </c>
      <c r="JX147" s="14">
        <v>0</v>
      </c>
      <c r="JY147" s="14">
        <v>0</v>
      </c>
      <c r="JZ147" s="14">
        <v>0</v>
      </c>
      <c r="KA147" s="14">
        <v>0</v>
      </c>
      <c r="KB147" s="14">
        <v>0</v>
      </c>
      <c r="KC147" s="14">
        <v>0</v>
      </c>
      <c r="KD147" s="14">
        <v>0</v>
      </c>
      <c r="KE147" s="14">
        <v>0</v>
      </c>
      <c r="KF147" s="14">
        <v>0</v>
      </c>
      <c r="KG147" s="14">
        <v>0</v>
      </c>
      <c r="KH147" s="14">
        <v>0</v>
      </c>
      <c r="KI147" s="14">
        <v>1</v>
      </c>
      <c r="KJ147" s="14">
        <v>0</v>
      </c>
      <c r="KK147" s="14">
        <v>0</v>
      </c>
      <c r="KL147" s="14">
        <v>0</v>
      </c>
      <c r="KM147" s="14">
        <v>0</v>
      </c>
      <c r="KN147" s="14">
        <v>0</v>
      </c>
      <c r="KO147" s="14">
        <v>0</v>
      </c>
      <c r="KP147" s="14">
        <v>0</v>
      </c>
      <c r="KQ147" s="14">
        <v>0</v>
      </c>
      <c r="KR147" s="14">
        <v>0</v>
      </c>
      <c r="KS147" s="14">
        <v>0</v>
      </c>
      <c r="KT147" s="14">
        <v>0</v>
      </c>
      <c r="KU147" s="14">
        <v>0</v>
      </c>
      <c r="KV147" s="14">
        <v>0</v>
      </c>
      <c r="KW147" s="14">
        <v>0</v>
      </c>
      <c r="KX147" s="14">
        <v>0</v>
      </c>
      <c r="KY147" s="14">
        <v>0</v>
      </c>
      <c r="KZ147" s="14">
        <v>0</v>
      </c>
      <c r="LA147" s="14">
        <v>0</v>
      </c>
      <c r="LB147" s="14">
        <v>0</v>
      </c>
      <c r="LC147" s="14">
        <v>0</v>
      </c>
      <c r="LD147" s="14">
        <v>0</v>
      </c>
      <c r="LE147" s="14">
        <v>0</v>
      </c>
      <c r="LF147" s="14">
        <v>0</v>
      </c>
      <c r="LG147" s="14">
        <v>1</v>
      </c>
      <c r="LH147" s="14">
        <v>0</v>
      </c>
      <c r="LI147" s="14">
        <v>0</v>
      </c>
      <c r="LJ147" s="14">
        <v>0</v>
      </c>
      <c r="LK147" s="14">
        <v>0</v>
      </c>
      <c r="LL147" s="14">
        <v>0</v>
      </c>
      <c r="LM147" s="14">
        <v>0</v>
      </c>
      <c r="LN147" s="14">
        <v>0</v>
      </c>
      <c r="LO147" s="14">
        <v>0</v>
      </c>
      <c r="LP147" s="14">
        <v>0</v>
      </c>
      <c r="LQ147" s="14">
        <v>0</v>
      </c>
      <c r="LR147" s="14">
        <v>0</v>
      </c>
      <c r="LS147" s="14">
        <v>0</v>
      </c>
      <c r="LT147" s="14">
        <v>0</v>
      </c>
      <c r="LU147" s="14">
        <v>2</v>
      </c>
      <c r="LV147" s="14">
        <v>1</v>
      </c>
      <c r="LW147" s="14">
        <v>0</v>
      </c>
      <c r="LX147" s="14">
        <v>0</v>
      </c>
      <c r="LY147" s="14">
        <v>0</v>
      </c>
      <c r="LZ147" s="14">
        <v>1</v>
      </c>
      <c r="MA147" s="14">
        <v>1</v>
      </c>
      <c r="MB147" s="14">
        <v>1</v>
      </c>
      <c r="MC147" s="14">
        <v>1</v>
      </c>
      <c r="MD147" s="14">
        <v>1</v>
      </c>
      <c r="ME147" s="14">
        <v>0</v>
      </c>
      <c r="MF147" s="14">
        <v>0</v>
      </c>
      <c r="MG147" s="14">
        <v>1</v>
      </c>
      <c r="MH147" s="14">
        <v>4</v>
      </c>
      <c r="MI147" s="14">
        <v>2</v>
      </c>
      <c r="MJ147" s="14">
        <v>0</v>
      </c>
      <c r="MK147" s="14">
        <v>0</v>
      </c>
      <c r="ML147" s="14">
        <v>0</v>
      </c>
      <c r="MM147" s="14">
        <v>0</v>
      </c>
      <c r="MN147" s="14">
        <v>0</v>
      </c>
      <c r="MO147" s="14">
        <v>0</v>
      </c>
      <c r="MP147" s="14">
        <v>0</v>
      </c>
      <c r="MQ147" s="14">
        <v>0</v>
      </c>
      <c r="MR147" s="14">
        <v>0</v>
      </c>
      <c r="MS147" s="14">
        <v>0</v>
      </c>
      <c r="MT147" s="14">
        <v>0</v>
      </c>
      <c r="MU147" s="14">
        <v>0</v>
      </c>
      <c r="MV147" s="14">
        <v>0</v>
      </c>
      <c r="MW147" s="14">
        <v>0</v>
      </c>
      <c r="MX147" s="14">
        <v>0</v>
      </c>
      <c r="MY147" s="14">
        <v>0</v>
      </c>
      <c r="MZ147" s="14">
        <v>0</v>
      </c>
      <c r="NA147" s="14">
        <v>0</v>
      </c>
      <c r="NB147" s="14">
        <v>1</v>
      </c>
      <c r="NC147" s="14">
        <v>0</v>
      </c>
      <c r="ND147" s="14">
        <v>0</v>
      </c>
      <c r="NE147" s="14">
        <v>1</v>
      </c>
      <c r="NF147" s="14">
        <v>0</v>
      </c>
      <c r="NG147" s="14">
        <v>0</v>
      </c>
      <c r="NH147" s="14">
        <v>0</v>
      </c>
      <c r="NI147" s="14">
        <v>0</v>
      </c>
      <c r="NJ147" s="14">
        <v>1</v>
      </c>
      <c r="NK147" s="14">
        <v>0</v>
      </c>
      <c r="NL147" s="14">
        <v>0</v>
      </c>
      <c r="NM147" s="14">
        <v>0</v>
      </c>
      <c r="NN147" s="14">
        <v>0</v>
      </c>
      <c r="NO147" s="14">
        <v>0</v>
      </c>
      <c r="NP147" s="14">
        <v>0</v>
      </c>
      <c r="NQ147" s="14">
        <v>0</v>
      </c>
      <c r="NR147" s="14">
        <v>0</v>
      </c>
      <c r="NS147" s="14">
        <v>0</v>
      </c>
      <c r="NT147" s="14">
        <v>1</v>
      </c>
      <c r="NU147" s="14">
        <v>0</v>
      </c>
      <c r="NV147" s="14">
        <v>0</v>
      </c>
      <c r="NW147" s="14">
        <v>0</v>
      </c>
      <c r="NX147" s="14">
        <v>0</v>
      </c>
      <c r="NY147" s="14">
        <v>0</v>
      </c>
      <c r="NZ147" s="14">
        <v>0</v>
      </c>
      <c r="OA147" s="14">
        <v>0</v>
      </c>
      <c r="OB147" s="14">
        <v>0</v>
      </c>
      <c r="OC147" s="14">
        <v>13</v>
      </c>
      <c r="OD147" s="14">
        <v>1</v>
      </c>
      <c r="OE147" s="14">
        <v>1</v>
      </c>
      <c r="OF147" s="14">
        <v>2</v>
      </c>
      <c r="OG147" s="14">
        <v>0</v>
      </c>
      <c r="OH147" s="14">
        <v>1</v>
      </c>
      <c r="OI147" s="14">
        <v>0</v>
      </c>
      <c r="OJ147" s="14">
        <v>1</v>
      </c>
      <c r="OK147" s="14">
        <v>0</v>
      </c>
      <c r="OL147" s="14">
        <v>0</v>
      </c>
      <c r="OM147" s="14">
        <v>0</v>
      </c>
      <c r="ON147" s="14">
        <v>0</v>
      </c>
      <c r="OO147" s="14">
        <v>0</v>
      </c>
      <c r="OP147" s="14">
        <v>0</v>
      </c>
      <c r="OQ147" s="14">
        <v>0</v>
      </c>
      <c r="OR147" s="14">
        <v>0</v>
      </c>
      <c r="OS147" s="14">
        <v>0</v>
      </c>
      <c r="OT147" s="14">
        <v>0</v>
      </c>
      <c r="OU147" s="14">
        <v>0</v>
      </c>
      <c r="OV147" s="14">
        <v>0</v>
      </c>
      <c r="OW147" s="14">
        <v>0</v>
      </c>
      <c r="OX147" s="14">
        <v>1</v>
      </c>
      <c r="OY147" s="14">
        <v>1</v>
      </c>
      <c r="OZ147" s="14"/>
      <c r="PA147" s="14">
        <v>0</v>
      </c>
      <c r="PB147" s="14"/>
      <c r="PC147" s="14"/>
      <c r="PD147" s="14">
        <v>0</v>
      </c>
      <c r="PE147" s="14"/>
      <c r="PF147" s="14">
        <v>1</v>
      </c>
      <c r="PG147" s="54"/>
      <c r="PH147" s="54"/>
      <c r="PI147" s="54"/>
      <c r="PJ147" s="54"/>
      <c r="PK147" s="54"/>
      <c r="PL147" s="84">
        <v>1</v>
      </c>
      <c r="PM147" s="14">
        <v>13</v>
      </c>
      <c r="PN147" s="84">
        <v>2</v>
      </c>
      <c r="PO147" s="84">
        <v>4</v>
      </c>
      <c r="PP147" s="84"/>
      <c r="PQ147" s="84"/>
      <c r="PR147" s="505"/>
      <c r="PS147" s="84">
        <v>23</v>
      </c>
      <c r="PT147" s="84"/>
      <c r="PU147" s="84"/>
      <c r="PV147" s="84"/>
      <c r="PW147" s="54"/>
      <c r="PX147" s="14">
        <v>3</v>
      </c>
      <c r="PY147" s="14"/>
      <c r="PZ147" s="14"/>
      <c r="QA147" s="14"/>
      <c r="QB147" s="54"/>
      <c r="QC147" s="54"/>
      <c r="QD147" s="14">
        <v>1</v>
      </c>
      <c r="QI147" s="1">
        <v>1</v>
      </c>
      <c r="QL147" s="482">
        <v>1</v>
      </c>
      <c r="QM147" s="1">
        <v>1</v>
      </c>
      <c r="QR147" s="1"/>
      <c r="QS147" s="1"/>
      <c r="QU147" s="1">
        <v>6</v>
      </c>
      <c r="QX147" s="1"/>
      <c r="QY147" s="1"/>
      <c r="QZ147" s="1"/>
      <c r="RA147" s="1"/>
      <c r="RB147" s="1"/>
      <c r="RC147" s="1"/>
      <c r="RD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</row>
    <row r="148" spans="1:500" hidden="1" x14ac:dyDescent="0.25">
      <c r="A148" s="68" t="s">
        <v>24</v>
      </c>
      <c r="B148" s="68" t="s">
        <v>653</v>
      </c>
      <c r="C148" s="464">
        <v>1003</v>
      </c>
      <c r="D148" s="14"/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0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0</v>
      </c>
      <c r="ED148" s="14">
        <v>0</v>
      </c>
      <c r="EE148" s="14">
        <v>0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0</v>
      </c>
      <c r="EO148" s="14">
        <v>0</v>
      </c>
      <c r="EP148" s="14">
        <v>0</v>
      </c>
      <c r="EQ148" s="14">
        <v>0</v>
      </c>
      <c r="ER148" s="14">
        <v>0</v>
      </c>
      <c r="ES148" s="14">
        <v>1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0</v>
      </c>
      <c r="FD148" s="14">
        <v>0</v>
      </c>
      <c r="FE148" s="14">
        <v>0</v>
      </c>
      <c r="FF148" s="14">
        <v>0</v>
      </c>
      <c r="FG148" s="14">
        <v>0</v>
      </c>
      <c r="FH148" s="14">
        <v>0</v>
      </c>
      <c r="FI148" s="14">
        <v>0</v>
      </c>
      <c r="FJ148" s="14">
        <v>0</v>
      </c>
      <c r="FK148" s="14">
        <v>0</v>
      </c>
      <c r="FL148" s="14">
        <v>0</v>
      </c>
      <c r="FM148" s="14">
        <v>0</v>
      </c>
      <c r="FN148" s="14">
        <v>0</v>
      </c>
      <c r="FO148" s="14">
        <v>0</v>
      </c>
      <c r="FP148" s="14">
        <v>0</v>
      </c>
      <c r="FQ148" s="14">
        <v>0</v>
      </c>
      <c r="FR148" s="14">
        <v>0</v>
      </c>
      <c r="FS148" s="14">
        <v>0</v>
      </c>
      <c r="FT148" s="14">
        <v>0</v>
      </c>
      <c r="FU148" s="14">
        <v>0</v>
      </c>
      <c r="FV148" s="14">
        <v>0</v>
      </c>
      <c r="FW148" s="14">
        <v>0</v>
      </c>
      <c r="FX148" s="14">
        <v>0</v>
      </c>
      <c r="FY148" s="14">
        <v>0</v>
      </c>
      <c r="FZ148" s="14">
        <v>0</v>
      </c>
      <c r="GA148" s="14">
        <v>0</v>
      </c>
      <c r="GB148" s="14">
        <v>0</v>
      </c>
      <c r="GC148" s="14">
        <v>0</v>
      </c>
      <c r="GD148" s="14">
        <v>0</v>
      </c>
      <c r="GE148" s="14">
        <v>0</v>
      </c>
      <c r="GF148" s="14">
        <v>0</v>
      </c>
      <c r="GG148" s="14">
        <v>0</v>
      </c>
      <c r="GH148" s="14">
        <v>0</v>
      </c>
      <c r="GI148" s="14">
        <v>0</v>
      </c>
      <c r="GJ148" s="14">
        <v>0</v>
      </c>
      <c r="GK148" s="14">
        <v>0</v>
      </c>
      <c r="GL148" s="14">
        <v>0</v>
      </c>
      <c r="GM148" s="14">
        <v>0</v>
      </c>
      <c r="GN148" s="14">
        <v>0</v>
      </c>
      <c r="GO148" s="14">
        <v>0</v>
      </c>
      <c r="GP148" s="14">
        <v>0</v>
      </c>
      <c r="GQ148" s="14">
        <v>0</v>
      </c>
      <c r="GR148" s="14">
        <v>0</v>
      </c>
      <c r="GS148" s="14">
        <v>0</v>
      </c>
      <c r="GT148" s="14">
        <v>0</v>
      </c>
      <c r="GU148" s="14">
        <v>0</v>
      </c>
      <c r="GV148" s="14">
        <v>0</v>
      </c>
      <c r="GW148" s="14">
        <v>0</v>
      </c>
      <c r="GX148" s="14">
        <v>0</v>
      </c>
      <c r="GY148" s="14">
        <v>0</v>
      </c>
      <c r="GZ148" s="14">
        <v>0</v>
      </c>
      <c r="HA148" s="14">
        <v>0</v>
      </c>
      <c r="HB148" s="14">
        <v>0</v>
      </c>
      <c r="HC148" s="14">
        <v>0</v>
      </c>
      <c r="HD148" s="14">
        <v>0</v>
      </c>
      <c r="HE148" s="14">
        <v>0</v>
      </c>
      <c r="HF148" s="14">
        <v>0</v>
      </c>
      <c r="HG148" s="14">
        <v>0</v>
      </c>
      <c r="HH148" s="14">
        <v>0</v>
      </c>
      <c r="HI148" s="14">
        <v>0</v>
      </c>
      <c r="HJ148" s="14">
        <v>0</v>
      </c>
      <c r="HK148" s="14">
        <v>0</v>
      </c>
      <c r="HL148" s="14">
        <v>0</v>
      </c>
      <c r="HM148" s="14">
        <v>0</v>
      </c>
      <c r="HN148" s="14">
        <v>0</v>
      </c>
      <c r="HO148" s="14">
        <v>1</v>
      </c>
      <c r="HP148" s="14">
        <v>0</v>
      </c>
      <c r="HQ148" s="14">
        <v>0</v>
      </c>
      <c r="HR148" s="14">
        <v>0</v>
      </c>
      <c r="HS148" s="14">
        <v>0</v>
      </c>
      <c r="HT148" s="14">
        <v>0</v>
      </c>
      <c r="HU148" s="14">
        <v>0</v>
      </c>
      <c r="HV148" s="14">
        <v>0</v>
      </c>
      <c r="HW148" s="14">
        <v>0</v>
      </c>
      <c r="HX148" s="14">
        <v>0</v>
      </c>
      <c r="HY148" s="14">
        <v>0</v>
      </c>
      <c r="HZ148" s="14">
        <v>0</v>
      </c>
      <c r="IA148" s="14">
        <v>0</v>
      </c>
      <c r="IB148" s="14">
        <v>0</v>
      </c>
      <c r="IC148" s="14">
        <v>0</v>
      </c>
      <c r="ID148" s="14">
        <v>0</v>
      </c>
      <c r="IE148" s="14">
        <v>0</v>
      </c>
      <c r="IF148" s="14">
        <v>0</v>
      </c>
      <c r="IG148" s="14">
        <v>0</v>
      </c>
      <c r="IH148" s="14">
        <v>0</v>
      </c>
      <c r="II148" s="14">
        <v>0</v>
      </c>
      <c r="IJ148" s="14">
        <v>0</v>
      </c>
      <c r="IK148" s="14">
        <v>0</v>
      </c>
      <c r="IL148" s="14">
        <v>0</v>
      </c>
      <c r="IM148" s="14">
        <v>0</v>
      </c>
      <c r="IN148" s="14">
        <v>1</v>
      </c>
      <c r="IO148" s="14">
        <v>0</v>
      </c>
      <c r="IP148" s="14">
        <v>0</v>
      </c>
      <c r="IQ148" s="14">
        <v>1</v>
      </c>
      <c r="IR148" s="14">
        <v>0</v>
      </c>
      <c r="IS148" s="14">
        <v>0</v>
      </c>
      <c r="IT148" s="14">
        <v>0</v>
      </c>
      <c r="IU148" s="14">
        <v>0</v>
      </c>
      <c r="IV148" s="14">
        <v>0</v>
      </c>
      <c r="IW148" s="14">
        <v>0</v>
      </c>
      <c r="IX148" s="14">
        <v>1</v>
      </c>
      <c r="IY148" s="14">
        <v>0</v>
      </c>
      <c r="IZ148" s="14">
        <v>2</v>
      </c>
      <c r="JA148" s="14">
        <v>0</v>
      </c>
      <c r="JB148" s="14">
        <v>0</v>
      </c>
      <c r="JC148" s="14">
        <v>0</v>
      </c>
      <c r="JD148" s="14">
        <v>0</v>
      </c>
      <c r="JE148" s="14">
        <v>0</v>
      </c>
      <c r="JF148" s="14">
        <v>0</v>
      </c>
      <c r="JG148" s="14">
        <v>0</v>
      </c>
      <c r="JH148" s="14">
        <v>0</v>
      </c>
      <c r="JI148" s="14">
        <v>0</v>
      </c>
      <c r="JJ148" s="14">
        <v>0</v>
      </c>
      <c r="JK148" s="14">
        <v>0</v>
      </c>
      <c r="JL148" s="14">
        <v>0</v>
      </c>
      <c r="JM148" s="14">
        <v>0</v>
      </c>
      <c r="JN148" s="14">
        <v>0</v>
      </c>
      <c r="JO148" s="14">
        <v>0</v>
      </c>
      <c r="JP148" s="14">
        <v>0</v>
      </c>
      <c r="JQ148" s="14">
        <v>0</v>
      </c>
      <c r="JR148" s="14">
        <v>0</v>
      </c>
      <c r="JS148" s="14">
        <v>0</v>
      </c>
      <c r="JT148" s="14">
        <v>0</v>
      </c>
      <c r="JU148" s="14">
        <v>0</v>
      </c>
      <c r="JV148" s="14">
        <v>0</v>
      </c>
      <c r="JW148" s="14">
        <v>0</v>
      </c>
      <c r="JX148" s="14">
        <v>0</v>
      </c>
      <c r="JY148" s="14">
        <v>0</v>
      </c>
      <c r="JZ148" s="14">
        <v>0</v>
      </c>
      <c r="KA148" s="14">
        <v>0</v>
      </c>
      <c r="KB148" s="14">
        <v>0</v>
      </c>
      <c r="KC148" s="14">
        <v>0</v>
      </c>
      <c r="KD148" s="14">
        <v>0</v>
      </c>
      <c r="KE148" s="14">
        <v>0</v>
      </c>
      <c r="KF148" s="14">
        <v>0</v>
      </c>
      <c r="KG148" s="14">
        <v>0</v>
      </c>
      <c r="KH148" s="14">
        <v>0</v>
      </c>
      <c r="KI148" s="14">
        <v>0</v>
      </c>
      <c r="KJ148" s="14">
        <v>0</v>
      </c>
      <c r="KK148" s="14">
        <v>0</v>
      </c>
      <c r="KL148" s="14">
        <v>0</v>
      </c>
      <c r="KM148" s="14">
        <v>0</v>
      </c>
      <c r="KN148" s="14">
        <v>0</v>
      </c>
      <c r="KO148" s="14">
        <v>0</v>
      </c>
      <c r="KP148" s="14">
        <v>0</v>
      </c>
      <c r="KQ148" s="14">
        <v>0</v>
      </c>
      <c r="KR148" s="14">
        <v>0</v>
      </c>
      <c r="KS148" s="14">
        <v>0</v>
      </c>
      <c r="KT148" s="14">
        <v>0</v>
      </c>
      <c r="KU148" s="14">
        <v>0</v>
      </c>
      <c r="KV148" s="14">
        <v>0</v>
      </c>
      <c r="KW148" s="14">
        <v>0</v>
      </c>
      <c r="KX148" s="14">
        <v>0</v>
      </c>
      <c r="KY148" s="14">
        <v>0</v>
      </c>
      <c r="KZ148" s="14">
        <v>0</v>
      </c>
      <c r="LA148" s="14">
        <v>0</v>
      </c>
      <c r="LB148" s="14">
        <v>0</v>
      </c>
      <c r="LC148" s="14">
        <v>0</v>
      </c>
      <c r="LD148" s="14">
        <v>0</v>
      </c>
      <c r="LE148" s="14">
        <v>0</v>
      </c>
      <c r="LF148" s="14">
        <v>0</v>
      </c>
      <c r="LG148" s="14">
        <v>1</v>
      </c>
      <c r="LH148" s="14">
        <v>0</v>
      </c>
      <c r="LI148" s="14">
        <v>0</v>
      </c>
      <c r="LJ148" s="14">
        <v>0</v>
      </c>
      <c r="LK148" s="14">
        <v>0</v>
      </c>
      <c r="LL148" s="14">
        <v>0</v>
      </c>
      <c r="LM148" s="14">
        <v>0</v>
      </c>
      <c r="LN148" s="14">
        <v>0</v>
      </c>
      <c r="LO148" s="14">
        <v>0</v>
      </c>
      <c r="LP148" s="14">
        <v>0</v>
      </c>
      <c r="LQ148" s="14">
        <v>0</v>
      </c>
      <c r="LR148" s="14">
        <v>0</v>
      </c>
      <c r="LS148" s="14">
        <v>0</v>
      </c>
      <c r="LT148" s="14">
        <v>0</v>
      </c>
      <c r="LU148" s="14">
        <v>0</v>
      </c>
      <c r="LV148" s="14">
        <v>0</v>
      </c>
      <c r="LW148" s="14">
        <v>0</v>
      </c>
      <c r="LX148" s="14">
        <v>0</v>
      </c>
      <c r="LY148" s="14">
        <v>0</v>
      </c>
      <c r="LZ148" s="14">
        <v>0</v>
      </c>
      <c r="MA148" s="14">
        <v>0</v>
      </c>
      <c r="MB148" s="14">
        <v>0</v>
      </c>
      <c r="MC148" s="14">
        <v>0</v>
      </c>
      <c r="MD148" s="14">
        <v>0</v>
      </c>
      <c r="ME148" s="14">
        <v>0</v>
      </c>
      <c r="MF148" s="14">
        <v>0</v>
      </c>
      <c r="MG148" s="14">
        <v>0</v>
      </c>
      <c r="MH148" s="14">
        <v>0</v>
      </c>
      <c r="MI148" s="14">
        <v>0</v>
      </c>
      <c r="MJ148" s="14">
        <v>0</v>
      </c>
      <c r="MK148" s="14">
        <v>0</v>
      </c>
      <c r="ML148" s="14">
        <v>0</v>
      </c>
      <c r="MM148" s="14">
        <v>0</v>
      </c>
      <c r="MN148" s="14">
        <v>0</v>
      </c>
      <c r="MO148" s="14">
        <v>0</v>
      </c>
      <c r="MP148" s="14">
        <v>0</v>
      </c>
      <c r="MQ148" s="14">
        <v>0</v>
      </c>
      <c r="MR148" s="14">
        <v>0</v>
      </c>
      <c r="MS148" s="14">
        <v>0</v>
      </c>
      <c r="MT148" s="14">
        <v>0</v>
      </c>
      <c r="MU148" s="14">
        <v>0</v>
      </c>
      <c r="MV148" s="14">
        <v>0</v>
      </c>
      <c r="MW148" s="14">
        <v>0</v>
      </c>
      <c r="MX148" s="14">
        <v>0</v>
      </c>
      <c r="MY148" s="14">
        <v>0</v>
      </c>
      <c r="MZ148" s="14">
        <v>0</v>
      </c>
      <c r="NA148" s="14">
        <v>0</v>
      </c>
      <c r="NB148" s="14">
        <v>0</v>
      </c>
      <c r="NC148" s="14">
        <v>0</v>
      </c>
      <c r="ND148" s="14">
        <v>0</v>
      </c>
      <c r="NE148" s="14">
        <v>0</v>
      </c>
      <c r="NF148" s="14">
        <v>0</v>
      </c>
      <c r="NG148" s="14">
        <v>0</v>
      </c>
      <c r="NH148" s="14">
        <v>0</v>
      </c>
      <c r="NI148" s="14">
        <v>0</v>
      </c>
      <c r="NJ148" s="14">
        <v>0</v>
      </c>
      <c r="NK148" s="14">
        <v>0</v>
      </c>
      <c r="NL148" s="14">
        <v>0</v>
      </c>
      <c r="NM148" s="14">
        <v>0</v>
      </c>
      <c r="NN148" s="14">
        <v>0</v>
      </c>
      <c r="NO148" s="14">
        <v>0</v>
      </c>
      <c r="NP148" s="14">
        <v>0</v>
      </c>
      <c r="NQ148" s="14">
        <v>0</v>
      </c>
      <c r="NR148" s="14">
        <v>0</v>
      </c>
      <c r="NS148" s="14">
        <v>1</v>
      </c>
      <c r="NT148" s="14">
        <v>0</v>
      </c>
      <c r="NU148" s="14">
        <v>0</v>
      </c>
      <c r="NV148" s="14">
        <v>0</v>
      </c>
      <c r="NW148" s="14">
        <v>0</v>
      </c>
      <c r="NX148" s="14">
        <v>0</v>
      </c>
      <c r="NY148" s="14">
        <v>1</v>
      </c>
      <c r="NZ148" s="14">
        <v>0</v>
      </c>
      <c r="OA148" s="14">
        <v>0</v>
      </c>
      <c r="OB148" s="14">
        <v>0</v>
      </c>
      <c r="OC148" s="14">
        <v>0</v>
      </c>
      <c r="OD148" s="14">
        <v>0</v>
      </c>
      <c r="OE148" s="14">
        <v>0</v>
      </c>
      <c r="OF148" s="14"/>
      <c r="OG148" s="14">
        <v>1</v>
      </c>
      <c r="OH148" s="14">
        <v>2</v>
      </c>
      <c r="OI148" s="14">
        <v>0</v>
      </c>
      <c r="OJ148" s="14">
        <v>0</v>
      </c>
      <c r="OK148" s="14">
        <v>3</v>
      </c>
      <c r="OL148" s="14">
        <v>0</v>
      </c>
      <c r="OM148" s="14">
        <v>0</v>
      </c>
      <c r="ON148" s="14">
        <v>0</v>
      </c>
      <c r="OO148" s="14">
        <v>0</v>
      </c>
      <c r="OP148" s="14">
        <v>0</v>
      </c>
      <c r="OQ148" s="14">
        <v>0</v>
      </c>
      <c r="OR148" s="14">
        <v>0</v>
      </c>
      <c r="OS148" s="14">
        <v>0</v>
      </c>
      <c r="OT148" s="14">
        <v>0</v>
      </c>
      <c r="OU148" s="14">
        <v>0</v>
      </c>
      <c r="OV148" s="14">
        <v>0</v>
      </c>
      <c r="OW148" s="14">
        <v>0</v>
      </c>
      <c r="OX148" s="14">
        <v>0</v>
      </c>
      <c r="OY148" s="14">
        <v>0</v>
      </c>
      <c r="OZ148" s="14"/>
      <c r="PA148" s="14">
        <v>0</v>
      </c>
      <c r="PB148" s="14"/>
      <c r="PC148" s="14"/>
      <c r="PD148" s="14">
        <v>0</v>
      </c>
      <c r="PE148" s="14"/>
      <c r="PF148" s="14"/>
      <c r="PG148" s="54"/>
      <c r="PH148" s="84">
        <v>1</v>
      </c>
      <c r="PI148" s="54"/>
      <c r="PJ148" s="54"/>
      <c r="PK148" s="54"/>
      <c r="PL148" s="84"/>
      <c r="PM148" s="14"/>
      <c r="PN148" s="84"/>
      <c r="PO148" s="84"/>
      <c r="PP148" s="84"/>
      <c r="PQ148" s="84"/>
      <c r="PR148" s="505"/>
      <c r="PS148" s="84"/>
      <c r="PT148" s="84"/>
      <c r="PU148" s="84">
        <v>1</v>
      </c>
      <c r="PV148" s="84"/>
      <c r="PW148" s="54"/>
      <c r="PX148" s="54"/>
      <c r="PY148" s="14"/>
      <c r="PZ148" s="14"/>
      <c r="QA148" s="14"/>
      <c r="QB148" s="14">
        <v>1</v>
      </c>
      <c r="QC148" s="54"/>
      <c r="QD148" s="54"/>
      <c r="QE148" s="20"/>
      <c r="QH148" s="20"/>
      <c r="QI148" s="20"/>
      <c r="QJ148" s="20"/>
      <c r="QK148" s="20"/>
      <c r="QL148" s="20"/>
      <c r="QM148" s="20"/>
      <c r="QO148" s="20"/>
      <c r="QP148" s="20"/>
      <c r="QQ148" s="20"/>
      <c r="QT148" s="20"/>
      <c r="QU148" s="20"/>
      <c r="QV148" s="20"/>
      <c r="QW148" s="20"/>
      <c r="RE148" s="20"/>
      <c r="RF148" s="20"/>
      <c r="RG148" s="20"/>
      <c r="RH148" s="20"/>
      <c r="RL148" s="1">
        <v>1</v>
      </c>
      <c r="SF148" s="1">
        <v>1</v>
      </c>
    </row>
    <row r="149" spans="1:500" hidden="1" x14ac:dyDescent="0.25">
      <c r="A149" s="68" t="s">
        <v>24</v>
      </c>
      <c r="B149" s="68" t="s">
        <v>192</v>
      </c>
      <c r="C149" s="464">
        <v>458</v>
      </c>
      <c r="D149" s="474"/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</v>
      </c>
      <c r="BA149" s="14">
        <v>0</v>
      </c>
      <c r="BB149" s="14">
        <v>0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0</v>
      </c>
      <c r="BT149" s="14">
        <v>0</v>
      </c>
      <c r="BU149" s="14">
        <v>0</v>
      </c>
      <c r="BV149" s="14">
        <v>0</v>
      </c>
      <c r="BW149" s="14">
        <v>0</v>
      </c>
      <c r="BX149" s="14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0</v>
      </c>
      <c r="CG149" s="14">
        <v>0</v>
      </c>
      <c r="CH149" s="14">
        <v>0</v>
      </c>
      <c r="CI149" s="14">
        <v>0</v>
      </c>
      <c r="CJ149" s="14">
        <v>0</v>
      </c>
      <c r="CK149" s="14">
        <v>0</v>
      </c>
      <c r="CL149" s="14">
        <v>0</v>
      </c>
      <c r="CM149" s="14">
        <v>0</v>
      </c>
      <c r="CN149" s="14">
        <v>0</v>
      </c>
      <c r="CO149" s="14">
        <v>0</v>
      </c>
      <c r="CP149" s="14">
        <v>0</v>
      </c>
      <c r="CQ149" s="14">
        <v>0</v>
      </c>
      <c r="CR149" s="14">
        <v>0</v>
      </c>
      <c r="CS149" s="14">
        <v>0</v>
      </c>
      <c r="CT149" s="14">
        <v>0</v>
      </c>
      <c r="CU149" s="14">
        <v>0</v>
      </c>
      <c r="CV149" s="14">
        <v>0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0</v>
      </c>
      <c r="DF149" s="14">
        <v>0</v>
      </c>
      <c r="DG149" s="14">
        <v>1</v>
      </c>
      <c r="DH149" s="14">
        <v>0</v>
      </c>
      <c r="DI149" s="14">
        <v>0</v>
      </c>
      <c r="DJ149" s="14">
        <v>0</v>
      </c>
      <c r="DK149" s="14">
        <v>0</v>
      </c>
      <c r="DL149" s="14">
        <v>0</v>
      </c>
      <c r="DM149" s="14">
        <v>0</v>
      </c>
      <c r="DN149" s="14">
        <v>1</v>
      </c>
      <c r="DO149" s="14">
        <v>0</v>
      </c>
      <c r="DP149" s="14">
        <v>0</v>
      </c>
      <c r="DQ149" s="14">
        <v>0</v>
      </c>
      <c r="DR149" s="14">
        <v>0</v>
      </c>
      <c r="DS149" s="14">
        <v>0</v>
      </c>
      <c r="DT149" s="14">
        <v>0</v>
      </c>
      <c r="DU149" s="14">
        <v>0</v>
      </c>
      <c r="DV149" s="14">
        <v>0</v>
      </c>
      <c r="DW149" s="14">
        <v>0</v>
      </c>
      <c r="DX149" s="14">
        <v>0</v>
      </c>
      <c r="DY149" s="14">
        <v>0</v>
      </c>
      <c r="DZ149" s="14">
        <v>0</v>
      </c>
      <c r="EA149" s="14">
        <v>0</v>
      </c>
      <c r="EB149" s="14">
        <v>0</v>
      </c>
      <c r="EC149" s="14">
        <v>0</v>
      </c>
      <c r="ED149" s="14">
        <v>0</v>
      </c>
      <c r="EE149" s="14">
        <v>0</v>
      </c>
      <c r="EF149" s="14">
        <v>0</v>
      </c>
      <c r="EG149" s="14">
        <v>0</v>
      </c>
      <c r="EH149" s="14">
        <v>0</v>
      </c>
      <c r="EI149" s="14">
        <v>0</v>
      </c>
      <c r="EJ149" s="14">
        <v>0</v>
      </c>
      <c r="EK149" s="14">
        <v>0</v>
      </c>
      <c r="EL149" s="14">
        <v>0</v>
      </c>
      <c r="EM149" s="14">
        <v>0</v>
      </c>
      <c r="EN149" s="14">
        <v>0</v>
      </c>
      <c r="EO149" s="14">
        <v>0</v>
      </c>
      <c r="EP149" s="14">
        <v>0</v>
      </c>
      <c r="EQ149" s="14">
        <v>0</v>
      </c>
      <c r="ER149" s="14">
        <v>0</v>
      </c>
      <c r="ES149" s="14">
        <v>0</v>
      </c>
      <c r="ET149" s="14">
        <v>0</v>
      </c>
      <c r="EU149" s="14">
        <v>0</v>
      </c>
      <c r="EV149" s="14">
        <v>0</v>
      </c>
      <c r="EW149" s="14">
        <v>0</v>
      </c>
      <c r="EX149" s="14">
        <v>0</v>
      </c>
      <c r="EY149" s="14">
        <v>0</v>
      </c>
      <c r="EZ149" s="14">
        <v>0</v>
      </c>
      <c r="FA149" s="14">
        <v>0</v>
      </c>
      <c r="FB149" s="14">
        <v>0</v>
      </c>
      <c r="FC149" s="14">
        <v>0</v>
      </c>
      <c r="FD149" s="14">
        <v>0</v>
      </c>
      <c r="FE149" s="14">
        <v>0</v>
      </c>
      <c r="FF149" s="14">
        <v>0</v>
      </c>
      <c r="FG149" s="14">
        <v>0</v>
      </c>
      <c r="FH149" s="14">
        <v>0</v>
      </c>
      <c r="FI149" s="14">
        <v>0</v>
      </c>
      <c r="FJ149" s="14">
        <v>0</v>
      </c>
      <c r="FK149" s="14">
        <v>0</v>
      </c>
      <c r="FL149" s="14">
        <v>0</v>
      </c>
      <c r="FM149" s="14">
        <v>0</v>
      </c>
      <c r="FN149" s="14">
        <v>0</v>
      </c>
      <c r="FO149" s="14">
        <v>0</v>
      </c>
      <c r="FP149" s="14">
        <v>0</v>
      </c>
      <c r="FQ149" s="14">
        <v>0</v>
      </c>
      <c r="FR149" s="14">
        <v>0</v>
      </c>
      <c r="FS149" s="14">
        <v>0</v>
      </c>
      <c r="FT149" s="14">
        <v>0</v>
      </c>
      <c r="FU149" s="14">
        <v>0</v>
      </c>
      <c r="FV149" s="14">
        <v>0</v>
      </c>
      <c r="FW149" s="14">
        <v>0</v>
      </c>
      <c r="FX149" s="14">
        <v>0</v>
      </c>
      <c r="FY149" s="14">
        <v>0</v>
      </c>
      <c r="FZ149" s="14">
        <v>0</v>
      </c>
      <c r="GA149" s="14">
        <v>0</v>
      </c>
      <c r="GB149" s="14">
        <v>0</v>
      </c>
      <c r="GC149" s="14">
        <v>0</v>
      </c>
      <c r="GD149" s="14">
        <v>0</v>
      </c>
      <c r="GE149" s="14">
        <v>0</v>
      </c>
      <c r="GF149" s="14">
        <v>0</v>
      </c>
      <c r="GG149" s="14">
        <v>0</v>
      </c>
      <c r="GH149" s="14">
        <v>0</v>
      </c>
      <c r="GI149" s="14">
        <v>0</v>
      </c>
      <c r="GJ149" s="14">
        <v>1</v>
      </c>
      <c r="GK149" s="14">
        <v>0</v>
      </c>
      <c r="GL149" s="14">
        <v>0</v>
      </c>
      <c r="GM149" s="14">
        <v>0</v>
      </c>
      <c r="GN149" s="14">
        <v>0</v>
      </c>
      <c r="GO149" s="14">
        <v>0</v>
      </c>
      <c r="GP149" s="14">
        <v>0</v>
      </c>
      <c r="GQ149" s="14">
        <v>0</v>
      </c>
      <c r="GR149" s="14">
        <v>0</v>
      </c>
      <c r="GS149" s="14">
        <v>0</v>
      </c>
      <c r="GT149" s="14">
        <v>0</v>
      </c>
      <c r="GU149" s="14">
        <v>0</v>
      </c>
      <c r="GV149" s="14">
        <v>0</v>
      </c>
      <c r="GW149" s="14">
        <v>0</v>
      </c>
      <c r="GX149" s="14">
        <v>0</v>
      </c>
      <c r="GY149" s="14">
        <v>0</v>
      </c>
      <c r="GZ149" s="14">
        <v>0</v>
      </c>
      <c r="HA149" s="14">
        <v>0</v>
      </c>
      <c r="HB149" s="14">
        <v>0</v>
      </c>
      <c r="HC149" s="14">
        <v>0</v>
      </c>
      <c r="HD149" s="14">
        <v>0</v>
      </c>
      <c r="HE149" s="14">
        <v>0</v>
      </c>
      <c r="HF149" s="14">
        <v>0</v>
      </c>
      <c r="HG149" s="14">
        <v>0</v>
      </c>
      <c r="HH149" s="14">
        <v>0</v>
      </c>
      <c r="HI149" s="14">
        <v>0</v>
      </c>
      <c r="HJ149" s="14">
        <v>0</v>
      </c>
      <c r="HK149" s="14">
        <v>0</v>
      </c>
      <c r="HL149" s="14">
        <v>0</v>
      </c>
      <c r="HM149" s="14">
        <v>0</v>
      </c>
      <c r="HN149" s="14">
        <v>0</v>
      </c>
      <c r="HO149" s="14">
        <v>0</v>
      </c>
      <c r="HP149" s="14">
        <v>0</v>
      </c>
      <c r="HQ149" s="14">
        <v>0</v>
      </c>
      <c r="HR149" s="14">
        <v>0</v>
      </c>
      <c r="HS149" s="14">
        <v>0</v>
      </c>
      <c r="HT149" s="14">
        <v>0</v>
      </c>
      <c r="HU149" s="14">
        <v>0</v>
      </c>
      <c r="HV149" s="14">
        <v>0</v>
      </c>
      <c r="HW149" s="14">
        <v>0</v>
      </c>
      <c r="HX149" s="14">
        <v>0</v>
      </c>
      <c r="HY149" s="14">
        <v>0</v>
      </c>
      <c r="HZ149" s="14">
        <v>0</v>
      </c>
      <c r="IA149" s="14">
        <v>0</v>
      </c>
      <c r="IB149" s="14">
        <v>0</v>
      </c>
      <c r="IC149" s="14">
        <v>0</v>
      </c>
      <c r="ID149" s="14">
        <v>0</v>
      </c>
      <c r="IE149" s="14">
        <v>0</v>
      </c>
      <c r="IF149" s="14">
        <v>0</v>
      </c>
      <c r="IG149" s="14">
        <v>0</v>
      </c>
      <c r="IH149" s="14">
        <v>0</v>
      </c>
      <c r="II149" s="14">
        <v>0</v>
      </c>
      <c r="IJ149" s="14">
        <v>2</v>
      </c>
      <c r="IK149" s="14">
        <v>0</v>
      </c>
      <c r="IL149" s="14">
        <v>0</v>
      </c>
      <c r="IM149" s="14">
        <v>0</v>
      </c>
      <c r="IN149" s="14">
        <v>0</v>
      </c>
      <c r="IO149" s="14">
        <v>0</v>
      </c>
      <c r="IP149" s="14">
        <v>0</v>
      </c>
      <c r="IQ149" s="14">
        <v>0</v>
      </c>
      <c r="IR149" s="14">
        <v>0</v>
      </c>
      <c r="IS149" s="14">
        <v>0</v>
      </c>
      <c r="IT149" s="14">
        <v>1</v>
      </c>
      <c r="IU149" s="14">
        <v>0</v>
      </c>
      <c r="IV149" s="14">
        <v>0</v>
      </c>
      <c r="IW149" s="14">
        <v>0</v>
      </c>
      <c r="IX149" s="14">
        <v>0</v>
      </c>
      <c r="IY149" s="14">
        <v>0</v>
      </c>
      <c r="IZ149" s="14">
        <v>0</v>
      </c>
      <c r="JA149" s="14">
        <v>0</v>
      </c>
      <c r="JB149" s="14">
        <v>0</v>
      </c>
      <c r="JC149" s="14">
        <v>0</v>
      </c>
      <c r="JD149" s="14">
        <v>0</v>
      </c>
      <c r="JE149" s="14">
        <v>0</v>
      </c>
      <c r="JF149" s="14">
        <v>0</v>
      </c>
      <c r="JG149" s="14">
        <v>0</v>
      </c>
      <c r="JH149" s="14">
        <v>0</v>
      </c>
      <c r="JI149" s="14">
        <v>0</v>
      </c>
      <c r="JJ149" s="14">
        <v>0</v>
      </c>
      <c r="JK149" s="14">
        <v>0</v>
      </c>
      <c r="JL149" s="14">
        <v>0</v>
      </c>
      <c r="JM149" s="14">
        <v>0</v>
      </c>
      <c r="JN149" s="14">
        <v>0</v>
      </c>
      <c r="JO149" s="14">
        <v>0</v>
      </c>
      <c r="JP149" s="14">
        <v>0</v>
      </c>
      <c r="JQ149" s="14">
        <v>0</v>
      </c>
      <c r="JR149" s="14">
        <v>0</v>
      </c>
      <c r="JS149" s="14">
        <v>0</v>
      </c>
      <c r="JT149" s="14">
        <v>0</v>
      </c>
      <c r="JU149" s="14">
        <v>0</v>
      </c>
      <c r="JV149" s="14">
        <v>0</v>
      </c>
      <c r="JW149" s="14">
        <v>0</v>
      </c>
      <c r="JX149" s="14">
        <v>0</v>
      </c>
      <c r="JY149" s="14">
        <v>0</v>
      </c>
      <c r="JZ149" s="14">
        <v>0</v>
      </c>
      <c r="KA149" s="14">
        <v>0</v>
      </c>
      <c r="KB149" s="14">
        <v>0</v>
      </c>
      <c r="KC149" s="14">
        <v>0</v>
      </c>
      <c r="KD149" s="14">
        <v>0</v>
      </c>
      <c r="KE149" s="14">
        <v>0</v>
      </c>
      <c r="KF149" s="14">
        <v>0</v>
      </c>
      <c r="KG149" s="14">
        <v>0</v>
      </c>
      <c r="KH149" s="14">
        <v>0</v>
      </c>
      <c r="KI149" s="14">
        <v>0</v>
      </c>
      <c r="KJ149" s="14">
        <v>0</v>
      </c>
      <c r="KK149" s="14">
        <v>0</v>
      </c>
      <c r="KL149" s="14">
        <v>0</v>
      </c>
      <c r="KM149" s="14">
        <v>0</v>
      </c>
      <c r="KN149" s="14">
        <v>0</v>
      </c>
      <c r="KO149" s="14">
        <v>0</v>
      </c>
      <c r="KP149" s="14">
        <v>0</v>
      </c>
      <c r="KQ149" s="14">
        <v>0</v>
      </c>
      <c r="KR149" s="14">
        <v>0</v>
      </c>
      <c r="KS149" s="14">
        <v>0</v>
      </c>
      <c r="KT149" s="14">
        <v>0</v>
      </c>
      <c r="KU149" s="14">
        <v>0</v>
      </c>
      <c r="KV149" s="14">
        <v>0</v>
      </c>
      <c r="KW149" s="14">
        <v>0</v>
      </c>
      <c r="KX149" s="14">
        <v>0</v>
      </c>
      <c r="KY149" s="14">
        <v>0</v>
      </c>
      <c r="KZ149" s="14">
        <v>0</v>
      </c>
      <c r="LA149" s="14">
        <v>0</v>
      </c>
      <c r="LB149" s="14">
        <v>0</v>
      </c>
      <c r="LC149" s="14">
        <v>0</v>
      </c>
      <c r="LD149" s="14">
        <v>0</v>
      </c>
      <c r="LE149" s="14">
        <v>0</v>
      </c>
      <c r="LF149" s="14">
        <v>0</v>
      </c>
      <c r="LG149" s="14">
        <v>0</v>
      </c>
      <c r="LH149" s="14">
        <v>0</v>
      </c>
      <c r="LI149" s="14">
        <v>0</v>
      </c>
      <c r="LJ149" s="14">
        <v>0</v>
      </c>
      <c r="LK149" s="14">
        <v>0</v>
      </c>
      <c r="LL149" s="14">
        <v>0</v>
      </c>
      <c r="LM149" s="14">
        <v>0</v>
      </c>
      <c r="LN149" s="14">
        <v>0</v>
      </c>
      <c r="LO149" s="14">
        <v>0</v>
      </c>
      <c r="LP149" s="14">
        <v>0</v>
      </c>
      <c r="LQ149" s="14">
        <v>0</v>
      </c>
      <c r="LR149" s="14">
        <v>0</v>
      </c>
      <c r="LS149" s="14">
        <v>0</v>
      </c>
      <c r="LT149" s="14">
        <v>0</v>
      </c>
      <c r="LU149" s="14">
        <v>0</v>
      </c>
      <c r="LV149" s="14">
        <v>0</v>
      </c>
      <c r="LW149" s="14">
        <v>0</v>
      </c>
      <c r="LX149" s="14">
        <v>0</v>
      </c>
      <c r="LY149" s="14">
        <v>0</v>
      </c>
      <c r="LZ149" s="14">
        <v>0</v>
      </c>
      <c r="MA149" s="14">
        <v>0</v>
      </c>
      <c r="MB149" s="14">
        <v>0</v>
      </c>
      <c r="MC149" s="14">
        <v>0</v>
      </c>
      <c r="MD149" s="14">
        <v>0</v>
      </c>
      <c r="ME149" s="14">
        <v>0</v>
      </c>
      <c r="MF149" s="14">
        <v>0</v>
      </c>
      <c r="MG149" s="14">
        <v>0</v>
      </c>
      <c r="MH149" s="14">
        <v>0</v>
      </c>
      <c r="MI149" s="14">
        <v>0</v>
      </c>
      <c r="MJ149" s="14">
        <v>0</v>
      </c>
      <c r="MK149" s="14">
        <v>0</v>
      </c>
      <c r="ML149" s="14">
        <v>0</v>
      </c>
      <c r="MM149" s="14">
        <v>0</v>
      </c>
      <c r="MN149" s="14">
        <v>0</v>
      </c>
      <c r="MO149" s="14">
        <v>0</v>
      </c>
      <c r="MP149" s="14">
        <v>0</v>
      </c>
      <c r="MQ149" s="14">
        <v>0</v>
      </c>
      <c r="MR149" s="14">
        <v>0</v>
      </c>
      <c r="MS149" s="14">
        <v>0</v>
      </c>
      <c r="MT149" s="14">
        <v>0</v>
      </c>
      <c r="MU149" s="14">
        <v>0</v>
      </c>
      <c r="MV149" s="14">
        <v>0</v>
      </c>
      <c r="MW149" s="14">
        <v>0</v>
      </c>
      <c r="MX149" s="14">
        <v>1</v>
      </c>
      <c r="MY149" s="14">
        <v>0</v>
      </c>
      <c r="MZ149" s="14">
        <v>0</v>
      </c>
      <c r="NA149" s="14">
        <v>0</v>
      </c>
      <c r="NB149" s="14">
        <v>0</v>
      </c>
      <c r="NC149" s="14">
        <v>0</v>
      </c>
      <c r="ND149" s="14">
        <v>0</v>
      </c>
      <c r="NE149" s="14">
        <v>0</v>
      </c>
      <c r="NF149" s="14">
        <v>0</v>
      </c>
      <c r="NG149" s="14">
        <v>0</v>
      </c>
      <c r="NH149" s="14">
        <v>0</v>
      </c>
      <c r="NI149" s="14">
        <v>0</v>
      </c>
      <c r="NJ149" s="14">
        <v>0</v>
      </c>
      <c r="NK149" s="14">
        <v>0</v>
      </c>
      <c r="NL149" s="14">
        <v>0</v>
      </c>
      <c r="NM149" s="14">
        <v>0</v>
      </c>
      <c r="NN149" s="14">
        <v>0</v>
      </c>
      <c r="NO149" s="14">
        <v>0</v>
      </c>
      <c r="NP149" s="14">
        <v>0</v>
      </c>
      <c r="NQ149" s="14">
        <v>0</v>
      </c>
      <c r="NR149" s="14">
        <v>0</v>
      </c>
      <c r="NS149" s="14">
        <v>0</v>
      </c>
      <c r="NT149" s="14">
        <v>0</v>
      </c>
      <c r="NU149" s="14">
        <v>0</v>
      </c>
      <c r="NV149" s="14">
        <v>0</v>
      </c>
      <c r="NW149" s="14">
        <v>0</v>
      </c>
      <c r="NX149" s="14">
        <v>0</v>
      </c>
      <c r="NY149" s="14">
        <v>0</v>
      </c>
      <c r="NZ149" s="14">
        <v>0</v>
      </c>
      <c r="OA149" s="14">
        <v>0</v>
      </c>
      <c r="OB149" s="14">
        <v>0</v>
      </c>
      <c r="OC149" s="14">
        <v>0</v>
      </c>
      <c r="OD149" s="14">
        <v>0</v>
      </c>
      <c r="OE149" s="14">
        <v>1</v>
      </c>
      <c r="OF149" s="14"/>
      <c r="OG149" s="14">
        <v>0</v>
      </c>
      <c r="OH149" s="14">
        <v>0</v>
      </c>
      <c r="OI149" s="14">
        <v>0</v>
      </c>
      <c r="OJ149" s="14">
        <v>0</v>
      </c>
      <c r="OK149" s="14">
        <v>0</v>
      </c>
      <c r="OL149" s="14">
        <v>0</v>
      </c>
      <c r="OM149" s="14">
        <v>0</v>
      </c>
      <c r="ON149" s="14">
        <v>1</v>
      </c>
      <c r="OO149" s="14">
        <v>0</v>
      </c>
      <c r="OP149" s="14">
        <v>0</v>
      </c>
      <c r="OQ149" s="14">
        <v>0</v>
      </c>
      <c r="OR149" s="14">
        <v>0</v>
      </c>
      <c r="OS149" s="14">
        <v>0</v>
      </c>
      <c r="OT149" s="14">
        <v>0</v>
      </c>
      <c r="OU149" s="14">
        <v>0</v>
      </c>
      <c r="OV149" s="14">
        <v>0</v>
      </c>
      <c r="OW149" s="14">
        <v>0</v>
      </c>
      <c r="OX149" s="14">
        <v>0</v>
      </c>
      <c r="OY149" s="14">
        <v>0</v>
      </c>
      <c r="OZ149" s="14"/>
      <c r="PA149" s="14">
        <v>0</v>
      </c>
      <c r="PB149" s="14"/>
      <c r="PC149" s="14"/>
      <c r="PD149" s="14">
        <v>0</v>
      </c>
      <c r="PE149" s="14"/>
      <c r="PF149" s="14"/>
      <c r="PG149" s="54"/>
      <c r="PH149" s="54"/>
      <c r="PI149" s="54"/>
      <c r="PJ149" s="54"/>
      <c r="PK149" s="54"/>
      <c r="PL149" s="84"/>
      <c r="PM149" s="14"/>
      <c r="PN149" s="84"/>
      <c r="PO149" s="84"/>
      <c r="PP149" s="84"/>
      <c r="PQ149" s="84"/>
      <c r="PR149" s="505"/>
      <c r="PS149" s="84"/>
      <c r="PT149" s="84"/>
      <c r="PU149" s="84"/>
      <c r="PV149" s="84"/>
      <c r="PW149" s="54"/>
      <c r="PX149" s="54"/>
      <c r="PY149" s="14"/>
      <c r="PZ149" s="14"/>
      <c r="QA149" s="14"/>
      <c r="QB149" s="14">
        <v>1</v>
      </c>
      <c r="QC149" s="54"/>
      <c r="QD149" s="54"/>
      <c r="QE149" s="20"/>
      <c r="QH149" s="20"/>
      <c r="QI149" s="20"/>
      <c r="QJ149" s="20"/>
      <c r="QK149" s="20"/>
      <c r="QL149" s="20"/>
      <c r="QM149" s="20"/>
      <c r="QO149" s="20"/>
      <c r="QP149" s="20"/>
      <c r="QQ149" s="20"/>
      <c r="QT149" s="20"/>
      <c r="QU149" s="20"/>
      <c r="QV149" s="20"/>
      <c r="QW149" s="20"/>
      <c r="RE149" s="20"/>
      <c r="RF149" s="20"/>
      <c r="RG149" s="20"/>
      <c r="RH149" s="20"/>
      <c r="RL149" s="1">
        <v>2</v>
      </c>
    </row>
    <row r="150" spans="1:500" s="20" customFormat="1" hidden="1" x14ac:dyDescent="0.25">
      <c r="A150" s="68" t="s">
        <v>24</v>
      </c>
      <c r="B150" s="68" t="s">
        <v>1178</v>
      </c>
      <c r="C150" s="464">
        <v>228</v>
      </c>
      <c r="D150" s="347"/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0</v>
      </c>
      <c r="CN150" s="14">
        <v>0</v>
      </c>
      <c r="CO150" s="14">
        <v>0</v>
      </c>
      <c r="CP150" s="14">
        <v>0</v>
      </c>
      <c r="CQ150" s="14">
        <v>0</v>
      </c>
      <c r="CR150" s="14">
        <v>0</v>
      </c>
      <c r="CS150" s="14">
        <v>0</v>
      </c>
      <c r="CT150" s="14">
        <v>0</v>
      </c>
      <c r="CU150" s="14">
        <v>0</v>
      </c>
      <c r="CV150" s="14">
        <v>0</v>
      </c>
      <c r="CW150" s="14">
        <v>0</v>
      </c>
      <c r="CX150" s="14">
        <v>0</v>
      </c>
      <c r="CY150" s="14">
        <v>0</v>
      </c>
      <c r="CZ150" s="14">
        <v>0</v>
      </c>
      <c r="DA150" s="14">
        <v>0</v>
      </c>
      <c r="DB150" s="14">
        <v>0</v>
      </c>
      <c r="DC150" s="14">
        <v>0</v>
      </c>
      <c r="DD150" s="14">
        <v>0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0</v>
      </c>
      <c r="DP150" s="14">
        <v>0</v>
      </c>
      <c r="DQ150" s="14">
        <v>0</v>
      </c>
      <c r="DR150" s="14">
        <v>0</v>
      </c>
      <c r="DS150" s="14">
        <v>0</v>
      </c>
      <c r="DT150" s="14">
        <v>0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0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0</v>
      </c>
      <c r="FD150" s="14">
        <v>0</v>
      </c>
      <c r="FE150" s="14">
        <v>0</v>
      </c>
      <c r="FF150" s="14">
        <v>0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1</v>
      </c>
      <c r="FY150" s="14">
        <v>0</v>
      </c>
      <c r="FZ150" s="14">
        <v>0</v>
      </c>
      <c r="GA150" s="14">
        <v>0</v>
      </c>
      <c r="GB150" s="14">
        <v>0</v>
      </c>
      <c r="GC150" s="14">
        <v>0</v>
      </c>
      <c r="GD150" s="14">
        <v>0</v>
      </c>
      <c r="GE150" s="14">
        <v>0</v>
      </c>
      <c r="GF150" s="14">
        <v>0</v>
      </c>
      <c r="GG150" s="14">
        <v>0</v>
      </c>
      <c r="GH150" s="14">
        <v>0</v>
      </c>
      <c r="GI150" s="14">
        <v>0</v>
      </c>
      <c r="GJ150" s="14">
        <v>0</v>
      </c>
      <c r="GK150" s="14">
        <v>0</v>
      </c>
      <c r="GL150" s="14">
        <v>0</v>
      </c>
      <c r="GM150" s="14">
        <v>0</v>
      </c>
      <c r="GN150" s="14">
        <v>0</v>
      </c>
      <c r="GO150" s="14">
        <v>0</v>
      </c>
      <c r="GP150" s="14">
        <v>0</v>
      </c>
      <c r="GQ150" s="14">
        <v>0</v>
      </c>
      <c r="GR150" s="14">
        <v>0</v>
      </c>
      <c r="GS150" s="14">
        <v>0</v>
      </c>
      <c r="GT150" s="14">
        <v>0</v>
      </c>
      <c r="GU150" s="14">
        <v>0</v>
      </c>
      <c r="GV150" s="14">
        <v>0</v>
      </c>
      <c r="GW150" s="14">
        <v>0</v>
      </c>
      <c r="GX150" s="14">
        <v>0</v>
      </c>
      <c r="GY150" s="14">
        <v>0</v>
      </c>
      <c r="GZ150" s="14">
        <v>0</v>
      </c>
      <c r="HA150" s="14">
        <v>0</v>
      </c>
      <c r="HB150" s="14">
        <v>0</v>
      </c>
      <c r="HC150" s="14">
        <v>0</v>
      </c>
      <c r="HD150" s="14">
        <v>0</v>
      </c>
      <c r="HE150" s="14">
        <v>0</v>
      </c>
      <c r="HF150" s="14">
        <v>0</v>
      </c>
      <c r="HG150" s="14">
        <v>0</v>
      </c>
      <c r="HH150" s="14">
        <v>0</v>
      </c>
      <c r="HI150" s="14">
        <v>0</v>
      </c>
      <c r="HJ150" s="14">
        <v>0</v>
      </c>
      <c r="HK150" s="14">
        <v>0</v>
      </c>
      <c r="HL150" s="14">
        <v>0</v>
      </c>
      <c r="HM150" s="14">
        <v>0</v>
      </c>
      <c r="HN150" s="14">
        <v>0</v>
      </c>
      <c r="HO150" s="14">
        <v>0</v>
      </c>
      <c r="HP150" s="14">
        <v>0</v>
      </c>
      <c r="HQ150" s="14">
        <v>0</v>
      </c>
      <c r="HR150" s="14">
        <v>0</v>
      </c>
      <c r="HS150" s="14">
        <v>0</v>
      </c>
      <c r="HT150" s="14">
        <v>0</v>
      </c>
      <c r="HU150" s="14">
        <v>0</v>
      </c>
      <c r="HV150" s="14">
        <v>0</v>
      </c>
      <c r="HW150" s="14">
        <v>0</v>
      </c>
      <c r="HX150" s="14">
        <v>0</v>
      </c>
      <c r="HY150" s="14">
        <v>0</v>
      </c>
      <c r="HZ150" s="14">
        <v>0</v>
      </c>
      <c r="IA150" s="14">
        <v>0</v>
      </c>
      <c r="IB150" s="14">
        <v>0</v>
      </c>
      <c r="IC150" s="14">
        <v>0</v>
      </c>
      <c r="ID150" s="14">
        <v>0</v>
      </c>
      <c r="IE150" s="14">
        <v>0</v>
      </c>
      <c r="IF150" s="14">
        <v>0</v>
      </c>
      <c r="IG150" s="14">
        <v>0</v>
      </c>
      <c r="IH150" s="14">
        <v>0</v>
      </c>
      <c r="II150" s="14">
        <v>0</v>
      </c>
      <c r="IJ150" s="14">
        <v>0</v>
      </c>
      <c r="IK150" s="14">
        <v>0</v>
      </c>
      <c r="IL150" s="14">
        <v>0</v>
      </c>
      <c r="IM150" s="14">
        <v>0</v>
      </c>
      <c r="IN150" s="14">
        <v>0</v>
      </c>
      <c r="IO150" s="14">
        <v>0</v>
      </c>
      <c r="IP150" s="14">
        <v>0</v>
      </c>
      <c r="IQ150" s="14">
        <v>0</v>
      </c>
      <c r="IR150" s="14">
        <v>0</v>
      </c>
      <c r="IS150" s="14">
        <v>0</v>
      </c>
      <c r="IT150" s="14">
        <v>0</v>
      </c>
      <c r="IU150" s="14">
        <v>0</v>
      </c>
      <c r="IV150" s="14">
        <v>0</v>
      </c>
      <c r="IW150" s="14">
        <v>0</v>
      </c>
      <c r="IX150" s="14">
        <v>0</v>
      </c>
      <c r="IY150" s="14">
        <v>0</v>
      </c>
      <c r="IZ150" s="14">
        <v>0</v>
      </c>
      <c r="JA150" s="14">
        <v>0</v>
      </c>
      <c r="JB150" s="14">
        <v>0</v>
      </c>
      <c r="JC150" s="14">
        <v>0</v>
      </c>
      <c r="JD150" s="14">
        <v>0</v>
      </c>
      <c r="JE150" s="14">
        <v>0</v>
      </c>
      <c r="JF150" s="14">
        <v>0</v>
      </c>
      <c r="JG150" s="14">
        <v>0</v>
      </c>
      <c r="JH150" s="14">
        <v>0</v>
      </c>
      <c r="JI150" s="14">
        <v>0</v>
      </c>
      <c r="JJ150" s="14">
        <v>0</v>
      </c>
      <c r="JK150" s="14">
        <v>0</v>
      </c>
      <c r="JL150" s="14">
        <v>0</v>
      </c>
      <c r="JM150" s="14">
        <v>0</v>
      </c>
      <c r="JN150" s="14">
        <v>0</v>
      </c>
      <c r="JO150" s="14">
        <v>0</v>
      </c>
      <c r="JP150" s="14">
        <v>0</v>
      </c>
      <c r="JQ150" s="14">
        <v>0</v>
      </c>
      <c r="JR150" s="14">
        <v>0</v>
      </c>
      <c r="JS150" s="14">
        <v>0</v>
      </c>
      <c r="JT150" s="14">
        <v>0</v>
      </c>
      <c r="JU150" s="14">
        <v>0</v>
      </c>
      <c r="JV150" s="14">
        <v>0</v>
      </c>
      <c r="JW150" s="14">
        <v>0</v>
      </c>
      <c r="JX150" s="14">
        <v>0</v>
      </c>
      <c r="JY150" s="14">
        <v>0</v>
      </c>
      <c r="JZ150" s="14">
        <v>0</v>
      </c>
      <c r="KA150" s="14">
        <v>0</v>
      </c>
      <c r="KB150" s="14">
        <v>0</v>
      </c>
      <c r="KC150" s="14">
        <v>0</v>
      </c>
      <c r="KD150" s="14">
        <v>0</v>
      </c>
      <c r="KE150" s="14">
        <v>0</v>
      </c>
      <c r="KF150" s="14">
        <v>0</v>
      </c>
      <c r="KG150" s="14">
        <v>0</v>
      </c>
      <c r="KH150" s="14">
        <v>0</v>
      </c>
      <c r="KI150" s="14">
        <v>0</v>
      </c>
      <c r="KJ150" s="14">
        <v>0</v>
      </c>
      <c r="KK150" s="14">
        <v>0</v>
      </c>
      <c r="KL150" s="14">
        <v>0</v>
      </c>
      <c r="KM150" s="14">
        <v>0</v>
      </c>
      <c r="KN150" s="14">
        <v>0</v>
      </c>
      <c r="KO150" s="14">
        <v>0</v>
      </c>
      <c r="KP150" s="14">
        <v>0</v>
      </c>
      <c r="KQ150" s="14">
        <v>0</v>
      </c>
      <c r="KR150" s="14">
        <v>0</v>
      </c>
      <c r="KS150" s="14">
        <v>0</v>
      </c>
      <c r="KT150" s="14">
        <v>0</v>
      </c>
      <c r="KU150" s="14">
        <v>0</v>
      </c>
      <c r="KV150" s="14">
        <v>0</v>
      </c>
      <c r="KW150" s="14">
        <v>0</v>
      </c>
      <c r="KX150" s="14">
        <v>0</v>
      </c>
      <c r="KY150" s="14">
        <v>0</v>
      </c>
      <c r="KZ150" s="14">
        <v>0</v>
      </c>
      <c r="LA150" s="14">
        <v>0</v>
      </c>
      <c r="LB150" s="14">
        <v>0</v>
      </c>
      <c r="LC150" s="14">
        <v>0</v>
      </c>
      <c r="LD150" s="14">
        <v>0</v>
      </c>
      <c r="LE150" s="14">
        <v>0</v>
      </c>
      <c r="LF150" s="14">
        <v>0</v>
      </c>
      <c r="LG150" s="14">
        <v>0</v>
      </c>
      <c r="LH150" s="14">
        <v>0</v>
      </c>
      <c r="LI150" s="14">
        <v>0</v>
      </c>
      <c r="LJ150" s="14">
        <v>0</v>
      </c>
      <c r="LK150" s="14">
        <v>0</v>
      </c>
      <c r="LL150" s="14">
        <v>0</v>
      </c>
      <c r="LM150" s="14">
        <v>0</v>
      </c>
      <c r="LN150" s="14">
        <v>0</v>
      </c>
      <c r="LO150" s="14">
        <v>0</v>
      </c>
      <c r="LP150" s="14">
        <v>0</v>
      </c>
      <c r="LQ150" s="14">
        <v>0</v>
      </c>
      <c r="LR150" s="14">
        <v>0</v>
      </c>
      <c r="LS150" s="14">
        <v>0</v>
      </c>
      <c r="LT150" s="14">
        <v>0</v>
      </c>
      <c r="LU150" s="14">
        <v>0</v>
      </c>
      <c r="LV150" s="14">
        <v>0</v>
      </c>
      <c r="LW150" s="14">
        <v>0</v>
      </c>
      <c r="LX150" s="14">
        <v>0</v>
      </c>
      <c r="LY150" s="14">
        <v>0</v>
      </c>
      <c r="LZ150" s="14">
        <v>0</v>
      </c>
      <c r="MA150" s="14">
        <v>0</v>
      </c>
      <c r="MB150" s="14">
        <v>0</v>
      </c>
      <c r="MC150" s="14">
        <v>0</v>
      </c>
      <c r="MD150" s="14">
        <v>0</v>
      </c>
      <c r="ME150" s="14">
        <v>0</v>
      </c>
      <c r="MF150" s="14">
        <v>0</v>
      </c>
      <c r="MG150" s="14">
        <v>0</v>
      </c>
      <c r="MH150" s="14">
        <v>0</v>
      </c>
      <c r="MI150" s="14">
        <v>0</v>
      </c>
      <c r="MJ150" s="14">
        <v>0</v>
      </c>
      <c r="MK150" s="14">
        <v>0</v>
      </c>
      <c r="ML150" s="14">
        <v>0</v>
      </c>
      <c r="MM150" s="14">
        <v>0</v>
      </c>
      <c r="MN150" s="14">
        <v>0</v>
      </c>
      <c r="MO150" s="14">
        <v>0</v>
      </c>
      <c r="MP150" s="14">
        <v>0</v>
      </c>
      <c r="MQ150" s="14">
        <v>0</v>
      </c>
      <c r="MR150" s="14">
        <v>0</v>
      </c>
      <c r="MS150" s="14">
        <v>0</v>
      </c>
      <c r="MT150" s="14">
        <v>0</v>
      </c>
      <c r="MU150" s="14">
        <v>0</v>
      </c>
      <c r="MV150" s="14">
        <v>0</v>
      </c>
      <c r="MW150" s="14">
        <v>0</v>
      </c>
      <c r="MX150" s="14">
        <v>0</v>
      </c>
      <c r="MY150" s="14">
        <v>0</v>
      </c>
      <c r="MZ150" s="14">
        <v>0</v>
      </c>
      <c r="NA150" s="14">
        <v>0</v>
      </c>
      <c r="NB150" s="14">
        <v>0</v>
      </c>
      <c r="NC150" s="14">
        <v>0</v>
      </c>
      <c r="ND150" s="14">
        <v>0</v>
      </c>
      <c r="NE150" s="14">
        <v>0</v>
      </c>
      <c r="NF150" s="14">
        <v>0</v>
      </c>
      <c r="NG150" s="14">
        <v>0</v>
      </c>
      <c r="NH150" s="14">
        <v>0</v>
      </c>
      <c r="NI150" s="14">
        <v>0</v>
      </c>
      <c r="NJ150" s="14">
        <v>0</v>
      </c>
      <c r="NK150" s="14">
        <v>0</v>
      </c>
      <c r="NL150" s="14">
        <v>0</v>
      </c>
      <c r="NM150" s="14">
        <v>0</v>
      </c>
      <c r="NN150" s="14">
        <v>0</v>
      </c>
      <c r="NO150" s="14">
        <v>0</v>
      </c>
      <c r="NP150" s="14">
        <v>0</v>
      </c>
      <c r="NQ150" s="14">
        <v>0</v>
      </c>
      <c r="NR150" s="14">
        <v>0</v>
      </c>
      <c r="NS150" s="14">
        <v>0</v>
      </c>
      <c r="NT150" s="14">
        <v>0</v>
      </c>
      <c r="NU150" s="14">
        <v>0</v>
      </c>
      <c r="NV150" s="14">
        <v>0</v>
      </c>
      <c r="NW150" s="14">
        <v>0</v>
      </c>
      <c r="NX150" s="14">
        <v>0</v>
      </c>
      <c r="NY150" s="14">
        <v>0</v>
      </c>
      <c r="NZ150" s="14">
        <v>0</v>
      </c>
      <c r="OA150" s="14">
        <v>0</v>
      </c>
      <c r="OB150" s="14">
        <v>0</v>
      </c>
      <c r="OC150" s="14">
        <v>0</v>
      </c>
      <c r="OD150" s="14">
        <v>0</v>
      </c>
      <c r="OE150" s="14">
        <v>0</v>
      </c>
      <c r="OF150" s="14"/>
      <c r="OG150" s="14">
        <v>0</v>
      </c>
      <c r="OH150" s="14">
        <v>0</v>
      </c>
      <c r="OI150" s="14">
        <v>0</v>
      </c>
      <c r="OJ150" s="14">
        <v>0</v>
      </c>
      <c r="OK150" s="14">
        <v>0</v>
      </c>
      <c r="OL150" s="14">
        <v>0</v>
      </c>
      <c r="OM150" s="14">
        <v>0</v>
      </c>
      <c r="ON150" s="14">
        <v>0</v>
      </c>
      <c r="OO150" s="14">
        <v>0</v>
      </c>
      <c r="OP150" s="14">
        <v>0</v>
      </c>
      <c r="OQ150" s="14">
        <v>0</v>
      </c>
      <c r="OR150" s="14">
        <v>0</v>
      </c>
      <c r="OS150" s="14">
        <v>0</v>
      </c>
      <c r="OT150" s="14">
        <v>0</v>
      </c>
      <c r="OU150" s="14">
        <v>0</v>
      </c>
      <c r="OV150" s="14">
        <v>0</v>
      </c>
      <c r="OW150" s="14">
        <v>0</v>
      </c>
      <c r="OX150" s="14">
        <v>0</v>
      </c>
      <c r="OY150" s="14">
        <v>0</v>
      </c>
      <c r="OZ150" s="14"/>
      <c r="PA150" s="14">
        <v>0</v>
      </c>
      <c r="PB150" s="14"/>
      <c r="PC150" s="14"/>
      <c r="PD150" s="14">
        <v>0</v>
      </c>
      <c r="PE150" s="14"/>
      <c r="PF150" s="14"/>
      <c r="PG150" s="54"/>
      <c r="PH150" s="54"/>
      <c r="PI150" s="54"/>
      <c r="PJ150" s="54"/>
      <c r="PK150" s="54"/>
      <c r="PL150" s="84"/>
      <c r="PM150" s="14"/>
      <c r="PN150" s="84"/>
      <c r="PO150" s="84"/>
      <c r="PP150" s="84"/>
      <c r="PQ150" s="84"/>
      <c r="PR150" s="505"/>
      <c r="PS150" s="84"/>
      <c r="PT150" s="84"/>
      <c r="PU150" s="84"/>
      <c r="PV150" s="84"/>
      <c r="PW150" s="54"/>
      <c r="PX150" s="54"/>
      <c r="PY150" s="14"/>
      <c r="PZ150" s="14"/>
      <c r="QA150" s="14"/>
      <c r="QB150" s="54"/>
      <c r="QC150" s="54"/>
      <c r="QD150" s="54"/>
      <c r="QR150" s="1"/>
      <c r="QS150" s="1"/>
      <c r="QX150" s="1"/>
      <c r="QY150" s="1"/>
      <c r="QZ150" s="1"/>
      <c r="RA150" s="1"/>
      <c r="RB150" s="1"/>
      <c r="RC150" s="1"/>
      <c r="RD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</row>
    <row r="151" spans="1:500" hidden="1" x14ac:dyDescent="0.25">
      <c r="A151" s="68" t="s">
        <v>24</v>
      </c>
      <c r="B151" s="79" t="s">
        <v>37</v>
      </c>
      <c r="C151" s="464">
        <v>1795</v>
      </c>
      <c r="D151" s="14"/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1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1</v>
      </c>
      <c r="AM151" s="14">
        <v>0</v>
      </c>
      <c r="AN151" s="14">
        <v>1</v>
      </c>
      <c r="AO151" s="14">
        <v>1</v>
      </c>
      <c r="AP151" s="14">
        <v>1</v>
      </c>
      <c r="AQ151" s="14">
        <v>5</v>
      </c>
      <c r="AR151" s="14">
        <v>4</v>
      </c>
      <c r="AS151" s="14">
        <v>7</v>
      </c>
      <c r="AT151" s="14">
        <v>4</v>
      </c>
      <c r="AU151" s="14">
        <v>12</v>
      </c>
      <c r="AV151" s="14">
        <v>1</v>
      </c>
      <c r="AW151" s="14">
        <v>13</v>
      </c>
      <c r="AX151" s="14">
        <v>0</v>
      </c>
      <c r="AY151" s="14">
        <v>0</v>
      </c>
      <c r="AZ151" s="14">
        <v>0</v>
      </c>
      <c r="BA151" s="14">
        <v>9</v>
      </c>
      <c r="BB151" s="14">
        <v>1</v>
      </c>
      <c r="BC151" s="14">
        <v>2</v>
      </c>
      <c r="BD151" s="14">
        <v>0</v>
      </c>
      <c r="BE151" s="14">
        <v>0</v>
      </c>
      <c r="BF151" s="14">
        <v>1</v>
      </c>
      <c r="BG151" s="14">
        <v>0</v>
      </c>
      <c r="BH151" s="14">
        <v>1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0</v>
      </c>
      <c r="BX151" s="14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0</v>
      </c>
      <c r="DQ151" s="14">
        <v>0</v>
      </c>
      <c r="DR151" s="14">
        <v>0</v>
      </c>
      <c r="DS151" s="14">
        <v>0</v>
      </c>
      <c r="DT151" s="14">
        <v>0</v>
      </c>
      <c r="DU151" s="14">
        <v>0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0</v>
      </c>
      <c r="ED151" s="14">
        <v>0</v>
      </c>
      <c r="EE151" s="14">
        <v>0</v>
      </c>
      <c r="EF151" s="14">
        <v>0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2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1</v>
      </c>
      <c r="FB151" s="14">
        <v>0</v>
      </c>
      <c r="FC151" s="14">
        <v>0</v>
      </c>
      <c r="FD151" s="14">
        <v>0</v>
      </c>
      <c r="FE151" s="14">
        <v>0</v>
      </c>
      <c r="FF151" s="14">
        <v>0</v>
      </c>
      <c r="FG151" s="14">
        <v>0</v>
      </c>
      <c r="FH151" s="14">
        <v>1</v>
      </c>
      <c r="FI151" s="14">
        <v>0</v>
      </c>
      <c r="FJ151" s="14">
        <v>0</v>
      </c>
      <c r="FK151" s="14">
        <v>0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1</v>
      </c>
      <c r="FV151" s="14">
        <v>1</v>
      </c>
      <c r="FW151" s="14">
        <v>0</v>
      </c>
      <c r="FX151" s="14">
        <v>1</v>
      </c>
      <c r="FY151" s="14">
        <v>0</v>
      </c>
      <c r="FZ151" s="14">
        <v>0</v>
      </c>
      <c r="GA151" s="14">
        <v>0</v>
      </c>
      <c r="GB151" s="14">
        <v>0</v>
      </c>
      <c r="GC151" s="14">
        <v>0</v>
      </c>
      <c r="GD151" s="14">
        <v>0</v>
      </c>
      <c r="GE151" s="14">
        <v>0</v>
      </c>
      <c r="GF151" s="14">
        <v>0</v>
      </c>
      <c r="GG151" s="14">
        <v>0</v>
      </c>
      <c r="GH151" s="14">
        <v>0</v>
      </c>
      <c r="GI151" s="14">
        <v>0</v>
      </c>
      <c r="GJ151" s="14">
        <v>0</v>
      </c>
      <c r="GK151" s="14">
        <v>0</v>
      </c>
      <c r="GL151" s="14">
        <v>0</v>
      </c>
      <c r="GM151" s="14">
        <v>0</v>
      </c>
      <c r="GN151" s="14">
        <v>0</v>
      </c>
      <c r="GO151" s="14">
        <v>0</v>
      </c>
      <c r="GP151" s="14">
        <v>0</v>
      </c>
      <c r="GQ151" s="14">
        <v>0</v>
      </c>
      <c r="GR151" s="14">
        <v>0</v>
      </c>
      <c r="GS151" s="14">
        <v>1</v>
      </c>
      <c r="GT151" s="14">
        <v>0</v>
      </c>
      <c r="GU151" s="14">
        <v>0</v>
      </c>
      <c r="GV151" s="14">
        <v>0</v>
      </c>
      <c r="GW151" s="14">
        <v>0</v>
      </c>
      <c r="GX151" s="14">
        <v>0</v>
      </c>
      <c r="GY151" s="14">
        <v>0</v>
      </c>
      <c r="GZ151" s="14">
        <v>1</v>
      </c>
      <c r="HA151" s="14">
        <v>0</v>
      </c>
      <c r="HB151" s="14">
        <v>0</v>
      </c>
      <c r="HC151" s="14">
        <v>0</v>
      </c>
      <c r="HD151" s="14">
        <v>0</v>
      </c>
      <c r="HE151" s="14">
        <v>0</v>
      </c>
      <c r="HF151" s="14">
        <v>0</v>
      </c>
      <c r="HG151" s="14">
        <v>0</v>
      </c>
      <c r="HH151" s="14">
        <v>0</v>
      </c>
      <c r="HI151" s="14">
        <v>0</v>
      </c>
      <c r="HJ151" s="14">
        <v>0</v>
      </c>
      <c r="HK151" s="14">
        <v>0</v>
      </c>
      <c r="HL151" s="14">
        <v>0</v>
      </c>
      <c r="HM151" s="14">
        <v>0</v>
      </c>
      <c r="HN151" s="14">
        <v>0</v>
      </c>
      <c r="HO151" s="14">
        <v>0</v>
      </c>
      <c r="HP151" s="14">
        <v>0</v>
      </c>
      <c r="HQ151" s="14">
        <v>0</v>
      </c>
      <c r="HR151" s="14">
        <v>1</v>
      </c>
      <c r="HS151" s="14">
        <v>0</v>
      </c>
      <c r="HT151" s="14">
        <v>0</v>
      </c>
      <c r="HU151" s="14">
        <v>0</v>
      </c>
      <c r="HV151" s="14">
        <v>0</v>
      </c>
      <c r="HW151" s="14">
        <v>0</v>
      </c>
      <c r="HX151" s="14">
        <v>0</v>
      </c>
      <c r="HY151" s="14">
        <v>0</v>
      </c>
      <c r="HZ151" s="14">
        <v>1</v>
      </c>
      <c r="IA151" s="14">
        <v>0</v>
      </c>
      <c r="IB151" s="14">
        <v>0</v>
      </c>
      <c r="IC151" s="14">
        <v>0</v>
      </c>
      <c r="ID151" s="14">
        <v>0</v>
      </c>
      <c r="IE151" s="14">
        <v>1</v>
      </c>
      <c r="IF151" s="14">
        <v>0</v>
      </c>
      <c r="IG151" s="14">
        <v>1</v>
      </c>
      <c r="IH151" s="14">
        <v>0</v>
      </c>
      <c r="II151" s="14">
        <v>1</v>
      </c>
      <c r="IJ151" s="14">
        <v>0</v>
      </c>
      <c r="IK151" s="14">
        <v>0</v>
      </c>
      <c r="IL151" s="14">
        <v>0</v>
      </c>
      <c r="IM151" s="14">
        <v>0</v>
      </c>
      <c r="IN151" s="14">
        <v>1</v>
      </c>
      <c r="IO151" s="14">
        <v>0</v>
      </c>
      <c r="IP151" s="14">
        <v>0</v>
      </c>
      <c r="IQ151" s="14">
        <v>0</v>
      </c>
      <c r="IR151" s="14">
        <v>0</v>
      </c>
      <c r="IS151" s="14">
        <v>0</v>
      </c>
      <c r="IT151" s="14">
        <v>1</v>
      </c>
      <c r="IU151" s="14">
        <v>1</v>
      </c>
      <c r="IV151" s="14">
        <v>0</v>
      </c>
      <c r="IW151" s="14">
        <v>0</v>
      </c>
      <c r="IX151" s="14">
        <v>0</v>
      </c>
      <c r="IY151" s="14">
        <v>0</v>
      </c>
      <c r="IZ151" s="14">
        <v>0</v>
      </c>
      <c r="JA151" s="14">
        <v>0</v>
      </c>
      <c r="JB151" s="14">
        <v>0</v>
      </c>
      <c r="JC151" s="14">
        <v>1</v>
      </c>
      <c r="JD151" s="14">
        <v>1</v>
      </c>
      <c r="JE151" s="14">
        <v>0</v>
      </c>
      <c r="JF151" s="14">
        <v>0</v>
      </c>
      <c r="JG151" s="14">
        <v>0</v>
      </c>
      <c r="JH151" s="14">
        <v>1</v>
      </c>
      <c r="JI151" s="14">
        <v>0</v>
      </c>
      <c r="JJ151" s="14">
        <v>0</v>
      </c>
      <c r="JK151" s="14">
        <v>0</v>
      </c>
      <c r="JL151" s="14">
        <v>1</v>
      </c>
      <c r="JM151" s="14">
        <v>0</v>
      </c>
      <c r="JN151" s="14">
        <v>0</v>
      </c>
      <c r="JO151" s="14">
        <v>0</v>
      </c>
      <c r="JP151" s="14">
        <v>0</v>
      </c>
      <c r="JQ151" s="14">
        <v>0</v>
      </c>
      <c r="JR151" s="14">
        <v>0</v>
      </c>
      <c r="JS151" s="14">
        <v>0</v>
      </c>
      <c r="JT151" s="14">
        <v>0</v>
      </c>
      <c r="JU151" s="14">
        <v>0</v>
      </c>
      <c r="JV151" s="14">
        <v>0</v>
      </c>
      <c r="JW151" s="14">
        <v>0</v>
      </c>
      <c r="JX151" s="14">
        <v>0</v>
      </c>
      <c r="JY151" s="14">
        <v>0</v>
      </c>
      <c r="JZ151" s="14">
        <v>0</v>
      </c>
      <c r="KA151" s="14">
        <v>0</v>
      </c>
      <c r="KB151" s="14">
        <v>0</v>
      </c>
      <c r="KC151" s="14">
        <v>0</v>
      </c>
      <c r="KD151" s="14">
        <v>0</v>
      </c>
      <c r="KE151" s="14">
        <v>0</v>
      </c>
      <c r="KF151" s="14">
        <v>1</v>
      </c>
      <c r="KG151" s="14">
        <v>0</v>
      </c>
      <c r="KH151" s="14">
        <v>0</v>
      </c>
      <c r="KI151" s="14">
        <v>0</v>
      </c>
      <c r="KJ151" s="14">
        <v>1</v>
      </c>
      <c r="KK151" s="14">
        <v>0</v>
      </c>
      <c r="KL151" s="14">
        <v>0</v>
      </c>
      <c r="KM151" s="14">
        <v>0</v>
      </c>
      <c r="KN151" s="14">
        <v>0</v>
      </c>
      <c r="KO151" s="14">
        <v>0</v>
      </c>
      <c r="KP151" s="14">
        <v>0</v>
      </c>
      <c r="KQ151" s="14">
        <v>0</v>
      </c>
      <c r="KR151" s="14">
        <v>0</v>
      </c>
      <c r="KS151" s="14">
        <v>0</v>
      </c>
      <c r="KT151" s="14">
        <v>0</v>
      </c>
      <c r="KU151" s="14">
        <v>0</v>
      </c>
      <c r="KV151" s="14">
        <v>0</v>
      </c>
      <c r="KW151" s="14">
        <v>0</v>
      </c>
      <c r="KX151" s="14">
        <v>0</v>
      </c>
      <c r="KY151" s="14">
        <v>0</v>
      </c>
      <c r="KZ151" s="14">
        <v>0</v>
      </c>
      <c r="LA151" s="14">
        <v>0</v>
      </c>
      <c r="LB151" s="14">
        <v>1</v>
      </c>
      <c r="LC151" s="14">
        <v>0</v>
      </c>
      <c r="LD151" s="14">
        <v>0</v>
      </c>
      <c r="LE151" s="14">
        <v>0</v>
      </c>
      <c r="LF151" s="14">
        <v>0</v>
      </c>
      <c r="LG151" s="14">
        <v>0</v>
      </c>
      <c r="LH151" s="14">
        <v>0</v>
      </c>
      <c r="LI151" s="14">
        <v>0</v>
      </c>
      <c r="LJ151" s="14">
        <v>0</v>
      </c>
      <c r="LK151" s="14">
        <v>2</v>
      </c>
      <c r="LL151" s="14">
        <v>0</v>
      </c>
      <c r="LM151" s="14">
        <v>0</v>
      </c>
      <c r="LN151" s="14">
        <v>0</v>
      </c>
      <c r="LO151" s="14">
        <v>0</v>
      </c>
      <c r="LP151" s="14">
        <v>0</v>
      </c>
      <c r="LQ151" s="14">
        <v>0</v>
      </c>
      <c r="LR151" s="14">
        <v>0</v>
      </c>
      <c r="LS151" s="14">
        <v>0</v>
      </c>
      <c r="LT151" s="14">
        <v>0</v>
      </c>
      <c r="LU151" s="14">
        <v>0</v>
      </c>
      <c r="LV151" s="14">
        <v>0</v>
      </c>
      <c r="LW151" s="14">
        <v>0</v>
      </c>
      <c r="LX151" s="14">
        <v>0</v>
      </c>
      <c r="LY151" s="14">
        <v>0</v>
      </c>
      <c r="LZ151" s="14">
        <v>0</v>
      </c>
      <c r="MA151" s="14">
        <v>0</v>
      </c>
      <c r="MB151" s="14">
        <v>1</v>
      </c>
      <c r="MC151" s="14">
        <v>0</v>
      </c>
      <c r="MD151" s="14">
        <v>0</v>
      </c>
      <c r="ME151" s="14">
        <v>0</v>
      </c>
      <c r="MF151" s="14">
        <v>0</v>
      </c>
      <c r="MG151" s="14">
        <v>0</v>
      </c>
      <c r="MH151" s="14">
        <v>0</v>
      </c>
      <c r="MI151" s="14">
        <v>1</v>
      </c>
      <c r="MJ151" s="14">
        <v>1</v>
      </c>
      <c r="MK151" s="14">
        <v>0</v>
      </c>
      <c r="ML151" s="14">
        <v>0</v>
      </c>
      <c r="MM151" s="14">
        <v>1</v>
      </c>
      <c r="MN151" s="14">
        <v>0</v>
      </c>
      <c r="MO151" s="14">
        <v>0</v>
      </c>
      <c r="MP151" s="14">
        <v>1</v>
      </c>
      <c r="MQ151" s="14">
        <v>0</v>
      </c>
      <c r="MR151" s="14">
        <v>0</v>
      </c>
      <c r="MS151" s="14">
        <v>0</v>
      </c>
      <c r="MT151" s="14">
        <v>0</v>
      </c>
      <c r="MU151" s="14">
        <v>0</v>
      </c>
      <c r="MV151" s="14">
        <v>0</v>
      </c>
      <c r="MW151" s="14">
        <v>0</v>
      </c>
      <c r="MX151" s="14">
        <v>2</v>
      </c>
      <c r="MY151" s="14">
        <v>0</v>
      </c>
      <c r="MZ151" s="14">
        <v>0</v>
      </c>
      <c r="NA151" s="14">
        <v>2</v>
      </c>
      <c r="NB151" s="14">
        <v>0</v>
      </c>
      <c r="NC151" s="14">
        <v>0</v>
      </c>
      <c r="ND151" s="14">
        <v>0</v>
      </c>
      <c r="NE151" s="14">
        <v>0</v>
      </c>
      <c r="NF151" s="14">
        <v>0</v>
      </c>
      <c r="NG151" s="14">
        <v>0</v>
      </c>
      <c r="NH151" s="14">
        <v>2</v>
      </c>
      <c r="NI151" s="14">
        <v>0</v>
      </c>
      <c r="NJ151" s="14">
        <v>0</v>
      </c>
      <c r="NK151" s="14">
        <v>1</v>
      </c>
      <c r="NL151" s="14">
        <v>5</v>
      </c>
      <c r="NM151" s="14">
        <v>1</v>
      </c>
      <c r="NN151" s="14">
        <v>0</v>
      </c>
      <c r="NO151" s="14">
        <v>0</v>
      </c>
      <c r="NP151" s="14">
        <v>0</v>
      </c>
      <c r="NQ151" s="14">
        <v>0</v>
      </c>
      <c r="NR151" s="14">
        <v>0</v>
      </c>
      <c r="NS151" s="14">
        <v>0</v>
      </c>
      <c r="NT151" s="14">
        <v>0</v>
      </c>
      <c r="NU151" s="14">
        <v>0</v>
      </c>
      <c r="NV151" s="14">
        <v>1</v>
      </c>
      <c r="NW151" s="14">
        <v>2</v>
      </c>
      <c r="NX151" s="14">
        <v>0</v>
      </c>
      <c r="NY151" s="14">
        <v>5</v>
      </c>
      <c r="NZ151" s="14">
        <v>0</v>
      </c>
      <c r="OA151" s="14">
        <v>3</v>
      </c>
      <c r="OB151" s="14">
        <v>0</v>
      </c>
      <c r="OC151" s="14">
        <v>0</v>
      </c>
      <c r="OD151" s="14">
        <v>0</v>
      </c>
      <c r="OE151" s="14">
        <v>0</v>
      </c>
      <c r="OF151" s="14"/>
      <c r="OG151" s="14">
        <v>1</v>
      </c>
      <c r="OH151" s="14">
        <v>1</v>
      </c>
      <c r="OI151" s="14">
        <v>0</v>
      </c>
      <c r="OJ151" s="14">
        <v>0</v>
      </c>
      <c r="OK151" s="14">
        <v>0</v>
      </c>
      <c r="OL151" s="14">
        <v>1</v>
      </c>
      <c r="OM151" s="14">
        <v>0</v>
      </c>
      <c r="ON151" s="14">
        <v>2</v>
      </c>
      <c r="OO151" s="14">
        <v>0</v>
      </c>
      <c r="OP151" s="14">
        <v>0</v>
      </c>
      <c r="OQ151" s="14">
        <v>1</v>
      </c>
      <c r="OR151" s="14">
        <v>0</v>
      </c>
      <c r="OS151" s="14">
        <v>0</v>
      </c>
      <c r="OT151" s="14">
        <v>2</v>
      </c>
      <c r="OU151" s="14">
        <v>0</v>
      </c>
      <c r="OV151" s="14">
        <v>0</v>
      </c>
      <c r="OW151" s="14">
        <v>0</v>
      </c>
      <c r="OX151" s="14">
        <v>0</v>
      </c>
      <c r="OY151" s="14">
        <v>1</v>
      </c>
      <c r="OZ151" s="31">
        <v>1</v>
      </c>
      <c r="PA151" s="14">
        <v>2</v>
      </c>
      <c r="PB151" s="14"/>
      <c r="PC151" s="14"/>
      <c r="PD151" s="14">
        <v>0</v>
      </c>
      <c r="PE151" s="14"/>
      <c r="PF151" s="14"/>
      <c r="PG151" s="54"/>
      <c r="PH151" s="84">
        <v>1</v>
      </c>
      <c r="PI151" s="54"/>
      <c r="PJ151" s="54"/>
      <c r="PK151" s="54"/>
      <c r="PL151" s="84"/>
      <c r="PM151" s="14">
        <v>1</v>
      </c>
      <c r="PN151" s="84">
        <v>1</v>
      </c>
      <c r="PO151" s="84">
        <v>1</v>
      </c>
      <c r="PP151" s="84"/>
      <c r="PQ151" s="84">
        <v>3</v>
      </c>
      <c r="PR151" s="505"/>
      <c r="PS151" s="84"/>
      <c r="PT151" s="84"/>
      <c r="PU151" s="84">
        <v>2</v>
      </c>
      <c r="PV151" s="84"/>
      <c r="PW151" s="54"/>
      <c r="PX151" s="14">
        <v>1</v>
      </c>
      <c r="PY151" s="14"/>
      <c r="PZ151" s="14"/>
      <c r="QA151" s="14"/>
      <c r="QB151" s="54"/>
      <c r="QC151" s="54"/>
      <c r="QD151" s="14">
        <v>2</v>
      </c>
      <c r="QE151" s="1">
        <v>1</v>
      </c>
      <c r="QH151" s="1">
        <v>1</v>
      </c>
      <c r="QI151" s="486">
        <v>2</v>
      </c>
      <c r="QJ151" s="20"/>
      <c r="QK151" s="20"/>
      <c r="QL151" s="20"/>
      <c r="QM151" s="20"/>
      <c r="QO151" s="20"/>
      <c r="QP151" s="20"/>
      <c r="QQ151" s="20"/>
      <c r="QT151" s="20"/>
      <c r="QU151" s="20"/>
      <c r="QV151" s="20"/>
      <c r="QW151" s="20"/>
      <c r="RE151" s="20"/>
      <c r="RF151" s="20"/>
      <c r="RG151" s="20"/>
      <c r="RH151" s="20"/>
      <c r="RL151" s="1">
        <v>1</v>
      </c>
    </row>
    <row r="152" spans="1:500" s="20" customFormat="1" hidden="1" x14ac:dyDescent="0.25">
      <c r="A152" s="68" t="s">
        <v>24</v>
      </c>
      <c r="B152" s="68" t="s">
        <v>1332</v>
      </c>
      <c r="C152" s="347"/>
      <c r="D152" s="347"/>
      <c r="E152" s="14">
        <v>0</v>
      </c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>
        <v>0</v>
      </c>
      <c r="PE152" s="14"/>
      <c r="PF152" s="14"/>
      <c r="PG152" s="54"/>
      <c r="PH152" s="54"/>
      <c r="PI152" s="54"/>
      <c r="PJ152" s="54"/>
      <c r="PK152" s="54"/>
      <c r="PL152" s="84"/>
      <c r="PM152" s="14"/>
      <c r="PN152" s="84"/>
      <c r="PO152" s="84"/>
      <c r="PP152" s="84"/>
      <c r="PQ152" s="84"/>
      <c r="PR152" s="505"/>
      <c r="PS152" s="84"/>
      <c r="PT152" s="84"/>
      <c r="PU152" s="84"/>
      <c r="PV152" s="84"/>
      <c r="PW152" s="54"/>
      <c r="PX152" s="54"/>
      <c r="PY152" s="14"/>
      <c r="PZ152" s="14"/>
      <c r="QA152" s="14"/>
      <c r="QB152" s="54"/>
      <c r="QC152" s="54"/>
      <c r="QD152" s="54"/>
      <c r="QR152" s="1"/>
      <c r="QS152" s="1"/>
      <c r="QX152" s="1"/>
      <c r="QY152" s="1"/>
      <c r="QZ152" s="1"/>
      <c r="RA152" s="1"/>
      <c r="RB152" s="1"/>
      <c r="RC152" s="1"/>
      <c r="RD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</row>
    <row r="153" spans="1:500" hidden="1" x14ac:dyDescent="0.25">
      <c r="A153" s="68" t="s">
        <v>24</v>
      </c>
      <c r="B153" s="79" t="s">
        <v>36</v>
      </c>
      <c r="C153" s="464">
        <v>3973</v>
      </c>
      <c r="D153" s="347"/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1</v>
      </c>
      <c r="AG153" s="14">
        <v>0</v>
      </c>
      <c r="AH153" s="14">
        <v>2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1</v>
      </c>
      <c r="BD153" s="14">
        <v>0</v>
      </c>
      <c r="BE153" s="14">
        <v>0</v>
      </c>
      <c r="BF153" s="14">
        <v>0</v>
      </c>
      <c r="BG153" s="14">
        <v>0</v>
      </c>
      <c r="BH153" s="14">
        <v>1</v>
      </c>
      <c r="BI153" s="14">
        <v>0</v>
      </c>
      <c r="BJ153" s="14">
        <v>1</v>
      </c>
      <c r="BK153" s="14">
        <v>4</v>
      </c>
      <c r="BL153" s="14">
        <v>0</v>
      </c>
      <c r="BM153" s="14">
        <v>0</v>
      </c>
      <c r="BN153" s="14">
        <v>0</v>
      </c>
      <c r="BO153" s="14">
        <v>1</v>
      </c>
      <c r="BP153" s="14">
        <v>0</v>
      </c>
      <c r="BQ153" s="14">
        <v>0</v>
      </c>
      <c r="BR153" s="14">
        <v>0</v>
      </c>
      <c r="BS153" s="14">
        <v>1</v>
      </c>
      <c r="BT153" s="14">
        <v>1</v>
      </c>
      <c r="BU153" s="14">
        <v>0</v>
      </c>
      <c r="BV153" s="14">
        <v>1</v>
      </c>
      <c r="BW153" s="14">
        <v>2</v>
      </c>
      <c r="BX153" s="14">
        <v>2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1</v>
      </c>
      <c r="CU153" s="14">
        <v>0</v>
      </c>
      <c r="CV153" s="14">
        <v>0</v>
      </c>
      <c r="CW153" s="14">
        <v>1</v>
      </c>
      <c r="CX153" s="14">
        <v>0</v>
      </c>
      <c r="CY153" s="14">
        <v>1</v>
      </c>
      <c r="CZ153" s="14">
        <v>0</v>
      </c>
      <c r="DA153" s="14">
        <v>0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0</v>
      </c>
      <c r="DT153" s="14">
        <v>0</v>
      </c>
      <c r="DU153" s="14">
        <v>0</v>
      </c>
      <c r="DV153" s="14">
        <v>0</v>
      </c>
      <c r="DW153" s="14">
        <v>0</v>
      </c>
      <c r="DX153" s="14">
        <v>0</v>
      </c>
      <c r="DY153" s="14">
        <v>0</v>
      </c>
      <c r="DZ153" s="14">
        <v>0</v>
      </c>
      <c r="EA153" s="14">
        <v>0</v>
      </c>
      <c r="EB153" s="14">
        <v>0</v>
      </c>
      <c r="EC153" s="14">
        <v>0</v>
      </c>
      <c r="ED153" s="14">
        <v>0</v>
      </c>
      <c r="EE153" s="14">
        <v>0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1</v>
      </c>
      <c r="ET153" s="14">
        <v>0</v>
      </c>
      <c r="EU153" s="14">
        <v>0</v>
      </c>
      <c r="EV153" s="14">
        <v>0</v>
      </c>
      <c r="EW153" s="14">
        <v>2</v>
      </c>
      <c r="EX153" s="14">
        <v>0</v>
      </c>
      <c r="EY153" s="14">
        <v>0</v>
      </c>
      <c r="EZ153" s="14">
        <v>2</v>
      </c>
      <c r="FA153" s="14">
        <v>0</v>
      </c>
      <c r="FB153" s="14">
        <v>0</v>
      </c>
      <c r="FC153" s="14">
        <v>2</v>
      </c>
      <c r="FD153" s="14">
        <v>2</v>
      </c>
      <c r="FE153" s="14">
        <v>4</v>
      </c>
      <c r="FF153" s="14">
        <v>0</v>
      </c>
      <c r="FG153" s="14">
        <v>2</v>
      </c>
      <c r="FH153" s="14">
        <v>0</v>
      </c>
      <c r="FI153" s="14">
        <v>1</v>
      </c>
      <c r="FJ153" s="14">
        <v>0</v>
      </c>
      <c r="FK153" s="14">
        <v>1</v>
      </c>
      <c r="FL153" s="14">
        <v>0</v>
      </c>
      <c r="FM153" s="14">
        <v>0</v>
      </c>
      <c r="FN153" s="14">
        <v>0</v>
      </c>
      <c r="FO153" s="14">
        <v>1</v>
      </c>
      <c r="FP153" s="14">
        <v>1</v>
      </c>
      <c r="FQ153" s="14">
        <v>3</v>
      </c>
      <c r="FR153" s="14">
        <v>1</v>
      </c>
      <c r="FS153" s="14">
        <v>0</v>
      </c>
      <c r="FT153" s="14">
        <v>1</v>
      </c>
      <c r="FU153" s="14">
        <v>1</v>
      </c>
      <c r="FV153" s="14">
        <v>1</v>
      </c>
      <c r="FW153" s="14">
        <v>1</v>
      </c>
      <c r="FX153" s="14">
        <v>2</v>
      </c>
      <c r="FY153" s="14">
        <v>1</v>
      </c>
      <c r="FZ153" s="14">
        <v>0</v>
      </c>
      <c r="GA153" s="14">
        <v>1</v>
      </c>
      <c r="GB153" s="14">
        <v>0</v>
      </c>
      <c r="GC153" s="14">
        <v>6</v>
      </c>
      <c r="GD153" s="14">
        <v>1</v>
      </c>
      <c r="GE153" s="14">
        <v>0</v>
      </c>
      <c r="GF153" s="14">
        <v>0</v>
      </c>
      <c r="GG153" s="14">
        <v>0</v>
      </c>
      <c r="GH153" s="14">
        <v>0</v>
      </c>
      <c r="GI153" s="14">
        <v>0</v>
      </c>
      <c r="GJ153" s="14">
        <v>2</v>
      </c>
      <c r="GK153" s="14">
        <v>0</v>
      </c>
      <c r="GL153" s="14">
        <v>3</v>
      </c>
      <c r="GM153" s="14">
        <v>0</v>
      </c>
      <c r="GN153" s="14">
        <v>1</v>
      </c>
      <c r="GO153" s="14">
        <v>0</v>
      </c>
      <c r="GP153" s="14">
        <v>0</v>
      </c>
      <c r="GQ153" s="14">
        <v>0</v>
      </c>
      <c r="GR153" s="14">
        <v>3</v>
      </c>
      <c r="GS153" s="14">
        <v>1</v>
      </c>
      <c r="GT153" s="14">
        <v>0</v>
      </c>
      <c r="GU153" s="14">
        <v>0</v>
      </c>
      <c r="GV153" s="14">
        <v>0</v>
      </c>
      <c r="GW153" s="14">
        <v>2</v>
      </c>
      <c r="GX153" s="14">
        <v>1</v>
      </c>
      <c r="GY153" s="14">
        <v>1</v>
      </c>
      <c r="GZ153" s="14">
        <v>0</v>
      </c>
      <c r="HA153" s="14">
        <v>0</v>
      </c>
      <c r="HB153" s="14">
        <v>0</v>
      </c>
      <c r="HC153" s="14">
        <v>0</v>
      </c>
      <c r="HD153" s="14">
        <v>0</v>
      </c>
      <c r="HE153" s="14">
        <v>0</v>
      </c>
      <c r="HF153" s="14">
        <v>0</v>
      </c>
      <c r="HG153" s="14">
        <v>0</v>
      </c>
      <c r="HH153" s="14">
        <v>0</v>
      </c>
      <c r="HI153" s="14">
        <v>0</v>
      </c>
      <c r="HJ153" s="14">
        <v>1</v>
      </c>
      <c r="HK153" s="14">
        <v>0</v>
      </c>
      <c r="HL153" s="14">
        <v>0</v>
      </c>
      <c r="HM153" s="14">
        <v>0</v>
      </c>
      <c r="HN153" s="14">
        <v>0</v>
      </c>
      <c r="HO153" s="14">
        <v>0</v>
      </c>
      <c r="HP153" s="14">
        <v>0</v>
      </c>
      <c r="HQ153" s="14">
        <v>0</v>
      </c>
      <c r="HR153" s="14">
        <v>1</v>
      </c>
      <c r="HS153" s="14">
        <v>0</v>
      </c>
      <c r="HT153" s="14">
        <v>0</v>
      </c>
      <c r="HU153" s="14">
        <v>0</v>
      </c>
      <c r="HV153" s="14">
        <v>1</v>
      </c>
      <c r="HW153" s="14">
        <v>0</v>
      </c>
      <c r="HX153" s="14">
        <v>0</v>
      </c>
      <c r="HY153" s="14">
        <v>2</v>
      </c>
      <c r="HZ153" s="14">
        <v>4</v>
      </c>
      <c r="IA153" s="14">
        <v>2</v>
      </c>
      <c r="IB153" s="14">
        <v>0</v>
      </c>
      <c r="IC153" s="14">
        <v>4</v>
      </c>
      <c r="ID153" s="14">
        <v>0</v>
      </c>
      <c r="IE153" s="14">
        <v>1</v>
      </c>
      <c r="IF153" s="14">
        <v>1</v>
      </c>
      <c r="IG153" s="14">
        <v>1</v>
      </c>
      <c r="IH153" s="14">
        <v>2</v>
      </c>
      <c r="II153" s="14">
        <v>2</v>
      </c>
      <c r="IJ153" s="14">
        <v>0</v>
      </c>
      <c r="IK153" s="14">
        <v>0</v>
      </c>
      <c r="IL153" s="14">
        <v>4</v>
      </c>
      <c r="IM153" s="14">
        <v>0</v>
      </c>
      <c r="IN153" s="14">
        <v>1</v>
      </c>
      <c r="IO153" s="14">
        <v>2</v>
      </c>
      <c r="IP153" s="14">
        <v>2</v>
      </c>
      <c r="IQ153" s="14">
        <v>0</v>
      </c>
      <c r="IR153" s="14">
        <v>0</v>
      </c>
      <c r="IS153" s="14">
        <v>3</v>
      </c>
      <c r="IT153" s="14">
        <v>0</v>
      </c>
      <c r="IU153" s="14">
        <v>2</v>
      </c>
      <c r="IV153" s="14">
        <v>0</v>
      </c>
      <c r="IW153" s="14">
        <v>1</v>
      </c>
      <c r="IX153" s="14">
        <v>4</v>
      </c>
      <c r="IY153" s="14">
        <v>0</v>
      </c>
      <c r="IZ153" s="14">
        <v>2</v>
      </c>
      <c r="JA153" s="14">
        <v>1</v>
      </c>
      <c r="JB153" s="14">
        <v>0</v>
      </c>
      <c r="JC153" s="14">
        <v>0</v>
      </c>
      <c r="JD153" s="14">
        <v>0</v>
      </c>
      <c r="JE153" s="14">
        <v>0</v>
      </c>
      <c r="JF153" s="14">
        <v>0</v>
      </c>
      <c r="JG153" s="14">
        <v>0</v>
      </c>
      <c r="JH153" s="14">
        <v>0</v>
      </c>
      <c r="JI153" s="14">
        <v>0</v>
      </c>
      <c r="JJ153" s="14">
        <v>3</v>
      </c>
      <c r="JK153" s="14">
        <v>0</v>
      </c>
      <c r="JL153" s="14">
        <v>0</v>
      </c>
      <c r="JM153" s="14">
        <v>0</v>
      </c>
      <c r="JN153" s="14">
        <v>0</v>
      </c>
      <c r="JO153" s="14">
        <v>0</v>
      </c>
      <c r="JP153" s="14">
        <v>1</v>
      </c>
      <c r="JQ153" s="14">
        <v>0</v>
      </c>
      <c r="JR153" s="14">
        <v>0</v>
      </c>
      <c r="JS153" s="14">
        <v>0</v>
      </c>
      <c r="JT153" s="14">
        <v>0</v>
      </c>
      <c r="JU153" s="14">
        <v>0</v>
      </c>
      <c r="JV153" s="14">
        <v>0</v>
      </c>
      <c r="JW153" s="14">
        <v>1</v>
      </c>
      <c r="JX153" s="14">
        <v>0</v>
      </c>
      <c r="JY153" s="14">
        <v>0</v>
      </c>
      <c r="JZ153" s="14">
        <v>1</v>
      </c>
      <c r="KA153" s="14">
        <v>0</v>
      </c>
      <c r="KB153" s="14">
        <v>0</v>
      </c>
      <c r="KC153" s="14">
        <v>0</v>
      </c>
      <c r="KD153" s="14">
        <v>0</v>
      </c>
      <c r="KE153" s="14">
        <v>0</v>
      </c>
      <c r="KF153" s="14">
        <v>0</v>
      </c>
      <c r="KG153" s="14">
        <v>0</v>
      </c>
      <c r="KH153" s="14">
        <v>0</v>
      </c>
      <c r="KI153" s="14">
        <v>1</v>
      </c>
      <c r="KJ153" s="14">
        <v>0</v>
      </c>
      <c r="KK153" s="14">
        <v>0</v>
      </c>
      <c r="KL153" s="14">
        <v>0</v>
      </c>
      <c r="KM153" s="14">
        <v>0</v>
      </c>
      <c r="KN153" s="14">
        <v>0</v>
      </c>
      <c r="KO153" s="14">
        <v>0</v>
      </c>
      <c r="KP153" s="14">
        <v>0</v>
      </c>
      <c r="KQ153" s="14">
        <v>0</v>
      </c>
      <c r="KR153" s="14">
        <v>0</v>
      </c>
      <c r="KS153" s="14">
        <v>0</v>
      </c>
      <c r="KT153" s="14">
        <v>0</v>
      </c>
      <c r="KU153" s="14">
        <v>0</v>
      </c>
      <c r="KV153" s="14">
        <v>0</v>
      </c>
      <c r="KW153" s="14">
        <v>0</v>
      </c>
      <c r="KX153" s="14">
        <v>0</v>
      </c>
      <c r="KY153" s="14">
        <v>2</v>
      </c>
      <c r="KZ153" s="14">
        <v>1</v>
      </c>
      <c r="LA153" s="14">
        <v>0</v>
      </c>
      <c r="LB153" s="14">
        <v>0</v>
      </c>
      <c r="LC153" s="14">
        <v>0</v>
      </c>
      <c r="LD153" s="14">
        <v>0</v>
      </c>
      <c r="LE153" s="14">
        <v>1</v>
      </c>
      <c r="LF153" s="14">
        <v>0</v>
      </c>
      <c r="LG153" s="14">
        <v>0</v>
      </c>
      <c r="LH153" s="14">
        <v>0</v>
      </c>
      <c r="LI153" s="14">
        <v>1</v>
      </c>
      <c r="LJ153" s="14">
        <v>0</v>
      </c>
      <c r="LK153" s="14">
        <v>0</v>
      </c>
      <c r="LL153" s="14">
        <v>1</v>
      </c>
      <c r="LM153" s="14">
        <v>0</v>
      </c>
      <c r="LN153" s="14">
        <v>1</v>
      </c>
      <c r="LO153" s="14">
        <v>0</v>
      </c>
      <c r="LP153" s="14">
        <v>0</v>
      </c>
      <c r="LQ153" s="14">
        <v>0</v>
      </c>
      <c r="LR153" s="14">
        <v>0</v>
      </c>
      <c r="LS153" s="14">
        <v>0</v>
      </c>
      <c r="LT153" s="14">
        <v>0</v>
      </c>
      <c r="LU153" s="14">
        <v>0</v>
      </c>
      <c r="LV153" s="14">
        <v>0</v>
      </c>
      <c r="LW153" s="14">
        <v>0</v>
      </c>
      <c r="LX153" s="14">
        <v>0</v>
      </c>
      <c r="LY153" s="14">
        <v>0</v>
      </c>
      <c r="LZ153" s="14">
        <v>0</v>
      </c>
      <c r="MA153" s="14">
        <v>0</v>
      </c>
      <c r="MB153" s="14">
        <v>1</v>
      </c>
      <c r="MC153" s="14">
        <v>1</v>
      </c>
      <c r="MD153" s="14">
        <v>1</v>
      </c>
      <c r="ME153" s="14">
        <v>1</v>
      </c>
      <c r="MF153" s="14">
        <v>0</v>
      </c>
      <c r="MG153" s="14">
        <v>0</v>
      </c>
      <c r="MH153" s="14">
        <v>2</v>
      </c>
      <c r="MI153" s="14">
        <v>0</v>
      </c>
      <c r="MJ153" s="14">
        <v>0</v>
      </c>
      <c r="MK153" s="14">
        <v>0</v>
      </c>
      <c r="ML153" s="14">
        <v>1</v>
      </c>
      <c r="MM153" s="14">
        <v>0</v>
      </c>
      <c r="MN153" s="14">
        <v>1</v>
      </c>
      <c r="MO153" s="14">
        <v>0</v>
      </c>
      <c r="MP153" s="14">
        <v>2</v>
      </c>
      <c r="MQ153" s="14">
        <v>1</v>
      </c>
      <c r="MR153" s="14">
        <v>0</v>
      </c>
      <c r="MS153" s="14">
        <v>0</v>
      </c>
      <c r="MT153" s="14">
        <v>0</v>
      </c>
      <c r="MU153" s="14">
        <v>0</v>
      </c>
      <c r="MV153" s="14">
        <v>0</v>
      </c>
      <c r="MW153" s="14">
        <v>0</v>
      </c>
      <c r="MX153" s="14">
        <v>2</v>
      </c>
      <c r="MY153" s="14">
        <v>1</v>
      </c>
      <c r="MZ153" s="14">
        <v>0</v>
      </c>
      <c r="NA153" s="14">
        <v>1</v>
      </c>
      <c r="NB153" s="14">
        <v>0</v>
      </c>
      <c r="NC153" s="14">
        <v>0</v>
      </c>
      <c r="ND153" s="14">
        <v>2</v>
      </c>
      <c r="NE153" s="14">
        <v>0</v>
      </c>
      <c r="NF153" s="14">
        <v>5</v>
      </c>
      <c r="NG153" s="14">
        <v>0</v>
      </c>
      <c r="NH153" s="14">
        <v>1</v>
      </c>
      <c r="NI153" s="14">
        <v>0</v>
      </c>
      <c r="NJ153" s="14">
        <v>1</v>
      </c>
      <c r="NK153" s="14">
        <v>0</v>
      </c>
      <c r="NL153" s="14">
        <v>0</v>
      </c>
      <c r="NM153" s="14">
        <v>2</v>
      </c>
      <c r="NN153" s="14">
        <v>0</v>
      </c>
      <c r="NO153" s="14">
        <v>2</v>
      </c>
      <c r="NP153" s="14">
        <v>0</v>
      </c>
      <c r="NQ153" s="14">
        <v>0</v>
      </c>
      <c r="NR153" s="14">
        <v>2</v>
      </c>
      <c r="NS153" s="14">
        <v>1</v>
      </c>
      <c r="NT153" s="14">
        <v>1</v>
      </c>
      <c r="NU153" s="14">
        <v>0</v>
      </c>
      <c r="NV153" s="14">
        <v>0</v>
      </c>
      <c r="NW153" s="14">
        <v>1</v>
      </c>
      <c r="NX153" s="14">
        <v>0</v>
      </c>
      <c r="NY153" s="14">
        <v>2</v>
      </c>
      <c r="NZ153" s="14">
        <v>1</v>
      </c>
      <c r="OA153" s="14">
        <v>0</v>
      </c>
      <c r="OB153" s="14">
        <v>0</v>
      </c>
      <c r="OC153" s="14">
        <v>0</v>
      </c>
      <c r="OD153" s="14">
        <v>2</v>
      </c>
      <c r="OE153" s="14">
        <v>1</v>
      </c>
      <c r="OF153" s="14">
        <v>3</v>
      </c>
      <c r="OG153" s="14">
        <v>0</v>
      </c>
      <c r="OH153" s="14">
        <v>1</v>
      </c>
      <c r="OI153" s="14">
        <v>0</v>
      </c>
      <c r="OJ153" s="14">
        <v>0</v>
      </c>
      <c r="OK153" s="14">
        <v>0</v>
      </c>
      <c r="OL153" s="14">
        <v>3</v>
      </c>
      <c r="OM153" s="14">
        <v>2</v>
      </c>
      <c r="ON153" s="14">
        <v>0</v>
      </c>
      <c r="OO153" s="14">
        <v>2</v>
      </c>
      <c r="OP153" s="14">
        <v>0</v>
      </c>
      <c r="OQ153" s="14">
        <v>4</v>
      </c>
      <c r="OR153" s="14">
        <v>3</v>
      </c>
      <c r="OS153" s="14">
        <v>0</v>
      </c>
      <c r="OT153" s="14">
        <v>4</v>
      </c>
      <c r="OU153" s="14">
        <v>2</v>
      </c>
      <c r="OV153" s="14">
        <v>1</v>
      </c>
      <c r="OW153" s="14">
        <v>0</v>
      </c>
      <c r="OX153" s="14">
        <v>4</v>
      </c>
      <c r="OY153" s="14">
        <v>6</v>
      </c>
      <c r="OZ153" s="31">
        <v>3</v>
      </c>
      <c r="PA153" s="14">
        <v>5</v>
      </c>
      <c r="PB153" s="14">
        <v>1</v>
      </c>
      <c r="PC153" s="14">
        <v>5</v>
      </c>
      <c r="PD153" s="14">
        <v>0</v>
      </c>
      <c r="PE153" s="14">
        <v>2</v>
      </c>
      <c r="PF153" s="14">
        <v>2</v>
      </c>
      <c r="PG153" s="14">
        <v>3</v>
      </c>
      <c r="PH153" s="84">
        <v>1</v>
      </c>
      <c r="PI153" s="14">
        <v>2</v>
      </c>
      <c r="PJ153" s="14">
        <v>1</v>
      </c>
      <c r="PK153" s="54"/>
      <c r="PL153" s="84"/>
      <c r="PM153" s="14">
        <v>4</v>
      </c>
      <c r="PN153" s="84">
        <v>3</v>
      </c>
      <c r="PO153" s="84">
        <v>2</v>
      </c>
      <c r="PP153" s="84">
        <v>3</v>
      </c>
      <c r="PQ153" s="84">
        <v>5</v>
      </c>
      <c r="PR153" s="505"/>
      <c r="PS153" s="84"/>
      <c r="PT153" s="84">
        <v>4</v>
      </c>
      <c r="PU153" s="84"/>
      <c r="PV153" s="84">
        <v>1</v>
      </c>
      <c r="PW153" s="14">
        <v>2</v>
      </c>
      <c r="PX153" s="479">
        <v>1</v>
      </c>
      <c r="PY153" s="14"/>
      <c r="PZ153" s="14">
        <v>3</v>
      </c>
      <c r="QA153" s="14">
        <v>1</v>
      </c>
      <c r="QB153" s="60">
        <v>3</v>
      </c>
      <c r="QC153" s="60">
        <v>1</v>
      </c>
      <c r="QD153" s="54"/>
      <c r="QE153" s="20"/>
      <c r="QG153" s="1">
        <v>1</v>
      </c>
      <c r="QH153" s="20"/>
      <c r="QI153" s="1">
        <v>1</v>
      </c>
      <c r="QJ153" s="1">
        <v>2</v>
      </c>
      <c r="QK153" s="1">
        <v>1</v>
      </c>
      <c r="QL153" s="482">
        <v>1</v>
      </c>
      <c r="QM153" s="1">
        <v>1</v>
      </c>
      <c r="QO153" s="20"/>
      <c r="QP153" s="1">
        <v>1</v>
      </c>
      <c r="QQ153" s="20"/>
      <c r="QT153" s="1">
        <v>1</v>
      </c>
      <c r="QU153" s="1">
        <v>2</v>
      </c>
      <c r="QV153" s="1">
        <v>1</v>
      </c>
      <c r="QW153" s="20"/>
      <c r="QX153" s="1">
        <v>2</v>
      </c>
      <c r="RA153" s="1">
        <v>1</v>
      </c>
      <c r="RD153" s="1">
        <v>2</v>
      </c>
      <c r="RE153" s="1">
        <v>3</v>
      </c>
      <c r="RF153" s="1">
        <v>3</v>
      </c>
      <c r="RL153" s="1">
        <v>1</v>
      </c>
      <c r="RN153" s="1">
        <v>1</v>
      </c>
      <c r="RY153" s="1">
        <v>2</v>
      </c>
      <c r="SB153" s="1">
        <v>1</v>
      </c>
    </row>
    <row r="154" spans="1:500" s="20" customFormat="1" hidden="1" x14ac:dyDescent="0.25">
      <c r="A154" s="68" t="s">
        <v>47</v>
      </c>
      <c r="B154" s="68" t="s">
        <v>1333</v>
      </c>
      <c r="C154" s="347"/>
      <c r="D154" s="347"/>
      <c r="E154" s="14">
        <v>0</v>
      </c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>
        <v>0</v>
      </c>
      <c r="PE154" s="14"/>
      <c r="PF154" s="14"/>
      <c r="PG154" s="54"/>
      <c r="PH154" s="54"/>
      <c r="PI154" s="54"/>
      <c r="PJ154" s="54"/>
      <c r="PK154" s="54"/>
      <c r="PL154" s="84"/>
      <c r="PM154" s="14"/>
      <c r="PN154" s="84"/>
      <c r="PO154" s="84"/>
      <c r="PP154" s="84"/>
      <c r="PQ154" s="84"/>
      <c r="PR154" s="505"/>
      <c r="PS154" s="84"/>
      <c r="PT154" s="84"/>
      <c r="PU154" s="84"/>
      <c r="PV154" s="84"/>
      <c r="PW154" s="54"/>
      <c r="PX154" s="54"/>
      <c r="PY154" s="14"/>
      <c r="PZ154" s="14"/>
      <c r="QA154" s="14"/>
      <c r="QB154" s="54"/>
      <c r="QC154" s="54"/>
      <c r="QD154" s="54"/>
      <c r="QR154" s="1"/>
      <c r="QS154" s="1"/>
      <c r="QX154" s="1"/>
      <c r="QY154" s="1"/>
      <c r="QZ154" s="1"/>
      <c r="RA154" s="1"/>
      <c r="RB154" s="1"/>
      <c r="RC154" s="1"/>
      <c r="RD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</row>
    <row r="155" spans="1:500" s="20" customFormat="1" hidden="1" x14ac:dyDescent="0.25">
      <c r="A155" s="68" t="s">
        <v>47</v>
      </c>
      <c r="B155" s="68" t="s">
        <v>1183</v>
      </c>
      <c r="C155" s="464">
        <v>604</v>
      </c>
      <c r="D155" s="14"/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0</v>
      </c>
      <c r="EB155" s="14">
        <v>0</v>
      </c>
      <c r="EC155" s="14">
        <v>0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0</v>
      </c>
      <c r="FD155" s="14">
        <v>0</v>
      </c>
      <c r="FE155" s="14">
        <v>0</v>
      </c>
      <c r="FF155" s="14">
        <v>0</v>
      </c>
      <c r="FG155" s="14">
        <v>0</v>
      </c>
      <c r="FH155" s="14">
        <v>0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0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0</v>
      </c>
      <c r="FY155" s="14">
        <v>0</v>
      </c>
      <c r="FZ155" s="14">
        <v>0</v>
      </c>
      <c r="GA155" s="14">
        <v>0</v>
      </c>
      <c r="GB155" s="14">
        <v>0</v>
      </c>
      <c r="GC155" s="14">
        <v>0</v>
      </c>
      <c r="GD155" s="14">
        <v>0</v>
      </c>
      <c r="GE155" s="14">
        <v>0</v>
      </c>
      <c r="GF155" s="14">
        <v>0</v>
      </c>
      <c r="GG155" s="14">
        <v>0</v>
      </c>
      <c r="GH155" s="14">
        <v>0</v>
      </c>
      <c r="GI155" s="14">
        <v>0</v>
      </c>
      <c r="GJ155" s="14">
        <v>0</v>
      </c>
      <c r="GK155" s="14">
        <v>0</v>
      </c>
      <c r="GL155" s="14">
        <v>0</v>
      </c>
      <c r="GM155" s="14">
        <v>0</v>
      </c>
      <c r="GN155" s="14">
        <v>0</v>
      </c>
      <c r="GO155" s="14">
        <v>0</v>
      </c>
      <c r="GP155" s="14">
        <v>0</v>
      </c>
      <c r="GQ155" s="14">
        <v>0</v>
      </c>
      <c r="GR155" s="14">
        <v>0</v>
      </c>
      <c r="GS155" s="14">
        <v>0</v>
      </c>
      <c r="GT155" s="14">
        <v>0</v>
      </c>
      <c r="GU155" s="14">
        <v>0</v>
      </c>
      <c r="GV155" s="14">
        <v>0</v>
      </c>
      <c r="GW155" s="14">
        <v>0</v>
      </c>
      <c r="GX155" s="14">
        <v>0</v>
      </c>
      <c r="GY155" s="14">
        <v>0</v>
      </c>
      <c r="GZ155" s="14">
        <v>0</v>
      </c>
      <c r="HA155" s="14">
        <v>0</v>
      </c>
      <c r="HB155" s="14">
        <v>0</v>
      </c>
      <c r="HC155" s="14">
        <v>0</v>
      </c>
      <c r="HD155" s="14">
        <v>0</v>
      </c>
      <c r="HE155" s="14">
        <v>0</v>
      </c>
      <c r="HF155" s="14">
        <v>0</v>
      </c>
      <c r="HG155" s="14">
        <v>0</v>
      </c>
      <c r="HH155" s="14">
        <v>0</v>
      </c>
      <c r="HI155" s="14">
        <v>0</v>
      </c>
      <c r="HJ155" s="14">
        <v>0</v>
      </c>
      <c r="HK155" s="14">
        <v>0</v>
      </c>
      <c r="HL155" s="14">
        <v>0</v>
      </c>
      <c r="HM155" s="14">
        <v>0</v>
      </c>
      <c r="HN155" s="14">
        <v>0</v>
      </c>
      <c r="HO155" s="14">
        <v>0</v>
      </c>
      <c r="HP155" s="14">
        <v>0</v>
      </c>
      <c r="HQ155" s="14">
        <v>0</v>
      </c>
      <c r="HR155" s="14">
        <v>1</v>
      </c>
      <c r="HS155" s="14">
        <v>0</v>
      </c>
      <c r="HT155" s="14">
        <v>0</v>
      </c>
      <c r="HU155" s="14">
        <v>0</v>
      </c>
      <c r="HV155" s="14">
        <v>0</v>
      </c>
      <c r="HW155" s="14">
        <v>0</v>
      </c>
      <c r="HX155" s="14">
        <v>0</v>
      </c>
      <c r="HY155" s="14">
        <v>0</v>
      </c>
      <c r="HZ155" s="14">
        <v>0</v>
      </c>
      <c r="IA155" s="14">
        <v>0</v>
      </c>
      <c r="IB155" s="14">
        <v>0</v>
      </c>
      <c r="IC155" s="14">
        <v>0</v>
      </c>
      <c r="ID155" s="14">
        <v>0</v>
      </c>
      <c r="IE155" s="14">
        <v>0</v>
      </c>
      <c r="IF155" s="14">
        <v>0</v>
      </c>
      <c r="IG155" s="14">
        <v>0</v>
      </c>
      <c r="IH155" s="14">
        <v>1</v>
      </c>
      <c r="II155" s="14">
        <v>0</v>
      </c>
      <c r="IJ155" s="14">
        <v>0</v>
      </c>
      <c r="IK155" s="14">
        <v>0</v>
      </c>
      <c r="IL155" s="14">
        <v>0</v>
      </c>
      <c r="IM155" s="14">
        <v>0</v>
      </c>
      <c r="IN155" s="14">
        <v>0</v>
      </c>
      <c r="IO155" s="14">
        <v>0</v>
      </c>
      <c r="IP155" s="14">
        <v>0</v>
      </c>
      <c r="IQ155" s="14">
        <v>0</v>
      </c>
      <c r="IR155" s="14">
        <v>0</v>
      </c>
      <c r="IS155" s="14">
        <v>0</v>
      </c>
      <c r="IT155" s="14">
        <v>0</v>
      </c>
      <c r="IU155" s="14">
        <v>0</v>
      </c>
      <c r="IV155" s="14">
        <v>1</v>
      </c>
      <c r="IW155" s="14">
        <v>0</v>
      </c>
      <c r="IX155" s="14">
        <v>0</v>
      </c>
      <c r="IY155" s="14">
        <v>0</v>
      </c>
      <c r="IZ155" s="14">
        <v>0</v>
      </c>
      <c r="JA155" s="14">
        <v>0</v>
      </c>
      <c r="JB155" s="14">
        <v>0</v>
      </c>
      <c r="JC155" s="14">
        <v>0</v>
      </c>
      <c r="JD155" s="14">
        <v>0</v>
      </c>
      <c r="JE155" s="14">
        <v>0</v>
      </c>
      <c r="JF155" s="14">
        <v>0</v>
      </c>
      <c r="JG155" s="14">
        <v>0</v>
      </c>
      <c r="JH155" s="14">
        <v>0</v>
      </c>
      <c r="JI155" s="14">
        <v>0</v>
      </c>
      <c r="JJ155" s="14">
        <v>0</v>
      </c>
      <c r="JK155" s="14">
        <v>0</v>
      </c>
      <c r="JL155" s="14">
        <v>0</v>
      </c>
      <c r="JM155" s="14">
        <v>0</v>
      </c>
      <c r="JN155" s="14">
        <v>0</v>
      </c>
      <c r="JO155" s="14">
        <v>0</v>
      </c>
      <c r="JP155" s="14">
        <v>0</v>
      </c>
      <c r="JQ155" s="14">
        <v>0</v>
      </c>
      <c r="JR155" s="14">
        <v>0</v>
      </c>
      <c r="JS155" s="14">
        <v>0</v>
      </c>
      <c r="JT155" s="14">
        <v>0</v>
      </c>
      <c r="JU155" s="14">
        <v>0</v>
      </c>
      <c r="JV155" s="14">
        <v>0</v>
      </c>
      <c r="JW155" s="14">
        <v>0</v>
      </c>
      <c r="JX155" s="14">
        <v>0</v>
      </c>
      <c r="JY155" s="14">
        <v>0</v>
      </c>
      <c r="JZ155" s="14">
        <v>0</v>
      </c>
      <c r="KA155" s="14">
        <v>0</v>
      </c>
      <c r="KB155" s="14">
        <v>0</v>
      </c>
      <c r="KC155" s="14">
        <v>0</v>
      </c>
      <c r="KD155" s="14">
        <v>0</v>
      </c>
      <c r="KE155" s="14">
        <v>0</v>
      </c>
      <c r="KF155" s="14">
        <v>0</v>
      </c>
      <c r="KG155" s="14">
        <v>0</v>
      </c>
      <c r="KH155" s="14">
        <v>0</v>
      </c>
      <c r="KI155" s="14">
        <v>0</v>
      </c>
      <c r="KJ155" s="14">
        <v>0</v>
      </c>
      <c r="KK155" s="14">
        <v>0</v>
      </c>
      <c r="KL155" s="14">
        <v>0</v>
      </c>
      <c r="KM155" s="14">
        <v>0</v>
      </c>
      <c r="KN155" s="14">
        <v>0</v>
      </c>
      <c r="KO155" s="14">
        <v>0</v>
      </c>
      <c r="KP155" s="14">
        <v>0</v>
      </c>
      <c r="KQ155" s="14">
        <v>0</v>
      </c>
      <c r="KR155" s="14">
        <v>0</v>
      </c>
      <c r="KS155" s="14">
        <v>0</v>
      </c>
      <c r="KT155" s="14">
        <v>0</v>
      </c>
      <c r="KU155" s="14">
        <v>0</v>
      </c>
      <c r="KV155" s="14">
        <v>0</v>
      </c>
      <c r="KW155" s="14">
        <v>0</v>
      </c>
      <c r="KX155" s="14">
        <v>0</v>
      </c>
      <c r="KY155" s="14">
        <v>0</v>
      </c>
      <c r="KZ155" s="14">
        <v>0</v>
      </c>
      <c r="LA155" s="14">
        <v>0</v>
      </c>
      <c r="LB155" s="14">
        <v>0</v>
      </c>
      <c r="LC155" s="14">
        <v>0</v>
      </c>
      <c r="LD155" s="14">
        <v>1</v>
      </c>
      <c r="LE155" s="14">
        <v>0</v>
      </c>
      <c r="LF155" s="14">
        <v>0</v>
      </c>
      <c r="LG155" s="14">
        <v>0</v>
      </c>
      <c r="LH155" s="14">
        <v>0</v>
      </c>
      <c r="LI155" s="14">
        <v>0</v>
      </c>
      <c r="LJ155" s="14">
        <v>0</v>
      </c>
      <c r="LK155" s="14">
        <v>0</v>
      </c>
      <c r="LL155" s="14">
        <v>0</v>
      </c>
      <c r="LM155" s="14">
        <v>0</v>
      </c>
      <c r="LN155" s="14">
        <v>0</v>
      </c>
      <c r="LO155" s="14">
        <v>0</v>
      </c>
      <c r="LP155" s="14">
        <v>0</v>
      </c>
      <c r="LQ155" s="14">
        <v>0</v>
      </c>
      <c r="LR155" s="14">
        <v>0</v>
      </c>
      <c r="LS155" s="14">
        <v>0</v>
      </c>
      <c r="LT155" s="14">
        <v>0</v>
      </c>
      <c r="LU155" s="14">
        <v>0</v>
      </c>
      <c r="LV155" s="14">
        <v>0</v>
      </c>
      <c r="LW155" s="14">
        <v>0</v>
      </c>
      <c r="LX155" s="14">
        <v>0</v>
      </c>
      <c r="LY155" s="14">
        <v>0</v>
      </c>
      <c r="LZ155" s="14">
        <v>0</v>
      </c>
      <c r="MA155" s="14">
        <v>0</v>
      </c>
      <c r="MB155" s="14">
        <v>0</v>
      </c>
      <c r="MC155" s="14">
        <v>0</v>
      </c>
      <c r="MD155" s="14">
        <v>0</v>
      </c>
      <c r="ME155" s="14">
        <v>0</v>
      </c>
      <c r="MF155" s="14">
        <v>0</v>
      </c>
      <c r="MG155" s="14">
        <v>0</v>
      </c>
      <c r="MH155" s="14">
        <v>0</v>
      </c>
      <c r="MI155" s="14">
        <v>0</v>
      </c>
      <c r="MJ155" s="14">
        <v>0</v>
      </c>
      <c r="MK155" s="14">
        <v>0</v>
      </c>
      <c r="ML155" s="14">
        <v>0</v>
      </c>
      <c r="MM155" s="14">
        <v>0</v>
      </c>
      <c r="MN155" s="14">
        <v>0</v>
      </c>
      <c r="MO155" s="14">
        <v>0</v>
      </c>
      <c r="MP155" s="14">
        <v>0</v>
      </c>
      <c r="MQ155" s="14">
        <v>0</v>
      </c>
      <c r="MR155" s="14">
        <v>0</v>
      </c>
      <c r="MS155" s="14">
        <v>0</v>
      </c>
      <c r="MT155" s="14">
        <v>0</v>
      </c>
      <c r="MU155" s="14">
        <v>0</v>
      </c>
      <c r="MV155" s="14">
        <v>0</v>
      </c>
      <c r="MW155" s="14">
        <v>0</v>
      </c>
      <c r="MX155" s="14">
        <v>0</v>
      </c>
      <c r="MY155" s="14">
        <v>0</v>
      </c>
      <c r="MZ155" s="14">
        <v>0</v>
      </c>
      <c r="NA155" s="14">
        <v>0</v>
      </c>
      <c r="NB155" s="14">
        <v>0</v>
      </c>
      <c r="NC155" s="14">
        <v>0</v>
      </c>
      <c r="ND155" s="14">
        <v>0</v>
      </c>
      <c r="NE155" s="14">
        <v>0</v>
      </c>
      <c r="NF155" s="14">
        <v>0</v>
      </c>
      <c r="NG155" s="14">
        <v>0</v>
      </c>
      <c r="NH155" s="14">
        <v>0</v>
      </c>
      <c r="NI155" s="14">
        <v>0</v>
      </c>
      <c r="NJ155" s="14">
        <v>0</v>
      </c>
      <c r="NK155" s="14">
        <v>0</v>
      </c>
      <c r="NL155" s="14">
        <v>0</v>
      </c>
      <c r="NM155" s="14">
        <v>0</v>
      </c>
      <c r="NN155" s="14">
        <v>0</v>
      </c>
      <c r="NO155" s="14">
        <v>0</v>
      </c>
      <c r="NP155" s="14">
        <v>0</v>
      </c>
      <c r="NQ155" s="14">
        <v>0</v>
      </c>
      <c r="NR155" s="14">
        <v>0</v>
      </c>
      <c r="NS155" s="14">
        <v>0</v>
      </c>
      <c r="NT155" s="14">
        <v>0</v>
      </c>
      <c r="NU155" s="14">
        <v>0</v>
      </c>
      <c r="NV155" s="14">
        <v>0</v>
      </c>
      <c r="NW155" s="14">
        <v>0</v>
      </c>
      <c r="NX155" s="14">
        <v>0</v>
      </c>
      <c r="NY155" s="14">
        <v>0</v>
      </c>
      <c r="NZ155" s="14">
        <v>2</v>
      </c>
      <c r="OA155" s="14">
        <v>0</v>
      </c>
      <c r="OB155" s="14">
        <v>0</v>
      </c>
      <c r="OC155" s="14">
        <v>0</v>
      </c>
      <c r="OD155" s="14">
        <v>0</v>
      </c>
      <c r="OE155" s="14">
        <v>0</v>
      </c>
      <c r="OF155" s="14"/>
      <c r="OG155" s="14">
        <v>0</v>
      </c>
      <c r="OH155" s="14">
        <v>0</v>
      </c>
      <c r="OI155" s="14">
        <v>0</v>
      </c>
      <c r="OJ155" s="14">
        <v>0</v>
      </c>
      <c r="OK155" s="14">
        <v>0</v>
      </c>
      <c r="OL155" s="14">
        <v>0</v>
      </c>
      <c r="OM155" s="14">
        <v>0</v>
      </c>
      <c r="ON155" s="14">
        <v>0</v>
      </c>
      <c r="OO155" s="14">
        <v>0</v>
      </c>
      <c r="OP155" s="14">
        <v>0</v>
      </c>
      <c r="OQ155" s="14">
        <v>0</v>
      </c>
      <c r="OR155" s="14">
        <v>0</v>
      </c>
      <c r="OS155" s="14">
        <v>0</v>
      </c>
      <c r="OT155" s="14">
        <v>1</v>
      </c>
      <c r="OU155" s="14">
        <v>0</v>
      </c>
      <c r="OV155" s="14">
        <v>0</v>
      </c>
      <c r="OW155" s="14">
        <v>0</v>
      </c>
      <c r="OX155" s="14">
        <v>0</v>
      </c>
      <c r="OY155" s="14">
        <v>0</v>
      </c>
      <c r="OZ155" s="14"/>
      <c r="PA155" s="14">
        <v>0</v>
      </c>
      <c r="PB155" s="14"/>
      <c r="PC155" s="14"/>
      <c r="PD155" s="14">
        <v>0</v>
      </c>
      <c r="PE155" s="14"/>
      <c r="PF155" s="14"/>
      <c r="PG155" s="54"/>
      <c r="PH155" s="54"/>
      <c r="PI155" s="54"/>
      <c r="PJ155" s="54"/>
      <c r="PK155" s="54"/>
      <c r="PL155" s="84">
        <v>1</v>
      </c>
      <c r="PM155" s="14"/>
      <c r="PN155" s="84"/>
      <c r="PO155" s="84"/>
      <c r="PP155" s="84"/>
      <c r="PQ155" s="84"/>
      <c r="PR155" s="505"/>
      <c r="PS155" s="84"/>
      <c r="PT155" s="84"/>
      <c r="PU155" s="84"/>
      <c r="PV155" s="84"/>
      <c r="PW155" s="54"/>
      <c r="PX155" s="54"/>
      <c r="PY155" s="14"/>
      <c r="PZ155" s="14"/>
      <c r="QA155" s="14"/>
      <c r="QB155" s="54"/>
      <c r="QC155" s="54"/>
      <c r="QD155" s="54"/>
      <c r="QJ155" s="1">
        <v>1</v>
      </c>
      <c r="QR155" s="1"/>
      <c r="QS155" s="1"/>
      <c r="QX155" s="1"/>
      <c r="QY155" s="1"/>
      <c r="QZ155" s="1"/>
      <c r="RA155" s="1"/>
      <c r="RB155" s="1"/>
      <c r="RC155" s="1"/>
      <c r="RD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</row>
    <row r="156" spans="1:500" s="20" customFormat="1" hidden="1" x14ac:dyDescent="0.25">
      <c r="A156" s="68" t="s">
        <v>47</v>
      </c>
      <c r="B156" s="68" t="s">
        <v>1334</v>
      </c>
      <c r="C156" s="347"/>
      <c r="D156" s="347"/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0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14">
        <v>0</v>
      </c>
      <c r="GA156" s="14">
        <v>0</v>
      </c>
      <c r="GB156" s="14">
        <v>0</v>
      </c>
      <c r="GC156" s="14">
        <v>0</v>
      </c>
      <c r="GD156" s="14">
        <v>0</v>
      </c>
      <c r="GE156" s="14">
        <v>0</v>
      </c>
      <c r="GF156" s="14">
        <v>0</v>
      </c>
      <c r="GG156" s="14">
        <v>0</v>
      </c>
      <c r="GH156" s="14">
        <v>0</v>
      </c>
      <c r="GI156" s="14">
        <v>0</v>
      </c>
      <c r="GJ156" s="14">
        <v>0</v>
      </c>
      <c r="GK156" s="14">
        <v>0</v>
      </c>
      <c r="GL156" s="14">
        <v>0</v>
      </c>
      <c r="GM156" s="14">
        <v>0</v>
      </c>
      <c r="GN156" s="14">
        <v>0</v>
      </c>
      <c r="GO156" s="14">
        <v>0</v>
      </c>
      <c r="GP156" s="14">
        <v>0</v>
      </c>
      <c r="GQ156" s="14">
        <v>0</v>
      </c>
      <c r="GR156" s="14">
        <v>0</v>
      </c>
      <c r="GS156" s="14">
        <v>0</v>
      </c>
      <c r="GT156" s="14">
        <v>0</v>
      </c>
      <c r="GU156" s="14">
        <v>0</v>
      </c>
      <c r="GV156" s="14">
        <v>0</v>
      </c>
      <c r="GW156" s="14">
        <v>0</v>
      </c>
      <c r="GX156" s="14">
        <v>0</v>
      </c>
      <c r="GY156" s="14">
        <v>0</v>
      </c>
      <c r="GZ156" s="14">
        <v>0</v>
      </c>
      <c r="HA156" s="14">
        <v>0</v>
      </c>
      <c r="HB156" s="14">
        <v>0</v>
      </c>
      <c r="HC156" s="14">
        <v>0</v>
      </c>
      <c r="HD156" s="14">
        <v>0</v>
      </c>
      <c r="HE156" s="14">
        <v>0</v>
      </c>
      <c r="HF156" s="14">
        <v>0</v>
      </c>
      <c r="HG156" s="14">
        <v>0</v>
      </c>
      <c r="HH156" s="14">
        <v>0</v>
      </c>
      <c r="HI156" s="14">
        <v>0</v>
      </c>
      <c r="HJ156" s="14">
        <v>0</v>
      </c>
      <c r="HK156" s="14">
        <v>0</v>
      </c>
      <c r="HL156" s="14">
        <v>0</v>
      </c>
      <c r="HM156" s="14">
        <v>0</v>
      </c>
      <c r="HN156" s="14">
        <v>0</v>
      </c>
      <c r="HO156" s="14">
        <v>0</v>
      </c>
      <c r="HP156" s="14">
        <v>0</v>
      </c>
      <c r="HQ156" s="14">
        <v>0</v>
      </c>
      <c r="HR156" s="14">
        <v>0</v>
      </c>
      <c r="HS156" s="14">
        <v>0</v>
      </c>
      <c r="HT156" s="14">
        <v>0</v>
      </c>
      <c r="HU156" s="14">
        <v>0</v>
      </c>
      <c r="HV156" s="14">
        <v>0</v>
      </c>
      <c r="HW156" s="14">
        <v>0</v>
      </c>
      <c r="HX156" s="14">
        <v>0</v>
      </c>
      <c r="HY156" s="14">
        <v>0</v>
      </c>
      <c r="HZ156" s="14">
        <v>0</v>
      </c>
      <c r="IA156" s="14">
        <v>0</v>
      </c>
      <c r="IB156" s="14">
        <v>0</v>
      </c>
      <c r="IC156" s="14">
        <v>0</v>
      </c>
      <c r="ID156" s="14">
        <v>0</v>
      </c>
      <c r="IE156" s="14">
        <v>0</v>
      </c>
      <c r="IF156" s="14">
        <v>0</v>
      </c>
      <c r="IG156" s="14">
        <v>0</v>
      </c>
      <c r="IH156" s="14">
        <v>0</v>
      </c>
      <c r="II156" s="14">
        <v>0</v>
      </c>
      <c r="IJ156" s="14">
        <v>0</v>
      </c>
      <c r="IK156" s="14">
        <v>0</v>
      </c>
      <c r="IL156" s="14">
        <v>0</v>
      </c>
      <c r="IM156" s="14">
        <v>0</v>
      </c>
      <c r="IN156" s="14">
        <v>0</v>
      </c>
      <c r="IO156" s="14">
        <v>0</v>
      </c>
      <c r="IP156" s="14">
        <v>0</v>
      </c>
      <c r="IQ156" s="14">
        <v>0</v>
      </c>
      <c r="IR156" s="14">
        <v>0</v>
      </c>
      <c r="IS156" s="14">
        <v>0</v>
      </c>
      <c r="IT156" s="14">
        <v>0</v>
      </c>
      <c r="IU156" s="14">
        <v>0</v>
      </c>
      <c r="IV156" s="14">
        <v>0</v>
      </c>
      <c r="IW156" s="14">
        <v>0</v>
      </c>
      <c r="IX156" s="14">
        <v>0</v>
      </c>
      <c r="IY156" s="14">
        <v>0</v>
      </c>
      <c r="IZ156" s="14">
        <v>0</v>
      </c>
      <c r="JA156" s="14">
        <v>0</v>
      </c>
      <c r="JB156" s="14">
        <v>0</v>
      </c>
      <c r="JC156" s="14">
        <v>0</v>
      </c>
      <c r="JD156" s="14">
        <v>0</v>
      </c>
      <c r="JE156" s="14">
        <v>0</v>
      </c>
      <c r="JF156" s="14">
        <v>0</v>
      </c>
      <c r="JG156" s="14">
        <v>0</v>
      </c>
      <c r="JH156" s="14">
        <v>0</v>
      </c>
      <c r="JI156" s="14">
        <v>0</v>
      </c>
      <c r="JJ156" s="14">
        <v>0</v>
      </c>
      <c r="JK156" s="14">
        <v>0</v>
      </c>
      <c r="JL156" s="14">
        <v>0</v>
      </c>
      <c r="JM156" s="14">
        <v>0</v>
      </c>
      <c r="JN156" s="14">
        <v>0</v>
      </c>
      <c r="JO156" s="14">
        <v>0</v>
      </c>
      <c r="JP156" s="14">
        <v>0</v>
      </c>
      <c r="JQ156" s="14">
        <v>0</v>
      </c>
      <c r="JR156" s="14">
        <v>0</v>
      </c>
      <c r="JS156" s="14">
        <v>1</v>
      </c>
      <c r="JT156" s="14">
        <v>0</v>
      </c>
      <c r="JU156" s="14">
        <v>0</v>
      </c>
      <c r="JV156" s="14">
        <v>0</v>
      </c>
      <c r="JW156" s="14">
        <v>0</v>
      </c>
      <c r="JX156" s="14">
        <v>0</v>
      </c>
      <c r="JY156" s="14">
        <v>0</v>
      </c>
      <c r="JZ156" s="14">
        <v>0</v>
      </c>
      <c r="KA156" s="14">
        <v>0</v>
      </c>
      <c r="KB156" s="14">
        <v>0</v>
      </c>
      <c r="KC156" s="14">
        <v>0</v>
      </c>
      <c r="KD156" s="14">
        <v>0</v>
      </c>
      <c r="KE156" s="14">
        <v>0</v>
      </c>
      <c r="KF156" s="14">
        <v>0</v>
      </c>
      <c r="KG156" s="14">
        <v>0</v>
      </c>
      <c r="KH156" s="14">
        <v>0</v>
      </c>
      <c r="KI156" s="14">
        <v>0</v>
      </c>
      <c r="KJ156" s="14">
        <v>0</v>
      </c>
      <c r="KK156" s="14">
        <v>0</v>
      </c>
      <c r="KL156" s="14">
        <v>0</v>
      </c>
      <c r="KM156" s="14">
        <v>0</v>
      </c>
      <c r="KN156" s="14">
        <v>0</v>
      </c>
      <c r="KO156" s="14">
        <v>0</v>
      </c>
      <c r="KP156" s="14">
        <v>0</v>
      </c>
      <c r="KQ156" s="14">
        <v>0</v>
      </c>
      <c r="KR156" s="14">
        <v>0</v>
      </c>
      <c r="KS156" s="14">
        <v>0</v>
      </c>
      <c r="KT156" s="14">
        <v>0</v>
      </c>
      <c r="KU156" s="14">
        <v>0</v>
      </c>
      <c r="KV156" s="14">
        <v>0</v>
      </c>
      <c r="KW156" s="14">
        <v>0</v>
      </c>
      <c r="KX156" s="14">
        <v>0</v>
      </c>
      <c r="KY156" s="14">
        <v>0</v>
      </c>
      <c r="KZ156" s="14">
        <v>0</v>
      </c>
      <c r="LA156" s="14">
        <v>0</v>
      </c>
      <c r="LB156" s="14">
        <v>0</v>
      </c>
      <c r="LC156" s="14">
        <v>0</v>
      </c>
      <c r="LD156" s="14">
        <v>0</v>
      </c>
      <c r="LE156" s="14">
        <v>0</v>
      </c>
      <c r="LF156" s="14">
        <v>0</v>
      </c>
      <c r="LG156" s="14">
        <v>0</v>
      </c>
      <c r="LH156" s="14">
        <v>0</v>
      </c>
      <c r="LI156" s="14">
        <v>0</v>
      </c>
      <c r="LJ156" s="14">
        <v>0</v>
      </c>
      <c r="LK156" s="14">
        <v>0</v>
      </c>
      <c r="LL156" s="14">
        <v>0</v>
      </c>
      <c r="LM156" s="14">
        <v>0</v>
      </c>
      <c r="LN156" s="14">
        <v>0</v>
      </c>
      <c r="LO156" s="14">
        <v>0</v>
      </c>
      <c r="LP156" s="14">
        <v>0</v>
      </c>
      <c r="LQ156" s="14">
        <v>0</v>
      </c>
      <c r="LR156" s="14">
        <v>0</v>
      </c>
      <c r="LS156" s="14">
        <v>0</v>
      </c>
      <c r="LT156" s="14">
        <v>0</v>
      </c>
      <c r="LU156" s="14">
        <v>0</v>
      </c>
      <c r="LV156" s="14">
        <v>0</v>
      </c>
      <c r="LW156" s="14">
        <v>0</v>
      </c>
      <c r="LX156" s="14">
        <v>0</v>
      </c>
      <c r="LY156" s="14">
        <v>0</v>
      </c>
      <c r="LZ156" s="14">
        <v>0</v>
      </c>
      <c r="MA156" s="14">
        <v>0</v>
      </c>
      <c r="MB156" s="14">
        <v>0</v>
      </c>
      <c r="MC156" s="14">
        <v>0</v>
      </c>
      <c r="MD156" s="14">
        <v>0</v>
      </c>
      <c r="ME156" s="14">
        <v>0</v>
      </c>
      <c r="MF156" s="14">
        <v>0</v>
      </c>
      <c r="MG156" s="14">
        <v>0</v>
      </c>
      <c r="MH156" s="14">
        <v>0</v>
      </c>
      <c r="MI156" s="14">
        <v>0</v>
      </c>
      <c r="MJ156" s="14">
        <v>0</v>
      </c>
      <c r="MK156" s="14">
        <v>0</v>
      </c>
      <c r="ML156" s="14">
        <v>0</v>
      </c>
      <c r="MM156" s="14">
        <v>0</v>
      </c>
      <c r="MN156" s="14">
        <v>0</v>
      </c>
      <c r="MO156" s="14">
        <v>0</v>
      </c>
      <c r="MP156" s="14">
        <v>0</v>
      </c>
      <c r="MQ156" s="14">
        <v>0</v>
      </c>
      <c r="MR156" s="14">
        <v>0</v>
      </c>
      <c r="MS156" s="14">
        <v>0</v>
      </c>
      <c r="MT156" s="14">
        <v>0</v>
      </c>
      <c r="MU156" s="14">
        <v>0</v>
      </c>
      <c r="MV156" s="14">
        <v>0</v>
      </c>
      <c r="MW156" s="14">
        <v>0</v>
      </c>
      <c r="MX156" s="14">
        <v>0</v>
      </c>
      <c r="MY156" s="14">
        <v>0</v>
      </c>
      <c r="MZ156" s="14">
        <v>0</v>
      </c>
      <c r="NA156" s="14">
        <v>0</v>
      </c>
      <c r="NB156" s="14">
        <v>0</v>
      </c>
      <c r="NC156" s="14">
        <v>0</v>
      </c>
      <c r="ND156" s="14">
        <v>0</v>
      </c>
      <c r="NE156" s="14">
        <v>0</v>
      </c>
      <c r="NF156" s="14">
        <v>0</v>
      </c>
      <c r="NG156" s="14">
        <v>0</v>
      </c>
      <c r="NH156" s="14">
        <v>0</v>
      </c>
      <c r="NI156" s="14">
        <v>0</v>
      </c>
      <c r="NJ156" s="14">
        <v>0</v>
      </c>
      <c r="NK156" s="14">
        <v>0</v>
      </c>
      <c r="NL156" s="14">
        <v>0</v>
      </c>
      <c r="NM156" s="14">
        <v>0</v>
      </c>
      <c r="NN156" s="14">
        <v>0</v>
      </c>
      <c r="NO156" s="14">
        <v>0</v>
      </c>
      <c r="NP156" s="14">
        <v>0</v>
      </c>
      <c r="NQ156" s="14">
        <v>0</v>
      </c>
      <c r="NR156" s="14">
        <v>0</v>
      </c>
      <c r="NS156" s="14">
        <v>0</v>
      </c>
      <c r="NT156" s="14">
        <v>0</v>
      </c>
      <c r="NU156" s="14">
        <v>0</v>
      </c>
      <c r="NV156" s="14">
        <v>0</v>
      </c>
      <c r="NW156" s="14">
        <v>0</v>
      </c>
      <c r="NX156" s="14">
        <v>0</v>
      </c>
      <c r="NY156" s="14">
        <v>0</v>
      </c>
      <c r="NZ156" s="14">
        <v>0</v>
      </c>
      <c r="OA156" s="14">
        <v>0</v>
      </c>
      <c r="OB156" s="14">
        <v>0</v>
      </c>
      <c r="OC156" s="14">
        <v>0</v>
      </c>
      <c r="OD156" s="14">
        <v>0</v>
      </c>
      <c r="OE156" s="14">
        <v>0</v>
      </c>
      <c r="OF156" s="14"/>
      <c r="OG156" s="14">
        <v>0</v>
      </c>
      <c r="OH156" s="14">
        <v>0</v>
      </c>
      <c r="OI156" s="14">
        <v>0</v>
      </c>
      <c r="OJ156" s="14">
        <v>0</v>
      </c>
      <c r="OK156" s="14">
        <v>0</v>
      </c>
      <c r="OL156" s="14">
        <v>0</v>
      </c>
      <c r="OM156" s="14">
        <v>0</v>
      </c>
      <c r="ON156" s="14">
        <v>0</v>
      </c>
      <c r="OO156" s="14">
        <v>0</v>
      </c>
      <c r="OP156" s="14">
        <v>0</v>
      </c>
      <c r="OQ156" s="14">
        <v>0</v>
      </c>
      <c r="OR156" s="14">
        <v>0</v>
      </c>
      <c r="OS156" s="14">
        <v>0</v>
      </c>
      <c r="OT156" s="14">
        <v>0</v>
      </c>
      <c r="OU156" s="14">
        <v>0</v>
      </c>
      <c r="OV156" s="14">
        <v>0</v>
      </c>
      <c r="OW156" s="14">
        <v>0</v>
      </c>
      <c r="OX156" s="14">
        <v>0</v>
      </c>
      <c r="OY156" s="14">
        <v>0</v>
      </c>
      <c r="OZ156" s="14"/>
      <c r="PA156" s="14">
        <v>0</v>
      </c>
      <c r="PB156" s="14"/>
      <c r="PC156" s="14"/>
      <c r="PD156" s="14">
        <v>0</v>
      </c>
      <c r="PE156" s="14"/>
      <c r="PF156" s="14"/>
      <c r="PG156" s="54"/>
      <c r="PH156" s="54"/>
      <c r="PI156" s="54"/>
      <c r="PJ156" s="54"/>
      <c r="PK156" s="54"/>
      <c r="PL156" s="84"/>
      <c r="PM156" s="14"/>
      <c r="PN156" s="84"/>
      <c r="PO156" s="84"/>
      <c r="PP156" s="84"/>
      <c r="PQ156" s="84"/>
      <c r="PR156" s="505"/>
      <c r="PS156" s="84"/>
      <c r="PT156" s="84"/>
      <c r="PU156" s="84"/>
      <c r="PV156" s="84"/>
      <c r="PW156" s="54"/>
      <c r="PX156" s="54"/>
      <c r="PY156" s="14"/>
      <c r="PZ156" s="14"/>
      <c r="QA156" s="14"/>
      <c r="QB156" s="54"/>
      <c r="QC156" s="54"/>
      <c r="QD156" s="54"/>
      <c r="QR156" s="1"/>
      <c r="QS156" s="1"/>
      <c r="QX156" s="1"/>
      <c r="QY156" s="1"/>
      <c r="QZ156" s="1"/>
      <c r="RA156" s="1"/>
      <c r="RB156" s="1"/>
      <c r="RC156" s="1"/>
      <c r="RD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</row>
    <row r="157" spans="1:500" s="20" customFormat="1" hidden="1" x14ac:dyDescent="0.25">
      <c r="A157" s="68" t="s">
        <v>47</v>
      </c>
      <c r="B157" s="68" t="s">
        <v>1335</v>
      </c>
      <c r="C157" s="464">
        <v>192</v>
      </c>
      <c r="D157" s="347"/>
      <c r="E157" s="14">
        <v>0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/>
      <c r="MJ157" s="14"/>
      <c r="MK157" s="14"/>
      <c r="ML157" s="14"/>
      <c r="MM157" s="14"/>
      <c r="MN157" s="14"/>
      <c r="MO157" s="14"/>
      <c r="MP157" s="14"/>
      <c r="MQ157" s="14"/>
      <c r="MR157" s="14"/>
      <c r="MS157" s="14"/>
      <c r="MT157" s="14"/>
      <c r="MU157" s="14"/>
      <c r="MV157" s="14"/>
      <c r="MW157" s="14"/>
      <c r="MX157" s="14"/>
      <c r="MY157" s="14"/>
      <c r="MZ157" s="14"/>
      <c r="NA157" s="14"/>
      <c r="NB157" s="14"/>
      <c r="NC157" s="14"/>
      <c r="ND157" s="14"/>
      <c r="NE157" s="14"/>
      <c r="NF157" s="14"/>
      <c r="NG157" s="14"/>
      <c r="NH157" s="14"/>
      <c r="NI157" s="14"/>
      <c r="NJ157" s="14"/>
      <c r="NK157" s="14"/>
      <c r="NL157" s="14"/>
      <c r="NM157" s="14"/>
      <c r="NN157" s="14"/>
      <c r="NO157" s="14"/>
      <c r="NP157" s="14"/>
      <c r="NQ157" s="14"/>
      <c r="NR157" s="14"/>
      <c r="NS157" s="14"/>
      <c r="NT157" s="14"/>
      <c r="NU157" s="14"/>
      <c r="NV157" s="14"/>
      <c r="NW157" s="14"/>
      <c r="NX157" s="14"/>
      <c r="NY157" s="14"/>
      <c r="NZ157" s="14"/>
      <c r="OA157" s="14"/>
      <c r="OB157" s="14"/>
      <c r="OC157" s="14"/>
      <c r="OD157" s="14"/>
      <c r="OE157" s="14"/>
      <c r="OF157" s="14"/>
      <c r="OG157" s="14"/>
      <c r="OH157" s="14"/>
      <c r="OI157" s="14"/>
      <c r="OJ157" s="14"/>
      <c r="OK157" s="14"/>
      <c r="OL157" s="14"/>
      <c r="OM157" s="14"/>
      <c r="ON157" s="14"/>
      <c r="OO157" s="14"/>
      <c r="OP157" s="14"/>
      <c r="OQ157" s="14"/>
      <c r="OR157" s="14"/>
      <c r="OS157" s="14"/>
      <c r="OT157" s="14"/>
      <c r="OU157" s="14"/>
      <c r="OV157" s="14"/>
      <c r="OW157" s="14"/>
      <c r="OX157" s="14"/>
      <c r="OY157" s="14"/>
      <c r="OZ157" s="14"/>
      <c r="PA157" s="14"/>
      <c r="PB157" s="14"/>
      <c r="PC157" s="14"/>
      <c r="PD157" s="14">
        <v>0</v>
      </c>
      <c r="PE157" s="14"/>
      <c r="PF157" s="14"/>
      <c r="PG157" s="54"/>
      <c r="PH157" s="54"/>
      <c r="PI157" s="54"/>
      <c r="PJ157" s="54"/>
      <c r="PK157" s="54"/>
      <c r="PL157" s="84"/>
      <c r="PM157" s="14"/>
      <c r="PN157" s="84"/>
      <c r="PO157" s="84"/>
      <c r="PP157" s="84"/>
      <c r="PQ157" s="84"/>
      <c r="PR157" s="505"/>
      <c r="PS157" s="84"/>
      <c r="PT157" s="84"/>
      <c r="PU157" s="84"/>
      <c r="PV157" s="84"/>
      <c r="PW157" s="54"/>
      <c r="PX157" s="54"/>
      <c r="PY157" s="14"/>
      <c r="PZ157" s="14"/>
      <c r="QA157" s="14"/>
      <c r="QB157" s="54"/>
      <c r="QC157" s="54"/>
      <c r="QD157" s="54"/>
      <c r="QR157" s="1"/>
      <c r="QS157" s="1"/>
      <c r="QX157" s="1"/>
      <c r="QY157" s="1"/>
      <c r="QZ157" s="1"/>
      <c r="RA157" s="1"/>
      <c r="RB157" s="1"/>
      <c r="RC157" s="1"/>
      <c r="RD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</row>
    <row r="158" spans="1:500" s="20" customFormat="1" hidden="1" x14ac:dyDescent="0.25">
      <c r="A158" s="68" t="s">
        <v>47</v>
      </c>
      <c r="B158" s="68" t="s">
        <v>1336</v>
      </c>
      <c r="C158" s="464">
        <v>148</v>
      </c>
      <c r="D158" s="347"/>
      <c r="E158" s="14">
        <v>0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>
        <v>0</v>
      </c>
      <c r="PE158" s="14"/>
      <c r="PF158" s="14"/>
      <c r="PG158" s="54"/>
      <c r="PH158" s="54"/>
      <c r="PI158" s="54"/>
      <c r="PJ158" s="54"/>
      <c r="PK158" s="54"/>
      <c r="PL158" s="84"/>
      <c r="PM158" s="14"/>
      <c r="PN158" s="84"/>
      <c r="PO158" s="84"/>
      <c r="PP158" s="84"/>
      <c r="PQ158" s="84"/>
      <c r="PR158" s="505"/>
      <c r="PS158" s="84"/>
      <c r="PT158" s="84"/>
      <c r="PU158" s="84"/>
      <c r="PV158" s="84"/>
      <c r="PW158" s="54"/>
      <c r="PX158" s="54"/>
      <c r="PY158" s="14"/>
      <c r="PZ158" s="14"/>
      <c r="QA158" s="14"/>
      <c r="QB158" s="54"/>
      <c r="QC158" s="54"/>
      <c r="QD158" s="54"/>
      <c r="QR158" s="1"/>
      <c r="QS158" s="1"/>
      <c r="QX158" s="1"/>
      <c r="QY158" s="1"/>
      <c r="QZ158" s="1"/>
      <c r="RA158" s="1"/>
      <c r="RB158" s="1"/>
      <c r="RC158" s="1"/>
      <c r="RD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</row>
    <row r="159" spans="1:500" s="20" customFormat="1" hidden="1" x14ac:dyDescent="0.25">
      <c r="A159" s="68" t="s">
        <v>47</v>
      </c>
      <c r="B159" s="68" t="s">
        <v>1337</v>
      </c>
      <c r="C159" s="464">
        <v>235</v>
      </c>
      <c r="D159" s="347"/>
      <c r="E159" s="14">
        <v>0</v>
      </c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>
        <v>0</v>
      </c>
      <c r="PE159" s="14"/>
      <c r="PF159" s="14"/>
      <c r="PG159" s="54"/>
      <c r="PH159" s="54"/>
      <c r="PI159" s="54"/>
      <c r="PJ159" s="54"/>
      <c r="PK159" s="54"/>
      <c r="PL159" s="84"/>
      <c r="PM159" s="14"/>
      <c r="PN159" s="84"/>
      <c r="PO159" s="84"/>
      <c r="PP159" s="84"/>
      <c r="PQ159" s="84"/>
      <c r="PR159" s="505"/>
      <c r="PS159" s="84"/>
      <c r="PT159" s="84"/>
      <c r="PU159" s="84"/>
      <c r="PV159" s="84"/>
      <c r="PW159" s="54"/>
      <c r="PX159" s="54"/>
      <c r="PY159" s="14"/>
      <c r="PZ159" s="14"/>
      <c r="QA159" s="14"/>
      <c r="QB159" s="54"/>
      <c r="QC159" s="54"/>
      <c r="QD159" s="54"/>
      <c r="QR159" s="1"/>
      <c r="QS159" s="1"/>
      <c r="QX159" s="1"/>
      <c r="QY159" s="1"/>
      <c r="QZ159" s="1"/>
      <c r="RA159" s="1"/>
      <c r="RB159" s="1"/>
      <c r="RC159" s="1"/>
      <c r="RD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</row>
    <row r="160" spans="1:500" s="20" customFormat="1" hidden="1" x14ac:dyDescent="0.25">
      <c r="A160" s="68" t="s">
        <v>47</v>
      </c>
      <c r="B160" s="68" t="s">
        <v>1338</v>
      </c>
      <c r="C160" s="347"/>
      <c r="D160" s="347"/>
      <c r="E160" s="14">
        <v>0</v>
      </c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>
        <v>0</v>
      </c>
      <c r="PE160" s="14"/>
      <c r="PF160" s="14"/>
      <c r="PG160" s="54"/>
      <c r="PH160" s="54"/>
      <c r="PI160" s="54"/>
      <c r="PJ160" s="54"/>
      <c r="PK160" s="54"/>
      <c r="PL160" s="84"/>
      <c r="PM160" s="14"/>
      <c r="PN160" s="84"/>
      <c r="PO160" s="84"/>
      <c r="PP160" s="84"/>
      <c r="PQ160" s="84"/>
      <c r="PR160" s="505"/>
      <c r="PS160" s="84"/>
      <c r="PT160" s="84"/>
      <c r="PU160" s="84"/>
      <c r="PV160" s="84"/>
      <c r="PW160" s="54"/>
      <c r="PX160" s="54"/>
      <c r="PY160" s="14"/>
      <c r="PZ160" s="14"/>
      <c r="QA160" s="14"/>
      <c r="QB160" s="54"/>
      <c r="QC160" s="54"/>
      <c r="QD160" s="54"/>
      <c r="QR160" s="1"/>
      <c r="QS160" s="1"/>
      <c r="QX160" s="1"/>
      <c r="QY160" s="1"/>
      <c r="QZ160" s="1"/>
      <c r="RA160" s="1"/>
      <c r="RB160" s="1"/>
      <c r="RC160" s="1"/>
      <c r="RD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</row>
    <row r="161" spans="1:488" s="20" customFormat="1" hidden="1" x14ac:dyDescent="0.25">
      <c r="A161" s="68" t="s">
        <v>47</v>
      </c>
      <c r="B161" s="68" t="s">
        <v>1339</v>
      </c>
      <c r="C161" s="347"/>
      <c r="D161" s="347"/>
      <c r="E161" s="14">
        <v>0</v>
      </c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>
        <v>0</v>
      </c>
      <c r="PE161" s="14"/>
      <c r="PF161" s="14"/>
      <c r="PG161" s="54"/>
      <c r="PH161" s="54"/>
      <c r="PI161" s="54"/>
      <c r="PJ161" s="54"/>
      <c r="PK161" s="54"/>
      <c r="PL161" s="84"/>
      <c r="PM161" s="14"/>
      <c r="PN161" s="84"/>
      <c r="PO161" s="84"/>
      <c r="PP161" s="84"/>
      <c r="PQ161" s="84"/>
      <c r="PR161" s="505"/>
      <c r="PS161" s="84"/>
      <c r="PT161" s="84"/>
      <c r="PU161" s="84"/>
      <c r="PV161" s="84"/>
      <c r="PW161" s="54"/>
      <c r="PX161" s="54"/>
      <c r="PY161" s="14"/>
      <c r="PZ161" s="14"/>
      <c r="QA161" s="14"/>
      <c r="QB161" s="54"/>
      <c r="QC161" s="54"/>
      <c r="QD161" s="54"/>
      <c r="QR161" s="1"/>
      <c r="QS161" s="1"/>
      <c r="QX161" s="1"/>
      <c r="QY161" s="1"/>
      <c r="QZ161" s="1"/>
      <c r="RA161" s="1"/>
      <c r="RB161" s="1"/>
      <c r="RC161" s="1"/>
      <c r="RD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</row>
    <row r="162" spans="1:488" s="20" customFormat="1" hidden="1" x14ac:dyDescent="0.25">
      <c r="A162" s="68" t="s">
        <v>47</v>
      </c>
      <c r="B162" s="68" t="s">
        <v>1340</v>
      </c>
      <c r="C162" s="347"/>
      <c r="D162" s="347"/>
      <c r="E162" s="14">
        <v>0</v>
      </c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>
        <v>0</v>
      </c>
      <c r="PE162" s="14"/>
      <c r="PF162" s="14"/>
      <c r="PG162" s="54"/>
      <c r="PH162" s="54"/>
      <c r="PI162" s="54"/>
      <c r="PJ162" s="54"/>
      <c r="PK162" s="54"/>
      <c r="PL162" s="84"/>
      <c r="PM162" s="14"/>
      <c r="PN162" s="84"/>
      <c r="PO162" s="84"/>
      <c r="PP162" s="84"/>
      <c r="PQ162" s="84"/>
      <c r="PR162" s="505"/>
      <c r="PS162" s="84"/>
      <c r="PT162" s="84"/>
      <c r="PU162" s="84"/>
      <c r="PV162" s="84"/>
      <c r="PW162" s="54"/>
      <c r="PX162" s="54"/>
      <c r="PY162" s="14"/>
      <c r="PZ162" s="14"/>
      <c r="QA162" s="14"/>
      <c r="QB162" s="54"/>
      <c r="QC162" s="54"/>
      <c r="QD162" s="54"/>
      <c r="QR162" s="1"/>
      <c r="QS162" s="1"/>
      <c r="QX162" s="1"/>
      <c r="QY162" s="1"/>
      <c r="QZ162" s="1"/>
      <c r="RA162" s="1"/>
      <c r="RB162" s="1"/>
      <c r="RC162" s="1"/>
      <c r="RD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</row>
    <row r="163" spans="1:488" s="20" customFormat="1" hidden="1" x14ac:dyDescent="0.25">
      <c r="A163" s="68" t="s">
        <v>47</v>
      </c>
      <c r="B163" s="68" t="s">
        <v>1035</v>
      </c>
      <c r="C163" s="80">
        <v>642</v>
      </c>
      <c r="D163" s="347"/>
      <c r="E163" s="14">
        <v>0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/>
      <c r="MJ163" s="14"/>
      <c r="MK163" s="14"/>
      <c r="ML163" s="14"/>
      <c r="MM163" s="14"/>
      <c r="MN163" s="14"/>
      <c r="MO163" s="14"/>
      <c r="MP163" s="14"/>
      <c r="MQ163" s="14"/>
      <c r="MR163" s="14"/>
      <c r="MS163" s="14"/>
      <c r="MT163" s="14"/>
      <c r="MU163" s="14"/>
      <c r="MV163" s="14"/>
      <c r="MW163" s="14"/>
      <c r="MX163" s="14"/>
      <c r="MY163" s="14"/>
      <c r="MZ163" s="14"/>
      <c r="NA163" s="14"/>
      <c r="NB163" s="14"/>
      <c r="NC163" s="14"/>
      <c r="ND163" s="14"/>
      <c r="NE163" s="14"/>
      <c r="NF163" s="14"/>
      <c r="NG163" s="14"/>
      <c r="NH163" s="14"/>
      <c r="NI163" s="14"/>
      <c r="NJ163" s="14"/>
      <c r="NK163" s="14"/>
      <c r="NL163" s="14"/>
      <c r="NM163" s="14"/>
      <c r="NN163" s="14"/>
      <c r="NO163" s="14"/>
      <c r="NP163" s="14"/>
      <c r="NQ163" s="14"/>
      <c r="NR163" s="14"/>
      <c r="NS163" s="14"/>
      <c r="NT163" s="14"/>
      <c r="NU163" s="14"/>
      <c r="NV163" s="14"/>
      <c r="NW163" s="14"/>
      <c r="NX163" s="14"/>
      <c r="NY163" s="14"/>
      <c r="NZ163" s="14"/>
      <c r="OA163" s="14"/>
      <c r="OB163" s="14"/>
      <c r="OC163" s="14"/>
      <c r="OD163" s="14"/>
      <c r="OE163" s="14"/>
      <c r="OF163" s="14"/>
      <c r="OG163" s="14"/>
      <c r="OH163" s="14"/>
      <c r="OI163" s="14"/>
      <c r="OJ163" s="14"/>
      <c r="OK163" s="14"/>
      <c r="OL163" s="14"/>
      <c r="OM163" s="14"/>
      <c r="ON163" s="14"/>
      <c r="OO163" s="14"/>
      <c r="OP163" s="14"/>
      <c r="OQ163" s="14"/>
      <c r="OR163" s="14"/>
      <c r="OS163" s="14"/>
      <c r="OT163" s="14"/>
      <c r="OU163" s="14"/>
      <c r="OV163" s="14"/>
      <c r="OW163" s="14"/>
      <c r="OX163" s="14"/>
      <c r="OY163" s="14"/>
      <c r="OZ163" s="14"/>
      <c r="PA163" s="14"/>
      <c r="PB163" s="14"/>
      <c r="PC163" s="14"/>
      <c r="PD163" s="14">
        <v>0</v>
      </c>
      <c r="PE163" s="14"/>
      <c r="PF163" s="14"/>
      <c r="PG163" s="54"/>
      <c r="PH163" s="54"/>
      <c r="PI163" s="54"/>
      <c r="PJ163" s="54"/>
      <c r="PK163" s="54"/>
      <c r="PL163" s="84"/>
      <c r="PM163" s="14"/>
      <c r="PN163" s="84"/>
      <c r="PO163" s="84"/>
      <c r="PP163" s="84"/>
      <c r="PQ163" s="84"/>
      <c r="PR163" s="505"/>
      <c r="PS163" s="84"/>
      <c r="PT163" s="84"/>
      <c r="PU163" s="84"/>
      <c r="PV163" s="84"/>
      <c r="PW163" s="54"/>
      <c r="PX163" s="54"/>
      <c r="PY163" s="14"/>
      <c r="PZ163" s="14"/>
      <c r="QA163" s="14"/>
      <c r="QB163" s="54"/>
      <c r="QC163" s="54"/>
      <c r="QD163" s="54"/>
      <c r="QR163" s="1"/>
      <c r="QS163" s="1"/>
      <c r="QX163" s="1"/>
      <c r="QY163" s="1"/>
      <c r="QZ163" s="1"/>
      <c r="RA163" s="1"/>
      <c r="RB163" s="1"/>
      <c r="RC163" s="1"/>
      <c r="RD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</row>
    <row r="164" spans="1:488" s="20" customFormat="1" hidden="1" x14ac:dyDescent="0.25">
      <c r="A164" s="68" t="s">
        <v>47</v>
      </c>
      <c r="B164" s="68" t="s">
        <v>1341</v>
      </c>
      <c r="C164" s="347"/>
      <c r="D164" s="347"/>
      <c r="E164" s="14">
        <v>0</v>
      </c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>
        <v>0</v>
      </c>
      <c r="PE164" s="14"/>
      <c r="PF164" s="14"/>
      <c r="PG164" s="54"/>
      <c r="PH164" s="54"/>
      <c r="PI164" s="54"/>
      <c r="PJ164" s="54"/>
      <c r="PK164" s="54"/>
      <c r="PL164" s="84"/>
      <c r="PM164" s="14"/>
      <c r="PN164" s="84"/>
      <c r="PO164" s="84"/>
      <c r="PP164" s="84"/>
      <c r="PQ164" s="84"/>
      <c r="PR164" s="505"/>
      <c r="PS164" s="84"/>
      <c r="PT164" s="84"/>
      <c r="PU164" s="84"/>
      <c r="PV164" s="84"/>
      <c r="PW164" s="54"/>
      <c r="PX164" s="54"/>
      <c r="PY164" s="14"/>
      <c r="PZ164" s="14"/>
      <c r="QA164" s="14"/>
      <c r="QB164" s="54"/>
      <c r="QC164" s="54"/>
      <c r="QD164" s="54"/>
      <c r="QR164" s="1"/>
      <c r="QS164" s="1"/>
      <c r="QX164" s="1"/>
      <c r="QY164" s="1"/>
      <c r="QZ164" s="1"/>
      <c r="RA164" s="1"/>
      <c r="RB164" s="1"/>
      <c r="RC164" s="1"/>
      <c r="RD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</row>
    <row r="165" spans="1:488" s="20" customFormat="1" hidden="1" x14ac:dyDescent="0.25">
      <c r="A165" s="68" t="s">
        <v>47</v>
      </c>
      <c r="B165" s="68" t="s">
        <v>1342</v>
      </c>
      <c r="C165" s="347"/>
      <c r="D165" s="347"/>
      <c r="E165" s="14">
        <v>0</v>
      </c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>
        <v>0</v>
      </c>
      <c r="PE165" s="14"/>
      <c r="PF165" s="14"/>
      <c r="PG165" s="54"/>
      <c r="PH165" s="54"/>
      <c r="PI165" s="54"/>
      <c r="PJ165" s="54"/>
      <c r="PK165" s="54"/>
      <c r="PL165" s="84"/>
      <c r="PM165" s="14"/>
      <c r="PN165" s="84"/>
      <c r="PO165" s="84"/>
      <c r="PP165" s="84"/>
      <c r="PQ165" s="84"/>
      <c r="PR165" s="505"/>
      <c r="PS165" s="84"/>
      <c r="PT165" s="84"/>
      <c r="PU165" s="84"/>
      <c r="PV165" s="84"/>
      <c r="PW165" s="54"/>
      <c r="PX165" s="54"/>
      <c r="PY165" s="14"/>
      <c r="PZ165" s="14"/>
      <c r="QA165" s="14"/>
      <c r="QB165" s="54"/>
      <c r="QC165" s="54"/>
      <c r="QD165" s="54"/>
      <c r="QR165" s="1"/>
      <c r="QS165" s="1"/>
      <c r="QX165" s="1"/>
      <c r="QY165" s="1"/>
      <c r="QZ165" s="1"/>
      <c r="RA165" s="1"/>
      <c r="RB165" s="1"/>
      <c r="RC165" s="1"/>
      <c r="RD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</row>
    <row r="166" spans="1:488" s="20" customFormat="1" hidden="1" x14ac:dyDescent="0.25">
      <c r="A166" s="68" t="s">
        <v>47</v>
      </c>
      <c r="B166" s="68" t="s">
        <v>1184</v>
      </c>
      <c r="C166" s="347"/>
      <c r="D166" s="347"/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0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0</v>
      </c>
      <c r="BW166" s="14">
        <v>0</v>
      </c>
      <c r="BX166" s="14">
        <v>0</v>
      </c>
      <c r="BY166" s="14">
        <v>0</v>
      </c>
      <c r="BZ166" s="14">
        <v>0</v>
      </c>
      <c r="CA166" s="14">
        <v>0</v>
      </c>
      <c r="CB166" s="14">
        <v>0</v>
      </c>
      <c r="CC166" s="14">
        <v>0</v>
      </c>
      <c r="CD166" s="14">
        <v>0</v>
      </c>
      <c r="CE166" s="14">
        <v>0</v>
      </c>
      <c r="CF166" s="14">
        <v>0</v>
      </c>
      <c r="CG166" s="14">
        <v>0</v>
      </c>
      <c r="CH166" s="14">
        <v>0</v>
      </c>
      <c r="CI166" s="14">
        <v>0</v>
      </c>
      <c r="CJ166" s="14">
        <v>0</v>
      </c>
      <c r="CK166" s="14">
        <v>0</v>
      </c>
      <c r="CL166" s="14">
        <v>0</v>
      </c>
      <c r="CM166" s="14">
        <v>0</v>
      </c>
      <c r="CN166" s="14">
        <v>0</v>
      </c>
      <c r="CO166" s="14">
        <v>0</v>
      </c>
      <c r="CP166" s="14">
        <v>0</v>
      </c>
      <c r="CQ166" s="14">
        <v>0</v>
      </c>
      <c r="CR166" s="14">
        <v>0</v>
      </c>
      <c r="CS166" s="14">
        <v>0</v>
      </c>
      <c r="CT166" s="14">
        <v>0</v>
      </c>
      <c r="CU166" s="14">
        <v>0</v>
      </c>
      <c r="CV166" s="14">
        <v>0</v>
      </c>
      <c r="CW166" s="14">
        <v>0</v>
      </c>
      <c r="CX166" s="14">
        <v>0</v>
      </c>
      <c r="CY166" s="14">
        <v>0</v>
      </c>
      <c r="CZ166" s="14">
        <v>0</v>
      </c>
      <c r="DA166" s="14">
        <v>0</v>
      </c>
      <c r="DB166" s="14">
        <v>0</v>
      </c>
      <c r="DC166" s="14">
        <v>0</v>
      </c>
      <c r="DD166" s="14">
        <v>0</v>
      </c>
      <c r="DE166" s="14">
        <v>0</v>
      </c>
      <c r="DF166" s="14">
        <v>0</v>
      </c>
      <c r="DG166" s="14">
        <v>0</v>
      </c>
      <c r="DH166" s="14">
        <v>0</v>
      </c>
      <c r="DI166" s="14">
        <v>0</v>
      </c>
      <c r="DJ166" s="14">
        <v>0</v>
      </c>
      <c r="DK166" s="14">
        <v>0</v>
      </c>
      <c r="DL166" s="14">
        <v>0</v>
      </c>
      <c r="DM166" s="14">
        <v>0</v>
      </c>
      <c r="DN166" s="14">
        <v>0</v>
      </c>
      <c r="DO166" s="14">
        <v>0</v>
      </c>
      <c r="DP166" s="14">
        <v>0</v>
      </c>
      <c r="DQ166" s="14">
        <v>0</v>
      </c>
      <c r="DR166" s="14">
        <v>0</v>
      </c>
      <c r="DS166" s="14">
        <v>0</v>
      </c>
      <c r="DT166" s="14">
        <v>0</v>
      </c>
      <c r="DU166" s="14">
        <v>0</v>
      </c>
      <c r="DV166" s="14">
        <v>0</v>
      </c>
      <c r="DW166" s="14">
        <v>0</v>
      </c>
      <c r="DX166" s="14">
        <v>0</v>
      </c>
      <c r="DY166" s="14">
        <v>0</v>
      </c>
      <c r="DZ166" s="14">
        <v>0</v>
      </c>
      <c r="EA166" s="14">
        <v>0</v>
      </c>
      <c r="EB166" s="14">
        <v>0</v>
      </c>
      <c r="EC166" s="14">
        <v>0</v>
      </c>
      <c r="ED166" s="14">
        <v>0</v>
      </c>
      <c r="EE166" s="14">
        <v>0</v>
      </c>
      <c r="EF166" s="14">
        <v>0</v>
      </c>
      <c r="EG166" s="14">
        <v>0</v>
      </c>
      <c r="EH166" s="14">
        <v>0</v>
      </c>
      <c r="EI166" s="14">
        <v>0</v>
      </c>
      <c r="EJ166" s="14">
        <v>0</v>
      </c>
      <c r="EK166" s="14">
        <v>0</v>
      </c>
      <c r="EL166" s="14">
        <v>0</v>
      </c>
      <c r="EM166" s="14">
        <v>0</v>
      </c>
      <c r="EN166" s="14">
        <v>0</v>
      </c>
      <c r="EO166" s="14">
        <v>0</v>
      </c>
      <c r="EP166" s="14">
        <v>0</v>
      </c>
      <c r="EQ166" s="14">
        <v>0</v>
      </c>
      <c r="ER166" s="14">
        <v>0</v>
      </c>
      <c r="ES166" s="14">
        <v>0</v>
      </c>
      <c r="ET166" s="14">
        <v>0</v>
      </c>
      <c r="EU166" s="14">
        <v>0</v>
      </c>
      <c r="EV166" s="14">
        <v>0</v>
      </c>
      <c r="EW166" s="14">
        <v>0</v>
      </c>
      <c r="EX166" s="14">
        <v>0</v>
      </c>
      <c r="EY166" s="14">
        <v>0</v>
      </c>
      <c r="EZ166" s="14">
        <v>0</v>
      </c>
      <c r="FA166" s="14">
        <v>0</v>
      </c>
      <c r="FB166" s="14">
        <v>0</v>
      </c>
      <c r="FC166" s="14">
        <v>0</v>
      </c>
      <c r="FD166" s="14">
        <v>0</v>
      </c>
      <c r="FE166" s="14">
        <v>0</v>
      </c>
      <c r="FF166" s="14">
        <v>0</v>
      </c>
      <c r="FG166" s="14">
        <v>0</v>
      </c>
      <c r="FH166" s="14">
        <v>0</v>
      </c>
      <c r="FI166" s="14">
        <v>0</v>
      </c>
      <c r="FJ166" s="14">
        <v>0</v>
      </c>
      <c r="FK166" s="14">
        <v>0</v>
      </c>
      <c r="FL166" s="14">
        <v>0</v>
      </c>
      <c r="FM166" s="14">
        <v>0</v>
      </c>
      <c r="FN166" s="14">
        <v>0</v>
      </c>
      <c r="FO166" s="14">
        <v>0</v>
      </c>
      <c r="FP166" s="14">
        <v>0</v>
      </c>
      <c r="FQ166" s="14">
        <v>0</v>
      </c>
      <c r="FR166" s="14">
        <v>0</v>
      </c>
      <c r="FS166" s="14">
        <v>0</v>
      </c>
      <c r="FT166" s="14">
        <v>0</v>
      </c>
      <c r="FU166" s="14">
        <v>0</v>
      </c>
      <c r="FV166" s="14">
        <v>0</v>
      </c>
      <c r="FW166" s="14">
        <v>0</v>
      </c>
      <c r="FX166" s="14">
        <v>0</v>
      </c>
      <c r="FY166" s="14">
        <v>0</v>
      </c>
      <c r="FZ166" s="14">
        <v>0</v>
      </c>
      <c r="GA166" s="14">
        <v>0</v>
      </c>
      <c r="GB166" s="14">
        <v>0</v>
      </c>
      <c r="GC166" s="14">
        <v>0</v>
      </c>
      <c r="GD166" s="14">
        <v>0</v>
      </c>
      <c r="GE166" s="14">
        <v>0</v>
      </c>
      <c r="GF166" s="14">
        <v>0</v>
      </c>
      <c r="GG166" s="14">
        <v>0</v>
      </c>
      <c r="GH166" s="14">
        <v>0</v>
      </c>
      <c r="GI166" s="14">
        <v>0</v>
      </c>
      <c r="GJ166" s="14">
        <v>0</v>
      </c>
      <c r="GK166" s="14">
        <v>0</v>
      </c>
      <c r="GL166" s="14">
        <v>0</v>
      </c>
      <c r="GM166" s="14">
        <v>0</v>
      </c>
      <c r="GN166" s="14">
        <v>0</v>
      </c>
      <c r="GO166" s="14">
        <v>0</v>
      </c>
      <c r="GP166" s="14">
        <v>0</v>
      </c>
      <c r="GQ166" s="14">
        <v>0</v>
      </c>
      <c r="GR166" s="14">
        <v>0</v>
      </c>
      <c r="GS166" s="14">
        <v>0</v>
      </c>
      <c r="GT166" s="14">
        <v>0</v>
      </c>
      <c r="GU166" s="14">
        <v>0</v>
      </c>
      <c r="GV166" s="14">
        <v>0</v>
      </c>
      <c r="GW166" s="14">
        <v>0</v>
      </c>
      <c r="GX166" s="14">
        <v>0</v>
      </c>
      <c r="GY166" s="14">
        <v>0</v>
      </c>
      <c r="GZ166" s="14">
        <v>0</v>
      </c>
      <c r="HA166" s="14">
        <v>0</v>
      </c>
      <c r="HB166" s="14">
        <v>0</v>
      </c>
      <c r="HC166" s="14">
        <v>0</v>
      </c>
      <c r="HD166" s="14">
        <v>0</v>
      </c>
      <c r="HE166" s="14">
        <v>0</v>
      </c>
      <c r="HF166" s="14">
        <v>0</v>
      </c>
      <c r="HG166" s="14">
        <v>0</v>
      </c>
      <c r="HH166" s="14">
        <v>0</v>
      </c>
      <c r="HI166" s="14">
        <v>0</v>
      </c>
      <c r="HJ166" s="14">
        <v>0</v>
      </c>
      <c r="HK166" s="14">
        <v>0</v>
      </c>
      <c r="HL166" s="14">
        <v>0</v>
      </c>
      <c r="HM166" s="14">
        <v>0</v>
      </c>
      <c r="HN166" s="14">
        <v>0</v>
      </c>
      <c r="HO166" s="14">
        <v>0</v>
      </c>
      <c r="HP166" s="14">
        <v>0</v>
      </c>
      <c r="HQ166" s="14">
        <v>0</v>
      </c>
      <c r="HR166" s="14">
        <v>0</v>
      </c>
      <c r="HS166" s="14">
        <v>0</v>
      </c>
      <c r="HT166" s="14">
        <v>0</v>
      </c>
      <c r="HU166" s="14">
        <v>0</v>
      </c>
      <c r="HV166" s="14">
        <v>0</v>
      </c>
      <c r="HW166" s="14">
        <v>0</v>
      </c>
      <c r="HX166" s="14">
        <v>0</v>
      </c>
      <c r="HY166" s="14">
        <v>0</v>
      </c>
      <c r="HZ166" s="14">
        <v>0</v>
      </c>
      <c r="IA166" s="14">
        <v>0</v>
      </c>
      <c r="IB166" s="14">
        <v>0</v>
      </c>
      <c r="IC166" s="14">
        <v>0</v>
      </c>
      <c r="ID166" s="14">
        <v>0</v>
      </c>
      <c r="IE166" s="14">
        <v>0</v>
      </c>
      <c r="IF166" s="14">
        <v>0</v>
      </c>
      <c r="IG166" s="14">
        <v>0</v>
      </c>
      <c r="IH166" s="14">
        <v>1</v>
      </c>
      <c r="II166" s="14">
        <v>0</v>
      </c>
      <c r="IJ166" s="14">
        <v>0</v>
      </c>
      <c r="IK166" s="14">
        <v>0</v>
      </c>
      <c r="IL166" s="14">
        <v>0</v>
      </c>
      <c r="IM166" s="14">
        <v>0</v>
      </c>
      <c r="IN166" s="14">
        <v>0</v>
      </c>
      <c r="IO166" s="14">
        <v>0</v>
      </c>
      <c r="IP166" s="14">
        <v>0</v>
      </c>
      <c r="IQ166" s="14">
        <v>0</v>
      </c>
      <c r="IR166" s="14">
        <v>0</v>
      </c>
      <c r="IS166" s="14">
        <v>0</v>
      </c>
      <c r="IT166" s="14">
        <v>0</v>
      </c>
      <c r="IU166" s="14">
        <v>0</v>
      </c>
      <c r="IV166" s="14">
        <v>0</v>
      </c>
      <c r="IW166" s="14">
        <v>0</v>
      </c>
      <c r="IX166" s="14">
        <v>0</v>
      </c>
      <c r="IY166" s="14">
        <v>0</v>
      </c>
      <c r="IZ166" s="14">
        <v>0</v>
      </c>
      <c r="JA166" s="14">
        <v>0</v>
      </c>
      <c r="JB166" s="14">
        <v>0</v>
      </c>
      <c r="JC166" s="14">
        <v>0</v>
      </c>
      <c r="JD166" s="14">
        <v>0</v>
      </c>
      <c r="JE166" s="14">
        <v>0</v>
      </c>
      <c r="JF166" s="14">
        <v>0</v>
      </c>
      <c r="JG166" s="14">
        <v>0</v>
      </c>
      <c r="JH166" s="14">
        <v>0</v>
      </c>
      <c r="JI166" s="14">
        <v>0</v>
      </c>
      <c r="JJ166" s="14">
        <v>0</v>
      </c>
      <c r="JK166" s="14">
        <v>0</v>
      </c>
      <c r="JL166" s="14">
        <v>0</v>
      </c>
      <c r="JM166" s="14">
        <v>0</v>
      </c>
      <c r="JN166" s="14">
        <v>0</v>
      </c>
      <c r="JO166" s="14">
        <v>0</v>
      </c>
      <c r="JP166" s="14">
        <v>0</v>
      </c>
      <c r="JQ166" s="14">
        <v>0</v>
      </c>
      <c r="JR166" s="14">
        <v>0</v>
      </c>
      <c r="JS166" s="14">
        <v>0</v>
      </c>
      <c r="JT166" s="14">
        <v>0</v>
      </c>
      <c r="JU166" s="14">
        <v>0</v>
      </c>
      <c r="JV166" s="14">
        <v>0</v>
      </c>
      <c r="JW166" s="14">
        <v>0</v>
      </c>
      <c r="JX166" s="14">
        <v>0</v>
      </c>
      <c r="JY166" s="14">
        <v>0</v>
      </c>
      <c r="JZ166" s="14">
        <v>0</v>
      </c>
      <c r="KA166" s="14">
        <v>0</v>
      </c>
      <c r="KB166" s="14">
        <v>0</v>
      </c>
      <c r="KC166" s="14">
        <v>0</v>
      </c>
      <c r="KD166" s="14">
        <v>0</v>
      </c>
      <c r="KE166" s="14">
        <v>0</v>
      </c>
      <c r="KF166" s="14">
        <v>0</v>
      </c>
      <c r="KG166" s="14">
        <v>0</v>
      </c>
      <c r="KH166" s="14">
        <v>0</v>
      </c>
      <c r="KI166" s="14">
        <v>0</v>
      </c>
      <c r="KJ166" s="14">
        <v>0</v>
      </c>
      <c r="KK166" s="14">
        <v>0</v>
      </c>
      <c r="KL166" s="14">
        <v>0</v>
      </c>
      <c r="KM166" s="14">
        <v>0</v>
      </c>
      <c r="KN166" s="14">
        <v>0</v>
      </c>
      <c r="KO166" s="14">
        <v>0</v>
      </c>
      <c r="KP166" s="14">
        <v>0</v>
      </c>
      <c r="KQ166" s="14">
        <v>0</v>
      </c>
      <c r="KR166" s="14">
        <v>0</v>
      </c>
      <c r="KS166" s="14">
        <v>0</v>
      </c>
      <c r="KT166" s="14">
        <v>0</v>
      </c>
      <c r="KU166" s="14">
        <v>0</v>
      </c>
      <c r="KV166" s="14">
        <v>0</v>
      </c>
      <c r="KW166" s="14">
        <v>0</v>
      </c>
      <c r="KX166" s="14">
        <v>0</v>
      </c>
      <c r="KY166" s="14">
        <v>0</v>
      </c>
      <c r="KZ166" s="14">
        <v>0</v>
      </c>
      <c r="LA166" s="14">
        <v>0</v>
      </c>
      <c r="LB166" s="14">
        <v>0</v>
      </c>
      <c r="LC166" s="14">
        <v>0</v>
      </c>
      <c r="LD166" s="14">
        <v>0</v>
      </c>
      <c r="LE166" s="14">
        <v>0</v>
      </c>
      <c r="LF166" s="14">
        <v>0</v>
      </c>
      <c r="LG166" s="14">
        <v>0</v>
      </c>
      <c r="LH166" s="14">
        <v>0</v>
      </c>
      <c r="LI166" s="14">
        <v>0</v>
      </c>
      <c r="LJ166" s="14">
        <v>0</v>
      </c>
      <c r="LK166" s="14">
        <v>0</v>
      </c>
      <c r="LL166" s="14">
        <v>0</v>
      </c>
      <c r="LM166" s="14">
        <v>0</v>
      </c>
      <c r="LN166" s="14">
        <v>0</v>
      </c>
      <c r="LO166" s="14">
        <v>0</v>
      </c>
      <c r="LP166" s="14">
        <v>0</v>
      </c>
      <c r="LQ166" s="14">
        <v>0</v>
      </c>
      <c r="LR166" s="14">
        <v>0</v>
      </c>
      <c r="LS166" s="14">
        <v>0</v>
      </c>
      <c r="LT166" s="14">
        <v>0</v>
      </c>
      <c r="LU166" s="14">
        <v>0</v>
      </c>
      <c r="LV166" s="14">
        <v>0</v>
      </c>
      <c r="LW166" s="14">
        <v>0</v>
      </c>
      <c r="LX166" s="14">
        <v>0</v>
      </c>
      <c r="LY166" s="14">
        <v>0</v>
      </c>
      <c r="LZ166" s="14">
        <v>0</v>
      </c>
      <c r="MA166" s="14">
        <v>0</v>
      </c>
      <c r="MB166" s="14">
        <v>0</v>
      </c>
      <c r="MC166" s="14">
        <v>0</v>
      </c>
      <c r="MD166" s="14">
        <v>0</v>
      </c>
      <c r="ME166" s="14">
        <v>0</v>
      </c>
      <c r="MF166" s="14">
        <v>0</v>
      </c>
      <c r="MG166" s="14">
        <v>0</v>
      </c>
      <c r="MH166" s="14">
        <v>0</v>
      </c>
      <c r="MI166" s="14">
        <v>0</v>
      </c>
      <c r="MJ166" s="14">
        <v>0</v>
      </c>
      <c r="MK166" s="14">
        <v>0</v>
      </c>
      <c r="ML166" s="14">
        <v>0</v>
      </c>
      <c r="MM166" s="14">
        <v>0</v>
      </c>
      <c r="MN166" s="14">
        <v>0</v>
      </c>
      <c r="MO166" s="14">
        <v>0</v>
      </c>
      <c r="MP166" s="14">
        <v>0</v>
      </c>
      <c r="MQ166" s="14">
        <v>0</v>
      </c>
      <c r="MR166" s="14">
        <v>0</v>
      </c>
      <c r="MS166" s="14">
        <v>0</v>
      </c>
      <c r="MT166" s="14">
        <v>0</v>
      </c>
      <c r="MU166" s="14">
        <v>0</v>
      </c>
      <c r="MV166" s="14">
        <v>0</v>
      </c>
      <c r="MW166" s="14">
        <v>0</v>
      </c>
      <c r="MX166" s="14">
        <v>0</v>
      </c>
      <c r="MY166" s="14">
        <v>0</v>
      </c>
      <c r="MZ166" s="14">
        <v>0</v>
      </c>
      <c r="NA166" s="14">
        <v>0</v>
      </c>
      <c r="NB166" s="14">
        <v>0</v>
      </c>
      <c r="NC166" s="14">
        <v>0</v>
      </c>
      <c r="ND166" s="14">
        <v>0</v>
      </c>
      <c r="NE166" s="14">
        <v>0</v>
      </c>
      <c r="NF166" s="14">
        <v>0</v>
      </c>
      <c r="NG166" s="14">
        <v>0</v>
      </c>
      <c r="NH166" s="14">
        <v>0</v>
      </c>
      <c r="NI166" s="14">
        <v>0</v>
      </c>
      <c r="NJ166" s="14">
        <v>0</v>
      </c>
      <c r="NK166" s="14">
        <v>0</v>
      </c>
      <c r="NL166" s="14">
        <v>0</v>
      </c>
      <c r="NM166" s="14">
        <v>0</v>
      </c>
      <c r="NN166" s="14">
        <v>0</v>
      </c>
      <c r="NO166" s="14">
        <v>0</v>
      </c>
      <c r="NP166" s="14">
        <v>0</v>
      </c>
      <c r="NQ166" s="14">
        <v>0</v>
      </c>
      <c r="NR166" s="14">
        <v>0</v>
      </c>
      <c r="NS166" s="14">
        <v>0</v>
      </c>
      <c r="NT166" s="14">
        <v>0</v>
      </c>
      <c r="NU166" s="14">
        <v>0</v>
      </c>
      <c r="NV166" s="14">
        <v>0</v>
      </c>
      <c r="NW166" s="14">
        <v>0</v>
      </c>
      <c r="NX166" s="14">
        <v>0</v>
      </c>
      <c r="NY166" s="14">
        <v>0</v>
      </c>
      <c r="NZ166" s="14">
        <v>0</v>
      </c>
      <c r="OA166" s="14">
        <v>0</v>
      </c>
      <c r="OB166" s="14">
        <v>0</v>
      </c>
      <c r="OC166" s="14">
        <v>0</v>
      </c>
      <c r="OD166" s="14">
        <v>0</v>
      </c>
      <c r="OE166" s="14">
        <v>0</v>
      </c>
      <c r="OF166" s="14"/>
      <c r="OG166" s="14">
        <v>0</v>
      </c>
      <c r="OH166" s="14">
        <v>0</v>
      </c>
      <c r="OI166" s="14">
        <v>0</v>
      </c>
      <c r="OJ166" s="14">
        <v>0</v>
      </c>
      <c r="OK166" s="14">
        <v>0</v>
      </c>
      <c r="OL166" s="14">
        <v>0</v>
      </c>
      <c r="OM166" s="14">
        <v>0</v>
      </c>
      <c r="ON166" s="14">
        <v>0</v>
      </c>
      <c r="OO166" s="14">
        <v>0</v>
      </c>
      <c r="OP166" s="14">
        <v>0</v>
      </c>
      <c r="OQ166" s="14">
        <v>0</v>
      </c>
      <c r="OR166" s="14">
        <v>0</v>
      </c>
      <c r="OS166" s="14">
        <v>0</v>
      </c>
      <c r="OT166" s="14">
        <v>0</v>
      </c>
      <c r="OU166" s="14">
        <v>0</v>
      </c>
      <c r="OV166" s="14">
        <v>0</v>
      </c>
      <c r="OW166" s="14">
        <v>0</v>
      </c>
      <c r="OX166" s="14">
        <v>0</v>
      </c>
      <c r="OY166" s="14">
        <v>0</v>
      </c>
      <c r="OZ166" s="14"/>
      <c r="PA166" s="14">
        <v>0</v>
      </c>
      <c r="PB166" s="14"/>
      <c r="PC166" s="14"/>
      <c r="PD166" s="14">
        <v>0</v>
      </c>
      <c r="PE166" s="14"/>
      <c r="PF166" s="14"/>
      <c r="PG166" s="54"/>
      <c r="PH166" s="54"/>
      <c r="PI166" s="54"/>
      <c r="PJ166" s="54"/>
      <c r="PK166" s="54"/>
      <c r="PL166" s="84"/>
      <c r="PM166" s="14"/>
      <c r="PN166" s="84"/>
      <c r="PO166" s="84"/>
      <c r="PP166" s="84"/>
      <c r="PQ166" s="84"/>
      <c r="PR166" s="505"/>
      <c r="PS166" s="84"/>
      <c r="PT166" s="84"/>
      <c r="PU166" s="84"/>
      <c r="PV166" s="84"/>
      <c r="PW166" s="54"/>
      <c r="PX166" s="54"/>
      <c r="PY166" s="14"/>
      <c r="PZ166" s="14"/>
      <c r="QA166" s="14"/>
      <c r="QB166" s="54"/>
      <c r="QC166" s="54"/>
      <c r="QD166" s="54"/>
      <c r="QR166" s="1"/>
      <c r="QS166" s="1"/>
      <c r="QX166" s="1"/>
      <c r="QY166" s="1"/>
      <c r="QZ166" s="1"/>
      <c r="RA166" s="1"/>
      <c r="RB166" s="1"/>
      <c r="RC166" s="1"/>
      <c r="RD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</row>
    <row r="167" spans="1:488" s="20" customFormat="1" hidden="1" x14ac:dyDescent="0.25">
      <c r="A167" s="68" t="s">
        <v>47</v>
      </c>
      <c r="B167" s="68" t="s">
        <v>1343</v>
      </c>
      <c r="C167" s="347"/>
      <c r="D167" s="347"/>
      <c r="E167" s="14">
        <v>0</v>
      </c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>
        <v>0</v>
      </c>
      <c r="PE167" s="14"/>
      <c r="PF167" s="14"/>
      <c r="PG167" s="54"/>
      <c r="PH167" s="54"/>
      <c r="PI167" s="54"/>
      <c r="PJ167" s="54"/>
      <c r="PK167" s="54"/>
      <c r="PL167" s="84"/>
      <c r="PM167" s="14"/>
      <c r="PN167" s="84"/>
      <c r="PO167" s="84"/>
      <c r="PP167" s="84"/>
      <c r="PQ167" s="84"/>
      <c r="PR167" s="505"/>
      <c r="PS167" s="84"/>
      <c r="PT167" s="84"/>
      <c r="PU167" s="84"/>
      <c r="PV167" s="84"/>
      <c r="PW167" s="54"/>
      <c r="PX167" s="54"/>
      <c r="PY167" s="14"/>
      <c r="PZ167" s="14"/>
      <c r="QA167" s="14"/>
      <c r="QB167" s="54"/>
      <c r="QC167" s="54"/>
      <c r="QD167" s="54"/>
      <c r="QR167" s="1"/>
      <c r="QS167" s="1"/>
      <c r="QX167" s="1"/>
      <c r="QY167" s="1"/>
      <c r="QZ167" s="1"/>
      <c r="RA167" s="1"/>
      <c r="RB167" s="1"/>
      <c r="RC167" s="1"/>
      <c r="RD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</row>
    <row r="168" spans="1:488" s="20" customFormat="1" hidden="1" x14ac:dyDescent="0.25">
      <c r="A168" s="68" t="s">
        <v>47</v>
      </c>
      <c r="B168" s="68" t="s">
        <v>1344</v>
      </c>
      <c r="C168" s="347"/>
      <c r="D168" s="347"/>
      <c r="E168" s="14">
        <v>0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>
        <v>0</v>
      </c>
      <c r="PE168" s="14"/>
      <c r="PF168" s="14"/>
      <c r="PG168" s="54"/>
      <c r="PH168" s="54"/>
      <c r="PI168" s="54"/>
      <c r="PJ168" s="54"/>
      <c r="PK168" s="54"/>
      <c r="PL168" s="84"/>
      <c r="PM168" s="14"/>
      <c r="PN168" s="84"/>
      <c r="PO168" s="84"/>
      <c r="PP168" s="84"/>
      <c r="PQ168" s="84"/>
      <c r="PR168" s="505"/>
      <c r="PS168" s="84"/>
      <c r="PT168" s="84"/>
      <c r="PU168" s="84"/>
      <c r="PV168" s="84"/>
      <c r="PW168" s="54"/>
      <c r="PX168" s="54"/>
      <c r="PY168" s="14"/>
      <c r="PZ168" s="14"/>
      <c r="QA168" s="14"/>
      <c r="QB168" s="54"/>
      <c r="QC168" s="54"/>
      <c r="QD168" s="54"/>
      <c r="QR168" s="1"/>
      <c r="QS168" s="1"/>
      <c r="QX168" s="1"/>
      <c r="QY168" s="1"/>
      <c r="QZ168" s="1"/>
      <c r="RA168" s="1"/>
      <c r="RB168" s="1"/>
      <c r="RC168" s="1"/>
      <c r="RD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</row>
    <row r="169" spans="1:488" s="20" customFormat="1" hidden="1" x14ac:dyDescent="0.25">
      <c r="A169" s="68" t="s">
        <v>47</v>
      </c>
      <c r="B169" s="68" t="s">
        <v>1345</v>
      </c>
      <c r="C169" s="347"/>
      <c r="D169" s="347"/>
      <c r="E169" s="14">
        <v>0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>
        <v>0</v>
      </c>
      <c r="PE169" s="14"/>
      <c r="PF169" s="14"/>
      <c r="PG169" s="54"/>
      <c r="PH169" s="54"/>
      <c r="PI169" s="54"/>
      <c r="PJ169" s="54"/>
      <c r="PK169" s="54"/>
      <c r="PL169" s="84"/>
      <c r="PM169" s="14"/>
      <c r="PN169" s="84"/>
      <c r="PO169" s="84"/>
      <c r="PP169" s="84"/>
      <c r="PQ169" s="84"/>
      <c r="PR169" s="505"/>
      <c r="PS169" s="84"/>
      <c r="PT169" s="84"/>
      <c r="PU169" s="84"/>
      <c r="PV169" s="84"/>
      <c r="PW169" s="54"/>
      <c r="PX169" s="54"/>
      <c r="PY169" s="14"/>
      <c r="PZ169" s="14"/>
      <c r="QA169" s="14"/>
      <c r="QB169" s="54"/>
      <c r="QC169" s="54"/>
      <c r="QD169" s="54"/>
      <c r="QR169" s="1"/>
      <c r="QS169" s="1"/>
      <c r="QX169" s="1"/>
      <c r="QY169" s="1"/>
      <c r="QZ169" s="1"/>
      <c r="RA169" s="1"/>
      <c r="RB169" s="1"/>
      <c r="RC169" s="1"/>
      <c r="RD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</row>
    <row r="170" spans="1:488" s="20" customFormat="1" hidden="1" x14ac:dyDescent="0.25">
      <c r="A170" s="68" t="s">
        <v>47</v>
      </c>
      <c r="B170" s="68" t="s">
        <v>1185</v>
      </c>
      <c r="C170" s="347"/>
      <c r="D170" s="347"/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4">
        <v>0</v>
      </c>
      <c r="BW170" s="14">
        <v>0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  <c r="CU170" s="14">
        <v>0</v>
      </c>
      <c r="CV170" s="14">
        <v>0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0</v>
      </c>
      <c r="DL170" s="14">
        <v>0</v>
      </c>
      <c r="DM170" s="14">
        <v>0</v>
      </c>
      <c r="DN170" s="14">
        <v>0</v>
      </c>
      <c r="DO170" s="14">
        <v>0</v>
      </c>
      <c r="DP170" s="14">
        <v>0</v>
      </c>
      <c r="DQ170" s="14">
        <v>0</v>
      </c>
      <c r="DR170" s="14">
        <v>0</v>
      </c>
      <c r="DS170" s="14">
        <v>0</v>
      </c>
      <c r="DT170" s="14">
        <v>0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0</v>
      </c>
      <c r="ED170" s="14">
        <v>0</v>
      </c>
      <c r="EE170" s="14">
        <v>0</v>
      </c>
      <c r="EF170" s="14">
        <v>0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0</v>
      </c>
      <c r="EZ170" s="14">
        <v>0</v>
      </c>
      <c r="FA170" s="14">
        <v>0</v>
      </c>
      <c r="FB170" s="14">
        <v>0</v>
      </c>
      <c r="FC170" s="14">
        <v>0</v>
      </c>
      <c r="FD170" s="14">
        <v>0</v>
      </c>
      <c r="FE170" s="14">
        <v>0</v>
      </c>
      <c r="FF170" s="14">
        <v>0</v>
      </c>
      <c r="FG170" s="14">
        <v>0</v>
      </c>
      <c r="FH170" s="14">
        <v>0</v>
      </c>
      <c r="FI170" s="14">
        <v>0</v>
      </c>
      <c r="FJ170" s="14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0</v>
      </c>
      <c r="FP170" s="14">
        <v>0</v>
      </c>
      <c r="FQ170" s="14">
        <v>0</v>
      </c>
      <c r="FR170" s="14">
        <v>0</v>
      </c>
      <c r="FS170" s="14">
        <v>0</v>
      </c>
      <c r="FT170" s="14">
        <v>0</v>
      </c>
      <c r="FU170" s="14">
        <v>0</v>
      </c>
      <c r="FV170" s="14">
        <v>0</v>
      </c>
      <c r="FW170" s="14">
        <v>0</v>
      </c>
      <c r="FX170" s="14">
        <v>0</v>
      </c>
      <c r="FY170" s="14">
        <v>0</v>
      </c>
      <c r="FZ170" s="14">
        <v>0</v>
      </c>
      <c r="GA170" s="14">
        <v>0</v>
      </c>
      <c r="GB170" s="14">
        <v>0</v>
      </c>
      <c r="GC170" s="14">
        <v>0</v>
      </c>
      <c r="GD170" s="14">
        <v>0</v>
      </c>
      <c r="GE170" s="14">
        <v>0</v>
      </c>
      <c r="GF170" s="14">
        <v>0</v>
      </c>
      <c r="GG170" s="14">
        <v>0</v>
      </c>
      <c r="GH170" s="14">
        <v>0</v>
      </c>
      <c r="GI170" s="14">
        <v>0</v>
      </c>
      <c r="GJ170" s="14">
        <v>0</v>
      </c>
      <c r="GK170" s="14">
        <v>0</v>
      </c>
      <c r="GL170" s="14">
        <v>0</v>
      </c>
      <c r="GM170" s="14">
        <v>0</v>
      </c>
      <c r="GN170" s="14">
        <v>0</v>
      </c>
      <c r="GO170" s="14">
        <v>0</v>
      </c>
      <c r="GP170" s="14">
        <v>0</v>
      </c>
      <c r="GQ170" s="14">
        <v>0</v>
      </c>
      <c r="GR170" s="14">
        <v>0</v>
      </c>
      <c r="GS170" s="14">
        <v>0</v>
      </c>
      <c r="GT170" s="14">
        <v>0</v>
      </c>
      <c r="GU170" s="14">
        <v>0</v>
      </c>
      <c r="GV170" s="14">
        <v>0</v>
      </c>
      <c r="GW170" s="14">
        <v>0</v>
      </c>
      <c r="GX170" s="14">
        <v>0</v>
      </c>
      <c r="GY170" s="14">
        <v>0</v>
      </c>
      <c r="GZ170" s="14">
        <v>0</v>
      </c>
      <c r="HA170" s="14">
        <v>0</v>
      </c>
      <c r="HB170" s="14">
        <v>0</v>
      </c>
      <c r="HC170" s="14">
        <v>0</v>
      </c>
      <c r="HD170" s="14">
        <v>0</v>
      </c>
      <c r="HE170" s="14">
        <v>0</v>
      </c>
      <c r="HF170" s="14">
        <v>0</v>
      </c>
      <c r="HG170" s="14">
        <v>0</v>
      </c>
      <c r="HH170" s="14">
        <v>0</v>
      </c>
      <c r="HI170" s="14">
        <v>0</v>
      </c>
      <c r="HJ170" s="14">
        <v>0</v>
      </c>
      <c r="HK170" s="14">
        <v>0</v>
      </c>
      <c r="HL170" s="14">
        <v>0</v>
      </c>
      <c r="HM170" s="14">
        <v>0</v>
      </c>
      <c r="HN170" s="14">
        <v>0</v>
      </c>
      <c r="HO170" s="14">
        <v>0</v>
      </c>
      <c r="HP170" s="14">
        <v>0</v>
      </c>
      <c r="HQ170" s="14">
        <v>0</v>
      </c>
      <c r="HR170" s="14">
        <v>0</v>
      </c>
      <c r="HS170" s="14">
        <v>0</v>
      </c>
      <c r="HT170" s="14">
        <v>0</v>
      </c>
      <c r="HU170" s="14">
        <v>0</v>
      </c>
      <c r="HV170" s="14">
        <v>0</v>
      </c>
      <c r="HW170" s="14">
        <v>0</v>
      </c>
      <c r="HX170" s="14">
        <v>0</v>
      </c>
      <c r="HY170" s="14">
        <v>0</v>
      </c>
      <c r="HZ170" s="14">
        <v>0</v>
      </c>
      <c r="IA170" s="14">
        <v>0</v>
      </c>
      <c r="IB170" s="14">
        <v>0</v>
      </c>
      <c r="IC170" s="14">
        <v>0</v>
      </c>
      <c r="ID170" s="14">
        <v>0</v>
      </c>
      <c r="IE170" s="14">
        <v>0</v>
      </c>
      <c r="IF170" s="14">
        <v>0</v>
      </c>
      <c r="IG170" s="14">
        <v>0</v>
      </c>
      <c r="IH170" s="14">
        <v>0</v>
      </c>
      <c r="II170" s="14">
        <v>0</v>
      </c>
      <c r="IJ170" s="14">
        <v>0</v>
      </c>
      <c r="IK170" s="14">
        <v>0</v>
      </c>
      <c r="IL170" s="14">
        <v>0</v>
      </c>
      <c r="IM170" s="14">
        <v>0</v>
      </c>
      <c r="IN170" s="14">
        <v>0</v>
      </c>
      <c r="IO170" s="14">
        <v>0</v>
      </c>
      <c r="IP170" s="14">
        <v>1</v>
      </c>
      <c r="IQ170" s="14">
        <v>0</v>
      </c>
      <c r="IR170" s="14">
        <v>0</v>
      </c>
      <c r="IS170" s="14">
        <v>0</v>
      </c>
      <c r="IT170" s="14">
        <v>0</v>
      </c>
      <c r="IU170" s="14">
        <v>0</v>
      </c>
      <c r="IV170" s="14">
        <v>0</v>
      </c>
      <c r="IW170" s="14">
        <v>0</v>
      </c>
      <c r="IX170" s="14">
        <v>0</v>
      </c>
      <c r="IY170" s="14">
        <v>0</v>
      </c>
      <c r="IZ170" s="14">
        <v>0</v>
      </c>
      <c r="JA170" s="14">
        <v>0</v>
      </c>
      <c r="JB170" s="14">
        <v>0</v>
      </c>
      <c r="JC170" s="14">
        <v>0</v>
      </c>
      <c r="JD170" s="14">
        <v>0</v>
      </c>
      <c r="JE170" s="14">
        <v>0</v>
      </c>
      <c r="JF170" s="14">
        <v>0</v>
      </c>
      <c r="JG170" s="14">
        <v>0</v>
      </c>
      <c r="JH170" s="14">
        <v>0</v>
      </c>
      <c r="JI170" s="14">
        <v>0</v>
      </c>
      <c r="JJ170" s="14">
        <v>0</v>
      </c>
      <c r="JK170" s="14">
        <v>0</v>
      </c>
      <c r="JL170" s="14">
        <v>0</v>
      </c>
      <c r="JM170" s="14">
        <v>0</v>
      </c>
      <c r="JN170" s="14">
        <v>0</v>
      </c>
      <c r="JO170" s="14">
        <v>0</v>
      </c>
      <c r="JP170" s="14">
        <v>0</v>
      </c>
      <c r="JQ170" s="14">
        <v>0</v>
      </c>
      <c r="JR170" s="14">
        <v>0</v>
      </c>
      <c r="JS170" s="14">
        <v>0</v>
      </c>
      <c r="JT170" s="14">
        <v>0</v>
      </c>
      <c r="JU170" s="14">
        <v>0</v>
      </c>
      <c r="JV170" s="14">
        <v>0</v>
      </c>
      <c r="JW170" s="14">
        <v>0</v>
      </c>
      <c r="JX170" s="14">
        <v>0</v>
      </c>
      <c r="JY170" s="14">
        <v>0</v>
      </c>
      <c r="JZ170" s="14">
        <v>0</v>
      </c>
      <c r="KA170" s="14">
        <v>0</v>
      </c>
      <c r="KB170" s="14">
        <v>0</v>
      </c>
      <c r="KC170" s="14">
        <v>0</v>
      </c>
      <c r="KD170" s="14">
        <v>0</v>
      </c>
      <c r="KE170" s="14">
        <v>0</v>
      </c>
      <c r="KF170" s="14">
        <v>0</v>
      </c>
      <c r="KG170" s="14">
        <v>0</v>
      </c>
      <c r="KH170" s="14">
        <v>0</v>
      </c>
      <c r="KI170" s="14">
        <v>0</v>
      </c>
      <c r="KJ170" s="14">
        <v>0</v>
      </c>
      <c r="KK170" s="14">
        <v>0</v>
      </c>
      <c r="KL170" s="14">
        <v>0</v>
      </c>
      <c r="KM170" s="14">
        <v>0</v>
      </c>
      <c r="KN170" s="14">
        <v>0</v>
      </c>
      <c r="KO170" s="14">
        <v>0</v>
      </c>
      <c r="KP170" s="14">
        <v>0</v>
      </c>
      <c r="KQ170" s="14">
        <v>0</v>
      </c>
      <c r="KR170" s="14">
        <v>0</v>
      </c>
      <c r="KS170" s="14">
        <v>0</v>
      </c>
      <c r="KT170" s="14">
        <v>0</v>
      </c>
      <c r="KU170" s="14">
        <v>0</v>
      </c>
      <c r="KV170" s="14">
        <v>0</v>
      </c>
      <c r="KW170" s="14">
        <v>0</v>
      </c>
      <c r="KX170" s="14">
        <v>0</v>
      </c>
      <c r="KY170" s="14">
        <v>0</v>
      </c>
      <c r="KZ170" s="14">
        <v>0</v>
      </c>
      <c r="LA170" s="14">
        <v>0</v>
      </c>
      <c r="LB170" s="14">
        <v>0</v>
      </c>
      <c r="LC170" s="14">
        <v>0</v>
      </c>
      <c r="LD170" s="14">
        <v>0</v>
      </c>
      <c r="LE170" s="14">
        <v>0</v>
      </c>
      <c r="LF170" s="14">
        <v>0</v>
      </c>
      <c r="LG170" s="14">
        <v>0</v>
      </c>
      <c r="LH170" s="14">
        <v>0</v>
      </c>
      <c r="LI170" s="14">
        <v>0</v>
      </c>
      <c r="LJ170" s="14">
        <v>0</v>
      </c>
      <c r="LK170" s="14">
        <v>0</v>
      </c>
      <c r="LL170" s="14">
        <v>0</v>
      </c>
      <c r="LM170" s="14">
        <v>0</v>
      </c>
      <c r="LN170" s="14">
        <v>0</v>
      </c>
      <c r="LO170" s="14">
        <v>0</v>
      </c>
      <c r="LP170" s="14">
        <v>0</v>
      </c>
      <c r="LQ170" s="14">
        <v>0</v>
      </c>
      <c r="LR170" s="14">
        <v>0</v>
      </c>
      <c r="LS170" s="14">
        <v>0</v>
      </c>
      <c r="LT170" s="14">
        <v>0</v>
      </c>
      <c r="LU170" s="14">
        <v>0</v>
      </c>
      <c r="LV170" s="14">
        <v>0</v>
      </c>
      <c r="LW170" s="14">
        <v>0</v>
      </c>
      <c r="LX170" s="14">
        <v>0</v>
      </c>
      <c r="LY170" s="14">
        <v>0</v>
      </c>
      <c r="LZ170" s="14">
        <v>0</v>
      </c>
      <c r="MA170" s="14">
        <v>0</v>
      </c>
      <c r="MB170" s="14">
        <v>0</v>
      </c>
      <c r="MC170" s="14">
        <v>0</v>
      </c>
      <c r="MD170" s="14">
        <v>0</v>
      </c>
      <c r="ME170" s="14">
        <v>0</v>
      </c>
      <c r="MF170" s="14">
        <v>0</v>
      </c>
      <c r="MG170" s="14">
        <v>0</v>
      </c>
      <c r="MH170" s="14">
        <v>0</v>
      </c>
      <c r="MI170" s="14">
        <v>0</v>
      </c>
      <c r="MJ170" s="14">
        <v>0</v>
      </c>
      <c r="MK170" s="14">
        <v>0</v>
      </c>
      <c r="ML170" s="14">
        <v>0</v>
      </c>
      <c r="MM170" s="14">
        <v>0</v>
      </c>
      <c r="MN170" s="14">
        <v>0</v>
      </c>
      <c r="MO170" s="14">
        <v>0</v>
      </c>
      <c r="MP170" s="14">
        <v>0</v>
      </c>
      <c r="MQ170" s="14">
        <v>0</v>
      </c>
      <c r="MR170" s="14">
        <v>0</v>
      </c>
      <c r="MS170" s="14">
        <v>0</v>
      </c>
      <c r="MT170" s="14">
        <v>0</v>
      </c>
      <c r="MU170" s="14">
        <v>0</v>
      </c>
      <c r="MV170" s="14">
        <v>0</v>
      </c>
      <c r="MW170" s="14">
        <v>0</v>
      </c>
      <c r="MX170" s="14">
        <v>0</v>
      </c>
      <c r="MY170" s="14">
        <v>0</v>
      </c>
      <c r="MZ170" s="14">
        <v>0</v>
      </c>
      <c r="NA170" s="14">
        <v>0</v>
      </c>
      <c r="NB170" s="14">
        <v>0</v>
      </c>
      <c r="NC170" s="14">
        <v>0</v>
      </c>
      <c r="ND170" s="14">
        <v>0</v>
      </c>
      <c r="NE170" s="14">
        <v>0</v>
      </c>
      <c r="NF170" s="14">
        <v>0</v>
      </c>
      <c r="NG170" s="14">
        <v>0</v>
      </c>
      <c r="NH170" s="14">
        <v>0</v>
      </c>
      <c r="NI170" s="14">
        <v>0</v>
      </c>
      <c r="NJ170" s="14">
        <v>0</v>
      </c>
      <c r="NK170" s="14">
        <v>0</v>
      </c>
      <c r="NL170" s="14">
        <v>0</v>
      </c>
      <c r="NM170" s="14">
        <v>0</v>
      </c>
      <c r="NN170" s="14">
        <v>0</v>
      </c>
      <c r="NO170" s="14">
        <v>0</v>
      </c>
      <c r="NP170" s="14">
        <v>0</v>
      </c>
      <c r="NQ170" s="14">
        <v>0</v>
      </c>
      <c r="NR170" s="14">
        <v>0</v>
      </c>
      <c r="NS170" s="14">
        <v>0</v>
      </c>
      <c r="NT170" s="14">
        <v>0</v>
      </c>
      <c r="NU170" s="14">
        <v>0</v>
      </c>
      <c r="NV170" s="14">
        <v>0</v>
      </c>
      <c r="NW170" s="14">
        <v>0</v>
      </c>
      <c r="NX170" s="14">
        <v>0</v>
      </c>
      <c r="NY170" s="14">
        <v>0</v>
      </c>
      <c r="NZ170" s="14">
        <v>0</v>
      </c>
      <c r="OA170" s="14">
        <v>0</v>
      </c>
      <c r="OB170" s="14">
        <v>0</v>
      </c>
      <c r="OC170" s="14">
        <v>0</v>
      </c>
      <c r="OD170" s="14">
        <v>0</v>
      </c>
      <c r="OE170" s="14">
        <v>0</v>
      </c>
      <c r="OF170" s="14"/>
      <c r="OG170" s="14">
        <v>0</v>
      </c>
      <c r="OH170" s="14">
        <v>0</v>
      </c>
      <c r="OI170" s="14">
        <v>0</v>
      </c>
      <c r="OJ170" s="14">
        <v>0</v>
      </c>
      <c r="OK170" s="14">
        <v>0</v>
      </c>
      <c r="OL170" s="14">
        <v>0</v>
      </c>
      <c r="OM170" s="14">
        <v>0</v>
      </c>
      <c r="ON170" s="14">
        <v>0</v>
      </c>
      <c r="OO170" s="14">
        <v>0</v>
      </c>
      <c r="OP170" s="14">
        <v>0</v>
      </c>
      <c r="OQ170" s="14">
        <v>0</v>
      </c>
      <c r="OR170" s="14">
        <v>0</v>
      </c>
      <c r="OS170" s="14">
        <v>0</v>
      </c>
      <c r="OT170" s="14">
        <v>0</v>
      </c>
      <c r="OU170" s="14">
        <v>0</v>
      </c>
      <c r="OV170" s="14">
        <v>0</v>
      </c>
      <c r="OW170" s="14">
        <v>0</v>
      </c>
      <c r="OX170" s="14">
        <v>0</v>
      </c>
      <c r="OY170" s="14">
        <v>0</v>
      </c>
      <c r="OZ170" s="14"/>
      <c r="PA170" s="14">
        <v>0</v>
      </c>
      <c r="PB170" s="14"/>
      <c r="PC170" s="14"/>
      <c r="PD170" s="14">
        <v>0</v>
      </c>
      <c r="PE170" s="14"/>
      <c r="PF170" s="14"/>
      <c r="PG170" s="54"/>
      <c r="PH170" s="54"/>
      <c r="PI170" s="54"/>
      <c r="PJ170" s="54"/>
      <c r="PK170" s="54"/>
      <c r="PL170" s="84"/>
      <c r="PM170" s="14"/>
      <c r="PN170" s="84"/>
      <c r="PO170" s="84"/>
      <c r="PP170" s="84"/>
      <c r="PQ170" s="84"/>
      <c r="PR170" s="505"/>
      <c r="PS170" s="84"/>
      <c r="PT170" s="84"/>
      <c r="PU170" s="84"/>
      <c r="PV170" s="84"/>
      <c r="PW170" s="54"/>
      <c r="PX170" s="54"/>
      <c r="PY170" s="14"/>
      <c r="PZ170" s="14"/>
      <c r="QA170" s="14"/>
      <c r="QB170" s="54"/>
      <c r="QC170" s="54"/>
      <c r="QD170" s="54"/>
      <c r="QR170" s="1"/>
      <c r="QS170" s="1"/>
      <c r="QX170" s="1"/>
      <c r="QY170" s="1"/>
      <c r="QZ170" s="1"/>
      <c r="RA170" s="1"/>
      <c r="RB170" s="1"/>
      <c r="RC170" s="1"/>
      <c r="RD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</row>
    <row r="171" spans="1:488" s="20" customFormat="1" hidden="1" x14ac:dyDescent="0.25">
      <c r="A171" s="68" t="s">
        <v>47</v>
      </c>
      <c r="B171" s="79" t="s">
        <v>1033</v>
      </c>
      <c r="C171" s="464">
        <v>1481</v>
      </c>
      <c r="D171" s="14"/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0</v>
      </c>
      <c r="DG171" s="14">
        <v>0</v>
      </c>
      <c r="DH171" s="14">
        <v>0</v>
      </c>
      <c r="DI171" s="14">
        <v>0</v>
      </c>
      <c r="DJ171" s="14">
        <v>0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0</v>
      </c>
      <c r="DQ171" s="14">
        <v>0</v>
      </c>
      <c r="DR171" s="14">
        <v>0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0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0</v>
      </c>
      <c r="FG171" s="14">
        <v>0</v>
      </c>
      <c r="FH171" s="14">
        <v>0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0</v>
      </c>
      <c r="FP171" s="14">
        <v>0</v>
      </c>
      <c r="FQ171" s="14">
        <v>0</v>
      </c>
      <c r="FR171" s="14">
        <v>0</v>
      </c>
      <c r="FS171" s="14">
        <v>0</v>
      </c>
      <c r="FT171" s="14">
        <v>0</v>
      </c>
      <c r="FU171" s="14">
        <v>0</v>
      </c>
      <c r="FV171" s="14">
        <v>0</v>
      </c>
      <c r="FW171" s="14">
        <v>0</v>
      </c>
      <c r="FX171" s="14">
        <v>0</v>
      </c>
      <c r="FY171" s="14">
        <v>0</v>
      </c>
      <c r="FZ171" s="14">
        <v>0</v>
      </c>
      <c r="GA171" s="14">
        <v>0</v>
      </c>
      <c r="GB171" s="14">
        <v>0</v>
      </c>
      <c r="GC171" s="14">
        <v>0</v>
      </c>
      <c r="GD171" s="14">
        <v>0</v>
      </c>
      <c r="GE171" s="14">
        <v>0</v>
      </c>
      <c r="GF171" s="14">
        <v>0</v>
      </c>
      <c r="GG171" s="14">
        <v>0</v>
      </c>
      <c r="GH171" s="14">
        <v>0</v>
      </c>
      <c r="GI171" s="14">
        <v>0</v>
      </c>
      <c r="GJ171" s="14">
        <v>0</v>
      </c>
      <c r="GK171" s="14">
        <v>0</v>
      </c>
      <c r="GL171" s="14">
        <v>0</v>
      </c>
      <c r="GM171" s="14">
        <v>0</v>
      </c>
      <c r="GN171" s="14">
        <v>0</v>
      </c>
      <c r="GO171" s="14">
        <v>0</v>
      </c>
      <c r="GP171" s="14">
        <v>0</v>
      </c>
      <c r="GQ171" s="14">
        <v>0</v>
      </c>
      <c r="GR171" s="14">
        <v>0</v>
      </c>
      <c r="GS171" s="14">
        <v>0</v>
      </c>
      <c r="GT171" s="14">
        <v>0</v>
      </c>
      <c r="GU171" s="14">
        <v>0</v>
      </c>
      <c r="GV171" s="14">
        <v>0</v>
      </c>
      <c r="GW171" s="14">
        <v>0</v>
      </c>
      <c r="GX171" s="14">
        <v>0</v>
      </c>
      <c r="GY171" s="14">
        <v>0</v>
      </c>
      <c r="GZ171" s="14">
        <v>0</v>
      </c>
      <c r="HA171" s="14">
        <v>0</v>
      </c>
      <c r="HB171" s="14">
        <v>0</v>
      </c>
      <c r="HC171" s="14">
        <v>0</v>
      </c>
      <c r="HD171" s="14">
        <v>0</v>
      </c>
      <c r="HE171" s="14">
        <v>0</v>
      </c>
      <c r="HF171" s="14">
        <v>0</v>
      </c>
      <c r="HG171" s="14">
        <v>0</v>
      </c>
      <c r="HH171" s="14">
        <v>0</v>
      </c>
      <c r="HI171" s="14">
        <v>0</v>
      </c>
      <c r="HJ171" s="14">
        <v>0</v>
      </c>
      <c r="HK171" s="14">
        <v>0</v>
      </c>
      <c r="HL171" s="14">
        <v>0</v>
      </c>
      <c r="HM171" s="14">
        <v>0</v>
      </c>
      <c r="HN171" s="14">
        <v>0</v>
      </c>
      <c r="HO171" s="14">
        <v>0</v>
      </c>
      <c r="HP171" s="14">
        <v>0</v>
      </c>
      <c r="HQ171" s="14">
        <v>0</v>
      </c>
      <c r="HR171" s="14">
        <v>0</v>
      </c>
      <c r="HS171" s="14">
        <v>0</v>
      </c>
      <c r="HT171" s="14">
        <v>0</v>
      </c>
      <c r="HU171" s="14">
        <v>0</v>
      </c>
      <c r="HV171" s="14">
        <v>0</v>
      </c>
      <c r="HW171" s="14">
        <v>0</v>
      </c>
      <c r="HX171" s="14">
        <v>0</v>
      </c>
      <c r="HY171" s="14">
        <v>0</v>
      </c>
      <c r="HZ171" s="14">
        <v>0</v>
      </c>
      <c r="IA171" s="14">
        <v>0</v>
      </c>
      <c r="IB171" s="14">
        <v>0</v>
      </c>
      <c r="IC171" s="14">
        <v>0</v>
      </c>
      <c r="ID171" s="14">
        <v>0</v>
      </c>
      <c r="IE171" s="14">
        <v>0</v>
      </c>
      <c r="IF171" s="14">
        <v>0</v>
      </c>
      <c r="IG171" s="14">
        <v>0</v>
      </c>
      <c r="IH171" s="14">
        <v>0</v>
      </c>
      <c r="II171" s="14">
        <v>0</v>
      </c>
      <c r="IJ171" s="14">
        <v>0</v>
      </c>
      <c r="IK171" s="14">
        <v>0</v>
      </c>
      <c r="IL171" s="14">
        <v>0</v>
      </c>
      <c r="IM171" s="14">
        <v>0</v>
      </c>
      <c r="IN171" s="14">
        <v>0</v>
      </c>
      <c r="IO171" s="14">
        <v>0</v>
      </c>
      <c r="IP171" s="14">
        <v>0</v>
      </c>
      <c r="IQ171" s="14">
        <v>0</v>
      </c>
      <c r="IR171" s="14">
        <v>0</v>
      </c>
      <c r="IS171" s="14">
        <v>0</v>
      </c>
      <c r="IT171" s="14">
        <v>0</v>
      </c>
      <c r="IU171" s="14">
        <v>0</v>
      </c>
      <c r="IV171" s="14">
        <v>0</v>
      </c>
      <c r="IW171" s="14">
        <v>0</v>
      </c>
      <c r="IX171" s="14">
        <v>0</v>
      </c>
      <c r="IY171" s="14">
        <v>0</v>
      </c>
      <c r="IZ171" s="14">
        <v>0</v>
      </c>
      <c r="JA171" s="14">
        <v>0</v>
      </c>
      <c r="JB171" s="14">
        <v>0</v>
      </c>
      <c r="JC171" s="14">
        <v>0</v>
      </c>
      <c r="JD171" s="14">
        <v>0</v>
      </c>
      <c r="JE171" s="14">
        <v>0</v>
      </c>
      <c r="JF171" s="14">
        <v>0</v>
      </c>
      <c r="JG171" s="14">
        <v>0</v>
      </c>
      <c r="JH171" s="14">
        <v>0</v>
      </c>
      <c r="JI171" s="14">
        <v>0</v>
      </c>
      <c r="JJ171" s="14">
        <v>0</v>
      </c>
      <c r="JK171" s="14">
        <v>0</v>
      </c>
      <c r="JL171" s="14">
        <v>1</v>
      </c>
      <c r="JM171" s="14">
        <v>0</v>
      </c>
      <c r="JN171" s="14">
        <v>0</v>
      </c>
      <c r="JO171" s="14">
        <v>0</v>
      </c>
      <c r="JP171" s="14">
        <v>0</v>
      </c>
      <c r="JQ171" s="14">
        <v>0</v>
      </c>
      <c r="JR171" s="14">
        <v>0</v>
      </c>
      <c r="JS171" s="14">
        <v>0</v>
      </c>
      <c r="JT171" s="14">
        <v>0</v>
      </c>
      <c r="JU171" s="14">
        <v>0</v>
      </c>
      <c r="JV171" s="14">
        <v>0</v>
      </c>
      <c r="JW171" s="14">
        <v>0</v>
      </c>
      <c r="JX171" s="14">
        <v>0</v>
      </c>
      <c r="JY171" s="14">
        <v>0</v>
      </c>
      <c r="JZ171" s="14">
        <v>0</v>
      </c>
      <c r="KA171" s="14">
        <v>0</v>
      </c>
      <c r="KB171" s="14">
        <v>0</v>
      </c>
      <c r="KC171" s="14">
        <v>0</v>
      </c>
      <c r="KD171" s="14">
        <v>0</v>
      </c>
      <c r="KE171" s="14">
        <v>0</v>
      </c>
      <c r="KF171" s="14">
        <v>0</v>
      </c>
      <c r="KG171" s="14">
        <v>0</v>
      </c>
      <c r="KH171" s="14">
        <v>0</v>
      </c>
      <c r="KI171" s="14">
        <v>0</v>
      </c>
      <c r="KJ171" s="14">
        <v>0</v>
      </c>
      <c r="KK171" s="14">
        <v>0</v>
      </c>
      <c r="KL171" s="14">
        <v>0</v>
      </c>
      <c r="KM171" s="14">
        <v>0</v>
      </c>
      <c r="KN171" s="14">
        <v>0</v>
      </c>
      <c r="KO171" s="14">
        <v>0</v>
      </c>
      <c r="KP171" s="14">
        <v>0</v>
      </c>
      <c r="KQ171" s="14">
        <v>0</v>
      </c>
      <c r="KR171" s="14">
        <v>0</v>
      </c>
      <c r="KS171" s="14">
        <v>1</v>
      </c>
      <c r="KT171" s="14">
        <v>0</v>
      </c>
      <c r="KU171" s="14">
        <v>0</v>
      </c>
      <c r="KV171" s="14">
        <v>0</v>
      </c>
      <c r="KW171" s="14">
        <v>0</v>
      </c>
      <c r="KX171" s="14">
        <v>0</v>
      </c>
      <c r="KY171" s="14">
        <v>0</v>
      </c>
      <c r="KZ171" s="14">
        <v>0</v>
      </c>
      <c r="LA171" s="14">
        <v>0</v>
      </c>
      <c r="LB171" s="14">
        <v>0</v>
      </c>
      <c r="LC171" s="14">
        <v>0</v>
      </c>
      <c r="LD171" s="14">
        <v>0</v>
      </c>
      <c r="LE171" s="14">
        <v>0</v>
      </c>
      <c r="LF171" s="14">
        <v>0</v>
      </c>
      <c r="LG171" s="14">
        <v>0</v>
      </c>
      <c r="LH171" s="14">
        <v>0</v>
      </c>
      <c r="LI171" s="14">
        <v>0</v>
      </c>
      <c r="LJ171" s="14">
        <v>0</v>
      </c>
      <c r="LK171" s="14">
        <v>0</v>
      </c>
      <c r="LL171" s="14">
        <v>0</v>
      </c>
      <c r="LM171" s="14">
        <v>0</v>
      </c>
      <c r="LN171" s="14">
        <v>0</v>
      </c>
      <c r="LO171" s="14">
        <v>0</v>
      </c>
      <c r="LP171" s="14">
        <v>0</v>
      </c>
      <c r="LQ171" s="14">
        <v>0</v>
      </c>
      <c r="LR171" s="14">
        <v>0</v>
      </c>
      <c r="LS171" s="14">
        <v>0</v>
      </c>
      <c r="LT171" s="14">
        <v>1</v>
      </c>
      <c r="LU171" s="14">
        <v>0</v>
      </c>
      <c r="LV171" s="14">
        <v>0</v>
      </c>
      <c r="LW171" s="14">
        <v>1</v>
      </c>
      <c r="LX171" s="14">
        <v>0</v>
      </c>
      <c r="LY171" s="14">
        <v>0</v>
      </c>
      <c r="LZ171" s="14">
        <v>0</v>
      </c>
      <c r="MA171" s="14">
        <v>0</v>
      </c>
      <c r="MB171" s="14">
        <v>2</v>
      </c>
      <c r="MC171" s="14">
        <v>2</v>
      </c>
      <c r="MD171" s="14">
        <v>0</v>
      </c>
      <c r="ME171" s="14">
        <v>0</v>
      </c>
      <c r="MF171" s="14">
        <v>0</v>
      </c>
      <c r="MG171" s="14">
        <v>0</v>
      </c>
      <c r="MH171" s="14">
        <v>1</v>
      </c>
      <c r="MI171" s="14">
        <v>1</v>
      </c>
      <c r="MJ171" s="14">
        <v>3</v>
      </c>
      <c r="MK171" s="14">
        <v>0</v>
      </c>
      <c r="ML171" s="14">
        <v>0</v>
      </c>
      <c r="MM171" s="14">
        <v>0</v>
      </c>
      <c r="MN171" s="14">
        <v>0</v>
      </c>
      <c r="MO171" s="14">
        <v>0</v>
      </c>
      <c r="MP171" s="14">
        <v>0</v>
      </c>
      <c r="MQ171" s="14">
        <v>2</v>
      </c>
      <c r="MR171" s="14">
        <v>0</v>
      </c>
      <c r="MS171" s="14">
        <v>0</v>
      </c>
      <c r="MT171" s="14">
        <v>2</v>
      </c>
      <c r="MU171" s="14">
        <v>0</v>
      </c>
      <c r="MV171" s="14">
        <v>0</v>
      </c>
      <c r="MW171" s="14">
        <v>4</v>
      </c>
      <c r="MX171" s="14">
        <v>0</v>
      </c>
      <c r="MY171" s="14">
        <v>3</v>
      </c>
      <c r="MZ171" s="14">
        <v>0</v>
      </c>
      <c r="NA171" s="14">
        <v>4</v>
      </c>
      <c r="NB171" s="14">
        <v>0</v>
      </c>
      <c r="NC171" s="14">
        <v>0</v>
      </c>
      <c r="ND171" s="14">
        <v>0</v>
      </c>
      <c r="NE171" s="14">
        <v>2</v>
      </c>
      <c r="NF171" s="14">
        <v>4</v>
      </c>
      <c r="NG171" s="14">
        <v>0</v>
      </c>
      <c r="NH171" s="14">
        <v>1</v>
      </c>
      <c r="NI171" s="14">
        <v>0</v>
      </c>
      <c r="NJ171" s="14">
        <v>0</v>
      </c>
      <c r="NK171" s="14">
        <v>1</v>
      </c>
      <c r="NL171" s="14">
        <v>1</v>
      </c>
      <c r="NM171" s="14">
        <v>5</v>
      </c>
      <c r="NN171" s="14">
        <v>0</v>
      </c>
      <c r="NO171" s="14">
        <v>2</v>
      </c>
      <c r="NP171" s="14">
        <v>0</v>
      </c>
      <c r="NQ171" s="14">
        <v>2</v>
      </c>
      <c r="NR171" s="14">
        <v>0</v>
      </c>
      <c r="NS171" s="14">
        <v>0</v>
      </c>
      <c r="NT171" s="14">
        <v>1</v>
      </c>
      <c r="NU171" s="14">
        <v>0</v>
      </c>
      <c r="NV171" s="14">
        <v>0</v>
      </c>
      <c r="NW171" s="14">
        <v>1</v>
      </c>
      <c r="NX171" s="14">
        <v>2</v>
      </c>
      <c r="NY171" s="14">
        <v>0</v>
      </c>
      <c r="NZ171" s="14">
        <v>2</v>
      </c>
      <c r="OA171" s="14">
        <v>1</v>
      </c>
      <c r="OB171" s="14">
        <v>0</v>
      </c>
      <c r="OC171" s="14">
        <v>0</v>
      </c>
      <c r="OD171" s="14">
        <v>0</v>
      </c>
      <c r="OE171" s="14">
        <v>0</v>
      </c>
      <c r="OF171" s="14">
        <v>1</v>
      </c>
      <c r="OG171" s="14">
        <v>0</v>
      </c>
      <c r="OH171" s="14">
        <v>2</v>
      </c>
      <c r="OI171" s="14">
        <v>0</v>
      </c>
      <c r="OJ171" s="14">
        <v>1</v>
      </c>
      <c r="OK171" s="14">
        <v>0</v>
      </c>
      <c r="OL171" s="14">
        <v>1</v>
      </c>
      <c r="OM171" s="14">
        <v>0</v>
      </c>
      <c r="ON171" s="14">
        <v>1</v>
      </c>
      <c r="OO171" s="14">
        <v>0</v>
      </c>
      <c r="OP171" s="14">
        <v>0</v>
      </c>
      <c r="OQ171" s="14">
        <v>1</v>
      </c>
      <c r="OR171" s="14">
        <v>2</v>
      </c>
      <c r="OS171" s="14">
        <v>3</v>
      </c>
      <c r="OT171" s="14">
        <v>0</v>
      </c>
      <c r="OU171" s="14">
        <v>0</v>
      </c>
      <c r="OV171" s="14">
        <v>0</v>
      </c>
      <c r="OW171" s="14">
        <v>0</v>
      </c>
      <c r="OX171" s="14">
        <v>0</v>
      </c>
      <c r="OY171" s="14">
        <v>4</v>
      </c>
      <c r="OZ171" s="14"/>
      <c r="PA171" s="14">
        <v>3</v>
      </c>
      <c r="PB171" s="14">
        <v>1</v>
      </c>
      <c r="PC171" s="14"/>
      <c r="PD171" s="14">
        <v>0</v>
      </c>
      <c r="PE171" s="14"/>
      <c r="PF171" s="14">
        <v>1</v>
      </c>
      <c r="PG171" s="54"/>
      <c r="PH171" s="54"/>
      <c r="PI171" s="14">
        <v>1</v>
      </c>
      <c r="PJ171" s="14">
        <v>2</v>
      </c>
      <c r="PK171" s="54"/>
      <c r="PL171" s="84">
        <v>1</v>
      </c>
      <c r="PM171" s="14"/>
      <c r="PN171" s="84"/>
      <c r="PO171" s="84">
        <v>1</v>
      </c>
      <c r="PP171" s="84"/>
      <c r="PQ171" s="84"/>
      <c r="PR171" s="505"/>
      <c r="PS171" s="84">
        <v>3</v>
      </c>
      <c r="PT171" s="84"/>
      <c r="PU171" s="84"/>
      <c r="PV171" s="84"/>
      <c r="PW171" s="14">
        <v>1</v>
      </c>
      <c r="PX171" s="14">
        <v>1</v>
      </c>
      <c r="PY171" s="14"/>
      <c r="PZ171" s="14">
        <v>1</v>
      </c>
      <c r="QA171" s="14"/>
      <c r="QB171" s="54"/>
      <c r="QC171" s="14">
        <v>1</v>
      </c>
      <c r="QD171" s="54"/>
      <c r="QK171" s="1">
        <v>1</v>
      </c>
      <c r="QO171" s="1">
        <v>1</v>
      </c>
      <c r="QR171" s="1"/>
      <c r="QS171" s="1"/>
      <c r="QX171" s="1"/>
      <c r="QY171" s="1"/>
      <c r="QZ171" s="1"/>
      <c r="RA171" s="1"/>
      <c r="RB171" s="1"/>
      <c r="RC171" s="1"/>
      <c r="RD171" s="1"/>
      <c r="RI171" s="1"/>
      <c r="RJ171" s="1"/>
      <c r="RK171" s="1"/>
      <c r="RL171" s="1"/>
      <c r="RM171" s="1"/>
      <c r="RN171" s="1"/>
      <c r="RO171" s="1"/>
      <c r="RP171" s="1"/>
      <c r="RQ171" s="1">
        <v>1</v>
      </c>
      <c r="RR171" s="1"/>
      <c r="RS171" s="1"/>
      <c r="RT171" s="1"/>
    </row>
    <row r="172" spans="1:488" s="20" customFormat="1" hidden="1" x14ac:dyDescent="0.25">
      <c r="A172" s="68" t="s">
        <v>47</v>
      </c>
      <c r="B172" s="68" t="s">
        <v>1346</v>
      </c>
      <c r="C172" s="347">
        <v>283</v>
      </c>
      <c r="D172" s="347"/>
      <c r="E172" s="14">
        <v>0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>
        <v>0</v>
      </c>
      <c r="PE172" s="14"/>
      <c r="PF172" s="14"/>
      <c r="PG172" s="54"/>
      <c r="PH172" s="54"/>
      <c r="PI172" s="54"/>
      <c r="PJ172" s="54"/>
      <c r="PK172" s="54"/>
      <c r="PL172" s="84"/>
      <c r="PM172" s="14"/>
      <c r="PN172" s="84"/>
      <c r="PO172" s="84"/>
      <c r="PP172" s="84"/>
      <c r="PQ172" s="84"/>
      <c r="PR172" s="505"/>
      <c r="PS172" s="84"/>
      <c r="PT172" s="84"/>
      <c r="PU172" s="84"/>
      <c r="PV172" s="84"/>
      <c r="PW172" s="54"/>
      <c r="PX172" s="54"/>
      <c r="PY172" s="14"/>
      <c r="PZ172" s="14"/>
      <c r="QA172" s="14"/>
      <c r="QB172" s="54"/>
      <c r="QC172" s="54"/>
      <c r="QD172" s="54"/>
      <c r="QR172" s="1"/>
      <c r="QS172" s="1"/>
      <c r="QX172" s="1"/>
      <c r="QY172" s="1"/>
      <c r="QZ172" s="1"/>
      <c r="RA172" s="1"/>
      <c r="RB172" s="1"/>
      <c r="RC172" s="1"/>
      <c r="RD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</row>
    <row r="173" spans="1:488" s="20" customFormat="1" hidden="1" x14ac:dyDescent="0.25">
      <c r="A173" s="68" t="s">
        <v>47</v>
      </c>
      <c r="B173" s="68" t="s">
        <v>1347</v>
      </c>
      <c r="C173" s="347"/>
      <c r="D173" s="347"/>
      <c r="E173" s="14">
        <v>0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>
        <v>0</v>
      </c>
      <c r="PE173" s="14"/>
      <c r="PF173" s="14"/>
      <c r="PG173" s="54"/>
      <c r="PH173" s="54"/>
      <c r="PI173" s="54"/>
      <c r="PJ173" s="54"/>
      <c r="PK173" s="54"/>
      <c r="PL173" s="84"/>
      <c r="PM173" s="14"/>
      <c r="PN173" s="84"/>
      <c r="PO173" s="84"/>
      <c r="PP173" s="84"/>
      <c r="PQ173" s="84"/>
      <c r="PR173" s="505"/>
      <c r="PS173" s="84"/>
      <c r="PT173" s="84"/>
      <c r="PU173" s="84"/>
      <c r="PV173" s="84"/>
      <c r="PW173" s="54"/>
      <c r="PX173" s="54"/>
      <c r="PY173" s="14"/>
      <c r="PZ173" s="14"/>
      <c r="QA173" s="14"/>
      <c r="QB173" s="54"/>
      <c r="QC173" s="54"/>
      <c r="QD173" s="54"/>
      <c r="QR173" s="1"/>
      <c r="QS173" s="1"/>
      <c r="QX173" s="1"/>
      <c r="QY173" s="1"/>
      <c r="QZ173" s="1"/>
      <c r="RA173" s="1"/>
      <c r="RB173" s="1"/>
      <c r="RC173" s="1"/>
      <c r="RD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</row>
    <row r="174" spans="1:488" s="20" customFormat="1" hidden="1" x14ac:dyDescent="0.25">
      <c r="A174" s="68" t="s">
        <v>47</v>
      </c>
      <c r="B174" s="68" t="s">
        <v>1348</v>
      </c>
      <c r="C174" s="347"/>
      <c r="D174" s="347"/>
      <c r="E174" s="14">
        <v>0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>
        <v>0</v>
      </c>
      <c r="PE174" s="14"/>
      <c r="PF174" s="14"/>
      <c r="PG174" s="54"/>
      <c r="PH174" s="54"/>
      <c r="PI174" s="54"/>
      <c r="PJ174" s="54"/>
      <c r="PK174" s="54"/>
      <c r="PL174" s="84"/>
      <c r="PM174" s="14"/>
      <c r="PN174" s="84"/>
      <c r="PO174" s="84"/>
      <c r="PP174" s="84"/>
      <c r="PQ174" s="84"/>
      <c r="PR174" s="505"/>
      <c r="PS174" s="84"/>
      <c r="PT174" s="84"/>
      <c r="PU174" s="84"/>
      <c r="PV174" s="84"/>
      <c r="PW174" s="54"/>
      <c r="PX174" s="54"/>
      <c r="PY174" s="14"/>
      <c r="PZ174" s="14"/>
      <c r="QA174" s="14"/>
      <c r="QB174" s="54"/>
      <c r="QC174" s="54"/>
      <c r="QD174" s="54"/>
      <c r="QR174" s="1"/>
      <c r="QS174" s="1"/>
      <c r="QX174" s="1"/>
      <c r="QY174" s="1"/>
      <c r="QZ174" s="1"/>
      <c r="RA174" s="1"/>
      <c r="RB174" s="1"/>
      <c r="RC174" s="1"/>
      <c r="RD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</row>
    <row r="175" spans="1:488" s="20" customFormat="1" hidden="1" x14ac:dyDescent="0.25">
      <c r="A175" s="68" t="s">
        <v>47</v>
      </c>
      <c r="B175" s="68" t="s">
        <v>1349</v>
      </c>
      <c r="C175" s="347"/>
      <c r="D175" s="347"/>
      <c r="E175" s="14">
        <v>0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4"/>
      <c r="NF175" s="14"/>
      <c r="NG175" s="14"/>
      <c r="NH175" s="14"/>
      <c r="NI175" s="14"/>
      <c r="NJ175" s="14"/>
      <c r="NK175" s="14"/>
      <c r="NL175" s="14"/>
      <c r="NM175" s="14"/>
      <c r="NN175" s="14"/>
      <c r="NO175" s="14"/>
      <c r="NP175" s="14"/>
      <c r="NQ175" s="14"/>
      <c r="NR175" s="14"/>
      <c r="NS175" s="14"/>
      <c r="NT175" s="14"/>
      <c r="NU175" s="14"/>
      <c r="NV175" s="14"/>
      <c r="NW175" s="14"/>
      <c r="NX175" s="14"/>
      <c r="NY175" s="14"/>
      <c r="NZ175" s="14"/>
      <c r="OA175" s="14"/>
      <c r="OB175" s="14"/>
      <c r="OC175" s="14"/>
      <c r="OD175" s="14"/>
      <c r="OE175" s="14"/>
      <c r="OF175" s="14"/>
      <c r="OG175" s="14"/>
      <c r="OH175" s="14"/>
      <c r="OI175" s="14"/>
      <c r="OJ175" s="14"/>
      <c r="OK175" s="14"/>
      <c r="OL175" s="14"/>
      <c r="OM175" s="14"/>
      <c r="ON175" s="14"/>
      <c r="OO175" s="14"/>
      <c r="OP175" s="14"/>
      <c r="OQ175" s="14"/>
      <c r="OR175" s="14"/>
      <c r="OS175" s="14"/>
      <c r="OT175" s="14"/>
      <c r="OU175" s="14"/>
      <c r="OV175" s="14"/>
      <c r="OW175" s="14"/>
      <c r="OX175" s="14"/>
      <c r="OY175" s="14"/>
      <c r="OZ175" s="14"/>
      <c r="PA175" s="14"/>
      <c r="PB175" s="14"/>
      <c r="PC175" s="14"/>
      <c r="PD175" s="14">
        <v>0</v>
      </c>
      <c r="PE175" s="14"/>
      <c r="PF175" s="14"/>
      <c r="PG175" s="54"/>
      <c r="PH175" s="54"/>
      <c r="PI175" s="54"/>
      <c r="PJ175" s="54"/>
      <c r="PK175" s="54"/>
      <c r="PL175" s="84"/>
      <c r="PM175" s="14"/>
      <c r="PN175" s="84"/>
      <c r="PO175" s="84"/>
      <c r="PP175" s="84"/>
      <c r="PQ175" s="84"/>
      <c r="PR175" s="505"/>
      <c r="PS175" s="84"/>
      <c r="PT175" s="84"/>
      <c r="PU175" s="84"/>
      <c r="PV175" s="84"/>
      <c r="PW175" s="54"/>
      <c r="PX175" s="54"/>
      <c r="PY175" s="14"/>
      <c r="PZ175" s="14"/>
      <c r="QA175" s="14"/>
      <c r="QB175" s="54"/>
      <c r="QC175" s="54"/>
      <c r="QD175" s="54"/>
      <c r="QR175" s="1"/>
      <c r="QS175" s="1"/>
      <c r="QX175" s="1"/>
      <c r="QY175" s="1"/>
      <c r="QZ175" s="1"/>
      <c r="RA175" s="1"/>
      <c r="RB175" s="1"/>
      <c r="RC175" s="1"/>
      <c r="RD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</row>
    <row r="176" spans="1:488" s="20" customFormat="1" hidden="1" x14ac:dyDescent="0.25">
      <c r="A176" s="68" t="s">
        <v>47</v>
      </c>
      <c r="B176" s="68" t="s">
        <v>1350</v>
      </c>
      <c r="C176" s="464">
        <v>90</v>
      </c>
      <c r="D176" s="347"/>
      <c r="E176" s="14">
        <v>0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>
        <v>0</v>
      </c>
      <c r="PE176" s="14"/>
      <c r="PF176" s="14"/>
      <c r="PG176" s="54"/>
      <c r="PH176" s="54"/>
      <c r="PI176" s="54"/>
      <c r="PJ176" s="54"/>
      <c r="PK176" s="54"/>
      <c r="PL176" s="84"/>
      <c r="PM176" s="14"/>
      <c r="PN176" s="84"/>
      <c r="PO176" s="84"/>
      <c r="PP176" s="84"/>
      <c r="PQ176" s="84"/>
      <c r="PR176" s="505"/>
      <c r="PS176" s="84"/>
      <c r="PT176" s="84"/>
      <c r="PU176" s="84"/>
      <c r="PV176" s="84"/>
      <c r="PW176" s="54"/>
      <c r="PX176" s="54"/>
      <c r="PY176" s="14"/>
      <c r="PZ176" s="14"/>
      <c r="QA176" s="14"/>
      <c r="QB176" s="54"/>
      <c r="QC176" s="54"/>
      <c r="QD176" s="54"/>
      <c r="QR176" s="1"/>
      <c r="QS176" s="1"/>
      <c r="QX176" s="1"/>
      <c r="QY176" s="1"/>
      <c r="QZ176" s="1"/>
      <c r="RA176" s="1"/>
      <c r="RB176" s="1"/>
      <c r="RC176" s="1"/>
      <c r="RD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</row>
    <row r="177" spans="1:503" s="20" customFormat="1" hidden="1" x14ac:dyDescent="0.25">
      <c r="A177" s="68" t="s">
        <v>47</v>
      </c>
      <c r="B177" s="68" t="s">
        <v>1351</v>
      </c>
      <c r="C177" s="347"/>
      <c r="D177" s="347"/>
      <c r="E177" s="14">
        <v>0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>
        <v>0</v>
      </c>
      <c r="PE177" s="14"/>
      <c r="PF177" s="14"/>
      <c r="PG177" s="54"/>
      <c r="PH177" s="54"/>
      <c r="PI177" s="54"/>
      <c r="PJ177" s="54"/>
      <c r="PK177" s="54"/>
      <c r="PL177" s="84"/>
      <c r="PM177" s="14"/>
      <c r="PN177" s="84"/>
      <c r="PO177" s="84"/>
      <c r="PP177" s="84"/>
      <c r="PQ177" s="84"/>
      <c r="PR177" s="505"/>
      <c r="PS177" s="84"/>
      <c r="PT177" s="84"/>
      <c r="PU177" s="84"/>
      <c r="PV177" s="84"/>
      <c r="PW177" s="54"/>
      <c r="PX177" s="54"/>
      <c r="PY177" s="14"/>
      <c r="PZ177" s="14"/>
      <c r="QA177" s="14"/>
      <c r="QB177" s="54"/>
      <c r="QC177" s="54"/>
      <c r="QD177" s="54"/>
      <c r="QR177" s="1"/>
      <c r="QS177" s="1"/>
      <c r="QX177" s="1"/>
      <c r="QY177" s="1"/>
      <c r="QZ177" s="1"/>
      <c r="RA177" s="1"/>
      <c r="RB177" s="1"/>
      <c r="RC177" s="1"/>
      <c r="RD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</row>
    <row r="178" spans="1:503" x14ac:dyDescent="0.25">
      <c r="A178" s="68" t="s">
        <v>47</v>
      </c>
      <c r="B178" s="79" t="s">
        <v>47</v>
      </c>
      <c r="C178" s="464">
        <v>18015</v>
      </c>
      <c r="D178" s="14"/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0</v>
      </c>
      <c r="AP178" s="14">
        <v>0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v>0</v>
      </c>
      <c r="BA178" s="14">
        <v>0</v>
      </c>
      <c r="BB178" s="14">
        <v>0</v>
      </c>
      <c r="BC178" s="14">
        <v>0</v>
      </c>
      <c r="BD178" s="14">
        <v>0</v>
      </c>
      <c r="BE178" s="14">
        <v>0</v>
      </c>
      <c r="BF178" s="14">
        <v>0</v>
      </c>
      <c r="BG178" s="14">
        <v>0</v>
      </c>
      <c r="BH178" s="14">
        <v>0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4">
        <v>0</v>
      </c>
      <c r="BW178" s="14">
        <v>0</v>
      </c>
      <c r="BX178" s="14">
        <v>0</v>
      </c>
      <c r="BY178" s="14">
        <v>0</v>
      </c>
      <c r="BZ178" s="14">
        <v>0</v>
      </c>
      <c r="CA178" s="14">
        <v>0</v>
      </c>
      <c r="CB178" s="14">
        <v>0</v>
      </c>
      <c r="CC178" s="14">
        <v>0</v>
      </c>
      <c r="CD178" s="14">
        <v>0</v>
      </c>
      <c r="CE178" s="14">
        <v>1</v>
      </c>
      <c r="CF178" s="14">
        <v>0</v>
      </c>
      <c r="CG178" s="14">
        <v>0</v>
      </c>
      <c r="CH178" s="14">
        <v>0</v>
      </c>
      <c r="CI178" s="14">
        <v>0</v>
      </c>
      <c r="CJ178" s="14">
        <v>0</v>
      </c>
      <c r="CK178" s="14">
        <v>0</v>
      </c>
      <c r="CL178" s="14">
        <v>1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0</v>
      </c>
      <c r="CT178" s="14">
        <v>0</v>
      </c>
      <c r="CU178" s="14">
        <v>0</v>
      </c>
      <c r="CV178" s="14">
        <v>0</v>
      </c>
      <c r="CW178" s="14">
        <v>0</v>
      </c>
      <c r="CX178" s="14">
        <v>0</v>
      </c>
      <c r="CY178" s="14">
        <v>0</v>
      </c>
      <c r="CZ178" s="14">
        <v>0</v>
      </c>
      <c r="DA178" s="14">
        <v>0</v>
      </c>
      <c r="DB178" s="14">
        <v>0</v>
      </c>
      <c r="DC178" s="14">
        <v>0</v>
      </c>
      <c r="DD178" s="14">
        <v>0</v>
      </c>
      <c r="DE178" s="14">
        <v>0</v>
      </c>
      <c r="DF178" s="14">
        <v>0</v>
      </c>
      <c r="DG178" s="14">
        <v>0</v>
      </c>
      <c r="DH178" s="14">
        <v>0</v>
      </c>
      <c r="DI178" s="14">
        <v>0</v>
      </c>
      <c r="DJ178" s="14">
        <v>0</v>
      </c>
      <c r="DK178" s="14">
        <v>0</v>
      </c>
      <c r="DL178" s="14">
        <v>0</v>
      </c>
      <c r="DM178" s="14">
        <v>0</v>
      </c>
      <c r="DN178" s="14">
        <v>0</v>
      </c>
      <c r="DO178" s="14">
        <v>0</v>
      </c>
      <c r="DP178" s="14">
        <v>0</v>
      </c>
      <c r="DQ178" s="14">
        <v>0</v>
      </c>
      <c r="DR178" s="14">
        <v>0</v>
      </c>
      <c r="DS178" s="14">
        <v>0</v>
      </c>
      <c r="DT178" s="14">
        <v>1</v>
      </c>
      <c r="DU178" s="14">
        <v>0</v>
      </c>
      <c r="DV178" s="14">
        <v>0</v>
      </c>
      <c r="DW178" s="14">
        <v>0</v>
      </c>
      <c r="DX178" s="14">
        <v>0</v>
      </c>
      <c r="DY178" s="14">
        <v>7</v>
      </c>
      <c r="DZ178" s="14">
        <v>0</v>
      </c>
      <c r="EA178" s="14">
        <v>0</v>
      </c>
      <c r="EB178" s="14">
        <v>0</v>
      </c>
      <c r="EC178" s="14">
        <v>0</v>
      </c>
      <c r="ED178" s="14">
        <v>3</v>
      </c>
      <c r="EE178" s="14">
        <v>1</v>
      </c>
      <c r="EF178" s="14">
        <v>0</v>
      </c>
      <c r="EG178" s="14">
        <v>0</v>
      </c>
      <c r="EH178" s="14">
        <v>1</v>
      </c>
      <c r="EI178" s="14">
        <v>0</v>
      </c>
      <c r="EJ178" s="14">
        <v>0</v>
      </c>
      <c r="EK178" s="14">
        <v>0</v>
      </c>
      <c r="EL178" s="14">
        <v>0</v>
      </c>
      <c r="EM178" s="14">
        <v>0</v>
      </c>
      <c r="EN178" s="14">
        <v>0</v>
      </c>
      <c r="EO178" s="14">
        <v>0</v>
      </c>
      <c r="EP178" s="14">
        <v>0</v>
      </c>
      <c r="EQ178" s="14">
        <v>0</v>
      </c>
      <c r="ER178" s="14">
        <v>0</v>
      </c>
      <c r="ES178" s="14">
        <v>0</v>
      </c>
      <c r="ET178" s="14">
        <v>0</v>
      </c>
      <c r="EU178" s="14">
        <v>0</v>
      </c>
      <c r="EV178" s="14">
        <v>0</v>
      </c>
      <c r="EW178" s="14">
        <v>0</v>
      </c>
      <c r="EX178" s="14">
        <v>0</v>
      </c>
      <c r="EY178" s="14">
        <v>0</v>
      </c>
      <c r="EZ178" s="14">
        <v>0</v>
      </c>
      <c r="FA178" s="14">
        <v>0</v>
      </c>
      <c r="FB178" s="14">
        <v>1</v>
      </c>
      <c r="FC178" s="14">
        <v>0</v>
      </c>
      <c r="FD178" s="14">
        <v>0</v>
      </c>
      <c r="FE178" s="14">
        <v>0</v>
      </c>
      <c r="FF178" s="14">
        <v>0</v>
      </c>
      <c r="FG178" s="14">
        <v>0</v>
      </c>
      <c r="FH178" s="14">
        <v>1</v>
      </c>
      <c r="FI178" s="14">
        <v>1</v>
      </c>
      <c r="FJ178" s="14">
        <v>3</v>
      </c>
      <c r="FK178" s="14">
        <v>3</v>
      </c>
      <c r="FL178" s="14">
        <v>0</v>
      </c>
      <c r="FM178" s="14">
        <v>2</v>
      </c>
      <c r="FN178" s="14">
        <v>1</v>
      </c>
      <c r="FO178" s="14">
        <v>0</v>
      </c>
      <c r="FP178" s="14">
        <v>1</v>
      </c>
      <c r="FQ178" s="14">
        <v>0</v>
      </c>
      <c r="FR178" s="14">
        <v>4</v>
      </c>
      <c r="FS178" s="14">
        <v>-3</v>
      </c>
      <c r="FT178" s="14">
        <v>0</v>
      </c>
      <c r="FU178" s="14">
        <v>0</v>
      </c>
      <c r="FV178" s="14">
        <v>1</v>
      </c>
      <c r="FW178" s="14">
        <v>0</v>
      </c>
      <c r="FX178" s="14">
        <v>0</v>
      </c>
      <c r="FY178" s="14">
        <v>0</v>
      </c>
      <c r="FZ178" s="14">
        <v>0</v>
      </c>
      <c r="GA178" s="14">
        <v>0</v>
      </c>
      <c r="GB178" s="14">
        <v>0</v>
      </c>
      <c r="GC178" s="14">
        <v>0</v>
      </c>
      <c r="GD178" s="14">
        <v>0</v>
      </c>
      <c r="GE178" s="14">
        <v>1</v>
      </c>
      <c r="GF178" s="14">
        <v>0</v>
      </c>
      <c r="GG178" s="14">
        <v>0</v>
      </c>
      <c r="GH178" s="14">
        <v>0</v>
      </c>
      <c r="GI178" s="14">
        <v>1</v>
      </c>
      <c r="GJ178" s="14">
        <v>0</v>
      </c>
      <c r="GK178" s="14">
        <v>0</v>
      </c>
      <c r="GL178" s="14">
        <v>0</v>
      </c>
      <c r="GM178" s="14">
        <v>0</v>
      </c>
      <c r="GN178" s="14">
        <v>0</v>
      </c>
      <c r="GO178" s="14">
        <v>0</v>
      </c>
      <c r="GP178" s="14">
        <v>0</v>
      </c>
      <c r="GQ178" s="14">
        <v>0</v>
      </c>
      <c r="GR178" s="14">
        <v>1</v>
      </c>
      <c r="GS178" s="14">
        <v>0</v>
      </c>
      <c r="GT178" s="14">
        <v>2</v>
      </c>
      <c r="GU178" s="14">
        <v>0</v>
      </c>
      <c r="GV178" s="14">
        <v>0</v>
      </c>
      <c r="GW178" s="14">
        <v>1</v>
      </c>
      <c r="GX178" s="14">
        <v>2</v>
      </c>
      <c r="GY178" s="14">
        <v>0</v>
      </c>
      <c r="GZ178" s="14">
        <v>2</v>
      </c>
      <c r="HA178" s="14">
        <v>1</v>
      </c>
      <c r="HB178" s="14">
        <v>0</v>
      </c>
      <c r="HC178" s="14">
        <v>0</v>
      </c>
      <c r="HD178" s="14">
        <v>0</v>
      </c>
      <c r="HE178" s="14">
        <v>0</v>
      </c>
      <c r="HF178" s="14">
        <v>1</v>
      </c>
      <c r="HG178" s="14">
        <v>0</v>
      </c>
      <c r="HH178" s="14">
        <v>1</v>
      </c>
      <c r="HI178" s="14">
        <v>0</v>
      </c>
      <c r="HJ178" s="14">
        <v>1</v>
      </c>
      <c r="HK178" s="14">
        <v>3</v>
      </c>
      <c r="HL178" s="14">
        <v>4</v>
      </c>
      <c r="HM178" s="14">
        <v>3</v>
      </c>
      <c r="HN178" s="14">
        <v>0</v>
      </c>
      <c r="HO178" s="14">
        <v>0</v>
      </c>
      <c r="HP178" s="14">
        <v>0</v>
      </c>
      <c r="HQ178" s="14">
        <v>2</v>
      </c>
      <c r="HR178" s="14">
        <v>2</v>
      </c>
      <c r="HS178" s="14">
        <v>1</v>
      </c>
      <c r="HT178" s="14">
        <v>1</v>
      </c>
      <c r="HU178" s="14">
        <v>0</v>
      </c>
      <c r="HV178" s="14">
        <v>2</v>
      </c>
      <c r="HW178" s="14">
        <v>0</v>
      </c>
      <c r="HX178" s="14">
        <v>4</v>
      </c>
      <c r="HY178" s="14">
        <v>3</v>
      </c>
      <c r="HZ178" s="14">
        <v>3</v>
      </c>
      <c r="IA178" s="14">
        <v>-1</v>
      </c>
      <c r="IB178" s="14">
        <v>0</v>
      </c>
      <c r="IC178" s="14">
        <v>3</v>
      </c>
      <c r="ID178" s="14">
        <v>0</v>
      </c>
      <c r="IE178" s="14">
        <v>3</v>
      </c>
      <c r="IF178" s="14">
        <v>3</v>
      </c>
      <c r="IG178" s="14">
        <v>1</v>
      </c>
      <c r="IH178" s="14">
        <v>11</v>
      </c>
      <c r="II178" s="14">
        <v>4</v>
      </c>
      <c r="IJ178" s="14">
        <v>7</v>
      </c>
      <c r="IK178" s="14">
        <v>0</v>
      </c>
      <c r="IL178" s="14">
        <v>5</v>
      </c>
      <c r="IM178" s="14">
        <v>0</v>
      </c>
      <c r="IN178" s="14">
        <v>8</v>
      </c>
      <c r="IO178" s="14">
        <v>5</v>
      </c>
      <c r="IP178" s="14">
        <v>15</v>
      </c>
      <c r="IQ178" s="14">
        <v>1</v>
      </c>
      <c r="IR178" s="14">
        <v>0</v>
      </c>
      <c r="IS178" s="14">
        <v>4</v>
      </c>
      <c r="IT178" s="14">
        <v>12</v>
      </c>
      <c r="IU178" s="14">
        <v>1</v>
      </c>
      <c r="IV178" s="14">
        <v>12</v>
      </c>
      <c r="IW178" s="14">
        <v>8</v>
      </c>
      <c r="IX178" s="14">
        <v>7</v>
      </c>
      <c r="IY178" s="14">
        <v>0</v>
      </c>
      <c r="IZ178" s="14">
        <v>1</v>
      </c>
      <c r="JA178" s="14">
        <v>4</v>
      </c>
      <c r="JB178" s="14">
        <v>10</v>
      </c>
      <c r="JC178" s="14">
        <v>3</v>
      </c>
      <c r="JD178" s="14">
        <v>2</v>
      </c>
      <c r="JE178" s="14">
        <v>5</v>
      </c>
      <c r="JF178" s="14">
        <v>0</v>
      </c>
      <c r="JG178" s="14">
        <v>0</v>
      </c>
      <c r="JH178" s="14">
        <v>4</v>
      </c>
      <c r="JI178" s="14">
        <v>9</v>
      </c>
      <c r="JJ178" s="14">
        <v>6</v>
      </c>
      <c r="JK178" s="14">
        <v>1</v>
      </c>
      <c r="JL178" s="14">
        <v>7</v>
      </c>
      <c r="JM178" s="14">
        <v>0</v>
      </c>
      <c r="JN178" s="14">
        <v>0</v>
      </c>
      <c r="JO178" s="14">
        <v>2</v>
      </c>
      <c r="JP178" s="14">
        <v>0</v>
      </c>
      <c r="JQ178" s="14">
        <v>12</v>
      </c>
      <c r="JR178" s="14">
        <v>3</v>
      </c>
      <c r="JS178" s="14">
        <v>6</v>
      </c>
      <c r="JT178" s="14">
        <v>0</v>
      </c>
      <c r="JU178" s="14">
        <v>5</v>
      </c>
      <c r="JV178" s="14">
        <v>0</v>
      </c>
      <c r="JW178" s="14">
        <v>2</v>
      </c>
      <c r="JX178" s="14">
        <v>3</v>
      </c>
      <c r="JY178" s="14">
        <v>3</v>
      </c>
      <c r="JZ178" s="14">
        <v>10</v>
      </c>
      <c r="KA178" s="14">
        <v>0</v>
      </c>
      <c r="KB178" s="14">
        <v>1</v>
      </c>
      <c r="KC178" s="14">
        <v>5</v>
      </c>
      <c r="KD178" s="14">
        <v>0</v>
      </c>
      <c r="KE178" s="14">
        <v>6</v>
      </c>
      <c r="KF178" s="14">
        <v>4</v>
      </c>
      <c r="KG178" s="14">
        <v>3</v>
      </c>
      <c r="KH178" s="14">
        <v>0</v>
      </c>
      <c r="KI178" s="14">
        <v>1</v>
      </c>
      <c r="KJ178" s="14">
        <v>3</v>
      </c>
      <c r="KK178" s="14">
        <v>0</v>
      </c>
      <c r="KL178" s="14">
        <v>10</v>
      </c>
      <c r="KM178" s="14">
        <v>4</v>
      </c>
      <c r="KN178" s="14">
        <v>4</v>
      </c>
      <c r="KO178" s="14">
        <v>0</v>
      </c>
      <c r="KP178" s="14">
        <v>1</v>
      </c>
      <c r="KQ178" s="14">
        <v>2</v>
      </c>
      <c r="KR178" s="14">
        <v>2</v>
      </c>
      <c r="KS178" s="14">
        <v>1</v>
      </c>
      <c r="KT178" s="14">
        <v>0</v>
      </c>
      <c r="KU178" s="14">
        <v>3</v>
      </c>
      <c r="KV178" s="14">
        <v>0</v>
      </c>
      <c r="KW178" s="14">
        <v>9</v>
      </c>
      <c r="KX178" s="14">
        <v>0</v>
      </c>
      <c r="KY178" s="14">
        <v>12</v>
      </c>
      <c r="KZ178" s="14">
        <v>0</v>
      </c>
      <c r="LA178" s="14">
        <v>1</v>
      </c>
      <c r="LB178" s="14">
        <v>2</v>
      </c>
      <c r="LC178" s="14">
        <v>0</v>
      </c>
      <c r="LD178" s="14">
        <v>6</v>
      </c>
      <c r="LE178" s="14">
        <v>0</v>
      </c>
      <c r="LF178" s="14">
        <v>5</v>
      </c>
      <c r="LG178" s="14">
        <v>1</v>
      </c>
      <c r="LH178" s="14">
        <v>1</v>
      </c>
      <c r="LI178" s="14">
        <v>12</v>
      </c>
      <c r="LJ178" s="14">
        <v>0</v>
      </c>
      <c r="LK178" s="14">
        <v>1</v>
      </c>
      <c r="LL178" s="14">
        <v>0</v>
      </c>
      <c r="LM178" s="14">
        <v>4</v>
      </c>
      <c r="LN178" s="14">
        <v>3</v>
      </c>
      <c r="LO178" s="14">
        <v>0</v>
      </c>
      <c r="LP178" s="14">
        <v>4</v>
      </c>
      <c r="LQ178" s="14">
        <v>0</v>
      </c>
      <c r="LR178" s="14">
        <v>1</v>
      </c>
      <c r="LS178" s="14">
        <v>3</v>
      </c>
      <c r="LT178" s="14">
        <v>2</v>
      </c>
      <c r="LU178" s="14">
        <v>3</v>
      </c>
      <c r="LV178" s="14">
        <v>0</v>
      </c>
      <c r="LW178" s="14">
        <v>2</v>
      </c>
      <c r="LX178" s="14">
        <v>0</v>
      </c>
      <c r="LY178" s="14">
        <v>2</v>
      </c>
      <c r="LZ178" s="14">
        <v>1</v>
      </c>
      <c r="MA178" s="14">
        <v>7</v>
      </c>
      <c r="MB178" s="14">
        <v>4</v>
      </c>
      <c r="MC178" s="14">
        <v>2</v>
      </c>
      <c r="MD178" s="14">
        <v>4</v>
      </c>
      <c r="ME178" s="14">
        <v>4</v>
      </c>
      <c r="MF178" s="14">
        <v>0</v>
      </c>
      <c r="MG178" s="14">
        <v>2</v>
      </c>
      <c r="MH178" s="14">
        <v>9</v>
      </c>
      <c r="MI178" s="14">
        <v>8</v>
      </c>
      <c r="MJ178" s="14">
        <v>14</v>
      </c>
      <c r="MK178" s="14">
        <v>1</v>
      </c>
      <c r="ML178" s="14">
        <v>0</v>
      </c>
      <c r="MM178" s="14">
        <v>1</v>
      </c>
      <c r="MN178" s="14">
        <v>1</v>
      </c>
      <c r="MO178" s="14">
        <v>2</v>
      </c>
      <c r="MP178" s="14">
        <v>7</v>
      </c>
      <c r="MQ178" s="14">
        <v>5</v>
      </c>
      <c r="MR178" s="14">
        <v>1</v>
      </c>
      <c r="MS178" s="14">
        <v>0</v>
      </c>
      <c r="MT178" s="14">
        <v>5</v>
      </c>
      <c r="MU178" s="14">
        <v>0</v>
      </c>
      <c r="MV178" s="14">
        <v>8</v>
      </c>
      <c r="MW178" s="14">
        <v>8</v>
      </c>
      <c r="MX178" s="14">
        <v>4</v>
      </c>
      <c r="MY178" s="14">
        <v>4</v>
      </c>
      <c r="MZ178" s="14">
        <v>0</v>
      </c>
      <c r="NA178" s="14">
        <v>4</v>
      </c>
      <c r="NB178" s="14">
        <v>2</v>
      </c>
      <c r="NC178" s="14">
        <v>1</v>
      </c>
      <c r="ND178" s="14">
        <v>4</v>
      </c>
      <c r="NE178" s="14">
        <v>6</v>
      </c>
      <c r="NF178" s="14">
        <v>3</v>
      </c>
      <c r="NG178" s="14">
        <v>0</v>
      </c>
      <c r="NH178" s="14">
        <v>8</v>
      </c>
      <c r="NI178" s="14">
        <v>1</v>
      </c>
      <c r="NJ178" s="14">
        <v>2</v>
      </c>
      <c r="NK178" s="14">
        <v>10</v>
      </c>
      <c r="NL178" s="14">
        <v>18</v>
      </c>
      <c r="NM178" s="14">
        <v>9</v>
      </c>
      <c r="NN178" s="14">
        <v>0</v>
      </c>
      <c r="NO178" s="14">
        <v>24</v>
      </c>
      <c r="NP178" s="14">
        <v>0</v>
      </c>
      <c r="NQ178" s="14">
        <v>9</v>
      </c>
      <c r="NR178" s="14">
        <v>12</v>
      </c>
      <c r="NS178" s="14">
        <v>7</v>
      </c>
      <c r="NT178" s="14">
        <v>13</v>
      </c>
      <c r="NU178" s="14">
        <v>0</v>
      </c>
      <c r="NV178" s="14">
        <v>6</v>
      </c>
      <c r="NW178" s="14">
        <v>4</v>
      </c>
      <c r="NX178" s="14">
        <v>23</v>
      </c>
      <c r="NY178" s="14">
        <v>6</v>
      </c>
      <c r="NZ178" s="14">
        <v>21</v>
      </c>
      <c r="OA178" s="14">
        <v>8</v>
      </c>
      <c r="OB178" s="14">
        <v>0</v>
      </c>
      <c r="OC178" s="14">
        <v>18</v>
      </c>
      <c r="OD178" s="14">
        <v>5</v>
      </c>
      <c r="OE178" s="14">
        <v>2</v>
      </c>
      <c r="OF178" s="14">
        <v>18</v>
      </c>
      <c r="OG178" s="14">
        <v>6</v>
      </c>
      <c r="OH178" s="14">
        <v>17</v>
      </c>
      <c r="OI178" s="14">
        <v>0</v>
      </c>
      <c r="OJ178" s="14">
        <v>30</v>
      </c>
      <c r="OK178" s="14">
        <v>11</v>
      </c>
      <c r="OL178" s="14">
        <v>0</v>
      </c>
      <c r="OM178" s="14">
        <v>2</v>
      </c>
      <c r="ON178" s="14">
        <v>21</v>
      </c>
      <c r="OO178" s="14">
        <v>6</v>
      </c>
      <c r="OP178" s="14">
        <v>0</v>
      </c>
      <c r="OQ178" s="14">
        <v>17</v>
      </c>
      <c r="OR178" s="14">
        <v>1</v>
      </c>
      <c r="OS178" s="14">
        <v>11</v>
      </c>
      <c r="OT178" s="14">
        <v>13</v>
      </c>
      <c r="OU178" s="14">
        <v>23</v>
      </c>
      <c r="OV178" s="14">
        <v>17</v>
      </c>
      <c r="OW178" s="14">
        <v>0</v>
      </c>
      <c r="OX178" s="14">
        <v>20</v>
      </c>
      <c r="OY178" s="14">
        <v>11</v>
      </c>
      <c r="OZ178" s="31">
        <v>2</v>
      </c>
      <c r="PA178" s="14">
        <v>5</v>
      </c>
      <c r="PB178" s="14">
        <v>21</v>
      </c>
      <c r="PC178" s="14">
        <v>11</v>
      </c>
      <c r="PD178" s="14">
        <v>0</v>
      </c>
      <c r="PE178" s="14">
        <v>6</v>
      </c>
      <c r="PF178" s="14">
        <v>30</v>
      </c>
      <c r="PG178" s="14">
        <v>13</v>
      </c>
      <c r="PH178" s="84">
        <v>11</v>
      </c>
      <c r="PI178" s="14">
        <v>8</v>
      </c>
      <c r="PJ178" s="14">
        <v>16</v>
      </c>
      <c r="PK178" s="54"/>
      <c r="PL178" s="84">
        <v>32</v>
      </c>
      <c r="PM178" s="14">
        <v>10</v>
      </c>
      <c r="PN178" s="84">
        <v>5</v>
      </c>
      <c r="PO178" s="84">
        <v>9</v>
      </c>
      <c r="PP178" s="84">
        <v>19</v>
      </c>
      <c r="PQ178" s="84">
        <v>9</v>
      </c>
      <c r="PR178" s="506">
        <v>0</v>
      </c>
      <c r="PS178" s="479">
        <v>7</v>
      </c>
      <c r="PT178" s="84">
        <v>3</v>
      </c>
      <c r="PU178" s="479">
        <v>5</v>
      </c>
      <c r="PV178" s="84">
        <v>4</v>
      </c>
      <c r="PW178" s="479">
        <v>10</v>
      </c>
      <c r="PX178" s="479">
        <v>7</v>
      </c>
      <c r="PY178" s="479">
        <v>0</v>
      </c>
      <c r="PZ178" s="14">
        <v>6</v>
      </c>
      <c r="QA178" s="14">
        <v>4</v>
      </c>
      <c r="QB178" s="479">
        <v>10</v>
      </c>
      <c r="QC178" s="479">
        <v>6</v>
      </c>
      <c r="QD178" s="479">
        <v>4</v>
      </c>
      <c r="QE178" s="480">
        <v>0</v>
      </c>
      <c r="QF178" s="480">
        <v>0</v>
      </c>
      <c r="QG178" s="480">
        <v>9</v>
      </c>
      <c r="QH178" s="480">
        <v>5</v>
      </c>
      <c r="QI178" s="480">
        <v>3</v>
      </c>
      <c r="QJ178" s="480">
        <v>4</v>
      </c>
      <c r="QK178" s="480">
        <v>8</v>
      </c>
      <c r="QL178" s="481">
        <v>8</v>
      </c>
      <c r="QM178" s="20"/>
      <c r="QN178" s="158">
        <v>8</v>
      </c>
      <c r="QO178" s="20"/>
      <c r="QP178" s="1">
        <v>2</v>
      </c>
      <c r="QQ178" s="1">
        <v>7</v>
      </c>
      <c r="QS178" s="1">
        <v>0</v>
      </c>
      <c r="QT178" s="1">
        <v>2</v>
      </c>
      <c r="QU178" s="1">
        <v>0</v>
      </c>
      <c r="QV178" s="1">
        <v>2</v>
      </c>
      <c r="QW178" s="1">
        <v>1</v>
      </c>
      <c r="QX178" s="1">
        <v>0</v>
      </c>
      <c r="QY178" s="1">
        <v>5</v>
      </c>
      <c r="QZ178" s="1">
        <v>0</v>
      </c>
      <c r="RA178" s="1">
        <v>0</v>
      </c>
      <c r="RC178" s="1">
        <v>0</v>
      </c>
      <c r="RD178" s="1">
        <v>1</v>
      </c>
      <c r="RE178" s="1">
        <v>1</v>
      </c>
      <c r="RF178" s="1">
        <v>1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N178" s="1">
        <v>1</v>
      </c>
      <c r="RO178" s="1">
        <v>0</v>
      </c>
      <c r="RP178" s="1">
        <v>0</v>
      </c>
      <c r="RQ178" s="1">
        <v>1</v>
      </c>
      <c r="RR178" s="1">
        <v>0</v>
      </c>
      <c r="RS178" s="1">
        <v>2</v>
      </c>
      <c r="RT178" s="1">
        <v>0</v>
      </c>
      <c r="RU178" s="1">
        <v>0</v>
      </c>
      <c r="RV178" s="1">
        <v>0</v>
      </c>
      <c r="RW178" s="1">
        <v>0</v>
      </c>
      <c r="RY178" s="1">
        <v>0</v>
      </c>
      <c r="RZ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</row>
    <row r="179" spans="1:503" s="20" customFormat="1" hidden="1" x14ac:dyDescent="0.25">
      <c r="A179" s="68" t="s">
        <v>47</v>
      </c>
      <c r="B179" s="68" t="s">
        <v>1352</v>
      </c>
      <c r="C179" s="347"/>
      <c r="D179" s="347"/>
      <c r="E179" s="14">
        <v>0</v>
      </c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>
        <v>0</v>
      </c>
      <c r="PE179" s="14"/>
      <c r="PF179" s="14"/>
      <c r="PG179" s="54"/>
      <c r="PH179" s="54"/>
      <c r="PI179" s="54"/>
      <c r="PJ179" s="54"/>
      <c r="PK179" s="54"/>
      <c r="PL179" s="84"/>
      <c r="PM179" s="14"/>
      <c r="PN179" s="84"/>
      <c r="PO179" s="84"/>
      <c r="PP179" s="84"/>
      <c r="PQ179" s="84"/>
      <c r="PR179" s="505"/>
      <c r="PS179" s="84"/>
      <c r="PT179" s="84"/>
      <c r="PU179" s="84"/>
      <c r="PV179" s="84"/>
      <c r="PW179" s="54"/>
      <c r="PX179" s="54"/>
      <c r="PY179" s="14"/>
      <c r="PZ179" s="14"/>
      <c r="QA179" s="14"/>
      <c r="QB179" s="54"/>
      <c r="QC179" s="54"/>
      <c r="QD179" s="54"/>
      <c r="QR179" s="1"/>
      <c r="QS179" s="1"/>
      <c r="QX179" s="1"/>
      <c r="QY179" s="1"/>
      <c r="QZ179" s="1"/>
      <c r="RA179" s="1"/>
      <c r="RB179" s="1"/>
      <c r="RC179" s="1"/>
      <c r="RD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</row>
    <row r="180" spans="1:503" s="20" customFormat="1" hidden="1" x14ac:dyDescent="0.25">
      <c r="A180" s="68" t="s">
        <v>47</v>
      </c>
      <c r="B180" s="68" t="s">
        <v>1353</v>
      </c>
      <c r="C180" s="347"/>
      <c r="D180" s="347"/>
      <c r="E180" s="14">
        <v>0</v>
      </c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>
        <v>0</v>
      </c>
      <c r="PE180" s="14"/>
      <c r="PF180" s="14"/>
      <c r="PG180" s="54"/>
      <c r="PH180" s="54"/>
      <c r="PI180" s="54"/>
      <c r="PJ180" s="54"/>
      <c r="PK180" s="54"/>
      <c r="PL180" s="84"/>
      <c r="PM180" s="14"/>
      <c r="PN180" s="84"/>
      <c r="PO180" s="84"/>
      <c r="PP180" s="84"/>
      <c r="PQ180" s="84"/>
      <c r="PR180" s="505"/>
      <c r="PS180" s="84"/>
      <c r="PT180" s="84"/>
      <c r="PU180" s="84"/>
      <c r="PV180" s="84"/>
      <c r="PW180" s="54"/>
      <c r="PX180" s="54"/>
      <c r="PY180" s="14"/>
      <c r="PZ180" s="14"/>
      <c r="QA180" s="14"/>
      <c r="QB180" s="54"/>
      <c r="QC180" s="54"/>
      <c r="QD180" s="54"/>
      <c r="QR180" s="1"/>
      <c r="QS180" s="1"/>
      <c r="QX180" s="1"/>
      <c r="QY180" s="1"/>
      <c r="QZ180" s="1"/>
      <c r="RA180" s="1"/>
      <c r="RB180" s="1"/>
      <c r="RC180" s="1"/>
      <c r="RD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</row>
    <row r="181" spans="1:503" s="20" customFormat="1" hidden="1" x14ac:dyDescent="0.25">
      <c r="A181" s="68" t="s">
        <v>47</v>
      </c>
      <c r="B181" s="68" t="s">
        <v>1354</v>
      </c>
      <c r="C181" s="347"/>
      <c r="D181" s="347"/>
      <c r="E181" s="14">
        <v>0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>
        <v>0</v>
      </c>
      <c r="PE181" s="14"/>
      <c r="PF181" s="14"/>
      <c r="PG181" s="54"/>
      <c r="PH181" s="54"/>
      <c r="PI181" s="54"/>
      <c r="PJ181" s="54"/>
      <c r="PK181" s="54"/>
      <c r="PL181" s="84"/>
      <c r="PM181" s="14"/>
      <c r="PN181" s="84"/>
      <c r="PO181" s="84"/>
      <c r="PP181" s="84"/>
      <c r="PQ181" s="84"/>
      <c r="PR181" s="505"/>
      <c r="PS181" s="84"/>
      <c r="PT181" s="84"/>
      <c r="PU181" s="84"/>
      <c r="PV181" s="84"/>
      <c r="PW181" s="54"/>
      <c r="PX181" s="54"/>
      <c r="PY181" s="14"/>
      <c r="PZ181" s="14"/>
      <c r="QA181" s="14"/>
      <c r="QB181" s="54"/>
      <c r="QC181" s="54"/>
      <c r="QD181" s="54"/>
      <c r="QR181" s="1"/>
      <c r="QS181" s="1"/>
      <c r="QX181" s="1"/>
      <c r="QY181" s="1"/>
      <c r="QZ181" s="1"/>
      <c r="RA181" s="1"/>
      <c r="RB181" s="1"/>
      <c r="RC181" s="1"/>
      <c r="RD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</row>
    <row r="182" spans="1:503" s="20" customFormat="1" hidden="1" x14ac:dyDescent="0.25">
      <c r="A182" s="68" t="s">
        <v>47</v>
      </c>
      <c r="B182" s="68" t="s">
        <v>1186</v>
      </c>
      <c r="C182" s="347"/>
      <c r="D182" s="347"/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0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0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1</v>
      </c>
      <c r="EZ182" s="14">
        <v>0</v>
      </c>
      <c r="FA182" s="14">
        <v>0</v>
      </c>
      <c r="FB182" s="14">
        <v>0</v>
      </c>
      <c r="FC182" s="14">
        <v>0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0</v>
      </c>
      <c r="FP182" s="14">
        <v>0</v>
      </c>
      <c r="FQ182" s="14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4">
        <v>0</v>
      </c>
      <c r="FX182" s="14">
        <v>0</v>
      </c>
      <c r="FY182" s="14">
        <v>0</v>
      </c>
      <c r="FZ182" s="14">
        <v>0</v>
      </c>
      <c r="GA182" s="14">
        <v>0</v>
      </c>
      <c r="GB182" s="14">
        <v>0</v>
      </c>
      <c r="GC182" s="14">
        <v>0</v>
      </c>
      <c r="GD182" s="14">
        <v>0</v>
      </c>
      <c r="GE182" s="14">
        <v>0</v>
      </c>
      <c r="GF182" s="14">
        <v>0</v>
      </c>
      <c r="GG182" s="14">
        <v>0</v>
      </c>
      <c r="GH182" s="14">
        <v>0</v>
      </c>
      <c r="GI182" s="14">
        <v>0</v>
      </c>
      <c r="GJ182" s="14">
        <v>0</v>
      </c>
      <c r="GK182" s="14">
        <v>0</v>
      </c>
      <c r="GL182" s="14">
        <v>0</v>
      </c>
      <c r="GM182" s="14">
        <v>0</v>
      </c>
      <c r="GN182" s="14">
        <v>0</v>
      </c>
      <c r="GO182" s="14">
        <v>0</v>
      </c>
      <c r="GP182" s="14">
        <v>0</v>
      </c>
      <c r="GQ182" s="14">
        <v>0</v>
      </c>
      <c r="GR182" s="14">
        <v>0</v>
      </c>
      <c r="GS182" s="14">
        <v>0</v>
      </c>
      <c r="GT182" s="14">
        <v>0</v>
      </c>
      <c r="GU182" s="14">
        <v>0</v>
      </c>
      <c r="GV182" s="14">
        <v>0</v>
      </c>
      <c r="GW182" s="14">
        <v>0</v>
      </c>
      <c r="GX182" s="14">
        <v>0</v>
      </c>
      <c r="GY182" s="14">
        <v>0</v>
      </c>
      <c r="GZ182" s="14">
        <v>0</v>
      </c>
      <c r="HA182" s="14">
        <v>0</v>
      </c>
      <c r="HB182" s="14">
        <v>0</v>
      </c>
      <c r="HC182" s="14">
        <v>0</v>
      </c>
      <c r="HD182" s="14">
        <v>0</v>
      </c>
      <c r="HE182" s="14">
        <v>0</v>
      </c>
      <c r="HF182" s="14">
        <v>0</v>
      </c>
      <c r="HG182" s="14">
        <v>0</v>
      </c>
      <c r="HH182" s="14">
        <v>0</v>
      </c>
      <c r="HI182" s="14">
        <v>0</v>
      </c>
      <c r="HJ182" s="14">
        <v>0</v>
      </c>
      <c r="HK182" s="14">
        <v>0</v>
      </c>
      <c r="HL182" s="14">
        <v>0</v>
      </c>
      <c r="HM182" s="14">
        <v>0</v>
      </c>
      <c r="HN182" s="14">
        <v>0</v>
      </c>
      <c r="HO182" s="14">
        <v>0</v>
      </c>
      <c r="HP182" s="14">
        <v>0</v>
      </c>
      <c r="HQ182" s="14">
        <v>0</v>
      </c>
      <c r="HR182" s="14">
        <v>0</v>
      </c>
      <c r="HS182" s="14">
        <v>0</v>
      </c>
      <c r="HT182" s="14">
        <v>0</v>
      </c>
      <c r="HU182" s="14">
        <v>0</v>
      </c>
      <c r="HV182" s="14">
        <v>0</v>
      </c>
      <c r="HW182" s="14">
        <v>0</v>
      </c>
      <c r="HX182" s="14">
        <v>0</v>
      </c>
      <c r="HY182" s="14">
        <v>0</v>
      </c>
      <c r="HZ182" s="14">
        <v>0</v>
      </c>
      <c r="IA182" s="14">
        <v>0</v>
      </c>
      <c r="IB182" s="14">
        <v>0</v>
      </c>
      <c r="IC182" s="14">
        <v>0</v>
      </c>
      <c r="ID182" s="14">
        <v>0</v>
      </c>
      <c r="IE182" s="14">
        <v>0</v>
      </c>
      <c r="IF182" s="14">
        <v>0</v>
      </c>
      <c r="IG182" s="14">
        <v>0</v>
      </c>
      <c r="IH182" s="14">
        <v>0</v>
      </c>
      <c r="II182" s="14">
        <v>0</v>
      </c>
      <c r="IJ182" s="14">
        <v>0</v>
      </c>
      <c r="IK182" s="14">
        <v>0</v>
      </c>
      <c r="IL182" s="14">
        <v>0</v>
      </c>
      <c r="IM182" s="14">
        <v>0</v>
      </c>
      <c r="IN182" s="14">
        <v>0</v>
      </c>
      <c r="IO182" s="14">
        <v>0</v>
      </c>
      <c r="IP182" s="14">
        <v>0</v>
      </c>
      <c r="IQ182" s="14">
        <v>0</v>
      </c>
      <c r="IR182" s="14">
        <v>0</v>
      </c>
      <c r="IS182" s="14">
        <v>0</v>
      </c>
      <c r="IT182" s="14">
        <v>0</v>
      </c>
      <c r="IU182" s="14">
        <v>0</v>
      </c>
      <c r="IV182" s="14">
        <v>0</v>
      </c>
      <c r="IW182" s="14">
        <v>0</v>
      </c>
      <c r="IX182" s="14">
        <v>0</v>
      </c>
      <c r="IY182" s="14">
        <v>0</v>
      </c>
      <c r="IZ182" s="14">
        <v>0</v>
      </c>
      <c r="JA182" s="14">
        <v>0</v>
      </c>
      <c r="JB182" s="14">
        <v>0</v>
      </c>
      <c r="JC182" s="14">
        <v>0</v>
      </c>
      <c r="JD182" s="14">
        <v>0</v>
      </c>
      <c r="JE182" s="14">
        <v>0</v>
      </c>
      <c r="JF182" s="14">
        <v>0</v>
      </c>
      <c r="JG182" s="14">
        <v>0</v>
      </c>
      <c r="JH182" s="14">
        <v>0</v>
      </c>
      <c r="JI182" s="14">
        <v>0</v>
      </c>
      <c r="JJ182" s="14">
        <v>0</v>
      </c>
      <c r="JK182" s="14">
        <v>0</v>
      </c>
      <c r="JL182" s="14">
        <v>0</v>
      </c>
      <c r="JM182" s="14">
        <v>0</v>
      </c>
      <c r="JN182" s="14">
        <v>0</v>
      </c>
      <c r="JO182" s="14">
        <v>0</v>
      </c>
      <c r="JP182" s="14">
        <v>0</v>
      </c>
      <c r="JQ182" s="14">
        <v>0</v>
      </c>
      <c r="JR182" s="14">
        <v>0</v>
      </c>
      <c r="JS182" s="14">
        <v>0</v>
      </c>
      <c r="JT182" s="14">
        <v>0</v>
      </c>
      <c r="JU182" s="14">
        <v>0</v>
      </c>
      <c r="JV182" s="14">
        <v>0</v>
      </c>
      <c r="JW182" s="14">
        <v>0</v>
      </c>
      <c r="JX182" s="14">
        <v>0</v>
      </c>
      <c r="JY182" s="14">
        <v>0</v>
      </c>
      <c r="JZ182" s="14">
        <v>0</v>
      </c>
      <c r="KA182" s="14">
        <v>0</v>
      </c>
      <c r="KB182" s="14">
        <v>0</v>
      </c>
      <c r="KC182" s="14">
        <v>0</v>
      </c>
      <c r="KD182" s="14">
        <v>0</v>
      </c>
      <c r="KE182" s="14">
        <v>0</v>
      </c>
      <c r="KF182" s="14">
        <v>0</v>
      </c>
      <c r="KG182" s="14">
        <v>0</v>
      </c>
      <c r="KH182" s="14">
        <v>0</v>
      </c>
      <c r="KI182" s="14">
        <v>0</v>
      </c>
      <c r="KJ182" s="14">
        <v>0</v>
      </c>
      <c r="KK182" s="14">
        <v>0</v>
      </c>
      <c r="KL182" s="14">
        <v>0</v>
      </c>
      <c r="KM182" s="14">
        <v>0</v>
      </c>
      <c r="KN182" s="14">
        <v>0</v>
      </c>
      <c r="KO182" s="14">
        <v>0</v>
      </c>
      <c r="KP182" s="14">
        <v>0</v>
      </c>
      <c r="KQ182" s="14">
        <v>0</v>
      </c>
      <c r="KR182" s="14">
        <v>0</v>
      </c>
      <c r="KS182" s="14">
        <v>0</v>
      </c>
      <c r="KT182" s="14">
        <v>0</v>
      </c>
      <c r="KU182" s="14">
        <v>0</v>
      </c>
      <c r="KV182" s="14">
        <v>0</v>
      </c>
      <c r="KW182" s="14">
        <v>0</v>
      </c>
      <c r="KX182" s="14">
        <v>0</v>
      </c>
      <c r="KY182" s="14">
        <v>0</v>
      </c>
      <c r="KZ182" s="14">
        <v>0</v>
      </c>
      <c r="LA182" s="14">
        <v>0</v>
      </c>
      <c r="LB182" s="14">
        <v>0</v>
      </c>
      <c r="LC182" s="14">
        <v>0</v>
      </c>
      <c r="LD182" s="14">
        <v>0</v>
      </c>
      <c r="LE182" s="14">
        <v>0</v>
      </c>
      <c r="LF182" s="14">
        <v>0</v>
      </c>
      <c r="LG182" s="14">
        <v>0</v>
      </c>
      <c r="LH182" s="14">
        <v>0</v>
      </c>
      <c r="LI182" s="14">
        <v>0</v>
      </c>
      <c r="LJ182" s="14">
        <v>0</v>
      </c>
      <c r="LK182" s="14">
        <v>0</v>
      </c>
      <c r="LL182" s="14">
        <v>0</v>
      </c>
      <c r="LM182" s="14">
        <v>0</v>
      </c>
      <c r="LN182" s="14">
        <v>0</v>
      </c>
      <c r="LO182" s="14">
        <v>0</v>
      </c>
      <c r="LP182" s="14">
        <v>0</v>
      </c>
      <c r="LQ182" s="14">
        <v>0</v>
      </c>
      <c r="LR182" s="14">
        <v>0</v>
      </c>
      <c r="LS182" s="14">
        <v>0</v>
      </c>
      <c r="LT182" s="14">
        <v>0</v>
      </c>
      <c r="LU182" s="14">
        <v>0</v>
      </c>
      <c r="LV182" s="14">
        <v>0</v>
      </c>
      <c r="LW182" s="14">
        <v>0</v>
      </c>
      <c r="LX182" s="14">
        <v>0</v>
      </c>
      <c r="LY182" s="14">
        <v>0</v>
      </c>
      <c r="LZ182" s="14">
        <v>0</v>
      </c>
      <c r="MA182" s="14">
        <v>0</v>
      </c>
      <c r="MB182" s="14">
        <v>0</v>
      </c>
      <c r="MC182" s="14">
        <v>0</v>
      </c>
      <c r="MD182" s="14">
        <v>0</v>
      </c>
      <c r="ME182" s="14">
        <v>0</v>
      </c>
      <c r="MF182" s="14">
        <v>0</v>
      </c>
      <c r="MG182" s="14">
        <v>0</v>
      </c>
      <c r="MH182" s="14">
        <v>0</v>
      </c>
      <c r="MI182" s="14">
        <v>0</v>
      </c>
      <c r="MJ182" s="14">
        <v>0</v>
      </c>
      <c r="MK182" s="14">
        <v>0</v>
      </c>
      <c r="ML182" s="14">
        <v>0</v>
      </c>
      <c r="MM182" s="14">
        <v>0</v>
      </c>
      <c r="MN182" s="14">
        <v>0</v>
      </c>
      <c r="MO182" s="14">
        <v>0</v>
      </c>
      <c r="MP182" s="14">
        <v>0</v>
      </c>
      <c r="MQ182" s="14">
        <v>0</v>
      </c>
      <c r="MR182" s="14">
        <v>0</v>
      </c>
      <c r="MS182" s="14">
        <v>0</v>
      </c>
      <c r="MT182" s="14">
        <v>0</v>
      </c>
      <c r="MU182" s="14">
        <v>0</v>
      </c>
      <c r="MV182" s="14">
        <v>0</v>
      </c>
      <c r="MW182" s="14">
        <v>0</v>
      </c>
      <c r="MX182" s="14">
        <v>0</v>
      </c>
      <c r="MY182" s="14">
        <v>0</v>
      </c>
      <c r="MZ182" s="14">
        <v>0</v>
      </c>
      <c r="NA182" s="14">
        <v>0</v>
      </c>
      <c r="NB182" s="14">
        <v>0</v>
      </c>
      <c r="NC182" s="14">
        <v>0</v>
      </c>
      <c r="ND182" s="14">
        <v>0</v>
      </c>
      <c r="NE182" s="14">
        <v>0</v>
      </c>
      <c r="NF182" s="14">
        <v>0</v>
      </c>
      <c r="NG182" s="14">
        <v>0</v>
      </c>
      <c r="NH182" s="14">
        <v>0</v>
      </c>
      <c r="NI182" s="14">
        <v>0</v>
      </c>
      <c r="NJ182" s="14">
        <v>0</v>
      </c>
      <c r="NK182" s="14">
        <v>0</v>
      </c>
      <c r="NL182" s="14">
        <v>0</v>
      </c>
      <c r="NM182" s="14">
        <v>0</v>
      </c>
      <c r="NN182" s="14">
        <v>0</v>
      </c>
      <c r="NO182" s="14">
        <v>0</v>
      </c>
      <c r="NP182" s="14">
        <v>0</v>
      </c>
      <c r="NQ182" s="14">
        <v>0</v>
      </c>
      <c r="NR182" s="14">
        <v>0</v>
      </c>
      <c r="NS182" s="14">
        <v>0</v>
      </c>
      <c r="NT182" s="14">
        <v>0</v>
      </c>
      <c r="NU182" s="14">
        <v>0</v>
      </c>
      <c r="NV182" s="14">
        <v>0</v>
      </c>
      <c r="NW182" s="14">
        <v>0</v>
      </c>
      <c r="NX182" s="14">
        <v>0</v>
      </c>
      <c r="NY182" s="14">
        <v>0</v>
      </c>
      <c r="NZ182" s="14">
        <v>0</v>
      </c>
      <c r="OA182" s="14">
        <v>0</v>
      </c>
      <c r="OB182" s="14">
        <v>0</v>
      </c>
      <c r="OC182" s="14">
        <v>0</v>
      </c>
      <c r="OD182" s="14">
        <v>0</v>
      </c>
      <c r="OE182" s="14">
        <v>0</v>
      </c>
      <c r="OF182" s="14"/>
      <c r="OG182" s="14">
        <v>0</v>
      </c>
      <c r="OH182" s="14">
        <v>0</v>
      </c>
      <c r="OI182" s="14">
        <v>0</v>
      </c>
      <c r="OJ182" s="14">
        <v>0</v>
      </c>
      <c r="OK182" s="14">
        <v>0</v>
      </c>
      <c r="OL182" s="14">
        <v>0</v>
      </c>
      <c r="OM182" s="14">
        <v>0</v>
      </c>
      <c r="ON182" s="14">
        <v>0</v>
      </c>
      <c r="OO182" s="14">
        <v>0</v>
      </c>
      <c r="OP182" s="14">
        <v>0</v>
      </c>
      <c r="OQ182" s="14">
        <v>0</v>
      </c>
      <c r="OR182" s="14">
        <v>0</v>
      </c>
      <c r="OS182" s="14">
        <v>0</v>
      </c>
      <c r="OT182" s="14">
        <v>0</v>
      </c>
      <c r="OU182" s="14">
        <v>0</v>
      </c>
      <c r="OV182" s="14">
        <v>0</v>
      </c>
      <c r="OW182" s="14">
        <v>0</v>
      </c>
      <c r="OX182" s="14">
        <v>0</v>
      </c>
      <c r="OY182" s="14">
        <v>0</v>
      </c>
      <c r="OZ182" s="14"/>
      <c r="PA182" s="14">
        <v>0</v>
      </c>
      <c r="PB182" s="14"/>
      <c r="PC182" s="14"/>
      <c r="PD182" s="14">
        <v>0</v>
      </c>
      <c r="PE182" s="14"/>
      <c r="PF182" s="14"/>
      <c r="PG182" s="54"/>
      <c r="PH182" s="54"/>
      <c r="PI182" s="54"/>
      <c r="PJ182" s="54"/>
      <c r="PK182" s="54"/>
      <c r="PL182" s="84"/>
      <c r="PM182" s="14"/>
      <c r="PN182" s="84"/>
      <c r="PO182" s="84"/>
      <c r="PP182" s="84"/>
      <c r="PQ182" s="84"/>
      <c r="PR182" s="505"/>
      <c r="PS182" s="84"/>
      <c r="PT182" s="84"/>
      <c r="PU182" s="84"/>
      <c r="PV182" s="84"/>
      <c r="PW182" s="54"/>
      <c r="PX182" s="54"/>
      <c r="PY182" s="14"/>
      <c r="PZ182" s="14"/>
      <c r="QA182" s="14"/>
      <c r="QB182" s="54"/>
      <c r="QC182" s="54"/>
      <c r="QD182" s="54"/>
      <c r="QR182" s="1"/>
      <c r="QS182" s="1"/>
      <c r="QX182" s="1"/>
      <c r="QY182" s="1"/>
      <c r="QZ182" s="1"/>
      <c r="RA182" s="1"/>
      <c r="RB182" s="1"/>
      <c r="RC182" s="1"/>
      <c r="RD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</row>
    <row r="183" spans="1:503" s="20" customFormat="1" hidden="1" x14ac:dyDescent="0.25">
      <c r="A183" s="68" t="s">
        <v>47</v>
      </c>
      <c r="B183" s="68" t="s">
        <v>1355</v>
      </c>
      <c r="C183" s="347"/>
      <c r="D183" s="347"/>
      <c r="E183" s="14">
        <v>0</v>
      </c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>
        <v>0</v>
      </c>
      <c r="PE183" s="14"/>
      <c r="PF183" s="14"/>
      <c r="PG183" s="54"/>
      <c r="PH183" s="54"/>
      <c r="PI183" s="54"/>
      <c r="PJ183" s="54"/>
      <c r="PK183" s="54"/>
      <c r="PL183" s="84"/>
      <c r="PM183" s="14"/>
      <c r="PN183" s="84"/>
      <c r="PO183" s="84"/>
      <c r="PP183" s="84"/>
      <c r="PQ183" s="84"/>
      <c r="PR183" s="505"/>
      <c r="PS183" s="84"/>
      <c r="PT183" s="84"/>
      <c r="PU183" s="84"/>
      <c r="PV183" s="84"/>
      <c r="PW183" s="54"/>
      <c r="PX183" s="54"/>
      <c r="PY183" s="14"/>
      <c r="PZ183" s="14"/>
      <c r="QA183" s="14"/>
      <c r="QB183" s="54"/>
      <c r="QC183" s="54"/>
      <c r="QD183" s="54"/>
      <c r="QR183" s="1"/>
      <c r="QS183" s="1"/>
      <c r="QX183" s="1"/>
      <c r="QY183" s="1"/>
      <c r="QZ183" s="1"/>
      <c r="RA183" s="1"/>
      <c r="RB183" s="1"/>
      <c r="RC183" s="1"/>
      <c r="RD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</row>
    <row r="184" spans="1:503" s="20" customFormat="1" hidden="1" x14ac:dyDescent="0.25">
      <c r="A184" s="68" t="s">
        <v>47</v>
      </c>
      <c r="B184" s="68" t="s">
        <v>1356</v>
      </c>
      <c r="C184" s="347"/>
      <c r="D184" s="347"/>
      <c r="E184" s="14">
        <v>0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>
        <v>0</v>
      </c>
      <c r="PE184" s="14"/>
      <c r="PF184" s="14"/>
      <c r="PG184" s="54"/>
      <c r="PH184" s="54"/>
      <c r="PI184" s="54"/>
      <c r="PJ184" s="54"/>
      <c r="PK184" s="54"/>
      <c r="PL184" s="84"/>
      <c r="PM184" s="14"/>
      <c r="PN184" s="84"/>
      <c r="PO184" s="84"/>
      <c r="PP184" s="84"/>
      <c r="PQ184" s="84"/>
      <c r="PR184" s="505"/>
      <c r="PS184" s="84"/>
      <c r="PT184" s="84"/>
      <c r="PU184" s="84"/>
      <c r="PV184" s="84"/>
      <c r="PW184" s="54"/>
      <c r="PX184" s="54"/>
      <c r="PY184" s="14"/>
      <c r="PZ184" s="14"/>
      <c r="QA184" s="14"/>
      <c r="QB184" s="54"/>
      <c r="QC184" s="54"/>
      <c r="QD184" s="54"/>
      <c r="QR184" s="1"/>
      <c r="QS184" s="1"/>
      <c r="QX184" s="1"/>
      <c r="QY184" s="1"/>
      <c r="QZ184" s="1"/>
      <c r="RA184" s="1"/>
      <c r="RB184" s="1"/>
      <c r="RC184" s="1"/>
      <c r="RD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</row>
    <row r="185" spans="1:503" s="20" customFormat="1" hidden="1" x14ac:dyDescent="0.25">
      <c r="A185" s="68" t="s">
        <v>47</v>
      </c>
      <c r="B185" s="68" t="s">
        <v>1042</v>
      </c>
      <c r="C185" s="464">
        <v>681</v>
      </c>
      <c r="D185" s="14"/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  <c r="AL185" s="14">
        <v>0</v>
      </c>
      <c r="AM185" s="14">
        <v>0</v>
      </c>
      <c r="AN185" s="14">
        <v>0</v>
      </c>
      <c r="AO185" s="14">
        <v>0</v>
      </c>
      <c r="AP185" s="14">
        <v>0</v>
      </c>
      <c r="AQ185" s="14">
        <v>0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0</v>
      </c>
      <c r="BC185" s="14">
        <v>0</v>
      </c>
      <c r="BD185" s="14">
        <v>0</v>
      </c>
      <c r="BE185" s="14">
        <v>0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  <c r="BK185" s="14">
        <v>0</v>
      </c>
      <c r="BL185" s="14">
        <v>0</v>
      </c>
      <c r="BM185" s="14">
        <v>0</v>
      </c>
      <c r="BN185" s="14">
        <v>0</v>
      </c>
      <c r="BO185" s="14">
        <v>0</v>
      </c>
      <c r="BP185" s="14">
        <v>0</v>
      </c>
      <c r="BQ185" s="14">
        <v>0</v>
      </c>
      <c r="BR185" s="14">
        <v>0</v>
      </c>
      <c r="BS185" s="14">
        <v>0</v>
      </c>
      <c r="BT185" s="14">
        <v>0</v>
      </c>
      <c r="BU185" s="14">
        <v>0</v>
      </c>
      <c r="BV185" s="14">
        <v>0</v>
      </c>
      <c r="BW185" s="14">
        <v>0</v>
      </c>
      <c r="BX185" s="14">
        <v>0</v>
      </c>
      <c r="BY185" s="14">
        <v>0</v>
      </c>
      <c r="BZ185" s="14">
        <v>0</v>
      </c>
      <c r="CA185" s="14">
        <v>0</v>
      </c>
      <c r="CB185" s="14">
        <v>0</v>
      </c>
      <c r="CC185" s="14">
        <v>0</v>
      </c>
      <c r="CD185" s="14">
        <v>0</v>
      </c>
      <c r="CE185" s="14">
        <v>0</v>
      </c>
      <c r="CF185" s="14">
        <v>0</v>
      </c>
      <c r="CG185" s="14">
        <v>0</v>
      </c>
      <c r="CH185" s="14">
        <v>0</v>
      </c>
      <c r="CI185" s="14">
        <v>0</v>
      </c>
      <c r="CJ185" s="14">
        <v>0</v>
      </c>
      <c r="CK185" s="14">
        <v>0</v>
      </c>
      <c r="CL185" s="14">
        <v>0</v>
      </c>
      <c r="CM185" s="14">
        <v>0</v>
      </c>
      <c r="CN185" s="14">
        <v>0</v>
      </c>
      <c r="CO185" s="14">
        <v>0</v>
      </c>
      <c r="CP185" s="14">
        <v>0</v>
      </c>
      <c r="CQ185" s="14">
        <v>0</v>
      </c>
      <c r="CR185" s="14">
        <v>0</v>
      </c>
      <c r="CS185" s="14">
        <v>0</v>
      </c>
      <c r="CT185" s="14">
        <v>0</v>
      </c>
      <c r="CU185" s="14">
        <v>0</v>
      </c>
      <c r="CV185" s="14">
        <v>0</v>
      </c>
      <c r="CW185" s="14">
        <v>0</v>
      </c>
      <c r="CX185" s="14">
        <v>0</v>
      </c>
      <c r="CY185" s="14">
        <v>0</v>
      </c>
      <c r="CZ185" s="14">
        <v>0</v>
      </c>
      <c r="DA185" s="14">
        <v>0</v>
      </c>
      <c r="DB185" s="14">
        <v>0</v>
      </c>
      <c r="DC185" s="14">
        <v>0</v>
      </c>
      <c r="DD185" s="14">
        <v>0</v>
      </c>
      <c r="DE185" s="14">
        <v>0</v>
      </c>
      <c r="DF185" s="14">
        <v>0</v>
      </c>
      <c r="DG185" s="14">
        <v>0</v>
      </c>
      <c r="DH185" s="14">
        <v>0</v>
      </c>
      <c r="DI185" s="14">
        <v>0</v>
      </c>
      <c r="DJ185" s="14">
        <v>0</v>
      </c>
      <c r="DK185" s="14">
        <v>0</v>
      </c>
      <c r="DL185" s="14">
        <v>0</v>
      </c>
      <c r="DM185" s="14">
        <v>0</v>
      </c>
      <c r="DN185" s="14">
        <v>0</v>
      </c>
      <c r="DO185" s="14">
        <v>0</v>
      </c>
      <c r="DP185" s="14">
        <v>0</v>
      </c>
      <c r="DQ185" s="14">
        <v>0</v>
      </c>
      <c r="DR185" s="14">
        <v>0</v>
      </c>
      <c r="DS185" s="14">
        <v>0</v>
      </c>
      <c r="DT185" s="14">
        <v>0</v>
      </c>
      <c r="DU185" s="14">
        <v>0</v>
      </c>
      <c r="DV185" s="14">
        <v>0</v>
      </c>
      <c r="DW185" s="14">
        <v>0</v>
      </c>
      <c r="DX185" s="14">
        <v>0</v>
      </c>
      <c r="DY185" s="14">
        <v>0</v>
      </c>
      <c r="DZ185" s="14">
        <v>0</v>
      </c>
      <c r="EA185" s="14">
        <v>0</v>
      </c>
      <c r="EB185" s="14">
        <v>0</v>
      </c>
      <c r="EC185" s="14">
        <v>0</v>
      </c>
      <c r="ED185" s="14">
        <v>0</v>
      </c>
      <c r="EE185" s="14">
        <v>0</v>
      </c>
      <c r="EF185" s="14">
        <v>0</v>
      </c>
      <c r="EG185" s="14">
        <v>0</v>
      </c>
      <c r="EH185" s="14">
        <v>0</v>
      </c>
      <c r="EI185" s="14">
        <v>0</v>
      </c>
      <c r="EJ185" s="14">
        <v>0</v>
      </c>
      <c r="EK185" s="14">
        <v>0</v>
      </c>
      <c r="EL185" s="14">
        <v>0</v>
      </c>
      <c r="EM185" s="14">
        <v>0</v>
      </c>
      <c r="EN185" s="14">
        <v>0</v>
      </c>
      <c r="EO185" s="14">
        <v>0</v>
      </c>
      <c r="EP185" s="14">
        <v>0</v>
      </c>
      <c r="EQ185" s="14">
        <v>0</v>
      </c>
      <c r="ER185" s="14">
        <v>0</v>
      </c>
      <c r="ES185" s="14">
        <v>0</v>
      </c>
      <c r="ET185" s="14">
        <v>0</v>
      </c>
      <c r="EU185" s="14">
        <v>0</v>
      </c>
      <c r="EV185" s="14">
        <v>0</v>
      </c>
      <c r="EW185" s="14">
        <v>0</v>
      </c>
      <c r="EX185" s="14">
        <v>0</v>
      </c>
      <c r="EY185" s="14">
        <v>0</v>
      </c>
      <c r="EZ185" s="14">
        <v>0</v>
      </c>
      <c r="FA185" s="14">
        <v>0</v>
      </c>
      <c r="FB185" s="14">
        <v>0</v>
      </c>
      <c r="FC185" s="14">
        <v>0</v>
      </c>
      <c r="FD185" s="14">
        <v>0</v>
      </c>
      <c r="FE185" s="14">
        <v>0</v>
      </c>
      <c r="FF185" s="14">
        <v>0</v>
      </c>
      <c r="FG185" s="14">
        <v>0</v>
      </c>
      <c r="FH185" s="14">
        <v>0</v>
      </c>
      <c r="FI185" s="14">
        <v>0</v>
      </c>
      <c r="FJ185" s="14">
        <v>0</v>
      </c>
      <c r="FK185" s="14">
        <v>0</v>
      </c>
      <c r="FL185" s="14">
        <v>0</v>
      </c>
      <c r="FM185" s="14">
        <v>0</v>
      </c>
      <c r="FN185" s="14">
        <v>0</v>
      </c>
      <c r="FO185" s="14">
        <v>0</v>
      </c>
      <c r="FP185" s="14">
        <v>0</v>
      </c>
      <c r="FQ185" s="14">
        <v>0</v>
      </c>
      <c r="FR185" s="14">
        <v>0</v>
      </c>
      <c r="FS185" s="14">
        <v>0</v>
      </c>
      <c r="FT185" s="14">
        <v>0</v>
      </c>
      <c r="FU185" s="14">
        <v>0</v>
      </c>
      <c r="FV185" s="14">
        <v>0</v>
      </c>
      <c r="FW185" s="14">
        <v>0</v>
      </c>
      <c r="FX185" s="14">
        <v>0</v>
      </c>
      <c r="FY185" s="14">
        <v>0</v>
      </c>
      <c r="FZ185" s="14">
        <v>0</v>
      </c>
      <c r="GA185" s="14">
        <v>0</v>
      </c>
      <c r="GB185" s="14">
        <v>0</v>
      </c>
      <c r="GC185" s="14">
        <v>0</v>
      </c>
      <c r="GD185" s="14">
        <v>0</v>
      </c>
      <c r="GE185" s="14">
        <v>0</v>
      </c>
      <c r="GF185" s="14">
        <v>0</v>
      </c>
      <c r="GG185" s="14">
        <v>0</v>
      </c>
      <c r="GH185" s="14">
        <v>0</v>
      </c>
      <c r="GI185" s="14">
        <v>0</v>
      </c>
      <c r="GJ185" s="14">
        <v>0</v>
      </c>
      <c r="GK185" s="14">
        <v>0</v>
      </c>
      <c r="GL185" s="14">
        <v>0</v>
      </c>
      <c r="GM185" s="14">
        <v>0</v>
      </c>
      <c r="GN185" s="14">
        <v>0</v>
      </c>
      <c r="GO185" s="14">
        <v>0</v>
      </c>
      <c r="GP185" s="14">
        <v>0</v>
      </c>
      <c r="GQ185" s="14">
        <v>0</v>
      </c>
      <c r="GR185" s="14">
        <v>0</v>
      </c>
      <c r="GS185" s="14">
        <v>0</v>
      </c>
      <c r="GT185" s="14">
        <v>0</v>
      </c>
      <c r="GU185" s="14">
        <v>0</v>
      </c>
      <c r="GV185" s="14">
        <v>0</v>
      </c>
      <c r="GW185" s="14">
        <v>0</v>
      </c>
      <c r="GX185" s="14">
        <v>0</v>
      </c>
      <c r="GY185" s="14">
        <v>0</v>
      </c>
      <c r="GZ185" s="14">
        <v>0</v>
      </c>
      <c r="HA185" s="14">
        <v>0</v>
      </c>
      <c r="HB185" s="14">
        <v>0</v>
      </c>
      <c r="HC185" s="14">
        <v>0</v>
      </c>
      <c r="HD185" s="14">
        <v>0</v>
      </c>
      <c r="HE185" s="14">
        <v>0</v>
      </c>
      <c r="HF185" s="14">
        <v>0</v>
      </c>
      <c r="HG185" s="14">
        <v>0</v>
      </c>
      <c r="HH185" s="14">
        <v>0</v>
      </c>
      <c r="HI185" s="14">
        <v>0</v>
      </c>
      <c r="HJ185" s="14">
        <v>0</v>
      </c>
      <c r="HK185" s="14">
        <v>0</v>
      </c>
      <c r="HL185" s="14">
        <v>0</v>
      </c>
      <c r="HM185" s="14">
        <v>0</v>
      </c>
      <c r="HN185" s="14">
        <v>0</v>
      </c>
      <c r="HO185" s="14">
        <v>0</v>
      </c>
      <c r="HP185" s="14">
        <v>0</v>
      </c>
      <c r="HQ185" s="14">
        <v>0</v>
      </c>
      <c r="HR185" s="14">
        <v>0</v>
      </c>
      <c r="HS185" s="14">
        <v>0</v>
      </c>
      <c r="HT185" s="14">
        <v>0</v>
      </c>
      <c r="HU185" s="14">
        <v>0</v>
      </c>
      <c r="HV185" s="14">
        <v>0</v>
      </c>
      <c r="HW185" s="14">
        <v>0</v>
      </c>
      <c r="HX185" s="14">
        <v>0</v>
      </c>
      <c r="HY185" s="14">
        <v>0</v>
      </c>
      <c r="HZ185" s="14">
        <v>0</v>
      </c>
      <c r="IA185" s="14">
        <v>0</v>
      </c>
      <c r="IB185" s="14">
        <v>0</v>
      </c>
      <c r="IC185" s="14">
        <v>0</v>
      </c>
      <c r="ID185" s="14">
        <v>0</v>
      </c>
      <c r="IE185" s="14">
        <v>0</v>
      </c>
      <c r="IF185" s="14">
        <v>0</v>
      </c>
      <c r="IG185" s="14">
        <v>0</v>
      </c>
      <c r="IH185" s="14">
        <v>0</v>
      </c>
      <c r="II185" s="14">
        <v>0</v>
      </c>
      <c r="IJ185" s="14">
        <v>0</v>
      </c>
      <c r="IK185" s="14">
        <v>0</v>
      </c>
      <c r="IL185" s="14">
        <v>0</v>
      </c>
      <c r="IM185" s="14">
        <v>0</v>
      </c>
      <c r="IN185" s="14">
        <v>0</v>
      </c>
      <c r="IO185" s="14">
        <v>0</v>
      </c>
      <c r="IP185" s="14">
        <v>0</v>
      </c>
      <c r="IQ185" s="14">
        <v>0</v>
      </c>
      <c r="IR185" s="14">
        <v>0</v>
      </c>
      <c r="IS185" s="14">
        <v>0</v>
      </c>
      <c r="IT185" s="14">
        <v>0</v>
      </c>
      <c r="IU185" s="14">
        <v>0</v>
      </c>
      <c r="IV185" s="14">
        <v>0</v>
      </c>
      <c r="IW185" s="14">
        <v>0</v>
      </c>
      <c r="IX185" s="14">
        <v>0</v>
      </c>
      <c r="IY185" s="14">
        <v>0</v>
      </c>
      <c r="IZ185" s="14">
        <v>0</v>
      </c>
      <c r="JA185" s="14">
        <v>0</v>
      </c>
      <c r="JB185" s="14">
        <v>0</v>
      </c>
      <c r="JC185" s="14">
        <v>0</v>
      </c>
      <c r="JD185" s="14">
        <v>0</v>
      </c>
      <c r="JE185" s="14">
        <v>0</v>
      </c>
      <c r="JF185" s="14">
        <v>0</v>
      </c>
      <c r="JG185" s="14">
        <v>0</v>
      </c>
      <c r="JH185" s="14">
        <v>0</v>
      </c>
      <c r="JI185" s="14">
        <v>0</v>
      </c>
      <c r="JJ185" s="14">
        <v>0</v>
      </c>
      <c r="JK185" s="14">
        <v>0</v>
      </c>
      <c r="JL185" s="14">
        <v>0</v>
      </c>
      <c r="JM185" s="14">
        <v>0</v>
      </c>
      <c r="JN185" s="14">
        <v>0</v>
      </c>
      <c r="JO185" s="14">
        <v>0</v>
      </c>
      <c r="JP185" s="14">
        <v>0</v>
      </c>
      <c r="JQ185" s="14">
        <v>0</v>
      </c>
      <c r="JR185" s="14">
        <v>0</v>
      </c>
      <c r="JS185" s="14">
        <v>0</v>
      </c>
      <c r="JT185" s="14">
        <v>0</v>
      </c>
      <c r="JU185" s="14">
        <v>0</v>
      </c>
      <c r="JV185" s="14">
        <v>0</v>
      </c>
      <c r="JW185" s="14">
        <v>0</v>
      </c>
      <c r="JX185" s="14">
        <v>0</v>
      </c>
      <c r="JY185" s="14">
        <v>0</v>
      </c>
      <c r="JZ185" s="14">
        <v>0</v>
      </c>
      <c r="KA185" s="14">
        <v>0</v>
      </c>
      <c r="KB185" s="14">
        <v>0</v>
      </c>
      <c r="KC185" s="14">
        <v>0</v>
      </c>
      <c r="KD185" s="14">
        <v>0</v>
      </c>
      <c r="KE185" s="14">
        <v>0</v>
      </c>
      <c r="KF185" s="14">
        <v>0</v>
      </c>
      <c r="KG185" s="14">
        <v>0</v>
      </c>
      <c r="KH185" s="14">
        <v>0</v>
      </c>
      <c r="KI185" s="14">
        <v>0</v>
      </c>
      <c r="KJ185" s="14">
        <v>0</v>
      </c>
      <c r="KK185" s="14">
        <v>0</v>
      </c>
      <c r="KL185" s="14">
        <v>0</v>
      </c>
      <c r="KM185" s="14">
        <v>0</v>
      </c>
      <c r="KN185" s="14">
        <v>0</v>
      </c>
      <c r="KO185" s="14">
        <v>0</v>
      </c>
      <c r="KP185" s="14">
        <v>0</v>
      </c>
      <c r="KQ185" s="14">
        <v>0</v>
      </c>
      <c r="KR185" s="14">
        <v>0</v>
      </c>
      <c r="KS185" s="14">
        <v>0</v>
      </c>
      <c r="KT185" s="14">
        <v>0</v>
      </c>
      <c r="KU185" s="14">
        <v>0</v>
      </c>
      <c r="KV185" s="14">
        <v>0</v>
      </c>
      <c r="KW185" s="14">
        <v>0</v>
      </c>
      <c r="KX185" s="14">
        <v>0</v>
      </c>
      <c r="KY185" s="14">
        <v>1</v>
      </c>
      <c r="KZ185" s="14">
        <v>0</v>
      </c>
      <c r="LA185" s="14">
        <v>0</v>
      </c>
      <c r="LB185" s="14">
        <v>0</v>
      </c>
      <c r="LC185" s="14">
        <v>0</v>
      </c>
      <c r="LD185" s="14">
        <v>1</v>
      </c>
      <c r="LE185" s="14">
        <v>0</v>
      </c>
      <c r="LF185" s="14">
        <v>0</v>
      </c>
      <c r="LG185" s="14">
        <v>0</v>
      </c>
      <c r="LH185" s="14">
        <v>0</v>
      </c>
      <c r="LI185" s="14">
        <v>0</v>
      </c>
      <c r="LJ185" s="14">
        <v>0</v>
      </c>
      <c r="LK185" s="14">
        <v>0</v>
      </c>
      <c r="LL185" s="14">
        <v>0</v>
      </c>
      <c r="LM185" s="14">
        <v>0</v>
      </c>
      <c r="LN185" s="14">
        <v>0</v>
      </c>
      <c r="LO185" s="14">
        <v>0</v>
      </c>
      <c r="LP185" s="14">
        <v>0</v>
      </c>
      <c r="LQ185" s="14">
        <v>0</v>
      </c>
      <c r="LR185" s="14">
        <v>0</v>
      </c>
      <c r="LS185" s="14">
        <v>0</v>
      </c>
      <c r="LT185" s="14">
        <v>0</v>
      </c>
      <c r="LU185" s="14">
        <v>0</v>
      </c>
      <c r="LV185" s="14">
        <v>0</v>
      </c>
      <c r="LW185" s="14">
        <v>0</v>
      </c>
      <c r="LX185" s="14">
        <v>0</v>
      </c>
      <c r="LY185" s="14">
        <v>0</v>
      </c>
      <c r="LZ185" s="14">
        <v>0</v>
      </c>
      <c r="MA185" s="14">
        <v>0</v>
      </c>
      <c r="MB185" s="14">
        <v>0</v>
      </c>
      <c r="MC185" s="14">
        <v>0</v>
      </c>
      <c r="MD185" s="14">
        <v>0</v>
      </c>
      <c r="ME185" s="14">
        <v>1</v>
      </c>
      <c r="MF185" s="14">
        <v>0</v>
      </c>
      <c r="MG185" s="14">
        <v>0</v>
      </c>
      <c r="MH185" s="14">
        <v>0</v>
      </c>
      <c r="MI185" s="14">
        <v>0</v>
      </c>
      <c r="MJ185" s="14">
        <v>0</v>
      </c>
      <c r="MK185" s="14">
        <v>0</v>
      </c>
      <c r="ML185" s="14">
        <v>0</v>
      </c>
      <c r="MM185" s="14">
        <v>1</v>
      </c>
      <c r="MN185" s="14">
        <v>0</v>
      </c>
      <c r="MO185" s="14">
        <v>0</v>
      </c>
      <c r="MP185" s="14">
        <v>0</v>
      </c>
      <c r="MQ185" s="14">
        <v>0</v>
      </c>
      <c r="MR185" s="14">
        <v>0</v>
      </c>
      <c r="MS185" s="14">
        <v>0</v>
      </c>
      <c r="MT185" s="14">
        <v>0</v>
      </c>
      <c r="MU185" s="14">
        <v>0</v>
      </c>
      <c r="MV185" s="14">
        <v>0</v>
      </c>
      <c r="MW185" s="14">
        <v>0</v>
      </c>
      <c r="MX185" s="14">
        <v>0</v>
      </c>
      <c r="MY185" s="14">
        <v>0</v>
      </c>
      <c r="MZ185" s="14">
        <v>0</v>
      </c>
      <c r="NA185" s="14">
        <v>1</v>
      </c>
      <c r="NB185" s="14">
        <v>0</v>
      </c>
      <c r="NC185" s="14">
        <v>0</v>
      </c>
      <c r="ND185" s="14">
        <v>0</v>
      </c>
      <c r="NE185" s="14">
        <v>0</v>
      </c>
      <c r="NF185" s="14">
        <v>0</v>
      </c>
      <c r="NG185" s="14">
        <v>0</v>
      </c>
      <c r="NH185" s="14">
        <v>0</v>
      </c>
      <c r="NI185" s="14">
        <v>0</v>
      </c>
      <c r="NJ185" s="14">
        <v>0</v>
      </c>
      <c r="NK185" s="14">
        <v>0</v>
      </c>
      <c r="NL185" s="14">
        <v>1</v>
      </c>
      <c r="NM185" s="14">
        <v>0</v>
      </c>
      <c r="NN185" s="14">
        <v>0</v>
      </c>
      <c r="NO185" s="14">
        <v>0</v>
      </c>
      <c r="NP185" s="14">
        <v>0</v>
      </c>
      <c r="NQ185" s="14">
        <v>0</v>
      </c>
      <c r="NR185" s="14">
        <v>0</v>
      </c>
      <c r="NS185" s="14">
        <v>0</v>
      </c>
      <c r="NT185" s="14">
        <v>0</v>
      </c>
      <c r="NU185" s="14">
        <v>0</v>
      </c>
      <c r="NV185" s="14">
        <v>0</v>
      </c>
      <c r="NW185" s="14">
        <v>0</v>
      </c>
      <c r="NX185" s="14">
        <v>0</v>
      </c>
      <c r="NY185" s="14">
        <v>0</v>
      </c>
      <c r="NZ185" s="14">
        <v>0</v>
      </c>
      <c r="OA185" s="14">
        <v>0</v>
      </c>
      <c r="OB185" s="14">
        <v>0</v>
      </c>
      <c r="OC185" s="14">
        <v>1</v>
      </c>
      <c r="OD185" s="14">
        <v>0</v>
      </c>
      <c r="OE185" s="14">
        <v>0</v>
      </c>
      <c r="OF185" s="14"/>
      <c r="OG185" s="14">
        <v>0</v>
      </c>
      <c r="OH185" s="14">
        <v>0</v>
      </c>
      <c r="OI185" s="14">
        <v>0</v>
      </c>
      <c r="OJ185" s="14">
        <v>0</v>
      </c>
      <c r="OK185" s="14">
        <v>0</v>
      </c>
      <c r="OL185" s="14">
        <v>0</v>
      </c>
      <c r="OM185" s="14">
        <v>0</v>
      </c>
      <c r="ON185" s="14">
        <v>0</v>
      </c>
      <c r="OO185" s="14">
        <v>0</v>
      </c>
      <c r="OP185" s="14">
        <v>0</v>
      </c>
      <c r="OQ185" s="14">
        <v>0</v>
      </c>
      <c r="OR185" s="14">
        <v>0</v>
      </c>
      <c r="OS185" s="14">
        <v>2</v>
      </c>
      <c r="OT185" s="14">
        <v>0</v>
      </c>
      <c r="OU185" s="14">
        <v>0</v>
      </c>
      <c r="OV185" s="14">
        <v>0</v>
      </c>
      <c r="OW185" s="14">
        <v>0</v>
      </c>
      <c r="OX185" s="14">
        <v>0</v>
      </c>
      <c r="OY185" s="14">
        <v>0</v>
      </c>
      <c r="OZ185" s="14"/>
      <c r="PA185" s="14">
        <v>0</v>
      </c>
      <c r="PB185" s="14"/>
      <c r="PC185" s="14"/>
      <c r="PD185" s="14">
        <v>0</v>
      </c>
      <c r="PE185" s="14"/>
      <c r="PF185" s="14">
        <v>1</v>
      </c>
      <c r="PG185" s="54"/>
      <c r="PH185" s="54"/>
      <c r="PI185" s="14">
        <v>2</v>
      </c>
      <c r="PJ185" s="54"/>
      <c r="PK185" s="54"/>
      <c r="PL185" s="84"/>
      <c r="PM185" s="14"/>
      <c r="PN185" s="84"/>
      <c r="PO185" s="84"/>
      <c r="PP185" s="84"/>
      <c r="PQ185" s="84"/>
      <c r="PR185" s="505"/>
      <c r="PS185" s="84"/>
      <c r="PT185" s="84"/>
      <c r="PU185" s="84"/>
      <c r="PV185" s="84"/>
      <c r="PW185" s="54"/>
      <c r="PX185" s="54"/>
      <c r="PY185" s="14"/>
      <c r="PZ185" s="14"/>
      <c r="QA185" s="14"/>
      <c r="QB185" s="54"/>
      <c r="QC185" s="54"/>
      <c r="QD185" s="54"/>
      <c r="QR185" s="1">
        <v>1</v>
      </c>
      <c r="QS185" s="1"/>
      <c r="QX185" s="1"/>
      <c r="QY185" s="1"/>
      <c r="QZ185" s="1"/>
      <c r="RA185" s="1"/>
      <c r="RB185" s="1"/>
      <c r="RC185" s="1"/>
      <c r="RD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</row>
    <row r="186" spans="1:503" s="20" customFormat="1" hidden="1" x14ac:dyDescent="0.25">
      <c r="A186" s="68" t="s">
        <v>47</v>
      </c>
      <c r="B186" s="68" t="s">
        <v>1357</v>
      </c>
      <c r="C186" s="347"/>
      <c r="D186" s="347"/>
      <c r="E186" s="14">
        <v>0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>
        <v>0</v>
      </c>
      <c r="PE186" s="14"/>
      <c r="PF186" s="14"/>
      <c r="PG186" s="54"/>
      <c r="PH186" s="54"/>
      <c r="PI186" s="54"/>
      <c r="PJ186" s="54"/>
      <c r="PK186" s="54"/>
      <c r="PL186" s="84"/>
      <c r="PM186" s="14"/>
      <c r="PN186" s="84"/>
      <c r="PO186" s="84"/>
      <c r="PP186" s="84"/>
      <c r="PQ186" s="84"/>
      <c r="PR186" s="505"/>
      <c r="PS186" s="84"/>
      <c r="PT186" s="84"/>
      <c r="PU186" s="84"/>
      <c r="PV186" s="84"/>
      <c r="PW186" s="54"/>
      <c r="PX186" s="54"/>
      <c r="PY186" s="14"/>
      <c r="PZ186" s="14"/>
      <c r="QA186" s="14"/>
      <c r="QB186" s="54"/>
      <c r="QC186" s="54"/>
      <c r="QD186" s="54"/>
      <c r="QR186" s="1"/>
      <c r="QS186" s="1"/>
      <c r="QX186" s="1"/>
      <c r="QY186" s="1"/>
      <c r="QZ186" s="1"/>
      <c r="RA186" s="1"/>
      <c r="RB186" s="1"/>
      <c r="RC186" s="1"/>
      <c r="RD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</row>
    <row r="187" spans="1:503" s="20" customFormat="1" hidden="1" x14ac:dyDescent="0.25">
      <c r="A187" s="68" t="s">
        <v>47</v>
      </c>
      <c r="B187" s="68" t="s">
        <v>1358</v>
      </c>
      <c r="C187" s="464">
        <v>547</v>
      </c>
      <c r="D187" s="347"/>
      <c r="E187" s="14">
        <v>0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>
        <v>0</v>
      </c>
      <c r="PE187" s="14"/>
      <c r="PF187" s="14"/>
      <c r="PG187" s="54"/>
      <c r="PH187" s="54"/>
      <c r="PI187" s="54"/>
      <c r="PJ187" s="54"/>
      <c r="PK187" s="54"/>
      <c r="PL187" s="84"/>
      <c r="PM187" s="14"/>
      <c r="PN187" s="84"/>
      <c r="PO187" s="84"/>
      <c r="PP187" s="84"/>
      <c r="PQ187" s="84"/>
      <c r="PR187" s="505"/>
      <c r="PS187" s="84"/>
      <c r="PT187" s="84"/>
      <c r="PU187" s="84"/>
      <c r="PV187" s="84"/>
      <c r="PW187" s="54"/>
      <c r="PX187" s="54"/>
      <c r="PY187" s="14"/>
      <c r="PZ187" s="14"/>
      <c r="QA187" s="14"/>
      <c r="QB187" s="54"/>
      <c r="QC187" s="54"/>
      <c r="QD187" s="54"/>
      <c r="QR187" s="1"/>
      <c r="QS187" s="1"/>
      <c r="QX187" s="1"/>
      <c r="QY187" s="1"/>
      <c r="QZ187" s="1"/>
      <c r="RA187" s="1"/>
      <c r="RB187" s="1"/>
      <c r="RC187" s="1"/>
      <c r="RD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</row>
    <row r="188" spans="1:503" s="20" customFormat="1" hidden="1" x14ac:dyDescent="0.25">
      <c r="A188" s="68" t="s">
        <v>47</v>
      </c>
      <c r="B188" s="68" t="s">
        <v>1359</v>
      </c>
      <c r="C188" s="347"/>
      <c r="D188" s="347"/>
      <c r="E188" s="14">
        <v>0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>
        <v>0</v>
      </c>
      <c r="PE188" s="14"/>
      <c r="PF188" s="14"/>
      <c r="PG188" s="54"/>
      <c r="PH188" s="54"/>
      <c r="PI188" s="54"/>
      <c r="PJ188" s="54"/>
      <c r="PK188" s="54"/>
      <c r="PL188" s="84"/>
      <c r="PM188" s="14"/>
      <c r="PN188" s="84"/>
      <c r="PO188" s="84"/>
      <c r="PP188" s="84"/>
      <c r="PQ188" s="84"/>
      <c r="PR188" s="505"/>
      <c r="PS188" s="84"/>
      <c r="PT188" s="84"/>
      <c r="PU188" s="84"/>
      <c r="PV188" s="84"/>
      <c r="PW188" s="54"/>
      <c r="PX188" s="54"/>
      <c r="PY188" s="14"/>
      <c r="PZ188" s="14"/>
      <c r="QA188" s="14"/>
      <c r="QB188" s="54"/>
      <c r="QC188" s="54"/>
      <c r="QD188" s="54"/>
      <c r="QR188" s="1"/>
      <c r="QS188" s="1"/>
      <c r="QX188" s="1"/>
      <c r="QY188" s="1"/>
      <c r="QZ188" s="1"/>
      <c r="RA188" s="1"/>
      <c r="RB188" s="1"/>
      <c r="RC188" s="1"/>
      <c r="RD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</row>
    <row r="189" spans="1:503" s="20" customFormat="1" hidden="1" x14ac:dyDescent="0.25">
      <c r="A189" s="68" t="s">
        <v>47</v>
      </c>
      <c r="B189" s="68" t="s">
        <v>1360</v>
      </c>
      <c r="C189" s="347"/>
      <c r="D189" s="347"/>
      <c r="E189" s="14">
        <v>0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>
        <v>0</v>
      </c>
      <c r="PE189" s="14"/>
      <c r="PF189" s="14"/>
      <c r="PG189" s="54"/>
      <c r="PH189" s="54"/>
      <c r="PI189" s="54"/>
      <c r="PJ189" s="54"/>
      <c r="PK189" s="54"/>
      <c r="PL189" s="84"/>
      <c r="PM189" s="14"/>
      <c r="PN189" s="84"/>
      <c r="PO189" s="84"/>
      <c r="PP189" s="84"/>
      <c r="PQ189" s="84"/>
      <c r="PR189" s="505"/>
      <c r="PS189" s="84"/>
      <c r="PT189" s="84"/>
      <c r="PU189" s="84"/>
      <c r="PV189" s="84"/>
      <c r="PW189" s="54"/>
      <c r="PX189" s="54"/>
      <c r="PY189" s="14"/>
      <c r="PZ189" s="14"/>
      <c r="QA189" s="14"/>
      <c r="QB189" s="54"/>
      <c r="QC189" s="54"/>
      <c r="QD189" s="54"/>
      <c r="QR189" s="1"/>
      <c r="QS189" s="1"/>
      <c r="QX189" s="1"/>
      <c r="QY189" s="1"/>
      <c r="QZ189" s="1"/>
      <c r="RA189" s="1"/>
      <c r="RB189" s="1"/>
      <c r="RC189" s="1"/>
      <c r="RD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</row>
    <row r="190" spans="1:503" s="20" customFormat="1" hidden="1" x14ac:dyDescent="0.25">
      <c r="A190" s="68" t="s">
        <v>47</v>
      </c>
      <c r="B190" s="68" t="s">
        <v>1361</v>
      </c>
      <c r="C190" s="347"/>
      <c r="D190" s="347"/>
      <c r="E190" s="14">
        <v>0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>
        <v>0</v>
      </c>
      <c r="PE190" s="14"/>
      <c r="PF190" s="14"/>
      <c r="PG190" s="54"/>
      <c r="PH190" s="54"/>
      <c r="PI190" s="54"/>
      <c r="PJ190" s="54"/>
      <c r="PK190" s="54"/>
      <c r="PL190" s="84"/>
      <c r="PM190" s="14"/>
      <c r="PN190" s="84"/>
      <c r="PO190" s="84"/>
      <c r="PP190" s="84"/>
      <c r="PQ190" s="84"/>
      <c r="PR190" s="505"/>
      <c r="PS190" s="84"/>
      <c r="PT190" s="84"/>
      <c r="PU190" s="84"/>
      <c r="PV190" s="84"/>
      <c r="PW190" s="54"/>
      <c r="PX190" s="54"/>
      <c r="PY190" s="14"/>
      <c r="PZ190" s="14"/>
      <c r="QA190" s="14"/>
      <c r="QB190" s="54"/>
      <c r="QC190" s="54"/>
      <c r="QD190" s="54"/>
      <c r="QR190" s="1"/>
      <c r="QS190" s="1"/>
      <c r="QX190" s="1"/>
      <c r="QY190" s="1"/>
      <c r="QZ190" s="1"/>
      <c r="RA190" s="1"/>
      <c r="RB190" s="1"/>
      <c r="RC190" s="1"/>
      <c r="RD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</row>
    <row r="191" spans="1:503" s="20" customFormat="1" hidden="1" x14ac:dyDescent="0.25">
      <c r="A191" s="68" t="s">
        <v>47</v>
      </c>
      <c r="B191" s="79" t="s">
        <v>906</v>
      </c>
      <c r="C191" s="464">
        <v>2998</v>
      </c>
      <c r="D191" s="14"/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0</v>
      </c>
      <c r="ED191" s="14">
        <v>0</v>
      </c>
      <c r="EE191" s="14">
        <v>0</v>
      </c>
      <c r="EF191" s="14">
        <v>0</v>
      </c>
      <c r="EG191" s="14">
        <v>0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  <c r="FB191" s="14">
        <v>0</v>
      </c>
      <c r="FC191" s="14">
        <v>0</v>
      </c>
      <c r="FD191" s="14">
        <v>0</v>
      </c>
      <c r="FE191" s="14">
        <v>0</v>
      </c>
      <c r="FF191" s="14">
        <v>0</v>
      </c>
      <c r="FG191" s="14">
        <v>0</v>
      </c>
      <c r="FH191" s="14">
        <v>0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0</v>
      </c>
      <c r="FP191" s="14">
        <v>0</v>
      </c>
      <c r="FQ191" s="14">
        <v>0</v>
      </c>
      <c r="FR191" s="14">
        <v>0</v>
      </c>
      <c r="FS191" s="14">
        <v>0</v>
      </c>
      <c r="FT191" s="14">
        <v>0</v>
      </c>
      <c r="FU191" s="14">
        <v>0</v>
      </c>
      <c r="FV191" s="14">
        <v>0</v>
      </c>
      <c r="FW191" s="14">
        <v>0</v>
      </c>
      <c r="FX191" s="14">
        <v>0</v>
      </c>
      <c r="FY191" s="14">
        <v>0</v>
      </c>
      <c r="FZ191" s="14">
        <v>0</v>
      </c>
      <c r="GA191" s="14">
        <v>0</v>
      </c>
      <c r="GB191" s="14">
        <v>0</v>
      </c>
      <c r="GC191" s="14">
        <v>0</v>
      </c>
      <c r="GD191" s="14">
        <v>0</v>
      </c>
      <c r="GE191" s="14">
        <v>0</v>
      </c>
      <c r="GF191" s="14">
        <v>0</v>
      </c>
      <c r="GG191" s="14">
        <v>0</v>
      </c>
      <c r="GH191" s="14">
        <v>0</v>
      </c>
      <c r="GI191" s="14">
        <v>0</v>
      </c>
      <c r="GJ191" s="14">
        <v>0</v>
      </c>
      <c r="GK191" s="14">
        <v>0</v>
      </c>
      <c r="GL191" s="14">
        <v>0</v>
      </c>
      <c r="GM191" s="14">
        <v>0</v>
      </c>
      <c r="GN191" s="14">
        <v>0</v>
      </c>
      <c r="GO191" s="14">
        <v>0</v>
      </c>
      <c r="GP191" s="14">
        <v>0</v>
      </c>
      <c r="GQ191" s="14">
        <v>0</v>
      </c>
      <c r="GR191" s="14">
        <v>1</v>
      </c>
      <c r="GS191" s="14">
        <v>0</v>
      </c>
      <c r="GT191" s="14">
        <v>0</v>
      </c>
      <c r="GU191" s="14">
        <v>0</v>
      </c>
      <c r="GV191" s="14">
        <v>0</v>
      </c>
      <c r="GW191" s="14">
        <v>0</v>
      </c>
      <c r="GX191" s="14">
        <v>0</v>
      </c>
      <c r="GY191" s="14">
        <v>0</v>
      </c>
      <c r="GZ191" s="14">
        <v>0</v>
      </c>
      <c r="HA191" s="14">
        <v>0</v>
      </c>
      <c r="HB191" s="14">
        <v>0</v>
      </c>
      <c r="HC191" s="14">
        <v>0</v>
      </c>
      <c r="HD191" s="14">
        <v>0</v>
      </c>
      <c r="HE191" s="14">
        <v>0</v>
      </c>
      <c r="HF191" s="14">
        <v>0</v>
      </c>
      <c r="HG191" s="14">
        <v>0</v>
      </c>
      <c r="HH191" s="14">
        <v>0</v>
      </c>
      <c r="HI191" s="14">
        <v>0</v>
      </c>
      <c r="HJ191" s="14">
        <v>0</v>
      </c>
      <c r="HK191" s="14">
        <v>1</v>
      </c>
      <c r="HL191" s="14">
        <v>0</v>
      </c>
      <c r="HM191" s="14">
        <v>0</v>
      </c>
      <c r="HN191" s="14">
        <v>0</v>
      </c>
      <c r="HO191" s="14">
        <v>0</v>
      </c>
      <c r="HP191" s="14">
        <v>0</v>
      </c>
      <c r="HQ191" s="14">
        <v>0</v>
      </c>
      <c r="HR191" s="14">
        <v>0</v>
      </c>
      <c r="HS191" s="14">
        <v>0</v>
      </c>
      <c r="HT191" s="14">
        <v>0</v>
      </c>
      <c r="HU191" s="14">
        <v>0</v>
      </c>
      <c r="HV191" s="14">
        <v>0</v>
      </c>
      <c r="HW191" s="14">
        <v>0</v>
      </c>
      <c r="HX191" s="14">
        <v>0</v>
      </c>
      <c r="HY191" s="14">
        <v>0</v>
      </c>
      <c r="HZ191" s="14">
        <v>0</v>
      </c>
      <c r="IA191" s="14">
        <v>0</v>
      </c>
      <c r="IB191" s="14">
        <v>0</v>
      </c>
      <c r="IC191" s="14">
        <v>0</v>
      </c>
      <c r="ID191" s="14">
        <v>0</v>
      </c>
      <c r="IE191" s="14">
        <v>0</v>
      </c>
      <c r="IF191" s="14">
        <v>0</v>
      </c>
      <c r="IG191" s="14">
        <v>1</v>
      </c>
      <c r="IH191" s="14">
        <v>0</v>
      </c>
      <c r="II191" s="14">
        <v>0</v>
      </c>
      <c r="IJ191" s="14">
        <v>0</v>
      </c>
      <c r="IK191" s="14">
        <v>0</v>
      </c>
      <c r="IL191" s="14">
        <v>0</v>
      </c>
      <c r="IM191" s="14">
        <v>0</v>
      </c>
      <c r="IN191" s="14">
        <v>1</v>
      </c>
      <c r="IO191" s="14">
        <v>0</v>
      </c>
      <c r="IP191" s="14">
        <v>0</v>
      </c>
      <c r="IQ191" s="14">
        <v>0</v>
      </c>
      <c r="IR191" s="14">
        <v>0</v>
      </c>
      <c r="IS191" s="14">
        <v>0</v>
      </c>
      <c r="IT191" s="14">
        <v>0</v>
      </c>
      <c r="IU191" s="14">
        <v>0</v>
      </c>
      <c r="IV191" s="14">
        <v>0</v>
      </c>
      <c r="IW191" s="14">
        <v>0</v>
      </c>
      <c r="IX191" s="14">
        <v>0</v>
      </c>
      <c r="IY191" s="14">
        <v>0</v>
      </c>
      <c r="IZ191" s="14">
        <v>0</v>
      </c>
      <c r="JA191" s="14">
        <v>0</v>
      </c>
      <c r="JB191" s="14">
        <v>1</v>
      </c>
      <c r="JC191" s="14">
        <v>0</v>
      </c>
      <c r="JD191" s="14">
        <v>0</v>
      </c>
      <c r="JE191" s="14">
        <v>1</v>
      </c>
      <c r="JF191" s="14">
        <v>0</v>
      </c>
      <c r="JG191" s="14">
        <v>0</v>
      </c>
      <c r="JH191" s="14">
        <v>1</v>
      </c>
      <c r="JI191" s="14">
        <v>1</v>
      </c>
      <c r="JJ191" s="14">
        <v>1</v>
      </c>
      <c r="JK191" s="14">
        <v>0</v>
      </c>
      <c r="JL191" s="14">
        <v>1</v>
      </c>
      <c r="JM191" s="14">
        <v>0</v>
      </c>
      <c r="JN191" s="14">
        <v>0</v>
      </c>
      <c r="JO191" s="14">
        <v>0</v>
      </c>
      <c r="JP191" s="14">
        <v>0</v>
      </c>
      <c r="JQ191" s="14">
        <v>0</v>
      </c>
      <c r="JR191" s="14">
        <v>0</v>
      </c>
      <c r="JS191" s="14">
        <v>1</v>
      </c>
      <c r="JT191" s="14">
        <v>0</v>
      </c>
      <c r="JU191" s="14">
        <v>0</v>
      </c>
      <c r="JV191" s="14">
        <v>0</v>
      </c>
      <c r="JW191" s="14">
        <v>0</v>
      </c>
      <c r="JX191" s="14">
        <v>1</v>
      </c>
      <c r="JY191" s="14">
        <v>0</v>
      </c>
      <c r="JZ191" s="14">
        <v>2</v>
      </c>
      <c r="KA191" s="14">
        <v>0</v>
      </c>
      <c r="KB191" s="14">
        <v>0</v>
      </c>
      <c r="KC191" s="14">
        <v>0</v>
      </c>
      <c r="KD191" s="14">
        <v>0</v>
      </c>
      <c r="KE191" s="14">
        <v>1</v>
      </c>
      <c r="KF191" s="14">
        <v>1</v>
      </c>
      <c r="KG191" s="14">
        <v>0</v>
      </c>
      <c r="KH191" s="14">
        <v>0</v>
      </c>
      <c r="KI191" s="14">
        <v>0</v>
      </c>
      <c r="KJ191" s="14">
        <v>0</v>
      </c>
      <c r="KK191" s="14">
        <v>0</v>
      </c>
      <c r="KL191" s="14">
        <v>0</v>
      </c>
      <c r="KM191" s="14">
        <v>0</v>
      </c>
      <c r="KN191" s="14">
        <v>0</v>
      </c>
      <c r="KO191" s="14">
        <v>0</v>
      </c>
      <c r="KP191" s="14">
        <v>0</v>
      </c>
      <c r="KQ191" s="14">
        <v>0</v>
      </c>
      <c r="KR191" s="14">
        <v>0</v>
      </c>
      <c r="KS191" s="14">
        <v>0</v>
      </c>
      <c r="KT191" s="14">
        <v>0</v>
      </c>
      <c r="KU191" s="14">
        <v>0</v>
      </c>
      <c r="KV191" s="14">
        <v>0</v>
      </c>
      <c r="KW191" s="14">
        <v>0</v>
      </c>
      <c r="KX191" s="14">
        <v>0</v>
      </c>
      <c r="KY191" s="14">
        <v>0</v>
      </c>
      <c r="KZ191" s="14">
        <v>0</v>
      </c>
      <c r="LA191" s="14">
        <v>0</v>
      </c>
      <c r="LB191" s="14">
        <v>0</v>
      </c>
      <c r="LC191" s="14">
        <v>0</v>
      </c>
      <c r="LD191" s="14">
        <v>0</v>
      </c>
      <c r="LE191" s="14">
        <v>0</v>
      </c>
      <c r="LF191" s="14">
        <v>0</v>
      </c>
      <c r="LG191" s="14">
        <v>0</v>
      </c>
      <c r="LH191" s="14">
        <v>2</v>
      </c>
      <c r="LI191" s="14">
        <v>0</v>
      </c>
      <c r="LJ191" s="14">
        <v>0</v>
      </c>
      <c r="LK191" s="14">
        <v>0</v>
      </c>
      <c r="LL191" s="14">
        <v>0</v>
      </c>
      <c r="LM191" s="14">
        <v>0</v>
      </c>
      <c r="LN191" s="14">
        <v>0</v>
      </c>
      <c r="LO191" s="14">
        <v>0</v>
      </c>
      <c r="LP191" s="14">
        <v>0</v>
      </c>
      <c r="LQ191" s="14">
        <v>0</v>
      </c>
      <c r="LR191" s="14">
        <v>0</v>
      </c>
      <c r="LS191" s="14">
        <v>0</v>
      </c>
      <c r="LT191" s="14">
        <v>0</v>
      </c>
      <c r="LU191" s="14">
        <v>0</v>
      </c>
      <c r="LV191" s="14">
        <v>0</v>
      </c>
      <c r="LW191" s="14">
        <v>0</v>
      </c>
      <c r="LX191" s="14">
        <v>0</v>
      </c>
      <c r="LY191" s="14">
        <v>0</v>
      </c>
      <c r="LZ191" s="14">
        <v>0</v>
      </c>
      <c r="MA191" s="14">
        <v>0</v>
      </c>
      <c r="MB191" s="14">
        <v>5</v>
      </c>
      <c r="MC191" s="14">
        <v>0</v>
      </c>
      <c r="MD191" s="14">
        <v>2</v>
      </c>
      <c r="ME191" s="14">
        <v>6</v>
      </c>
      <c r="MF191" s="14">
        <v>0</v>
      </c>
      <c r="MG191" s="14">
        <v>0</v>
      </c>
      <c r="MH191" s="14">
        <v>7</v>
      </c>
      <c r="MI191" s="14">
        <v>1</v>
      </c>
      <c r="MJ191" s="14">
        <v>5</v>
      </c>
      <c r="MK191" s="14">
        <v>0</v>
      </c>
      <c r="ML191" s="14">
        <v>0</v>
      </c>
      <c r="MM191" s="14">
        <v>5</v>
      </c>
      <c r="MN191" s="14">
        <v>0</v>
      </c>
      <c r="MO191" s="14">
        <v>1</v>
      </c>
      <c r="MP191" s="14">
        <v>2</v>
      </c>
      <c r="MQ191" s="14">
        <v>2</v>
      </c>
      <c r="MR191" s="14">
        <v>0</v>
      </c>
      <c r="MS191" s="14">
        <v>0</v>
      </c>
      <c r="MT191" s="14">
        <v>3</v>
      </c>
      <c r="MU191" s="14">
        <v>0</v>
      </c>
      <c r="MV191" s="14">
        <v>4</v>
      </c>
      <c r="MW191" s="14">
        <v>1</v>
      </c>
      <c r="MX191" s="14">
        <v>0</v>
      </c>
      <c r="MY191" s="14">
        <v>0</v>
      </c>
      <c r="MZ191" s="14">
        <v>0</v>
      </c>
      <c r="NA191" s="14">
        <v>2</v>
      </c>
      <c r="NB191" s="14">
        <v>0</v>
      </c>
      <c r="NC191" s="14">
        <v>0</v>
      </c>
      <c r="ND191" s="14">
        <v>1</v>
      </c>
      <c r="NE191" s="14">
        <v>6</v>
      </c>
      <c r="NF191" s="14">
        <v>0</v>
      </c>
      <c r="NG191" s="14">
        <v>0</v>
      </c>
      <c r="NH191" s="14">
        <v>4</v>
      </c>
      <c r="NI191" s="14">
        <v>1</v>
      </c>
      <c r="NJ191" s="14">
        <v>1</v>
      </c>
      <c r="NK191" s="14">
        <v>8</v>
      </c>
      <c r="NL191" s="14">
        <v>6</v>
      </c>
      <c r="NM191" s="14">
        <v>3</v>
      </c>
      <c r="NN191" s="14">
        <v>0</v>
      </c>
      <c r="NO191" s="14">
        <v>3</v>
      </c>
      <c r="NP191" s="14">
        <v>0</v>
      </c>
      <c r="NQ191" s="14">
        <v>1</v>
      </c>
      <c r="NR191" s="14">
        <v>5</v>
      </c>
      <c r="NS191" s="14">
        <v>2</v>
      </c>
      <c r="NT191" s="14">
        <v>3</v>
      </c>
      <c r="NU191" s="14">
        <v>0</v>
      </c>
      <c r="NV191" s="14">
        <v>2</v>
      </c>
      <c r="NW191" s="14">
        <v>2</v>
      </c>
      <c r="NX191" s="14">
        <v>9</v>
      </c>
      <c r="NY191" s="14">
        <v>7</v>
      </c>
      <c r="NZ191" s="14">
        <v>7</v>
      </c>
      <c r="OA191" s="14">
        <v>122</v>
      </c>
      <c r="OB191" s="14">
        <v>0</v>
      </c>
      <c r="OC191" s="14">
        <v>2</v>
      </c>
      <c r="OD191" s="14">
        <v>4</v>
      </c>
      <c r="OE191" s="14">
        <v>4</v>
      </c>
      <c r="OF191" s="14">
        <v>12</v>
      </c>
      <c r="OG191" s="14">
        <v>6</v>
      </c>
      <c r="OH191" s="14">
        <v>7</v>
      </c>
      <c r="OI191" s="14">
        <v>0</v>
      </c>
      <c r="OJ191" s="14">
        <v>6</v>
      </c>
      <c r="OK191" s="14">
        <v>1</v>
      </c>
      <c r="OL191" s="14">
        <v>0</v>
      </c>
      <c r="OM191" s="14">
        <v>13</v>
      </c>
      <c r="ON191" s="14">
        <v>11</v>
      </c>
      <c r="OO191" s="14">
        <v>2</v>
      </c>
      <c r="OP191" s="14">
        <v>0</v>
      </c>
      <c r="OQ191" s="14">
        <v>2</v>
      </c>
      <c r="OR191" s="14">
        <v>0</v>
      </c>
      <c r="OS191" s="14">
        <v>2</v>
      </c>
      <c r="OT191" s="14">
        <v>3</v>
      </c>
      <c r="OU191" s="14">
        <v>0</v>
      </c>
      <c r="OV191" s="14">
        <v>0</v>
      </c>
      <c r="OW191" s="14">
        <v>0</v>
      </c>
      <c r="OX191" s="14">
        <v>2</v>
      </c>
      <c r="OY191" s="14">
        <v>1</v>
      </c>
      <c r="OZ191" s="31">
        <v>3</v>
      </c>
      <c r="PA191" s="14">
        <v>3</v>
      </c>
      <c r="PB191" s="14">
        <v>2</v>
      </c>
      <c r="PC191" s="14">
        <v>3</v>
      </c>
      <c r="PD191" s="14">
        <v>0</v>
      </c>
      <c r="PE191" s="14"/>
      <c r="PF191" s="14">
        <v>2</v>
      </c>
      <c r="PG191" s="14">
        <v>1</v>
      </c>
      <c r="PH191" s="54"/>
      <c r="PI191" s="14">
        <v>1</v>
      </c>
      <c r="PJ191" s="14">
        <v>1</v>
      </c>
      <c r="PK191" s="54"/>
      <c r="PL191" s="84"/>
      <c r="PM191" s="14">
        <v>2</v>
      </c>
      <c r="PN191" s="84">
        <v>1</v>
      </c>
      <c r="PO191" s="84"/>
      <c r="PP191" s="84">
        <v>3</v>
      </c>
      <c r="PQ191" s="84"/>
      <c r="PR191" s="505"/>
      <c r="PS191" s="84"/>
      <c r="PT191" s="84"/>
      <c r="PU191" s="84"/>
      <c r="PV191" s="84">
        <v>2</v>
      </c>
      <c r="PW191" s="54"/>
      <c r="PX191" s="54"/>
      <c r="PY191" s="14"/>
      <c r="PZ191" s="14">
        <v>1</v>
      </c>
      <c r="QA191" s="14">
        <v>1</v>
      </c>
      <c r="QB191" s="14">
        <v>1</v>
      </c>
      <c r="QC191" s="14">
        <v>1</v>
      </c>
      <c r="QD191" s="54"/>
      <c r="QK191" s="1">
        <v>2</v>
      </c>
      <c r="QM191" s="1">
        <v>5</v>
      </c>
      <c r="QO191" s="1">
        <v>2</v>
      </c>
      <c r="QR191" s="1"/>
      <c r="QS191" s="1"/>
      <c r="QW191" s="1">
        <v>3</v>
      </c>
      <c r="QX191" s="1"/>
      <c r="QY191" s="1">
        <v>2</v>
      </c>
      <c r="QZ191" s="1"/>
      <c r="RA191" s="1"/>
      <c r="RB191" s="1">
        <v>1</v>
      </c>
      <c r="RC191" s="1"/>
      <c r="RD191" s="1">
        <v>1</v>
      </c>
      <c r="RE191" s="1">
        <v>1</v>
      </c>
      <c r="RF191" s="1">
        <v>1</v>
      </c>
      <c r="RG191" s="1"/>
      <c r="RH191" s="1"/>
      <c r="RI191" s="1"/>
      <c r="RJ191" s="1"/>
      <c r="RK191" s="1"/>
      <c r="RL191" s="1"/>
      <c r="RM191" s="1">
        <v>1</v>
      </c>
      <c r="RN191" s="1"/>
      <c r="RO191" s="1"/>
      <c r="RP191" s="1"/>
      <c r="RQ191" s="1"/>
      <c r="RR191" s="1"/>
      <c r="RS191" s="1"/>
      <c r="RT191" s="1"/>
      <c r="RX191" s="20">
        <v>1</v>
      </c>
    </row>
    <row r="192" spans="1:503" s="20" customFormat="1" hidden="1" x14ac:dyDescent="0.25">
      <c r="A192" s="68" t="s">
        <v>47</v>
      </c>
      <c r="B192" s="68" t="s">
        <v>1362</v>
      </c>
      <c r="C192" s="347"/>
      <c r="D192" s="347"/>
      <c r="E192" s="14">
        <v>0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>
        <v>0</v>
      </c>
      <c r="PE192" s="14"/>
      <c r="PF192" s="14"/>
      <c r="PG192" s="54"/>
      <c r="PH192" s="54"/>
      <c r="PI192" s="54"/>
      <c r="PJ192" s="54"/>
      <c r="PK192" s="54"/>
      <c r="PL192" s="84"/>
      <c r="PM192" s="14"/>
      <c r="PN192" s="84"/>
      <c r="PO192" s="84"/>
      <c r="PP192" s="84"/>
      <c r="PQ192" s="84"/>
      <c r="PR192" s="505"/>
      <c r="PS192" s="84"/>
      <c r="PT192" s="84"/>
      <c r="PU192" s="84"/>
      <c r="PV192" s="84"/>
      <c r="PW192" s="54"/>
      <c r="PX192" s="54"/>
      <c r="PY192" s="14"/>
      <c r="PZ192" s="14"/>
      <c r="QA192" s="14"/>
      <c r="QB192" s="54"/>
      <c r="QC192" s="54"/>
      <c r="QD192" s="54"/>
      <c r="QR192" s="1"/>
      <c r="QS192" s="1"/>
      <c r="QX192" s="1"/>
      <c r="QY192" s="1"/>
      <c r="QZ192" s="1"/>
      <c r="RA192" s="1"/>
      <c r="RB192" s="1"/>
      <c r="RC192" s="1"/>
      <c r="RD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</row>
    <row r="193" spans="1:488" s="20" customFormat="1" hidden="1" x14ac:dyDescent="0.25">
      <c r="A193" s="68" t="s">
        <v>47</v>
      </c>
      <c r="B193" s="68" t="s">
        <v>1363</v>
      </c>
      <c r="C193" s="347"/>
      <c r="D193" s="347"/>
      <c r="E193" s="14">
        <v>0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>
        <v>0</v>
      </c>
      <c r="PE193" s="14"/>
      <c r="PF193" s="14"/>
      <c r="PG193" s="54"/>
      <c r="PH193" s="54"/>
      <c r="PI193" s="54"/>
      <c r="PJ193" s="54"/>
      <c r="PK193" s="54"/>
      <c r="PL193" s="84"/>
      <c r="PM193" s="14"/>
      <c r="PN193" s="84"/>
      <c r="PO193" s="84"/>
      <c r="PP193" s="84"/>
      <c r="PQ193" s="84"/>
      <c r="PR193" s="505"/>
      <c r="PS193" s="84"/>
      <c r="PT193" s="84"/>
      <c r="PU193" s="84"/>
      <c r="PV193" s="84"/>
      <c r="PW193" s="54"/>
      <c r="PX193" s="54"/>
      <c r="PY193" s="14"/>
      <c r="PZ193" s="14"/>
      <c r="QA193" s="14"/>
      <c r="QB193" s="54"/>
      <c r="QC193" s="54"/>
      <c r="QD193" s="54"/>
      <c r="QR193" s="1"/>
      <c r="QS193" s="1"/>
      <c r="QX193" s="1"/>
      <c r="QY193" s="1"/>
      <c r="QZ193" s="1"/>
      <c r="RA193" s="1"/>
      <c r="RB193" s="1"/>
      <c r="RC193" s="1"/>
      <c r="RD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</row>
    <row r="194" spans="1:488" s="20" customFormat="1" hidden="1" x14ac:dyDescent="0.25">
      <c r="A194" s="68" t="s">
        <v>48</v>
      </c>
      <c r="B194" s="68" t="s">
        <v>932</v>
      </c>
      <c r="C194" s="347"/>
      <c r="D194" s="347"/>
      <c r="E194" s="14">
        <v>0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>
        <v>0</v>
      </c>
      <c r="PE194" s="14"/>
      <c r="PF194" s="14"/>
      <c r="PG194" s="54"/>
      <c r="PH194" s="54"/>
      <c r="PI194" s="54"/>
      <c r="PJ194" s="54"/>
      <c r="PK194" s="54"/>
      <c r="PL194" s="84"/>
      <c r="PM194" s="14"/>
      <c r="PN194" s="84"/>
      <c r="PO194" s="84"/>
      <c r="PP194" s="84"/>
      <c r="PQ194" s="84"/>
      <c r="PR194" s="505"/>
      <c r="PS194" s="84"/>
      <c r="PT194" s="84"/>
      <c r="PU194" s="84"/>
      <c r="PV194" s="84"/>
      <c r="PW194" s="54"/>
      <c r="PX194" s="54"/>
      <c r="PY194" s="14"/>
      <c r="PZ194" s="14"/>
      <c r="QA194" s="14"/>
      <c r="QB194" s="54"/>
      <c r="QC194" s="54"/>
      <c r="QD194" s="54"/>
      <c r="QR194" s="1"/>
      <c r="QS194" s="1"/>
      <c r="QX194" s="1"/>
      <c r="QY194" s="1"/>
      <c r="QZ194" s="1"/>
      <c r="RA194" s="1"/>
      <c r="RB194" s="1"/>
      <c r="RC194" s="1"/>
      <c r="RD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</row>
    <row r="195" spans="1:488" s="20" customFormat="1" hidden="1" x14ac:dyDescent="0.25">
      <c r="A195" s="68" t="s">
        <v>48</v>
      </c>
      <c r="B195" s="68" t="s">
        <v>1364</v>
      </c>
      <c r="C195" s="347"/>
      <c r="D195" s="347"/>
      <c r="E195" s="14">
        <v>0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>
        <v>0</v>
      </c>
      <c r="PE195" s="14"/>
      <c r="PF195" s="14"/>
      <c r="PG195" s="54"/>
      <c r="PH195" s="54"/>
      <c r="PI195" s="54"/>
      <c r="PJ195" s="54"/>
      <c r="PK195" s="54"/>
      <c r="PL195" s="84"/>
      <c r="PM195" s="14"/>
      <c r="PN195" s="84"/>
      <c r="PO195" s="84"/>
      <c r="PP195" s="84"/>
      <c r="PQ195" s="84"/>
      <c r="PR195" s="505"/>
      <c r="PS195" s="84"/>
      <c r="PT195" s="84"/>
      <c r="PU195" s="84"/>
      <c r="PV195" s="84"/>
      <c r="PW195" s="54"/>
      <c r="PX195" s="54"/>
      <c r="PY195" s="14"/>
      <c r="PZ195" s="14"/>
      <c r="QA195" s="14"/>
      <c r="QB195" s="54"/>
      <c r="QC195" s="54"/>
      <c r="QD195" s="54"/>
      <c r="QR195" s="1"/>
      <c r="QS195" s="1"/>
      <c r="QX195" s="1"/>
      <c r="QY195" s="1"/>
      <c r="QZ195" s="1"/>
      <c r="RA195" s="1"/>
      <c r="RB195" s="1"/>
      <c r="RC195" s="1"/>
      <c r="RD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</row>
    <row r="196" spans="1:488" s="20" customFormat="1" hidden="1" x14ac:dyDescent="0.25">
      <c r="A196" s="68" t="s">
        <v>48</v>
      </c>
      <c r="B196" s="68" t="s">
        <v>1035</v>
      </c>
      <c r="C196" s="80">
        <v>642</v>
      </c>
      <c r="D196" s="347"/>
      <c r="E196" s="14">
        <v>0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>
        <v>0</v>
      </c>
      <c r="PE196" s="14"/>
      <c r="PF196" s="14"/>
      <c r="PG196" s="54"/>
      <c r="PH196" s="54"/>
      <c r="PI196" s="54"/>
      <c r="PJ196" s="54"/>
      <c r="PK196" s="54"/>
      <c r="PL196" s="84"/>
      <c r="PM196" s="14"/>
      <c r="PN196" s="84"/>
      <c r="PO196" s="84"/>
      <c r="PP196" s="84"/>
      <c r="PQ196" s="84"/>
      <c r="PR196" s="505"/>
      <c r="PS196" s="84"/>
      <c r="PT196" s="84"/>
      <c r="PU196" s="84"/>
      <c r="PV196" s="84"/>
      <c r="PW196" s="54"/>
      <c r="PX196" s="54"/>
      <c r="PY196" s="14"/>
      <c r="PZ196" s="14"/>
      <c r="QA196" s="14"/>
      <c r="QB196" s="54"/>
      <c r="QC196" s="54"/>
      <c r="QD196" s="54"/>
      <c r="QR196" s="1"/>
      <c r="QS196" s="1"/>
      <c r="QX196" s="1"/>
      <c r="QY196" s="1"/>
      <c r="QZ196" s="1"/>
      <c r="RA196" s="1"/>
      <c r="RB196" s="1"/>
      <c r="RC196" s="1"/>
      <c r="RD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</row>
    <row r="197" spans="1:488" s="20" customFormat="1" hidden="1" x14ac:dyDescent="0.25">
      <c r="A197" s="68" t="s">
        <v>48</v>
      </c>
      <c r="B197" s="68" t="s">
        <v>1365</v>
      </c>
      <c r="C197" s="347"/>
      <c r="D197" s="347"/>
      <c r="E197" s="14">
        <v>0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>
        <v>0</v>
      </c>
      <c r="PE197" s="14"/>
      <c r="PF197" s="14"/>
      <c r="PG197" s="54"/>
      <c r="PH197" s="54"/>
      <c r="PI197" s="54"/>
      <c r="PJ197" s="54"/>
      <c r="PK197" s="54"/>
      <c r="PL197" s="84"/>
      <c r="PM197" s="14"/>
      <c r="PN197" s="84"/>
      <c r="PO197" s="84"/>
      <c r="PP197" s="84"/>
      <c r="PQ197" s="84"/>
      <c r="PR197" s="505"/>
      <c r="PS197" s="84"/>
      <c r="PT197" s="84"/>
      <c r="PU197" s="84"/>
      <c r="PV197" s="84"/>
      <c r="PW197" s="54"/>
      <c r="PX197" s="54"/>
      <c r="PY197" s="14"/>
      <c r="PZ197" s="14"/>
      <c r="QA197" s="14"/>
      <c r="QB197" s="54"/>
      <c r="QC197" s="54"/>
      <c r="QD197" s="54"/>
      <c r="QR197" s="1"/>
      <c r="QS197" s="1"/>
      <c r="QX197" s="1"/>
      <c r="QY197" s="1"/>
      <c r="QZ197" s="1"/>
      <c r="RA197" s="1"/>
      <c r="RB197" s="1"/>
      <c r="RC197" s="1"/>
      <c r="RD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</row>
    <row r="198" spans="1:488" s="20" customFormat="1" hidden="1" x14ac:dyDescent="0.25">
      <c r="A198" s="68" t="s">
        <v>48</v>
      </c>
      <c r="B198" s="68" t="s">
        <v>1366</v>
      </c>
      <c r="C198" s="347"/>
      <c r="D198" s="347"/>
      <c r="E198" s="14">
        <v>0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>
        <v>0</v>
      </c>
      <c r="PE198" s="14"/>
      <c r="PF198" s="14"/>
      <c r="PG198" s="54"/>
      <c r="PH198" s="54"/>
      <c r="PI198" s="54"/>
      <c r="PJ198" s="54"/>
      <c r="PK198" s="54"/>
      <c r="PL198" s="84"/>
      <c r="PM198" s="14"/>
      <c r="PN198" s="84"/>
      <c r="PO198" s="84"/>
      <c r="PP198" s="84"/>
      <c r="PQ198" s="84"/>
      <c r="PR198" s="505"/>
      <c r="PS198" s="84"/>
      <c r="PT198" s="84"/>
      <c r="PU198" s="84"/>
      <c r="PV198" s="84"/>
      <c r="PW198" s="54"/>
      <c r="PX198" s="54"/>
      <c r="PY198" s="14"/>
      <c r="PZ198" s="14"/>
      <c r="QA198" s="14"/>
      <c r="QB198" s="54"/>
      <c r="QC198" s="54"/>
      <c r="QD198" s="54"/>
      <c r="QR198" s="1"/>
      <c r="QS198" s="1"/>
      <c r="QX198" s="1"/>
      <c r="QY198" s="1"/>
      <c r="QZ198" s="1"/>
      <c r="RA198" s="1"/>
      <c r="RB198" s="1"/>
      <c r="RC198" s="1"/>
      <c r="RD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</row>
    <row r="199" spans="1:488" s="20" customFormat="1" hidden="1" x14ac:dyDescent="0.25">
      <c r="A199" s="68" t="s">
        <v>48</v>
      </c>
      <c r="B199" s="68" t="s">
        <v>1367</v>
      </c>
      <c r="C199" s="347"/>
      <c r="D199" s="347"/>
      <c r="E199" s="14">
        <v>0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>
        <v>0</v>
      </c>
      <c r="PE199" s="14"/>
      <c r="PF199" s="14"/>
      <c r="PG199" s="54"/>
      <c r="PH199" s="54"/>
      <c r="PI199" s="54"/>
      <c r="PJ199" s="54"/>
      <c r="PK199" s="54"/>
      <c r="PL199" s="84"/>
      <c r="PM199" s="14"/>
      <c r="PN199" s="84"/>
      <c r="PO199" s="84"/>
      <c r="PP199" s="84"/>
      <c r="PQ199" s="84"/>
      <c r="PR199" s="505"/>
      <c r="PS199" s="84"/>
      <c r="PT199" s="84"/>
      <c r="PU199" s="84"/>
      <c r="PV199" s="84"/>
      <c r="PW199" s="54"/>
      <c r="PX199" s="54"/>
      <c r="PY199" s="14"/>
      <c r="PZ199" s="14"/>
      <c r="QA199" s="14"/>
      <c r="QB199" s="54"/>
      <c r="QC199" s="54"/>
      <c r="QD199" s="54"/>
      <c r="QR199" s="1"/>
      <c r="QS199" s="1"/>
      <c r="QX199" s="1"/>
      <c r="QY199" s="1"/>
      <c r="QZ199" s="1"/>
      <c r="RA199" s="1"/>
      <c r="RB199" s="1"/>
      <c r="RC199" s="1"/>
      <c r="RD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</row>
    <row r="200" spans="1:488" s="20" customFormat="1" hidden="1" x14ac:dyDescent="0.25">
      <c r="A200" s="68" t="s">
        <v>48</v>
      </c>
      <c r="B200" s="68" t="s">
        <v>1368</v>
      </c>
      <c r="C200" s="347"/>
      <c r="D200" s="347"/>
      <c r="E200" s="14">
        <v>0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>
        <v>0</v>
      </c>
      <c r="PE200" s="14"/>
      <c r="PF200" s="14"/>
      <c r="PG200" s="54"/>
      <c r="PH200" s="54"/>
      <c r="PI200" s="54"/>
      <c r="PJ200" s="54"/>
      <c r="PK200" s="54"/>
      <c r="PL200" s="84"/>
      <c r="PM200" s="14"/>
      <c r="PN200" s="84"/>
      <c r="PO200" s="84"/>
      <c r="PP200" s="84"/>
      <c r="PQ200" s="84"/>
      <c r="PR200" s="505"/>
      <c r="PS200" s="84"/>
      <c r="PT200" s="84"/>
      <c r="PU200" s="84"/>
      <c r="PV200" s="84"/>
      <c r="PW200" s="54"/>
      <c r="PX200" s="54"/>
      <c r="PY200" s="14"/>
      <c r="PZ200" s="14"/>
      <c r="QA200" s="14"/>
      <c r="QB200" s="54"/>
      <c r="QC200" s="54"/>
      <c r="QD200" s="54"/>
      <c r="QR200" s="1"/>
      <c r="QS200" s="1"/>
      <c r="QX200" s="1"/>
      <c r="QY200" s="1"/>
      <c r="QZ200" s="1"/>
      <c r="RA200" s="1"/>
      <c r="RB200" s="1"/>
      <c r="RC200" s="1"/>
      <c r="RD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</row>
    <row r="201" spans="1:488" s="20" customFormat="1" hidden="1" x14ac:dyDescent="0.25">
      <c r="A201" s="68" t="s">
        <v>48</v>
      </c>
      <c r="B201" s="68" t="s">
        <v>1369</v>
      </c>
      <c r="C201" s="464">
        <v>350</v>
      </c>
      <c r="D201" s="347"/>
      <c r="E201" s="14">
        <v>0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14"/>
      <c r="LQ201" s="14"/>
      <c r="LR201" s="14"/>
      <c r="LS201" s="14"/>
      <c r="LT201" s="14"/>
      <c r="LU201" s="14"/>
      <c r="LV201" s="14"/>
      <c r="LW201" s="14"/>
      <c r="LX201" s="14"/>
      <c r="LY201" s="14"/>
      <c r="LZ201" s="14"/>
      <c r="MA201" s="14"/>
      <c r="MB201" s="14"/>
      <c r="MC201" s="14"/>
      <c r="MD201" s="14"/>
      <c r="ME201" s="14"/>
      <c r="MF201" s="14"/>
      <c r="MG201" s="14"/>
      <c r="MH201" s="14"/>
      <c r="MI201" s="14"/>
      <c r="MJ201" s="14"/>
      <c r="MK201" s="14"/>
      <c r="ML201" s="14"/>
      <c r="MM201" s="14"/>
      <c r="MN201" s="14"/>
      <c r="MO201" s="14"/>
      <c r="MP201" s="14"/>
      <c r="MQ201" s="14"/>
      <c r="MR201" s="14"/>
      <c r="MS201" s="14"/>
      <c r="MT201" s="14"/>
      <c r="MU201" s="14"/>
      <c r="MV201" s="14"/>
      <c r="MW201" s="14"/>
      <c r="MX201" s="14"/>
      <c r="MY201" s="14"/>
      <c r="MZ201" s="14"/>
      <c r="NA201" s="14"/>
      <c r="NB201" s="14"/>
      <c r="NC201" s="14"/>
      <c r="ND201" s="14"/>
      <c r="NE201" s="14"/>
      <c r="NF201" s="14"/>
      <c r="NG201" s="14"/>
      <c r="NH201" s="14"/>
      <c r="NI201" s="14"/>
      <c r="NJ201" s="14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>
        <v>0</v>
      </c>
      <c r="PE201" s="14"/>
      <c r="PF201" s="14"/>
      <c r="PG201" s="54"/>
      <c r="PH201" s="54"/>
      <c r="PI201" s="54"/>
      <c r="PJ201" s="54"/>
      <c r="PK201" s="54"/>
      <c r="PL201" s="84"/>
      <c r="PM201" s="14"/>
      <c r="PN201" s="84"/>
      <c r="PO201" s="84"/>
      <c r="PP201" s="84"/>
      <c r="PQ201" s="84"/>
      <c r="PR201" s="505"/>
      <c r="PS201" s="84"/>
      <c r="PT201" s="84"/>
      <c r="PU201" s="84"/>
      <c r="PV201" s="84"/>
      <c r="PW201" s="54"/>
      <c r="PX201" s="54"/>
      <c r="PY201" s="14"/>
      <c r="PZ201" s="14"/>
      <c r="QA201" s="14"/>
      <c r="QB201" s="54"/>
      <c r="QC201" s="54"/>
      <c r="QD201" s="54"/>
      <c r="QR201" s="1"/>
      <c r="QS201" s="1"/>
      <c r="QX201" s="1"/>
      <c r="QY201" s="1"/>
      <c r="QZ201" s="1"/>
      <c r="RA201" s="1"/>
      <c r="RB201" s="1"/>
      <c r="RC201" s="1"/>
      <c r="RD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</row>
    <row r="202" spans="1:488" s="20" customFormat="1" hidden="1" x14ac:dyDescent="0.25">
      <c r="A202" s="68" t="s">
        <v>48</v>
      </c>
      <c r="B202" s="68" t="s">
        <v>1187</v>
      </c>
      <c r="C202" s="464">
        <v>96</v>
      </c>
      <c r="D202" s="347"/>
      <c r="E202" s="14">
        <v>0</v>
      </c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>
        <v>0</v>
      </c>
      <c r="PE202" s="14"/>
      <c r="PF202" s="14"/>
      <c r="PG202" s="54"/>
      <c r="PH202" s="54"/>
      <c r="PI202" s="54"/>
      <c r="PJ202" s="54"/>
      <c r="PK202" s="54"/>
      <c r="PL202" s="84"/>
      <c r="PM202" s="14"/>
      <c r="PN202" s="84"/>
      <c r="PO202" s="84"/>
      <c r="PP202" s="84"/>
      <c r="PQ202" s="84"/>
      <c r="PR202" s="505"/>
      <c r="PS202" s="84"/>
      <c r="PT202" s="84"/>
      <c r="PU202" s="84"/>
      <c r="PV202" s="84"/>
      <c r="PW202" s="54"/>
      <c r="PX202" s="54"/>
      <c r="PY202" s="14"/>
      <c r="PZ202" s="14"/>
      <c r="QA202" s="14"/>
      <c r="QB202" s="54"/>
      <c r="QC202" s="54"/>
      <c r="QD202" s="54"/>
      <c r="QR202" s="1"/>
      <c r="QS202" s="1"/>
      <c r="QX202" s="1"/>
      <c r="QY202" s="1"/>
      <c r="QZ202" s="1"/>
      <c r="RA202" s="1"/>
      <c r="RB202" s="1"/>
      <c r="RC202" s="1"/>
      <c r="RD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</row>
    <row r="203" spans="1:488" s="20" customFormat="1" hidden="1" x14ac:dyDescent="0.25">
      <c r="A203" s="68" t="s">
        <v>48</v>
      </c>
      <c r="B203" s="68" t="s">
        <v>1370</v>
      </c>
      <c r="C203" s="347"/>
      <c r="D203" s="347"/>
      <c r="E203" s="14">
        <v>0</v>
      </c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>
        <v>0</v>
      </c>
      <c r="PE203" s="14"/>
      <c r="PF203" s="14"/>
      <c r="PG203" s="54"/>
      <c r="PH203" s="54"/>
      <c r="PI203" s="54"/>
      <c r="PJ203" s="54"/>
      <c r="PK203" s="54"/>
      <c r="PL203" s="84"/>
      <c r="PM203" s="14"/>
      <c r="PN203" s="84"/>
      <c r="PO203" s="84"/>
      <c r="PP203" s="84"/>
      <c r="PQ203" s="84"/>
      <c r="PR203" s="505"/>
      <c r="PS203" s="84"/>
      <c r="PT203" s="84"/>
      <c r="PU203" s="84"/>
      <c r="PV203" s="84"/>
      <c r="PW203" s="54"/>
      <c r="PX203" s="54"/>
      <c r="PY203" s="14"/>
      <c r="PZ203" s="14"/>
      <c r="QA203" s="14"/>
      <c r="QB203" s="54"/>
      <c r="QC203" s="54"/>
      <c r="QD203" s="54"/>
      <c r="QR203" s="1"/>
      <c r="QS203" s="1"/>
      <c r="QX203" s="1"/>
      <c r="QY203" s="1"/>
      <c r="QZ203" s="1"/>
      <c r="RA203" s="1"/>
      <c r="RB203" s="1"/>
      <c r="RC203" s="1"/>
      <c r="RD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</row>
    <row r="204" spans="1:488" s="20" customFormat="1" hidden="1" x14ac:dyDescent="0.25">
      <c r="A204" s="68" t="s">
        <v>48</v>
      </c>
      <c r="B204" s="68" t="s">
        <v>1371</v>
      </c>
      <c r="C204" s="347"/>
      <c r="D204" s="347"/>
      <c r="E204" s="14">
        <v>0</v>
      </c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>
        <v>0</v>
      </c>
      <c r="PE204" s="14"/>
      <c r="PF204" s="14"/>
      <c r="PG204" s="54"/>
      <c r="PH204" s="54"/>
      <c r="PI204" s="54"/>
      <c r="PJ204" s="54"/>
      <c r="PK204" s="54"/>
      <c r="PL204" s="84"/>
      <c r="PM204" s="14"/>
      <c r="PN204" s="84"/>
      <c r="PO204" s="84"/>
      <c r="PP204" s="84"/>
      <c r="PQ204" s="84"/>
      <c r="PR204" s="505"/>
      <c r="PS204" s="84"/>
      <c r="PT204" s="84"/>
      <c r="PU204" s="84"/>
      <c r="PV204" s="84"/>
      <c r="PW204" s="54"/>
      <c r="PX204" s="54"/>
      <c r="PY204" s="14"/>
      <c r="PZ204" s="14"/>
      <c r="QA204" s="14"/>
      <c r="QB204" s="54"/>
      <c r="QC204" s="54"/>
      <c r="QD204" s="54"/>
      <c r="QR204" s="1"/>
      <c r="QS204" s="1"/>
      <c r="QX204" s="1"/>
      <c r="QY204" s="1"/>
      <c r="QZ204" s="1"/>
      <c r="RA204" s="1"/>
      <c r="RB204" s="1"/>
      <c r="RC204" s="1"/>
      <c r="RD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</row>
    <row r="205" spans="1:488" s="20" customFormat="1" hidden="1" x14ac:dyDescent="0.25">
      <c r="A205" s="68" t="s">
        <v>48</v>
      </c>
      <c r="B205" s="68" t="s">
        <v>1372</v>
      </c>
      <c r="C205" s="464">
        <v>464</v>
      </c>
      <c r="D205" s="347"/>
      <c r="E205" s="14">
        <v>0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>
        <v>0</v>
      </c>
      <c r="PE205" s="14"/>
      <c r="PF205" s="14"/>
      <c r="PG205" s="54"/>
      <c r="PH205" s="54"/>
      <c r="PI205" s="14">
        <v>1</v>
      </c>
      <c r="PJ205" s="54"/>
      <c r="PK205" s="54"/>
      <c r="PL205" s="84"/>
      <c r="PM205" s="14"/>
      <c r="PN205" s="84"/>
      <c r="PO205" s="84"/>
      <c r="PP205" s="84"/>
      <c r="PQ205" s="84"/>
      <c r="PR205" s="505"/>
      <c r="PS205" s="84"/>
      <c r="PT205" s="84"/>
      <c r="PU205" s="84"/>
      <c r="PV205" s="84"/>
      <c r="PW205" s="54"/>
      <c r="PX205" s="54"/>
      <c r="PY205" s="14"/>
      <c r="PZ205" s="14"/>
      <c r="QA205" s="14"/>
      <c r="QB205" s="54"/>
      <c r="QC205" s="54"/>
      <c r="QD205" s="54"/>
      <c r="QR205" s="1"/>
      <c r="QS205" s="1"/>
      <c r="QX205" s="1"/>
      <c r="QY205" s="1"/>
      <c r="QZ205" s="1"/>
      <c r="RA205" s="1"/>
      <c r="RB205" s="1"/>
      <c r="RC205" s="1"/>
      <c r="RD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</row>
    <row r="206" spans="1:488" s="20" customFormat="1" hidden="1" x14ac:dyDescent="0.25">
      <c r="A206" s="68" t="s">
        <v>48</v>
      </c>
      <c r="B206" s="68" t="s">
        <v>1373</v>
      </c>
      <c r="C206" s="464">
        <v>447</v>
      </c>
      <c r="D206" s="347"/>
      <c r="E206" s="14">
        <v>0</v>
      </c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>
        <v>0</v>
      </c>
      <c r="PE206" s="14"/>
      <c r="PF206" s="14"/>
      <c r="PG206" s="54"/>
      <c r="PH206" s="54"/>
      <c r="PI206" s="54"/>
      <c r="PJ206" s="54"/>
      <c r="PK206" s="54"/>
      <c r="PL206" s="84"/>
      <c r="PM206" s="14"/>
      <c r="PN206" s="84"/>
      <c r="PO206" s="84"/>
      <c r="PP206" s="84"/>
      <c r="PQ206" s="84"/>
      <c r="PR206" s="505"/>
      <c r="PS206" s="84"/>
      <c r="PT206" s="84"/>
      <c r="PU206" s="84"/>
      <c r="PV206" s="84"/>
      <c r="PW206" s="54"/>
      <c r="PX206" s="54"/>
      <c r="PY206" s="14"/>
      <c r="PZ206" s="14"/>
      <c r="QA206" s="14"/>
      <c r="QB206" s="54"/>
      <c r="QC206" s="54"/>
      <c r="QD206" s="54"/>
      <c r="QR206" s="1"/>
      <c r="QS206" s="1"/>
      <c r="QX206" s="1"/>
      <c r="QY206" s="1"/>
      <c r="QZ206" s="1"/>
      <c r="RA206" s="1"/>
      <c r="RB206" s="1"/>
      <c r="RC206" s="1"/>
      <c r="RD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</row>
    <row r="207" spans="1:488" s="20" customFormat="1" hidden="1" x14ac:dyDescent="0.25">
      <c r="A207" s="68" t="s">
        <v>48</v>
      </c>
      <c r="B207" s="68" t="s">
        <v>1374</v>
      </c>
      <c r="C207" s="347"/>
      <c r="D207" s="347"/>
      <c r="E207" s="14">
        <v>0</v>
      </c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14"/>
      <c r="MH207" s="14"/>
      <c r="MI207" s="14"/>
      <c r="MJ207" s="14"/>
      <c r="MK207" s="14"/>
      <c r="ML207" s="14"/>
      <c r="MM207" s="14"/>
      <c r="MN207" s="14"/>
      <c r="MO207" s="14"/>
      <c r="MP207" s="14"/>
      <c r="MQ207" s="14"/>
      <c r="MR207" s="14"/>
      <c r="MS207" s="14"/>
      <c r="MT207" s="14"/>
      <c r="MU207" s="14"/>
      <c r="MV207" s="14"/>
      <c r="MW207" s="14"/>
      <c r="MX207" s="14"/>
      <c r="MY207" s="14"/>
      <c r="MZ207" s="14"/>
      <c r="NA207" s="14"/>
      <c r="NB207" s="14"/>
      <c r="NC207" s="14"/>
      <c r="ND207" s="14"/>
      <c r="NE207" s="14"/>
      <c r="NF207" s="14"/>
      <c r="NG207" s="14"/>
      <c r="NH207" s="14"/>
      <c r="NI207" s="14"/>
      <c r="NJ207" s="14"/>
      <c r="NK207" s="14"/>
      <c r="NL207" s="14"/>
      <c r="NM207" s="14"/>
      <c r="NN207" s="14"/>
      <c r="NO207" s="14"/>
      <c r="NP207" s="14"/>
      <c r="NQ207" s="14"/>
      <c r="NR207" s="14"/>
      <c r="NS207" s="14"/>
      <c r="NT207" s="14"/>
      <c r="NU207" s="14"/>
      <c r="NV207" s="14"/>
      <c r="NW207" s="14"/>
      <c r="NX207" s="14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14"/>
      <c r="ON207" s="14"/>
      <c r="OO207" s="14"/>
      <c r="OP207" s="14"/>
      <c r="OQ207" s="14"/>
      <c r="OR207" s="14"/>
      <c r="OS207" s="14"/>
      <c r="OT207" s="14"/>
      <c r="OU207" s="14"/>
      <c r="OV207" s="14"/>
      <c r="OW207" s="14"/>
      <c r="OX207" s="14"/>
      <c r="OY207" s="14"/>
      <c r="OZ207" s="14"/>
      <c r="PA207" s="14"/>
      <c r="PB207" s="14"/>
      <c r="PC207" s="14"/>
      <c r="PD207" s="14">
        <v>0</v>
      </c>
      <c r="PE207" s="14"/>
      <c r="PF207" s="14"/>
      <c r="PG207" s="54"/>
      <c r="PH207" s="54"/>
      <c r="PI207" s="54"/>
      <c r="PJ207" s="54"/>
      <c r="PK207" s="54"/>
      <c r="PL207" s="84"/>
      <c r="PM207" s="14"/>
      <c r="PN207" s="84"/>
      <c r="PO207" s="84"/>
      <c r="PP207" s="84"/>
      <c r="PQ207" s="84"/>
      <c r="PR207" s="505"/>
      <c r="PS207" s="84"/>
      <c r="PT207" s="84"/>
      <c r="PU207" s="84"/>
      <c r="PV207" s="84"/>
      <c r="PW207" s="54"/>
      <c r="PX207" s="54"/>
      <c r="PY207" s="14"/>
      <c r="PZ207" s="14"/>
      <c r="QA207" s="14"/>
      <c r="QB207" s="54"/>
      <c r="QC207" s="54"/>
      <c r="QD207" s="54"/>
      <c r="QR207" s="1"/>
      <c r="QS207" s="1"/>
      <c r="QX207" s="1"/>
      <c r="QY207" s="1"/>
      <c r="QZ207" s="1"/>
      <c r="RA207" s="1"/>
      <c r="RB207" s="1"/>
      <c r="RC207" s="1"/>
      <c r="RD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</row>
    <row r="208" spans="1:488" s="20" customFormat="1" hidden="1" x14ac:dyDescent="0.25">
      <c r="A208" s="68" t="s">
        <v>48</v>
      </c>
      <c r="B208" s="68" t="s">
        <v>1375</v>
      </c>
      <c r="C208" s="464">
        <v>153</v>
      </c>
      <c r="D208" s="347"/>
      <c r="E208" s="14">
        <v>0</v>
      </c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>
        <v>0</v>
      </c>
      <c r="PE208" s="14"/>
      <c r="PF208" s="14"/>
      <c r="PG208" s="54"/>
      <c r="PH208" s="54"/>
      <c r="PI208" s="54"/>
      <c r="PJ208" s="54"/>
      <c r="PK208" s="54"/>
      <c r="PL208" s="84"/>
      <c r="PM208" s="14"/>
      <c r="PN208" s="84"/>
      <c r="PO208" s="84"/>
      <c r="PP208" s="84"/>
      <c r="PQ208" s="84"/>
      <c r="PR208" s="505"/>
      <c r="PS208" s="84"/>
      <c r="PT208" s="84"/>
      <c r="PU208" s="84"/>
      <c r="PV208" s="84"/>
      <c r="PW208" s="54"/>
      <c r="PX208" s="54"/>
      <c r="PY208" s="14"/>
      <c r="PZ208" s="14"/>
      <c r="QA208" s="14"/>
      <c r="QB208" s="54"/>
      <c r="QC208" s="54"/>
      <c r="QD208" s="54"/>
      <c r="QR208" s="1"/>
      <c r="QS208" s="1"/>
      <c r="QX208" s="1"/>
      <c r="QY208" s="1"/>
      <c r="QZ208" s="1"/>
      <c r="RA208" s="1"/>
      <c r="RB208" s="1"/>
      <c r="RC208" s="1"/>
      <c r="RD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</row>
    <row r="209" spans="1:503" s="20" customFormat="1" hidden="1" x14ac:dyDescent="0.25">
      <c r="A209" s="68" t="s">
        <v>48</v>
      </c>
      <c r="B209" s="68" t="s">
        <v>1376</v>
      </c>
      <c r="C209" s="347"/>
      <c r="D209" s="347"/>
      <c r="E209" s="14">
        <v>0</v>
      </c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>
        <v>0</v>
      </c>
      <c r="PE209" s="14"/>
      <c r="PF209" s="14"/>
      <c r="PG209" s="54"/>
      <c r="PH209" s="54"/>
      <c r="PI209" s="54"/>
      <c r="PJ209" s="54"/>
      <c r="PK209" s="54"/>
      <c r="PL209" s="84"/>
      <c r="PM209" s="14"/>
      <c r="PN209" s="84"/>
      <c r="PO209" s="84"/>
      <c r="PP209" s="84"/>
      <c r="PQ209" s="84"/>
      <c r="PR209" s="505"/>
      <c r="PS209" s="84"/>
      <c r="PT209" s="84"/>
      <c r="PU209" s="84"/>
      <c r="PV209" s="84"/>
      <c r="PW209" s="54"/>
      <c r="PX209" s="54"/>
      <c r="PY209" s="14"/>
      <c r="PZ209" s="14"/>
      <c r="QA209" s="14"/>
      <c r="QB209" s="54"/>
      <c r="QC209" s="54"/>
      <c r="QD209" s="54"/>
      <c r="QR209" s="1"/>
      <c r="QS209" s="1"/>
      <c r="QX209" s="1"/>
      <c r="QY209" s="1"/>
      <c r="QZ209" s="1"/>
      <c r="RA209" s="1"/>
      <c r="RB209" s="1"/>
      <c r="RC209" s="1"/>
      <c r="RD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</row>
    <row r="210" spans="1:503" s="20" customFormat="1" hidden="1" x14ac:dyDescent="0.25">
      <c r="A210" s="68" t="s">
        <v>48</v>
      </c>
      <c r="B210" s="68" t="s">
        <v>1377</v>
      </c>
      <c r="C210" s="347"/>
      <c r="D210" s="347"/>
      <c r="E210" s="14">
        <v>0</v>
      </c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>
        <v>0</v>
      </c>
      <c r="PE210" s="14"/>
      <c r="PF210" s="14"/>
      <c r="PG210" s="54"/>
      <c r="PH210" s="54"/>
      <c r="PI210" s="54"/>
      <c r="PJ210" s="54"/>
      <c r="PK210" s="54"/>
      <c r="PL210" s="84"/>
      <c r="PM210" s="14"/>
      <c r="PN210" s="84"/>
      <c r="PO210" s="84"/>
      <c r="PP210" s="84"/>
      <c r="PQ210" s="84"/>
      <c r="PR210" s="505"/>
      <c r="PS210" s="84"/>
      <c r="PT210" s="84"/>
      <c r="PU210" s="84"/>
      <c r="PV210" s="84"/>
      <c r="PW210" s="54"/>
      <c r="PX210" s="54"/>
      <c r="PY210" s="14"/>
      <c r="PZ210" s="14"/>
      <c r="QA210" s="14"/>
      <c r="QB210" s="54"/>
      <c r="QC210" s="54"/>
      <c r="QD210" s="54"/>
      <c r="QR210" s="1"/>
      <c r="QS210" s="1"/>
      <c r="QX210" s="1"/>
      <c r="QY210" s="1"/>
      <c r="QZ210" s="1"/>
      <c r="RA210" s="1"/>
      <c r="RB210" s="1"/>
      <c r="RC210" s="1"/>
      <c r="RD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</row>
    <row r="211" spans="1:503" s="20" customFormat="1" hidden="1" x14ac:dyDescent="0.25">
      <c r="A211" s="68" t="s">
        <v>48</v>
      </c>
      <c r="B211" s="68" t="s">
        <v>1378</v>
      </c>
      <c r="C211" s="347"/>
      <c r="D211" s="347"/>
      <c r="E211" s="14">
        <v>0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>
        <v>0</v>
      </c>
      <c r="PE211" s="14"/>
      <c r="PF211" s="14"/>
      <c r="PG211" s="54"/>
      <c r="PH211" s="54"/>
      <c r="PI211" s="54"/>
      <c r="PJ211" s="54"/>
      <c r="PK211" s="54"/>
      <c r="PL211" s="84"/>
      <c r="PM211" s="14"/>
      <c r="PN211" s="84"/>
      <c r="PO211" s="84"/>
      <c r="PP211" s="84"/>
      <c r="PQ211" s="84"/>
      <c r="PR211" s="505"/>
      <c r="PS211" s="84"/>
      <c r="PT211" s="84"/>
      <c r="PU211" s="84"/>
      <c r="PV211" s="84"/>
      <c r="PW211" s="54"/>
      <c r="PX211" s="54"/>
      <c r="PY211" s="14"/>
      <c r="PZ211" s="14"/>
      <c r="QA211" s="14"/>
      <c r="QB211" s="54"/>
      <c r="QC211" s="54"/>
      <c r="QD211" s="54"/>
      <c r="QR211" s="1"/>
      <c r="QS211" s="1"/>
      <c r="QX211" s="1"/>
      <c r="QY211" s="1"/>
      <c r="QZ211" s="1"/>
      <c r="RA211" s="1"/>
      <c r="RB211" s="1"/>
      <c r="RC211" s="1"/>
      <c r="RD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</row>
    <row r="212" spans="1:503" s="20" customFormat="1" hidden="1" x14ac:dyDescent="0.25">
      <c r="A212" s="68" t="s">
        <v>48</v>
      </c>
      <c r="B212" s="68" t="s">
        <v>1379</v>
      </c>
      <c r="C212" s="347"/>
      <c r="D212" s="347"/>
      <c r="E212" s="14">
        <v>0</v>
      </c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>
        <v>0</v>
      </c>
      <c r="PE212" s="14"/>
      <c r="PF212" s="14"/>
      <c r="PG212" s="54"/>
      <c r="PH212" s="54"/>
      <c r="PI212" s="54"/>
      <c r="PJ212" s="54"/>
      <c r="PK212" s="54"/>
      <c r="PL212" s="84"/>
      <c r="PM212" s="14"/>
      <c r="PN212" s="84"/>
      <c r="PO212" s="84"/>
      <c r="PP212" s="84"/>
      <c r="PQ212" s="84"/>
      <c r="PR212" s="505"/>
      <c r="PS212" s="84"/>
      <c r="PT212" s="84"/>
      <c r="PU212" s="84"/>
      <c r="PV212" s="84"/>
      <c r="PW212" s="54"/>
      <c r="PX212" s="54"/>
      <c r="PY212" s="14"/>
      <c r="PZ212" s="14"/>
      <c r="QA212" s="14"/>
      <c r="QB212" s="54"/>
      <c r="QC212" s="54"/>
      <c r="QD212" s="54"/>
      <c r="QR212" s="1"/>
      <c r="QS212" s="1"/>
      <c r="QX212" s="1"/>
      <c r="QY212" s="1"/>
      <c r="QZ212" s="1"/>
      <c r="RA212" s="1"/>
      <c r="RB212" s="1"/>
      <c r="RC212" s="1"/>
      <c r="RD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</row>
    <row r="213" spans="1:503" x14ac:dyDescent="0.25">
      <c r="A213" s="68" t="s">
        <v>48</v>
      </c>
      <c r="B213" s="79" t="s">
        <v>1380</v>
      </c>
      <c r="C213" s="464">
        <v>12084</v>
      </c>
      <c r="D213" s="14"/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2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1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1</v>
      </c>
      <c r="EP213" s="14">
        <v>0</v>
      </c>
      <c r="EQ213" s="14">
        <v>0</v>
      </c>
      <c r="ER213" s="14">
        <v>0</v>
      </c>
      <c r="ES213" s="14">
        <v>0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  <c r="FB213" s="14">
        <v>0</v>
      </c>
      <c r="FC213" s="14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2</v>
      </c>
      <c r="FR213" s="14">
        <v>1</v>
      </c>
      <c r="FS213" s="14">
        <v>-3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14">
        <v>0</v>
      </c>
      <c r="GA213" s="14">
        <v>0</v>
      </c>
      <c r="GB213" s="14">
        <v>0</v>
      </c>
      <c r="GC213" s="14">
        <v>7</v>
      </c>
      <c r="GD213" s="14">
        <v>4</v>
      </c>
      <c r="GE213" s="14">
        <v>1</v>
      </c>
      <c r="GF213" s="14">
        <v>1</v>
      </c>
      <c r="GG213" s="14">
        <v>0</v>
      </c>
      <c r="GH213" s="14">
        <v>0</v>
      </c>
      <c r="GI213" s="14">
        <v>0</v>
      </c>
      <c r="GJ213" s="14">
        <v>0</v>
      </c>
      <c r="GK213" s="14">
        <v>2</v>
      </c>
      <c r="GL213" s="14">
        <v>0</v>
      </c>
      <c r="GM213" s="14">
        <v>0</v>
      </c>
      <c r="GN213" s="14">
        <v>4</v>
      </c>
      <c r="GO213" s="14">
        <v>0</v>
      </c>
      <c r="GP213" s="14">
        <v>0</v>
      </c>
      <c r="GQ213" s="14">
        <v>0</v>
      </c>
      <c r="GR213" s="14">
        <v>0</v>
      </c>
      <c r="GS213" s="14">
        <v>0</v>
      </c>
      <c r="GT213" s="14">
        <v>0</v>
      </c>
      <c r="GU213" s="14">
        <v>0</v>
      </c>
      <c r="GV213" s="14">
        <v>0</v>
      </c>
      <c r="GW213" s="14">
        <v>0</v>
      </c>
      <c r="GX213" s="14">
        <v>0</v>
      </c>
      <c r="GY213" s="14">
        <v>0</v>
      </c>
      <c r="GZ213" s="14">
        <v>0</v>
      </c>
      <c r="HA213" s="14">
        <v>0</v>
      </c>
      <c r="HB213" s="14">
        <v>0</v>
      </c>
      <c r="HC213" s="14">
        <v>3</v>
      </c>
      <c r="HD213" s="14">
        <v>0</v>
      </c>
      <c r="HE213" s="14">
        <v>0</v>
      </c>
      <c r="HF213" s="14">
        <v>1</v>
      </c>
      <c r="HG213" s="14">
        <v>5</v>
      </c>
      <c r="HH213" s="14">
        <v>2</v>
      </c>
      <c r="HI213" s="14">
        <v>0</v>
      </c>
      <c r="HJ213" s="14">
        <v>0</v>
      </c>
      <c r="HK213" s="14">
        <v>4</v>
      </c>
      <c r="HL213" s="14">
        <v>5</v>
      </c>
      <c r="HM213" s="14">
        <v>2</v>
      </c>
      <c r="HN213" s="14">
        <v>11</v>
      </c>
      <c r="HO213" s="14">
        <v>1</v>
      </c>
      <c r="HP213" s="14">
        <v>0</v>
      </c>
      <c r="HQ213" s="14">
        <v>1</v>
      </c>
      <c r="HR213" s="14">
        <v>3</v>
      </c>
      <c r="HS213" s="14">
        <v>0</v>
      </c>
      <c r="HT213" s="14">
        <v>0</v>
      </c>
      <c r="HU213" s="14">
        <v>0</v>
      </c>
      <c r="HV213" s="14">
        <v>0</v>
      </c>
      <c r="HW213" s="14">
        <v>0</v>
      </c>
      <c r="HX213" s="14">
        <v>0</v>
      </c>
      <c r="HY213" s="14">
        <v>0</v>
      </c>
      <c r="HZ213" s="14">
        <v>0</v>
      </c>
      <c r="IA213" s="14">
        <v>0</v>
      </c>
      <c r="IB213" s="14">
        <v>0</v>
      </c>
      <c r="IC213" s="14">
        <v>7</v>
      </c>
      <c r="ID213" s="14">
        <v>0</v>
      </c>
      <c r="IE213" s="14">
        <v>6</v>
      </c>
      <c r="IF213" s="14">
        <v>1</v>
      </c>
      <c r="IG213" s="14">
        <v>12</v>
      </c>
      <c r="IH213" s="14">
        <v>9</v>
      </c>
      <c r="II213" s="14">
        <v>0</v>
      </c>
      <c r="IJ213" s="14">
        <v>14</v>
      </c>
      <c r="IK213" s="14">
        <v>0</v>
      </c>
      <c r="IL213" s="14">
        <v>3</v>
      </c>
      <c r="IM213" s="14">
        <v>7</v>
      </c>
      <c r="IN213" s="14">
        <v>1</v>
      </c>
      <c r="IO213" s="14">
        <v>1</v>
      </c>
      <c r="IP213" s="14">
        <v>0</v>
      </c>
      <c r="IQ213" s="14">
        <v>4</v>
      </c>
      <c r="IR213" s="14">
        <v>0</v>
      </c>
      <c r="IS213" s="14">
        <v>0</v>
      </c>
      <c r="IT213" s="14">
        <v>4</v>
      </c>
      <c r="IU213" s="14">
        <v>1</v>
      </c>
      <c r="IV213" s="14">
        <v>5</v>
      </c>
      <c r="IW213" s="14">
        <v>2</v>
      </c>
      <c r="IX213" s="14">
        <v>2</v>
      </c>
      <c r="IY213" s="14">
        <v>0</v>
      </c>
      <c r="IZ213" s="14">
        <v>0</v>
      </c>
      <c r="JA213" s="14">
        <v>8</v>
      </c>
      <c r="JB213" s="14">
        <v>3</v>
      </c>
      <c r="JC213" s="14">
        <v>3</v>
      </c>
      <c r="JD213" s="14">
        <v>0</v>
      </c>
      <c r="JE213" s="14">
        <v>4</v>
      </c>
      <c r="JF213" s="14">
        <v>0</v>
      </c>
      <c r="JG213" s="14">
        <v>0</v>
      </c>
      <c r="JH213" s="14">
        <v>1</v>
      </c>
      <c r="JI213" s="14">
        <v>7</v>
      </c>
      <c r="JJ213" s="14">
        <v>2</v>
      </c>
      <c r="JK213" s="14">
        <v>0</v>
      </c>
      <c r="JL213" s="14">
        <v>3</v>
      </c>
      <c r="JM213" s="14">
        <v>0</v>
      </c>
      <c r="JN213" s="14">
        <v>0</v>
      </c>
      <c r="JO213" s="14">
        <v>0</v>
      </c>
      <c r="JP213" s="14">
        <v>1</v>
      </c>
      <c r="JQ213" s="14">
        <v>0</v>
      </c>
      <c r="JR213" s="14">
        <v>8</v>
      </c>
      <c r="JS213" s="14">
        <v>1</v>
      </c>
      <c r="JT213" s="14">
        <v>0</v>
      </c>
      <c r="JU213" s="14">
        <v>3</v>
      </c>
      <c r="JV213" s="14">
        <v>0</v>
      </c>
      <c r="JW213" s="14">
        <v>0</v>
      </c>
      <c r="JX213" s="14">
        <v>1</v>
      </c>
      <c r="JY213" s="14">
        <v>0</v>
      </c>
      <c r="JZ213" s="14">
        <v>1</v>
      </c>
      <c r="KA213" s="14">
        <v>0</v>
      </c>
      <c r="KB213" s="14">
        <v>2</v>
      </c>
      <c r="KC213" s="14">
        <v>1</v>
      </c>
      <c r="KD213" s="14">
        <v>2</v>
      </c>
      <c r="KE213" s="14">
        <v>3</v>
      </c>
      <c r="KF213" s="14">
        <v>0</v>
      </c>
      <c r="KG213" s="14">
        <v>0</v>
      </c>
      <c r="KH213" s="14">
        <v>0</v>
      </c>
      <c r="KI213" s="14">
        <v>0</v>
      </c>
      <c r="KJ213" s="14">
        <v>1</v>
      </c>
      <c r="KK213" s="14">
        <v>0</v>
      </c>
      <c r="KL213" s="14">
        <v>0</v>
      </c>
      <c r="KM213" s="14">
        <v>3</v>
      </c>
      <c r="KN213" s="14">
        <v>0</v>
      </c>
      <c r="KO213" s="14">
        <v>0</v>
      </c>
      <c r="KP213" s="14">
        <v>0</v>
      </c>
      <c r="KQ213" s="14">
        <v>5</v>
      </c>
      <c r="KR213" s="14">
        <v>4</v>
      </c>
      <c r="KS213" s="14">
        <v>3</v>
      </c>
      <c r="KT213" s="14">
        <v>4</v>
      </c>
      <c r="KU213" s="14">
        <v>5</v>
      </c>
      <c r="KV213" s="14">
        <v>0</v>
      </c>
      <c r="KW213" s="14">
        <v>2</v>
      </c>
      <c r="KX213" s="14">
        <v>3</v>
      </c>
      <c r="KY213" s="14">
        <v>3</v>
      </c>
      <c r="KZ213" s="14">
        <v>5</v>
      </c>
      <c r="LA213" s="14">
        <v>1</v>
      </c>
      <c r="LB213" s="14">
        <v>1</v>
      </c>
      <c r="LC213" s="14">
        <v>0</v>
      </c>
      <c r="LD213" s="14">
        <v>0</v>
      </c>
      <c r="LE213" s="14">
        <v>4</v>
      </c>
      <c r="LF213" s="14">
        <v>1</v>
      </c>
      <c r="LG213" s="14">
        <v>1</v>
      </c>
      <c r="LH213" s="14">
        <v>0</v>
      </c>
      <c r="LI213" s="14">
        <v>0</v>
      </c>
      <c r="LJ213" s="14">
        <v>0</v>
      </c>
      <c r="LK213" s="14">
        <v>0</v>
      </c>
      <c r="LL213" s="14">
        <v>1</v>
      </c>
      <c r="LM213" s="14">
        <v>0</v>
      </c>
      <c r="LN213" s="14">
        <v>5</v>
      </c>
      <c r="LO213" s="14">
        <v>0</v>
      </c>
      <c r="LP213" s="14">
        <v>0</v>
      </c>
      <c r="LQ213" s="14">
        <v>0</v>
      </c>
      <c r="LR213" s="14">
        <v>0</v>
      </c>
      <c r="LS213" s="14">
        <v>0</v>
      </c>
      <c r="LT213" s="14">
        <v>3</v>
      </c>
      <c r="LU213" s="14">
        <v>1</v>
      </c>
      <c r="LV213" s="14">
        <v>1</v>
      </c>
      <c r="LW213" s="14">
        <v>3</v>
      </c>
      <c r="LX213" s="14">
        <v>0</v>
      </c>
      <c r="LY213" s="14">
        <v>2</v>
      </c>
      <c r="LZ213" s="14">
        <v>0</v>
      </c>
      <c r="MA213" s="14">
        <v>2</v>
      </c>
      <c r="MB213" s="14">
        <v>1</v>
      </c>
      <c r="MC213" s="14">
        <v>0</v>
      </c>
      <c r="MD213" s="14">
        <v>0</v>
      </c>
      <c r="ME213" s="14">
        <v>3</v>
      </c>
      <c r="MF213" s="14">
        <v>0</v>
      </c>
      <c r="MG213" s="14">
        <v>0</v>
      </c>
      <c r="MH213" s="14">
        <v>0</v>
      </c>
      <c r="MI213" s="14">
        <v>2</v>
      </c>
      <c r="MJ213" s="14">
        <v>2</v>
      </c>
      <c r="MK213" s="14">
        <v>1</v>
      </c>
      <c r="ML213" s="14">
        <v>1</v>
      </c>
      <c r="MM213" s="14">
        <v>0</v>
      </c>
      <c r="MN213" s="14">
        <v>1</v>
      </c>
      <c r="MO213" s="14">
        <v>5</v>
      </c>
      <c r="MP213" s="14">
        <v>2</v>
      </c>
      <c r="MQ213" s="14">
        <v>2</v>
      </c>
      <c r="MR213" s="14">
        <v>0</v>
      </c>
      <c r="MS213" s="14">
        <v>0</v>
      </c>
      <c r="MT213" s="14">
        <v>1</v>
      </c>
      <c r="MU213" s="14">
        <v>0</v>
      </c>
      <c r="MV213" s="14">
        <v>3</v>
      </c>
      <c r="MW213" s="14">
        <v>9</v>
      </c>
      <c r="MX213" s="14">
        <v>2</v>
      </c>
      <c r="MY213" s="14">
        <v>2</v>
      </c>
      <c r="MZ213" s="14">
        <v>0</v>
      </c>
      <c r="NA213" s="14">
        <v>2</v>
      </c>
      <c r="NB213" s="14">
        <v>12</v>
      </c>
      <c r="NC213" s="14">
        <v>0</v>
      </c>
      <c r="ND213" s="14">
        <v>1</v>
      </c>
      <c r="NE213" s="14">
        <v>0</v>
      </c>
      <c r="NF213" s="14">
        <v>9</v>
      </c>
      <c r="NG213" s="14">
        <v>0</v>
      </c>
      <c r="NH213" s="14">
        <v>1</v>
      </c>
      <c r="NI213" s="14">
        <v>4</v>
      </c>
      <c r="NJ213" s="14">
        <v>0</v>
      </c>
      <c r="NK213" s="14">
        <v>3</v>
      </c>
      <c r="NL213" s="14">
        <v>1</v>
      </c>
      <c r="NM213" s="14">
        <v>4</v>
      </c>
      <c r="NN213" s="14">
        <v>0</v>
      </c>
      <c r="NO213" s="14">
        <v>1</v>
      </c>
      <c r="NP213" s="14">
        <v>0</v>
      </c>
      <c r="NQ213" s="14">
        <v>4</v>
      </c>
      <c r="NR213" s="14">
        <v>2</v>
      </c>
      <c r="NS213" s="14">
        <v>6</v>
      </c>
      <c r="NT213" s="14">
        <v>7</v>
      </c>
      <c r="NU213" s="14">
        <v>0</v>
      </c>
      <c r="NV213" s="14">
        <v>13</v>
      </c>
      <c r="NW213" s="14">
        <v>0</v>
      </c>
      <c r="NX213" s="14">
        <v>8</v>
      </c>
      <c r="NY213" s="14">
        <v>1</v>
      </c>
      <c r="NZ213" s="14">
        <v>17</v>
      </c>
      <c r="OA213" s="14">
        <v>3</v>
      </c>
      <c r="OB213" s="14">
        <v>0</v>
      </c>
      <c r="OC213" s="14">
        <v>16</v>
      </c>
      <c r="OD213" s="14">
        <v>0</v>
      </c>
      <c r="OE213" s="14">
        <v>16</v>
      </c>
      <c r="OF213" s="14">
        <v>9</v>
      </c>
      <c r="OG213" s="14">
        <v>7</v>
      </c>
      <c r="OH213" s="14">
        <v>13</v>
      </c>
      <c r="OI213" s="14">
        <v>0</v>
      </c>
      <c r="OJ213" s="14">
        <v>14</v>
      </c>
      <c r="OK213" s="14">
        <v>2</v>
      </c>
      <c r="OL213" s="14">
        <v>12</v>
      </c>
      <c r="OM213" s="14">
        <v>7</v>
      </c>
      <c r="ON213" s="14">
        <v>8</v>
      </c>
      <c r="OO213" s="14">
        <v>13</v>
      </c>
      <c r="OP213" s="14">
        <v>0</v>
      </c>
      <c r="OQ213" s="14">
        <v>8</v>
      </c>
      <c r="OR213" s="14">
        <v>0</v>
      </c>
      <c r="OS213" s="14">
        <v>11</v>
      </c>
      <c r="OT213" s="14">
        <v>5</v>
      </c>
      <c r="OU213" s="14">
        <v>27</v>
      </c>
      <c r="OV213" s="14">
        <v>1</v>
      </c>
      <c r="OW213" s="14">
        <v>0</v>
      </c>
      <c r="OX213" s="14">
        <v>5</v>
      </c>
      <c r="OY213" s="14">
        <v>12</v>
      </c>
      <c r="OZ213" s="31">
        <v>27</v>
      </c>
      <c r="PA213" s="14">
        <v>13</v>
      </c>
      <c r="PB213" s="14">
        <v>6</v>
      </c>
      <c r="PC213" s="14">
        <v>5</v>
      </c>
      <c r="PD213" s="14">
        <v>0</v>
      </c>
      <c r="PE213" s="14">
        <v>4</v>
      </c>
      <c r="PF213" s="14">
        <v>2</v>
      </c>
      <c r="PG213" s="14">
        <v>24</v>
      </c>
      <c r="PH213" s="84">
        <v>7</v>
      </c>
      <c r="PI213" s="14">
        <v>8</v>
      </c>
      <c r="PJ213" s="14">
        <v>7</v>
      </c>
      <c r="PK213" s="54"/>
      <c r="PL213" s="84">
        <v>6</v>
      </c>
      <c r="PM213" s="14">
        <v>1</v>
      </c>
      <c r="PN213" s="84">
        <v>16</v>
      </c>
      <c r="PO213" s="84"/>
      <c r="PP213" s="84">
        <v>17</v>
      </c>
      <c r="PQ213" s="84">
        <v>8</v>
      </c>
      <c r="PR213" s="506">
        <v>0</v>
      </c>
      <c r="PS213" s="479">
        <v>10</v>
      </c>
      <c r="PT213" s="84">
        <v>4</v>
      </c>
      <c r="PU213" s="479">
        <v>7</v>
      </c>
      <c r="PV213" s="84">
        <v>18</v>
      </c>
      <c r="PW213" s="479">
        <v>12</v>
      </c>
      <c r="PX213" s="479">
        <v>4</v>
      </c>
      <c r="PY213" s="479">
        <v>0</v>
      </c>
      <c r="PZ213" s="14">
        <v>24</v>
      </c>
      <c r="QA213" s="14">
        <v>0</v>
      </c>
      <c r="QB213" s="479">
        <v>15</v>
      </c>
      <c r="QC213" s="479">
        <v>11</v>
      </c>
      <c r="QD213" s="479">
        <v>14</v>
      </c>
      <c r="QE213" s="480">
        <v>4</v>
      </c>
      <c r="QF213" s="480">
        <v>0</v>
      </c>
      <c r="QG213" s="480">
        <v>19</v>
      </c>
      <c r="QH213" s="480">
        <v>7</v>
      </c>
      <c r="QI213" s="480">
        <v>6</v>
      </c>
      <c r="QJ213" s="480">
        <v>8</v>
      </c>
      <c r="QK213" s="480">
        <v>5</v>
      </c>
      <c r="QL213" s="481">
        <v>17</v>
      </c>
      <c r="QM213" s="480">
        <v>4</v>
      </c>
      <c r="QN213" s="480">
        <v>5</v>
      </c>
      <c r="QO213" s="480">
        <v>3</v>
      </c>
      <c r="QP213" s="480">
        <v>13</v>
      </c>
      <c r="QQ213" s="480">
        <v>10</v>
      </c>
      <c r="QS213" s="158">
        <v>0</v>
      </c>
      <c r="QT213" s="158">
        <v>13</v>
      </c>
      <c r="QU213" s="20"/>
      <c r="QV213" s="485">
        <v>0</v>
      </c>
      <c r="QW213" s="485">
        <v>1</v>
      </c>
      <c r="QX213" s="485">
        <v>5</v>
      </c>
      <c r="QY213" s="1">
        <v>6</v>
      </c>
      <c r="QZ213" s="1">
        <v>0</v>
      </c>
      <c r="RA213" s="1">
        <v>4</v>
      </c>
      <c r="RB213" s="1">
        <v>1</v>
      </c>
      <c r="RC213" s="1">
        <v>5</v>
      </c>
      <c r="RD213" s="1">
        <v>1</v>
      </c>
      <c r="RE213" s="1">
        <v>0</v>
      </c>
      <c r="RF213" s="1">
        <v>0</v>
      </c>
      <c r="RG213" s="1">
        <v>0</v>
      </c>
      <c r="RH213" s="1">
        <v>0</v>
      </c>
      <c r="RI213" s="1">
        <v>0</v>
      </c>
      <c r="RJ213" s="1">
        <v>0</v>
      </c>
      <c r="RK213" s="1">
        <v>1</v>
      </c>
      <c r="RL213" s="1">
        <v>0</v>
      </c>
      <c r="RM213" s="1">
        <v>1</v>
      </c>
      <c r="RN213" s="1">
        <v>0</v>
      </c>
      <c r="RO213" s="1">
        <v>0</v>
      </c>
      <c r="RP213" s="1">
        <v>0</v>
      </c>
      <c r="RQ213" s="1">
        <v>1</v>
      </c>
      <c r="RR213" s="1">
        <v>0</v>
      </c>
      <c r="RS213" s="1">
        <v>1</v>
      </c>
      <c r="RT213" s="1">
        <v>0</v>
      </c>
      <c r="RU213" s="1">
        <v>0</v>
      </c>
      <c r="RV213" s="1">
        <v>0</v>
      </c>
      <c r="RW213" s="1">
        <v>1</v>
      </c>
      <c r="RX213" s="1">
        <v>1</v>
      </c>
      <c r="RY213" s="1">
        <v>0</v>
      </c>
      <c r="RZ213" s="1">
        <v>1</v>
      </c>
      <c r="SB213" s="1">
        <v>0</v>
      </c>
      <c r="SC213" s="1">
        <v>0</v>
      </c>
      <c r="SD213" s="1">
        <v>0</v>
      </c>
      <c r="SE213" s="1">
        <v>0</v>
      </c>
      <c r="SF213" s="1">
        <v>0</v>
      </c>
      <c r="SG213" s="1">
        <v>0</v>
      </c>
      <c r="SH213" s="1">
        <v>0</v>
      </c>
      <c r="SI213" s="1">
        <v>0</v>
      </c>
    </row>
    <row r="214" spans="1:503" s="20" customFormat="1" hidden="1" x14ac:dyDescent="0.25">
      <c r="A214" s="68" t="s">
        <v>48</v>
      </c>
      <c r="B214" s="68" t="s">
        <v>1381</v>
      </c>
      <c r="C214" s="464">
        <v>720</v>
      </c>
      <c r="D214" s="14"/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14">
        <v>0</v>
      </c>
      <c r="GA214" s="14">
        <v>0</v>
      </c>
      <c r="GB214" s="14">
        <v>0</v>
      </c>
      <c r="GC214" s="14">
        <v>0</v>
      </c>
      <c r="GD214" s="14">
        <v>0</v>
      </c>
      <c r="GE214" s="14">
        <v>0</v>
      </c>
      <c r="GF214" s="14">
        <v>0</v>
      </c>
      <c r="GG214" s="14">
        <v>0</v>
      </c>
      <c r="GH214" s="14">
        <v>0</v>
      </c>
      <c r="GI214" s="14">
        <v>0</v>
      </c>
      <c r="GJ214" s="14">
        <v>0</v>
      </c>
      <c r="GK214" s="14">
        <v>0</v>
      </c>
      <c r="GL214" s="14">
        <v>0</v>
      </c>
      <c r="GM214" s="14">
        <v>0</v>
      </c>
      <c r="GN214" s="14">
        <v>0</v>
      </c>
      <c r="GO214" s="14">
        <v>0</v>
      </c>
      <c r="GP214" s="14">
        <v>0</v>
      </c>
      <c r="GQ214" s="14">
        <v>0</v>
      </c>
      <c r="GR214" s="14">
        <v>0</v>
      </c>
      <c r="GS214" s="14">
        <v>0</v>
      </c>
      <c r="GT214" s="14">
        <v>0</v>
      </c>
      <c r="GU214" s="14">
        <v>0</v>
      </c>
      <c r="GV214" s="14">
        <v>0</v>
      </c>
      <c r="GW214" s="14">
        <v>0</v>
      </c>
      <c r="GX214" s="14">
        <v>0</v>
      </c>
      <c r="GY214" s="14">
        <v>0</v>
      </c>
      <c r="GZ214" s="14">
        <v>0</v>
      </c>
      <c r="HA214" s="14">
        <v>0</v>
      </c>
      <c r="HB214" s="14">
        <v>0</v>
      </c>
      <c r="HC214" s="14">
        <v>0</v>
      </c>
      <c r="HD214" s="14">
        <v>0</v>
      </c>
      <c r="HE214" s="14">
        <v>0</v>
      </c>
      <c r="HF214" s="14">
        <v>0</v>
      </c>
      <c r="HG214" s="14">
        <v>0</v>
      </c>
      <c r="HH214" s="14">
        <v>0</v>
      </c>
      <c r="HI214" s="14">
        <v>0</v>
      </c>
      <c r="HJ214" s="14">
        <v>0</v>
      </c>
      <c r="HK214" s="14">
        <v>0</v>
      </c>
      <c r="HL214" s="14">
        <v>0</v>
      </c>
      <c r="HM214" s="14">
        <v>0</v>
      </c>
      <c r="HN214" s="14">
        <v>0</v>
      </c>
      <c r="HO214" s="14">
        <v>0</v>
      </c>
      <c r="HP214" s="14">
        <v>0</v>
      </c>
      <c r="HQ214" s="14">
        <v>0</v>
      </c>
      <c r="HR214" s="14">
        <v>0</v>
      </c>
      <c r="HS214" s="14">
        <v>0</v>
      </c>
      <c r="HT214" s="14">
        <v>0</v>
      </c>
      <c r="HU214" s="14">
        <v>0</v>
      </c>
      <c r="HV214" s="14">
        <v>0</v>
      </c>
      <c r="HW214" s="14">
        <v>0</v>
      </c>
      <c r="HX214" s="14">
        <v>0</v>
      </c>
      <c r="HY214" s="14">
        <v>0</v>
      </c>
      <c r="HZ214" s="14">
        <v>0</v>
      </c>
      <c r="IA214" s="14">
        <v>0</v>
      </c>
      <c r="IB214" s="14">
        <v>0</v>
      </c>
      <c r="IC214" s="14">
        <v>0</v>
      </c>
      <c r="ID214" s="14">
        <v>0</v>
      </c>
      <c r="IE214" s="14">
        <v>0</v>
      </c>
      <c r="IF214" s="14">
        <v>0</v>
      </c>
      <c r="IG214" s="14">
        <v>0</v>
      </c>
      <c r="IH214" s="14">
        <v>0</v>
      </c>
      <c r="II214" s="14">
        <v>0</v>
      </c>
      <c r="IJ214" s="14">
        <v>0</v>
      </c>
      <c r="IK214" s="14">
        <v>0</v>
      </c>
      <c r="IL214" s="14">
        <v>0</v>
      </c>
      <c r="IM214" s="14">
        <v>0</v>
      </c>
      <c r="IN214" s="14">
        <v>0</v>
      </c>
      <c r="IO214" s="14">
        <v>0</v>
      </c>
      <c r="IP214" s="14">
        <v>0</v>
      </c>
      <c r="IQ214" s="14">
        <v>0</v>
      </c>
      <c r="IR214" s="14">
        <v>0</v>
      </c>
      <c r="IS214" s="14">
        <v>0</v>
      </c>
      <c r="IT214" s="14">
        <v>0</v>
      </c>
      <c r="IU214" s="14">
        <v>0</v>
      </c>
      <c r="IV214" s="14">
        <v>0</v>
      </c>
      <c r="IW214" s="14">
        <v>0</v>
      </c>
      <c r="IX214" s="14">
        <v>0</v>
      </c>
      <c r="IY214" s="14">
        <v>0</v>
      </c>
      <c r="IZ214" s="14">
        <v>0</v>
      </c>
      <c r="JA214" s="14">
        <v>0</v>
      </c>
      <c r="JB214" s="14">
        <v>0</v>
      </c>
      <c r="JC214" s="14">
        <v>0</v>
      </c>
      <c r="JD214" s="14">
        <v>0</v>
      </c>
      <c r="JE214" s="14">
        <v>0</v>
      </c>
      <c r="JF214" s="14">
        <v>0</v>
      </c>
      <c r="JG214" s="14">
        <v>0</v>
      </c>
      <c r="JH214" s="14">
        <v>0</v>
      </c>
      <c r="JI214" s="14">
        <v>0</v>
      </c>
      <c r="JJ214" s="14">
        <v>0</v>
      </c>
      <c r="JK214" s="14">
        <v>0</v>
      </c>
      <c r="JL214" s="14">
        <v>0</v>
      </c>
      <c r="JM214" s="14">
        <v>0</v>
      </c>
      <c r="JN214" s="14">
        <v>0</v>
      </c>
      <c r="JO214" s="14">
        <v>0</v>
      </c>
      <c r="JP214" s="14">
        <v>0</v>
      </c>
      <c r="JQ214" s="14">
        <v>0</v>
      </c>
      <c r="JR214" s="14">
        <v>0</v>
      </c>
      <c r="JS214" s="14">
        <v>0</v>
      </c>
      <c r="JT214" s="14">
        <v>0</v>
      </c>
      <c r="JU214" s="14">
        <v>0</v>
      </c>
      <c r="JV214" s="14">
        <v>0</v>
      </c>
      <c r="JW214" s="14">
        <v>0</v>
      </c>
      <c r="JX214" s="14">
        <v>0</v>
      </c>
      <c r="JY214" s="14">
        <v>0</v>
      </c>
      <c r="JZ214" s="14">
        <v>0</v>
      </c>
      <c r="KA214" s="14">
        <v>0</v>
      </c>
      <c r="KB214" s="14">
        <v>0</v>
      </c>
      <c r="KC214" s="14">
        <v>0</v>
      </c>
      <c r="KD214" s="14">
        <v>0</v>
      </c>
      <c r="KE214" s="14">
        <v>0</v>
      </c>
      <c r="KF214" s="14">
        <v>0</v>
      </c>
      <c r="KG214" s="14">
        <v>0</v>
      </c>
      <c r="KH214" s="14">
        <v>0</v>
      </c>
      <c r="KI214" s="14">
        <v>0</v>
      </c>
      <c r="KJ214" s="14">
        <v>0</v>
      </c>
      <c r="KK214" s="14">
        <v>0</v>
      </c>
      <c r="KL214" s="14">
        <v>0</v>
      </c>
      <c r="KM214" s="14">
        <v>0</v>
      </c>
      <c r="KN214" s="14">
        <v>0</v>
      </c>
      <c r="KO214" s="14">
        <v>0</v>
      </c>
      <c r="KP214" s="14">
        <v>0</v>
      </c>
      <c r="KQ214" s="14">
        <v>0</v>
      </c>
      <c r="KR214" s="14">
        <v>0</v>
      </c>
      <c r="KS214" s="14">
        <v>0</v>
      </c>
      <c r="KT214" s="14">
        <v>0</v>
      </c>
      <c r="KU214" s="14">
        <v>0</v>
      </c>
      <c r="KV214" s="14">
        <v>0</v>
      </c>
      <c r="KW214" s="14">
        <v>0</v>
      </c>
      <c r="KX214" s="14">
        <v>0</v>
      </c>
      <c r="KY214" s="14">
        <v>0</v>
      </c>
      <c r="KZ214" s="14">
        <v>0</v>
      </c>
      <c r="LA214" s="14">
        <v>0</v>
      </c>
      <c r="LB214" s="14">
        <v>0</v>
      </c>
      <c r="LC214" s="14">
        <v>0</v>
      </c>
      <c r="LD214" s="14">
        <v>0</v>
      </c>
      <c r="LE214" s="14">
        <v>0</v>
      </c>
      <c r="LF214" s="14">
        <v>0</v>
      </c>
      <c r="LG214" s="14">
        <v>0</v>
      </c>
      <c r="LH214" s="14">
        <v>0</v>
      </c>
      <c r="LI214" s="14">
        <v>0</v>
      </c>
      <c r="LJ214" s="14">
        <v>0</v>
      </c>
      <c r="LK214" s="14">
        <v>0</v>
      </c>
      <c r="LL214" s="14">
        <v>0</v>
      </c>
      <c r="LM214" s="14">
        <v>0</v>
      </c>
      <c r="LN214" s="14">
        <v>0</v>
      </c>
      <c r="LO214" s="14">
        <v>0</v>
      </c>
      <c r="LP214" s="14">
        <v>0</v>
      </c>
      <c r="LQ214" s="14">
        <v>0</v>
      </c>
      <c r="LR214" s="14">
        <v>0</v>
      </c>
      <c r="LS214" s="14">
        <v>0</v>
      </c>
      <c r="LT214" s="14">
        <v>0</v>
      </c>
      <c r="LU214" s="14">
        <v>0</v>
      </c>
      <c r="LV214" s="14">
        <v>0</v>
      </c>
      <c r="LW214" s="14">
        <v>0</v>
      </c>
      <c r="LX214" s="14">
        <v>0</v>
      </c>
      <c r="LY214" s="14">
        <v>0</v>
      </c>
      <c r="LZ214" s="14">
        <v>0</v>
      </c>
      <c r="MA214" s="14">
        <v>0</v>
      </c>
      <c r="MB214" s="14">
        <v>0</v>
      </c>
      <c r="MC214" s="14">
        <v>0</v>
      </c>
      <c r="MD214" s="14">
        <v>0</v>
      </c>
      <c r="ME214" s="14">
        <v>0</v>
      </c>
      <c r="MF214" s="14">
        <v>0</v>
      </c>
      <c r="MG214" s="14">
        <v>0</v>
      </c>
      <c r="MH214" s="14">
        <v>0</v>
      </c>
      <c r="MI214" s="14">
        <v>0</v>
      </c>
      <c r="MJ214" s="14">
        <v>0</v>
      </c>
      <c r="MK214" s="14">
        <v>0</v>
      </c>
      <c r="ML214" s="14">
        <v>0</v>
      </c>
      <c r="MM214" s="14">
        <v>0</v>
      </c>
      <c r="MN214" s="14">
        <v>0</v>
      </c>
      <c r="MO214" s="14">
        <v>0</v>
      </c>
      <c r="MP214" s="14">
        <v>0</v>
      </c>
      <c r="MQ214" s="14">
        <v>0</v>
      </c>
      <c r="MR214" s="14">
        <v>0</v>
      </c>
      <c r="MS214" s="14">
        <v>0</v>
      </c>
      <c r="MT214" s="14">
        <v>0</v>
      </c>
      <c r="MU214" s="14">
        <v>0</v>
      </c>
      <c r="MV214" s="14">
        <v>0</v>
      </c>
      <c r="MW214" s="14">
        <v>0</v>
      </c>
      <c r="MX214" s="14">
        <v>0</v>
      </c>
      <c r="MY214" s="14">
        <v>0</v>
      </c>
      <c r="MZ214" s="14">
        <v>0</v>
      </c>
      <c r="NA214" s="14">
        <v>0</v>
      </c>
      <c r="NB214" s="14">
        <v>0</v>
      </c>
      <c r="NC214" s="14">
        <v>0</v>
      </c>
      <c r="ND214" s="14">
        <v>0</v>
      </c>
      <c r="NE214" s="14">
        <v>0</v>
      </c>
      <c r="NF214" s="14">
        <v>0</v>
      </c>
      <c r="NG214" s="14">
        <v>0</v>
      </c>
      <c r="NH214" s="14">
        <v>0</v>
      </c>
      <c r="NI214" s="14">
        <v>0</v>
      </c>
      <c r="NJ214" s="14">
        <v>0</v>
      </c>
      <c r="NK214" s="14">
        <v>0</v>
      </c>
      <c r="NL214" s="14">
        <v>0</v>
      </c>
      <c r="NM214" s="14">
        <v>0</v>
      </c>
      <c r="NN214" s="14">
        <v>0</v>
      </c>
      <c r="NO214" s="14">
        <v>0</v>
      </c>
      <c r="NP214" s="14">
        <v>0</v>
      </c>
      <c r="NQ214" s="14">
        <v>0</v>
      </c>
      <c r="NR214" s="14">
        <v>0</v>
      </c>
      <c r="NS214" s="14">
        <v>0</v>
      </c>
      <c r="NT214" s="14">
        <v>0</v>
      </c>
      <c r="NU214" s="14">
        <v>0</v>
      </c>
      <c r="NV214" s="14">
        <v>0</v>
      </c>
      <c r="NW214" s="14">
        <v>0</v>
      </c>
      <c r="NX214" s="14">
        <v>1</v>
      </c>
      <c r="NY214" s="14">
        <v>0</v>
      </c>
      <c r="NZ214" s="14">
        <v>0</v>
      </c>
      <c r="OA214" s="14">
        <v>0</v>
      </c>
      <c r="OB214" s="14">
        <v>0</v>
      </c>
      <c r="OC214" s="14">
        <v>0</v>
      </c>
      <c r="OD214" s="14">
        <v>0</v>
      </c>
      <c r="OE214" s="14">
        <v>0</v>
      </c>
      <c r="OF214" s="14"/>
      <c r="OG214" s="14">
        <v>0</v>
      </c>
      <c r="OH214" s="14">
        <v>1</v>
      </c>
      <c r="OI214" s="14">
        <v>0</v>
      </c>
      <c r="OJ214" s="14">
        <v>0</v>
      </c>
      <c r="OK214" s="14">
        <v>0</v>
      </c>
      <c r="OL214" s="14">
        <v>0</v>
      </c>
      <c r="OM214" s="14">
        <v>0</v>
      </c>
      <c r="ON214" s="14">
        <v>1</v>
      </c>
      <c r="OO214" s="14">
        <v>0</v>
      </c>
      <c r="OP214" s="14">
        <v>0</v>
      </c>
      <c r="OQ214" s="14">
        <v>0</v>
      </c>
      <c r="OR214" s="14">
        <v>0</v>
      </c>
      <c r="OS214" s="14">
        <v>0</v>
      </c>
      <c r="OT214" s="14">
        <v>0</v>
      </c>
      <c r="OU214" s="14">
        <v>0</v>
      </c>
      <c r="OV214" s="14">
        <v>0</v>
      </c>
      <c r="OW214" s="14">
        <v>0</v>
      </c>
      <c r="OX214" s="14">
        <v>0</v>
      </c>
      <c r="OY214" s="14">
        <v>0</v>
      </c>
      <c r="OZ214" s="14"/>
      <c r="PA214" s="14">
        <v>0</v>
      </c>
      <c r="PB214" s="14"/>
      <c r="PC214" s="14"/>
      <c r="PD214" s="14">
        <v>0</v>
      </c>
      <c r="PE214" s="14"/>
      <c r="PF214" s="14"/>
      <c r="PG214" s="54"/>
      <c r="PH214" s="54"/>
      <c r="PI214" s="54"/>
      <c r="PJ214" s="54"/>
      <c r="PK214" s="54"/>
      <c r="PL214" s="84"/>
      <c r="PM214" s="14"/>
      <c r="PN214" s="84"/>
      <c r="PO214" s="84">
        <v>9</v>
      </c>
      <c r="PP214" s="84"/>
      <c r="PQ214" s="84"/>
      <c r="PR214" s="505"/>
      <c r="PS214" s="84"/>
      <c r="PT214" s="84"/>
      <c r="PU214" s="84"/>
      <c r="PV214" s="84"/>
      <c r="PW214" s="54"/>
      <c r="PX214" s="54"/>
      <c r="PY214" s="14"/>
      <c r="PZ214" s="14"/>
      <c r="QA214" s="14"/>
      <c r="QB214" s="54"/>
      <c r="QC214" s="54"/>
      <c r="QD214" s="54"/>
      <c r="QR214" s="1"/>
      <c r="QS214" s="1"/>
      <c r="QX214" s="1"/>
      <c r="QY214" s="1"/>
      <c r="QZ214" s="1"/>
      <c r="RA214" s="1"/>
      <c r="RB214" s="1"/>
      <c r="RC214" s="1"/>
      <c r="RD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</row>
    <row r="215" spans="1:503" s="20" customFormat="1" hidden="1" x14ac:dyDescent="0.25">
      <c r="A215" s="68" t="s">
        <v>48</v>
      </c>
      <c r="B215" s="68" t="s">
        <v>1382</v>
      </c>
      <c r="C215" s="347"/>
      <c r="D215" s="347"/>
      <c r="E215" s="14">
        <v>0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>
        <v>0</v>
      </c>
      <c r="PE215" s="14"/>
      <c r="PF215" s="14"/>
      <c r="PG215" s="54"/>
      <c r="PH215" s="54"/>
      <c r="PI215" s="54"/>
      <c r="PJ215" s="54"/>
      <c r="PK215" s="54"/>
      <c r="PL215" s="84"/>
      <c r="PM215" s="14"/>
      <c r="PN215" s="84"/>
      <c r="PO215" s="84"/>
      <c r="PP215" s="84"/>
      <c r="PQ215" s="84"/>
      <c r="PR215" s="505"/>
      <c r="PS215" s="84"/>
      <c r="PT215" s="84"/>
      <c r="PU215" s="84"/>
      <c r="PV215" s="84"/>
      <c r="PW215" s="54"/>
      <c r="PX215" s="54"/>
      <c r="PY215" s="14"/>
      <c r="PZ215" s="14"/>
      <c r="QA215" s="14"/>
      <c r="QB215" s="54"/>
      <c r="QC215" s="54"/>
      <c r="QD215" s="54"/>
      <c r="QR215" s="1"/>
      <c r="QS215" s="1"/>
      <c r="QX215" s="1"/>
      <c r="QY215" s="1"/>
      <c r="QZ215" s="1"/>
      <c r="RA215" s="1"/>
      <c r="RB215" s="1"/>
      <c r="RC215" s="1"/>
      <c r="RD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</row>
    <row r="216" spans="1:503" s="20" customFormat="1" hidden="1" x14ac:dyDescent="0.25">
      <c r="A216" s="68" t="s">
        <v>7</v>
      </c>
      <c r="B216" s="68" t="s">
        <v>1383</v>
      </c>
      <c r="C216" s="347"/>
      <c r="D216" s="347"/>
      <c r="E216" s="14">
        <v>0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>
        <v>0</v>
      </c>
      <c r="PE216" s="14"/>
      <c r="PF216" s="14"/>
      <c r="PG216" s="54"/>
      <c r="PH216" s="54"/>
      <c r="PI216" s="54"/>
      <c r="PJ216" s="54"/>
      <c r="PK216" s="54"/>
      <c r="PL216" s="84"/>
      <c r="PM216" s="14"/>
      <c r="PN216" s="84"/>
      <c r="PO216" s="84"/>
      <c r="PP216" s="84"/>
      <c r="PQ216" s="84"/>
      <c r="PR216" s="505"/>
      <c r="PS216" s="84"/>
      <c r="PT216" s="84"/>
      <c r="PU216" s="84"/>
      <c r="PV216" s="84"/>
      <c r="PW216" s="54"/>
      <c r="PX216" s="54"/>
      <c r="PY216" s="14"/>
      <c r="PZ216" s="14"/>
      <c r="QA216" s="14"/>
      <c r="QB216" s="54"/>
      <c r="QC216" s="54"/>
      <c r="QD216" s="54"/>
      <c r="QR216" s="1"/>
      <c r="QS216" s="1"/>
      <c r="QX216" s="1"/>
      <c r="QY216" s="1"/>
      <c r="QZ216" s="1"/>
      <c r="RA216" s="1"/>
      <c r="RB216" s="1"/>
      <c r="RC216" s="1"/>
      <c r="RD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</row>
    <row r="217" spans="1:503" s="20" customFormat="1" hidden="1" x14ac:dyDescent="0.25">
      <c r="A217" s="68" t="s">
        <v>7</v>
      </c>
      <c r="B217" s="68" t="s">
        <v>1188</v>
      </c>
      <c r="C217" s="464">
        <v>490</v>
      </c>
      <c r="D217" s="14"/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0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14">
        <v>0</v>
      </c>
      <c r="GA217" s="14">
        <v>0</v>
      </c>
      <c r="GB217" s="14">
        <v>0</v>
      </c>
      <c r="GC217" s="14">
        <v>0</v>
      </c>
      <c r="GD217" s="14">
        <v>0</v>
      </c>
      <c r="GE217" s="14">
        <v>0</v>
      </c>
      <c r="GF217" s="14">
        <v>0</v>
      </c>
      <c r="GG217" s="14">
        <v>0</v>
      </c>
      <c r="GH217" s="14">
        <v>0</v>
      </c>
      <c r="GI217" s="14">
        <v>0</v>
      </c>
      <c r="GJ217" s="14">
        <v>0</v>
      </c>
      <c r="GK217" s="14">
        <v>0</v>
      </c>
      <c r="GL217" s="14">
        <v>0</v>
      </c>
      <c r="GM217" s="14">
        <v>0</v>
      </c>
      <c r="GN217" s="14">
        <v>0</v>
      </c>
      <c r="GO217" s="14">
        <v>0</v>
      </c>
      <c r="GP217" s="14">
        <v>0</v>
      </c>
      <c r="GQ217" s="14">
        <v>0</v>
      </c>
      <c r="GR217" s="14">
        <v>0</v>
      </c>
      <c r="GS217" s="14">
        <v>0</v>
      </c>
      <c r="GT217" s="14">
        <v>0</v>
      </c>
      <c r="GU217" s="14">
        <v>0</v>
      </c>
      <c r="GV217" s="14">
        <v>0</v>
      </c>
      <c r="GW217" s="14">
        <v>0</v>
      </c>
      <c r="GX217" s="14">
        <v>0</v>
      </c>
      <c r="GY217" s="14">
        <v>0</v>
      </c>
      <c r="GZ217" s="14">
        <v>0</v>
      </c>
      <c r="HA217" s="14">
        <v>0</v>
      </c>
      <c r="HB217" s="14">
        <v>0</v>
      </c>
      <c r="HC217" s="14">
        <v>0</v>
      </c>
      <c r="HD217" s="14">
        <v>0</v>
      </c>
      <c r="HE217" s="14">
        <v>0</v>
      </c>
      <c r="HF217" s="14">
        <v>0</v>
      </c>
      <c r="HG217" s="14">
        <v>0</v>
      </c>
      <c r="HH217" s="14">
        <v>0</v>
      </c>
      <c r="HI217" s="14">
        <v>0</v>
      </c>
      <c r="HJ217" s="14">
        <v>0</v>
      </c>
      <c r="HK217" s="14">
        <v>0</v>
      </c>
      <c r="HL217" s="14">
        <v>0</v>
      </c>
      <c r="HM217" s="14">
        <v>0</v>
      </c>
      <c r="HN217" s="14">
        <v>0</v>
      </c>
      <c r="HO217" s="14">
        <v>0</v>
      </c>
      <c r="HP217" s="14">
        <v>0</v>
      </c>
      <c r="HQ217" s="14">
        <v>0</v>
      </c>
      <c r="HR217" s="14">
        <v>0</v>
      </c>
      <c r="HS217" s="14">
        <v>0</v>
      </c>
      <c r="HT217" s="14">
        <v>0</v>
      </c>
      <c r="HU217" s="14">
        <v>0</v>
      </c>
      <c r="HV217" s="14">
        <v>0</v>
      </c>
      <c r="HW217" s="14">
        <v>0</v>
      </c>
      <c r="HX217" s="14">
        <v>0</v>
      </c>
      <c r="HY217" s="14">
        <v>0</v>
      </c>
      <c r="HZ217" s="14">
        <v>0</v>
      </c>
      <c r="IA217" s="14">
        <v>0</v>
      </c>
      <c r="IB217" s="14">
        <v>0</v>
      </c>
      <c r="IC217" s="14">
        <v>0</v>
      </c>
      <c r="ID217" s="14">
        <v>0</v>
      </c>
      <c r="IE217" s="14">
        <v>0</v>
      </c>
      <c r="IF217" s="14">
        <v>0</v>
      </c>
      <c r="IG217" s="14">
        <v>0</v>
      </c>
      <c r="IH217" s="14">
        <v>0</v>
      </c>
      <c r="II217" s="14">
        <v>0</v>
      </c>
      <c r="IJ217" s="14">
        <v>0</v>
      </c>
      <c r="IK217" s="14">
        <v>0</v>
      </c>
      <c r="IL217" s="14">
        <v>0</v>
      </c>
      <c r="IM217" s="14">
        <v>0</v>
      </c>
      <c r="IN217" s="14">
        <v>0</v>
      </c>
      <c r="IO217" s="14">
        <v>0</v>
      </c>
      <c r="IP217" s="14">
        <v>0</v>
      </c>
      <c r="IQ217" s="14">
        <v>0</v>
      </c>
      <c r="IR217" s="14">
        <v>0</v>
      </c>
      <c r="IS217" s="14">
        <v>0</v>
      </c>
      <c r="IT217" s="14">
        <v>0</v>
      </c>
      <c r="IU217" s="14">
        <v>0</v>
      </c>
      <c r="IV217" s="14">
        <v>0</v>
      </c>
      <c r="IW217" s="14">
        <v>0</v>
      </c>
      <c r="IX217" s="14">
        <v>0</v>
      </c>
      <c r="IY217" s="14">
        <v>0</v>
      </c>
      <c r="IZ217" s="14">
        <v>0</v>
      </c>
      <c r="JA217" s="14">
        <v>0</v>
      </c>
      <c r="JB217" s="14">
        <v>0</v>
      </c>
      <c r="JC217" s="14">
        <v>0</v>
      </c>
      <c r="JD217" s="14">
        <v>0</v>
      </c>
      <c r="JE217" s="14">
        <v>0</v>
      </c>
      <c r="JF217" s="14">
        <v>0</v>
      </c>
      <c r="JG217" s="14">
        <v>0</v>
      </c>
      <c r="JH217" s="14">
        <v>0</v>
      </c>
      <c r="JI217" s="14">
        <v>0</v>
      </c>
      <c r="JJ217" s="14">
        <v>0</v>
      </c>
      <c r="JK217" s="14">
        <v>0</v>
      </c>
      <c r="JL217" s="14">
        <v>0</v>
      </c>
      <c r="JM217" s="14">
        <v>0</v>
      </c>
      <c r="JN217" s="14">
        <v>0</v>
      </c>
      <c r="JO217" s="14">
        <v>0</v>
      </c>
      <c r="JP217" s="14">
        <v>0</v>
      </c>
      <c r="JQ217" s="14">
        <v>0</v>
      </c>
      <c r="JR217" s="14">
        <v>0</v>
      </c>
      <c r="JS217" s="14">
        <v>0</v>
      </c>
      <c r="JT217" s="14">
        <v>0</v>
      </c>
      <c r="JU217" s="14">
        <v>0</v>
      </c>
      <c r="JV217" s="14">
        <v>0</v>
      </c>
      <c r="JW217" s="14">
        <v>0</v>
      </c>
      <c r="JX217" s="14">
        <v>0</v>
      </c>
      <c r="JY217" s="14">
        <v>0</v>
      </c>
      <c r="JZ217" s="14">
        <v>0</v>
      </c>
      <c r="KA217" s="14">
        <v>0</v>
      </c>
      <c r="KB217" s="14">
        <v>0</v>
      </c>
      <c r="KC217" s="14">
        <v>0</v>
      </c>
      <c r="KD217" s="14">
        <v>0</v>
      </c>
      <c r="KE217" s="14">
        <v>0</v>
      </c>
      <c r="KF217" s="14">
        <v>0</v>
      </c>
      <c r="KG217" s="14">
        <v>0</v>
      </c>
      <c r="KH217" s="14">
        <v>0</v>
      </c>
      <c r="KI217" s="14">
        <v>0</v>
      </c>
      <c r="KJ217" s="14">
        <v>0</v>
      </c>
      <c r="KK217" s="14">
        <v>0</v>
      </c>
      <c r="KL217" s="14">
        <v>0</v>
      </c>
      <c r="KM217" s="14">
        <v>0</v>
      </c>
      <c r="KN217" s="14">
        <v>0</v>
      </c>
      <c r="KO217" s="14">
        <v>0</v>
      </c>
      <c r="KP217" s="14">
        <v>0</v>
      </c>
      <c r="KQ217" s="14">
        <v>0</v>
      </c>
      <c r="KR217" s="14">
        <v>0</v>
      </c>
      <c r="KS217" s="14">
        <v>0</v>
      </c>
      <c r="KT217" s="14">
        <v>0</v>
      </c>
      <c r="KU217" s="14">
        <v>0</v>
      </c>
      <c r="KV217" s="14">
        <v>0</v>
      </c>
      <c r="KW217" s="14">
        <v>0</v>
      </c>
      <c r="KX217" s="14">
        <v>0</v>
      </c>
      <c r="KY217" s="14">
        <v>0</v>
      </c>
      <c r="KZ217" s="14">
        <v>0</v>
      </c>
      <c r="LA217" s="14">
        <v>0</v>
      </c>
      <c r="LB217" s="14">
        <v>0</v>
      </c>
      <c r="LC217" s="14">
        <v>0</v>
      </c>
      <c r="LD217" s="14">
        <v>0</v>
      </c>
      <c r="LE217" s="14">
        <v>0</v>
      </c>
      <c r="LF217" s="14">
        <v>0</v>
      </c>
      <c r="LG217" s="14">
        <v>0</v>
      </c>
      <c r="LH217" s="14">
        <v>0</v>
      </c>
      <c r="LI217" s="14">
        <v>0</v>
      </c>
      <c r="LJ217" s="14">
        <v>0</v>
      </c>
      <c r="LK217" s="14">
        <v>0</v>
      </c>
      <c r="LL217" s="14">
        <v>0</v>
      </c>
      <c r="LM217" s="14">
        <v>0</v>
      </c>
      <c r="LN217" s="14">
        <v>0</v>
      </c>
      <c r="LO217" s="14">
        <v>0</v>
      </c>
      <c r="LP217" s="14">
        <v>0</v>
      </c>
      <c r="LQ217" s="14">
        <v>0</v>
      </c>
      <c r="LR217" s="14">
        <v>0</v>
      </c>
      <c r="LS217" s="14">
        <v>0</v>
      </c>
      <c r="LT217" s="14">
        <v>0</v>
      </c>
      <c r="LU217" s="14">
        <v>0</v>
      </c>
      <c r="LV217" s="14">
        <v>0</v>
      </c>
      <c r="LW217" s="14">
        <v>0</v>
      </c>
      <c r="LX217" s="14">
        <v>0</v>
      </c>
      <c r="LY217" s="14">
        <v>0</v>
      </c>
      <c r="LZ217" s="14">
        <v>0</v>
      </c>
      <c r="MA217" s="14">
        <v>0</v>
      </c>
      <c r="MB217" s="14">
        <v>0</v>
      </c>
      <c r="MC217" s="14">
        <v>0</v>
      </c>
      <c r="MD217" s="14">
        <v>0</v>
      </c>
      <c r="ME217" s="14">
        <v>0</v>
      </c>
      <c r="MF217" s="14">
        <v>0</v>
      </c>
      <c r="MG217" s="14">
        <v>0</v>
      </c>
      <c r="MH217" s="14">
        <v>0</v>
      </c>
      <c r="MI217" s="14">
        <v>0</v>
      </c>
      <c r="MJ217" s="14">
        <v>0</v>
      </c>
      <c r="MK217" s="14">
        <v>0</v>
      </c>
      <c r="ML217" s="14">
        <v>0</v>
      </c>
      <c r="MM217" s="14">
        <v>0</v>
      </c>
      <c r="MN217" s="14">
        <v>0</v>
      </c>
      <c r="MO217" s="14">
        <v>0</v>
      </c>
      <c r="MP217" s="14">
        <v>0</v>
      </c>
      <c r="MQ217" s="14">
        <v>0</v>
      </c>
      <c r="MR217" s="14">
        <v>0</v>
      </c>
      <c r="MS217" s="14">
        <v>0</v>
      </c>
      <c r="MT217" s="14">
        <v>0</v>
      </c>
      <c r="MU217" s="14">
        <v>0</v>
      </c>
      <c r="MV217" s="14">
        <v>0</v>
      </c>
      <c r="MW217" s="14">
        <v>0</v>
      </c>
      <c r="MX217" s="14">
        <v>1</v>
      </c>
      <c r="MY217" s="14">
        <v>0</v>
      </c>
      <c r="MZ217" s="14">
        <v>0</v>
      </c>
      <c r="NA217" s="14">
        <v>0</v>
      </c>
      <c r="NB217" s="14">
        <v>0</v>
      </c>
      <c r="NC217" s="14">
        <v>0</v>
      </c>
      <c r="ND217" s="14">
        <v>0</v>
      </c>
      <c r="NE217" s="14">
        <v>0</v>
      </c>
      <c r="NF217" s="14">
        <v>0</v>
      </c>
      <c r="NG217" s="14">
        <v>0</v>
      </c>
      <c r="NH217" s="14">
        <v>0</v>
      </c>
      <c r="NI217" s="14">
        <v>0</v>
      </c>
      <c r="NJ217" s="14">
        <v>0</v>
      </c>
      <c r="NK217" s="14">
        <v>0</v>
      </c>
      <c r="NL217" s="14">
        <v>0</v>
      </c>
      <c r="NM217" s="14">
        <v>0</v>
      </c>
      <c r="NN217" s="14">
        <v>0</v>
      </c>
      <c r="NO217" s="14">
        <v>0</v>
      </c>
      <c r="NP217" s="14">
        <v>0</v>
      </c>
      <c r="NQ217" s="14">
        <v>0</v>
      </c>
      <c r="NR217" s="14">
        <v>0</v>
      </c>
      <c r="NS217" s="14">
        <v>0</v>
      </c>
      <c r="NT217" s="14">
        <v>3</v>
      </c>
      <c r="NU217" s="14">
        <v>0</v>
      </c>
      <c r="NV217" s="14">
        <v>1</v>
      </c>
      <c r="NW217" s="14">
        <v>0</v>
      </c>
      <c r="NX217" s="14">
        <v>0</v>
      </c>
      <c r="NY217" s="14">
        <v>0</v>
      </c>
      <c r="NZ217" s="14">
        <v>0</v>
      </c>
      <c r="OA217" s="14">
        <v>0</v>
      </c>
      <c r="OB217" s="14">
        <v>0</v>
      </c>
      <c r="OC217" s="14">
        <v>0</v>
      </c>
      <c r="OD217" s="14">
        <v>0</v>
      </c>
      <c r="OE217" s="14">
        <v>0</v>
      </c>
      <c r="OF217" s="14"/>
      <c r="OG217" s="14">
        <v>0</v>
      </c>
      <c r="OH217" s="14">
        <v>0</v>
      </c>
      <c r="OI217" s="14">
        <v>0</v>
      </c>
      <c r="OJ217" s="14">
        <v>1</v>
      </c>
      <c r="OK217" s="14">
        <v>0</v>
      </c>
      <c r="OL217" s="14">
        <v>0</v>
      </c>
      <c r="OM217" s="14">
        <v>0</v>
      </c>
      <c r="ON217" s="14">
        <v>0</v>
      </c>
      <c r="OO217" s="14">
        <v>0</v>
      </c>
      <c r="OP217" s="14">
        <v>0</v>
      </c>
      <c r="OQ217" s="14">
        <v>0</v>
      </c>
      <c r="OR217" s="14">
        <v>0</v>
      </c>
      <c r="OS217" s="14">
        <v>0</v>
      </c>
      <c r="OT217" s="14">
        <v>0</v>
      </c>
      <c r="OU217" s="14">
        <v>0</v>
      </c>
      <c r="OV217" s="14">
        <v>0</v>
      </c>
      <c r="OW217" s="14">
        <v>0</v>
      </c>
      <c r="OX217" s="14">
        <v>0</v>
      </c>
      <c r="OY217" s="14">
        <v>0</v>
      </c>
      <c r="OZ217" s="31">
        <v>1</v>
      </c>
      <c r="PA217" s="14">
        <v>0</v>
      </c>
      <c r="PB217" s="14"/>
      <c r="PC217" s="14"/>
      <c r="PD217" s="14">
        <v>0</v>
      </c>
      <c r="PE217" s="14"/>
      <c r="PF217" s="14"/>
      <c r="PG217" s="14">
        <v>1</v>
      </c>
      <c r="PH217" s="54"/>
      <c r="PI217" s="54"/>
      <c r="PJ217" s="54"/>
      <c r="PK217" s="54"/>
      <c r="PL217" s="84">
        <v>2</v>
      </c>
      <c r="PM217" s="14"/>
      <c r="PN217" s="84"/>
      <c r="PO217" s="84"/>
      <c r="PP217" s="84">
        <v>1</v>
      </c>
      <c r="PQ217" s="84"/>
      <c r="PR217" s="505"/>
      <c r="PS217" s="84"/>
      <c r="PT217" s="84"/>
      <c r="PU217" s="84"/>
      <c r="PV217" s="84"/>
      <c r="PW217" s="54"/>
      <c r="PX217" s="54"/>
      <c r="PY217" s="14"/>
      <c r="PZ217" s="14"/>
      <c r="QA217" s="14"/>
      <c r="QB217" s="54"/>
      <c r="QC217" s="14">
        <v>2</v>
      </c>
      <c r="QD217" s="54"/>
      <c r="QR217" s="1"/>
      <c r="QS217" s="1"/>
      <c r="QX217" s="1"/>
      <c r="QY217" s="1"/>
      <c r="QZ217" s="1"/>
      <c r="RA217" s="1"/>
      <c r="RB217" s="1"/>
      <c r="RC217" s="1"/>
      <c r="RD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SF217" s="20">
        <v>1</v>
      </c>
    </row>
    <row r="218" spans="1:503" s="20" customFormat="1" hidden="1" x14ac:dyDescent="0.25">
      <c r="A218" s="68" t="s">
        <v>7</v>
      </c>
      <c r="B218" s="68" t="s">
        <v>1384</v>
      </c>
      <c r="C218" s="347"/>
      <c r="D218" s="347"/>
      <c r="E218" s="14">
        <v>0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>
        <v>0</v>
      </c>
      <c r="PE218" s="14"/>
      <c r="PF218" s="14"/>
      <c r="PG218" s="54"/>
      <c r="PH218" s="54"/>
      <c r="PI218" s="54"/>
      <c r="PJ218" s="54"/>
      <c r="PK218" s="54"/>
      <c r="PL218" s="84"/>
      <c r="PM218" s="14"/>
      <c r="PN218" s="84"/>
      <c r="PO218" s="84"/>
      <c r="PP218" s="84"/>
      <c r="PQ218" s="84"/>
      <c r="PR218" s="505"/>
      <c r="PS218" s="84"/>
      <c r="PT218" s="84"/>
      <c r="PU218" s="84"/>
      <c r="PV218" s="84"/>
      <c r="PW218" s="54"/>
      <c r="PX218" s="54"/>
      <c r="PY218" s="14"/>
      <c r="PZ218" s="14"/>
      <c r="QA218" s="14"/>
      <c r="QB218" s="54"/>
      <c r="QC218" s="54"/>
      <c r="QD218" s="54"/>
      <c r="QR218" s="1"/>
      <c r="QS218" s="1"/>
      <c r="QX218" s="1"/>
      <c r="QY218" s="1"/>
      <c r="QZ218" s="1"/>
      <c r="RA218" s="1"/>
      <c r="RB218" s="1"/>
      <c r="RC218" s="1"/>
      <c r="RD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</row>
    <row r="219" spans="1:503" s="20" customFormat="1" hidden="1" x14ac:dyDescent="0.25">
      <c r="A219" s="68" t="s">
        <v>7</v>
      </c>
      <c r="B219" s="68" t="s">
        <v>1385</v>
      </c>
      <c r="C219" s="347"/>
      <c r="D219" s="347"/>
      <c r="E219" s="14">
        <v>0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14"/>
      <c r="NG219" s="14"/>
      <c r="NH219" s="14"/>
      <c r="NI219" s="14"/>
      <c r="NJ219" s="14"/>
      <c r="NK219" s="14"/>
      <c r="NL219" s="14"/>
      <c r="NM219" s="14"/>
      <c r="NN219" s="14"/>
      <c r="NO219" s="14"/>
      <c r="NP219" s="14"/>
      <c r="NQ219" s="14"/>
      <c r="NR219" s="14"/>
      <c r="NS219" s="14"/>
      <c r="NT219" s="14"/>
      <c r="NU219" s="14"/>
      <c r="NV219" s="14"/>
      <c r="NW219" s="14"/>
      <c r="NX219" s="14"/>
      <c r="NY219" s="14"/>
      <c r="NZ219" s="14"/>
      <c r="OA219" s="14"/>
      <c r="OB219" s="14"/>
      <c r="OC219" s="14"/>
      <c r="OD219" s="14"/>
      <c r="OE219" s="14"/>
      <c r="OF219" s="14"/>
      <c r="OG219" s="14"/>
      <c r="OH219" s="14"/>
      <c r="OI219" s="14"/>
      <c r="OJ219" s="14"/>
      <c r="OK219" s="14"/>
      <c r="OL219" s="14"/>
      <c r="OM219" s="14"/>
      <c r="ON219" s="14"/>
      <c r="OO219" s="14"/>
      <c r="OP219" s="14"/>
      <c r="OQ219" s="14"/>
      <c r="OR219" s="14"/>
      <c r="OS219" s="14"/>
      <c r="OT219" s="14"/>
      <c r="OU219" s="14"/>
      <c r="OV219" s="14"/>
      <c r="OW219" s="14"/>
      <c r="OX219" s="14"/>
      <c r="OY219" s="14"/>
      <c r="OZ219" s="14"/>
      <c r="PA219" s="14"/>
      <c r="PB219" s="14"/>
      <c r="PC219" s="14"/>
      <c r="PD219" s="14">
        <v>0</v>
      </c>
      <c r="PE219" s="14"/>
      <c r="PF219" s="14"/>
      <c r="PG219" s="54"/>
      <c r="PH219" s="54"/>
      <c r="PI219" s="54"/>
      <c r="PJ219" s="54"/>
      <c r="PK219" s="54"/>
      <c r="PL219" s="84"/>
      <c r="PM219" s="14"/>
      <c r="PN219" s="84"/>
      <c r="PO219" s="84"/>
      <c r="PP219" s="84"/>
      <c r="PQ219" s="84"/>
      <c r="PR219" s="505"/>
      <c r="PS219" s="84"/>
      <c r="PT219" s="84"/>
      <c r="PU219" s="84"/>
      <c r="PV219" s="84"/>
      <c r="PW219" s="54"/>
      <c r="PX219" s="54"/>
      <c r="PY219" s="14"/>
      <c r="PZ219" s="14"/>
      <c r="QA219" s="14"/>
      <c r="QB219" s="54"/>
      <c r="QC219" s="54"/>
      <c r="QD219" s="54"/>
      <c r="QR219" s="1"/>
      <c r="QS219" s="1"/>
      <c r="QX219" s="1"/>
      <c r="QY219" s="1"/>
      <c r="QZ219" s="1"/>
      <c r="RA219" s="1"/>
      <c r="RB219" s="1"/>
      <c r="RC219" s="1"/>
      <c r="RD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</row>
    <row r="220" spans="1:503" s="20" customFormat="1" hidden="1" x14ac:dyDescent="0.25">
      <c r="A220" s="68" t="s">
        <v>7</v>
      </c>
      <c r="B220" s="68" t="s">
        <v>1386</v>
      </c>
      <c r="C220" s="347"/>
      <c r="D220" s="347"/>
      <c r="E220" s="14">
        <v>0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14"/>
      <c r="ND220" s="14"/>
      <c r="NE220" s="14"/>
      <c r="NF220" s="14"/>
      <c r="NG220" s="14"/>
      <c r="NH220" s="14"/>
      <c r="NI220" s="14"/>
      <c r="NJ220" s="14"/>
      <c r="NK220" s="14"/>
      <c r="NL220" s="14"/>
      <c r="NM220" s="14"/>
      <c r="NN220" s="14"/>
      <c r="NO220" s="14"/>
      <c r="NP220" s="14"/>
      <c r="NQ220" s="14"/>
      <c r="NR220" s="14"/>
      <c r="NS220" s="14"/>
      <c r="NT220" s="14"/>
      <c r="NU220" s="14"/>
      <c r="NV220" s="14"/>
      <c r="NW220" s="14"/>
      <c r="NX220" s="14"/>
      <c r="NY220" s="14"/>
      <c r="NZ220" s="14"/>
      <c r="OA220" s="14"/>
      <c r="OB220" s="14"/>
      <c r="OC220" s="14"/>
      <c r="OD220" s="14"/>
      <c r="OE220" s="14"/>
      <c r="OF220" s="14"/>
      <c r="OG220" s="14"/>
      <c r="OH220" s="14"/>
      <c r="OI220" s="14"/>
      <c r="OJ220" s="14"/>
      <c r="OK220" s="14"/>
      <c r="OL220" s="14"/>
      <c r="OM220" s="14"/>
      <c r="ON220" s="14"/>
      <c r="OO220" s="14"/>
      <c r="OP220" s="14"/>
      <c r="OQ220" s="14"/>
      <c r="OR220" s="14"/>
      <c r="OS220" s="14"/>
      <c r="OT220" s="14"/>
      <c r="OU220" s="14"/>
      <c r="OV220" s="14"/>
      <c r="OW220" s="14"/>
      <c r="OX220" s="14"/>
      <c r="OY220" s="14"/>
      <c r="OZ220" s="14"/>
      <c r="PA220" s="14"/>
      <c r="PB220" s="14"/>
      <c r="PC220" s="14"/>
      <c r="PD220" s="14">
        <v>0</v>
      </c>
      <c r="PE220" s="14"/>
      <c r="PF220" s="14"/>
      <c r="PG220" s="54"/>
      <c r="PH220" s="54"/>
      <c r="PI220" s="54"/>
      <c r="PJ220" s="54"/>
      <c r="PK220" s="54"/>
      <c r="PL220" s="84"/>
      <c r="PM220" s="14"/>
      <c r="PN220" s="84"/>
      <c r="PO220" s="84"/>
      <c r="PP220" s="84"/>
      <c r="PQ220" s="84"/>
      <c r="PR220" s="505"/>
      <c r="PS220" s="84"/>
      <c r="PT220" s="84"/>
      <c r="PU220" s="84"/>
      <c r="PV220" s="84"/>
      <c r="PW220" s="54"/>
      <c r="PX220" s="54"/>
      <c r="PY220" s="14"/>
      <c r="PZ220" s="14"/>
      <c r="QA220" s="14"/>
      <c r="QB220" s="54"/>
      <c r="QC220" s="54"/>
      <c r="QD220" s="54"/>
      <c r="QR220" s="1"/>
      <c r="QS220" s="1"/>
      <c r="QX220" s="1"/>
      <c r="QY220" s="1"/>
      <c r="QZ220" s="1"/>
      <c r="RA220" s="1"/>
      <c r="RB220" s="1"/>
      <c r="RC220" s="1"/>
      <c r="RD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</row>
    <row r="221" spans="1:503" s="20" customFormat="1" hidden="1" x14ac:dyDescent="0.25">
      <c r="A221" s="68" t="s">
        <v>7</v>
      </c>
      <c r="B221" s="68" t="s">
        <v>1387</v>
      </c>
      <c r="C221" s="347"/>
      <c r="D221" s="347"/>
      <c r="E221" s="14">
        <v>0</v>
      </c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>
        <v>0</v>
      </c>
      <c r="PE221" s="14"/>
      <c r="PF221" s="14"/>
      <c r="PG221" s="54"/>
      <c r="PH221" s="54"/>
      <c r="PI221" s="54"/>
      <c r="PJ221" s="54"/>
      <c r="PK221" s="54"/>
      <c r="PL221" s="84"/>
      <c r="PM221" s="14"/>
      <c r="PN221" s="84"/>
      <c r="PO221" s="84"/>
      <c r="PP221" s="84"/>
      <c r="PQ221" s="84"/>
      <c r="PR221" s="505"/>
      <c r="PS221" s="84"/>
      <c r="PT221" s="84"/>
      <c r="PU221" s="84"/>
      <c r="PV221" s="84"/>
      <c r="PW221" s="54"/>
      <c r="PX221" s="54"/>
      <c r="PY221" s="14"/>
      <c r="PZ221" s="14"/>
      <c r="QA221" s="14"/>
      <c r="QB221" s="54"/>
      <c r="QC221" s="54"/>
      <c r="QD221" s="54"/>
      <c r="QR221" s="1"/>
      <c r="QS221" s="1"/>
      <c r="QX221" s="1"/>
      <c r="QY221" s="1"/>
      <c r="QZ221" s="1"/>
      <c r="RA221" s="1"/>
      <c r="RB221" s="1"/>
      <c r="RC221" s="1"/>
      <c r="RD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</row>
    <row r="222" spans="1:503" s="20" customFormat="1" hidden="1" x14ac:dyDescent="0.25">
      <c r="A222" s="68" t="s">
        <v>7</v>
      </c>
      <c r="B222" s="68" t="s">
        <v>1388</v>
      </c>
      <c r="C222" s="347"/>
      <c r="D222" s="347"/>
      <c r="E222" s="14">
        <v>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>
        <v>0</v>
      </c>
      <c r="PE222" s="14"/>
      <c r="PF222" s="14"/>
      <c r="PG222" s="54"/>
      <c r="PH222" s="54"/>
      <c r="PI222" s="54"/>
      <c r="PJ222" s="54"/>
      <c r="PK222" s="54"/>
      <c r="PL222" s="84"/>
      <c r="PM222" s="14"/>
      <c r="PN222" s="84"/>
      <c r="PO222" s="84"/>
      <c r="PP222" s="84"/>
      <c r="PQ222" s="84"/>
      <c r="PR222" s="505"/>
      <c r="PS222" s="84"/>
      <c r="PT222" s="84"/>
      <c r="PU222" s="84"/>
      <c r="PV222" s="84"/>
      <c r="PW222" s="54"/>
      <c r="PX222" s="54"/>
      <c r="PY222" s="14"/>
      <c r="PZ222" s="14"/>
      <c r="QA222" s="14"/>
      <c r="QB222" s="54"/>
      <c r="QC222" s="54"/>
      <c r="QD222" s="54"/>
      <c r="QR222" s="1"/>
      <c r="QS222" s="1"/>
      <c r="QX222" s="1"/>
      <c r="QY222" s="1"/>
      <c r="QZ222" s="1"/>
      <c r="RA222" s="1"/>
      <c r="RB222" s="1"/>
      <c r="RC222" s="1"/>
      <c r="RD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</row>
    <row r="223" spans="1:503" s="20" customFormat="1" hidden="1" x14ac:dyDescent="0.25">
      <c r="A223" s="68" t="s">
        <v>7</v>
      </c>
      <c r="B223" s="68" t="s">
        <v>1389</v>
      </c>
      <c r="C223" s="347"/>
      <c r="D223" s="347"/>
      <c r="E223" s="14">
        <v>0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>
        <v>0</v>
      </c>
      <c r="PE223" s="14"/>
      <c r="PF223" s="14"/>
      <c r="PG223" s="54"/>
      <c r="PH223" s="54"/>
      <c r="PI223" s="54"/>
      <c r="PJ223" s="54"/>
      <c r="PK223" s="54"/>
      <c r="PL223" s="84"/>
      <c r="PM223" s="14"/>
      <c r="PN223" s="84"/>
      <c r="PO223" s="84"/>
      <c r="PP223" s="84"/>
      <c r="PQ223" s="84"/>
      <c r="PR223" s="505"/>
      <c r="PS223" s="84"/>
      <c r="PT223" s="84"/>
      <c r="PU223" s="84"/>
      <c r="PV223" s="84"/>
      <c r="PW223" s="54"/>
      <c r="PX223" s="54"/>
      <c r="PY223" s="14"/>
      <c r="PZ223" s="14"/>
      <c r="QA223" s="14"/>
      <c r="QB223" s="54"/>
      <c r="QC223" s="54"/>
      <c r="QD223" s="54"/>
      <c r="QR223" s="1"/>
      <c r="QS223" s="1"/>
      <c r="QX223" s="1"/>
      <c r="QY223" s="1"/>
      <c r="QZ223" s="1"/>
      <c r="RA223" s="1"/>
      <c r="RB223" s="1"/>
      <c r="RC223" s="1"/>
      <c r="RD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</row>
    <row r="224" spans="1:503" s="20" customFormat="1" hidden="1" x14ac:dyDescent="0.25">
      <c r="A224" s="68" t="s">
        <v>7</v>
      </c>
      <c r="B224" s="68" t="s">
        <v>1390</v>
      </c>
      <c r="C224" s="347"/>
      <c r="D224" s="347"/>
      <c r="E224" s="14">
        <v>0</v>
      </c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>
        <v>0</v>
      </c>
      <c r="PE224" s="14"/>
      <c r="PF224" s="14"/>
      <c r="PG224" s="54"/>
      <c r="PH224" s="54"/>
      <c r="PI224" s="54"/>
      <c r="PJ224" s="54"/>
      <c r="PK224" s="54"/>
      <c r="PL224" s="84"/>
      <c r="PM224" s="14"/>
      <c r="PN224" s="84"/>
      <c r="PO224" s="84"/>
      <c r="PP224" s="84"/>
      <c r="PQ224" s="84"/>
      <c r="PR224" s="505"/>
      <c r="PS224" s="84"/>
      <c r="PT224" s="84"/>
      <c r="PU224" s="84"/>
      <c r="PV224" s="84"/>
      <c r="PW224" s="54"/>
      <c r="PX224" s="54"/>
      <c r="PY224" s="14"/>
      <c r="PZ224" s="14"/>
      <c r="QA224" s="14"/>
      <c r="QB224" s="54"/>
      <c r="QC224" s="54"/>
      <c r="QD224" s="54"/>
      <c r="QR224" s="1"/>
      <c r="QS224" s="1"/>
      <c r="QX224" s="1"/>
      <c r="QY224" s="1"/>
      <c r="QZ224" s="1"/>
      <c r="RA224" s="1"/>
      <c r="RB224" s="1"/>
      <c r="RC224" s="1"/>
      <c r="RD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</row>
    <row r="225" spans="1:534" s="20" customFormat="1" hidden="1" x14ac:dyDescent="0.25">
      <c r="A225" s="68" t="s">
        <v>7</v>
      </c>
      <c r="B225" s="68" t="s">
        <v>1326</v>
      </c>
      <c r="C225" s="347"/>
      <c r="D225" s="347"/>
      <c r="E225" s="14">
        <v>0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>
        <v>0</v>
      </c>
      <c r="PE225" s="14"/>
      <c r="PF225" s="14"/>
      <c r="PG225" s="54"/>
      <c r="PH225" s="54"/>
      <c r="PI225" s="54"/>
      <c r="PJ225" s="54"/>
      <c r="PK225" s="54"/>
      <c r="PL225" s="84"/>
      <c r="PM225" s="14"/>
      <c r="PN225" s="84"/>
      <c r="PO225" s="84"/>
      <c r="PP225" s="84"/>
      <c r="PQ225" s="84"/>
      <c r="PR225" s="505"/>
      <c r="PS225" s="84"/>
      <c r="PT225" s="84"/>
      <c r="PU225" s="84"/>
      <c r="PV225" s="84"/>
      <c r="PW225" s="54"/>
      <c r="PX225" s="54"/>
      <c r="PY225" s="14"/>
      <c r="PZ225" s="14"/>
      <c r="QA225" s="14"/>
      <c r="QB225" s="54"/>
      <c r="QC225" s="54"/>
      <c r="QD225" s="54"/>
      <c r="QR225" s="1"/>
      <c r="QS225" s="1"/>
      <c r="QX225" s="1"/>
      <c r="QY225" s="1"/>
      <c r="QZ225" s="1"/>
      <c r="RA225" s="1"/>
      <c r="RB225" s="1"/>
      <c r="RC225" s="1"/>
      <c r="RD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</row>
    <row r="226" spans="1:534" s="20" customFormat="1" hidden="1" x14ac:dyDescent="0.25">
      <c r="A226" s="68" t="s">
        <v>7</v>
      </c>
      <c r="B226" s="68" t="s">
        <v>1391</v>
      </c>
      <c r="C226" s="347"/>
      <c r="D226" s="347"/>
      <c r="E226" s="14">
        <v>0</v>
      </c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>
        <v>0</v>
      </c>
      <c r="PE226" s="14"/>
      <c r="PF226" s="14"/>
      <c r="PG226" s="54"/>
      <c r="PH226" s="54"/>
      <c r="PI226" s="54"/>
      <c r="PJ226" s="54"/>
      <c r="PK226" s="54"/>
      <c r="PL226" s="84"/>
      <c r="PM226" s="14"/>
      <c r="PN226" s="84"/>
      <c r="PO226" s="84"/>
      <c r="PP226" s="84"/>
      <c r="PQ226" s="84"/>
      <c r="PR226" s="505"/>
      <c r="PS226" s="84"/>
      <c r="PT226" s="84"/>
      <c r="PU226" s="84"/>
      <c r="PV226" s="84"/>
      <c r="PW226" s="54"/>
      <c r="PX226" s="54"/>
      <c r="PY226" s="14"/>
      <c r="PZ226" s="14"/>
      <c r="QA226" s="14"/>
      <c r="QB226" s="54"/>
      <c r="QC226" s="54"/>
      <c r="QD226" s="54"/>
      <c r="QR226" s="1"/>
      <c r="QS226" s="1"/>
      <c r="QX226" s="1"/>
      <c r="QY226" s="1"/>
      <c r="QZ226" s="1"/>
      <c r="RA226" s="1"/>
      <c r="RB226" s="1"/>
      <c r="RC226" s="1"/>
      <c r="RD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</row>
    <row r="227" spans="1:534" s="20" customFormat="1" hidden="1" x14ac:dyDescent="0.25">
      <c r="A227" s="68" t="s">
        <v>7</v>
      </c>
      <c r="B227" s="68" t="s">
        <v>1392</v>
      </c>
      <c r="C227" s="347"/>
      <c r="D227" s="347"/>
      <c r="E227" s="14">
        <v>0</v>
      </c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14"/>
      <c r="MN227" s="14"/>
      <c r="MO227" s="14"/>
      <c r="MP227" s="14"/>
      <c r="MQ227" s="14"/>
      <c r="MR227" s="14"/>
      <c r="MS227" s="14"/>
      <c r="MT227" s="14"/>
      <c r="MU227" s="14"/>
      <c r="MV227" s="14"/>
      <c r="MW227" s="14"/>
      <c r="MX227" s="14"/>
      <c r="MY227" s="14"/>
      <c r="MZ227" s="14"/>
      <c r="NA227" s="14"/>
      <c r="NB227" s="14"/>
      <c r="NC227" s="14"/>
      <c r="ND227" s="14"/>
      <c r="NE227" s="14"/>
      <c r="NF227" s="14"/>
      <c r="NG227" s="14"/>
      <c r="NH227" s="14"/>
      <c r="NI227" s="14"/>
      <c r="NJ227" s="14"/>
      <c r="NK227" s="14"/>
      <c r="NL227" s="14"/>
      <c r="NM227" s="14"/>
      <c r="NN227" s="14"/>
      <c r="NO227" s="14"/>
      <c r="NP227" s="14"/>
      <c r="NQ227" s="14"/>
      <c r="NR227" s="14"/>
      <c r="NS227" s="14"/>
      <c r="NT227" s="14"/>
      <c r="NU227" s="14"/>
      <c r="NV227" s="14"/>
      <c r="NW227" s="14"/>
      <c r="NX227" s="14"/>
      <c r="NY227" s="14"/>
      <c r="NZ227" s="14"/>
      <c r="OA227" s="14"/>
      <c r="OB227" s="14"/>
      <c r="OC227" s="14"/>
      <c r="OD227" s="14"/>
      <c r="OE227" s="14"/>
      <c r="OF227" s="14"/>
      <c r="OG227" s="14"/>
      <c r="OH227" s="14"/>
      <c r="OI227" s="14"/>
      <c r="OJ227" s="14"/>
      <c r="OK227" s="14"/>
      <c r="OL227" s="14"/>
      <c r="OM227" s="14"/>
      <c r="ON227" s="14"/>
      <c r="OO227" s="14"/>
      <c r="OP227" s="14"/>
      <c r="OQ227" s="14"/>
      <c r="OR227" s="14"/>
      <c r="OS227" s="14"/>
      <c r="OT227" s="14"/>
      <c r="OU227" s="14"/>
      <c r="OV227" s="14"/>
      <c r="OW227" s="14"/>
      <c r="OX227" s="14"/>
      <c r="OY227" s="14"/>
      <c r="OZ227" s="14"/>
      <c r="PA227" s="14"/>
      <c r="PB227" s="14"/>
      <c r="PC227" s="14"/>
      <c r="PD227" s="14">
        <v>0</v>
      </c>
      <c r="PE227" s="14"/>
      <c r="PF227" s="14"/>
      <c r="PG227" s="54"/>
      <c r="PH227" s="54"/>
      <c r="PI227" s="54"/>
      <c r="PJ227" s="54"/>
      <c r="PK227" s="54"/>
      <c r="PL227" s="84"/>
      <c r="PM227" s="14"/>
      <c r="PN227" s="84"/>
      <c r="PO227" s="84"/>
      <c r="PP227" s="84"/>
      <c r="PQ227" s="84"/>
      <c r="PR227" s="505"/>
      <c r="PS227" s="84"/>
      <c r="PT227" s="84"/>
      <c r="PU227" s="84"/>
      <c r="PV227" s="84"/>
      <c r="PW227" s="54"/>
      <c r="PX227" s="54"/>
      <c r="PY227" s="14"/>
      <c r="PZ227" s="14"/>
      <c r="QA227" s="14"/>
      <c r="QB227" s="54"/>
      <c r="QC227" s="54"/>
      <c r="QD227" s="54"/>
      <c r="QR227" s="1"/>
      <c r="QS227" s="1"/>
      <c r="QX227" s="1"/>
      <c r="QY227" s="1"/>
      <c r="QZ227" s="1"/>
      <c r="RA227" s="1"/>
      <c r="RB227" s="1"/>
      <c r="RC227" s="1"/>
      <c r="RD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</row>
    <row r="228" spans="1:534" s="20" customFormat="1" hidden="1" x14ac:dyDescent="0.25">
      <c r="A228" s="68" t="s">
        <v>7</v>
      </c>
      <c r="B228" s="68" t="s">
        <v>1189</v>
      </c>
      <c r="C228" s="464">
        <v>262</v>
      </c>
      <c r="D228" s="14"/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0</v>
      </c>
      <c r="ED228" s="14">
        <v>0</v>
      </c>
      <c r="EE228" s="14">
        <v>0</v>
      </c>
      <c r="EF228" s="14">
        <v>0</v>
      </c>
      <c r="EG228" s="14">
        <v>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0</v>
      </c>
      <c r="FD228" s="14">
        <v>0</v>
      </c>
      <c r="FE228" s="14">
        <v>0</v>
      </c>
      <c r="FF228" s="14">
        <v>0</v>
      </c>
      <c r="FG228" s="14">
        <v>0</v>
      </c>
      <c r="FH228" s="14">
        <v>0</v>
      </c>
      <c r="FI228" s="14">
        <v>0</v>
      </c>
      <c r="FJ228" s="14">
        <v>0</v>
      </c>
      <c r="FK228" s="14">
        <v>0</v>
      </c>
      <c r="FL228" s="14">
        <v>0</v>
      </c>
      <c r="FM228" s="14">
        <v>0</v>
      </c>
      <c r="FN228" s="14">
        <v>0</v>
      </c>
      <c r="FO228" s="14">
        <v>0</v>
      </c>
      <c r="FP228" s="14">
        <v>0</v>
      </c>
      <c r="FQ228" s="14">
        <v>0</v>
      </c>
      <c r="FR228" s="14">
        <v>0</v>
      </c>
      <c r="FS228" s="14">
        <v>0</v>
      </c>
      <c r="FT228" s="14">
        <v>0</v>
      </c>
      <c r="FU228" s="14">
        <v>0</v>
      </c>
      <c r="FV228" s="14">
        <v>0</v>
      </c>
      <c r="FW228" s="14">
        <v>0</v>
      </c>
      <c r="FX228" s="14">
        <v>0</v>
      </c>
      <c r="FY228" s="14">
        <v>0</v>
      </c>
      <c r="FZ228" s="14">
        <v>0</v>
      </c>
      <c r="GA228" s="14">
        <v>0</v>
      </c>
      <c r="GB228" s="14">
        <v>0</v>
      </c>
      <c r="GC228" s="14">
        <v>0</v>
      </c>
      <c r="GD228" s="14">
        <v>0</v>
      </c>
      <c r="GE228" s="14">
        <v>0</v>
      </c>
      <c r="GF228" s="14">
        <v>0</v>
      </c>
      <c r="GG228" s="14">
        <v>0</v>
      </c>
      <c r="GH228" s="14">
        <v>0</v>
      </c>
      <c r="GI228" s="14">
        <v>0</v>
      </c>
      <c r="GJ228" s="14">
        <v>0</v>
      </c>
      <c r="GK228" s="14">
        <v>0</v>
      </c>
      <c r="GL228" s="14">
        <v>0</v>
      </c>
      <c r="GM228" s="14">
        <v>0</v>
      </c>
      <c r="GN228" s="14">
        <v>0</v>
      </c>
      <c r="GO228" s="14">
        <v>0</v>
      </c>
      <c r="GP228" s="14">
        <v>0</v>
      </c>
      <c r="GQ228" s="14">
        <v>0</v>
      </c>
      <c r="GR228" s="14">
        <v>0</v>
      </c>
      <c r="GS228" s="14">
        <v>0</v>
      </c>
      <c r="GT228" s="14">
        <v>0</v>
      </c>
      <c r="GU228" s="14">
        <v>0</v>
      </c>
      <c r="GV228" s="14">
        <v>0</v>
      </c>
      <c r="GW228" s="14">
        <v>0</v>
      </c>
      <c r="GX228" s="14">
        <v>0</v>
      </c>
      <c r="GY228" s="14">
        <v>0</v>
      </c>
      <c r="GZ228" s="14">
        <v>0</v>
      </c>
      <c r="HA228" s="14">
        <v>0</v>
      </c>
      <c r="HB228" s="14">
        <v>0</v>
      </c>
      <c r="HC228" s="14">
        <v>0</v>
      </c>
      <c r="HD228" s="14">
        <v>0</v>
      </c>
      <c r="HE228" s="14">
        <v>0</v>
      </c>
      <c r="HF228" s="14">
        <v>0</v>
      </c>
      <c r="HG228" s="14">
        <v>0</v>
      </c>
      <c r="HH228" s="14">
        <v>0</v>
      </c>
      <c r="HI228" s="14">
        <v>0</v>
      </c>
      <c r="HJ228" s="14">
        <v>0</v>
      </c>
      <c r="HK228" s="14">
        <v>0</v>
      </c>
      <c r="HL228" s="14">
        <v>0</v>
      </c>
      <c r="HM228" s="14">
        <v>0</v>
      </c>
      <c r="HN228" s="14">
        <v>0</v>
      </c>
      <c r="HO228" s="14">
        <v>0</v>
      </c>
      <c r="HP228" s="14">
        <v>0</v>
      </c>
      <c r="HQ228" s="14">
        <v>0</v>
      </c>
      <c r="HR228" s="14">
        <v>0</v>
      </c>
      <c r="HS228" s="14">
        <v>0</v>
      </c>
      <c r="HT228" s="14">
        <v>0</v>
      </c>
      <c r="HU228" s="14">
        <v>0</v>
      </c>
      <c r="HV228" s="14">
        <v>0</v>
      </c>
      <c r="HW228" s="14">
        <v>0</v>
      </c>
      <c r="HX228" s="14">
        <v>0</v>
      </c>
      <c r="HY228" s="14">
        <v>0</v>
      </c>
      <c r="HZ228" s="14">
        <v>0</v>
      </c>
      <c r="IA228" s="14">
        <v>0</v>
      </c>
      <c r="IB228" s="14">
        <v>0</v>
      </c>
      <c r="IC228" s="14">
        <v>0</v>
      </c>
      <c r="ID228" s="14">
        <v>0</v>
      </c>
      <c r="IE228" s="14">
        <v>0</v>
      </c>
      <c r="IF228" s="14">
        <v>0</v>
      </c>
      <c r="IG228" s="14">
        <v>0</v>
      </c>
      <c r="IH228" s="14">
        <v>0</v>
      </c>
      <c r="II228" s="14">
        <v>0</v>
      </c>
      <c r="IJ228" s="14">
        <v>0</v>
      </c>
      <c r="IK228" s="14">
        <v>0</v>
      </c>
      <c r="IL228" s="14">
        <v>0</v>
      </c>
      <c r="IM228" s="14">
        <v>0</v>
      </c>
      <c r="IN228" s="14">
        <v>0</v>
      </c>
      <c r="IO228" s="14">
        <v>0</v>
      </c>
      <c r="IP228" s="14">
        <v>0</v>
      </c>
      <c r="IQ228" s="14">
        <v>0</v>
      </c>
      <c r="IR228" s="14">
        <v>0</v>
      </c>
      <c r="IS228" s="14">
        <v>0</v>
      </c>
      <c r="IT228" s="14">
        <v>0</v>
      </c>
      <c r="IU228" s="14">
        <v>0</v>
      </c>
      <c r="IV228" s="14">
        <v>0</v>
      </c>
      <c r="IW228" s="14">
        <v>0</v>
      </c>
      <c r="IX228" s="14">
        <v>0</v>
      </c>
      <c r="IY228" s="14">
        <v>0</v>
      </c>
      <c r="IZ228" s="14">
        <v>0</v>
      </c>
      <c r="JA228" s="14">
        <v>0</v>
      </c>
      <c r="JB228" s="14">
        <v>0</v>
      </c>
      <c r="JC228" s="14">
        <v>0</v>
      </c>
      <c r="JD228" s="14">
        <v>0</v>
      </c>
      <c r="JE228" s="14">
        <v>0</v>
      </c>
      <c r="JF228" s="14">
        <v>0</v>
      </c>
      <c r="JG228" s="14">
        <v>0</v>
      </c>
      <c r="JH228" s="14">
        <v>0</v>
      </c>
      <c r="JI228" s="14">
        <v>0</v>
      </c>
      <c r="JJ228" s="14">
        <v>0</v>
      </c>
      <c r="JK228" s="14">
        <v>0</v>
      </c>
      <c r="JL228" s="14">
        <v>0</v>
      </c>
      <c r="JM228" s="14">
        <v>0</v>
      </c>
      <c r="JN228" s="14">
        <v>0</v>
      </c>
      <c r="JO228" s="14">
        <v>0</v>
      </c>
      <c r="JP228" s="14">
        <v>0</v>
      </c>
      <c r="JQ228" s="14">
        <v>0</v>
      </c>
      <c r="JR228" s="14">
        <v>0</v>
      </c>
      <c r="JS228" s="14">
        <v>0</v>
      </c>
      <c r="JT228" s="14">
        <v>0</v>
      </c>
      <c r="JU228" s="14">
        <v>0</v>
      </c>
      <c r="JV228" s="14">
        <v>0</v>
      </c>
      <c r="JW228" s="14">
        <v>0</v>
      </c>
      <c r="JX228" s="14">
        <v>0</v>
      </c>
      <c r="JY228" s="14">
        <v>0</v>
      </c>
      <c r="JZ228" s="14">
        <v>0</v>
      </c>
      <c r="KA228" s="14">
        <v>0</v>
      </c>
      <c r="KB228" s="14">
        <v>0</v>
      </c>
      <c r="KC228" s="14">
        <v>0</v>
      </c>
      <c r="KD228" s="14">
        <v>0</v>
      </c>
      <c r="KE228" s="14">
        <v>0</v>
      </c>
      <c r="KF228" s="14">
        <v>0</v>
      </c>
      <c r="KG228" s="14">
        <v>0</v>
      </c>
      <c r="KH228" s="14">
        <v>0</v>
      </c>
      <c r="KI228" s="14">
        <v>0</v>
      </c>
      <c r="KJ228" s="14">
        <v>0</v>
      </c>
      <c r="KK228" s="14">
        <v>0</v>
      </c>
      <c r="KL228" s="14">
        <v>0</v>
      </c>
      <c r="KM228" s="14">
        <v>0</v>
      </c>
      <c r="KN228" s="14">
        <v>0</v>
      </c>
      <c r="KO228" s="14">
        <v>0</v>
      </c>
      <c r="KP228" s="14">
        <v>0</v>
      </c>
      <c r="KQ228" s="14">
        <v>0</v>
      </c>
      <c r="KR228" s="14">
        <v>0</v>
      </c>
      <c r="KS228" s="14">
        <v>0</v>
      </c>
      <c r="KT228" s="14">
        <v>0</v>
      </c>
      <c r="KU228" s="14">
        <v>0</v>
      </c>
      <c r="KV228" s="14">
        <v>0</v>
      </c>
      <c r="KW228" s="14">
        <v>0</v>
      </c>
      <c r="KX228" s="14">
        <v>0</v>
      </c>
      <c r="KY228" s="14">
        <v>0</v>
      </c>
      <c r="KZ228" s="14">
        <v>0</v>
      </c>
      <c r="LA228" s="14">
        <v>0</v>
      </c>
      <c r="LB228" s="14">
        <v>0</v>
      </c>
      <c r="LC228" s="14">
        <v>0</v>
      </c>
      <c r="LD228" s="14">
        <v>0</v>
      </c>
      <c r="LE228" s="14">
        <v>0</v>
      </c>
      <c r="LF228" s="14">
        <v>0</v>
      </c>
      <c r="LG228" s="14">
        <v>0</v>
      </c>
      <c r="LH228" s="14">
        <v>0</v>
      </c>
      <c r="LI228" s="14">
        <v>0</v>
      </c>
      <c r="LJ228" s="14">
        <v>0</v>
      </c>
      <c r="LK228" s="14">
        <v>0</v>
      </c>
      <c r="LL228" s="14">
        <v>0</v>
      </c>
      <c r="LM228" s="14">
        <v>0</v>
      </c>
      <c r="LN228" s="14">
        <v>0</v>
      </c>
      <c r="LO228" s="14">
        <v>0</v>
      </c>
      <c r="LP228" s="14">
        <v>0</v>
      </c>
      <c r="LQ228" s="14">
        <v>0</v>
      </c>
      <c r="LR228" s="14">
        <v>0</v>
      </c>
      <c r="LS228" s="14">
        <v>0</v>
      </c>
      <c r="LT228" s="14">
        <v>0</v>
      </c>
      <c r="LU228" s="14">
        <v>0</v>
      </c>
      <c r="LV228" s="14">
        <v>0</v>
      </c>
      <c r="LW228" s="14">
        <v>0</v>
      </c>
      <c r="LX228" s="14">
        <v>0</v>
      </c>
      <c r="LY228" s="14">
        <v>0</v>
      </c>
      <c r="LZ228" s="14">
        <v>0</v>
      </c>
      <c r="MA228" s="14">
        <v>0</v>
      </c>
      <c r="MB228" s="14">
        <v>0</v>
      </c>
      <c r="MC228" s="14">
        <v>1</v>
      </c>
      <c r="MD228" s="14">
        <v>0</v>
      </c>
      <c r="ME228" s="14">
        <v>0</v>
      </c>
      <c r="MF228" s="14">
        <v>0</v>
      </c>
      <c r="MG228" s="14">
        <v>0</v>
      </c>
      <c r="MH228" s="14">
        <v>0</v>
      </c>
      <c r="MI228" s="14">
        <v>0</v>
      </c>
      <c r="MJ228" s="14">
        <v>0</v>
      </c>
      <c r="MK228" s="14">
        <v>0</v>
      </c>
      <c r="ML228" s="14">
        <v>0</v>
      </c>
      <c r="MM228" s="14">
        <v>0</v>
      </c>
      <c r="MN228" s="14">
        <v>0</v>
      </c>
      <c r="MO228" s="14">
        <v>0</v>
      </c>
      <c r="MP228" s="14">
        <v>0</v>
      </c>
      <c r="MQ228" s="14">
        <v>0</v>
      </c>
      <c r="MR228" s="14">
        <v>0</v>
      </c>
      <c r="MS228" s="14">
        <v>0</v>
      </c>
      <c r="MT228" s="14">
        <v>0</v>
      </c>
      <c r="MU228" s="14">
        <v>0</v>
      </c>
      <c r="MV228" s="14">
        <v>0</v>
      </c>
      <c r="MW228" s="14">
        <v>0</v>
      </c>
      <c r="MX228" s="14">
        <v>0</v>
      </c>
      <c r="MY228" s="14">
        <v>0</v>
      </c>
      <c r="MZ228" s="14">
        <v>0</v>
      </c>
      <c r="NA228" s="14">
        <v>0</v>
      </c>
      <c r="NB228" s="14">
        <v>0</v>
      </c>
      <c r="NC228" s="14">
        <v>0</v>
      </c>
      <c r="ND228" s="14">
        <v>0</v>
      </c>
      <c r="NE228" s="14">
        <v>0</v>
      </c>
      <c r="NF228" s="14">
        <v>0</v>
      </c>
      <c r="NG228" s="14">
        <v>0</v>
      </c>
      <c r="NH228" s="14">
        <v>0</v>
      </c>
      <c r="NI228" s="14">
        <v>0</v>
      </c>
      <c r="NJ228" s="14">
        <v>0</v>
      </c>
      <c r="NK228" s="14">
        <v>1</v>
      </c>
      <c r="NL228" s="14">
        <v>0</v>
      </c>
      <c r="NM228" s="14">
        <v>0</v>
      </c>
      <c r="NN228" s="14">
        <v>0</v>
      </c>
      <c r="NO228" s="14">
        <v>0</v>
      </c>
      <c r="NP228" s="14">
        <v>0</v>
      </c>
      <c r="NQ228" s="14">
        <v>0</v>
      </c>
      <c r="NR228" s="14">
        <v>0</v>
      </c>
      <c r="NS228" s="14">
        <v>0</v>
      </c>
      <c r="NT228" s="14">
        <v>0</v>
      </c>
      <c r="NU228" s="14">
        <v>0</v>
      </c>
      <c r="NV228" s="14">
        <v>0</v>
      </c>
      <c r="NW228" s="14">
        <v>0</v>
      </c>
      <c r="NX228" s="14">
        <v>1</v>
      </c>
      <c r="NY228" s="14">
        <v>0</v>
      </c>
      <c r="NZ228" s="14">
        <v>0</v>
      </c>
      <c r="OA228" s="14">
        <v>0</v>
      </c>
      <c r="OB228" s="14">
        <v>0</v>
      </c>
      <c r="OC228" s="14">
        <v>0</v>
      </c>
      <c r="OD228" s="14">
        <v>0</v>
      </c>
      <c r="OE228" s="14">
        <v>0</v>
      </c>
      <c r="OF228" s="14">
        <v>1</v>
      </c>
      <c r="OG228" s="14">
        <v>0</v>
      </c>
      <c r="OH228" s="14">
        <v>0</v>
      </c>
      <c r="OI228" s="14">
        <v>0</v>
      </c>
      <c r="OJ228" s="14">
        <v>0</v>
      </c>
      <c r="OK228" s="14">
        <v>0</v>
      </c>
      <c r="OL228" s="14">
        <v>0</v>
      </c>
      <c r="OM228" s="14">
        <v>0</v>
      </c>
      <c r="ON228" s="14">
        <v>0</v>
      </c>
      <c r="OO228" s="14">
        <v>0</v>
      </c>
      <c r="OP228" s="14">
        <v>0</v>
      </c>
      <c r="OQ228" s="14">
        <v>0</v>
      </c>
      <c r="OR228" s="14">
        <v>1</v>
      </c>
      <c r="OS228" s="14">
        <v>0</v>
      </c>
      <c r="OT228" s="14">
        <v>0</v>
      </c>
      <c r="OU228" s="14">
        <v>0</v>
      </c>
      <c r="OV228" s="14">
        <v>0</v>
      </c>
      <c r="OW228" s="14">
        <v>0</v>
      </c>
      <c r="OX228" s="14">
        <v>0</v>
      </c>
      <c r="OY228" s="14">
        <v>0</v>
      </c>
      <c r="OZ228" s="14"/>
      <c r="PA228" s="14">
        <v>0</v>
      </c>
      <c r="PB228" s="14"/>
      <c r="PC228" s="14"/>
      <c r="PD228" s="14">
        <v>0</v>
      </c>
      <c r="PE228" s="14"/>
      <c r="PF228" s="14"/>
      <c r="PG228" s="54"/>
      <c r="PH228" s="54"/>
      <c r="PI228" s="14">
        <v>1</v>
      </c>
      <c r="PJ228" s="54"/>
      <c r="PK228" s="54"/>
      <c r="PL228" s="84"/>
      <c r="PM228" s="14"/>
      <c r="PN228" s="84"/>
      <c r="PO228" s="84"/>
      <c r="PP228" s="84"/>
      <c r="PQ228" s="84"/>
      <c r="PR228" s="505"/>
      <c r="PS228" s="84"/>
      <c r="PT228" s="84"/>
      <c r="PU228" s="84">
        <v>1</v>
      </c>
      <c r="PV228" s="84"/>
      <c r="PW228" s="54"/>
      <c r="PX228" s="54"/>
      <c r="PY228" s="14"/>
      <c r="PZ228" s="14"/>
      <c r="QA228" s="14"/>
      <c r="QB228" s="54"/>
      <c r="QC228" s="54"/>
      <c r="QD228" s="54"/>
      <c r="QR228" s="1"/>
      <c r="QS228" s="1"/>
      <c r="QX228" s="1"/>
      <c r="QY228" s="1"/>
      <c r="QZ228" s="1"/>
      <c r="RA228" s="1"/>
      <c r="RB228" s="1">
        <v>1</v>
      </c>
      <c r="RC228" s="1"/>
      <c r="RD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V228" s="1">
        <v>1</v>
      </c>
      <c r="SE228" s="20">
        <v>1</v>
      </c>
    </row>
    <row r="229" spans="1:534" s="20" customFormat="1" hidden="1" x14ac:dyDescent="0.25">
      <c r="A229" s="68" t="s">
        <v>7</v>
      </c>
      <c r="B229" s="79" t="s">
        <v>1191</v>
      </c>
      <c r="C229" s="464">
        <v>4896</v>
      </c>
      <c r="D229" s="14"/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1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1</v>
      </c>
      <c r="DK229" s="14">
        <v>0</v>
      </c>
      <c r="DL229" s="14">
        <v>0</v>
      </c>
      <c r="DM229" s="14">
        <v>0</v>
      </c>
      <c r="DN229" s="14">
        <v>0</v>
      </c>
      <c r="DO229" s="14">
        <v>1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2</v>
      </c>
      <c r="FB229" s="14">
        <v>1</v>
      </c>
      <c r="FC229" s="14">
        <v>3</v>
      </c>
      <c r="FD229" s="14">
        <v>0</v>
      </c>
      <c r="FE229" s="14">
        <v>4</v>
      </c>
      <c r="FF229" s="14">
        <v>0</v>
      </c>
      <c r="FG229" s="14">
        <v>0</v>
      </c>
      <c r="FH229" s="14">
        <v>0</v>
      </c>
      <c r="FI229" s="14">
        <v>2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1</v>
      </c>
      <c r="FP229" s="14">
        <v>0</v>
      </c>
      <c r="FQ229" s="14">
        <v>2</v>
      </c>
      <c r="FR229" s="14">
        <v>3</v>
      </c>
      <c r="FS229" s="14">
        <v>1</v>
      </c>
      <c r="FT229" s="14">
        <v>0</v>
      </c>
      <c r="FU229" s="14">
        <v>0</v>
      </c>
      <c r="FV229" s="14">
        <v>1</v>
      </c>
      <c r="FW229" s="14">
        <v>2</v>
      </c>
      <c r="FX229" s="14">
        <v>10</v>
      </c>
      <c r="FY229" s="14">
        <v>1</v>
      </c>
      <c r="FZ229" s="14">
        <v>5</v>
      </c>
      <c r="GA229" s="14">
        <v>0</v>
      </c>
      <c r="GB229" s="14">
        <v>2</v>
      </c>
      <c r="GC229" s="14">
        <v>14</v>
      </c>
      <c r="GD229" s="14">
        <v>0</v>
      </c>
      <c r="GE229" s="14">
        <v>4</v>
      </c>
      <c r="GF229" s="14">
        <v>3</v>
      </c>
      <c r="GG229" s="14">
        <v>5</v>
      </c>
      <c r="GH229" s="14">
        <v>0</v>
      </c>
      <c r="GI229" s="14">
        <v>1</v>
      </c>
      <c r="GJ229" s="14">
        <v>2</v>
      </c>
      <c r="GK229" s="14">
        <v>0</v>
      </c>
      <c r="GL229" s="14">
        <v>0</v>
      </c>
      <c r="GM229" s="14">
        <v>0</v>
      </c>
      <c r="GN229" s="14">
        <v>0</v>
      </c>
      <c r="GO229" s="14">
        <v>0</v>
      </c>
      <c r="GP229" s="14">
        <v>0</v>
      </c>
      <c r="GQ229" s="14">
        <v>0</v>
      </c>
      <c r="GR229" s="14">
        <v>3</v>
      </c>
      <c r="GS229" s="14">
        <v>1</v>
      </c>
      <c r="GT229" s="14">
        <v>0</v>
      </c>
      <c r="GU229" s="14">
        <v>0</v>
      </c>
      <c r="GV229" s="14">
        <v>1</v>
      </c>
      <c r="GW229" s="14">
        <v>0</v>
      </c>
      <c r="GX229" s="14">
        <v>0</v>
      </c>
      <c r="GY229" s="14">
        <v>1</v>
      </c>
      <c r="GZ229" s="14">
        <v>0</v>
      </c>
      <c r="HA229" s="14">
        <v>0</v>
      </c>
      <c r="HB229" s="14">
        <v>0</v>
      </c>
      <c r="HC229" s="14">
        <v>0</v>
      </c>
      <c r="HD229" s="14">
        <v>0</v>
      </c>
      <c r="HE229" s="14">
        <v>0</v>
      </c>
      <c r="HF229" s="14">
        <v>3</v>
      </c>
      <c r="HG229" s="14">
        <v>0</v>
      </c>
      <c r="HH229" s="14">
        <v>1</v>
      </c>
      <c r="HI229" s="14">
        <v>0</v>
      </c>
      <c r="HJ229" s="14">
        <v>0</v>
      </c>
      <c r="HK229" s="14">
        <v>2</v>
      </c>
      <c r="HL229" s="14">
        <v>0</v>
      </c>
      <c r="HM229" s="14">
        <v>0</v>
      </c>
      <c r="HN229" s="14">
        <v>0</v>
      </c>
      <c r="HO229" s="14">
        <v>0</v>
      </c>
      <c r="HP229" s="14">
        <v>0</v>
      </c>
      <c r="HQ229" s="14">
        <v>0</v>
      </c>
      <c r="HR229" s="14">
        <v>0</v>
      </c>
      <c r="HS229" s="14">
        <v>0</v>
      </c>
      <c r="HT229" s="14">
        <v>0</v>
      </c>
      <c r="HU229" s="14">
        <v>0</v>
      </c>
      <c r="HV229" s="14">
        <v>2</v>
      </c>
      <c r="HW229" s="14">
        <v>0</v>
      </c>
      <c r="HX229" s="14">
        <v>0</v>
      </c>
      <c r="HY229" s="14">
        <v>0</v>
      </c>
      <c r="HZ229" s="14">
        <v>0</v>
      </c>
      <c r="IA229" s="14">
        <v>0</v>
      </c>
      <c r="IB229" s="14">
        <v>0</v>
      </c>
      <c r="IC229" s="14">
        <v>0</v>
      </c>
      <c r="ID229" s="14">
        <v>0</v>
      </c>
      <c r="IE229" s="14">
        <v>0</v>
      </c>
      <c r="IF229" s="14">
        <v>0</v>
      </c>
      <c r="IG229" s="14">
        <v>2</v>
      </c>
      <c r="IH229" s="14">
        <v>0</v>
      </c>
      <c r="II229" s="14">
        <v>0</v>
      </c>
      <c r="IJ229" s="14">
        <v>5</v>
      </c>
      <c r="IK229" s="14">
        <v>0</v>
      </c>
      <c r="IL229" s="14">
        <v>2</v>
      </c>
      <c r="IM229" s="14">
        <v>0</v>
      </c>
      <c r="IN229" s="14">
        <v>0</v>
      </c>
      <c r="IO229" s="14">
        <v>4</v>
      </c>
      <c r="IP229" s="14">
        <v>3</v>
      </c>
      <c r="IQ229" s="14">
        <v>4</v>
      </c>
      <c r="IR229" s="14">
        <v>0</v>
      </c>
      <c r="IS229" s="14">
        <v>1</v>
      </c>
      <c r="IT229" s="14">
        <v>2</v>
      </c>
      <c r="IU229" s="14">
        <v>2</v>
      </c>
      <c r="IV229" s="14">
        <v>3</v>
      </c>
      <c r="IW229" s="14">
        <v>3</v>
      </c>
      <c r="IX229" s="14">
        <v>1</v>
      </c>
      <c r="IY229" s="14">
        <v>0</v>
      </c>
      <c r="IZ229" s="14">
        <v>1</v>
      </c>
      <c r="JA229" s="14">
        <v>0</v>
      </c>
      <c r="JB229" s="14">
        <v>3</v>
      </c>
      <c r="JC229" s="14">
        <v>0</v>
      </c>
      <c r="JD229" s="14">
        <v>0</v>
      </c>
      <c r="JE229" s="14">
        <v>0</v>
      </c>
      <c r="JF229" s="14">
        <v>0</v>
      </c>
      <c r="JG229" s="14">
        <v>0</v>
      </c>
      <c r="JH229" s="14">
        <v>0</v>
      </c>
      <c r="JI229" s="14">
        <v>0</v>
      </c>
      <c r="JJ229" s="14">
        <v>0</v>
      </c>
      <c r="JK229" s="14">
        <v>1</v>
      </c>
      <c r="JL229" s="14">
        <v>0</v>
      </c>
      <c r="JM229" s="14">
        <v>0</v>
      </c>
      <c r="JN229" s="14">
        <v>0</v>
      </c>
      <c r="JO229" s="14">
        <v>0</v>
      </c>
      <c r="JP229" s="14">
        <v>0</v>
      </c>
      <c r="JQ229" s="14">
        <v>0</v>
      </c>
      <c r="JR229" s="14">
        <v>0</v>
      </c>
      <c r="JS229" s="14">
        <v>0</v>
      </c>
      <c r="JT229" s="14">
        <v>0</v>
      </c>
      <c r="JU229" s="14">
        <v>0</v>
      </c>
      <c r="JV229" s="14">
        <v>0</v>
      </c>
      <c r="JW229" s="14">
        <v>0</v>
      </c>
      <c r="JX229" s="14">
        <v>0</v>
      </c>
      <c r="JY229" s="14">
        <v>0</v>
      </c>
      <c r="JZ229" s="14">
        <v>0</v>
      </c>
      <c r="KA229" s="14">
        <v>0</v>
      </c>
      <c r="KB229" s="14">
        <v>2</v>
      </c>
      <c r="KC229" s="14">
        <v>0</v>
      </c>
      <c r="KD229" s="14">
        <v>3</v>
      </c>
      <c r="KE229" s="14">
        <v>2</v>
      </c>
      <c r="KF229" s="14">
        <v>1</v>
      </c>
      <c r="KG229" s="14">
        <v>3</v>
      </c>
      <c r="KH229" s="14">
        <v>0</v>
      </c>
      <c r="KI229" s="14">
        <v>3</v>
      </c>
      <c r="KJ229" s="14">
        <v>0</v>
      </c>
      <c r="KK229" s="14">
        <v>0</v>
      </c>
      <c r="KL229" s="14">
        <v>0</v>
      </c>
      <c r="KM229" s="14">
        <v>4</v>
      </c>
      <c r="KN229" s="14">
        <v>1</v>
      </c>
      <c r="KO229" s="14">
        <v>0</v>
      </c>
      <c r="KP229" s="14">
        <v>0</v>
      </c>
      <c r="KQ229" s="14">
        <v>0</v>
      </c>
      <c r="KR229" s="14">
        <v>0</v>
      </c>
      <c r="KS229" s="14">
        <v>0</v>
      </c>
      <c r="KT229" s="14">
        <v>6</v>
      </c>
      <c r="KU229" s="14">
        <v>2</v>
      </c>
      <c r="KV229" s="14">
        <v>0</v>
      </c>
      <c r="KW229" s="14">
        <v>3</v>
      </c>
      <c r="KX229" s="14">
        <v>0</v>
      </c>
      <c r="KY229" s="14">
        <v>1</v>
      </c>
      <c r="KZ229" s="14">
        <v>5</v>
      </c>
      <c r="LA229" s="14">
        <v>3</v>
      </c>
      <c r="LB229" s="14">
        <v>0</v>
      </c>
      <c r="LC229" s="14">
        <v>0</v>
      </c>
      <c r="LD229" s="14">
        <v>7</v>
      </c>
      <c r="LE229" s="14">
        <v>0</v>
      </c>
      <c r="LF229" s="14">
        <v>1</v>
      </c>
      <c r="LG229" s="14">
        <v>4</v>
      </c>
      <c r="LH229" s="14">
        <v>3</v>
      </c>
      <c r="LI229" s="14">
        <v>0</v>
      </c>
      <c r="LJ229" s="14">
        <v>0</v>
      </c>
      <c r="LK229" s="14">
        <v>3</v>
      </c>
      <c r="LL229" s="14">
        <v>15</v>
      </c>
      <c r="LM229" s="14">
        <v>1</v>
      </c>
      <c r="LN229" s="14">
        <v>7</v>
      </c>
      <c r="LO229" s="14">
        <v>0</v>
      </c>
      <c r="LP229" s="14">
        <v>5</v>
      </c>
      <c r="LQ229" s="14">
        <v>0</v>
      </c>
      <c r="LR229" s="14">
        <v>3</v>
      </c>
      <c r="LS229" s="14">
        <v>1</v>
      </c>
      <c r="LT229" s="14">
        <v>10</v>
      </c>
      <c r="LU229" s="14">
        <v>8</v>
      </c>
      <c r="LV229" s="14">
        <v>7</v>
      </c>
      <c r="LW229" s="14">
        <v>10</v>
      </c>
      <c r="LX229" s="14">
        <v>0</v>
      </c>
      <c r="LY229" s="14">
        <v>5</v>
      </c>
      <c r="LZ229" s="14">
        <v>1</v>
      </c>
      <c r="MA229" s="14">
        <v>0</v>
      </c>
      <c r="MB229" s="14">
        <v>6</v>
      </c>
      <c r="MC229" s="14">
        <v>0</v>
      </c>
      <c r="MD229" s="14">
        <v>6</v>
      </c>
      <c r="ME229" s="14">
        <v>2</v>
      </c>
      <c r="MF229" s="14">
        <v>0</v>
      </c>
      <c r="MG229" s="14">
        <v>3</v>
      </c>
      <c r="MH229" s="14">
        <v>2</v>
      </c>
      <c r="MI229" s="14">
        <v>2</v>
      </c>
      <c r="MJ229" s="14">
        <v>2</v>
      </c>
      <c r="MK229" s="14">
        <v>1</v>
      </c>
      <c r="ML229" s="14">
        <v>1</v>
      </c>
      <c r="MM229" s="14">
        <v>3</v>
      </c>
      <c r="MN229" s="14">
        <v>9</v>
      </c>
      <c r="MO229" s="14">
        <v>1</v>
      </c>
      <c r="MP229" s="14">
        <v>2</v>
      </c>
      <c r="MQ229" s="14">
        <v>2</v>
      </c>
      <c r="MR229" s="14">
        <v>0</v>
      </c>
      <c r="MS229" s="14">
        <v>0</v>
      </c>
      <c r="MT229" s="14">
        <v>3</v>
      </c>
      <c r="MU229" s="14">
        <v>1</v>
      </c>
      <c r="MV229" s="14">
        <v>0</v>
      </c>
      <c r="MW229" s="14">
        <v>1</v>
      </c>
      <c r="MX229" s="14">
        <v>4</v>
      </c>
      <c r="MY229" s="14">
        <v>0</v>
      </c>
      <c r="MZ229" s="14">
        <v>0</v>
      </c>
      <c r="NA229" s="14">
        <v>1</v>
      </c>
      <c r="NB229" s="14">
        <v>0</v>
      </c>
      <c r="NC229" s="14">
        <v>0</v>
      </c>
      <c r="ND229" s="14">
        <v>2</v>
      </c>
      <c r="NE229" s="14">
        <v>2</v>
      </c>
      <c r="NF229" s="14">
        <v>5</v>
      </c>
      <c r="NG229" s="14">
        <v>0</v>
      </c>
      <c r="NH229" s="14">
        <v>0</v>
      </c>
      <c r="NI229" s="14">
        <v>2</v>
      </c>
      <c r="NJ229" s="14">
        <v>2</v>
      </c>
      <c r="NK229" s="14">
        <v>0</v>
      </c>
      <c r="NL229" s="14">
        <v>6</v>
      </c>
      <c r="NM229" s="14">
        <v>6</v>
      </c>
      <c r="NN229" s="14">
        <v>0</v>
      </c>
      <c r="NO229" s="14">
        <v>5</v>
      </c>
      <c r="NP229" s="14">
        <v>0</v>
      </c>
      <c r="NQ229" s="14">
        <v>3</v>
      </c>
      <c r="NR229" s="14">
        <v>4</v>
      </c>
      <c r="NS229" s="14">
        <v>3</v>
      </c>
      <c r="NT229" s="14">
        <v>29</v>
      </c>
      <c r="NU229" s="14">
        <v>0</v>
      </c>
      <c r="NV229" s="14">
        <v>9</v>
      </c>
      <c r="NW229" s="14">
        <v>1</v>
      </c>
      <c r="NX229" s="14">
        <v>2</v>
      </c>
      <c r="NY229" s="14">
        <v>6</v>
      </c>
      <c r="NZ229" s="14">
        <v>5</v>
      </c>
      <c r="OA229" s="14">
        <v>4</v>
      </c>
      <c r="OB229" s="14">
        <v>0</v>
      </c>
      <c r="OC229" s="14">
        <v>0</v>
      </c>
      <c r="OD229" s="14">
        <v>1</v>
      </c>
      <c r="OE229" s="14">
        <v>5</v>
      </c>
      <c r="OF229" s="14">
        <v>11</v>
      </c>
      <c r="OG229" s="14">
        <v>3</v>
      </c>
      <c r="OH229" s="14">
        <v>0</v>
      </c>
      <c r="OI229" s="14">
        <v>0</v>
      </c>
      <c r="OJ229" s="14">
        <v>5</v>
      </c>
      <c r="OK229" s="14">
        <v>3</v>
      </c>
      <c r="OL229" s="14">
        <v>7</v>
      </c>
      <c r="OM229" s="14">
        <v>3</v>
      </c>
      <c r="ON229" s="14">
        <v>2</v>
      </c>
      <c r="OO229" s="14">
        <v>0</v>
      </c>
      <c r="OP229" s="14">
        <v>0</v>
      </c>
      <c r="OQ229" s="14">
        <v>4</v>
      </c>
      <c r="OR229" s="14">
        <v>6</v>
      </c>
      <c r="OS229" s="14">
        <v>2</v>
      </c>
      <c r="OT229" s="14">
        <v>3</v>
      </c>
      <c r="OU229" s="14">
        <v>4</v>
      </c>
      <c r="OV229" s="14">
        <v>3</v>
      </c>
      <c r="OW229" s="14">
        <v>0</v>
      </c>
      <c r="OX229" s="14">
        <v>0</v>
      </c>
      <c r="OY229" s="14">
        <v>2</v>
      </c>
      <c r="OZ229" s="31">
        <v>1</v>
      </c>
      <c r="PA229" s="14">
        <v>8</v>
      </c>
      <c r="PB229" s="14">
        <v>1</v>
      </c>
      <c r="PC229" s="14">
        <v>8</v>
      </c>
      <c r="PD229" s="14">
        <v>0</v>
      </c>
      <c r="PE229" s="14">
        <v>5</v>
      </c>
      <c r="PF229" s="14">
        <v>1</v>
      </c>
      <c r="PG229" s="14">
        <v>6</v>
      </c>
      <c r="PH229" s="84">
        <v>2</v>
      </c>
      <c r="PI229" s="14">
        <v>2</v>
      </c>
      <c r="PJ229" s="14">
        <v>1</v>
      </c>
      <c r="PK229" s="54"/>
      <c r="PL229" s="84">
        <v>4</v>
      </c>
      <c r="PM229" s="14">
        <v>3</v>
      </c>
      <c r="PN229" s="84">
        <v>5</v>
      </c>
      <c r="PO229" s="84">
        <v>8</v>
      </c>
      <c r="PP229" s="84">
        <v>8</v>
      </c>
      <c r="PQ229" s="84">
        <v>6</v>
      </c>
      <c r="PR229" s="505"/>
      <c r="PS229" s="479">
        <v>6</v>
      </c>
      <c r="PT229" s="84">
        <v>2</v>
      </c>
      <c r="PU229" s="479">
        <v>6</v>
      </c>
      <c r="PV229" s="84">
        <v>3</v>
      </c>
      <c r="PW229" s="479">
        <v>15</v>
      </c>
      <c r="PX229" s="479">
        <v>7</v>
      </c>
      <c r="PY229" s="14"/>
      <c r="PZ229" s="14">
        <v>7</v>
      </c>
      <c r="QA229" s="14">
        <v>10</v>
      </c>
      <c r="QB229" s="60">
        <v>5</v>
      </c>
      <c r="QC229" s="60">
        <v>12</v>
      </c>
      <c r="QD229" s="60">
        <v>3</v>
      </c>
      <c r="QE229" s="436">
        <v>5</v>
      </c>
      <c r="QG229" s="510">
        <v>13</v>
      </c>
      <c r="QH229" s="510">
        <v>4</v>
      </c>
      <c r="QI229" s="510">
        <v>4</v>
      </c>
      <c r="QJ229" s="510">
        <v>3</v>
      </c>
      <c r="QK229" s="510">
        <v>6</v>
      </c>
      <c r="QL229" s="513">
        <v>4</v>
      </c>
      <c r="QM229" s="510">
        <v>4</v>
      </c>
      <c r="QN229" s="510">
        <v>8</v>
      </c>
      <c r="QO229" s="510">
        <v>9</v>
      </c>
      <c r="QP229" s="510">
        <v>5</v>
      </c>
      <c r="QQ229" s="510">
        <v>4</v>
      </c>
      <c r="QR229" s="510">
        <v>7</v>
      </c>
      <c r="QS229" s="1"/>
      <c r="QT229" s="486">
        <v>5</v>
      </c>
      <c r="QU229" s="486">
        <v>2</v>
      </c>
      <c r="QW229" s="486">
        <v>1</v>
      </c>
      <c r="QX229" s="486">
        <v>2</v>
      </c>
      <c r="QY229" s="1">
        <v>2</v>
      </c>
      <c r="QZ229" s="1"/>
      <c r="RA229" s="1"/>
      <c r="RB229" s="1">
        <v>5</v>
      </c>
      <c r="RC229" s="1">
        <v>1</v>
      </c>
      <c r="RD229" s="1">
        <v>5</v>
      </c>
      <c r="RE229" s="1">
        <v>1</v>
      </c>
      <c r="RF229" s="1">
        <v>1</v>
      </c>
      <c r="RG229" s="1"/>
      <c r="RH229" s="1"/>
      <c r="RI229" s="1">
        <v>1</v>
      </c>
      <c r="RJ229" s="1">
        <v>6</v>
      </c>
      <c r="RK229" s="1"/>
      <c r="RL229" s="1"/>
      <c r="RM229" s="1">
        <v>2</v>
      </c>
      <c r="RN229" s="1"/>
      <c r="RO229" s="1"/>
      <c r="RP229" s="1">
        <v>2</v>
      </c>
      <c r="RQ229" s="1"/>
      <c r="RR229" s="1">
        <v>1</v>
      </c>
      <c r="RS229" s="1"/>
      <c r="RT229" s="1"/>
      <c r="RU229" s="20">
        <v>1</v>
      </c>
      <c r="RV229" s="1">
        <v>5</v>
      </c>
      <c r="RW229" s="1">
        <v>4</v>
      </c>
      <c r="RX229" s="1">
        <v>1</v>
      </c>
      <c r="RY229" s="1">
        <v>2</v>
      </c>
      <c r="RZ229" s="1"/>
      <c r="SA229" s="1"/>
      <c r="SB229" s="1"/>
      <c r="SC229" s="1">
        <v>1</v>
      </c>
      <c r="SD229" s="1">
        <v>1</v>
      </c>
      <c r="SE229" s="1">
        <v>8</v>
      </c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</row>
    <row r="230" spans="1:534" s="20" customFormat="1" hidden="1" x14ac:dyDescent="0.25">
      <c r="A230" s="68" t="s">
        <v>7</v>
      </c>
      <c r="B230" s="68" t="s">
        <v>1190</v>
      </c>
      <c r="C230" s="347"/>
      <c r="D230" s="347"/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0</v>
      </c>
      <c r="ED230" s="14">
        <v>0</v>
      </c>
      <c r="EE230" s="14">
        <v>0</v>
      </c>
      <c r="EF230" s="14">
        <v>0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  <c r="FB230" s="14">
        <v>0</v>
      </c>
      <c r="FC230" s="14">
        <v>0</v>
      </c>
      <c r="FD230" s="14">
        <v>0</v>
      </c>
      <c r="FE230" s="14">
        <v>0</v>
      </c>
      <c r="FF230" s="14">
        <v>0</v>
      </c>
      <c r="FG230" s="14">
        <v>0</v>
      </c>
      <c r="FH230" s="14">
        <v>0</v>
      </c>
      <c r="FI230" s="14">
        <v>0</v>
      </c>
      <c r="FJ230" s="14">
        <v>0</v>
      </c>
      <c r="FK230" s="14">
        <v>0</v>
      </c>
      <c r="FL230" s="14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0</v>
      </c>
      <c r="FR230" s="14">
        <v>0</v>
      </c>
      <c r="FS230" s="14">
        <v>0</v>
      </c>
      <c r="FT230" s="14">
        <v>0</v>
      </c>
      <c r="FU230" s="14">
        <v>0</v>
      </c>
      <c r="FV230" s="14">
        <v>0</v>
      </c>
      <c r="FW230" s="14">
        <v>0</v>
      </c>
      <c r="FX230" s="14">
        <v>0</v>
      </c>
      <c r="FY230" s="14">
        <v>0</v>
      </c>
      <c r="FZ230" s="14">
        <v>0</v>
      </c>
      <c r="GA230" s="14">
        <v>0</v>
      </c>
      <c r="GB230" s="14">
        <v>0</v>
      </c>
      <c r="GC230" s="14">
        <v>0</v>
      </c>
      <c r="GD230" s="14">
        <v>0</v>
      </c>
      <c r="GE230" s="14">
        <v>0</v>
      </c>
      <c r="GF230" s="14">
        <v>0</v>
      </c>
      <c r="GG230" s="14">
        <v>0</v>
      </c>
      <c r="GH230" s="14">
        <v>0</v>
      </c>
      <c r="GI230" s="14">
        <v>0</v>
      </c>
      <c r="GJ230" s="14">
        <v>0</v>
      </c>
      <c r="GK230" s="14">
        <v>0</v>
      </c>
      <c r="GL230" s="14">
        <v>0</v>
      </c>
      <c r="GM230" s="14">
        <v>0</v>
      </c>
      <c r="GN230" s="14">
        <v>0</v>
      </c>
      <c r="GO230" s="14">
        <v>0</v>
      </c>
      <c r="GP230" s="14">
        <v>0</v>
      </c>
      <c r="GQ230" s="14">
        <v>0</v>
      </c>
      <c r="GR230" s="14">
        <v>0</v>
      </c>
      <c r="GS230" s="14">
        <v>0</v>
      </c>
      <c r="GT230" s="14">
        <v>0</v>
      </c>
      <c r="GU230" s="14">
        <v>0</v>
      </c>
      <c r="GV230" s="14">
        <v>0</v>
      </c>
      <c r="GW230" s="14">
        <v>0</v>
      </c>
      <c r="GX230" s="14">
        <v>0</v>
      </c>
      <c r="GY230" s="14">
        <v>0</v>
      </c>
      <c r="GZ230" s="14">
        <v>0</v>
      </c>
      <c r="HA230" s="14">
        <v>0</v>
      </c>
      <c r="HB230" s="14">
        <v>0</v>
      </c>
      <c r="HC230" s="14">
        <v>0</v>
      </c>
      <c r="HD230" s="14">
        <v>0</v>
      </c>
      <c r="HE230" s="14">
        <v>0</v>
      </c>
      <c r="HF230" s="14">
        <v>0</v>
      </c>
      <c r="HG230" s="14">
        <v>0</v>
      </c>
      <c r="HH230" s="14">
        <v>0</v>
      </c>
      <c r="HI230" s="14">
        <v>0</v>
      </c>
      <c r="HJ230" s="14">
        <v>0</v>
      </c>
      <c r="HK230" s="14">
        <v>0</v>
      </c>
      <c r="HL230" s="14">
        <v>0</v>
      </c>
      <c r="HM230" s="14">
        <v>0</v>
      </c>
      <c r="HN230" s="14">
        <v>0</v>
      </c>
      <c r="HO230" s="14">
        <v>0</v>
      </c>
      <c r="HP230" s="14">
        <v>0</v>
      </c>
      <c r="HQ230" s="14">
        <v>0</v>
      </c>
      <c r="HR230" s="14">
        <v>0</v>
      </c>
      <c r="HS230" s="14">
        <v>0</v>
      </c>
      <c r="HT230" s="14">
        <v>0</v>
      </c>
      <c r="HU230" s="14">
        <v>0</v>
      </c>
      <c r="HV230" s="14">
        <v>0</v>
      </c>
      <c r="HW230" s="14">
        <v>0</v>
      </c>
      <c r="HX230" s="14">
        <v>0</v>
      </c>
      <c r="HY230" s="14">
        <v>0</v>
      </c>
      <c r="HZ230" s="14">
        <v>0</v>
      </c>
      <c r="IA230" s="14">
        <v>0</v>
      </c>
      <c r="IB230" s="14">
        <v>0</v>
      </c>
      <c r="IC230" s="14">
        <v>0</v>
      </c>
      <c r="ID230" s="14">
        <v>0</v>
      </c>
      <c r="IE230" s="14">
        <v>0</v>
      </c>
      <c r="IF230" s="14">
        <v>0</v>
      </c>
      <c r="IG230" s="14">
        <v>0</v>
      </c>
      <c r="IH230" s="14">
        <v>0</v>
      </c>
      <c r="II230" s="14">
        <v>0</v>
      </c>
      <c r="IJ230" s="14">
        <v>0</v>
      </c>
      <c r="IK230" s="14">
        <v>0</v>
      </c>
      <c r="IL230" s="14">
        <v>0</v>
      </c>
      <c r="IM230" s="14">
        <v>0</v>
      </c>
      <c r="IN230" s="14">
        <v>0</v>
      </c>
      <c r="IO230" s="14">
        <v>0</v>
      </c>
      <c r="IP230" s="14">
        <v>0</v>
      </c>
      <c r="IQ230" s="14">
        <v>0</v>
      </c>
      <c r="IR230" s="14">
        <v>0</v>
      </c>
      <c r="IS230" s="14">
        <v>0</v>
      </c>
      <c r="IT230" s="14">
        <v>0</v>
      </c>
      <c r="IU230" s="14">
        <v>0</v>
      </c>
      <c r="IV230" s="14">
        <v>0</v>
      </c>
      <c r="IW230" s="14">
        <v>0</v>
      </c>
      <c r="IX230" s="14">
        <v>0</v>
      </c>
      <c r="IY230" s="14">
        <v>0</v>
      </c>
      <c r="IZ230" s="14">
        <v>0</v>
      </c>
      <c r="JA230" s="14">
        <v>0</v>
      </c>
      <c r="JB230" s="14">
        <v>0</v>
      </c>
      <c r="JC230" s="14">
        <v>0</v>
      </c>
      <c r="JD230" s="14">
        <v>0</v>
      </c>
      <c r="JE230" s="14">
        <v>0</v>
      </c>
      <c r="JF230" s="14">
        <v>0</v>
      </c>
      <c r="JG230" s="14">
        <v>0</v>
      </c>
      <c r="JH230" s="14">
        <v>0</v>
      </c>
      <c r="JI230" s="14">
        <v>0</v>
      </c>
      <c r="JJ230" s="14">
        <v>0</v>
      </c>
      <c r="JK230" s="14">
        <v>0</v>
      </c>
      <c r="JL230" s="14">
        <v>0</v>
      </c>
      <c r="JM230" s="14">
        <v>0</v>
      </c>
      <c r="JN230" s="14">
        <v>0</v>
      </c>
      <c r="JO230" s="14">
        <v>0</v>
      </c>
      <c r="JP230" s="14">
        <v>0</v>
      </c>
      <c r="JQ230" s="14">
        <v>0</v>
      </c>
      <c r="JR230" s="14">
        <v>0</v>
      </c>
      <c r="JS230" s="14">
        <v>0</v>
      </c>
      <c r="JT230" s="14">
        <v>0</v>
      </c>
      <c r="JU230" s="14">
        <v>0</v>
      </c>
      <c r="JV230" s="14">
        <v>0</v>
      </c>
      <c r="JW230" s="14">
        <v>0</v>
      </c>
      <c r="JX230" s="14">
        <v>0</v>
      </c>
      <c r="JY230" s="14">
        <v>0</v>
      </c>
      <c r="JZ230" s="14">
        <v>0</v>
      </c>
      <c r="KA230" s="14">
        <v>0</v>
      </c>
      <c r="KB230" s="14">
        <v>0</v>
      </c>
      <c r="KC230" s="14">
        <v>0</v>
      </c>
      <c r="KD230" s="14">
        <v>0</v>
      </c>
      <c r="KE230" s="14">
        <v>0</v>
      </c>
      <c r="KF230" s="14">
        <v>0</v>
      </c>
      <c r="KG230" s="14">
        <v>0</v>
      </c>
      <c r="KH230" s="14">
        <v>0</v>
      </c>
      <c r="KI230" s="14">
        <v>0</v>
      </c>
      <c r="KJ230" s="14">
        <v>0</v>
      </c>
      <c r="KK230" s="14">
        <v>0</v>
      </c>
      <c r="KL230" s="14">
        <v>0</v>
      </c>
      <c r="KM230" s="14">
        <v>0</v>
      </c>
      <c r="KN230" s="14">
        <v>0</v>
      </c>
      <c r="KO230" s="14">
        <v>0</v>
      </c>
      <c r="KP230" s="14">
        <v>0</v>
      </c>
      <c r="KQ230" s="14">
        <v>0</v>
      </c>
      <c r="KR230" s="14">
        <v>0</v>
      </c>
      <c r="KS230" s="14">
        <v>0</v>
      </c>
      <c r="KT230" s="14">
        <v>0</v>
      </c>
      <c r="KU230" s="14">
        <v>0</v>
      </c>
      <c r="KV230" s="14">
        <v>0</v>
      </c>
      <c r="KW230" s="14">
        <v>0</v>
      </c>
      <c r="KX230" s="14">
        <v>0</v>
      </c>
      <c r="KY230" s="14">
        <v>0</v>
      </c>
      <c r="KZ230" s="14">
        <v>0</v>
      </c>
      <c r="LA230" s="14">
        <v>0</v>
      </c>
      <c r="LB230" s="14">
        <v>0</v>
      </c>
      <c r="LC230" s="14">
        <v>0</v>
      </c>
      <c r="LD230" s="14">
        <v>0</v>
      </c>
      <c r="LE230" s="14">
        <v>0</v>
      </c>
      <c r="LF230" s="14">
        <v>0</v>
      </c>
      <c r="LG230" s="14">
        <v>0</v>
      </c>
      <c r="LH230" s="14">
        <v>0</v>
      </c>
      <c r="LI230" s="14">
        <v>0</v>
      </c>
      <c r="LJ230" s="14">
        <v>0</v>
      </c>
      <c r="LK230" s="14">
        <v>0</v>
      </c>
      <c r="LL230" s="14">
        <v>0</v>
      </c>
      <c r="LM230" s="14">
        <v>0</v>
      </c>
      <c r="LN230" s="14">
        <v>0</v>
      </c>
      <c r="LO230" s="14">
        <v>0</v>
      </c>
      <c r="LP230" s="14">
        <v>0</v>
      </c>
      <c r="LQ230" s="14">
        <v>0</v>
      </c>
      <c r="LR230" s="14">
        <v>0</v>
      </c>
      <c r="LS230" s="14">
        <v>0</v>
      </c>
      <c r="LT230" s="14">
        <v>0</v>
      </c>
      <c r="LU230" s="14">
        <v>0</v>
      </c>
      <c r="LV230" s="14">
        <v>0</v>
      </c>
      <c r="LW230" s="14">
        <v>0</v>
      </c>
      <c r="LX230" s="14">
        <v>0</v>
      </c>
      <c r="LY230" s="14">
        <v>0</v>
      </c>
      <c r="LZ230" s="14">
        <v>0</v>
      </c>
      <c r="MA230" s="14">
        <v>0</v>
      </c>
      <c r="MB230" s="14">
        <v>0</v>
      </c>
      <c r="MC230" s="14">
        <v>0</v>
      </c>
      <c r="MD230" s="14">
        <v>0</v>
      </c>
      <c r="ME230" s="14">
        <v>0</v>
      </c>
      <c r="MF230" s="14">
        <v>0</v>
      </c>
      <c r="MG230" s="14">
        <v>0</v>
      </c>
      <c r="MH230" s="14">
        <v>0</v>
      </c>
      <c r="MI230" s="14">
        <v>0</v>
      </c>
      <c r="MJ230" s="14">
        <v>0</v>
      </c>
      <c r="MK230" s="14">
        <v>0</v>
      </c>
      <c r="ML230" s="14">
        <v>0</v>
      </c>
      <c r="MM230" s="14">
        <v>0</v>
      </c>
      <c r="MN230" s="14">
        <v>0</v>
      </c>
      <c r="MO230" s="14">
        <v>0</v>
      </c>
      <c r="MP230" s="14">
        <v>0</v>
      </c>
      <c r="MQ230" s="14">
        <v>0</v>
      </c>
      <c r="MR230" s="14">
        <v>0</v>
      </c>
      <c r="MS230" s="14">
        <v>0</v>
      </c>
      <c r="MT230" s="14">
        <v>0</v>
      </c>
      <c r="MU230" s="14">
        <v>0</v>
      </c>
      <c r="MV230" s="14">
        <v>0</v>
      </c>
      <c r="MW230" s="14">
        <v>0</v>
      </c>
      <c r="MX230" s="14">
        <v>0</v>
      </c>
      <c r="MY230" s="14">
        <v>0</v>
      </c>
      <c r="MZ230" s="14">
        <v>0</v>
      </c>
      <c r="NA230" s="14">
        <v>0</v>
      </c>
      <c r="NB230" s="14">
        <v>0</v>
      </c>
      <c r="NC230" s="14">
        <v>0</v>
      </c>
      <c r="ND230" s="14">
        <v>0</v>
      </c>
      <c r="NE230" s="14">
        <v>0</v>
      </c>
      <c r="NF230" s="14">
        <v>0</v>
      </c>
      <c r="NG230" s="14">
        <v>0</v>
      </c>
      <c r="NH230" s="14">
        <v>0</v>
      </c>
      <c r="NI230" s="14">
        <v>0</v>
      </c>
      <c r="NJ230" s="14">
        <v>0</v>
      </c>
      <c r="NK230" s="14">
        <v>0</v>
      </c>
      <c r="NL230" s="14">
        <v>1</v>
      </c>
      <c r="NM230" s="14">
        <v>0</v>
      </c>
      <c r="NN230" s="14">
        <v>0</v>
      </c>
      <c r="NO230" s="14">
        <v>0</v>
      </c>
      <c r="NP230" s="14">
        <v>0</v>
      </c>
      <c r="NQ230" s="14">
        <v>0</v>
      </c>
      <c r="NR230" s="14">
        <v>0</v>
      </c>
      <c r="NS230" s="14">
        <v>0</v>
      </c>
      <c r="NT230" s="14">
        <v>0</v>
      </c>
      <c r="NU230" s="14">
        <v>0</v>
      </c>
      <c r="NV230" s="14">
        <v>0</v>
      </c>
      <c r="NW230" s="14">
        <v>0</v>
      </c>
      <c r="NX230" s="14">
        <v>0</v>
      </c>
      <c r="NY230" s="14">
        <v>0</v>
      </c>
      <c r="NZ230" s="14">
        <v>0</v>
      </c>
      <c r="OA230" s="14">
        <v>0</v>
      </c>
      <c r="OB230" s="14">
        <v>0</v>
      </c>
      <c r="OC230" s="14">
        <v>0</v>
      </c>
      <c r="OD230" s="14">
        <v>0</v>
      </c>
      <c r="OE230" s="14">
        <v>0</v>
      </c>
      <c r="OF230" s="14"/>
      <c r="OG230" s="14">
        <v>0</v>
      </c>
      <c r="OH230" s="14">
        <v>0</v>
      </c>
      <c r="OI230" s="14">
        <v>0</v>
      </c>
      <c r="OJ230" s="14">
        <v>0</v>
      </c>
      <c r="OK230" s="14">
        <v>0</v>
      </c>
      <c r="OL230" s="14">
        <v>0</v>
      </c>
      <c r="OM230" s="14">
        <v>0</v>
      </c>
      <c r="ON230" s="14">
        <v>0</v>
      </c>
      <c r="OO230" s="14">
        <v>0</v>
      </c>
      <c r="OP230" s="14">
        <v>0</v>
      </c>
      <c r="OQ230" s="14">
        <v>0</v>
      </c>
      <c r="OR230" s="14">
        <v>0</v>
      </c>
      <c r="OS230" s="14">
        <v>0</v>
      </c>
      <c r="OT230" s="14">
        <v>0</v>
      </c>
      <c r="OU230" s="14">
        <v>0</v>
      </c>
      <c r="OV230" s="14">
        <v>0</v>
      </c>
      <c r="OW230" s="14">
        <v>0</v>
      </c>
      <c r="OX230" s="14">
        <v>0</v>
      </c>
      <c r="OY230" s="14">
        <v>0</v>
      </c>
      <c r="OZ230" s="14"/>
      <c r="PA230" s="14">
        <v>0</v>
      </c>
      <c r="PB230" s="14"/>
      <c r="PC230" s="14"/>
      <c r="PD230" s="14">
        <v>0</v>
      </c>
      <c r="PE230" s="14"/>
      <c r="PF230" s="14"/>
      <c r="PG230" s="54"/>
      <c r="PH230" s="54"/>
      <c r="PI230" s="54"/>
      <c r="PJ230" s="54"/>
      <c r="PK230" s="54"/>
      <c r="PL230" s="84"/>
      <c r="PM230" s="14"/>
      <c r="PN230" s="84"/>
      <c r="PO230" s="84"/>
      <c r="PP230" s="84"/>
      <c r="PQ230" s="84"/>
      <c r="PR230" s="505"/>
      <c r="PS230" s="84"/>
      <c r="PT230" s="84"/>
      <c r="PU230" s="84"/>
      <c r="PV230" s="84"/>
      <c r="PW230" s="54"/>
      <c r="PX230" s="54"/>
      <c r="PY230" s="14"/>
      <c r="PZ230" s="14"/>
      <c r="QA230" s="14"/>
      <c r="QB230" s="54"/>
      <c r="QC230" s="54"/>
      <c r="QD230" s="54"/>
      <c r="QR230" s="1"/>
      <c r="QS230" s="1"/>
      <c r="QX230" s="1"/>
      <c r="QY230" s="1"/>
      <c r="QZ230" s="1"/>
      <c r="RA230" s="1"/>
      <c r="RB230" s="1"/>
      <c r="RC230" s="1"/>
      <c r="RD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</row>
    <row r="231" spans="1:534" x14ac:dyDescent="0.25">
      <c r="A231" s="68" t="s">
        <v>7</v>
      </c>
      <c r="B231" s="79" t="s">
        <v>7</v>
      </c>
      <c r="C231" s="464">
        <v>43009</v>
      </c>
      <c r="D231" s="14"/>
      <c r="E231" s="14">
        <v>1</v>
      </c>
      <c r="F231" s="14">
        <v>0</v>
      </c>
      <c r="G231" s="14">
        <v>1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1</v>
      </c>
      <c r="CI231" s="14">
        <v>0</v>
      </c>
      <c r="CJ231" s="14">
        <v>0</v>
      </c>
      <c r="CK231" s="14">
        <v>0</v>
      </c>
      <c r="CL231" s="14">
        <v>0</v>
      </c>
      <c r="CM231" s="14">
        <v>2</v>
      </c>
      <c r="CN231" s="14">
        <v>0</v>
      </c>
      <c r="CO231" s="14">
        <v>0</v>
      </c>
      <c r="CP231" s="14">
        <v>1</v>
      </c>
      <c r="CQ231" s="14">
        <v>0</v>
      </c>
      <c r="CR231" s="14">
        <v>0</v>
      </c>
      <c r="CS231" s="14">
        <v>0</v>
      </c>
      <c r="CT231" s="14">
        <v>0</v>
      </c>
      <c r="CU231" s="14">
        <v>1</v>
      </c>
      <c r="CV231" s="14">
        <v>0</v>
      </c>
      <c r="CW231" s="14">
        <v>0</v>
      </c>
      <c r="CX231" s="14">
        <v>0</v>
      </c>
      <c r="CY231" s="14">
        <v>0</v>
      </c>
      <c r="CZ231" s="14">
        <v>6</v>
      </c>
      <c r="DA231" s="14">
        <v>0</v>
      </c>
      <c r="DB231" s="14">
        <v>1</v>
      </c>
      <c r="DC231" s="14">
        <v>2</v>
      </c>
      <c r="DD231" s="14">
        <v>0</v>
      </c>
      <c r="DE231" s="14">
        <v>1</v>
      </c>
      <c r="DF231" s="14">
        <v>1</v>
      </c>
      <c r="DG231" s="14">
        <v>0</v>
      </c>
      <c r="DH231" s="14">
        <v>0</v>
      </c>
      <c r="DI231" s="14">
        <v>4</v>
      </c>
      <c r="DJ231" s="14">
        <v>0</v>
      </c>
      <c r="DK231" s="14">
        <v>11</v>
      </c>
      <c r="DL231" s="14">
        <v>0</v>
      </c>
      <c r="DM231" s="14">
        <v>1</v>
      </c>
      <c r="DN231" s="14">
        <v>0</v>
      </c>
      <c r="DO231" s="14">
        <v>0</v>
      </c>
      <c r="DP231" s="14">
        <v>3</v>
      </c>
      <c r="DQ231" s="14">
        <v>0</v>
      </c>
      <c r="DR231" s="14">
        <v>1</v>
      </c>
      <c r="DS231" s="14">
        <v>0</v>
      </c>
      <c r="DT231" s="14">
        <v>0</v>
      </c>
      <c r="DU231" s="14">
        <v>2</v>
      </c>
      <c r="DV231" s="14">
        <v>0</v>
      </c>
      <c r="DW231" s="14">
        <v>0</v>
      </c>
      <c r="DX231" s="14">
        <v>3</v>
      </c>
      <c r="DY231" s="14">
        <v>0</v>
      </c>
      <c r="DZ231" s="14">
        <v>3</v>
      </c>
      <c r="EA231" s="14">
        <v>2</v>
      </c>
      <c r="EB231" s="14">
        <v>6</v>
      </c>
      <c r="EC231" s="14">
        <v>0</v>
      </c>
      <c r="ED231" s="14">
        <v>3</v>
      </c>
      <c r="EE231" s="14">
        <v>5</v>
      </c>
      <c r="EF231" s="14">
        <v>1</v>
      </c>
      <c r="EG231" s="14">
        <v>4</v>
      </c>
      <c r="EH231" s="14">
        <v>4</v>
      </c>
      <c r="EI231" s="14">
        <v>2</v>
      </c>
      <c r="EJ231" s="14">
        <v>5</v>
      </c>
      <c r="EK231" s="14">
        <v>1</v>
      </c>
      <c r="EL231" s="14">
        <v>1</v>
      </c>
      <c r="EM231" s="14">
        <v>6</v>
      </c>
      <c r="EN231" s="14">
        <v>9</v>
      </c>
      <c r="EO231" s="14">
        <v>10</v>
      </c>
      <c r="EP231" s="14">
        <v>5</v>
      </c>
      <c r="EQ231" s="14">
        <v>5</v>
      </c>
      <c r="ER231" s="14">
        <v>0</v>
      </c>
      <c r="ES231" s="14">
        <v>10</v>
      </c>
      <c r="ET231" s="14">
        <v>12</v>
      </c>
      <c r="EU231" s="14">
        <v>1</v>
      </c>
      <c r="EV231" s="14">
        <v>7</v>
      </c>
      <c r="EW231" s="14">
        <v>18</v>
      </c>
      <c r="EX231" s="14">
        <v>22</v>
      </c>
      <c r="EY231" s="14">
        <v>0</v>
      </c>
      <c r="EZ231" s="14">
        <v>0</v>
      </c>
      <c r="FA231" s="14">
        <v>4</v>
      </c>
      <c r="FB231" s="14">
        <v>22</v>
      </c>
      <c r="FC231" s="14">
        <v>18</v>
      </c>
      <c r="FD231" s="14">
        <v>18</v>
      </c>
      <c r="FE231" s="14">
        <v>16</v>
      </c>
      <c r="FF231" s="14">
        <v>20</v>
      </c>
      <c r="FG231" s="14">
        <v>11</v>
      </c>
      <c r="FH231" s="14">
        <v>43</v>
      </c>
      <c r="FI231" s="14">
        <v>12</v>
      </c>
      <c r="FJ231" s="14">
        <v>12</v>
      </c>
      <c r="FK231" s="14">
        <v>12</v>
      </c>
      <c r="FL231" s="14">
        <v>3</v>
      </c>
      <c r="FM231" s="14">
        <v>1</v>
      </c>
      <c r="FN231" s="14">
        <v>40</v>
      </c>
      <c r="FO231" s="14">
        <v>22</v>
      </c>
      <c r="FP231" s="14">
        <v>17</v>
      </c>
      <c r="FQ231" s="14">
        <v>22</v>
      </c>
      <c r="FR231" s="14">
        <v>15</v>
      </c>
      <c r="FS231" s="14">
        <v>5</v>
      </c>
      <c r="FT231" s="14">
        <v>0</v>
      </c>
      <c r="FU231" s="14">
        <v>4</v>
      </c>
      <c r="FV231" s="14">
        <v>4</v>
      </c>
      <c r="FW231" s="14">
        <v>8</v>
      </c>
      <c r="FX231" s="14">
        <v>14</v>
      </c>
      <c r="FY231" s="14">
        <v>17</v>
      </c>
      <c r="FZ231" s="14">
        <v>6</v>
      </c>
      <c r="GA231" s="14">
        <v>0</v>
      </c>
      <c r="GB231" s="14">
        <v>16</v>
      </c>
      <c r="GC231" s="14">
        <v>18</v>
      </c>
      <c r="GD231" s="14">
        <v>2</v>
      </c>
      <c r="GE231" s="14">
        <v>9</v>
      </c>
      <c r="GF231" s="14">
        <v>13</v>
      </c>
      <c r="GG231" s="14">
        <v>9</v>
      </c>
      <c r="GH231" s="14">
        <v>0</v>
      </c>
      <c r="GI231" s="14">
        <v>4</v>
      </c>
      <c r="GJ231" s="14">
        <v>2</v>
      </c>
      <c r="GK231" s="14">
        <v>4</v>
      </c>
      <c r="GL231" s="14">
        <v>4</v>
      </c>
      <c r="GM231" s="14">
        <v>1</v>
      </c>
      <c r="GN231" s="14">
        <v>5</v>
      </c>
      <c r="GO231" s="14">
        <v>0</v>
      </c>
      <c r="GP231" s="14">
        <v>0</v>
      </c>
      <c r="GQ231" s="14">
        <v>8</v>
      </c>
      <c r="GR231" s="14">
        <v>3</v>
      </c>
      <c r="GS231" s="14">
        <v>2</v>
      </c>
      <c r="GT231" s="14">
        <v>5</v>
      </c>
      <c r="GU231" s="14">
        <v>0</v>
      </c>
      <c r="GV231" s="14">
        <v>7</v>
      </c>
      <c r="GW231" s="14">
        <v>2</v>
      </c>
      <c r="GX231" s="14">
        <v>2</v>
      </c>
      <c r="GY231" s="14">
        <v>4</v>
      </c>
      <c r="GZ231" s="14">
        <v>1</v>
      </c>
      <c r="HA231" s="14">
        <v>7</v>
      </c>
      <c r="HB231" s="14">
        <v>0</v>
      </c>
      <c r="HC231" s="14">
        <v>7</v>
      </c>
      <c r="HD231" s="14">
        <v>0</v>
      </c>
      <c r="HE231" s="14">
        <v>0</v>
      </c>
      <c r="HF231" s="14">
        <v>5</v>
      </c>
      <c r="HG231" s="14">
        <v>3</v>
      </c>
      <c r="HH231" s="14">
        <v>1</v>
      </c>
      <c r="HI231" s="14">
        <v>0</v>
      </c>
      <c r="HJ231" s="14">
        <v>0</v>
      </c>
      <c r="HK231" s="14">
        <v>0</v>
      </c>
      <c r="HL231" s="14">
        <v>0</v>
      </c>
      <c r="HM231" s="14">
        <v>4</v>
      </c>
      <c r="HN231" s="14">
        <v>7</v>
      </c>
      <c r="HO231" s="14">
        <v>6</v>
      </c>
      <c r="HP231" s="14">
        <v>0</v>
      </c>
      <c r="HQ231" s="14">
        <v>5</v>
      </c>
      <c r="HR231" s="14">
        <v>0</v>
      </c>
      <c r="HS231" s="14">
        <v>6</v>
      </c>
      <c r="HT231" s="14">
        <v>2</v>
      </c>
      <c r="HU231" s="14">
        <v>0</v>
      </c>
      <c r="HV231" s="14">
        <v>5</v>
      </c>
      <c r="HW231" s="14">
        <v>0</v>
      </c>
      <c r="HX231" s="14">
        <v>4</v>
      </c>
      <c r="HY231" s="14">
        <v>9</v>
      </c>
      <c r="HZ231" s="14">
        <v>8</v>
      </c>
      <c r="IA231" s="14">
        <v>9</v>
      </c>
      <c r="IB231" s="14">
        <v>0</v>
      </c>
      <c r="IC231" s="14">
        <v>11</v>
      </c>
      <c r="ID231" s="14">
        <v>0</v>
      </c>
      <c r="IE231" s="14">
        <v>7</v>
      </c>
      <c r="IF231" s="14">
        <v>0</v>
      </c>
      <c r="IG231" s="14">
        <v>20</v>
      </c>
      <c r="IH231" s="14">
        <v>9</v>
      </c>
      <c r="II231" s="14">
        <v>20</v>
      </c>
      <c r="IJ231" s="14">
        <v>10</v>
      </c>
      <c r="IK231" s="14">
        <v>0</v>
      </c>
      <c r="IL231" s="14">
        <v>6</v>
      </c>
      <c r="IM231" s="14">
        <v>0</v>
      </c>
      <c r="IN231" s="14">
        <v>8</v>
      </c>
      <c r="IO231" s="14">
        <v>10</v>
      </c>
      <c r="IP231" s="14">
        <v>13</v>
      </c>
      <c r="IQ231" s="14">
        <v>14</v>
      </c>
      <c r="IR231" s="14">
        <v>0</v>
      </c>
      <c r="IS231" s="14">
        <v>13</v>
      </c>
      <c r="IT231" s="14">
        <v>4</v>
      </c>
      <c r="IU231" s="14">
        <v>7</v>
      </c>
      <c r="IV231" s="14">
        <v>9</v>
      </c>
      <c r="IW231" s="14">
        <v>12</v>
      </c>
      <c r="IX231" s="14">
        <v>10</v>
      </c>
      <c r="IY231" s="14">
        <v>0</v>
      </c>
      <c r="IZ231" s="14">
        <v>10</v>
      </c>
      <c r="JA231" s="14">
        <v>3</v>
      </c>
      <c r="JB231" s="14">
        <v>2</v>
      </c>
      <c r="JC231" s="14">
        <v>13</v>
      </c>
      <c r="JD231" s="14">
        <v>3</v>
      </c>
      <c r="JE231" s="14">
        <v>7</v>
      </c>
      <c r="JF231" s="14">
        <v>0</v>
      </c>
      <c r="JG231" s="14">
        <v>3</v>
      </c>
      <c r="JH231" s="14">
        <v>1</v>
      </c>
      <c r="JI231" s="14">
        <v>3</v>
      </c>
      <c r="JJ231" s="14">
        <v>11</v>
      </c>
      <c r="JK231" s="14">
        <v>6</v>
      </c>
      <c r="JL231" s="14">
        <v>1</v>
      </c>
      <c r="JM231" s="14">
        <v>0</v>
      </c>
      <c r="JN231" s="14">
        <v>4</v>
      </c>
      <c r="JO231" s="14">
        <v>4</v>
      </c>
      <c r="JP231" s="14">
        <v>0</v>
      </c>
      <c r="JQ231" s="14">
        <v>7</v>
      </c>
      <c r="JR231" s="14">
        <v>2</v>
      </c>
      <c r="JS231" s="14">
        <v>3</v>
      </c>
      <c r="JT231" s="14">
        <v>0</v>
      </c>
      <c r="JU231" s="14">
        <v>2</v>
      </c>
      <c r="JV231" s="14">
        <v>0</v>
      </c>
      <c r="JW231" s="14">
        <v>1</v>
      </c>
      <c r="JX231" s="14">
        <v>0</v>
      </c>
      <c r="JY231" s="14">
        <v>1</v>
      </c>
      <c r="JZ231" s="14">
        <v>6</v>
      </c>
      <c r="KA231" s="14">
        <v>0</v>
      </c>
      <c r="KB231" s="14">
        <v>7</v>
      </c>
      <c r="KC231" s="14">
        <v>0</v>
      </c>
      <c r="KD231" s="14">
        <v>2</v>
      </c>
      <c r="KE231" s="14">
        <v>6</v>
      </c>
      <c r="KF231" s="14">
        <v>7</v>
      </c>
      <c r="KG231" s="14">
        <v>7</v>
      </c>
      <c r="KH231" s="14">
        <v>0</v>
      </c>
      <c r="KI231" s="14">
        <v>7</v>
      </c>
      <c r="KJ231" s="14">
        <v>0</v>
      </c>
      <c r="KK231" s="14">
        <v>0</v>
      </c>
      <c r="KL231" s="14">
        <v>6</v>
      </c>
      <c r="KM231" s="14">
        <v>4</v>
      </c>
      <c r="KN231" s="14">
        <v>3</v>
      </c>
      <c r="KO231" s="14">
        <v>0</v>
      </c>
      <c r="KP231" s="14">
        <v>4</v>
      </c>
      <c r="KQ231" s="14">
        <v>0</v>
      </c>
      <c r="KR231" s="14">
        <v>0</v>
      </c>
      <c r="KS231" s="14">
        <v>4</v>
      </c>
      <c r="KT231" s="14">
        <v>0</v>
      </c>
      <c r="KU231" s="14">
        <v>5</v>
      </c>
      <c r="KV231" s="14">
        <v>0</v>
      </c>
      <c r="KW231" s="14">
        <v>3</v>
      </c>
      <c r="KX231" s="14">
        <v>0</v>
      </c>
      <c r="KY231" s="14">
        <v>0</v>
      </c>
      <c r="KZ231" s="14">
        <v>5</v>
      </c>
      <c r="LA231" s="14">
        <v>5</v>
      </c>
      <c r="LB231" s="14">
        <v>4</v>
      </c>
      <c r="LC231" s="14">
        <v>0</v>
      </c>
      <c r="LD231" s="14">
        <v>4</v>
      </c>
      <c r="LE231" s="14">
        <v>1</v>
      </c>
      <c r="LF231" s="14">
        <v>1</v>
      </c>
      <c r="LG231" s="14">
        <v>4</v>
      </c>
      <c r="LH231" s="14">
        <v>6</v>
      </c>
      <c r="LI231" s="14">
        <v>1</v>
      </c>
      <c r="LJ231" s="14">
        <v>0</v>
      </c>
      <c r="LK231" s="14">
        <v>11</v>
      </c>
      <c r="LL231" s="14">
        <v>7</v>
      </c>
      <c r="LM231" s="14">
        <v>4</v>
      </c>
      <c r="LN231" s="14">
        <v>16</v>
      </c>
      <c r="LO231" s="14">
        <v>0</v>
      </c>
      <c r="LP231" s="14">
        <v>17</v>
      </c>
      <c r="LQ231" s="14">
        <v>0</v>
      </c>
      <c r="LR231" s="14">
        <v>8</v>
      </c>
      <c r="LS231" s="14">
        <v>4</v>
      </c>
      <c r="LT231" s="14">
        <v>12</v>
      </c>
      <c r="LU231" s="14">
        <v>18</v>
      </c>
      <c r="LV231" s="14">
        <v>17</v>
      </c>
      <c r="LW231" s="14">
        <v>16</v>
      </c>
      <c r="LX231" s="14">
        <v>0</v>
      </c>
      <c r="LY231" s="14">
        <v>22</v>
      </c>
      <c r="LZ231" s="14">
        <v>3</v>
      </c>
      <c r="MA231" s="14">
        <v>12</v>
      </c>
      <c r="MB231" s="14">
        <v>20</v>
      </c>
      <c r="MC231" s="14">
        <v>16</v>
      </c>
      <c r="MD231" s="14">
        <v>16</v>
      </c>
      <c r="ME231" s="14">
        <v>19</v>
      </c>
      <c r="MF231" s="14">
        <v>22</v>
      </c>
      <c r="MG231" s="14">
        <v>4</v>
      </c>
      <c r="MH231" s="14">
        <v>17</v>
      </c>
      <c r="MI231" s="14">
        <v>27</v>
      </c>
      <c r="MJ231" s="14">
        <v>20</v>
      </c>
      <c r="MK231" s="14">
        <v>15</v>
      </c>
      <c r="ML231" s="14">
        <v>24</v>
      </c>
      <c r="MM231" s="14">
        <v>16</v>
      </c>
      <c r="MN231" s="14">
        <v>17</v>
      </c>
      <c r="MO231" s="14">
        <v>13</v>
      </c>
      <c r="MP231" s="14">
        <v>27</v>
      </c>
      <c r="MQ231" s="14">
        <v>25</v>
      </c>
      <c r="MR231" s="14">
        <v>16</v>
      </c>
      <c r="MS231" s="14">
        <v>0</v>
      </c>
      <c r="MT231" s="14">
        <v>34</v>
      </c>
      <c r="MU231" s="14">
        <v>14</v>
      </c>
      <c r="MV231" s="14">
        <v>17</v>
      </c>
      <c r="MW231" s="14">
        <v>47</v>
      </c>
      <c r="MX231" s="14">
        <v>36</v>
      </c>
      <c r="MY231" s="14">
        <v>36</v>
      </c>
      <c r="MZ231" s="14">
        <v>0</v>
      </c>
      <c r="NA231" s="14">
        <v>60</v>
      </c>
      <c r="NB231" s="14">
        <v>10</v>
      </c>
      <c r="NC231" s="14">
        <v>19</v>
      </c>
      <c r="ND231" s="14">
        <v>49</v>
      </c>
      <c r="NE231" s="14">
        <v>32</v>
      </c>
      <c r="NF231" s="14">
        <v>46</v>
      </c>
      <c r="NG231" s="14">
        <v>0</v>
      </c>
      <c r="NH231" s="14">
        <v>56</v>
      </c>
      <c r="NI231" s="14">
        <v>14</v>
      </c>
      <c r="NJ231" s="14">
        <v>22</v>
      </c>
      <c r="NK231" s="14">
        <v>50</v>
      </c>
      <c r="NL231" s="14">
        <v>45</v>
      </c>
      <c r="NM231" s="14">
        <v>35</v>
      </c>
      <c r="NN231" s="14">
        <v>0</v>
      </c>
      <c r="NO231" s="14">
        <v>49</v>
      </c>
      <c r="NP231" s="14">
        <v>0</v>
      </c>
      <c r="NQ231" s="14">
        <v>33</v>
      </c>
      <c r="NR231" s="14">
        <v>38</v>
      </c>
      <c r="NS231" s="14">
        <v>26</v>
      </c>
      <c r="NT231" s="14">
        <v>99</v>
      </c>
      <c r="NU231" s="14">
        <v>0</v>
      </c>
      <c r="NV231" s="14">
        <v>97</v>
      </c>
      <c r="NW231" s="14">
        <v>29</v>
      </c>
      <c r="NX231" s="14">
        <v>68</v>
      </c>
      <c r="NY231" s="14">
        <v>46</v>
      </c>
      <c r="NZ231" s="14">
        <v>79</v>
      </c>
      <c r="OA231" s="14">
        <v>37</v>
      </c>
      <c r="OB231" s="14">
        <v>0</v>
      </c>
      <c r="OC231" s="14">
        <v>59</v>
      </c>
      <c r="OD231" s="14">
        <v>15</v>
      </c>
      <c r="OE231" s="14">
        <v>77</v>
      </c>
      <c r="OF231" s="14">
        <v>47</v>
      </c>
      <c r="OG231" s="14">
        <v>37</v>
      </c>
      <c r="OH231" s="14">
        <v>45</v>
      </c>
      <c r="OI231" s="14">
        <v>0</v>
      </c>
      <c r="OJ231" s="14">
        <v>51</v>
      </c>
      <c r="OK231" s="14">
        <v>17</v>
      </c>
      <c r="OL231" s="14">
        <v>70</v>
      </c>
      <c r="OM231" s="14">
        <v>46</v>
      </c>
      <c r="ON231" s="14">
        <v>39</v>
      </c>
      <c r="OO231" s="14">
        <v>24</v>
      </c>
      <c r="OP231" s="14">
        <v>0</v>
      </c>
      <c r="OQ231" s="14">
        <v>43</v>
      </c>
      <c r="OR231" s="14">
        <v>37</v>
      </c>
      <c r="OS231" s="14">
        <v>27</v>
      </c>
      <c r="OT231" s="14">
        <v>38</v>
      </c>
      <c r="OU231" s="14">
        <v>39</v>
      </c>
      <c r="OV231" s="14">
        <v>42</v>
      </c>
      <c r="OW231" s="14">
        <v>0</v>
      </c>
      <c r="OX231" s="14">
        <v>39</v>
      </c>
      <c r="OY231" s="14">
        <v>13</v>
      </c>
      <c r="OZ231" s="31">
        <v>68</v>
      </c>
      <c r="PA231" s="14">
        <v>42</v>
      </c>
      <c r="PB231" s="14">
        <v>22</v>
      </c>
      <c r="PC231" s="14">
        <v>28</v>
      </c>
      <c r="PD231" s="14">
        <v>0</v>
      </c>
      <c r="PE231" s="14">
        <v>61</v>
      </c>
      <c r="PF231" s="14">
        <v>7</v>
      </c>
      <c r="PG231" s="14">
        <v>52</v>
      </c>
      <c r="PH231" s="84">
        <v>43</v>
      </c>
      <c r="PI231" s="14">
        <v>31</v>
      </c>
      <c r="PJ231" s="14">
        <v>32</v>
      </c>
      <c r="PK231" s="54"/>
      <c r="PL231" s="84">
        <v>4</v>
      </c>
      <c r="PM231" s="14">
        <v>10</v>
      </c>
      <c r="PN231" s="84">
        <v>44</v>
      </c>
      <c r="PO231" s="84">
        <v>39</v>
      </c>
      <c r="PP231" s="84">
        <v>31</v>
      </c>
      <c r="PQ231" s="84">
        <v>35</v>
      </c>
      <c r="PR231" s="506">
        <v>0</v>
      </c>
      <c r="PS231" s="479">
        <v>17</v>
      </c>
      <c r="PT231" s="84">
        <v>8</v>
      </c>
      <c r="PU231" s="479">
        <v>27</v>
      </c>
      <c r="PV231" s="84">
        <v>29</v>
      </c>
      <c r="PW231" s="479">
        <v>37</v>
      </c>
      <c r="PX231" s="479">
        <v>20</v>
      </c>
      <c r="PY231" s="479">
        <v>0</v>
      </c>
      <c r="PZ231" s="14">
        <v>6</v>
      </c>
      <c r="QA231" s="14">
        <v>4</v>
      </c>
      <c r="QB231" s="479">
        <v>14</v>
      </c>
      <c r="QC231" s="479">
        <v>17</v>
      </c>
      <c r="QD231" s="479">
        <v>7</v>
      </c>
      <c r="QE231" s="480">
        <v>3</v>
      </c>
      <c r="QF231" s="480">
        <v>0</v>
      </c>
      <c r="QG231" s="480">
        <v>16</v>
      </c>
      <c r="QH231" s="480">
        <v>23</v>
      </c>
      <c r="QI231" s="480">
        <v>16</v>
      </c>
      <c r="QJ231" s="480">
        <v>18</v>
      </c>
      <c r="QK231" s="480">
        <v>14</v>
      </c>
      <c r="QL231" s="481">
        <v>12</v>
      </c>
      <c r="QM231" s="480">
        <v>11</v>
      </c>
      <c r="QN231" s="480">
        <v>5</v>
      </c>
      <c r="QO231" s="480">
        <v>18</v>
      </c>
      <c r="QP231" s="480">
        <v>11</v>
      </c>
      <c r="QQ231" s="480">
        <v>10</v>
      </c>
      <c r="QR231" s="480">
        <v>6</v>
      </c>
      <c r="QS231" s="480">
        <v>0</v>
      </c>
      <c r="QT231" s="480">
        <v>11</v>
      </c>
      <c r="QU231" s="480">
        <v>6</v>
      </c>
      <c r="QV231" s="480">
        <v>13</v>
      </c>
      <c r="QW231" s="480">
        <v>8</v>
      </c>
      <c r="QX231" s="480">
        <v>11</v>
      </c>
      <c r="QY231" s="1">
        <v>3</v>
      </c>
      <c r="QZ231" s="1">
        <v>0</v>
      </c>
      <c r="RA231" s="1">
        <v>14</v>
      </c>
      <c r="RB231" s="1">
        <v>9</v>
      </c>
      <c r="RC231" s="1">
        <v>10</v>
      </c>
      <c r="RD231" s="1">
        <v>13</v>
      </c>
      <c r="RE231" s="1">
        <v>14</v>
      </c>
      <c r="RF231" s="1">
        <v>14</v>
      </c>
      <c r="RG231" s="1">
        <v>0</v>
      </c>
      <c r="RH231" s="1">
        <v>12</v>
      </c>
      <c r="RJ231" s="1">
        <v>4</v>
      </c>
      <c r="RK231" s="1">
        <v>3</v>
      </c>
      <c r="RL231" s="1">
        <v>4</v>
      </c>
      <c r="RM231" s="1">
        <v>4</v>
      </c>
      <c r="RN231" s="1">
        <v>1</v>
      </c>
      <c r="RO231" s="1">
        <v>1</v>
      </c>
      <c r="RP231" s="1">
        <v>2</v>
      </c>
      <c r="RQ231" s="1">
        <v>3</v>
      </c>
      <c r="RR231" s="1">
        <v>3</v>
      </c>
      <c r="RS231" s="1">
        <v>2</v>
      </c>
      <c r="RT231" s="1">
        <v>0</v>
      </c>
      <c r="RU231" s="1">
        <v>5</v>
      </c>
      <c r="RV231" s="1">
        <v>2</v>
      </c>
      <c r="RW231" s="1">
        <v>4</v>
      </c>
      <c r="RX231" s="1">
        <v>5</v>
      </c>
      <c r="RY231" s="1">
        <v>4</v>
      </c>
      <c r="RZ231" s="1">
        <v>0</v>
      </c>
      <c r="SB231" s="1">
        <v>3</v>
      </c>
      <c r="SC231" s="1">
        <v>4</v>
      </c>
      <c r="SD231" s="1">
        <v>3</v>
      </c>
      <c r="SE231" s="1">
        <v>6</v>
      </c>
      <c r="SF231" s="1">
        <v>4</v>
      </c>
      <c r="SG231" s="1">
        <v>1</v>
      </c>
      <c r="SH231" s="1">
        <v>0</v>
      </c>
      <c r="SI231" s="1">
        <v>0</v>
      </c>
    </row>
    <row r="232" spans="1:534" s="20" customFormat="1" hidden="1" x14ac:dyDescent="0.25">
      <c r="A232" s="68" t="s">
        <v>7</v>
      </c>
      <c r="B232" s="68" t="s">
        <v>1393</v>
      </c>
      <c r="C232" s="347"/>
      <c r="D232" s="347"/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4">
        <v>0</v>
      </c>
      <c r="FQ232" s="14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14">
        <v>0</v>
      </c>
      <c r="GA232" s="14">
        <v>0</v>
      </c>
      <c r="GB232" s="14">
        <v>0</v>
      </c>
      <c r="GC232" s="14">
        <v>0</v>
      </c>
      <c r="GD232" s="14">
        <v>0</v>
      </c>
      <c r="GE232" s="14">
        <v>0</v>
      </c>
      <c r="GF232" s="14">
        <v>0</v>
      </c>
      <c r="GG232" s="14">
        <v>0</v>
      </c>
      <c r="GH232" s="14">
        <v>0</v>
      </c>
      <c r="GI232" s="14">
        <v>0</v>
      </c>
      <c r="GJ232" s="14">
        <v>0</v>
      </c>
      <c r="GK232" s="14">
        <v>0</v>
      </c>
      <c r="GL232" s="14">
        <v>0</v>
      </c>
      <c r="GM232" s="14">
        <v>0</v>
      </c>
      <c r="GN232" s="14">
        <v>0</v>
      </c>
      <c r="GO232" s="14">
        <v>0</v>
      </c>
      <c r="GP232" s="14">
        <v>0</v>
      </c>
      <c r="GQ232" s="14">
        <v>0</v>
      </c>
      <c r="GR232" s="14">
        <v>0</v>
      </c>
      <c r="GS232" s="14">
        <v>0</v>
      </c>
      <c r="GT232" s="14">
        <v>0</v>
      </c>
      <c r="GU232" s="14">
        <v>0</v>
      </c>
      <c r="GV232" s="14">
        <v>0</v>
      </c>
      <c r="GW232" s="14">
        <v>0</v>
      </c>
      <c r="GX232" s="14">
        <v>0</v>
      </c>
      <c r="GY232" s="14">
        <v>0</v>
      </c>
      <c r="GZ232" s="14">
        <v>0</v>
      </c>
      <c r="HA232" s="14">
        <v>0</v>
      </c>
      <c r="HB232" s="14">
        <v>0</v>
      </c>
      <c r="HC232" s="14">
        <v>0</v>
      </c>
      <c r="HD232" s="14">
        <v>0</v>
      </c>
      <c r="HE232" s="14">
        <v>0</v>
      </c>
      <c r="HF232" s="14">
        <v>0</v>
      </c>
      <c r="HG232" s="14">
        <v>0</v>
      </c>
      <c r="HH232" s="14">
        <v>0</v>
      </c>
      <c r="HI232" s="14">
        <v>0</v>
      </c>
      <c r="HJ232" s="14">
        <v>0</v>
      </c>
      <c r="HK232" s="14">
        <v>0</v>
      </c>
      <c r="HL232" s="14">
        <v>0</v>
      </c>
      <c r="HM232" s="14">
        <v>0</v>
      </c>
      <c r="HN232" s="14">
        <v>0</v>
      </c>
      <c r="HO232" s="14">
        <v>0</v>
      </c>
      <c r="HP232" s="14">
        <v>0</v>
      </c>
      <c r="HQ232" s="14">
        <v>0</v>
      </c>
      <c r="HR232" s="14">
        <v>0</v>
      </c>
      <c r="HS232" s="14">
        <v>0</v>
      </c>
      <c r="HT232" s="14">
        <v>0</v>
      </c>
      <c r="HU232" s="14">
        <v>0</v>
      </c>
      <c r="HV232" s="14">
        <v>0</v>
      </c>
      <c r="HW232" s="14">
        <v>0</v>
      </c>
      <c r="HX232" s="14">
        <v>0</v>
      </c>
      <c r="HY232" s="14">
        <v>0</v>
      </c>
      <c r="HZ232" s="14">
        <v>0</v>
      </c>
      <c r="IA232" s="14">
        <v>0</v>
      </c>
      <c r="IB232" s="14">
        <v>0</v>
      </c>
      <c r="IC232" s="14">
        <v>0</v>
      </c>
      <c r="ID232" s="14">
        <v>0</v>
      </c>
      <c r="IE232" s="14">
        <v>0</v>
      </c>
      <c r="IF232" s="14">
        <v>0</v>
      </c>
      <c r="IG232" s="14">
        <v>0</v>
      </c>
      <c r="IH232" s="14">
        <v>0</v>
      </c>
      <c r="II232" s="14">
        <v>0</v>
      </c>
      <c r="IJ232" s="14">
        <v>0</v>
      </c>
      <c r="IK232" s="14">
        <v>0</v>
      </c>
      <c r="IL232" s="14">
        <v>0</v>
      </c>
      <c r="IM232" s="14">
        <v>0</v>
      </c>
      <c r="IN232" s="14">
        <v>0</v>
      </c>
      <c r="IO232" s="14">
        <v>0</v>
      </c>
      <c r="IP232" s="14">
        <v>0</v>
      </c>
      <c r="IQ232" s="14">
        <v>0</v>
      </c>
      <c r="IR232" s="14">
        <v>0</v>
      </c>
      <c r="IS232" s="14">
        <v>0</v>
      </c>
      <c r="IT232" s="14">
        <v>0</v>
      </c>
      <c r="IU232" s="14">
        <v>0</v>
      </c>
      <c r="IV232" s="14">
        <v>0</v>
      </c>
      <c r="IW232" s="14">
        <v>0</v>
      </c>
      <c r="IX232" s="14">
        <v>0</v>
      </c>
      <c r="IY232" s="14">
        <v>0</v>
      </c>
      <c r="IZ232" s="14">
        <v>0</v>
      </c>
      <c r="JA232" s="14">
        <v>0</v>
      </c>
      <c r="JB232" s="14">
        <v>0</v>
      </c>
      <c r="JC232" s="14">
        <v>0</v>
      </c>
      <c r="JD232" s="14">
        <v>0</v>
      </c>
      <c r="JE232" s="14">
        <v>0</v>
      </c>
      <c r="JF232" s="14">
        <v>0</v>
      </c>
      <c r="JG232" s="14">
        <v>0</v>
      </c>
      <c r="JH232" s="14">
        <v>0</v>
      </c>
      <c r="JI232" s="14">
        <v>0</v>
      </c>
      <c r="JJ232" s="14">
        <v>0</v>
      </c>
      <c r="JK232" s="14">
        <v>0</v>
      </c>
      <c r="JL232" s="14">
        <v>0</v>
      </c>
      <c r="JM232" s="14">
        <v>0</v>
      </c>
      <c r="JN232" s="14">
        <v>0</v>
      </c>
      <c r="JO232" s="14">
        <v>0</v>
      </c>
      <c r="JP232" s="14">
        <v>0</v>
      </c>
      <c r="JQ232" s="14">
        <v>0</v>
      </c>
      <c r="JR232" s="14">
        <v>0</v>
      </c>
      <c r="JS232" s="14">
        <v>0</v>
      </c>
      <c r="JT232" s="14">
        <v>0</v>
      </c>
      <c r="JU232" s="14">
        <v>0</v>
      </c>
      <c r="JV232" s="14">
        <v>0</v>
      </c>
      <c r="JW232" s="14">
        <v>0</v>
      </c>
      <c r="JX232" s="14">
        <v>0</v>
      </c>
      <c r="JY232" s="14">
        <v>0</v>
      </c>
      <c r="JZ232" s="14">
        <v>0</v>
      </c>
      <c r="KA232" s="14">
        <v>0</v>
      </c>
      <c r="KB232" s="14">
        <v>0</v>
      </c>
      <c r="KC232" s="14">
        <v>0</v>
      </c>
      <c r="KD232" s="14">
        <v>0</v>
      </c>
      <c r="KE232" s="14">
        <v>0</v>
      </c>
      <c r="KF232" s="14">
        <v>0</v>
      </c>
      <c r="KG232" s="14">
        <v>0</v>
      </c>
      <c r="KH232" s="14">
        <v>0</v>
      </c>
      <c r="KI232" s="14">
        <v>0</v>
      </c>
      <c r="KJ232" s="14">
        <v>0</v>
      </c>
      <c r="KK232" s="14">
        <v>0</v>
      </c>
      <c r="KL232" s="14">
        <v>0</v>
      </c>
      <c r="KM232" s="14">
        <v>0</v>
      </c>
      <c r="KN232" s="14">
        <v>0</v>
      </c>
      <c r="KO232" s="14">
        <v>0</v>
      </c>
      <c r="KP232" s="14">
        <v>0</v>
      </c>
      <c r="KQ232" s="14">
        <v>0</v>
      </c>
      <c r="KR232" s="14">
        <v>0</v>
      </c>
      <c r="KS232" s="14">
        <v>0</v>
      </c>
      <c r="KT232" s="14">
        <v>0</v>
      </c>
      <c r="KU232" s="14">
        <v>0</v>
      </c>
      <c r="KV232" s="14">
        <v>0</v>
      </c>
      <c r="KW232" s="14">
        <v>0</v>
      </c>
      <c r="KX232" s="14">
        <v>0</v>
      </c>
      <c r="KY232" s="14">
        <v>0</v>
      </c>
      <c r="KZ232" s="14">
        <v>0</v>
      </c>
      <c r="LA232" s="14">
        <v>0</v>
      </c>
      <c r="LB232" s="14">
        <v>0</v>
      </c>
      <c r="LC232" s="14">
        <v>0</v>
      </c>
      <c r="LD232" s="14">
        <v>0</v>
      </c>
      <c r="LE232" s="14">
        <v>0</v>
      </c>
      <c r="LF232" s="14">
        <v>0</v>
      </c>
      <c r="LG232" s="14">
        <v>0</v>
      </c>
      <c r="LH232" s="14">
        <v>0</v>
      </c>
      <c r="LI232" s="14">
        <v>0</v>
      </c>
      <c r="LJ232" s="14">
        <v>0</v>
      </c>
      <c r="LK232" s="14">
        <v>0</v>
      </c>
      <c r="LL232" s="14">
        <v>0</v>
      </c>
      <c r="LM232" s="14">
        <v>0</v>
      </c>
      <c r="LN232" s="14">
        <v>0</v>
      </c>
      <c r="LO232" s="14">
        <v>0</v>
      </c>
      <c r="LP232" s="14">
        <v>0</v>
      </c>
      <c r="LQ232" s="14">
        <v>0</v>
      </c>
      <c r="LR232" s="14">
        <v>0</v>
      </c>
      <c r="LS232" s="14">
        <v>0</v>
      </c>
      <c r="LT232" s="14">
        <v>0</v>
      </c>
      <c r="LU232" s="14">
        <v>0</v>
      </c>
      <c r="LV232" s="14">
        <v>0</v>
      </c>
      <c r="LW232" s="14">
        <v>0</v>
      </c>
      <c r="LX232" s="14">
        <v>0</v>
      </c>
      <c r="LY232" s="14">
        <v>0</v>
      </c>
      <c r="LZ232" s="14">
        <v>0</v>
      </c>
      <c r="MA232" s="14">
        <v>0</v>
      </c>
      <c r="MB232" s="14">
        <v>0</v>
      </c>
      <c r="MC232" s="14">
        <v>0</v>
      </c>
      <c r="MD232" s="14">
        <v>0</v>
      </c>
      <c r="ME232" s="14">
        <v>0</v>
      </c>
      <c r="MF232" s="14">
        <v>0</v>
      </c>
      <c r="MG232" s="14">
        <v>0</v>
      </c>
      <c r="MH232" s="14">
        <v>0</v>
      </c>
      <c r="MI232" s="14">
        <v>0</v>
      </c>
      <c r="MJ232" s="14">
        <v>0</v>
      </c>
      <c r="MK232" s="14">
        <v>0</v>
      </c>
      <c r="ML232" s="14">
        <v>0</v>
      </c>
      <c r="MM232" s="14">
        <v>0</v>
      </c>
      <c r="MN232" s="14">
        <v>0</v>
      </c>
      <c r="MO232" s="14">
        <v>0</v>
      </c>
      <c r="MP232" s="14">
        <v>0</v>
      </c>
      <c r="MQ232" s="14">
        <v>0</v>
      </c>
      <c r="MR232" s="14">
        <v>0</v>
      </c>
      <c r="MS232" s="14">
        <v>0</v>
      </c>
      <c r="MT232" s="14">
        <v>0</v>
      </c>
      <c r="MU232" s="14">
        <v>0</v>
      </c>
      <c r="MV232" s="14">
        <v>0</v>
      </c>
      <c r="MW232" s="14">
        <v>0</v>
      </c>
      <c r="MX232" s="14">
        <v>0</v>
      </c>
      <c r="MY232" s="14">
        <v>0</v>
      </c>
      <c r="MZ232" s="14">
        <v>0</v>
      </c>
      <c r="NA232" s="14">
        <v>0</v>
      </c>
      <c r="NB232" s="14">
        <v>0</v>
      </c>
      <c r="NC232" s="14">
        <v>0</v>
      </c>
      <c r="ND232" s="14">
        <v>0</v>
      </c>
      <c r="NE232" s="14">
        <v>0</v>
      </c>
      <c r="NF232" s="14">
        <v>0</v>
      </c>
      <c r="NG232" s="14">
        <v>0</v>
      </c>
      <c r="NH232" s="14">
        <v>0</v>
      </c>
      <c r="NI232" s="14">
        <v>0</v>
      </c>
      <c r="NJ232" s="14">
        <v>0</v>
      </c>
      <c r="NK232" s="14">
        <v>0</v>
      </c>
      <c r="NL232" s="14">
        <v>0</v>
      </c>
      <c r="NM232" s="14">
        <v>0</v>
      </c>
      <c r="NN232" s="14">
        <v>0</v>
      </c>
      <c r="NO232" s="14">
        <v>0</v>
      </c>
      <c r="NP232" s="14">
        <v>0</v>
      </c>
      <c r="NQ232" s="14">
        <v>0</v>
      </c>
      <c r="NR232" s="14">
        <v>0</v>
      </c>
      <c r="NS232" s="14">
        <v>0</v>
      </c>
      <c r="NT232" s="14">
        <v>0</v>
      </c>
      <c r="NU232" s="14">
        <v>0</v>
      </c>
      <c r="NV232" s="14">
        <v>0</v>
      </c>
      <c r="NW232" s="14">
        <v>0</v>
      </c>
      <c r="NX232" s="14">
        <v>0</v>
      </c>
      <c r="NY232" s="14">
        <v>0</v>
      </c>
      <c r="NZ232" s="14">
        <v>0</v>
      </c>
      <c r="OA232" s="14">
        <v>0</v>
      </c>
      <c r="OB232" s="14">
        <v>0</v>
      </c>
      <c r="OC232" s="14">
        <v>0</v>
      </c>
      <c r="OD232" s="14">
        <v>0</v>
      </c>
      <c r="OE232" s="14">
        <v>0</v>
      </c>
      <c r="OF232" s="14"/>
      <c r="OG232" s="14">
        <v>0</v>
      </c>
      <c r="OH232" s="14">
        <v>0</v>
      </c>
      <c r="OI232" s="14">
        <v>0</v>
      </c>
      <c r="OJ232" s="14">
        <v>0</v>
      </c>
      <c r="OK232" s="14">
        <v>0</v>
      </c>
      <c r="OL232" s="14">
        <v>0</v>
      </c>
      <c r="OM232" s="14">
        <v>0</v>
      </c>
      <c r="ON232" s="14">
        <v>0</v>
      </c>
      <c r="OO232" s="14">
        <v>0</v>
      </c>
      <c r="OP232" s="14">
        <v>0</v>
      </c>
      <c r="OQ232" s="14">
        <v>0</v>
      </c>
      <c r="OR232" s="14">
        <v>0</v>
      </c>
      <c r="OS232" s="14">
        <v>0</v>
      </c>
      <c r="OT232" s="14">
        <v>0</v>
      </c>
      <c r="OU232" s="14">
        <v>0</v>
      </c>
      <c r="OV232" s="14">
        <v>0</v>
      </c>
      <c r="OW232" s="14">
        <v>0</v>
      </c>
      <c r="OX232" s="14">
        <v>0</v>
      </c>
      <c r="OY232" s="14">
        <v>0</v>
      </c>
      <c r="OZ232" s="14"/>
      <c r="PA232" s="14">
        <v>2</v>
      </c>
      <c r="PB232" s="14">
        <v>2</v>
      </c>
      <c r="PC232" s="14"/>
      <c r="PD232" s="14">
        <v>0</v>
      </c>
      <c r="PE232" s="14"/>
      <c r="PF232" s="14"/>
      <c r="PG232" s="54"/>
      <c r="PH232" s="54"/>
      <c r="PI232" s="54"/>
      <c r="PJ232" s="54"/>
      <c r="PK232" s="54"/>
      <c r="PL232" s="84"/>
      <c r="PM232" s="14"/>
      <c r="PN232" s="84"/>
      <c r="PO232" s="84"/>
      <c r="PP232" s="84"/>
      <c r="PQ232" s="84"/>
      <c r="PR232" s="505"/>
      <c r="PS232" s="84"/>
      <c r="PT232" s="84"/>
      <c r="PU232" s="84"/>
      <c r="PV232" s="84"/>
      <c r="PW232" s="54"/>
      <c r="PX232" s="54"/>
      <c r="PY232" s="14"/>
      <c r="PZ232" s="14"/>
      <c r="QA232" s="14"/>
      <c r="QB232" s="54"/>
      <c r="QC232" s="54"/>
      <c r="QD232" s="54"/>
      <c r="QR232" s="1"/>
      <c r="QS232" s="1"/>
      <c r="QX232" s="1"/>
      <c r="QY232" s="1"/>
      <c r="QZ232" s="1"/>
      <c r="RA232" s="1"/>
      <c r="RB232" s="1"/>
      <c r="RC232" s="1"/>
      <c r="RD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</row>
    <row r="233" spans="1:534" s="20" customFormat="1" hidden="1" x14ac:dyDescent="0.25">
      <c r="A233" s="68" t="s">
        <v>7</v>
      </c>
      <c r="B233" s="68" t="s">
        <v>1394</v>
      </c>
      <c r="C233" s="347"/>
      <c r="D233" s="347"/>
      <c r="E233" s="14">
        <v>0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>
        <v>0</v>
      </c>
      <c r="PE233" s="14"/>
      <c r="PF233" s="14"/>
      <c r="PG233" s="54"/>
      <c r="PH233" s="54"/>
      <c r="PI233" s="54"/>
      <c r="PJ233" s="54"/>
      <c r="PK233" s="54"/>
      <c r="PL233" s="84"/>
      <c r="PM233" s="14"/>
      <c r="PN233" s="84"/>
      <c r="PO233" s="84"/>
      <c r="PP233" s="84"/>
      <c r="PQ233" s="84"/>
      <c r="PR233" s="505"/>
      <c r="PS233" s="84"/>
      <c r="PT233" s="84"/>
      <c r="PU233" s="84"/>
      <c r="PV233" s="84"/>
      <c r="PW233" s="54"/>
      <c r="PX233" s="54"/>
      <c r="PY233" s="14"/>
      <c r="PZ233" s="14"/>
      <c r="QA233" s="14"/>
      <c r="QB233" s="54"/>
      <c r="QC233" s="54"/>
      <c r="QD233" s="54"/>
      <c r="QR233" s="1"/>
      <c r="QS233" s="1"/>
      <c r="QX233" s="1"/>
      <c r="QY233" s="1"/>
      <c r="QZ233" s="1"/>
      <c r="RA233" s="1"/>
      <c r="RB233" s="1"/>
      <c r="RC233" s="1"/>
      <c r="RD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</row>
    <row r="234" spans="1:534" s="20" customFormat="1" hidden="1" x14ac:dyDescent="0.25">
      <c r="A234" s="68" t="s">
        <v>7</v>
      </c>
      <c r="B234" s="68" t="s">
        <v>1395</v>
      </c>
      <c r="C234" s="347"/>
      <c r="D234" s="347"/>
      <c r="E234" s="14">
        <v>0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  <c r="LH234" s="14"/>
      <c r="LI234" s="14"/>
      <c r="LJ234" s="14"/>
      <c r="LK234" s="14"/>
      <c r="LL234" s="14"/>
      <c r="LM234" s="14"/>
      <c r="LN234" s="14"/>
      <c r="LO234" s="14"/>
      <c r="LP234" s="14"/>
      <c r="LQ234" s="14"/>
      <c r="LR234" s="14"/>
      <c r="LS234" s="14"/>
      <c r="LT234" s="14"/>
      <c r="LU234" s="14"/>
      <c r="LV234" s="14"/>
      <c r="LW234" s="14"/>
      <c r="LX234" s="14"/>
      <c r="LY234" s="14"/>
      <c r="LZ234" s="14"/>
      <c r="MA234" s="14"/>
      <c r="MB234" s="14"/>
      <c r="MC234" s="14"/>
      <c r="MD234" s="14"/>
      <c r="ME234" s="14"/>
      <c r="MF234" s="14"/>
      <c r="MG234" s="14"/>
      <c r="MH234" s="14"/>
      <c r="MI234" s="14"/>
      <c r="MJ234" s="14"/>
      <c r="MK234" s="14"/>
      <c r="ML234" s="14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>
        <v>0</v>
      </c>
      <c r="PE234" s="14"/>
      <c r="PF234" s="14"/>
      <c r="PG234" s="54"/>
      <c r="PH234" s="54"/>
      <c r="PI234" s="54"/>
      <c r="PJ234" s="54"/>
      <c r="PK234" s="54"/>
      <c r="PL234" s="84"/>
      <c r="PM234" s="14"/>
      <c r="PN234" s="84"/>
      <c r="PO234" s="84"/>
      <c r="PP234" s="84"/>
      <c r="PQ234" s="84"/>
      <c r="PR234" s="505"/>
      <c r="PS234" s="84"/>
      <c r="PT234" s="84"/>
      <c r="PU234" s="84"/>
      <c r="PV234" s="84"/>
      <c r="PW234" s="54"/>
      <c r="PX234" s="54"/>
      <c r="PY234" s="14"/>
      <c r="PZ234" s="14"/>
      <c r="QA234" s="14"/>
      <c r="QB234" s="54"/>
      <c r="QC234" s="54"/>
      <c r="QD234" s="54"/>
      <c r="QR234" s="1"/>
      <c r="QS234" s="1"/>
      <c r="QX234" s="1"/>
      <c r="QY234" s="1"/>
      <c r="QZ234" s="1"/>
      <c r="RA234" s="1"/>
      <c r="RB234" s="1"/>
      <c r="RC234" s="1"/>
      <c r="RD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</row>
    <row r="235" spans="1:534" s="20" customFormat="1" hidden="1" x14ac:dyDescent="0.25">
      <c r="A235" s="68" t="s">
        <v>7</v>
      </c>
      <c r="B235" s="68" t="s">
        <v>1396</v>
      </c>
      <c r="C235" s="347"/>
      <c r="D235" s="347"/>
      <c r="E235" s="14">
        <v>0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>
        <v>0</v>
      </c>
      <c r="PE235" s="14"/>
      <c r="PF235" s="14"/>
      <c r="PG235" s="54"/>
      <c r="PH235" s="54"/>
      <c r="PI235" s="54"/>
      <c r="PJ235" s="54"/>
      <c r="PK235" s="54"/>
      <c r="PL235" s="84"/>
      <c r="PM235" s="14"/>
      <c r="PN235" s="84"/>
      <c r="PO235" s="84"/>
      <c r="PP235" s="84"/>
      <c r="PQ235" s="84"/>
      <c r="PR235" s="505"/>
      <c r="PS235" s="84"/>
      <c r="PT235" s="84"/>
      <c r="PU235" s="84"/>
      <c r="PV235" s="84"/>
      <c r="PW235" s="54"/>
      <c r="PX235" s="54"/>
      <c r="PY235" s="14"/>
      <c r="PZ235" s="14"/>
      <c r="QA235" s="14"/>
      <c r="QB235" s="54"/>
      <c r="QC235" s="54"/>
      <c r="QD235" s="54"/>
      <c r="QR235" s="1"/>
      <c r="QS235" s="1"/>
      <c r="QX235" s="1"/>
      <c r="QY235" s="1"/>
      <c r="QZ235" s="1"/>
      <c r="RA235" s="1"/>
      <c r="RB235" s="1"/>
      <c r="RC235" s="1"/>
      <c r="RD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</row>
    <row r="236" spans="1:534" s="20" customFormat="1" hidden="1" x14ac:dyDescent="0.25">
      <c r="A236" s="68" t="s">
        <v>7</v>
      </c>
      <c r="B236" s="68" t="s">
        <v>1397</v>
      </c>
      <c r="C236" s="347"/>
      <c r="D236" s="347"/>
      <c r="E236" s="14">
        <v>0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>
        <v>0</v>
      </c>
      <c r="PE236" s="14"/>
      <c r="PF236" s="14"/>
      <c r="PG236" s="54"/>
      <c r="PH236" s="54"/>
      <c r="PI236" s="54"/>
      <c r="PJ236" s="54"/>
      <c r="PK236" s="54"/>
      <c r="PL236" s="84"/>
      <c r="PM236" s="14"/>
      <c r="PN236" s="84"/>
      <c r="PO236" s="84"/>
      <c r="PP236" s="84"/>
      <c r="PQ236" s="84"/>
      <c r="PR236" s="505"/>
      <c r="PS236" s="84"/>
      <c r="PT236" s="84"/>
      <c r="PU236" s="84"/>
      <c r="PV236" s="84"/>
      <c r="PW236" s="54"/>
      <c r="PX236" s="54"/>
      <c r="PY236" s="14"/>
      <c r="PZ236" s="14"/>
      <c r="QA236" s="14"/>
      <c r="QB236" s="54"/>
      <c r="QC236" s="54"/>
      <c r="QD236" s="54"/>
      <c r="QR236" s="1"/>
      <c r="QS236" s="1"/>
      <c r="QX236" s="1"/>
      <c r="QY236" s="1"/>
      <c r="QZ236" s="1"/>
      <c r="RA236" s="1"/>
      <c r="RB236" s="1"/>
      <c r="RC236" s="1"/>
      <c r="RD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</row>
    <row r="237" spans="1:534" s="20" customFormat="1" hidden="1" x14ac:dyDescent="0.25">
      <c r="A237" s="68" t="s">
        <v>7</v>
      </c>
      <c r="B237" s="68" t="s">
        <v>1398</v>
      </c>
      <c r="C237" s="347"/>
      <c r="D237" s="347"/>
      <c r="E237" s="14">
        <v>0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>
        <v>0</v>
      </c>
      <c r="PE237" s="14"/>
      <c r="PF237" s="14"/>
      <c r="PG237" s="54"/>
      <c r="PH237" s="54"/>
      <c r="PI237" s="54"/>
      <c r="PJ237" s="54"/>
      <c r="PK237" s="54"/>
      <c r="PL237" s="84"/>
      <c r="PM237" s="14"/>
      <c r="PN237" s="84"/>
      <c r="PO237" s="84"/>
      <c r="PP237" s="84"/>
      <c r="PQ237" s="84"/>
      <c r="PR237" s="505"/>
      <c r="PS237" s="84"/>
      <c r="PT237" s="84"/>
      <c r="PU237" s="84"/>
      <c r="PV237" s="84"/>
      <c r="PW237" s="54"/>
      <c r="PX237" s="54"/>
      <c r="PY237" s="14"/>
      <c r="PZ237" s="14"/>
      <c r="QA237" s="14"/>
      <c r="QB237" s="54"/>
      <c r="QC237" s="54"/>
      <c r="QD237" s="54"/>
      <c r="QR237" s="1"/>
      <c r="QS237" s="1"/>
      <c r="QX237" s="1"/>
      <c r="QY237" s="1"/>
      <c r="QZ237" s="1"/>
      <c r="RA237" s="1"/>
      <c r="RB237" s="1"/>
      <c r="RC237" s="1"/>
      <c r="RD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</row>
    <row r="238" spans="1:534" s="20" customFormat="1" hidden="1" x14ac:dyDescent="0.25">
      <c r="A238" s="68" t="s">
        <v>7</v>
      </c>
      <c r="B238" s="68" t="s">
        <v>1141</v>
      </c>
      <c r="C238" s="14">
        <v>347</v>
      </c>
      <c r="D238" s="14"/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0</v>
      </c>
      <c r="FE238" s="14">
        <v>0</v>
      </c>
      <c r="FF238" s="14">
        <v>0</v>
      </c>
      <c r="FG238" s="14">
        <v>0</v>
      </c>
      <c r="FH238" s="14">
        <v>0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0</v>
      </c>
      <c r="FP238" s="14">
        <v>0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0</v>
      </c>
      <c r="FY238" s="14">
        <v>0</v>
      </c>
      <c r="FZ238" s="14">
        <v>0</v>
      </c>
      <c r="GA238" s="14">
        <v>0</v>
      </c>
      <c r="GB238" s="14">
        <v>0</v>
      </c>
      <c r="GC238" s="14">
        <v>0</v>
      </c>
      <c r="GD238" s="14">
        <v>0</v>
      </c>
      <c r="GE238" s="14">
        <v>0</v>
      </c>
      <c r="GF238" s="14">
        <v>0</v>
      </c>
      <c r="GG238" s="14">
        <v>0</v>
      </c>
      <c r="GH238" s="14">
        <v>0</v>
      </c>
      <c r="GI238" s="14">
        <v>0</v>
      </c>
      <c r="GJ238" s="14">
        <v>0</v>
      </c>
      <c r="GK238" s="14">
        <v>0</v>
      </c>
      <c r="GL238" s="14">
        <v>0</v>
      </c>
      <c r="GM238" s="14">
        <v>0</v>
      </c>
      <c r="GN238" s="14">
        <v>0</v>
      </c>
      <c r="GO238" s="14">
        <v>0</v>
      </c>
      <c r="GP238" s="14">
        <v>0</v>
      </c>
      <c r="GQ238" s="14">
        <v>0</v>
      </c>
      <c r="GR238" s="14">
        <v>0</v>
      </c>
      <c r="GS238" s="14">
        <v>0</v>
      </c>
      <c r="GT238" s="14">
        <v>0</v>
      </c>
      <c r="GU238" s="14">
        <v>0</v>
      </c>
      <c r="GV238" s="14">
        <v>0</v>
      </c>
      <c r="GW238" s="14">
        <v>0</v>
      </c>
      <c r="GX238" s="14">
        <v>0</v>
      </c>
      <c r="GY238" s="14">
        <v>0</v>
      </c>
      <c r="GZ238" s="14">
        <v>0</v>
      </c>
      <c r="HA238" s="14">
        <v>0</v>
      </c>
      <c r="HB238" s="14">
        <v>0</v>
      </c>
      <c r="HC238" s="14">
        <v>0</v>
      </c>
      <c r="HD238" s="14">
        <v>0</v>
      </c>
      <c r="HE238" s="14">
        <v>0</v>
      </c>
      <c r="HF238" s="14">
        <v>0</v>
      </c>
      <c r="HG238" s="14">
        <v>0</v>
      </c>
      <c r="HH238" s="14">
        <v>0</v>
      </c>
      <c r="HI238" s="14">
        <v>0</v>
      </c>
      <c r="HJ238" s="14">
        <v>0</v>
      </c>
      <c r="HK238" s="14">
        <v>0</v>
      </c>
      <c r="HL238" s="14">
        <v>0</v>
      </c>
      <c r="HM238" s="14">
        <v>0</v>
      </c>
      <c r="HN238" s="14">
        <v>0</v>
      </c>
      <c r="HO238" s="14">
        <v>0</v>
      </c>
      <c r="HP238" s="14">
        <v>0</v>
      </c>
      <c r="HQ238" s="14">
        <v>0</v>
      </c>
      <c r="HR238" s="14">
        <v>0</v>
      </c>
      <c r="HS238" s="14">
        <v>0</v>
      </c>
      <c r="HT238" s="14">
        <v>0</v>
      </c>
      <c r="HU238" s="14">
        <v>0</v>
      </c>
      <c r="HV238" s="14">
        <v>0</v>
      </c>
      <c r="HW238" s="14">
        <v>0</v>
      </c>
      <c r="HX238" s="14">
        <v>0</v>
      </c>
      <c r="HY238" s="14">
        <v>0</v>
      </c>
      <c r="HZ238" s="14">
        <v>0</v>
      </c>
      <c r="IA238" s="14">
        <v>0</v>
      </c>
      <c r="IB238" s="14">
        <v>0</v>
      </c>
      <c r="IC238" s="14">
        <v>0</v>
      </c>
      <c r="ID238" s="14">
        <v>0</v>
      </c>
      <c r="IE238" s="14">
        <v>0</v>
      </c>
      <c r="IF238" s="14">
        <v>0</v>
      </c>
      <c r="IG238" s="14">
        <v>0</v>
      </c>
      <c r="IH238" s="14">
        <v>0</v>
      </c>
      <c r="II238" s="14">
        <v>0</v>
      </c>
      <c r="IJ238" s="14">
        <v>0</v>
      </c>
      <c r="IK238" s="14">
        <v>0</v>
      </c>
      <c r="IL238" s="14">
        <v>0</v>
      </c>
      <c r="IM238" s="14">
        <v>0</v>
      </c>
      <c r="IN238" s="14">
        <v>0</v>
      </c>
      <c r="IO238" s="14">
        <v>0</v>
      </c>
      <c r="IP238" s="14">
        <v>0</v>
      </c>
      <c r="IQ238" s="14">
        <v>0</v>
      </c>
      <c r="IR238" s="14">
        <v>0</v>
      </c>
      <c r="IS238" s="14">
        <v>0</v>
      </c>
      <c r="IT238" s="14">
        <v>0</v>
      </c>
      <c r="IU238" s="14">
        <v>0</v>
      </c>
      <c r="IV238" s="14">
        <v>0</v>
      </c>
      <c r="IW238" s="14">
        <v>0</v>
      </c>
      <c r="IX238" s="14">
        <v>0</v>
      </c>
      <c r="IY238" s="14">
        <v>0</v>
      </c>
      <c r="IZ238" s="14">
        <v>0</v>
      </c>
      <c r="JA238" s="14">
        <v>0</v>
      </c>
      <c r="JB238" s="14">
        <v>0</v>
      </c>
      <c r="JC238" s="14">
        <v>0</v>
      </c>
      <c r="JD238" s="14">
        <v>0</v>
      </c>
      <c r="JE238" s="14">
        <v>0</v>
      </c>
      <c r="JF238" s="14">
        <v>0</v>
      </c>
      <c r="JG238" s="14">
        <v>0</v>
      </c>
      <c r="JH238" s="14">
        <v>0</v>
      </c>
      <c r="JI238" s="14">
        <v>0</v>
      </c>
      <c r="JJ238" s="14">
        <v>0</v>
      </c>
      <c r="JK238" s="14">
        <v>0</v>
      </c>
      <c r="JL238" s="14">
        <v>0</v>
      </c>
      <c r="JM238" s="14">
        <v>0</v>
      </c>
      <c r="JN238" s="14">
        <v>0</v>
      </c>
      <c r="JO238" s="14">
        <v>0</v>
      </c>
      <c r="JP238" s="14">
        <v>0</v>
      </c>
      <c r="JQ238" s="14">
        <v>0</v>
      </c>
      <c r="JR238" s="14">
        <v>0</v>
      </c>
      <c r="JS238" s="14">
        <v>0</v>
      </c>
      <c r="JT238" s="14">
        <v>0</v>
      </c>
      <c r="JU238" s="14">
        <v>0</v>
      </c>
      <c r="JV238" s="14">
        <v>0</v>
      </c>
      <c r="JW238" s="14">
        <v>0</v>
      </c>
      <c r="JX238" s="14">
        <v>0</v>
      </c>
      <c r="JY238" s="14">
        <v>0</v>
      </c>
      <c r="JZ238" s="14">
        <v>0</v>
      </c>
      <c r="KA238" s="14">
        <v>0</v>
      </c>
      <c r="KB238" s="14">
        <v>0</v>
      </c>
      <c r="KC238" s="14">
        <v>0</v>
      </c>
      <c r="KD238" s="14">
        <v>0</v>
      </c>
      <c r="KE238" s="14">
        <v>0</v>
      </c>
      <c r="KF238" s="14">
        <v>0</v>
      </c>
      <c r="KG238" s="14">
        <v>0</v>
      </c>
      <c r="KH238" s="14">
        <v>0</v>
      </c>
      <c r="KI238" s="14">
        <v>0</v>
      </c>
      <c r="KJ238" s="14">
        <v>0</v>
      </c>
      <c r="KK238" s="14">
        <v>0</v>
      </c>
      <c r="KL238" s="14">
        <v>0</v>
      </c>
      <c r="KM238" s="14">
        <v>0</v>
      </c>
      <c r="KN238" s="14">
        <v>0</v>
      </c>
      <c r="KO238" s="14">
        <v>0</v>
      </c>
      <c r="KP238" s="14">
        <v>0</v>
      </c>
      <c r="KQ238" s="14">
        <v>0</v>
      </c>
      <c r="KR238" s="14">
        <v>0</v>
      </c>
      <c r="KS238" s="14">
        <v>0</v>
      </c>
      <c r="KT238" s="14">
        <v>0</v>
      </c>
      <c r="KU238" s="14">
        <v>0</v>
      </c>
      <c r="KV238" s="14">
        <v>0</v>
      </c>
      <c r="KW238" s="14">
        <v>0</v>
      </c>
      <c r="KX238" s="14">
        <v>0</v>
      </c>
      <c r="KY238" s="14">
        <v>0</v>
      </c>
      <c r="KZ238" s="14">
        <v>0</v>
      </c>
      <c r="LA238" s="14">
        <v>0</v>
      </c>
      <c r="LB238" s="14">
        <v>0</v>
      </c>
      <c r="LC238" s="14">
        <v>0</v>
      </c>
      <c r="LD238" s="14">
        <v>0</v>
      </c>
      <c r="LE238" s="14">
        <v>0</v>
      </c>
      <c r="LF238" s="14">
        <v>0</v>
      </c>
      <c r="LG238" s="14">
        <v>0</v>
      </c>
      <c r="LH238" s="14">
        <v>0</v>
      </c>
      <c r="LI238" s="14">
        <v>0</v>
      </c>
      <c r="LJ238" s="14">
        <v>0</v>
      </c>
      <c r="LK238" s="14">
        <v>0</v>
      </c>
      <c r="LL238" s="14">
        <v>0</v>
      </c>
      <c r="LM238" s="14">
        <v>0</v>
      </c>
      <c r="LN238" s="14">
        <v>0</v>
      </c>
      <c r="LO238" s="14">
        <v>0</v>
      </c>
      <c r="LP238" s="14">
        <v>0</v>
      </c>
      <c r="LQ238" s="14">
        <v>0</v>
      </c>
      <c r="LR238" s="14">
        <v>0</v>
      </c>
      <c r="LS238" s="14">
        <v>0</v>
      </c>
      <c r="LT238" s="14">
        <v>0</v>
      </c>
      <c r="LU238" s="14">
        <v>0</v>
      </c>
      <c r="LV238" s="14">
        <v>0</v>
      </c>
      <c r="LW238" s="14">
        <v>0</v>
      </c>
      <c r="LX238" s="14">
        <v>0</v>
      </c>
      <c r="LY238" s="14">
        <v>0</v>
      </c>
      <c r="LZ238" s="14">
        <v>0</v>
      </c>
      <c r="MA238" s="14">
        <v>0</v>
      </c>
      <c r="MB238" s="14">
        <v>0</v>
      </c>
      <c r="MC238" s="14">
        <v>0</v>
      </c>
      <c r="MD238" s="14">
        <v>0</v>
      </c>
      <c r="ME238" s="14">
        <v>0</v>
      </c>
      <c r="MF238" s="14">
        <v>0</v>
      </c>
      <c r="MG238" s="14">
        <v>0</v>
      </c>
      <c r="MH238" s="14">
        <v>0</v>
      </c>
      <c r="MI238" s="14">
        <v>0</v>
      </c>
      <c r="MJ238" s="14">
        <v>0</v>
      </c>
      <c r="MK238" s="14">
        <v>0</v>
      </c>
      <c r="ML238" s="14">
        <v>0</v>
      </c>
      <c r="MM238" s="14">
        <v>0</v>
      </c>
      <c r="MN238" s="14">
        <v>0</v>
      </c>
      <c r="MO238" s="14">
        <v>0</v>
      </c>
      <c r="MP238" s="14">
        <v>0</v>
      </c>
      <c r="MQ238" s="14">
        <v>0</v>
      </c>
      <c r="MR238" s="14">
        <v>0</v>
      </c>
      <c r="MS238" s="14">
        <v>0</v>
      </c>
      <c r="MT238" s="14">
        <v>0</v>
      </c>
      <c r="MU238" s="14">
        <v>0</v>
      </c>
      <c r="MV238" s="14">
        <v>0</v>
      </c>
      <c r="MW238" s="14">
        <v>0</v>
      </c>
      <c r="MX238" s="14">
        <v>0</v>
      </c>
      <c r="MY238" s="14">
        <v>0</v>
      </c>
      <c r="MZ238" s="14">
        <v>0</v>
      </c>
      <c r="NA238" s="14">
        <v>0</v>
      </c>
      <c r="NB238" s="14">
        <v>0</v>
      </c>
      <c r="NC238" s="14">
        <v>0</v>
      </c>
      <c r="ND238" s="14">
        <v>0</v>
      </c>
      <c r="NE238" s="14">
        <v>0</v>
      </c>
      <c r="NF238" s="14">
        <v>0</v>
      </c>
      <c r="NG238" s="14">
        <v>0</v>
      </c>
      <c r="NH238" s="14">
        <v>0</v>
      </c>
      <c r="NI238" s="14">
        <v>0</v>
      </c>
      <c r="NJ238" s="14">
        <v>0</v>
      </c>
      <c r="NK238" s="14">
        <v>0</v>
      </c>
      <c r="NL238" s="14">
        <v>0</v>
      </c>
      <c r="NM238" s="14">
        <v>0</v>
      </c>
      <c r="NN238" s="14">
        <v>0</v>
      </c>
      <c r="NO238" s="14">
        <v>0</v>
      </c>
      <c r="NP238" s="14">
        <v>0</v>
      </c>
      <c r="NQ238" s="14">
        <v>1</v>
      </c>
      <c r="NR238" s="14">
        <v>0</v>
      </c>
      <c r="NS238" s="14">
        <v>0</v>
      </c>
      <c r="NT238" s="14">
        <v>0</v>
      </c>
      <c r="NU238" s="14">
        <v>0</v>
      </c>
      <c r="NV238" s="14">
        <v>0</v>
      </c>
      <c r="NW238" s="14">
        <v>0</v>
      </c>
      <c r="NX238" s="14">
        <v>0</v>
      </c>
      <c r="NY238" s="14">
        <v>0</v>
      </c>
      <c r="NZ238" s="14">
        <v>0</v>
      </c>
      <c r="OA238" s="14">
        <v>0</v>
      </c>
      <c r="OB238" s="14">
        <v>0</v>
      </c>
      <c r="OC238" s="14">
        <v>0</v>
      </c>
      <c r="OD238" s="14">
        <v>0</v>
      </c>
      <c r="OE238" s="14">
        <v>0</v>
      </c>
      <c r="OF238" s="14"/>
      <c r="OG238" s="14">
        <v>0</v>
      </c>
      <c r="OH238" s="14">
        <v>0</v>
      </c>
      <c r="OI238" s="14">
        <v>0</v>
      </c>
      <c r="OJ238" s="14">
        <v>0</v>
      </c>
      <c r="OK238" s="14">
        <v>0</v>
      </c>
      <c r="OL238" s="14">
        <v>0</v>
      </c>
      <c r="OM238" s="14">
        <v>0</v>
      </c>
      <c r="ON238" s="14">
        <v>0</v>
      </c>
      <c r="OO238" s="14">
        <v>0</v>
      </c>
      <c r="OP238" s="14">
        <v>0</v>
      </c>
      <c r="OQ238" s="14">
        <v>0</v>
      </c>
      <c r="OR238" s="14">
        <v>0</v>
      </c>
      <c r="OS238" s="14">
        <v>0</v>
      </c>
      <c r="OT238" s="14">
        <v>0</v>
      </c>
      <c r="OU238" s="14">
        <v>0</v>
      </c>
      <c r="OV238" s="14">
        <v>0</v>
      </c>
      <c r="OW238" s="14">
        <v>0</v>
      </c>
      <c r="OX238" s="14">
        <v>0</v>
      </c>
      <c r="OY238" s="14">
        <v>0</v>
      </c>
      <c r="OZ238" s="14"/>
      <c r="PA238" s="14">
        <v>0</v>
      </c>
      <c r="PB238" s="14"/>
      <c r="PC238" s="14"/>
      <c r="PD238" s="14">
        <v>0</v>
      </c>
      <c r="PE238" s="14"/>
      <c r="PF238" s="14"/>
      <c r="PG238" s="54"/>
      <c r="PH238" s="54"/>
      <c r="PI238" s="54"/>
      <c r="PJ238" s="54"/>
      <c r="PK238" s="54"/>
      <c r="PL238" s="84"/>
      <c r="PM238" s="14"/>
      <c r="PN238" s="84"/>
      <c r="PO238" s="84"/>
      <c r="PP238" s="84"/>
      <c r="PQ238" s="84"/>
      <c r="PR238" s="505"/>
      <c r="PS238" s="84"/>
      <c r="PT238" s="84"/>
      <c r="PU238" s="84"/>
      <c r="PV238" s="84"/>
      <c r="PW238" s="54"/>
      <c r="PX238" s="54"/>
      <c r="PY238" s="14"/>
      <c r="PZ238" s="14"/>
      <c r="QA238" s="14"/>
      <c r="QB238" s="54"/>
      <c r="QC238" s="54"/>
      <c r="QD238" s="54"/>
      <c r="QR238" s="1"/>
      <c r="QS238" s="1"/>
      <c r="QX238" s="1"/>
      <c r="QY238" s="1"/>
      <c r="QZ238" s="1"/>
      <c r="RA238" s="1"/>
      <c r="RB238" s="1"/>
      <c r="RC238" s="1"/>
      <c r="RD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</row>
    <row r="239" spans="1:534" s="20" customFormat="1" hidden="1" x14ac:dyDescent="0.25">
      <c r="A239" s="68" t="s">
        <v>7</v>
      </c>
      <c r="B239" s="68" t="s">
        <v>1399</v>
      </c>
      <c r="C239" s="347"/>
      <c r="D239" s="347"/>
      <c r="E239" s="14">
        <v>0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>
        <v>0</v>
      </c>
      <c r="PE239" s="14"/>
      <c r="PF239" s="14"/>
      <c r="PG239" s="54"/>
      <c r="PH239" s="54"/>
      <c r="PI239" s="54"/>
      <c r="PJ239" s="54"/>
      <c r="PK239" s="54"/>
      <c r="PL239" s="84"/>
      <c r="PM239" s="14"/>
      <c r="PN239" s="84"/>
      <c r="PO239" s="84"/>
      <c r="PP239" s="84"/>
      <c r="PQ239" s="84"/>
      <c r="PR239" s="505"/>
      <c r="PS239" s="84"/>
      <c r="PT239" s="84"/>
      <c r="PU239" s="84"/>
      <c r="PV239" s="84"/>
      <c r="PW239" s="54"/>
      <c r="PX239" s="54"/>
      <c r="PY239" s="14"/>
      <c r="PZ239" s="14"/>
      <c r="QA239" s="14"/>
      <c r="QB239" s="54"/>
      <c r="QC239" s="54"/>
      <c r="QD239" s="54"/>
      <c r="QR239" s="1"/>
      <c r="QS239" s="1"/>
      <c r="QX239" s="1"/>
      <c r="QY239" s="1"/>
      <c r="QZ239" s="1"/>
      <c r="RA239" s="1"/>
      <c r="RB239" s="1"/>
      <c r="RC239" s="1"/>
      <c r="RD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</row>
    <row r="240" spans="1:534" s="20" customFormat="1" hidden="1" x14ac:dyDescent="0.25">
      <c r="A240" s="68" t="s">
        <v>7</v>
      </c>
      <c r="B240" s="68" t="s">
        <v>688</v>
      </c>
      <c r="C240" s="347"/>
      <c r="D240" s="347"/>
      <c r="E240" s="14">
        <v>0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>
        <v>0</v>
      </c>
      <c r="PE240" s="14"/>
      <c r="PF240" s="14"/>
      <c r="PG240" s="54"/>
      <c r="PH240" s="54"/>
      <c r="PI240" s="54"/>
      <c r="PJ240" s="54"/>
      <c r="PK240" s="54"/>
      <c r="PL240" s="84"/>
      <c r="PM240" s="14"/>
      <c r="PN240" s="84"/>
      <c r="PO240" s="84"/>
      <c r="PP240" s="84"/>
      <c r="PQ240" s="84"/>
      <c r="PR240" s="505"/>
      <c r="PS240" s="84"/>
      <c r="PT240" s="84"/>
      <c r="PU240" s="84"/>
      <c r="PV240" s="84"/>
      <c r="PW240" s="54"/>
      <c r="PX240" s="54"/>
      <c r="PY240" s="14"/>
      <c r="PZ240" s="14"/>
      <c r="QA240" s="14"/>
      <c r="QB240" s="54"/>
      <c r="QC240" s="54"/>
      <c r="QD240" s="54"/>
      <c r="QR240" s="1"/>
      <c r="QS240" s="1"/>
      <c r="QX240" s="1"/>
      <c r="QY240" s="1"/>
      <c r="QZ240" s="1"/>
      <c r="RA240" s="1"/>
      <c r="RB240" s="1"/>
      <c r="RC240" s="1"/>
      <c r="RD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</row>
    <row r="241" spans="1:488" s="20" customFormat="1" hidden="1" x14ac:dyDescent="0.25">
      <c r="A241" s="68" t="s">
        <v>7</v>
      </c>
      <c r="B241" s="68" t="s">
        <v>1400</v>
      </c>
      <c r="C241" s="347"/>
      <c r="D241" s="347"/>
      <c r="E241" s="14">
        <v>0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>
        <v>0</v>
      </c>
      <c r="PE241" s="14"/>
      <c r="PF241" s="14"/>
      <c r="PG241" s="54"/>
      <c r="PH241" s="54"/>
      <c r="PI241" s="54"/>
      <c r="PJ241" s="54"/>
      <c r="PK241" s="54"/>
      <c r="PL241" s="84"/>
      <c r="PM241" s="14"/>
      <c r="PN241" s="84"/>
      <c r="PO241" s="84"/>
      <c r="PP241" s="84"/>
      <c r="PQ241" s="84"/>
      <c r="PR241" s="505"/>
      <c r="PS241" s="84"/>
      <c r="PT241" s="84"/>
      <c r="PU241" s="84"/>
      <c r="PV241" s="84"/>
      <c r="PW241" s="54"/>
      <c r="PX241" s="54"/>
      <c r="PY241" s="14"/>
      <c r="PZ241" s="14"/>
      <c r="QA241" s="14"/>
      <c r="QB241" s="54"/>
      <c r="QC241" s="54"/>
      <c r="QD241" s="54"/>
      <c r="QR241" s="1"/>
      <c r="QS241" s="1"/>
      <c r="QX241" s="1"/>
      <c r="QY241" s="1"/>
      <c r="QZ241" s="1"/>
      <c r="RA241" s="1"/>
      <c r="RB241" s="1"/>
      <c r="RC241" s="1"/>
      <c r="RD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</row>
    <row r="242" spans="1:488" s="20" customFormat="1" hidden="1" x14ac:dyDescent="0.25">
      <c r="A242" s="68" t="s">
        <v>7</v>
      </c>
      <c r="B242" s="68" t="s">
        <v>1401</v>
      </c>
      <c r="C242" s="347"/>
      <c r="D242" s="347"/>
      <c r="E242" s="14">
        <v>0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>
        <v>0</v>
      </c>
      <c r="PE242" s="14"/>
      <c r="PF242" s="14"/>
      <c r="PG242" s="54"/>
      <c r="PH242" s="54"/>
      <c r="PI242" s="54"/>
      <c r="PJ242" s="54"/>
      <c r="PK242" s="54"/>
      <c r="PL242" s="84"/>
      <c r="PM242" s="14"/>
      <c r="PN242" s="84"/>
      <c r="PO242" s="84"/>
      <c r="PP242" s="84"/>
      <c r="PQ242" s="84"/>
      <c r="PR242" s="505"/>
      <c r="PS242" s="84"/>
      <c r="PT242" s="84"/>
      <c r="PU242" s="84"/>
      <c r="PV242" s="84"/>
      <c r="PW242" s="54"/>
      <c r="PX242" s="54"/>
      <c r="PY242" s="14"/>
      <c r="PZ242" s="14"/>
      <c r="QA242" s="14"/>
      <c r="QB242" s="54"/>
      <c r="QC242" s="54"/>
      <c r="QD242" s="54"/>
      <c r="QR242" s="1"/>
      <c r="QS242" s="1"/>
      <c r="QX242" s="1"/>
      <c r="QY242" s="1"/>
      <c r="QZ242" s="1"/>
      <c r="RA242" s="1"/>
      <c r="RB242" s="1"/>
      <c r="RC242" s="1"/>
      <c r="RD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</row>
    <row r="243" spans="1:488" s="20" customFormat="1" hidden="1" x14ac:dyDescent="0.25">
      <c r="A243" s="68" t="s">
        <v>9</v>
      </c>
      <c r="B243" s="68" t="s">
        <v>1107</v>
      </c>
      <c r="C243" s="474"/>
      <c r="D243" s="474"/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14">
        <v>0</v>
      </c>
      <c r="GA243" s="14">
        <v>0</v>
      </c>
      <c r="GB243" s="14">
        <v>0</v>
      </c>
      <c r="GC243" s="14">
        <v>0</v>
      </c>
      <c r="GD243" s="14">
        <v>0</v>
      </c>
      <c r="GE243" s="14">
        <v>0</v>
      </c>
      <c r="GF243" s="14">
        <v>0</v>
      </c>
      <c r="GG243" s="14">
        <v>0</v>
      </c>
      <c r="GH243" s="14">
        <v>0</v>
      </c>
      <c r="GI243" s="14">
        <v>0</v>
      </c>
      <c r="GJ243" s="14">
        <v>0</v>
      </c>
      <c r="GK243" s="14">
        <v>0</v>
      </c>
      <c r="GL243" s="14">
        <v>0</v>
      </c>
      <c r="GM243" s="14">
        <v>0</v>
      </c>
      <c r="GN243" s="14">
        <v>0</v>
      </c>
      <c r="GO243" s="14">
        <v>0</v>
      </c>
      <c r="GP243" s="14">
        <v>0</v>
      </c>
      <c r="GQ243" s="14">
        <v>0</v>
      </c>
      <c r="GR243" s="14">
        <v>0</v>
      </c>
      <c r="GS243" s="14">
        <v>0</v>
      </c>
      <c r="GT243" s="14">
        <v>0</v>
      </c>
      <c r="GU243" s="14">
        <v>0</v>
      </c>
      <c r="GV243" s="14">
        <v>0</v>
      </c>
      <c r="GW243" s="14">
        <v>0</v>
      </c>
      <c r="GX243" s="14">
        <v>0</v>
      </c>
      <c r="GY243" s="14">
        <v>0</v>
      </c>
      <c r="GZ243" s="14">
        <v>0</v>
      </c>
      <c r="HA243" s="14">
        <v>0</v>
      </c>
      <c r="HB243" s="14">
        <v>0</v>
      </c>
      <c r="HC243" s="14">
        <v>0</v>
      </c>
      <c r="HD243" s="14">
        <v>0</v>
      </c>
      <c r="HE243" s="14">
        <v>0</v>
      </c>
      <c r="HF243" s="14">
        <v>0</v>
      </c>
      <c r="HG243" s="14">
        <v>0</v>
      </c>
      <c r="HH243" s="14">
        <v>0</v>
      </c>
      <c r="HI243" s="14">
        <v>0</v>
      </c>
      <c r="HJ243" s="14">
        <v>0</v>
      </c>
      <c r="HK243" s="14">
        <v>0</v>
      </c>
      <c r="HL243" s="14">
        <v>0</v>
      </c>
      <c r="HM243" s="14">
        <v>0</v>
      </c>
      <c r="HN243" s="14">
        <v>0</v>
      </c>
      <c r="HO243" s="14">
        <v>0</v>
      </c>
      <c r="HP243" s="14">
        <v>0</v>
      </c>
      <c r="HQ243" s="14">
        <v>0</v>
      </c>
      <c r="HR243" s="14">
        <v>0</v>
      </c>
      <c r="HS243" s="14">
        <v>0</v>
      </c>
      <c r="HT243" s="14">
        <v>0</v>
      </c>
      <c r="HU243" s="14">
        <v>0</v>
      </c>
      <c r="HV243" s="14">
        <v>0</v>
      </c>
      <c r="HW243" s="14">
        <v>0</v>
      </c>
      <c r="HX243" s="14">
        <v>0</v>
      </c>
      <c r="HY243" s="14">
        <v>0</v>
      </c>
      <c r="HZ243" s="14">
        <v>0</v>
      </c>
      <c r="IA243" s="14">
        <v>0</v>
      </c>
      <c r="IB243" s="14">
        <v>0</v>
      </c>
      <c r="IC243" s="14">
        <v>0</v>
      </c>
      <c r="ID243" s="14">
        <v>0</v>
      </c>
      <c r="IE243" s="14">
        <v>0</v>
      </c>
      <c r="IF243" s="14">
        <v>0</v>
      </c>
      <c r="IG243" s="14">
        <v>0</v>
      </c>
      <c r="IH243" s="14">
        <v>0</v>
      </c>
      <c r="II243" s="14">
        <v>0</v>
      </c>
      <c r="IJ243" s="14">
        <v>0</v>
      </c>
      <c r="IK243" s="14">
        <v>0</v>
      </c>
      <c r="IL243" s="14">
        <v>0</v>
      </c>
      <c r="IM243" s="14">
        <v>0</v>
      </c>
      <c r="IN243" s="14">
        <v>0</v>
      </c>
      <c r="IO243" s="14">
        <v>0</v>
      </c>
      <c r="IP243" s="14">
        <v>0</v>
      </c>
      <c r="IQ243" s="14">
        <v>0</v>
      </c>
      <c r="IR243" s="14">
        <v>0</v>
      </c>
      <c r="IS243" s="14">
        <v>0</v>
      </c>
      <c r="IT243" s="14">
        <v>0</v>
      </c>
      <c r="IU243" s="14">
        <v>0</v>
      </c>
      <c r="IV243" s="14">
        <v>0</v>
      </c>
      <c r="IW243" s="14">
        <v>0</v>
      </c>
      <c r="IX243" s="14">
        <v>0</v>
      </c>
      <c r="IY243" s="14">
        <v>0</v>
      </c>
      <c r="IZ243" s="14">
        <v>0</v>
      </c>
      <c r="JA243" s="14">
        <v>0</v>
      </c>
      <c r="JB243" s="14">
        <v>0</v>
      </c>
      <c r="JC243" s="14">
        <v>0</v>
      </c>
      <c r="JD243" s="14">
        <v>0</v>
      </c>
      <c r="JE243" s="14">
        <v>0</v>
      </c>
      <c r="JF243" s="14">
        <v>0</v>
      </c>
      <c r="JG243" s="14">
        <v>0</v>
      </c>
      <c r="JH243" s="14">
        <v>0</v>
      </c>
      <c r="JI243" s="14">
        <v>0</v>
      </c>
      <c r="JJ243" s="14">
        <v>0</v>
      </c>
      <c r="JK243" s="14">
        <v>0</v>
      </c>
      <c r="JL243" s="14">
        <v>0</v>
      </c>
      <c r="JM243" s="14">
        <v>0</v>
      </c>
      <c r="JN243" s="14">
        <v>0</v>
      </c>
      <c r="JO243" s="14">
        <v>0</v>
      </c>
      <c r="JP243" s="14">
        <v>0</v>
      </c>
      <c r="JQ243" s="14">
        <v>0</v>
      </c>
      <c r="JR243" s="14">
        <v>0</v>
      </c>
      <c r="JS243" s="14">
        <v>0</v>
      </c>
      <c r="JT243" s="14">
        <v>0</v>
      </c>
      <c r="JU243" s="14">
        <v>0</v>
      </c>
      <c r="JV243" s="14">
        <v>0</v>
      </c>
      <c r="JW243" s="14">
        <v>0</v>
      </c>
      <c r="JX243" s="14">
        <v>0</v>
      </c>
      <c r="JY243" s="14">
        <v>0</v>
      </c>
      <c r="JZ243" s="14">
        <v>0</v>
      </c>
      <c r="KA243" s="14">
        <v>0</v>
      </c>
      <c r="KB243" s="14">
        <v>0</v>
      </c>
      <c r="KC243" s="14">
        <v>0</v>
      </c>
      <c r="KD243" s="14">
        <v>0</v>
      </c>
      <c r="KE243" s="14">
        <v>0</v>
      </c>
      <c r="KF243" s="14">
        <v>0</v>
      </c>
      <c r="KG243" s="14">
        <v>0</v>
      </c>
      <c r="KH243" s="14">
        <v>0</v>
      </c>
      <c r="KI243" s="14">
        <v>0</v>
      </c>
      <c r="KJ243" s="14">
        <v>0</v>
      </c>
      <c r="KK243" s="14">
        <v>0</v>
      </c>
      <c r="KL243" s="14">
        <v>0</v>
      </c>
      <c r="KM243" s="14">
        <v>0</v>
      </c>
      <c r="KN243" s="14">
        <v>0</v>
      </c>
      <c r="KO243" s="14">
        <v>0</v>
      </c>
      <c r="KP243" s="14">
        <v>0</v>
      </c>
      <c r="KQ243" s="14">
        <v>0</v>
      </c>
      <c r="KR243" s="14">
        <v>0</v>
      </c>
      <c r="KS243" s="14">
        <v>0</v>
      </c>
      <c r="KT243" s="14">
        <v>0</v>
      </c>
      <c r="KU243" s="14">
        <v>0</v>
      </c>
      <c r="KV243" s="14">
        <v>0</v>
      </c>
      <c r="KW243" s="14">
        <v>0</v>
      </c>
      <c r="KX243" s="14">
        <v>0</v>
      </c>
      <c r="KY243" s="14">
        <v>0</v>
      </c>
      <c r="KZ243" s="14">
        <v>0</v>
      </c>
      <c r="LA243" s="14">
        <v>0</v>
      </c>
      <c r="LB243" s="14">
        <v>0</v>
      </c>
      <c r="LC243" s="14">
        <v>0</v>
      </c>
      <c r="LD243" s="14">
        <v>0</v>
      </c>
      <c r="LE243" s="14">
        <v>0</v>
      </c>
      <c r="LF243" s="14">
        <v>0</v>
      </c>
      <c r="LG243" s="14">
        <v>0</v>
      </c>
      <c r="LH243" s="14">
        <v>0</v>
      </c>
      <c r="LI243" s="14">
        <v>0</v>
      </c>
      <c r="LJ243" s="14">
        <v>0</v>
      </c>
      <c r="LK243" s="14">
        <v>0</v>
      </c>
      <c r="LL243" s="14">
        <v>0</v>
      </c>
      <c r="LM243" s="14">
        <v>0</v>
      </c>
      <c r="LN243" s="14">
        <v>0</v>
      </c>
      <c r="LO243" s="14">
        <v>0</v>
      </c>
      <c r="LP243" s="14">
        <v>0</v>
      </c>
      <c r="LQ243" s="14">
        <v>0</v>
      </c>
      <c r="LR243" s="14">
        <v>0</v>
      </c>
      <c r="LS243" s="14">
        <v>0</v>
      </c>
      <c r="LT243" s="14">
        <v>0</v>
      </c>
      <c r="LU243" s="14">
        <v>0</v>
      </c>
      <c r="LV243" s="14">
        <v>0</v>
      </c>
      <c r="LW243" s="14">
        <v>0</v>
      </c>
      <c r="LX243" s="14">
        <v>0</v>
      </c>
      <c r="LY243" s="14">
        <v>0</v>
      </c>
      <c r="LZ243" s="14">
        <v>0</v>
      </c>
      <c r="MA243" s="14">
        <v>0</v>
      </c>
      <c r="MB243" s="14">
        <v>0</v>
      </c>
      <c r="MC243" s="14">
        <v>0</v>
      </c>
      <c r="MD243" s="14">
        <v>0</v>
      </c>
      <c r="ME243" s="14">
        <v>0</v>
      </c>
      <c r="MF243" s="14">
        <v>0</v>
      </c>
      <c r="MG243" s="14">
        <v>0</v>
      </c>
      <c r="MH243" s="14">
        <v>0</v>
      </c>
      <c r="MI243" s="14">
        <v>1</v>
      </c>
      <c r="MJ243" s="14">
        <v>0</v>
      </c>
      <c r="MK243" s="14">
        <v>0</v>
      </c>
      <c r="ML243" s="14">
        <v>0</v>
      </c>
      <c r="MM243" s="14">
        <v>0</v>
      </c>
      <c r="MN243" s="14">
        <v>0</v>
      </c>
      <c r="MO243" s="14">
        <v>0</v>
      </c>
      <c r="MP243" s="14">
        <v>0</v>
      </c>
      <c r="MQ243" s="14">
        <v>0</v>
      </c>
      <c r="MR243" s="14">
        <v>0</v>
      </c>
      <c r="MS243" s="14">
        <v>0</v>
      </c>
      <c r="MT243" s="14">
        <v>0</v>
      </c>
      <c r="MU243" s="14">
        <v>0</v>
      </c>
      <c r="MV243" s="14">
        <v>0</v>
      </c>
      <c r="MW243" s="14">
        <v>0</v>
      </c>
      <c r="MX243" s="14">
        <v>0</v>
      </c>
      <c r="MY243" s="14">
        <v>0</v>
      </c>
      <c r="MZ243" s="14">
        <v>0</v>
      </c>
      <c r="NA243" s="14">
        <v>0</v>
      </c>
      <c r="NB243" s="14">
        <v>0</v>
      </c>
      <c r="NC243" s="14">
        <v>0</v>
      </c>
      <c r="ND243" s="14">
        <v>0</v>
      </c>
      <c r="NE243" s="14">
        <v>0</v>
      </c>
      <c r="NF243" s="14">
        <v>0</v>
      </c>
      <c r="NG243" s="14">
        <v>0</v>
      </c>
      <c r="NH243" s="14">
        <v>0</v>
      </c>
      <c r="NI243" s="14">
        <v>0</v>
      </c>
      <c r="NJ243" s="14">
        <v>0</v>
      </c>
      <c r="NK243" s="14">
        <v>0</v>
      </c>
      <c r="NL243" s="14">
        <v>0</v>
      </c>
      <c r="NM243" s="14">
        <v>0</v>
      </c>
      <c r="NN243" s="14">
        <v>0</v>
      </c>
      <c r="NO243" s="14">
        <v>0</v>
      </c>
      <c r="NP243" s="14">
        <v>0</v>
      </c>
      <c r="NQ243" s="14">
        <v>0</v>
      </c>
      <c r="NR243" s="14">
        <v>0</v>
      </c>
      <c r="NS243" s="14">
        <v>0</v>
      </c>
      <c r="NT243" s="14">
        <v>0</v>
      </c>
      <c r="NU243" s="14">
        <v>0</v>
      </c>
      <c r="NV243" s="14">
        <v>0</v>
      </c>
      <c r="NW243" s="14">
        <v>0</v>
      </c>
      <c r="NX243" s="14">
        <v>0</v>
      </c>
      <c r="NY243" s="14">
        <v>0</v>
      </c>
      <c r="NZ243" s="14">
        <v>0</v>
      </c>
      <c r="OA243" s="14">
        <v>0</v>
      </c>
      <c r="OB243" s="14">
        <v>0</v>
      </c>
      <c r="OC243" s="14">
        <v>0</v>
      </c>
      <c r="OD243" s="14">
        <v>0</v>
      </c>
      <c r="OE243" s="14">
        <v>0</v>
      </c>
      <c r="OF243" s="14"/>
      <c r="OG243" s="14">
        <v>0</v>
      </c>
      <c r="OH243" s="14">
        <v>0</v>
      </c>
      <c r="OI243" s="14">
        <v>0</v>
      </c>
      <c r="OJ243" s="14">
        <v>0</v>
      </c>
      <c r="OK243" s="14">
        <v>0</v>
      </c>
      <c r="OL243" s="14">
        <v>0</v>
      </c>
      <c r="OM243" s="14">
        <v>0</v>
      </c>
      <c r="ON243" s="14">
        <v>0</v>
      </c>
      <c r="OO243" s="14">
        <v>0</v>
      </c>
      <c r="OP243" s="14">
        <v>0</v>
      </c>
      <c r="OQ243" s="14">
        <v>0</v>
      </c>
      <c r="OR243" s="14">
        <v>0</v>
      </c>
      <c r="OS243" s="14">
        <v>0</v>
      </c>
      <c r="OT243" s="14">
        <v>0</v>
      </c>
      <c r="OU243" s="14">
        <v>0</v>
      </c>
      <c r="OV243" s="14">
        <v>0</v>
      </c>
      <c r="OW243" s="14">
        <v>0</v>
      </c>
      <c r="OX243" s="14">
        <v>0</v>
      </c>
      <c r="OY243" s="14">
        <v>0</v>
      </c>
      <c r="OZ243" s="14"/>
      <c r="PA243" s="14">
        <v>0</v>
      </c>
      <c r="PB243" s="14"/>
      <c r="PC243" s="14"/>
      <c r="PD243" s="14">
        <v>0</v>
      </c>
      <c r="PE243" s="14"/>
      <c r="PF243" s="14"/>
      <c r="PG243" s="54"/>
      <c r="PH243" s="54"/>
      <c r="PI243" s="54"/>
      <c r="PJ243" s="54"/>
      <c r="PK243" s="54"/>
      <c r="PL243" s="84"/>
      <c r="PM243" s="14"/>
      <c r="PN243" s="84">
        <v>1</v>
      </c>
      <c r="PO243" s="84"/>
      <c r="PP243" s="84"/>
      <c r="PQ243" s="84"/>
      <c r="PR243" s="505"/>
      <c r="PS243" s="84"/>
      <c r="PT243" s="84"/>
      <c r="PU243" s="84"/>
      <c r="PV243" s="84"/>
      <c r="PW243" s="54"/>
      <c r="PX243" s="54"/>
      <c r="PY243" s="14"/>
      <c r="PZ243" s="14"/>
      <c r="QA243" s="14"/>
      <c r="QB243" s="54"/>
      <c r="QC243" s="54"/>
      <c r="QD243" s="54"/>
      <c r="QR243" s="1"/>
      <c r="QS243" s="1"/>
      <c r="QX243" s="1"/>
      <c r="QY243" s="1"/>
      <c r="QZ243" s="1"/>
      <c r="RA243" s="1"/>
      <c r="RB243" s="1"/>
      <c r="RC243" s="1"/>
      <c r="RD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</row>
    <row r="244" spans="1:488" s="20" customFormat="1" hidden="1" x14ac:dyDescent="0.25">
      <c r="A244" s="68" t="s">
        <v>9</v>
      </c>
      <c r="B244" s="79" t="s">
        <v>1192</v>
      </c>
      <c r="C244" s="464">
        <v>1483</v>
      </c>
      <c r="D244" s="347"/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1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0</v>
      </c>
      <c r="FG244" s="14">
        <v>0</v>
      </c>
      <c r="FH244" s="14">
        <v>0</v>
      </c>
      <c r="FI244" s="14">
        <v>0</v>
      </c>
      <c r="FJ244" s="14">
        <v>0</v>
      </c>
      <c r="FK244" s="14">
        <v>0</v>
      </c>
      <c r="FL244" s="14">
        <v>0</v>
      </c>
      <c r="FM244" s="14">
        <v>0</v>
      </c>
      <c r="FN244" s="14">
        <v>0</v>
      </c>
      <c r="FO244" s="14">
        <v>0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0</v>
      </c>
      <c r="FW244" s="14">
        <v>0</v>
      </c>
      <c r="FX244" s="14">
        <v>0</v>
      </c>
      <c r="FY244" s="14">
        <v>0</v>
      </c>
      <c r="FZ244" s="14">
        <v>0</v>
      </c>
      <c r="GA244" s="14">
        <v>0</v>
      </c>
      <c r="GB244" s="14">
        <v>0</v>
      </c>
      <c r="GC244" s="14">
        <v>0</v>
      </c>
      <c r="GD244" s="14">
        <v>0</v>
      </c>
      <c r="GE244" s="14">
        <v>0</v>
      </c>
      <c r="GF244" s="14">
        <v>0</v>
      </c>
      <c r="GG244" s="14">
        <v>0</v>
      </c>
      <c r="GH244" s="14">
        <v>0</v>
      </c>
      <c r="GI244" s="14">
        <v>0</v>
      </c>
      <c r="GJ244" s="14">
        <v>0</v>
      </c>
      <c r="GK244" s="14">
        <v>0</v>
      </c>
      <c r="GL244" s="14">
        <v>0</v>
      </c>
      <c r="GM244" s="14">
        <v>0</v>
      </c>
      <c r="GN244" s="14">
        <v>0</v>
      </c>
      <c r="GO244" s="14">
        <v>0</v>
      </c>
      <c r="GP244" s="14">
        <v>0</v>
      </c>
      <c r="GQ244" s="14">
        <v>4</v>
      </c>
      <c r="GR244" s="14">
        <v>0</v>
      </c>
      <c r="GS244" s="14">
        <v>2</v>
      </c>
      <c r="GT244" s="14">
        <v>0</v>
      </c>
      <c r="GU244" s="14">
        <v>0</v>
      </c>
      <c r="GV244" s="14">
        <v>0</v>
      </c>
      <c r="GW244" s="14">
        <v>3</v>
      </c>
      <c r="GX244" s="14">
        <v>0</v>
      </c>
      <c r="GY244" s="14">
        <v>2</v>
      </c>
      <c r="GZ244" s="14">
        <v>2</v>
      </c>
      <c r="HA244" s="14">
        <v>0</v>
      </c>
      <c r="HB244" s="14">
        <v>0</v>
      </c>
      <c r="HC244" s="14">
        <v>1</v>
      </c>
      <c r="HD244" s="14">
        <v>0</v>
      </c>
      <c r="HE244" s="14">
        <v>1</v>
      </c>
      <c r="HF244" s="14">
        <v>0</v>
      </c>
      <c r="HG244" s="14">
        <v>2</v>
      </c>
      <c r="HH244" s="14">
        <v>4</v>
      </c>
      <c r="HI244" s="14">
        <v>0</v>
      </c>
      <c r="HJ244" s="14">
        <v>5</v>
      </c>
      <c r="HK244" s="14">
        <v>3</v>
      </c>
      <c r="HL244" s="14">
        <v>4</v>
      </c>
      <c r="HM244" s="14">
        <v>0</v>
      </c>
      <c r="HN244" s="14">
        <v>4</v>
      </c>
      <c r="HO244" s="14">
        <v>0</v>
      </c>
      <c r="HP244" s="14">
        <v>0</v>
      </c>
      <c r="HQ244" s="14">
        <v>0</v>
      </c>
      <c r="HR244" s="14">
        <v>5</v>
      </c>
      <c r="HS244" s="14">
        <v>0</v>
      </c>
      <c r="HT244" s="14">
        <v>2</v>
      </c>
      <c r="HU244" s="14">
        <v>0</v>
      </c>
      <c r="HV244" s="14">
        <v>1</v>
      </c>
      <c r="HW244" s="14">
        <v>0</v>
      </c>
      <c r="HX244" s="14">
        <v>5</v>
      </c>
      <c r="HY244" s="14">
        <v>1</v>
      </c>
      <c r="HZ244" s="14">
        <v>6</v>
      </c>
      <c r="IA244" s="14">
        <v>0</v>
      </c>
      <c r="IB244" s="14">
        <v>0</v>
      </c>
      <c r="IC244" s="14">
        <v>0</v>
      </c>
      <c r="ID244" s="14">
        <v>0</v>
      </c>
      <c r="IE244" s="14">
        <v>4</v>
      </c>
      <c r="IF244" s="14">
        <v>1</v>
      </c>
      <c r="IG244" s="14">
        <v>1</v>
      </c>
      <c r="IH244" s="14">
        <v>9</v>
      </c>
      <c r="II244" s="14">
        <v>0</v>
      </c>
      <c r="IJ244" s="14">
        <v>0</v>
      </c>
      <c r="IK244" s="14">
        <v>0</v>
      </c>
      <c r="IL244" s="14">
        <v>0</v>
      </c>
      <c r="IM244" s="14">
        <v>0</v>
      </c>
      <c r="IN244" s="14">
        <v>0</v>
      </c>
      <c r="IO244" s="14">
        <v>0</v>
      </c>
      <c r="IP244" s="14">
        <v>1</v>
      </c>
      <c r="IQ244" s="14">
        <v>0</v>
      </c>
      <c r="IR244" s="14">
        <v>0</v>
      </c>
      <c r="IS244" s="14">
        <v>7</v>
      </c>
      <c r="IT244" s="14">
        <v>2</v>
      </c>
      <c r="IU244" s="14">
        <v>0</v>
      </c>
      <c r="IV244" s="14">
        <v>0</v>
      </c>
      <c r="IW244" s="14">
        <v>6</v>
      </c>
      <c r="IX244" s="14">
        <v>0</v>
      </c>
      <c r="IY244" s="14">
        <v>0</v>
      </c>
      <c r="IZ244" s="14">
        <v>2</v>
      </c>
      <c r="JA244" s="14">
        <v>1</v>
      </c>
      <c r="JB244" s="14">
        <v>1</v>
      </c>
      <c r="JC244" s="14">
        <v>0</v>
      </c>
      <c r="JD244" s="14">
        <v>1</v>
      </c>
      <c r="JE244" s="14">
        <v>0</v>
      </c>
      <c r="JF244" s="14">
        <v>0</v>
      </c>
      <c r="JG244" s="14">
        <v>1</v>
      </c>
      <c r="JH244" s="14">
        <v>1</v>
      </c>
      <c r="JI244" s="14">
        <v>2</v>
      </c>
      <c r="JJ244" s="14">
        <v>5</v>
      </c>
      <c r="JK244" s="14">
        <v>0</v>
      </c>
      <c r="JL244" s="14">
        <v>3</v>
      </c>
      <c r="JM244" s="14">
        <v>0</v>
      </c>
      <c r="JN244" s="14">
        <v>1</v>
      </c>
      <c r="JO244" s="14">
        <v>2</v>
      </c>
      <c r="JP244" s="14">
        <v>0</v>
      </c>
      <c r="JQ244" s="14">
        <v>0</v>
      </c>
      <c r="JR244" s="14">
        <v>0</v>
      </c>
      <c r="JS244" s="14">
        <v>0</v>
      </c>
      <c r="JT244" s="14">
        <v>0</v>
      </c>
      <c r="JU244" s="14">
        <v>0</v>
      </c>
      <c r="JV244" s="14">
        <v>0</v>
      </c>
      <c r="JW244" s="14">
        <v>0</v>
      </c>
      <c r="JX244" s="14">
        <v>0</v>
      </c>
      <c r="JY244" s="14">
        <v>0</v>
      </c>
      <c r="JZ244" s="14">
        <v>0</v>
      </c>
      <c r="KA244" s="14">
        <v>0</v>
      </c>
      <c r="KB244" s="14">
        <v>0</v>
      </c>
      <c r="KC244" s="14">
        <v>0</v>
      </c>
      <c r="KD244" s="14">
        <v>0</v>
      </c>
      <c r="KE244" s="14">
        <v>0</v>
      </c>
      <c r="KF244" s="14">
        <v>0</v>
      </c>
      <c r="KG244" s="14">
        <v>0</v>
      </c>
      <c r="KH244" s="14">
        <v>0</v>
      </c>
      <c r="KI244" s="14">
        <v>0</v>
      </c>
      <c r="KJ244" s="14">
        <v>0</v>
      </c>
      <c r="KK244" s="14">
        <v>0</v>
      </c>
      <c r="KL244" s="14">
        <v>0</v>
      </c>
      <c r="KM244" s="14">
        <v>0</v>
      </c>
      <c r="KN244" s="14">
        <v>0</v>
      </c>
      <c r="KO244" s="14">
        <v>0</v>
      </c>
      <c r="KP244" s="14">
        <v>0</v>
      </c>
      <c r="KQ244" s="14">
        <v>0</v>
      </c>
      <c r="KR244" s="14">
        <v>0</v>
      </c>
      <c r="KS244" s="14">
        <v>0</v>
      </c>
      <c r="KT244" s="14">
        <v>0</v>
      </c>
      <c r="KU244" s="14">
        <v>0</v>
      </c>
      <c r="KV244" s="14">
        <v>0</v>
      </c>
      <c r="KW244" s="14">
        <v>0</v>
      </c>
      <c r="KX244" s="14">
        <v>0</v>
      </c>
      <c r="KY244" s="14">
        <v>0</v>
      </c>
      <c r="KZ244" s="14">
        <v>0</v>
      </c>
      <c r="LA244" s="14">
        <v>0</v>
      </c>
      <c r="LB244" s="14">
        <v>0</v>
      </c>
      <c r="LC244" s="14">
        <v>0</v>
      </c>
      <c r="LD244" s="14">
        <v>0</v>
      </c>
      <c r="LE244" s="14">
        <v>0</v>
      </c>
      <c r="LF244" s="14">
        <v>0</v>
      </c>
      <c r="LG244" s="14">
        <v>0</v>
      </c>
      <c r="LH244" s="14">
        <v>0</v>
      </c>
      <c r="LI244" s="14">
        <v>0</v>
      </c>
      <c r="LJ244" s="14">
        <v>0</v>
      </c>
      <c r="LK244" s="14">
        <v>0</v>
      </c>
      <c r="LL244" s="14">
        <v>0</v>
      </c>
      <c r="LM244" s="14">
        <v>0</v>
      </c>
      <c r="LN244" s="14">
        <v>0</v>
      </c>
      <c r="LO244" s="14">
        <v>0</v>
      </c>
      <c r="LP244" s="14">
        <v>0</v>
      </c>
      <c r="LQ244" s="14">
        <v>0</v>
      </c>
      <c r="LR244" s="14">
        <v>0</v>
      </c>
      <c r="LS244" s="14">
        <v>1</v>
      </c>
      <c r="LT244" s="14">
        <v>0</v>
      </c>
      <c r="LU244" s="14">
        <v>0</v>
      </c>
      <c r="LV244" s="14">
        <v>0</v>
      </c>
      <c r="LW244" s="14">
        <v>0</v>
      </c>
      <c r="LX244" s="14">
        <v>0</v>
      </c>
      <c r="LY244" s="14">
        <v>5</v>
      </c>
      <c r="LZ244" s="14">
        <v>0</v>
      </c>
      <c r="MA244" s="14">
        <v>1</v>
      </c>
      <c r="MB244" s="14">
        <v>1</v>
      </c>
      <c r="MC244" s="14">
        <v>1</v>
      </c>
      <c r="MD244" s="14">
        <v>1</v>
      </c>
      <c r="ME244" s="14">
        <v>1</v>
      </c>
      <c r="MF244" s="14">
        <v>0</v>
      </c>
      <c r="MG244" s="14">
        <v>1</v>
      </c>
      <c r="MH244" s="14">
        <v>1</v>
      </c>
      <c r="MI244" s="14">
        <v>0</v>
      </c>
      <c r="MJ244" s="14">
        <v>0</v>
      </c>
      <c r="MK244" s="14">
        <v>2</v>
      </c>
      <c r="ML244" s="14">
        <v>1</v>
      </c>
      <c r="MM244" s="14">
        <v>0</v>
      </c>
      <c r="MN244" s="14">
        <v>0</v>
      </c>
      <c r="MO244" s="14">
        <v>1</v>
      </c>
      <c r="MP244" s="14">
        <v>0</v>
      </c>
      <c r="MQ244" s="14">
        <v>2</v>
      </c>
      <c r="MR244" s="14">
        <v>2</v>
      </c>
      <c r="MS244" s="14">
        <v>0</v>
      </c>
      <c r="MT244" s="14">
        <v>0</v>
      </c>
      <c r="MU244" s="14">
        <v>1</v>
      </c>
      <c r="MV244" s="14">
        <v>1</v>
      </c>
      <c r="MW244" s="14">
        <v>2</v>
      </c>
      <c r="MX244" s="14">
        <v>0</v>
      </c>
      <c r="MY244" s="14">
        <v>0</v>
      </c>
      <c r="MZ244" s="14">
        <v>0</v>
      </c>
      <c r="NA244" s="14">
        <v>0</v>
      </c>
      <c r="NB244" s="14">
        <v>0</v>
      </c>
      <c r="NC244" s="14">
        <v>0</v>
      </c>
      <c r="ND244" s="14">
        <v>0</v>
      </c>
      <c r="NE244" s="14">
        <v>1</v>
      </c>
      <c r="NF244" s="14">
        <v>0</v>
      </c>
      <c r="NG244" s="14">
        <v>0</v>
      </c>
      <c r="NH244" s="14">
        <v>2</v>
      </c>
      <c r="NI244" s="14">
        <v>0</v>
      </c>
      <c r="NJ244" s="14">
        <v>0</v>
      </c>
      <c r="NK244" s="14">
        <v>1</v>
      </c>
      <c r="NL244" s="14">
        <v>0</v>
      </c>
      <c r="NM244" s="14">
        <v>2</v>
      </c>
      <c r="NN244" s="14">
        <v>0</v>
      </c>
      <c r="NO244" s="14">
        <v>2</v>
      </c>
      <c r="NP244" s="14">
        <v>0</v>
      </c>
      <c r="NQ244" s="14">
        <v>0</v>
      </c>
      <c r="NR244" s="14">
        <v>0</v>
      </c>
      <c r="NS244" s="14">
        <v>1</v>
      </c>
      <c r="NT244" s="14">
        <v>3</v>
      </c>
      <c r="NU244" s="14">
        <v>0</v>
      </c>
      <c r="NV244" s="14">
        <v>3</v>
      </c>
      <c r="NW244" s="14">
        <v>6</v>
      </c>
      <c r="NX244" s="14">
        <v>1</v>
      </c>
      <c r="NY244" s="14">
        <v>1</v>
      </c>
      <c r="NZ244" s="14">
        <v>1</v>
      </c>
      <c r="OA244" s="14">
        <v>6</v>
      </c>
      <c r="OB244" s="14">
        <v>0</v>
      </c>
      <c r="OC244" s="14">
        <v>2</v>
      </c>
      <c r="OD244" s="14">
        <v>1</v>
      </c>
      <c r="OE244" s="14">
        <v>0</v>
      </c>
      <c r="OF244" s="14"/>
      <c r="OG244" s="14">
        <v>4</v>
      </c>
      <c r="OH244" s="14">
        <v>1</v>
      </c>
      <c r="OI244" s="14">
        <v>0</v>
      </c>
      <c r="OJ244" s="14">
        <v>1</v>
      </c>
      <c r="OK244" s="14">
        <v>0</v>
      </c>
      <c r="OL244" s="14">
        <v>0</v>
      </c>
      <c r="OM244" s="14">
        <v>2</v>
      </c>
      <c r="ON244" s="14">
        <v>2</v>
      </c>
      <c r="OO244" s="14">
        <v>3</v>
      </c>
      <c r="OP244" s="14">
        <v>0</v>
      </c>
      <c r="OQ244" s="14">
        <v>0</v>
      </c>
      <c r="OR244" s="14">
        <v>0</v>
      </c>
      <c r="OS244" s="14">
        <v>0</v>
      </c>
      <c r="OT244" s="14">
        <v>0</v>
      </c>
      <c r="OU244" s="14">
        <v>1</v>
      </c>
      <c r="OV244" s="14">
        <v>0</v>
      </c>
      <c r="OW244" s="14">
        <v>0</v>
      </c>
      <c r="OX244" s="14">
        <v>1</v>
      </c>
      <c r="OY244" s="14">
        <v>1</v>
      </c>
      <c r="OZ244" s="14"/>
      <c r="PA244" s="14">
        <v>0</v>
      </c>
      <c r="PB244" s="14"/>
      <c r="PC244" s="14"/>
      <c r="PD244" s="14">
        <v>0</v>
      </c>
      <c r="PE244" s="14">
        <v>2</v>
      </c>
      <c r="PF244" s="14"/>
      <c r="PG244" s="54"/>
      <c r="PH244" s="54"/>
      <c r="PI244" s="14">
        <v>4</v>
      </c>
      <c r="PJ244" s="54"/>
      <c r="PK244" s="54"/>
      <c r="PL244" s="84"/>
      <c r="PM244" s="14"/>
      <c r="PN244" s="84">
        <v>1</v>
      </c>
      <c r="PO244" s="84">
        <v>1</v>
      </c>
      <c r="PP244" s="84"/>
      <c r="PQ244" s="84"/>
      <c r="PR244" s="505"/>
      <c r="PS244" s="84">
        <v>1</v>
      </c>
      <c r="PT244" s="84"/>
      <c r="PU244" s="84"/>
      <c r="PV244" s="84"/>
      <c r="PW244" s="54"/>
      <c r="PX244" s="54"/>
      <c r="PY244" s="14"/>
      <c r="PZ244" s="14"/>
      <c r="QA244" s="14"/>
      <c r="QB244" s="54"/>
      <c r="QC244" s="54"/>
      <c r="QD244" s="54"/>
      <c r="QG244" s="1">
        <v>1</v>
      </c>
      <c r="QM244" s="1">
        <v>1</v>
      </c>
      <c r="QR244" s="1"/>
      <c r="QS244" s="1"/>
      <c r="QX244" s="1"/>
      <c r="QY244" s="1"/>
      <c r="QZ244" s="1"/>
      <c r="RA244" s="1"/>
      <c r="RB244" s="1"/>
      <c r="RC244" s="1"/>
      <c r="RD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</row>
    <row r="245" spans="1:488" s="20" customFormat="1" hidden="1" x14ac:dyDescent="0.25">
      <c r="A245" s="68" t="s">
        <v>9</v>
      </c>
      <c r="B245" s="68" t="s">
        <v>1193</v>
      </c>
      <c r="C245" s="347">
        <v>179</v>
      </c>
      <c r="D245" s="347"/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0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0</v>
      </c>
      <c r="FW245" s="14">
        <v>0</v>
      </c>
      <c r="FX245" s="14">
        <v>0</v>
      </c>
      <c r="FY245" s="14">
        <v>0</v>
      </c>
      <c r="FZ245" s="14">
        <v>0</v>
      </c>
      <c r="GA245" s="14">
        <v>0</v>
      </c>
      <c r="GB245" s="14">
        <v>0</v>
      </c>
      <c r="GC245" s="14">
        <v>0</v>
      </c>
      <c r="GD245" s="14">
        <v>0</v>
      </c>
      <c r="GE245" s="14">
        <v>0</v>
      </c>
      <c r="GF245" s="14">
        <v>0</v>
      </c>
      <c r="GG245" s="14">
        <v>0</v>
      </c>
      <c r="GH245" s="14">
        <v>0</v>
      </c>
      <c r="GI245" s="14">
        <v>0</v>
      </c>
      <c r="GJ245" s="14">
        <v>0</v>
      </c>
      <c r="GK245" s="14">
        <v>0</v>
      </c>
      <c r="GL245" s="14">
        <v>0</v>
      </c>
      <c r="GM245" s="14">
        <v>0</v>
      </c>
      <c r="GN245" s="14">
        <v>0</v>
      </c>
      <c r="GO245" s="14">
        <v>0</v>
      </c>
      <c r="GP245" s="14">
        <v>0</v>
      </c>
      <c r="GQ245" s="14">
        <v>0</v>
      </c>
      <c r="GR245" s="14">
        <v>0</v>
      </c>
      <c r="GS245" s="14">
        <v>0</v>
      </c>
      <c r="GT245" s="14">
        <v>0</v>
      </c>
      <c r="GU245" s="14">
        <v>0</v>
      </c>
      <c r="GV245" s="14">
        <v>0</v>
      </c>
      <c r="GW245" s="14">
        <v>0</v>
      </c>
      <c r="GX245" s="14">
        <v>0</v>
      </c>
      <c r="GY245" s="14">
        <v>0</v>
      </c>
      <c r="GZ245" s="14">
        <v>1</v>
      </c>
      <c r="HA245" s="14">
        <v>0</v>
      </c>
      <c r="HB245" s="14">
        <v>0</v>
      </c>
      <c r="HC245" s="14">
        <v>0</v>
      </c>
      <c r="HD245" s="14">
        <v>0</v>
      </c>
      <c r="HE245" s="14">
        <v>0</v>
      </c>
      <c r="HF245" s="14">
        <v>0</v>
      </c>
      <c r="HG245" s="14">
        <v>1</v>
      </c>
      <c r="HH245" s="14">
        <v>0</v>
      </c>
      <c r="HI245" s="14">
        <v>0</v>
      </c>
      <c r="HJ245" s="14">
        <v>0</v>
      </c>
      <c r="HK245" s="14">
        <v>0</v>
      </c>
      <c r="HL245" s="14">
        <v>0</v>
      </c>
      <c r="HM245" s="14">
        <v>0</v>
      </c>
      <c r="HN245" s="14">
        <v>0</v>
      </c>
      <c r="HO245" s="14">
        <v>0</v>
      </c>
      <c r="HP245" s="14">
        <v>0</v>
      </c>
      <c r="HQ245" s="14">
        <v>0</v>
      </c>
      <c r="HR245" s="14">
        <v>0</v>
      </c>
      <c r="HS245" s="14">
        <v>0</v>
      </c>
      <c r="HT245" s="14">
        <v>0</v>
      </c>
      <c r="HU245" s="14">
        <v>0</v>
      </c>
      <c r="HV245" s="14">
        <v>0</v>
      </c>
      <c r="HW245" s="14">
        <v>0</v>
      </c>
      <c r="HX245" s="14">
        <v>0</v>
      </c>
      <c r="HY245" s="14">
        <v>0</v>
      </c>
      <c r="HZ245" s="14">
        <v>0</v>
      </c>
      <c r="IA245" s="14">
        <v>0</v>
      </c>
      <c r="IB245" s="14">
        <v>0</v>
      </c>
      <c r="IC245" s="14">
        <v>0</v>
      </c>
      <c r="ID245" s="14">
        <v>0</v>
      </c>
      <c r="IE245" s="14">
        <v>0</v>
      </c>
      <c r="IF245" s="14">
        <v>0</v>
      </c>
      <c r="IG245" s="14">
        <v>0</v>
      </c>
      <c r="IH245" s="14">
        <v>0</v>
      </c>
      <c r="II245" s="14">
        <v>0</v>
      </c>
      <c r="IJ245" s="14">
        <v>0</v>
      </c>
      <c r="IK245" s="14">
        <v>0</v>
      </c>
      <c r="IL245" s="14">
        <v>0</v>
      </c>
      <c r="IM245" s="14">
        <v>0</v>
      </c>
      <c r="IN245" s="14">
        <v>0</v>
      </c>
      <c r="IO245" s="14">
        <v>0</v>
      </c>
      <c r="IP245" s="14">
        <v>0</v>
      </c>
      <c r="IQ245" s="14">
        <v>0</v>
      </c>
      <c r="IR245" s="14">
        <v>0</v>
      </c>
      <c r="IS245" s="14">
        <v>0</v>
      </c>
      <c r="IT245" s="14">
        <v>0</v>
      </c>
      <c r="IU245" s="14">
        <v>0</v>
      </c>
      <c r="IV245" s="14">
        <v>0</v>
      </c>
      <c r="IW245" s="14">
        <v>0</v>
      </c>
      <c r="IX245" s="14">
        <v>0</v>
      </c>
      <c r="IY245" s="14">
        <v>0</v>
      </c>
      <c r="IZ245" s="14">
        <v>0</v>
      </c>
      <c r="JA245" s="14">
        <v>0</v>
      </c>
      <c r="JB245" s="14">
        <v>0</v>
      </c>
      <c r="JC245" s="14">
        <v>0</v>
      </c>
      <c r="JD245" s="14">
        <v>0</v>
      </c>
      <c r="JE245" s="14">
        <v>0</v>
      </c>
      <c r="JF245" s="14">
        <v>0</v>
      </c>
      <c r="JG245" s="14">
        <v>0</v>
      </c>
      <c r="JH245" s="14">
        <v>0</v>
      </c>
      <c r="JI245" s="14">
        <v>0</v>
      </c>
      <c r="JJ245" s="14">
        <v>0</v>
      </c>
      <c r="JK245" s="14">
        <v>0</v>
      </c>
      <c r="JL245" s="14">
        <v>0</v>
      </c>
      <c r="JM245" s="14">
        <v>0</v>
      </c>
      <c r="JN245" s="14">
        <v>0</v>
      </c>
      <c r="JO245" s="14">
        <v>0</v>
      </c>
      <c r="JP245" s="14">
        <v>0</v>
      </c>
      <c r="JQ245" s="14">
        <v>0</v>
      </c>
      <c r="JR245" s="14">
        <v>0</v>
      </c>
      <c r="JS245" s="14">
        <v>0</v>
      </c>
      <c r="JT245" s="14">
        <v>0</v>
      </c>
      <c r="JU245" s="14">
        <v>0</v>
      </c>
      <c r="JV245" s="14">
        <v>0</v>
      </c>
      <c r="JW245" s="14">
        <v>0</v>
      </c>
      <c r="JX245" s="14">
        <v>0</v>
      </c>
      <c r="JY245" s="14">
        <v>0</v>
      </c>
      <c r="JZ245" s="14">
        <v>0</v>
      </c>
      <c r="KA245" s="14">
        <v>0</v>
      </c>
      <c r="KB245" s="14">
        <v>0</v>
      </c>
      <c r="KC245" s="14">
        <v>0</v>
      </c>
      <c r="KD245" s="14">
        <v>0</v>
      </c>
      <c r="KE245" s="14">
        <v>0</v>
      </c>
      <c r="KF245" s="14">
        <v>0</v>
      </c>
      <c r="KG245" s="14">
        <v>0</v>
      </c>
      <c r="KH245" s="14">
        <v>0</v>
      </c>
      <c r="KI245" s="14">
        <v>0</v>
      </c>
      <c r="KJ245" s="14">
        <v>0</v>
      </c>
      <c r="KK245" s="14">
        <v>0</v>
      </c>
      <c r="KL245" s="14">
        <v>0</v>
      </c>
      <c r="KM245" s="14">
        <v>0</v>
      </c>
      <c r="KN245" s="14">
        <v>0</v>
      </c>
      <c r="KO245" s="14">
        <v>0</v>
      </c>
      <c r="KP245" s="14">
        <v>0</v>
      </c>
      <c r="KQ245" s="14">
        <v>0</v>
      </c>
      <c r="KR245" s="14">
        <v>0</v>
      </c>
      <c r="KS245" s="14">
        <v>0</v>
      </c>
      <c r="KT245" s="14">
        <v>0</v>
      </c>
      <c r="KU245" s="14">
        <v>0</v>
      </c>
      <c r="KV245" s="14">
        <v>0</v>
      </c>
      <c r="KW245" s="14">
        <v>0</v>
      </c>
      <c r="KX245" s="14">
        <v>0</v>
      </c>
      <c r="KY245" s="14">
        <v>0</v>
      </c>
      <c r="KZ245" s="14">
        <v>0</v>
      </c>
      <c r="LA245" s="14">
        <v>0</v>
      </c>
      <c r="LB245" s="14">
        <v>0</v>
      </c>
      <c r="LC245" s="14">
        <v>0</v>
      </c>
      <c r="LD245" s="14">
        <v>0</v>
      </c>
      <c r="LE245" s="14">
        <v>0</v>
      </c>
      <c r="LF245" s="14">
        <v>0</v>
      </c>
      <c r="LG245" s="14">
        <v>0</v>
      </c>
      <c r="LH245" s="14">
        <v>0</v>
      </c>
      <c r="LI245" s="14">
        <v>0</v>
      </c>
      <c r="LJ245" s="14">
        <v>0</v>
      </c>
      <c r="LK245" s="14">
        <v>0</v>
      </c>
      <c r="LL245" s="14">
        <v>0</v>
      </c>
      <c r="LM245" s="14">
        <v>0</v>
      </c>
      <c r="LN245" s="14">
        <v>0</v>
      </c>
      <c r="LO245" s="14">
        <v>0</v>
      </c>
      <c r="LP245" s="14">
        <v>0</v>
      </c>
      <c r="LQ245" s="14">
        <v>0</v>
      </c>
      <c r="LR245" s="14">
        <v>0</v>
      </c>
      <c r="LS245" s="14">
        <v>0</v>
      </c>
      <c r="LT245" s="14">
        <v>0</v>
      </c>
      <c r="LU245" s="14">
        <v>0</v>
      </c>
      <c r="LV245" s="14">
        <v>0</v>
      </c>
      <c r="LW245" s="14">
        <v>0</v>
      </c>
      <c r="LX245" s="14">
        <v>0</v>
      </c>
      <c r="LY245" s="14">
        <v>0</v>
      </c>
      <c r="LZ245" s="14">
        <v>0</v>
      </c>
      <c r="MA245" s="14">
        <v>1</v>
      </c>
      <c r="MB245" s="14">
        <v>0</v>
      </c>
      <c r="MC245" s="14">
        <v>0</v>
      </c>
      <c r="MD245" s="14">
        <v>0</v>
      </c>
      <c r="ME245" s="14">
        <v>0</v>
      </c>
      <c r="MF245" s="14">
        <v>0</v>
      </c>
      <c r="MG245" s="14">
        <v>0</v>
      </c>
      <c r="MH245" s="14">
        <v>0</v>
      </c>
      <c r="MI245" s="14">
        <v>0</v>
      </c>
      <c r="MJ245" s="14">
        <v>0</v>
      </c>
      <c r="MK245" s="14">
        <v>0</v>
      </c>
      <c r="ML245" s="14">
        <v>0</v>
      </c>
      <c r="MM245" s="14">
        <v>0</v>
      </c>
      <c r="MN245" s="14">
        <v>0</v>
      </c>
      <c r="MO245" s="14">
        <v>0</v>
      </c>
      <c r="MP245" s="14">
        <v>0</v>
      </c>
      <c r="MQ245" s="14">
        <v>0</v>
      </c>
      <c r="MR245" s="14">
        <v>1</v>
      </c>
      <c r="MS245" s="14">
        <v>0</v>
      </c>
      <c r="MT245" s="14">
        <v>0</v>
      </c>
      <c r="MU245" s="14">
        <v>0</v>
      </c>
      <c r="MV245" s="14">
        <v>0</v>
      </c>
      <c r="MW245" s="14">
        <v>0</v>
      </c>
      <c r="MX245" s="14">
        <v>0</v>
      </c>
      <c r="MY245" s="14">
        <v>0</v>
      </c>
      <c r="MZ245" s="14">
        <v>0</v>
      </c>
      <c r="NA245" s="14">
        <v>0</v>
      </c>
      <c r="NB245" s="14">
        <v>0</v>
      </c>
      <c r="NC245" s="14">
        <v>0</v>
      </c>
      <c r="ND245" s="14">
        <v>0</v>
      </c>
      <c r="NE245" s="14">
        <v>0</v>
      </c>
      <c r="NF245" s="14">
        <v>0</v>
      </c>
      <c r="NG245" s="14">
        <v>0</v>
      </c>
      <c r="NH245" s="14">
        <v>0</v>
      </c>
      <c r="NI245" s="14">
        <v>0</v>
      </c>
      <c r="NJ245" s="14">
        <v>0</v>
      </c>
      <c r="NK245" s="14">
        <v>0</v>
      </c>
      <c r="NL245" s="14">
        <v>1</v>
      </c>
      <c r="NM245" s="14">
        <v>0</v>
      </c>
      <c r="NN245" s="14">
        <v>0</v>
      </c>
      <c r="NO245" s="14">
        <v>1</v>
      </c>
      <c r="NP245" s="14">
        <v>0</v>
      </c>
      <c r="NQ245" s="14">
        <v>0</v>
      </c>
      <c r="NR245" s="14">
        <v>0</v>
      </c>
      <c r="NS245" s="14">
        <v>0</v>
      </c>
      <c r="NT245" s="14">
        <v>0</v>
      </c>
      <c r="NU245" s="14">
        <v>0</v>
      </c>
      <c r="NV245" s="14">
        <v>0</v>
      </c>
      <c r="NW245" s="14">
        <v>0</v>
      </c>
      <c r="NX245" s="14">
        <v>0</v>
      </c>
      <c r="NY245" s="14">
        <v>0</v>
      </c>
      <c r="NZ245" s="14">
        <v>0</v>
      </c>
      <c r="OA245" s="14">
        <v>0</v>
      </c>
      <c r="OB245" s="14">
        <v>0</v>
      </c>
      <c r="OC245" s="14">
        <v>0</v>
      </c>
      <c r="OD245" s="14">
        <v>1</v>
      </c>
      <c r="OE245" s="14">
        <v>0</v>
      </c>
      <c r="OF245" s="14"/>
      <c r="OG245" s="14">
        <v>0</v>
      </c>
      <c r="OH245" s="14">
        <v>0</v>
      </c>
      <c r="OI245" s="14">
        <v>0</v>
      </c>
      <c r="OJ245" s="14">
        <v>0</v>
      </c>
      <c r="OK245" s="14">
        <v>0</v>
      </c>
      <c r="OL245" s="14">
        <v>1</v>
      </c>
      <c r="OM245" s="14">
        <v>0</v>
      </c>
      <c r="ON245" s="14">
        <v>0</v>
      </c>
      <c r="OO245" s="14">
        <v>0</v>
      </c>
      <c r="OP245" s="14">
        <v>0</v>
      </c>
      <c r="OQ245" s="14">
        <v>0</v>
      </c>
      <c r="OR245" s="14">
        <v>0</v>
      </c>
      <c r="OS245" s="14">
        <v>0</v>
      </c>
      <c r="OT245" s="14">
        <v>0</v>
      </c>
      <c r="OU245" s="14">
        <v>0</v>
      </c>
      <c r="OV245" s="14">
        <v>0</v>
      </c>
      <c r="OW245" s="14">
        <v>0</v>
      </c>
      <c r="OX245" s="14">
        <v>1</v>
      </c>
      <c r="OY245" s="14">
        <v>0</v>
      </c>
      <c r="OZ245" s="14"/>
      <c r="PA245" s="14">
        <v>0</v>
      </c>
      <c r="PB245" s="14"/>
      <c r="PC245" s="14"/>
      <c r="PD245" s="14">
        <v>0</v>
      </c>
      <c r="PE245" s="14"/>
      <c r="PF245" s="14"/>
      <c r="PG245" s="54"/>
      <c r="PH245" s="54"/>
      <c r="PI245" s="54"/>
      <c r="PJ245" s="54"/>
      <c r="PK245" s="54"/>
      <c r="PL245" s="84"/>
      <c r="PM245" s="14"/>
      <c r="PN245" s="84"/>
      <c r="PO245" s="84"/>
      <c r="PP245" s="84"/>
      <c r="PQ245" s="84"/>
      <c r="PR245" s="505"/>
      <c r="PS245" s="84"/>
      <c r="PT245" s="84"/>
      <c r="PU245" s="84"/>
      <c r="PV245" s="84">
        <v>1</v>
      </c>
      <c r="PW245" s="14">
        <v>1</v>
      </c>
      <c r="PX245" s="54"/>
      <c r="PY245" s="14"/>
      <c r="PZ245" s="14"/>
      <c r="QA245" s="14"/>
      <c r="QB245" s="54"/>
      <c r="QC245" s="54"/>
      <c r="QD245" s="54"/>
      <c r="QR245" s="1"/>
      <c r="QS245" s="1"/>
      <c r="QV245" s="1">
        <v>1</v>
      </c>
      <c r="QX245" s="1"/>
      <c r="QY245" s="1"/>
      <c r="QZ245" s="1"/>
      <c r="RA245" s="1"/>
      <c r="RB245" s="1"/>
      <c r="RC245" s="1"/>
      <c r="RD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</row>
    <row r="246" spans="1:488" s="20" customFormat="1" hidden="1" x14ac:dyDescent="0.25">
      <c r="A246" s="68" t="s">
        <v>9</v>
      </c>
      <c r="B246" s="68" t="s">
        <v>1402</v>
      </c>
      <c r="C246" s="347"/>
      <c r="D246" s="347"/>
      <c r="E246" s="14">
        <v>0</v>
      </c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>
        <v>0</v>
      </c>
      <c r="PE246" s="14"/>
      <c r="PF246" s="14"/>
      <c r="PG246" s="54"/>
      <c r="PH246" s="54"/>
      <c r="PI246" s="54"/>
      <c r="PJ246" s="54"/>
      <c r="PK246" s="54"/>
      <c r="PL246" s="84"/>
      <c r="PM246" s="14"/>
      <c r="PN246" s="84"/>
      <c r="PO246" s="84"/>
      <c r="PP246" s="84"/>
      <c r="PQ246" s="84"/>
      <c r="PR246" s="505"/>
      <c r="PS246" s="84"/>
      <c r="PT246" s="84"/>
      <c r="PU246" s="84"/>
      <c r="PV246" s="84"/>
      <c r="PW246" s="54"/>
      <c r="PX246" s="54"/>
      <c r="PY246" s="14"/>
      <c r="PZ246" s="14"/>
      <c r="QA246" s="14"/>
      <c r="QB246" s="54"/>
      <c r="QC246" s="54"/>
      <c r="QD246" s="54"/>
      <c r="QR246" s="1"/>
      <c r="QS246" s="1"/>
      <c r="QX246" s="1"/>
      <c r="QY246" s="1"/>
      <c r="QZ246" s="1"/>
      <c r="RA246" s="1"/>
      <c r="RB246" s="1"/>
      <c r="RC246" s="1"/>
      <c r="RD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</row>
    <row r="247" spans="1:488" s="20" customFormat="1" hidden="1" x14ac:dyDescent="0.25">
      <c r="A247" s="68" t="s">
        <v>9</v>
      </c>
      <c r="B247" s="68" t="s">
        <v>1403</v>
      </c>
      <c r="C247" s="347"/>
      <c r="D247" s="347"/>
      <c r="E247" s="14">
        <v>0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>
        <v>0</v>
      </c>
      <c r="PE247" s="14"/>
      <c r="PF247" s="14"/>
      <c r="PG247" s="54"/>
      <c r="PH247" s="54"/>
      <c r="PI247" s="54"/>
      <c r="PJ247" s="54"/>
      <c r="PK247" s="54"/>
      <c r="PL247" s="84"/>
      <c r="PM247" s="14"/>
      <c r="PN247" s="84"/>
      <c r="PO247" s="84"/>
      <c r="PP247" s="84"/>
      <c r="PQ247" s="84"/>
      <c r="PR247" s="505"/>
      <c r="PS247" s="84"/>
      <c r="PT247" s="84"/>
      <c r="PU247" s="84"/>
      <c r="PV247" s="84"/>
      <c r="PW247" s="54"/>
      <c r="PX247" s="54"/>
      <c r="PY247" s="14"/>
      <c r="PZ247" s="14"/>
      <c r="QA247" s="14"/>
      <c r="QB247" s="54"/>
      <c r="QC247" s="54"/>
      <c r="QD247" s="54"/>
      <c r="QR247" s="1"/>
      <c r="QS247" s="1"/>
      <c r="QX247" s="1"/>
      <c r="QY247" s="1"/>
      <c r="QZ247" s="1"/>
      <c r="RA247" s="1"/>
      <c r="RB247" s="1"/>
      <c r="RC247" s="1"/>
      <c r="RD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</row>
    <row r="248" spans="1:488" s="20" customFormat="1" hidden="1" x14ac:dyDescent="0.25">
      <c r="A248" s="68" t="s">
        <v>9</v>
      </c>
      <c r="B248" s="68" t="s">
        <v>1404</v>
      </c>
      <c r="C248" s="347"/>
      <c r="D248" s="347"/>
      <c r="E248" s="14">
        <v>0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>
        <v>0</v>
      </c>
      <c r="PE248" s="14"/>
      <c r="PF248" s="14"/>
      <c r="PG248" s="54"/>
      <c r="PH248" s="54"/>
      <c r="PI248" s="54"/>
      <c r="PJ248" s="54"/>
      <c r="PK248" s="54"/>
      <c r="PL248" s="84"/>
      <c r="PM248" s="14"/>
      <c r="PN248" s="84"/>
      <c r="PO248" s="84"/>
      <c r="PP248" s="84"/>
      <c r="PQ248" s="84"/>
      <c r="PR248" s="505"/>
      <c r="PS248" s="84"/>
      <c r="PT248" s="84"/>
      <c r="PU248" s="84"/>
      <c r="PV248" s="84"/>
      <c r="PW248" s="54"/>
      <c r="PX248" s="54"/>
      <c r="PY248" s="14"/>
      <c r="PZ248" s="14"/>
      <c r="QA248" s="14"/>
      <c r="QB248" s="54"/>
      <c r="QC248" s="54"/>
      <c r="QD248" s="54"/>
      <c r="QR248" s="1"/>
      <c r="QS248" s="1"/>
      <c r="QX248" s="1"/>
      <c r="QY248" s="1"/>
      <c r="QZ248" s="1"/>
      <c r="RA248" s="1"/>
      <c r="RB248" s="1"/>
      <c r="RC248" s="1"/>
      <c r="RD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</row>
    <row r="249" spans="1:488" s="20" customFormat="1" hidden="1" x14ac:dyDescent="0.25">
      <c r="A249" s="68" t="s">
        <v>9</v>
      </c>
      <c r="B249" s="68" t="s">
        <v>1405</v>
      </c>
      <c r="C249" s="347"/>
      <c r="D249" s="347"/>
      <c r="E249" s="14">
        <v>0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>
        <v>0</v>
      </c>
      <c r="PE249" s="14"/>
      <c r="PF249" s="14"/>
      <c r="PG249" s="54"/>
      <c r="PH249" s="54"/>
      <c r="PI249" s="54"/>
      <c r="PJ249" s="54"/>
      <c r="PK249" s="54"/>
      <c r="PL249" s="84"/>
      <c r="PM249" s="14"/>
      <c r="PN249" s="84"/>
      <c r="PO249" s="84"/>
      <c r="PP249" s="84"/>
      <c r="PQ249" s="84"/>
      <c r="PR249" s="505"/>
      <c r="PS249" s="84"/>
      <c r="PT249" s="84"/>
      <c r="PU249" s="84"/>
      <c r="PV249" s="84"/>
      <c r="PW249" s="54"/>
      <c r="PX249" s="54"/>
      <c r="PY249" s="14"/>
      <c r="PZ249" s="14"/>
      <c r="QA249" s="14"/>
      <c r="QB249" s="54"/>
      <c r="QC249" s="54"/>
      <c r="QD249" s="54"/>
      <c r="QR249" s="1"/>
      <c r="QS249" s="1"/>
      <c r="QX249" s="1"/>
      <c r="QY249" s="1"/>
      <c r="QZ249" s="1"/>
      <c r="RA249" s="1"/>
      <c r="RB249" s="1"/>
      <c r="RC249" s="1"/>
      <c r="RD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</row>
    <row r="250" spans="1:488" s="20" customFormat="1" hidden="1" x14ac:dyDescent="0.25">
      <c r="A250" s="68" t="s">
        <v>9</v>
      </c>
      <c r="B250" s="68" t="s">
        <v>107</v>
      </c>
      <c r="C250" s="347"/>
      <c r="D250" s="347"/>
      <c r="E250" s="14">
        <v>0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>
        <v>0</v>
      </c>
      <c r="PE250" s="14"/>
      <c r="PF250" s="14"/>
      <c r="PG250" s="54"/>
      <c r="PH250" s="54"/>
      <c r="PI250" s="54"/>
      <c r="PJ250" s="54"/>
      <c r="PK250" s="54"/>
      <c r="PL250" s="84"/>
      <c r="PM250" s="14"/>
      <c r="PN250" s="84"/>
      <c r="PO250" s="84"/>
      <c r="PP250" s="84"/>
      <c r="PQ250" s="84"/>
      <c r="PR250" s="505"/>
      <c r="PS250" s="84"/>
      <c r="PT250" s="84"/>
      <c r="PU250" s="84"/>
      <c r="PV250" s="84"/>
      <c r="PW250" s="54"/>
      <c r="PX250" s="54"/>
      <c r="PY250" s="14"/>
      <c r="PZ250" s="14"/>
      <c r="QA250" s="14"/>
      <c r="QB250" s="54"/>
      <c r="QC250" s="54"/>
      <c r="QD250" s="54"/>
      <c r="QR250" s="1"/>
      <c r="QS250" s="1"/>
      <c r="QX250" s="1"/>
      <c r="QY250" s="1"/>
      <c r="QZ250" s="1"/>
      <c r="RA250" s="1"/>
      <c r="RB250" s="1"/>
      <c r="RC250" s="1"/>
      <c r="RD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</row>
    <row r="251" spans="1:488" s="20" customFormat="1" hidden="1" x14ac:dyDescent="0.25">
      <c r="A251" s="68" t="s">
        <v>9</v>
      </c>
      <c r="B251" s="68" t="s">
        <v>1406</v>
      </c>
      <c r="C251" s="347"/>
      <c r="D251" s="347"/>
      <c r="E251" s="14">
        <v>0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>
        <v>0</v>
      </c>
      <c r="PE251" s="14"/>
      <c r="PF251" s="14"/>
      <c r="PG251" s="54"/>
      <c r="PH251" s="54"/>
      <c r="PI251" s="54"/>
      <c r="PJ251" s="54"/>
      <c r="PK251" s="54"/>
      <c r="PL251" s="84"/>
      <c r="PM251" s="14"/>
      <c r="PN251" s="84"/>
      <c r="PO251" s="84"/>
      <c r="PP251" s="84"/>
      <c r="PQ251" s="84"/>
      <c r="PR251" s="505"/>
      <c r="PS251" s="84"/>
      <c r="PT251" s="84"/>
      <c r="PU251" s="84"/>
      <c r="PV251" s="84"/>
      <c r="PW251" s="54"/>
      <c r="PX251" s="54"/>
      <c r="PY251" s="14"/>
      <c r="PZ251" s="14"/>
      <c r="QA251" s="14"/>
      <c r="QB251" s="54"/>
      <c r="QC251" s="54"/>
      <c r="QD251" s="54"/>
      <c r="QR251" s="1"/>
      <c r="QS251" s="1"/>
      <c r="QX251" s="1"/>
      <c r="QY251" s="1"/>
      <c r="QZ251" s="1"/>
      <c r="RA251" s="1"/>
      <c r="RB251" s="1"/>
      <c r="RC251" s="1"/>
      <c r="RD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</row>
    <row r="252" spans="1:488" s="20" customFormat="1" hidden="1" x14ac:dyDescent="0.25">
      <c r="A252" s="68" t="s">
        <v>9</v>
      </c>
      <c r="B252" s="68" t="s">
        <v>1194</v>
      </c>
      <c r="C252" s="347"/>
      <c r="D252" s="347"/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14">
        <v>0</v>
      </c>
      <c r="GA252" s="14">
        <v>0</v>
      </c>
      <c r="GB252" s="14">
        <v>0</v>
      </c>
      <c r="GC252" s="14">
        <v>0</v>
      </c>
      <c r="GD252" s="14">
        <v>0</v>
      </c>
      <c r="GE252" s="14">
        <v>0</v>
      </c>
      <c r="GF252" s="14">
        <v>0</v>
      </c>
      <c r="GG252" s="14">
        <v>0</v>
      </c>
      <c r="GH252" s="14">
        <v>0</v>
      </c>
      <c r="GI252" s="14">
        <v>0</v>
      </c>
      <c r="GJ252" s="14">
        <v>0</v>
      </c>
      <c r="GK252" s="14">
        <v>0</v>
      </c>
      <c r="GL252" s="14">
        <v>0</v>
      </c>
      <c r="GM252" s="14">
        <v>0</v>
      </c>
      <c r="GN252" s="14">
        <v>0</v>
      </c>
      <c r="GO252" s="14">
        <v>0</v>
      </c>
      <c r="GP252" s="14">
        <v>0</v>
      </c>
      <c r="GQ252" s="14">
        <v>0</v>
      </c>
      <c r="GR252" s="14">
        <v>0</v>
      </c>
      <c r="GS252" s="14">
        <v>0</v>
      </c>
      <c r="GT252" s="14">
        <v>0</v>
      </c>
      <c r="GU252" s="14">
        <v>0</v>
      </c>
      <c r="GV252" s="14">
        <v>0</v>
      </c>
      <c r="GW252" s="14">
        <v>0</v>
      </c>
      <c r="GX252" s="14">
        <v>1</v>
      </c>
      <c r="GY252" s="14">
        <v>0</v>
      </c>
      <c r="GZ252" s="14">
        <v>0</v>
      </c>
      <c r="HA252" s="14">
        <v>0</v>
      </c>
      <c r="HB252" s="14">
        <v>0</v>
      </c>
      <c r="HC252" s="14">
        <v>0</v>
      </c>
      <c r="HD252" s="14">
        <v>0</v>
      </c>
      <c r="HE252" s="14">
        <v>0</v>
      </c>
      <c r="HF252" s="14">
        <v>0</v>
      </c>
      <c r="HG252" s="14">
        <v>0</v>
      </c>
      <c r="HH252" s="14">
        <v>1</v>
      </c>
      <c r="HI252" s="14">
        <v>0</v>
      </c>
      <c r="HJ252" s="14">
        <v>1</v>
      </c>
      <c r="HK252" s="14">
        <v>0</v>
      </c>
      <c r="HL252" s="14">
        <v>0</v>
      </c>
      <c r="HM252" s="14">
        <v>0</v>
      </c>
      <c r="HN252" s="14">
        <v>0</v>
      </c>
      <c r="HO252" s="14">
        <v>0</v>
      </c>
      <c r="HP252" s="14">
        <v>0</v>
      </c>
      <c r="HQ252" s="14">
        <v>0</v>
      </c>
      <c r="HR252" s="14">
        <v>0</v>
      </c>
      <c r="HS252" s="14">
        <v>0</v>
      </c>
      <c r="HT252" s="14">
        <v>0</v>
      </c>
      <c r="HU252" s="14">
        <v>0</v>
      </c>
      <c r="HV252" s="14">
        <v>0</v>
      </c>
      <c r="HW252" s="14">
        <v>0</v>
      </c>
      <c r="HX252" s="14">
        <v>0</v>
      </c>
      <c r="HY252" s="14">
        <v>0</v>
      </c>
      <c r="HZ252" s="14">
        <v>0</v>
      </c>
      <c r="IA252" s="14">
        <v>0</v>
      </c>
      <c r="IB252" s="14">
        <v>0</v>
      </c>
      <c r="IC252" s="14">
        <v>0</v>
      </c>
      <c r="ID252" s="14">
        <v>0</v>
      </c>
      <c r="IE252" s="14">
        <v>0</v>
      </c>
      <c r="IF252" s="14">
        <v>0</v>
      </c>
      <c r="IG252" s="14">
        <v>0</v>
      </c>
      <c r="IH252" s="14">
        <v>0</v>
      </c>
      <c r="II252" s="14">
        <v>0</v>
      </c>
      <c r="IJ252" s="14">
        <v>0</v>
      </c>
      <c r="IK252" s="14">
        <v>0</v>
      </c>
      <c r="IL252" s="14">
        <v>0</v>
      </c>
      <c r="IM252" s="14">
        <v>0</v>
      </c>
      <c r="IN252" s="14">
        <v>0</v>
      </c>
      <c r="IO252" s="14">
        <v>0</v>
      </c>
      <c r="IP252" s="14">
        <v>0</v>
      </c>
      <c r="IQ252" s="14">
        <v>0</v>
      </c>
      <c r="IR252" s="14">
        <v>0</v>
      </c>
      <c r="IS252" s="14">
        <v>0</v>
      </c>
      <c r="IT252" s="14">
        <v>0</v>
      </c>
      <c r="IU252" s="14">
        <v>0</v>
      </c>
      <c r="IV252" s="14">
        <v>0</v>
      </c>
      <c r="IW252" s="14">
        <v>0</v>
      </c>
      <c r="IX252" s="14">
        <v>0</v>
      </c>
      <c r="IY252" s="14">
        <v>0</v>
      </c>
      <c r="IZ252" s="14">
        <v>0</v>
      </c>
      <c r="JA252" s="14">
        <v>0</v>
      </c>
      <c r="JB252" s="14">
        <v>0</v>
      </c>
      <c r="JC252" s="14">
        <v>0</v>
      </c>
      <c r="JD252" s="14">
        <v>0</v>
      </c>
      <c r="JE252" s="14">
        <v>0</v>
      </c>
      <c r="JF252" s="14">
        <v>0</v>
      </c>
      <c r="JG252" s="14">
        <v>0</v>
      </c>
      <c r="JH252" s="14">
        <v>0</v>
      </c>
      <c r="JI252" s="14">
        <v>0</v>
      </c>
      <c r="JJ252" s="14">
        <v>0</v>
      </c>
      <c r="JK252" s="14">
        <v>0</v>
      </c>
      <c r="JL252" s="14">
        <v>0</v>
      </c>
      <c r="JM252" s="14">
        <v>0</v>
      </c>
      <c r="JN252" s="14">
        <v>0</v>
      </c>
      <c r="JO252" s="14">
        <v>0</v>
      </c>
      <c r="JP252" s="14">
        <v>0</v>
      </c>
      <c r="JQ252" s="14">
        <v>0</v>
      </c>
      <c r="JR252" s="14">
        <v>0</v>
      </c>
      <c r="JS252" s="14">
        <v>0</v>
      </c>
      <c r="JT252" s="14">
        <v>0</v>
      </c>
      <c r="JU252" s="14">
        <v>0</v>
      </c>
      <c r="JV252" s="14">
        <v>0</v>
      </c>
      <c r="JW252" s="14">
        <v>0</v>
      </c>
      <c r="JX252" s="14">
        <v>0</v>
      </c>
      <c r="JY252" s="14">
        <v>0</v>
      </c>
      <c r="JZ252" s="14">
        <v>0</v>
      </c>
      <c r="KA252" s="14">
        <v>0</v>
      </c>
      <c r="KB252" s="14">
        <v>0</v>
      </c>
      <c r="KC252" s="14">
        <v>0</v>
      </c>
      <c r="KD252" s="14">
        <v>0</v>
      </c>
      <c r="KE252" s="14">
        <v>0</v>
      </c>
      <c r="KF252" s="14">
        <v>0</v>
      </c>
      <c r="KG252" s="14">
        <v>0</v>
      </c>
      <c r="KH252" s="14">
        <v>0</v>
      </c>
      <c r="KI252" s="14">
        <v>0</v>
      </c>
      <c r="KJ252" s="14">
        <v>0</v>
      </c>
      <c r="KK252" s="14">
        <v>0</v>
      </c>
      <c r="KL252" s="14">
        <v>0</v>
      </c>
      <c r="KM252" s="14">
        <v>0</v>
      </c>
      <c r="KN252" s="14">
        <v>0</v>
      </c>
      <c r="KO252" s="14">
        <v>0</v>
      </c>
      <c r="KP252" s="14">
        <v>0</v>
      </c>
      <c r="KQ252" s="14">
        <v>0</v>
      </c>
      <c r="KR252" s="14">
        <v>0</v>
      </c>
      <c r="KS252" s="14">
        <v>0</v>
      </c>
      <c r="KT252" s="14">
        <v>0</v>
      </c>
      <c r="KU252" s="14">
        <v>0</v>
      </c>
      <c r="KV252" s="14">
        <v>0</v>
      </c>
      <c r="KW252" s="14">
        <v>0</v>
      </c>
      <c r="KX252" s="14">
        <v>0</v>
      </c>
      <c r="KY252" s="14">
        <v>0</v>
      </c>
      <c r="KZ252" s="14">
        <v>0</v>
      </c>
      <c r="LA252" s="14">
        <v>0</v>
      </c>
      <c r="LB252" s="14">
        <v>0</v>
      </c>
      <c r="LC252" s="14">
        <v>0</v>
      </c>
      <c r="LD252" s="14">
        <v>0</v>
      </c>
      <c r="LE252" s="14">
        <v>0</v>
      </c>
      <c r="LF252" s="14">
        <v>0</v>
      </c>
      <c r="LG252" s="14">
        <v>0</v>
      </c>
      <c r="LH252" s="14">
        <v>0</v>
      </c>
      <c r="LI252" s="14">
        <v>0</v>
      </c>
      <c r="LJ252" s="14">
        <v>0</v>
      </c>
      <c r="LK252" s="14">
        <v>0</v>
      </c>
      <c r="LL252" s="14">
        <v>0</v>
      </c>
      <c r="LM252" s="14">
        <v>0</v>
      </c>
      <c r="LN252" s="14">
        <v>0</v>
      </c>
      <c r="LO252" s="14">
        <v>0</v>
      </c>
      <c r="LP252" s="14">
        <v>0</v>
      </c>
      <c r="LQ252" s="14">
        <v>0</v>
      </c>
      <c r="LR252" s="14">
        <v>0</v>
      </c>
      <c r="LS252" s="14">
        <v>0</v>
      </c>
      <c r="LT252" s="14">
        <v>0</v>
      </c>
      <c r="LU252" s="14">
        <v>0</v>
      </c>
      <c r="LV252" s="14">
        <v>0</v>
      </c>
      <c r="LW252" s="14">
        <v>0</v>
      </c>
      <c r="LX252" s="14">
        <v>0</v>
      </c>
      <c r="LY252" s="14">
        <v>0</v>
      </c>
      <c r="LZ252" s="14">
        <v>0</v>
      </c>
      <c r="MA252" s="14">
        <v>0</v>
      </c>
      <c r="MB252" s="14">
        <v>0</v>
      </c>
      <c r="MC252" s="14">
        <v>0</v>
      </c>
      <c r="MD252" s="14">
        <v>0</v>
      </c>
      <c r="ME252" s="14">
        <v>0</v>
      </c>
      <c r="MF252" s="14">
        <v>0</v>
      </c>
      <c r="MG252" s="14">
        <v>0</v>
      </c>
      <c r="MH252" s="14">
        <v>0</v>
      </c>
      <c r="MI252" s="14">
        <v>0</v>
      </c>
      <c r="MJ252" s="14">
        <v>0</v>
      </c>
      <c r="MK252" s="14">
        <v>0</v>
      </c>
      <c r="ML252" s="14">
        <v>0</v>
      </c>
      <c r="MM252" s="14">
        <v>0</v>
      </c>
      <c r="MN252" s="14">
        <v>0</v>
      </c>
      <c r="MO252" s="14">
        <v>0</v>
      </c>
      <c r="MP252" s="14">
        <v>0</v>
      </c>
      <c r="MQ252" s="14">
        <v>0</v>
      </c>
      <c r="MR252" s="14">
        <v>0</v>
      </c>
      <c r="MS252" s="14">
        <v>0</v>
      </c>
      <c r="MT252" s="14">
        <v>0</v>
      </c>
      <c r="MU252" s="14">
        <v>0</v>
      </c>
      <c r="MV252" s="14">
        <v>0</v>
      </c>
      <c r="MW252" s="14">
        <v>0</v>
      </c>
      <c r="MX252" s="14">
        <v>0</v>
      </c>
      <c r="MY252" s="14">
        <v>0</v>
      </c>
      <c r="MZ252" s="14">
        <v>0</v>
      </c>
      <c r="NA252" s="14">
        <v>0</v>
      </c>
      <c r="NB252" s="14">
        <v>0</v>
      </c>
      <c r="NC252" s="14">
        <v>0</v>
      </c>
      <c r="ND252" s="14">
        <v>0</v>
      </c>
      <c r="NE252" s="14">
        <v>0</v>
      </c>
      <c r="NF252" s="14">
        <v>0</v>
      </c>
      <c r="NG252" s="14">
        <v>0</v>
      </c>
      <c r="NH252" s="14">
        <v>0</v>
      </c>
      <c r="NI252" s="14">
        <v>0</v>
      </c>
      <c r="NJ252" s="14">
        <v>0</v>
      </c>
      <c r="NK252" s="14">
        <v>0</v>
      </c>
      <c r="NL252" s="14">
        <v>0</v>
      </c>
      <c r="NM252" s="14">
        <v>0</v>
      </c>
      <c r="NN252" s="14">
        <v>0</v>
      </c>
      <c r="NO252" s="14">
        <v>0</v>
      </c>
      <c r="NP252" s="14">
        <v>0</v>
      </c>
      <c r="NQ252" s="14">
        <v>0</v>
      </c>
      <c r="NR252" s="14">
        <v>0</v>
      </c>
      <c r="NS252" s="14">
        <v>0</v>
      </c>
      <c r="NT252" s="14">
        <v>0</v>
      </c>
      <c r="NU252" s="14">
        <v>0</v>
      </c>
      <c r="NV252" s="14">
        <v>0</v>
      </c>
      <c r="NW252" s="14">
        <v>0</v>
      </c>
      <c r="NX252" s="14">
        <v>0</v>
      </c>
      <c r="NY252" s="14">
        <v>0</v>
      </c>
      <c r="NZ252" s="14">
        <v>0</v>
      </c>
      <c r="OA252" s="14">
        <v>0</v>
      </c>
      <c r="OB252" s="14">
        <v>0</v>
      </c>
      <c r="OC252" s="14">
        <v>0</v>
      </c>
      <c r="OD252" s="14">
        <v>0</v>
      </c>
      <c r="OE252" s="14">
        <v>0</v>
      </c>
      <c r="OF252" s="14"/>
      <c r="OG252" s="14">
        <v>0</v>
      </c>
      <c r="OH252" s="14">
        <v>0</v>
      </c>
      <c r="OI252" s="14">
        <v>0</v>
      </c>
      <c r="OJ252" s="14">
        <v>0</v>
      </c>
      <c r="OK252" s="14">
        <v>0</v>
      </c>
      <c r="OL252" s="14">
        <v>0</v>
      </c>
      <c r="OM252" s="14">
        <v>0</v>
      </c>
      <c r="ON252" s="14">
        <v>0</v>
      </c>
      <c r="OO252" s="14">
        <v>0</v>
      </c>
      <c r="OP252" s="14">
        <v>0</v>
      </c>
      <c r="OQ252" s="14">
        <v>0</v>
      </c>
      <c r="OR252" s="14">
        <v>0</v>
      </c>
      <c r="OS252" s="14">
        <v>0</v>
      </c>
      <c r="OT252" s="14">
        <v>0</v>
      </c>
      <c r="OU252" s="14">
        <v>0</v>
      </c>
      <c r="OV252" s="14">
        <v>0</v>
      </c>
      <c r="OW252" s="14">
        <v>0</v>
      </c>
      <c r="OX252" s="14">
        <v>0</v>
      </c>
      <c r="OY252" s="14">
        <v>0</v>
      </c>
      <c r="OZ252" s="14"/>
      <c r="PA252" s="14">
        <v>0</v>
      </c>
      <c r="PB252" s="14"/>
      <c r="PC252" s="14"/>
      <c r="PD252" s="14">
        <v>0</v>
      </c>
      <c r="PE252" s="14"/>
      <c r="PF252" s="14"/>
      <c r="PG252" s="54"/>
      <c r="PH252" s="54"/>
      <c r="PI252" s="54"/>
      <c r="PJ252" s="54"/>
      <c r="PK252" s="54"/>
      <c r="PL252" s="84"/>
      <c r="PM252" s="14"/>
      <c r="PN252" s="84"/>
      <c r="PO252" s="84"/>
      <c r="PP252" s="84"/>
      <c r="PQ252" s="84"/>
      <c r="PR252" s="505"/>
      <c r="PS252" s="84"/>
      <c r="PT252" s="84"/>
      <c r="PU252" s="84"/>
      <c r="PV252" s="84"/>
      <c r="PW252" s="54"/>
      <c r="PX252" s="54"/>
      <c r="PY252" s="14"/>
      <c r="PZ252" s="14"/>
      <c r="QA252" s="14"/>
      <c r="QB252" s="54"/>
      <c r="QC252" s="54"/>
      <c r="QD252" s="54"/>
      <c r="QR252" s="1"/>
      <c r="QS252" s="1"/>
      <c r="QX252" s="1"/>
      <c r="QY252" s="1"/>
      <c r="QZ252" s="1"/>
      <c r="RA252" s="1"/>
      <c r="RB252" s="1"/>
      <c r="RC252" s="1"/>
      <c r="RD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</row>
    <row r="253" spans="1:488" s="20" customFormat="1" hidden="1" x14ac:dyDescent="0.25">
      <c r="A253" s="68" t="s">
        <v>9</v>
      </c>
      <c r="B253" s="68" t="s">
        <v>1407</v>
      </c>
      <c r="C253" s="347"/>
      <c r="D253" s="347"/>
      <c r="E253" s="14">
        <v>0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>
        <v>0</v>
      </c>
      <c r="PE253" s="14"/>
      <c r="PF253" s="14"/>
      <c r="PG253" s="54"/>
      <c r="PH253" s="54"/>
      <c r="PI253" s="54"/>
      <c r="PJ253" s="54"/>
      <c r="PK253" s="54"/>
      <c r="PL253" s="84"/>
      <c r="PM253" s="14"/>
      <c r="PN253" s="84"/>
      <c r="PO253" s="84"/>
      <c r="PP253" s="84"/>
      <c r="PQ253" s="84"/>
      <c r="PR253" s="505"/>
      <c r="PS253" s="84"/>
      <c r="PT253" s="84"/>
      <c r="PU253" s="84"/>
      <c r="PV253" s="84"/>
      <c r="PW253" s="54"/>
      <c r="PX253" s="54"/>
      <c r="PY253" s="14"/>
      <c r="PZ253" s="14"/>
      <c r="QA253" s="14"/>
      <c r="QB253" s="54"/>
      <c r="QC253" s="54"/>
      <c r="QD253" s="54"/>
      <c r="QR253" s="1"/>
      <c r="QS253" s="1"/>
      <c r="QX253" s="1"/>
      <c r="QY253" s="1"/>
      <c r="QZ253" s="1"/>
      <c r="RA253" s="1"/>
      <c r="RB253" s="1"/>
      <c r="RC253" s="1"/>
      <c r="RD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</row>
    <row r="254" spans="1:488" s="20" customFormat="1" hidden="1" x14ac:dyDescent="0.25">
      <c r="A254" s="68" t="s">
        <v>9</v>
      </c>
      <c r="B254" s="68" t="s">
        <v>1408</v>
      </c>
      <c r="C254" s="474"/>
      <c r="D254" s="474"/>
      <c r="E254" s="14">
        <v>0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>
        <v>0</v>
      </c>
      <c r="PE254" s="14"/>
      <c r="PF254" s="14"/>
      <c r="PG254" s="54"/>
      <c r="PH254" s="54"/>
      <c r="PI254" s="54"/>
      <c r="PJ254" s="54"/>
      <c r="PK254" s="54"/>
      <c r="PL254" s="84"/>
      <c r="PM254" s="14"/>
      <c r="PN254" s="84"/>
      <c r="PO254" s="84"/>
      <c r="PP254" s="84"/>
      <c r="PQ254" s="84"/>
      <c r="PR254" s="505"/>
      <c r="PS254" s="84"/>
      <c r="PT254" s="84"/>
      <c r="PU254" s="84"/>
      <c r="PV254" s="84"/>
      <c r="PW254" s="54"/>
      <c r="PX254" s="54"/>
      <c r="PY254" s="14"/>
      <c r="PZ254" s="14"/>
      <c r="QA254" s="14"/>
      <c r="QB254" s="54"/>
      <c r="QC254" s="54"/>
      <c r="QD254" s="54"/>
      <c r="QR254" s="1"/>
      <c r="QS254" s="1"/>
      <c r="QX254" s="1"/>
      <c r="QY254" s="1"/>
      <c r="QZ254" s="1"/>
      <c r="RA254" s="1"/>
      <c r="RB254" s="1"/>
      <c r="RC254" s="1"/>
      <c r="RD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</row>
    <row r="255" spans="1:488" s="20" customFormat="1" hidden="1" x14ac:dyDescent="0.25">
      <c r="A255" s="68" t="s">
        <v>9</v>
      </c>
      <c r="B255" s="68" t="s">
        <v>1409</v>
      </c>
      <c r="C255" s="474"/>
      <c r="D255" s="474"/>
      <c r="E255" s="14">
        <v>0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>
        <v>0</v>
      </c>
      <c r="PE255" s="14"/>
      <c r="PF255" s="14"/>
      <c r="PG255" s="54"/>
      <c r="PH255" s="54"/>
      <c r="PI255" s="54"/>
      <c r="PJ255" s="54"/>
      <c r="PK255" s="54"/>
      <c r="PL255" s="84"/>
      <c r="PM255" s="14"/>
      <c r="PN255" s="84"/>
      <c r="PO255" s="84"/>
      <c r="PP255" s="84"/>
      <c r="PQ255" s="84"/>
      <c r="PR255" s="505"/>
      <c r="PS255" s="84"/>
      <c r="PT255" s="84"/>
      <c r="PU255" s="84"/>
      <c r="PV255" s="84"/>
      <c r="PW255" s="54"/>
      <c r="PX255" s="54"/>
      <c r="PY255" s="14"/>
      <c r="PZ255" s="14"/>
      <c r="QA255" s="14"/>
      <c r="QB255" s="54"/>
      <c r="QC255" s="54"/>
      <c r="QD255" s="54"/>
      <c r="QR255" s="1"/>
      <c r="QS255" s="1"/>
      <c r="QX255" s="1"/>
      <c r="QY255" s="1"/>
      <c r="QZ255" s="1"/>
      <c r="RA255" s="1"/>
      <c r="RB255" s="1"/>
      <c r="RC255" s="1"/>
      <c r="RD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</row>
    <row r="256" spans="1:488" s="20" customFormat="1" hidden="1" x14ac:dyDescent="0.25">
      <c r="A256" s="68" t="s">
        <v>9</v>
      </c>
      <c r="B256" s="68" t="s">
        <v>1410</v>
      </c>
      <c r="C256" s="347"/>
      <c r="D256" s="347"/>
      <c r="E256" s="14">
        <v>0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>
        <v>0</v>
      </c>
      <c r="PE256" s="14"/>
      <c r="PF256" s="14"/>
      <c r="PG256" s="54"/>
      <c r="PH256" s="54"/>
      <c r="PI256" s="54"/>
      <c r="PJ256" s="54"/>
      <c r="PK256" s="54"/>
      <c r="PL256" s="84"/>
      <c r="PM256" s="14">
        <v>1</v>
      </c>
      <c r="PN256" s="84"/>
      <c r="PO256" s="84"/>
      <c r="PP256" s="84"/>
      <c r="PQ256" s="84"/>
      <c r="PR256" s="505"/>
      <c r="PS256" s="84"/>
      <c r="PT256" s="84"/>
      <c r="PU256" s="84"/>
      <c r="PV256" s="84"/>
      <c r="PW256" s="54"/>
      <c r="PX256" s="54"/>
      <c r="PY256" s="14"/>
      <c r="PZ256" s="14"/>
      <c r="QA256" s="14"/>
      <c r="QB256" s="54"/>
      <c r="QC256" s="54"/>
      <c r="QD256" s="54"/>
      <c r="QR256" s="1"/>
      <c r="QS256" s="1"/>
      <c r="QX256" s="1"/>
      <c r="QY256" s="1"/>
      <c r="QZ256" s="1"/>
      <c r="RA256" s="1"/>
      <c r="RB256" s="1"/>
      <c r="RC256" s="1"/>
      <c r="RD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</row>
    <row r="257" spans="1:499" s="20" customFormat="1" hidden="1" x14ac:dyDescent="0.25">
      <c r="A257" s="68" t="s">
        <v>9</v>
      </c>
      <c r="B257" s="68" t="s">
        <v>1411</v>
      </c>
      <c r="C257" s="347"/>
      <c r="D257" s="347"/>
      <c r="E257" s="14">
        <v>0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>
        <v>0</v>
      </c>
      <c r="PE257" s="14"/>
      <c r="PF257" s="14"/>
      <c r="PG257" s="54"/>
      <c r="PH257" s="54"/>
      <c r="PI257" s="54"/>
      <c r="PJ257" s="54"/>
      <c r="PK257" s="54"/>
      <c r="PL257" s="84"/>
      <c r="PM257" s="14"/>
      <c r="PN257" s="84"/>
      <c r="PO257" s="84"/>
      <c r="PP257" s="84"/>
      <c r="PQ257" s="84"/>
      <c r="PR257" s="505"/>
      <c r="PS257" s="84"/>
      <c r="PT257" s="84"/>
      <c r="PU257" s="84"/>
      <c r="PV257" s="84"/>
      <c r="PW257" s="54"/>
      <c r="PX257" s="54"/>
      <c r="PY257" s="14"/>
      <c r="PZ257" s="14"/>
      <c r="QA257" s="14"/>
      <c r="QB257" s="54"/>
      <c r="QC257" s="54"/>
      <c r="QD257" s="54"/>
      <c r="QR257" s="1"/>
      <c r="QS257" s="1"/>
      <c r="QX257" s="1"/>
      <c r="QY257" s="1"/>
      <c r="QZ257" s="1"/>
      <c r="RA257" s="1"/>
      <c r="RB257" s="1"/>
      <c r="RC257" s="1"/>
      <c r="RD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</row>
    <row r="258" spans="1:499" s="20" customFormat="1" hidden="1" x14ac:dyDescent="0.25">
      <c r="A258" s="68" t="s">
        <v>9</v>
      </c>
      <c r="B258" s="68" t="s">
        <v>1412</v>
      </c>
      <c r="C258" s="474"/>
      <c r="D258" s="474"/>
      <c r="E258" s="14">
        <v>0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14"/>
      <c r="LR258" s="14"/>
      <c r="LS258" s="14"/>
      <c r="LT258" s="14"/>
      <c r="LU258" s="14"/>
      <c r="LV258" s="14"/>
      <c r="LW258" s="14"/>
      <c r="LX258" s="14"/>
      <c r="LY258" s="14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>
        <v>0</v>
      </c>
      <c r="PE258" s="14"/>
      <c r="PF258" s="14"/>
      <c r="PG258" s="54"/>
      <c r="PH258" s="54"/>
      <c r="PI258" s="54"/>
      <c r="PJ258" s="54"/>
      <c r="PK258" s="54"/>
      <c r="PL258" s="84"/>
      <c r="PM258" s="14"/>
      <c r="PN258" s="84"/>
      <c r="PO258" s="84"/>
      <c r="PP258" s="84"/>
      <c r="PQ258" s="84"/>
      <c r="PR258" s="505"/>
      <c r="PS258" s="84"/>
      <c r="PT258" s="84"/>
      <c r="PU258" s="84"/>
      <c r="PV258" s="84"/>
      <c r="PW258" s="54"/>
      <c r="PX258" s="54"/>
      <c r="PY258" s="14"/>
      <c r="PZ258" s="14"/>
      <c r="QA258" s="14"/>
      <c r="QB258" s="54"/>
      <c r="QC258" s="54"/>
      <c r="QD258" s="54"/>
      <c r="QR258" s="1"/>
      <c r="QS258" s="1"/>
      <c r="QX258" s="1"/>
      <c r="QY258" s="1"/>
      <c r="QZ258" s="1"/>
      <c r="RA258" s="1"/>
      <c r="RB258" s="1"/>
      <c r="RC258" s="1"/>
      <c r="RD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</row>
    <row r="259" spans="1:499" s="20" customFormat="1" hidden="1" x14ac:dyDescent="0.25">
      <c r="A259" s="68" t="s">
        <v>9</v>
      </c>
      <c r="B259" s="68" t="s">
        <v>1413</v>
      </c>
      <c r="C259" s="474"/>
      <c r="D259" s="474"/>
      <c r="E259" s="14">
        <v>0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>
        <v>0</v>
      </c>
      <c r="PE259" s="14"/>
      <c r="PF259" s="14"/>
      <c r="PG259" s="54"/>
      <c r="PH259" s="54"/>
      <c r="PI259" s="54"/>
      <c r="PJ259" s="54"/>
      <c r="PK259" s="54"/>
      <c r="PL259" s="84"/>
      <c r="PM259" s="14"/>
      <c r="PN259" s="84"/>
      <c r="PO259" s="84"/>
      <c r="PP259" s="84"/>
      <c r="PQ259" s="84"/>
      <c r="PR259" s="505"/>
      <c r="PS259" s="84"/>
      <c r="PT259" s="84"/>
      <c r="PU259" s="84"/>
      <c r="PV259" s="84"/>
      <c r="PW259" s="54"/>
      <c r="PX259" s="54"/>
      <c r="PY259" s="14"/>
      <c r="PZ259" s="14"/>
      <c r="QA259" s="14"/>
      <c r="QB259" s="54"/>
      <c r="QC259" s="54"/>
      <c r="QD259" s="54"/>
      <c r="QR259" s="1"/>
      <c r="QS259" s="1"/>
      <c r="QX259" s="1"/>
      <c r="QY259" s="1"/>
      <c r="QZ259" s="1"/>
      <c r="RA259" s="1"/>
      <c r="RB259" s="1"/>
      <c r="RC259" s="1"/>
      <c r="RD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</row>
    <row r="260" spans="1:499" s="20" customFormat="1" hidden="1" x14ac:dyDescent="0.25">
      <c r="A260" s="68" t="s">
        <v>9</v>
      </c>
      <c r="B260" s="68" t="s">
        <v>1195</v>
      </c>
      <c r="C260" s="464">
        <v>210</v>
      </c>
      <c r="D260" s="347"/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  <c r="AL260" s="14">
        <v>0</v>
      </c>
      <c r="AM260" s="14">
        <v>0</v>
      </c>
      <c r="AN260" s="14">
        <v>0</v>
      </c>
      <c r="AO260" s="14">
        <v>0</v>
      </c>
      <c r="AP260" s="14">
        <v>0</v>
      </c>
      <c r="AQ260" s="14">
        <v>0</v>
      </c>
      <c r="AR260" s="14">
        <v>0</v>
      </c>
      <c r="AS260" s="14">
        <v>0</v>
      </c>
      <c r="AT260" s="14">
        <v>0</v>
      </c>
      <c r="AU260" s="14">
        <v>0</v>
      </c>
      <c r="AV260" s="14">
        <v>0</v>
      </c>
      <c r="AW260" s="14">
        <v>0</v>
      </c>
      <c r="AX260" s="14">
        <v>0</v>
      </c>
      <c r="AY260" s="14">
        <v>0</v>
      </c>
      <c r="AZ260" s="14">
        <v>0</v>
      </c>
      <c r="BA260" s="14">
        <v>0</v>
      </c>
      <c r="BB260" s="14">
        <v>0</v>
      </c>
      <c r="BC260" s="14">
        <v>0</v>
      </c>
      <c r="BD260" s="14">
        <v>0</v>
      </c>
      <c r="BE260" s="14">
        <v>0</v>
      </c>
      <c r="BF260" s="14">
        <v>0</v>
      </c>
      <c r="BG260" s="14">
        <v>0</v>
      </c>
      <c r="BH260" s="14">
        <v>0</v>
      </c>
      <c r="BI260" s="14">
        <v>0</v>
      </c>
      <c r="BJ260" s="14">
        <v>0</v>
      </c>
      <c r="BK260" s="14">
        <v>0</v>
      </c>
      <c r="BL260" s="14">
        <v>0</v>
      </c>
      <c r="BM260" s="14">
        <v>0</v>
      </c>
      <c r="BN260" s="14">
        <v>0</v>
      </c>
      <c r="BO260" s="14">
        <v>0</v>
      </c>
      <c r="BP260" s="14">
        <v>0</v>
      </c>
      <c r="BQ260" s="14">
        <v>0</v>
      </c>
      <c r="BR260" s="14">
        <v>0</v>
      </c>
      <c r="BS260" s="14">
        <v>0</v>
      </c>
      <c r="BT260" s="14">
        <v>0</v>
      </c>
      <c r="BU260" s="14">
        <v>0</v>
      </c>
      <c r="BV260" s="14">
        <v>0</v>
      </c>
      <c r="BW260" s="14">
        <v>0</v>
      </c>
      <c r="BX260" s="14">
        <v>0</v>
      </c>
      <c r="BY260" s="14">
        <v>0</v>
      </c>
      <c r="BZ260" s="14">
        <v>0</v>
      </c>
      <c r="CA260" s="14">
        <v>0</v>
      </c>
      <c r="CB260" s="14">
        <v>0</v>
      </c>
      <c r="CC260" s="14">
        <v>0</v>
      </c>
      <c r="CD260" s="14">
        <v>0</v>
      </c>
      <c r="CE260" s="14">
        <v>0</v>
      </c>
      <c r="CF260" s="14">
        <v>0</v>
      </c>
      <c r="CG260" s="14">
        <v>0</v>
      </c>
      <c r="CH260" s="14">
        <v>0</v>
      </c>
      <c r="CI260" s="14">
        <v>0</v>
      </c>
      <c r="CJ260" s="14">
        <v>0</v>
      </c>
      <c r="CK260" s="14">
        <v>0</v>
      </c>
      <c r="CL260" s="14">
        <v>0</v>
      </c>
      <c r="CM260" s="14">
        <v>0</v>
      </c>
      <c r="CN260" s="14">
        <v>0</v>
      </c>
      <c r="CO260" s="14">
        <v>0</v>
      </c>
      <c r="CP260" s="14">
        <v>0</v>
      </c>
      <c r="CQ260" s="14">
        <v>0</v>
      </c>
      <c r="CR260" s="14">
        <v>0</v>
      </c>
      <c r="CS260" s="14">
        <v>0</v>
      </c>
      <c r="CT260" s="14">
        <v>0</v>
      </c>
      <c r="CU260" s="14">
        <v>0</v>
      </c>
      <c r="CV260" s="14">
        <v>0</v>
      </c>
      <c r="CW260" s="14">
        <v>0</v>
      </c>
      <c r="CX260" s="14">
        <v>0</v>
      </c>
      <c r="CY260" s="14">
        <v>0</v>
      </c>
      <c r="CZ260" s="14">
        <v>0</v>
      </c>
      <c r="DA260" s="14">
        <v>0</v>
      </c>
      <c r="DB260" s="14">
        <v>0</v>
      </c>
      <c r="DC260" s="14">
        <v>0</v>
      </c>
      <c r="DD260" s="14">
        <v>0</v>
      </c>
      <c r="DE260" s="14">
        <v>0</v>
      </c>
      <c r="DF260" s="14">
        <v>0</v>
      </c>
      <c r="DG260" s="14">
        <v>0</v>
      </c>
      <c r="DH260" s="14">
        <v>0</v>
      </c>
      <c r="DI260" s="14">
        <v>0</v>
      </c>
      <c r="DJ260" s="14">
        <v>0</v>
      </c>
      <c r="DK260" s="14">
        <v>0</v>
      </c>
      <c r="DL260" s="14">
        <v>0</v>
      </c>
      <c r="DM260" s="14">
        <v>0</v>
      </c>
      <c r="DN260" s="14">
        <v>0</v>
      </c>
      <c r="DO260" s="14">
        <v>0</v>
      </c>
      <c r="DP260" s="14">
        <v>0</v>
      </c>
      <c r="DQ260" s="14">
        <v>0</v>
      </c>
      <c r="DR260" s="14">
        <v>0</v>
      </c>
      <c r="DS260" s="14">
        <v>0</v>
      </c>
      <c r="DT260" s="14">
        <v>0</v>
      </c>
      <c r="DU260" s="14">
        <v>0</v>
      </c>
      <c r="DV260" s="14">
        <v>0</v>
      </c>
      <c r="DW260" s="14">
        <v>0</v>
      </c>
      <c r="DX260" s="14">
        <v>0</v>
      </c>
      <c r="DY260" s="14">
        <v>0</v>
      </c>
      <c r="DZ260" s="14">
        <v>0</v>
      </c>
      <c r="EA260" s="14">
        <v>0</v>
      </c>
      <c r="EB260" s="14">
        <v>0</v>
      </c>
      <c r="EC260" s="14">
        <v>0</v>
      </c>
      <c r="ED260" s="14">
        <v>0</v>
      </c>
      <c r="EE260" s="14">
        <v>0</v>
      </c>
      <c r="EF260" s="14">
        <v>0</v>
      </c>
      <c r="EG260" s="14">
        <v>0</v>
      </c>
      <c r="EH260" s="14">
        <v>0</v>
      </c>
      <c r="EI260" s="14">
        <v>0</v>
      </c>
      <c r="EJ260" s="14">
        <v>0</v>
      </c>
      <c r="EK260" s="14">
        <v>0</v>
      </c>
      <c r="EL260" s="14">
        <v>0</v>
      </c>
      <c r="EM260" s="14">
        <v>0</v>
      </c>
      <c r="EN260" s="14">
        <v>0</v>
      </c>
      <c r="EO260" s="14">
        <v>0</v>
      </c>
      <c r="EP260" s="14">
        <v>0</v>
      </c>
      <c r="EQ260" s="14">
        <v>0</v>
      </c>
      <c r="ER260" s="14">
        <v>0</v>
      </c>
      <c r="ES260" s="14">
        <v>0</v>
      </c>
      <c r="ET260" s="14">
        <v>0</v>
      </c>
      <c r="EU260" s="14">
        <v>0</v>
      </c>
      <c r="EV260" s="14">
        <v>0</v>
      </c>
      <c r="EW260" s="14">
        <v>0</v>
      </c>
      <c r="EX260" s="14">
        <v>0</v>
      </c>
      <c r="EY260" s="14">
        <v>0</v>
      </c>
      <c r="EZ260" s="14">
        <v>0</v>
      </c>
      <c r="FA260" s="14">
        <v>0</v>
      </c>
      <c r="FB260" s="14">
        <v>0</v>
      </c>
      <c r="FC260" s="14">
        <v>0</v>
      </c>
      <c r="FD260" s="14">
        <v>0</v>
      </c>
      <c r="FE260" s="14">
        <v>0</v>
      </c>
      <c r="FF260" s="14">
        <v>0</v>
      </c>
      <c r="FG260" s="14">
        <v>0</v>
      </c>
      <c r="FH260" s="14">
        <v>0</v>
      </c>
      <c r="FI260" s="14">
        <v>0</v>
      </c>
      <c r="FJ260" s="14">
        <v>0</v>
      </c>
      <c r="FK260" s="14">
        <v>0</v>
      </c>
      <c r="FL260" s="14">
        <v>0</v>
      </c>
      <c r="FM260" s="14">
        <v>0</v>
      </c>
      <c r="FN260" s="14">
        <v>0</v>
      </c>
      <c r="FO260" s="14">
        <v>0</v>
      </c>
      <c r="FP260" s="14">
        <v>0</v>
      </c>
      <c r="FQ260" s="14">
        <v>0</v>
      </c>
      <c r="FR260" s="14">
        <v>0</v>
      </c>
      <c r="FS260" s="14">
        <v>0</v>
      </c>
      <c r="FT260" s="14">
        <v>0</v>
      </c>
      <c r="FU260" s="14">
        <v>0</v>
      </c>
      <c r="FV260" s="14">
        <v>0</v>
      </c>
      <c r="FW260" s="14">
        <v>0</v>
      </c>
      <c r="FX260" s="14">
        <v>0</v>
      </c>
      <c r="FY260" s="14">
        <v>0</v>
      </c>
      <c r="FZ260" s="14">
        <v>0</v>
      </c>
      <c r="GA260" s="14">
        <v>0</v>
      </c>
      <c r="GB260" s="14">
        <v>0</v>
      </c>
      <c r="GC260" s="14">
        <v>0</v>
      </c>
      <c r="GD260" s="14">
        <v>0</v>
      </c>
      <c r="GE260" s="14">
        <v>0</v>
      </c>
      <c r="GF260" s="14">
        <v>0</v>
      </c>
      <c r="GG260" s="14">
        <v>0</v>
      </c>
      <c r="GH260" s="14">
        <v>0</v>
      </c>
      <c r="GI260" s="14">
        <v>0</v>
      </c>
      <c r="GJ260" s="14">
        <v>0</v>
      </c>
      <c r="GK260" s="14">
        <v>0</v>
      </c>
      <c r="GL260" s="14">
        <v>0</v>
      </c>
      <c r="GM260" s="14">
        <v>0</v>
      </c>
      <c r="GN260" s="14">
        <v>0</v>
      </c>
      <c r="GO260" s="14">
        <v>0</v>
      </c>
      <c r="GP260" s="14">
        <v>0</v>
      </c>
      <c r="GQ260" s="14">
        <v>0</v>
      </c>
      <c r="GR260" s="14">
        <v>0</v>
      </c>
      <c r="GS260" s="14">
        <v>0</v>
      </c>
      <c r="GT260" s="14">
        <v>0</v>
      </c>
      <c r="GU260" s="14">
        <v>0</v>
      </c>
      <c r="GV260" s="14">
        <v>0</v>
      </c>
      <c r="GW260" s="14">
        <v>0</v>
      </c>
      <c r="GX260" s="14">
        <v>1</v>
      </c>
      <c r="GY260" s="14">
        <v>0</v>
      </c>
      <c r="GZ260" s="14">
        <v>0</v>
      </c>
      <c r="HA260" s="14">
        <v>0</v>
      </c>
      <c r="HB260" s="14">
        <v>0</v>
      </c>
      <c r="HC260" s="14">
        <v>0</v>
      </c>
      <c r="HD260" s="14">
        <v>0</v>
      </c>
      <c r="HE260" s="14">
        <v>0</v>
      </c>
      <c r="HF260" s="14">
        <v>0</v>
      </c>
      <c r="HG260" s="14">
        <v>0</v>
      </c>
      <c r="HH260" s="14">
        <v>0</v>
      </c>
      <c r="HI260" s="14">
        <v>0</v>
      </c>
      <c r="HJ260" s="14">
        <v>0</v>
      </c>
      <c r="HK260" s="14">
        <v>0</v>
      </c>
      <c r="HL260" s="14">
        <v>0</v>
      </c>
      <c r="HM260" s="14">
        <v>0</v>
      </c>
      <c r="HN260" s="14">
        <v>0</v>
      </c>
      <c r="HO260" s="14">
        <v>0</v>
      </c>
      <c r="HP260" s="14">
        <v>0</v>
      </c>
      <c r="HQ260" s="14">
        <v>0</v>
      </c>
      <c r="HR260" s="14">
        <v>0</v>
      </c>
      <c r="HS260" s="14">
        <v>0</v>
      </c>
      <c r="HT260" s="14">
        <v>0</v>
      </c>
      <c r="HU260" s="14">
        <v>0</v>
      </c>
      <c r="HV260" s="14">
        <v>0</v>
      </c>
      <c r="HW260" s="14">
        <v>0</v>
      </c>
      <c r="HX260" s="14">
        <v>0</v>
      </c>
      <c r="HY260" s="14">
        <v>0</v>
      </c>
      <c r="HZ260" s="14">
        <v>0</v>
      </c>
      <c r="IA260" s="14">
        <v>0</v>
      </c>
      <c r="IB260" s="14">
        <v>0</v>
      </c>
      <c r="IC260" s="14">
        <v>0</v>
      </c>
      <c r="ID260" s="14">
        <v>0</v>
      </c>
      <c r="IE260" s="14">
        <v>0</v>
      </c>
      <c r="IF260" s="14">
        <v>0</v>
      </c>
      <c r="IG260" s="14">
        <v>0</v>
      </c>
      <c r="IH260" s="14">
        <v>0</v>
      </c>
      <c r="II260" s="14">
        <v>0</v>
      </c>
      <c r="IJ260" s="14">
        <v>0</v>
      </c>
      <c r="IK260" s="14">
        <v>0</v>
      </c>
      <c r="IL260" s="14">
        <v>1</v>
      </c>
      <c r="IM260" s="14">
        <v>0</v>
      </c>
      <c r="IN260" s="14">
        <v>0</v>
      </c>
      <c r="IO260" s="14">
        <v>0</v>
      </c>
      <c r="IP260" s="14">
        <v>0</v>
      </c>
      <c r="IQ260" s="14">
        <v>0</v>
      </c>
      <c r="IR260" s="14">
        <v>0</v>
      </c>
      <c r="IS260" s="14">
        <v>0</v>
      </c>
      <c r="IT260" s="14">
        <v>0</v>
      </c>
      <c r="IU260" s="14">
        <v>0</v>
      </c>
      <c r="IV260" s="14">
        <v>0</v>
      </c>
      <c r="IW260" s="14">
        <v>0</v>
      </c>
      <c r="IX260" s="14">
        <v>0</v>
      </c>
      <c r="IY260" s="14">
        <v>0</v>
      </c>
      <c r="IZ260" s="14">
        <v>0</v>
      </c>
      <c r="JA260" s="14">
        <v>0</v>
      </c>
      <c r="JB260" s="14">
        <v>0</v>
      </c>
      <c r="JC260" s="14">
        <v>0</v>
      </c>
      <c r="JD260" s="14">
        <v>0</v>
      </c>
      <c r="JE260" s="14">
        <v>0</v>
      </c>
      <c r="JF260" s="14">
        <v>0</v>
      </c>
      <c r="JG260" s="14">
        <v>0</v>
      </c>
      <c r="JH260" s="14">
        <v>0</v>
      </c>
      <c r="JI260" s="14">
        <v>0</v>
      </c>
      <c r="JJ260" s="14">
        <v>0</v>
      </c>
      <c r="JK260" s="14">
        <v>0</v>
      </c>
      <c r="JL260" s="14">
        <v>0</v>
      </c>
      <c r="JM260" s="14">
        <v>0</v>
      </c>
      <c r="JN260" s="14">
        <v>0</v>
      </c>
      <c r="JO260" s="14">
        <v>0</v>
      </c>
      <c r="JP260" s="14">
        <v>0</v>
      </c>
      <c r="JQ260" s="14">
        <v>0</v>
      </c>
      <c r="JR260" s="14">
        <v>1</v>
      </c>
      <c r="JS260" s="14">
        <v>0</v>
      </c>
      <c r="JT260" s="14">
        <v>0</v>
      </c>
      <c r="JU260" s="14">
        <v>0</v>
      </c>
      <c r="JV260" s="14">
        <v>0</v>
      </c>
      <c r="JW260" s="14">
        <v>0</v>
      </c>
      <c r="JX260" s="14">
        <v>0</v>
      </c>
      <c r="JY260" s="14">
        <v>0</v>
      </c>
      <c r="JZ260" s="14">
        <v>0</v>
      </c>
      <c r="KA260" s="14">
        <v>0</v>
      </c>
      <c r="KB260" s="14">
        <v>0</v>
      </c>
      <c r="KC260" s="14">
        <v>0</v>
      </c>
      <c r="KD260" s="14">
        <v>0</v>
      </c>
      <c r="KE260" s="14">
        <v>0</v>
      </c>
      <c r="KF260" s="14">
        <v>0</v>
      </c>
      <c r="KG260" s="14">
        <v>0</v>
      </c>
      <c r="KH260" s="14">
        <v>0</v>
      </c>
      <c r="KI260" s="14">
        <v>0</v>
      </c>
      <c r="KJ260" s="14">
        <v>0</v>
      </c>
      <c r="KK260" s="14">
        <v>0</v>
      </c>
      <c r="KL260" s="14">
        <v>0</v>
      </c>
      <c r="KM260" s="14">
        <v>0</v>
      </c>
      <c r="KN260" s="14">
        <v>0</v>
      </c>
      <c r="KO260" s="14">
        <v>0</v>
      </c>
      <c r="KP260" s="14">
        <v>0</v>
      </c>
      <c r="KQ260" s="14">
        <v>0</v>
      </c>
      <c r="KR260" s="14">
        <v>0</v>
      </c>
      <c r="KS260" s="14">
        <v>0</v>
      </c>
      <c r="KT260" s="14">
        <v>0</v>
      </c>
      <c r="KU260" s="14">
        <v>0</v>
      </c>
      <c r="KV260" s="14">
        <v>0</v>
      </c>
      <c r="KW260" s="14">
        <v>0</v>
      </c>
      <c r="KX260" s="14">
        <v>0</v>
      </c>
      <c r="KY260" s="14">
        <v>0</v>
      </c>
      <c r="KZ260" s="14">
        <v>0</v>
      </c>
      <c r="LA260" s="14">
        <v>0</v>
      </c>
      <c r="LB260" s="14">
        <v>0</v>
      </c>
      <c r="LC260" s="14">
        <v>0</v>
      </c>
      <c r="LD260" s="14">
        <v>0</v>
      </c>
      <c r="LE260" s="14">
        <v>0</v>
      </c>
      <c r="LF260" s="14">
        <v>0</v>
      </c>
      <c r="LG260" s="14">
        <v>0</v>
      </c>
      <c r="LH260" s="14">
        <v>0</v>
      </c>
      <c r="LI260" s="14">
        <v>0</v>
      </c>
      <c r="LJ260" s="14">
        <v>0</v>
      </c>
      <c r="LK260" s="14">
        <v>0</v>
      </c>
      <c r="LL260" s="14">
        <v>0</v>
      </c>
      <c r="LM260" s="14">
        <v>0</v>
      </c>
      <c r="LN260" s="14">
        <v>0</v>
      </c>
      <c r="LO260" s="14">
        <v>0</v>
      </c>
      <c r="LP260" s="14">
        <v>0</v>
      </c>
      <c r="LQ260" s="14">
        <v>0</v>
      </c>
      <c r="LR260" s="14">
        <v>0</v>
      </c>
      <c r="LS260" s="14">
        <v>0</v>
      </c>
      <c r="LT260" s="14">
        <v>0</v>
      </c>
      <c r="LU260" s="14">
        <v>0</v>
      </c>
      <c r="LV260" s="14">
        <v>0</v>
      </c>
      <c r="LW260" s="14">
        <v>0</v>
      </c>
      <c r="LX260" s="14">
        <v>0</v>
      </c>
      <c r="LY260" s="14">
        <v>1</v>
      </c>
      <c r="LZ260" s="14">
        <v>0</v>
      </c>
      <c r="MA260" s="14">
        <v>0</v>
      </c>
      <c r="MB260" s="14">
        <v>0</v>
      </c>
      <c r="MC260" s="14">
        <v>0</v>
      </c>
      <c r="MD260" s="14">
        <v>0</v>
      </c>
      <c r="ME260" s="14">
        <v>0</v>
      </c>
      <c r="MF260" s="14">
        <v>0</v>
      </c>
      <c r="MG260" s="14">
        <v>0</v>
      </c>
      <c r="MH260" s="14">
        <v>0</v>
      </c>
      <c r="MI260" s="14">
        <v>0</v>
      </c>
      <c r="MJ260" s="14">
        <v>1</v>
      </c>
      <c r="MK260" s="14">
        <v>0</v>
      </c>
      <c r="ML260" s="14">
        <v>0</v>
      </c>
      <c r="MM260" s="14">
        <v>0</v>
      </c>
      <c r="MN260" s="14">
        <v>0</v>
      </c>
      <c r="MO260" s="14">
        <v>0</v>
      </c>
      <c r="MP260" s="14">
        <v>0</v>
      </c>
      <c r="MQ260" s="14">
        <v>0</v>
      </c>
      <c r="MR260" s="14">
        <v>0</v>
      </c>
      <c r="MS260" s="14">
        <v>0</v>
      </c>
      <c r="MT260" s="14">
        <v>0</v>
      </c>
      <c r="MU260" s="14">
        <v>0</v>
      </c>
      <c r="MV260" s="14">
        <v>0</v>
      </c>
      <c r="MW260" s="14">
        <v>0</v>
      </c>
      <c r="MX260" s="14">
        <v>0</v>
      </c>
      <c r="MY260" s="14">
        <v>0</v>
      </c>
      <c r="MZ260" s="14">
        <v>0</v>
      </c>
      <c r="NA260" s="14">
        <v>0</v>
      </c>
      <c r="NB260" s="14">
        <v>0</v>
      </c>
      <c r="NC260" s="14">
        <v>0</v>
      </c>
      <c r="ND260" s="14">
        <v>0</v>
      </c>
      <c r="NE260" s="14">
        <v>0</v>
      </c>
      <c r="NF260" s="14">
        <v>0</v>
      </c>
      <c r="NG260" s="14">
        <v>0</v>
      </c>
      <c r="NH260" s="14">
        <v>0</v>
      </c>
      <c r="NI260" s="14">
        <v>0</v>
      </c>
      <c r="NJ260" s="14">
        <v>0</v>
      </c>
      <c r="NK260" s="14">
        <v>0</v>
      </c>
      <c r="NL260" s="14">
        <v>0</v>
      </c>
      <c r="NM260" s="14">
        <v>0</v>
      </c>
      <c r="NN260" s="14">
        <v>0</v>
      </c>
      <c r="NO260" s="14">
        <v>0</v>
      </c>
      <c r="NP260" s="14">
        <v>0</v>
      </c>
      <c r="NQ260" s="14">
        <v>0</v>
      </c>
      <c r="NR260" s="14">
        <v>0</v>
      </c>
      <c r="NS260" s="14">
        <v>0</v>
      </c>
      <c r="NT260" s="14">
        <v>0</v>
      </c>
      <c r="NU260" s="14">
        <v>0</v>
      </c>
      <c r="NV260" s="14">
        <v>0</v>
      </c>
      <c r="NW260" s="14">
        <v>0</v>
      </c>
      <c r="NX260" s="14">
        <v>0</v>
      </c>
      <c r="NY260" s="14">
        <v>0</v>
      </c>
      <c r="NZ260" s="14">
        <v>0</v>
      </c>
      <c r="OA260" s="14">
        <v>0</v>
      </c>
      <c r="OB260" s="14">
        <v>0</v>
      </c>
      <c r="OC260" s="14">
        <v>0</v>
      </c>
      <c r="OD260" s="14">
        <v>0</v>
      </c>
      <c r="OE260" s="14">
        <v>0</v>
      </c>
      <c r="OF260" s="14"/>
      <c r="OG260" s="14">
        <v>0</v>
      </c>
      <c r="OH260" s="14">
        <v>0</v>
      </c>
      <c r="OI260" s="14">
        <v>0</v>
      </c>
      <c r="OJ260" s="14">
        <v>0</v>
      </c>
      <c r="OK260" s="14">
        <v>0</v>
      </c>
      <c r="OL260" s="14">
        <v>0</v>
      </c>
      <c r="OM260" s="14">
        <v>0</v>
      </c>
      <c r="ON260" s="14">
        <v>0</v>
      </c>
      <c r="OO260" s="14">
        <v>0</v>
      </c>
      <c r="OP260" s="14">
        <v>0</v>
      </c>
      <c r="OQ260" s="14">
        <v>0</v>
      </c>
      <c r="OR260" s="14">
        <v>0</v>
      </c>
      <c r="OS260" s="14">
        <v>0</v>
      </c>
      <c r="OT260" s="14">
        <v>0</v>
      </c>
      <c r="OU260" s="14">
        <v>0</v>
      </c>
      <c r="OV260" s="14">
        <v>0</v>
      </c>
      <c r="OW260" s="14">
        <v>0</v>
      </c>
      <c r="OX260" s="14">
        <v>1</v>
      </c>
      <c r="OY260" s="14">
        <v>0</v>
      </c>
      <c r="OZ260" s="14"/>
      <c r="PA260" s="14">
        <v>0</v>
      </c>
      <c r="PB260" s="14"/>
      <c r="PC260" s="14"/>
      <c r="PD260" s="14">
        <v>0</v>
      </c>
      <c r="PE260" s="14"/>
      <c r="PF260" s="14"/>
      <c r="PG260" s="54"/>
      <c r="PH260" s="54"/>
      <c r="PI260" s="54"/>
      <c r="PJ260" s="54"/>
      <c r="PK260" s="54"/>
      <c r="PL260" s="84"/>
      <c r="PM260" s="14"/>
      <c r="PN260" s="84"/>
      <c r="PO260" s="84"/>
      <c r="PP260" s="84"/>
      <c r="PQ260" s="84"/>
      <c r="PR260" s="505"/>
      <c r="PS260" s="84"/>
      <c r="PT260" s="84"/>
      <c r="PU260" s="84"/>
      <c r="PV260" s="84"/>
      <c r="PW260" s="54"/>
      <c r="PX260" s="54"/>
      <c r="PY260" s="14"/>
      <c r="PZ260" s="14"/>
      <c r="QA260" s="14"/>
      <c r="QB260" s="54"/>
      <c r="QC260" s="54"/>
      <c r="QD260" s="54"/>
      <c r="QR260" s="1"/>
      <c r="QS260" s="1"/>
      <c r="QX260" s="1"/>
      <c r="QY260" s="1"/>
      <c r="QZ260" s="1"/>
      <c r="RA260" s="1"/>
      <c r="RB260" s="1"/>
      <c r="RC260" s="1"/>
      <c r="RD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</row>
    <row r="261" spans="1:499" s="20" customFormat="1" hidden="1" x14ac:dyDescent="0.25">
      <c r="A261" s="68" t="s">
        <v>9</v>
      </c>
      <c r="B261" s="68" t="s">
        <v>1414</v>
      </c>
      <c r="C261" s="347"/>
      <c r="D261" s="347"/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  <c r="AL261" s="14">
        <v>0</v>
      </c>
      <c r="AM261" s="14">
        <v>0</v>
      </c>
      <c r="AN261" s="14">
        <v>0</v>
      </c>
      <c r="AO261" s="14">
        <v>0</v>
      </c>
      <c r="AP261" s="14">
        <v>0</v>
      </c>
      <c r="AQ261" s="14">
        <v>0</v>
      </c>
      <c r="AR261" s="14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0</v>
      </c>
      <c r="BA261" s="14">
        <v>0</v>
      </c>
      <c r="BB261" s="14">
        <v>0</v>
      </c>
      <c r="BC261" s="14">
        <v>0</v>
      </c>
      <c r="BD261" s="14">
        <v>0</v>
      </c>
      <c r="BE261" s="14">
        <v>0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  <c r="BK261" s="14">
        <v>0</v>
      </c>
      <c r="BL261" s="14">
        <v>0</v>
      </c>
      <c r="BM261" s="14">
        <v>0</v>
      </c>
      <c r="BN261" s="14">
        <v>0</v>
      </c>
      <c r="BO261" s="14">
        <v>0</v>
      </c>
      <c r="BP261" s="14">
        <v>0</v>
      </c>
      <c r="BQ261" s="14">
        <v>0</v>
      </c>
      <c r="BR261" s="14">
        <v>0</v>
      </c>
      <c r="BS261" s="14">
        <v>0</v>
      </c>
      <c r="BT261" s="14">
        <v>0</v>
      </c>
      <c r="BU261" s="14">
        <v>0</v>
      </c>
      <c r="BV261" s="14">
        <v>0</v>
      </c>
      <c r="BW261" s="14">
        <v>0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  <c r="CW261" s="14">
        <v>0</v>
      </c>
      <c r="CX261" s="14">
        <v>0</v>
      </c>
      <c r="CY261" s="14">
        <v>0</v>
      </c>
      <c r="CZ261" s="14">
        <v>0</v>
      </c>
      <c r="DA261" s="14">
        <v>0</v>
      </c>
      <c r="DB261" s="14">
        <v>0</v>
      </c>
      <c r="DC261" s="14">
        <v>0</v>
      </c>
      <c r="DD261" s="14">
        <v>0</v>
      </c>
      <c r="DE261" s="14">
        <v>0</v>
      </c>
      <c r="DF261" s="14">
        <v>0</v>
      </c>
      <c r="DG261" s="14">
        <v>0</v>
      </c>
      <c r="DH261" s="14">
        <v>0</v>
      </c>
      <c r="DI261" s="14">
        <v>0</v>
      </c>
      <c r="DJ261" s="14">
        <v>0</v>
      </c>
      <c r="DK261" s="14">
        <v>0</v>
      </c>
      <c r="DL261" s="14">
        <v>0</v>
      </c>
      <c r="DM261" s="14">
        <v>0</v>
      </c>
      <c r="DN261" s="14">
        <v>0</v>
      </c>
      <c r="DO261" s="14">
        <v>0</v>
      </c>
      <c r="DP261" s="14">
        <v>0</v>
      </c>
      <c r="DQ261" s="14">
        <v>0</v>
      </c>
      <c r="DR261" s="14">
        <v>0</v>
      </c>
      <c r="DS261" s="14">
        <v>0</v>
      </c>
      <c r="DT261" s="14">
        <v>0</v>
      </c>
      <c r="DU261" s="14">
        <v>0</v>
      </c>
      <c r="DV261" s="14">
        <v>0</v>
      </c>
      <c r="DW261" s="14">
        <v>0</v>
      </c>
      <c r="DX261" s="14">
        <v>0</v>
      </c>
      <c r="DY261" s="14">
        <v>0</v>
      </c>
      <c r="DZ261" s="14">
        <v>0</v>
      </c>
      <c r="EA261" s="14">
        <v>0</v>
      </c>
      <c r="EB261" s="14">
        <v>0</v>
      </c>
      <c r="EC261" s="14">
        <v>0</v>
      </c>
      <c r="ED261" s="14">
        <v>0</v>
      </c>
      <c r="EE261" s="14">
        <v>0</v>
      </c>
      <c r="EF261" s="14">
        <v>0</v>
      </c>
      <c r="EG261" s="14">
        <v>0</v>
      </c>
      <c r="EH261" s="14">
        <v>0</v>
      </c>
      <c r="EI261" s="14">
        <v>0</v>
      </c>
      <c r="EJ261" s="14">
        <v>0</v>
      </c>
      <c r="EK261" s="14">
        <v>0</v>
      </c>
      <c r="EL261" s="14">
        <v>0</v>
      </c>
      <c r="EM261" s="14">
        <v>0</v>
      </c>
      <c r="EN261" s="14">
        <v>0</v>
      </c>
      <c r="EO261" s="14">
        <v>0</v>
      </c>
      <c r="EP261" s="14">
        <v>0</v>
      </c>
      <c r="EQ261" s="14">
        <v>0</v>
      </c>
      <c r="ER261" s="14">
        <v>0</v>
      </c>
      <c r="ES261" s="14">
        <v>0</v>
      </c>
      <c r="ET261" s="14">
        <v>0</v>
      </c>
      <c r="EU261" s="14">
        <v>0</v>
      </c>
      <c r="EV261" s="14">
        <v>0</v>
      </c>
      <c r="EW261" s="14">
        <v>0</v>
      </c>
      <c r="EX261" s="14">
        <v>0</v>
      </c>
      <c r="EY261" s="14">
        <v>0</v>
      </c>
      <c r="EZ261" s="14">
        <v>0</v>
      </c>
      <c r="FA261" s="14">
        <v>0</v>
      </c>
      <c r="FB261" s="14">
        <v>0</v>
      </c>
      <c r="FC261" s="14">
        <v>0</v>
      </c>
      <c r="FD261" s="14">
        <v>0</v>
      </c>
      <c r="FE261" s="14">
        <v>0</v>
      </c>
      <c r="FF261" s="14">
        <v>0</v>
      </c>
      <c r="FG261" s="14">
        <v>0</v>
      </c>
      <c r="FH261" s="14">
        <v>0</v>
      </c>
      <c r="FI261" s="14">
        <v>0</v>
      </c>
      <c r="FJ261" s="14">
        <v>0</v>
      </c>
      <c r="FK261" s="14">
        <v>0</v>
      </c>
      <c r="FL261" s="14">
        <v>0</v>
      </c>
      <c r="FM261" s="14">
        <v>0</v>
      </c>
      <c r="FN261" s="14">
        <v>0</v>
      </c>
      <c r="FO261" s="14">
        <v>0</v>
      </c>
      <c r="FP261" s="14">
        <v>0</v>
      </c>
      <c r="FQ261" s="14">
        <v>0</v>
      </c>
      <c r="FR261" s="14">
        <v>0</v>
      </c>
      <c r="FS261" s="14">
        <v>0</v>
      </c>
      <c r="FT261" s="14">
        <v>0</v>
      </c>
      <c r="FU261" s="14">
        <v>0</v>
      </c>
      <c r="FV261" s="14">
        <v>0</v>
      </c>
      <c r="FW261" s="14">
        <v>0</v>
      </c>
      <c r="FX261" s="14">
        <v>0</v>
      </c>
      <c r="FY261" s="14">
        <v>0</v>
      </c>
      <c r="FZ261" s="14">
        <v>0</v>
      </c>
      <c r="GA261" s="14">
        <v>0</v>
      </c>
      <c r="GB261" s="14">
        <v>0</v>
      </c>
      <c r="GC261" s="14">
        <v>0</v>
      </c>
      <c r="GD261" s="14">
        <v>0</v>
      </c>
      <c r="GE261" s="14">
        <v>0</v>
      </c>
      <c r="GF261" s="14">
        <v>0</v>
      </c>
      <c r="GG261" s="14">
        <v>0</v>
      </c>
      <c r="GH261" s="14">
        <v>0</v>
      </c>
      <c r="GI261" s="14">
        <v>0</v>
      </c>
      <c r="GJ261" s="14">
        <v>0</v>
      </c>
      <c r="GK261" s="14">
        <v>0</v>
      </c>
      <c r="GL261" s="14">
        <v>0</v>
      </c>
      <c r="GM261" s="14">
        <v>0</v>
      </c>
      <c r="GN261" s="14">
        <v>0</v>
      </c>
      <c r="GO261" s="14">
        <v>0</v>
      </c>
      <c r="GP261" s="14">
        <v>0</v>
      </c>
      <c r="GQ261" s="14">
        <v>0</v>
      </c>
      <c r="GR261" s="14">
        <v>0</v>
      </c>
      <c r="GS261" s="14">
        <v>0</v>
      </c>
      <c r="GT261" s="14">
        <v>0</v>
      </c>
      <c r="GU261" s="14">
        <v>0</v>
      </c>
      <c r="GV261" s="14">
        <v>0</v>
      </c>
      <c r="GW261" s="14">
        <v>0</v>
      </c>
      <c r="GX261" s="14">
        <v>0</v>
      </c>
      <c r="GY261" s="14">
        <v>0</v>
      </c>
      <c r="GZ261" s="14">
        <v>0</v>
      </c>
      <c r="HA261" s="14">
        <v>0</v>
      </c>
      <c r="HB261" s="14">
        <v>0</v>
      </c>
      <c r="HC261" s="14">
        <v>0</v>
      </c>
      <c r="HD261" s="14">
        <v>0</v>
      </c>
      <c r="HE261" s="14">
        <v>0</v>
      </c>
      <c r="HF261" s="14">
        <v>0</v>
      </c>
      <c r="HG261" s="14">
        <v>0</v>
      </c>
      <c r="HH261" s="14">
        <v>0</v>
      </c>
      <c r="HI261" s="14">
        <v>0</v>
      </c>
      <c r="HJ261" s="14">
        <v>0</v>
      </c>
      <c r="HK261" s="14">
        <v>0</v>
      </c>
      <c r="HL261" s="14">
        <v>0</v>
      </c>
      <c r="HM261" s="14">
        <v>0</v>
      </c>
      <c r="HN261" s="14">
        <v>0</v>
      </c>
      <c r="HO261" s="14">
        <v>0</v>
      </c>
      <c r="HP261" s="14">
        <v>0</v>
      </c>
      <c r="HQ261" s="14">
        <v>0</v>
      </c>
      <c r="HR261" s="14">
        <v>0</v>
      </c>
      <c r="HS261" s="14">
        <v>0</v>
      </c>
      <c r="HT261" s="14">
        <v>0</v>
      </c>
      <c r="HU261" s="14">
        <v>0</v>
      </c>
      <c r="HV261" s="14">
        <v>0</v>
      </c>
      <c r="HW261" s="14">
        <v>0</v>
      </c>
      <c r="HX261" s="14">
        <v>0</v>
      </c>
      <c r="HY261" s="14">
        <v>0</v>
      </c>
      <c r="HZ261" s="14">
        <v>0</v>
      </c>
      <c r="IA261" s="14">
        <v>0</v>
      </c>
      <c r="IB261" s="14">
        <v>0</v>
      </c>
      <c r="IC261" s="14">
        <v>0</v>
      </c>
      <c r="ID261" s="14">
        <v>0</v>
      </c>
      <c r="IE261" s="14">
        <v>0</v>
      </c>
      <c r="IF261" s="14">
        <v>0</v>
      </c>
      <c r="IG261" s="14">
        <v>0</v>
      </c>
      <c r="IH261" s="14">
        <v>0</v>
      </c>
      <c r="II261" s="14">
        <v>0</v>
      </c>
      <c r="IJ261" s="14">
        <v>0</v>
      </c>
      <c r="IK261" s="14">
        <v>0</v>
      </c>
      <c r="IL261" s="14">
        <v>0</v>
      </c>
      <c r="IM261" s="14">
        <v>0</v>
      </c>
      <c r="IN261" s="14">
        <v>0</v>
      </c>
      <c r="IO261" s="14">
        <v>0</v>
      </c>
      <c r="IP261" s="14">
        <v>0</v>
      </c>
      <c r="IQ261" s="14">
        <v>0</v>
      </c>
      <c r="IR261" s="14">
        <v>0</v>
      </c>
      <c r="IS261" s="14">
        <v>0</v>
      </c>
      <c r="IT261" s="14">
        <v>0</v>
      </c>
      <c r="IU261" s="14">
        <v>0</v>
      </c>
      <c r="IV261" s="14">
        <v>0</v>
      </c>
      <c r="IW261" s="14">
        <v>0</v>
      </c>
      <c r="IX261" s="14">
        <v>0</v>
      </c>
      <c r="IY261" s="14">
        <v>0</v>
      </c>
      <c r="IZ261" s="14">
        <v>0</v>
      </c>
      <c r="JA261" s="14">
        <v>0</v>
      </c>
      <c r="JB261" s="14">
        <v>0</v>
      </c>
      <c r="JC261" s="14">
        <v>0</v>
      </c>
      <c r="JD261" s="14">
        <v>0</v>
      </c>
      <c r="JE261" s="14">
        <v>0</v>
      </c>
      <c r="JF261" s="14">
        <v>0</v>
      </c>
      <c r="JG261" s="14">
        <v>0</v>
      </c>
      <c r="JH261" s="14">
        <v>0</v>
      </c>
      <c r="JI261" s="14">
        <v>0</v>
      </c>
      <c r="JJ261" s="14">
        <v>0</v>
      </c>
      <c r="JK261" s="14">
        <v>0</v>
      </c>
      <c r="JL261" s="14">
        <v>0</v>
      </c>
      <c r="JM261" s="14">
        <v>0</v>
      </c>
      <c r="JN261" s="14">
        <v>0</v>
      </c>
      <c r="JO261" s="14">
        <v>0</v>
      </c>
      <c r="JP261" s="14">
        <v>0</v>
      </c>
      <c r="JQ261" s="14">
        <v>0</v>
      </c>
      <c r="JR261" s="14">
        <v>0</v>
      </c>
      <c r="JS261" s="14">
        <v>0</v>
      </c>
      <c r="JT261" s="14">
        <v>0</v>
      </c>
      <c r="JU261" s="14">
        <v>0</v>
      </c>
      <c r="JV261" s="14">
        <v>0</v>
      </c>
      <c r="JW261" s="14">
        <v>0</v>
      </c>
      <c r="JX261" s="14">
        <v>0</v>
      </c>
      <c r="JY261" s="14">
        <v>0</v>
      </c>
      <c r="JZ261" s="14">
        <v>0</v>
      </c>
      <c r="KA261" s="14">
        <v>0</v>
      </c>
      <c r="KB261" s="14">
        <v>0</v>
      </c>
      <c r="KC261" s="14">
        <v>0</v>
      </c>
      <c r="KD261" s="14">
        <v>0</v>
      </c>
      <c r="KE261" s="14">
        <v>0</v>
      </c>
      <c r="KF261" s="14">
        <v>0</v>
      </c>
      <c r="KG261" s="14">
        <v>0</v>
      </c>
      <c r="KH261" s="14">
        <v>0</v>
      </c>
      <c r="KI261" s="14">
        <v>0</v>
      </c>
      <c r="KJ261" s="14">
        <v>0</v>
      </c>
      <c r="KK261" s="14">
        <v>0</v>
      </c>
      <c r="KL261" s="14">
        <v>0</v>
      </c>
      <c r="KM261" s="14">
        <v>0</v>
      </c>
      <c r="KN261" s="14">
        <v>0</v>
      </c>
      <c r="KO261" s="14">
        <v>0</v>
      </c>
      <c r="KP261" s="14">
        <v>0</v>
      </c>
      <c r="KQ261" s="14">
        <v>0</v>
      </c>
      <c r="KR261" s="14">
        <v>0</v>
      </c>
      <c r="KS261" s="14">
        <v>0</v>
      </c>
      <c r="KT261" s="14">
        <v>0</v>
      </c>
      <c r="KU261" s="14">
        <v>0</v>
      </c>
      <c r="KV261" s="14">
        <v>0</v>
      </c>
      <c r="KW261" s="14">
        <v>0</v>
      </c>
      <c r="KX261" s="14">
        <v>0</v>
      </c>
      <c r="KY261" s="14">
        <v>0</v>
      </c>
      <c r="KZ261" s="14">
        <v>0</v>
      </c>
      <c r="LA261" s="14">
        <v>0</v>
      </c>
      <c r="LB261" s="14">
        <v>0</v>
      </c>
      <c r="LC261" s="14">
        <v>0</v>
      </c>
      <c r="LD261" s="14">
        <v>0</v>
      </c>
      <c r="LE261" s="14">
        <v>0</v>
      </c>
      <c r="LF261" s="14">
        <v>0</v>
      </c>
      <c r="LG261" s="14">
        <v>0</v>
      </c>
      <c r="LH261" s="14">
        <v>0</v>
      </c>
      <c r="LI261" s="14">
        <v>0</v>
      </c>
      <c r="LJ261" s="14">
        <v>0</v>
      </c>
      <c r="LK261" s="14">
        <v>0</v>
      </c>
      <c r="LL261" s="14">
        <v>0</v>
      </c>
      <c r="LM261" s="14">
        <v>0</v>
      </c>
      <c r="LN261" s="14">
        <v>0</v>
      </c>
      <c r="LO261" s="14">
        <v>0</v>
      </c>
      <c r="LP261" s="14">
        <v>0</v>
      </c>
      <c r="LQ261" s="14">
        <v>0</v>
      </c>
      <c r="LR261" s="14">
        <v>0</v>
      </c>
      <c r="LS261" s="14">
        <v>0</v>
      </c>
      <c r="LT261" s="14">
        <v>0</v>
      </c>
      <c r="LU261" s="14">
        <v>0</v>
      </c>
      <c r="LV261" s="14">
        <v>0</v>
      </c>
      <c r="LW261" s="14">
        <v>0</v>
      </c>
      <c r="LX261" s="14">
        <v>0</v>
      </c>
      <c r="LY261" s="14">
        <v>0</v>
      </c>
      <c r="LZ261" s="14">
        <v>0</v>
      </c>
      <c r="MA261" s="14">
        <v>0</v>
      </c>
      <c r="MB261" s="14">
        <v>0</v>
      </c>
      <c r="MC261" s="14">
        <v>0</v>
      </c>
      <c r="MD261" s="14">
        <v>0</v>
      </c>
      <c r="ME261" s="14">
        <v>0</v>
      </c>
      <c r="MF261" s="14">
        <v>0</v>
      </c>
      <c r="MG261" s="14">
        <v>0</v>
      </c>
      <c r="MH261" s="14">
        <v>0</v>
      </c>
      <c r="MI261" s="14">
        <v>0</v>
      </c>
      <c r="MJ261" s="14">
        <v>0</v>
      </c>
      <c r="MK261" s="14">
        <v>0</v>
      </c>
      <c r="ML261" s="14">
        <v>0</v>
      </c>
      <c r="MM261" s="14">
        <v>0</v>
      </c>
      <c r="MN261" s="14">
        <v>0</v>
      </c>
      <c r="MO261" s="14">
        <v>0</v>
      </c>
      <c r="MP261" s="14">
        <v>0</v>
      </c>
      <c r="MQ261" s="14">
        <v>0</v>
      </c>
      <c r="MR261" s="14">
        <v>0</v>
      </c>
      <c r="MS261" s="14">
        <v>0</v>
      </c>
      <c r="MT261" s="14">
        <v>0</v>
      </c>
      <c r="MU261" s="14">
        <v>0</v>
      </c>
      <c r="MV261" s="14">
        <v>0</v>
      </c>
      <c r="MW261" s="14">
        <v>0</v>
      </c>
      <c r="MX261" s="14">
        <v>0</v>
      </c>
      <c r="MY261" s="14">
        <v>0</v>
      </c>
      <c r="MZ261" s="14">
        <v>0</v>
      </c>
      <c r="NA261" s="14">
        <v>0</v>
      </c>
      <c r="NB261" s="14">
        <v>0</v>
      </c>
      <c r="NC261" s="14">
        <v>0</v>
      </c>
      <c r="ND261" s="14">
        <v>0</v>
      </c>
      <c r="NE261" s="14">
        <v>0</v>
      </c>
      <c r="NF261" s="14">
        <v>0</v>
      </c>
      <c r="NG261" s="14">
        <v>0</v>
      </c>
      <c r="NH261" s="14">
        <v>0</v>
      </c>
      <c r="NI261" s="14">
        <v>0</v>
      </c>
      <c r="NJ261" s="14">
        <v>0</v>
      </c>
      <c r="NK261" s="14">
        <v>0</v>
      </c>
      <c r="NL261" s="14">
        <v>0</v>
      </c>
      <c r="NM261" s="14">
        <v>0</v>
      </c>
      <c r="NN261" s="14">
        <v>0</v>
      </c>
      <c r="NO261" s="14">
        <v>0</v>
      </c>
      <c r="NP261" s="14">
        <v>0</v>
      </c>
      <c r="NQ261" s="14">
        <v>0</v>
      </c>
      <c r="NR261" s="14">
        <v>0</v>
      </c>
      <c r="NS261" s="14">
        <v>0</v>
      </c>
      <c r="NT261" s="14">
        <v>0</v>
      </c>
      <c r="NU261" s="14">
        <v>0</v>
      </c>
      <c r="NV261" s="14">
        <v>0</v>
      </c>
      <c r="NW261" s="14">
        <v>0</v>
      </c>
      <c r="NX261" s="14">
        <v>0</v>
      </c>
      <c r="NY261" s="14">
        <v>1</v>
      </c>
      <c r="NZ261" s="14">
        <v>0</v>
      </c>
      <c r="OA261" s="14">
        <v>0</v>
      </c>
      <c r="OB261" s="14">
        <v>0</v>
      </c>
      <c r="OC261" s="14">
        <v>1</v>
      </c>
      <c r="OD261" s="14">
        <v>0</v>
      </c>
      <c r="OE261" s="14">
        <v>0</v>
      </c>
      <c r="OF261" s="14"/>
      <c r="OG261" s="14">
        <v>0</v>
      </c>
      <c r="OH261" s="14">
        <v>0</v>
      </c>
      <c r="OI261" s="14">
        <v>0</v>
      </c>
      <c r="OJ261" s="14">
        <v>1</v>
      </c>
      <c r="OK261" s="14">
        <v>0</v>
      </c>
      <c r="OL261" s="14">
        <v>4</v>
      </c>
      <c r="OM261" s="14">
        <v>1</v>
      </c>
      <c r="ON261" s="14">
        <v>0</v>
      </c>
      <c r="OO261" s="14">
        <v>2</v>
      </c>
      <c r="OP261" s="14">
        <v>0</v>
      </c>
      <c r="OQ261" s="14">
        <v>0</v>
      </c>
      <c r="OR261" s="14">
        <v>0</v>
      </c>
      <c r="OS261" s="14">
        <v>0</v>
      </c>
      <c r="OT261" s="14">
        <v>0</v>
      </c>
      <c r="OU261" s="14">
        <v>0</v>
      </c>
      <c r="OV261" s="14">
        <v>0</v>
      </c>
      <c r="OW261" s="14">
        <v>0</v>
      </c>
      <c r="OX261" s="14">
        <v>0</v>
      </c>
      <c r="OY261" s="14">
        <v>0</v>
      </c>
      <c r="OZ261" s="14"/>
      <c r="PA261" s="14">
        <v>0</v>
      </c>
      <c r="PB261" s="14"/>
      <c r="PC261" s="14"/>
      <c r="PD261" s="14">
        <v>0</v>
      </c>
      <c r="PE261" s="14"/>
      <c r="PF261" s="14"/>
      <c r="PG261" s="54"/>
      <c r="PH261" s="54"/>
      <c r="PI261" s="54"/>
      <c r="PJ261" s="54"/>
      <c r="PK261" s="54"/>
      <c r="PL261" s="84"/>
      <c r="PM261" s="14">
        <v>1</v>
      </c>
      <c r="PN261" s="84"/>
      <c r="PO261" s="84">
        <v>1</v>
      </c>
      <c r="PP261" s="84"/>
      <c r="PQ261" s="84"/>
      <c r="PR261" s="505"/>
      <c r="PS261" s="84">
        <v>1</v>
      </c>
      <c r="PT261" s="84"/>
      <c r="PU261" s="84">
        <v>1</v>
      </c>
      <c r="PV261" s="84"/>
      <c r="PW261" s="54"/>
      <c r="PX261" s="14">
        <v>1</v>
      </c>
      <c r="PY261" s="14"/>
      <c r="PZ261" s="14"/>
      <c r="QA261" s="14"/>
      <c r="QB261" s="54"/>
      <c r="QC261" s="54"/>
      <c r="QD261" s="54"/>
      <c r="QM261" s="1">
        <v>1</v>
      </c>
      <c r="QO261" s="1">
        <v>1</v>
      </c>
      <c r="QR261" s="1"/>
      <c r="QS261" s="1"/>
      <c r="QX261" s="1"/>
      <c r="QY261" s="1"/>
      <c r="QZ261" s="1"/>
      <c r="RA261" s="1">
        <v>2</v>
      </c>
      <c r="RB261" s="1"/>
      <c r="RC261" s="1"/>
      <c r="RD261" s="1"/>
      <c r="RI261" s="1"/>
      <c r="RJ261" s="1"/>
      <c r="RK261" s="1"/>
      <c r="RL261" s="1"/>
      <c r="RM261" s="1"/>
      <c r="RN261" s="1"/>
      <c r="RO261" s="1"/>
      <c r="RP261" s="1">
        <v>1</v>
      </c>
      <c r="RQ261" s="1"/>
      <c r="RR261" s="1"/>
      <c r="RS261" s="1"/>
      <c r="RT261" s="1"/>
    </row>
    <row r="262" spans="1:499" s="20" customFormat="1" hidden="1" x14ac:dyDescent="0.25">
      <c r="A262" s="68" t="s">
        <v>9</v>
      </c>
      <c r="B262" s="68" t="s">
        <v>1326</v>
      </c>
      <c r="C262" s="347"/>
      <c r="D262" s="347"/>
      <c r="E262" s="14">
        <v>0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14"/>
      <c r="LR262" s="14"/>
      <c r="LS262" s="14"/>
      <c r="LT262" s="14"/>
      <c r="LU262" s="14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>
        <v>0</v>
      </c>
      <c r="PE262" s="14"/>
      <c r="PF262" s="14"/>
      <c r="PG262" s="54"/>
      <c r="PH262" s="54"/>
      <c r="PI262" s="54"/>
      <c r="PJ262" s="54"/>
      <c r="PK262" s="54"/>
      <c r="PL262" s="84"/>
      <c r="PM262" s="14"/>
      <c r="PN262" s="84"/>
      <c r="PO262" s="84"/>
      <c r="PP262" s="84"/>
      <c r="PQ262" s="84"/>
      <c r="PR262" s="505"/>
      <c r="PS262" s="84"/>
      <c r="PT262" s="84"/>
      <c r="PU262" s="84"/>
      <c r="PV262" s="84"/>
      <c r="PW262" s="54"/>
      <c r="PX262" s="54"/>
      <c r="PY262" s="14"/>
      <c r="PZ262" s="14"/>
      <c r="QA262" s="14"/>
      <c r="QB262" s="54"/>
      <c r="QC262" s="54"/>
      <c r="QD262" s="54"/>
      <c r="QR262" s="1"/>
      <c r="QS262" s="1"/>
      <c r="QX262" s="1"/>
      <c r="QY262" s="1"/>
      <c r="QZ262" s="1"/>
      <c r="RA262" s="1"/>
      <c r="RB262" s="1"/>
      <c r="RC262" s="1"/>
      <c r="RD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</row>
    <row r="263" spans="1:499" s="20" customFormat="1" hidden="1" x14ac:dyDescent="0.25">
      <c r="A263" s="68" t="s">
        <v>9</v>
      </c>
      <c r="B263" s="68" t="s">
        <v>841</v>
      </c>
      <c r="C263" s="464">
        <v>153</v>
      </c>
      <c r="D263" s="347"/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  <c r="AL263" s="14">
        <v>0</v>
      </c>
      <c r="AM263" s="14">
        <v>0</v>
      </c>
      <c r="AN263" s="14">
        <v>0</v>
      </c>
      <c r="AO263" s="14">
        <v>0</v>
      </c>
      <c r="AP263" s="14">
        <v>0</v>
      </c>
      <c r="AQ263" s="14">
        <v>0</v>
      </c>
      <c r="AR263" s="14">
        <v>0</v>
      </c>
      <c r="AS263" s="14">
        <v>0</v>
      </c>
      <c r="AT263" s="14">
        <v>0</v>
      </c>
      <c r="AU263" s="14">
        <v>0</v>
      </c>
      <c r="AV263" s="14">
        <v>0</v>
      </c>
      <c r="AW263" s="14">
        <v>0</v>
      </c>
      <c r="AX263" s="14">
        <v>0</v>
      </c>
      <c r="AY263" s="14">
        <v>0</v>
      </c>
      <c r="AZ263" s="14">
        <v>0</v>
      </c>
      <c r="BA263" s="14">
        <v>0</v>
      </c>
      <c r="BB263" s="14">
        <v>0</v>
      </c>
      <c r="BC263" s="14">
        <v>0</v>
      </c>
      <c r="BD263" s="14">
        <v>0</v>
      </c>
      <c r="BE263" s="14">
        <v>0</v>
      </c>
      <c r="BF263" s="14">
        <v>0</v>
      </c>
      <c r="BG263" s="14">
        <v>0</v>
      </c>
      <c r="BH263" s="14">
        <v>0</v>
      </c>
      <c r="BI263" s="14">
        <v>0</v>
      </c>
      <c r="BJ263" s="14">
        <v>0</v>
      </c>
      <c r="BK263" s="14">
        <v>0</v>
      </c>
      <c r="BL263" s="14">
        <v>0</v>
      </c>
      <c r="BM263" s="14">
        <v>0</v>
      </c>
      <c r="BN263" s="14">
        <v>0</v>
      </c>
      <c r="BO263" s="14">
        <v>0</v>
      </c>
      <c r="BP263" s="14">
        <v>0</v>
      </c>
      <c r="BQ263" s="14">
        <v>0</v>
      </c>
      <c r="BR263" s="14">
        <v>0</v>
      </c>
      <c r="BS263" s="14">
        <v>0</v>
      </c>
      <c r="BT263" s="14">
        <v>0</v>
      </c>
      <c r="BU263" s="14">
        <v>0</v>
      </c>
      <c r="BV263" s="14">
        <v>0</v>
      </c>
      <c r="BW263" s="14">
        <v>0</v>
      </c>
      <c r="BX263" s="14">
        <v>0</v>
      </c>
      <c r="BY263" s="14">
        <v>0</v>
      </c>
      <c r="BZ263" s="14">
        <v>0</v>
      </c>
      <c r="CA263" s="14">
        <v>0</v>
      </c>
      <c r="CB263" s="14">
        <v>0</v>
      </c>
      <c r="CC263" s="14">
        <v>0</v>
      </c>
      <c r="CD263" s="14">
        <v>0</v>
      </c>
      <c r="CE263" s="14">
        <v>0</v>
      </c>
      <c r="CF263" s="14">
        <v>0</v>
      </c>
      <c r="CG263" s="14">
        <v>0</v>
      </c>
      <c r="CH263" s="14">
        <v>0</v>
      </c>
      <c r="CI263" s="14">
        <v>0</v>
      </c>
      <c r="CJ263" s="14">
        <v>0</v>
      </c>
      <c r="CK263" s="14">
        <v>0</v>
      </c>
      <c r="CL263" s="14">
        <v>0</v>
      </c>
      <c r="CM263" s="14">
        <v>0</v>
      </c>
      <c r="CN263" s="14">
        <v>0</v>
      </c>
      <c r="CO263" s="14">
        <v>0</v>
      </c>
      <c r="CP263" s="14">
        <v>0</v>
      </c>
      <c r="CQ263" s="14">
        <v>0</v>
      </c>
      <c r="CR263" s="14">
        <v>0</v>
      </c>
      <c r="CS263" s="14">
        <v>0</v>
      </c>
      <c r="CT263" s="14">
        <v>0</v>
      </c>
      <c r="CU263" s="14">
        <v>0</v>
      </c>
      <c r="CV263" s="14">
        <v>0</v>
      </c>
      <c r="CW263" s="14">
        <v>0</v>
      </c>
      <c r="CX263" s="14">
        <v>0</v>
      </c>
      <c r="CY263" s="14">
        <v>0</v>
      </c>
      <c r="CZ263" s="14">
        <v>0</v>
      </c>
      <c r="DA263" s="14">
        <v>0</v>
      </c>
      <c r="DB263" s="14">
        <v>0</v>
      </c>
      <c r="DC263" s="14">
        <v>0</v>
      </c>
      <c r="DD263" s="14">
        <v>0</v>
      </c>
      <c r="DE263" s="14">
        <v>0</v>
      </c>
      <c r="DF263" s="14">
        <v>0</v>
      </c>
      <c r="DG263" s="14">
        <v>0</v>
      </c>
      <c r="DH263" s="14">
        <v>0</v>
      </c>
      <c r="DI263" s="14">
        <v>0</v>
      </c>
      <c r="DJ263" s="14">
        <v>0</v>
      </c>
      <c r="DK263" s="14">
        <v>0</v>
      </c>
      <c r="DL263" s="14">
        <v>0</v>
      </c>
      <c r="DM263" s="14">
        <v>0</v>
      </c>
      <c r="DN263" s="14">
        <v>0</v>
      </c>
      <c r="DO263" s="14">
        <v>0</v>
      </c>
      <c r="DP263" s="14">
        <v>0</v>
      </c>
      <c r="DQ263" s="14">
        <v>0</v>
      </c>
      <c r="DR263" s="14">
        <v>0</v>
      </c>
      <c r="DS263" s="14">
        <v>0</v>
      </c>
      <c r="DT263" s="14">
        <v>0</v>
      </c>
      <c r="DU263" s="14">
        <v>0</v>
      </c>
      <c r="DV263" s="14">
        <v>0</v>
      </c>
      <c r="DW263" s="14">
        <v>0</v>
      </c>
      <c r="DX263" s="14">
        <v>0</v>
      </c>
      <c r="DY263" s="14">
        <v>0</v>
      </c>
      <c r="DZ263" s="14">
        <v>0</v>
      </c>
      <c r="EA263" s="14">
        <v>0</v>
      </c>
      <c r="EB263" s="14">
        <v>0</v>
      </c>
      <c r="EC263" s="14">
        <v>0</v>
      </c>
      <c r="ED263" s="14">
        <v>0</v>
      </c>
      <c r="EE263" s="14">
        <v>0</v>
      </c>
      <c r="EF263" s="14">
        <v>0</v>
      </c>
      <c r="EG263" s="14">
        <v>0</v>
      </c>
      <c r="EH263" s="14">
        <v>0</v>
      </c>
      <c r="EI263" s="14">
        <v>0</v>
      </c>
      <c r="EJ263" s="14">
        <v>0</v>
      </c>
      <c r="EK263" s="14">
        <v>0</v>
      </c>
      <c r="EL263" s="14">
        <v>0</v>
      </c>
      <c r="EM263" s="14">
        <v>0</v>
      </c>
      <c r="EN263" s="14">
        <v>0</v>
      </c>
      <c r="EO263" s="14">
        <v>0</v>
      </c>
      <c r="EP263" s="14">
        <v>0</v>
      </c>
      <c r="EQ263" s="14">
        <v>0</v>
      </c>
      <c r="ER263" s="14">
        <v>0</v>
      </c>
      <c r="ES263" s="14">
        <v>0</v>
      </c>
      <c r="ET263" s="14">
        <v>0</v>
      </c>
      <c r="EU263" s="14">
        <v>0</v>
      </c>
      <c r="EV263" s="14">
        <v>0</v>
      </c>
      <c r="EW263" s="14">
        <v>0</v>
      </c>
      <c r="EX263" s="14">
        <v>0</v>
      </c>
      <c r="EY263" s="14">
        <v>0</v>
      </c>
      <c r="EZ263" s="14">
        <v>0</v>
      </c>
      <c r="FA263" s="14">
        <v>0</v>
      </c>
      <c r="FB263" s="14">
        <v>0</v>
      </c>
      <c r="FC263" s="14">
        <v>0</v>
      </c>
      <c r="FD263" s="14">
        <v>0</v>
      </c>
      <c r="FE263" s="14">
        <v>0</v>
      </c>
      <c r="FF263" s="14">
        <v>0</v>
      </c>
      <c r="FG263" s="14">
        <v>0</v>
      </c>
      <c r="FH263" s="14">
        <v>0</v>
      </c>
      <c r="FI263" s="14">
        <v>0</v>
      </c>
      <c r="FJ263" s="14">
        <v>0</v>
      </c>
      <c r="FK263" s="14">
        <v>0</v>
      </c>
      <c r="FL263" s="14">
        <v>0</v>
      </c>
      <c r="FM263" s="14">
        <v>0</v>
      </c>
      <c r="FN263" s="14">
        <v>0</v>
      </c>
      <c r="FO263" s="14">
        <v>0</v>
      </c>
      <c r="FP263" s="14">
        <v>0</v>
      </c>
      <c r="FQ263" s="14">
        <v>0</v>
      </c>
      <c r="FR263" s="14">
        <v>0</v>
      </c>
      <c r="FS263" s="14">
        <v>0</v>
      </c>
      <c r="FT263" s="14">
        <v>0</v>
      </c>
      <c r="FU263" s="14">
        <v>1</v>
      </c>
      <c r="FV263" s="14">
        <v>0</v>
      </c>
      <c r="FW263" s="14">
        <v>0</v>
      </c>
      <c r="FX263" s="14">
        <v>0</v>
      </c>
      <c r="FY263" s="14">
        <v>0</v>
      </c>
      <c r="FZ263" s="14">
        <v>0</v>
      </c>
      <c r="GA263" s="14">
        <v>0</v>
      </c>
      <c r="GB263" s="14">
        <v>0</v>
      </c>
      <c r="GC263" s="14">
        <v>0</v>
      </c>
      <c r="GD263" s="14">
        <v>0</v>
      </c>
      <c r="GE263" s="14">
        <v>0</v>
      </c>
      <c r="GF263" s="14">
        <v>0</v>
      </c>
      <c r="GG263" s="14">
        <v>0</v>
      </c>
      <c r="GH263" s="14">
        <v>0</v>
      </c>
      <c r="GI263" s="14">
        <v>0</v>
      </c>
      <c r="GJ263" s="14">
        <v>0</v>
      </c>
      <c r="GK263" s="14">
        <v>0</v>
      </c>
      <c r="GL263" s="14">
        <v>0</v>
      </c>
      <c r="GM263" s="14">
        <v>0</v>
      </c>
      <c r="GN263" s="14">
        <v>0</v>
      </c>
      <c r="GO263" s="14">
        <v>0</v>
      </c>
      <c r="GP263" s="14">
        <v>0</v>
      </c>
      <c r="GQ263" s="14">
        <v>0</v>
      </c>
      <c r="GR263" s="14">
        <v>0</v>
      </c>
      <c r="GS263" s="14">
        <v>0</v>
      </c>
      <c r="GT263" s="14">
        <v>0</v>
      </c>
      <c r="GU263" s="14">
        <v>0</v>
      </c>
      <c r="GV263" s="14">
        <v>0</v>
      </c>
      <c r="GW263" s="14">
        <v>0</v>
      </c>
      <c r="GX263" s="14">
        <v>0</v>
      </c>
      <c r="GY263" s="14">
        <v>0</v>
      </c>
      <c r="GZ263" s="14">
        <v>0</v>
      </c>
      <c r="HA263" s="14">
        <v>0</v>
      </c>
      <c r="HB263" s="14">
        <v>0</v>
      </c>
      <c r="HC263" s="14">
        <v>0</v>
      </c>
      <c r="HD263" s="14">
        <v>0</v>
      </c>
      <c r="HE263" s="14">
        <v>0</v>
      </c>
      <c r="HF263" s="14">
        <v>0</v>
      </c>
      <c r="HG263" s="14">
        <v>0</v>
      </c>
      <c r="HH263" s="14">
        <v>0</v>
      </c>
      <c r="HI263" s="14">
        <v>0</v>
      </c>
      <c r="HJ263" s="14">
        <v>0</v>
      </c>
      <c r="HK263" s="14">
        <v>0</v>
      </c>
      <c r="HL263" s="14">
        <v>0</v>
      </c>
      <c r="HM263" s="14">
        <v>0</v>
      </c>
      <c r="HN263" s="14">
        <v>0</v>
      </c>
      <c r="HO263" s="14">
        <v>0</v>
      </c>
      <c r="HP263" s="14">
        <v>0</v>
      </c>
      <c r="HQ263" s="14">
        <v>0</v>
      </c>
      <c r="HR263" s="14">
        <v>0</v>
      </c>
      <c r="HS263" s="14">
        <v>0</v>
      </c>
      <c r="HT263" s="14">
        <v>0</v>
      </c>
      <c r="HU263" s="14">
        <v>0</v>
      </c>
      <c r="HV263" s="14">
        <v>0</v>
      </c>
      <c r="HW263" s="14">
        <v>0</v>
      </c>
      <c r="HX263" s="14">
        <v>0</v>
      </c>
      <c r="HY263" s="14">
        <v>0</v>
      </c>
      <c r="HZ263" s="14">
        <v>0</v>
      </c>
      <c r="IA263" s="14">
        <v>0</v>
      </c>
      <c r="IB263" s="14">
        <v>0</v>
      </c>
      <c r="IC263" s="14">
        <v>0</v>
      </c>
      <c r="ID263" s="14">
        <v>0</v>
      </c>
      <c r="IE263" s="14">
        <v>0</v>
      </c>
      <c r="IF263" s="14">
        <v>0</v>
      </c>
      <c r="IG263" s="14">
        <v>0</v>
      </c>
      <c r="IH263" s="14">
        <v>0</v>
      </c>
      <c r="II263" s="14">
        <v>0</v>
      </c>
      <c r="IJ263" s="14">
        <v>0</v>
      </c>
      <c r="IK263" s="14">
        <v>0</v>
      </c>
      <c r="IL263" s="14">
        <v>0</v>
      </c>
      <c r="IM263" s="14">
        <v>0</v>
      </c>
      <c r="IN263" s="14">
        <v>0</v>
      </c>
      <c r="IO263" s="14">
        <v>0</v>
      </c>
      <c r="IP263" s="14">
        <v>0</v>
      </c>
      <c r="IQ263" s="14">
        <v>0</v>
      </c>
      <c r="IR263" s="14">
        <v>0</v>
      </c>
      <c r="IS263" s="14">
        <v>0</v>
      </c>
      <c r="IT263" s="14">
        <v>0</v>
      </c>
      <c r="IU263" s="14">
        <v>0</v>
      </c>
      <c r="IV263" s="14">
        <v>0</v>
      </c>
      <c r="IW263" s="14">
        <v>0</v>
      </c>
      <c r="IX263" s="14">
        <v>0</v>
      </c>
      <c r="IY263" s="14">
        <v>0</v>
      </c>
      <c r="IZ263" s="14">
        <v>0</v>
      </c>
      <c r="JA263" s="14">
        <v>0</v>
      </c>
      <c r="JB263" s="14">
        <v>0</v>
      </c>
      <c r="JC263" s="14">
        <v>0</v>
      </c>
      <c r="JD263" s="14">
        <v>0</v>
      </c>
      <c r="JE263" s="14">
        <v>0</v>
      </c>
      <c r="JF263" s="14">
        <v>0</v>
      </c>
      <c r="JG263" s="14">
        <v>0</v>
      </c>
      <c r="JH263" s="14">
        <v>0</v>
      </c>
      <c r="JI263" s="14">
        <v>0</v>
      </c>
      <c r="JJ263" s="14">
        <v>0</v>
      </c>
      <c r="JK263" s="14">
        <v>0</v>
      </c>
      <c r="JL263" s="14">
        <v>0</v>
      </c>
      <c r="JM263" s="14">
        <v>0</v>
      </c>
      <c r="JN263" s="14">
        <v>0</v>
      </c>
      <c r="JO263" s="14">
        <v>0</v>
      </c>
      <c r="JP263" s="14">
        <v>0</v>
      </c>
      <c r="JQ263" s="14">
        <v>0</v>
      </c>
      <c r="JR263" s="14">
        <v>0</v>
      </c>
      <c r="JS263" s="14">
        <v>0</v>
      </c>
      <c r="JT263" s="14">
        <v>0</v>
      </c>
      <c r="JU263" s="14">
        <v>0</v>
      </c>
      <c r="JV263" s="14">
        <v>0</v>
      </c>
      <c r="JW263" s="14">
        <v>0</v>
      </c>
      <c r="JX263" s="14">
        <v>0</v>
      </c>
      <c r="JY263" s="14">
        <v>0</v>
      </c>
      <c r="JZ263" s="14">
        <v>0</v>
      </c>
      <c r="KA263" s="14">
        <v>0</v>
      </c>
      <c r="KB263" s="14">
        <v>0</v>
      </c>
      <c r="KC263" s="14">
        <v>0</v>
      </c>
      <c r="KD263" s="14">
        <v>0</v>
      </c>
      <c r="KE263" s="14">
        <v>0</v>
      </c>
      <c r="KF263" s="14">
        <v>0</v>
      </c>
      <c r="KG263" s="14">
        <v>0</v>
      </c>
      <c r="KH263" s="14">
        <v>0</v>
      </c>
      <c r="KI263" s="14">
        <v>0</v>
      </c>
      <c r="KJ263" s="14">
        <v>0</v>
      </c>
      <c r="KK263" s="14">
        <v>0</v>
      </c>
      <c r="KL263" s="14">
        <v>0</v>
      </c>
      <c r="KM263" s="14">
        <v>0</v>
      </c>
      <c r="KN263" s="14">
        <v>0</v>
      </c>
      <c r="KO263" s="14">
        <v>0</v>
      </c>
      <c r="KP263" s="14">
        <v>0</v>
      </c>
      <c r="KQ263" s="14">
        <v>0</v>
      </c>
      <c r="KR263" s="14">
        <v>0</v>
      </c>
      <c r="KS263" s="14">
        <v>0</v>
      </c>
      <c r="KT263" s="14">
        <v>0</v>
      </c>
      <c r="KU263" s="14">
        <v>0</v>
      </c>
      <c r="KV263" s="14">
        <v>0</v>
      </c>
      <c r="KW263" s="14">
        <v>0</v>
      </c>
      <c r="KX263" s="14">
        <v>0</v>
      </c>
      <c r="KY263" s="14">
        <v>0</v>
      </c>
      <c r="KZ263" s="14">
        <v>0</v>
      </c>
      <c r="LA263" s="14">
        <v>0</v>
      </c>
      <c r="LB263" s="14">
        <v>0</v>
      </c>
      <c r="LC263" s="14">
        <v>0</v>
      </c>
      <c r="LD263" s="14">
        <v>0</v>
      </c>
      <c r="LE263" s="14">
        <v>0</v>
      </c>
      <c r="LF263" s="14">
        <v>0</v>
      </c>
      <c r="LG263" s="14">
        <v>0</v>
      </c>
      <c r="LH263" s="14">
        <v>0</v>
      </c>
      <c r="LI263" s="14">
        <v>0</v>
      </c>
      <c r="LJ263" s="14">
        <v>0</v>
      </c>
      <c r="LK263" s="14">
        <v>0</v>
      </c>
      <c r="LL263" s="14">
        <v>0</v>
      </c>
      <c r="LM263" s="14">
        <v>0</v>
      </c>
      <c r="LN263" s="14">
        <v>0</v>
      </c>
      <c r="LO263" s="14">
        <v>0</v>
      </c>
      <c r="LP263" s="14">
        <v>0</v>
      </c>
      <c r="LQ263" s="14">
        <v>0</v>
      </c>
      <c r="LR263" s="14">
        <v>0</v>
      </c>
      <c r="LS263" s="14">
        <v>0</v>
      </c>
      <c r="LT263" s="14">
        <v>0</v>
      </c>
      <c r="LU263" s="14">
        <v>0</v>
      </c>
      <c r="LV263" s="14">
        <v>0</v>
      </c>
      <c r="LW263" s="14">
        <v>0</v>
      </c>
      <c r="LX263" s="14">
        <v>0</v>
      </c>
      <c r="LY263" s="14">
        <v>0</v>
      </c>
      <c r="LZ263" s="14">
        <v>0</v>
      </c>
      <c r="MA263" s="14">
        <v>0</v>
      </c>
      <c r="MB263" s="14">
        <v>0</v>
      </c>
      <c r="MC263" s="14">
        <v>0</v>
      </c>
      <c r="MD263" s="14">
        <v>0</v>
      </c>
      <c r="ME263" s="14">
        <v>0</v>
      </c>
      <c r="MF263" s="14">
        <v>0</v>
      </c>
      <c r="MG263" s="14">
        <v>0</v>
      </c>
      <c r="MH263" s="14">
        <v>0</v>
      </c>
      <c r="MI263" s="14">
        <v>0</v>
      </c>
      <c r="MJ263" s="14">
        <v>0</v>
      </c>
      <c r="MK263" s="14">
        <v>0</v>
      </c>
      <c r="ML263" s="14">
        <v>0</v>
      </c>
      <c r="MM263" s="14">
        <v>0</v>
      </c>
      <c r="MN263" s="14">
        <v>0</v>
      </c>
      <c r="MO263" s="14">
        <v>0</v>
      </c>
      <c r="MP263" s="14">
        <v>0</v>
      </c>
      <c r="MQ263" s="14">
        <v>0</v>
      </c>
      <c r="MR263" s="14">
        <v>0</v>
      </c>
      <c r="MS263" s="14">
        <v>0</v>
      </c>
      <c r="MT263" s="14">
        <v>0</v>
      </c>
      <c r="MU263" s="14">
        <v>0</v>
      </c>
      <c r="MV263" s="14">
        <v>0</v>
      </c>
      <c r="MW263" s="14">
        <v>0</v>
      </c>
      <c r="MX263" s="14">
        <v>0</v>
      </c>
      <c r="MY263" s="14">
        <v>0</v>
      </c>
      <c r="MZ263" s="14">
        <v>0</v>
      </c>
      <c r="NA263" s="14">
        <v>0</v>
      </c>
      <c r="NB263" s="14">
        <v>0</v>
      </c>
      <c r="NC263" s="14">
        <v>0</v>
      </c>
      <c r="ND263" s="14">
        <v>0</v>
      </c>
      <c r="NE263" s="14">
        <v>0</v>
      </c>
      <c r="NF263" s="14">
        <v>0</v>
      </c>
      <c r="NG263" s="14">
        <v>0</v>
      </c>
      <c r="NH263" s="14">
        <v>0</v>
      </c>
      <c r="NI263" s="14">
        <v>0</v>
      </c>
      <c r="NJ263" s="14">
        <v>0</v>
      </c>
      <c r="NK263" s="14">
        <v>0</v>
      </c>
      <c r="NL263" s="14">
        <v>0</v>
      </c>
      <c r="NM263" s="14">
        <v>0</v>
      </c>
      <c r="NN263" s="14">
        <v>0</v>
      </c>
      <c r="NO263" s="14">
        <v>0</v>
      </c>
      <c r="NP263" s="14">
        <v>0</v>
      </c>
      <c r="NQ263" s="14">
        <v>0</v>
      </c>
      <c r="NR263" s="14">
        <v>0</v>
      </c>
      <c r="NS263" s="14">
        <v>0</v>
      </c>
      <c r="NT263" s="14">
        <v>0</v>
      </c>
      <c r="NU263" s="14">
        <v>0</v>
      </c>
      <c r="NV263" s="14">
        <v>0</v>
      </c>
      <c r="NW263" s="14">
        <v>0</v>
      </c>
      <c r="NX263" s="14">
        <v>0</v>
      </c>
      <c r="NY263" s="14">
        <v>0</v>
      </c>
      <c r="NZ263" s="14">
        <v>0</v>
      </c>
      <c r="OA263" s="14">
        <v>0</v>
      </c>
      <c r="OB263" s="14">
        <v>0</v>
      </c>
      <c r="OC263" s="14">
        <v>0</v>
      </c>
      <c r="OD263" s="14">
        <v>0</v>
      </c>
      <c r="OE263" s="14">
        <v>0</v>
      </c>
      <c r="OF263" s="14"/>
      <c r="OG263" s="14">
        <v>0</v>
      </c>
      <c r="OH263" s="14">
        <v>0</v>
      </c>
      <c r="OI263" s="14">
        <v>0</v>
      </c>
      <c r="OJ263" s="14">
        <v>0</v>
      </c>
      <c r="OK263" s="14">
        <v>0</v>
      </c>
      <c r="OL263" s="14">
        <v>0</v>
      </c>
      <c r="OM263" s="14">
        <v>0</v>
      </c>
      <c r="ON263" s="14">
        <v>0</v>
      </c>
      <c r="OO263" s="14">
        <v>0</v>
      </c>
      <c r="OP263" s="14">
        <v>0</v>
      </c>
      <c r="OQ263" s="14">
        <v>0</v>
      </c>
      <c r="OR263" s="14">
        <v>0</v>
      </c>
      <c r="OS263" s="14">
        <v>0</v>
      </c>
      <c r="OT263" s="14">
        <v>0</v>
      </c>
      <c r="OU263" s="14">
        <v>0</v>
      </c>
      <c r="OV263" s="14">
        <v>0</v>
      </c>
      <c r="OW263" s="14">
        <v>0</v>
      </c>
      <c r="OX263" s="14">
        <v>0</v>
      </c>
      <c r="OY263" s="14">
        <v>0</v>
      </c>
      <c r="OZ263" s="14"/>
      <c r="PA263" s="14">
        <v>0</v>
      </c>
      <c r="PB263" s="14"/>
      <c r="PC263" s="14"/>
      <c r="PD263" s="14">
        <v>0</v>
      </c>
      <c r="PE263" s="14"/>
      <c r="PF263" s="14"/>
      <c r="PG263" s="54"/>
      <c r="PH263" s="54"/>
      <c r="PI263" s="54"/>
      <c r="PJ263" s="54"/>
      <c r="PK263" s="54"/>
      <c r="PL263" s="84"/>
      <c r="PM263" s="14"/>
      <c r="PN263" s="84"/>
      <c r="PO263" s="84"/>
      <c r="PP263" s="84"/>
      <c r="PQ263" s="84"/>
      <c r="PR263" s="505"/>
      <c r="PS263" s="84"/>
      <c r="PT263" s="84"/>
      <c r="PU263" s="84"/>
      <c r="PV263" s="84"/>
      <c r="PW263" s="54"/>
      <c r="PX263" s="54"/>
      <c r="PY263" s="14"/>
      <c r="PZ263" s="14"/>
      <c r="QA263" s="14"/>
      <c r="QB263" s="54"/>
      <c r="QC263" s="54"/>
      <c r="QD263" s="54"/>
      <c r="QR263" s="1"/>
      <c r="QS263" s="1"/>
      <c r="QX263" s="1"/>
      <c r="QY263" s="1"/>
      <c r="QZ263" s="1"/>
      <c r="RA263" s="1"/>
      <c r="RB263" s="1"/>
      <c r="RC263" s="1"/>
      <c r="RD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</row>
    <row r="264" spans="1:499" s="20" customFormat="1" hidden="1" x14ac:dyDescent="0.25">
      <c r="A264" s="62" t="s">
        <v>9</v>
      </c>
      <c r="B264" s="62" t="s">
        <v>3004</v>
      </c>
      <c r="C264" s="279"/>
      <c r="D264" s="279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  <c r="BF264" s="84"/>
      <c r="BG264" s="84"/>
      <c r="BH264" s="84"/>
      <c r="BI264" s="84"/>
      <c r="BJ264" s="84"/>
      <c r="BK264" s="84"/>
      <c r="BL264" s="84"/>
      <c r="BM264" s="84"/>
      <c r="BN264" s="84"/>
      <c r="BO264" s="84"/>
      <c r="BP264" s="84"/>
      <c r="BQ264" s="84"/>
      <c r="BR264" s="84"/>
      <c r="BS264" s="84"/>
      <c r="BT264" s="84"/>
      <c r="BU264" s="84"/>
      <c r="BV264" s="84"/>
      <c r="BW264" s="84"/>
      <c r="BX264" s="84"/>
      <c r="BY264" s="84"/>
      <c r="BZ264" s="84"/>
      <c r="CA264" s="84"/>
      <c r="CB264" s="84"/>
      <c r="CC264" s="84"/>
      <c r="CD264" s="84"/>
      <c r="CE264" s="84"/>
      <c r="CF264" s="84"/>
      <c r="CG264" s="84"/>
      <c r="CH264" s="84"/>
      <c r="CI264" s="84"/>
      <c r="CJ264" s="84"/>
      <c r="CK264" s="84"/>
      <c r="CL264" s="84"/>
      <c r="CM264" s="84"/>
      <c r="CN264" s="84"/>
      <c r="CO264" s="84"/>
      <c r="CP264" s="84"/>
      <c r="CQ264" s="84"/>
      <c r="CR264" s="84"/>
      <c r="CS264" s="84"/>
      <c r="CT264" s="84"/>
      <c r="CU264" s="84"/>
      <c r="CV264" s="84"/>
      <c r="CW264" s="84"/>
      <c r="CX264" s="84"/>
      <c r="CY264" s="84"/>
      <c r="CZ264" s="84"/>
      <c r="DA264" s="84"/>
      <c r="DB264" s="84"/>
      <c r="DC264" s="84"/>
      <c r="DD264" s="84"/>
      <c r="DE264" s="84"/>
      <c r="DF264" s="84"/>
      <c r="DG264" s="84"/>
      <c r="DH264" s="84"/>
      <c r="DI264" s="84"/>
      <c r="DJ264" s="84"/>
      <c r="DK264" s="84"/>
      <c r="DL264" s="84"/>
      <c r="DM264" s="84"/>
      <c r="DN264" s="84"/>
      <c r="DO264" s="84"/>
      <c r="DP264" s="84"/>
      <c r="DQ264" s="84"/>
      <c r="DR264" s="84"/>
      <c r="DS264" s="84"/>
      <c r="DT264" s="84"/>
      <c r="DU264" s="84"/>
      <c r="DV264" s="84"/>
      <c r="DW264" s="84"/>
      <c r="DX264" s="84"/>
      <c r="DY264" s="84"/>
      <c r="DZ264" s="84"/>
      <c r="EA264" s="84"/>
      <c r="EB264" s="84"/>
      <c r="EC264" s="84"/>
      <c r="ED264" s="84"/>
      <c r="EE264" s="84"/>
      <c r="EF264" s="84"/>
      <c r="EG264" s="84"/>
      <c r="EH264" s="84"/>
      <c r="EI264" s="84"/>
      <c r="EJ264" s="84"/>
      <c r="EK264" s="84"/>
      <c r="EL264" s="84"/>
      <c r="EM264" s="84"/>
      <c r="EN264" s="84"/>
      <c r="EO264" s="84"/>
      <c r="EP264" s="84"/>
      <c r="EQ264" s="84"/>
      <c r="ER264" s="84"/>
      <c r="ES264" s="84"/>
      <c r="ET264" s="84"/>
      <c r="EU264" s="84"/>
      <c r="EV264" s="84"/>
      <c r="EW264" s="84"/>
      <c r="EX264" s="84"/>
      <c r="EY264" s="84"/>
      <c r="EZ264" s="84"/>
      <c r="FA264" s="84"/>
      <c r="FB264" s="84"/>
      <c r="FC264" s="84"/>
      <c r="FD264" s="84"/>
      <c r="FE264" s="84"/>
      <c r="FF264" s="84"/>
      <c r="FG264" s="84"/>
      <c r="FH264" s="84"/>
      <c r="FI264" s="84"/>
      <c r="FJ264" s="84"/>
      <c r="FK264" s="84"/>
      <c r="FL264" s="84"/>
      <c r="FM264" s="84"/>
      <c r="FN264" s="84"/>
      <c r="FO264" s="84"/>
      <c r="FP264" s="84"/>
      <c r="FQ264" s="84"/>
      <c r="FR264" s="84"/>
      <c r="FS264" s="84"/>
      <c r="FT264" s="84"/>
      <c r="FU264" s="84"/>
      <c r="FV264" s="84"/>
      <c r="FW264" s="84"/>
      <c r="FX264" s="84"/>
      <c r="FY264" s="84"/>
      <c r="FZ264" s="84"/>
      <c r="GA264" s="84"/>
      <c r="GB264" s="84"/>
      <c r="GC264" s="84"/>
      <c r="GD264" s="84"/>
      <c r="GE264" s="84"/>
      <c r="GF264" s="84"/>
      <c r="GG264" s="84"/>
      <c r="GH264" s="84"/>
      <c r="GI264" s="84"/>
      <c r="GJ264" s="84"/>
      <c r="GK264" s="84"/>
      <c r="GL264" s="84"/>
      <c r="GM264" s="84"/>
      <c r="GN264" s="84"/>
      <c r="GO264" s="84"/>
      <c r="GP264" s="84"/>
      <c r="GQ264" s="84"/>
      <c r="GR264" s="84"/>
      <c r="GS264" s="84"/>
      <c r="GT264" s="84"/>
      <c r="GU264" s="84"/>
      <c r="GV264" s="84"/>
      <c r="GW264" s="84"/>
      <c r="GX264" s="84"/>
      <c r="GY264" s="84"/>
      <c r="GZ264" s="84"/>
      <c r="HA264" s="84"/>
      <c r="HB264" s="84"/>
      <c r="HC264" s="84"/>
      <c r="HD264" s="84"/>
      <c r="HE264" s="84"/>
      <c r="HF264" s="84"/>
      <c r="HG264" s="84"/>
      <c r="HH264" s="84"/>
      <c r="HI264" s="84"/>
      <c r="HJ264" s="84"/>
      <c r="HK264" s="84"/>
      <c r="HL264" s="84"/>
      <c r="HM264" s="84"/>
      <c r="HN264" s="84"/>
      <c r="HO264" s="84"/>
      <c r="HP264" s="84"/>
      <c r="HQ264" s="84"/>
      <c r="HR264" s="84"/>
      <c r="HS264" s="84"/>
      <c r="HT264" s="84"/>
      <c r="HU264" s="84"/>
      <c r="HV264" s="84"/>
      <c r="HW264" s="84"/>
      <c r="HX264" s="84"/>
      <c r="HY264" s="84"/>
      <c r="HZ264" s="84"/>
      <c r="IA264" s="84"/>
      <c r="IB264" s="84"/>
      <c r="IC264" s="84"/>
      <c r="ID264" s="84"/>
      <c r="IE264" s="84"/>
      <c r="IF264" s="84"/>
      <c r="IG264" s="84"/>
      <c r="IH264" s="84"/>
      <c r="II264" s="84"/>
      <c r="IJ264" s="84"/>
      <c r="IK264" s="84"/>
      <c r="IL264" s="84"/>
      <c r="IM264" s="84"/>
      <c r="IN264" s="84"/>
      <c r="IO264" s="84"/>
      <c r="IP264" s="84"/>
      <c r="IQ264" s="84"/>
      <c r="IR264" s="84"/>
      <c r="IS264" s="84"/>
      <c r="IT264" s="84"/>
      <c r="IU264" s="84"/>
      <c r="IV264" s="84"/>
      <c r="IW264" s="84"/>
      <c r="IX264" s="84"/>
      <c r="IY264" s="84"/>
      <c r="IZ264" s="84"/>
      <c r="JA264" s="84"/>
      <c r="JB264" s="84"/>
      <c r="JC264" s="84"/>
      <c r="JD264" s="84"/>
      <c r="JE264" s="84"/>
      <c r="JF264" s="84"/>
      <c r="JG264" s="84"/>
      <c r="JH264" s="84"/>
      <c r="JI264" s="84"/>
      <c r="JJ264" s="84"/>
      <c r="JK264" s="84"/>
      <c r="JL264" s="84"/>
      <c r="JM264" s="84"/>
      <c r="JN264" s="84"/>
      <c r="JO264" s="84"/>
      <c r="JP264" s="84"/>
      <c r="JQ264" s="84"/>
      <c r="JR264" s="84"/>
      <c r="JS264" s="84"/>
      <c r="JT264" s="84"/>
      <c r="JU264" s="84"/>
      <c r="JV264" s="84"/>
      <c r="JW264" s="84"/>
      <c r="JX264" s="84"/>
      <c r="JY264" s="84"/>
      <c r="JZ264" s="84"/>
      <c r="KA264" s="84"/>
      <c r="KB264" s="84"/>
      <c r="KC264" s="84"/>
      <c r="KD264" s="84"/>
      <c r="KE264" s="84"/>
      <c r="KF264" s="84"/>
      <c r="KG264" s="84"/>
      <c r="KH264" s="84"/>
      <c r="KI264" s="84"/>
      <c r="KJ264" s="84"/>
      <c r="KK264" s="84"/>
      <c r="KL264" s="84"/>
      <c r="KM264" s="84"/>
      <c r="KN264" s="84"/>
      <c r="KO264" s="84"/>
      <c r="KP264" s="84"/>
      <c r="KQ264" s="84"/>
      <c r="KR264" s="84"/>
      <c r="KS264" s="84"/>
      <c r="KT264" s="84"/>
      <c r="KU264" s="84"/>
      <c r="KV264" s="84"/>
      <c r="KW264" s="84"/>
      <c r="KX264" s="84"/>
      <c r="KY264" s="84"/>
      <c r="KZ264" s="84"/>
      <c r="LA264" s="84"/>
      <c r="LB264" s="84"/>
      <c r="LC264" s="84"/>
      <c r="LD264" s="84"/>
      <c r="LE264" s="84"/>
      <c r="LF264" s="84"/>
      <c r="LG264" s="84"/>
      <c r="LH264" s="84"/>
      <c r="LI264" s="84"/>
      <c r="LJ264" s="84"/>
      <c r="LK264" s="84"/>
      <c r="LL264" s="84"/>
      <c r="LM264" s="84"/>
      <c r="LN264" s="84"/>
      <c r="LO264" s="84"/>
      <c r="LP264" s="84"/>
      <c r="LQ264" s="84"/>
      <c r="LR264" s="84"/>
      <c r="LS264" s="84"/>
      <c r="LT264" s="84"/>
      <c r="LU264" s="84"/>
      <c r="LV264" s="84"/>
      <c r="LW264" s="84"/>
      <c r="LX264" s="84"/>
      <c r="LY264" s="84"/>
      <c r="LZ264" s="84"/>
      <c r="MA264" s="84"/>
      <c r="MB264" s="84"/>
      <c r="MC264" s="84"/>
      <c r="MD264" s="84"/>
      <c r="ME264" s="84"/>
      <c r="MF264" s="84"/>
      <c r="MG264" s="84"/>
      <c r="MH264" s="84"/>
      <c r="MI264" s="84"/>
      <c r="MJ264" s="84"/>
      <c r="MK264" s="84"/>
      <c r="ML264" s="84"/>
      <c r="MM264" s="84"/>
      <c r="MN264" s="84"/>
      <c r="MO264" s="84"/>
      <c r="MP264" s="84"/>
      <c r="MQ264" s="84"/>
      <c r="MR264" s="84"/>
      <c r="MS264" s="84"/>
      <c r="MT264" s="84"/>
      <c r="MU264" s="84"/>
      <c r="MV264" s="84"/>
      <c r="MW264" s="84"/>
      <c r="MX264" s="84"/>
      <c r="MY264" s="84"/>
      <c r="MZ264" s="84"/>
      <c r="NA264" s="84"/>
      <c r="NB264" s="84"/>
      <c r="NC264" s="84"/>
      <c r="ND264" s="84"/>
      <c r="NE264" s="84"/>
      <c r="NF264" s="84"/>
      <c r="NG264" s="84"/>
      <c r="NH264" s="84"/>
      <c r="NI264" s="84"/>
      <c r="NJ264" s="84"/>
      <c r="NK264" s="84"/>
      <c r="NL264" s="84"/>
      <c r="NM264" s="84"/>
      <c r="NN264" s="84"/>
      <c r="NO264" s="84"/>
      <c r="NP264" s="84"/>
      <c r="NQ264" s="84"/>
      <c r="NR264" s="84"/>
      <c r="NS264" s="84"/>
      <c r="NT264" s="84"/>
      <c r="NU264" s="84"/>
      <c r="NV264" s="84"/>
      <c r="NW264" s="84"/>
      <c r="NX264" s="84"/>
      <c r="NY264" s="84"/>
      <c r="NZ264" s="84"/>
      <c r="OA264" s="84"/>
      <c r="OB264" s="84"/>
      <c r="OC264" s="84"/>
      <c r="OD264" s="84"/>
      <c r="OE264" s="84"/>
      <c r="OF264" s="84"/>
      <c r="OG264" s="84"/>
      <c r="OH264" s="84"/>
      <c r="OI264" s="84"/>
      <c r="OJ264" s="84"/>
      <c r="OK264" s="84"/>
      <c r="OL264" s="84"/>
      <c r="OM264" s="84"/>
      <c r="ON264" s="84"/>
      <c r="OO264" s="84"/>
      <c r="OP264" s="84"/>
      <c r="OQ264" s="84"/>
      <c r="OR264" s="84"/>
      <c r="OS264" s="84"/>
      <c r="OT264" s="84"/>
      <c r="OU264" s="84"/>
      <c r="OV264" s="84"/>
      <c r="OW264" s="84"/>
      <c r="OX264" s="84"/>
      <c r="OY264" s="84"/>
      <c r="OZ264" s="84"/>
      <c r="PA264" s="84"/>
      <c r="PB264" s="14"/>
      <c r="PC264" s="14"/>
      <c r="PD264" s="14"/>
      <c r="PE264" s="14"/>
      <c r="PF264" s="14"/>
      <c r="PG264" s="54"/>
      <c r="PH264" s="54"/>
      <c r="PI264" s="14"/>
      <c r="PJ264" s="14">
        <v>1</v>
      </c>
      <c r="PK264" s="54"/>
      <c r="PL264" s="84"/>
      <c r="PM264" s="14"/>
      <c r="PN264" s="84"/>
      <c r="PO264" s="84"/>
      <c r="PP264" s="84"/>
      <c r="PQ264" s="84"/>
      <c r="PR264" s="505"/>
      <c r="PS264" s="84"/>
      <c r="PT264" s="84"/>
      <c r="PU264" s="84"/>
      <c r="PV264" s="84"/>
      <c r="PW264" s="54"/>
      <c r="PX264" s="54"/>
      <c r="PY264" s="14"/>
      <c r="PZ264" s="14"/>
      <c r="QA264" s="14"/>
      <c r="QB264" s="54"/>
      <c r="QC264" s="54"/>
      <c r="QD264" s="54"/>
      <c r="QE264" s="1">
        <v>1</v>
      </c>
      <c r="QR264" s="1"/>
      <c r="QS264" s="1"/>
      <c r="QX264" s="1"/>
      <c r="QY264" s="1"/>
      <c r="QZ264" s="1"/>
      <c r="RA264" s="1"/>
      <c r="RB264" s="1"/>
      <c r="RC264" s="1"/>
      <c r="RD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</row>
    <row r="265" spans="1:499" s="20" customFormat="1" hidden="1" x14ac:dyDescent="0.25">
      <c r="A265" s="68" t="s">
        <v>9</v>
      </c>
      <c r="B265" s="68" t="s">
        <v>1415</v>
      </c>
      <c r="C265" s="474"/>
      <c r="D265" s="474"/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  <c r="AL265" s="14">
        <v>0</v>
      </c>
      <c r="AM265" s="14">
        <v>0</v>
      </c>
      <c r="AN265" s="14">
        <v>0</v>
      </c>
      <c r="AO265" s="14">
        <v>0</v>
      </c>
      <c r="AP265" s="14">
        <v>0</v>
      </c>
      <c r="AQ265" s="14">
        <v>0</v>
      </c>
      <c r="AR265" s="14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0</v>
      </c>
      <c r="BA265" s="14">
        <v>0</v>
      </c>
      <c r="BB265" s="14">
        <v>0</v>
      </c>
      <c r="BC265" s="14">
        <v>0</v>
      </c>
      <c r="BD265" s="14">
        <v>0</v>
      </c>
      <c r="BE265" s="14">
        <v>0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  <c r="BK265" s="14">
        <v>0</v>
      </c>
      <c r="BL265" s="14">
        <v>0</v>
      </c>
      <c r="BM265" s="14">
        <v>0</v>
      </c>
      <c r="BN265" s="14">
        <v>0</v>
      </c>
      <c r="BO265" s="14">
        <v>0</v>
      </c>
      <c r="BP265" s="14">
        <v>0</v>
      </c>
      <c r="BQ265" s="14">
        <v>0</v>
      </c>
      <c r="BR265" s="14">
        <v>0</v>
      </c>
      <c r="BS265" s="14">
        <v>0</v>
      </c>
      <c r="BT265" s="14">
        <v>0</v>
      </c>
      <c r="BU265" s="14">
        <v>0</v>
      </c>
      <c r="BV265" s="14">
        <v>0</v>
      </c>
      <c r="BW265" s="14">
        <v>0</v>
      </c>
      <c r="BX265" s="14">
        <v>0</v>
      </c>
      <c r="BY265" s="14">
        <v>0</v>
      </c>
      <c r="BZ265" s="14">
        <v>0</v>
      </c>
      <c r="CA265" s="14">
        <v>0</v>
      </c>
      <c r="CB265" s="14">
        <v>0</v>
      </c>
      <c r="CC265" s="14">
        <v>0</v>
      </c>
      <c r="CD265" s="14">
        <v>0</v>
      </c>
      <c r="CE265" s="14">
        <v>0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0</v>
      </c>
      <c r="CL265" s="14">
        <v>0</v>
      </c>
      <c r="CM265" s="14">
        <v>0</v>
      </c>
      <c r="CN265" s="14">
        <v>0</v>
      </c>
      <c r="CO265" s="14">
        <v>0</v>
      </c>
      <c r="CP265" s="14">
        <v>0</v>
      </c>
      <c r="CQ265" s="14">
        <v>0</v>
      </c>
      <c r="CR265" s="14">
        <v>0</v>
      </c>
      <c r="CS265" s="14">
        <v>0</v>
      </c>
      <c r="CT265" s="14">
        <v>0</v>
      </c>
      <c r="CU265" s="14">
        <v>0</v>
      </c>
      <c r="CV265" s="14">
        <v>0</v>
      </c>
      <c r="CW265" s="14">
        <v>0</v>
      </c>
      <c r="CX265" s="14">
        <v>0</v>
      </c>
      <c r="CY265" s="14">
        <v>0</v>
      </c>
      <c r="CZ265" s="14">
        <v>0</v>
      </c>
      <c r="DA265" s="14">
        <v>0</v>
      </c>
      <c r="DB265" s="14">
        <v>0</v>
      </c>
      <c r="DC265" s="14">
        <v>0</v>
      </c>
      <c r="DD265" s="14">
        <v>0</v>
      </c>
      <c r="DE265" s="14">
        <v>0</v>
      </c>
      <c r="DF265" s="14">
        <v>0</v>
      </c>
      <c r="DG265" s="14">
        <v>0</v>
      </c>
      <c r="DH265" s="14">
        <v>0</v>
      </c>
      <c r="DI265" s="14">
        <v>0</v>
      </c>
      <c r="DJ265" s="14">
        <v>0</v>
      </c>
      <c r="DK265" s="14">
        <v>0</v>
      </c>
      <c r="DL265" s="14">
        <v>0</v>
      </c>
      <c r="DM265" s="14">
        <v>0</v>
      </c>
      <c r="DN265" s="14">
        <v>0</v>
      </c>
      <c r="DO265" s="14">
        <v>0</v>
      </c>
      <c r="DP265" s="14">
        <v>0</v>
      </c>
      <c r="DQ265" s="14">
        <v>0</v>
      </c>
      <c r="DR265" s="14">
        <v>0</v>
      </c>
      <c r="DS265" s="14">
        <v>0</v>
      </c>
      <c r="DT265" s="14">
        <v>0</v>
      </c>
      <c r="DU265" s="14">
        <v>0</v>
      </c>
      <c r="DV265" s="14">
        <v>0</v>
      </c>
      <c r="DW265" s="14">
        <v>0</v>
      </c>
      <c r="DX265" s="14">
        <v>0</v>
      </c>
      <c r="DY265" s="14">
        <v>0</v>
      </c>
      <c r="DZ265" s="14">
        <v>0</v>
      </c>
      <c r="EA265" s="14">
        <v>0</v>
      </c>
      <c r="EB265" s="14">
        <v>0</v>
      </c>
      <c r="EC265" s="14">
        <v>0</v>
      </c>
      <c r="ED265" s="14">
        <v>0</v>
      </c>
      <c r="EE265" s="14">
        <v>0</v>
      </c>
      <c r="EF265" s="14">
        <v>0</v>
      </c>
      <c r="EG265" s="14">
        <v>0</v>
      </c>
      <c r="EH265" s="14">
        <v>0</v>
      </c>
      <c r="EI265" s="14">
        <v>0</v>
      </c>
      <c r="EJ265" s="14">
        <v>0</v>
      </c>
      <c r="EK265" s="14">
        <v>0</v>
      </c>
      <c r="EL265" s="14">
        <v>0</v>
      </c>
      <c r="EM265" s="14">
        <v>0</v>
      </c>
      <c r="EN265" s="14">
        <v>0</v>
      </c>
      <c r="EO265" s="14">
        <v>0</v>
      </c>
      <c r="EP265" s="14">
        <v>0</v>
      </c>
      <c r="EQ265" s="14">
        <v>0</v>
      </c>
      <c r="ER265" s="14">
        <v>0</v>
      </c>
      <c r="ES265" s="14">
        <v>0</v>
      </c>
      <c r="ET265" s="14">
        <v>0</v>
      </c>
      <c r="EU265" s="14">
        <v>0</v>
      </c>
      <c r="EV265" s="14">
        <v>0</v>
      </c>
      <c r="EW265" s="14">
        <v>0</v>
      </c>
      <c r="EX265" s="14">
        <v>0</v>
      </c>
      <c r="EY265" s="14">
        <v>0</v>
      </c>
      <c r="EZ265" s="14">
        <v>0</v>
      </c>
      <c r="FA265" s="14">
        <v>0</v>
      </c>
      <c r="FB265" s="14">
        <v>0</v>
      </c>
      <c r="FC265" s="14">
        <v>0</v>
      </c>
      <c r="FD265" s="14">
        <v>0</v>
      </c>
      <c r="FE265" s="14">
        <v>0</v>
      </c>
      <c r="FF265" s="14">
        <v>0</v>
      </c>
      <c r="FG265" s="14">
        <v>0</v>
      </c>
      <c r="FH265" s="14">
        <v>0</v>
      </c>
      <c r="FI265" s="14">
        <v>0</v>
      </c>
      <c r="FJ265" s="14">
        <v>0</v>
      </c>
      <c r="FK265" s="14">
        <v>0</v>
      </c>
      <c r="FL265" s="14">
        <v>0</v>
      </c>
      <c r="FM265" s="14">
        <v>0</v>
      </c>
      <c r="FN265" s="14">
        <v>0</v>
      </c>
      <c r="FO265" s="14">
        <v>0</v>
      </c>
      <c r="FP265" s="14">
        <v>0</v>
      </c>
      <c r="FQ265" s="14">
        <v>0</v>
      </c>
      <c r="FR265" s="14">
        <v>0</v>
      </c>
      <c r="FS265" s="14">
        <v>0</v>
      </c>
      <c r="FT265" s="14">
        <v>0</v>
      </c>
      <c r="FU265" s="14">
        <v>0</v>
      </c>
      <c r="FV265" s="14">
        <v>0</v>
      </c>
      <c r="FW265" s="14">
        <v>0</v>
      </c>
      <c r="FX265" s="14">
        <v>0</v>
      </c>
      <c r="FY265" s="14">
        <v>0</v>
      </c>
      <c r="FZ265" s="14">
        <v>0</v>
      </c>
      <c r="GA265" s="14">
        <v>0</v>
      </c>
      <c r="GB265" s="14">
        <v>0</v>
      </c>
      <c r="GC265" s="14">
        <v>0</v>
      </c>
      <c r="GD265" s="14">
        <v>0</v>
      </c>
      <c r="GE265" s="14">
        <v>0</v>
      </c>
      <c r="GF265" s="14">
        <v>0</v>
      </c>
      <c r="GG265" s="14">
        <v>0</v>
      </c>
      <c r="GH265" s="14">
        <v>0</v>
      </c>
      <c r="GI265" s="14">
        <v>0</v>
      </c>
      <c r="GJ265" s="14">
        <v>0</v>
      </c>
      <c r="GK265" s="14">
        <v>0</v>
      </c>
      <c r="GL265" s="14">
        <v>0</v>
      </c>
      <c r="GM265" s="14">
        <v>0</v>
      </c>
      <c r="GN265" s="14">
        <v>0</v>
      </c>
      <c r="GO265" s="14">
        <v>0</v>
      </c>
      <c r="GP265" s="14">
        <v>0</v>
      </c>
      <c r="GQ265" s="14">
        <v>0</v>
      </c>
      <c r="GR265" s="14">
        <v>0</v>
      </c>
      <c r="GS265" s="14">
        <v>0</v>
      </c>
      <c r="GT265" s="14">
        <v>0</v>
      </c>
      <c r="GU265" s="14">
        <v>0</v>
      </c>
      <c r="GV265" s="14">
        <v>0</v>
      </c>
      <c r="GW265" s="14">
        <v>0</v>
      </c>
      <c r="GX265" s="14">
        <v>0</v>
      </c>
      <c r="GY265" s="14">
        <v>0</v>
      </c>
      <c r="GZ265" s="14">
        <v>0</v>
      </c>
      <c r="HA265" s="14">
        <v>0</v>
      </c>
      <c r="HB265" s="14">
        <v>0</v>
      </c>
      <c r="HC265" s="14">
        <v>0</v>
      </c>
      <c r="HD265" s="14">
        <v>0</v>
      </c>
      <c r="HE265" s="14">
        <v>0</v>
      </c>
      <c r="HF265" s="14">
        <v>0</v>
      </c>
      <c r="HG265" s="14">
        <v>0</v>
      </c>
      <c r="HH265" s="14">
        <v>0</v>
      </c>
      <c r="HI265" s="14">
        <v>0</v>
      </c>
      <c r="HJ265" s="14">
        <v>0</v>
      </c>
      <c r="HK265" s="14">
        <v>0</v>
      </c>
      <c r="HL265" s="14">
        <v>0</v>
      </c>
      <c r="HM265" s="14">
        <v>0</v>
      </c>
      <c r="HN265" s="14">
        <v>0</v>
      </c>
      <c r="HO265" s="14">
        <v>0</v>
      </c>
      <c r="HP265" s="14">
        <v>0</v>
      </c>
      <c r="HQ265" s="14">
        <v>0</v>
      </c>
      <c r="HR265" s="14">
        <v>0</v>
      </c>
      <c r="HS265" s="14">
        <v>0</v>
      </c>
      <c r="HT265" s="14">
        <v>0</v>
      </c>
      <c r="HU265" s="14">
        <v>0</v>
      </c>
      <c r="HV265" s="14">
        <v>0</v>
      </c>
      <c r="HW265" s="14">
        <v>0</v>
      </c>
      <c r="HX265" s="14">
        <v>0</v>
      </c>
      <c r="HY265" s="14">
        <v>0</v>
      </c>
      <c r="HZ265" s="14">
        <v>0</v>
      </c>
      <c r="IA265" s="14">
        <v>0</v>
      </c>
      <c r="IB265" s="14">
        <v>0</v>
      </c>
      <c r="IC265" s="14">
        <v>0</v>
      </c>
      <c r="ID265" s="14">
        <v>0</v>
      </c>
      <c r="IE265" s="14">
        <v>0</v>
      </c>
      <c r="IF265" s="14">
        <v>0</v>
      </c>
      <c r="IG265" s="14">
        <v>0</v>
      </c>
      <c r="IH265" s="14">
        <v>0</v>
      </c>
      <c r="II265" s="14">
        <v>0</v>
      </c>
      <c r="IJ265" s="14">
        <v>0</v>
      </c>
      <c r="IK265" s="14">
        <v>0</v>
      </c>
      <c r="IL265" s="14">
        <v>0</v>
      </c>
      <c r="IM265" s="14">
        <v>0</v>
      </c>
      <c r="IN265" s="14">
        <v>0</v>
      </c>
      <c r="IO265" s="14">
        <v>0</v>
      </c>
      <c r="IP265" s="14">
        <v>0</v>
      </c>
      <c r="IQ265" s="14">
        <v>0</v>
      </c>
      <c r="IR265" s="14">
        <v>0</v>
      </c>
      <c r="IS265" s="14">
        <v>0</v>
      </c>
      <c r="IT265" s="14">
        <v>0</v>
      </c>
      <c r="IU265" s="14">
        <v>0</v>
      </c>
      <c r="IV265" s="14">
        <v>0</v>
      </c>
      <c r="IW265" s="14">
        <v>0</v>
      </c>
      <c r="IX265" s="14">
        <v>0</v>
      </c>
      <c r="IY265" s="14">
        <v>0</v>
      </c>
      <c r="IZ265" s="14">
        <v>0</v>
      </c>
      <c r="JA265" s="14">
        <v>0</v>
      </c>
      <c r="JB265" s="14">
        <v>0</v>
      </c>
      <c r="JC265" s="14">
        <v>0</v>
      </c>
      <c r="JD265" s="14">
        <v>0</v>
      </c>
      <c r="JE265" s="14">
        <v>0</v>
      </c>
      <c r="JF265" s="14">
        <v>0</v>
      </c>
      <c r="JG265" s="14">
        <v>0</v>
      </c>
      <c r="JH265" s="14">
        <v>0</v>
      </c>
      <c r="JI265" s="14">
        <v>0</v>
      </c>
      <c r="JJ265" s="14">
        <v>0</v>
      </c>
      <c r="JK265" s="14">
        <v>0</v>
      </c>
      <c r="JL265" s="14">
        <v>0</v>
      </c>
      <c r="JM265" s="14">
        <v>0</v>
      </c>
      <c r="JN265" s="14">
        <v>0</v>
      </c>
      <c r="JO265" s="14">
        <v>0</v>
      </c>
      <c r="JP265" s="14">
        <v>0</v>
      </c>
      <c r="JQ265" s="14">
        <v>0</v>
      </c>
      <c r="JR265" s="14">
        <v>0</v>
      </c>
      <c r="JS265" s="14">
        <v>0</v>
      </c>
      <c r="JT265" s="14">
        <v>0</v>
      </c>
      <c r="JU265" s="14">
        <v>0</v>
      </c>
      <c r="JV265" s="14">
        <v>0</v>
      </c>
      <c r="JW265" s="14">
        <v>0</v>
      </c>
      <c r="JX265" s="14">
        <v>0</v>
      </c>
      <c r="JY265" s="14">
        <v>0</v>
      </c>
      <c r="JZ265" s="14">
        <v>0</v>
      </c>
      <c r="KA265" s="14">
        <v>0</v>
      </c>
      <c r="KB265" s="14">
        <v>0</v>
      </c>
      <c r="KC265" s="14">
        <v>0</v>
      </c>
      <c r="KD265" s="14">
        <v>0</v>
      </c>
      <c r="KE265" s="14">
        <v>0</v>
      </c>
      <c r="KF265" s="14">
        <v>0</v>
      </c>
      <c r="KG265" s="14">
        <v>0</v>
      </c>
      <c r="KH265" s="14">
        <v>0</v>
      </c>
      <c r="KI265" s="14">
        <v>0</v>
      </c>
      <c r="KJ265" s="14">
        <v>0</v>
      </c>
      <c r="KK265" s="14">
        <v>0</v>
      </c>
      <c r="KL265" s="14">
        <v>0</v>
      </c>
      <c r="KM265" s="14">
        <v>0</v>
      </c>
      <c r="KN265" s="14">
        <v>0</v>
      </c>
      <c r="KO265" s="14">
        <v>0</v>
      </c>
      <c r="KP265" s="14">
        <v>0</v>
      </c>
      <c r="KQ265" s="14">
        <v>0</v>
      </c>
      <c r="KR265" s="14">
        <v>0</v>
      </c>
      <c r="KS265" s="14">
        <v>0</v>
      </c>
      <c r="KT265" s="14">
        <v>0</v>
      </c>
      <c r="KU265" s="14">
        <v>0</v>
      </c>
      <c r="KV265" s="14">
        <v>0</v>
      </c>
      <c r="KW265" s="14">
        <v>0</v>
      </c>
      <c r="KX265" s="14">
        <v>0</v>
      </c>
      <c r="KY265" s="14">
        <v>0</v>
      </c>
      <c r="KZ265" s="14">
        <v>0</v>
      </c>
      <c r="LA265" s="14">
        <v>0</v>
      </c>
      <c r="LB265" s="14">
        <v>0</v>
      </c>
      <c r="LC265" s="14">
        <v>0</v>
      </c>
      <c r="LD265" s="14">
        <v>0</v>
      </c>
      <c r="LE265" s="14">
        <v>0</v>
      </c>
      <c r="LF265" s="14">
        <v>0</v>
      </c>
      <c r="LG265" s="14">
        <v>0</v>
      </c>
      <c r="LH265" s="14">
        <v>0</v>
      </c>
      <c r="LI265" s="14">
        <v>0</v>
      </c>
      <c r="LJ265" s="14">
        <v>0</v>
      </c>
      <c r="LK265" s="14">
        <v>0</v>
      </c>
      <c r="LL265" s="14">
        <v>0</v>
      </c>
      <c r="LM265" s="14">
        <v>0</v>
      </c>
      <c r="LN265" s="14">
        <v>0</v>
      </c>
      <c r="LO265" s="14">
        <v>0</v>
      </c>
      <c r="LP265" s="14">
        <v>0</v>
      </c>
      <c r="LQ265" s="14">
        <v>0</v>
      </c>
      <c r="LR265" s="14">
        <v>0</v>
      </c>
      <c r="LS265" s="14">
        <v>0</v>
      </c>
      <c r="LT265" s="14">
        <v>0</v>
      </c>
      <c r="LU265" s="14">
        <v>0</v>
      </c>
      <c r="LV265" s="14">
        <v>0</v>
      </c>
      <c r="LW265" s="14">
        <v>0</v>
      </c>
      <c r="LX265" s="14">
        <v>0</v>
      </c>
      <c r="LY265" s="14">
        <v>0</v>
      </c>
      <c r="LZ265" s="14">
        <v>0</v>
      </c>
      <c r="MA265" s="14">
        <v>0</v>
      </c>
      <c r="MB265" s="14">
        <v>0</v>
      </c>
      <c r="MC265" s="14">
        <v>0</v>
      </c>
      <c r="MD265" s="14">
        <v>0</v>
      </c>
      <c r="ME265" s="14">
        <v>0</v>
      </c>
      <c r="MF265" s="14">
        <v>0</v>
      </c>
      <c r="MG265" s="14">
        <v>0</v>
      </c>
      <c r="MH265" s="14">
        <v>0</v>
      </c>
      <c r="MI265" s="14">
        <v>0</v>
      </c>
      <c r="MJ265" s="14">
        <v>0</v>
      </c>
      <c r="MK265" s="14">
        <v>0</v>
      </c>
      <c r="ML265" s="14">
        <v>0</v>
      </c>
      <c r="MM265" s="14">
        <v>0</v>
      </c>
      <c r="MN265" s="14">
        <v>0</v>
      </c>
      <c r="MO265" s="14">
        <v>0</v>
      </c>
      <c r="MP265" s="14">
        <v>0</v>
      </c>
      <c r="MQ265" s="14">
        <v>0</v>
      </c>
      <c r="MR265" s="14">
        <v>0</v>
      </c>
      <c r="MS265" s="14">
        <v>0</v>
      </c>
      <c r="MT265" s="14">
        <v>0</v>
      </c>
      <c r="MU265" s="14">
        <v>0</v>
      </c>
      <c r="MV265" s="14">
        <v>0</v>
      </c>
      <c r="MW265" s="14">
        <v>0</v>
      </c>
      <c r="MX265" s="14">
        <v>0</v>
      </c>
      <c r="MY265" s="14">
        <v>0</v>
      </c>
      <c r="MZ265" s="14">
        <v>0</v>
      </c>
      <c r="NA265" s="14">
        <v>0</v>
      </c>
      <c r="NB265" s="14">
        <v>0</v>
      </c>
      <c r="NC265" s="14">
        <v>0</v>
      </c>
      <c r="ND265" s="14">
        <v>0</v>
      </c>
      <c r="NE265" s="14">
        <v>0</v>
      </c>
      <c r="NF265" s="14">
        <v>0</v>
      </c>
      <c r="NG265" s="14">
        <v>0</v>
      </c>
      <c r="NH265" s="14">
        <v>0</v>
      </c>
      <c r="NI265" s="14">
        <v>0</v>
      </c>
      <c r="NJ265" s="14">
        <v>0</v>
      </c>
      <c r="NK265" s="14">
        <v>0</v>
      </c>
      <c r="NL265" s="14">
        <v>0</v>
      </c>
      <c r="NM265" s="14">
        <v>0</v>
      </c>
      <c r="NN265" s="14">
        <v>0</v>
      </c>
      <c r="NO265" s="14">
        <v>0</v>
      </c>
      <c r="NP265" s="14">
        <v>0</v>
      </c>
      <c r="NQ265" s="14">
        <v>0</v>
      </c>
      <c r="NR265" s="14">
        <v>0</v>
      </c>
      <c r="NS265" s="14">
        <v>0</v>
      </c>
      <c r="NT265" s="14">
        <v>0</v>
      </c>
      <c r="NU265" s="14">
        <v>0</v>
      </c>
      <c r="NV265" s="14">
        <v>1</v>
      </c>
      <c r="NW265" s="14">
        <v>0</v>
      </c>
      <c r="NX265" s="14">
        <v>0</v>
      </c>
      <c r="NY265" s="14">
        <v>0</v>
      </c>
      <c r="NZ265" s="14">
        <v>0</v>
      </c>
      <c r="OA265" s="14">
        <v>0</v>
      </c>
      <c r="OB265" s="14">
        <v>0</v>
      </c>
      <c r="OC265" s="14">
        <v>0</v>
      </c>
      <c r="OD265" s="14">
        <v>0</v>
      </c>
      <c r="OE265" s="14">
        <v>0</v>
      </c>
      <c r="OF265" s="14"/>
      <c r="OG265" s="14">
        <v>0</v>
      </c>
      <c r="OH265" s="14">
        <v>0</v>
      </c>
      <c r="OI265" s="14">
        <v>0</v>
      </c>
      <c r="OJ265" s="14">
        <v>0</v>
      </c>
      <c r="OK265" s="14">
        <v>0</v>
      </c>
      <c r="OL265" s="14">
        <v>0</v>
      </c>
      <c r="OM265" s="14">
        <v>0</v>
      </c>
      <c r="ON265" s="14">
        <v>0</v>
      </c>
      <c r="OO265" s="14">
        <v>0</v>
      </c>
      <c r="OP265" s="14">
        <v>0</v>
      </c>
      <c r="OQ265" s="14">
        <v>0</v>
      </c>
      <c r="OR265" s="14">
        <v>0</v>
      </c>
      <c r="OS265" s="14">
        <v>0</v>
      </c>
      <c r="OT265" s="14">
        <v>0</v>
      </c>
      <c r="OU265" s="14">
        <v>0</v>
      </c>
      <c r="OV265" s="14">
        <v>0</v>
      </c>
      <c r="OW265" s="14">
        <v>0</v>
      </c>
      <c r="OX265" s="14">
        <v>0</v>
      </c>
      <c r="OY265" s="14">
        <v>0</v>
      </c>
      <c r="OZ265" s="14"/>
      <c r="PA265" s="14">
        <v>0</v>
      </c>
      <c r="PB265" s="14"/>
      <c r="PC265" s="14"/>
      <c r="PD265" s="14">
        <v>0</v>
      </c>
      <c r="PE265" s="14"/>
      <c r="PF265" s="14"/>
      <c r="PG265" s="54"/>
      <c r="PH265" s="54"/>
      <c r="PI265" s="54"/>
      <c r="PJ265" s="54"/>
      <c r="PK265" s="54"/>
      <c r="PL265" s="84"/>
      <c r="PM265" s="14"/>
      <c r="PN265" s="84"/>
      <c r="PO265" s="84"/>
      <c r="PP265" s="84"/>
      <c r="PQ265" s="84"/>
      <c r="PR265" s="505"/>
      <c r="PS265" s="84"/>
      <c r="PT265" s="84"/>
      <c r="PU265" s="84"/>
      <c r="PV265" s="84"/>
      <c r="PW265" s="54"/>
      <c r="PX265" s="54"/>
      <c r="PY265" s="14"/>
      <c r="PZ265" s="14"/>
      <c r="QA265" s="14"/>
      <c r="QB265" s="54"/>
      <c r="QC265" s="54"/>
      <c r="QD265" s="54"/>
      <c r="QR265" s="1"/>
      <c r="QS265" s="1"/>
      <c r="QX265" s="1"/>
      <c r="QY265" s="1"/>
      <c r="QZ265" s="1"/>
      <c r="RA265" s="1"/>
      <c r="RB265" s="1"/>
      <c r="RC265" s="1"/>
      <c r="RD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</row>
    <row r="266" spans="1:499" s="20" customFormat="1" hidden="1" x14ac:dyDescent="0.25">
      <c r="A266" s="68" t="s">
        <v>9</v>
      </c>
      <c r="B266" s="68" t="s">
        <v>1416</v>
      </c>
      <c r="C266" s="475"/>
      <c r="D266" s="475"/>
      <c r="E266" s="14">
        <v>0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>
        <v>0</v>
      </c>
      <c r="PE266" s="14"/>
      <c r="PF266" s="14"/>
      <c r="PG266" s="54"/>
      <c r="PH266" s="54"/>
      <c r="PI266" s="54"/>
      <c r="PJ266" s="54"/>
      <c r="PK266" s="54"/>
      <c r="PL266" s="84"/>
      <c r="PM266" s="14"/>
      <c r="PN266" s="84"/>
      <c r="PO266" s="84"/>
      <c r="PP266" s="84"/>
      <c r="PQ266" s="84"/>
      <c r="PR266" s="505"/>
      <c r="PS266" s="84"/>
      <c r="PT266" s="84"/>
      <c r="PU266" s="84"/>
      <c r="PV266" s="84"/>
      <c r="PW266" s="54"/>
      <c r="PX266" s="54"/>
      <c r="PY266" s="14"/>
      <c r="PZ266" s="14"/>
      <c r="QA266" s="14"/>
      <c r="QB266" s="54"/>
      <c r="QC266" s="54"/>
      <c r="QD266" s="54"/>
      <c r="QR266" s="1"/>
      <c r="QS266" s="1"/>
      <c r="QX266" s="1"/>
      <c r="QY266" s="1"/>
      <c r="QZ266" s="1"/>
      <c r="RA266" s="1"/>
      <c r="RB266" s="1"/>
      <c r="RC266" s="1"/>
      <c r="RD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</row>
    <row r="267" spans="1:499" s="20" customFormat="1" hidden="1" x14ac:dyDescent="0.25">
      <c r="A267" s="68" t="s">
        <v>9</v>
      </c>
      <c r="B267" s="68" t="s">
        <v>1417</v>
      </c>
      <c r="C267" s="347"/>
      <c r="D267" s="347"/>
      <c r="E267" s="14">
        <v>0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>
        <v>0</v>
      </c>
      <c r="PE267" s="14"/>
      <c r="PF267" s="14"/>
      <c r="PG267" s="54"/>
      <c r="PH267" s="54"/>
      <c r="PI267" s="54"/>
      <c r="PJ267" s="54"/>
      <c r="PK267" s="54"/>
      <c r="PL267" s="84"/>
      <c r="PM267" s="14"/>
      <c r="PN267" s="84"/>
      <c r="PO267" s="84"/>
      <c r="PP267" s="84"/>
      <c r="PQ267" s="84"/>
      <c r="PR267" s="505"/>
      <c r="PS267" s="84"/>
      <c r="PT267" s="84"/>
      <c r="PU267" s="84"/>
      <c r="PV267" s="84"/>
      <c r="PW267" s="54"/>
      <c r="PX267" s="54"/>
      <c r="PY267" s="14"/>
      <c r="PZ267" s="14"/>
      <c r="QA267" s="14"/>
      <c r="QB267" s="54"/>
      <c r="QC267" s="54"/>
      <c r="QD267" s="54"/>
      <c r="QR267" s="1"/>
      <c r="QS267" s="1"/>
      <c r="QX267" s="1"/>
      <c r="QY267" s="1"/>
      <c r="QZ267" s="1"/>
      <c r="RA267" s="1"/>
      <c r="RB267" s="1"/>
      <c r="RC267" s="1"/>
      <c r="RD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</row>
    <row r="268" spans="1:499" s="20" customFormat="1" hidden="1" x14ac:dyDescent="0.25">
      <c r="A268" s="68" t="s">
        <v>9</v>
      </c>
      <c r="B268" s="68" t="s">
        <v>1196</v>
      </c>
      <c r="C268" s="464">
        <v>1193</v>
      </c>
      <c r="D268" s="347"/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  <c r="AL268" s="14">
        <v>0</v>
      </c>
      <c r="AM268" s="14">
        <v>0</v>
      </c>
      <c r="AN268" s="14">
        <v>0</v>
      </c>
      <c r="AO268" s="14">
        <v>0</v>
      </c>
      <c r="AP268" s="14">
        <v>0</v>
      </c>
      <c r="AQ268" s="14">
        <v>0</v>
      </c>
      <c r="AR268" s="14">
        <v>0</v>
      </c>
      <c r="AS268" s="14">
        <v>0</v>
      </c>
      <c r="AT268" s="14">
        <v>0</v>
      </c>
      <c r="AU268" s="14">
        <v>0</v>
      </c>
      <c r="AV268" s="14">
        <v>0</v>
      </c>
      <c r="AW268" s="14">
        <v>0</v>
      </c>
      <c r="AX268" s="14">
        <v>0</v>
      </c>
      <c r="AY268" s="14">
        <v>0</v>
      </c>
      <c r="AZ268" s="14">
        <v>0</v>
      </c>
      <c r="BA268" s="14">
        <v>0</v>
      </c>
      <c r="BB268" s="14">
        <v>0</v>
      </c>
      <c r="BC268" s="14">
        <v>0</v>
      </c>
      <c r="BD268" s="14">
        <v>0</v>
      </c>
      <c r="BE268" s="14">
        <v>0</v>
      </c>
      <c r="BF268" s="14">
        <v>0</v>
      </c>
      <c r="BG268" s="14">
        <v>0</v>
      </c>
      <c r="BH268" s="14">
        <v>0</v>
      </c>
      <c r="BI268" s="14">
        <v>0</v>
      </c>
      <c r="BJ268" s="14">
        <v>0</v>
      </c>
      <c r="BK268" s="14">
        <v>0</v>
      </c>
      <c r="BL268" s="14">
        <v>0</v>
      </c>
      <c r="BM268" s="14">
        <v>0</v>
      </c>
      <c r="BN268" s="14">
        <v>0</v>
      </c>
      <c r="BO268" s="14">
        <v>0</v>
      </c>
      <c r="BP268" s="14">
        <v>0</v>
      </c>
      <c r="BQ268" s="14">
        <v>0</v>
      </c>
      <c r="BR268" s="14">
        <v>0</v>
      </c>
      <c r="BS268" s="14">
        <v>0</v>
      </c>
      <c r="BT268" s="14">
        <v>0</v>
      </c>
      <c r="BU268" s="14">
        <v>0</v>
      </c>
      <c r="BV268" s="14">
        <v>0</v>
      </c>
      <c r="BW268" s="14">
        <v>0</v>
      </c>
      <c r="BX268" s="14">
        <v>0</v>
      </c>
      <c r="BY268" s="14">
        <v>0</v>
      </c>
      <c r="BZ268" s="14">
        <v>0</v>
      </c>
      <c r="CA268" s="14">
        <v>0</v>
      </c>
      <c r="CB268" s="14">
        <v>0</v>
      </c>
      <c r="CC268" s="14">
        <v>0</v>
      </c>
      <c r="CD268" s="14">
        <v>0</v>
      </c>
      <c r="CE268" s="14">
        <v>0</v>
      </c>
      <c r="CF268" s="14">
        <v>0</v>
      </c>
      <c r="CG268" s="14">
        <v>0</v>
      </c>
      <c r="CH268" s="14">
        <v>0</v>
      </c>
      <c r="CI268" s="14">
        <v>0</v>
      </c>
      <c r="CJ268" s="14">
        <v>0</v>
      </c>
      <c r="CK268" s="14">
        <v>0</v>
      </c>
      <c r="CL268" s="14">
        <v>0</v>
      </c>
      <c r="CM268" s="14">
        <v>0</v>
      </c>
      <c r="CN268" s="14">
        <v>0</v>
      </c>
      <c r="CO268" s="14">
        <v>0</v>
      </c>
      <c r="CP268" s="14">
        <v>0</v>
      </c>
      <c r="CQ268" s="14">
        <v>0</v>
      </c>
      <c r="CR268" s="14">
        <v>0</v>
      </c>
      <c r="CS268" s="14">
        <v>0</v>
      </c>
      <c r="CT268" s="14">
        <v>0</v>
      </c>
      <c r="CU268" s="14">
        <v>0</v>
      </c>
      <c r="CV268" s="14">
        <v>0</v>
      </c>
      <c r="CW268" s="14">
        <v>0</v>
      </c>
      <c r="CX268" s="14">
        <v>0</v>
      </c>
      <c r="CY268" s="14">
        <v>0</v>
      </c>
      <c r="CZ268" s="14">
        <v>0</v>
      </c>
      <c r="DA268" s="14">
        <v>0</v>
      </c>
      <c r="DB268" s="14">
        <v>0</v>
      </c>
      <c r="DC268" s="14">
        <v>0</v>
      </c>
      <c r="DD268" s="14">
        <v>0</v>
      </c>
      <c r="DE268" s="14">
        <v>0</v>
      </c>
      <c r="DF268" s="14">
        <v>0</v>
      </c>
      <c r="DG268" s="14">
        <v>0</v>
      </c>
      <c r="DH268" s="14">
        <v>0</v>
      </c>
      <c r="DI268" s="14">
        <v>0</v>
      </c>
      <c r="DJ268" s="14">
        <v>0</v>
      </c>
      <c r="DK268" s="14">
        <v>0</v>
      </c>
      <c r="DL268" s="14">
        <v>0</v>
      </c>
      <c r="DM268" s="14">
        <v>0</v>
      </c>
      <c r="DN268" s="14">
        <v>0</v>
      </c>
      <c r="DO268" s="14">
        <v>0</v>
      </c>
      <c r="DP268" s="14">
        <v>0</v>
      </c>
      <c r="DQ268" s="14">
        <v>0</v>
      </c>
      <c r="DR268" s="14">
        <v>0</v>
      </c>
      <c r="DS268" s="14">
        <v>0</v>
      </c>
      <c r="DT268" s="14">
        <v>0</v>
      </c>
      <c r="DU268" s="14">
        <v>0</v>
      </c>
      <c r="DV268" s="14">
        <v>0</v>
      </c>
      <c r="DW268" s="14">
        <v>0</v>
      </c>
      <c r="DX268" s="14">
        <v>0</v>
      </c>
      <c r="DY268" s="14">
        <v>0</v>
      </c>
      <c r="DZ268" s="14">
        <v>0</v>
      </c>
      <c r="EA268" s="14">
        <v>0</v>
      </c>
      <c r="EB268" s="14">
        <v>0</v>
      </c>
      <c r="EC268" s="14">
        <v>0</v>
      </c>
      <c r="ED268" s="14">
        <v>0</v>
      </c>
      <c r="EE268" s="14">
        <v>0</v>
      </c>
      <c r="EF268" s="14">
        <v>0</v>
      </c>
      <c r="EG268" s="14">
        <v>0</v>
      </c>
      <c r="EH268" s="14">
        <v>0</v>
      </c>
      <c r="EI268" s="14">
        <v>0</v>
      </c>
      <c r="EJ268" s="14">
        <v>0</v>
      </c>
      <c r="EK268" s="14">
        <v>0</v>
      </c>
      <c r="EL268" s="14">
        <v>0</v>
      </c>
      <c r="EM268" s="14">
        <v>0</v>
      </c>
      <c r="EN268" s="14">
        <v>1</v>
      </c>
      <c r="EO268" s="14">
        <v>1</v>
      </c>
      <c r="EP268" s="14">
        <v>0</v>
      </c>
      <c r="EQ268" s="14">
        <v>0</v>
      </c>
      <c r="ER268" s="14">
        <v>0</v>
      </c>
      <c r="ES268" s="14">
        <v>0</v>
      </c>
      <c r="ET268" s="14">
        <v>0</v>
      </c>
      <c r="EU268" s="14">
        <v>0</v>
      </c>
      <c r="EV268" s="14">
        <v>0</v>
      </c>
      <c r="EW268" s="14">
        <v>0</v>
      </c>
      <c r="EX268" s="14">
        <v>0</v>
      </c>
      <c r="EY268" s="14">
        <v>0</v>
      </c>
      <c r="EZ268" s="14">
        <v>0</v>
      </c>
      <c r="FA268" s="14">
        <v>0</v>
      </c>
      <c r="FB268" s="14">
        <v>0</v>
      </c>
      <c r="FC268" s="14">
        <v>0</v>
      </c>
      <c r="FD268" s="14">
        <v>0</v>
      </c>
      <c r="FE268" s="14">
        <v>0</v>
      </c>
      <c r="FF268" s="14">
        <v>0</v>
      </c>
      <c r="FG268" s="14">
        <v>0</v>
      </c>
      <c r="FH268" s="14">
        <v>1</v>
      </c>
      <c r="FI268" s="14">
        <v>0</v>
      </c>
      <c r="FJ268" s="14">
        <v>0</v>
      </c>
      <c r="FK268" s="14">
        <v>0</v>
      </c>
      <c r="FL268" s="14">
        <v>0</v>
      </c>
      <c r="FM268" s="14">
        <v>0</v>
      </c>
      <c r="FN268" s="14">
        <v>0</v>
      </c>
      <c r="FO268" s="14">
        <v>0</v>
      </c>
      <c r="FP268" s="14">
        <v>0</v>
      </c>
      <c r="FQ268" s="14">
        <v>0</v>
      </c>
      <c r="FR268" s="14">
        <v>0</v>
      </c>
      <c r="FS268" s="14">
        <v>0</v>
      </c>
      <c r="FT268" s="14">
        <v>0</v>
      </c>
      <c r="FU268" s="14">
        <v>0</v>
      </c>
      <c r="FV268" s="14">
        <v>0</v>
      </c>
      <c r="FW268" s="14">
        <v>0</v>
      </c>
      <c r="FX268" s="14">
        <v>0</v>
      </c>
      <c r="FY268" s="14">
        <v>0</v>
      </c>
      <c r="FZ268" s="14">
        <v>0</v>
      </c>
      <c r="GA268" s="14">
        <v>0</v>
      </c>
      <c r="GB268" s="14">
        <v>0</v>
      </c>
      <c r="GC268" s="14">
        <v>0</v>
      </c>
      <c r="GD268" s="14">
        <v>0</v>
      </c>
      <c r="GE268" s="14">
        <v>0</v>
      </c>
      <c r="GF268" s="14">
        <v>0</v>
      </c>
      <c r="GG268" s="14">
        <v>0</v>
      </c>
      <c r="GH268" s="14">
        <v>0</v>
      </c>
      <c r="GI268" s="14">
        <v>0</v>
      </c>
      <c r="GJ268" s="14">
        <v>0</v>
      </c>
      <c r="GK268" s="14">
        <v>0</v>
      </c>
      <c r="GL268" s="14">
        <v>0</v>
      </c>
      <c r="GM268" s="14">
        <v>0</v>
      </c>
      <c r="GN268" s="14">
        <v>0</v>
      </c>
      <c r="GO268" s="14">
        <v>0</v>
      </c>
      <c r="GP268" s="14">
        <v>0</v>
      </c>
      <c r="GQ268" s="14">
        <v>0</v>
      </c>
      <c r="GR268" s="14">
        <v>0</v>
      </c>
      <c r="GS268" s="14">
        <v>0</v>
      </c>
      <c r="GT268" s="14">
        <v>0</v>
      </c>
      <c r="GU268" s="14">
        <v>0</v>
      </c>
      <c r="GV268" s="14">
        <v>1</v>
      </c>
      <c r="GW268" s="14">
        <v>0</v>
      </c>
      <c r="GX268" s="14">
        <v>0</v>
      </c>
      <c r="GY268" s="14">
        <v>0</v>
      </c>
      <c r="GZ268" s="14">
        <v>0</v>
      </c>
      <c r="HA268" s="14">
        <v>0</v>
      </c>
      <c r="HB268" s="14">
        <v>0</v>
      </c>
      <c r="HC268" s="14">
        <v>0</v>
      </c>
      <c r="HD268" s="14">
        <v>0</v>
      </c>
      <c r="HE268" s="14">
        <v>0</v>
      </c>
      <c r="HF268" s="14">
        <v>0</v>
      </c>
      <c r="HG268" s="14">
        <v>0</v>
      </c>
      <c r="HH268" s="14">
        <v>0</v>
      </c>
      <c r="HI268" s="14">
        <v>0</v>
      </c>
      <c r="HJ268" s="14">
        <v>0</v>
      </c>
      <c r="HK268" s="14">
        <v>0</v>
      </c>
      <c r="HL268" s="14">
        <v>1</v>
      </c>
      <c r="HM268" s="14">
        <v>0</v>
      </c>
      <c r="HN268" s="14">
        <v>0</v>
      </c>
      <c r="HO268" s="14">
        <v>0</v>
      </c>
      <c r="HP268" s="14">
        <v>0</v>
      </c>
      <c r="HQ268" s="14">
        <v>0</v>
      </c>
      <c r="HR268" s="14">
        <v>0</v>
      </c>
      <c r="HS268" s="14">
        <v>0</v>
      </c>
      <c r="HT268" s="14">
        <v>0</v>
      </c>
      <c r="HU268" s="14">
        <v>0</v>
      </c>
      <c r="HV268" s="14">
        <v>0</v>
      </c>
      <c r="HW268" s="14">
        <v>0</v>
      </c>
      <c r="HX268" s="14">
        <v>0</v>
      </c>
      <c r="HY268" s="14">
        <v>0</v>
      </c>
      <c r="HZ268" s="14">
        <v>0</v>
      </c>
      <c r="IA268" s="14">
        <v>0</v>
      </c>
      <c r="IB268" s="14">
        <v>0</v>
      </c>
      <c r="IC268" s="14">
        <v>0</v>
      </c>
      <c r="ID268" s="14">
        <v>0</v>
      </c>
      <c r="IE268" s="14">
        <v>0</v>
      </c>
      <c r="IF268" s="14">
        <v>0</v>
      </c>
      <c r="IG268" s="14">
        <v>0</v>
      </c>
      <c r="IH268" s="14">
        <v>0</v>
      </c>
      <c r="II268" s="14">
        <v>0</v>
      </c>
      <c r="IJ268" s="14">
        <v>0</v>
      </c>
      <c r="IK268" s="14">
        <v>0</v>
      </c>
      <c r="IL268" s="14">
        <v>0</v>
      </c>
      <c r="IM268" s="14">
        <v>0</v>
      </c>
      <c r="IN268" s="14">
        <v>0</v>
      </c>
      <c r="IO268" s="14">
        <v>0</v>
      </c>
      <c r="IP268" s="14">
        <v>0</v>
      </c>
      <c r="IQ268" s="14">
        <v>0</v>
      </c>
      <c r="IR268" s="14">
        <v>0</v>
      </c>
      <c r="IS268" s="14">
        <v>0</v>
      </c>
      <c r="IT268" s="14">
        <v>0</v>
      </c>
      <c r="IU268" s="14">
        <v>0</v>
      </c>
      <c r="IV268" s="14">
        <v>0</v>
      </c>
      <c r="IW268" s="14">
        <v>0</v>
      </c>
      <c r="IX268" s="14">
        <v>0</v>
      </c>
      <c r="IY268" s="14">
        <v>0</v>
      </c>
      <c r="IZ268" s="14">
        <v>0</v>
      </c>
      <c r="JA268" s="14">
        <v>0</v>
      </c>
      <c r="JB268" s="14">
        <v>0</v>
      </c>
      <c r="JC268" s="14">
        <v>0</v>
      </c>
      <c r="JD268" s="14">
        <v>0</v>
      </c>
      <c r="JE268" s="14">
        <v>0</v>
      </c>
      <c r="JF268" s="14">
        <v>0</v>
      </c>
      <c r="JG268" s="14">
        <v>0</v>
      </c>
      <c r="JH268" s="14">
        <v>0</v>
      </c>
      <c r="JI268" s="14">
        <v>0</v>
      </c>
      <c r="JJ268" s="14">
        <v>0</v>
      </c>
      <c r="JK268" s="14">
        <v>0</v>
      </c>
      <c r="JL268" s="14">
        <v>0</v>
      </c>
      <c r="JM268" s="14">
        <v>0</v>
      </c>
      <c r="JN268" s="14">
        <v>0</v>
      </c>
      <c r="JO268" s="14">
        <v>0</v>
      </c>
      <c r="JP268" s="14">
        <v>0</v>
      </c>
      <c r="JQ268" s="14">
        <v>0</v>
      </c>
      <c r="JR268" s="14">
        <v>0</v>
      </c>
      <c r="JS268" s="14">
        <v>0</v>
      </c>
      <c r="JT268" s="14">
        <v>0</v>
      </c>
      <c r="JU268" s="14">
        <v>0</v>
      </c>
      <c r="JV268" s="14">
        <v>0</v>
      </c>
      <c r="JW268" s="14">
        <v>0</v>
      </c>
      <c r="JX268" s="14">
        <v>0</v>
      </c>
      <c r="JY268" s="14">
        <v>0</v>
      </c>
      <c r="JZ268" s="14">
        <v>0</v>
      </c>
      <c r="KA268" s="14">
        <v>0</v>
      </c>
      <c r="KB268" s="14">
        <v>0</v>
      </c>
      <c r="KC268" s="14">
        <v>0</v>
      </c>
      <c r="KD268" s="14">
        <v>0</v>
      </c>
      <c r="KE268" s="14">
        <v>0</v>
      </c>
      <c r="KF268" s="14">
        <v>0</v>
      </c>
      <c r="KG268" s="14">
        <v>0</v>
      </c>
      <c r="KH268" s="14">
        <v>0</v>
      </c>
      <c r="KI268" s="14">
        <v>0</v>
      </c>
      <c r="KJ268" s="14">
        <v>0</v>
      </c>
      <c r="KK268" s="14">
        <v>0</v>
      </c>
      <c r="KL268" s="14">
        <v>0</v>
      </c>
      <c r="KM268" s="14">
        <v>0</v>
      </c>
      <c r="KN268" s="14">
        <v>0</v>
      </c>
      <c r="KO268" s="14">
        <v>0</v>
      </c>
      <c r="KP268" s="14">
        <v>0</v>
      </c>
      <c r="KQ268" s="14">
        <v>0</v>
      </c>
      <c r="KR268" s="14">
        <v>0</v>
      </c>
      <c r="KS268" s="14">
        <v>0</v>
      </c>
      <c r="KT268" s="14">
        <v>0</v>
      </c>
      <c r="KU268" s="14">
        <v>0</v>
      </c>
      <c r="KV268" s="14">
        <v>0</v>
      </c>
      <c r="KW268" s="14">
        <v>0</v>
      </c>
      <c r="KX268" s="14">
        <v>0</v>
      </c>
      <c r="KY268" s="14">
        <v>0</v>
      </c>
      <c r="KZ268" s="14">
        <v>0</v>
      </c>
      <c r="LA268" s="14">
        <v>0</v>
      </c>
      <c r="LB268" s="14">
        <v>0</v>
      </c>
      <c r="LC268" s="14">
        <v>0</v>
      </c>
      <c r="LD268" s="14">
        <v>0</v>
      </c>
      <c r="LE268" s="14">
        <v>0</v>
      </c>
      <c r="LF268" s="14">
        <v>0</v>
      </c>
      <c r="LG268" s="14">
        <v>0</v>
      </c>
      <c r="LH268" s="14">
        <v>0</v>
      </c>
      <c r="LI268" s="14">
        <v>0</v>
      </c>
      <c r="LJ268" s="14">
        <v>0</v>
      </c>
      <c r="LK268" s="14">
        <v>0</v>
      </c>
      <c r="LL268" s="14">
        <v>0</v>
      </c>
      <c r="LM268" s="14">
        <v>0</v>
      </c>
      <c r="LN268" s="14">
        <v>1</v>
      </c>
      <c r="LO268" s="14">
        <v>0</v>
      </c>
      <c r="LP268" s="14">
        <v>0</v>
      </c>
      <c r="LQ268" s="14">
        <v>0</v>
      </c>
      <c r="LR268" s="14">
        <v>0</v>
      </c>
      <c r="LS268" s="14">
        <v>0</v>
      </c>
      <c r="LT268" s="14">
        <v>0</v>
      </c>
      <c r="LU268" s="14">
        <v>0</v>
      </c>
      <c r="LV268" s="14">
        <v>0</v>
      </c>
      <c r="LW268" s="14">
        <v>0</v>
      </c>
      <c r="LX268" s="14">
        <v>0</v>
      </c>
      <c r="LY268" s="14">
        <v>0</v>
      </c>
      <c r="LZ268" s="14">
        <v>0</v>
      </c>
      <c r="MA268" s="14">
        <v>0</v>
      </c>
      <c r="MB268" s="14">
        <v>0</v>
      </c>
      <c r="MC268" s="14">
        <v>0</v>
      </c>
      <c r="MD268" s="14">
        <v>0</v>
      </c>
      <c r="ME268" s="14">
        <v>0</v>
      </c>
      <c r="MF268" s="14">
        <v>0</v>
      </c>
      <c r="MG268" s="14">
        <v>0</v>
      </c>
      <c r="MH268" s="14">
        <v>0</v>
      </c>
      <c r="MI268" s="14">
        <v>1</v>
      </c>
      <c r="MJ268" s="14">
        <v>1</v>
      </c>
      <c r="MK268" s="14">
        <v>0</v>
      </c>
      <c r="ML268" s="14">
        <v>1</v>
      </c>
      <c r="MM268" s="14">
        <v>1</v>
      </c>
      <c r="MN268" s="14">
        <v>0</v>
      </c>
      <c r="MO268" s="14">
        <v>0</v>
      </c>
      <c r="MP268" s="14">
        <v>1</v>
      </c>
      <c r="MQ268" s="14">
        <v>0</v>
      </c>
      <c r="MR268" s="14">
        <v>0</v>
      </c>
      <c r="MS268" s="14">
        <v>0</v>
      </c>
      <c r="MT268" s="14">
        <v>1</v>
      </c>
      <c r="MU268" s="14">
        <v>0</v>
      </c>
      <c r="MV268" s="14">
        <v>0</v>
      </c>
      <c r="MW268" s="14">
        <v>0</v>
      </c>
      <c r="MX268" s="14">
        <v>0</v>
      </c>
      <c r="MY268" s="14">
        <v>0</v>
      </c>
      <c r="MZ268" s="14">
        <v>0</v>
      </c>
      <c r="NA268" s="14">
        <v>0</v>
      </c>
      <c r="NB268" s="14">
        <v>0</v>
      </c>
      <c r="NC268" s="14">
        <v>0</v>
      </c>
      <c r="ND268" s="14">
        <v>0</v>
      </c>
      <c r="NE268" s="14">
        <v>0</v>
      </c>
      <c r="NF268" s="14">
        <v>0</v>
      </c>
      <c r="NG268" s="14">
        <v>0</v>
      </c>
      <c r="NH268" s="14">
        <v>0</v>
      </c>
      <c r="NI268" s="14">
        <v>0</v>
      </c>
      <c r="NJ268" s="14">
        <v>0</v>
      </c>
      <c r="NK268" s="14">
        <v>0</v>
      </c>
      <c r="NL268" s="14">
        <v>0</v>
      </c>
      <c r="NM268" s="14">
        <v>0</v>
      </c>
      <c r="NN268" s="14">
        <v>0</v>
      </c>
      <c r="NO268" s="14">
        <v>0</v>
      </c>
      <c r="NP268" s="14">
        <v>0</v>
      </c>
      <c r="NQ268" s="14">
        <v>0</v>
      </c>
      <c r="NR268" s="14">
        <v>0</v>
      </c>
      <c r="NS268" s="14">
        <v>0</v>
      </c>
      <c r="NT268" s="14">
        <v>1</v>
      </c>
      <c r="NU268" s="14">
        <v>0</v>
      </c>
      <c r="NV268" s="14">
        <v>0</v>
      </c>
      <c r="NW268" s="14">
        <v>0</v>
      </c>
      <c r="NX268" s="14">
        <v>0</v>
      </c>
      <c r="NY268" s="14">
        <v>0</v>
      </c>
      <c r="NZ268" s="14">
        <v>1</v>
      </c>
      <c r="OA268" s="14">
        <v>0</v>
      </c>
      <c r="OB268" s="14">
        <v>0</v>
      </c>
      <c r="OC268" s="14">
        <v>0</v>
      </c>
      <c r="OD268" s="14">
        <v>0</v>
      </c>
      <c r="OE268" s="14">
        <v>1</v>
      </c>
      <c r="OF268" s="14">
        <v>2</v>
      </c>
      <c r="OG268" s="14">
        <v>1</v>
      </c>
      <c r="OH268" s="14">
        <v>0</v>
      </c>
      <c r="OI268" s="14">
        <v>0</v>
      </c>
      <c r="OJ268" s="14">
        <v>1</v>
      </c>
      <c r="OK268" s="14">
        <v>0</v>
      </c>
      <c r="OL268" s="14">
        <v>5</v>
      </c>
      <c r="OM268" s="14">
        <v>1</v>
      </c>
      <c r="ON268" s="14">
        <v>0</v>
      </c>
      <c r="OO268" s="14">
        <v>4</v>
      </c>
      <c r="OP268" s="14">
        <v>0</v>
      </c>
      <c r="OQ268" s="14">
        <v>1</v>
      </c>
      <c r="OR268" s="14">
        <v>0</v>
      </c>
      <c r="OS268" s="14">
        <v>0</v>
      </c>
      <c r="OT268" s="14">
        <v>2</v>
      </c>
      <c r="OU268" s="14">
        <v>0</v>
      </c>
      <c r="OV268" s="14">
        <v>0</v>
      </c>
      <c r="OW268" s="14">
        <v>0</v>
      </c>
      <c r="OX268" s="14">
        <v>0</v>
      </c>
      <c r="OY268" s="14">
        <v>0</v>
      </c>
      <c r="OZ268" s="14"/>
      <c r="PA268" s="14">
        <v>1</v>
      </c>
      <c r="PB268" s="14"/>
      <c r="PC268" s="14"/>
      <c r="PD268" s="14">
        <v>0</v>
      </c>
      <c r="PE268" s="14"/>
      <c r="PF268" s="14"/>
      <c r="PG268" s="14">
        <v>2</v>
      </c>
      <c r="PH268" s="54"/>
      <c r="PI268" s="14">
        <v>1</v>
      </c>
      <c r="PJ268" s="54"/>
      <c r="PK268" s="54"/>
      <c r="PL268" s="84"/>
      <c r="PM268" s="14"/>
      <c r="PN268" s="84"/>
      <c r="PO268" s="84">
        <v>1</v>
      </c>
      <c r="PP268" s="84"/>
      <c r="PQ268" s="84"/>
      <c r="PR268" s="505"/>
      <c r="PS268" s="84"/>
      <c r="PT268" s="84"/>
      <c r="PU268" s="84">
        <v>1</v>
      </c>
      <c r="PV268" s="84">
        <v>1</v>
      </c>
      <c r="PW268" s="54"/>
      <c r="PX268" s="14">
        <v>3</v>
      </c>
      <c r="PY268" s="14"/>
      <c r="PZ268" s="14"/>
      <c r="QA268" s="14"/>
      <c r="QB268" s="54"/>
      <c r="QC268" s="54"/>
      <c r="QD268" s="54"/>
      <c r="QG268" s="1">
        <v>1</v>
      </c>
      <c r="QJ268" s="1">
        <v>1</v>
      </c>
      <c r="QL268" s="482">
        <v>1</v>
      </c>
      <c r="QM268" s="1">
        <v>1</v>
      </c>
      <c r="QR268" s="1"/>
      <c r="QS268" s="1"/>
      <c r="QX268" s="1">
        <v>1</v>
      </c>
      <c r="QY268" s="1"/>
      <c r="QZ268" s="1"/>
      <c r="RA268" s="1"/>
      <c r="RB268" s="1"/>
      <c r="RC268" s="1"/>
      <c r="RD268" s="1"/>
      <c r="RH268" s="1">
        <v>3</v>
      </c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</row>
    <row r="269" spans="1:499" s="20" customFormat="1" hidden="1" x14ac:dyDescent="0.25">
      <c r="A269" s="68" t="s">
        <v>9</v>
      </c>
      <c r="B269" s="68" t="s">
        <v>1197</v>
      </c>
      <c r="C269" s="464">
        <v>128</v>
      </c>
      <c r="D269" s="347"/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  <c r="AL269" s="14">
        <v>0</v>
      </c>
      <c r="AM269" s="14">
        <v>0</v>
      </c>
      <c r="AN269" s="14">
        <v>0</v>
      </c>
      <c r="AO269" s="14">
        <v>0</v>
      </c>
      <c r="AP269" s="14">
        <v>0</v>
      </c>
      <c r="AQ269" s="14">
        <v>0</v>
      </c>
      <c r="AR269" s="14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B269" s="14">
        <v>0</v>
      </c>
      <c r="BC269" s="14">
        <v>0</v>
      </c>
      <c r="BD269" s="14">
        <v>0</v>
      </c>
      <c r="BE269" s="14">
        <v>0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  <c r="BK269" s="14">
        <v>0</v>
      </c>
      <c r="BL269" s="14">
        <v>0</v>
      </c>
      <c r="BM269" s="14">
        <v>0</v>
      </c>
      <c r="BN269" s="14">
        <v>0</v>
      </c>
      <c r="BO269" s="14">
        <v>0</v>
      </c>
      <c r="BP269" s="14">
        <v>0</v>
      </c>
      <c r="BQ269" s="14">
        <v>0</v>
      </c>
      <c r="BR269" s="14">
        <v>0</v>
      </c>
      <c r="BS269" s="14">
        <v>0</v>
      </c>
      <c r="BT269" s="14">
        <v>0</v>
      </c>
      <c r="BU269" s="14">
        <v>0</v>
      </c>
      <c r="BV269" s="14">
        <v>0</v>
      </c>
      <c r="BW269" s="14">
        <v>0</v>
      </c>
      <c r="BX269" s="14">
        <v>0</v>
      </c>
      <c r="BY269" s="14">
        <v>0</v>
      </c>
      <c r="BZ269" s="14">
        <v>0</v>
      </c>
      <c r="CA269" s="14">
        <v>0</v>
      </c>
      <c r="CB269" s="14">
        <v>0</v>
      </c>
      <c r="CC269" s="14">
        <v>0</v>
      </c>
      <c r="CD269" s="14">
        <v>0</v>
      </c>
      <c r="CE269" s="14">
        <v>0</v>
      </c>
      <c r="CF269" s="14">
        <v>0</v>
      </c>
      <c r="CG269" s="14">
        <v>0</v>
      </c>
      <c r="CH269" s="14">
        <v>0</v>
      </c>
      <c r="CI269" s="14">
        <v>0</v>
      </c>
      <c r="CJ269" s="14">
        <v>0</v>
      </c>
      <c r="CK269" s="14">
        <v>0</v>
      </c>
      <c r="CL269" s="14">
        <v>0</v>
      </c>
      <c r="CM269" s="14">
        <v>0</v>
      </c>
      <c r="CN269" s="14">
        <v>0</v>
      </c>
      <c r="CO269" s="14">
        <v>0</v>
      </c>
      <c r="CP269" s="14">
        <v>0</v>
      </c>
      <c r="CQ269" s="14">
        <v>0</v>
      </c>
      <c r="CR269" s="14">
        <v>0</v>
      </c>
      <c r="CS269" s="14">
        <v>0</v>
      </c>
      <c r="CT269" s="14">
        <v>0</v>
      </c>
      <c r="CU269" s="14">
        <v>0</v>
      </c>
      <c r="CV269" s="14">
        <v>0</v>
      </c>
      <c r="CW269" s="14">
        <v>0</v>
      </c>
      <c r="CX269" s="14">
        <v>0</v>
      </c>
      <c r="CY269" s="14">
        <v>0</v>
      </c>
      <c r="CZ269" s="14">
        <v>0</v>
      </c>
      <c r="DA269" s="14">
        <v>0</v>
      </c>
      <c r="DB269" s="14">
        <v>0</v>
      </c>
      <c r="DC269" s="14">
        <v>0</v>
      </c>
      <c r="DD269" s="14">
        <v>0</v>
      </c>
      <c r="DE269" s="14">
        <v>0</v>
      </c>
      <c r="DF269" s="14">
        <v>0</v>
      </c>
      <c r="DG269" s="14">
        <v>0</v>
      </c>
      <c r="DH269" s="14">
        <v>0</v>
      </c>
      <c r="DI269" s="14">
        <v>0</v>
      </c>
      <c r="DJ269" s="14">
        <v>0</v>
      </c>
      <c r="DK269" s="14">
        <v>0</v>
      </c>
      <c r="DL269" s="14">
        <v>0</v>
      </c>
      <c r="DM269" s="14">
        <v>0</v>
      </c>
      <c r="DN269" s="14">
        <v>0</v>
      </c>
      <c r="DO269" s="14">
        <v>0</v>
      </c>
      <c r="DP269" s="14">
        <v>0</v>
      </c>
      <c r="DQ269" s="14">
        <v>0</v>
      </c>
      <c r="DR269" s="14">
        <v>0</v>
      </c>
      <c r="DS269" s="14">
        <v>0</v>
      </c>
      <c r="DT269" s="14">
        <v>0</v>
      </c>
      <c r="DU269" s="14">
        <v>0</v>
      </c>
      <c r="DV269" s="14">
        <v>0</v>
      </c>
      <c r="DW269" s="14">
        <v>0</v>
      </c>
      <c r="DX269" s="14">
        <v>0</v>
      </c>
      <c r="DY269" s="14">
        <v>0</v>
      </c>
      <c r="DZ269" s="14">
        <v>0</v>
      </c>
      <c r="EA269" s="14">
        <v>0</v>
      </c>
      <c r="EB269" s="14">
        <v>0</v>
      </c>
      <c r="EC269" s="14">
        <v>0</v>
      </c>
      <c r="ED269" s="14">
        <v>0</v>
      </c>
      <c r="EE269" s="14">
        <v>0</v>
      </c>
      <c r="EF269" s="14">
        <v>0</v>
      </c>
      <c r="EG269" s="14">
        <v>0</v>
      </c>
      <c r="EH269" s="14">
        <v>0</v>
      </c>
      <c r="EI269" s="14">
        <v>0</v>
      </c>
      <c r="EJ269" s="14">
        <v>0</v>
      </c>
      <c r="EK269" s="14">
        <v>0</v>
      </c>
      <c r="EL269" s="14">
        <v>0</v>
      </c>
      <c r="EM269" s="14">
        <v>0</v>
      </c>
      <c r="EN269" s="14">
        <v>0</v>
      </c>
      <c r="EO269" s="14">
        <v>0</v>
      </c>
      <c r="EP269" s="14">
        <v>0</v>
      </c>
      <c r="EQ269" s="14">
        <v>0</v>
      </c>
      <c r="ER269" s="14">
        <v>0</v>
      </c>
      <c r="ES269" s="14">
        <v>0</v>
      </c>
      <c r="ET269" s="14">
        <v>0</v>
      </c>
      <c r="EU269" s="14">
        <v>0</v>
      </c>
      <c r="EV269" s="14">
        <v>0</v>
      </c>
      <c r="EW269" s="14">
        <v>0</v>
      </c>
      <c r="EX269" s="14">
        <v>0</v>
      </c>
      <c r="EY269" s="14">
        <v>0</v>
      </c>
      <c r="EZ269" s="14">
        <v>0</v>
      </c>
      <c r="FA269" s="14">
        <v>0</v>
      </c>
      <c r="FB269" s="14">
        <v>0</v>
      </c>
      <c r="FC269" s="14">
        <v>0</v>
      </c>
      <c r="FD269" s="14">
        <v>0</v>
      </c>
      <c r="FE269" s="14">
        <v>0</v>
      </c>
      <c r="FF269" s="14">
        <v>0</v>
      </c>
      <c r="FG269" s="14">
        <v>0</v>
      </c>
      <c r="FH269" s="14">
        <v>0</v>
      </c>
      <c r="FI269" s="14">
        <v>0</v>
      </c>
      <c r="FJ269" s="14">
        <v>0</v>
      </c>
      <c r="FK269" s="14">
        <v>0</v>
      </c>
      <c r="FL269" s="14">
        <v>0</v>
      </c>
      <c r="FM269" s="14">
        <v>0</v>
      </c>
      <c r="FN269" s="14">
        <v>0</v>
      </c>
      <c r="FO269" s="14">
        <v>0</v>
      </c>
      <c r="FP269" s="14">
        <v>0</v>
      </c>
      <c r="FQ269" s="14">
        <v>0</v>
      </c>
      <c r="FR269" s="14">
        <v>0</v>
      </c>
      <c r="FS269" s="14">
        <v>0</v>
      </c>
      <c r="FT269" s="14">
        <v>0</v>
      </c>
      <c r="FU269" s="14">
        <v>0</v>
      </c>
      <c r="FV269" s="14">
        <v>0</v>
      </c>
      <c r="FW269" s="14">
        <v>0</v>
      </c>
      <c r="FX269" s="14">
        <v>0</v>
      </c>
      <c r="FY269" s="14">
        <v>0</v>
      </c>
      <c r="FZ269" s="14">
        <v>0</v>
      </c>
      <c r="GA269" s="14">
        <v>0</v>
      </c>
      <c r="GB269" s="14">
        <v>0</v>
      </c>
      <c r="GC269" s="14">
        <v>0</v>
      </c>
      <c r="GD269" s="14">
        <v>0</v>
      </c>
      <c r="GE269" s="14">
        <v>0</v>
      </c>
      <c r="GF269" s="14">
        <v>0</v>
      </c>
      <c r="GG269" s="14">
        <v>0</v>
      </c>
      <c r="GH269" s="14">
        <v>0</v>
      </c>
      <c r="GI269" s="14">
        <v>0</v>
      </c>
      <c r="GJ269" s="14">
        <v>0</v>
      </c>
      <c r="GK269" s="14">
        <v>0</v>
      </c>
      <c r="GL269" s="14">
        <v>0</v>
      </c>
      <c r="GM269" s="14">
        <v>0</v>
      </c>
      <c r="GN269" s="14">
        <v>0</v>
      </c>
      <c r="GO269" s="14">
        <v>0</v>
      </c>
      <c r="GP269" s="14">
        <v>0</v>
      </c>
      <c r="GQ269" s="14">
        <v>0</v>
      </c>
      <c r="GR269" s="14">
        <v>0</v>
      </c>
      <c r="GS269" s="14">
        <v>0</v>
      </c>
      <c r="GT269" s="14">
        <v>0</v>
      </c>
      <c r="GU269" s="14">
        <v>0</v>
      </c>
      <c r="GV269" s="14">
        <v>0</v>
      </c>
      <c r="GW269" s="14">
        <v>0</v>
      </c>
      <c r="GX269" s="14">
        <v>0</v>
      </c>
      <c r="GY269" s="14">
        <v>0</v>
      </c>
      <c r="GZ269" s="14">
        <v>0</v>
      </c>
      <c r="HA269" s="14">
        <v>0</v>
      </c>
      <c r="HB269" s="14">
        <v>0</v>
      </c>
      <c r="HC269" s="14">
        <v>0</v>
      </c>
      <c r="HD269" s="14">
        <v>0</v>
      </c>
      <c r="HE269" s="14">
        <v>0</v>
      </c>
      <c r="HF269" s="14">
        <v>0</v>
      </c>
      <c r="HG269" s="14">
        <v>0</v>
      </c>
      <c r="HH269" s="14">
        <v>0</v>
      </c>
      <c r="HI269" s="14">
        <v>0</v>
      </c>
      <c r="HJ269" s="14">
        <v>0</v>
      </c>
      <c r="HK269" s="14">
        <v>0</v>
      </c>
      <c r="HL269" s="14">
        <v>0</v>
      </c>
      <c r="HM269" s="14">
        <v>0</v>
      </c>
      <c r="HN269" s="14">
        <v>0</v>
      </c>
      <c r="HO269" s="14">
        <v>0</v>
      </c>
      <c r="HP269" s="14">
        <v>0</v>
      </c>
      <c r="HQ269" s="14">
        <v>0</v>
      </c>
      <c r="HR269" s="14">
        <v>0</v>
      </c>
      <c r="HS269" s="14">
        <v>0</v>
      </c>
      <c r="HT269" s="14">
        <v>0</v>
      </c>
      <c r="HU269" s="14">
        <v>0</v>
      </c>
      <c r="HV269" s="14">
        <v>0</v>
      </c>
      <c r="HW269" s="14">
        <v>0</v>
      </c>
      <c r="HX269" s="14">
        <v>0</v>
      </c>
      <c r="HY269" s="14">
        <v>0</v>
      </c>
      <c r="HZ269" s="14">
        <v>0</v>
      </c>
      <c r="IA269" s="14">
        <v>0</v>
      </c>
      <c r="IB269" s="14">
        <v>0</v>
      </c>
      <c r="IC269" s="14">
        <v>0</v>
      </c>
      <c r="ID269" s="14">
        <v>0</v>
      </c>
      <c r="IE269" s="14">
        <v>0</v>
      </c>
      <c r="IF269" s="14">
        <v>0</v>
      </c>
      <c r="IG269" s="14">
        <v>0</v>
      </c>
      <c r="IH269" s="14">
        <v>0</v>
      </c>
      <c r="II269" s="14">
        <v>0</v>
      </c>
      <c r="IJ269" s="14">
        <v>0</v>
      </c>
      <c r="IK269" s="14">
        <v>0</v>
      </c>
      <c r="IL269" s="14">
        <v>0</v>
      </c>
      <c r="IM269" s="14">
        <v>0</v>
      </c>
      <c r="IN269" s="14">
        <v>0</v>
      </c>
      <c r="IO269" s="14">
        <v>0</v>
      </c>
      <c r="IP269" s="14">
        <v>0</v>
      </c>
      <c r="IQ269" s="14">
        <v>0</v>
      </c>
      <c r="IR269" s="14">
        <v>0</v>
      </c>
      <c r="IS269" s="14">
        <v>0</v>
      </c>
      <c r="IT269" s="14">
        <v>1</v>
      </c>
      <c r="IU269" s="14">
        <v>0</v>
      </c>
      <c r="IV269" s="14">
        <v>0</v>
      </c>
      <c r="IW269" s="14">
        <v>0</v>
      </c>
      <c r="IX269" s="14">
        <v>0</v>
      </c>
      <c r="IY269" s="14">
        <v>0</v>
      </c>
      <c r="IZ269" s="14">
        <v>0</v>
      </c>
      <c r="JA269" s="14">
        <v>0</v>
      </c>
      <c r="JB269" s="14">
        <v>0</v>
      </c>
      <c r="JC269" s="14">
        <v>1</v>
      </c>
      <c r="JD269" s="14">
        <v>0</v>
      </c>
      <c r="JE269" s="14">
        <v>0</v>
      </c>
      <c r="JF269" s="14">
        <v>0</v>
      </c>
      <c r="JG269" s="14">
        <v>0</v>
      </c>
      <c r="JH269" s="14">
        <v>0</v>
      </c>
      <c r="JI269" s="14">
        <v>0</v>
      </c>
      <c r="JJ269" s="14">
        <v>0</v>
      </c>
      <c r="JK269" s="14">
        <v>0</v>
      </c>
      <c r="JL269" s="14">
        <v>0</v>
      </c>
      <c r="JM269" s="14">
        <v>0</v>
      </c>
      <c r="JN269" s="14">
        <v>0</v>
      </c>
      <c r="JO269" s="14">
        <v>0</v>
      </c>
      <c r="JP269" s="14">
        <v>0</v>
      </c>
      <c r="JQ269" s="14">
        <v>0</v>
      </c>
      <c r="JR269" s="14">
        <v>0</v>
      </c>
      <c r="JS269" s="14">
        <v>0</v>
      </c>
      <c r="JT269" s="14">
        <v>0</v>
      </c>
      <c r="JU269" s="14">
        <v>0</v>
      </c>
      <c r="JV269" s="14">
        <v>0</v>
      </c>
      <c r="JW269" s="14">
        <v>0</v>
      </c>
      <c r="JX269" s="14">
        <v>0</v>
      </c>
      <c r="JY269" s="14">
        <v>0</v>
      </c>
      <c r="JZ269" s="14">
        <v>0</v>
      </c>
      <c r="KA269" s="14">
        <v>0</v>
      </c>
      <c r="KB269" s="14">
        <v>0</v>
      </c>
      <c r="KC269" s="14">
        <v>0</v>
      </c>
      <c r="KD269" s="14">
        <v>0</v>
      </c>
      <c r="KE269" s="14">
        <v>0</v>
      </c>
      <c r="KF269" s="14">
        <v>0</v>
      </c>
      <c r="KG269" s="14">
        <v>0</v>
      </c>
      <c r="KH269" s="14">
        <v>0</v>
      </c>
      <c r="KI269" s="14">
        <v>0</v>
      </c>
      <c r="KJ269" s="14">
        <v>0</v>
      </c>
      <c r="KK269" s="14">
        <v>0</v>
      </c>
      <c r="KL269" s="14">
        <v>0</v>
      </c>
      <c r="KM269" s="14">
        <v>0</v>
      </c>
      <c r="KN269" s="14">
        <v>0</v>
      </c>
      <c r="KO269" s="14">
        <v>0</v>
      </c>
      <c r="KP269" s="14">
        <v>0</v>
      </c>
      <c r="KQ269" s="14">
        <v>0</v>
      </c>
      <c r="KR269" s="14">
        <v>0</v>
      </c>
      <c r="KS269" s="14">
        <v>0</v>
      </c>
      <c r="KT269" s="14">
        <v>0</v>
      </c>
      <c r="KU269" s="14">
        <v>0</v>
      </c>
      <c r="KV269" s="14">
        <v>0</v>
      </c>
      <c r="KW269" s="14">
        <v>0</v>
      </c>
      <c r="KX269" s="14">
        <v>0</v>
      </c>
      <c r="KY269" s="14">
        <v>0</v>
      </c>
      <c r="KZ269" s="14">
        <v>0</v>
      </c>
      <c r="LA269" s="14">
        <v>0</v>
      </c>
      <c r="LB269" s="14">
        <v>0</v>
      </c>
      <c r="LC269" s="14">
        <v>0</v>
      </c>
      <c r="LD269" s="14">
        <v>0</v>
      </c>
      <c r="LE269" s="14">
        <v>0</v>
      </c>
      <c r="LF269" s="14">
        <v>0</v>
      </c>
      <c r="LG269" s="14">
        <v>0</v>
      </c>
      <c r="LH269" s="14">
        <v>0</v>
      </c>
      <c r="LI269" s="14">
        <v>0</v>
      </c>
      <c r="LJ269" s="14">
        <v>0</v>
      </c>
      <c r="LK269" s="14">
        <v>0</v>
      </c>
      <c r="LL269" s="14">
        <v>0</v>
      </c>
      <c r="LM269" s="14">
        <v>0</v>
      </c>
      <c r="LN269" s="14">
        <v>0</v>
      </c>
      <c r="LO269" s="14">
        <v>0</v>
      </c>
      <c r="LP269" s="14">
        <v>0</v>
      </c>
      <c r="LQ269" s="14">
        <v>0</v>
      </c>
      <c r="LR269" s="14">
        <v>0</v>
      </c>
      <c r="LS269" s="14">
        <v>0</v>
      </c>
      <c r="LT269" s="14">
        <v>2</v>
      </c>
      <c r="LU269" s="14">
        <v>0</v>
      </c>
      <c r="LV269" s="14">
        <v>0</v>
      </c>
      <c r="LW269" s="14">
        <v>0</v>
      </c>
      <c r="LX269" s="14">
        <v>0</v>
      </c>
      <c r="LY269" s="14">
        <v>0</v>
      </c>
      <c r="LZ269" s="14">
        <v>0</v>
      </c>
      <c r="MA269" s="14">
        <v>0</v>
      </c>
      <c r="MB269" s="14">
        <v>0</v>
      </c>
      <c r="MC269" s="14">
        <v>0</v>
      </c>
      <c r="MD269" s="14">
        <v>0</v>
      </c>
      <c r="ME269" s="14">
        <v>0</v>
      </c>
      <c r="MF269" s="14">
        <v>0</v>
      </c>
      <c r="MG269" s="14">
        <v>0</v>
      </c>
      <c r="MH269" s="14">
        <v>1</v>
      </c>
      <c r="MI269" s="14">
        <v>0</v>
      </c>
      <c r="MJ269" s="14">
        <v>0</v>
      </c>
      <c r="MK269" s="14">
        <v>0</v>
      </c>
      <c r="ML269" s="14">
        <v>0</v>
      </c>
      <c r="MM269" s="14">
        <v>0</v>
      </c>
      <c r="MN269" s="14">
        <v>0</v>
      </c>
      <c r="MO269" s="14">
        <v>0</v>
      </c>
      <c r="MP269" s="14">
        <v>0</v>
      </c>
      <c r="MQ269" s="14">
        <v>0</v>
      </c>
      <c r="MR269" s="14">
        <v>0</v>
      </c>
      <c r="MS269" s="14">
        <v>0</v>
      </c>
      <c r="MT269" s="14">
        <v>0</v>
      </c>
      <c r="MU269" s="14">
        <v>0</v>
      </c>
      <c r="MV269" s="14">
        <v>0</v>
      </c>
      <c r="MW269" s="14">
        <v>0</v>
      </c>
      <c r="MX269" s="14">
        <v>0</v>
      </c>
      <c r="MY269" s="14">
        <v>1</v>
      </c>
      <c r="MZ269" s="14">
        <v>0</v>
      </c>
      <c r="NA269" s="14">
        <v>0</v>
      </c>
      <c r="NB269" s="14">
        <v>0</v>
      </c>
      <c r="NC269" s="14">
        <v>1</v>
      </c>
      <c r="ND269" s="14">
        <v>0</v>
      </c>
      <c r="NE269" s="14">
        <v>0</v>
      </c>
      <c r="NF269" s="14">
        <v>0</v>
      </c>
      <c r="NG269" s="14">
        <v>0</v>
      </c>
      <c r="NH269" s="14">
        <v>0</v>
      </c>
      <c r="NI269" s="14">
        <v>0</v>
      </c>
      <c r="NJ269" s="14">
        <v>0</v>
      </c>
      <c r="NK269" s="14">
        <v>0</v>
      </c>
      <c r="NL269" s="14">
        <v>0</v>
      </c>
      <c r="NM269" s="14">
        <v>0</v>
      </c>
      <c r="NN269" s="14">
        <v>0</v>
      </c>
      <c r="NO269" s="14">
        <v>0</v>
      </c>
      <c r="NP269" s="14">
        <v>0</v>
      </c>
      <c r="NQ269" s="14">
        <v>0</v>
      </c>
      <c r="NR269" s="14">
        <v>0</v>
      </c>
      <c r="NS269" s="14">
        <v>0</v>
      </c>
      <c r="NT269" s="14">
        <v>0</v>
      </c>
      <c r="NU269" s="14">
        <v>0</v>
      </c>
      <c r="NV269" s="14">
        <v>0</v>
      </c>
      <c r="NW269" s="14">
        <v>0</v>
      </c>
      <c r="NX269" s="14">
        <v>0</v>
      </c>
      <c r="NY269" s="14">
        <v>0</v>
      </c>
      <c r="NZ269" s="14">
        <v>0</v>
      </c>
      <c r="OA269" s="14">
        <v>0</v>
      </c>
      <c r="OB269" s="14">
        <v>0</v>
      </c>
      <c r="OC269" s="14">
        <v>0</v>
      </c>
      <c r="OD269" s="14">
        <v>0</v>
      </c>
      <c r="OE269" s="14">
        <v>0</v>
      </c>
      <c r="OF269" s="14"/>
      <c r="OG269" s="14">
        <v>0</v>
      </c>
      <c r="OH269" s="14">
        <v>0</v>
      </c>
      <c r="OI269" s="14">
        <v>0</v>
      </c>
      <c r="OJ269" s="14">
        <v>0</v>
      </c>
      <c r="OK269" s="14">
        <v>0</v>
      </c>
      <c r="OL269" s="14">
        <v>0</v>
      </c>
      <c r="OM269" s="14">
        <v>0</v>
      </c>
      <c r="ON269" s="14">
        <v>0</v>
      </c>
      <c r="OO269" s="14">
        <v>0</v>
      </c>
      <c r="OP269" s="14">
        <v>0</v>
      </c>
      <c r="OQ269" s="14">
        <v>0</v>
      </c>
      <c r="OR269" s="14">
        <v>0</v>
      </c>
      <c r="OS269" s="14">
        <v>0</v>
      </c>
      <c r="OT269" s="14">
        <v>0</v>
      </c>
      <c r="OU269" s="14">
        <v>0</v>
      </c>
      <c r="OV269" s="14">
        <v>0</v>
      </c>
      <c r="OW269" s="14">
        <v>0</v>
      </c>
      <c r="OX269" s="14">
        <v>0</v>
      </c>
      <c r="OY269" s="14">
        <v>0</v>
      </c>
      <c r="OZ269" s="14"/>
      <c r="PA269" s="14">
        <v>0</v>
      </c>
      <c r="PB269" s="14"/>
      <c r="PC269" s="14"/>
      <c r="PD269" s="14">
        <v>0</v>
      </c>
      <c r="PE269" s="14"/>
      <c r="PF269" s="14"/>
      <c r="PG269" s="54"/>
      <c r="PH269" s="54"/>
      <c r="PI269" s="14">
        <v>3</v>
      </c>
      <c r="PJ269" s="14">
        <v>1</v>
      </c>
      <c r="PK269" s="54"/>
      <c r="PL269" s="84"/>
      <c r="PM269" s="14"/>
      <c r="PN269" s="84"/>
      <c r="PO269" s="84"/>
      <c r="PP269" s="84"/>
      <c r="PQ269" s="84"/>
      <c r="PR269" s="505"/>
      <c r="PS269" s="84"/>
      <c r="PT269" s="84"/>
      <c r="PU269" s="84"/>
      <c r="PV269" s="84"/>
      <c r="PW269" s="54"/>
      <c r="PX269" s="54"/>
      <c r="PY269" s="14"/>
      <c r="PZ269" s="14"/>
      <c r="QA269" s="14"/>
      <c r="QB269" s="54"/>
      <c r="QC269" s="54"/>
      <c r="QD269" s="54"/>
      <c r="QR269" s="1"/>
      <c r="QS269" s="1"/>
      <c r="QX269" s="1"/>
      <c r="QY269" s="1"/>
      <c r="QZ269" s="1"/>
      <c r="RA269" s="1"/>
      <c r="RB269" s="1"/>
      <c r="RC269" s="1"/>
      <c r="RD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</row>
    <row r="270" spans="1:499" s="20" customFormat="1" hidden="1" x14ac:dyDescent="0.25">
      <c r="A270" s="68" t="s">
        <v>9</v>
      </c>
      <c r="B270" s="68" t="s">
        <v>1200</v>
      </c>
      <c r="C270" s="464">
        <v>195</v>
      </c>
      <c r="D270" s="347"/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  <c r="AL270" s="14">
        <v>0</v>
      </c>
      <c r="AM270" s="14">
        <v>0</v>
      </c>
      <c r="AN270" s="14">
        <v>0</v>
      </c>
      <c r="AO270" s="14">
        <v>0</v>
      </c>
      <c r="AP270" s="14">
        <v>0</v>
      </c>
      <c r="AQ270" s="14">
        <v>0</v>
      </c>
      <c r="AR270" s="14">
        <v>0</v>
      </c>
      <c r="AS270" s="14">
        <v>0</v>
      </c>
      <c r="AT270" s="14">
        <v>0</v>
      </c>
      <c r="AU270" s="14">
        <v>0</v>
      </c>
      <c r="AV270" s="14">
        <v>0</v>
      </c>
      <c r="AW270" s="14">
        <v>0</v>
      </c>
      <c r="AX270" s="14">
        <v>0</v>
      </c>
      <c r="AY270" s="14">
        <v>0</v>
      </c>
      <c r="AZ270" s="14">
        <v>0</v>
      </c>
      <c r="BA270" s="14">
        <v>0</v>
      </c>
      <c r="BB270" s="14">
        <v>0</v>
      </c>
      <c r="BC270" s="14">
        <v>0</v>
      </c>
      <c r="BD270" s="14">
        <v>0</v>
      </c>
      <c r="BE270" s="14">
        <v>0</v>
      </c>
      <c r="BF270" s="14">
        <v>0</v>
      </c>
      <c r="BG270" s="14">
        <v>0</v>
      </c>
      <c r="BH270" s="14">
        <v>0</v>
      </c>
      <c r="BI270" s="14">
        <v>0</v>
      </c>
      <c r="BJ270" s="14">
        <v>0</v>
      </c>
      <c r="BK270" s="14">
        <v>0</v>
      </c>
      <c r="BL270" s="14">
        <v>0</v>
      </c>
      <c r="BM270" s="14">
        <v>0</v>
      </c>
      <c r="BN270" s="14">
        <v>0</v>
      </c>
      <c r="BO270" s="14">
        <v>0</v>
      </c>
      <c r="BP270" s="14">
        <v>0</v>
      </c>
      <c r="BQ270" s="14">
        <v>0</v>
      </c>
      <c r="BR270" s="14">
        <v>0</v>
      </c>
      <c r="BS270" s="14">
        <v>0</v>
      </c>
      <c r="BT270" s="14">
        <v>0</v>
      </c>
      <c r="BU270" s="14">
        <v>0</v>
      </c>
      <c r="BV270" s="14">
        <v>0</v>
      </c>
      <c r="BW270" s="14">
        <v>0</v>
      </c>
      <c r="BX270" s="14">
        <v>0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4">
        <v>0</v>
      </c>
      <c r="CX270" s="14">
        <v>0</v>
      </c>
      <c r="CY270" s="14">
        <v>0</v>
      </c>
      <c r="CZ270" s="14">
        <v>0</v>
      </c>
      <c r="DA270" s="14">
        <v>0</v>
      </c>
      <c r="DB270" s="14">
        <v>0</v>
      </c>
      <c r="DC270" s="14">
        <v>0</v>
      </c>
      <c r="DD270" s="14">
        <v>0</v>
      </c>
      <c r="DE270" s="14">
        <v>0</v>
      </c>
      <c r="DF270" s="14">
        <v>0</v>
      </c>
      <c r="DG270" s="14">
        <v>0</v>
      </c>
      <c r="DH270" s="14">
        <v>0</v>
      </c>
      <c r="DI270" s="14">
        <v>0</v>
      </c>
      <c r="DJ270" s="14">
        <v>0</v>
      </c>
      <c r="DK270" s="14">
        <v>0</v>
      </c>
      <c r="DL270" s="14">
        <v>0</v>
      </c>
      <c r="DM270" s="14">
        <v>0</v>
      </c>
      <c r="DN270" s="14">
        <v>0</v>
      </c>
      <c r="DO270" s="14">
        <v>0</v>
      </c>
      <c r="DP270" s="14">
        <v>0</v>
      </c>
      <c r="DQ270" s="14">
        <v>0</v>
      </c>
      <c r="DR270" s="14">
        <v>0</v>
      </c>
      <c r="DS270" s="14">
        <v>0</v>
      </c>
      <c r="DT270" s="14">
        <v>0</v>
      </c>
      <c r="DU270" s="14">
        <v>0</v>
      </c>
      <c r="DV270" s="14">
        <v>0</v>
      </c>
      <c r="DW270" s="14">
        <v>0</v>
      </c>
      <c r="DX270" s="14">
        <v>0</v>
      </c>
      <c r="DY270" s="14">
        <v>0</v>
      </c>
      <c r="DZ270" s="14">
        <v>0</v>
      </c>
      <c r="EA270" s="14">
        <v>0</v>
      </c>
      <c r="EB270" s="14">
        <v>0</v>
      </c>
      <c r="EC270" s="14">
        <v>0</v>
      </c>
      <c r="ED270" s="14">
        <v>0</v>
      </c>
      <c r="EE270" s="14">
        <v>0</v>
      </c>
      <c r="EF270" s="14">
        <v>0</v>
      </c>
      <c r="EG270" s="14">
        <v>0</v>
      </c>
      <c r="EH270" s="14">
        <v>0</v>
      </c>
      <c r="EI270" s="14">
        <v>0</v>
      </c>
      <c r="EJ270" s="14">
        <v>0</v>
      </c>
      <c r="EK270" s="14">
        <v>0</v>
      </c>
      <c r="EL270" s="14">
        <v>0</v>
      </c>
      <c r="EM270" s="14">
        <v>0</v>
      </c>
      <c r="EN270" s="14">
        <v>0</v>
      </c>
      <c r="EO270" s="14">
        <v>0</v>
      </c>
      <c r="EP270" s="14">
        <v>0</v>
      </c>
      <c r="EQ270" s="14">
        <v>0</v>
      </c>
      <c r="ER270" s="14">
        <v>0</v>
      </c>
      <c r="ES270" s="14">
        <v>0</v>
      </c>
      <c r="ET270" s="14">
        <v>0</v>
      </c>
      <c r="EU270" s="14">
        <v>0</v>
      </c>
      <c r="EV270" s="14">
        <v>0</v>
      </c>
      <c r="EW270" s="14">
        <v>0</v>
      </c>
      <c r="EX270" s="14">
        <v>0</v>
      </c>
      <c r="EY270" s="14">
        <v>0</v>
      </c>
      <c r="EZ270" s="14">
        <v>0</v>
      </c>
      <c r="FA270" s="14">
        <v>0</v>
      </c>
      <c r="FB270" s="14">
        <v>0</v>
      </c>
      <c r="FC270" s="14">
        <v>0</v>
      </c>
      <c r="FD270" s="14">
        <v>0</v>
      </c>
      <c r="FE270" s="14">
        <v>0</v>
      </c>
      <c r="FF270" s="14">
        <v>0</v>
      </c>
      <c r="FG270" s="14">
        <v>0</v>
      </c>
      <c r="FH270" s="14">
        <v>0</v>
      </c>
      <c r="FI270" s="14">
        <v>0</v>
      </c>
      <c r="FJ270" s="14">
        <v>0</v>
      </c>
      <c r="FK270" s="14">
        <v>0</v>
      </c>
      <c r="FL270" s="14">
        <v>0</v>
      </c>
      <c r="FM270" s="14">
        <v>0</v>
      </c>
      <c r="FN270" s="14">
        <v>0</v>
      </c>
      <c r="FO270" s="14">
        <v>0</v>
      </c>
      <c r="FP270" s="14">
        <v>0</v>
      </c>
      <c r="FQ270" s="14">
        <v>0</v>
      </c>
      <c r="FR270" s="14">
        <v>0</v>
      </c>
      <c r="FS270" s="14">
        <v>0</v>
      </c>
      <c r="FT270" s="14">
        <v>0</v>
      </c>
      <c r="FU270" s="14">
        <v>0</v>
      </c>
      <c r="FV270" s="14">
        <v>0</v>
      </c>
      <c r="FW270" s="14">
        <v>0</v>
      </c>
      <c r="FX270" s="14">
        <v>0</v>
      </c>
      <c r="FY270" s="14">
        <v>0</v>
      </c>
      <c r="FZ270" s="14">
        <v>0</v>
      </c>
      <c r="GA270" s="14">
        <v>0</v>
      </c>
      <c r="GB270" s="14">
        <v>0</v>
      </c>
      <c r="GC270" s="14">
        <v>0</v>
      </c>
      <c r="GD270" s="14">
        <v>0</v>
      </c>
      <c r="GE270" s="14">
        <v>0</v>
      </c>
      <c r="GF270" s="14">
        <v>0</v>
      </c>
      <c r="GG270" s="14">
        <v>0</v>
      </c>
      <c r="GH270" s="14">
        <v>0</v>
      </c>
      <c r="GI270" s="14">
        <v>0</v>
      </c>
      <c r="GJ270" s="14">
        <v>0</v>
      </c>
      <c r="GK270" s="14">
        <v>0</v>
      </c>
      <c r="GL270" s="14">
        <v>0</v>
      </c>
      <c r="GM270" s="14">
        <v>0</v>
      </c>
      <c r="GN270" s="14">
        <v>0</v>
      </c>
      <c r="GO270" s="14">
        <v>0</v>
      </c>
      <c r="GP270" s="14">
        <v>0</v>
      </c>
      <c r="GQ270" s="14">
        <v>0</v>
      </c>
      <c r="GR270" s="14">
        <v>0</v>
      </c>
      <c r="GS270" s="14">
        <v>0</v>
      </c>
      <c r="GT270" s="14">
        <v>0</v>
      </c>
      <c r="GU270" s="14">
        <v>0</v>
      </c>
      <c r="GV270" s="14">
        <v>0</v>
      </c>
      <c r="GW270" s="14">
        <v>0</v>
      </c>
      <c r="GX270" s="14">
        <v>0</v>
      </c>
      <c r="GY270" s="14">
        <v>0</v>
      </c>
      <c r="GZ270" s="14">
        <v>0</v>
      </c>
      <c r="HA270" s="14">
        <v>0</v>
      </c>
      <c r="HB270" s="14">
        <v>0</v>
      </c>
      <c r="HC270" s="14">
        <v>0</v>
      </c>
      <c r="HD270" s="14">
        <v>0</v>
      </c>
      <c r="HE270" s="14">
        <v>0</v>
      </c>
      <c r="HF270" s="14">
        <v>0</v>
      </c>
      <c r="HG270" s="14">
        <v>0</v>
      </c>
      <c r="HH270" s="14">
        <v>0</v>
      </c>
      <c r="HI270" s="14">
        <v>0</v>
      </c>
      <c r="HJ270" s="14">
        <v>0</v>
      </c>
      <c r="HK270" s="14">
        <v>0</v>
      </c>
      <c r="HL270" s="14">
        <v>0</v>
      </c>
      <c r="HM270" s="14">
        <v>0</v>
      </c>
      <c r="HN270" s="14">
        <v>0</v>
      </c>
      <c r="HO270" s="14">
        <v>0</v>
      </c>
      <c r="HP270" s="14">
        <v>0</v>
      </c>
      <c r="HQ270" s="14">
        <v>0</v>
      </c>
      <c r="HR270" s="14">
        <v>0</v>
      </c>
      <c r="HS270" s="14">
        <v>0</v>
      </c>
      <c r="HT270" s="14">
        <v>0</v>
      </c>
      <c r="HU270" s="14">
        <v>0</v>
      </c>
      <c r="HV270" s="14">
        <v>0</v>
      </c>
      <c r="HW270" s="14">
        <v>0</v>
      </c>
      <c r="HX270" s="14">
        <v>0</v>
      </c>
      <c r="HY270" s="14">
        <v>0</v>
      </c>
      <c r="HZ270" s="14">
        <v>0</v>
      </c>
      <c r="IA270" s="14">
        <v>0</v>
      </c>
      <c r="IB270" s="14">
        <v>0</v>
      </c>
      <c r="IC270" s="14">
        <v>0</v>
      </c>
      <c r="ID270" s="14">
        <v>0</v>
      </c>
      <c r="IE270" s="14">
        <v>0</v>
      </c>
      <c r="IF270" s="14">
        <v>0</v>
      </c>
      <c r="IG270" s="14">
        <v>0</v>
      </c>
      <c r="IH270" s="14">
        <v>0</v>
      </c>
      <c r="II270" s="14">
        <v>0</v>
      </c>
      <c r="IJ270" s="14">
        <v>0</v>
      </c>
      <c r="IK270" s="14">
        <v>0</v>
      </c>
      <c r="IL270" s="14">
        <v>0</v>
      </c>
      <c r="IM270" s="14">
        <v>0</v>
      </c>
      <c r="IN270" s="14">
        <v>0</v>
      </c>
      <c r="IO270" s="14">
        <v>0</v>
      </c>
      <c r="IP270" s="14">
        <v>0</v>
      </c>
      <c r="IQ270" s="14">
        <v>0</v>
      </c>
      <c r="IR270" s="14">
        <v>0</v>
      </c>
      <c r="IS270" s="14">
        <v>0</v>
      </c>
      <c r="IT270" s="14">
        <v>0</v>
      </c>
      <c r="IU270" s="14">
        <v>0</v>
      </c>
      <c r="IV270" s="14">
        <v>0</v>
      </c>
      <c r="IW270" s="14">
        <v>0</v>
      </c>
      <c r="IX270" s="14">
        <v>0</v>
      </c>
      <c r="IY270" s="14">
        <v>0</v>
      </c>
      <c r="IZ270" s="14">
        <v>0</v>
      </c>
      <c r="JA270" s="14">
        <v>0</v>
      </c>
      <c r="JB270" s="14">
        <v>0</v>
      </c>
      <c r="JC270" s="14">
        <v>0</v>
      </c>
      <c r="JD270" s="14">
        <v>0</v>
      </c>
      <c r="JE270" s="14">
        <v>0</v>
      </c>
      <c r="JF270" s="14">
        <v>0</v>
      </c>
      <c r="JG270" s="14">
        <v>0</v>
      </c>
      <c r="JH270" s="14">
        <v>0</v>
      </c>
      <c r="JI270" s="14">
        <v>0</v>
      </c>
      <c r="JJ270" s="14">
        <v>0</v>
      </c>
      <c r="JK270" s="14">
        <v>0</v>
      </c>
      <c r="JL270" s="14">
        <v>0</v>
      </c>
      <c r="JM270" s="14">
        <v>0</v>
      </c>
      <c r="JN270" s="14">
        <v>0</v>
      </c>
      <c r="JO270" s="14">
        <v>0</v>
      </c>
      <c r="JP270" s="14">
        <v>0</v>
      </c>
      <c r="JQ270" s="14">
        <v>0</v>
      </c>
      <c r="JR270" s="14">
        <v>0</v>
      </c>
      <c r="JS270" s="14">
        <v>0</v>
      </c>
      <c r="JT270" s="14">
        <v>0</v>
      </c>
      <c r="JU270" s="14">
        <v>0</v>
      </c>
      <c r="JV270" s="14">
        <v>0</v>
      </c>
      <c r="JW270" s="14">
        <v>0</v>
      </c>
      <c r="JX270" s="14">
        <v>0</v>
      </c>
      <c r="JY270" s="14">
        <v>0</v>
      </c>
      <c r="JZ270" s="14">
        <v>0</v>
      </c>
      <c r="KA270" s="14">
        <v>0</v>
      </c>
      <c r="KB270" s="14">
        <v>0</v>
      </c>
      <c r="KC270" s="14">
        <v>0</v>
      </c>
      <c r="KD270" s="14">
        <v>0</v>
      </c>
      <c r="KE270" s="14">
        <v>0</v>
      </c>
      <c r="KF270" s="14">
        <v>0</v>
      </c>
      <c r="KG270" s="14">
        <v>0</v>
      </c>
      <c r="KH270" s="14">
        <v>0</v>
      </c>
      <c r="KI270" s="14">
        <v>0</v>
      </c>
      <c r="KJ270" s="14">
        <v>0</v>
      </c>
      <c r="KK270" s="14">
        <v>0</v>
      </c>
      <c r="KL270" s="14">
        <v>0</v>
      </c>
      <c r="KM270" s="14">
        <v>0</v>
      </c>
      <c r="KN270" s="14">
        <v>0</v>
      </c>
      <c r="KO270" s="14">
        <v>0</v>
      </c>
      <c r="KP270" s="14">
        <v>0</v>
      </c>
      <c r="KQ270" s="14">
        <v>0</v>
      </c>
      <c r="KR270" s="14">
        <v>0</v>
      </c>
      <c r="KS270" s="14">
        <v>0</v>
      </c>
      <c r="KT270" s="14">
        <v>0</v>
      </c>
      <c r="KU270" s="14">
        <v>0</v>
      </c>
      <c r="KV270" s="14">
        <v>0</v>
      </c>
      <c r="KW270" s="14">
        <v>0</v>
      </c>
      <c r="KX270" s="14">
        <v>0</v>
      </c>
      <c r="KY270" s="14">
        <v>0</v>
      </c>
      <c r="KZ270" s="14">
        <v>0</v>
      </c>
      <c r="LA270" s="14">
        <v>0</v>
      </c>
      <c r="LB270" s="14">
        <v>0</v>
      </c>
      <c r="LC270" s="14">
        <v>0</v>
      </c>
      <c r="LD270" s="14">
        <v>0</v>
      </c>
      <c r="LE270" s="14">
        <v>0</v>
      </c>
      <c r="LF270" s="14">
        <v>0</v>
      </c>
      <c r="LG270" s="14">
        <v>0</v>
      </c>
      <c r="LH270" s="14">
        <v>0</v>
      </c>
      <c r="LI270" s="14">
        <v>0</v>
      </c>
      <c r="LJ270" s="14">
        <v>0</v>
      </c>
      <c r="LK270" s="14">
        <v>0</v>
      </c>
      <c r="LL270" s="14">
        <v>0</v>
      </c>
      <c r="LM270" s="14">
        <v>0</v>
      </c>
      <c r="LN270" s="14">
        <v>0</v>
      </c>
      <c r="LO270" s="14">
        <v>0</v>
      </c>
      <c r="LP270" s="14">
        <v>0</v>
      </c>
      <c r="LQ270" s="14">
        <v>0</v>
      </c>
      <c r="LR270" s="14">
        <v>0</v>
      </c>
      <c r="LS270" s="14">
        <v>0</v>
      </c>
      <c r="LT270" s="14">
        <v>0</v>
      </c>
      <c r="LU270" s="14">
        <v>0</v>
      </c>
      <c r="LV270" s="14">
        <v>0</v>
      </c>
      <c r="LW270" s="14">
        <v>0</v>
      </c>
      <c r="LX270" s="14">
        <v>0</v>
      </c>
      <c r="LY270" s="14">
        <v>0</v>
      </c>
      <c r="LZ270" s="14">
        <v>0</v>
      </c>
      <c r="MA270" s="14">
        <v>0</v>
      </c>
      <c r="MB270" s="14">
        <v>0</v>
      </c>
      <c r="MC270" s="14">
        <v>0</v>
      </c>
      <c r="MD270" s="14">
        <v>0</v>
      </c>
      <c r="ME270" s="14">
        <v>0</v>
      </c>
      <c r="MF270" s="14">
        <v>0</v>
      </c>
      <c r="MG270" s="14">
        <v>0</v>
      </c>
      <c r="MH270" s="14">
        <v>0</v>
      </c>
      <c r="MI270" s="14">
        <v>0</v>
      </c>
      <c r="MJ270" s="14">
        <v>0</v>
      </c>
      <c r="MK270" s="14">
        <v>0</v>
      </c>
      <c r="ML270" s="14">
        <v>0</v>
      </c>
      <c r="MM270" s="14">
        <v>0</v>
      </c>
      <c r="MN270" s="14">
        <v>0</v>
      </c>
      <c r="MO270" s="14">
        <v>0</v>
      </c>
      <c r="MP270" s="14">
        <v>0</v>
      </c>
      <c r="MQ270" s="14">
        <v>0</v>
      </c>
      <c r="MR270" s="14">
        <v>0</v>
      </c>
      <c r="MS270" s="14">
        <v>0</v>
      </c>
      <c r="MT270" s="14">
        <v>0</v>
      </c>
      <c r="MU270" s="14">
        <v>0</v>
      </c>
      <c r="MV270" s="14">
        <v>0</v>
      </c>
      <c r="MW270" s="14">
        <v>0</v>
      </c>
      <c r="MX270" s="14">
        <v>0</v>
      </c>
      <c r="MY270" s="14">
        <v>0</v>
      </c>
      <c r="MZ270" s="14">
        <v>0</v>
      </c>
      <c r="NA270" s="14">
        <v>0</v>
      </c>
      <c r="NB270" s="14">
        <v>0</v>
      </c>
      <c r="NC270" s="14">
        <v>0</v>
      </c>
      <c r="ND270" s="14">
        <v>0</v>
      </c>
      <c r="NE270" s="14">
        <v>0</v>
      </c>
      <c r="NF270" s="14">
        <v>0</v>
      </c>
      <c r="NG270" s="14">
        <v>0</v>
      </c>
      <c r="NH270" s="14">
        <v>0</v>
      </c>
      <c r="NI270" s="14">
        <v>0</v>
      </c>
      <c r="NJ270" s="14">
        <v>0</v>
      </c>
      <c r="NK270" s="14">
        <v>0</v>
      </c>
      <c r="NL270" s="14">
        <v>0</v>
      </c>
      <c r="NM270" s="14">
        <v>0</v>
      </c>
      <c r="NN270" s="14">
        <v>0</v>
      </c>
      <c r="NO270" s="14">
        <v>0</v>
      </c>
      <c r="NP270" s="14">
        <v>0</v>
      </c>
      <c r="NQ270" s="14">
        <v>0</v>
      </c>
      <c r="NR270" s="14">
        <v>0</v>
      </c>
      <c r="NS270" s="14">
        <v>1</v>
      </c>
      <c r="NT270" s="14">
        <v>0</v>
      </c>
      <c r="NU270" s="14">
        <v>0</v>
      </c>
      <c r="NV270" s="14">
        <v>0</v>
      </c>
      <c r="NW270" s="14">
        <v>0</v>
      </c>
      <c r="NX270" s="14">
        <v>0</v>
      </c>
      <c r="NY270" s="14">
        <v>0</v>
      </c>
      <c r="NZ270" s="14">
        <v>0</v>
      </c>
      <c r="OA270" s="14">
        <v>0</v>
      </c>
      <c r="OB270" s="14">
        <v>0</v>
      </c>
      <c r="OC270" s="14">
        <v>0</v>
      </c>
      <c r="OD270" s="14">
        <v>0</v>
      </c>
      <c r="OE270" s="14">
        <v>0</v>
      </c>
      <c r="OF270" s="14"/>
      <c r="OG270" s="14">
        <v>0</v>
      </c>
      <c r="OH270" s="14">
        <v>0</v>
      </c>
      <c r="OI270" s="14">
        <v>0</v>
      </c>
      <c r="OJ270" s="14">
        <v>0</v>
      </c>
      <c r="OK270" s="14">
        <v>0</v>
      </c>
      <c r="OL270" s="14">
        <v>0</v>
      </c>
      <c r="OM270" s="14">
        <v>0</v>
      </c>
      <c r="ON270" s="14">
        <v>0</v>
      </c>
      <c r="OO270" s="14">
        <v>0</v>
      </c>
      <c r="OP270" s="14">
        <v>0</v>
      </c>
      <c r="OQ270" s="14">
        <v>0</v>
      </c>
      <c r="OR270" s="14">
        <v>0</v>
      </c>
      <c r="OS270" s="14">
        <v>0</v>
      </c>
      <c r="OT270" s="14">
        <v>0</v>
      </c>
      <c r="OU270" s="14">
        <v>0</v>
      </c>
      <c r="OV270" s="14">
        <v>1</v>
      </c>
      <c r="OW270" s="14">
        <v>0</v>
      </c>
      <c r="OX270" s="14">
        <v>0</v>
      </c>
      <c r="OY270" s="14">
        <v>0</v>
      </c>
      <c r="OZ270" s="14"/>
      <c r="PA270" s="14">
        <v>0</v>
      </c>
      <c r="PB270" s="14"/>
      <c r="PC270" s="14"/>
      <c r="PD270" s="14">
        <v>0</v>
      </c>
      <c r="PE270" s="14"/>
      <c r="PF270" s="14"/>
      <c r="PG270" s="54"/>
      <c r="PH270" s="54"/>
      <c r="PI270" s="54"/>
      <c r="PJ270" s="54"/>
      <c r="PK270" s="54"/>
      <c r="PL270" s="84"/>
      <c r="PM270" s="14"/>
      <c r="PN270" s="84"/>
      <c r="PO270" s="84"/>
      <c r="PP270" s="84"/>
      <c r="PQ270" s="84"/>
      <c r="PR270" s="505"/>
      <c r="PS270" s="84"/>
      <c r="PT270" s="84"/>
      <c r="PU270" s="84"/>
      <c r="PV270" s="84"/>
      <c r="PW270" s="54"/>
      <c r="PX270" s="54"/>
      <c r="PY270" s="14"/>
      <c r="PZ270" s="14"/>
      <c r="QA270" s="14"/>
      <c r="QB270" s="54"/>
      <c r="QC270" s="54"/>
      <c r="QD270" s="54"/>
      <c r="QR270" s="1"/>
      <c r="QS270" s="1"/>
      <c r="QX270" s="1"/>
      <c r="QY270" s="1"/>
      <c r="QZ270" s="1"/>
      <c r="RA270" s="1"/>
      <c r="RB270" s="1"/>
      <c r="RC270" s="1"/>
      <c r="RD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</row>
    <row r="271" spans="1:499" s="20" customFormat="1" hidden="1" x14ac:dyDescent="0.25">
      <c r="A271" s="68" t="s">
        <v>9</v>
      </c>
      <c r="B271" s="68" t="s">
        <v>1199</v>
      </c>
      <c r="C271" s="464">
        <v>236</v>
      </c>
      <c r="D271" s="347"/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  <c r="AL271" s="14">
        <v>0</v>
      </c>
      <c r="AM271" s="14">
        <v>0</v>
      </c>
      <c r="AN271" s="14">
        <v>0</v>
      </c>
      <c r="AO271" s="14">
        <v>0</v>
      </c>
      <c r="AP271" s="14">
        <v>0</v>
      </c>
      <c r="AQ271" s="14">
        <v>0</v>
      </c>
      <c r="AR271" s="14">
        <v>0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0</v>
      </c>
      <c r="AY271" s="14">
        <v>0</v>
      </c>
      <c r="AZ271" s="14">
        <v>0</v>
      </c>
      <c r="BA271" s="14">
        <v>0</v>
      </c>
      <c r="BB271" s="14">
        <v>0</v>
      </c>
      <c r="BC271" s="14">
        <v>0</v>
      </c>
      <c r="BD271" s="14">
        <v>0</v>
      </c>
      <c r="BE271" s="14">
        <v>0</v>
      </c>
      <c r="BF271" s="14">
        <v>0</v>
      </c>
      <c r="BG271" s="14">
        <v>0</v>
      </c>
      <c r="BH271" s="14">
        <v>0</v>
      </c>
      <c r="BI271" s="14">
        <v>0</v>
      </c>
      <c r="BJ271" s="14">
        <v>0</v>
      </c>
      <c r="BK271" s="14">
        <v>0</v>
      </c>
      <c r="BL271" s="14">
        <v>0</v>
      </c>
      <c r="BM271" s="14">
        <v>0</v>
      </c>
      <c r="BN271" s="14">
        <v>0</v>
      </c>
      <c r="BO271" s="14">
        <v>0</v>
      </c>
      <c r="BP271" s="14">
        <v>0</v>
      </c>
      <c r="BQ271" s="14">
        <v>0</v>
      </c>
      <c r="BR271" s="14">
        <v>0</v>
      </c>
      <c r="BS271" s="14">
        <v>0</v>
      </c>
      <c r="BT271" s="14">
        <v>0</v>
      </c>
      <c r="BU271" s="14">
        <v>0</v>
      </c>
      <c r="BV271" s="14">
        <v>0</v>
      </c>
      <c r="BW271" s="14">
        <v>0</v>
      </c>
      <c r="BX271" s="14">
        <v>0</v>
      </c>
      <c r="BY271" s="14">
        <v>0</v>
      </c>
      <c r="BZ271" s="14">
        <v>0</v>
      </c>
      <c r="CA271" s="14">
        <v>0</v>
      </c>
      <c r="CB271" s="14">
        <v>0</v>
      </c>
      <c r="CC271" s="14">
        <v>0</v>
      </c>
      <c r="CD271" s="14">
        <v>0</v>
      </c>
      <c r="CE271" s="14">
        <v>0</v>
      </c>
      <c r="CF271" s="14">
        <v>0</v>
      </c>
      <c r="CG271" s="14">
        <v>0</v>
      </c>
      <c r="CH271" s="14">
        <v>0</v>
      </c>
      <c r="CI271" s="14">
        <v>0</v>
      </c>
      <c r="CJ271" s="14">
        <v>0</v>
      </c>
      <c r="CK271" s="14">
        <v>0</v>
      </c>
      <c r="CL271" s="14">
        <v>0</v>
      </c>
      <c r="CM271" s="14">
        <v>0</v>
      </c>
      <c r="CN271" s="14">
        <v>0</v>
      </c>
      <c r="CO271" s="14">
        <v>0</v>
      </c>
      <c r="CP271" s="14">
        <v>0</v>
      </c>
      <c r="CQ271" s="14">
        <v>0</v>
      </c>
      <c r="CR271" s="14">
        <v>0</v>
      </c>
      <c r="CS271" s="14">
        <v>0</v>
      </c>
      <c r="CT271" s="14">
        <v>0</v>
      </c>
      <c r="CU271" s="14">
        <v>0</v>
      </c>
      <c r="CV271" s="14">
        <v>0</v>
      </c>
      <c r="CW271" s="14">
        <v>0</v>
      </c>
      <c r="CX271" s="14">
        <v>0</v>
      </c>
      <c r="CY271" s="14">
        <v>0</v>
      </c>
      <c r="CZ271" s="14">
        <v>0</v>
      </c>
      <c r="DA271" s="14">
        <v>0</v>
      </c>
      <c r="DB271" s="14">
        <v>0</v>
      </c>
      <c r="DC271" s="14">
        <v>0</v>
      </c>
      <c r="DD271" s="14">
        <v>0</v>
      </c>
      <c r="DE271" s="14">
        <v>0</v>
      </c>
      <c r="DF271" s="14">
        <v>0</v>
      </c>
      <c r="DG271" s="14">
        <v>0</v>
      </c>
      <c r="DH271" s="14">
        <v>0</v>
      </c>
      <c r="DI271" s="14">
        <v>0</v>
      </c>
      <c r="DJ271" s="14">
        <v>0</v>
      </c>
      <c r="DK271" s="14">
        <v>0</v>
      </c>
      <c r="DL271" s="14">
        <v>0</v>
      </c>
      <c r="DM271" s="14">
        <v>0</v>
      </c>
      <c r="DN271" s="14">
        <v>0</v>
      </c>
      <c r="DO271" s="14">
        <v>0</v>
      </c>
      <c r="DP271" s="14">
        <v>0</v>
      </c>
      <c r="DQ271" s="14">
        <v>0</v>
      </c>
      <c r="DR271" s="14">
        <v>0</v>
      </c>
      <c r="DS271" s="14">
        <v>0</v>
      </c>
      <c r="DT271" s="14">
        <v>0</v>
      </c>
      <c r="DU271" s="14">
        <v>0</v>
      </c>
      <c r="DV271" s="14">
        <v>0</v>
      </c>
      <c r="DW271" s="14">
        <v>0</v>
      </c>
      <c r="DX271" s="14">
        <v>0</v>
      </c>
      <c r="DY271" s="14">
        <v>0</v>
      </c>
      <c r="DZ271" s="14">
        <v>0</v>
      </c>
      <c r="EA271" s="14">
        <v>0</v>
      </c>
      <c r="EB271" s="14">
        <v>0</v>
      </c>
      <c r="EC271" s="14">
        <v>0</v>
      </c>
      <c r="ED271" s="14">
        <v>0</v>
      </c>
      <c r="EE271" s="14">
        <v>0</v>
      </c>
      <c r="EF271" s="14">
        <v>0</v>
      </c>
      <c r="EG271" s="14">
        <v>0</v>
      </c>
      <c r="EH271" s="14">
        <v>0</v>
      </c>
      <c r="EI271" s="14">
        <v>0</v>
      </c>
      <c r="EJ271" s="14">
        <v>0</v>
      </c>
      <c r="EK271" s="14">
        <v>0</v>
      </c>
      <c r="EL271" s="14">
        <v>0</v>
      </c>
      <c r="EM271" s="14">
        <v>0</v>
      </c>
      <c r="EN271" s="14">
        <v>0</v>
      </c>
      <c r="EO271" s="14">
        <v>0</v>
      </c>
      <c r="EP271" s="14">
        <v>0</v>
      </c>
      <c r="EQ271" s="14">
        <v>0</v>
      </c>
      <c r="ER271" s="14">
        <v>0</v>
      </c>
      <c r="ES271" s="14">
        <v>0</v>
      </c>
      <c r="ET271" s="14">
        <v>0</v>
      </c>
      <c r="EU271" s="14">
        <v>0</v>
      </c>
      <c r="EV271" s="14">
        <v>0</v>
      </c>
      <c r="EW271" s="14">
        <v>0</v>
      </c>
      <c r="EX271" s="14">
        <v>0</v>
      </c>
      <c r="EY271" s="14">
        <v>0</v>
      </c>
      <c r="EZ271" s="14">
        <v>0</v>
      </c>
      <c r="FA271" s="14">
        <v>0</v>
      </c>
      <c r="FB271" s="14">
        <v>0</v>
      </c>
      <c r="FC271" s="14">
        <v>0</v>
      </c>
      <c r="FD271" s="14">
        <v>0</v>
      </c>
      <c r="FE271" s="14">
        <v>0</v>
      </c>
      <c r="FF271" s="14">
        <v>0</v>
      </c>
      <c r="FG271" s="14">
        <v>0</v>
      </c>
      <c r="FH271" s="14">
        <v>0</v>
      </c>
      <c r="FI271" s="14">
        <v>0</v>
      </c>
      <c r="FJ271" s="14">
        <v>0</v>
      </c>
      <c r="FK271" s="14">
        <v>0</v>
      </c>
      <c r="FL271" s="14">
        <v>0</v>
      </c>
      <c r="FM271" s="14">
        <v>0</v>
      </c>
      <c r="FN271" s="14">
        <v>0</v>
      </c>
      <c r="FO271" s="14">
        <v>0</v>
      </c>
      <c r="FP271" s="14">
        <v>0</v>
      </c>
      <c r="FQ271" s="14">
        <v>0</v>
      </c>
      <c r="FR271" s="14">
        <v>0</v>
      </c>
      <c r="FS271" s="14">
        <v>0</v>
      </c>
      <c r="FT271" s="14">
        <v>0</v>
      </c>
      <c r="FU271" s="14">
        <v>0</v>
      </c>
      <c r="FV271" s="14">
        <v>0</v>
      </c>
      <c r="FW271" s="14">
        <v>0</v>
      </c>
      <c r="FX271" s="14">
        <v>0</v>
      </c>
      <c r="FY271" s="14">
        <v>0</v>
      </c>
      <c r="FZ271" s="14">
        <v>0</v>
      </c>
      <c r="GA271" s="14">
        <v>0</v>
      </c>
      <c r="GB271" s="14">
        <v>0</v>
      </c>
      <c r="GC271" s="14">
        <v>0</v>
      </c>
      <c r="GD271" s="14">
        <v>0</v>
      </c>
      <c r="GE271" s="14">
        <v>0</v>
      </c>
      <c r="GF271" s="14">
        <v>0</v>
      </c>
      <c r="GG271" s="14">
        <v>0</v>
      </c>
      <c r="GH271" s="14">
        <v>0</v>
      </c>
      <c r="GI271" s="14">
        <v>0</v>
      </c>
      <c r="GJ271" s="14">
        <v>0</v>
      </c>
      <c r="GK271" s="14">
        <v>0</v>
      </c>
      <c r="GL271" s="14">
        <v>0</v>
      </c>
      <c r="GM271" s="14">
        <v>0</v>
      </c>
      <c r="GN271" s="14">
        <v>0</v>
      </c>
      <c r="GO271" s="14">
        <v>0</v>
      </c>
      <c r="GP271" s="14">
        <v>0</v>
      </c>
      <c r="GQ271" s="14">
        <v>0</v>
      </c>
      <c r="GR271" s="14">
        <v>0</v>
      </c>
      <c r="GS271" s="14">
        <v>0</v>
      </c>
      <c r="GT271" s="14">
        <v>0</v>
      </c>
      <c r="GU271" s="14">
        <v>0</v>
      </c>
      <c r="GV271" s="14">
        <v>0</v>
      </c>
      <c r="GW271" s="14">
        <v>0</v>
      </c>
      <c r="GX271" s="14">
        <v>0</v>
      </c>
      <c r="GY271" s="14">
        <v>0</v>
      </c>
      <c r="GZ271" s="14">
        <v>0</v>
      </c>
      <c r="HA271" s="14">
        <v>0</v>
      </c>
      <c r="HB271" s="14">
        <v>0</v>
      </c>
      <c r="HC271" s="14">
        <v>0</v>
      </c>
      <c r="HD271" s="14">
        <v>0</v>
      </c>
      <c r="HE271" s="14">
        <v>0</v>
      </c>
      <c r="HF271" s="14">
        <v>0</v>
      </c>
      <c r="HG271" s="14">
        <v>0</v>
      </c>
      <c r="HH271" s="14">
        <v>0</v>
      </c>
      <c r="HI271" s="14">
        <v>0</v>
      </c>
      <c r="HJ271" s="14">
        <v>0</v>
      </c>
      <c r="HK271" s="14">
        <v>0</v>
      </c>
      <c r="HL271" s="14">
        <v>0</v>
      </c>
      <c r="HM271" s="14">
        <v>0</v>
      </c>
      <c r="HN271" s="14">
        <v>0</v>
      </c>
      <c r="HO271" s="14">
        <v>0</v>
      </c>
      <c r="HP271" s="14">
        <v>0</v>
      </c>
      <c r="HQ271" s="14">
        <v>0</v>
      </c>
      <c r="HR271" s="14">
        <v>0</v>
      </c>
      <c r="HS271" s="14">
        <v>0</v>
      </c>
      <c r="HT271" s="14">
        <v>0</v>
      </c>
      <c r="HU271" s="14">
        <v>0</v>
      </c>
      <c r="HV271" s="14">
        <v>0</v>
      </c>
      <c r="HW271" s="14">
        <v>0</v>
      </c>
      <c r="HX271" s="14">
        <v>0</v>
      </c>
      <c r="HY271" s="14">
        <v>0</v>
      </c>
      <c r="HZ271" s="14">
        <v>0</v>
      </c>
      <c r="IA271" s="14">
        <v>0</v>
      </c>
      <c r="IB271" s="14">
        <v>0</v>
      </c>
      <c r="IC271" s="14">
        <v>0</v>
      </c>
      <c r="ID271" s="14">
        <v>0</v>
      </c>
      <c r="IE271" s="14">
        <v>0</v>
      </c>
      <c r="IF271" s="14">
        <v>0</v>
      </c>
      <c r="IG271" s="14">
        <v>0</v>
      </c>
      <c r="IH271" s="14">
        <v>0</v>
      </c>
      <c r="II271" s="14">
        <v>0</v>
      </c>
      <c r="IJ271" s="14">
        <v>0</v>
      </c>
      <c r="IK271" s="14">
        <v>0</v>
      </c>
      <c r="IL271" s="14">
        <v>0</v>
      </c>
      <c r="IM271" s="14">
        <v>0</v>
      </c>
      <c r="IN271" s="14">
        <v>0</v>
      </c>
      <c r="IO271" s="14">
        <v>0</v>
      </c>
      <c r="IP271" s="14">
        <v>0</v>
      </c>
      <c r="IQ271" s="14">
        <v>0</v>
      </c>
      <c r="IR271" s="14">
        <v>0</v>
      </c>
      <c r="IS271" s="14">
        <v>0</v>
      </c>
      <c r="IT271" s="14">
        <v>0</v>
      </c>
      <c r="IU271" s="14">
        <v>0</v>
      </c>
      <c r="IV271" s="14">
        <v>0</v>
      </c>
      <c r="IW271" s="14">
        <v>0</v>
      </c>
      <c r="IX271" s="14">
        <v>0</v>
      </c>
      <c r="IY271" s="14">
        <v>0</v>
      </c>
      <c r="IZ271" s="14">
        <v>0</v>
      </c>
      <c r="JA271" s="14">
        <v>0</v>
      </c>
      <c r="JB271" s="14">
        <v>0</v>
      </c>
      <c r="JC271" s="14">
        <v>0</v>
      </c>
      <c r="JD271" s="14">
        <v>0</v>
      </c>
      <c r="JE271" s="14">
        <v>0</v>
      </c>
      <c r="JF271" s="14">
        <v>0</v>
      </c>
      <c r="JG271" s="14">
        <v>0</v>
      </c>
      <c r="JH271" s="14">
        <v>0</v>
      </c>
      <c r="JI271" s="14">
        <v>0</v>
      </c>
      <c r="JJ271" s="14">
        <v>0</v>
      </c>
      <c r="JK271" s="14">
        <v>0</v>
      </c>
      <c r="JL271" s="14">
        <v>0</v>
      </c>
      <c r="JM271" s="14">
        <v>0</v>
      </c>
      <c r="JN271" s="14">
        <v>0</v>
      </c>
      <c r="JO271" s="14">
        <v>0</v>
      </c>
      <c r="JP271" s="14">
        <v>0</v>
      </c>
      <c r="JQ271" s="14">
        <v>0</v>
      </c>
      <c r="JR271" s="14">
        <v>0</v>
      </c>
      <c r="JS271" s="14">
        <v>0</v>
      </c>
      <c r="JT271" s="14">
        <v>0</v>
      </c>
      <c r="JU271" s="14">
        <v>0</v>
      </c>
      <c r="JV271" s="14">
        <v>0</v>
      </c>
      <c r="JW271" s="14">
        <v>0</v>
      </c>
      <c r="JX271" s="14">
        <v>0</v>
      </c>
      <c r="JY271" s="14">
        <v>0</v>
      </c>
      <c r="JZ271" s="14">
        <v>0</v>
      </c>
      <c r="KA271" s="14">
        <v>0</v>
      </c>
      <c r="KB271" s="14">
        <v>0</v>
      </c>
      <c r="KC271" s="14">
        <v>0</v>
      </c>
      <c r="KD271" s="14">
        <v>0</v>
      </c>
      <c r="KE271" s="14">
        <v>0</v>
      </c>
      <c r="KF271" s="14">
        <v>0</v>
      </c>
      <c r="KG271" s="14">
        <v>0</v>
      </c>
      <c r="KH271" s="14">
        <v>0</v>
      </c>
      <c r="KI271" s="14">
        <v>0</v>
      </c>
      <c r="KJ271" s="14">
        <v>0</v>
      </c>
      <c r="KK271" s="14">
        <v>0</v>
      </c>
      <c r="KL271" s="14">
        <v>0</v>
      </c>
      <c r="KM271" s="14">
        <v>0</v>
      </c>
      <c r="KN271" s="14">
        <v>0</v>
      </c>
      <c r="KO271" s="14">
        <v>0</v>
      </c>
      <c r="KP271" s="14">
        <v>0</v>
      </c>
      <c r="KQ271" s="14">
        <v>0</v>
      </c>
      <c r="KR271" s="14">
        <v>0</v>
      </c>
      <c r="KS271" s="14">
        <v>0</v>
      </c>
      <c r="KT271" s="14">
        <v>0</v>
      </c>
      <c r="KU271" s="14">
        <v>0</v>
      </c>
      <c r="KV271" s="14">
        <v>0</v>
      </c>
      <c r="KW271" s="14">
        <v>0</v>
      </c>
      <c r="KX271" s="14">
        <v>0</v>
      </c>
      <c r="KY271" s="14">
        <v>0</v>
      </c>
      <c r="KZ271" s="14">
        <v>0</v>
      </c>
      <c r="LA271" s="14">
        <v>0</v>
      </c>
      <c r="LB271" s="14">
        <v>0</v>
      </c>
      <c r="LC271" s="14">
        <v>0</v>
      </c>
      <c r="LD271" s="14">
        <v>0</v>
      </c>
      <c r="LE271" s="14">
        <v>0</v>
      </c>
      <c r="LF271" s="14">
        <v>0</v>
      </c>
      <c r="LG271" s="14">
        <v>0</v>
      </c>
      <c r="LH271" s="14">
        <v>0</v>
      </c>
      <c r="LI271" s="14">
        <v>0</v>
      </c>
      <c r="LJ271" s="14">
        <v>0</v>
      </c>
      <c r="LK271" s="14">
        <v>0</v>
      </c>
      <c r="LL271" s="14">
        <v>0</v>
      </c>
      <c r="LM271" s="14">
        <v>0</v>
      </c>
      <c r="LN271" s="14">
        <v>0</v>
      </c>
      <c r="LO271" s="14">
        <v>0</v>
      </c>
      <c r="LP271" s="14">
        <v>0</v>
      </c>
      <c r="LQ271" s="14">
        <v>0</v>
      </c>
      <c r="LR271" s="14">
        <v>0</v>
      </c>
      <c r="LS271" s="14">
        <v>0</v>
      </c>
      <c r="LT271" s="14">
        <v>0</v>
      </c>
      <c r="LU271" s="14">
        <v>0</v>
      </c>
      <c r="LV271" s="14">
        <v>0</v>
      </c>
      <c r="LW271" s="14">
        <v>0</v>
      </c>
      <c r="LX271" s="14">
        <v>0</v>
      </c>
      <c r="LY271" s="14">
        <v>0</v>
      </c>
      <c r="LZ271" s="14">
        <v>0</v>
      </c>
      <c r="MA271" s="14">
        <v>0</v>
      </c>
      <c r="MB271" s="14">
        <v>0</v>
      </c>
      <c r="MC271" s="14">
        <v>0</v>
      </c>
      <c r="MD271" s="14">
        <v>0</v>
      </c>
      <c r="ME271" s="14">
        <v>0</v>
      </c>
      <c r="MF271" s="14">
        <v>0</v>
      </c>
      <c r="MG271" s="14">
        <v>0</v>
      </c>
      <c r="MH271" s="14">
        <v>0</v>
      </c>
      <c r="MI271" s="14">
        <v>0</v>
      </c>
      <c r="MJ271" s="14">
        <v>0</v>
      </c>
      <c r="MK271" s="14">
        <v>0</v>
      </c>
      <c r="ML271" s="14">
        <v>0</v>
      </c>
      <c r="MM271" s="14">
        <v>0</v>
      </c>
      <c r="MN271" s="14">
        <v>0</v>
      </c>
      <c r="MO271" s="14">
        <v>0</v>
      </c>
      <c r="MP271" s="14">
        <v>0</v>
      </c>
      <c r="MQ271" s="14">
        <v>0</v>
      </c>
      <c r="MR271" s="14">
        <v>0</v>
      </c>
      <c r="MS271" s="14">
        <v>0</v>
      </c>
      <c r="MT271" s="14">
        <v>0</v>
      </c>
      <c r="MU271" s="14">
        <v>0</v>
      </c>
      <c r="MV271" s="14">
        <v>0</v>
      </c>
      <c r="MW271" s="14">
        <v>0</v>
      </c>
      <c r="MX271" s="14">
        <v>0</v>
      </c>
      <c r="MY271" s="14">
        <v>0</v>
      </c>
      <c r="MZ271" s="14">
        <v>0</v>
      </c>
      <c r="NA271" s="14">
        <v>0</v>
      </c>
      <c r="NB271" s="14">
        <v>0</v>
      </c>
      <c r="NC271" s="14">
        <v>0</v>
      </c>
      <c r="ND271" s="14">
        <v>0</v>
      </c>
      <c r="NE271" s="14">
        <v>0</v>
      </c>
      <c r="NF271" s="14">
        <v>0</v>
      </c>
      <c r="NG271" s="14">
        <v>0</v>
      </c>
      <c r="NH271" s="14">
        <v>0</v>
      </c>
      <c r="NI271" s="14">
        <v>0</v>
      </c>
      <c r="NJ271" s="14">
        <v>0</v>
      </c>
      <c r="NK271" s="14">
        <v>0</v>
      </c>
      <c r="NL271" s="14">
        <v>1</v>
      </c>
      <c r="NM271" s="14">
        <v>1</v>
      </c>
      <c r="NN271" s="14">
        <v>0</v>
      </c>
      <c r="NO271" s="14">
        <v>0</v>
      </c>
      <c r="NP271" s="14">
        <v>0</v>
      </c>
      <c r="NQ271" s="14">
        <v>0</v>
      </c>
      <c r="NR271" s="14">
        <v>0</v>
      </c>
      <c r="NS271" s="14">
        <v>0</v>
      </c>
      <c r="NT271" s="14">
        <v>0</v>
      </c>
      <c r="NU271" s="14">
        <v>0</v>
      </c>
      <c r="NV271" s="14">
        <v>0</v>
      </c>
      <c r="NW271" s="14">
        <v>0</v>
      </c>
      <c r="NX271" s="14">
        <v>0</v>
      </c>
      <c r="NY271" s="14">
        <v>0</v>
      </c>
      <c r="NZ271" s="14">
        <v>0</v>
      </c>
      <c r="OA271" s="14">
        <v>0</v>
      </c>
      <c r="OB271" s="14">
        <v>0</v>
      </c>
      <c r="OC271" s="14">
        <v>0</v>
      </c>
      <c r="OD271" s="14">
        <v>0</v>
      </c>
      <c r="OE271" s="14">
        <v>0</v>
      </c>
      <c r="OF271" s="14"/>
      <c r="OG271" s="14">
        <v>0</v>
      </c>
      <c r="OH271" s="14">
        <v>0</v>
      </c>
      <c r="OI271" s="14">
        <v>0</v>
      </c>
      <c r="OJ271" s="14">
        <v>0</v>
      </c>
      <c r="OK271" s="14">
        <v>0</v>
      </c>
      <c r="OL271" s="14">
        <v>0</v>
      </c>
      <c r="OM271" s="14">
        <v>0</v>
      </c>
      <c r="ON271" s="14">
        <v>0</v>
      </c>
      <c r="OO271" s="14">
        <v>0</v>
      </c>
      <c r="OP271" s="14">
        <v>0</v>
      </c>
      <c r="OQ271" s="14">
        <v>0</v>
      </c>
      <c r="OR271" s="14">
        <v>0</v>
      </c>
      <c r="OS271" s="14">
        <v>0</v>
      </c>
      <c r="OT271" s="14">
        <v>0</v>
      </c>
      <c r="OU271" s="14">
        <v>0</v>
      </c>
      <c r="OV271" s="14">
        <v>0</v>
      </c>
      <c r="OW271" s="14">
        <v>0</v>
      </c>
      <c r="OX271" s="14">
        <v>0</v>
      </c>
      <c r="OY271" s="14">
        <v>0</v>
      </c>
      <c r="OZ271" s="14"/>
      <c r="PA271" s="14">
        <v>0</v>
      </c>
      <c r="PB271" s="14"/>
      <c r="PC271" s="14"/>
      <c r="PD271" s="14">
        <v>0</v>
      </c>
      <c r="PE271" s="14"/>
      <c r="PF271" s="14"/>
      <c r="PG271" s="54"/>
      <c r="PH271" s="54"/>
      <c r="PI271" s="54"/>
      <c r="PJ271" s="54"/>
      <c r="PK271" s="54"/>
      <c r="PL271" s="84"/>
      <c r="PM271" s="14"/>
      <c r="PN271" s="84"/>
      <c r="PO271" s="84"/>
      <c r="PP271" s="84"/>
      <c r="PQ271" s="84"/>
      <c r="PR271" s="505"/>
      <c r="PS271" s="84"/>
      <c r="PT271" s="84"/>
      <c r="PU271" s="84"/>
      <c r="PV271" s="84"/>
      <c r="PW271" s="54"/>
      <c r="PX271" s="54"/>
      <c r="PY271" s="14"/>
      <c r="PZ271" s="14"/>
      <c r="QA271" s="14"/>
      <c r="QB271" s="54"/>
      <c r="QC271" s="54"/>
      <c r="QD271" s="54"/>
      <c r="QE271" s="1">
        <v>2</v>
      </c>
      <c r="QI271" s="1">
        <v>1</v>
      </c>
      <c r="QR271" s="1"/>
      <c r="QS271" s="1"/>
      <c r="QX271" s="1"/>
      <c r="QY271" s="1"/>
      <c r="QZ271" s="1"/>
      <c r="RA271" s="1"/>
      <c r="RB271" s="1"/>
      <c r="RC271" s="1"/>
      <c r="RD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</row>
    <row r="272" spans="1:499" s="20" customFormat="1" hidden="1" x14ac:dyDescent="0.25">
      <c r="A272" s="68" t="s">
        <v>9</v>
      </c>
      <c r="B272" s="68" t="s">
        <v>362</v>
      </c>
      <c r="C272" s="464">
        <v>1097</v>
      </c>
      <c r="D272" s="347"/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  <c r="AL272" s="14">
        <v>0</v>
      </c>
      <c r="AM272" s="14">
        <v>0</v>
      </c>
      <c r="AN272" s="14">
        <v>0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C272" s="14">
        <v>0</v>
      </c>
      <c r="BD272" s="14">
        <v>0</v>
      </c>
      <c r="BE272" s="14">
        <v>0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  <c r="BK272" s="14">
        <v>0</v>
      </c>
      <c r="BL272" s="14">
        <v>0</v>
      </c>
      <c r="BM272" s="14">
        <v>0</v>
      </c>
      <c r="BN272" s="14">
        <v>0</v>
      </c>
      <c r="BO272" s="14">
        <v>0</v>
      </c>
      <c r="BP272" s="14">
        <v>0</v>
      </c>
      <c r="BQ272" s="14">
        <v>0</v>
      </c>
      <c r="BR272" s="14">
        <v>0</v>
      </c>
      <c r="BS272" s="14">
        <v>0</v>
      </c>
      <c r="BT272" s="14">
        <v>0</v>
      </c>
      <c r="BU272" s="14">
        <v>0</v>
      </c>
      <c r="BV272" s="14">
        <v>0</v>
      </c>
      <c r="BW272" s="14">
        <v>0</v>
      </c>
      <c r="BX272" s="14">
        <v>0</v>
      </c>
      <c r="BY272" s="14">
        <v>0</v>
      </c>
      <c r="BZ272" s="14">
        <v>0</v>
      </c>
      <c r="CA272" s="14">
        <v>0</v>
      </c>
      <c r="CB272" s="14">
        <v>0</v>
      </c>
      <c r="CC272" s="14">
        <v>0</v>
      </c>
      <c r="CD272" s="14">
        <v>0</v>
      </c>
      <c r="CE272" s="14">
        <v>0</v>
      </c>
      <c r="CF272" s="14">
        <v>0</v>
      </c>
      <c r="CG272" s="14">
        <v>0</v>
      </c>
      <c r="CH272" s="14">
        <v>0</v>
      </c>
      <c r="CI272" s="14">
        <v>0</v>
      </c>
      <c r="CJ272" s="14">
        <v>0</v>
      </c>
      <c r="CK272" s="14">
        <v>0</v>
      </c>
      <c r="CL272" s="14">
        <v>0</v>
      </c>
      <c r="CM272" s="14">
        <v>0</v>
      </c>
      <c r="CN272" s="14">
        <v>0</v>
      </c>
      <c r="CO272" s="14">
        <v>0</v>
      </c>
      <c r="CP272" s="14">
        <v>0</v>
      </c>
      <c r="CQ272" s="14">
        <v>0</v>
      </c>
      <c r="CR272" s="14">
        <v>0</v>
      </c>
      <c r="CS272" s="14">
        <v>0</v>
      </c>
      <c r="CT272" s="14">
        <v>0</v>
      </c>
      <c r="CU272" s="14">
        <v>0</v>
      </c>
      <c r="CV272" s="14">
        <v>0</v>
      </c>
      <c r="CW272" s="14">
        <v>0</v>
      </c>
      <c r="CX272" s="14">
        <v>0</v>
      </c>
      <c r="CY272" s="14">
        <v>0</v>
      </c>
      <c r="CZ272" s="14">
        <v>0</v>
      </c>
      <c r="DA272" s="14">
        <v>0</v>
      </c>
      <c r="DB272" s="14">
        <v>0</v>
      </c>
      <c r="DC272" s="14">
        <v>0</v>
      </c>
      <c r="DD272" s="14">
        <v>0</v>
      </c>
      <c r="DE272" s="14">
        <v>0</v>
      </c>
      <c r="DF272" s="14">
        <v>0</v>
      </c>
      <c r="DG272" s="14">
        <v>0</v>
      </c>
      <c r="DH272" s="14">
        <v>0</v>
      </c>
      <c r="DI272" s="14">
        <v>0</v>
      </c>
      <c r="DJ272" s="14">
        <v>0</v>
      </c>
      <c r="DK272" s="14">
        <v>0</v>
      </c>
      <c r="DL272" s="14">
        <v>0</v>
      </c>
      <c r="DM272" s="14">
        <v>0</v>
      </c>
      <c r="DN272" s="14">
        <v>0</v>
      </c>
      <c r="DO272" s="14">
        <v>0</v>
      </c>
      <c r="DP272" s="14">
        <v>0</v>
      </c>
      <c r="DQ272" s="14">
        <v>0</v>
      </c>
      <c r="DR272" s="14">
        <v>0</v>
      </c>
      <c r="DS272" s="14">
        <v>0</v>
      </c>
      <c r="DT272" s="14">
        <v>0</v>
      </c>
      <c r="DU272" s="14">
        <v>0</v>
      </c>
      <c r="DV272" s="14">
        <v>0</v>
      </c>
      <c r="DW272" s="14">
        <v>0</v>
      </c>
      <c r="DX272" s="14">
        <v>0</v>
      </c>
      <c r="DY272" s="14">
        <v>1</v>
      </c>
      <c r="DZ272" s="14">
        <v>0</v>
      </c>
      <c r="EA272" s="14">
        <v>0</v>
      </c>
      <c r="EB272" s="14">
        <v>1</v>
      </c>
      <c r="EC272" s="14">
        <v>0</v>
      </c>
      <c r="ED272" s="14">
        <v>0</v>
      </c>
      <c r="EE272" s="14">
        <v>0</v>
      </c>
      <c r="EF272" s="14">
        <v>0</v>
      </c>
      <c r="EG272" s="14">
        <v>0</v>
      </c>
      <c r="EH272" s="14">
        <v>0</v>
      </c>
      <c r="EI272" s="14">
        <v>0</v>
      </c>
      <c r="EJ272" s="14">
        <v>0</v>
      </c>
      <c r="EK272" s="14">
        <v>0</v>
      </c>
      <c r="EL272" s="14">
        <v>0</v>
      </c>
      <c r="EM272" s="14">
        <v>0</v>
      </c>
      <c r="EN272" s="14">
        <v>0</v>
      </c>
      <c r="EO272" s="14">
        <v>0</v>
      </c>
      <c r="EP272" s="14">
        <v>0</v>
      </c>
      <c r="EQ272" s="14">
        <v>0</v>
      </c>
      <c r="ER272" s="14">
        <v>0</v>
      </c>
      <c r="ES272" s="14">
        <v>0</v>
      </c>
      <c r="ET272" s="14">
        <v>0</v>
      </c>
      <c r="EU272" s="14">
        <v>0</v>
      </c>
      <c r="EV272" s="14">
        <v>0</v>
      </c>
      <c r="EW272" s="14">
        <v>0</v>
      </c>
      <c r="EX272" s="14">
        <v>0</v>
      </c>
      <c r="EY272" s="14">
        <v>0</v>
      </c>
      <c r="EZ272" s="14">
        <v>0</v>
      </c>
      <c r="FA272" s="14">
        <v>1</v>
      </c>
      <c r="FB272" s="14">
        <v>0</v>
      </c>
      <c r="FC272" s="14">
        <v>0</v>
      </c>
      <c r="FD272" s="14">
        <v>0</v>
      </c>
      <c r="FE272" s="14">
        <v>0</v>
      </c>
      <c r="FF272" s="14">
        <v>0</v>
      </c>
      <c r="FG272" s="14">
        <v>0</v>
      </c>
      <c r="FH272" s="14">
        <v>0</v>
      </c>
      <c r="FI272" s="14">
        <v>0</v>
      </c>
      <c r="FJ272" s="14">
        <v>0</v>
      </c>
      <c r="FK272" s="14">
        <v>0</v>
      </c>
      <c r="FL272" s="14">
        <v>0</v>
      </c>
      <c r="FM272" s="14">
        <v>0</v>
      </c>
      <c r="FN272" s="14">
        <v>0</v>
      </c>
      <c r="FO272" s="14">
        <v>0</v>
      </c>
      <c r="FP272" s="14">
        <v>0</v>
      </c>
      <c r="FQ272" s="14">
        <v>0</v>
      </c>
      <c r="FR272" s="14">
        <v>0</v>
      </c>
      <c r="FS272" s="14">
        <v>0</v>
      </c>
      <c r="FT272" s="14">
        <v>0</v>
      </c>
      <c r="FU272" s="14">
        <v>0</v>
      </c>
      <c r="FV272" s="14">
        <v>0</v>
      </c>
      <c r="FW272" s="14">
        <v>0</v>
      </c>
      <c r="FX272" s="14">
        <v>0</v>
      </c>
      <c r="FY272" s="14">
        <v>0</v>
      </c>
      <c r="FZ272" s="14">
        <v>0</v>
      </c>
      <c r="GA272" s="14">
        <v>0</v>
      </c>
      <c r="GB272" s="14">
        <v>0</v>
      </c>
      <c r="GC272" s="14">
        <v>0</v>
      </c>
      <c r="GD272" s="14">
        <v>0</v>
      </c>
      <c r="GE272" s="14">
        <v>0</v>
      </c>
      <c r="GF272" s="14">
        <v>0</v>
      </c>
      <c r="GG272" s="14">
        <v>0</v>
      </c>
      <c r="GH272" s="14">
        <v>0</v>
      </c>
      <c r="GI272" s="14">
        <v>0</v>
      </c>
      <c r="GJ272" s="14">
        <v>0</v>
      </c>
      <c r="GK272" s="14">
        <v>1</v>
      </c>
      <c r="GL272" s="14">
        <v>0</v>
      </c>
      <c r="GM272" s="14">
        <v>0</v>
      </c>
      <c r="GN272" s="14">
        <v>0</v>
      </c>
      <c r="GO272" s="14">
        <v>0</v>
      </c>
      <c r="GP272" s="14">
        <v>0</v>
      </c>
      <c r="GQ272" s="14">
        <v>0</v>
      </c>
      <c r="GR272" s="14">
        <v>0</v>
      </c>
      <c r="GS272" s="14">
        <v>1</v>
      </c>
      <c r="GT272" s="14">
        <v>0</v>
      </c>
      <c r="GU272" s="14">
        <v>0</v>
      </c>
      <c r="GV272" s="14">
        <v>0</v>
      </c>
      <c r="GW272" s="14">
        <v>0</v>
      </c>
      <c r="GX272" s="14">
        <v>0</v>
      </c>
      <c r="GY272" s="14">
        <v>0</v>
      </c>
      <c r="GZ272" s="14">
        <v>0</v>
      </c>
      <c r="HA272" s="14">
        <v>1</v>
      </c>
      <c r="HB272" s="14">
        <v>0</v>
      </c>
      <c r="HC272" s="14">
        <v>0</v>
      </c>
      <c r="HD272" s="14">
        <v>0</v>
      </c>
      <c r="HE272" s="14">
        <v>0</v>
      </c>
      <c r="HF272" s="14">
        <v>1</v>
      </c>
      <c r="HG272" s="14">
        <v>0</v>
      </c>
      <c r="HH272" s="14">
        <v>0</v>
      </c>
      <c r="HI272" s="14">
        <v>0</v>
      </c>
      <c r="HJ272" s="14">
        <v>1</v>
      </c>
      <c r="HK272" s="14">
        <v>0</v>
      </c>
      <c r="HL272" s="14">
        <v>0</v>
      </c>
      <c r="HM272" s="14">
        <v>1</v>
      </c>
      <c r="HN272" s="14">
        <v>2</v>
      </c>
      <c r="HO272" s="14">
        <v>1</v>
      </c>
      <c r="HP272" s="14">
        <v>0</v>
      </c>
      <c r="HQ272" s="14">
        <v>0</v>
      </c>
      <c r="HR272" s="14">
        <v>0</v>
      </c>
      <c r="HS272" s="14">
        <v>0</v>
      </c>
      <c r="HT272" s="14">
        <v>0</v>
      </c>
      <c r="HU272" s="14">
        <v>0</v>
      </c>
      <c r="HV272" s="14">
        <v>0</v>
      </c>
      <c r="HW272" s="14">
        <v>0</v>
      </c>
      <c r="HX272" s="14">
        <v>0</v>
      </c>
      <c r="HY272" s="14">
        <v>0</v>
      </c>
      <c r="HZ272" s="14">
        <v>0</v>
      </c>
      <c r="IA272" s="14">
        <v>0</v>
      </c>
      <c r="IB272" s="14">
        <v>0</v>
      </c>
      <c r="IC272" s="14">
        <v>0</v>
      </c>
      <c r="ID272" s="14">
        <v>0</v>
      </c>
      <c r="IE272" s="14">
        <v>0</v>
      </c>
      <c r="IF272" s="14">
        <v>0</v>
      </c>
      <c r="IG272" s="14">
        <v>2</v>
      </c>
      <c r="IH272" s="14">
        <v>0</v>
      </c>
      <c r="II272" s="14">
        <v>0</v>
      </c>
      <c r="IJ272" s="14">
        <v>0</v>
      </c>
      <c r="IK272" s="14">
        <v>0</v>
      </c>
      <c r="IL272" s="14">
        <v>0</v>
      </c>
      <c r="IM272" s="14">
        <v>0</v>
      </c>
      <c r="IN272" s="14">
        <v>1</v>
      </c>
      <c r="IO272" s="14">
        <v>0</v>
      </c>
      <c r="IP272" s="14">
        <v>0</v>
      </c>
      <c r="IQ272" s="14">
        <v>0</v>
      </c>
      <c r="IR272" s="14">
        <v>0</v>
      </c>
      <c r="IS272" s="14">
        <v>0</v>
      </c>
      <c r="IT272" s="14">
        <v>0</v>
      </c>
      <c r="IU272" s="14">
        <v>0</v>
      </c>
      <c r="IV272" s="14">
        <v>0</v>
      </c>
      <c r="IW272" s="14">
        <v>1</v>
      </c>
      <c r="IX272" s="14">
        <v>0</v>
      </c>
      <c r="IY272" s="14">
        <v>0</v>
      </c>
      <c r="IZ272" s="14">
        <v>0</v>
      </c>
      <c r="JA272" s="14">
        <v>0</v>
      </c>
      <c r="JB272" s="14">
        <v>0</v>
      </c>
      <c r="JC272" s="14">
        <v>0</v>
      </c>
      <c r="JD272" s="14">
        <v>0</v>
      </c>
      <c r="JE272" s="14">
        <v>0</v>
      </c>
      <c r="JF272" s="14">
        <v>0</v>
      </c>
      <c r="JG272" s="14">
        <v>0</v>
      </c>
      <c r="JH272" s="14">
        <v>0</v>
      </c>
      <c r="JI272" s="14">
        <v>0</v>
      </c>
      <c r="JJ272" s="14">
        <v>0</v>
      </c>
      <c r="JK272" s="14">
        <v>0</v>
      </c>
      <c r="JL272" s="14">
        <v>0</v>
      </c>
      <c r="JM272" s="14">
        <v>0</v>
      </c>
      <c r="JN272" s="14">
        <v>0</v>
      </c>
      <c r="JO272" s="14">
        <v>0</v>
      </c>
      <c r="JP272" s="14">
        <v>0</v>
      </c>
      <c r="JQ272" s="14">
        <v>0</v>
      </c>
      <c r="JR272" s="14">
        <v>0</v>
      </c>
      <c r="JS272" s="14">
        <v>0</v>
      </c>
      <c r="JT272" s="14">
        <v>0</v>
      </c>
      <c r="JU272" s="14">
        <v>0</v>
      </c>
      <c r="JV272" s="14">
        <v>0</v>
      </c>
      <c r="JW272" s="14">
        <v>0</v>
      </c>
      <c r="JX272" s="14">
        <v>0</v>
      </c>
      <c r="JY272" s="14">
        <v>0</v>
      </c>
      <c r="JZ272" s="14">
        <v>0</v>
      </c>
      <c r="KA272" s="14">
        <v>0</v>
      </c>
      <c r="KB272" s="14">
        <v>0</v>
      </c>
      <c r="KC272" s="14">
        <v>0</v>
      </c>
      <c r="KD272" s="14">
        <v>0</v>
      </c>
      <c r="KE272" s="14">
        <v>0</v>
      </c>
      <c r="KF272" s="14">
        <v>0</v>
      </c>
      <c r="KG272" s="14">
        <v>0</v>
      </c>
      <c r="KH272" s="14">
        <v>0</v>
      </c>
      <c r="KI272" s="14">
        <v>0</v>
      </c>
      <c r="KJ272" s="14">
        <v>0</v>
      </c>
      <c r="KK272" s="14">
        <v>0</v>
      </c>
      <c r="KL272" s="14">
        <v>0</v>
      </c>
      <c r="KM272" s="14">
        <v>0</v>
      </c>
      <c r="KN272" s="14">
        <v>1</v>
      </c>
      <c r="KO272" s="14">
        <v>0</v>
      </c>
      <c r="KP272" s="14">
        <v>0</v>
      </c>
      <c r="KQ272" s="14">
        <v>0</v>
      </c>
      <c r="KR272" s="14">
        <v>0</v>
      </c>
      <c r="KS272" s="14">
        <v>0</v>
      </c>
      <c r="KT272" s="14">
        <v>0</v>
      </c>
      <c r="KU272" s="14">
        <v>0</v>
      </c>
      <c r="KV272" s="14">
        <v>0</v>
      </c>
      <c r="KW272" s="14">
        <v>0</v>
      </c>
      <c r="KX272" s="14">
        <v>0</v>
      </c>
      <c r="KY272" s="14">
        <v>0</v>
      </c>
      <c r="KZ272" s="14">
        <v>0</v>
      </c>
      <c r="LA272" s="14">
        <v>0</v>
      </c>
      <c r="LB272" s="14">
        <v>1</v>
      </c>
      <c r="LC272" s="14">
        <v>0</v>
      </c>
      <c r="LD272" s="14">
        <v>0</v>
      </c>
      <c r="LE272" s="14">
        <v>0</v>
      </c>
      <c r="LF272" s="14">
        <v>0</v>
      </c>
      <c r="LG272" s="14">
        <v>0</v>
      </c>
      <c r="LH272" s="14">
        <v>0</v>
      </c>
      <c r="LI272" s="14">
        <v>0</v>
      </c>
      <c r="LJ272" s="14">
        <v>0</v>
      </c>
      <c r="LK272" s="14">
        <v>0</v>
      </c>
      <c r="LL272" s="14">
        <v>0</v>
      </c>
      <c r="LM272" s="14">
        <v>0</v>
      </c>
      <c r="LN272" s="14">
        <v>0</v>
      </c>
      <c r="LO272" s="14">
        <v>0</v>
      </c>
      <c r="LP272" s="14">
        <v>0</v>
      </c>
      <c r="LQ272" s="14">
        <v>0</v>
      </c>
      <c r="LR272" s="14">
        <v>0</v>
      </c>
      <c r="LS272" s="14">
        <v>0</v>
      </c>
      <c r="LT272" s="14">
        <v>0</v>
      </c>
      <c r="LU272" s="14">
        <v>0</v>
      </c>
      <c r="LV272" s="14">
        <v>0</v>
      </c>
      <c r="LW272" s="14">
        <v>0</v>
      </c>
      <c r="LX272" s="14">
        <v>0</v>
      </c>
      <c r="LY272" s="14">
        <v>0</v>
      </c>
      <c r="LZ272" s="14">
        <v>0</v>
      </c>
      <c r="MA272" s="14">
        <v>0</v>
      </c>
      <c r="MB272" s="14">
        <v>1</v>
      </c>
      <c r="MC272" s="14">
        <v>0</v>
      </c>
      <c r="MD272" s="14">
        <v>0</v>
      </c>
      <c r="ME272" s="14">
        <v>0</v>
      </c>
      <c r="MF272" s="14">
        <v>0</v>
      </c>
      <c r="MG272" s="14">
        <v>0</v>
      </c>
      <c r="MH272" s="14">
        <v>0</v>
      </c>
      <c r="MI272" s="14">
        <v>0</v>
      </c>
      <c r="MJ272" s="14">
        <v>0</v>
      </c>
      <c r="MK272" s="14">
        <v>0</v>
      </c>
      <c r="ML272" s="14">
        <v>0</v>
      </c>
      <c r="MM272" s="14">
        <v>0</v>
      </c>
      <c r="MN272" s="14">
        <v>0</v>
      </c>
      <c r="MO272" s="14">
        <v>0</v>
      </c>
      <c r="MP272" s="14">
        <v>0</v>
      </c>
      <c r="MQ272" s="14">
        <v>0</v>
      </c>
      <c r="MR272" s="14">
        <v>2</v>
      </c>
      <c r="MS272" s="14">
        <v>0</v>
      </c>
      <c r="MT272" s="14">
        <v>0</v>
      </c>
      <c r="MU272" s="14">
        <v>0</v>
      </c>
      <c r="MV272" s="14">
        <v>0</v>
      </c>
      <c r="MW272" s="14">
        <v>2</v>
      </c>
      <c r="MX272" s="14">
        <v>0</v>
      </c>
      <c r="MY272" s="14">
        <v>0</v>
      </c>
      <c r="MZ272" s="14">
        <v>0</v>
      </c>
      <c r="NA272" s="14">
        <v>0</v>
      </c>
      <c r="NB272" s="14">
        <v>0</v>
      </c>
      <c r="NC272" s="14">
        <v>0</v>
      </c>
      <c r="ND272" s="14">
        <v>0</v>
      </c>
      <c r="NE272" s="14">
        <v>1</v>
      </c>
      <c r="NF272" s="14">
        <v>0</v>
      </c>
      <c r="NG272" s="14">
        <v>0</v>
      </c>
      <c r="NH272" s="14">
        <v>1</v>
      </c>
      <c r="NI272" s="14">
        <v>0</v>
      </c>
      <c r="NJ272" s="14">
        <v>0</v>
      </c>
      <c r="NK272" s="14">
        <v>0</v>
      </c>
      <c r="NL272" s="14">
        <v>0</v>
      </c>
      <c r="NM272" s="14">
        <v>0</v>
      </c>
      <c r="NN272" s="14">
        <v>0</v>
      </c>
      <c r="NO272" s="14">
        <v>1</v>
      </c>
      <c r="NP272" s="14">
        <v>0</v>
      </c>
      <c r="NQ272" s="14">
        <v>0</v>
      </c>
      <c r="NR272" s="14">
        <v>0</v>
      </c>
      <c r="NS272" s="14">
        <v>2</v>
      </c>
      <c r="NT272" s="14">
        <v>2</v>
      </c>
      <c r="NU272" s="14">
        <v>0</v>
      </c>
      <c r="NV272" s="14">
        <v>0</v>
      </c>
      <c r="NW272" s="14">
        <v>0</v>
      </c>
      <c r="NX272" s="14">
        <v>0</v>
      </c>
      <c r="NY272" s="14">
        <v>0</v>
      </c>
      <c r="NZ272" s="14">
        <v>0</v>
      </c>
      <c r="OA272" s="14">
        <v>1</v>
      </c>
      <c r="OB272" s="14">
        <v>0</v>
      </c>
      <c r="OC272" s="14">
        <v>0</v>
      </c>
      <c r="OD272" s="14">
        <v>0</v>
      </c>
      <c r="OE272" s="14">
        <v>0</v>
      </c>
      <c r="OF272" s="14"/>
      <c r="OG272" s="14">
        <v>0</v>
      </c>
      <c r="OH272" s="14">
        <v>0</v>
      </c>
      <c r="OI272" s="14">
        <v>0</v>
      </c>
      <c r="OJ272" s="14">
        <v>4</v>
      </c>
      <c r="OK272" s="14">
        <v>0</v>
      </c>
      <c r="OL272" s="14">
        <v>3</v>
      </c>
      <c r="OM272" s="14">
        <v>2</v>
      </c>
      <c r="ON272" s="14">
        <v>4</v>
      </c>
      <c r="OO272" s="14">
        <v>3</v>
      </c>
      <c r="OP272" s="14">
        <v>0</v>
      </c>
      <c r="OQ272" s="14">
        <v>1</v>
      </c>
      <c r="OR272" s="14">
        <v>0</v>
      </c>
      <c r="OS272" s="14">
        <v>0</v>
      </c>
      <c r="OT272" s="14">
        <v>2</v>
      </c>
      <c r="OU272" s="14">
        <v>0</v>
      </c>
      <c r="OV272" s="14">
        <v>2</v>
      </c>
      <c r="OW272" s="14">
        <v>0</v>
      </c>
      <c r="OX272" s="14">
        <v>3</v>
      </c>
      <c r="OY272" s="14">
        <v>1</v>
      </c>
      <c r="OZ272" s="14"/>
      <c r="PA272" s="14">
        <v>1</v>
      </c>
      <c r="PB272" s="14">
        <v>1</v>
      </c>
      <c r="PC272" s="14">
        <v>1</v>
      </c>
      <c r="PD272" s="14">
        <v>0</v>
      </c>
      <c r="PE272" s="14"/>
      <c r="PF272" s="14">
        <v>1</v>
      </c>
      <c r="PG272" s="54"/>
      <c r="PH272" s="54"/>
      <c r="PI272" s="14">
        <v>5</v>
      </c>
      <c r="PJ272" s="54"/>
      <c r="PK272" s="54"/>
      <c r="PL272" s="84">
        <v>4</v>
      </c>
      <c r="PM272" s="14">
        <v>2</v>
      </c>
      <c r="PN272" s="84"/>
      <c r="PO272" s="84">
        <v>2</v>
      </c>
      <c r="PP272" s="84">
        <v>3</v>
      </c>
      <c r="PQ272" s="84"/>
      <c r="PR272" s="505"/>
      <c r="PS272" s="84">
        <v>2</v>
      </c>
      <c r="PT272" s="84"/>
      <c r="PU272" s="84">
        <v>4</v>
      </c>
      <c r="PV272" s="84">
        <v>1</v>
      </c>
      <c r="PW272" s="479">
        <v>2</v>
      </c>
      <c r="PX272" s="54"/>
      <c r="PY272" s="14"/>
      <c r="PZ272" s="14">
        <v>5</v>
      </c>
      <c r="QA272" s="14"/>
      <c r="QB272" s="14">
        <v>2</v>
      </c>
      <c r="QC272" s="54"/>
      <c r="QD272" s="54"/>
      <c r="QG272" s="1">
        <v>2</v>
      </c>
      <c r="QJ272" s="1">
        <v>1</v>
      </c>
      <c r="QL272" s="482">
        <v>1</v>
      </c>
      <c r="QR272" s="1"/>
      <c r="QS272" s="1"/>
      <c r="QX272" s="1"/>
      <c r="QY272" s="1"/>
      <c r="QZ272" s="1"/>
      <c r="RA272" s="1"/>
      <c r="RB272" s="1">
        <v>1</v>
      </c>
      <c r="RC272" s="1">
        <v>2</v>
      </c>
      <c r="RD272" s="1"/>
      <c r="RI272" s="1"/>
      <c r="RJ272" s="1"/>
      <c r="RK272" s="1"/>
      <c r="RL272" s="1"/>
      <c r="RM272" s="1"/>
      <c r="RN272" s="1">
        <v>1</v>
      </c>
      <c r="RO272" s="1"/>
      <c r="RP272" s="1">
        <v>1</v>
      </c>
      <c r="RQ272" s="1"/>
      <c r="RR272" s="1"/>
      <c r="RS272" s="1"/>
      <c r="RT272" s="1"/>
      <c r="RV272" s="1">
        <v>1</v>
      </c>
      <c r="SE272" s="20">
        <v>1</v>
      </c>
    </row>
    <row r="273" spans="1:503" x14ac:dyDescent="0.25">
      <c r="A273" s="68" t="s">
        <v>9</v>
      </c>
      <c r="B273" s="79" t="s">
        <v>9</v>
      </c>
      <c r="C273" s="464">
        <v>83116</v>
      </c>
      <c r="D273" s="347"/>
      <c r="E273" s="14">
        <v>0</v>
      </c>
      <c r="F273" s="14">
        <v>0</v>
      </c>
      <c r="G273" s="14">
        <v>1</v>
      </c>
      <c r="H273" s="14">
        <v>0</v>
      </c>
      <c r="I273" s="14">
        <v>0</v>
      </c>
      <c r="J273" s="14">
        <v>1</v>
      </c>
      <c r="K273" s="14">
        <v>1</v>
      </c>
      <c r="L273" s="14">
        <v>1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1</v>
      </c>
      <c r="S273" s="14">
        <v>1</v>
      </c>
      <c r="T273" s="14">
        <v>1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2</v>
      </c>
      <c r="AD273" s="14">
        <v>0</v>
      </c>
      <c r="AE273" s="14">
        <v>3</v>
      </c>
      <c r="AF273" s="14">
        <v>0</v>
      </c>
      <c r="AG273" s="14">
        <v>4</v>
      </c>
      <c r="AH273" s="14">
        <v>0</v>
      </c>
      <c r="AI273" s="14">
        <v>0</v>
      </c>
      <c r="AJ273" s="14">
        <v>0</v>
      </c>
      <c r="AK273" s="14">
        <v>0</v>
      </c>
      <c r="AL273" s="14">
        <v>0</v>
      </c>
      <c r="AM273" s="14">
        <v>0</v>
      </c>
      <c r="AN273" s="14">
        <v>0</v>
      </c>
      <c r="AO273" s="14">
        <v>1</v>
      </c>
      <c r="AP273" s="14">
        <v>0</v>
      </c>
      <c r="AQ273" s="14">
        <v>1</v>
      </c>
      <c r="AR273" s="14">
        <v>0</v>
      </c>
      <c r="AS273" s="14">
        <v>0</v>
      </c>
      <c r="AT273" s="14">
        <v>0</v>
      </c>
      <c r="AU273" s="14">
        <v>0</v>
      </c>
      <c r="AV273" s="14">
        <v>2</v>
      </c>
      <c r="AW273" s="14">
        <v>3</v>
      </c>
      <c r="AX273" s="14">
        <v>0</v>
      </c>
      <c r="AY273" s="14">
        <v>0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4">
        <v>0</v>
      </c>
      <c r="BF273" s="14">
        <v>1</v>
      </c>
      <c r="BG273" s="14">
        <v>1</v>
      </c>
      <c r="BH273" s="14">
        <v>11</v>
      </c>
      <c r="BI273" s="14">
        <v>4</v>
      </c>
      <c r="BJ273" s="14">
        <v>6</v>
      </c>
      <c r="BK273" s="14">
        <v>12</v>
      </c>
      <c r="BL273" s="14">
        <v>8</v>
      </c>
      <c r="BM273" s="14">
        <v>5</v>
      </c>
      <c r="BN273" s="14">
        <v>4</v>
      </c>
      <c r="BO273" s="14">
        <v>4</v>
      </c>
      <c r="BP273" s="14">
        <v>16</v>
      </c>
      <c r="BQ273" s="14">
        <v>8</v>
      </c>
      <c r="BR273" s="14">
        <v>1</v>
      </c>
      <c r="BS273" s="14">
        <v>2</v>
      </c>
      <c r="BT273" s="14">
        <v>4</v>
      </c>
      <c r="BU273" s="14">
        <v>10</v>
      </c>
      <c r="BV273" s="14">
        <v>5</v>
      </c>
      <c r="BW273" s="14">
        <v>11</v>
      </c>
      <c r="BX273" s="14">
        <v>5</v>
      </c>
      <c r="BY273" s="14">
        <v>3</v>
      </c>
      <c r="BZ273" s="14">
        <v>2</v>
      </c>
      <c r="CA273" s="14">
        <v>0</v>
      </c>
      <c r="CB273" s="14">
        <v>1</v>
      </c>
      <c r="CC273" s="14">
        <v>6</v>
      </c>
      <c r="CD273" s="14">
        <v>2</v>
      </c>
      <c r="CE273" s="14">
        <v>1</v>
      </c>
      <c r="CF273" s="14">
        <v>5</v>
      </c>
      <c r="CG273" s="14">
        <v>3</v>
      </c>
      <c r="CH273" s="14">
        <v>2</v>
      </c>
      <c r="CI273" s="14">
        <v>2</v>
      </c>
      <c r="CJ273" s="14">
        <v>8</v>
      </c>
      <c r="CK273" s="14">
        <v>5</v>
      </c>
      <c r="CL273" s="14">
        <v>4</v>
      </c>
      <c r="CM273" s="14">
        <v>2</v>
      </c>
      <c r="CN273" s="14">
        <v>14</v>
      </c>
      <c r="CO273" s="14">
        <v>0</v>
      </c>
      <c r="CP273" s="14">
        <v>6</v>
      </c>
      <c r="CQ273" s="14">
        <v>1</v>
      </c>
      <c r="CR273" s="14">
        <v>22</v>
      </c>
      <c r="CS273" s="14">
        <v>14</v>
      </c>
      <c r="CT273" s="14">
        <v>20</v>
      </c>
      <c r="CU273" s="14">
        <v>3</v>
      </c>
      <c r="CV273" s="14">
        <v>23</v>
      </c>
      <c r="CW273" s="14">
        <v>3</v>
      </c>
      <c r="CX273" s="14">
        <v>2</v>
      </c>
      <c r="CY273" s="14">
        <v>41</v>
      </c>
      <c r="CZ273" s="14">
        <v>18</v>
      </c>
      <c r="DA273" s="14">
        <v>32</v>
      </c>
      <c r="DB273" s="14">
        <v>0</v>
      </c>
      <c r="DC273" s="14">
        <v>37</v>
      </c>
      <c r="DD273" s="14">
        <v>26</v>
      </c>
      <c r="DE273" s="14">
        <v>33</v>
      </c>
      <c r="DF273" s="14">
        <v>26</v>
      </c>
      <c r="DG273" s="14">
        <v>38</v>
      </c>
      <c r="DH273" s="14">
        <v>32</v>
      </c>
      <c r="DI273" s="14">
        <v>16</v>
      </c>
      <c r="DJ273" s="14">
        <v>29</v>
      </c>
      <c r="DK273" s="14">
        <v>74</v>
      </c>
      <c r="DL273" s="14">
        <v>19</v>
      </c>
      <c r="DM273" s="14">
        <v>24</v>
      </c>
      <c r="DN273" s="14">
        <v>19</v>
      </c>
      <c r="DO273" s="14">
        <v>15</v>
      </c>
      <c r="DP273" s="14">
        <v>23</v>
      </c>
      <c r="DQ273" s="14">
        <v>23</v>
      </c>
      <c r="DR273" s="14">
        <v>25</v>
      </c>
      <c r="DS273" s="14">
        <v>18</v>
      </c>
      <c r="DT273" s="14">
        <v>26</v>
      </c>
      <c r="DU273" s="14">
        <v>29</v>
      </c>
      <c r="DV273" s="14">
        <v>27</v>
      </c>
      <c r="DW273" s="14">
        <v>4</v>
      </c>
      <c r="DX273" s="14">
        <v>23</v>
      </c>
      <c r="DY273" s="14">
        <v>18</v>
      </c>
      <c r="DZ273" s="14">
        <v>7</v>
      </c>
      <c r="EA273" s="14">
        <v>26</v>
      </c>
      <c r="EB273" s="14">
        <v>20</v>
      </c>
      <c r="EC273" s="14">
        <v>18</v>
      </c>
      <c r="ED273" s="14">
        <v>13</v>
      </c>
      <c r="EE273" s="14">
        <v>16</v>
      </c>
      <c r="EF273" s="14">
        <v>8</v>
      </c>
      <c r="EG273" s="14">
        <v>12</v>
      </c>
      <c r="EH273" s="14">
        <v>21</v>
      </c>
      <c r="EI273" s="14">
        <v>12</v>
      </c>
      <c r="EJ273" s="14">
        <v>25</v>
      </c>
      <c r="EK273" s="14">
        <v>2</v>
      </c>
      <c r="EL273" s="14">
        <v>19</v>
      </c>
      <c r="EM273" s="14">
        <v>27</v>
      </c>
      <c r="EN273" s="14">
        <v>16</v>
      </c>
      <c r="EO273" s="14">
        <v>23</v>
      </c>
      <c r="EP273" s="14">
        <v>14</v>
      </c>
      <c r="EQ273" s="14">
        <v>16</v>
      </c>
      <c r="ER273" s="14">
        <v>3</v>
      </c>
      <c r="ES273" s="14">
        <v>12</v>
      </c>
      <c r="ET273" s="14">
        <v>7</v>
      </c>
      <c r="EU273" s="14">
        <v>13</v>
      </c>
      <c r="EV273" s="14">
        <v>22</v>
      </c>
      <c r="EW273" s="14">
        <v>10</v>
      </c>
      <c r="EX273" s="14">
        <v>17</v>
      </c>
      <c r="EY273" s="14">
        <v>2</v>
      </c>
      <c r="EZ273" s="14">
        <v>9</v>
      </c>
      <c r="FA273" s="14">
        <v>34</v>
      </c>
      <c r="FB273" s="14">
        <v>31</v>
      </c>
      <c r="FC273" s="14">
        <v>21</v>
      </c>
      <c r="FD273" s="14">
        <v>35</v>
      </c>
      <c r="FE273" s="14">
        <v>19</v>
      </c>
      <c r="FF273" s="14">
        <v>3</v>
      </c>
      <c r="FG273" s="14">
        <v>28</v>
      </c>
      <c r="FH273" s="14">
        <v>10</v>
      </c>
      <c r="FI273" s="14">
        <v>22</v>
      </c>
      <c r="FJ273" s="14">
        <v>25</v>
      </c>
      <c r="FK273" s="14">
        <v>22</v>
      </c>
      <c r="FL273" s="14">
        <v>22</v>
      </c>
      <c r="FM273" s="14">
        <v>3</v>
      </c>
      <c r="FN273" s="14">
        <v>36</v>
      </c>
      <c r="FO273" s="14">
        <v>23</v>
      </c>
      <c r="FP273" s="14">
        <v>32</v>
      </c>
      <c r="FQ273" s="14">
        <v>29</v>
      </c>
      <c r="FR273" s="14">
        <v>29</v>
      </c>
      <c r="FS273" s="14">
        <v>-37</v>
      </c>
      <c r="FT273" s="14">
        <v>7</v>
      </c>
      <c r="FU273" s="14">
        <v>20</v>
      </c>
      <c r="FV273" s="14">
        <v>48</v>
      </c>
      <c r="FW273" s="14">
        <v>31</v>
      </c>
      <c r="FX273" s="14">
        <v>32</v>
      </c>
      <c r="FY273" s="14">
        <v>36</v>
      </c>
      <c r="FZ273" s="14">
        <v>32</v>
      </c>
      <c r="GA273" s="14">
        <v>13</v>
      </c>
      <c r="GB273" s="14">
        <v>67</v>
      </c>
      <c r="GC273" s="14">
        <v>43</v>
      </c>
      <c r="GD273" s="14">
        <v>36</v>
      </c>
      <c r="GE273" s="14">
        <v>29</v>
      </c>
      <c r="GF273" s="14">
        <v>26</v>
      </c>
      <c r="GG273" s="14">
        <v>14</v>
      </c>
      <c r="GH273" s="14">
        <v>11</v>
      </c>
      <c r="GI273" s="14">
        <v>28</v>
      </c>
      <c r="GJ273" s="14">
        <v>48</v>
      </c>
      <c r="GK273" s="14">
        <v>54</v>
      </c>
      <c r="GL273" s="14">
        <v>42</v>
      </c>
      <c r="GM273" s="14">
        <v>16</v>
      </c>
      <c r="GN273" s="14">
        <v>48</v>
      </c>
      <c r="GO273" s="14">
        <v>12</v>
      </c>
      <c r="GP273" s="14">
        <v>18</v>
      </c>
      <c r="GQ273" s="14">
        <v>26</v>
      </c>
      <c r="GR273" s="14">
        <v>32</v>
      </c>
      <c r="GS273" s="14">
        <v>18</v>
      </c>
      <c r="GT273" s="14">
        <v>31</v>
      </c>
      <c r="GU273" s="14">
        <v>0</v>
      </c>
      <c r="GV273" s="14">
        <v>44</v>
      </c>
      <c r="GW273" s="14">
        <v>30</v>
      </c>
      <c r="GX273" s="14">
        <v>17</v>
      </c>
      <c r="GY273" s="14">
        <v>31</v>
      </c>
      <c r="GZ273" s="14">
        <v>14</v>
      </c>
      <c r="HA273" s="14">
        <v>27</v>
      </c>
      <c r="HB273" s="14">
        <v>0</v>
      </c>
      <c r="HC273" s="14">
        <v>42</v>
      </c>
      <c r="HD273" s="14">
        <v>10</v>
      </c>
      <c r="HE273" s="14">
        <v>11</v>
      </c>
      <c r="HF273" s="14">
        <v>24</v>
      </c>
      <c r="HG273" s="14">
        <v>21</v>
      </c>
      <c r="HH273" s="14">
        <v>23</v>
      </c>
      <c r="HI273" s="14">
        <v>0</v>
      </c>
      <c r="HJ273" s="14">
        <v>32</v>
      </c>
      <c r="HK273" s="14">
        <v>32</v>
      </c>
      <c r="HL273" s="14">
        <v>22</v>
      </c>
      <c r="HM273" s="14">
        <v>14</v>
      </c>
      <c r="HN273" s="14">
        <v>18</v>
      </c>
      <c r="HO273" s="14">
        <v>30</v>
      </c>
      <c r="HP273" s="14">
        <v>0</v>
      </c>
      <c r="HQ273" s="14">
        <v>36</v>
      </c>
      <c r="HR273" s="14">
        <v>16</v>
      </c>
      <c r="HS273" s="14">
        <v>27</v>
      </c>
      <c r="HT273" s="14">
        <v>43</v>
      </c>
      <c r="HU273" s="14">
        <v>0</v>
      </c>
      <c r="HV273" s="14">
        <v>43</v>
      </c>
      <c r="HW273" s="14">
        <v>0</v>
      </c>
      <c r="HX273" s="14">
        <v>47</v>
      </c>
      <c r="HY273" s="14">
        <v>58</v>
      </c>
      <c r="HZ273" s="14">
        <v>39</v>
      </c>
      <c r="IA273" s="14">
        <v>49</v>
      </c>
      <c r="IB273" s="14">
        <v>0</v>
      </c>
      <c r="IC273" s="14">
        <v>59</v>
      </c>
      <c r="ID273" s="14">
        <v>0</v>
      </c>
      <c r="IE273" s="14">
        <v>82</v>
      </c>
      <c r="IF273" s="14">
        <v>51</v>
      </c>
      <c r="IG273" s="14">
        <v>38</v>
      </c>
      <c r="IH273" s="14">
        <v>78</v>
      </c>
      <c r="II273" s="14">
        <v>79</v>
      </c>
      <c r="IJ273" s="14">
        <v>70</v>
      </c>
      <c r="IK273" s="14">
        <v>0</v>
      </c>
      <c r="IL273" s="14">
        <v>96</v>
      </c>
      <c r="IM273" s="14">
        <v>41</v>
      </c>
      <c r="IN273" s="14">
        <v>55</v>
      </c>
      <c r="IO273" s="14">
        <v>68</v>
      </c>
      <c r="IP273" s="14">
        <v>91</v>
      </c>
      <c r="IQ273" s="14">
        <v>83</v>
      </c>
      <c r="IR273" s="14">
        <v>0</v>
      </c>
      <c r="IS273" s="14">
        <v>76</v>
      </c>
      <c r="IT273" s="14">
        <v>74</v>
      </c>
      <c r="IU273" s="14">
        <v>66</v>
      </c>
      <c r="IV273" s="14">
        <v>54</v>
      </c>
      <c r="IW273" s="14">
        <v>49</v>
      </c>
      <c r="IX273" s="14">
        <v>51</v>
      </c>
      <c r="IY273" s="14">
        <v>0</v>
      </c>
      <c r="IZ273" s="14">
        <v>60</v>
      </c>
      <c r="JA273" s="14">
        <v>98</v>
      </c>
      <c r="JB273" s="14">
        <v>57</v>
      </c>
      <c r="JC273" s="14">
        <v>44</v>
      </c>
      <c r="JD273" s="14">
        <v>36</v>
      </c>
      <c r="JE273" s="14">
        <v>27</v>
      </c>
      <c r="JF273" s="14">
        <v>0</v>
      </c>
      <c r="JG273" s="14">
        <v>16</v>
      </c>
      <c r="JH273" s="14">
        <v>50</v>
      </c>
      <c r="JI273" s="14">
        <v>23</v>
      </c>
      <c r="JJ273" s="14">
        <v>12</v>
      </c>
      <c r="JK273" s="14">
        <v>18</v>
      </c>
      <c r="JL273" s="14">
        <v>24</v>
      </c>
      <c r="JM273" s="14">
        <v>0</v>
      </c>
      <c r="JN273" s="14">
        <v>15</v>
      </c>
      <c r="JO273" s="14">
        <v>20</v>
      </c>
      <c r="JP273" s="14">
        <v>12</v>
      </c>
      <c r="JQ273" s="14">
        <v>17</v>
      </c>
      <c r="JR273" s="14">
        <v>14</v>
      </c>
      <c r="JS273" s="14">
        <v>13</v>
      </c>
      <c r="JT273" s="14">
        <v>0</v>
      </c>
      <c r="JU273" s="14">
        <v>8</v>
      </c>
      <c r="JV273" s="14">
        <v>0</v>
      </c>
      <c r="JW273" s="14">
        <v>12</v>
      </c>
      <c r="JX273" s="14">
        <v>6</v>
      </c>
      <c r="JY273" s="14">
        <v>19</v>
      </c>
      <c r="JZ273" s="14">
        <v>12</v>
      </c>
      <c r="KA273" s="14">
        <v>0</v>
      </c>
      <c r="KB273" s="14">
        <v>15</v>
      </c>
      <c r="KC273" s="14">
        <v>15</v>
      </c>
      <c r="KD273" s="14">
        <v>7</v>
      </c>
      <c r="KE273" s="14">
        <v>14</v>
      </c>
      <c r="KF273" s="14">
        <v>12</v>
      </c>
      <c r="KG273" s="14">
        <v>6</v>
      </c>
      <c r="KH273" s="14">
        <v>0</v>
      </c>
      <c r="KI273" s="14">
        <v>20</v>
      </c>
      <c r="KJ273" s="14">
        <v>4</v>
      </c>
      <c r="KK273" s="14">
        <v>8</v>
      </c>
      <c r="KL273" s="14">
        <v>7</v>
      </c>
      <c r="KM273" s="14">
        <v>6</v>
      </c>
      <c r="KN273" s="14">
        <v>4</v>
      </c>
      <c r="KO273" s="14">
        <v>0</v>
      </c>
      <c r="KP273" s="14">
        <v>6</v>
      </c>
      <c r="KQ273" s="14">
        <v>10</v>
      </c>
      <c r="KR273" s="14">
        <v>25</v>
      </c>
      <c r="KS273" s="14">
        <v>5</v>
      </c>
      <c r="KT273" s="14">
        <v>5</v>
      </c>
      <c r="KU273" s="14">
        <v>11</v>
      </c>
      <c r="KV273" s="14">
        <v>0</v>
      </c>
      <c r="KW273" s="14">
        <v>6</v>
      </c>
      <c r="KX273" s="14">
        <v>2</v>
      </c>
      <c r="KY273" s="14">
        <v>5</v>
      </c>
      <c r="KZ273" s="14">
        <v>5</v>
      </c>
      <c r="LA273" s="14">
        <v>6</v>
      </c>
      <c r="LB273" s="14">
        <v>5</v>
      </c>
      <c r="LC273" s="14">
        <v>0</v>
      </c>
      <c r="LD273" s="14">
        <v>26</v>
      </c>
      <c r="LE273" s="14">
        <v>4</v>
      </c>
      <c r="LF273" s="14">
        <v>20</v>
      </c>
      <c r="LG273" s="14">
        <v>6</v>
      </c>
      <c r="LH273" s="14">
        <v>6</v>
      </c>
      <c r="LI273" s="14">
        <v>15</v>
      </c>
      <c r="LJ273" s="14">
        <v>0</v>
      </c>
      <c r="LK273" s="14">
        <v>28</v>
      </c>
      <c r="LL273" s="14">
        <v>18</v>
      </c>
      <c r="LM273" s="14">
        <v>10</v>
      </c>
      <c r="LN273" s="14">
        <v>18</v>
      </c>
      <c r="LO273" s="14">
        <v>0</v>
      </c>
      <c r="LP273" s="14">
        <v>32</v>
      </c>
      <c r="LQ273" s="14">
        <v>0</v>
      </c>
      <c r="LR273" s="14">
        <v>30</v>
      </c>
      <c r="LS273" s="14">
        <v>11</v>
      </c>
      <c r="LT273" s="14">
        <v>30</v>
      </c>
      <c r="LU273" s="14">
        <v>29</v>
      </c>
      <c r="LV273" s="14">
        <v>46</v>
      </c>
      <c r="LW273" s="14">
        <v>34</v>
      </c>
      <c r="LX273" s="14">
        <v>0</v>
      </c>
      <c r="LY273" s="14">
        <v>63</v>
      </c>
      <c r="LZ273" s="14">
        <v>36</v>
      </c>
      <c r="MA273" s="14">
        <v>40</v>
      </c>
      <c r="MB273" s="14">
        <v>76</v>
      </c>
      <c r="MC273" s="14">
        <v>45</v>
      </c>
      <c r="MD273" s="14">
        <v>75</v>
      </c>
      <c r="ME273" s="14">
        <v>28</v>
      </c>
      <c r="MF273" s="14">
        <v>6</v>
      </c>
      <c r="MG273" s="14">
        <v>14</v>
      </c>
      <c r="MH273" s="14">
        <v>46</v>
      </c>
      <c r="MI273" s="14">
        <v>46</v>
      </c>
      <c r="MJ273" s="14">
        <v>43</v>
      </c>
      <c r="MK273" s="14">
        <v>142</v>
      </c>
      <c r="ML273" s="14">
        <v>17</v>
      </c>
      <c r="MM273" s="14">
        <v>9</v>
      </c>
      <c r="MN273" s="14">
        <v>36</v>
      </c>
      <c r="MO273" s="14">
        <v>53</v>
      </c>
      <c r="MP273" s="14">
        <v>61</v>
      </c>
      <c r="MQ273" s="14">
        <v>89</v>
      </c>
      <c r="MR273" s="14">
        <v>47</v>
      </c>
      <c r="MS273" s="14">
        <v>0</v>
      </c>
      <c r="MT273" s="14">
        <v>38</v>
      </c>
      <c r="MU273" s="14">
        <v>70</v>
      </c>
      <c r="MV273" s="14">
        <v>63</v>
      </c>
      <c r="MW273" s="14">
        <v>79</v>
      </c>
      <c r="MX273" s="14">
        <v>79</v>
      </c>
      <c r="MY273" s="14">
        <v>76</v>
      </c>
      <c r="MZ273" s="14">
        <v>0</v>
      </c>
      <c r="NA273" s="14">
        <v>28</v>
      </c>
      <c r="NB273" s="14">
        <v>75</v>
      </c>
      <c r="NC273" s="14">
        <v>19</v>
      </c>
      <c r="ND273" s="14">
        <v>51</v>
      </c>
      <c r="NE273" s="14">
        <v>100</v>
      </c>
      <c r="NF273" s="14">
        <v>66</v>
      </c>
      <c r="NG273" s="14">
        <v>0</v>
      </c>
      <c r="NH273" s="14">
        <v>70</v>
      </c>
      <c r="NI273" s="14">
        <v>33</v>
      </c>
      <c r="NJ273" s="14">
        <v>55</v>
      </c>
      <c r="NK273" s="14">
        <v>93</v>
      </c>
      <c r="NL273" s="14">
        <v>38</v>
      </c>
      <c r="NM273" s="14">
        <v>131</v>
      </c>
      <c r="NN273" s="14">
        <v>0</v>
      </c>
      <c r="NO273" s="14">
        <v>90</v>
      </c>
      <c r="NP273" s="14">
        <v>0</v>
      </c>
      <c r="NQ273" s="14">
        <v>203</v>
      </c>
      <c r="NR273" s="14">
        <v>61</v>
      </c>
      <c r="NS273" s="14">
        <v>45</v>
      </c>
      <c r="NT273" s="14">
        <v>101</v>
      </c>
      <c r="NU273" s="14">
        <v>0</v>
      </c>
      <c r="NV273" s="14">
        <v>143</v>
      </c>
      <c r="NW273" s="14">
        <v>138</v>
      </c>
      <c r="NX273" s="14">
        <v>85</v>
      </c>
      <c r="NY273" s="14">
        <v>149</v>
      </c>
      <c r="NZ273" s="14">
        <v>114</v>
      </c>
      <c r="OA273" s="14">
        <v>80</v>
      </c>
      <c r="OB273" s="14">
        <v>0</v>
      </c>
      <c r="OC273" s="14">
        <v>97</v>
      </c>
      <c r="OD273" s="14">
        <v>118</v>
      </c>
      <c r="OE273" s="14">
        <v>88</v>
      </c>
      <c r="OF273" s="14">
        <v>106</v>
      </c>
      <c r="OG273" s="14">
        <v>80</v>
      </c>
      <c r="OH273" s="14">
        <v>109</v>
      </c>
      <c r="OI273" s="14">
        <v>0</v>
      </c>
      <c r="OJ273" s="14">
        <v>133</v>
      </c>
      <c r="OK273" s="14">
        <v>108</v>
      </c>
      <c r="OL273" s="14">
        <v>105</v>
      </c>
      <c r="OM273" s="14">
        <v>123</v>
      </c>
      <c r="ON273" s="14">
        <v>109</v>
      </c>
      <c r="OO273" s="14">
        <v>103</v>
      </c>
      <c r="OP273" s="14">
        <v>0</v>
      </c>
      <c r="OQ273" s="14">
        <v>106</v>
      </c>
      <c r="OR273" s="14">
        <v>46</v>
      </c>
      <c r="OS273" s="14">
        <v>81</v>
      </c>
      <c r="OT273" s="14">
        <v>103</v>
      </c>
      <c r="OU273" s="14">
        <v>97</v>
      </c>
      <c r="OV273" s="14">
        <v>161</v>
      </c>
      <c r="OW273" s="14">
        <v>0</v>
      </c>
      <c r="OX273" s="14">
        <v>122</v>
      </c>
      <c r="OY273" s="14">
        <v>118</v>
      </c>
      <c r="OZ273" s="31">
        <v>96</v>
      </c>
      <c r="PA273" s="14">
        <v>117</v>
      </c>
      <c r="PB273" s="14">
        <v>131</v>
      </c>
      <c r="PC273" s="14">
        <v>132</v>
      </c>
      <c r="PD273" s="14">
        <v>0</v>
      </c>
      <c r="PE273" s="14">
        <v>128</v>
      </c>
      <c r="PF273" s="14">
        <v>104</v>
      </c>
      <c r="PG273" s="14">
        <v>100</v>
      </c>
      <c r="PH273" s="84">
        <v>123</v>
      </c>
      <c r="PI273" s="14">
        <v>119</v>
      </c>
      <c r="PJ273" s="14">
        <v>76</v>
      </c>
      <c r="PK273" s="54"/>
      <c r="PL273" s="84">
        <v>111</v>
      </c>
      <c r="PM273" s="14">
        <v>115</v>
      </c>
      <c r="PN273" s="84">
        <v>110</v>
      </c>
      <c r="PO273" s="84">
        <v>193</v>
      </c>
      <c r="PP273" s="84">
        <v>72</v>
      </c>
      <c r="PQ273" s="84">
        <v>103</v>
      </c>
      <c r="PR273" s="506">
        <v>0</v>
      </c>
      <c r="PS273" s="479">
        <v>71</v>
      </c>
      <c r="PT273" s="84">
        <v>90</v>
      </c>
      <c r="PU273" s="479">
        <v>73</v>
      </c>
      <c r="PV273" s="84">
        <v>45</v>
      </c>
      <c r="PW273" s="479">
        <v>94</v>
      </c>
      <c r="PX273" s="479">
        <v>65</v>
      </c>
      <c r="PY273" s="479">
        <v>0</v>
      </c>
      <c r="PZ273" s="14">
        <v>67</v>
      </c>
      <c r="QA273" s="14">
        <v>89</v>
      </c>
      <c r="QB273" s="479">
        <v>64</v>
      </c>
      <c r="QC273" s="479">
        <v>55</v>
      </c>
      <c r="QD273" s="479">
        <v>61</v>
      </c>
      <c r="QE273" s="480">
        <v>43</v>
      </c>
      <c r="QF273" s="480">
        <v>0</v>
      </c>
      <c r="QG273" s="480">
        <v>64</v>
      </c>
      <c r="QH273" s="480">
        <v>4</v>
      </c>
      <c r="QI273" s="480">
        <v>39</v>
      </c>
      <c r="QJ273" s="480">
        <v>53</v>
      </c>
      <c r="QK273" s="480">
        <v>53</v>
      </c>
      <c r="QL273" s="481">
        <v>90</v>
      </c>
      <c r="QM273" s="480">
        <v>50</v>
      </c>
      <c r="QN273" s="480">
        <v>14</v>
      </c>
      <c r="QO273" s="480">
        <v>59</v>
      </c>
      <c r="QP273" s="480">
        <v>41</v>
      </c>
      <c r="QQ273" s="480">
        <v>25</v>
      </c>
      <c r="QR273" s="480">
        <v>20</v>
      </c>
      <c r="QS273" s="480">
        <v>0</v>
      </c>
      <c r="QT273" s="480">
        <v>41</v>
      </c>
      <c r="QU273" s="480">
        <v>4</v>
      </c>
      <c r="QV273" s="480">
        <v>18</v>
      </c>
      <c r="QW273" s="480">
        <v>6</v>
      </c>
      <c r="QX273" s="480">
        <v>29</v>
      </c>
      <c r="QZ273" s="1">
        <v>0</v>
      </c>
      <c r="RA273" s="1">
        <v>28</v>
      </c>
      <c r="RB273" s="1">
        <v>46</v>
      </c>
      <c r="RC273" s="1">
        <v>8</v>
      </c>
      <c r="RD273" s="1">
        <v>11</v>
      </c>
      <c r="RE273" s="1">
        <v>21</v>
      </c>
      <c r="RF273" s="1">
        <v>21</v>
      </c>
      <c r="RH273" s="1">
        <v>16</v>
      </c>
      <c r="RI273" s="1">
        <v>1</v>
      </c>
      <c r="RJ273" s="1">
        <v>35</v>
      </c>
      <c r="RK273" s="1">
        <v>10</v>
      </c>
      <c r="RL273" s="1">
        <v>6</v>
      </c>
      <c r="RM273" s="1">
        <v>0</v>
      </c>
      <c r="RN273" s="1">
        <v>2</v>
      </c>
      <c r="RO273" s="1">
        <v>28</v>
      </c>
      <c r="RP273" s="1">
        <v>100</v>
      </c>
      <c r="RQ273" s="1">
        <v>29</v>
      </c>
      <c r="RR273" s="1">
        <v>3</v>
      </c>
      <c r="RS273" s="1">
        <v>16</v>
      </c>
      <c r="RT273" s="1">
        <v>0</v>
      </c>
      <c r="RU273" s="1">
        <v>0</v>
      </c>
      <c r="RV273" s="1">
        <v>8</v>
      </c>
      <c r="RW273" s="1">
        <v>31</v>
      </c>
      <c r="RX273" s="1">
        <v>6</v>
      </c>
      <c r="RY273" s="1">
        <v>9</v>
      </c>
      <c r="RZ273" s="1">
        <v>6</v>
      </c>
      <c r="SB273" s="1">
        <v>5</v>
      </c>
      <c r="SC273" s="1">
        <v>7</v>
      </c>
      <c r="SD273" s="1">
        <v>3</v>
      </c>
      <c r="SE273" s="1">
        <v>2</v>
      </c>
      <c r="SF273" s="1">
        <v>1</v>
      </c>
      <c r="SG273" s="1">
        <v>4</v>
      </c>
      <c r="SH273" s="1">
        <v>0</v>
      </c>
      <c r="SI273" s="1">
        <v>2</v>
      </c>
    </row>
    <row r="274" spans="1:503" s="20" customFormat="1" hidden="1" x14ac:dyDescent="0.25">
      <c r="A274" s="68" t="s">
        <v>9</v>
      </c>
      <c r="B274" s="68" t="s">
        <v>1418</v>
      </c>
      <c r="C274" s="347"/>
      <c r="D274" s="347"/>
      <c r="E274" s="14">
        <v>0</v>
      </c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>
        <v>0</v>
      </c>
      <c r="PE274" s="14"/>
      <c r="PF274" s="14"/>
      <c r="PG274" s="54"/>
      <c r="PH274" s="54"/>
      <c r="PI274" s="54"/>
      <c r="PJ274" s="54"/>
      <c r="PK274" s="54"/>
      <c r="PL274" s="84"/>
      <c r="PM274" s="14"/>
      <c r="PN274" s="84"/>
      <c r="PO274" s="84"/>
      <c r="PP274" s="84"/>
      <c r="PQ274" s="84"/>
      <c r="PR274" s="505"/>
      <c r="PS274" s="84"/>
      <c r="PT274" s="84"/>
      <c r="PU274" s="84"/>
      <c r="PV274" s="84"/>
      <c r="PW274" s="54"/>
      <c r="PX274" s="54"/>
      <c r="PY274" s="14"/>
      <c r="PZ274" s="14"/>
      <c r="QA274" s="14"/>
      <c r="QB274" s="54"/>
      <c r="QC274" s="54"/>
      <c r="QD274" s="54"/>
      <c r="QR274" s="1"/>
      <c r="QS274" s="1"/>
      <c r="QX274" s="1"/>
      <c r="QY274" s="1"/>
      <c r="QZ274" s="1"/>
      <c r="RA274" s="1"/>
      <c r="RB274" s="1"/>
      <c r="RC274" s="1"/>
      <c r="RD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</row>
    <row r="275" spans="1:503" s="20" customFormat="1" hidden="1" x14ac:dyDescent="0.25">
      <c r="A275" s="68" t="s">
        <v>9</v>
      </c>
      <c r="B275" s="68" t="s">
        <v>706</v>
      </c>
      <c r="C275" s="464">
        <v>309</v>
      </c>
      <c r="D275" s="347"/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  <c r="AL275" s="14">
        <v>0</v>
      </c>
      <c r="AM275" s="14">
        <v>0</v>
      </c>
      <c r="AN275" s="14">
        <v>0</v>
      </c>
      <c r="AO275" s="14">
        <v>0</v>
      </c>
      <c r="AP275" s="14">
        <v>0</v>
      </c>
      <c r="AQ275" s="14">
        <v>0</v>
      </c>
      <c r="AR275" s="14">
        <v>0</v>
      </c>
      <c r="AS275" s="14">
        <v>0</v>
      </c>
      <c r="AT275" s="14">
        <v>0</v>
      </c>
      <c r="AU275" s="14">
        <v>0</v>
      </c>
      <c r="AV275" s="14">
        <v>0</v>
      </c>
      <c r="AW275" s="14">
        <v>0</v>
      </c>
      <c r="AX275" s="14">
        <v>0</v>
      </c>
      <c r="AY275" s="14">
        <v>0</v>
      </c>
      <c r="AZ275" s="14">
        <v>0</v>
      </c>
      <c r="BA275" s="14">
        <v>0</v>
      </c>
      <c r="BB275" s="14">
        <v>0</v>
      </c>
      <c r="BC275" s="14">
        <v>0</v>
      </c>
      <c r="BD275" s="14">
        <v>0</v>
      </c>
      <c r="BE275" s="14">
        <v>0</v>
      </c>
      <c r="BF275" s="14">
        <v>0</v>
      </c>
      <c r="BG275" s="14">
        <v>0</v>
      </c>
      <c r="BH275" s="14">
        <v>0</v>
      </c>
      <c r="BI275" s="14">
        <v>0</v>
      </c>
      <c r="BJ275" s="14">
        <v>0</v>
      </c>
      <c r="BK275" s="14">
        <v>0</v>
      </c>
      <c r="BL275" s="14">
        <v>0</v>
      </c>
      <c r="BM275" s="14">
        <v>0</v>
      </c>
      <c r="BN275" s="14">
        <v>0</v>
      </c>
      <c r="BO275" s="14">
        <v>0</v>
      </c>
      <c r="BP275" s="14">
        <v>0</v>
      </c>
      <c r="BQ275" s="14">
        <v>0</v>
      </c>
      <c r="BR275" s="14">
        <v>0</v>
      </c>
      <c r="BS275" s="14">
        <v>0</v>
      </c>
      <c r="BT275" s="14">
        <v>0</v>
      </c>
      <c r="BU275" s="14">
        <v>0</v>
      </c>
      <c r="BV275" s="14">
        <v>0</v>
      </c>
      <c r="BW275" s="14">
        <v>0</v>
      </c>
      <c r="BX275" s="14">
        <v>0</v>
      </c>
      <c r="BY275" s="14">
        <v>0</v>
      </c>
      <c r="BZ275" s="14">
        <v>0</v>
      </c>
      <c r="CA275" s="14">
        <v>0</v>
      </c>
      <c r="CB275" s="14">
        <v>0</v>
      </c>
      <c r="CC275" s="14">
        <v>0</v>
      </c>
      <c r="CD275" s="14">
        <v>0</v>
      </c>
      <c r="CE275" s="14">
        <v>0</v>
      </c>
      <c r="CF275" s="14">
        <v>0</v>
      </c>
      <c r="CG275" s="14">
        <v>0</v>
      </c>
      <c r="CH275" s="14">
        <v>0</v>
      </c>
      <c r="CI275" s="14">
        <v>0</v>
      </c>
      <c r="CJ275" s="14">
        <v>0</v>
      </c>
      <c r="CK275" s="14">
        <v>0</v>
      </c>
      <c r="CL275" s="14">
        <v>0</v>
      </c>
      <c r="CM275" s="14">
        <v>0</v>
      </c>
      <c r="CN275" s="14">
        <v>0</v>
      </c>
      <c r="CO275" s="14">
        <v>0</v>
      </c>
      <c r="CP275" s="14">
        <v>0</v>
      </c>
      <c r="CQ275" s="14">
        <v>0</v>
      </c>
      <c r="CR275" s="14">
        <v>0</v>
      </c>
      <c r="CS275" s="14">
        <v>0</v>
      </c>
      <c r="CT275" s="14">
        <v>0</v>
      </c>
      <c r="CU275" s="14">
        <v>0</v>
      </c>
      <c r="CV275" s="14">
        <v>0</v>
      </c>
      <c r="CW275" s="14">
        <v>0</v>
      </c>
      <c r="CX275" s="14">
        <v>0</v>
      </c>
      <c r="CY275" s="14">
        <v>0</v>
      </c>
      <c r="CZ275" s="14">
        <v>0</v>
      </c>
      <c r="DA275" s="14">
        <v>0</v>
      </c>
      <c r="DB275" s="14">
        <v>0</v>
      </c>
      <c r="DC275" s="14">
        <v>0</v>
      </c>
      <c r="DD275" s="14">
        <v>0</v>
      </c>
      <c r="DE275" s="14">
        <v>0</v>
      </c>
      <c r="DF275" s="14">
        <v>0</v>
      </c>
      <c r="DG275" s="14">
        <v>0</v>
      </c>
      <c r="DH275" s="14">
        <v>0</v>
      </c>
      <c r="DI275" s="14">
        <v>0</v>
      </c>
      <c r="DJ275" s="14">
        <v>0</v>
      </c>
      <c r="DK275" s="14">
        <v>0</v>
      </c>
      <c r="DL275" s="14">
        <v>0</v>
      </c>
      <c r="DM275" s="14">
        <v>0</v>
      </c>
      <c r="DN275" s="14">
        <v>0</v>
      </c>
      <c r="DO275" s="14">
        <v>0</v>
      </c>
      <c r="DP275" s="14">
        <v>0</v>
      </c>
      <c r="DQ275" s="14">
        <v>0</v>
      </c>
      <c r="DR275" s="14">
        <v>0</v>
      </c>
      <c r="DS275" s="14">
        <v>0</v>
      </c>
      <c r="DT275" s="14">
        <v>0</v>
      </c>
      <c r="DU275" s="14">
        <v>0</v>
      </c>
      <c r="DV275" s="14">
        <v>0</v>
      </c>
      <c r="DW275" s="14">
        <v>0</v>
      </c>
      <c r="DX275" s="14">
        <v>0</v>
      </c>
      <c r="DY275" s="14">
        <v>0</v>
      </c>
      <c r="DZ275" s="14">
        <v>0</v>
      </c>
      <c r="EA275" s="14">
        <v>0</v>
      </c>
      <c r="EB275" s="14">
        <v>0</v>
      </c>
      <c r="EC275" s="14">
        <v>0</v>
      </c>
      <c r="ED275" s="14">
        <v>0</v>
      </c>
      <c r="EE275" s="14">
        <v>0</v>
      </c>
      <c r="EF275" s="14">
        <v>0</v>
      </c>
      <c r="EG275" s="14">
        <v>0</v>
      </c>
      <c r="EH275" s="14">
        <v>0</v>
      </c>
      <c r="EI275" s="14">
        <v>0</v>
      </c>
      <c r="EJ275" s="14">
        <v>0</v>
      </c>
      <c r="EK275" s="14">
        <v>0</v>
      </c>
      <c r="EL275" s="14">
        <v>0</v>
      </c>
      <c r="EM275" s="14">
        <v>0</v>
      </c>
      <c r="EN275" s="14">
        <v>0</v>
      </c>
      <c r="EO275" s="14">
        <v>0</v>
      </c>
      <c r="EP275" s="14">
        <v>0</v>
      </c>
      <c r="EQ275" s="14">
        <v>0</v>
      </c>
      <c r="ER275" s="14">
        <v>0</v>
      </c>
      <c r="ES275" s="14">
        <v>0</v>
      </c>
      <c r="ET275" s="14">
        <v>0</v>
      </c>
      <c r="EU275" s="14">
        <v>0</v>
      </c>
      <c r="EV275" s="14">
        <v>0</v>
      </c>
      <c r="EW275" s="14">
        <v>0</v>
      </c>
      <c r="EX275" s="14">
        <v>0</v>
      </c>
      <c r="EY275" s="14">
        <v>0</v>
      </c>
      <c r="EZ275" s="14">
        <v>0</v>
      </c>
      <c r="FA275" s="14">
        <v>0</v>
      </c>
      <c r="FB275" s="14">
        <v>0</v>
      </c>
      <c r="FC275" s="14">
        <v>0</v>
      </c>
      <c r="FD275" s="14">
        <v>1</v>
      </c>
      <c r="FE275" s="14">
        <v>0</v>
      </c>
      <c r="FF275" s="14">
        <v>0</v>
      </c>
      <c r="FG275" s="14">
        <v>0</v>
      </c>
      <c r="FH275" s="14">
        <v>0</v>
      </c>
      <c r="FI275" s="14">
        <v>0</v>
      </c>
      <c r="FJ275" s="14">
        <v>0</v>
      </c>
      <c r="FK275" s="14">
        <v>2</v>
      </c>
      <c r="FL275" s="14">
        <v>0</v>
      </c>
      <c r="FM275" s="14">
        <v>0</v>
      </c>
      <c r="FN275" s="14">
        <v>0</v>
      </c>
      <c r="FO275" s="14">
        <v>0</v>
      </c>
      <c r="FP275" s="14">
        <v>0</v>
      </c>
      <c r="FQ275" s="14">
        <v>0</v>
      </c>
      <c r="FR275" s="14">
        <v>0</v>
      </c>
      <c r="FS275" s="14">
        <v>0</v>
      </c>
      <c r="FT275" s="14">
        <v>0</v>
      </c>
      <c r="FU275" s="14">
        <v>0</v>
      </c>
      <c r="FV275" s="14">
        <v>0</v>
      </c>
      <c r="FW275" s="14">
        <v>0</v>
      </c>
      <c r="FX275" s="14">
        <v>0</v>
      </c>
      <c r="FY275" s="14">
        <v>0</v>
      </c>
      <c r="FZ275" s="14">
        <v>0</v>
      </c>
      <c r="GA275" s="14">
        <v>0</v>
      </c>
      <c r="GB275" s="14">
        <v>0</v>
      </c>
      <c r="GC275" s="14">
        <v>0</v>
      </c>
      <c r="GD275" s="14">
        <v>0</v>
      </c>
      <c r="GE275" s="14">
        <v>0</v>
      </c>
      <c r="GF275" s="14">
        <v>0</v>
      </c>
      <c r="GG275" s="14">
        <v>0</v>
      </c>
      <c r="GH275" s="14">
        <v>0</v>
      </c>
      <c r="GI275" s="14">
        <v>2</v>
      </c>
      <c r="GJ275" s="14">
        <v>0</v>
      </c>
      <c r="GK275" s="14">
        <v>0</v>
      </c>
      <c r="GL275" s="14">
        <v>0</v>
      </c>
      <c r="GM275" s="14">
        <v>0</v>
      </c>
      <c r="GN275" s="14">
        <v>1</v>
      </c>
      <c r="GO275" s="14">
        <v>0</v>
      </c>
      <c r="GP275" s="14">
        <v>0</v>
      </c>
      <c r="GQ275" s="14">
        <v>0</v>
      </c>
      <c r="GR275" s="14">
        <v>0</v>
      </c>
      <c r="GS275" s="14">
        <v>0</v>
      </c>
      <c r="GT275" s="14">
        <v>0</v>
      </c>
      <c r="GU275" s="14">
        <v>0</v>
      </c>
      <c r="GV275" s="14">
        <v>0</v>
      </c>
      <c r="GW275" s="14">
        <v>0</v>
      </c>
      <c r="GX275" s="14">
        <v>0</v>
      </c>
      <c r="GY275" s="14">
        <v>0</v>
      </c>
      <c r="GZ275" s="14">
        <v>0</v>
      </c>
      <c r="HA275" s="14">
        <v>0</v>
      </c>
      <c r="HB275" s="14">
        <v>0</v>
      </c>
      <c r="HC275" s="14">
        <v>0</v>
      </c>
      <c r="HD275" s="14">
        <v>0</v>
      </c>
      <c r="HE275" s="14">
        <v>0</v>
      </c>
      <c r="HF275" s="14">
        <v>0</v>
      </c>
      <c r="HG275" s="14">
        <v>0</v>
      </c>
      <c r="HH275" s="14">
        <v>0</v>
      </c>
      <c r="HI275" s="14">
        <v>0</v>
      </c>
      <c r="HJ275" s="14">
        <v>0</v>
      </c>
      <c r="HK275" s="14">
        <v>0</v>
      </c>
      <c r="HL275" s="14">
        <v>0</v>
      </c>
      <c r="HM275" s="14">
        <v>0</v>
      </c>
      <c r="HN275" s="14">
        <v>0</v>
      </c>
      <c r="HO275" s="14">
        <v>0</v>
      </c>
      <c r="HP275" s="14">
        <v>0</v>
      </c>
      <c r="HQ275" s="14">
        <v>0</v>
      </c>
      <c r="HR275" s="14">
        <v>0</v>
      </c>
      <c r="HS275" s="14">
        <v>0</v>
      </c>
      <c r="HT275" s="14">
        <v>0</v>
      </c>
      <c r="HU275" s="14">
        <v>0</v>
      </c>
      <c r="HV275" s="14">
        <v>0</v>
      </c>
      <c r="HW275" s="14">
        <v>0</v>
      </c>
      <c r="HX275" s="14">
        <v>1</v>
      </c>
      <c r="HY275" s="14">
        <v>0</v>
      </c>
      <c r="HZ275" s="14">
        <v>0</v>
      </c>
      <c r="IA275" s="14">
        <v>0</v>
      </c>
      <c r="IB275" s="14">
        <v>0</v>
      </c>
      <c r="IC275" s="14">
        <v>0</v>
      </c>
      <c r="ID275" s="14">
        <v>0</v>
      </c>
      <c r="IE275" s="14">
        <v>1</v>
      </c>
      <c r="IF275" s="14">
        <v>0</v>
      </c>
      <c r="IG275" s="14">
        <v>0</v>
      </c>
      <c r="IH275" s="14">
        <v>0</v>
      </c>
      <c r="II275" s="14">
        <v>1</v>
      </c>
      <c r="IJ275" s="14">
        <v>0</v>
      </c>
      <c r="IK275" s="14">
        <v>0</v>
      </c>
      <c r="IL275" s="14">
        <v>1</v>
      </c>
      <c r="IM275" s="14">
        <v>0</v>
      </c>
      <c r="IN275" s="14">
        <v>0</v>
      </c>
      <c r="IO275" s="14">
        <v>0</v>
      </c>
      <c r="IP275" s="14">
        <v>0</v>
      </c>
      <c r="IQ275" s="14">
        <v>0</v>
      </c>
      <c r="IR275" s="14">
        <v>0</v>
      </c>
      <c r="IS275" s="14">
        <v>0</v>
      </c>
      <c r="IT275" s="14">
        <v>0</v>
      </c>
      <c r="IU275" s="14">
        <v>0</v>
      </c>
      <c r="IV275" s="14">
        <v>0</v>
      </c>
      <c r="IW275" s="14">
        <v>0</v>
      </c>
      <c r="IX275" s="14">
        <v>0</v>
      </c>
      <c r="IY275" s="14">
        <v>0</v>
      </c>
      <c r="IZ275" s="14">
        <v>0</v>
      </c>
      <c r="JA275" s="14">
        <v>0</v>
      </c>
      <c r="JB275" s="14">
        <v>0</v>
      </c>
      <c r="JC275" s="14">
        <v>0</v>
      </c>
      <c r="JD275" s="14">
        <v>0</v>
      </c>
      <c r="JE275" s="14">
        <v>0</v>
      </c>
      <c r="JF275" s="14">
        <v>0</v>
      </c>
      <c r="JG275" s="14">
        <v>0</v>
      </c>
      <c r="JH275" s="14">
        <v>0</v>
      </c>
      <c r="JI275" s="14">
        <v>0</v>
      </c>
      <c r="JJ275" s="14">
        <v>0</v>
      </c>
      <c r="JK275" s="14">
        <v>0</v>
      </c>
      <c r="JL275" s="14">
        <v>0</v>
      </c>
      <c r="JM275" s="14">
        <v>0</v>
      </c>
      <c r="JN275" s="14">
        <v>0</v>
      </c>
      <c r="JO275" s="14">
        <v>0</v>
      </c>
      <c r="JP275" s="14">
        <v>0</v>
      </c>
      <c r="JQ275" s="14">
        <v>0</v>
      </c>
      <c r="JR275" s="14">
        <v>0</v>
      </c>
      <c r="JS275" s="14">
        <v>0</v>
      </c>
      <c r="JT275" s="14">
        <v>0</v>
      </c>
      <c r="JU275" s="14">
        <v>0</v>
      </c>
      <c r="JV275" s="14">
        <v>0</v>
      </c>
      <c r="JW275" s="14">
        <v>0</v>
      </c>
      <c r="JX275" s="14">
        <v>0</v>
      </c>
      <c r="JY275" s="14">
        <v>0</v>
      </c>
      <c r="JZ275" s="14">
        <v>0</v>
      </c>
      <c r="KA275" s="14">
        <v>0</v>
      </c>
      <c r="KB275" s="14">
        <v>0</v>
      </c>
      <c r="KC275" s="14">
        <v>0</v>
      </c>
      <c r="KD275" s="14">
        <v>0</v>
      </c>
      <c r="KE275" s="14">
        <v>0</v>
      </c>
      <c r="KF275" s="14">
        <v>2</v>
      </c>
      <c r="KG275" s="14">
        <v>0</v>
      </c>
      <c r="KH275" s="14">
        <v>0</v>
      </c>
      <c r="KI275" s="14">
        <v>2</v>
      </c>
      <c r="KJ275" s="14">
        <v>0</v>
      </c>
      <c r="KK275" s="14">
        <v>0</v>
      </c>
      <c r="KL275" s="14">
        <v>3</v>
      </c>
      <c r="KM275" s="14">
        <v>1</v>
      </c>
      <c r="KN275" s="14">
        <v>0</v>
      </c>
      <c r="KO275" s="14">
        <v>0</v>
      </c>
      <c r="KP275" s="14">
        <v>0</v>
      </c>
      <c r="KQ275" s="14">
        <v>0</v>
      </c>
      <c r="KR275" s="14">
        <v>0</v>
      </c>
      <c r="KS275" s="14">
        <v>0</v>
      </c>
      <c r="KT275" s="14">
        <v>0</v>
      </c>
      <c r="KU275" s="14">
        <v>0</v>
      </c>
      <c r="KV275" s="14">
        <v>0</v>
      </c>
      <c r="KW275" s="14">
        <v>0</v>
      </c>
      <c r="KX275" s="14">
        <v>0</v>
      </c>
      <c r="KY275" s="14">
        <v>0</v>
      </c>
      <c r="KZ275" s="14">
        <v>0</v>
      </c>
      <c r="LA275" s="14">
        <v>0</v>
      </c>
      <c r="LB275" s="14">
        <v>0</v>
      </c>
      <c r="LC275" s="14">
        <v>0</v>
      </c>
      <c r="LD275" s="14">
        <v>0</v>
      </c>
      <c r="LE275" s="14">
        <v>0</v>
      </c>
      <c r="LF275" s="14">
        <v>0</v>
      </c>
      <c r="LG275" s="14">
        <v>0</v>
      </c>
      <c r="LH275" s="14">
        <v>0</v>
      </c>
      <c r="LI275" s="14">
        <v>0</v>
      </c>
      <c r="LJ275" s="14">
        <v>0</v>
      </c>
      <c r="LK275" s="14">
        <v>0</v>
      </c>
      <c r="LL275" s="14">
        <v>0</v>
      </c>
      <c r="LM275" s="14">
        <v>0</v>
      </c>
      <c r="LN275" s="14">
        <v>0</v>
      </c>
      <c r="LO275" s="14">
        <v>0</v>
      </c>
      <c r="LP275" s="14">
        <v>0</v>
      </c>
      <c r="LQ275" s="14">
        <v>0</v>
      </c>
      <c r="LR275" s="14">
        <v>0</v>
      </c>
      <c r="LS275" s="14">
        <v>0</v>
      </c>
      <c r="LT275" s="14">
        <v>0</v>
      </c>
      <c r="LU275" s="14">
        <v>0</v>
      </c>
      <c r="LV275" s="14">
        <v>0</v>
      </c>
      <c r="LW275" s="14">
        <v>0</v>
      </c>
      <c r="LX275" s="14">
        <v>0</v>
      </c>
      <c r="LY275" s="14">
        <v>0</v>
      </c>
      <c r="LZ275" s="14">
        <v>0</v>
      </c>
      <c r="MA275" s="14">
        <v>0</v>
      </c>
      <c r="MB275" s="14">
        <v>0</v>
      </c>
      <c r="MC275" s="14">
        <v>0</v>
      </c>
      <c r="MD275" s="14">
        <v>0</v>
      </c>
      <c r="ME275" s="14">
        <v>0</v>
      </c>
      <c r="MF275" s="14">
        <v>0</v>
      </c>
      <c r="MG275" s="14">
        <v>0</v>
      </c>
      <c r="MH275" s="14">
        <v>0</v>
      </c>
      <c r="MI275" s="14">
        <v>0</v>
      </c>
      <c r="MJ275" s="14">
        <v>1</v>
      </c>
      <c r="MK275" s="14">
        <v>0</v>
      </c>
      <c r="ML275" s="14">
        <v>0</v>
      </c>
      <c r="MM275" s="14">
        <v>0</v>
      </c>
      <c r="MN275" s="14">
        <v>0</v>
      </c>
      <c r="MO275" s="14">
        <v>0</v>
      </c>
      <c r="MP275" s="14">
        <v>0</v>
      </c>
      <c r="MQ275" s="14">
        <v>0</v>
      </c>
      <c r="MR275" s="14">
        <v>0</v>
      </c>
      <c r="MS275" s="14">
        <v>0</v>
      </c>
      <c r="MT275" s="14">
        <v>0</v>
      </c>
      <c r="MU275" s="14">
        <v>0</v>
      </c>
      <c r="MV275" s="14">
        <v>0</v>
      </c>
      <c r="MW275" s="14">
        <v>0</v>
      </c>
      <c r="MX275" s="14">
        <v>1</v>
      </c>
      <c r="MY275" s="14">
        <v>0</v>
      </c>
      <c r="MZ275" s="14">
        <v>0</v>
      </c>
      <c r="NA275" s="14">
        <v>0</v>
      </c>
      <c r="NB275" s="14">
        <v>0</v>
      </c>
      <c r="NC275" s="14">
        <v>0</v>
      </c>
      <c r="ND275" s="14">
        <v>0</v>
      </c>
      <c r="NE275" s="14">
        <v>0</v>
      </c>
      <c r="NF275" s="14">
        <v>0</v>
      </c>
      <c r="NG275" s="14">
        <v>0</v>
      </c>
      <c r="NH275" s="14">
        <v>0</v>
      </c>
      <c r="NI275" s="14">
        <v>0</v>
      </c>
      <c r="NJ275" s="14">
        <v>0</v>
      </c>
      <c r="NK275" s="14">
        <v>0</v>
      </c>
      <c r="NL275" s="14">
        <v>0</v>
      </c>
      <c r="NM275" s="14">
        <v>0</v>
      </c>
      <c r="NN275" s="14">
        <v>0</v>
      </c>
      <c r="NO275" s="14">
        <v>2</v>
      </c>
      <c r="NP275" s="14">
        <v>0</v>
      </c>
      <c r="NQ275" s="14">
        <v>0</v>
      </c>
      <c r="NR275" s="14">
        <v>0</v>
      </c>
      <c r="NS275" s="14">
        <v>0</v>
      </c>
      <c r="NT275" s="14">
        <v>0</v>
      </c>
      <c r="NU275" s="14">
        <v>0</v>
      </c>
      <c r="NV275" s="14">
        <v>0</v>
      </c>
      <c r="NW275" s="14">
        <v>0</v>
      </c>
      <c r="NX275" s="14">
        <v>0</v>
      </c>
      <c r="NY275" s="14">
        <v>2</v>
      </c>
      <c r="NZ275" s="14">
        <v>0</v>
      </c>
      <c r="OA275" s="14">
        <v>0</v>
      </c>
      <c r="OB275" s="14">
        <v>0</v>
      </c>
      <c r="OC275" s="14">
        <v>0</v>
      </c>
      <c r="OD275" s="14">
        <v>0</v>
      </c>
      <c r="OE275" s="14">
        <v>0</v>
      </c>
      <c r="OF275" s="14">
        <v>1</v>
      </c>
      <c r="OG275" s="14">
        <v>0</v>
      </c>
      <c r="OH275" s="14">
        <v>0</v>
      </c>
      <c r="OI275" s="14">
        <v>0</v>
      </c>
      <c r="OJ275" s="14">
        <v>0</v>
      </c>
      <c r="OK275" s="14">
        <v>0</v>
      </c>
      <c r="OL275" s="14">
        <v>2</v>
      </c>
      <c r="OM275" s="14">
        <v>1</v>
      </c>
      <c r="ON275" s="14">
        <v>1</v>
      </c>
      <c r="OO275" s="14">
        <v>0</v>
      </c>
      <c r="OP275" s="14">
        <v>0</v>
      </c>
      <c r="OQ275" s="14">
        <v>1</v>
      </c>
      <c r="OR275" s="14">
        <v>0</v>
      </c>
      <c r="OS275" s="14">
        <v>0</v>
      </c>
      <c r="OT275" s="14">
        <v>0</v>
      </c>
      <c r="OU275" s="14">
        <v>1</v>
      </c>
      <c r="OV275" s="14">
        <v>0</v>
      </c>
      <c r="OW275" s="14">
        <v>0</v>
      </c>
      <c r="OX275" s="14">
        <v>0</v>
      </c>
      <c r="OY275" s="14">
        <v>0</v>
      </c>
      <c r="OZ275" s="14"/>
      <c r="PA275" s="14">
        <v>0</v>
      </c>
      <c r="PB275" s="14"/>
      <c r="PC275" s="14">
        <v>1</v>
      </c>
      <c r="PD275" s="14">
        <v>0</v>
      </c>
      <c r="PE275" s="14"/>
      <c r="PF275" s="14"/>
      <c r="PG275" s="54"/>
      <c r="PH275" s="54"/>
      <c r="PI275" s="14">
        <v>1</v>
      </c>
      <c r="PJ275" s="54"/>
      <c r="PK275" s="54"/>
      <c r="PL275" s="84"/>
      <c r="PM275" s="14"/>
      <c r="PN275" s="84"/>
      <c r="PO275" s="84"/>
      <c r="PP275" s="84"/>
      <c r="PQ275" s="84"/>
      <c r="PR275" s="505"/>
      <c r="PS275" s="84"/>
      <c r="PT275" s="84"/>
      <c r="PU275" s="84">
        <v>1</v>
      </c>
      <c r="PV275" s="84"/>
      <c r="PW275" s="54"/>
      <c r="PX275" s="54"/>
      <c r="PY275" s="14"/>
      <c r="PZ275" s="14"/>
      <c r="QA275" s="14"/>
      <c r="QB275" s="54"/>
      <c r="QC275" s="54"/>
      <c r="QD275" s="54"/>
      <c r="QR275" s="1"/>
      <c r="QS275" s="1"/>
      <c r="QX275" s="1"/>
      <c r="QY275" s="1"/>
      <c r="QZ275" s="1"/>
      <c r="RA275" s="1"/>
      <c r="RB275" s="1"/>
      <c r="RC275" s="1"/>
      <c r="RD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Z275" s="1">
        <v>1</v>
      </c>
    </row>
    <row r="276" spans="1:503" s="20" customFormat="1" hidden="1" x14ac:dyDescent="0.25">
      <c r="A276" s="68" t="s">
        <v>9</v>
      </c>
      <c r="B276" s="68" t="s">
        <v>1419</v>
      </c>
      <c r="C276" s="474"/>
      <c r="D276" s="474"/>
      <c r="E276" s="14">
        <v>0</v>
      </c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>
        <v>0</v>
      </c>
      <c r="PE276" s="14"/>
      <c r="PF276" s="14"/>
      <c r="PG276" s="54"/>
      <c r="PH276" s="54"/>
      <c r="PI276" s="54"/>
      <c r="PJ276" s="54"/>
      <c r="PK276" s="54"/>
      <c r="PL276" s="84"/>
      <c r="PM276" s="14"/>
      <c r="PN276" s="84"/>
      <c r="PO276" s="84"/>
      <c r="PP276" s="84"/>
      <c r="PQ276" s="84"/>
      <c r="PR276" s="505"/>
      <c r="PS276" s="84"/>
      <c r="PT276" s="84"/>
      <c r="PU276" s="84"/>
      <c r="PV276" s="84"/>
      <c r="PW276" s="54"/>
      <c r="PX276" s="54"/>
      <c r="PY276" s="14"/>
      <c r="PZ276" s="14"/>
      <c r="QA276" s="14"/>
      <c r="QB276" s="54"/>
      <c r="QC276" s="54"/>
      <c r="QD276" s="54"/>
      <c r="QR276" s="1"/>
      <c r="QS276" s="1"/>
      <c r="QX276" s="1"/>
      <c r="QY276" s="1"/>
      <c r="QZ276" s="1"/>
      <c r="RA276" s="1"/>
      <c r="RB276" s="1"/>
      <c r="RC276" s="1"/>
      <c r="RD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</row>
    <row r="277" spans="1:503" s="20" customFormat="1" hidden="1" x14ac:dyDescent="0.25">
      <c r="A277" s="68" t="s">
        <v>9</v>
      </c>
      <c r="B277" s="68" t="s">
        <v>1420</v>
      </c>
      <c r="C277" s="474"/>
      <c r="D277" s="474"/>
      <c r="E277" s="14">
        <v>0</v>
      </c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>
        <v>0</v>
      </c>
      <c r="PE277" s="14"/>
      <c r="PF277" s="14"/>
      <c r="PG277" s="54"/>
      <c r="PH277" s="54"/>
      <c r="PI277" s="54"/>
      <c r="PJ277" s="54"/>
      <c r="PK277" s="54"/>
      <c r="PL277" s="84"/>
      <c r="PM277" s="14"/>
      <c r="PN277" s="84"/>
      <c r="PO277" s="84"/>
      <c r="PP277" s="84"/>
      <c r="PQ277" s="84"/>
      <c r="PR277" s="505"/>
      <c r="PS277" s="84"/>
      <c r="PT277" s="84"/>
      <c r="PU277" s="84"/>
      <c r="PV277" s="84"/>
      <c r="PW277" s="54"/>
      <c r="PX277" s="54"/>
      <c r="PY277" s="14"/>
      <c r="PZ277" s="14"/>
      <c r="QA277" s="14"/>
      <c r="QB277" s="54"/>
      <c r="QC277" s="54"/>
      <c r="QD277" s="54"/>
      <c r="QR277" s="1"/>
      <c r="QS277" s="1"/>
      <c r="QX277" s="1"/>
      <c r="QY277" s="1"/>
      <c r="QZ277" s="1"/>
      <c r="RA277" s="1"/>
      <c r="RB277" s="1"/>
      <c r="RC277" s="1"/>
      <c r="RD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</row>
    <row r="278" spans="1:503" x14ac:dyDescent="0.25">
      <c r="A278" s="68" t="s">
        <v>9</v>
      </c>
      <c r="B278" s="79" t="s">
        <v>17</v>
      </c>
      <c r="C278" s="464">
        <v>6451</v>
      </c>
      <c r="D278" s="347"/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1</v>
      </c>
      <c r="T278" s="14">
        <v>1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1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  <c r="AL278" s="14">
        <v>0</v>
      </c>
      <c r="AM278" s="14">
        <v>0</v>
      </c>
      <c r="AN278" s="14">
        <v>0</v>
      </c>
      <c r="AO278" s="14">
        <v>0</v>
      </c>
      <c r="AP278" s="14">
        <v>0</v>
      </c>
      <c r="AQ278" s="14">
        <v>0</v>
      </c>
      <c r="AR278" s="14">
        <v>0</v>
      </c>
      <c r="AS278" s="14">
        <v>0</v>
      </c>
      <c r="AT278" s="14">
        <v>0</v>
      </c>
      <c r="AU278" s="14">
        <v>0</v>
      </c>
      <c r="AV278" s="14">
        <v>0</v>
      </c>
      <c r="AW278" s="14">
        <v>0</v>
      </c>
      <c r="AX278" s="14">
        <v>0</v>
      </c>
      <c r="AY278" s="14">
        <v>0</v>
      </c>
      <c r="AZ278" s="14">
        <v>0</v>
      </c>
      <c r="BA278" s="14">
        <v>0</v>
      </c>
      <c r="BB278" s="14">
        <v>0</v>
      </c>
      <c r="BC278" s="14">
        <v>0</v>
      </c>
      <c r="BD278" s="14">
        <v>0</v>
      </c>
      <c r="BE278" s="14">
        <v>0</v>
      </c>
      <c r="BF278" s="14">
        <v>0</v>
      </c>
      <c r="BG278" s="14">
        <v>0</v>
      </c>
      <c r="BH278" s="14">
        <v>0</v>
      </c>
      <c r="BI278" s="14">
        <v>0</v>
      </c>
      <c r="BJ278" s="14">
        <v>0</v>
      </c>
      <c r="BK278" s="14">
        <v>0</v>
      </c>
      <c r="BL278" s="14">
        <v>0</v>
      </c>
      <c r="BM278" s="14">
        <v>0</v>
      </c>
      <c r="BN278" s="14">
        <v>0</v>
      </c>
      <c r="BO278" s="14">
        <v>0</v>
      </c>
      <c r="BP278" s="14">
        <v>0</v>
      </c>
      <c r="BQ278" s="14">
        <v>0</v>
      </c>
      <c r="BR278" s="14">
        <v>0</v>
      </c>
      <c r="BS278" s="14">
        <v>0</v>
      </c>
      <c r="BT278" s="14">
        <v>0</v>
      </c>
      <c r="BU278" s="14">
        <v>0</v>
      </c>
      <c r="BV278" s="14">
        <v>0</v>
      </c>
      <c r="BW278" s="14">
        <v>0</v>
      </c>
      <c r="BX278" s="14">
        <v>0</v>
      </c>
      <c r="BY278" s="14">
        <v>0</v>
      </c>
      <c r="BZ278" s="14">
        <v>0</v>
      </c>
      <c r="CA278" s="14">
        <v>0</v>
      </c>
      <c r="CB278" s="14">
        <v>0</v>
      </c>
      <c r="CC278" s="14">
        <v>0</v>
      </c>
      <c r="CD278" s="14">
        <v>0</v>
      </c>
      <c r="CE278" s="14">
        <v>0</v>
      </c>
      <c r="CF278" s="14">
        <v>0</v>
      </c>
      <c r="CG278" s="14">
        <v>0</v>
      </c>
      <c r="CH278" s="14">
        <v>0</v>
      </c>
      <c r="CI278" s="14">
        <v>0</v>
      </c>
      <c r="CJ278" s="14">
        <v>0</v>
      </c>
      <c r="CK278" s="14">
        <v>0</v>
      </c>
      <c r="CL278" s="14">
        <v>0</v>
      </c>
      <c r="CM278" s="14">
        <v>0</v>
      </c>
      <c r="CN278" s="14">
        <v>0</v>
      </c>
      <c r="CO278" s="14">
        <v>0</v>
      </c>
      <c r="CP278" s="14">
        <v>0</v>
      </c>
      <c r="CQ278" s="14">
        <v>0</v>
      </c>
      <c r="CR278" s="14">
        <v>1</v>
      </c>
      <c r="CS278" s="14">
        <v>0</v>
      </c>
      <c r="CT278" s="14">
        <v>0</v>
      </c>
      <c r="CU278" s="14">
        <v>3</v>
      </c>
      <c r="CV278" s="14">
        <v>0</v>
      </c>
      <c r="CW278" s="14">
        <v>0</v>
      </c>
      <c r="CX278" s="14">
        <v>0</v>
      </c>
      <c r="CY278" s="14">
        <v>0</v>
      </c>
      <c r="CZ278" s="14">
        <v>0</v>
      </c>
      <c r="DA278" s="14">
        <v>0</v>
      </c>
      <c r="DB278" s="14">
        <v>0</v>
      </c>
      <c r="DC278" s="14">
        <v>4</v>
      </c>
      <c r="DD278" s="14">
        <v>0</v>
      </c>
      <c r="DE278" s="14">
        <v>3</v>
      </c>
      <c r="DF278" s="14">
        <v>0</v>
      </c>
      <c r="DG278" s="14">
        <v>0</v>
      </c>
      <c r="DH278" s="14">
        <v>0</v>
      </c>
      <c r="DI278" s="14">
        <v>1</v>
      </c>
      <c r="DJ278" s="14">
        <v>2</v>
      </c>
      <c r="DK278" s="14">
        <v>2</v>
      </c>
      <c r="DL278" s="14">
        <v>4</v>
      </c>
      <c r="DM278" s="14">
        <v>0</v>
      </c>
      <c r="DN278" s="14">
        <v>1</v>
      </c>
      <c r="DO278" s="14">
        <v>1</v>
      </c>
      <c r="DP278" s="14">
        <v>0</v>
      </c>
      <c r="DQ278" s="14">
        <v>3</v>
      </c>
      <c r="DR278" s="14">
        <v>0</v>
      </c>
      <c r="DS278" s="14">
        <v>3</v>
      </c>
      <c r="DT278" s="14">
        <v>4</v>
      </c>
      <c r="DU278" s="14">
        <v>0</v>
      </c>
      <c r="DV278" s="14">
        <v>3</v>
      </c>
      <c r="DW278" s="14">
        <v>0</v>
      </c>
      <c r="DX278" s="14">
        <v>0</v>
      </c>
      <c r="DY278" s="14">
        <v>0</v>
      </c>
      <c r="DZ278" s="14">
        <v>0</v>
      </c>
      <c r="EA278" s="14">
        <v>0</v>
      </c>
      <c r="EB278" s="14">
        <v>0</v>
      </c>
      <c r="EC278" s="14">
        <v>1</v>
      </c>
      <c r="ED278" s="14">
        <v>0</v>
      </c>
      <c r="EE278" s="14">
        <v>0</v>
      </c>
      <c r="EF278" s="14">
        <v>0</v>
      </c>
      <c r="EG278" s="14">
        <v>0</v>
      </c>
      <c r="EH278" s="14">
        <v>0</v>
      </c>
      <c r="EI278" s="14">
        <v>0</v>
      </c>
      <c r="EJ278" s="14">
        <v>0</v>
      </c>
      <c r="EK278" s="14">
        <v>0</v>
      </c>
      <c r="EL278" s="14">
        <v>1</v>
      </c>
      <c r="EM278" s="14">
        <v>0</v>
      </c>
      <c r="EN278" s="14">
        <v>4</v>
      </c>
      <c r="EO278" s="14">
        <v>2</v>
      </c>
      <c r="EP278" s="14">
        <v>0</v>
      </c>
      <c r="EQ278" s="14">
        <v>8</v>
      </c>
      <c r="ER278" s="14">
        <v>0</v>
      </c>
      <c r="ES278" s="14">
        <v>15</v>
      </c>
      <c r="ET278" s="14">
        <v>9</v>
      </c>
      <c r="EU278" s="14">
        <v>6</v>
      </c>
      <c r="EV278" s="14">
        <v>18</v>
      </c>
      <c r="EW278" s="14">
        <v>6</v>
      </c>
      <c r="EX278" s="14">
        <v>9</v>
      </c>
      <c r="EY278" s="14">
        <v>0</v>
      </c>
      <c r="EZ278" s="14">
        <v>0</v>
      </c>
      <c r="FA278" s="14">
        <v>15</v>
      </c>
      <c r="FB278" s="14">
        <v>2</v>
      </c>
      <c r="FC278" s="14">
        <v>6</v>
      </c>
      <c r="FD278" s="14">
        <v>6</v>
      </c>
      <c r="FE278" s="14">
        <v>0</v>
      </c>
      <c r="FF278" s="14">
        <v>0</v>
      </c>
      <c r="FG278" s="14">
        <v>15</v>
      </c>
      <c r="FH278" s="14">
        <v>5</v>
      </c>
      <c r="FI278" s="14">
        <v>3</v>
      </c>
      <c r="FJ278" s="14">
        <v>0</v>
      </c>
      <c r="FK278" s="14">
        <v>5</v>
      </c>
      <c r="FL278" s="14">
        <v>0</v>
      </c>
      <c r="FM278" s="14">
        <v>0</v>
      </c>
      <c r="FN278" s="14">
        <v>0</v>
      </c>
      <c r="FO278" s="14">
        <v>0</v>
      </c>
      <c r="FP278" s="14">
        <v>7</v>
      </c>
      <c r="FQ278" s="14">
        <v>2</v>
      </c>
      <c r="FR278" s="14">
        <v>0</v>
      </c>
      <c r="FS278" s="14">
        <v>1</v>
      </c>
      <c r="FT278" s="14">
        <v>0</v>
      </c>
      <c r="FU278" s="14">
        <v>0</v>
      </c>
      <c r="FV278" s="14">
        <v>0</v>
      </c>
      <c r="FW278" s="14">
        <v>9</v>
      </c>
      <c r="FX278" s="14">
        <v>1</v>
      </c>
      <c r="FY278" s="14">
        <v>0</v>
      </c>
      <c r="FZ278" s="14">
        <v>4</v>
      </c>
      <c r="GA278" s="14">
        <v>0</v>
      </c>
      <c r="GB278" s="14">
        <v>0</v>
      </c>
      <c r="GC278" s="14">
        <v>1</v>
      </c>
      <c r="GD278" s="14">
        <v>0</v>
      </c>
      <c r="GE278" s="14">
        <v>1</v>
      </c>
      <c r="GF278" s="14">
        <v>0</v>
      </c>
      <c r="GG278" s="14">
        <v>2</v>
      </c>
      <c r="GH278" s="14">
        <v>0</v>
      </c>
      <c r="GI278" s="14">
        <v>2</v>
      </c>
      <c r="GJ278" s="14">
        <v>1</v>
      </c>
      <c r="GK278" s="14">
        <v>0</v>
      </c>
      <c r="GL278" s="14">
        <v>5</v>
      </c>
      <c r="GM278" s="14">
        <v>0</v>
      </c>
      <c r="GN278" s="14">
        <v>5</v>
      </c>
      <c r="GO278" s="14">
        <v>0</v>
      </c>
      <c r="GP278" s="14">
        <v>0</v>
      </c>
      <c r="GQ278" s="14">
        <v>0</v>
      </c>
      <c r="GR278" s="14">
        <v>1</v>
      </c>
      <c r="GS278" s="14">
        <v>4</v>
      </c>
      <c r="GT278" s="14">
        <v>0</v>
      </c>
      <c r="GU278" s="14">
        <v>0</v>
      </c>
      <c r="GV278" s="14">
        <v>3</v>
      </c>
      <c r="GW278" s="14">
        <v>0</v>
      </c>
      <c r="GX278" s="14">
        <v>0</v>
      </c>
      <c r="GY278" s="14">
        <v>0</v>
      </c>
      <c r="GZ278" s="14">
        <v>0</v>
      </c>
      <c r="HA278" s="14">
        <v>0</v>
      </c>
      <c r="HB278" s="14">
        <v>0</v>
      </c>
      <c r="HC278" s="14">
        <v>0</v>
      </c>
      <c r="HD278" s="14">
        <v>0</v>
      </c>
      <c r="HE278" s="14">
        <v>0</v>
      </c>
      <c r="HF278" s="14">
        <v>0</v>
      </c>
      <c r="HG278" s="14">
        <v>0</v>
      </c>
      <c r="HH278" s="14">
        <v>0</v>
      </c>
      <c r="HI278" s="14">
        <v>0</v>
      </c>
      <c r="HJ278" s="14">
        <v>2</v>
      </c>
      <c r="HK278" s="14">
        <v>0</v>
      </c>
      <c r="HL278" s="14">
        <v>2</v>
      </c>
      <c r="HM278" s="14">
        <v>1</v>
      </c>
      <c r="HN278" s="14">
        <v>1</v>
      </c>
      <c r="HO278" s="14">
        <v>0</v>
      </c>
      <c r="HP278" s="14">
        <v>0</v>
      </c>
      <c r="HQ278" s="14">
        <v>1</v>
      </c>
      <c r="HR278" s="14">
        <v>0</v>
      </c>
      <c r="HS278" s="14">
        <v>0</v>
      </c>
      <c r="HT278" s="14">
        <v>0</v>
      </c>
      <c r="HU278" s="14">
        <v>0</v>
      </c>
      <c r="HV278" s="14">
        <v>1</v>
      </c>
      <c r="HW278" s="14">
        <v>0</v>
      </c>
      <c r="HX278" s="14">
        <v>1</v>
      </c>
      <c r="HY278" s="14">
        <v>1</v>
      </c>
      <c r="HZ278" s="14">
        <v>1</v>
      </c>
      <c r="IA278" s="14">
        <v>1</v>
      </c>
      <c r="IB278" s="14">
        <v>0</v>
      </c>
      <c r="IC278" s="14">
        <v>1</v>
      </c>
      <c r="ID278" s="14">
        <v>0</v>
      </c>
      <c r="IE278" s="14">
        <v>3</v>
      </c>
      <c r="IF278" s="14">
        <v>0</v>
      </c>
      <c r="IG278" s="14">
        <v>6</v>
      </c>
      <c r="IH278" s="14">
        <v>1</v>
      </c>
      <c r="II278" s="14">
        <v>2</v>
      </c>
      <c r="IJ278" s="14">
        <v>0</v>
      </c>
      <c r="IK278" s="14">
        <v>0</v>
      </c>
      <c r="IL278" s="14">
        <v>2</v>
      </c>
      <c r="IM278" s="14">
        <v>0</v>
      </c>
      <c r="IN278" s="14">
        <v>1</v>
      </c>
      <c r="IO278" s="14">
        <v>7</v>
      </c>
      <c r="IP278" s="14">
        <v>4</v>
      </c>
      <c r="IQ278" s="14">
        <v>1</v>
      </c>
      <c r="IR278" s="14">
        <v>0</v>
      </c>
      <c r="IS278" s="14">
        <v>8</v>
      </c>
      <c r="IT278" s="14">
        <v>0</v>
      </c>
      <c r="IU278" s="14">
        <v>2</v>
      </c>
      <c r="IV278" s="14">
        <v>1</v>
      </c>
      <c r="IW278" s="14">
        <v>5</v>
      </c>
      <c r="IX278" s="14">
        <v>3</v>
      </c>
      <c r="IY278" s="14">
        <v>0</v>
      </c>
      <c r="IZ278" s="14">
        <v>0</v>
      </c>
      <c r="JA278" s="14">
        <v>1</v>
      </c>
      <c r="JB278" s="14">
        <v>2</v>
      </c>
      <c r="JC278" s="14">
        <v>2</v>
      </c>
      <c r="JD278" s="14">
        <v>0</v>
      </c>
      <c r="JE278" s="14">
        <v>2</v>
      </c>
      <c r="JF278" s="14">
        <v>0</v>
      </c>
      <c r="JG278" s="14">
        <v>2</v>
      </c>
      <c r="JH278" s="14">
        <v>0</v>
      </c>
      <c r="JI278" s="14">
        <v>1</v>
      </c>
      <c r="JJ278" s="14">
        <v>1</v>
      </c>
      <c r="JK278" s="14">
        <v>0</v>
      </c>
      <c r="JL278" s="14">
        <v>0</v>
      </c>
      <c r="JM278" s="14">
        <v>0</v>
      </c>
      <c r="JN278" s="14">
        <v>0</v>
      </c>
      <c r="JO278" s="14">
        <v>0</v>
      </c>
      <c r="JP278" s="14">
        <v>0</v>
      </c>
      <c r="JQ278" s="14">
        <v>0</v>
      </c>
      <c r="JR278" s="14">
        <v>0</v>
      </c>
      <c r="JS278" s="14">
        <v>1</v>
      </c>
      <c r="JT278" s="14">
        <v>0</v>
      </c>
      <c r="JU278" s="14">
        <v>0</v>
      </c>
      <c r="JV278" s="14">
        <v>0</v>
      </c>
      <c r="JW278" s="14">
        <v>0</v>
      </c>
      <c r="JX278" s="14">
        <v>0</v>
      </c>
      <c r="JY278" s="14">
        <v>0</v>
      </c>
      <c r="JZ278" s="14">
        <v>0</v>
      </c>
      <c r="KA278" s="14">
        <v>0</v>
      </c>
      <c r="KB278" s="14">
        <v>0</v>
      </c>
      <c r="KC278" s="14">
        <v>0</v>
      </c>
      <c r="KD278" s="14">
        <v>0</v>
      </c>
      <c r="KE278" s="14">
        <v>0</v>
      </c>
      <c r="KF278" s="14">
        <v>0</v>
      </c>
      <c r="KG278" s="14">
        <v>0</v>
      </c>
      <c r="KH278" s="14">
        <v>0</v>
      </c>
      <c r="KI278" s="14">
        <v>0</v>
      </c>
      <c r="KJ278" s="14">
        <v>0</v>
      </c>
      <c r="KK278" s="14">
        <v>0</v>
      </c>
      <c r="KL278" s="14">
        <v>2</v>
      </c>
      <c r="KM278" s="14">
        <v>0</v>
      </c>
      <c r="KN278" s="14">
        <v>2</v>
      </c>
      <c r="KO278" s="14">
        <v>0</v>
      </c>
      <c r="KP278" s="14">
        <v>4</v>
      </c>
      <c r="KQ278" s="14">
        <v>1</v>
      </c>
      <c r="KR278" s="14">
        <v>0</v>
      </c>
      <c r="KS278" s="14">
        <v>3</v>
      </c>
      <c r="KT278" s="14">
        <v>5</v>
      </c>
      <c r="KU278" s="14">
        <v>0</v>
      </c>
      <c r="KV278" s="14">
        <v>0</v>
      </c>
      <c r="KW278" s="14">
        <v>0</v>
      </c>
      <c r="KX278" s="14">
        <v>0</v>
      </c>
      <c r="KY278" s="14">
        <v>8</v>
      </c>
      <c r="KZ278" s="14">
        <v>5</v>
      </c>
      <c r="LA278" s="14">
        <v>0</v>
      </c>
      <c r="LB278" s="14">
        <v>6</v>
      </c>
      <c r="LC278" s="14">
        <v>0</v>
      </c>
      <c r="LD278" s="14">
        <v>5</v>
      </c>
      <c r="LE278" s="14">
        <v>0</v>
      </c>
      <c r="LF278" s="14">
        <v>5</v>
      </c>
      <c r="LG278" s="14">
        <v>0</v>
      </c>
      <c r="LH278" s="14">
        <v>0</v>
      </c>
      <c r="LI278" s="14">
        <v>2</v>
      </c>
      <c r="LJ278" s="14">
        <v>0</v>
      </c>
      <c r="LK278" s="14">
        <v>8</v>
      </c>
      <c r="LL278" s="14">
        <v>2</v>
      </c>
      <c r="LM278" s="14">
        <v>1</v>
      </c>
      <c r="LN278" s="14">
        <v>8</v>
      </c>
      <c r="LO278" s="14">
        <v>0</v>
      </c>
      <c r="LP278" s="14">
        <v>6</v>
      </c>
      <c r="LQ278" s="14">
        <v>0</v>
      </c>
      <c r="LR278" s="14">
        <v>1</v>
      </c>
      <c r="LS278" s="14">
        <v>2</v>
      </c>
      <c r="LT278" s="14">
        <v>1</v>
      </c>
      <c r="LU278" s="14">
        <v>3</v>
      </c>
      <c r="LV278" s="14">
        <v>4</v>
      </c>
      <c r="LW278" s="14">
        <v>3</v>
      </c>
      <c r="LX278" s="14">
        <v>0</v>
      </c>
      <c r="LY278" s="14">
        <v>3</v>
      </c>
      <c r="LZ278" s="14">
        <v>0</v>
      </c>
      <c r="MA278" s="14">
        <v>2</v>
      </c>
      <c r="MB278" s="14">
        <v>1</v>
      </c>
      <c r="MC278" s="14">
        <v>1</v>
      </c>
      <c r="MD278" s="14">
        <v>1</v>
      </c>
      <c r="ME278" s="14">
        <v>0</v>
      </c>
      <c r="MF278" s="14">
        <v>0</v>
      </c>
      <c r="MG278" s="14">
        <v>3</v>
      </c>
      <c r="MH278" s="14">
        <v>1</v>
      </c>
      <c r="MI278" s="14">
        <v>2</v>
      </c>
      <c r="MJ278" s="14">
        <v>4</v>
      </c>
      <c r="MK278" s="14">
        <v>7</v>
      </c>
      <c r="ML278" s="14">
        <v>0</v>
      </c>
      <c r="MM278" s="14">
        <v>0</v>
      </c>
      <c r="MN278" s="14">
        <v>10</v>
      </c>
      <c r="MO278" s="14">
        <v>8</v>
      </c>
      <c r="MP278" s="14">
        <v>1</v>
      </c>
      <c r="MQ278" s="14">
        <v>13</v>
      </c>
      <c r="MR278" s="14">
        <v>4</v>
      </c>
      <c r="MS278" s="14">
        <v>0</v>
      </c>
      <c r="MT278" s="14">
        <v>2</v>
      </c>
      <c r="MU278" s="14">
        <v>6</v>
      </c>
      <c r="MV278" s="14">
        <v>5</v>
      </c>
      <c r="MW278" s="14">
        <v>4</v>
      </c>
      <c r="MX278" s="14">
        <v>8</v>
      </c>
      <c r="MY278" s="14">
        <v>0</v>
      </c>
      <c r="MZ278" s="14">
        <v>0</v>
      </c>
      <c r="NA278" s="14">
        <v>0</v>
      </c>
      <c r="NB278" s="14">
        <v>8</v>
      </c>
      <c r="NC278" s="14">
        <v>4</v>
      </c>
      <c r="ND278" s="14">
        <v>3</v>
      </c>
      <c r="NE278" s="14">
        <v>12</v>
      </c>
      <c r="NF278" s="14">
        <v>1</v>
      </c>
      <c r="NG278" s="14">
        <v>0</v>
      </c>
      <c r="NH278" s="14">
        <v>14</v>
      </c>
      <c r="NI278" s="14">
        <v>1</v>
      </c>
      <c r="NJ278" s="14">
        <v>8</v>
      </c>
      <c r="NK278" s="14">
        <v>12</v>
      </c>
      <c r="NL278" s="14">
        <v>3</v>
      </c>
      <c r="NM278" s="14">
        <v>12</v>
      </c>
      <c r="NN278" s="14">
        <v>0</v>
      </c>
      <c r="NO278" s="14">
        <v>6</v>
      </c>
      <c r="NP278" s="14">
        <v>0</v>
      </c>
      <c r="NQ278" s="14">
        <v>3</v>
      </c>
      <c r="NR278" s="14">
        <v>7</v>
      </c>
      <c r="NS278" s="14">
        <v>10</v>
      </c>
      <c r="NT278" s="14">
        <v>15</v>
      </c>
      <c r="NU278" s="14">
        <v>0</v>
      </c>
      <c r="NV278" s="14">
        <v>6</v>
      </c>
      <c r="NW278" s="14">
        <v>1</v>
      </c>
      <c r="NX278" s="14">
        <v>24</v>
      </c>
      <c r="NY278" s="14">
        <v>33</v>
      </c>
      <c r="NZ278" s="14">
        <v>12</v>
      </c>
      <c r="OA278" s="14">
        <v>10</v>
      </c>
      <c r="OB278" s="14">
        <v>0</v>
      </c>
      <c r="OC278" s="14">
        <v>14</v>
      </c>
      <c r="OD278" s="14">
        <v>0</v>
      </c>
      <c r="OE278" s="14">
        <v>8</v>
      </c>
      <c r="OF278" s="14">
        <v>17</v>
      </c>
      <c r="OG278" s="14">
        <v>10</v>
      </c>
      <c r="OH278" s="14">
        <v>13</v>
      </c>
      <c r="OI278" s="14">
        <v>0</v>
      </c>
      <c r="OJ278" s="14">
        <v>17</v>
      </c>
      <c r="OK278" s="14">
        <v>13</v>
      </c>
      <c r="OL278" s="14">
        <v>30</v>
      </c>
      <c r="OM278" s="14">
        <v>10</v>
      </c>
      <c r="ON278" s="14">
        <v>9</v>
      </c>
      <c r="OO278" s="14">
        <v>6</v>
      </c>
      <c r="OP278" s="14">
        <v>0</v>
      </c>
      <c r="OQ278" s="14">
        <v>12</v>
      </c>
      <c r="OR278" s="14">
        <v>0</v>
      </c>
      <c r="OS278" s="14">
        <v>6</v>
      </c>
      <c r="OT278" s="14">
        <v>10</v>
      </c>
      <c r="OU278" s="14">
        <v>14</v>
      </c>
      <c r="OV278" s="14">
        <v>10</v>
      </c>
      <c r="OW278" s="14">
        <v>0</v>
      </c>
      <c r="OX278" s="14">
        <v>12</v>
      </c>
      <c r="OY278" s="14">
        <v>6</v>
      </c>
      <c r="OZ278" s="31">
        <v>17</v>
      </c>
      <c r="PA278" s="14">
        <v>14</v>
      </c>
      <c r="PB278" s="14">
        <v>7</v>
      </c>
      <c r="PC278" s="14">
        <v>10</v>
      </c>
      <c r="PD278" s="14">
        <v>0</v>
      </c>
      <c r="PE278" s="14">
        <v>14</v>
      </c>
      <c r="PF278" s="14">
        <v>1</v>
      </c>
      <c r="PG278" s="14">
        <v>3</v>
      </c>
      <c r="PH278" s="84">
        <v>8</v>
      </c>
      <c r="PI278" s="14">
        <v>2</v>
      </c>
      <c r="PJ278" s="14">
        <v>4</v>
      </c>
      <c r="PK278" s="54"/>
      <c r="PL278" s="84">
        <v>5</v>
      </c>
      <c r="PM278" s="14">
        <v>1</v>
      </c>
      <c r="PN278" s="84">
        <v>8</v>
      </c>
      <c r="PO278" s="84">
        <v>13</v>
      </c>
      <c r="PP278" s="84"/>
      <c r="PQ278" s="84">
        <v>4</v>
      </c>
      <c r="PR278" s="505"/>
      <c r="PS278" s="479">
        <v>3</v>
      </c>
      <c r="PT278" s="84"/>
      <c r="PU278" s="84">
        <v>7</v>
      </c>
      <c r="PV278" s="84">
        <v>8</v>
      </c>
      <c r="PW278" s="479">
        <v>2</v>
      </c>
      <c r="PX278" s="479">
        <v>7</v>
      </c>
      <c r="PY278" s="14"/>
      <c r="PZ278" s="14">
        <v>4</v>
      </c>
      <c r="QA278" s="14">
        <v>6</v>
      </c>
      <c r="QB278" s="60">
        <v>3</v>
      </c>
      <c r="QC278" s="60">
        <v>3</v>
      </c>
      <c r="QD278" s="60">
        <v>6</v>
      </c>
      <c r="QE278" s="436">
        <v>7</v>
      </c>
      <c r="QG278" s="510">
        <v>5</v>
      </c>
      <c r="QH278" s="510">
        <v>2</v>
      </c>
      <c r="QI278" s="510">
        <v>6</v>
      </c>
      <c r="QJ278" s="20"/>
      <c r="QK278" s="486">
        <v>6</v>
      </c>
      <c r="QL278" s="487">
        <v>6</v>
      </c>
      <c r="QM278" s="486">
        <v>6</v>
      </c>
      <c r="QO278" s="486">
        <v>8</v>
      </c>
      <c r="QP278" s="1">
        <v>1</v>
      </c>
      <c r="QQ278" s="1">
        <v>1</v>
      </c>
      <c r="QR278" s="1">
        <v>1</v>
      </c>
      <c r="QT278" s="1">
        <v>1</v>
      </c>
      <c r="QU278" s="20"/>
      <c r="QV278" s="20"/>
      <c r="QW278" s="20"/>
      <c r="QY278" s="1">
        <v>1</v>
      </c>
      <c r="RA278" s="1">
        <v>3</v>
      </c>
      <c r="RC278" s="1">
        <v>1</v>
      </c>
      <c r="RD278" s="1">
        <v>2</v>
      </c>
      <c r="RE278" s="20"/>
      <c r="RF278" s="20"/>
      <c r="RG278" s="20"/>
      <c r="RH278" s="1">
        <v>1</v>
      </c>
      <c r="RJ278" s="1">
        <v>1</v>
      </c>
      <c r="RL278" s="1">
        <v>1</v>
      </c>
      <c r="RO278" s="1">
        <v>1</v>
      </c>
      <c r="RP278" s="1">
        <v>1</v>
      </c>
      <c r="RQ278" s="1">
        <v>1</v>
      </c>
      <c r="RR278" s="1">
        <v>2</v>
      </c>
      <c r="RS278" s="1">
        <v>1</v>
      </c>
      <c r="RV278" s="1">
        <v>1</v>
      </c>
      <c r="RW278" s="1">
        <v>1</v>
      </c>
      <c r="RY278" s="1">
        <v>1</v>
      </c>
      <c r="RZ278" s="1">
        <v>1</v>
      </c>
      <c r="SC278" s="1">
        <v>1</v>
      </c>
      <c r="SE278" s="1">
        <v>4</v>
      </c>
      <c r="SF278" s="1">
        <v>1</v>
      </c>
      <c r="SI278" s="1">
        <v>1</v>
      </c>
    </row>
    <row r="279" spans="1:503" s="20" customFormat="1" hidden="1" x14ac:dyDescent="0.25">
      <c r="A279" s="68" t="s">
        <v>9</v>
      </c>
      <c r="B279" s="68" t="s">
        <v>1091</v>
      </c>
      <c r="C279" s="464">
        <v>92</v>
      </c>
      <c r="D279" s="347"/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  <c r="AL279" s="14">
        <v>0</v>
      </c>
      <c r="AM279" s="14">
        <v>0</v>
      </c>
      <c r="AN279" s="14">
        <v>0</v>
      </c>
      <c r="AO279" s="14">
        <v>0</v>
      </c>
      <c r="AP279" s="14">
        <v>0</v>
      </c>
      <c r="AQ279" s="14">
        <v>0</v>
      </c>
      <c r="AR279" s="14">
        <v>0</v>
      </c>
      <c r="AS279" s="14">
        <v>0</v>
      </c>
      <c r="AT279" s="14">
        <v>0</v>
      </c>
      <c r="AU279" s="14">
        <v>0</v>
      </c>
      <c r="AV279" s="14">
        <v>0</v>
      </c>
      <c r="AW279" s="14">
        <v>0</v>
      </c>
      <c r="AX279" s="14">
        <v>0</v>
      </c>
      <c r="AY279" s="14">
        <v>0</v>
      </c>
      <c r="AZ279" s="14">
        <v>0</v>
      </c>
      <c r="BA279" s="14">
        <v>0</v>
      </c>
      <c r="BB279" s="14">
        <v>0</v>
      </c>
      <c r="BC279" s="14">
        <v>0</v>
      </c>
      <c r="BD279" s="14">
        <v>0</v>
      </c>
      <c r="BE279" s="14">
        <v>0</v>
      </c>
      <c r="BF279" s="14">
        <v>0</v>
      </c>
      <c r="BG279" s="14">
        <v>0</v>
      </c>
      <c r="BH279" s="14">
        <v>0</v>
      </c>
      <c r="BI279" s="14">
        <v>0</v>
      </c>
      <c r="BJ279" s="14">
        <v>0</v>
      </c>
      <c r="BK279" s="14">
        <v>0</v>
      </c>
      <c r="BL279" s="14">
        <v>0</v>
      </c>
      <c r="BM279" s="14">
        <v>0</v>
      </c>
      <c r="BN279" s="14">
        <v>0</v>
      </c>
      <c r="BO279" s="14">
        <v>0</v>
      </c>
      <c r="BP279" s="14">
        <v>0</v>
      </c>
      <c r="BQ279" s="14">
        <v>0</v>
      </c>
      <c r="BR279" s="14">
        <v>0</v>
      </c>
      <c r="BS279" s="14">
        <v>0</v>
      </c>
      <c r="BT279" s="14">
        <v>0</v>
      </c>
      <c r="BU279" s="14">
        <v>0</v>
      </c>
      <c r="BV279" s="14">
        <v>0</v>
      </c>
      <c r="BW279" s="14">
        <v>0</v>
      </c>
      <c r="BX279" s="14">
        <v>0</v>
      </c>
      <c r="BY279" s="14">
        <v>0</v>
      </c>
      <c r="BZ279" s="14">
        <v>0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  <c r="CW279" s="14">
        <v>0</v>
      </c>
      <c r="CX279" s="14">
        <v>0</v>
      </c>
      <c r="CY279" s="14">
        <v>0</v>
      </c>
      <c r="CZ279" s="14">
        <v>0</v>
      </c>
      <c r="DA279" s="14">
        <v>0</v>
      </c>
      <c r="DB279" s="14">
        <v>0</v>
      </c>
      <c r="DC279" s="14">
        <v>0</v>
      </c>
      <c r="DD279" s="14">
        <v>0</v>
      </c>
      <c r="DE279" s="14">
        <v>0</v>
      </c>
      <c r="DF279" s="14">
        <v>0</v>
      </c>
      <c r="DG279" s="14">
        <v>0</v>
      </c>
      <c r="DH279" s="14">
        <v>0</v>
      </c>
      <c r="DI279" s="14">
        <v>0</v>
      </c>
      <c r="DJ279" s="14">
        <v>0</v>
      </c>
      <c r="DK279" s="14">
        <v>0</v>
      </c>
      <c r="DL279" s="14">
        <v>0</v>
      </c>
      <c r="DM279" s="14">
        <v>0</v>
      </c>
      <c r="DN279" s="14">
        <v>0</v>
      </c>
      <c r="DO279" s="14">
        <v>0</v>
      </c>
      <c r="DP279" s="14">
        <v>0</v>
      </c>
      <c r="DQ279" s="14">
        <v>0</v>
      </c>
      <c r="DR279" s="14">
        <v>0</v>
      </c>
      <c r="DS279" s="14">
        <v>0</v>
      </c>
      <c r="DT279" s="14">
        <v>0</v>
      </c>
      <c r="DU279" s="14">
        <v>0</v>
      </c>
      <c r="DV279" s="14">
        <v>0</v>
      </c>
      <c r="DW279" s="14">
        <v>0</v>
      </c>
      <c r="DX279" s="14">
        <v>0</v>
      </c>
      <c r="DY279" s="14">
        <v>0</v>
      </c>
      <c r="DZ279" s="14">
        <v>0</v>
      </c>
      <c r="EA279" s="14">
        <v>0</v>
      </c>
      <c r="EB279" s="14">
        <v>0</v>
      </c>
      <c r="EC279" s="14">
        <v>0</v>
      </c>
      <c r="ED279" s="14">
        <v>0</v>
      </c>
      <c r="EE279" s="14">
        <v>0</v>
      </c>
      <c r="EF279" s="14">
        <v>0</v>
      </c>
      <c r="EG279" s="14">
        <v>0</v>
      </c>
      <c r="EH279" s="14">
        <v>0</v>
      </c>
      <c r="EI279" s="14">
        <v>0</v>
      </c>
      <c r="EJ279" s="14">
        <v>0</v>
      </c>
      <c r="EK279" s="14">
        <v>0</v>
      </c>
      <c r="EL279" s="14">
        <v>0</v>
      </c>
      <c r="EM279" s="14">
        <v>0</v>
      </c>
      <c r="EN279" s="14">
        <v>0</v>
      </c>
      <c r="EO279" s="14">
        <v>0</v>
      </c>
      <c r="EP279" s="14">
        <v>0</v>
      </c>
      <c r="EQ279" s="14">
        <v>0</v>
      </c>
      <c r="ER279" s="14">
        <v>0</v>
      </c>
      <c r="ES279" s="14">
        <v>0</v>
      </c>
      <c r="ET279" s="14">
        <v>0</v>
      </c>
      <c r="EU279" s="14">
        <v>0</v>
      </c>
      <c r="EV279" s="14">
        <v>0</v>
      </c>
      <c r="EW279" s="14">
        <v>0</v>
      </c>
      <c r="EX279" s="14">
        <v>0</v>
      </c>
      <c r="EY279" s="14">
        <v>0</v>
      </c>
      <c r="EZ279" s="14">
        <v>0</v>
      </c>
      <c r="FA279" s="14">
        <v>0</v>
      </c>
      <c r="FB279" s="14">
        <v>0</v>
      </c>
      <c r="FC279" s="14">
        <v>0</v>
      </c>
      <c r="FD279" s="14">
        <v>0</v>
      </c>
      <c r="FE279" s="14">
        <v>0</v>
      </c>
      <c r="FF279" s="14">
        <v>0</v>
      </c>
      <c r="FG279" s="14">
        <v>0</v>
      </c>
      <c r="FH279" s="14">
        <v>0</v>
      </c>
      <c r="FI279" s="14">
        <v>0</v>
      </c>
      <c r="FJ279" s="14">
        <v>0</v>
      </c>
      <c r="FK279" s="14">
        <v>0</v>
      </c>
      <c r="FL279" s="14">
        <v>0</v>
      </c>
      <c r="FM279" s="14">
        <v>0</v>
      </c>
      <c r="FN279" s="14">
        <v>0</v>
      </c>
      <c r="FO279" s="14">
        <v>0</v>
      </c>
      <c r="FP279" s="14">
        <v>0</v>
      </c>
      <c r="FQ279" s="14">
        <v>0</v>
      </c>
      <c r="FR279" s="14">
        <v>0</v>
      </c>
      <c r="FS279" s="14">
        <v>0</v>
      </c>
      <c r="FT279" s="14">
        <v>0</v>
      </c>
      <c r="FU279" s="14">
        <v>0</v>
      </c>
      <c r="FV279" s="14">
        <v>0</v>
      </c>
      <c r="FW279" s="14">
        <v>0</v>
      </c>
      <c r="FX279" s="14">
        <v>0</v>
      </c>
      <c r="FY279" s="14">
        <v>0</v>
      </c>
      <c r="FZ279" s="14">
        <v>0</v>
      </c>
      <c r="GA279" s="14">
        <v>0</v>
      </c>
      <c r="GB279" s="14">
        <v>0</v>
      </c>
      <c r="GC279" s="14">
        <v>0</v>
      </c>
      <c r="GD279" s="14">
        <v>0</v>
      </c>
      <c r="GE279" s="14">
        <v>0</v>
      </c>
      <c r="GF279" s="14">
        <v>0</v>
      </c>
      <c r="GG279" s="14">
        <v>0</v>
      </c>
      <c r="GH279" s="14">
        <v>0</v>
      </c>
      <c r="GI279" s="14">
        <v>0</v>
      </c>
      <c r="GJ279" s="14">
        <v>0</v>
      </c>
      <c r="GK279" s="14">
        <v>0</v>
      </c>
      <c r="GL279" s="14">
        <v>0</v>
      </c>
      <c r="GM279" s="14">
        <v>0</v>
      </c>
      <c r="GN279" s="14">
        <v>0</v>
      </c>
      <c r="GO279" s="14">
        <v>0</v>
      </c>
      <c r="GP279" s="14">
        <v>0</v>
      </c>
      <c r="GQ279" s="14">
        <v>0</v>
      </c>
      <c r="GR279" s="14">
        <v>0</v>
      </c>
      <c r="GS279" s="14">
        <v>0</v>
      </c>
      <c r="GT279" s="14">
        <v>0</v>
      </c>
      <c r="GU279" s="14">
        <v>0</v>
      </c>
      <c r="GV279" s="14">
        <v>0</v>
      </c>
      <c r="GW279" s="14">
        <v>0</v>
      </c>
      <c r="GX279" s="14">
        <v>0</v>
      </c>
      <c r="GY279" s="14">
        <v>0</v>
      </c>
      <c r="GZ279" s="14">
        <v>0</v>
      </c>
      <c r="HA279" s="14">
        <v>0</v>
      </c>
      <c r="HB279" s="14">
        <v>0</v>
      </c>
      <c r="HC279" s="14">
        <v>0</v>
      </c>
      <c r="HD279" s="14">
        <v>0</v>
      </c>
      <c r="HE279" s="14">
        <v>0</v>
      </c>
      <c r="HF279" s="14">
        <v>0</v>
      </c>
      <c r="HG279" s="14">
        <v>0</v>
      </c>
      <c r="HH279" s="14">
        <v>0</v>
      </c>
      <c r="HI279" s="14">
        <v>0</v>
      </c>
      <c r="HJ279" s="14">
        <v>0</v>
      </c>
      <c r="HK279" s="14">
        <v>0</v>
      </c>
      <c r="HL279" s="14">
        <v>0</v>
      </c>
      <c r="HM279" s="14">
        <v>0</v>
      </c>
      <c r="HN279" s="14">
        <v>0</v>
      </c>
      <c r="HO279" s="14">
        <v>0</v>
      </c>
      <c r="HP279" s="14">
        <v>0</v>
      </c>
      <c r="HQ279" s="14">
        <v>0</v>
      </c>
      <c r="HR279" s="14">
        <v>0</v>
      </c>
      <c r="HS279" s="14">
        <v>0</v>
      </c>
      <c r="HT279" s="14">
        <v>0</v>
      </c>
      <c r="HU279" s="14">
        <v>0</v>
      </c>
      <c r="HV279" s="14">
        <v>0</v>
      </c>
      <c r="HW279" s="14">
        <v>0</v>
      </c>
      <c r="HX279" s="14">
        <v>0</v>
      </c>
      <c r="HY279" s="14">
        <v>0</v>
      </c>
      <c r="HZ279" s="14">
        <v>0</v>
      </c>
      <c r="IA279" s="14">
        <v>0</v>
      </c>
      <c r="IB279" s="14">
        <v>0</v>
      </c>
      <c r="IC279" s="14">
        <v>0</v>
      </c>
      <c r="ID279" s="14">
        <v>0</v>
      </c>
      <c r="IE279" s="14">
        <v>0</v>
      </c>
      <c r="IF279" s="14">
        <v>0</v>
      </c>
      <c r="IG279" s="14">
        <v>0</v>
      </c>
      <c r="IH279" s="14">
        <v>0</v>
      </c>
      <c r="II279" s="14">
        <v>0</v>
      </c>
      <c r="IJ279" s="14">
        <v>0</v>
      </c>
      <c r="IK279" s="14">
        <v>0</v>
      </c>
      <c r="IL279" s="14">
        <v>0</v>
      </c>
      <c r="IM279" s="14">
        <v>0</v>
      </c>
      <c r="IN279" s="14">
        <v>0</v>
      </c>
      <c r="IO279" s="14">
        <v>0</v>
      </c>
      <c r="IP279" s="14">
        <v>0</v>
      </c>
      <c r="IQ279" s="14">
        <v>0</v>
      </c>
      <c r="IR279" s="14">
        <v>0</v>
      </c>
      <c r="IS279" s="14">
        <v>0</v>
      </c>
      <c r="IT279" s="14">
        <v>0</v>
      </c>
      <c r="IU279" s="14">
        <v>0</v>
      </c>
      <c r="IV279" s="14">
        <v>0</v>
      </c>
      <c r="IW279" s="14">
        <v>0</v>
      </c>
      <c r="IX279" s="14">
        <v>0</v>
      </c>
      <c r="IY279" s="14">
        <v>0</v>
      </c>
      <c r="IZ279" s="14">
        <v>0</v>
      </c>
      <c r="JA279" s="14">
        <v>0</v>
      </c>
      <c r="JB279" s="14">
        <v>0</v>
      </c>
      <c r="JC279" s="14">
        <v>0</v>
      </c>
      <c r="JD279" s="14">
        <v>0</v>
      </c>
      <c r="JE279" s="14">
        <v>0</v>
      </c>
      <c r="JF279" s="14">
        <v>0</v>
      </c>
      <c r="JG279" s="14">
        <v>0</v>
      </c>
      <c r="JH279" s="14">
        <v>0</v>
      </c>
      <c r="JI279" s="14">
        <v>0</v>
      </c>
      <c r="JJ279" s="14">
        <v>0</v>
      </c>
      <c r="JK279" s="14">
        <v>0</v>
      </c>
      <c r="JL279" s="14">
        <v>0</v>
      </c>
      <c r="JM279" s="14">
        <v>0</v>
      </c>
      <c r="JN279" s="14">
        <v>0</v>
      </c>
      <c r="JO279" s="14">
        <v>0</v>
      </c>
      <c r="JP279" s="14">
        <v>0</v>
      </c>
      <c r="JQ279" s="14">
        <v>0</v>
      </c>
      <c r="JR279" s="14">
        <v>0</v>
      </c>
      <c r="JS279" s="14">
        <v>0</v>
      </c>
      <c r="JT279" s="14">
        <v>0</v>
      </c>
      <c r="JU279" s="14">
        <v>0</v>
      </c>
      <c r="JV279" s="14">
        <v>0</v>
      </c>
      <c r="JW279" s="14">
        <v>0</v>
      </c>
      <c r="JX279" s="14">
        <v>0</v>
      </c>
      <c r="JY279" s="14">
        <v>0</v>
      </c>
      <c r="JZ279" s="14">
        <v>0</v>
      </c>
      <c r="KA279" s="14">
        <v>0</v>
      </c>
      <c r="KB279" s="14">
        <v>0</v>
      </c>
      <c r="KC279" s="14">
        <v>0</v>
      </c>
      <c r="KD279" s="14">
        <v>0</v>
      </c>
      <c r="KE279" s="14">
        <v>0</v>
      </c>
      <c r="KF279" s="14">
        <v>0</v>
      </c>
      <c r="KG279" s="14">
        <v>0</v>
      </c>
      <c r="KH279" s="14">
        <v>0</v>
      </c>
      <c r="KI279" s="14">
        <v>0</v>
      </c>
      <c r="KJ279" s="14">
        <v>0</v>
      </c>
      <c r="KK279" s="14">
        <v>0</v>
      </c>
      <c r="KL279" s="14">
        <v>0</v>
      </c>
      <c r="KM279" s="14">
        <v>0</v>
      </c>
      <c r="KN279" s="14">
        <v>0</v>
      </c>
      <c r="KO279" s="14">
        <v>0</v>
      </c>
      <c r="KP279" s="14">
        <v>0</v>
      </c>
      <c r="KQ279" s="14">
        <v>0</v>
      </c>
      <c r="KR279" s="14">
        <v>0</v>
      </c>
      <c r="KS279" s="14">
        <v>0</v>
      </c>
      <c r="KT279" s="14">
        <v>0</v>
      </c>
      <c r="KU279" s="14">
        <v>0</v>
      </c>
      <c r="KV279" s="14">
        <v>0</v>
      </c>
      <c r="KW279" s="14">
        <v>0</v>
      </c>
      <c r="KX279" s="14">
        <v>0</v>
      </c>
      <c r="KY279" s="14">
        <v>0</v>
      </c>
      <c r="KZ279" s="14">
        <v>0</v>
      </c>
      <c r="LA279" s="14">
        <v>0</v>
      </c>
      <c r="LB279" s="14">
        <v>0</v>
      </c>
      <c r="LC279" s="14">
        <v>0</v>
      </c>
      <c r="LD279" s="14">
        <v>0</v>
      </c>
      <c r="LE279" s="14">
        <v>0</v>
      </c>
      <c r="LF279" s="14">
        <v>0</v>
      </c>
      <c r="LG279" s="14">
        <v>0</v>
      </c>
      <c r="LH279" s="14">
        <v>0</v>
      </c>
      <c r="LI279" s="14">
        <v>0</v>
      </c>
      <c r="LJ279" s="14">
        <v>0</v>
      </c>
      <c r="LK279" s="14">
        <v>0</v>
      </c>
      <c r="LL279" s="14">
        <v>0</v>
      </c>
      <c r="LM279" s="14">
        <v>0</v>
      </c>
      <c r="LN279" s="14">
        <v>0</v>
      </c>
      <c r="LO279" s="14">
        <v>0</v>
      </c>
      <c r="LP279" s="14">
        <v>1</v>
      </c>
      <c r="LQ279" s="14">
        <v>0</v>
      </c>
      <c r="LR279" s="14">
        <v>0</v>
      </c>
      <c r="LS279" s="14">
        <v>0</v>
      </c>
      <c r="LT279" s="14">
        <v>0</v>
      </c>
      <c r="LU279" s="14">
        <v>0</v>
      </c>
      <c r="LV279" s="14">
        <v>0</v>
      </c>
      <c r="LW279" s="14">
        <v>0</v>
      </c>
      <c r="LX279" s="14">
        <v>0</v>
      </c>
      <c r="LY279" s="14">
        <v>0</v>
      </c>
      <c r="LZ279" s="14">
        <v>0</v>
      </c>
      <c r="MA279" s="14">
        <v>0</v>
      </c>
      <c r="MB279" s="14">
        <v>0</v>
      </c>
      <c r="MC279" s="14">
        <v>0</v>
      </c>
      <c r="MD279" s="14">
        <v>0</v>
      </c>
      <c r="ME279" s="14">
        <v>0</v>
      </c>
      <c r="MF279" s="14">
        <v>0</v>
      </c>
      <c r="MG279" s="14">
        <v>0</v>
      </c>
      <c r="MH279" s="14">
        <v>0</v>
      </c>
      <c r="MI279" s="14">
        <v>0</v>
      </c>
      <c r="MJ279" s="14">
        <v>0</v>
      </c>
      <c r="MK279" s="14">
        <v>0</v>
      </c>
      <c r="ML279" s="14">
        <v>0</v>
      </c>
      <c r="MM279" s="14">
        <v>0</v>
      </c>
      <c r="MN279" s="14">
        <v>0</v>
      </c>
      <c r="MO279" s="14">
        <v>0</v>
      </c>
      <c r="MP279" s="14">
        <v>0</v>
      </c>
      <c r="MQ279" s="14">
        <v>0</v>
      </c>
      <c r="MR279" s="14">
        <v>0</v>
      </c>
      <c r="MS279" s="14">
        <v>0</v>
      </c>
      <c r="MT279" s="14">
        <v>0</v>
      </c>
      <c r="MU279" s="14">
        <v>0</v>
      </c>
      <c r="MV279" s="14">
        <v>0</v>
      </c>
      <c r="MW279" s="14">
        <v>0</v>
      </c>
      <c r="MX279" s="14">
        <v>0</v>
      </c>
      <c r="MY279" s="14">
        <v>0</v>
      </c>
      <c r="MZ279" s="14">
        <v>0</v>
      </c>
      <c r="NA279" s="14">
        <v>0</v>
      </c>
      <c r="NB279" s="14">
        <v>0</v>
      </c>
      <c r="NC279" s="14">
        <v>0</v>
      </c>
      <c r="ND279" s="14">
        <v>2</v>
      </c>
      <c r="NE279" s="14">
        <v>1</v>
      </c>
      <c r="NF279" s="14">
        <v>0</v>
      </c>
      <c r="NG279" s="14">
        <v>0</v>
      </c>
      <c r="NH279" s="14">
        <v>0</v>
      </c>
      <c r="NI279" s="14">
        <v>0</v>
      </c>
      <c r="NJ279" s="14">
        <v>0</v>
      </c>
      <c r="NK279" s="14">
        <v>0</v>
      </c>
      <c r="NL279" s="14">
        <v>0</v>
      </c>
      <c r="NM279" s="14">
        <v>0</v>
      </c>
      <c r="NN279" s="14">
        <v>0</v>
      </c>
      <c r="NO279" s="14">
        <v>0</v>
      </c>
      <c r="NP279" s="14">
        <v>0</v>
      </c>
      <c r="NQ279" s="14">
        <v>0</v>
      </c>
      <c r="NR279" s="14">
        <v>0</v>
      </c>
      <c r="NS279" s="14">
        <v>0</v>
      </c>
      <c r="NT279" s="14">
        <v>0</v>
      </c>
      <c r="NU279" s="14">
        <v>0</v>
      </c>
      <c r="NV279" s="14">
        <v>0</v>
      </c>
      <c r="NW279" s="14">
        <v>0</v>
      </c>
      <c r="NX279" s="14">
        <v>0</v>
      </c>
      <c r="NY279" s="14">
        <v>0</v>
      </c>
      <c r="NZ279" s="14">
        <v>0</v>
      </c>
      <c r="OA279" s="14">
        <v>0</v>
      </c>
      <c r="OB279" s="14">
        <v>0</v>
      </c>
      <c r="OC279" s="14">
        <v>0</v>
      </c>
      <c r="OD279" s="14">
        <v>0</v>
      </c>
      <c r="OE279" s="14">
        <v>0</v>
      </c>
      <c r="OF279" s="14"/>
      <c r="OG279" s="14">
        <v>0</v>
      </c>
      <c r="OH279" s="14">
        <v>0</v>
      </c>
      <c r="OI279" s="14">
        <v>0</v>
      </c>
      <c r="OJ279" s="14">
        <v>0</v>
      </c>
      <c r="OK279" s="14">
        <v>0</v>
      </c>
      <c r="OL279" s="14">
        <v>0</v>
      </c>
      <c r="OM279" s="14">
        <v>0</v>
      </c>
      <c r="ON279" s="14">
        <v>0</v>
      </c>
      <c r="OO279" s="14">
        <v>0</v>
      </c>
      <c r="OP279" s="14">
        <v>0</v>
      </c>
      <c r="OQ279" s="14">
        <v>0</v>
      </c>
      <c r="OR279" s="14">
        <v>0</v>
      </c>
      <c r="OS279" s="14">
        <v>0</v>
      </c>
      <c r="OT279" s="14">
        <v>0</v>
      </c>
      <c r="OU279" s="14">
        <v>0</v>
      </c>
      <c r="OV279" s="14">
        <v>0</v>
      </c>
      <c r="OW279" s="14">
        <v>0</v>
      </c>
      <c r="OX279" s="14">
        <v>0</v>
      </c>
      <c r="OY279" s="14">
        <v>0</v>
      </c>
      <c r="OZ279" s="14"/>
      <c r="PA279" s="14">
        <v>0</v>
      </c>
      <c r="PB279" s="14"/>
      <c r="PC279" s="14"/>
      <c r="PD279" s="14">
        <v>0</v>
      </c>
      <c r="PE279" s="14">
        <v>2</v>
      </c>
      <c r="PF279" s="14"/>
      <c r="PG279" s="54"/>
      <c r="PH279" s="54"/>
      <c r="PI279" s="54"/>
      <c r="PJ279" s="54"/>
      <c r="PK279" s="54"/>
      <c r="PL279" s="84"/>
      <c r="PM279" s="14"/>
      <c r="PN279" s="84"/>
      <c r="PO279" s="84"/>
      <c r="PP279" s="84"/>
      <c r="PQ279" s="84"/>
      <c r="PR279" s="505"/>
      <c r="PS279" s="84"/>
      <c r="PT279" s="84"/>
      <c r="PU279" s="84"/>
      <c r="PV279" s="84"/>
      <c r="PW279" s="54"/>
      <c r="PX279" s="54"/>
      <c r="PY279" s="14"/>
      <c r="PZ279" s="14"/>
      <c r="QA279" s="14"/>
      <c r="QB279" s="14">
        <v>1</v>
      </c>
      <c r="QC279" s="54"/>
      <c r="QD279" s="54"/>
      <c r="QR279" s="1"/>
      <c r="QS279" s="1"/>
      <c r="QX279" s="1"/>
      <c r="QY279" s="1"/>
      <c r="QZ279" s="1"/>
      <c r="RA279" s="1"/>
      <c r="RB279" s="1"/>
      <c r="RC279" s="1"/>
      <c r="RD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</row>
    <row r="280" spans="1:503" s="20" customFormat="1" hidden="1" x14ac:dyDescent="0.25">
      <c r="A280" s="68" t="s">
        <v>9</v>
      </c>
      <c r="B280" s="68" t="s">
        <v>1198</v>
      </c>
      <c r="C280" s="474"/>
      <c r="D280" s="474"/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  <c r="AL280" s="14">
        <v>0</v>
      </c>
      <c r="AM280" s="14">
        <v>0</v>
      </c>
      <c r="AN280" s="14">
        <v>0</v>
      </c>
      <c r="AO280" s="14">
        <v>0</v>
      </c>
      <c r="AP280" s="14">
        <v>0</v>
      </c>
      <c r="AQ280" s="14">
        <v>0</v>
      </c>
      <c r="AR280" s="14">
        <v>0</v>
      </c>
      <c r="AS280" s="14">
        <v>0</v>
      </c>
      <c r="AT280" s="14">
        <v>0</v>
      </c>
      <c r="AU280" s="14">
        <v>0</v>
      </c>
      <c r="AV280" s="14">
        <v>0</v>
      </c>
      <c r="AW280" s="14">
        <v>0</v>
      </c>
      <c r="AX280" s="14">
        <v>0</v>
      </c>
      <c r="AY280" s="14">
        <v>0</v>
      </c>
      <c r="AZ280" s="14">
        <v>0</v>
      </c>
      <c r="BA280" s="14">
        <v>0</v>
      </c>
      <c r="BB280" s="14">
        <v>0</v>
      </c>
      <c r="BC280" s="14">
        <v>0</v>
      </c>
      <c r="BD280" s="14">
        <v>0</v>
      </c>
      <c r="BE280" s="14">
        <v>0</v>
      </c>
      <c r="BF280" s="14">
        <v>0</v>
      </c>
      <c r="BG280" s="14">
        <v>0</v>
      </c>
      <c r="BH280" s="14">
        <v>0</v>
      </c>
      <c r="BI280" s="14">
        <v>0</v>
      </c>
      <c r="BJ280" s="14">
        <v>0</v>
      </c>
      <c r="BK280" s="14">
        <v>0</v>
      </c>
      <c r="BL280" s="14">
        <v>0</v>
      </c>
      <c r="BM280" s="14">
        <v>0</v>
      </c>
      <c r="BN280" s="14">
        <v>0</v>
      </c>
      <c r="BO280" s="14">
        <v>0</v>
      </c>
      <c r="BP280" s="14">
        <v>0</v>
      </c>
      <c r="BQ280" s="14">
        <v>0</v>
      </c>
      <c r="BR280" s="14">
        <v>0</v>
      </c>
      <c r="BS280" s="14">
        <v>0</v>
      </c>
      <c r="BT280" s="14">
        <v>0</v>
      </c>
      <c r="BU280" s="14">
        <v>0</v>
      </c>
      <c r="BV280" s="14">
        <v>0</v>
      </c>
      <c r="BW280" s="14">
        <v>0</v>
      </c>
      <c r="BX280" s="14">
        <v>0</v>
      </c>
      <c r="BY280" s="14">
        <v>0</v>
      </c>
      <c r="BZ280" s="14">
        <v>0</v>
      </c>
      <c r="CA280" s="14">
        <v>0</v>
      </c>
      <c r="CB280" s="14">
        <v>0</v>
      </c>
      <c r="CC280" s="14">
        <v>0</v>
      </c>
      <c r="CD280" s="14">
        <v>0</v>
      </c>
      <c r="CE280" s="14">
        <v>0</v>
      </c>
      <c r="CF280" s="14">
        <v>0</v>
      </c>
      <c r="CG280" s="14">
        <v>0</v>
      </c>
      <c r="CH280" s="14">
        <v>0</v>
      </c>
      <c r="CI280" s="14">
        <v>0</v>
      </c>
      <c r="CJ280" s="14">
        <v>0</v>
      </c>
      <c r="CK280" s="14">
        <v>0</v>
      </c>
      <c r="CL280" s="14">
        <v>0</v>
      </c>
      <c r="CM280" s="14">
        <v>0</v>
      </c>
      <c r="CN280" s="14">
        <v>0</v>
      </c>
      <c r="CO280" s="14">
        <v>0</v>
      </c>
      <c r="CP280" s="14">
        <v>0</v>
      </c>
      <c r="CQ280" s="14">
        <v>0</v>
      </c>
      <c r="CR280" s="14">
        <v>0</v>
      </c>
      <c r="CS280" s="14">
        <v>0</v>
      </c>
      <c r="CT280" s="14">
        <v>0</v>
      </c>
      <c r="CU280" s="14">
        <v>0</v>
      </c>
      <c r="CV280" s="14">
        <v>0</v>
      </c>
      <c r="CW280" s="14">
        <v>0</v>
      </c>
      <c r="CX280" s="14">
        <v>0</v>
      </c>
      <c r="CY280" s="14">
        <v>0</v>
      </c>
      <c r="CZ280" s="14">
        <v>0</v>
      </c>
      <c r="DA280" s="14">
        <v>0</v>
      </c>
      <c r="DB280" s="14">
        <v>0</v>
      </c>
      <c r="DC280" s="14">
        <v>0</v>
      </c>
      <c r="DD280" s="14">
        <v>0</v>
      </c>
      <c r="DE280" s="14">
        <v>0</v>
      </c>
      <c r="DF280" s="14">
        <v>0</v>
      </c>
      <c r="DG280" s="14">
        <v>0</v>
      </c>
      <c r="DH280" s="14">
        <v>0</v>
      </c>
      <c r="DI280" s="14">
        <v>0</v>
      </c>
      <c r="DJ280" s="14">
        <v>0</v>
      </c>
      <c r="DK280" s="14">
        <v>0</v>
      </c>
      <c r="DL280" s="14">
        <v>0</v>
      </c>
      <c r="DM280" s="14">
        <v>0</v>
      </c>
      <c r="DN280" s="14">
        <v>0</v>
      </c>
      <c r="DO280" s="14">
        <v>0</v>
      </c>
      <c r="DP280" s="14">
        <v>0</v>
      </c>
      <c r="DQ280" s="14">
        <v>0</v>
      </c>
      <c r="DR280" s="14">
        <v>0</v>
      </c>
      <c r="DS280" s="14">
        <v>0</v>
      </c>
      <c r="DT280" s="14">
        <v>0</v>
      </c>
      <c r="DU280" s="14">
        <v>0</v>
      </c>
      <c r="DV280" s="14">
        <v>0</v>
      </c>
      <c r="DW280" s="14">
        <v>0</v>
      </c>
      <c r="DX280" s="14">
        <v>0</v>
      </c>
      <c r="DY280" s="14">
        <v>0</v>
      </c>
      <c r="DZ280" s="14">
        <v>0</v>
      </c>
      <c r="EA280" s="14">
        <v>0</v>
      </c>
      <c r="EB280" s="14">
        <v>0</v>
      </c>
      <c r="EC280" s="14">
        <v>0</v>
      </c>
      <c r="ED280" s="14">
        <v>0</v>
      </c>
      <c r="EE280" s="14">
        <v>0</v>
      </c>
      <c r="EF280" s="14">
        <v>0</v>
      </c>
      <c r="EG280" s="14">
        <v>0</v>
      </c>
      <c r="EH280" s="14">
        <v>0</v>
      </c>
      <c r="EI280" s="14">
        <v>0</v>
      </c>
      <c r="EJ280" s="14">
        <v>0</v>
      </c>
      <c r="EK280" s="14">
        <v>0</v>
      </c>
      <c r="EL280" s="14">
        <v>0</v>
      </c>
      <c r="EM280" s="14">
        <v>0</v>
      </c>
      <c r="EN280" s="14">
        <v>0</v>
      </c>
      <c r="EO280" s="14">
        <v>0</v>
      </c>
      <c r="EP280" s="14">
        <v>0</v>
      </c>
      <c r="EQ280" s="14">
        <v>0</v>
      </c>
      <c r="ER280" s="14">
        <v>0</v>
      </c>
      <c r="ES280" s="14">
        <v>0</v>
      </c>
      <c r="ET280" s="14">
        <v>0</v>
      </c>
      <c r="EU280" s="14">
        <v>0</v>
      </c>
      <c r="EV280" s="14">
        <v>0</v>
      </c>
      <c r="EW280" s="14">
        <v>0</v>
      </c>
      <c r="EX280" s="14">
        <v>0</v>
      </c>
      <c r="EY280" s="14">
        <v>0</v>
      </c>
      <c r="EZ280" s="14">
        <v>0</v>
      </c>
      <c r="FA280" s="14">
        <v>0</v>
      </c>
      <c r="FB280" s="14">
        <v>0</v>
      </c>
      <c r="FC280" s="14">
        <v>0</v>
      </c>
      <c r="FD280" s="14">
        <v>0</v>
      </c>
      <c r="FE280" s="14">
        <v>0</v>
      </c>
      <c r="FF280" s="14">
        <v>0</v>
      </c>
      <c r="FG280" s="14">
        <v>0</v>
      </c>
      <c r="FH280" s="14">
        <v>0</v>
      </c>
      <c r="FI280" s="14">
        <v>0</v>
      </c>
      <c r="FJ280" s="14">
        <v>0</v>
      </c>
      <c r="FK280" s="14">
        <v>0</v>
      </c>
      <c r="FL280" s="14">
        <v>0</v>
      </c>
      <c r="FM280" s="14">
        <v>0</v>
      </c>
      <c r="FN280" s="14">
        <v>0</v>
      </c>
      <c r="FO280" s="14">
        <v>0</v>
      </c>
      <c r="FP280" s="14">
        <v>0</v>
      </c>
      <c r="FQ280" s="14">
        <v>0</v>
      </c>
      <c r="FR280" s="14">
        <v>0</v>
      </c>
      <c r="FS280" s="14">
        <v>0</v>
      </c>
      <c r="FT280" s="14">
        <v>0</v>
      </c>
      <c r="FU280" s="14">
        <v>0</v>
      </c>
      <c r="FV280" s="14">
        <v>0</v>
      </c>
      <c r="FW280" s="14">
        <v>0</v>
      </c>
      <c r="FX280" s="14">
        <v>0</v>
      </c>
      <c r="FY280" s="14">
        <v>0</v>
      </c>
      <c r="FZ280" s="14">
        <v>0</v>
      </c>
      <c r="GA280" s="14">
        <v>0</v>
      </c>
      <c r="GB280" s="14">
        <v>0</v>
      </c>
      <c r="GC280" s="14">
        <v>0</v>
      </c>
      <c r="GD280" s="14">
        <v>0</v>
      </c>
      <c r="GE280" s="14">
        <v>0</v>
      </c>
      <c r="GF280" s="14">
        <v>0</v>
      </c>
      <c r="GG280" s="14">
        <v>0</v>
      </c>
      <c r="GH280" s="14">
        <v>0</v>
      </c>
      <c r="GI280" s="14">
        <v>0</v>
      </c>
      <c r="GJ280" s="14">
        <v>0</v>
      </c>
      <c r="GK280" s="14">
        <v>0</v>
      </c>
      <c r="GL280" s="14">
        <v>0</v>
      </c>
      <c r="GM280" s="14">
        <v>0</v>
      </c>
      <c r="GN280" s="14">
        <v>0</v>
      </c>
      <c r="GO280" s="14">
        <v>0</v>
      </c>
      <c r="GP280" s="14">
        <v>0</v>
      </c>
      <c r="GQ280" s="14">
        <v>0</v>
      </c>
      <c r="GR280" s="14">
        <v>0</v>
      </c>
      <c r="GS280" s="14">
        <v>0</v>
      </c>
      <c r="GT280" s="14">
        <v>0</v>
      </c>
      <c r="GU280" s="14">
        <v>0</v>
      </c>
      <c r="GV280" s="14">
        <v>0</v>
      </c>
      <c r="GW280" s="14">
        <v>0</v>
      </c>
      <c r="GX280" s="14">
        <v>0</v>
      </c>
      <c r="GY280" s="14">
        <v>0</v>
      </c>
      <c r="GZ280" s="14">
        <v>0</v>
      </c>
      <c r="HA280" s="14">
        <v>0</v>
      </c>
      <c r="HB280" s="14">
        <v>0</v>
      </c>
      <c r="HC280" s="14">
        <v>0</v>
      </c>
      <c r="HD280" s="14">
        <v>0</v>
      </c>
      <c r="HE280" s="14">
        <v>0</v>
      </c>
      <c r="HF280" s="14">
        <v>0</v>
      </c>
      <c r="HG280" s="14">
        <v>0</v>
      </c>
      <c r="HH280" s="14">
        <v>0</v>
      </c>
      <c r="HI280" s="14">
        <v>0</v>
      </c>
      <c r="HJ280" s="14">
        <v>0</v>
      </c>
      <c r="HK280" s="14">
        <v>0</v>
      </c>
      <c r="HL280" s="14">
        <v>0</v>
      </c>
      <c r="HM280" s="14">
        <v>0</v>
      </c>
      <c r="HN280" s="14">
        <v>0</v>
      </c>
      <c r="HO280" s="14">
        <v>0</v>
      </c>
      <c r="HP280" s="14">
        <v>0</v>
      </c>
      <c r="HQ280" s="14">
        <v>0</v>
      </c>
      <c r="HR280" s="14">
        <v>0</v>
      </c>
      <c r="HS280" s="14">
        <v>0</v>
      </c>
      <c r="HT280" s="14">
        <v>0</v>
      </c>
      <c r="HU280" s="14">
        <v>0</v>
      </c>
      <c r="HV280" s="14">
        <v>0</v>
      </c>
      <c r="HW280" s="14">
        <v>0</v>
      </c>
      <c r="HX280" s="14">
        <v>0</v>
      </c>
      <c r="HY280" s="14">
        <v>0</v>
      </c>
      <c r="HZ280" s="14">
        <v>0</v>
      </c>
      <c r="IA280" s="14">
        <v>1</v>
      </c>
      <c r="IB280" s="14">
        <v>0</v>
      </c>
      <c r="IC280" s="14">
        <v>0</v>
      </c>
      <c r="ID280" s="14">
        <v>0</v>
      </c>
      <c r="IE280" s="14">
        <v>0</v>
      </c>
      <c r="IF280" s="14">
        <v>2</v>
      </c>
      <c r="IG280" s="14">
        <v>0</v>
      </c>
      <c r="IH280" s="14">
        <v>0</v>
      </c>
      <c r="II280" s="14">
        <v>0</v>
      </c>
      <c r="IJ280" s="14">
        <v>0</v>
      </c>
      <c r="IK280" s="14">
        <v>0</v>
      </c>
      <c r="IL280" s="14">
        <v>0</v>
      </c>
      <c r="IM280" s="14">
        <v>0</v>
      </c>
      <c r="IN280" s="14">
        <v>0</v>
      </c>
      <c r="IO280" s="14">
        <v>0</v>
      </c>
      <c r="IP280" s="14">
        <v>0</v>
      </c>
      <c r="IQ280" s="14">
        <v>0</v>
      </c>
      <c r="IR280" s="14">
        <v>0</v>
      </c>
      <c r="IS280" s="14">
        <v>0</v>
      </c>
      <c r="IT280" s="14">
        <v>0</v>
      </c>
      <c r="IU280" s="14">
        <v>0</v>
      </c>
      <c r="IV280" s="14">
        <v>0</v>
      </c>
      <c r="IW280" s="14">
        <v>0</v>
      </c>
      <c r="IX280" s="14">
        <v>0</v>
      </c>
      <c r="IY280" s="14">
        <v>0</v>
      </c>
      <c r="IZ280" s="14">
        <v>0</v>
      </c>
      <c r="JA280" s="14">
        <v>0</v>
      </c>
      <c r="JB280" s="14">
        <v>1</v>
      </c>
      <c r="JC280" s="14">
        <v>0</v>
      </c>
      <c r="JD280" s="14">
        <v>0</v>
      </c>
      <c r="JE280" s="14">
        <v>0</v>
      </c>
      <c r="JF280" s="14">
        <v>0</v>
      </c>
      <c r="JG280" s="14">
        <v>0</v>
      </c>
      <c r="JH280" s="14">
        <v>0</v>
      </c>
      <c r="JI280" s="14">
        <v>0</v>
      </c>
      <c r="JJ280" s="14">
        <v>0</v>
      </c>
      <c r="JK280" s="14">
        <v>0</v>
      </c>
      <c r="JL280" s="14">
        <v>0</v>
      </c>
      <c r="JM280" s="14">
        <v>0</v>
      </c>
      <c r="JN280" s="14">
        <v>0</v>
      </c>
      <c r="JO280" s="14">
        <v>0</v>
      </c>
      <c r="JP280" s="14">
        <v>0</v>
      </c>
      <c r="JQ280" s="14">
        <v>0</v>
      </c>
      <c r="JR280" s="14">
        <v>0</v>
      </c>
      <c r="JS280" s="14">
        <v>0</v>
      </c>
      <c r="JT280" s="14">
        <v>0</v>
      </c>
      <c r="JU280" s="14">
        <v>0</v>
      </c>
      <c r="JV280" s="14">
        <v>0</v>
      </c>
      <c r="JW280" s="14">
        <v>0</v>
      </c>
      <c r="JX280" s="14">
        <v>0</v>
      </c>
      <c r="JY280" s="14">
        <v>0</v>
      </c>
      <c r="JZ280" s="14">
        <v>0</v>
      </c>
      <c r="KA280" s="14">
        <v>0</v>
      </c>
      <c r="KB280" s="14">
        <v>0</v>
      </c>
      <c r="KC280" s="14">
        <v>0</v>
      </c>
      <c r="KD280" s="14">
        <v>0</v>
      </c>
      <c r="KE280" s="14">
        <v>0</v>
      </c>
      <c r="KF280" s="14">
        <v>0</v>
      </c>
      <c r="KG280" s="14">
        <v>0</v>
      </c>
      <c r="KH280" s="14">
        <v>0</v>
      </c>
      <c r="KI280" s="14">
        <v>0</v>
      </c>
      <c r="KJ280" s="14">
        <v>0</v>
      </c>
      <c r="KK280" s="14">
        <v>0</v>
      </c>
      <c r="KL280" s="14">
        <v>0</v>
      </c>
      <c r="KM280" s="14">
        <v>0</v>
      </c>
      <c r="KN280" s="14">
        <v>0</v>
      </c>
      <c r="KO280" s="14">
        <v>0</v>
      </c>
      <c r="KP280" s="14">
        <v>0</v>
      </c>
      <c r="KQ280" s="14">
        <v>0</v>
      </c>
      <c r="KR280" s="14">
        <v>0</v>
      </c>
      <c r="KS280" s="14">
        <v>0</v>
      </c>
      <c r="KT280" s="14">
        <v>0</v>
      </c>
      <c r="KU280" s="14">
        <v>0</v>
      </c>
      <c r="KV280" s="14">
        <v>0</v>
      </c>
      <c r="KW280" s="14">
        <v>0</v>
      </c>
      <c r="KX280" s="14">
        <v>0</v>
      </c>
      <c r="KY280" s="14">
        <v>0</v>
      </c>
      <c r="KZ280" s="14">
        <v>0</v>
      </c>
      <c r="LA280" s="14">
        <v>0</v>
      </c>
      <c r="LB280" s="14">
        <v>0</v>
      </c>
      <c r="LC280" s="14">
        <v>0</v>
      </c>
      <c r="LD280" s="14">
        <v>0</v>
      </c>
      <c r="LE280" s="14">
        <v>0</v>
      </c>
      <c r="LF280" s="14">
        <v>0</v>
      </c>
      <c r="LG280" s="14">
        <v>0</v>
      </c>
      <c r="LH280" s="14">
        <v>0</v>
      </c>
      <c r="LI280" s="14">
        <v>0</v>
      </c>
      <c r="LJ280" s="14">
        <v>0</v>
      </c>
      <c r="LK280" s="14">
        <v>0</v>
      </c>
      <c r="LL280" s="14">
        <v>0</v>
      </c>
      <c r="LM280" s="14">
        <v>0</v>
      </c>
      <c r="LN280" s="14">
        <v>0</v>
      </c>
      <c r="LO280" s="14">
        <v>0</v>
      </c>
      <c r="LP280" s="14">
        <v>0</v>
      </c>
      <c r="LQ280" s="14">
        <v>0</v>
      </c>
      <c r="LR280" s="14">
        <v>0</v>
      </c>
      <c r="LS280" s="14">
        <v>0</v>
      </c>
      <c r="LT280" s="14">
        <v>0</v>
      </c>
      <c r="LU280" s="14">
        <v>0</v>
      </c>
      <c r="LV280" s="14">
        <v>0</v>
      </c>
      <c r="LW280" s="14">
        <v>0</v>
      </c>
      <c r="LX280" s="14">
        <v>0</v>
      </c>
      <c r="LY280" s="14">
        <v>0</v>
      </c>
      <c r="LZ280" s="14">
        <v>0</v>
      </c>
      <c r="MA280" s="14">
        <v>0</v>
      </c>
      <c r="MB280" s="14">
        <v>0</v>
      </c>
      <c r="MC280" s="14">
        <v>0</v>
      </c>
      <c r="MD280" s="14">
        <v>0</v>
      </c>
      <c r="ME280" s="14">
        <v>0</v>
      </c>
      <c r="MF280" s="14">
        <v>0</v>
      </c>
      <c r="MG280" s="14">
        <v>0</v>
      </c>
      <c r="MH280" s="14">
        <v>0</v>
      </c>
      <c r="MI280" s="14">
        <v>0</v>
      </c>
      <c r="MJ280" s="14">
        <v>0</v>
      </c>
      <c r="MK280" s="14">
        <v>0</v>
      </c>
      <c r="ML280" s="14">
        <v>0</v>
      </c>
      <c r="MM280" s="14">
        <v>0</v>
      </c>
      <c r="MN280" s="14">
        <v>0</v>
      </c>
      <c r="MO280" s="14">
        <v>0</v>
      </c>
      <c r="MP280" s="14">
        <v>0</v>
      </c>
      <c r="MQ280" s="14">
        <v>0</v>
      </c>
      <c r="MR280" s="14">
        <v>0</v>
      </c>
      <c r="MS280" s="14">
        <v>0</v>
      </c>
      <c r="MT280" s="14">
        <v>0</v>
      </c>
      <c r="MU280" s="14">
        <v>0</v>
      </c>
      <c r="MV280" s="14">
        <v>0</v>
      </c>
      <c r="MW280" s="14">
        <v>0</v>
      </c>
      <c r="MX280" s="14">
        <v>0</v>
      </c>
      <c r="MY280" s="14">
        <v>0</v>
      </c>
      <c r="MZ280" s="14">
        <v>0</v>
      </c>
      <c r="NA280" s="14">
        <v>0</v>
      </c>
      <c r="NB280" s="14">
        <v>3</v>
      </c>
      <c r="NC280" s="14">
        <v>0</v>
      </c>
      <c r="ND280" s="14">
        <v>2</v>
      </c>
      <c r="NE280" s="14">
        <v>0</v>
      </c>
      <c r="NF280" s="14">
        <v>0</v>
      </c>
      <c r="NG280" s="14">
        <v>0</v>
      </c>
      <c r="NH280" s="14">
        <v>0</v>
      </c>
      <c r="NI280" s="14">
        <v>0</v>
      </c>
      <c r="NJ280" s="14">
        <v>0</v>
      </c>
      <c r="NK280" s="14">
        <v>0</v>
      </c>
      <c r="NL280" s="14">
        <v>0</v>
      </c>
      <c r="NM280" s="14">
        <v>0</v>
      </c>
      <c r="NN280" s="14">
        <v>0</v>
      </c>
      <c r="NO280" s="14">
        <v>0</v>
      </c>
      <c r="NP280" s="14">
        <v>0</v>
      </c>
      <c r="NQ280" s="14">
        <v>0</v>
      </c>
      <c r="NR280" s="14">
        <v>0</v>
      </c>
      <c r="NS280" s="14">
        <v>0</v>
      </c>
      <c r="NT280" s="14">
        <v>0</v>
      </c>
      <c r="NU280" s="14">
        <v>0</v>
      </c>
      <c r="NV280" s="14">
        <v>0</v>
      </c>
      <c r="NW280" s="14">
        <v>2</v>
      </c>
      <c r="NX280" s="14">
        <v>0</v>
      </c>
      <c r="NY280" s="14">
        <v>0</v>
      </c>
      <c r="NZ280" s="14">
        <v>0</v>
      </c>
      <c r="OA280" s="14">
        <v>0</v>
      </c>
      <c r="OB280" s="14">
        <v>0</v>
      </c>
      <c r="OC280" s="14">
        <v>0</v>
      </c>
      <c r="OD280" s="14">
        <v>1</v>
      </c>
      <c r="OE280" s="14">
        <v>0</v>
      </c>
      <c r="OF280" s="14"/>
      <c r="OG280" s="14">
        <v>0</v>
      </c>
      <c r="OH280" s="14">
        <v>0</v>
      </c>
      <c r="OI280" s="14">
        <v>0</v>
      </c>
      <c r="OJ280" s="14">
        <v>0</v>
      </c>
      <c r="OK280" s="14">
        <v>0</v>
      </c>
      <c r="OL280" s="14">
        <v>0</v>
      </c>
      <c r="OM280" s="14">
        <v>0</v>
      </c>
      <c r="ON280" s="14">
        <v>0</v>
      </c>
      <c r="OO280" s="14">
        <v>0</v>
      </c>
      <c r="OP280" s="14">
        <v>0</v>
      </c>
      <c r="OQ280" s="14">
        <v>0</v>
      </c>
      <c r="OR280" s="14">
        <v>0</v>
      </c>
      <c r="OS280" s="14">
        <v>0</v>
      </c>
      <c r="OT280" s="14">
        <v>0</v>
      </c>
      <c r="OU280" s="14">
        <v>0</v>
      </c>
      <c r="OV280" s="14">
        <v>0</v>
      </c>
      <c r="OW280" s="14">
        <v>0</v>
      </c>
      <c r="OX280" s="14">
        <v>0</v>
      </c>
      <c r="OY280" s="14">
        <v>0</v>
      </c>
      <c r="OZ280" s="14"/>
      <c r="PA280" s="14">
        <v>0</v>
      </c>
      <c r="PB280" s="14"/>
      <c r="PC280" s="14"/>
      <c r="PD280" s="14">
        <v>0</v>
      </c>
      <c r="PE280" s="14"/>
      <c r="PF280" s="14"/>
      <c r="PG280" s="54"/>
      <c r="PH280" s="54"/>
      <c r="PI280" s="54"/>
      <c r="PJ280" s="54"/>
      <c r="PK280" s="54"/>
      <c r="PL280" s="84"/>
      <c r="PM280" s="14"/>
      <c r="PN280" s="84"/>
      <c r="PO280" s="84"/>
      <c r="PP280" s="84"/>
      <c r="PQ280" s="84"/>
      <c r="PR280" s="505"/>
      <c r="PS280" s="84"/>
      <c r="PT280" s="84"/>
      <c r="PU280" s="84"/>
      <c r="PV280" s="84"/>
      <c r="PW280" s="54"/>
      <c r="PX280" s="54"/>
      <c r="PY280" s="14"/>
      <c r="PZ280" s="14"/>
      <c r="QA280" s="14"/>
      <c r="QB280" s="54"/>
      <c r="QC280" s="54"/>
      <c r="QD280" s="54"/>
      <c r="QM280" s="1">
        <v>1</v>
      </c>
      <c r="QR280" s="1"/>
      <c r="QS280" s="1"/>
      <c r="QX280" s="1"/>
      <c r="QY280" s="1"/>
      <c r="QZ280" s="1"/>
      <c r="RA280" s="1"/>
      <c r="RB280" s="1"/>
      <c r="RC280" s="1"/>
      <c r="RD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</row>
    <row r="281" spans="1:503" s="20" customFormat="1" hidden="1" x14ac:dyDescent="0.25">
      <c r="A281" s="68" t="s">
        <v>9</v>
      </c>
      <c r="B281" s="68" t="s">
        <v>1000</v>
      </c>
      <c r="C281" s="464">
        <v>147</v>
      </c>
      <c r="D281" s="347"/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  <c r="AL281" s="14">
        <v>0</v>
      </c>
      <c r="AM281" s="14">
        <v>0</v>
      </c>
      <c r="AN281" s="14">
        <v>0</v>
      </c>
      <c r="AO281" s="14">
        <v>0</v>
      </c>
      <c r="AP281" s="14">
        <v>0</v>
      </c>
      <c r="AQ281" s="14">
        <v>0</v>
      </c>
      <c r="AR281" s="14">
        <v>0</v>
      </c>
      <c r="AS281" s="14">
        <v>0</v>
      </c>
      <c r="AT281" s="14">
        <v>0</v>
      </c>
      <c r="AU281" s="14">
        <v>0</v>
      </c>
      <c r="AV281" s="14">
        <v>0</v>
      </c>
      <c r="AW281" s="14">
        <v>0</v>
      </c>
      <c r="AX281" s="14">
        <v>0</v>
      </c>
      <c r="AY281" s="14">
        <v>0</v>
      </c>
      <c r="AZ281" s="14">
        <v>0</v>
      </c>
      <c r="BA281" s="14">
        <v>0</v>
      </c>
      <c r="BB281" s="14">
        <v>0</v>
      </c>
      <c r="BC281" s="14">
        <v>0</v>
      </c>
      <c r="BD281" s="14">
        <v>0</v>
      </c>
      <c r="BE281" s="14">
        <v>0</v>
      </c>
      <c r="BF281" s="14">
        <v>0</v>
      </c>
      <c r="BG281" s="14">
        <v>0</v>
      </c>
      <c r="BH281" s="14">
        <v>0</v>
      </c>
      <c r="BI281" s="14">
        <v>0</v>
      </c>
      <c r="BJ281" s="14">
        <v>0</v>
      </c>
      <c r="BK281" s="14">
        <v>0</v>
      </c>
      <c r="BL281" s="14">
        <v>0</v>
      </c>
      <c r="BM281" s="14">
        <v>0</v>
      </c>
      <c r="BN281" s="14">
        <v>0</v>
      </c>
      <c r="BO281" s="14">
        <v>0</v>
      </c>
      <c r="BP281" s="14">
        <v>0</v>
      </c>
      <c r="BQ281" s="14">
        <v>0</v>
      </c>
      <c r="BR281" s="14">
        <v>0</v>
      </c>
      <c r="BS281" s="14">
        <v>0</v>
      </c>
      <c r="BT281" s="14">
        <v>0</v>
      </c>
      <c r="BU281" s="14">
        <v>0</v>
      </c>
      <c r="BV281" s="14">
        <v>0</v>
      </c>
      <c r="BW281" s="14">
        <v>0</v>
      </c>
      <c r="BX281" s="14">
        <v>0</v>
      </c>
      <c r="BY281" s="14">
        <v>0</v>
      </c>
      <c r="BZ281" s="14">
        <v>0</v>
      </c>
      <c r="CA281" s="14">
        <v>0</v>
      </c>
      <c r="CB281" s="14">
        <v>0</v>
      </c>
      <c r="CC281" s="14">
        <v>0</v>
      </c>
      <c r="CD281" s="14">
        <v>0</v>
      </c>
      <c r="CE281" s="14">
        <v>0</v>
      </c>
      <c r="CF281" s="14">
        <v>0</v>
      </c>
      <c r="CG281" s="14">
        <v>0</v>
      </c>
      <c r="CH281" s="14">
        <v>0</v>
      </c>
      <c r="CI281" s="14">
        <v>0</v>
      </c>
      <c r="CJ281" s="14">
        <v>0</v>
      </c>
      <c r="CK281" s="14">
        <v>0</v>
      </c>
      <c r="CL281" s="14">
        <v>0</v>
      </c>
      <c r="CM281" s="14">
        <v>0</v>
      </c>
      <c r="CN281" s="14">
        <v>0</v>
      </c>
      <c r="CO281" s="14">
        <v>0</v>
      </c>
      <c r="CP281" s="14">
        <v>0</v>
      </c>
      <c r="CQ281" s="14">
        <v>0</v>
      </c>
      <c r="CR281" s="14">
        <v>0</v>
      </c>
      <c r="CS281" s="14">
        <v>0</v>
      </c>
      <c r="CT281" s="14">
        <v>0</v>
      </c>
      <c r="CU281" s="14">
        <v>0</v>
      </c>
      <c r="CV281" s="14">
        <v>0</v>
      </c>
      <c r="CW281" s="14">
        <v>0</v>
      </c>
      <c r="CX281" s="14">
        <v>0</v>
      </c>
      <c r="CY281" s="14">
        <v>0</v>
      </c>
      <c r="CZ281" s="14">
        <v>0</v>
      </c>
      <c r="DA281" s="14">
        <v>0</v>
      </c>
      <c r="DB281" s="14">
        <v>0</v>
      </c>
      <c r="DC281" s="14">
        <v>0</v>
      </c>
      <c r="DD281" s="14">
        <v>0</v>
      </c>
      <c r="DE281" s="14">
        <v>0</v>
      </c>
      <c r="DF281" s="14">
        <v>0</v>
      </c>
      <c r="DG281" s="14">
        <v>0</v>
      </c>
      <c r="DH281" s="14">
        <v>0</v>
      </c>
      <c r="DI281" s="14">
        <v>0</v>
      </c>
      <c r="DJ281" s="14">
        <v>0</v>
      </c>
      <c r="DK281" s="14">
        <v>0</v>
      </c>
      <c r="DL281" s="14">
        <v>0</v>
      </c>
      <c r="DM281" s="14">
        <v>0</v>
      </c>
      <c r="DN281" s="14">
        <v>0</v>
      </c>
      <c r="DO281" s="14">
        <v>0</v>
      </c>
      <c r="DP281" s="14">
        <v>0</v>
      </c>
      <c r="DQ281" s="14">
        <v>0</v>
      </c>
      <c r="DR281" s="14">
        <v>0</v>
      </c>
      <c r="DS281" s="14">
        <v>0</v>
      </c>
      <c r="DT281" s="14">
        <v>0</v>
      </c>
      <c r="DU281" s="14">
        <v>0</v>
      </c>
      <c r="DV281" s="14">
        <v>0</v>
      </c>
      <c r="DW281" s="14">
        <v>0</v>
      </c>
      <c r="DX281" s="14">
        <v>0</v>
      </c>
      <c r="DY281" s="14">
        <v>0</v>
      </c>
      <c r="DZ281" s="14">
        <v>0</v>
      </c>
      <c r="EA281" s="14">
        <v>0</v>
      </c>
      <c r="EB281" s="14">
        <v>0</v>
      </c>
      <c r="EC281" s="14">
        <v>0</v>
      </c>
      <c r="ED281" s="14">
        <v>0</v>
      </c>
      <c r="EE281" s="14">
        <v>0</v>
      </c>
      <c r="EF281" s="14">
        <v>0</v>
      </c>
      <c r="EG281" s="14">
        <v>0</v>
      </c>
      <c r="EH281" s="14">
        <v>0</v>
      </c>
      <c r="EI281" s="14">
        <v>0</v>
      </c>
      <c r="EJ281" s="14">
        <v>0</v>
      </c>
      <c r="EK281" s="14">
        <v>0</v>
      </c>
      <c r="EL281" s="14">
        <v>0</v>
      </c>
      <c r="EM281" s="14">
        <v>0</v>
      </c>
      <c r="EN281" s="14">
        <v>0</v>
      </c>
      <c r="EO281" s="14">
        <v>0</v>
      </c>
      <c r="EP281" s="14">
        <v>0</v>
      </c>
      <c r="EQ281" s="14">
        <v>0</v>
      </c>
      <c r="ER281" s="14">
        <v>0</v>
      </c>
      <c r="ES281" s="14">
        <v>0</v>
      </c>
      <c r="ET281" s="14">
        <v>0</v>
      </c>
      <c r="EU281" s="14">
        <v>0</v>
      </c>
      <c r="EV281" s="14">
        <v>0</v>
      </c>
      <c r="EW281" s="14">
        <v>0</v>
      </c>
      <c r="EX281" s="14">
        <v>0</v>
      </c>
      <c r="EY281" s="14">
        <v>0</v>
      </c>
      <c r="EZ281" s="14">
        <v>0</v>
      </c>
      <c r="FA281" s="14">
        <v>0</v>
      </c>
      <c r="FB281" s="14">
        <v>0</v>
      </c>
      <c r="FC281" s="14">
        <v>0</v>
      </c>
      <c r="FD281" s="14">
        <v>0</v>
      </c>
      <c r="FE281" s="14">
        <v>0</v>
      </c>
      <c r="FF281" s="14">
        <v>0</v>
      </c>
      <c r="FG281" s="14">
        <v>0</v>
      </c>
      <c r="FH281" s="14">
        <v>0</v>
      </c>
      <c r="FI281" s="14">
        <v>0</v>
      </c>
      <c r="FJ281" s="14">
        <v>0</v>
      </c>
      <c r="FK281" s="14">
        <v>0</v>
      </c>
      <c r="FL281" s="14">
        <v>0</v>
      </c>
      <c r="FM281" s="14">
        <v>0</v>
      </c>
      <c r="FN281" s="14">
        <v>0</v>
      </c>
      <c r="FO281" s="14">
        <v>0</v>
      </c>
      <c r="FP281" s="14">
        <v>0</v>
      </c>
      <c r="FQ281" s="14">
        <v>0</v>
      </c>
      <c r="FR281" s="14">
        <v>0</v>
      </c>
      <c r="FS281" s="14">
        <v>0</v>
      </c>
      <c r="FT281" s="14">
        <v>0</v>
      </c>
      <c r="FU281" s="14">
        <v>0</v>
      </c>
      <c r="FV281" s="14">
        <v>0</v>
      </c>
      <c r="FW281" s="14">
        <v>0</v>
      </c>
      <c r="FX281" s="14">
        <v>0</v>
      </c>
      <c r="FY281" s="14">
        <v>0</v>
      </c>
      <c r="FZ281" s="14">
        <v>0</v>
      </c>
      <c r="GA281" s="14">
        <v>0</v>
      </c>
      <c r="GB281" s="14">
        <v>0</v>
      </c>
      <c r="GC281" s="14">
        <v>0</v>
      </c>
      <c r="GD281" s="14">
        <v>0</v>
      </c>
      <c r="GE281" s="14">
        <v>0</v>
      </c>
      <c r="GF281" s="14">
        <v>0</v>
      </c>
      <c r="GG281" s="14">
        <v>0</v>
      </c>
      <c r="GH281" s="14">
        <v>0</v>
      </c>
      <c r="GI281" s="14">
        <v>0</v>
      </c>
      <c r="GJ281" s="14">
        <v>0</v>
      </c>
      <c r="GK281" s="14">
        <v>0</v>
      </c>
      <c r="GL281" s="14">
        <v>0</v>
      </c>
      <c r="GM281" s="14">
        <v>0</v>
      </c>
      <c r="GN281" s="14">
        <v>0</v>
      </c>
      <c r="GO281" s="14">
        <v>0</v>
      </c>
      <c r="GP281" s="14">
        <v>0</v>
      </c>
      <c r="GQ281" s="14">
        <v>0</v>
      </c>
      <c r="GR281" s="14">
        <v>0</v>
      </c>
      <c r="GS281" s="14">
        <v>0</v>
      </c>
      <c r="GT281" s="14">
        <v>0</v>
      </c>
      <c r="GU281" s="14">
        <v>0</v>
      </c>
      <c r="GV281" s="14">
        <v>0</v>
      </c>
      <c r="GW281" s="14">
        <v>0</v>
      </c>
      <c r="GX281" s="14">
        <v>0</v>
      </c>
      <c r="GY281" s="14">
        <v>0</v>
      </c>
      <c r="GZ281" s="14">
        <v>0</v>
      </c>
      <c r="HA281" s="14">
        <v>0</v>
      </c>
      <c r="HB281" s="14">
        <v>0</v>
      </c>
      <c r="HC281" s="14">
        <v>0</v>
      </c>
      <c r="HD281" s="14">
        <v>0</v>
      </c>
      <c r="HE281" s="14">
        <v>0</v>
      </c>
      <c r="HF281" s="14">
        <v>0</v>
      </c>
      <c r="HG281" s="14">
        <v>0</v>
      </c>
      <c r="HH281" s="14">
        <v>0</v>
      </c>
      <c r="HI281" s="14">
        <v>0</v>
      </c>
      <c r="HJ281" s="14">
        <v>0</v>
      </c>
      <c r="HK281" s="14">
        <v>0</v>
      </c>
      <c r="HL281" s="14">
        <v>0</v>
      </c>
      <c r="HM281" s="14">
        <v>0</v>
      </c>
      <c r="HN281" s="14">
        <v>0</v>
      </c>
      <c r="HO281" s="14">
        <v>0</v>
      </c>
      <c r="HP281" s="14">
        <v>0</v>
      </c>
      <c r="HQ281" s="14">
        <v>0</v>
      </c>
      <c r="HR281" s="14">
        <v>0</v>
      </c>
      <c r="HS281" s="14">
        <v>0</v>
      </c>
      <c r="HT281" s="14">
        <v>0</v>
      </c>
      <c r="HU281" s="14">
        <v>0</v>
      </c>
      <c r="HV281" s="14">
        <v>0</v>
      </c>
      <c r="HW281" s="14">
        <v>0</v>
      </c>
      <c r="HX281" s="14">
        <v>0</v>
      </c>
      <c r="HY281" s="14">
        <v>0</v>
      </c>
      <c r="HZ281" s="14">
        <v>1</v>
      </c>
      <c r="IA281" s="14">
        <v>0</v>
      </c>
      <c r="IB281" s="14">
        <v>0</v>
      </c>
      <c r="IC281" s="14">
        <v>0</v>
      </c>
      <c r="ID281" s="14">
        <v>0</v>
      </c>
      <c r="IE281" s="14">
        <v>0</v>
      </c>
      <c r="IF281" s="14">
        <v>0</v>
      </c>
      <c r="IG281" s="14">
        <v>0</v>
      </c>
      <c r="IH281" s="14">
        <v>0</v>
      </c>
      <c r="II281" s="14">
        <v>0</v>
      </c>
      <c r="IJ281" s="14">
        <v>0</v>
      </c>
      <c r="IK281" s="14">
        <v>0</v>
      </c>
      <c r="IL281" s="14">
        <v>0</v>
      </c>
      <c r="IM281" s="14">
        <v>0</v>
      </c>
      <c r="IN281" s="14">
        <v>0</v>
      </c>
      <c r="IO281" s="14">
        <v>0</v>
      </c>
      <c r="IP281" s="14">
        <v>0</v>
      </c>
      <c r="IQ281" s="14">
        <v>0</v>
      </c>
      <c r="IR281" s="14">
        <v>0</v>
      </c>
      <c r="IS281" s="14">
        <v>0</v>
      </c>
      <c r="IT281" s="14">
        <v>0</v>
      </c>
      <c r="IU281" s="14">
        <v>0</v>
      </c>
      <c r="IV281" s="14">
        <v>0</v>
      </c>
      <c r="IW281" s="14">
        <v>0</v>
      </c>
      <c r="IX281" s="14">
        <v>0</v>
      </c>
      <c r="IY281" s="14">
        <v>0</v>
      </c>
      <c r="IZ281" s="14">
        <v>0</v>
      </c>
      <c r="JA281" s="14">
        <v>0</v>
      </c>
      <c r="JB281" s="14">
        <v>0</v>
      </c>
      <c r="JC281" s="14">
        <v>0</v>
      </c>
      <c r="JD281" s="14">
        <v>0</v>
      </c>
      <c r="JE281" s="14">
        <v>0</v>
      </c>
      <c r="JF281" s="14">
        <v>0</v>
      </c>
      <c r="JG281" s="14">
        <v>0</v>
      </c>
      <c r="JH281" s="14">
        <v>0</v>
      </c>
      <c r="JI281" s="14">
        <v>0</v>
      </c>
      <c r="JJ281" s="14">
        <v>0</v>
      </c>
      <c r="JK281" s="14">
        <v>0</v>
      </c>
      <c r="JL281" s="14">
        <v>0</v>
      </c>
      <c r="JM281" s="14">
        <v>0</v>
      </c>
      <c r="JN281" s="14">
        <v>0</v>
      </c>
      <c r="JO281" s="14">
        <v>0</v>
      </c>
      <c r="JP281" s="14">
        <v>0</v>
      </c>
      <c r="JQ281" s="14">
        <v>0</v>
      </c>
      <c r="JR281" s="14">
        <v>0</v>
      </c>
      <c r="JS281" s="14">
        <v>0</v>
      </c>
      <c r="JT281" s="14">
        <v>0</v>
      </c>
      <c r="JU281" s="14">
        <v>0</v>
      </c>
      <c r="JV281" s="14">
        <v>0</v>
      </c>
      <c r="JW281" s="14">
        <v>0</v>
      </c>
      <c r="JX281" s="14">
        <v>0</v>
      </c>
      <c r="JY281" s="14">
        <v>0</v>
      </c>
      <c r="JZ281" s="14">
        <v>0</v>
      </c>
      <c r="KA281" s="14">
        <v>0</v>
      </c>
      <c r="KB281" s="14">
        <v>0</v>
      </c>
      <c r="KC281" s="14">
        <v>0</v>
      </c>
      <c r="KD281" s="14">
        <v>0</v>
      </c>
      <c r="KE281" s="14">
        <v>0</v>
      </c>
      <c r="KF281" s="14">
        <v>0</v>
      </c>
      <c r="KG281" s="14">
        <v>0</v>
      </c>
      <c r="KH281" s="14">
        <v>0</v>
      </c>
      <c r="KI281" s="14">
        <v>0</v>
      </c>
      <c r="KJ281" s="14">
        <v>0</v>
      </c>
      <c r="KK281" s="14">
        <v>0</v>
      </c>
      <c r="KL281" s="14">
        <v>0</v>
      </c>
      <c r="KM281" s="14">
        <v>0</v>
      </c>
      <c r="KN281" s="14">
        <v>0</v>
      </c>
      <c r="KO281" s="14">
        <v>0</v>
      </c>
      <c r="KP281" s="14">
        <v>0</v>
      </c>
      <c r="KQ281" s="14">
        <v>0</v>
      </c>
      <c r="KR281" s="14">
        <v>0</v>
      </c>
      <c r="KS281" s="14">
        <v>0</v>
      </c>
      <c r="KT281" s="14">
        <v>0</v>
      </c>
      <c r="KU281" s="14">
        <v>0</v>
      </c>
      <c r="KV281" s="14">
        <v>0</v>
      </c>
      <c r="KW281" s="14">
        <v>0</v>
      </c>
      <c r="KX281" s="14">
        <v>0</v>
      </c>
      <c r="KY281" s="14">
        <v>0</v>
      </c>
      <c r="KZ281" s="14">
        <v>0</v>
      </c>
      <c r="LA281" s="14">
        <v>0</v>
      </c>
      <c r="LB281" s="14">
        <v>0</v>
      </c>
      <c r="LC281" s="14">
        <v>0</v>
      </c>
      <c r="LD281" s="14">
        <v>0</v>
      </c>
      <c r="LE281" s="14">
        <v>0</v>
      </c>
      <c r="LF281" s="14">
        <v>0</v>
      </c>
      <c r="LG281" s="14">
        <v>0</v>
      </c>
      <c r="LH281" s="14">
        <v>0</v>
      </c>
      <c r="LI281" s="14">
        <v>0</v>
      </c>
      <c r="LJ281" s="14">
        <v>0</v>
      </c>
      <c r="LK281" s="14">
        <v>0</v>
      </c>
      <c r="LL281" s="14">
        <v>0</v>
      </c>
      <c r="LM281" s="14">
        <v>0</v>
      </c>
      <c r="LN281" s="14">
        <v>0</v>
      </c>
      <c r="LO281" s="14">
        <v>0</v>
      </c>
      <c r="LP281" s="14">
        <v>0</v>
      </c>
      <c r="LQ281" s="14">
        <v>0</v>
      </c>
      <c r="LR281" s="14">
        <v>0</v>
      </c>
      <c r="LS281" s="14">
        <v>0</v>
      </c>
      <c r="LT281" s="14">
        <v>0</v>
      </c>
      <c r="LU281" s="14">
        <v>0</v>
      </c>
      <c r="LV281" s="14">
        <v>0</v>
      </c>
      <c r="LW281" s="14">
        <v>0</v>
      </c>
      <c r="LX281" s="14">
        <v>0</v>
      </c>
      <c r="LY281" s="14">
        <v>0</v>
      </c>
      <c r="LZ281" s="14">
        <v>0</v>
      </c>
      <c r="MA281" s="14">
        <v>0</v>
      </c>
      <c r="MB281" s="14">
        <v>0</v>
      </c>
      <c r="MC281" s="14">
        <v>0</v>
      </c>
      <c r="MD281" s="14">
        <v>0</v>
      </c>
      <c r="ME281" s="14">
        <v>0</v>
      </c>
      <c r="MF281" s="14">
        <v>0</v>
      </c>
      <c r="MG281" s="14">
        <v>0</v>
      </c>
      <c r="MH281" s="14">
        <v>0</v>
      </c>
      <c r="MI281" s="14">
        <v>0</v>
      </c>
      <c r="MJ281" s="14">
        <v>0</v>
      </c>
      <c r="MK281" s="14">
        <v>0</v>
      </c>
      <c r="ML281" s="14">
        <v>0</v>
      </c>
      <c r="MM281" s="14">
        <v>0</v>
      </c>
      <c r="MN281" s="14">
        <v>1</v>
      </c>
      <c r="MO281" s="14">
        <v>0</v>
      </c>
      <c r="MP281" s="14">
        <v>0</v>
      </c>
      <c r="MQ281" s="14">
        <v>0</v>
      </c>
      <c r="MR281" s="14">
        <v>0</v>
      </c>
      <c r="MS281" s="14">
        <v>0</v>
      </c>
      <c r="MT281" s="14">
        <v>0</v>
      </c>
      <c r="MU281" s="14">
        <v>0</v>
      </c>
      <c r="MV281" s="14">
        <v>1</v>
      </c>
      <c r="MW281" s="14">
        <v>0</v>
      </c>
      <c r="MX281" s="14">
        <v>0</v>
      </c>
      <c r="MY281" s="14">
        <v>0</v>
      </c>
      <c r="MZ281" s="14">
        <v>0</v>
      </c>
      <c r="NA281" s="14">
        <v>0</v>
      </c>
      <c r="NB281" s="14">
        <v>0</v>
      </c>
      <c r="NC281" s="14">
        <v>0</v>
      </c>
      <c r="ND281" s="14">
        <v>0</v>
      </c>
      <c r="NE281" s="14">
        <v>0</v>
      </c>
      <c r="NF281" s="14">
        <v>0</v>
      </c>
      <c r="NG281" s="14">
        <v>0</v>
      </c>
      <c r="NH281" s="14">
        <v>0</v>
      </c>
      <c r="NI281" s="14">
        <v>0</v>
      </c>
      <c r="NJ281" s="14">
        <v>0</v>
      </c>
      <c r="NK281" s="14">
        <v>0</v>
      </c>
      <c r="NL281" s="14">
        <v>0</v>
      </c>
      <c r="NM281" s="14">
        <v>0</v>
      </c>
      <c r="NN281" s="14">
        <v>0</v>
      </c>
      <c r="NO281" s="14">
        <v>0</v>
      </c>
      <c r="NP281" s="14">
        <v>0</v>
      </c>
      <c r="NQ281" s="14">
        <v>0</v>
      </c>
      <c r="NR281" s="14">
        <v>0</v>
      </c>
      <c r="NS281" s="14">
        <v>0</v>
      </c>
      <c r="NT281" s="14">
        <v>0</v>
      </c>
      <c r="NU281" s="14">
        <v>0</v>
      </c>
      <c r="NV281" s="14">
        <v>0</v>
      </c>
      <c r="NW281" s="14">
        <v>0</v>
      </c>
      <c r="NX281" s="14">
        <v>0</v>
      </c>
      <c r="NY281" s="14">
        <v>0</v>
      </c>
      <c r="NZ281" s="14">
        <v>0</v>
      </c>
      <c r="OA281" s="14">
        <v>0</v>
      </c>
      <c r="OB281" s="14">
        <v>0</v>
      </c>
      <c r="OC281" s="14">
        <v>0</v>
      </c>
      <c r="OD281" s="14">
        <v>0</v>
      </c>
      <c r="OE281" s="14">
        <v>0</v>
      </c>
      <c r="OF281" s="14"/>
      <c r="OG281" s="14">
        <v>0</v>
      </c>
      <c r="OH281" s="14">
        <v>0</v>
      </c>
      <c r="OI281" s="14">
        <v>0</v>
      </c>
      <c r="OJ281" s="14">
        <v>0</v>
      </c>
      <c r="OK281" s="14">
        <v>0</v>
      </c>
      <c r="OL281" s="14">
        <v>0</v>
      </c>
      <c r="OM281" s="14">
        <v>0</v>
      </c>
      <c r="ON281" s="14">
        <v>1</v>
      </c>
      <c r="OO281" s="14">
        <v>0</v>
      </c>
      <c r="OP281" s="14">
        <v>0</v>
      </c>
      <c r="OQ281" s="14">
        <v>0</v>
      </c>
      <c r="OR281" s="14">
        <v>0</v>
      </c>
      <c r="OS281" s="14">
        <v>0</v>
      </c>
      <c r="OT281" s="14">
        <v>0</v>
      </c>
      <c r="OU281" s="14">
        <v>0</v>
      </c>
      <c r="OV281" s="14">
        <v>0</v>
      </c>
      <c r="OW281" s="14">
        <v>0</v>
      </c>
      <c r="OX281" s="14">
        <v>0</v>
      </c>
      <c r="OY281" s="14">
        <v>0</v>
      </c>
      <c r="OZ281" s="14"/>
      <c r="PA281" s="14">
        <v>0</v>
      </c>
      <c r="PB281" s="14"/>
      <c r="PC281" s="14"/>
      <c r="PD281" s="14">
        <v>0</v>
      </c>
      <c r="PE281" s="14"/>
      <c r="PF281" s="14"/>
      <c r="PG281" s="54"/>
      <c r="PH281" s="54"/>
      <c r="PI281" s="54"/>
      <c r="PJ281" s="54"/>
      <c r="PK281" s="54"/>
      <c r="PL281" s="84"/>
      <c r="PM281" s="14"/>
      <c r="PN281" s="84"/>
      <c r="PO281" s="84"/>
      <c r="PP281" s="84"/>
      <c r="PQ281" s="84"/>
      <c r="PR281" s="505"/>
      <c r="PS281" s="84"/>
      <c r="PT281" s="84"/>
      <c r="PU281" s="84"/>
      <c r="PV281" s="84"/>
      <c r="PW281" s="54"/>
      <c r="PX281" s="54"/>
      <c r="PY281" s="14"/>
      <c r="PZ281" s="14"/>
      <c r="QA281" s="14"/>
      <c r="QB281" s="54"/>
      <c r="QC281" s="54"/>
      <c r="QD281" s="54"/>
      <c r="QR281" s="1"/>
      <c r="QS281" s="1"/>
      <c r="QX281" s="1"/>
      <c r="QY281" s="1"/>
      <c r="QZ281" s="1"/>
      <c r="RA281" s="1"/>
      <c r="RB281" s="1"/>
      <c r="RC281" s="1"/>
      <c r="RD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</row>
    <row r="282" spans="1:503" s="20" customFormat="1" hidden="1" x14ac:dyDescent="0.25">
      <c r="A282" s="68" t="s">
        <v>9</v>
      </c>
      <c r="B282" s="68" t="s">
        <v>1421</v>
      </c>
      <c r="C282" s="347"/>
      <c r="D282" s="347"/>
      <c r="E282" s="14">
        <v>0</v>
      </c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>
        <v>0</v>
      </c>
      <c r="PE282" s="14"/>
      <c r="PF282" s="14"/>
      <c r="PG282" s="54"/>
      <c r="PH282" s="54"/>
      <c r="PI282" s="54"/>
      <c r="PJ282" s="54"/>
      <c r="PK282" s="54"/>
      <c r="PL282" s="84"/>
      <c r="PM282" s="14">
        <v>1</v>
      </c>
      <c r="PN282" s="84"/>
      <c r="PO282" s="84"/>
      <c r="PP282" s="84"/>
      <c r="PQ282" s="84"/>
      <c r="PR282" s="505"/>
      <c r="PS282" s="84"/>
      <c r="PT282" s="84"/>
      <c r="PU282" s="84"/>
      <c r="PV282" s="84"/>
      <c r="PW282" s="54"/>
      <c r="PX282" s="54"/>
      <c r="PY282" s="14"/>
      <c r="PZ282" s="14"/>
      <c r="QA282" s="14"/>
      <c r="QB282" s="54"/>
      <c r="QC282" s="54"/>
      <c r="QD282" s="54"/>
      <c r="QR282" s="1"/>
      <c r="QS282" s="1"/>
      <c r="QX282" s="1"/>
      <c r="QY282" s="1"/>
      <c r="QZ282" s="1"/>
      <c r="RA282" s="1"/>
      <c r="RB282" s="1"/>
      <c r="RC282" s="1"/>
      <c r="RD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</row>
    <row r="283" spans="1:503" s="20" customFormat="1" hidden="1" x14ac:dyDescent="0.25">
      <c r="A283" s="68" t="s">
        <v>9</v>
      </c>
      <c r="B283" s="68" t="s">
        <v>1201</v>
      </c>
      <c r="C283" s="347"/>
      <c r="D283" s="347"/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  <c r="AL283" s="14">
        <v>0</v>
      </c>
      <c r="AM283" s="14">
        <v>0</v>
      </c>
      <c r="AN283" s="14">
        <v>0</v>
      </c>
      <c r="AO283" s="14">
        <v>0</v>
      </c>
      <c r="AP283" s="14">
        <v>0</v>
      </c>
      <c r="AQ283" s="14">
        <v>0</v>
      </c>
      <c r="AR283" s="14">
        <v>0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0</v>
      </c>
      <c r="AY283" s="14">
        <v>0</v>
      </c>
      <c r="AZ283" s="14">
        <v>0</v>
      </c>
      <c r="BA283" s="14">
        <v>0</v>
      </c>
      <c r="BB283" s="14">
        <v>0</v>
      </c>
      <c r="BC283" s="14">
        <v>0</v>
      </c>
      <c r="BD283" s="14">
        <v>0</v>
      </c>
      <c r="BE283" s="14">
        <v>0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  <c r="BK283" s="14">
        <v>0</v>
      </c>
      <c r="BL283" s="14">
        <v>0</v>
      </c>
      <c r="BM283" s="14">
        <v>0</v>
      </c>
      <c r="BN283" s="14">
        <v>0</v>
      </c>
      <c r="BO283" s="14">
        <v>0</v>
      </c>
      <c r="BP283" s="14">
        <v>0</v>
      </c>
      <c r="BQ283" s="14">
        <v>0</v>
      </c>
      <c r="BR283" s="14">
        <v>0</v>
      </c>
      <c r="BS283" s="14">
        <v>0</v>
      </c>
      <c r="BT283" s="14">
        <v>0</v>
      </c>
      <c r="BU283" s="14">
        <v>0</v>
      </c>
      <c r="BV283" s="14">
        <v>0</v>
      </c>
      <c r="BW283" s="14">
        <v>0</v>
      </c>
      <c r="BX283" s="14">
        <v>0</v>
      </c>
      <c r="BY283" s="14">
        <v>0</v>
      </c>
      <c r="BZ283" s="14">
        <v>0</v>
      </c>
      <c r="CA283" s="14">
        <v>0</v>
      </c>
      <c r="CB283" s="14">
        <v>0</v>
      </c>
      <c r="CC283" s="14">
        <v>0</v>
      </c>
      <c r="CD283" s="14">
        <v>0</v>
      </c>
      <c r="CE283" s="14">
        <v>0</v>
      </c>
      <c r="CF283" s="14">
        <v>0</v>
      </c>
      <c r="CG283" s="14">
        <v>0</v>
      </c>
      <c r="CH283" s="14">
        <v>0</v>
      </c>
      <c r="CI283" s="14">
        <v>0</v>
      </c>
      <c r="CJ283" s="14">
        <v>0</v>
      </c>
      <c r="CK283" s="14">
        <v>0</v>
      </c>
      <c r="CL283" s="14">
        <v>0</v>
      </c>
      <c r="CM283" s="14">
        <v>0</v>
      </c>
      <c r="CN283" s="14">
        <v>0</v>
      </c>
      <c r="CO283" s="14">
        <v>0</v>
      </c>
      <c r="CP283" s="14">
        <v>0</v>
      </c>
      <c r="CQ283" s="14">
        <v>0</v>
      </c>
      <c r="CR283" s="14">
        <v>0</v>
      </c>
      <c r="CS283" s="14">
        <v>0</v>
      </c>
      <c r="CT283" s="14">
        <v>0</v>
      </c>
      <c r="CU283" s="14">
        <v>0</v>
      </c>
      <c r="CV283" s="14">
        <v>0</v>
      </c>
      <c r="CW283" s="14">
        <v>0</v>
      </c>
      <c r="CX283" s="14">
        <v>0</v>
      </c>
      <c r="CY283" s="14">
        <v>0</v>
      </c>
      <c r="CZ283" s="14">
        <v>0</v>
      </c>
      <c r="DA283" s="14">
        <v>0</v>
      </c>
      <c r="DB283" s="14">
        <v>0</v>
      </c>
      <c r="DC283" s="14">
        <v>0</v>
      </c>
      <c r="DD283" s="14">
        <v>0</v>
      </c>
      <c r="DE283" s="14">
        <v>0</v>
      </c>
      <c r="DF283" s="14">
        <v>0</v>
      </c>
      <c r="DG283" s="14">
        <v>0</v>
      </c>
      <c r="DH283" s="14">
        <v>0</v>
      </c>
      <c r="DI283" s="14">
        <v>0</v>
      </c>
      <c r="DJ283" s="14">
        <v>0</v>
      </c>
      <c r="DK283" s="14">
        <v>0</v>
      </c>
      <c r="DL283" s="14">
        <v>0</v>
      </c>
      <c r="DM283" s="14">
        <v>0</v>
      </c>
      <c r="DN283" s="14">
        <v>0</v>
      </c>
      <c r="DO283" s="14">
        <v>0</v>
      </c>
      <c r="DP283" s="14">
        <v>0</v>
      </c>
      <c r="DQ283" s="14">
        <v>0</v>
      </c>
      <c r="DR283" s="14">
        <v>0</v>
      </c>
      <c r="DS283" s="14">
        <v>0</v>
      </c>
      <c r="DT283" s="14">
        <v>0</v>
      </c>
      <c r="DU283" s="14">
        <v>0</v>
      </c>
      <c r="DV283" s="14">
        <v>0</v>
      </c>
      <c r="DW283" s="14">
        <v>0</v>
      </c>
      <c r="DX283" s="14">
        <v>0</v>
      </c>
      <c r="DY283" s="14">
        <v>0</v>
      </c>
      <c r="DZ283" s="14">
        <v>1</v>
      </c>
      <c r="EA283" s="14">
        <v>0</v>
      </c>
      <c r="EB283" s="14">
        <v>0</v>
      </c>
      <c r="EC283" s="14">
        <v>0</v>
      </c>
      <c r="ED283" s="14">
        <v>0</v>
      </c>
      <c r="EE283" s="14">
        <v>0</v>
      </c>
      <c r="EF283" s="14">
        <v>0</v>
      </c>
      <c r="EG283" s="14">
        <v>0</v>
      </c>
      <c r="EH283" s="14">
        <v>0</v>
      </c>
      <c r="EI283" s="14">
        <v>0</v>
      </c>
      <c r="EJ283" s="14">
        <v>0</v>
      </c>
      <c r="EK283" s="14">
        <v>0</v>
      </c>
      <c r="EL283" s="14">
        <v>0</v>
      </c>
      <c r="EM283" s="14">
        <v>0</v>
      </c>
      <c r="EN283" s="14">
        <v>0</v>
      </c>
      <c r="EO283" s="14">
        <v>0</v>
      </c>
      <c r="EP283" s="14">
        <v>0</v>
      </c>
      <c r="EQ283" s="14">
        <v>0</v>
      </c>
      <c r="ER283" s="14">
        <v>0</v>
      </c>
      <c r="ES283" s="14">
        <v>0</v>
      </c>
      <c r="ET283" s="14">
        <v>0</v>
      </c>
      <c r="EU283" s="14">
        <v>0</v>
      </c>
      <c r="EV283" s="14">
        <v>0</v>
      </c>
      <c r="EW283" s="14">
        <v>0</v>
      </c>
      <c r="EX283" s="14">
        <v>0</v>
      </c>
      <c r="EY283" s="14">
        <v>0</v>
      </c>
      <c r="EZ283" s="14">
        <v>0</v>
      </c>
      <c r="FA283" s="14">
        <v>0</v>
      </c>
      <c r="FB283" s="14">
        <v>0</v>
      </c>
      <c r="FC283" s="14">
        <v>0</v>
      </c>
      <c r="FD283" s="14">
        <v>0</v>
      </c>
      <c r="FE283" s="14">
        <v>0</v>
      </c>
      <c r="FF283" s="14">
        <v>0</v>
      </c>
      <c r="FG283" s="14">
        <v>0</v>
      </c>
      <c r="FH283" s="14">
        <v>0</v>
      </c>
      <c r="FI283" s="14">
        <v>0</v>
      </c>
      <c r="FJ283" s="14">
        <v>0</v>
      </c>
      <c r="FK283" s="14">
        <v>0</v>
      </c>
      <c r="FL283" s="14">
        <v>1</v>
      </c>
      <c r="FM283" s="14">
        <v>0</v>
      </c>
      <c r="FN283" s="14">
        <v>0</v>
      </c>
      <c r="FO283" s="14">
        <v>0</v>
      </c>
      <c r="FP283" s="14">
        <v>0</v>
      </c>
      <c r="FQ283" s="14">
        <v>0</v>
      </c>
      <c r="FR283" s="14">
        <v>0</v>
      </c>
      <c r="FS283" s="14">
        <v>0</v>
      </c>
      <c r="FT283" s="14">
        <v>0</v>
      </c>
      <c r="FU283" s="14">
        <v>0</v>
      </c>
      <c r="FV283" s="14">
        <v>0</v>
      </c>
      <c r="FW283" s="14">
        <v>0</v>
      </c>
      <c r="FX283" s="14">
        <v>0</v>
      </c>
      <c r="FY283" s="14">
        <v>0</v>
      </c>
      <c r="FZ283" s="14">
        <v>0</v>
      </c>
      <c r="GA283" s="14">
        <v>0</v>
      </c>
      <c r="GB283" s="14">
        <v>0</v>
      </c>
      <c r="GC283" s="14">
        <v>0</v>
      </c>
      <c r="GD283" s="14">
        <v>0</v>
      </c>
      <c r="GE283" s="14">
        <v>0</v>
      </c>
      <c r="GF283" s="14">
        <v>0</v>
      </c>
      <c r="GG283" s="14">
        <v>0</v>
      </c>
      <c r="GH283" s="14">
        <v>0</v>
      </c>
      <c r="GI283" s="14">
        <v>0</v>
      </c>
      <c r="GJ283" s="14">
        <v>0</v>
      </c>
      <c r="GK283" s="14">
        <v>0</v>
      </c>
      <c r="GL283" s="14">
        <v>0</v>
      </c>
      <c r="GM283" s="14">
        <v>0</v>
      </c>
      <c r="GN283" s="14">
        <v>0</v>
      </c>
      <c r="GO283" s="14">
        <v>0</v>
      </c>
      <c r="GP283" s="14">
        <v>0</v>
      </c>
      <c r="GQ283" s="14">
        <v>0</v>
      </c>
      <c r="GR283" s="14">
        <v>0</v>
      </c>
      <c r="GS283" s="14">
        <v>0</v>
      </c>
      <c r="GT283" s="14">
        <v>0</v>
      </c>
      <c r="GU283" s="14">
        <v>0</v>
      </c>
      <c r="GV283" s="14">
        <v>0</v>
      </c>
      <c r="GW283" s="14">
        <v>0</v>
      </c>
      <c r="GX283" s="14">
        <v>0</v>
      </c>
      <c r="GY283" s="14">
        <v>0</v>
      </c>
      <c r="GZ283" s="14">
        <v>0</v>
      </c>
      <c r="HA283" s="14">
        <v>0</v>
      </c>
      <c r="HB283" s="14">
        <v>0</v>
      </c>
      <c r="HC283" s="14">
        <v>0</v>
      </c>
      <c r="HD283" s="14">
        <v>0</v>
      </c>
      <c r="HE283" s="14">
        <v>0</v>
      </c>
      <c r="HF283" s="14">
        <v>0</v>
      </c>
      <c r="HG283" s="14">
        <v>0</v>
      </c>
      <c r="HH283" s="14">
        <v>0</v>
      </c>
      <c r="HI283" s="14">
        <v>0</v>
      </c>
      <c r="HJ283" s="14">
        <v>0</v>
      </c>
      <c r="HK283" s="14">
        <v>0</v>
      </c>
      <c r="HL283" s="14">
        <v>0</v>
      </c>
      <c r="HM283" s="14">
        <v>0</v>
      </c>
      <c r="HN283" s="14">
        <v>0</v>
      </c>
      <c r="HO283" s="14">
        <v>0</v>
      </c>
      <c r="HP283" s="14">
        <v>0</v>
      </c>
      <c r="HQ283" s="14">
        <v>0</v>
      </c>
      <c r="HR283" s="14">
        <v>0</v>
      </c>
      <c r="HS283" s="14">
        <v>0</v>
      </c>
      <c r="HT283" s="14">
        <v>0</v>
      </c>
      <c r="HU283" s="14">
        <v>0</v>
      </c>
      <c r="HV283" s="14">
        <v>0</v>
      </c>
      <c r="HW283" s="14">
        <v>0</v>
      </c>
      <c r="HX283" s="14">
        <v>0</v>
      </c>
      <c r="HY283" s="14">
        <v>0</v>
      </c>
      <c r="HZ283" s="14">
        <v>0</v>
      </c>
      <c r="IA283" s="14">
        <v>0</v>
      </c>
      <c r="IB283" s="14">
        <v>0</v>
      </c>
      <c r="IC283" s="14">
        <v>0</v>
      </c>
      <c r="ID283" s="14">
        <v>0</v>
      </c>
      <c r="IE283" s="14">
        <v>0</v>
      </c>
      <c r="IF283" s="14">
        <v>0</v>
      </c>
      <c r="IG283" s="14">
        <v>0</v>
      </c>
      <c r="IH283" s="14">
        <v>0</v>
      </c>
      <c r="II283" s="14">
        <v>0</v>
      </c>
      <c r="IJ283" s="14">
        <v>0</v>
      </c>
      <c r="IK283" s="14">
        <v>0</v>
      </c>
      <c r="IL283" s="14">
        <v>0</v>
      </c>
      <c r="IM283" s="14">
        <v>0</v>
      </c>
      <c r="IN283" s="14">
        <v>0</v>
      </c>
      <c r="IO283" s="14">
        <v>0</v>
      </c>
      <c r="IP283" s="14">
        <v>0</v>
      </c>
      <c r="IQ283" s="14">
        <v>0</v>
      </c>
      <c r="IR283" s="14">
        <v>0</v>
      </c>
      <c r="IS283" s="14">
        <v>0</v>
      </c>
      <c r="IT283" s="14">
        <v>0</v>
      </c>
      <c r="IU283" s="14">
        <v>0</v>
      </c>
      <c r="IV283" s="14">
        <v>0</v>
      </c>
      <c r="IW283" s="14">
        <v>0</v>
      </c>
      <c r="IX283" s="14">
        <v>0</v>
      </c>
      <c r="IY283" s="14">
        <v>0</v>
      </c>
      <c r="IZ283" s="14">
        <v>0</v>
      </c>
      <c r="JA283" s="14">
        <v>0</v>
      </c>
      <c r="JB283" s="14">
        <v>0</v>
      </c>
      <c r="JC283" s="14">
        <v>0</v>
      </c>
      <c r="JD283" s="14">
        <v>0</v>
      </c>
      <c r="JE283" s="14">
        <v>0</v>
      </c>
      <c r="JF283" s="14">
        <v>0</v>
      </c>
      <c r="JG283" s="14">
        <v>0</v>
      </c>
      <c r="JH283" s="14">
        <v>0</v>
      </c>
      <c r="JI283" s="14">
        <v>0</v>
      </c>
      <c r="JJ283" s="14">
        <v>0</v>
      </c>
      <c r="JK283" s="14">
        <v>0</v>
      </c>
      <c r="JL283" s="14">
        <v>0</v>
      </c>
      <c r="JM283" s="14">
        <v>0</v>
      </c>
      <c r="JN283" s="14">
        <v>0</v>
      </c>
      <c r="JO283" s="14">
        <v>0</v>
      </c>
      <c r="JP283" s="14">
        <v>0</v>
      </c>
      <c r="JQ283" s="14">
        <v>0</v>
      </c>
      <c r="JR283" s="14">
        <v>0</v>
      </c>
      <c r="JS283" s="14">
        <v>0</v>
      </c>
      <c r="JT283" s="14">
        <v>0</v>
      </c>
      <c r="JU283" s="14">
        <v>0</v>
      </c>
      <c r="JV283" s="14">
        <v>0</v>
      </c>
      <c r="JW283" s="14">
        <v>0</v>
      </c>
      <c r="JX283" s="14">
        <v>0</v>
      </c>
      <c r="JY283" s="14">
        <v>0</v>
      </c>
      <c r="JZ283" s="14">
        <v>0</v>
      </c>
      <c r="KA283" s="14">
        <v>0</v>
      </c>
      <c r="KB283" s="14">
        <v>0</v>
      </c>
      <c r="KC283" s="14">
        <v>1</v>
      </c>
      <c r="KD283" s="14">
        <v>0</v>
      </c>
      <c r="KE283" s="14">
        <v>0</v>
      </c>
      <c r="KF283" s="14">
        <v>0</v>
      </c>
      <c r="KG283" s="14">
        <v>0</v>
      </c>
      <c r="KH283" s="14">
        <v>0</v>
      </c>
      <c r="KI283" s="14">
        <v>0</v>
      </c>
      <c r="KJ283" s="14">
        <v>0</v>
      </c>
      <c r="KK283" s="14">
        <v>0</v>
      </c>
      <c r="KL283" s="14">
        <v>0</v>
      </c>
      <c r="KM283" s="14">
        <v>0</v>
      </c>
      <c r="KN283" s="14">
        <v>0</v>
      </c>
      <c r="KO283" s="14">
        <v>0</v>
      </c>
      <c r="KP283" s="14">
        <v>0</v>
      </c>
      <c r="KQ283" s="14">
        <v>0</v>
      </c>
      <c r="KR283" s="14">
        <v>0</v>
      </c>
      <c r="KS283" s="14">
        <v>0</v>
      </c>
      <c r="KT283" s="14">
        <v>0</v>
      </c>
      <c r="KU283" s="14">
        <v>0</v>
      </c>
      <c r="KV283" s="14">
        <v>0</v>
      </c>
      <c r="KW283" s="14">
        <v>0</v>
      </c>
      <c r="KX283" s="14">
        <v>0</v>
      </c>
      <c r="KY283" s="14">
        <v>0</v>
      </c>
      <c r="KZ283" s="14">
        <v>0</v>
      </c>
      <c r="LA283" s="14">
        <v>0</v>
      </c>
      <c r="LB283" s="14">
        <v>0</v>
      </c>
      <c r="LC283" s="14">
        <v>0</v>
      </c>
      <c r="LD283" s="14">
        <v>0</v>
      </c>
      <c r="LE283" s="14">
        <v>0</v>
      </c>
      <c r="LF283" s="14">
        <v>0</v>
      </c>
      <c r="LG283" s="14">
        <v>0</v>
      </c>
      <c r="LH283" s="14">
        <v>0</v>
      </c>
      <c r="LI283" s="14">
        <v>0</v>
      </c>
      <c r="LJ283" s="14">
        <v>0</v>
      </c>
      <c r="LK283" s="14">
        <v>0</v>
      </c>
      <c r="LL283" s="14">
        <v>0</v>
      </c>
      <c r="LM283" s="14">
        <v>0</v>
      </c>
      <c r="LN283" s="14">
        <v>0</v>
      </c>
      <c r="LO283" s="14">
        <v>0</v>
      </c>
      <c r="LP283" s="14">
        <v>0</v>
      </c>
      <c r="LQ283" s="14">
        <v>0</v>
      </c>
      <c r="LR283" s="14">
        <v>0</v>
      </c>
      <c r="LS283" s="14">
        <v>0</v>
      </c>
      <c r="LT283" s="14">
        <v>0</v>
      </c>
      <c r="LU283" s="14">
        <v>0</v>
      </c>
      <c r="LV283" s="14">
        <v>0</v>
      </c>
      <c r="LW283" s="14">
        <v>0</v>
      </c>
      <c r="LX283" s="14">
        <v>0</v>
      </c>
      <c r="LY283" s="14">
        <v>0</v>
      </c>
      <c r="LZ283" s="14">
        <v>0</v>
      </c>
      <c r="MA283" s="14">
        <v>0</v>
      </c>
      <c r="MB283" s="14">
        <v>0</v>
      </c>
      <c r="MC283" s="14">
        <v>0</v>
      </c>
      <c r="MD283" s="14">
        <v>0</v>
      </c>
      <c r="ME283" s="14">
        <v>0</v>
      </c>
      <c r="MF283" s="14">
        <v>0</v>
      </c>
      <c r="MG283" s="14">
        <v>0</v>
      </c>
      <c r="MH283" s="14">
        <v>0</v>
      </c>
      <c r="MI283" s="14">
        <v>0</v>
      </c>
      <c r="MJ283" s="14">
        <v>0</v>
      </c>
      <c r="MK283" s="14">
        <v>0</v>
      </c>
      <c r="ML283" s="14">
        <v>0</v>
      </c>
      <c r="MM283" s="14">
        <v>0</v>
      </c>
      <c r="MN283" s="14">
        <v>0</v>
      </c>
      <c r="MO283" s="14">
        <v>0</v>
      </c>
      <c r="MP283" s="14">
        <v>0</v>
      </c>
      <c r="MQ283" s="14">
        <v>0</v>
      </c>
      <c r="MR283" s="14">
        <v>0</v>
      </c>
      <c r="MS283" s="14">
        <v>0</v>
      </c>
      <c r="MT283" s="14">
        <v>0</v>
      </c>
      <c r="MU283" s="14">
        <v>0</v>
      </c>
      <c r="MV283" s="14">
        <v>0</v>
      </c>
      <c r="MW283" s="14">
        <v>0</v>
      </c>
      <c r="MX283" s="14">
        <v>0</v>
      </c>
      <c r="MY283" s="14">
        <v>0</v>
      </c>
      <c r="MZ283" s="14">
        <v>0</v>
      </c>
      <c r="NA283" s="14">
        <v>0</v>
      </c>
      <c r="NB283" s="14">
        <v>0</v>
      </c>
      <c r="NC283" s="14">
        <v>0</v>
      </c>
      <c r="ND283" s="14">
        <v>0</v>
      </c>
      <c r="NE283" s="14">
        <v>0</v>
      </c>
      <c r="NF283" s="14">
        <v>0</v>
      </c>
      <c r="NG283" s="14">
        <v>0</v>
      </c>
      <c r="NH283" s="14">
        <v>0</v>
      </c>
      <c r="NI283" s="14">
        <v>0</v>
      </c>
      <c r="NJ283" s="14">
        <v>0</v>
      </c>
      <c r="NK283" s="14">
        <v>0</v>
      </c>
      <c r="NL283" s="14">
        <v>0</v>
      </c>
      <c r="NM283" s="14">
        <v>0</v>
      </c>
      <c r="NN283" s="14">
        <v>0</v>
      </c>
      <c r="NO283" s="14">
        <v>0</v>
      </c>
      <c r="NP283" s="14">
        <v>0</v>
      </c>
      <c r="NQ283" s="14">
        <v>0</v>
      </c>
      <c r="NR283" s="14">
        <v>0</v>
      </c>
      <c r="NS283" s="14">
        <v>0</v>
      </c>
      <c r="NT283" s="14">
        <v>0</v>
      </c>
      <c r="NU283" s="14">
        <v>0</v>
      </c>
      <c r="NV283" s="14">
        <v>0</v>
      </c>
      <c r="NW283" s="14">
        <v>0</v>
      </c>
      <c r="NX283" s="14">
        <v>0</v>
      </c>
      <c r="NY283" s="14">
        <v>0</v>
      </c>
      <c r="NZ283" s="14">
        <v>0</v>
      </c>
      <c r="OA283" s="14">
        <v>0</v>
      </c>
      <c r="OB283" s="14">
        <v>0</v>
      </c>
      <c r="OC283" s="14">
        <v>0</v>
      </c>
      <c r="OD283" s="14">
        <v>0</v>
      </c>
      <c r="OE283" s="14">
        <v>0</v>
      </c>
      <c r="OF283" s="14"/>
      <c r="OG283" s="14">
        <v>0</v>
      </c>
      <c r="OH283" s="14">
        <v>0</v>
      </c>
      <c r="OI283" s="14">
        <v>0</v>
      </c>
      <c r="OJ283" s="14">
        <v>0</v>
      </c>
      <c r="OK283" s="14">
        <v>0</v>
      </c>
      <c r="OL283" s="14">
        <v>0</v>
      </c>
      <c r="OM283" s="14">
        <v>0</v>
      </c>
      <c r="ON283" s="14">
        <v>0</v>
      </c>
      <c r="OO283" s="14">
        <v>0</v>
      </c>
      <c r="OP283" s="14">
        <v>0</v>
      </c>
      <c r="OQ283" s="14">
        <v>0</v>
      </c>
      <c r="OR283" s="14">
        <v>0</v>
      </c>
      <c r="OS283" s="14">
        <v>0</v>
      </c>
      <c r="OT283" s="14">
        <v>0</v>
      </c>
      <c r="OU283" s="14">
        <v>0</v>
      </c>
      <c r="OV283" s="14">
        <v>0</v>
      </c>
      <c r="OW283" s="14">
        <v>0</v>
      </c>
      <c r="OX283" s="14">
        <v>0</v>
      </c>
      <c r="OY283" s="14">
        <v>0</v>
      </c>
      <c r="OZ283" s="14"/>
      <c r="PA283" s="14">
        <v>0</v>
      </c>
      <c r="PB283" s="14"/>
      <c r="PC283" s="14"/>
      <c r="PD283" s="14">
        <v>0</v>
      </c>
      <c r="PE283" s="14"/>
      <c r="PF283" s="14"/>
      <c r="PG283" s="54"/>
      <c r="PH283" s="54"/>
      <c r="PI283" s="54"/>
      <c r="PJ283" s="54"/>
      <c r="PK283" s="54"/>
      <c r="PL283" s="84"/>
      <c r="PM283" s="14"/>
      <c r="PN283" s="84"/>
      <c r="PO283" s="84"/>
      <c r="PP283" s="84"/>
      <c r="PQ283" s="84"/>
      <c r="PR283" s="505"/>
      <c r="PS283" s="84"/>
      <c r="PT283" s="84"/>
      <c r="PU283" s="84"/>
      <c r="PV283" s="84"/>
      <c r="PW283" s="54"/>
      <c r="PX283" s="54"/>
      <c r="PY283" s="14"/>
      <c r="PZ283" s="14"/>
      <c r="QA283" s="14"/>
      <c r="QB283" s="54"/>
      <c r="QC283" s="54"/>
      <c r="QD283" s="54"/>
      <c r="QR283" s="1"/>
      <c r="QS283" s="1"/>
      <c r="QX283" s="1"/>
      <c r="QY283" s="1"/>
      <c r="QZ283" s="1"/>
      <c r="RA283" s="1"/>
      <c r="RB283" s="1"/>
      <c r="RC283" s="1"/>
      <c r="RD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</row>
    <row r="284" spans="1:503" s="20" customFormat="1" hidden="1" x14ac:dyDescent="0.25">
      <c r="A284" s="68" t="s">
        <v>9</v>
      </c>
      <c r="B284" s="68" t="s">
        <v>933</v>
      </c>
      <c r="C284" s="347"/>
      <c r="D284" s="347"/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  <c r="AL284" s="14">
        <v>0</v>
      </c>
      <c r="AM284" s="14">
        <v>0</v>
      </c>
      <c r="AN284" s="14">
        <v>0</v>
      </c>
      <c r="AO284" s="14">
        <v>0</v>
      </c>
      <c r="AP284" s="14">
        <v>0</v>
      </c>
      <c r="AQ284" s="14">
        <v>0</v>
      </c>
      <c r="AR284" s="14">
        <v>0</v>
      </c>
      <c r="AS284" s="14">
        <v>0</v>
      </c>
      <c r="AT284" s="14">
        <v>0</v>
      </c>
      <c r="AU284" s="14">
        <v>0</v>
      </c>
      <c r="AV284" s="14">
        <v>0</v>
      </c>
      <c r="AW284" s="14">
        <v>0</v>
      </c>
      <c r="AX284" s="14">
        <v>0</v>
      </c>
      <c r="AY284" s="14">
        <v>0</v>
      </c>
      <c r="AZ284" s="14">
        <v>0</v>
      </c>
      <c r="BA284" s="14">
        <v>0</v>
      </c>
      <c r="BB284" s="14">
        <v>0</v>
      </c>
      <c r="BC284" s="14">
        <v>0</v>
      </c>
      <c r="BD284" s="14">
        <v>0</v>
      </c>
      <c r="BE284" s="14">
        <v>0</v>
      </c>
      <c r="BF284" s="14">
        <v>0</v>
      </c>
      <c r="BG284" s="14">
        <v>0</v>
      </c>
      <c r="BH284" s="14">
        <v>0</v>
      </c>
      <c r="BI284" s="14">
        <v>0</v>
      </c>
      <c r="BJ284" s="14">
        <v>0</v>
      </c>
      <c r="BK284" s="14">
        <v>0</v>
      </c>
      <c r="BL284" s="14">
        <v>0</v>
      </c>
      <c r="BM284" s="14">
        <v>0</v>
      </c>
      <c r="BN284" s="14">
        <v>0</v>
      </c>
      <c r="BO284" s="14">
        <v>0</v>
      </c>
      <c r="BP284" s="14">
        <v>0</v>
      </c>
      <c r="BQ284" s="14">
        <v>0</v>
      </c>
      <c r="BR284" s="14">
        <v>0</v>
      </c>
      <c r="BS284" s="14">
        <v>0</v>
      </c>
      <c r="BT284" s="14">
        <v>0</v>
      </c>
      <c r="BU284" s="14">
        <v>0</v>
      </c>
      <c r="BV284" s="14">
        <v>0</v>
      </c>
      <c r="BW284" s="14">
        <v>0</v>
      </c>
      <c r="BX284" s="14">
        <v>0</v>
      </c>
      <c r="BY284" s="14">
        <v>0</v>
      </c>
      <c r="BZ284" s="14">
        <v>0</v>
      </c>
      <c r="CA284" s="14">
        <v>0</v>
      </c>
      <c r="CB284" s="14">
        <v>0</v>
      </c>
      <c r="CC284" s="14">
        <v>0</v>
      </c>
      <c r="CD284" s="14">
        <v>0</v>
      </c>
      <c r="CE284" s="14">
        <v>0</v>
      </c>
      <c r="CF284" s="14">
        <v>0</v>
      </c>
      <c r="CG284" s="14">
        <v>0</v>
      </c>
      <c r="CH284" s="14">
        <v>0</v>
      </c>
      <c r="CI284" s="14">
        <v>0</v>
      </c>
      <c r="CJ284" s="14">
        <v>0</v>
      </c>
      <c r="CK284" s="14">
        <v>0</v>
      </c>
      <c r="CL284" s="14">
        <v>0</v>
      </c>
      <c r="CM284" s="14">
        <v>0</v>
      </c>
      <c r="CN284" s="14">
        <v>0</v>
      </c>
      <c r="CO284" s="14">
        <v>0</v>
      </c>
      <c r="CP284" s="14">
        <v>0</v>
      </c>
      <c r="CQ284" s="14">
        <v>0</v>
      </c>
      <c r="CR284" s="14">
        <v>0</v>
      </c>
      <c r="CS284" s="14">
        <v>0</v>
      </c>
      <c r="CT284" s="14">
        <v>0</v>
      </c>
      <c r="CU284" s="14">
        <v>0</v>
      </c>
      <c r="CV284" s="14">
        <v>0</v>
      </c>
      <c r="CW284" s="14">
        <v>0</v>
      </c>
      <c r="CX284" s="14">
        <v>0</v>
      </c>
      <c r="CY284" s="14">
        <v>0</v>
      </c>
      <c r="CZ284" s="14">
        <v>0</v>
      </c>
      <c r="DA284" s="14">
        <v>0</v>
      </c>
      <c r="DB284" s="14">
        <v>0</v>
      </c>
      <c r="DC284" s="14">
        <v>0</v>
      </c>
      <c r="DD284" s="14">
        <v>0</v>
      </c>
      <c r="DE284" s="14">
        <v>0</v>
      </c>
      <c r="DF284" s="14">
        <v>0</v>
      </c>
      <c r="DG284" s="14">
        <v>0</v>
      </c>
      <c r="DH284" s="14">
        <v>0</v>
      </c>
      <c r="DI284" s="14">
        <v>0</v>
      </c>
      <c r="DJ284" s="14">
        <v>0</v>
      </c>
      <c r="DK284" s="14">
        <v>0</v>
      </c>
      <c r="DL284" s="14">
        <v>0</v>
      </c>
      <c r="DM284" s="14">
        <v>0</v>
      </c>
      <c r="DN284" s="14">
        <v>0</v>
      </c>
      <c r="DO284" s="14">
        <v>0</v>
      </c>
      <c r="DP284" s="14">
        <v>0</v>
      </c>
      <c r="DQ284" s="14">
        <v>0</v>
      </c>
      <c r="DR284" s="14">
        <v>0</v>
      </c>
      <c r="DS284" s="14">
        <v>0</v>
      </c>
      <c r="DT284" s="14">
        <v>0</v>
      </c>
      <c r="DU284" s="14">
        <v>0</v>
      </c>
      <c r="DV284" s="14">
        <v>0</v>
      </c>
      <c r="DW284" s="14">
        <v>0</v>
      </c>
      <c r="DX284" s="14">
        <v>0</v>
      </c>
      <c r="DY284" s="14">
        <v>0</v>
      </c>
      <c r="DZ284" s="14">
        <v>0</v>
      </c>
      <c r="EA284" s="14">
        <v>0</v>
      </c>
      <c r="EB284" s="14">
        <v>0</v>
      </c>
      <c r="EC284" s="14">
        <v>0</v>
      </c>
      <c r="ED284" s="14">
        <v>0</v>
      </c>
      <c r="EE284" s="14">
        <v>0</v>
      </c>
      <c r="EF284" s="14">
        <v>0</v>
      </c>
      <c r="EG284" s="14">
        <v>0</v>
      </c>
      <c r="EH284" s="14">
        <v>0</v>
      </c>
      <c r="EI284" s="14">
        <v>0</v>
      </c>
      <c r="EJ284" s="14">
        <v>0</v>
      </c>
      <c r="EK284" s="14">
        <v>0</v>
      </c>
      <c r="EL284" s="14">
        <v>0</v>
      </c>
      <c r="EM284" s="14">
        <v>0</v>
      </c>
      <c r="EN284" s="14">
        <v>0</v>
      </c>
      <c r="EO284" s="14">
        <v>0</v>
      </c>
      <c r="EP284" s="14">
        <v>0</v>
      </c>
      <c r="EQ284" s="14">
        <v>0</v>
      </c>
      <c r="ER284" s="14">
        <v>0</v>
      </c>
      <c r="ES284" s="14">
        <v>0</v>
      </c>
      <c r="ET284" s="14">
        <v>0</v>
      </c>
      <c r="EU284" s="14">
        <v>0</v>
      </c>
      <c r="EV284" s="14">
        <v>0</v>
      </c>
      <c r="EW284" s="14">
        <v>0</v>
      </c>
      <c r="EX284" s="14">
        <v>0</v>
      </c>
      <c r="EY284" s="14">
        <v>0</v>
      </c>
      <c r="EZ284" s="14">
        <v>0</v>
      </c>
      <c r="FA284" s="14">
        <v>0</v>
      </c>
      <c r="FB284" s="14">
        <v>0</v>
      </c>
      <c r="FC284" s="14">
        <v>0</v>
      </c>
      <c r="FD284" s="14">
        <v>0</v>
      </c>
      <c r="FE284" s="14">
        <v>0</v>
      </c>
      <c r="FF284" s="14">
        <v>0</v>
      </c>
      <c r="FG284" s="14">
        <v>0</v>
      </c>
      <c r="FH284" s="14">
        <v>0</v>
      </c>
      <c r="FI284" s="14">
        <v>0</v>
      </c>
      <c r="FJ284" s="14">
        <v>0</v>
      </c>
      <c r="FK284" s="14">
        <v>0</v>
      </c>
      <c r="FL284" s="14">
        <v>0</v>
      </c>
      <c r="FM284" s="14">
        <v>0</v>
      </c>
      <c r="FN284" s="14">
        <v>0</v>
      </c>
      <c r="FO284" s="14">
        <v>0</v>
      </c>
      <c r="FP284" s="14">
        <v>0</v>
      </c>
      <c r="FQ284" s="14">
        <v>0</v>
      </c>
      <c r="FR284" s="14">
        <v>0</v>
      </c>
      <c r="FS284" s="14">
        <v>0</v>
      </c>
      <c r="FT284" s="14">
        <v>0</v>
      </c>
      <c r="FU284" s="14">
        <v>0</v>
      </c>
      <c r="FV284" s="14">
        <v>0</v>
      </c>
      <c r="FW284" s="14">
        <v>0</v>
      </c>
      <c r="FX284" s="14">
        <v>0</v>
      </c>
      <c r="FY284" s="14">
        <v>0</v>
      </c>
      <c r="FZ284" s="14">
        <v>0</v>
      </c>
      <c r="GA284" s="14">
        <v>0</v>
      </c>
      <c r="GB284" s="14">
        <v>0</v>
      </c>
      <c r="GC284" s="14">
        <v>0</v>
      </c>
      <c r="GD284" s="14">
        <v>0</v>
      </c>
      <c r="GE284" s="14">
        <v>0</v>
      </c>
      <c r="GF284" s="14">
        <v>0</v>
      </c>
      <c r="GG284" s="14">
        <v>0</v>
      </c>
      <c r="GH284" s="14">
        <v>0</v>
      </c>
      <c r="GI284" s="14">
        <v>0</v>
      </c>
      <c r="GJ284" s="14">
        <v>0</v>
      </c>
      <c r="GK284" s="14">
        <v>0</v>
      </c>
      <c r="GL284" s="14">
        <v>0</v>
      </c>
      <c r="GM284" s="14">
        <v>0</v>
      </c>
      <c r="GN284" s="14">
        <v>0</v>
      </c>
      <c r="GO284" s="14">
        <v>0</v>
      </c>
      <c r="GP284" s="14">
        <v>0</v>
      </c>
      <c r="GQ284" s="14">
        <v>0</v>
      </c>
      <c r="GR284" s="14">
        <v>0</v>
      </c>
      <c r="GS284" s="14">
        <v>0</v>
      </c>
      <c r="GT284" s="14">
        <v>0</v>
      </c>
      <c r="GU284" s="14">
        <v>0</v>
      </c>
      <c r="GV284" s="14">
        <v>0</v>
      </c>
      <c r="GW284" s="14">
        <v>0</v>
      </c>
      <c r="GX284" s="14">
        <v>0</v>
      </c>
      <c r="GY284" s="14">
        <v>0</v>
      </c>
      <c r="GZ284" s="14">
        <v>0</v>
      </c>
      <c r="HA284" s="14">
        <v>0</v>
      </c>
      <c r="HB284" s="14">
        <v>0</v>
      </c>
      <c r="HC284" s="14">
        <v>0</v>
      </c>
      <c r="HD284" s="14">
        <v>0</v>
      </c>
      <c r="HE284" s="14">
        <v>0</v>
      </c>
      <c r="HF284" s="14">
        <v>0</v>
      </c>
      <c r="HG284" s="14">
        <v>0</v>
      </c>
      <c r="HH284" s="14">
        <v>0</v>
      </c>
      <c r="HI284" s="14">
        <v>0</v>
      </c>
      <c r="HJ284" s="14">
        <v>0</v>
      </c>
      <c r="HK284" s="14">
        <v>0</v>
      </c>
      <c r="HL284" s="14">
        <v>0</v>
      </c>
      <c r="HM284" s="14">
        <v>0</v>
      </c>
      <c r="HN284" s="14">
        <v>1</v>
      </c>
      <c r="HO284" s="14">
        <v>0</v>
      </c>
      <c r="HP284" s="14">
        <v>0</v>
      </c>
      <c r="HQ284" s="14">
        <v>0</v>
      </c>
      <c r="HR284" s="14">
        <v>0</v>
      </c>
      <c r="HS284" s="14">
        <v>0</v>
      </c>
      <c r="HT284" s="14">
        <v>0</v>
      </c>
      <c r="HU284" s="14">
        <v>0</v>
      </c>
      <c r="HV284" s="14">
        <v>0</v>
      </c>
      <c r="HW284" s="14">
        <v>0</v>
      </c>
      <c r="HX284" s="14">
        <v>0</v>
      </c>
      <c r="HY284" s="14">
        <v>0</v>
      </c>
      <c r="HZ284" s="14">
        <v>0</v>
      </c>
      <c r="IA284" s="14">
        <v>0</v>
      </c>
      <c r="IB284" s="14">
        <v>0</v>
      </c>
      <c r="IC284" s="14">
        <v>0</v>
      </c>
      <c r="ID284" s="14">
        <v>0</v>
      </c>
      <c r="IE284" s="14">
        <v>0</v>
      </c>
      <c r="IF284" s="14">
        <v>0</v>
      </c>
      <c r="IG284" s="14">
        <v>0</v>
      </c>
      <c r="IH284" s="14">
        <v>0</v>
      </c>
      <c r="II284" s="14">
        <v>0</v>
      </c>
      <c r="IJ284" s="14">
        <v>0</v>
      </c>
      <c r="IK284" s="14">
        <v>0</v>
      </c>
      <c r="IL284" s="14">
        <v>0</v>
      </c>
      <c r="IM284" s="14">
        <v>0</v>
      </c>
      <c r="IN284" s="14">
        <v>0</v>
      </c>
      <c r="IO284" s="14">
        <v>0</v>
      </c>
      <c r="IP284" s="14">
        <v>0</v>
      </c>
      <c r="IQ284" s="14">
        <v>0</v>
      </c>
      <c r="IR284" s="14">
        <v>0</v>
      </c>
      <c r="IS284" s="14">
        <v>0</v>
      </c>
      <c r="IT284" s="14">
        <v>0</v>
      </c>
      <c r="IU284" s="14">
        <v>0</v>
      </c>
      <c r="IV284" s="14">
        <v>0</v>
      </c>
      <c r="IW284" s="14">
        <v>0</v>
      </c>
      <c r="IX284" s="14">
        <v>0</v>
      </c>
      <c r="IY284" s="14">
        <v>0</v>
      </c>
      <c r="IZ284" s="14">
        <v>0</v>
      </c>
      <c r="JA284" s="14">
        <v>0</v>
      </c>
      <c r="JB284" s="14">
        <v>0</v>
      </c>
      <c r="JC284" s="14">
        <v>0</v>
      </c>
      <c r="JD284" s="14">
        <v>0</v>
      </c>
      <c r="JE284" s="14">
        <v>0</v>
      </c>
      <c r="JF284" s="14">
        <v>0</v>
      </c>
      <c r="JG284" s="14">
        <v>0</v>
      </c>
      <c r="JH284" s="14">
        <v>0</v>
      </c>
      <c r="JI284" s="14">
        <v>0</v>
      </c>
      <c r="JJ284" s="14">
        <v>0</v>
      </c>
      <c r="JK284" s="14">
        <v>0</v>
      </c>
      <c r="JL284" s="14">
        <v>0</v>
      </c>
      <c r="JM284" s="14">
        <v>0</v>
      </c>
      <c r="JN284" s="14">
        <v>0</v>
      </c>
      <c r="JO284" s="14">
        <v>0</v>
      </c>
      <c r="JP284" s="14">
        <v>0</v>
      </c>
      <c r="JQ284" s="14">
        <v>0</v>
      </c>
      <c r="JR284" s="14">
        <v>0</v>
      </c>
      <c r="JS284" s="14">
        <v>0</v>
      </c>
      <c r="JT284" s="14">
        <v>0</v>
      </c>
      <c r="JU284" s="14">
        <v>0</v>
      </c>
      <c r="JV284" s="14">
        <v>0</v>
      </c>
      <c r="JW284" s="14">
        <v>0</v>
      </c>
      <c r="JX284" s="14">
        <v>0</v>
      </c>
      <c r="JY284" s="14">
        <v>0</v>
      </c>
      <c r="JZ284" s="14">
        <v>0</v>
      </c>
      <c r="KA284" s="14">
        <v>0</v>
      </c>
      <c r="KB284" s="14">
        <v>0</v>
      </c>
      <c r="KC284" s="14">
        <v>0</v>
      </c>
      <c r="KD284" s="14">
        <v>0</v>
      </c>
      <c r="KE284" s="14">
        <v>0</v>
      </c>
      <c r="KF284" s="14">
        <v>0</v>
      </c>
      <c r="KG284" s="14">
        <v>0</v>
      </c>
      <c r="KH284" s="14">
        <v>0</v>
      </c>
      <c r="KI284" s="14">
        <v>0</v>
      </c>
      <c r="KJ284" s="14">
        <v>0</v>
      </c>
      <c r="KK284" s="14">
        <v>0</v>
      </c>
      <c r="KL284" s="14">
        <v>0</v>
      </c>
      <c r="KM284" s="14">
        <v>0</v>
      </c>
      <c r="KN284" s="14">
        <v>0</v>
      </c>
      <c r="KO284" s="14">
        <v>0</v>
      </c>
      <c r="KP284" s="14">
        <v>0</v>
      </c>
      <c r="KQ284" s="14">
        <v>0</v>
      </c>
      <c r="KR284" s="14">
        <v>0</v>
      </c>
      <c r="KS284" s="14">
        <v>0</v>
      </c>
      <c r="KT284" s="14">
        <v>0</v>
      </c>
      <c r="KU284" s="14">
        <v>0</v>
      </c>
      <c r="KV284" s="14">
        <v>0</v>
      </c>
      <c r="KW284" s="14">
        <v>0</v>
      </c>
      <c r="KX284" s="14">
        <v>0</v>
      </c>
      <c r="KY284" s="14">
        <v>0</v>
      </c>
      <c r="KZ284" s="14">
        <v>0</v>
      </c>
      <c r="LA284" s="14">
        <v>0</v>
      </c>
      <c r="LB284" s="14">
        <v>0</v>
      </c>
      <c r="LC284" s="14">
        <v>0</v>
      </c>
      <c r="LD284" s="14">
        <v>0</v>
      </c>
      <c r="LE284" s="14">
        <v>0</v>
      </c>
      <c r="LF284" s="14">
        <v>0</v>
      </c>
      <c r="LG284" s="14">
        <v>0</v>
      </c>
      <c r="LH284" s="14">
        <v>0</v>
      </c>
      <c r="LI284" s="14">
        <v>0</v>
      </c>
      <c r="LJ284" s="14">
        <v>0</v>
      </c>
      <c r="LK284" s="14">
        <v>0</v>
      </c>
      <c r="LL284" s="14">
        <v>0</v>
      </c>
      <c r="LM284" s="14">
        <v>0</v>
      </c>
      <c r="LN284" s="14">
        <v>0</v>
      </c>
      <c r="LO284" s="14">
        <v>0</v>
      </c>
      <c r="LP284" s="14">
        <v>0</v>
      </c>
      <c r="LQ284" s="14">
        <v>0</v>
      </c>
      <c r="LR284" s="14">
        <v>0</v>
      </c>
      <c r="LS284" s="14">
        <v>0</v>
      </c>
      <c r="LT284" s="14">
        <v>0</v>
      </c>
      <c r="LU284" s="14">
        <v>0</v>
      </c>
      <c r="LV284" s="14">
        <v>1</v>
      </c>
      <c r="LW284" s="14">
        <v>0</v>
      </c>
      <c r="LX284" s="14">
        <v>0</v>
      </c>
      <c r="LY284" s="14">
        <v>0</v>
      </c>
      <c r="LZ284" s="14">
        <v>0</v>
      </c>
      <c r="MA284" s="14">
        <v>0</v>
      </c>
      <c r="MB284" s="14">
        <v>0</v>
      </c>
      <c r="MC284" s="14">
        <v>0</v>
      </c>
      <c r="MD284" s="14">
        <v>0</v>
      </c>
      <c r="ME284" s="14">
        <v>0</v>
      </c>
      <c r="MF284" s="14">
        <v>0</v>
      </c>
      <c r="MG284" s="14">
        <v>0</v>
      </c>
      <c r="MH284" s="14">
        <v>1</v>
      </c>
      <c r="MI284" s="14">
        <v>1</v>
      </c>
      <c r="MJ284" s="14">
        <v>0</v>
      </c>
      <c r="MK284" s="14">
        <v>0</v>
      </c>
      <c r="ML284" s="14">
        <v>0</v>
      </c>
      <c r="MM284" s="14">
        <v>0</v>
      </c>
      <c r="MN284" s="14">
        <v>0</v>
      </c>
      <c r="MO284" s="14">
        <v>0</v>
      </c>
      <c r="MP284" s="14">
        <v>0</v>
      </c>
      <c r="MQ284" s="14">
        <v>0</v>
      </c>
      <c r="MR284" s="14">
        <v>0</v>
      </c>
      <c r="MS284" s="14">
        <v>0</v>
      </c>
      <c r="MT284" s="14">
        <v>0</v>
      </c>
      <c r="MU284" s="14">
        <v>1</v>
      </c>
      <c r="MV284" s="14">
        <v>0</v>
      </c>
      <c r="MW284" s="14">
        <v>0</v>
      </c>
      <c r="MX284" s="14">
        <v>0</v>
      </c>
      <c r="MY284" s="14">
        <v>0</v>
      </c>
      <c r="MZ284" s="14">
        <v>0</v>
      </c>
      <c r="NA284" s="14">
        <v>0</v>
      </c>
      <c r="NB284" s="14">
        <v>0</v>
      </c>
      <c r="NC284" s="14">
        <v>0</v>
      </c>
      <c r="ND284" s="14">
        <v>0</v>
      </c>
      <c r="NE284" s="14">
        <v>0</v>
      </c>
      <c r="NF284" s="14">
        <v>0</v>
      </c>
      <c r="NG284" s="14">
        <v>0</v>
      </c>
      <c r="NH284" s="14">
        <v>0</v>
      </c>
      <c r="NI284" s="14">
        <v>0</v>
      </c>
      <c r="NJ284" s="14">
        <v>0</v>
      </c>
      <c r="NK284" s="14">
        <v>0</v>
      </c>
      <c r="NL284" s="14">
        <v>0</v>
      </c>
      <c r="NM284" s="14">
        <v>0</v>
      </c>
      <c r="NN284" s="14">
        <v>0</v>
      </c>
      <c r="NO284" s="14">
        <v>0</v>
      </c>
      <c r="NP284" s="14">
        <v>0</v>
      </c>
      <c r="NQ284" s="14">
        <v>0</v>
      </c>
      <c r="NR284" s="14">
        <v>0</v>
      </c>
      <c r="NS284" s="14">
        <v>0</v>
      </c>
      <c r="NT284" s="14">
        <v>0</v>
      </c>
      <c r="NU284" s="14">
        <v>0</v>
      </c>
      <c r="NV284" s="14">
        <v>0</v>
      </c>
      <c r="NW284" s="14">
        <v>0</v>
      </c>
      <c r="NX284" s="14">
        <v>0</v>
      </c>
      <c r="NY284" s="14">
        <v>0</v>
      </c>
      <c r="NZ284" s="14">
        <v>0</v>
      </c>
      <c r="OA284" s="14">
        <v>0</v>
      </c>
      <c r="OB284" s="14">
        <v>0</v>
      </c>
      <c r="OC284" s="14">
        <v>0</v>
      </c>
      <c r="OD284" s="14">
        <v>0</v>
      </c>
      <c r="OE284" s="14">
        <v>0</v>
      </c>
      <c r="OF284" s="14"/>
      <c r="OG284" s="14">
        <v>0</v>
      </c>
      <c r="OH284" s="14">
        <v>0</v>
      </c>
      <c r="OI284" s="14">
        <v>0</v>
      </c>
      <c r="OJ284" s="14">
        <v>0</v>
      </c>
      <c r="OK284" s="14">
        <v>0</v>
      </c>
      <c r="OL284" s="14">
        <v>0</v>
      </c>
      <c r="OM284" s="14">
        <v>1</v>
      </c>
      <c r="ON284" s="14">
        <v>0</v>
      </c>
      <c r="OO284" s="14">
        <v>0</v>
      </c>
      <c r="OP284" s="14">
        <v>0</v>
      </c>
      <c r="OQ284" s="14">
        <v>0</v>
      </c>
      <c r="OR284" s="14">
        <v>0</v>
      </c>
      <c r="OS284" s="14">
        <v>0</v>
      </c>
      <c r="OT284" s="14">
        <v>2</v>
      </c>
      <c r="OU284" s="14">
        <v>0</v>
      </c>
      <c r="OV284" s="14">
        <v>0</v>
      </c>
      <c r="OW284" s="14">
        <v>0</v>
      </c>
      <c r="OX284" s="14">
        <v>0</v>
      </c>
      <c r="OY284" s="14">
        <v>0</v>
      </c>
      <c r="OZ284" s="14"/>
      <c r="PA284" s="14">
        <v>0</v>
      </c>
      <c r="PB284" s="14"/>
      <c r="PC284" s="14"/>
      <c r="PD284" s="14">
        <v>0</v>
      </c>
      <c r="PE284" s="14"/>
      <c r="PF284" s="14"/>
      <c r="PG284" s="54"/>
      <c r="PH284" s="84">
        <v>1</v>
      </c>
      <c r="PI284" s="476">
        <v>2</v>
      </c>
      <c r="PJ284" s="14">
        <v>1</v>
      </c>
      <c r="PK284" s="54"/>
      <c r="PL284" s="84">
        <v>1</v>
      </c>
      <c r="PM284" s="14"/>
      <c r="PN284" s="84"/>
      <c r="PO284" s="84">
        <v>1</v>
      </c>
      <c r="PP284" s="84"/>
      <c r="PQ284" s="84"/>
      <c r="PR284" s="505"/>
      <c r="PS284" s="84"/>
      <c r="PT284" s="84"/>
      <c r="PU284" s="84"/>
      <c r="PV284" s="84"/>
      <c r="PW284" s="54"/>
      <c r="PX284" s="54"/>
      <c r="PY284" s="14"/>
      <c r="PZ284" s="14"/>
      <c r="QA284" s="14"/>
      <c r="QB284" s="14">
        <v>1</v>
      </c>
      <c r="QC284" s="54"/>
      <c r="QD284" s="54"/>
      <c r="QR284" s="1"/>
      <c r="QS284" s="1"/>
      <c r="QX284" s="1"/>
      <c r="QY284" s="1"/>
      <c r="QZ284" s="1"/>
      <c r="RA284" s="1"/>
      <c r="RB284" s="1"/>
      <c r="RC284" s="1"/>
      <c r="RD284" s="1"/>
      <c r="RI284" s="1"/>
      <c r="RJ284" s="1"/>
      <c r="RK284" s="1"/>
      <c r="RL284" s="1"/>
      <c r="RM284" s="1"/>
      <c r="RN284" s="1"/>
      <c r="RO284" s="1">
        <v>1</v>
      </c>
      <c r="RP284" s="1"/>
      <c r="RQ284" s="1"/>
      <c r="RR284" s="1"/>
      <c r="RS284" s="1"/>
      <c r="RT284" s="1"/>
    </row>
    <row r="285" spans="1:503" hidden="1" x14ac:dyDescent="0.25">
      <c r="A285" s="68" t="s">
        <v>9</v>
      </c>
      <c r="B285" s="79" t="s">
        <v>1202</v>
      </c>
      <c r="C285" s="464">
        <v>2179</v>
      </c>
      <c r="D285" s="347"/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  <c r="AL285" s="14">
        <v>0</v>
      </c>
      <c r="AM285" s="14">
        <v>0</v>
      </c>
      <c r="AN285" s="14">
        <v>0</v>
      </c>
      <c r="AO285" s="14">
        <v>0</v>
      </c>
      <c r="AP285" s="14">
        <v>0</v>
      </c>
      <c r="AQ285" s="14">
        <v>0</v>
      </c>
      <c r="AR285" s="14">
        <v>0</v>
      </c>
      <c r="AS285" s="14">
        <v>0</v>
      </c>
      <c r="AT285" s="14">
        <v>0</v>
      </c>
      <c r="AU285" s="14">
        <v>0</v>
      </c>
      <c r="AV285" s="14">
        <v>0</v>
      </c>
      <c r="AW285" s="14">
        <v>0</v>
      </c>
      <c r="AX285" s="14">
        <v>0</v>
      </c>
      <c r="AY285" s="14">
        <v>0</v>
      </c>
      <c r="AZ285" s="14">
        <v>0</v>
      </c>
      <c r="BA285" s="14">
        <v>0</v>
      </c>
      <c r="BB285" s="14">
        <v>0</v>
      </c>
      <c r="BC285" s="14">
        <v>0</v>
      </c>
      <c r="BD285" s="14">
        <v>0</v>
      </c>
      <c r="BE285" s="14">
        <v>0</v>
      </c>
      <c r="BF285" s="14">
        <v>0</v>
      </c>
      <c r="BG285" s="14">
        <v>0</v>
      </c>
      <c r="BH285" s="14">
        <v>0</v>
      </c>
      <c r="BI285" s="14">
        <v>0</v>
      </c>
      <c r="BJ285" s="14">
        <v>0</v>
      </c>
      <c r="BK285" s="14">
        <v>0</v>
      </c>
      <c r="BL285" s="14">
        <v>0</v>
      </c>
      <c r="BM285" s="14">
        <v>0</v>
      </c>
      <c r="BN285" s="14">
        <v>0</v>
      </c>
      <c r="BO285" s="14">
        <v>0</v>
      </c>
      <c r="BP285" s="14">
        <v>0</v>
      </c>
      <c r="BQ285" s="14">
        <v>0</v>
      </c>
      <c r="BR285" s="14">
        <v>0</v>
      </c>
      <c r="BS285" s="14">
        <v>0</v>
      </c>
      <c r="BT285" s="14">
        <v>0</v>
      </c>
      <c r="BU285" s="14">
        <v>1</v>
      </c>
      <c r="BV285" s="14">
        <v>0</v>
      </c>
      <c r="BW285" s="14">
        <v>0</v>
      </c>
      <c r="BX285" s="14">
        <v>0</v>
      </c>
      <c r="BY285" s="14">
        <v>0</v>
      </c>
      <c r="BZ285" s="14">
        <v>0</v>
      </c>
      <c r="CA285" s="14">
        <v>0</v>
      </c>
      <c r="CB285" s="14">
        <v>0</v>
      </c>
      <c r="CC285" s="14">
        <v>0</v>
      </c>
      <c r="CD285" s="14">
        <v>0</v>
      </c>
      <c r="CE285" s="14">
        <v>0</v>
      </c>
      <c r="CF285" s="14">
        <v>0</v>
      </c>
      <c r="CG285" s="14">
        <v>0</v>
      </c>
      <c r="CH285" s="14">
        <v>0</v>
      </c>
      <c r="CI285" s="14">
        <v>0</v>
      </c>
      <c r="CJ285" s="14">
        <v>0</v>
      </c>
      <c r="CK285" s="14">
        <v>0</v>
      </c>
      <c r="CL285" s="14">
        <v>0</v>
      </c>
      <c r="CM285" s="14">
        <v>0</v>
      </c>
      <c r="CN285" s="14">
        <v>0</v>
      </c>
      <c r="CO285" s="14">
        <v>0</v>
      </c>
      <c r="CP285" s="14">
        <v>0</v>
      </c>
      <c r="CQ285" s="14">
        <v>0</v>
      </c>
      <c r="CR285" s="14">
        <v>0</v>
      </c>
      <c r="CS285" s="14">
        <v>0</v>
      </c>
      <c r="CT285" s="14">
        <v>0</v>
      </c>
      <c r="CU285" s="14">
        <v>0</v>
      </c>
      <c r="CV285" s="14">
        <v>0</v>
      </c>
      <c r="CW285" s="14">
        <v>0</v>
      </c>
      <c r="CX285" s="14">
        <v>0</v>
      </c>
      <c r="CY285" s="14">
        <v>0</v>
      </c>
      <c r="CZ285" s="14">
        <v>0</v>
      </c>
      <c r="DA285" s="14">
        <v>0</v>
      </c>
      <c r="DB285" s="14">
        <v>0</v>
      </c>
      <c r="DC285" s="14">
        <v>2</v>
      </c>
      <c r="DD285" s="14">
        <v>0</v>
      </c>
      <c r="DE285" s="14">
        <v>0</v>
      </c>
      <c r="DF285" s="14">
        <v>0</v>
      </c>
      <c r="DG285" s="14">
        <v>1</v>
      </c>
      <c r="DH285" s="14">
        <v>2</v>
      </c>
      <c r="DI285" s="14">
        <v>0</v>
      </c>
      <c r="DJ285" s="14">
        <v>0</v>
      </c>
      <c r="DK285" s="14">
        <v>0</v>
      </c>
      <c r="DL285" s="14">
        <v>0</v>
      </c>
      <c r="DM285" s="14">
        <v>0</v>
      </c>
      <c r="DN285" s="14">
        <v>0</v>
      </c>
      <c r="DO285" s="14">
        <v>0</v>
      </c>
      <c r="DP285" s="14">
        <v>0</v>
      </c>
      <c r="DQ285" s="14">
        <v>1</v>
      </c>
      <c r="DR285" s="14">
        <v>0</v>
      </c>
      <c r="DS285" s="14">
        <v>1</v>
      </c>
      <c r="DT285" s="14">
        <v>0</v>
      </c>
      <c r="DU285" s="14">
        <v>1</v>
      </c>
      <c r="DV285" s="14">
        <v>0</v>
      </c>
      <c r="DW285" s="14">
        <v>0</v>
      </c>
      <c r="DX285" s="14">
        <v>0</v>
      </c>
      <c r="DY285" s="14">
        <v>1</v>
      </c>
      <c r="DZ285" s="14">
        <v>1</v>
      </c>
      <c r="EA285" s="14">
        <v>0</v>
      </c>
      <c r="EB285" s="14">
        <v>0</v>
      </c>
      <c r="EC285" s="14">
        <v>0</v>
      </c>
      <c r="ED285" s="14">
        <v>0</v>
      </c>
      <c r="EE285" s="14">
        <v>0</v>
      </c>
      <c r="EF285" s="14">
        <v>0</v>
      </c>
      <c r="EG285" s="14">
        <v>0</v>
      </c>
      <c r="EH285" s="14">
        <v>0</v>
      </c>
      <c r="EI285" s="14">
        <v>0</v>
      </c>
      <c r="EJ285" s="14">
        <v>0</v>
      </c>
      <c r="EK285" s="14">
        <v>0</v>
      </c>
      <c r="EL285" s="14">
        <v>0</v>
      </c>
      <c r="EM285" s="14">
        <v>0</v>
      </c>
      <c r="EN285" s="14">
        <v>0</v>
      </c>
      <c r="EO285" s="14">
        <v>0</v>
      </c>
      <c r="EP285" s="14">
        <v>0</v>
      </c>
      <c r="EQ285" s="14">
        <v>0</v>
      </c>
      <c r="ER285" s="14">
        <v>0</v>
      </c>
      <c r="ES285" s="14">
        <v>0</v>
      </c>
      <c r="ET285" s="14">
        <v>0</v>
      </c>
      <c r="EU285" s="14">
        <v>1</v>
      </c>
      <c r="EV285" s="14">
        <v>0</v>
      </c>
      <c r="EW285" s="14">
        <v>0</v>
      </c>
      <c r="EX285" s="14">
        <v>0</v>
      </c>
      <c r="EY285" s="14">
        <v>0</v>
      </c>
      <c r="EZ285" s="14">
        <v>0</v>
      </c>
      <c r="FA285" s="14">
        <v>0</v>
      </c>
      <c r="FB285" s="14">
        <v>0</v>
      </c>
      <c r="FC285" s="14">
        <v>0</v>
      </c>
      <c r="FD285" s="14">
        <v>0</v>
      </c>
      <c r="FE285" s="14">
        <v>0</v>
      </c>
      <c r="FF285" s="14">
        <v>0</v>
      </c>
      <c r="FG285" s="14">
        <v>0</v>
      </c>
      <c r="FH285" s="14">
        <v>1</v>
      </c>
      <c r="FI285" s="14">
        <v>1</v>
      </c>
      <c r="FJ285" s="14">
        <v>2</v>
      </c>
      <c r="FK285" s="14">
        <v>0</v>
      </c>
      <c r="FL285" s="14">
        <v>1</v>
      </c>
      <c r="FM285" s="14">
        <v>0</v>
      </c>
      <c r="FN285" s="14">
        <v>0</v>
      </c>
      <c r="FO285" s="14">
        <v>0</v>
      </c>
      <c r="FP285" s="14">
        <v>4</v>
      </c>
      <c r="FQ285" s="14">
        <v>7</v>
      </c>
      <c r="FR285" s="14">
        <v>0</v>
      </c>
      <c r="FS285" s="14">
        <v>2</v>
      </c>
      <c r="FT285" s="14">
        <v>0</v>
      </c>
      <c r="FU285" s="14">
        <v>0</v>
      </c>
      <c r="FV285" s="14">
        <v>2</v>
      </c>
      <c r="FW285" s="14">
        <v>0</v>
      </c>
      <c r="FX285" s="14">
        <v>0</v>
      </c>
      <c r="FY285" s="14">
        <v>0</v>
      </c>
      <c r="FZ285" s="14">
        <v>1</v>
      </c>
      <c r="GA285" s="14">
        <v>0</v>
      </c>
      <c r="GB285" s="14">
        <v>2</v>
      </c>
      <c r="GC285" s="14">
        <v>2</v>
      </c>
      <c r="GD285" s="14">
        <v>4</v>
      </c>
      <c r="GE285" s="14">
        <v>0</v>
      </c>
      <c r="GF285" s="14">
        <v>0</v>
      </c>
      <c r="GG285" s="14">
        <v>0</v>
      </c>
      <c r="GH285" s="14">
        <v>0</v>
      </c>
      <c r="GI285" s="14">
        <v>1</v>
      </c>
      <c r="GJ285" s="14">
        <v>4</v>
      </c>
      <c r="GK285" s="14">
        <v>0</v>
      </c>
      <c r="GL285" s="14">
        <v>0</v>
      </c>
      <c r="GM285" s="14">
        <v>0</v>
      </c>
      <c r="GN285" s="14">
        <v>1</v>
      </c>
      <c r="GO285" s="14">
        <v>1</v>
      </c>
      <c r="GP285" s="14">
        <v>2</v>
      </c>
      <c r="GQ285" s="14">
        <v>0</v>
      </c>
      <c r="GR285" s="14">
        <v>1</v>
      </c>
      <c r="GS285" s="14">
        <v>1</v>
      </c>
      <c r="GT285" s="14">
        <v>1</v>
      </c>
      <c r="GU285" s="14">
        <v>0</v>
      </c>
      <c r="GV285" s="14">
        <v>0</v>
      </c>
      <c r="GW285" s="14">
        <v>2</v>
      </c>
      <c r="GX285" s="14">
        <v>0</v>
      </c>
      <c r="GY285" s="14">
        <v>2</v>
      </c>
      <c r="GZ285" s="14">
        <v>1</v>
      </c>
      <c r="HA285" s="14">
        <v>0</v>
      </c>
      <c r="HB285" s="14">
        <v>0</v>
      </c>
      <c r="HC285" s="14">
        <v>0</v>
      </c>
      <c r="HD285" s="14">
        <v>0</v>
      </c>
      <c r="HE285" s="14">
        <v>1</v>
      </c>
      <c r="HF285" s="14">
        <v>0</v>
      </c>
      <c r="HG285" s="14">
        <v>0</v>
      </c>
      <c r="HH285" s="14">
        <v>0</v>
      </c>
      <c r="HI285" s="14">
        <v>0</v>
      </c>
      <c r="HJ285" s="14">
        <v>0</v>
      </c>
      <c r="HK285" s="14">
        <v>0</v>
      </c>
      <c r="HL285" s="14">
        <v>1</v>
      </c>
      <c r="HM285" s="14">
        <v>1</v>
      </c>
      <c r="HN285" s="14">
        <v>0</v>
      </c>
      <c r="HO285" s="14">
        <v>1</v>
      </c>
      <c r="HP285" s="14">
        <v>0</v>
      </c>
      <c r="HQ285" s="14">
        <v>1</v>
      </c>
      <c r="HR285" s="14">
        <v>0</v>
      </c>
      <c r="HS285" s="14">
        <v>0</v>
      </c>
      <c r="HT285" s="14">
        <v>1</v>
      </c>
      <c r="HU285" s="14">
        <v>0</v>
      </c>
      <c r="HV285" s="14">
        <v>0</v>
      </c>
      <c r="HW285" s="14">
        <v>0</v>
      </c>
      <c r="HX285" s="14">
        <v>0</v>
      </c>
      <c r="HY285" s="14">
        <v>3</v>
      </c>
      <c r="HZ285" s="14">
        <v>3</v>
      </c>
      <c r="IA285" s="14">
        <v>1</v>
      </c>
      <c r="IB285" s="14">
        <v>0</v>
      </c>
      <c r="IC285" s="14">
        <v>3</v>
      </c>
      <c r="ID285" s="14">
        <v>0</v>
      </c>
      <c r="IE285" s="14">
        <v>1</v>
      </c>
      <c r="IF285" s="14">
        <v>2</v>
      </c>
      <c r="IG285" s="14">
        <v>1</v>
      </c>
      <c r="IH285" s="14">
        <v>1</v>
      </c>
      <c r="II285" s="14">
        <v>9</v>
      </c>
      <c r="IJ285" s="14">
        <v>1</v>
      </c>
      <c r="IK285" s="14">
        <v>0</v>
      </c>
      <c r="IL285" s="14">
        <v>2</v>
      </c>
      <c r="IM285" s="14">
        <v>0</v>
      </c>
      <c r="IN285" s="14">
        <v>4</v>
      </c>
      <c r="IO285" s="14">
        <v>0</v>
      </c>
      <c r="IP285" s="14">
        <v>5</v>
      </c>
      <c r="IQ285" s="14">
        <v>5</v>
      </c>
      <c r="IR285" s="14">
        <v>0</v>
      </c>
      <c r="IS285" s="14">
        <v>0</v>
      </c>
      <c r="IT285" s="14">
        <v>2</v>
      </c>
      <c r="IU285" s="14">
        <v>0</v>
      </c>
      <c r="IV285" s="14">
        <v>1</v>
      </c>
      <c r="IW285" s="14">
        <v>3</v>
      </c>
      <c r="IX285" s="14">
        <v>1</v>
      </c>
      <c r="IY285" s="14">
        <v>0</v>
      </c>
      <c r="IZ285" s="14">
        <v>1</v>
      </c>
      <c r="JA285" s="14">
        <v>5</v>
      </c>
      <c r="JB285" s="14">
        <v>0</v>
      </c>
      <c r="JC285" s="14">
        <v>0</v>
      </c>
      <c r="JD285" s="14">
        <v>0</v>
      </c>
      <c r="JE285" s="14">
        <v>0</v>
      </c>
      <c r="JF285" s="14">
        <v>0</v>
      </c>
      <c r="JG285" s="14">
        <v>1</v>
      </c>
      <c r="JH285" s="14">
        <v>1</v>
      </c>
      <c r="JI285" s="14">
        <v>2</v>
      </c>
      <c r="JJ285" s="14">
        <v>0</v>
      </c>
      <c r="JK285" s="14">
        <v>0</v>
      </c>
      <c r="JL285" s="14">
        <v>0</v>
      </c>
      <c r="JM285" s="14">
        <v>0</v>
      </c>
      <c r="JN285" s="14">
        <v>0</v>
      </c>
      <c r="JO285" s="14">
        <v>0</v>
      </c>
      <c r="JP285" s="14">
        <v>0</v>
      </c>
      <c r="JQ285" s="14">
        <v>0</v>
      </c>
      <c r="JR285" s="14">
        <v>0</v>
      </c>
      <c r="JS285" s="14">
        <v>0</v>
      </c>
      <c r="JT285" s="14">
        <v>0</v>
      </c>
      <c r="JU285" s="14">
        <v>0</v>
      </c>
      <c r="JV285" s="14">
        <v>0</v>
      </c>
      <c r="JW285" s="14">
        <v>0</v>
      </c>
      <c r="JX285" s="14">
        <v>0</v>
      </c>
      <c r="JY285" s="14">
        <v>1</v>
      </c>
      <c r="JZ285" s="14">
        <v>0</v>
      </c>
      <c r="KA285" s="14">
        <v>0</v>
      </c>
      <c r="KB285" s="14">
        <v>0</v>
      </c>
      <c r="KC285" s="14">
        <v>0</v>
      </c>
      <c r="KD285" s="14">
        <v>0</v>
      </c>
      <c r="KE285" s="14">
        <v>0</v>
      </c>
      <c r="KF285" s="14">
        <v>0</v>
      </c>
      <c r="KG285" s="14">
        <v>0</v>
      </c>
      <c r="KH285" s="14">
        <v>0</v>
      </c>
      <c r="KI285" s="14">
        <v>0</v>
      </c>
      <c r="KJ285" s="14">
        <v>0</v>
      </c>
      <c r="KK285" s="14">
        <v>0</v>
      </c>
      <c r="KL285" s="14">
        <v>0</v>
      </c>
      <c r="KM285" s="14">
        <v>2</v>
      </c>
      <c r="KN285" s="14">
        <v>0</v>
      </c>
      <c r="KO285" s="14">
        <v>0</v>
      </c>
      <c r="KP285" s="14">
        <v>0</v>
      </c>
      <c r="KQ285" s="14">
        <v>0</v>
      </c>
      <c r="KR285" s="14">
        <v>1</v>
      </c>
      <c r="KS285" s="14">
        <v>0</v>
      </c>
      <c r="KT285" s="14">
        <v>0</v>
      </c>
      <c r="KU285" s="14">
        <v>0</v>
      </c>
      <c r="KV285" s="14">
        <v>0</v>
      </c>
      <c r="KW285" s="14">
        <v>0</v>
      </c>
      <c r="KX285" s="14">
        <v>0</v>
      </c>
      <c r="KY285" s="14">
        <v>0</v>
      </c>
      <c r="KZ285" s="14">
        <v>1</v>
      </c>
      <c r="LA285" s="14">
        <v>0</v>
      </c>
      <c r="LB285" s="14">
        <v>0</v>
      </c>
      <c r="LC285" s="14">
        <v>0</v>
      </c>
      <c r="LD285" s="14">
        <v>0</v>
      </c>
      <c r="LE285" s="14">
        <v>0</v>
      </c>
      <c r="LF285" s="14">
        <v>1</v>
      </c>
      <c r="LG285" s="14">
        <v>0</v>
      </c>
      <c r="LH285" s="14">
        <v>0</v>
      </c>
      <c r="LI285" s="14">
        <v>0</v>
      </c>
      <c r="LJ285" s="14">
        <v>0</v>
      </c>
      <c r="LK285" s="14">
        <v>0</v>
      </c>
      <c r="LL285" s="14">
        <v>0</v>
      </c>
      <c r="LM285" s="14">
        <v>0</v>
      </c>
      <c r="LN285" s="14">
        <v>0</v>
      </c>
      <c r="LO285" s="14">
        <v>0</v>
      </c>
      <c r="LP285" s="14">
        <v>2</v>
      </c>
      <c r="LQ285" s="14">
        <v>0</v>
      </c>
      <c r="LR285" s="14">
        <v>2</v>
      </c>
      <c r="LS285" s="14">
        <v>0</v>
      </c>
      <c r="LT285" s="14">
        <v>4</v>
      </c>
      <c r="LU285" s="14">
        <v>1</v>
      </c>
      <c r="LV285" s="14">
        <v>6</v>
      </c>
      <c r="LW285" s="14">
        <v>1</v>
      </c>
      <c r="LX285" s="14">
        <v>0</v>
      </c>
      <c r="LY285" s="14">
        <v>1</v>
      </c>
      <c r="LZ285" s="14">
        <v>0</v>
      </c>
      <c r="MA285" s="14">
        <v>1</v>
      </c>
      <c r="MB285" s="14">
        <v>2</v>
      </c>
      <c r="MC285" s="14">
        <v>2</v>
      </c>
      <c r="MD285" s="14">
        <v>1</v>
      </c>
      <c r="ME285" s="14">
        <v>0</v>
      </c>
      <c r="MF285" s="14">
        <v>0</v>
      </c>
      <c r="MG285" s="14">
        <v>4</v>
      </c>
      <c r="MH285" s="14">
        <v>4</v>
      </c>
      <c r="MI285" s="14">
        <v>1</v>
      </c>
      <c r="MJ285" s="14">
        <v>1</v>
      </c>
      <c r="MK285" s="14">
        <v>4</v>
      </c>
      <c r="ML285" s="14">
        <v>1</v>
      </c>
      <c r="MM285" s="14">
        <v>1</v>
      </c>
      <c r="MN285" s="14">
        <v>3</v>
      </c>
      <c r="MO285" s="14">
        <v>2</v>
      </c>
      <c r="MP285" s="14">
        <v>1</v>
      </c>
      <c r="MQ285" s="14">
        <v>2</v>
      </c>
      <c r="MR285" s="14">
        <v>4</v>
      </c>
      <c r="MS285" s="14">
        <v>0</v>
      </c>
      <c r="MT285" s="14">
        <v>1</v>
      </c>
      <c r="MU285" s="14">
        <v>3</v>
      </c>
      <c r="MV285" s="14">
        <v>5</v>
      </c>
      <c r="MW285" s="14">
        <v>4</v>
      </c>
      <c r="MX285" s="14">
        <v>5</v>
      </c>
      <c r="MY285" s="14">
        <v>4</v>
      </c>
      <c r="MZ285" s="14">
        <v>0</v>
      </c>
      <c r="NA285" s="14">
        <v>3</v>
      </c>
      <c r="NB285" s="14">
        <v>5</v>
      </c>
      <c r="NC285" s="14">
        <v>1</v>
      </c>
      <c r="ND285" s="14">
        <v>0</v>
      </c>
      <c r="NE285" s="14">
        <v>10</v>
      </c>
      <c r="NF285" s="14">
        <v>6</v>
      </c>
      <c r="NG285" s="14">
        <v>0</v>
      </c>
      <c r="NH285" s="14">
        <v>6</v>
      </c>
      <c r="NI285" s="14">
        <v>1</v>
      </c>
      <c r="NJ285" s="14">
        <v>7</v>
      </c>
      <c r="NK285" s="14">
        <v>2</v>
      </c>
      <c r="NL285" s="14">
        <v>3</v>
      </c>
      <c r="NM285" s="14">
        <v>6</v>
      </c>
      <c r="NN285" s="14">
        <v>0</v>
      </c>
      <c r="NO285" s="14">
        <v>1</v>
      </c>
      <c r="NP285" s="14">
        <v>0</v>
      </c>
      <c r="NQ285" s="14">
        <v>2</v>
      </c>
      <c r="NR285" s="14">
        <v>4</v>
      </c>
      <c r="NS285" s="14">
        <v>2</v>
      </c>
      <c r="NT285" s="14">
        <v>1</v>
      </c>
      <c r="NU285" s="14">
        <v>0</v>
      </c>
      <c r="NV285" s="14">
        <v>14</v>
      </c>
      <c r="NW285" s="14">
        <v>4</v>
      </c>
      <c r="NX285" s="14">
        <v>2</v>
      </c>
      <c r="NY285" s="14">
        <v>4</v>
      </c>
      <c r="NZ285" s="14">
        <v>2</v>
      </c>
      <c r="OA285" s="14">
        <v>1</v>
      </c>
      <c r="OB285" s="14">
        <v>0</v>
      </c>
      <c r="OC285" s="14">
        <v>1</v>
      </c>
      <c r="OD285" s="14">
        <v>0</v>
      </c>
      <c r="OE285" s="14">
        <v>0</v>
      </c>
      <c r="OF285" s="14">
        <v>11</v>
      </c>
      <c r="OG285" s="14">
        <v>1</v>
      </c>
      <c r="OH285" s="14">
        <v>5</v>
      </c>
      <c r="OI285" s="14">
        <v>0</v>
      </c>
      <c r="OJ285" s="14">
        <v>2</v>
      </c>
      <c r="OK285" s="14">
        <v>0</v>
      </c>
      <c r="OL285" s="14">
        <v>3</v>
      </c>
      <c r="OM285" s="14">
        <v>2</v>
      </c>
      <c r="ON285" s="14">
        <v>1</v>
      </c>
      <c r="OO285" s="14">
        <v>6</v>
      </c>
      <c r="OP285" s="14">
        <v>0</v>
      </c>
      <c r="OQ285" s="14">
        <v>4</v>
      </c>
      <c r="OR285" s="14">
        <v>1</v>
      </c>
      <c r="OS285" s="14">
        <v>2</v>
      </c>
      <c r="OT285" s="14">
        <v>4</v>
      </c>
      <c r="OU285" s="14">
        <v>4</v>
      </c>
      <c r="OV285" s="14">
        <v>4</v>
      </c>
      <c r="OW285" s="14">
        <v>0</v>
      </c>
      <c r="OX285" s="14">
        <v>10</v>
      </c>
      <c r="OY285" s="14">
        <v>3</v>
      </c>
      <c r="OZ285" s="31">
        <v>3</v>
      </c>
      <c r="PA285" s="14">
        <v>8</v>
      </c>
      <c r="PB285" s="14">
        <v>5</v>
      </c>
      <c r="PC285" s="14">
        <v>2</v>
      </c>
      <c r="PD285" s="14">
        <v>0</v>
      </c>
      <c r="PE285" s="14">
        <v>8</v>
      </c>
      <c r="PF285" s="14">
        <v>1</v>
      </c>
      <c r="PG285" s="14">
        <v>2</v>
      </c>
      <c r="PH285" s="84">
        <v>7</v>
      </c>
      <c r="PI285" s="14">
        <v>6</v>
      </c>
      <c r="PJ285" s="14">
        <v>1</v>
      </c>
      <c r="PK285" s="54"/>
      <c r="PL285" s="84">
        <v>3</v>
      </c>
      <c r="PM285" s="14">
        <v>5</v>
      </c>
      <c r="PN285" s="84">
        <v>2</v>
      </c>
      <c r="PO285" s="84">
        <v>1</v>
      </c>
      <c r="PP285" s="84"/>
      <c r="PQ285" s="84">
        <v>2</v>
      </c>
      <c r="PR285" s="505"/>
      <c r="PS285" s="479">
        <v>4</v>
      </c>
      <c r="PT285" s="84">
        <v>3</v>
      </c>
      <c r="PU285" s="479">
        <v>2</v>
      </c>
      <c r="PV285" s="84"/>
      <c r="PW285" s="479">
        <v>2</v>
      </c>
      <c r="PX285" s="479">
        <v>1</v>
      </c>
      <c r="PY285" s="14"/>
      <c r="PZ285" s="14">
        <v>8</v>
      </c>
      <c r="QA285" s="14">
        <v>2</v>
      </c>
      <c r="QB285" s="60">
        <v>1</v>
      </c>
      <c r="QC285" s="60">
        <v>1</v>
      </c>
      <c r="QD285" s="60">
        <v>1</v>
      </c>
      <c r="QE285" s="436">
        <v>1</v>
      </c>
      <c r="QG285" s="510">
        <v>2</v>
      </c>
      <c r="QH285" s="20"/>
      <c r="QI285" s="486">
        <v>2</v>
      </c>
      <c r="QJ285" s="486">
        <v>4</v>
      </c>
      <c r="QK285" s="486">
        <v>8</v>
      </c>
      <c r="QL285" s="487">
        <v>4</v>
      </c>
      <c r="QM285" s="486">
        <v>11</v>
      </c>
      <c r="QO285" s="486">
        <v>2</v>
      </c>
      <c r="QP285" s="1">
        <v>1</v>
      </c>
      <c r="QQ285" s="1">
        <v>1</v>
      </c>
      <c r="QR285" s="1">
        <v>1</v>
      </c>
      <c r="QT285" s="1">
        <v>1</v>
      </c>
      <c r="QU285" s="20"/>
      <c r="QV285" s="20"/>
      <c r="QW285" s="20"/>
      <c r="QX285" s="1">
        <v>3</v>
      </c>
      <c r="QY285" s="1">
        <v>3</v>
      </c>
      <c r="RD285" s="1">
        <v>1</v>
      </c>
      <c r="RE285" s="20"/>
      <c r="RF285" s="20"/>
      <c r="RG285" s="20"/>
      <c r="RH285" s="20"/>
      <c r="RL285" s="1">
        <v>2</v>
      </c>
      <c r="RQ285" s="1">
        <v>1</v>
      </c>
      <c r="RY285" s="1">
        <v>1</v>
      </c>
      <c r="SB285" s="1">
        <v>1</v>
      </c>
      <c r="SF285" s="1">
        <v>1</v>
      </c>
    </row>
    <row r="286" spans="1:503" s="20" customFormat="1" hidden="1" x14ac:dyDescent="0.25">
      <c r="A286" s="68" t="s">
        <v>9</v>
      </c>
      <c r="B286" s="68" t="s">
        <v>1422</v>
      </c>
      <c r="C286" s="347"/>
      <c r="D286" s="347"/>
      <c r="E286" s="14">
        <v>0</v>
      </c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>
        <v>0</v>
      </c>
      <c r="PE286" s="14"/>
      <c r="PF286" s="14"/>
      <c r="PG286" s="54"/>
      <c r="PH286" s="54"/>
      <c r="PI286" s="54"/>
      <c r="PJ286" s="54"/>
      <c r="PK286" s="54"/>
      <c r="PL286" s="84"/>
      <c r="PM286" s="14"/>
      <c r="PN286" s="84"/>
      <c r="PO286" s="84"/>
      <c r="PP286" s="84"/>
      <c r="PQ286" s="84"/>
      <c r="PR286" s="505"/>
      <c r="PS286" s="84"/>
      <c r="PT286" s="84"/>
      <c r="PU286" s="84"/>
      <c r="PV286" s="84"/>
      <c r="PW286" s="54"/>
      <c r="PX286" s="54"/>
      <c r="PY286" s="14"/>
      <c r="PZ286" s="14"/>
      <c r="QA286" s="14"/>
      <c r="QB286" s="54"/>
      <c r="QC286" s="54"/>
      <c r="QD286" s="54"/>
      <c r="QR286" s="1"/>
      <c r="QS286" s="1"/>
      <c r="QX286" s="1"/>
      <c r="QY286" s="1"/>
      <c r="QZ286" s="1"/>
      <c r="RA286" s="1"/>
      <c r="RB286" s="1"/>
      <c r="RC286" s="1"/>
      <c r="RD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</row>
    <row r="287" spans="1:503" s="20" customFormat="1" hidden="1" x14ac:dyDescent="0.25">
      <c r="A287" s="68" t="s">
        <v>9</v>
      </c>
      <c r="B287" s="68" t="s">
        <v>1423</v>
      </c>
      <c r="C287" s="474"/>
      <c r="D287" s="474"/>
      <c r="E287" s="14">
        <v>0</v>
      </c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>
        <v>0</v>
      </c>
      <c r="PE287" s="14"/>
      <c r="PF287" s="14"/>
      <c r="PG287" s="54"/>
      <c r="PH287" s="54"/>
      <c r="PI287" s="54"/>
      <c r="PJ287" s="54"/>
      <c r="PK287" s="54"/>
      <c r="PL287" s="84"/>
      <c r="PM287" s="14"/>
      <c r="PN287" s="84"/>
      <c r="PO287" s="84"/>
      <c r="PP287" s="84"/>
      <c r="PQ287" s="84"/>
      <c r="PR287" s="505"/>
      <c r="PS287" s="84"/>
      <c r="PT287" s="84"/>
      <c r="PU287" s="84"/>
      <c r="PV287" s="84"/>
      <c r="PW287" s="54"/>
      <c r="PX287" s="54"/>
      <c r="PY287" s="14"/>
      <c r="PZ287" s="14"/>
      <c r="QA287" s="14"/>
      <c r="QB287" s="54"/>
      <c r="QC287" s="54"/>
      <c r="QD287" s="54"/>
      <c r="QR287" s="1"/>
      <c r="QS287" s="1"/>
      <c r="QX287" s="1"/>
      <c r="QY287" s="1"/>
      <c r="QZ287" s="1"/>
      <c r="RA287" s="1"/>
      <c r="RB287" s="1"/>
      <c r="RC287" s="1"/>
      <c r="RD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</row>
    <row r="288" spans="1:503" s="20" customFormat="1" hidden="1" x14ac:dyDescent="0.25">
      <c r="A288" s="68" t="s">
        <v>9</v>
      </c>
      <c r="B288" s="68" t="s">
        <v>1424</v>
      </c>
      <c r="C288" s="464">
        <v>76</v>
      </c>
      <c r="D288" s="474"/>
      <c r="E288" s="14">
        <v>0</v>
      </c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>
        <v>0</v>
      </c>
      <c r="PE288" s="14"/>
      <c r="PF288" s="14"/>
      <c r="PG288" s="54"/>
      <c r="PH288" s="54"/>
      <c r="PI288" s="54"/>
      <c r="PJ288" s="54"/>
      <c r="PK288" s="54"/>
      <c r="PL288" s="84"/>
      <c r="PM288" s="14"/>
      <c r="PN288" s="84"/>
      <c r="PO288" s="84"/>
      <c r="PP288" s="84"/>
      <c r="PQ288" s="84"/>
      <c r="PR288" s="505"/>
      <c r="PS288" s="84"/>
      <c r="PT288" s="84"/>
      <c r="PU288" s="84"/>
      <c r="PV288" s="84"/>
      <c r="PW288" s="54"/>
      <c r="PX288" s="54"/>
      <c r="PY288" s="14"/>
      <c r="PZ288" s="14"/>
      <c r="QA288" s="14"/>
      <c r="QB288" s="54"/>
      <c r="QC288" s="54"/>
      <c r="QD288" s="54"/>
      <c r="QR288" s="1"/>
      <c r="QS288" s="1"/>
      <c r="QX288" s="1"/>
      <c r="QY288" s="1"/>
      <c r="QZ288" s="1"/>
      <c r="RA288" s="1"/>
      <c r="RB288" s="1"/>
      <c r="RC288" s="1"/>
      <c r="RD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</row>
    <row r="289" spans="1:534" s="20" customFormat="1" hidden="1" x14ac:dyDescent="0.25">
      <c r="A289" s="68" t="s">
        <v>9</v>
      </c>
      <c r="B289" s="68" t="s">
        <v>996</v>
      </c>
      <c r="C289" s="464">
        <v>36</v>
      </c>
      <c r="D289" s="347"/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  <c r="AL289" s="14">
        <v>0</v>
      </c>
      <c r="AM289" s="14">
        <v>0</v>
      </c>
      <c r="AN289" s="14">
        <v>0</v>
      </c>
      <c r="AO289" s="14">
        <v>0</v>
      </c>
      <c r="AP289" s="14">
        <v>0</v>
      </c>
      <c r="AQ289" s="14">
        <v>0</v>
      </c>
      <c r="AR289" s="14">
        <v>0</v>
      </c>
      <c r="AS289" s="14">
        <v>0</v>
      </c>
      <c r="AT289" s="14">
        <v>0</v>
      </c>
      <c r="AU289" s="14">
        <v>0</v>
      </c>
      <c r="AV289" s="14">
        <v>0</v>
      </c>
      <c r="AW289" s="14">
        <v>0</v>
      </c>
      <c r="AX289" s="14">
        <v>0</v>
      </c>
      <c r="AY289" s="14">
        <v>0</v>
      </c>
      <c r="AZ289" s="14">
        <v>0</v>
      </c>
      <c r="BA289" s="14">
        <v>0</v>
      </c>
      <c r="BB289" s="14">
        <v>0</v>
      </c>
      <c r="BC289" s="14">
        <v>0</v>
      </c>
      <c r="BD289" s="14">
        <v>0</v>
      </c>
      <c r="BE289" s="14">
        <v>0</v>
      </c>
      <c r="BF289" s="14">
        <v>0</v>
      </c>
      <c r="BG289" s="14">
        <v>0</v>
      </c>
      <c r="BH289" s="14">
        <v>0</v>
      </c>
      <c r="BI289" s="14">
        <v>0</v>
      </c>
      <c r="BJ289" s="14">
        <v>0</v>
      </c>
      <c r="BK289" s="14">
        <v>0</v>
      </c>
      <c r="BL289" s="14">
        <v>0</v>
      </c>
      <c r="BM289" s="14">
        <v>0</v>
      </c>
      <c r="BN289" s="14">
        <v>0</v>
      </c>
      <c r="BO289" s="14">
        <v>0</v>
      </c>
      <c r="BP289" s="14">
        <v>0</v>
      </c>
      <c r="BQ289" s="14">
        <v>0</v>
      </c>
      <c r="BR289" s="14">
        <v>0</v>
      </c>
      <c r="BS289" s="14">
        <v>0</v>
      </c>
      <c r="BT289" s="14">
        <v>0</v>
      </c>
      <c r="BU289" s="14">
        <v>0</v>
      </c>
      <c r="BV289" s="14">
        <v>0</v>
      </c>
      <c r="BW289" s="14">
        <v>0</v>
      </c>
      <c r="BX289" s="14">
        <v>0</v>
      </c>
      <c r="BY289" s="14">
        <v>0</v>
      </c>
      <c r="BZ289" s="14">
        <v>0</v>
      </c>
      <c r="CA289" s="14">
        <v>0</v>
      </c>
      <c r="CB289" s="14">
        <v>0</v>
      </c>
      <c r="CC289" s="14">
        <v>0</v>
      </c>
      <c r="CD289" s="14">
        <v>0</v>
      </c>
      <c r="CE289" s="14">
        <v>0</v>
      </c>
      <c r="CF289" s="14">
        <v>0</v>
      </c>
      <c r="CG289" s="14">
        <v>0</v>
      </c>
      <c r="CH289" s="14">
        <v>0</v>
      </c>
      <c r="CI289" s="14">
        <v>0</v>
      </c>
      <c r="CJ289" s="14">
        <v>0</v>
      </c>
      <c r="CK289" s="14">
        <v>0</v>
      </c>
      <c r="CL289" s="14">
        <v>0</v>
      </c>
      <c r="CM289" s="14">
        <v>0</v>
      </c>
      <c r="CN289" s="14">
        <v>0</v>
      </c>
      <c r="CO289" s="14">
        <v>0</v>
      </c>
      <c r="CP289" s="14">
        <v>0</v>
      </c>
      <c r="CQ289" s="14">
        <v>0</v>
      </c>
      <c r="CR289" s="14">
        <v>0</v>
      </c>
      <c r="CS289" s="14">
        <v>0</v>
      </c>
      <c r="CT289" s="14">
        <v>0</v>
      </c>
      <c r="CU289" s="14">
        <v>0</v>
      </c>
      <c r="CV289" s="14">
        <v>0</v>
      </c>
      <c r="CW289" s="14">
        <v>0</v>
      </c>
      <c r="CX289" s="14">
        <v>0</v>
      </c>
      <c r="CY289" s="14">
        <v>0</v>
      </c>
      <c r="CZ289" s="14">
        <v>0</v>
      </c>
      <c r="DA289" s="14">
        <v>0</v>
      </c>
      <c r="DB289" s="14">
        <v>0</v>
      </c>
      <c r="DC289" s="14">
        <v>0</v>
      </c>
      <c r="DD289" s="14">
        <v>0</v>
      </c>
      <c r="DE289" s="14">
        <v>0</v>
      </c>
      <c r="DF289" s="14">
        <v>0</v>
      </c>
      <c r="DG289" s="14">
        <v>0</v>
      </c>
      <c r="DH289" s="14">
        <v>0</v>
      </c>
      <c r="DI289" s="14">
        <v>0</v>
      </c>
      <c r="DJ289" s="14">
        <v>0</v>
      </c>
      <c r="DK289" s="14">
        <v>0</v>
      </c>
      <c r="DL289" s="14">
        <v>0</v>
      </c>
      <c r="DM289" s="14">
        <v>0</v>
      </c>
      <c r="DN289" s="14">
        <v>0</v>
      </c>
      <c r="DO289" s="14">
        <v>0</v>
      </c>
      <c r="DP289" s="14">
        <v>0</v>
      </c>
      <c r="DQ289" s="14">
        <v>0</v>
      </c>
      <c r="DR289" s="14">
        <v>0</v>
      </c>
      <c r="DS289" s="14">
        <v>0</v>
      </c>
      <c r="DT289" s="14">
        <v>0</v>
      </c>
      <c r="DU289" s="14">
        <v>0</v>
      </c>
      <c r="DV289" s="14">
        <v>0</v>
      </c>
      <c r="DW289" s="14">
        <v>0</v>
      </c>
      <c r="DX289" s="14">
        <v>0</v>
      </c>
      <c r="DY289" s="14">
        <v>0</v>
      </c>
      <c r="DZ289" s="14">
        <v>0</v>
      </c>
      <c r="EA289" s="14">
        <v>0</v>
      </c>
      <c r="EB289" s="14">
        <v>0</v>
      </c>
      <c r="EC289" s="14">
        <v>0</v>
      </c>
      <c r="ED289" s="14">
        <v>0</v>
      </c>
      <c r="EE289" s="14">
        <v>0</v>
      </c>
      <c r="EF289" s="14">
        <v>0</v>
      </c>
      <c r="EG289" s="14">
        <v>0</v>
      </c>
      <c r="EH289" s="14">
        <v>0</v>
      </c>
      <c r="EI289" s="14">
        <v>0</v>
      </c>
      <c r="EJ289" s="14">
        <v>0</v>
      </c>
      <c r="EK289" s="14">
        <v>0</v>
      </c>
      <c r="EL289" s="14">
        <v>0</v>
      </c>
      <c r="EM289" s="14">
        <v>0</v>
      </c>
      <c r="EN289" s="14">
        <v>0</v>
      </c>
      <c r="EO289" s="14">
        <v>0</v>
      </c>
      <c r="EP289" s="14">
        <v>0</v>
      </c>
      <c r="EQ289" s="14">
        <v>0</v>
      </c>
      <c r="ER289" s="14">
        <v>0</v>
      </c>
      <c r="ES289" s="14">
        <v>0</v>
      </c>
      <c r="ET289" s="14">
        <v>0</v>
      </c>
      <c r="EU289" s="14">
        <v>0</v>
      </c>
      <c r="EV289" s="14">
        <v>0</v>
      </c>
      <c r="EW289" s="14">
        <v>0</v>
      </c>
      <c r="EX289" s="14">
        <v>0</v>
      </c>
      <c r="EY289" s="14">
        <v>0</v>
      </c>
      <c r="EZ289" s="14">
        <v>0</v>
      </c>
      <c r="FA289" s="14">
        <v>0</v>
      </c>
      <c r="FB289" s="14">
        <v>0</v>
      </c>
      <c r="FC289" s="14">
        <v>0</v>
      </c>
      <c r="FD289" s="14">
        <v>0</v>
      </c>
      <c r="FE289" s="14">
        <v>0</v>
      </c>
      <c r="FF289" s="14">
        <v>0</v>
      </c>
      <c r="FG289" s="14">
        <v>0</v>
      </c>
      <c r="FH289" s="14">
        <v>0</v>
      </c>
      <c r="FI289" s="14">
        <v>0</v>
      </c>
      <c r="FJ289" s="14">
        <v>0</v>
      </c>
      <c r="FK289" s="14">
        <v>0</v>
      </c>
      <c r="FL289" s="14">
        <v>0</v>
      </c>
      <c r="FM289" s="14">
        <v>0</v>
      </c>
      <c r="FN289" s="14">
        <v>0</v>
      </c>
      <c r="FO289" s="14">
        <v>0</v>
      </c>
      <c r="FP289" s="14">
        <v>0</v>
      </c>
      <c r="FQ289" s="14">
        <v>0</v>
      </c>
      <c r="FR289" s="14">
        <v>0</v>
      </c>
      <c r="FS289" s="14">
        <v>0</v>
      </c>
      <c r="FT289" s="14">
        <v>0</v>
      </c>
      <c r="FU289" s="14">
        <v>0</v>
      </c>
      <c r="FV289" s="14">
        <v>0</v>
      </c>
      <c r="FW289" s="14">
        <v>0</v>
      </c>
      <c r="FX289" s="14">
        <v>0</v>
      </c>
      <c r="FY289" s="14">
        <v>0</v>
      </c>
      <c r="FZ289" s="14">
        <v>0</v>
      </c>
      <c r="GA289" s="14">
        <v>0</v>
      </c>
      <c r="GB289" s="14">
        <v>0</v>
      </c>
      <c r="GC289" s="14">
        <v>0</v>
      </c>
      <c r="GD289" s="14">
        <v>0</v>
      </c>
      <c r="GE289" s="14">
        <v>0</v>
      </c>
      <c r="GF289" s="14">
        <v>0</v>
      </c>
      <c r="GG289" s="14">
        <v>0</v>
      </c>
      <c r="GH289" s="14">
        <v>0</v>
      </c>
      <c r="GI289" s="14">
        <v>0</v>
      </c>
      <c r="GJ289" s="14">
        <v>0</v>
      </c>
      <c r="GK289" s="14">
        <v>0</v>
      </c>
      <c r="GL289" s="14">
        <v>0</v>
      </c>
      <c r="GM289" s="14">
        <v>0</v>
      </c>
      <c r="GN289" s="14">
        <v>0</v>
      </c>
      <c r="GO289" s="14">
        <v>0</v>
      </c>
      <c r="GP289" s="14">
        <v>0</v>
      </c>
      <c r="GQ289" s="14">
        <v>0</v>
      </c>
      <c r="GR289" s="14">
        <v>0</v>
      </c>
      <c r="GS289" s="14">
        <v>0</v>
      </c>
      <c r="GT289" s="14">
        <v>0</v>
      </c>
      <c r="GU289" s="14">
        <v>0</v>
      </c>
      <c r="GV289" s="14">
        <v>0</v>
      </c>
      <c r="GW289" s="14">
        <v>0</v>
      </c>
      <c r="GX289" s="14">
        <v>0</v>
      </c>
      <c r="GY289" s="14">
        <v>0</v>
      </c>
      <c r="GZ289" s="14">
        <v>0</v>
      </c>
      <c r="HA289" s="14">
        <v>0</v>
      </c>
      <c r="HB289" s="14">
        <v>0</v>
      </c>
      <c r="HC289" s="14">
        <v>0</v>
      </c>
      <c r="HD289" s="14">
        <v>0</v>
      </c>
      <c r="HE289" s="14">
        <v>0</v>
      </c>
      <c r="HF289" s="14">
        <v>0</v>
      </c>
      <c r="HG289" s="14">
        <v>0</v>
      </c>
      <c r="HH289" s="14">
        <v>0</v>
      </c>
      <c r="HI289" s="14">
        <v>0</v>
      </c>
      <c r="HJ289" s="14">
        <v>0</v>
      </c>
      <c r="HK289" s="14">
        <v>0</v>
      </c>
      <c r="HL289" s="14">
        <v>0</v>
      </c>
      <c r="HM289" s="14">
        <v>0</v>
      </c>
      <c r="HN289" s="14">
        <v>0</v>
      </c>
      <c r="HO289" s="14">
        <v>0</v>
      </c>
      <c r="HP289" s="14">
        <v>0</v>
      </c>
      <c r="HQ289" s="14">
        <v>0</v>
      </c>
      <c r="HR289" s="14">
        <v>0</v>
      </c>
      <c r="HS289" s="14">
        <v>0</v>
      </c>
      <c r="HT289" s="14">
        <v>0</v>
      </c>
      <c r="HU289" s="14">
        <v>0</v>
      </c>
      <c r="HV289" s="14">
        <v>0</v>
      </c>
      <c r="HW289" s="14">
        <v>0</v>
      </c>
      <c r="HX289" s="14">
        <v>0</v>
      </c>
      <c r="HY289" s="14">
        <v>1</v>
      </c>
      <c r="HZ289" s="14">
        <v>0</v>
      </c>
      <c r="IA289" s="14">
        <v>0</v>
      </c>
      <c r="IB289" s="14">
        <v>0</v>
      </c>
      <c r="IC289" s="14">
        <v>0</v>
      </c>
      <c r="ID289" s="14">
        <v>0</v>
      </c>
      <c r="IE289" s="14">
        <v>0</v>
      </c>
      <c r="IF289" s="14">
        <v>0</v>
      </c>
      <c r="IG289" s="14">
        <v>0</v>
      </c>
      <c r="IH289" s="14">
        <v>1</v>
      </c>
      <c r="II289" s="14">
        <v>0</v>
      </c>
      <c r="IJ289" s="14">
        <v>0</v>
      </c>
      <c r="IK289" s="14">
        <v>0</v>
      </c>
      <c r="IL289" s="14">
        <v>0</v>
      </c>
      <c r="IM289" s="14">
        <v>0</v>
      </c>
      <c r="IN289" s="14">
        <v>0</v>
      </c>
      <c r="IO289" s="14">
        <v>0</v>
      </c>
      <c r="IP289" s="14">
        <v>0</v>
      </c>
      <c r="IQ289" s="14">
        <v>0</v>
      </c>
      <c r="IR289" s="14">
        <v>0</v>
      </c>
      <c r="IS289" s="14">
        <v>0</v>
      </c>
      <c r="IT289" s="14">
        <v>0</v>
      </c>
      <c r="IU289" s="14">
        <v>0</v>
      </c>
      <c r="IV289" s="14">
        <v>0</v>
      </c>
      <c r="IW289" s="14">
        <v>0</v>
      </c>
      <c r="IX289" s="14">
        <v>0</v>
      </c>
      <c r="IY289" s="14">
        <v>0</v>
      </c>
      <c r="IZ289" s="14">
        <v>0</v>
      </c>
      <c r="JA289" s="14">
        <v>0</v>
      </c>
      <c r="JB289" s="14">
        <v>0</v>
      </c>
      <c r="JC289" s="14">
        <v>0</v>
      </c>
      <c r="JD289" s="14">
        <v>0</v>
      </c>
      <c r="JE289" s="14">
        <v>0</v>
      </c>
      <c r="JF289" s="14">
        <v>0</v>
      </c>
      <c r="JG289" s="14">
        <v>0</v>
      </c>
      <c r="JH289" s="14">
        <v>0</v>
      </c>
      <c r="JI289" s="14">
        <v>0</v>
      </c>
      <c r="JJ289" s="14">
        <v>0</v>
      </c>
      <c r="JK289" s="14">
        <v>0</v>
      </c>
      <c r="JL289" s="14">
        <v>0</v>
      </c>
      <c r="JM289" s="14">
        <v>0</v>
      </c>
      <c r="JN289" s="14">
        <v>0</v>
      </c>
      <c r="JO289" s="14">
        <v>0</v>
      </c>
      <c r="JP289" s="14">
        <v>0</v>
      </c>
      <c r="JQ289" s="14">
        <v>0</v>
      </c>
      <c r="JR289" s="14">
        <v>0</v>
      </c>
      <c r="JS289" s="14">
        <v>0</v>
      </c>
      <c r="JT289" s="14">
        <v>0</v>
      </c>
      <c r="JU289" s="14">
        <v>0</v>
      </c>
      <c r="JV289" s="14">
        <v>0</v>
      </c>
      <c r="JW289" s="14">
        <v>0</v>
      </c>
      <c r="JX289" s="14">
        <v>0</v>
      </c>
      <c r="JY289" s="14">
        <v>0</v>
      </c>
      <c r="JZ289" s="14">
        <v>0</v>
      </c>
      <c r="KA289" s="14">
        <v>0</v>
      </c>
      <c r="KB289" s="14">
        <v>0</v>
      </c>
      <c r="KC289" s="14">
        <v>0</v>
      </c>
      <c r="KD289" s="14">
        <v>0</v>
      </c>
      <c r="KE289" s="14">
        <v>0</v>
      </c>
      <c r="KF289" s="14">
        <v>0</v>
      </c>
      <c r="KG289" s="14">
        <v>0</v>
      </c>
      <c r="KH289" s="14">
        <v>0</v>
      </c>
      <c r="KI289" s="14">
        <v>0</v>
      </c>
      <c r="KJ289" s="14">
        <v>0</v>
      </c>
      <c r="KK289" s="14">
        <v>0</v>
      </c>
      <c r="KL289" s="14">
        <v>0</v>
      </c>
      <c r="KM289" s="14">
        <v>0</v>
      </c>
      <c r="KN289" s="14">
        <v>0</v>
      </c>
      <c r="KO289" s="14">
        <v>0</v>
      </c>
      <c r="KP289" s="14">
        <v>0</v>
      </c>
      <c r="KQ289" s="14">
        <v>0</v>
      </c>
      <c r="KR289" s="14">
        <v>0</v>
      </c>
      <c r="KS289" s="14">
        <v>0</v>
      </c>
      <c r="KT289" s="14">
        <v>0</v>
      </c>
      <c r="KU289" s="14">
        <v>0</v>
      </c>
      <c r="KV289" s="14">
        <v>0</v>
      </c>
      <c r="KW289" s="14">
        <v>0</v>
      </c>
      <c r="KX289" s="14">
        <v>0</v>
      </c>
      <c r="KY289" s="14">
        <v>0</v>
      </c>
      <c r="KZ289" s="14">
        <v>0</v>
      </c>
      <c r="LA289" s="14">
        <v>0</v>
      </c>
      <c r="LB289" s="14">
        <v>0</v>
      </c>
      <c r="LC289" s="14">
        <v>0</v>
      </c>
      <c r="LD289" s="14">
        <v>0</v>
      </c>
      <c r="LE289" s="14">
        <v>0</v>
      </c>
      <c r="LF289" s="14">
        <v>0</v>
      </c>
      <c r="LG289" s="14">
        <v>0</v>
      </c>
      <c r="LH289" s="14">
        <v>0</v>
      </c>
      <c r="LI289" s="14">
        <v>0</v>
      </c>
      <c r="LJ289" s="14">
        <v>0</v>
      </c>
      <c r="LK289" s="14">
        <v>0</v>
      </c>
      <c r="LL289" s="14">
        <v>0</v>
      </c>
      <c r="LM289" s="14">
        <v>0</v>
      </c>
      <c r="LN289" s="14">
        <v>0</v>
      </c>
      <c r="LO289" s="14">
        <v>0</v>
      </c>
      <c r="LP289" s="14">
        <v>0</v>
      </c>
      <c r="LQ289" s="14">
        <v>0</v>
      </c>
      <c r="LR289" s="14">
        <v>0</v>
      </c>
      <c r="LS289" s="14">
        <v>0</v>
      </c>
      <c r="LT289" s="14">
        <v>0</v>
      </c>
      <c r="LU289" s="14">
        <v>0</v>
      </c>
      <c r="LV289" s="14">
        <v>0</v>
      </c>
      <c r="LW289" s="14">
        <v>0</v>
      </c>
      <c r="LX289" s="14">
        <v>0</v>
      </c>
      <c r="LY289" s="14">
        <v>0</v>
      </c>
      <c r="LZ289" s="14">
        <v>0</v>
      </c>
      <c r="MA289" s="14">
        <v>0</v>
      </c>
      <c r="MB289" s="14">
        <v>0</v>
      </c>
      <c r="MC289" s="14">
        <v>0</v>
      </c>
      <c r="MD289" s="14">
        <v>0</v>
      </c>
      <c r="ME289" s="14">
        <v>0</v>
      </c>
      <c r="MF289" s="14">
        <v>0</v>
      </c>
      <c r="MG289" s="14">
        <v>0</v>
      </c>
      <c r="MH289" s="14">
        <v>0</v>
      </c>
      <c r="MI289" s="14">
        <v>0</v>
      </c>
      <c r="MJ289" s="14">
        <v>0</v>
      </c>
      <c r="MK289" s="14">
        <v>0</v>
      </c>
      <c r="ML289" s="14">
        <v>0</v>
      </c>
      <c r="MM289" s="14">
        <v>0</v>
      </c>
      <c r="MN289" s="14">
        <v>0</v>
      </c>
      <c r="MO289" s="14">
        <v>0</v>
      </c>
      <c r="MP289" s="14">
        <v>0</v>
      </c>
      <c r="MQ289" s="14">
        <v>0</v>
      </c>
      <c r="MR289" s="14">
        <v>0</v>
      </c>
      <c r="MS289" s="14">
        <v>0</v>
      </c>
      <c r="MT289" s="14">
        <v>0</v>
      </c>
      <c r="MU289" s="14">
        <v>0</v>
      </c>
      <c r="MV289" s="14">
        <v>0</v>
      </c>
      <c r="MW289" s="14">
        <v>0</v>
      </c>
      <c r="MX289" s="14">
        <v>0</v>
      </c>
      <c r="MY289" s="14">
        <v>0</v>
      </c>
      <c r="MZ289" s="14">
        <v>0</v>
      </c>
      <c r="NA289" s="14">
        <v>0</v>
      </c>
      <c r="NB289" s="14">
        <v>0</v>
      </c>
      <c r="NC289" s="14">
        <v>0</v>
      </c>
      <c r="ND289" s="14">
        <v>0</v>
      </c>
      <c r="NE289" s="14">
        <v>0</v>
      </c>
      <c r="NF289" s="14">
        <v>0</v>
      </c>
      <c r="NG289" s="14">
        <v>0</v>
      </c>
      <c r="NH289" s="14">
        <v>0</v>
      </c>
      <c r="NI289" s="14">
        <v>0</v>
      </c>
      <c r="NJ289" s="14">
        <v>0</v>
      </c>
      <c r="NK289" s="14">
        <v>0</v>
      </c>
      <c r="NL289" s="14">
        <v>0</v>
      </c>
      <c r="NM289" s="14">
        <v>0</v>
      </c>
      <c r="NN289" s="14">
        <v>0</v>
      </c>
      <c r="NO289" s="14">
        <v>0</v>
      </c>
      <c r="NP289" s="14">
        <v>0</v>
      </c>
      <c r="NQ289" s="14">
        <v>0</v>
      </c>
      <c r="NR289" s="14">
        <v>0</v>
      </c>
      <c r="NS289" s="14">
        <v>0</v>
      </c>
      <c r="NT289" s="14">
        <v>0</v>
      </c>
      <c r="NU289" s="14">
        <v>0</v>
      </c>
      <c r="NV289" s="14">
        <v>0</v>
      </c>
      <c r="NW289" s="14">
        <v>0</v>
      </c>
      <c r="NX289" s="14">
        <v>0</v>
      </c>
      <c r="NY289" s="14">
        <v>0</v>
      </c>
      <c r="NZ289" s="14">
        <v>0</v>
      </c>
      <c r="OA289" s="14">
        <v>0</v>
      </c>
      <c r="OB289" s="14">
        <v>0</v>
      </c>
      <c r="OC289" s="14">
        <v>0</v>
      </c>
      <c r="OD289" s="14">
        <v>0</v>
      </c>
      <c r="OE289" s="14">
        <v>0</v>
      </c>
      <c r="OF289" s="14"/>
      <c r="OG289" s="14">
        <v>0</v>
      </c>
      <c r="OH289" s="14">
        <v>0</v>
      </c>
      <c r="OI289" s="14">
        <v>0</v>
      </c>
      <c r="OJ289" s="14">
        <v>0</v>
      </c>
      <c r="OK289" s="14">
        <v>0</v>
      </c>
      <c r="OL289" s="14">
        <v>0</v>
      </c>
      <c r="OM289" s="14">
        <v>0</v>
      </c>
      <c r="ON289" s="14">
        <v>0</v>
      </c>
      <c r="OO289" s="14">
        <v>0</v>
      </c>
      <c r="OP289" s="14">
        <v>0</v>
      </c>
      <c r="OQ289" s="14">
        <v>0</v>
      </c>
      <c r="OR289" s="14">
        <v>0</v>
      </c>
      <c r="OS289" s="14">
        <v>0</v>
      </c>
      <c r="OT289" s="14">
        <v>0</v>
      </c>
      <c r="OU289" s="14">
        <v>0</v>
      </c>
      <c r="OV289" s="14">
        <v>0</v>
      </c>
      <c r="OW289" s="14">
        <v>0</v>
      </c>
      <c r="OX289" s="14">
        <v>0</v>
      </c>
      <c r="OY289" s="14">
        <v>0</v>
      </c>
      <c r="OZ289" s="14"/>
      <c r="PA289" s="14">
        <v>0</v>
      </c>
      <c r="PB289" s="14"/>
      <c r="PC289" s="14"/>
      <c r="PD289" s="14">
        <v>0</v>
      </c>
      <c r="PE289" s="14"/>
      <c r="PF289" s="14"/>
      <c r="PG289" s="54"/>
      <c r="PH289" s="54"/>
      <c r="PI289" s="54"/>
      <c r="PJ289" s="54"/>
      <c r="PK289" s="54"/>
      <c r="PL289" s="84"/>
      <c r="PM289" s="14"/>
      <c r="PN289" s="84"/>
      <c r="PO289" s="84"/>
      <c r="PP289" s="84"/>
      <c r="PQ289" s="84"/>
      <c r="PR289" s="505"/>
      <c r="PS289" s="84"/>
      <c r="PT289" s="84"/>
      <c r="PU289" s="84"/>
      <c r="PV289" s="84"/>
      <c r="PW289" s="54"/>
      <c r="PX289" s="54"/>
      <c r="PY289" s="14"/>
      <c r="PZ289" s="14"/>
      <c r="QA289" s="14"/>
      <c r="QB289" s="54"/>
      <c r="QC289" s="54"/>
      <c r="QD289" s="54"/>
      <c r="QR289" s="1"/>
      <c r="QS289" s="1"/>
      <c r="QX289" s="1"/>
      <c r="QY289" s="1"/>
      <c r="QZ289" s="1"/>
      <c r="RA289" s="1"/>
      <c r="RB289" s="1"/>
      <c r="RC289" s="1"/>
      <c r="RD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</row>
    <row r="290" spans="1:534" s="20" customFormat="1" hidden="1" x14ac:dyDescent="0.25">
      <c r="A290" s="68" t="s">
        <v>9</v>
      </c>
      <c r="B290" s="68" t="s">
        <v>997</v>
      </c>
      <c r="C290" s="347"/>
      <c r="D290" s="347"/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  <c r="AL290" s="14">
        <v>0</v>
      </c>
      <c r="AM290" s="14">
        <v>0</v>
      </c>
      <c r="AN290" s="14">
        <v>0</v>
      </c>
      <c r="AO290" s="14">
        <v>0</v>
      </c>
      <c r="AP290" s="14">
        <v>0</v>
      </c>
      <c r="AQ290" s="14">
        <v>0</v>
      </c>
      <c r="AR290" s="14">
        <v>0</v>
      </c>
      <c r="AS290" s="14">
        <v>0</v>
      </c>
      <c r="AT290" s="14">
        <v>0</v>
      </c>
      <c r="AU290" s="14">
        <v>0</v>
      </c>
      <c r="AV290" s="14">
        <v>0</v>
      </c>
      <c r="AW290" s="14">
        <v>0</v>
      </c>
      <c r="AX290" s="14">
        <v>0</v>
      </c>
      <c r="AY290" s="14">
        <v>0</v>
      </c>
      <c r="AZ290" s="14">
        <v>0</v>
      </c>
      <c r="BA290" s="14">
        <v>0</v>
      </c>
      <c r="BB290" s="14">
        <v>0</v>
      </c>
      <c r="BC290" s="14">
        <v>0</v>
      </c>
      <c r="BD290" s="14">
        <v>0</v>
      </c>
      <c r="BE290" s="14">
        <v>0</v>
      </c>
      <c r="BF290" s="14">
        <v>0</v>
      </c>
      <c r="BG290" s="14">
        <v>0</v>
      </c>
      <c r="BH290" s="14">
        <v>0</v>
      </c>
      <c r="BI290" s="14">
        <v>0</v>
      </c>
      <c r="BJ290" s="14">
        <v>0</v>
      </c>
      <c r="BK290" s="14">
        <v>0</v>
      </c>
      <c r="BL290" s="14">
        <v>0</v>
      </c>
      <c r="BM290" s="14">
        <v>0</v>
      </c>
      <c r="BN290" s="14">
        <v>0</v>
      </c>
      <c r="BO290" s="14">
        <v>0</v>
      </c>
      <c r="BP290" s="14">
        <v>0</v>
      </c>
      <c r="BQ290" s="14">
        <v>0</v>
      </c>
      <c r="BR290" s="14">
        <v>0</v>
      </c>
      <c r="BS290" s="14">
        <v>0</v>
      </c>
      <c r="BT290" s="14">
        <v>0</v>
      </c>
      <c r="BU290" s="14">
        <v>0</v>
      </c>
      <c r="BV290" s="14">
        <v>0</v>
      </c>
      <c r="BW290" s="14">
        <v>0</v>
      </c>
      <c r="BX290" s="14">
        <v>0</v>
      </c>
      <c r="BY290" s="14">
        <v>0</v>
      </c>
      <c r="BZ290" s="14">
        <v>0</v>
      </c>
      <c r="CA290" s="14">
        <v>0</v>
      </c>
      <c r="CB290" s="14">
        <v>0</v>
      </c>
      <c r="CC290" s="14">
        <v>0</v>
      </c>
      <c r="CD290" s="14">
        <v>0</v>
      </c>
      <c r="CE290" s="14">
        <v>0</v>
      </c>
      <c r="CF290" s="14">
        <v>0</v>
      </c>
      <c r="CG290" s="14">
        <v>0</v>
      </c>
      <c r="CH290" s="14">
        <v>0</v>
      </c>
      <c r="CI290" s="14">
        <v>0</v>
      </c>
      <c r="CJ290" s="14">
        <v>0</v>
      </c>
      <c r="CK290" s="14">
        <v>0</v>
      </c>
      <c r="CL290" s="14">
        <v>0</v>
      </c>
      <c r="CM290" s="14">
        <v>0</v>
      </c>
      <c r="CN290" s="14">
        <v>0</v>
      </c>
      <c r="CO290" s="14">
        <v>0</v>
      </c>
      <c r="CP290" s="14">
        <v>0</v>
      </c>
      <c r="CQ290" s="14">
        <v>0</v>
      </c>
      <c r="CR290" s="14">
        <v>0</v>
      </c>
      <c r="CS290" s="14">
        <v>0</v>
      </c>
      <c r="CT290" s="14">
        <v>0</v>
      </c>
      <c r="CU290" s="14">
        <v>0</v>
      </c>
      <c r="CV290" s="14">
        <v>0</v>
      </c>
      <c r="CW290" s="14">
        <v>0</v>
      </c>
      <c r="CX290" s="14">
        <v>0</v>
      </c>
      <c r="CY290" s="14">
        <v>0</v>
      </c>
      <c r="CZ290" s="14">
        <v>0</v>
      </c>
      <c r="DA290" s="14">
        <v>0</v>
      </c>
      <c r="DB290" s="14">
        <v>0</v>
      </c>
      <c r="DC290" s="14">
        <v>0</v>
      </c>
      <c r="DD290" s="14">
        <v>0</v>
      </c>
      <c r="DE290" s="14">
        <v>0</v>
      </c>
      <c r="DF290" s="14">
        <v>0</v>
      </c>
      <c r="DG290" s="14">
        <v>0</v>
      </c>
      <c r="DH290" s="14">
        <v>0</v>
      </c>
      <c r="DI290" s="14">
        <v>0</v>
      </c>
      <c r="DJ290" s="14">
        <v>0</v>
      </c>
      <c r="DK290" s="14">
        <v>0</v>
      </c>
      <c r="DL290" s="14">
        <v>0</v>
      </c>
      <c r="DM290" s="14">
        <v>0</v>
      </c>
      <c r="DN290" s="14">
        <v>0</v>
      </c>
      <c r="DO290" s="14">
        <v>0</v>
      </c>
      <c r="DP290" s="14">
        <v>0</v>
      </c>
      <c r="DQ290" s="14">
        <v>0</v>
      </c>
      <c r="DR290" s="14">
        <v>0</v>
      </c>
      <c r="DS290" s="14">
        <v>0</v>
      </c>
      <c r="DT290" s="14">
        <v>0</v>
      </c>
      <c r="DU290" s="14">
        <v>0</v>
      </c>
      <c r="DV290" s="14">
        <v>0</v>
      </c>
      <c r="DW290" s="14">
        <v>0</v>
      </c>
      <c r="DX290" s="14">
        <v>0</v>
      </c>
      <c r="DY290" s="14">
        <v>0</v>
      </c>
      <c r="DZ290" s="14">
        <v>0</v>
      </c>
      <c r="EA290" s="14">
        <v>0</v>
      </c>
      <c r="EB290" s="14">
        <v>0</v>
      </c>
      <c r="EC290" s="14">
        <v>0</v>
      </c>
      <c r="ED290" s="14">
        <v>0</v>
      </c>
      <c r="EE290" s="14">
        <v>0</v>
      </c>
      <c r="EF290" s="14">
        <v>0</v>
      </c>
      <c r="EG290" s="14">
        <v>0</v>
      </c>
      <c r="EH290" s="14">
        <v>0</v>
      </c>
      <c r="EI290" s="14">
        <v>0</v>
      </c>
      <c r="EJ290" s="14">
        <v>0</v>
      </c>
      <c r="EK290" s="14">
        <v>0</v>
      </c>
      <c r="EL290" s="14">
        <v>0</v>
      </c>
      <c r="EM290" s="14">
        <v>0</v>
      </c>
      <c r="EN290" s="14">
        <v>0</v>
      </c>
      <c r="EO290" s="14">
        <v>0</v>
      </c>
      <c r="EP290" s="14">
        <v>0</v>
      </c>
      <c r="EQ290" s="14">
        <v>0</v>
      </c>
      <c r="ER290" s="14">
        <v>0</v>
      </c>
      <c r="ES290" s="14">
        <v>0</v>
      </c>
      <c r="ET290" s="14">
        <v>0</v>
      </c>
      <c r="EU290" s="14">
        <v>0</v>
      </c>
      <c r="EV290" s="14">
        <v>0</v>
      </c>
      <c r="EW290" s="14">
        <v>0</v>
      </c>
      <c r="EX290" s="14">
        <v>0</v>
      </c>
      <c r="EY290" s="14">
        <v>0</v>
      </c>
      <c r="EZ290" s="14">
        <v>0</v>
      </c>
      <c r="FA290" s="14">
        <v>0</v>
      </c>
      <c r="FB290" s="14">
        <v>0</v>
      </c>
      <c r="FC290" s="14">
        <v>0</v>
      </c>
      <c r="FD290" s="14">
        <v>0</v>
      </c>
      <c r="FE290" s="14">
        <v>0</v>
      </c>
      <c r="FF290" s="14">
        <v>0</v>
      </c>
      <c r="FG290" s="14">
        <v>0</v>
      </c>
      <c r="FH290" s="14">
        <v>0</v>
      </c>
      <c r="FI290" s="14">
        <v>0</v>
      </c>
      <c r="FJ290" s="14">
        <v>0</v>
      </c>
      <c r="FK290" s="14">
        <v>0</v>
      </c>
      <c r="FL290" s="14">
        <v>0</v>
      </c>
      <c r="FM290" s="14">
        <v>0</v>
      </c>
      <c r="FN290" s="14">
        <v>0</v>
      </c>
      <c r="FO290" s="14">
        <v>0</v>
      </c>
      <c r="FP290" s="14">
        <v>0</v>
      </c>
      <c r="FQ290" s="14">
        <v>0</v>
      </c>
      <c r="FR290" s="14">
        <v>0</v>
      </c>
      <c r="FS290" s="14">
        <v>0</v>
      </c>
      <c r="FT290" s="14">
        <v>0</v>
      </c>
      <c r="FU290" s="14">
        <v>0</v>
      </c>
      <c r="FV290" s="14">
        <v>0</v>
      </c>
      <c r="FW290" s="14">
        <v>0</v>
      </c>
      <c r="FX290" s="14">
        <v>0</v>
      </c>
      <c r="FY290" s="14">
        <v>0</v>
      </c>
      <c r="FZ290" s="14">
        <v>0</v>
      </c>
      <c r="GA290" s="14">
        <v>0</v>
      </c>
      <c r="GB290" s="14">
        <v>0</v>
      </c>
      <c r="GC290" s="14">
        <v>0</v>
      </c>
      <c r="GD290" s="14">
        <v>0</v>
      </c>
      <c r="GE290" s="14">
        <v>0</v>
      </c>
      <c r="GF290" s="14">
        <v>0</v>
      </c>
      <c r="GG290" s="14">
        <v>0</v>
      </c>
      <c r="GH290" s="14">
        <v>0</v>
      </c>
      <c r="GI290" s="14">
        <v>0</v>
      </c>
      <c r="GJ290" s="14">
        <v>0</v>
      </c>
      <c r="GK290" s="14">
        <v>0</v>
      </c>
      <c r="GL290" s="14">
        <v>0</v>
      </c>
      <c r="GM290" s="14">
        <v>0</v>
      </c>
      <c r="GN290" s="14">
        <v>0</v>
      </c>
      <c r="GO290" s="14">
        <v>0</v>
      </c>
      <c r="GP290" s="14">
        <v>0</v>
      </c>
      <c r="GQ290" s="14">
        <v>0</v>
      </c>
      <c r="GR290" s="14">
        <v>0</v>
      </c>
      <c r="GS290" s="14">
        <v>0</v>
      </c>
      <c r="GT290" s="14">
        <v>0</v>
      </c>
      <c r="GU290" s="14">
        <v>0</v>
      </c>
      <c r="GV290" s="14">
        <v>0</v>
      </c>
      <c r="GW290" s="14">
        <v>0</v>
      </c>
      <c r="GX290" s="14">
        <v>0</v>
      </c>
      <c r="GY290" s="14">
        <v>0</v>
      </c>
      <c r="GZ290" s="14">
        <v>0</v>
      </c>
      <c r="HA290" s="14">
        <v>0</v>
      </c>
      <c r="HB290" s="14">
        <v>0</v>
      </c>
      <c r="HC290" s="14">
        <v>0</v>
      </c>
      <c r="HD290" s="14">
        <v>0</v>
      </c>
      <c r="HE290" s="14">
        <v>0</v>
      </c>
      <c r="HF290" s="14">
        <v>0</v>
      </c>
      <c r="HG290" s="14">
        <v>0</v>
      </c>
      <c r="HH290" s="14">
        <v>0</v>
      </c>
      <c r="HI290" s="14">
        <v>0</v>
      </c>
      <c r="HJ290" s="14">
        <v>0</v>
      </c>
      <c r="HK290" s="14">
        <v>0</v>
      </c>
      <c r="HL290" s="14">
        <v>0</v>
      </c>
      <c r="HM290" s="14">
        <v>0</v>
      </c>
      <c r="HN290" s="14">
        <v>0</v>
      </c>
      <c r="HO290" s="14">
        <v>0</v>
      </c>
      <c r="HP290" s="14">
        <v>0</v>
      </c>
      <c r="HQ290" s="14">
        <v>0</v>
      </c>
      <c r="HR290" s="14">
        <v>0</v>
      </c>
      <c r="HS290" s="14">
        <v>0</v>
      </c>
      <c r="HT290" s="14">
        <v>0</v>
      </c>
      <c r="HU290" s="14">
        <v>0</v>
      </c>
      <c r="HV290" s="14">
        <v>0</v>
      </c>
      <c r="HW290" s="14">
        <v>0</v>
      </c>
      <c r="HX290" s="14">
        <v>0</v>
      </c>
      <c r="HY290" s="14">
        <v>2</v>
      </c>
      <c r="HZ290" s="14">
        <v>0</v>
      </c>
      <c r="IA290" s="14">
        <v>0</v>
      </c>
      <c r="IB290" s="14">
        <v>0</v>
      </c>
      <c r="IC290" s="14">
        <v>0</v>
      </c>
      <c r="ID290" s="14">
        <v>0</v>
      </c>
      <c r="IE290" s="14">
        <v>0</v>
      </c>
      <c r="IF290" s="14">
        <v>0</v>
      </c>
      <c r="IG290" s="14">
        <v>0</v>
      </c>
      <c r="IH290" s="14">
        <v>0</v>
      </c>
      <c r="II290" s="14">
        <v>0</v>
      </c>
      <c r="IJ290" s="14">
        <v>0</v>
      </c>
      <c r="IK290" s="14">
        <v>0</v>
      </c>
      <c r="IL290" s="14">
        <v>0</v>
      </c>
      <c r="IM290" s="14">
        <v>0</v>
      </c>
      <c r="IN290" s="14">
        <v>0</v>
      </c>
      <c r="IO290" s="14">
        <v>1</v>
      </c>
      <c r="IP290" s="14">
        <v>0</v>
      </c>
      <c r="IQ290" s="14">
        <v>0</v>
      </c>
      <c r="IR290" s="14">
        <v>0</v>
      </c>
      <c r="IS290" s="14">
        <v>0</v>
      </c>
      <c r="IT290" s="14">
        <v>0</v>
      </c>
      <c r="IU290" s="14">
        <v>0</v>
      </c>
      <c r="IV290" s="14">
        <v>0</v>
      </c>
      <c r="IW290" s="14">
        <v>0</v>
      </c>
      <c r="IX290" s="14">
        <v>0</v>
      </c>
      <c r="IY290" s="14">
        <v>0</v>
      </c>
      <c r="IZ290" s="14">
        <v>0</v>
      </c>
      <c r="JA290" s="14">
        <v>0</v>
      </c>
      <c r="JB290" s="14">
        <v>0</v>
      </c>
      <c r="JC290" s="14">
        <v>0</v>
      </c>
      <c r="JD290" s="14">
        <v>0</v>
      </c>
      <c r="JE290" s="14">
        <v>0</v>
      </c>
      <c r="JF290" s="14">
        <v>0</v>
      </c>
      <c r="JG290" s="14">
        <v>0</v>
      </c>
      <c r="JH290" s="14">
        <v>0</v>
      </c>
      <c r="JI290" s="14">
        <v>0</v>
      </c>
      <c r="JJ290" s="14">
        <v>0</v>
      </c>
      <c r="JK290" s="14">
        <v>0</v>
      </c>
      <c r="JL290" s="14">
        <v>0</v>
      </c>
      <c r="JM290" s="14">
        <v>0</v>
      </c>
      <c r="JN290" s="14">
        <v>0</v>
      </c>
      <c r="JO290" s="14">
        <v>0</v>
      </c>
      <c r="JP290" s="14">
        <v>0</v>
      </c>
      <c r="JQ290" s="14">
        <v>0</v>
      </c>
      <c r="JR290" s="14">
        <v>0</v>
      </c>
      <c r="JS290" s="14">
        <v>0</v>
      </c>
      <c r="JT290" s="14">
        <v>0</v>
      </c>
      <c r="JU290" s="14">
        <v>0</v>
      </c>
      <c r="JV290" s="14">
        <v>0</v>
      </c>
      <c r="JW290" s="14">
        <v>0</v>
      </c>
      <c r="JX290" s="14">
        <v>0</v>
      </c>
      <c r="JY290" s="14">
        <v>0</v>
      </c>
      <c r="JZ290" s="14">
        <v>0</v>
      </c>
      <c r="KA290" s="14">
        <v>0</v>
      </c>
      <c r="KB290" s="14">
        <v>0</v>
      </c>
      <c r="KC290" s="14">
        <v>0</v>
      </c>
      <c r="KD290" s="14">
        <v>0</v>
      </c>
      <c r="KE290" s="14">
        <v>0</v>
      </c>
      <c r="KF290" s="14">
        <v>0</v>
      </c>
      <c r="KG290" s="14">
        <v>0</v>
      </c>
      <c r="KH290" s="14">
        <v>0</v>
      </c>
      <c r="KI290" s="14">
        <v>0</v>
      </c>
      <c r="KJ290" s="14">
        <v>0</v>
      </c>
      <c r="KK290" s="14">
        <v>0</v>
      </c>
      <c r="KL290" s="14">
        <v>0</v>
      </c>
      <c r="KM290" s="14">
        <v>0</v>
      </c>
      <c r="KN290" s="14">
        <v>0</v>
      </c>
      <c r="KO290" s="14">
        <v>0</v>
      </c>
      <c r="KP290" s="14">
        <v>0</v>
      </c>
      <c r="KQ290" s="14">
        <v>0</v>
      </c>
      <c r="KR290" s="14">
        <v>0</v>
      </c>
      <c r="KS290" s="14">
        <v>0</v>
      </c>
      <c r="KT290" s="14">
        <v>0</v>
      </c>
      <c r="KU290" s="14">
        <v>0</v>
      </c>
      <c r="KV290" s="14">
        <v>0</v>
      </c>
      <c r="KW290" s="14">
        <v>0</v>
      </c>
      <c r="KX290" s="14">
        <v>0</v>
      </c>
      <c r="KY290" s="14">
        <v>0</v>
      </c>
      <c r="KZ290" s="14">
        <v>0</v>
      </c>
      <c r="LA290" s="14">
        <v>0</v>
      </c>
      <c r="LB290" s="14">
        <v>0</v>
      </c>
      <c r="LC290" s="14">
        <v>0</v>
      </c>
      <c r="LD290" s="14">
        <v>0</v>
      </c>
      <c r="LE290" s="14">
        <v>0</v>
      </c>
      <c r="LF290" s="14">
        <v>0</v>
      </c>
      <c r="LG290" s="14">
        <v>0</v>
      </c>
      <c r="LH290" s="14">
        <v>0</v>
      </c>
      <c r="LI290" s="14">
        <v>0</v>
      </c>
      <c r="LJ290" s="14">
        <v>0</v>
      </c>
      <c r="LK290" s="14">
        <v>0</v>
      </c>
      <c r="LL290" s="14">
        <v>0</v>
      </c>
      <c r="LM290" s="14">
        <v>0</v>
      </c>
      <c r="LN290" s="14">
        <v>0</v>
      </c>
      <c r="LO290" s="14">
        <v>0</v>
      </c>
      <c r="LP290" s="14">
        <v>0</v>
      </c>
      <c r="LQ290" s="14">
        <v>0</v>
      </c>
      <c r="LR290" s="14">
        <v>0</v>
      </c>
      <c r="LS290" s="14">
        <v>0</v>
      </c>
      <c r="LT290" s="14">
        <v>0</v>
      </c>
      <c r="LU290" s="14">
        <v>0</v>
      </c>
      <c r="LV290" s="14">
        <v>0</v>
      </c>
      <c r="LW290" s="14">
        <v>0</v>
      </c>
      <c r="LX290" s="14">
        <v>0</v>
      </c>
      <c r="LY290" s="14">
        <v>0</v>
      </c>
      <c r="LZ290" s="14">
        <v>0</v>
      </c>
      <c r="MA290" s="14">
        <v>0</v>
      </c>
      <c r="MB290" s="14">
        <v>0</v>
      </c>
      <c r="MC290" s="14">
        <v>0</v>
      </c>
      <c r="MD290" s="14">
        <v>0</v>
      </c>
      <c r="ME290" s="14">
        <v>0</v>
      </c>
      <c r="MF290" s="14">
        <v>0</v>
      </c>
      <c r="MG290" s="14">
        <v>0</v>
      </c>
      <c r="MH290" s="14">
        <v>0</v>
      </c>
      <c r="MI290" s="14">
        <v>0</v>
      </c>
      <c r="MJ290" s="14">
        <v>0</v>
      </c>
      <c r="MK290" s="14">
        <v>0</v>
      </c>
      <c r="ML290" s="14">
        <v>0</v>
      </c>
      <c r="MM290" s="14">
        <v>0</v>
      </c>
      <c r="MN290" s="14">
        <v>0</v>
      </c>
      <c r="MO290" s="14">
        <v>0</v>
      </c>
      <c r="MP290" s="14">
        <v>0</v>
      </c>
      <c r="MQ290" s="14">
        <v>0</v>
      </c>
      <c r="MR290" s="14">
        <v>0</v>
      </c>
      <c r="MS290" s="14">
        <v>0</v>
      </c>
      <c r="MT290" s="14">
        <v>0</v>
      </c>
      <c r="MU290" s="14">
        <v>0</v>
      </c>
      <c r="MV290" s="14">
        <v>0</v>
      </c>
      <c r="MW290" s="14">
        <v>0</v>
      </c>
      <c r="MX290" s="14">
        <v>0</v>
      </c>
      <c r="MY290" s="14">
        <v>0</v>
      </c>
      <c r="MZ290" s="14">
        <v>0</v>
      </c>
      <c r="NA290" s="14">
        <v>0</v>
      </c>
      <c r="NB290" s="14">
        <v>0</v>
      </c>
      <c r="NC290" s="14">
        <v>0</v>
      </c>
      <c r="ND290" s="14">
        <v>0</v>
      </c>
      <c r="NE290" s="14">
        <v>0</v>
      </c>
      <c r="NF290" s="14">
        <v>0</v>
      </c>
      <c r="NG290" s="14">
        <v>0</v>
      </c>
      <c r="NH290" s="14">
        <v>0</v>
      </c>
      <c r="NI290" s="14">
        <v>0</v>
      </c>
      <c r="NJ290" s="14">
        <v>0</v>
      </c>
      <c r="NK290" s="14">
        <v>0</v>
      </c>
      <c r="NL290" s="14">
        <v>0</v>
      </c>
      <c r="NM290" s="14">
        <v>0</v>
      </c>
      <c r="NN290" s="14">
        <v>0</v>
      </c>
      <c r="NO290" s="14">
        <v>0</v>
      </c>
      <c r="NP290" s="14">
        <v>0</v>
      </c>
      <c r="NQ290" s="14">
        <v>0</v>
      </c>
      <c r="NR290" s="14">
        <v>0</v>
      </c>
      <c r="NS290" s="14">
        <v>0</v>
      </c>
      <c r="NT290" s="14">
        <v>0</v>
      </c>
      <c r="NU290" s="14">
        <v>0</v>
      </c>
      <c r="NV290" s="14">
        <v>0</v>
      </c>
      <c r="NW290" s="14">
        <v>0</v>
      </c>
      <c r="NX290" s="14">
        <v>0</v>
      </c>
      <c r="NY290" s="14">
        <v>0</v>
      </c>
      <c r="NZ290" s="14">
        <v>1</v>
      </c>
      <c r="OA290" s="14">
        <v>0</v>
      </c>
      <c r="OB290" s="14">
        <v>0</v>
      </c>
      <c r="OC290" s="14">
        <v>0</v>
      </c>
      <c r="OD290" s="14">
        <v>0</v>
      </c>
      <c r="OE290" s="14">
        <v>0</v>
      </c>
      <c r="OF290" s="14"/>
      <c r="OG290" s="14">
        <v>0</v>
      </c>
      <c r="OH290" s="14">
        <v>0</v>
      </c>
      <c r="OI290" s="14">
        <v>0</v>
      </c>
      <c r="OJ290" s="14">
        <v>0</v>
      </c>
      <c r="OK290" s="14">
        <v>0</v>
      </c>
      <c r="OL290" s="14">
        <v>0</v>
      </c>
      <c r="OM290" s="14">
        <v>0</v>
      </c>
      <c r="ON290" s="14">
        <v>0</v>
      </c>
      <c r="OO290" s="14">
        <v>0</v>
      </c>
      <c r="OP290" s="14">
        <v>0</v>
      </c>
      <c r="OQ290" s="14">
        <v>0</v>
      </c>
      <c r="OR290" s="14">
        <v>0</v>
      </c>
      <c r="OS290" s="14">
        <v>0</v>
      </c>
      <c r="OT290" s="14">
        <v>0</v>
      </c>
      <c r="OU290" s="14">
        <v>0</v>
      </c>
      <c r="OV290" s="14">
        <v>0</v>
      </c>
      <c r="OW290" s="14">
        <v>0</v>
      </c>
      <c r="OX290" s="14">
        <v>0</v>
      </c>
      <c r="OY290" s="14">
        <v>0</v>
      </c>
      <c r="OZ290" s="14"/>
      <c r="PA290" s="14">
        <v>0</v>
      </c>
      <c r="PB290" s="14"/>
      <c r="PC290" s="14"/>
      <c r="PD290" s="14">
        <v>0</v>
      </c>
      <c r="PE290" s="14"/>
      <c r="PF290" s="14"/>
      <c r="PG290" s="54"/>
      <c r="PH290" s="54"/>
      <c r="PI290" s="54"/>
      <c r="PJ290" s="54"/>
      <c r="PK290" s="54"/>
      <c r="PL290" s="84"/>
      <c r="PM290" s="14"/>
      <c r="PN290" s="84"/>
      <c r="PO290" s="84"/>
      <c r="PP290" s="84"/>
      <c r="PQ290" s="84"/>
      <c r="PR290" s="505"/>
      <c r="PS290" s="84"/>
      <c r="PT290" s="84"/>
      <c r="PU290" s="84"/>
      <c r="PV290" s="84"/>
      <c r="PW290" s="54"/>
      <c r="PX290" s="54"/>
      <c r="PY290" s="14"/>
      <c r="PZ290" s="14"/>
      <c r="QA290" s="14"/>
      <c r="QB290" s="54"/>
      <c r="QC290" s="54"/>
      <c r="QD290" s="54"/>
      <c r="QR290" s="1"/>
      <c r="QS290" s="1"/>
      <c r="QV290" s="1">
        <v>1</v>
      </c>
      <c r="QX290" s="1"/>
      <c r="QY290" s="1"/>
      <c r="QZ290" s="1"/>
      <c r="RA290" s="1"/>
      <c r="RB290" s="1"/>
      <c r="RC290" s="1"/>
      <c r="RD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</row>
    <row r="291" spans="1:534" s="20" customFormat="1" hidden="1" x14ac:dyDescent="0.25">
      <c r="A291" s="68" t="s">
        <v>9</v>
      </c>
      <c r="B291" s="68" t="s">
        <v>1425</v>
      </c>
      <c r="C291" s="477">
        <v>147</v>
      </c>
      <c r="D291" s="474"/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  <c r="AL291" s="14">
        <v>0</v>
      </c>
      <c r="AM291" s="14">
        <v>0</v>
      </c>
      <c r="AN291" s="14">
        <v>0</v>
      </c>
      <c r="AO291" s="14">
        <v>0</v>
      </c>
      <c r="AP291" s="14">
        <v>0</v>
      </c>
      <c r="AQ291" s="14">
        <v>0</v>
      </c>
      <c r="AR291" s="14">
        <v>0</v>
      </c>
      <c r="AS291" s="14">
        <v>0</v>
      </c>
      <c r="AT291" s="14">
        <v>0</v>
      </c>
      <c r="AU291" s="14">
        <v>0</v>
      </c>
      <c r="AV291" s="14">
        <v>0</v>
      </c>
      <c r="AW291" s="14">
        <v>0</v>
      </c>
      <c r="AX291" s="14">
        <v>0</v>
      </c>
      <c r="AY291" s="14">
        <v>0</v>
      </c>
      <c r="AZ291" s="14">
        <v>0</v>
      </c>
      <c r="BA291" s="14">
        <v>0</v>
      </c>
      <c r="BB291" s="14">
        <v>0</v>
      </c>
      <c r="BC291" s="14">
        <v>0</v>
      </c>
      <c r="BD291" s="14">
        <v>0</v>
      </c>
      <c r="BE291" s="14">
        <v>0</v>
      </c>
      <c r="BF291" s="14">
        <v>0</v>
      </c>
      <c r="BG291" s="14">
        <v>0</v>
      </c>
      <c r="BH291" s="14">
        <v>0</v>
      </c>
      <c r="BI291" s="14">
        <v>0</v>
      </c>
      <c r="BJ291" s="14">
        <v>0</v>
      </c>
      <c r="BK291" s="14">
        <v>0</v>
      </c>
      <c r="BL291" s="14">
        <v>0</v>
      </c>
      <c r="BM291" s="14">
        <v>0</v>
      </c>
      <c r="BN291" s="14">
        <v>0</v>
      </c>
      <c r="BO291" s="14">
        <v>0</v>
      </c>
      <c r="BP291" s="14">
        <v>0</v>
      </c>
      <c r="BQ291" s="14">
        <v>0</v>
      </c>
      <c r="BR291" s="14">
        <v>0</v>
      </c>
      <c r="BS291" s="14">
        <v>0</v>
      </c>
      <c r="BT291" s="14">
        <v>0</v>
      </c>
      <c r="BU291" s="14">
        <v>0</v>
      </c>
      <c r="BV291" s="14">
        <v>0</v>
      </c>
      <c r="BW291" s="14">
        <v>0</v>
      </c>
      <c r="BX291" s="14">
        <v>0</v>
      </c>
      <c r="BY291" s="14">
        <v>0</v>
      </c>
      <c r="BZ291" s="14">
        <v>0</v>
      </c>
      <c r="CA291" s="14">
        <v>0</v>
      </c>
      <c r="CB291" s="14">
        <v>0</v>
      </c>
      <c r="CC291" s="14">
        <v>0</v>
      </c>
      <c r="CD291" s="14">
        <v>0</v>
      </c>
      <c r="CE291" s="14">
        <v>0</v>
      </c>
      <c r="CF291" s="14">
        <v>0</v>
      </c>
      <c r="CG291" s="14">
        <v>0</v>
      </c>
      <c r="CH291" s="14">
        <v>0</v>
      </c>
      <c r="CI291" s="14">
        <v>0</v>
      </c>
      <c r="CJ291" s="14">
        <v>0</v>
      </c>
      <c r="CK291" s="14">
        <v>0</v>
      </c>
      <c r="CL291" s="14">
        <v>0</v>
      </c>
      <c r="CM291" s="14">
        <v>0</v>
      </c>
      <c r="CN291" s="14">
        <v>0</v>
      </c>
      <c r="CO291" s="14">
        <v>0</v>
      </c>
      <c r="CP291" s="14">
        <v>0</v>
      </c>
      <c r="CQ291" s="14">
        <v>0</v>
      </c>
      <c r="CR291" s="14">
        <v>0</v>
      </c>
      <c r="CS291" s="14">
        <v>0</v>
      </c>
      <c r="CT291" s="14">
        <v>0</v>
      </c>
      <c r="CU291" s="14">
        <v>0</v>
      </c>
      <c r="CV291" s="14">
        <v>0</v>
      </c>
      <c r="CW291" s="14">
        <v>0</v>
      </c>
      <c r="CX291" s="14">
        <v>0</v>
      </c>
      <c r="CY291" s="14">
        <v>0</v>
      </c>
      <c r="CZ291" s="14">
        <v>0</v>
      </c>
      <c r="DA291" s="14">
        <v>0</v>
      </c>
      <c r="DB291" s="14">
        <v>0</v>
      </c>
      <c r="DC291" s="14">
        <v>0</v>
      </c>
      <c r="DD291" s="14">
        <v>0</v>
      </c>
      <c r="DE291" s="14">
        <v>0</v>
      </c>
      <c r="DF291" s="14">
        <v>0</v>
      </c>
      <c r="DG291" s="14">
        <v>0</v>
      </c>
      <c r="DH291" s="14">
        <v>0</v>
      </c>
      <c r="DI291" s="14">
        <v>0</v>
      </c>
      <c r="DJ291" s="14">
        <v>0</v>
      </c>
      <c r="DK291" s="14">
        <v>0</v>
      </c>
      <c r="DL291" s="14">
        <v>0</v>
      </c>
      <c r="DM291" s="14">
        <v>0</v>
      </c>
      <c r="DN291" s="14">
        <v>0</v>
      </c>
      <c r="DO291" s="14">
        <v>0</v>
      </c>
      <c r="DP291" s="14">
        <v>0</v>
      </c>
      <c r="DQ291" s="14">
        <v>0</v>
      </c>
      <c r="DR291" s="14">
        <v>0</v>
      </c>
      <c r="DS291" s="14">
        <v>0</v>
      </c>
      <c r="DT291" s="14">
        <v>0</v>
      </c>
      <c r="DU291" s="14">
        <v>0</v>
      </c>
      <c r="DV291" s="14">
        <v>0</v>
      </c>
      <c r="DW291" s="14">
        <v>0</v>
      </c>
      <c r="DX291" s="14">
        <v>0</v>
      </c>
      <c r="DY291" s="14">
        <v>0</v>
      </c>
      <c r="DZ291" s="14">
        <v>0</v>
      </c>
      <c r="EA291" s="14">
        <v>0</v>
      </c>
      <c r="EB291" s="14">
        <v>0</v>
      </c>
      <c r="EC291" s="14">
        <v>0</v>
      </c>
      <c r="ED291" s="14">
        <v>0</v>
      </c>
      <c r="EE291" s="14">
        <v>0</v>
      </c>
      <c r="EF291" s="14">
        <v>0</v>
      </c>
      <c r="EG291" s="14">
        <v>0</v>
      </c>
      <c r="EH291" s="14">
        <v>0</v>
      </c>
      <c r="EI291" s="14">
        <v>0</v>
      </c>
      <c r="EJ291" s="14">
        <v>0</v>
      </c>
      <c r="EK291" s="14">
        <v>0</v>
      </c>
      <c r="EL291" s="14">
        <v>0</v>
      </c>
      <c r="EM291" s="14">
        <v>0</v>
      </c>
      <c r="EN291" s="14">
        <v>0</v>
      </c>
      <c r="EO291" s="14">
        <v>0</v>
      </c>
      <c r="EP291" s="14">
        <v>0</v>
      </c>
      <c r="EQ291" s="14">
        <v>0</v>
      </c>
      <c r="ER291" s="14">
        <v>0</v>
      </c>
      <c r="ES291" s="14">
        <v>0</v>
      </c>
      <c r="ET291" s="14">
        <v>0</v>
      </c>
      <c r="EU291" s="14">
        <v>0</v>
      </c>
      <c r="EV291" s="14">
        <v>0</v>
      </c>
      <c r="EW291" s="14">
        <v>0</v>
      </c>
      <c r="EX291" s="14">
        <v>0</v>
      </c>
      <c r="EY291" s="14">
        <v>0</v>
      </c>
      <c r="EZ291" s="14">
        <v>0</v>
      </c>
      <c r="FA291" s="14">
        <v>0</v>
      </c>
      <c r="FB291" s="14">
        <v>0</v>
      </c>
      <c r="FC291" s="14">
        <v>0</v>
      </c>
      <c r="FD291" s="14">
        <v>0</v>
      </c>
      <c r="FE291" s="14">
        <v>0</v>
      </c>
      <c r="FF291" s="14">
        <v>0</v>
      </c>
      <c r="FG291" s="14">
        <v>0</v>
      </c>
      <c r="FH291" s="14">
        <v>0</v>
      </c>
      <c r="FI291" s="14">
        <v>0</v>
      </c>
      <c r="FJ291" s="14">
        <v>0</v>
      </c>
      <c r="FK291" s="14">
        <v>0</v>
      </c>
      <c r="FL291" s="14">
        <v>0</v>
      </c>
      <c r="FM291" s="14">
        <v>0</v>
      </c>
      <c r="FN291" s="14">
        <v>0</v>
      </c>
      <c r="FO291" s="14">
        <v>0</v>
      </c>
      <c r="FP291" s="14">
        <v>0</v>
      </c>
      <c r="FQ291" s="14">
        <v>0</v>
      </c>
      <c r="FR291" s="14">
        <v>0</v>
      </c>
      <c r="FS291" s="14">
        <v>0</v>
      </c>
      <c r="FT291" s="14">
        <v>0</v>
      </c>
      <c r="FU291" s="14">
        <v>0</v>
      </c>
      <c r="FV291" s="14">
        <v>0</v>
      </c>
      <c r="FW291" s="14">
        <v>0</v>
      </c>
      <c r="FX291" s="14">
        <v>0</v>
      </c>
      <c r="FY291" s="14">
        <v>0</v>
      </c>
      <c r="FZ291" s="14">
        <v>0</v>
      </c>
      <c r="GA291" s="14">
        <v>0</v>
      </c>
      <c r="GB291" s="14">
        <v>0</v>
      </c>
      <c r="GC291" s="14">
        <v>0</v>
      </c>
      <c r="GD291" s="14">
        <v>0</v>
      </c>
      <c r="GE291" s="14">
        <v>0</v>
      </c>
      <c r="GF291" s="14">
        <v>0</v>
      </c>
      <c r="GG291" s="14">
        <v>0</v>
      </c>
      <c r="GH291" s="14">
        <v>0</v>
      </c>
      <c r="GI291" s="14">
        <v>0</v>
      </c>
      <c r="GJ291" s="14">
        <v>0</v>
      </c>
      <c r="GK291" s="14">
        <v>0</v>
      </c>
      <c r="GL291" s="14">
        <v>0</v>
      </c>
      <c r="GM291" s="14">
        <v>0</v>
      </c>
      <c r="GN291" s="14">
        <v>0</v>
      </c>
      <c r="GO291" s="14">
        <v>0</v>
      </c>
      <c r="GP291" s="14">
        <v>0</v>
      </c>
      <c r="GQ291" s="14">
        <v>0</v>
      </c>
      <c r="GR291" s="14">
        <v>0</v>
      </c>
      <c r="GS291" s="14">
        <v>0</v>
      </c>
      <c r="GT291" s="14">
        <v>0</v>
      </c>
      <c r="GU291" s="14">
        <v>0</v>
      </c>
      <c r="GV291" s="14">
        <v>0</v>
      </c>
      <c r="GW291" s="14">
        <v>0</v>
      </c>
      <c r="GX291" s="14">
        <v>0</v>
      </c>
      <c r="GY291" s="14">
        <v>0</v>
      </c>
      <c r="GZ291" s="14">
        <v>0</v>
      </c>
      <c r="HA291" s="14">
        <v>0</v>
      </c>
      <c r="HB291" s="14">
        <v>0</v>
      </c>
      <c r="HC291" s="14">
        <v>0</v>
      </c>
      <c r="HD291" s="14">
        <v>0</v>
      </c>
      <c r="HE291" s="14">
        <v>0</v>
      </c>
      <c r="HF291" s="14">
        <v>0</v>
      </c>
      <c r="HG291" s="14">
        <v>0</v>
      </c>
      <c r="HH291" s="14">
        <v>0</v>
      </c>
      <c r="HI291" s="14">
        <v>0</v>
      </c>
      <c r="HJ291" s="14">
        <v>0</v>
      </c>
      <c r="HK291" s="14">
        <v>0</v>
      </c>
      <c r="HL291" s="14">
        <v>0</v>
      </c>
      <c r="HM291" s="14">
        <v>0</v>
      </c>
      <c r="HN291" s="14">
        <v>0</v>
      </c>
      <c r="HO291" s="14">
        <v>0</v>
      </c>
      <c r="HP291" s="14">
        <v>0</v>
      </c>
      <c r="HQ291" s="14">
        <v>0</v>
      </c>
      <c r="HR291" s="14">
        <v>0</v>
      </c>
      <c r="HS291" s="14">
        <v>0</v>
      </c>
      <c r="HT291" s="14">
        <v>0</v>
      </c>
      <c r="HU291" s="14">
        <v>0</v>
      </c>
      <c r="HV291" s="14">
        <v>0</v>
      </c>
      <c r="HW291" s="14">
        <v>0</v>
      </c>
      <c r="HX291" s="14">
        <v>0</v>
      </c>
      <c r="HY291" s="14">
        <v>0</v>
      </c>
      <c r="HZ291" s="14">
        <v>0</v>
      </c>
      <c r="IA291" s="14">
        <v>0</v>
      </c>
      <c r="IB291" s="14">
        <v>0</v>
      </c>
      <c r="IC291" s="14">
        <v>0</v>
      </c>
      <c r="ID291" s="14">
        <v>0</v>
      </c>
      <c r="IE291" s="14">
        <v>0</v>
      </c>
      <c r="IF291" s="14">
        <v>0</v>
      </c>
      <c r="IG291" s="14">
        <v>0</v>
      </c>
      <c r="IH291" s="14">
        <v>0</v>
      </c>
      <c r="II291" s="14">
        <v>0</v>
      </c>
      <c r="IJ291" s="14">
        <v>0</v>
      </c>
      <c r="IK291" s="14">
        <v>0</v>
      </c>
      <c r="IL291" s="14">
        <v>0</v>
      </c>
      <c r="IM291" s="14">
        <v>0</v>
      </c>
      <c r="IN291" s="14">
        <v>0</v>
      </c>
      <c r="IO291" s="14">
        <v>0</v>
      </c>
      <c r="IP291" s="14">
        <v>0</v>
      </c>
      <c r="IQ291" s="14">
        <v>0</v>
      </c>
      <c r="IR291" s="14">
        <v>0</v>
      </c>
      <c r="IS291" s="14">
        <v>0</v>
      </c>
      <c r="IT291" s="14">
        <v>0</v>
      </c>
      <c r="IU291" s="14">
        <v>0</v>
      </c>
      <c r="IV291" s="14">
        <v>0</v>
      </c>
      <c r="IW291" s="14">
        <v>0</v>
      </c>
      <c r="IX291" s="14">
        <v>0</v>
      </c>
      <c r="IY291" s="14">
        <v>0</v>
      </c>
      <c r="IZ291" s="14">
        <v>0</v>
      </c>
      <c r="JA291" s="14">
        <v>0</v>
      </c>
      <c r="JB291" s="14">
        <v>0</v>
      </c>
      <c r="JC291" s="14">
        <v>0</v>
      </c>
      <c r="JD291" s="14">
        <v>0</v>
      </c>
      <c r="JE291" s="14">
        <v>0</v>
      </c>
      <c r="JF291" s="14">
        <v>0</v>
      </c>
      <c r="JG291" s="14">
        <v>0</v>
      </c>
      <c r="JH291" s="14">
        <v>0</v>
      </c>
      <c r="JI291" s="14">
        <v>0</v>
      </c>
      <c r="JJ291" s="14">
        <v>0</v>
      </c>
      <c r="JK291" s="14">
        <v>0</v>
      </c>
      <c r="JL291" s="14">
        <v>0</v>
      </c>
      <c r="JM291" s="14">
        <v>0</v>
      </c>
      <c r="JN291" s="14">
        <v>0</v>
      </c>
      <c r="JO291" s="14">
        <v>0</v>
      </c>
      <c r="JP291" s="14">
        <v>0</v>
      </c>
      <c r="JQ291" s="14">
        <v>0</v>
      </c>
      <c r="JR291" s="14">
        <v>0</v>
      </c>
      <c r="JS291" s="14">
        <v>0</v>
      </c>
      <c r="JT291" s="14">
        <v>0</v>
      </c>
      <c r="JU291" s="14">
        <v>0</v>
      </c>
      <c r="JV291" s="14">
        <v>0</v>
      </c>
      <c r="JW291" s="14">
        <v>0</v>
      </c>
      <c r="JX291" s="14">
        <v>0</v>
      </c>
      <c r="JY291" s="14">
        <v>0</v>
      </c>
      <c r="JZ291" s="14">
        <v>0</v>
      </c>
      <c r="KA291" s="14">
        <v>0</v>
      </c>
      <c r="KB291" s="14">
        <v>0</v>
      </c>
      <c r="KC291" s="14">
        <v>0</v>
      </c>
      <c r="KD291" s="14">
        <v>0</v>
      </c>
      <c r="KE291" s="14">
        <v>0</v>
      </c>
      <c r="KF291" s="14">
        <v>0</v>
      </c>
      <c r="KG291" s="14">
        <v>0</v>
      </c>
      <c r="KH291" s="14">
        <v>0</v>
      </c>
      <c r="KI291" s="14">
        <v>0</v>
      </c>
      <c r="KJ291" s="14">
        <v>0</v>
      </c>
      <c r="KK291" s="14">
        <v>0</v>
      </c>
      <c r="KL291" s="14">
        <v>0</v>
      </c>
      <c r="KM291" s="14">
        <v>0</v>
      </c>
      <c r="KN291" s="14">
        <v>0</v>
      </c>
      <c r="KO291" s="14">
        <v>0</v>
      </c>
      <c r="KP291" s="14">
        <v>0</v>
      </c>
      <c r="KQ291" s="14">
        <v>0</v>
      </c>
      <c r="KR291" s="14">
        <v>0</v>
      </c>
      <c r="KS291" s="14">
        <v>0</v>
      </c>
      <c r="KT291" s="14">
        <v>0</v>
      </c>
      <c r="KU291" s="14">
        <v>0</v>
      </c>
      <c r="KV291" s="14">
        <v>0</v>
      </c>
      <c r="KW291" s="14">
        <v>0</v>
      </c>
      <c r="KX291" s="14">
        <v>0</v>
      </c>
      <c r="KY291" s="14">
        <v>0</v>
      </c>
      <c r="KZ291" s="14">
        <v>0</v>
      </c>
      <c r="LA291" s="14">
        <v>0</v>
      </c>
      <c r="LB291" s="14">
        <v>0</v>
      </c>
      <c r="LC291" s="14">
        <v>0</v>
      </c>
      <c r="LD291" s="14">
        <v>0</v>
      </c>
      <c r="LE291" s="14">
        <v>0</v>
      </c>
      <c r="LF291" s="14">
        <v>0</v>
      </c>
      <c r="LG291" s="14">
        <v>0</v>
      </c>
      <c r="LH291" s="14">
        <v>0</v>
      </c>
      <c r="LI291" s="14">
        <v>0</v>
      </c>
      <c r="LJ291" s="14">
        <v>0</v>
      </c>
      <c r="LK291" s="14">
        <v>0</v>
      </c>
      <c r="LL291" s="14">
        <v>0</v>
      </c>
      <c r="LM291" s="14">
        <v>0</v>
      </c>
      <c r="LN291" s="14">
        <v>0</v>
      </c>
      <c r="LO291" s="14">
        <v>0</v>
      </c>
      <c r="LP291" s="14">
        <v>0</v>
      </c>
      <c r="LQ291" s="14">
        <v>0</v>
      </c>
      <c r="LR291" s="14">
        <v>0</v>
      </c>
      <c r="LS291" s="14">
        <v>0</v>
      </c>
      <c r="LT291" s="14">
        <v>0</v>
      </c>
      <c r="LU291" s="14">
        <v>0</v>
      </c>
      <c r="LV291" s="14">
        <v>0</v>
      </c>
      <c r="LW291" s="14">
        <v>0</v>
      </c>
      <c r="LX291" s="14">
        <v>0</v>
      </c>
      <c r="LY291" s="14">
        <v>0</v>
      </c>
      <c r="LZ291" s="14">
        <v>0</v>
      </c>
      <c r="MA291" s="14">
        <v>0</v>
      </c>
      <c r="MB291" s="14">
        <v>0</v>
      </c>
      <c r="MC291" s="14">
        <v>0</v>
      </c>
      <c r="MD291" s="14">
        <v>0</v>
      </c>
      <c r="ME291" s="14">
        <v>0</v>
      </c>
      <c r="MF291" s="14">
        <v>0</v>
      </c>
      <c r="MG291" s="14">
        <v>0</v>
      </c>
      <c r="MH291" s="14">
        <v>0</v>
      </c>
      <c r="MI291" s="14">
        <v>0</v>
      </c>
      <c r="MJ291" s="14">
        <v>0</v>
      </c>
      <c r="MK291" s="14">
        <v>0</v>
      </c>
      <c r="ML291" s="14">
        <v>0</v>
      </c>
      <c r="MM291" s="14">
        <v>0</v>
      </c>
      <c r="MN291" s="14">
        <v>0</v>
      </c>
      <c r="MO291" s="14">
        <v>0</v>
      </c>
      <c r="MP291" s="14">
        <v>0</v>
      </c>
      <c r="MQ291" s="14">
        <v>0</v>
      </c>
      <c r="MR291" s="14">
        <v>0</v>
      </c>
      <c r="MS291" s="14">
        <v>0</v>
      </c>
      <c r="MT291" s="14">
        <v>0</v>
      </c>
      <c r="MU291" s="14">
        <v>0</v>
      </c>
      <c r="MV291" s="14">
        <v>0</v>
      </c>
      <c r="MW291" s="14">
        <v>0</v>
      </c>
      <c r="MX291" s="14">
        <v>0</v>
      </c>
      <c r="MY291" s="14">
        <v>0</v>
      </c>
      <c r="MZ291" s="14">
        <v>0</v>
      </c>
      <c r="NA291" s="14">
        <v>0</v>
      </c>
      <c r="NB291" s="14">
        <v>0</v>
      </c>
      <c r="NC291" s="14">
        <v>0</v>
      </c>
      <c r="ND291" s="14">
        <v>0</v>
      </c>
      <c r="NE291" s="14">
        <v>0</v>
      </c>
      <c r="NF291" s="14">
        <v>0</v>
      </c>
      <c r="NG291" s="14">
        <v>0</v>
      </c>
      <c r="NH291" s="14">
        <v>0</v>
      </c>
      <c r="NI291" s="14">
        <v>0</v>
      </c>
      <c r="NJ291" s="14">
        <v>0</v>
      </c>
      <c r="NK291" s="14">
        <v>0</v>
      </c>
      <c r="NL291" s="14">
        <v>0</v>
      </c>
      <c r="NM291" s="14">
        <v>0</v>
      </c>
      <c r="NN291" s="14">
        <v>0</v>
      </c>
      <c r="NO291" s="14">
        <v>0</v>
      </c>
      <c r="NP291" s="14">
        <v>0</v>
      </c>
      <c r="NQ291" s="14">
        <v>0</v>
      </c>
      <c r="NR291" s="14">
        <v>0</v>
      </c>
      <c r="NS291" s="14">
        <v>0</v>
      </c>
      <c r="NT291" s="14">
        <v>0</v>
      </c>
      <c r="NU291" s="14">
        <v>0</v>
      </c>
      <c r="NV291" s="14">
        <v>0</v>
      </c>
      <c r="NW291" s="14">
        <v>0</v>
      </c>
      <c r="NX291" s="14">
        <v>1</v>
      </c>
      <c r="NY291" s="14">
        <v>0</v>
      </c>
      <c r="NZ291" s="14">
        <v>0</v>
      </c>
      <c r="OA291" s="14">
        <v>0</v>
      </c>
      <c r="OB291" s="14">
        <v>0</v>
      </c>
      <c r="OC291" s="14">
        <v>0</v>
      </c>
      <c r="OD291" s="14">
        <v>0</v>
      </c>
      <c r="OE291" s="14">
        <v>0</v>
      </c>
      <c r="OF291" s="14"/>
      <c r="OG291" s="14">
        <v>0</v>
      </c>
      <c r="OH291" s="14">
        <v>1</v>
      </c>
      <c r="OI291" s="14">
        <v>0</v>
      </c>
      <c r="OJ291" s="14">
        <v>0</v>
      </c>
      <c r="OK291" s="14">
        <v>0</v>
      </c>
      <c r="OL291" s="14">
        <v>0</v>
      </c>
      <c r="OM291" s="14">
        <v>0</v>
      </c>
      <c r="ON291" s="14">
        <v>0</v>
      </c>
      <c r="OO291" s="14">
        <v>0</v>
      </c>
      <c r="OP291" s="14">
        <v>0</v>
      </c>
      <c r="OQ291" s="14">
        <v>0</v>
      </c>
      <c r="OR291" s="14">
        <v>0</v>
      </c>
      <c r="OS291" s="14">
        <v>0</v>
      </c>
      <c r="OT291" s="14">
        <v>0</v>
      </c>
      <c r="OU291" s="14">
        <v>0</v>
      </c>
      <c r="OV291" s="14">
        <v>0</v>
      </c>
      <c r="OW291" s="14">
        <v>0</v>
      </c>
      <c r="OX291" s="14">
        <v>0</v>
      </c>
      <c r="OY291" s="14">
        <v>0</v>
      </c>
      <c r="OZ291" s="14"/>
      <c r="PA291" s="14">
        <v>1</v>
      </c>
      <c r="PB291" s="14"/>
      <c r="PC291" s="14"/>
      <c r="PD291" s="14">
        <v>0</v>
      </c>
      <c r="PE291" s="14">
        <v>1</v>
      </c>
      <c r="PF291" s="14"/>
      <c r="PG291" s="54"/>
      <c r="PH291" s="54"/>
      <c r="PI291" s="54"/>
      <c r="PJ291" s="54"/>
      <c r="PK291" s="54"/>
      <c r="PL291" s="84"/>
      <c r="PM291" s="14"/>
      <c r="PN291" s="84"/>
      <c r="PO291" s="84"/>
      <c r="PP291" s="84"/>
      <c r="PQ291" s="84"/>
      <c r="PR291" s="505"/>
      <c r="PS291" s="84"/>
      <c r="PT291" s="84"/>
      <c r="PU291" s="84"/>
      <c r="PV291" s="84"/>
      <c r="PW291" s="54"/>
      <c r="PX291" s="54"/>
      <c r="PY291" s="14"/>
      <c r="PZ291" s="14"/>
      <c r="QA291" s="14"/>
      <c r="QB291" s="54"/>
      <c r="QC291" s="54"/>
      <c r="QD291" s="54"/>
      <c r="QR291" s="1"/>
      <c r="QS291" s="1"/>
      <c r="QX291" s="1"/>
      <c r="QY291" s="1"/>
      <c r="QZ291" s="1"/>
      <c r="RA291" s="1"/>
      <c r="RB291" s="1"/>
      <c r="RC291" s="1"/>
      <c r="RD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</row>
    <row r="292" spans="1:534" s="20" customFormat="1" hidden="1" x14ac:dyDescent="0.25">
      <c r="A292" s="68" t="s">
        <v>9</v>
      </c>
      <c r="B292" s="68" t="s">
        <v>1426</v>
      </c>
      <c r="C292" s="347"/>
      <c r="D292" s="347"/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  <c r="AL292" s="14">
        <v>0</v>
      </c>
      <c r="AM292" s="14">
        <v>0</v>
      </c>
      <c r="AN292" s="14">
        <v>0</v>
      </c>
      <c r="AO292" s="14">
        <v>0</v>
      </c>
      <c r="AP292" s="14">
        <v>0</v>
      </c>
      <c r="AQ292" s="14">
        <v>0</v>
      </c>
      <c r="AR292" s="14">
        <v>0</v>
      </c>
      <c r="AS292" s="14">
        <v>0</v>
      </c>
      <c r="AT292" s="14">
        <v>0</v>
      </c>
      <c r="AU292" s="14">
        <v>0</v>
      </c>
      <c r="AV292" s="14">
        <v>0</v>
      </c>
      <c r="AW292" s="14">
        <v>0</v>
      </c>
      <c r="AX292" s="14">
        <v>0</v>
      </c>
      <c r="AY292" s="14">
        <v>0</v>
      </c>
      <c r="AZ292" s="14">
        <v>0</v>
      </c>
      <c r="BA292" s="14">
        <v>0</v>
      </c>
      <c r="BB292" s="14">
        <v>0</v>
      </c>
      <c r="BC292" s="14">
        <v>0</v>
      </c>
      <c r="BD292" s="14">
        <v>0</v>
      </c>
      <c r="BE292" s="14">
        <v>0</v>
      </c>
      <c r="BF292" s="14">
        <v>0</v>
      </c>
      <c r="BG292" s="14">
        <v>0</v>
      </c>
      <c r="BH292" s="14">
        <v>0</v>
      </c>
      <c r="BI292" s="14">
        <v>0</v>
      </c>
      <c r="BJ292" s="14">
        <v>0</v>
      </c>
      <c r="BK292" s="14">
        <v>0</v>
      </c>
      <c r="BL292" s="14">
        <v>0</v>
      </c>
      <c r="BM292" s="14">
        <v>0</v>
      </c>
      <c r="BN292" s="14">
        <v>0</v>
      </c>
      <c r="BO292" s="14">
        <v>0</v>
      </c>
      <c r="BP292" s="14">
        <v>0</v>
      </c>
      <c r="BQ292" s="14">
        <v>0</v>
      </c>
      <c r="BR292" s="14">
        <v>0</v>
      </c>
      <c r="BS292" s="14">
        <v>0</v>
      </c>
      <c r="BT292" s="14">
        <v>0</v>
      </c>
      <c r="BU292" s="14">
        <v>0</v>
      </c>
      <c r="BV292" s="14">
        <v>0</v>
      </c>
      <c r="BW292" s="14">
        <v>0</v>
      </c>
      <c r="BX292" s="14">
        <v>0</v>
      </c>
      <c r="BY292" s="14">
        <v>0</v>
      </c>
      <c r="BZ292" s="14">
        <v>0</v>
      </c>
      <c r="CA292" s="14">
        <v>0</v>
      </c>
      <c r="CB292" s="14">
        <v>0</v>
      </c>
      <c r="CC292" s="14">
        <v>0</v>
      </c>
      <c r="CD292" s="14">
        <v>0</v>
      </c>
      <c r="CE292" s="14">
        <v>0</v>
      </c>
      <c r="CF292" s="14">
        <v>0</v>
      </c>
      <c r="CG292" s="14">
        <v>0</v>
      </c>
      <c r="CH292" s="14">
        <v>0</v>
      </c>
      <c r="CI292" s="14">
        <v>0</v>
      </c>
      <c r="CJ292" s="14">
        <v>0</v>
      </c>
      <c r="CK292" s="14">
        <v>0</v>
      </c>
      <c r="CL292" s="14">
        <v>0</v>
      </c>
      <c r="CM292" s="14">
        <v>0</v>
      </c>
      <c r="CN292" s="14">
        <v>0</v>
      </c>
      <c r="CO292" s="14">
        <v>0</v>
      </c>
      <c r="CP292" s="14">
        <v>0</v>
      </c>
      <c r="CQ292" s="14">
        <v>0</v>
      </c>
      <c r="CR292" s="14">
        <v>0</v>
      </c>
      <c r="CS292" s="14">
        <v>0</v>
      </c>
      <c r="CT292" s="14">
        <v>0</v>
      </c>
      <c r="CU292" s="14">
        <v>0</v>
      </c>
      <c r="CV292" s="14">
        <v>0</v>
      </c>
      <c r="CW292" s="14">
        <v>0</v>
      </c>
      <c r="CX292" s="14">
        <v>0</v>
      </c>
      <c r="CY292" s="14">
        <v>0</v>
      </c>
      <c r="CZ292" s="14">
        <v>0</v>
      </c>
      <c r="DA292" s="14">
        <v>0</v>
      </c>
      <c r="DB292" s="14">
        <v>0</v>
      </c>
      <c r="DC292" s="14">
        <v>0</v>
      </c>
      <c r="DD292" s="14">
        <v>0</v>
      </c>
      <c r="DE292" s="14">
        <v>0</v>
      </c>
      <c r="DF292" s="14">
        <v>0</v>
      </c>
      <c r="DG292" s="14">
        <v>0</v>
      </c>
      <c r="DH292" s="14">
        <v>0</v>
      </c>
      <c r="DI292" s="14">
        <v>0</v>
      </c>
      <c r="DJ292" s="14">
        <v>0</v>
      </c>
      <c r="DK292" s="14">
        <v>0</v>
      </c>
      <c r="DL292" s="14">
        <v>0</v>
      </c>
      <c r="DM292" s="14">
        <v>0</v>
      </c>
      <c r="DN292" s="14">
        <v>0</v>
      </c>
      <c r="DO292" s="14">
        <v>0</v>
      </c>
      <c r="DP292" s="14">
        <v>0</v>
      </c>
      <c r="DQ292" s="14">
        <v>0</v>
      </c>
      <c r="DR292" s="14">
        <v>0</v>
      </c>
      <c r="DS292" s="14">
        <v>0</v>
      </c>
      <c r="DT292" s="14">
        <v>0</v>
      </c>
      <c r="DU292" s="14">
        <v>0</v>
      </c>
      <c r="DV292" s="14">
        <v>0</v>
      </c>
      <c r="DW292" s="14">
        <v>0</v>
      </c>
      <c r="DX292" s="14">
        <v>0</v>
      </c>
      <c r="DY292" s="14">
        <v>0</v>
      </c>
      <c r="DZ292" s="14">
        <v>0</v>
      </c>
      <c r="EA292" s="14">
        <v>0</v>
      </c>
      <c r="EB292" s="14">
        <v>0</v>
      </c>
      <c r="EC292" s="14">
        <v>0</v>
      </c>
      <c r="ED292" s="14">
        <v>0</v>
      </c>
      <c r="EE292" s="14">
        <v>0</v>
      </c>
      <c r="EF292" s="14">
        <v>0</v>
      </c>
      <c r="EG292" s="14">
        <v>0</v>
      </c>
      <c r="EH292" s="14">
        <v>0</v>
      </c>
      <c r="EI292" s="14">
        <v>0</v>
      </c>
      <c r="EJ292" s="14">
        <v>0</v>
      </c>
      <c r="EK292" s="14">
        <v>0</v>
      </c>
      <c r="EL292" s="14">
        <v>0</v>
      </c>
      <c r="EM292" s="14">
        <v>0</v>
      </c>
      <c r="EN292" s="14">
        <v>0</v>
      </c>
      <c r="EO292" s="14">
        <v>0</v>
      </c>
      <c r="EP292" s="14">
        <v>0</v>
      </c>
      <c r="EQ292" s="14">
        <v>0</v>
      </c>
      <c r="ER292" s="14">
        <v>0</v>
      </c>
      <c r="ES292" s="14">
        <v>0</v>
      </c>
      <c r="ET292" s="14">
        <v>0</v>
      </c>
      <c r="EU292" s="14">
        <v>0</v>
      </c>
      <c r="EV292" s="14">
        <v>0</v>
      </c>
      <c r="EW292" s="14">
        <v>0</v>
      </c>
      <c r="EX292" s="14">
        <v>0</v>
      </c>
      <c r="EY292" s="14">
        <v>0</v>
      </c>
      <c r="EZ292" s="14">
        <v>0</v>
      </c>
      <c r="FA292" s="14">
        <v>0</v>
      </c>
      <c r="FB292" s="14">
        <v>0</v>
      </c>
      <c r="FC292" s="14">
        <v>0</v>
      </c>
      <c r="FD292" s="14">
        <v>0</v>
      </c>
      <c r="FE292" s="14">
        <v>0</v>
      </c>
      <c r="FF292" s="14">
        <v>0</v>
      </c>
      <c r="FG292" s="14">
        <v>0</v>
      </c>
      <c r="FH292" s="14">
        <v>0</v>
      </c>
      <c r="FI292" s="14">
        <v>0</v>
      </c>
      <c r="FJ292" s="14">
        <v>0</v>
      </c>
      <c r="FK292" s="14">
        <v>0</v>
      </c>
      <c r="FL292" s="14">
        <v>0</v>
      </c>
      <c r="FM292" s="14">
        <v>0</v>
      </c>
      <c r="FN292" s="14">
        <v>0</v>
      </c>
      <c r="FO292" s="14">
        <v>0</v>
      </c>
      <c r="FP292" s="14">
        <v>0</v>
      </c>
      <c r="FQ292" s="14">
        <v>0</v>
      </c>
      <c r="FR292" s="14">
        <v>0</v>
      </c>
      <c r="FS292" s="14">
        <v>0</v>
      </c>
      <c r="FT292" s="14">
        <v>0</v>
      </c>
      <c r="FU292" s="14">
        <v>0</v>
      </c>
      <c r="FV292" s="14">
        <v>0</v>
      </c>
      <c r="FW292" s="14">
        <v>0</v>
      </c>
      <c r="FX292" s="14">
        <v>0</v>
      </c>
      <c r="FY292" s="14">
        <v>0</v>
      </c>
      <c r="FZ292" s="14">
        <v>0</v>
      </c>
      <c r="GA292" s="14">
        <v>0</v>
      </c>
      <c r="GB292" s="14">
        <v>0</v>
      </c>
      <c r="GC292" s="14">
        <v>0</v>
      </c>
      <c r="GD292" s="14">
        <v>0</v>
      </c>
      <c r="GE292" s="14">
        <v>0</v>
      </c>
      <c r="GF292" s="14">
        <v>0</v>
      </c>
      <c r="GG292" s="14">
        <v>0</v>
      </c>
      <c r="GH292" s="14">
        <v>0</v>
      </c>
      <c r="GI292" s="14">
        <v>0</v>
      </c>
      <c r="GJ292" s="14">
        <v>0</v>
      </c>
      <c r="GK292" s="14">
        <v>0</v>
      </c>
      <c r="GL292" s="14">
        <v>0</v>
      </c>
      <c r="GM292" s="14">
        <v>0</v>
      </c>
      <c r="GN292" s="14">
        <v>0</v>
      </c>
      <c r="GO292" s="14">
        <v>0</v>
      </c>
      <c r="GP292" s="14">
        <v>0</v>
      </c>
      <c r="GQ292" s="14">
        <v>0</v>
      </c>
      <c r="GR292" s="14">
        <v>0</v>
      </c>
      <c r="GS292" s="14">
        <v>0</v>
      </c>
      <c r="GT292" s="14">
        <v>0</v>
      </c>
      <c r="GU292" s="14">
        <v>0</v>
      </c>
      <c r="GV292" s="14">
        <v>0</v>
      </c>
      <c r="GW292" s="14">
        <v>0</v>
      </c>
      <c r="GX292" s="14">
        <v>0</v>
      </c>
      <c r="GY292" s="14">
        <v>0</v>
      </c>
      <c r="GZ292" s="14">
        <v>0</v>
      </c>
      <c r="HA292" s="14">
        <v>0</v>
      </c>
      <c r="HB292" s="14">
        <v>0</v>
      </c>
      <c r="HC292" s="14">
        <v>0</v>
      </c>
      <c r="HD292" s="14">
        <v>0</v>
      </c>
      <c r="HE292" s="14">
        <v>0</v>
      </c>
      <c r="HF292" s="14">
        <v>0</v>
      </c>
      <c r="HG292" s="14">
        <v>0</v>
      </c>
      <c r="HH292" s="14">
        <v>0</v>
      </c>
      <c r="HI292" s="14">
        <v>0</v>
      </c>
      <c r="HJ292" s="14">
        <v>0</v>
      </c>
      <c r="HK292" s="14">
        <v>0</v>
      </c>
      <c r="HL292" s="14">
        <v>0</v>
      </c>
      <c r="HM292" s="14">
        <v>0</v>
      </c>
      <c r="HN292" s="14">
        <v>0</v>
      </c>
      <c r="HO292" s="14">
        <v>0</v>
      </c>
      <c r="HP292" s="14">
        <v>0</v>
      </c>
      <c r="HQ292" s="14">
        <v>0</v>
      </c>
      <c r="HR292" s="14">
        <v>0</v>
      </c>
      <c r="HS292" s="14">
        <v>0</v>
      </c>
      <c r="HT292" s="14">
        <v>0</v>
      </c>
      <c r="HU292" s="14">
        <v>0</v>
      </c>
      <c r="HV292" s="14">
        <v>0</v>
      </c>
      <c r="HW292" s="14">
        <v>0</v>
      </c>
      <c r="HX292" s="14">
        <v>0</v>
      </c>
      <c r="HY292" s="14">
        <v>0</v>
      </c>
      <c r="HZ292" s="14">
        <v>0</v>
      </c>
      <c r="IA292" s="14">
        <v>0</v>
      </c>
      <c r="IB292" s="14">
        <v>0</v>
      </c>
      <c r="IC292" s="14">
        <v>0</v>
      </c>
      <c r="ID292" s="14">
        <v>0</v>
      </c>
      <c r="IE292" s="14">
        <v>0</v>
      </c>
      <c r="IF292" s="14">
        <v>0</v>
      </c>
      <c r="IG292" s="14">
        <v>0</v>
      </c>
      <c r="IH292" s="14">
        <v>0</v>
      </c>
      <c r="II292" s="14">
        <v>0</v>
      </c>
      <c r="IJ292" s="14">
        <v>0</v>
      </c>
      <c r="IK292" s="14">
        <v>0</v>
      </c>
      <c r="IL292" s="14">
        <v>0</v>
      </c>
      <c r="IM292" s="14">
        <v>0</v>
      </c>
      <c r="IN292" s="14">
        <v>0</v>
      </c>
      <c r="IO292" s="14">
        <v>0</v>
      </c>
      <c r="IP292" s="14">
        <v>0</v>
      </c>
      <c r="IQ292" s="14">
        <v>0</v>
      </c>
      <c r="IR292" s="14">
        <v>0</v>
      </c>
      <c r="IS292" s="14">
        <v>0</v>
      </c>
      <c r="IT292" s="14">
        <v>0</v>
      </c>
      <c r="IU292" s="14">
        <v>0</v>
      </c>
      <c r="IV292" s="14">
        <v>0</v>
      </c>
      <c r="IW292" s="14">
        <v>0</v>
      </c>
      <c r="IX292" s="14">
        <v>0</v>
      </c>
      <c r="IY292" s="14">
        <v>0</v>
      </c>
      <c r="IZ292" s="14">
        <v>0</v>
      </c>
      <c r="JA292" s="14">
        <v>0</v>
      </c>
      <c r="JB292" s="14">
        <v>0</v>
      </c>
      <c r="JC292" s="14">
        <v>0</v>
      </c>
      <c r="JD292" s="14">
        <v>0</v>
      </c>
      <c r="JE292" s="14">
        <v>0</v>
      </c>
      <c r="JF292" s="14">
        <v>0</v>
      </c>
      <c r="JG292" s="14">
        <v>0</v>
      </c>
      <c r="JH292" s="14">
        <v>0</v>
      </c>
      <c r="JI292" s="14">
        <v>0</v>
      </c>
      <c r="JJ292" s="14">
        <v>0</v>
      </c>
      <c r="JK292" s="14">
        <v>0</v>
      </c>
      <c r="JL292" s="14">
        <v>0</v>
      </c>
      <c r="JM292" s="14">
        <v>0</v>
      </c>
      <c r="JN292" s="14">
        <v>0</v>
      </c>
      <c r="JO292" s="14">
        <v>0</v>
      </c>
      <c r="JP292" s="14">
        <v>0</v>
      </c>
      <c r="JQ292" s="14">
        <v>0</v>
      </c>
      <c r="JR292" s="14">
        <v>0</v>
      </c>
      <c r="JS292" s="14">
        <v>0</v>
      </c>
      <c r="JT292" s="14">
        <v>0</v>
      </c>
      <c r="JU292" s="14">
        <v>0</v>
      </c>
      <c r="JV292" s="14">
        <v>0</v>
      </c>
      <c r="JW292" s="14">
        <v>0</v>
      </c>
      <c r="JX292" s="14">
        <v>0</v>
      </c>
      <c r="JY292" s="14">
        <v>0</v>
      </c>
      <c r="JZ292" s="14">
        <v>0</v>
      </c>
      <c r="KA292" s="14">
        <v>0</v>
      </c>
      <c r="KB292" s="14">
        <v>0</v>
      </c>
      <c r="KC292" s="14">
        <v>0</v>
      </c>
      <c r="KD292" s="14">
        <v>0</v>
      </c>
      <c r="KE292" s="14">
        <v>0</v>
      </c>
      <c r="KF292" s="14">
        <v>0</v>
      </c>
      <c r="KG292" s="14">
        <v>0</v>
      </c>
      <c r="KH292" s="14">
        <v>0</v>
      </c>
      <c r="KI292" s="14">
        <v>0</v>
      </c>
      <c r="KJ292" s="14">
        <v>0</v>
      </c>
      <c r="KK292" s="14">
        <v>0</v>
      </c>
      <c r="KL292" s="14">
        <v>0</v>
      </c>
      <c r="KM292" s="14">
        <v>0</v>
      </c>
      <c r="KN292" s="14">
        <v>0</v>
      </c>
      <c r="KO292" s="14">
        <v>0</v>
      </c>
      <c r="KP292" s="14">
        <v>0</v>
      </c>
      <c r="KQ292" s="14">
        <v>0</v>
      </c>
      <c r="KR292" s="14">
        <v>0</v>
      </c>
      <c r="KS292" s="14">
        <v>0</v>
      </c>
      <c r="KT292" s="14">
        <v>0</v>
      </c>
      <c r="KU292" s="14">
        <v>0</v>
      </c>
      <c r="KV292" s="14">
        <v>0</v>
      </c>
      <c r="KW292" s="14">
        <v>0</v>
      </c>
      <c r="KX292" s="14">
        <v>0</v>
      </c>
      <c r="KY292" s="14">
        <v>0</v>
      </c>
      <c r="KZ292" s="14">
        <v>0</v>
      </c>
      <c r="LA292" s="14">
        <v>0</v>
      </c>
      <c r="LB292" s="14">
        <v>0</v>
      </c>
      <c r="LC292" s="14">
        <v>0</v>
      </c>
      <c r="LD292" s="14">
        <v>0</v>
      </c>
      <c r="LE292" s="14">
        <v>0</v>
      </c>
      <c r="LF292" s="14">
        <v>0</v>
      </c>
      <c r="LG292" s="14">
        <v>0</v>
      </c>
      <c r="LH292" s="14">
        <v>0</v>
      </c>
      <c r="LI292" s="14">
        <v>0</v>
      </c>
      <c r="LJ292" s="14">
        <v>0</v>
      </c>
      <c r="LK292" s="14">
        <v>0</v>
      </c>
      <c r="LL292" s="14">
        <v>0</v>
      </c>
      <c r="LM292" s="14">
        <v>0</v>
      </c>
      <c r="LN292" s="14">
        <v>0</v>
      </c>
      <c r="LO292" s="14">
        <v>0</v>
      </c>
      <c r="LP292" s="14">
        <v>0</v>
      </c>
      <c r="LQ292" s="14">
        <v>0</v>
      </c>
      <c r="LR292" s="14">
        <v>0</v>
      </c>
      <c r="LS292" s="14">
        <v>0</v>
      </c>
      <c r="LT292" s="14">
        <v>0</v>
      </c>
      <c r="LU292" s="14">
        <v>0</v>
      </c>
      <c r="LV292" s="14">
        <v>0</v>
      </c>
      <c r="LW292" s="14">
        <v>0</v>
      </c>
      <c r="LX292" s="14">
        <v>0</v>
      </c>
      <c r="LY292" s="14">
        <v>0</v>
      </c>
      <c r="LZ292" s="14">
        <v>0</v>
      </c>
      <c r="MA292" s="14">
        <v>0</v>
      </c>
      <c r="MB292" s="14">
        <v>0</v>
      </c>
      <c r="MC292" s="14">
        <v>0</v>
      </c>
      <c r="MD292" s="14">
        <v>0</v>
      </c>
      <c r="ME292" s="14">
        <v>0</v>
      </c>
      <c r="MF292" s="14">
        <v>0</v>
      </c>
      <c r="MG292" s="14">
        <v>0</v>
      </c>
      <c r="MH292" s="14">
        <v>0</v>
      </c>
      <c r="MI292" s="14">
        <v>0</v>
      </c>
      <c r="MJ292" s="14">
        <v>0</v>
      </c>
      <c r="MK292" s="14">
        <v>0</v>
      </c>
      <c r="ML292" s="14">
        <v>0</v>
      </c>
      <c r="MM292" s="14">
        <v>0</v>
      </c>
      <c r="MN292" s="14">
        <v>0</v>
      </c>
      <c r="MO292" s="14">
        <v>0</v>
      </c>
      <c r="MP292" s="14">
        <v>0</v>
      </c>
      <c r="MQ292" s="14">
        <v>0</v>
      </c>
      <c r="MR292" s="14">
        <v>0</v>
      </c>
      <c r="MS292" s="14">
        <v>0</v>
      </c>
      <c r="MT292" s="14">
        <v>0</v>
      </c>
      <c r="MU292" s="14">
        <v>0</v>
      </c>
      <c r="MV292" s="14">
        <v>0</v>
      </c>
      <c r="MW292" s="14">
        <v>0</v>
      </c>
      <c r="MX292" s="14">
        <v>0</v>
      </c>
      <c r="MY292" s="14">
        <v>0</v>
      </c>
      <c r="MZ292" s="14">
        <v>0</v>
      </c>
      <c r="NA292" s="14">
        <v>0</v>
      </c>
      <c r="NB292" s="14">
        <v>0</v>
      </c>
      <c r="NC292" s="14">
        <v>0</v>
      </c>
      <c r="ND292" s="14">
        <v>0</v>
      </c>
      <c r="NE292" s="14">
        <v>0</v>
      </c>
      <c r="NF292" s="14">
        <v>0</v>
      </c>
      <c r="NG292" s="14">
        <v>0</v>
      </c>
      <c r="NH292" s="14">
        <v>0</v>
      </c>
      <c r="NI292" s="14">
        <v>0</v>
      </c>
      <c r="NJ292" s="14">
        <v>0</v>
      </c>
      <c r="NK292" s="14">
        <v>0</v>
      </c>
      <c r="NL292" s="14">
        <v>0</v>
      </c>
      <c r="NM292" s="14">
        <v>0</v>
      </c>
      <c r="NN292" s="14">
        <v>0</v>
      </c>
      <c r="NO292" s="14">
        <v>0</v>
      </c>
      <c r="NP292" s="14">
        <v>0</v>
      </c>
      <c r="NQ292" s="14">
        <v>0</v>
      </c>
      <c r="NR292" s="14">
        <v>0</v>
      </c>
      <c r="NS292" s="14">
        <v>0</v>
      </c>
      <c r="NT292" s="14">
        <v>0</v>
      </c>
      <c r="NU292" s="14">
        <v>0</v>
      </c>
      <c r="NV292" s="14">
        <v>0</v>
      </c>
      <c r="NW292" s="14">
        <v>0</v>
      </c>
      <c r="NX292" s="14">
        <v>0</v>
      </c>
      <c r="NY292" s="14">
        <v>0</v>
      </c>
      <c r="NZ292" s="14">
        <v>0</v>
      </c>
      <c r="OA292" s="14">
        <v>0</v>
      </c>
      <c r="OB292" s="14">
        <v>0</v>
      </c>
      <c r="OC292" s="14">
        <v>0</v>
      </c>
      <c r="OD292" s="14">
        <v>0</v>
      </c>
      <c r="OE292" s="14">
        <v>0</v>
      </c>
      <c r="OF292" s="14"/>
      <c r="OG292" s="14">
        <v>0</v>
      </c>
      <c r="OH292" s="14">
        <v>0</v>
      </c>
      <c r="OI292" s="14">
        <v>0</v>
      </c>
      <c r="OJ292" s="14">
        <v>1</v>
      </c>
      <c r="OK292" s="14">
        <v>0</v>
      </c>
      <c r="OL292" s="14">
        <v>0</v>
      </c>
      <c r="OM292" s="14">
        <v>0</v>
      </c>
      <c r="ON292" s="14">
        <v>0</v>
      </c>
      <c r="OO292" s="14">
        <v>0</v>
      </c>
      <c r="OP292" s="14">
        <v>0</v>
      </c>
      <c r="OQ292" s="14">
        <v>0</v>
      </c>
      <c r="OR292" s="14">
        <v>0</v>
      </c>
      <c r="OS292" s="14">
        <v>0</v>
      </c>
      <c r="OT292" s="14">
        <v>0</v>
      </c>
      <c r="OU292" s="14">
        <v>0</v>
      </c>
      <c r="OV292" s="14">
        <v>0</v>
      </c>
      <c r="OW292" s="14">
        <v>0</v>
      </c>
      <c r="OX292" s="14">
        <v>0</v>
      </c>
      <c r="OY292" s="14">
        <v>0</v>
      </c>
      <c r="OZ292" s="14"/>
      <c r="PA292" s="14">
        <v>0</v>
      </c>
      <c r="PB292" s="14"/>
      <c r="PC292" s="14"/>
      <c r="PD292" s="14">
        <v>0</v>
      </c>
      <c r="PE292" s="14"/>
      <c r="PF292" s="14"/>
      <c r="PG292" s="54"/>
      <c r="PH292" s="54"/>
      <c r="PI292" s="54"/>
      <c r="PJ292" s="54"/>
      <c r="PK292" s="54"/>
      <c r="PL292" s="84"/>
      <c r="PM292" s="14"/>
      <c r="PN292" s="84"/>
      <c r="PO292" s="84"/>
      <c r="PP292" s="84"/>
      <c r="PQ292" s="84"/>
      <c r="PR292" s="505"/>
      <c r="PS292" s="84"/>
      <c r="PT292" s="84"/>
      <c r="PU292" s="84"/>
      <c r="PV292" s="84"/>
      <c r="PW292" s="54"/>
      <c r="PX292" s="54"/>
      <c r="PY292" s="14"/>
      <c r="PZ292" s="14"/>
      <c r="QA292" s="14"/>
      <c r="QB292" s="54"/>
      <c r="QC292" s="54"/>
      <c r="QD292" s="54"/>
      <c r="QR292" s="1"/>
      <c r="QS292" s="1"/>
      <c r="QX292" s="1"/>
      <c r="QY292" s="1"/>
      <c r="QZ292" s="1"/>
      <c r="RA292" s="1"/>
      <c r="RB292" s="1"/>
      <c r="RC292" s="1"/>
      <c r="RD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</row>
    <row r="293" spans="1:534" s="20" customFormat="1" hidden="1" x14ac:dyDescent="0.25">
      <c r="A293" s="68" t="s">
        <v>9</v>
      </c>
      <c r="B293" s="79" t="s">
        <v>143</v>
      </c>
      <c r="C293" s="464">
        <v>8986</v>
      </c>
      <c r="D293" s="347"/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  <c r="AL293" s="14">
        <v>0</v>
      </c>
      <c r="AM293" s="14">
        <v>0</v>
      </c>
      <c r="AN293" s="14">
        <v>0</v>
      </c>
      <c r="AO293" s="14">
        <v>0</v>
      </c>
      <c r="AP293" s="14">
        <v>0</v>
      </c>
      <c r="AQ293" s="14">
        <v>0</v>
      </c>
      <c r="AR293" s="14">
        <v>0</v>
      </c>
      <c r="AS293" s="14">
        <v>0</v>
      </c>
      <c r="AT293" s="14">
        <v>0</v>
      </c>
      <c r="AU293" s="14">
        <v>0</v>
      </c>
      <c r="AV293" s="14">
        <v>0</v>
      </c>
      <c r="AW293" s="14">
        <v>0</v>
      </c>
      <c r="AX293" s="14">
        <v>0</v>
      </c>
      <c r="AY293" s="14">
        <v>0</v>
      </c>
      <c r="AZ293" s="14">
        <v>0</v>
      </c>
      <c r="BA293" s="14">
        <v>0</v>
      </c>
      <c r="BB293" s="14">
        <v>0</v>
      </c>
      <c r="BC293" s="14">
        <v>0</v>
      </c>
      <c r="BD293" s="14">
        <v>0</v>
      </c>
      <c r="BE293" s="14">
        <v>0</v>
      </c>
      <c r="BF293" s="14">
        <v>0</v>
      </c>
      <c r="BG293" s="14">
        <v>0</v>
      </c>
      <c r="BH293" s="14">
        <v>0</v>
      </c>
      <c r="BI293" s="14">
        <v>0</v>
      </c>
      <c r="BJ293" s="14">
        <v>0</v>
      </c>
      <c r="BK293" s="14">
        <v>0</v>
      </c>
      <c r="BL293" s="14">
        <v>0</v>
      </c>
      <c r="BM293" s="14">
        <v>0</v>
      </c>
      <c r="BN293" s="14">
        <v>0</v>
      </c>
      <c r="BO293" s="14">
        <v>0</v>
      </c>
      <c r="BP293" s="14">
        <v>0</v>
      </c>
      <c r="BQ293" s="14">
        <v>0</v>
      </c>
      <c r="BR293" s="14">
        <v>0</v>
      </c>
      <c r="BS293" s="14">
        <v>0</v>
      </c>
      <c r="BT293" s="14">
        <v>0</v>
      </c>
      <c r="BU293" s="14">
        <v>0</v>
      </c>
      <c r="BV293" s="14">
        <v>0</v>
      </c>
      <c r="BW293" s="14">
        <v>0</v>
      </c>
      <c r="BX293" s="14">
        <v>1</v>
      </c>
      <c r="BY293" s="14">
        <v>0</v>
      </c>
      <c r="BZ293" s="14">
        <v>0</v>
      </c>
      <c r="CA293" s="14">
        <v>0</v>
      </c>
      <c r="CB293" s="14">
        <v>0</v>
      </c>
      <c r="CC293" s="14">
        <v>0</v>
      </c>
      <c r="CD293" s="14">
        <v>0</v>
      </c>
      <c r="CE293" s="14">
        <v>0</v>
      </c>
      <c r="CF293" s="14">
        <v>0</v>
      </c>
      <c r="CG293" s="14">
        <v>0</v>
      </c>
      <c r="CH293" s="14">
        <v>0</v>
      </c>
      <c r="CI293" s="14">
        <v>0</v>
      </c>
      <c r="CJ293" s="14">
        <v>0</v>
      </c>
      <c r="CK293" s="14">
        <v>0</v>
      </c>
      <c r="CL293" s="14">
        <v>0</v>
      </c>
      <c r="CM293" s="14">
        <v>0</v>
      </c>
      <c r="CN293" s="14">
        <v>0</v>
      </c>
      <c r="CO293" s="14">
        <v>0</v>
      </c>
      <c r="CP293" s="14">
        <v>0</v>
      </c>
      <c r="CQ293" s="14">
        <v>0</v>
      </c>
      <c r="CR293" s="14">
        <v>0</v>
      </c>
      <c r="CS293" s="14">
        <v>0</v>
      </c>
      <c r="CT293" s="14">
        <v>0</v>
      </c>
      <c r="CU293" s="14">
        <v>0</v>
      </c>
      <c r="CV293" s="14">
        <v>0</v>
      </c>
      <c r="CW293" s="14">
        <v>0</v>
      </c>
      <c r="CX293" s="14">
        <v>0</v>
      </c>
      <c r="CY293" s="14">
        <v>0</v>
      </c>
      <c r="CZ293" s="14">
        <v>0</v>
      </c>
      <c r="DA293" s="14">
        <v>0</v>
      </c>
      <c r="DB293" s="14">
        <v>0</v>
      </c>
      <c r="DC293" s="14">
        <v>1</v>
      </c>
      <c r="DD293" s="14">
        <v>0</v>
      </c>
      <c r="DE293" s="14">
        <v>0</v>
      </c>
      <c r="DF293" s="14">
        <v>0</v>
      </c>
      <c r="DG293" s="14">
        <v>1</v>
      </c>
      <c r="DH293" s="14">
        <v>2</v>
      </c>
      <c r="DI293" s="14">
        <v>0</v>
      </c>
      <c r="DJ293" s="14">
        <v>0</v>
      </c>
      <c r="DK293" s="14">
        <v>2</v>
      </c>
      <c r="DL293" s="14">
        <v>3</v>
      </c>
      <c r="DM293" s="14">
        <v>0</v>
      </c>
      <c r="DN293" s="14">
        <v>5</v>
      </c>
      <c r="DO293" s="14">
        <v>0</v>
      </c>
      <c r="DP293" s="14">
        <v>0</v>
      </c>
      <c r="DQ293" s="14">
        <v>4</v>
      </c>
      <c r="DR293" s="14">
        <v>4</v>
      </c>
      <c r="DS293" s="14">
        <v>1</v>
      </c>
      <c r="DT293" s="14">
        <v>0</v>
      </c>
      <c r="DU293" s="14">
        <v>5</v>
      </c>
      <c r="DV293" s="14">
        <v>1</v>
      </c>
      <c r="DW293" s="14">
        <v>0</v>
      </c>
      <c r="DX293" s="14">
        <v>3</v>
      </c>
      <c r="DY293" s="14">
        <v>2</v>
      </c>
      <c r="DZ293" s="14">
        <v>0</v>
      </c>
      <c r="EA293" s="14">
        <v>0</v>
      </c>
      <c r="EB293" s="14">
        <v>0</v>
      </c>
      <c r="EC293" s="14">
        <v>1</v>
      </c>
      <c r="ED293" s="14">
        <v>0</v>
      </c>
      <c r="EE293" s="14">
        <v>2</v>
      </c>
      <c r="EF293" s="14">
        <v>0</v>
      </c>
      <c r="EG293" s="14">
        <v>2</v>
      </c>
      <c r="EH293" s="14">
        <v>2</v>
      </c>
      <c r="EI293" s="14">
        <v>0</v>
      </c>
      <c r="EJ293" s="14">
        <v>0</v>
      </c>
      <c r="EK293" s="14">
        <v>0</v>
      </c>
      <c r="EL293" s="14">
        <v>0</v>
      </c>
      <c r="EM293" s="14">
        <v>2</v>
      </c>
      <c r="EN293" s="14">
        <v>0</v>
      </c>
      <c r="EO293" s="14">
        <v>0</v>
      </c>
      <c r="EP293" s="14">
        <v>0</v>
      </c>
      <c r="EQ293" s="14">
        <v>0</v>
      </c>
      <c r="ER293" s="14">
        <v>0</v>
      </c>
      <c r="ES293" s="14">
        <v>0</v>
      </c>
      <c r="ET293" s="14">
        <v>1</v>
      </c>
      <c r="EU293" s="14">
        <v>2</v>
      </c>
      <c r="EV293" s="14">
        <v>1</v>
      </c>
      <c r="EW293" s="14">
        <v>1</v>
      </c>
      <c r="EX293" s="14">
        <v>3</v>
      </c>
      <c r="EY293" s="14">
        <v>0</v>
      </c>
      <c r="EZ293" s="14">
        <v>0</v>
      </c>
      <c r="FA293" s="14">
        <v>2</v>
      </c>
      <c r="FB293" s="14">
        <v>8</v>
      </c>
      <c r="FC293" s="14">
        <v>1</v>
      </c>
      <c r="FD293" s="14">
        <v>3</v>
      </c>
      <c r="FE293" s="14">
        <v>0</v>
      </c>
      <c r="FF293" s="14">
        <v>0</v>
      </c>
      <c r="FG293" s="14">
        <v>0</v>
      </c>
      <c r="FH293" s="14">
        <v>3</v>
      </c>
      <c r="FI293" s="14">
        <v>2</v>
      </c>
      <c r="FJ293" s="14">
        <v>1</v>
      </c>
      <c r="FK293" s="14">
        <v>1</v>
      </c>
      <c r="FL293" s="14">
        <v>3</v>
      </c>
      <c r="FM293" s="14">
        <v>0</v>
      </c>
      <c r="FN293" s="14">
        <v>0</v>
      </c>
      <c r="FO293" s="14">
        <v>5</v>
      </c>
      <c r="FP293" s="14">
        <v>1</v>
      </c>
      <c r="FQ293" s="14">
        <v>2</v>
      </c>
      <c r="FR293" s="14">
        <v>0</v>
      </c>
      <c r="FS293" s="14">
        <v>3</v>
      </c>
      <c r="FT293" s="14">
        <v>0</v>
      </c>
      <c r="FU293" s="14">
        <v>0</v>
      </c>
      <c r="FV293" s="14">
        <v>4</v>
      </c>
      <c r="FW293" s="14">
        <v>1</v>
      </c>
      <c r="FX293" s="14">
        <v>0</v>
      </c>
      <c r="FY293" s="14">
        <v>3</v>
      </c>
      <c r="FZ293" s="14">
        <v>1</v>
      </c>
      <c r="GA293" s="14">
        <v>0</v>
      </c>
      <c r="GB293" s="14">
        <v>0</v>
      </c>
      <c r="GC293" s="14">
        <v>4</v>
      </c>
      <c r="GD293" s="14">
        <v>0</v>
      </c>
      <c r="GE293" s="14">
        <v>2</v>
      </c>
      <c r="GF293" s="14">
        <v>2</v>
      </c>
      <c r="GG293" s="14">
        <v>5</v>
      </c>
      <c r="GH293" s="14">
        <v>0</v>
      </c>
      <c r="GI293" s="14">
        <v>8</v>
      </c>
      <c r="GJ293" s="14">
        <v>0</v>
      </c>
      <c r="GK293" s="14">
        <v>0</v>
      </c>
      <c r="GL293" s="14">
        <v>8</v>
      </c>
      <c r="GM293" s="14">
        <v>3</v>
      </c>
      <c r="GN293" s="14">
        <v>4</v>
      </c>
      <c r="GO293" s="14">
        <v>0</v>
      </c>
      <c r="GP293" s="14">
        <v>3</v>
      </c>
      <c r="GQ293" s="14">
        <v>1</v>
      </c>
      <c r="GR293" s="14">
        <v>9</v>
      </c>
      <c r="GS293" s="14">
        <v>1</v>
      </c>
      <c r="GT293" s="14">
        <v>0</v>
      </c>
      <c r="GU293" s="14">
        <v>0</v>
      </c>
      <c r="GV293" s="14">
        <v>0</v>
      </c>
      <c r="GW293" s="14">
        <v>3</v>
      </c>
      <c r="GX293" s="14">
        <v>1</v>
      </c>
      <c r="GY293" s="14">
        <v>0</v>
      </c>
      <c r="GZ293" s="14">
        <v>0</v>
      </c>
      <c r="HA293" s="14">
        <v>0</v>
      </c>
      <c r="HB293" s="14">
        <v>0</v>
      </c>
      <c r="HC293" s="14">
        <v>1</v>
      </c>
      <c r="HD293" s="14">
        <v>0</v>
      </c>
      <c r="HE293" s="14">
        <v>0</v>
      </c>
      <c r="HF293" s="14">
        <v>0</v>
      </c>
      <c r="HG293" s="14">
        <v>2</v>
      </c>
      <c r="HH293" s="14">
        <v>3</v>
      </c>
      <c r="HI293" s="14">
        <v>0</v>
      </c>
      <c r="HJ293" s="14">
        <v>1</v>
      </c>
      <c r="HK293" s="14">
        <v>0</v>
      </c>
      <c r="HL293" s="14">
        <v>1</v>
      </c>
      <c r="HM293" s="14">
        <v>0</v>
      </c>
      <c r="HN293" s="14">
        <v>2</v>
      </c>
      <c r="HO293" s="14">
        <v>0</v>
      </c>
      <c r="HP293" s="14">
        <v>0</v>
      </c>
      <c r="HQ293" s="14">
        <v>0</v>
      </c>
      <c r="HR293" s="14">
        <v>0</v>
      </c>
      <c r="HS293" s="14">
        <v>1</v>
      </c>
      <c r="HT293" s="14">
        <v>0</v>
      </c>
      <c r="HU293" s="14">
        <v>0</v>
      </c>
      <c r="HV293" s="14">
        <v>2</v>
      </c>
      <c r="HW293" s="14">
        <v>0</v>
      </c>
      <c r="HX293" s="14">
        <v>0</v>
      </c>
      <c r="HY293" s="14">
        <v>0</v>
      </c>
      <c r="HZ293" s="14">
        <v>1</v>
      </c>
      <c r="IA293" s="14">
        <v>0</v>
      </c>
      <c r="IB293" s="14">
        <v>0</v>
      </c>
      <c r="IC293" s="14">
        <v>0</v>
      </c>
      <c r="ID293" s="14">
        <v>0</v>
      </c>
      <c r="IE293" s="14">
        <v>1</v>
      </c>
      <c r="IF293" s="14">
        <v>0</v>
      </c>
      <c r="IG293" s="14">
        <v>0</v>
      </c>
      <c r="IH293" s="14">
        <v>0</v>
      </c>
      <c r="II293" s="14">
        <v>8</v>
      </c>
      <c r="IJ293" s="14">
        <v>1</v>
      </c>
      <c r="IK293" s="14">
        <v>0</v>
      </c>
      <c r="IL293" s="14">
        <v>3</v>
      </c>
      <c r="IM293" s="14">
        <v>1</v>
      </c>
      <c r="IN293" s="14">
        <v>0</v>
      </c>
      <c r="IO293" s="14">
        <v>1</v>
      </c>
      <c r="IP293" s="14">
        <v>15</v>
      </c>
      <c r="IQ293" s="14">
        <v>7</v>
      </c>
      <c r="IR293" s="14">
        <v>0</v>
      </c>
      <c r="IS293" s="14">
        <v>9</v>
      </c>
      <c r="IT293" s="14">
        <v>2</v>
      </c>
      <c r="IU293" s="14">
        <v>0</v>
      </c>
      <c r="IV293" s="14">
        <v>5</v>
      </c>
      <c r="IW293" s="14">
        <v>5</v>
      </c>
      <c r="IX293" s="14">
        <v>3</v>
      </c>
      <c r="IY293" s="14">
        <v>0</v>
      </c>
      <c r="IZ293" s="14">
        <v>5</v>
      </c>
      <c r="JA293" s="14">
        <v>1</v>
      </c>
      <c r="JB293" s="14">
        <v>1</v>
      </c>
      <c r="JC293" s="14">
        <v>6</v>
      </c>
      <c r="JD293" s="14">
        <v>1</v>
      </c>
      <c r="JE293" s="14">
        <v>6</v>
      </c>
      <c r="JF293" s="14">
        <v>0</v>
      </c>
      <c r="JG293" s="14">
        <v>0</v>
      </c>
      <c r="JH293" s="14">
        <v>1</v>
      </c>
      <c r="JI293" s="14">
        <v>0</v>
      </c>
      <c r="JJ293" s="14">
        <v>2</v>
      </c>
      <c r="JK293" s="14">
        <v>1</v>
      </c>
      <c r="JL293" s="14">
        <v>0</v>
      </c>
      <c r="JM293" s="14">
        <v>0</v>
      </c>
      <c r="JN293" s="14">
        <v>1</v>
      </c>
      <c r="JO293" s="14">
        <v>1</v>
      </c>
      <c r="JP293" s="14">
        <v>0</v>
      </c>
      <c r="JQ293" s="14">
        <v>4</v>
      </c>
      <c r="JR293" s="14">
        <v>2</v>
      </c>
      <c r="JS293" s="14">
        <v>0</v>
      </c>
      <c r="JT293" s="14">
        <v>0</v>
      </c>
      <c r="JU293" s="14">
        <v>2</v>
      </c>
      <c r="JV293" s="14">
        <v>0</v>
      </c>
      <c r="JW293" s="14">
        <v>0</v>
      </c>
      <c r="JX293" s="14">
        <v>0</v>
      </c>
      <c r="JY293" s="14">
        <v>1</v>
      </c>
      <c r="JZ293" s="14">
        <v>0</v>
      </c>
      <c r="KA293" s="14">
        <v>0</v>
      </c>
      <c r="KB293" s="14">
        <v>0</v>
      </c>
      <c r="KC293" s="14">
        <v>0</v>
      </c>
      <c r="KD293" s="14">
        <v>0</v>
      </c>
      <c r="KE293" s="14">
        <v>0</v>
      </c>
      <c r="KF293" s="14">
        <v>0</v>
      </c>
      <c r="KG293" s="14">
        <v>5</v>
      </c>
      <c r="KH293" s="14">
        <v>0</v>
      </c>
      <c r="KI293" s="14">
        <v>1</v>
      </c>
      <c r="KJ293" s="14">
        <v>0</v>
      </c>
      <c r="KK293" s="14">
        <v>0</v>
      </c>
      <c r="KL293" s="14">
        <v>2</v>
      </c>
      <c r="KM293" s="14">
        <v>2</v>
      </c>
      <c r="KN293" s="14">
        <v>1</v>
      </c>
      <c r="KO293" s="14">
        <v>0</v>
      </c>
      <c r="KP293" s="14">
        <v>0</v>
      </c>
      <c r="KQ293" s="14">
        <v>0</v>
      </c>
      <c r="KR293" s="14">
        <v>3</v>
      </c>
      <c r="KS293" s="14">
        <v>1</v>
      </c>
      <c r="KT293" s="14">
        <v>1</v>
      </c>
      <c r="KU293" s="14">
        <v>2</v>
      </c>
      <c r="KV293" s="14">
        <v>0</v>
      </c>
      <c r="KW293" s="14">
        <v>2</v>
      </c>
      <c r="KX293" s="14">
        <v>2</v>
      </c>
      <c r="KY293" s="14">
        <v>6</v>
      </c>
      <c r="KZ293" s="14">
        <v>12</v>
      </c>
      <c r="LA293" s="14">
        <v>3</v>
      </c>
      <c r="LB293" s="14">
        <v>2</v>
      </c>
      <c r="LC293" s="14">
        <v>0</v>
      </c>
      <c r="LD293" s="14">
        <v>4</v>
      </c>
      <c r="LE293" s="14">
        <v>2</v>
      </c>
      <c r="LF293" s="14">
        <v>1</v>
      </c>
      <c r="LG293" s="14">
        <v>0</v>
      </c>
      <c r="LH293" s="14">
        <v>5</v>
      </c>
      <c r="LI293" s="14">
        <v>1</v>
      </c>
      <c r="LJ293" s="14">
        <v>0</v>
      </c>
      <c r="LK293" s="14">
        <v>8</v>
      </c>
      <c r="LL293" s="14">
        <v>7</v>
      </c>
      <c r="LM293" s="14">
        <v>4</v>
      </c>
      <c r="LN293" s="14">
        <v>4</v>
      </c>
      <c r="LO293" s="14">
        <v>0</v>
      </c>
      <c r="LP293" s="14">
        <v>1</v>
      </c>
      <c r="LQ293" s="14">
        <v>0</v>
      </c>
      <c r="LR293" s="14">
        <v>1</v>
      </c>
      <c r="LS293" s="14">
        <v>10</v>
      </c>
      <c r="LT293" s="14">
        <v>4</v>
      </c>
      <c r="LU293" s="14">
        <v>2</v>
      </c>
      <c r="LV293" s="14">
        <v>7</v>
      </c>
      <c r="LW293" s="14">
        <v>6</v>
      </c>
      <c r="LX293" s="14">
        <v>0</v>
      </c>
      <c r="LY293" s="14">
        <v>11</v>
      </c>
      <c r="LZ293" s="14">
        <v>3</v>
      </c>
      <c r="MA293" s="14">
        <v>14</v>
      </c>
      <c r="MB293" s="14">
        <v>8</v>
      </c>
      <c r="MC293" s="14">
        <v>2</v>
      </c>
      <c r="MD293" s="14">
        <v>8</v>
      </c>
      <c r="ME293" s="14">
        <v>4</v>
      </c>
      <c r="MF293" s="14">
        <v>0</v>
      </c>
      <c r="MG293" s="14">
        <v>1</v>
      </c>
      <c r="MH293" s="14">
        <v>19</v>
      </c>
      <c r="MI293" s="14">
        <v>15</v>
      </c>
      <c r="MJ293" s="14">
        <v>2</v>
      </c>
      <c r="MK293" s="14">
        <v>21</v>
      </c>
      <c r="ML293" s="14">
        <v>3</v>
      </c>
      <c r="MM293" s="14">
        <v>0</v>
      </c>
      <c r="MN293" s="14">
        <v>12</v>
      </c>
      <c r="MO293" s="14">
        <v>7</v>
      </c>
      <c r="MP293" s="14">
        <v>9</v>
      </c>
      <c r="MQ293" s="14">
        <v>13</v>
      </c>
      <c r="MR293" s="14">
        <v>7</v>
      </c>
      <c r="MS293" s="14">
        <v>0</v>
      </c>
      <c r="MT293" s="14">
        <v>4</v>
      </c>
      <c r="MU293" s="14">
        <v>10</v>
      </c>
      <c r="MV293" s="14">
        <v>8</v>
      </c>
      <c r="MW293" s="14">
        <v>10</v>
      </c>
      <c r="MX293" s="14">
        <v>10</v>
      </c>
      <c r="MY293" s="14">
        <v>9</v>
      </c>
      <c r="MZ293" s="14">
        <v>0</v>
      </c>
      <c r="NA293" s="14">
        <v>0</v>
      </c>
      <c r="NB293" s="14">
        <v>7</v>
      </c>
      <c r="NC293" s="14">
        <v>14</v>
      </c>
      <c r="ND293" s="14">
        <v>12</v>
      </c>
      <c r="NE293" s="14">
        <v>17</v>
      </c>
      <c r="NF293" s="14">
        <v>4</v>
      </c>
      <c r="NG293" s="14">
        <v>0</v>
      </c>
      <c r="NH293" s="14">
        <v>12</v>
      </c>
      <c r="NI293" s="14">
        <v>9</v>
      </c>
      <c r="NJ293" s="14">
        <v>6</v>
      </c>
      <c r="NK293" s="14">
        <v>12</v>
      </c>
      <c r="NL293" s="14">
        <v>17</v>
      </c>
      <c r="NM293" s="14">
        <v>17</v>
      </c>
      <c r="NN293" s="14">
        <v>0</v>
      </c>
      <c r="NO293" s="14">
        <v>13</v>
      </c>
      <c r="NP293" s="14">
        <v>0</v>
      </c>
      <c r="NQ293" s="14">
        <v>23</v>
      </c>
      <c r="NR293" s="14">
        <v>6</v>
      </c>
      <c r="NS293" s="14">
        <v>19</v>
      </c>
      <c r="NT293" s="14">
        <v>18</v>
      </c>
      <c r="NU293" s="14">
        <v>0</v>
      </c>
      <c r="NV293" s="14">
        <v>11</v>
      </c>
      <c r="NW293" s="14">
        <v>2</v>
      </c>
      <c r="NX293" s="14">
        <v>24</v>
      </c>
      <c r="NY293" s="14">
        <v>16</v>
      </c>
      <c r="NZ293" s="14">
        <v>17</v>
      </c>
      <c r="OA293" s="14">
        <v>14</v>
      </c>
      <c r="OB293" s="14">
        <v>0</v>
      </c>
      <c r="OC293" s="14">
        <v>18</v>
      </c>
      <c r="OD293" s="14">
        <v>7</v>
      </c>
      <c r="OE293" s="14">
        <v>15</v>
      </c>
      <c r="OF293" s="14">
        <v>11</v>
      </c>
      <c r="OG293" s="14">
        <v>5</v>
      </c>
      <c r="OH293" s="14">
        <v>6</v>
      </c>
      <c r="OI293" s="14">
        <v>0</v>
      </c>
      <c r="OJ293" s="14">
        <v>5</v>
      </c>
      <c r="OK293" s="14">
        <v>11</v>
      </c>
      <c r="OL293" s="14">
        <v>7</v>
      </c>
      <c r="OM293" s="14">
        <v>11</v>
      </c>
      <c r="ON293" s="14">
        <v>15</v>
      </c>
      <c r="OO293" s="14">
        <v>5</v>
      </c>
      <c r="OP293" s="14">
        <v>0</v>
      </c>
      <c r="OQ293" s="14">
        <v>6</v>
      </c>
      <c r="OR293" s="14">
        <v>0</v>
      </c>
      <c r="OS293" s="14">
        <v>5</v>
      </c>
      <c r="OT293" s="14">
        <v>10</v>
      </c>
      <c r="OU293" s="14">
        <v>12</v>
      </c>
      <c r="OV293" s="14">
        <v>17</v>
      </c>
      <c r="OW293" s="14">
        <v>0</v>
      </c>
      <c r="OX293" s="14">
        <v>12</v>
      </c>
      <c r="OY293" s="14">
        <v>1</v>
      </c>
      <c r="OZ293" s="31">
        <v>12</v>
      </c>
      <c r="PA293" s="14">
        <v>12</v>
      </c>
      <c r="PB293" s="14">
        <v>7</v>
      </c>
      <c r="PC293" s="14">
        <v>18</v>
      </c>
      <c r="PD293" s="14">
        <v>0</v>
      </c>
      <c r="PE293" s="14">
        <v>1</v>
      </c>
      <c r="PF293" s="14">
        <v>7</v>
      </c>
      <c r="PG293" s="14">
        <v>5</v>
      </c>
      <c r="PH293" s="84">
        <v>16</v>
      </c>
      <c r="PI293" s="14">
        <v>6</v>
      </c>
      <c r="PJ293" s="14">
        <v>18</v>
      </c>
      <c r="PK293" s="54"/>
      <c r="PL293" s="84">
        <v>7</v>
      </c>
      <c r="PM293" s="14">
        <v>7</v>
      </c>
      <c r="PN293" s="84">
        <v>16</v>
      </c>
      <c r="PO293" s="84">
        <v>5</v>
      </c>
      <c r="PP293" s="84">
        <v>6</v>
      </c>
      <c r="PQ293" s="84">
        <v>5</v>
      </c>
      <c r="PR293" s="505"/>
      <c r="PS293" s="479">
        <v>6</v>
      </c>
      <c r="PT293" s="84">
        <v>9</v>
      </c>
      <c r="PU293" s="479">
        <v>13</v>
      </c>
      <c r="PV293" s="84"/>
      <c r="PW293" s="479">
        <v>6</v>
      </c>
      <c r="PX293" s="479">
        <v>5</v>
      </c>
      <c r="PY293" s="14"/>
      <c r="PZ293" s="14">
        <v>2</v>
      </c>
      <c r="QA293" s="14">
        <v>3</v>
      </c>
      <c r="QB293" s="60">
        <v>1</v>
      </c>
      <c r="QC293" s="60">
        <v>3</v>
      </c>
      <c r="QD293" s="60">
        <v>5</v>
      </c>
      <c r="QE293" s="436">
        <v>1</v>
      </c>
      <c r="QI293" s="1">
        <v>4</v>
      </c>
      <c r="QK293" s="1">
        <v>5</v>
      </c>
      <c r="QL293" s="482">
        <v>1</v>
      </c>
      <c r="QM293" s="1">
        <v>1</v>
      </c>
      <c r="QN293" s="1">
        <v>1</v>
      </c>
      <c r="QR293" s="1">
        <v>1</v>
      </c>
      <c r="QS293" s="1"/>
      <c r="QV293" s="1">
        <v>6</v>
      </c>
      <c r="QX293" s="1">
        <v>1</v>
      </c>
      <c r="QY293" s="1">
        <v>2</v>
      </c>
      <c r="QZ293" s="1"/>
      <c r="RA293" s="1">
        <v>1</v>
      </c>
      <c r="RB293" s="1">
        <v>2</v>
      </c>
      <c r="RC293" s="1">
        <v>2</v>
      </c>
      <c r="RD293" s="1">
        <v>3</v>
      </c>
      <c r="RH293" s="1">
        <v>1</v>
      </c>
      <c r="RI293" s="1"/>
      <c r="RJ293" s="1"/>
      <c r="RK293" s="1">
        <v>2</v>
      </c>
      <c r="RL293" s="1"/>
      <c r="RM293" s="1"/>
      <c r="RN293" s="1"/>
      <c r="RO293" s="1"/>
      <c r="RP293" s="1">
        <v>1</v>
      </c>
      <c r="RQ293" s="1">
        <v>1</v>
      </c>
      <c r="RR293" s="1">
        <v>3</v>
      </c>
      <c r="RS293" s="1"/>
      <c r="RT293" s="1"/>
      <c r="RV293" s="1">
        <v>2</v>
      </c>
      <c r="RW293" s="1">
        <v>2</v>
      </c>
      <c r="RX293" s="1">
        <v>1</v>
      </c>
      <c r="RY293" s="1">
        <v>2</v>
      </c>
      <c r="RZ293" s="1"/>
      <c r="SA293" s="1"/>
      <c r="SB293" s="1"/>
      <c r="SC293" s="1"/>
      <c r="SD293" s="1"/>
      <c r="SE293" s="1"/>
      <c r="SF293" s="1"/>
      <c r="SG293" s="1">
        <v>2</v>
      </c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</row>
    <row r="294" spans="1:534" s="20" customFormat="1" hidden="1" x14ac:dyDescent="0.25">
      <c r="A294" s="68" t="s">
        <v>9</v>
      </c>
      <c r="B294" s="68" t="s">
        <v>1427</v>
      </c>
      <c r="C294" s="347"/>
      <c r="D294" s="347"/>
      <c r="E294" s="14">
        <v>0</v>
      </c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>
        <v>0</v>
      </c>
      <c r="PE294" s="14"/>
      <c r="PF294" s="14"/>
      <c r="PG294" s="54"/>
      <c r="PH294" s="54"/>
      <c r="PI294" s="54"/>
      <c r="PJ294" s="54"/>
      <c r="PK294" s="54"/>
      <c r="PL294" s="84"/>
      <c r="PM294" s="14"/>
      <c r="PN294" s="84"/>
      <c r="PO294" s="84"/>
      <c r="PP294" s="84"/>
      <c r="PQ294" s="84"/>
      <c r="PR294" s="505"/>
      <c r="PS294" s="84"/>
      <c r="PT294" s="84"/>
      <c r="PU294" s="84"/>
      <c r="PV294" s="84"/>
      <c r="PW294" s="54"/>
      <c r="PX294" s="54"/>
      <c r="PY294" s="14"/>
      <c r="PZ294" s="14"/>
      <c r="QA294" s="14"/>
      <c r="QB294" s="54"/>
      <c r="QC294" s="54"/>
      <c r="QD294" s="54"/>
      <c r="QR294" s="1"/>
      <c r="QS294" s="1"/>
      <c r="QX294" s="1"/>
      <c r="QY294" s="1"/>
      <c r="QZ294" s="1"/>
      <c r="RA294" s="1"/>
      <c r="RB294" s="1"/>
      <c r="RC294" s="1"/>
      <c r="RD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</row>
    <row r="295" spans="1:534" s="20" customFormat="1" hidden="1" x14ac:dyDescent="0.25">
      <c r="A295" s="68" t="s">
        <v>15</v>
      </c>
      <c r="B295" s="68" t="s">
        <v>1428</v>
      </c>
      <c r="C295" s="347"/>
      <c r="D295" s="347"/>
      <c r="E295" s="14">
        <v>0</v>
      </c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>
        <v>0</v>
      </c>
      <c r="PE295" s="14"/>
      <c r="PF295" s="14"/>
      <c r="PG295" s="54"/>
      <c r="PH295" s="54"/>
      <c r="PI295" s="54"/>
      <c r="PJ295" s="54"/>
      <c r="PK295" s="54"/>
      <c r="PL295" s="84"/>
      <c r="PM295" s="14"/>
      <c r="PN295" s="84"/>
      <c r="PO295" s="84"/>
      <c r="PP295" s="84"/>
      <c r="PQ295" s="84"/>
      <c r="PR295" s="505"/>
      <c r="PS295" s="84"/>
      <c r="PT295" s="84"/>
      <c r="PU295" s="84"/>
      <c r="PV295" s="84"/>
      <c r="PW295" s="54"/>
      <c r="PX295" s="54"/>
      <c r="PY295" s="14"/>
      <c r="PZ295" s="14"/>
      <c r="QA295" s="14"/>
      <c r="QB295" s="54"/>
      <c r="QC295" s="54"/>
      <c r="QD295" s="54"/>
      <c r="QR295" s="1"/>
      <c r="QS295" s="1"/>
      <c r="QX295" s="1"/>
      <c r="QY295" s="1"/>
      <c r="QZ295" s="1"/>
      <c r="RA295" s="1"/>
      <c r="RB295" s="1"/>
      <c r="RC295" s="1"/>
      <c r="RD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</row>
    <row r="296" spans="1:534" s="20" customFormat="1" hidden="1" x14ac:dyDescent="0.25">
      <c r="A296" s="68" t="s">
        <v>15</v>
      </c>
      <c r="B296" s="68" t="s">
        <v>1429</v>
      </c>
      <c r="C296" s="347"/>
      <c r="D296" s="347"/>
      <c r="E296" s="14">
        <v>0</v>
      </c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>
        <v>0</v>
      </c>
      <c r="PE296" s="14"/>
      <c r="PF296" s="14"/>
      <c r="PG296" s="54"/>
      <c r="PH296" s="54"/>
      <c r="PI296" s="54"/>
      <c r="PJ296" s="54"/>
      <c r="PK296" s="54"/>
      <c r="PL296" s="84"/>
      <c r="PM296" s="14"/>
      <c r="PN296" s="84"/>
      <c r="PO296" s="84"/>
      <c r="PP296" s="84"/>
      <c r="PQ296" s="84"/>
      <c r="PR296" s="505"/>
      <c r="PS296" s="84"/>
      <c r="PT296" s="84"/>
      <c r="PU296" s="84"/>
      <c r="PV296" s="84"/>
      <c r="PW296" s="54"/>
      <c r="PX296" s="54"/>
      <c r="PY296" s="14"/>
      <c r="PZ296" s="14"/>
      <c r="QA296" s="14"/>
      <c r="QB296" s="54"/>
      <c r="QC296" s="54"/>
      <c r="QD296" s="54"/>
      <c r="QR296" s="1"/>
      <c r="QS296" s="1"/>
      <c r="QX296" s="1"/>
      <c r="QY296" s="1"/>
      <c r="QZ296" s="1"/>
      <c r="RA296" s="1"/>
      <c r="RB296" s="1"/>
      <c r="RC296" s="1"/>
      <c r="RD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</row>
    <row r="297" spans="1:534" s="20" customFormat="1" hidden="1" x14ac:dyDescent="0.25">
      <c r="A297" s="68" t="s">
        <v>15</v>
      </c>
      <c r="B297" s="68" t="s">
        <v>1430</v>
      </c>
      <c r="C297" s="347"/>
      <c r="D297" s="347"/>
      <c r="E297" s="14">
        <v>0</v>
      </c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>
        <v>0</v>
      </c>
      <c r="PE297" s="14"/>
      <c r="PF297" s="14"/>
      <c r="PG297" s="54"/>
      <c r="PH297" s="54"/>
      <c r="PI297" s="54"/>
      <c r="PJ297" s="54"/>
      <c r="PK297" s="54"/>
      <c r="PL297" s="84"/>
      <c r="PM297" s="14"/>
      <c r="PN297" s="84"/>
      <c r="PO297" s="84"/>
      <c r="PP297" s="84"/>
      <c r="PQ297" s="84"/>
      <c r="PR297" s="505"/>
      <c r="PS297" s="84"/>
      <c r="PT297" s="84"/>
      <c r="PU297" s="84"/>
      <c r="PV297" s="84"/>
      <c r="PW297" s="54"/>
      <c r="PX297" s="54"/>
      <c r="PY297" s="14"/>
      <c r="PZ297" s="14"/>
      <c r="QA297" s="14"/>
      <c r="QB297" s="54"/>
      <c r="QC297" s="54"/>
      <c r="QD297" s="54"/>
      <c r="QR297" s="1"/>
      <c r="QS297" s="1"/>
      <c r="QX297" s="1"/>
      <c r="QY297" s="1"/>
      <c r="QZ297" s="1"/>
      <c r="RA297" s="1"/>
      <c r="RB297" s="1"/>
      <c r="RC297" s="1"/>
      <c r="RD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</row>
    <row r="298" spans="1:534" s="20" customFormat="1" hidden="1" x14ac:dyDescent="0.25">
      <c r="A298" s="68" t="s">
        <v>15</v>
      </c>
      <c r="B298" s="68" t="s">
        <v>1431</v>
      </c>
      <c r="C298" s="347"/>
      <c r="D298" s="347"/>
      <c r="E298" s="14">
        <v>0</v>
      </c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>
        <v>0</v>
      </c>
      <c r="PE298" s="14"/>
      <c r="PF298" s="14"/>
      <c r="PG298" s="54"/>
      <c r="PH298" s="54"/>
      <c r="PI298" s="54"/>
      <c r="PJ298" s="54"/>
      <c r="PK298" s="54"/>
      <c r="PL298" s="84"/>
      <c r="PM298" s="14"/>
      <c r="PN298" s="84"/>
      <c r="PO298" s="84"/>
      <c r="PP298" s="84"/>
      <c r="PQ298" s="84"/>
      <c r="PR298" s="505"/>
      <c r="PS298" s="84"/>
      <c r="PT298" s="84"/>
      <c r="PU298" s="84"/>
      <c r="PV298" s="84"/>
      <c r="PW298" s="54"/>
      <c r="PX298" s="54"/>
      <c r="PY298" s="14"/>
      <c r="PZ298" s="14"/>
      <c r="QA298" s="14"/>
      <c r="QB298" s="54"/>
      <c r="QC298" s="54"/>
      <c r="QD298" s="54"/>
      <c r="QR298" s="1"/>
      <c r="QS298" s="1"/>
      <c r="QX298" s="1"/>
      <c r="QY298" s="1"/>
      <c r="QZ298" s="1"/>
      <c r="RA298" s="1"/>
      <c r="RB298" s="1"/>
      <c r="RC298" s="1"/>
      <c r="RD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</row>
    <row r="299" spans="1:534" s="20" customFormat="1" hidden="1" x14ac:dyDescent="0.25">
      <c r="A299" s="68" t="s">
        <v>15</v>
      </c>
      <c r="B299" s="68" t="s">
        <v>1432</v>
      </c>
      <c r="C299" s="474"/>
      <c r="D299" s="474"/>
      <c r="E299" s="14">
        <v>0</v>
      </c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>
        <v>0</v>
      </c>
      <c r="PE299" s="14"/>
      <c r="PF299" s="14"/>
      <c r="PG299" s="54"/>
      <c r="PH299" s="54"/>
      <c r="PI299" s="54"/>
      <c r="PJ299" s="54"/>
      <c r="PK299" s="54"/>
      <c r="PL299" s="84"/>
      <c r="PM299" s="14"/>
      <c r="PN299" s="84"/>
      <c r="PO299" s="84"/>
      <c r="PP299" s="84"/>
      <c r="PQ299" s="84"/>
      <c r="PR299" s="505"/>
      <c r="PS299" s="84"/>
      <c r="PT299" s="84"/>
      <c r="PU299" s="84"/>
      <c r="PV299" s="84"/>
      <c r="PW299" s="54"/>
      <c r="PX299" s="54"/>
      <c r="PY299" s="14"/>
      <c r="PZ299" s="14"/>
      <c r="QA299" s="14"/>
      <c r="QB299" s="54"/>
      <c r="QC299" s="54"/>
      <c r="QD299" s="54"/>
      <c r="QR299" s="1"/>
      <c r="QS299" s="1"/>
      <c r="QX299" s="1"/>
      <c r="QY299" s="1"/>
      <c r="QZ299" s="1"/>
      <c r="RA299" s="1"/>
      <c r="RB299" s="1"/>
      <c r="RC299" s="1"/>
      <c r="RD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</row>
    <row r="300" spans="1:534" s="20" customFormat="1" hidden="1" x14ac:dyDescent="0.25">
      <c r="A300" s="68" t="s">
        <v>15</v>
      </c>
      <c r="B300" s="68" t="s">
        <v>1433</v>
      </c>
      <c r="C300" s="347"/>
      <c r="D300" s="347"/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  <c r="AL300" s="14">
        <v>0</v>
      </c>
      <c r="AM300" s="14">
        <v>0</v>
      </c>
      <c r="AN300" s="14">
        <v>0</v>
      </c>
      <c r="AO300" s="14">
        <v>0</v>
      </c>
      <c r="AP300" s="14">
        <v>0</v>
      </c>
      <c r="AQ300" s="14">
        <v>0</v>
      </c>
      <c r="AR300" s="14">
        <v>0</v>
      </c>
      <c r="AS300" s="14">
        <v>0</v>
      </c>
      <c r="AT300" s="14">
        <v>0</v>
      </c>
      <c r="AU300" s="14">
        <v>0</v>
      </c>
      <c r="AV300" s="14">
        <v>0</v>
      </c>
      <c r="AW300" s="14">
        <v>0</v>
      </c>
      <c r="AX300" s="14">
        <v>0</v>
      </c>
      <c r="AY300" s="14">
        <v>0</v>
      </c>
      <c r="AZ300" s="14">
        <v>0</v>
      </c>
      <c r="BA300" s="14">
        <v>0</v>
      </c>
      <c r="BB300" s="14">
        <v>0</v>
      </c>
      <c r="BC300" s="14">
        <v>0</v>
      </c>
      <c r="BD300" s="14">
        <v>0</v>
      </c>
      <c r="BE300" s="14">
        <v>0</v>
      </c>
      <c r="BF300" s="14">
        <v>0</v>
      </c>
      <c r="BG300" s="14">
        <v>0</v>
      </c>
      <c r="BH300" s="14">
        <v>0</v>
      </c>
      <c r="BI300" s="14">
        <v>0</v>
      </c>
      <c r="BJ300" s="14">
        <v>0</v>
      </c>
      <c r="BK300" s="14">
        <v>0</v>
      </c>
      <c r="BL300" s="14">
        <v>0</v>
      </c>
      <c r="BM300" s="14">
        <v>0</v>
      </c>
      <c r="BN300" s="14">
        <v>0</v>
      </c>
      <c r="BO300" s="14">
        <v>0</v>
      </c>
      <c r="BP300" s="14">
        <v>0</v>
      </c>
      <c r="BQ300" s="14">
        <v>0</v>
      </c>
      <c r="BR300" s="14">
        <v>0</v>
      </c>
      <c r="BS300" s="14">
        <v>0</v>
      </c>
      <c r="BT300" s="14">
        <v>0</v>
      </c>
      <c r="BU300" s="14">
        <v>0</v>
      </c>
      <c r="BV300" s="14">
        <v>0</v>
      </c>
      <c r="BW300" s="14">
        <v>0</v>
      </c>
      <c r="BX300" s="14">
        <v>0</v>
      </c>
      <c r="BY300" s="14">
        <v>0</v>
      </c>
      <c r="BZ300" s="14">
        <v>0</v>
      </c>
      <c r="CA300" s="14">
        <v>0</v>
      </c>
      <c r="CB300" s="14">
        <v>0</v>
      </c>
      <c r="CC300" s="14">
        <v>0</v>
      </c>
      <c r="CD300" s="14">
        <v>0</v>
      </c>
      <c r="CE300" s="14">
        <v>0</v>
      </c>
      <c r="CF300" s="14">
        <v>0</v>
      </c>
      <c r="CG300" s="14">
        <v>0</v>
      </c>
      <c r="CH300" s="14">
        <v>0</v>
      </c>
      <c r="CI300" s="14">
        <v>0</v>
      </c>
      <c r="CJ300" s="14">
        <v>0</v>
      </c>
      <c r="CK300" s="14">
        <v>0</v>
      </c>
      <c r="CL300" s="14">
        <v>0</v>
      </c>
      <c r="CM300" s="14">
        <v>0</v>
      </c>
      <c r="CN300" s="14">
        <v>0</v>
      </c>
      <c r="CO300" s="14">
        <v>0</v>
      </c>
      <c r="CP300" s="14">
        <v>0</v>
      </c>
      <c r="CQ300" s="14">
        <v>0</v>
      </c>
      <c r="CR300" s="14">
        <v>0</v>
      </c>
      <c r="CS300" s="14">
        <v>0</v>
      </c>
      <c r="CT300" s="14">
        <v>0</v>
      </c>
      <c r="CU300" s="14">
        <v>0</v>
      </c>
      <c r="CV300" s="14">
        <v>0</v>
      </c>
      <c r="CW300" s="14">
        <v>0</v>
      </c>
      <c r="CX300" s="14">
        <v>0</v>
      </c>
      <c r="CY300" s="14">
        <v>0</v>
      </c>
      <c r="CZ300" s="14">
        <v>0</v>
      </c>
      <c r="DA300" s="14">
        <v>0</v>
      </c>
      <c r="DB300" s="14">
        <v>0</v>
      </c>
      <c r="DC300" s="14">
        <v>0</v>
      </c>
      <c r="DD300" s="14">
        <v>0</v>
      </c>
      <c r="DE300" s="14">
        <v>0</v>
      </c>
      <c r="DF300" s="14">
        <v>0</v>
      </c>
      <c r="DG300" s="14">
        <v>0</v>
      </c>
      <c r="DH300" s="14">
        <v>0</v>
      </c>
      <c r="DI300" s="14">
        <v>0</v>
      </c>
      <c r="DJ300" s="14">
        <v>0</v>
      </c>
      <c r="DK300" s="14">
        <v>0</v>
      </c>
      <c r="DL300" s="14">
        <v>0</v>
      </c>
      <c r="DM300" s="14">
        <v>0</v>
      </c>
      <c r="DN300" s="14">
        <v>0</v>
      </c>
      <c r="DO300" s="14">
        <v>0</v>
      </c>
      <c r="DP300" s="14">
        <v>0</v>
      </c>
      <c r="DQ300" s="14">
        <v>0</v>
      </c>
      <c r="DR300" s="14">
        <v>0</v>
      </c>
      <c r="DS300" s="14">
        <v>0</v>
      </c>
      <c r="DT300" s="14">
        <v>0</v>
      </c>
      <c r="DU300" s="14">
        <v>0</v>
      </c>
      <c r="DV300" s="14">
        <v>0</v>
      </c>
      <c r="DW300" s="14">
        <v>0</v>
      </c>
      <c r="DX300" s="14">
        <v>0</v>
      </c>
      <c r="DY300" s="14">
        <v>0</v>
      </c>
      <c r="DZ300" s="14">
        <v>0</v>
      </c>
      <c r="EA300" s="14">
        <v>0</v>
      </c>
      <c r="EB300" s="14">
        <v>0</v>
      </c>
      <c r="EC300" s="14">
        <v>0</v>
      </c>
      <c r="ED300" s="14">
        <v>0</v>
      </c>
      <c r="EE300" s="14">
        <v>0</v>
      </c>
      <c r="EF300" s="14">
        <v>0</v>
      </c>
      <c r="EG300" s="14">
        <v>0</v>
      </c>
      <c r="EH300" s="14">
        <v>0</v>
      </c>
      <c r="EI300" s="14">
        <v>0</v>
      </c>
      <c r="EJ300" s="14">
        <v>0</v>
      </c>
      <c r="EK300" s="14">
        <v>0</v>
      </c>
      <c r="EL300" s="14">
        <v>0</v>
      </c>
      <c r="EM300" s="14">
        <v>0</v>
      </c>
      <c r="EN300" s="14">
        <v>0</v>
      </c>
      <c r="EO300" s="14">
        <v>0</v>
      </c>
      <c r="EP300" s="14">
        <v>0</v>
      </c>
      <c r="EQ300" s="14">
        <v>0</v>
      </c>
      <c r="ER300" s="14">
        <v>0</v>
      </c>
      <c r="ES300" s="14">
        <v>0</v>
      </c>
      <c r="ET300" s="14">
        <v>0</v>
      </c>
      <c r="EU300" s="14">
        <v>0</v>
      </c>
      <c r="EV300" s="14">
        <v>0</v>
      </c>
      <c r="EW300" s="14">
        <v>0</v>
      </c>
      <c r="EX300" s="14">
        <v>0</v>
      </c>
      <c r="EY300" s="14">
        <v>0</v>
      </c>
      <c r="EZ300" s="14">
        <v>0</v>
      </c>
      <c r="FA300" s="14">
        <v>0</v>
      </c>
      <c r="FB300" s="14">
        <v>0</v>
      </c>
      <c r="FC300" s="14">
        <v>0</v>
      </c>
      <c r="FD300" s="14">
        <v>0</v>
      </c>
      <c r="FE300" s="14">
        <v>0</v>
      </c>
      <c r="FF300" s="14">
        <v>0</v>
      </c>
      <c r="FG300" s="14">
        <v>0</v>
      </c>
      <c r="FH300" s="14">
        <v>0</v>
      </c>
      <c r="FI300" s="14">
        <v>0</v>
      </c>
      <c r="FJ300" s="14">
        <v>0</v>
      </c>
      <c r="FK300" s="14">
        <v>0</v>
      </c>
      <c r="FL300" s="14">
        <v>0</v>
      </c>
      <c r="FM300" s="14">
        <v>0</v>
      </c>
      <c r="FN300" s="14">
        <v>0</v>
      </c>
      <c r="FO300" s="14">
        <v>0</v>
      </c>
      <c r="FP300" s="14">
        <v>0</v>
      </c>
      <c r="FQ300" s="14">
        <v>0</v>
      </c>
      <c r="FR300" s="14">
        <v>0</v>
      </c>
      <c r="FS300" s="14">
        <v>0</v>
      </c>
      <c r="FT300" s="14">
        <v>0</v>
      </c>
      <c r="FU300" s="14">
        <v>0</v>
      </c>
      <c r="FV300" s="14">
        <v>0</v>
      </c>
      <c r="FW300" s="14">
        <v>0</v>
      </c>
      <c r="FX300" s="14">
        <v>0</v>
      </c>
      <c r="FY300" s="14">
        <v>0</v>
      </c>
      <c r="FZ300" s="14">
        <v>0</v>
      </c>
      <c r="GA300" s="14">
        <v>0</v>
      </c>
      <c r="GB300" s="14">
        <v>0</v>
      </c>
      <c r="GC300" s="14">
        <v>0</v>
      </c>
      <c r="GD300" s="14">
        <v>0</v>
      </c>
      <c r="GE300" s="14">
        <v>0</v>
      </c>
      <c r="GF300" s="14">
        <v>0</v>
      </c>
      <c r="GG300" s="14">
        <v>0</v>
      </c>
      <c r="GH300" s="14">
        <v>0</v>
      </c>
      <c r="GI300" s="14">
        <v>0</v>
      </c>
      <c r="GJ300" s="14">
        <v>0</v>
      </c>
      <c r="GK300" s="14">
        <v>0</v>
      </c>
      <c r="GL300" s="14">
        <v>0</v>
      </c>
      <c r="GM300" s="14">
        <v>0</v>
      </c>
      <c r="GN300" s="14">
        <v>0</v>
      </c>
      <c r="GO300" s="14">
        <v>0</v>
      </c>
      <c r="GP300" s="14">
        <v>0</v>
      </c>
      <c r="GQ300" s="14">
        <v>0</v>
      </c>
      <c r="GR300" s="14">
        <v>0</v>
      </c>
      <c r="GS300" s="14">
        <v>0</v>
      </c>
      <c r="GT300" s="14">
        <v>0</v>
      </c>
      <c r="GU300" s="14">
        <v>0</v>
      </c>
      <c r="GV300" s="14">
        <v>0</v>
      </c>
      <c r="GW300" s="14">
        <v>0</v>
      </c>
      <c r="GX300" s="14">
        <v>0</v>
      </c>
      <c r="GY300" s="14">
        <v>0</v>
      </c>
      <c r="GZ300" s="14">
        <v>0</v>
      </c>
      <c r="HA300" s="14">
        <v>0</v>
      </c>
      <c r="HB300" s="14">
        <v>0</v>
      </c>
      <c r="HC300" s="14">
        <v>0</v>
      </c>
      <c r="HD300" s="14">
        <v>0</v>
      </c>
      <c r="HE300" s="14">
        <v>0</v>
      </c>
      <c r="HF300" s="14">
        <v>0</v>
      </c>
      <c r="HG300" s="14">
        <v>0</v>
      </c>
      <c r="HH300" s="14">
        <v>0</v>
      </c>
      <c r="HI300" s="14">
        <v>0</v>
      </c>
      <c r="HJ300" s="14">
        <v>0</v>
      </c>
      <c r="HK300" s="14">
        <v>0</v>
      </c>
      <c r="HL300" s="14">
        <v>0</v>
      </c>
      <c r="HM300" s="14">
        <v>0</v>
      </c>
      <c r="HN300" s="14">
        <v>0</v>
      </c>
      <c r="HO300" s="14">
        <v>0</v>
      </c>
      <c r="HP300" s="14">
        <v>0</v>
      </c>
      <c r="HQ300" s="14">
        <v>0</v>
      </c>
      <c r="HR300" s="14">
        <v>0</v>
      </c>
      <c r="HS300" s="14">
        <v>0</v>
      </c>
      <c r="HT300" s="14">
        <v>0</v>
      </c>
      <c r="HU300" s="14">
        <v>0</v>
      </c>
      <c r="HV300" s="14">
        <v>0</v>
      </c>
      <c r="HW300" s="14">
        <v>0</v>
      </c>
      <c r="HX300" s="14">
        <v>0</v>
      </c>
      <c r="HY300" s="14">
        <v>0</v>
      </c>
      <c r="HZ300" s="14">
        <v>0</v>
      </c>
      <c r="IA300" s="14">
        <v>0</v>
      </c>
      <c r="IB300" s="14">
        <v>0</v>
      </c>
      <c r="IC300" s="14">
        <v>0</v>
      </c>
      <c r="ID300" s="14">
        <v>0</v>
      </c>
      <c r="IE300" s="14">
        <v>0</v>
      </c>
      <c r="IF300" s="14">
        <v>0</v>
      </c>
      <c r="IG300" s="14">
        <v>0</v>
      </c>
      <c r="IH300" s="14">
        <v>0</v>
      </c>
      <c r="II300" s="14">
        <v>0</v>
      </c>
      <c r="IJ300" s="14">
        <v>0</v>
      </c>
      <c r="IK300" s="14">
        <v>0</v>
      </c>
      <c r="IL300" s="14">
        <v>0</v>
      </c>
      <c r="IM300" s="14">
        <v>0</v>
      </c>
      <c r="IN300" s="14">
        <v>0</v>
      </c>
      <c r="IO300" s="14">
        <v>0</v>
      </c>
      <c r="IP300" s="14">
        <v>0</v>
      </c>
      <c r="IQ300" s="14">
        <v>0</v>
      </c>
      <c r="IR300" s="14">
        <v>0</v>
      </c>
      <c r="IS300" s="14">
        <v>0</v>
      </c>
      <c r="IT300" s="14">
        <v>0</v>
      </c>
      <c r="IU300" s="14">
        <v>0</v>
      </c>
      <c r="IV300" s="14">
        <v>0</v>
      </c>
      <c r="IW300" s="14">
        <v>0</v>
      </c>
      <c r="IX300" s="14">
        <v>0</v>
      </c>
      <c r="IY300" s="14">
        <v>0</v>
      </c>
      <c r="IZ300" s="14">
        <v>0</v>
      </c>
      <c r="JA300" s="14">
        <v>0</v>
      </c>
      <c r="JB300" s="14">
        <v>0</v>
      </c>
      <c r="JC300" s="14">
        <v>0</v>
      </c>
      <c r="JD300" s="14">
        <v>0</v>
      </c>
      <c r="JE300" s="14">
        <v>0</v>
      </c>
      <c r="JF300" s="14">
        <v>0</v>
      </c>
      <c r="JG300" s="14">
        <v>0</v>
      </c>
      <c r="JH300" s="14">
        <v>0</v>
      </c>
      <c r="JI300" s="14">
        <v>0</v>
      </c>
      <c r="JJ300" s="14">
        <v>0</v>
      </c>
      <c r="JK300" s="14">
        <v>0</v>
      </c>
      <c r="JL300" s="14">
        <v>0</v>
      </c>
      <c r="JM300" s="14">
        <v>0</v>
      </c>
      <c r="JN300" s="14">
        <v>0</v>
      </c>
      <c r="JO300" s="14">
        <v>0</v>
      </c>
      <c r="JP300" s="14">
        <v>0</v>
      </c>
      <c r="JQ300" s="14">
        <v>0</v>
      </c>
      <c r="JR300" s="14">
        <v>0</v>
      </c>
      <c r="JS300" s="14">
        <v>0</v>
      </c>
      <c r="JT300" s="14">
        <v>0</v>
      </c>
      <c r="JU300" s="14">
        <v>0</v>
      </c>
      <c r="JV300" s="14">
        <v>0</v>
      </c>
      <c r="JW300" s="14">
        <v>0</v>
      </c>
      <c r="JX300" s="14">
        <v>0</v>
      </c>
      <c r="JY300" s="14">
        <v>0</v>
      </c>
      <c r="JZ300" s="14">
        <v>0</v>
      </c>
      <c r="KA300" s="14">
        <v>0</v>
      </c>
      <c r="KB300" s="14">
        <v>0</v>
      </c>
      <c r="KC300" s="14">
        <v>0</v>
      </c>
      <c r="KD300" s="14">
        <v>0</v>
      </c>
      <c r="KE300" s="14">
        <v>0</v>
      </c>
      <c r="KF300" s="14">
        <v>0</v>
      </c>
      <c r="KG300" s="14">
        <v>0</v>
      </c>
      <c r="KH300" s="14">
        <v>0</v>
      </c>
      <c r="KI300" s="14">
        <v>0</v>
      </c>
      <c r="KJ300" s="14">
        <v>0</v>
      </c>
      <c r="KK300" s="14">
        <v>0</v>
      </c>
      <c r="KL300" s="14">
        <v>0</v>
      </c>
      <c r="KM300" s="14">
        <v>0</v>
      </c>
      <c r="KN300" s="14">
        <v>0</v>
      </c>
      <c r="KO300" s="14">
        <v>0</v>
      </c>
      <c r="KP300" s="14">
        <v>0</v>
      </c>
      <c r="KQ300" s="14">
        <v>0</v>
      </c>
      <c r="KR300" s="14">
        <v>0</v>
      </c>
      <c r="KS300" s="14">
        <v>0</v>
      </c>
      <c r="KT300" s="14">
        <v>0</v>
      </c>
      <c r="KU300" s="14">
        <v>0</v>
      </c>
      <c r="KV300" s="14">
        <v>0</v>
      </c>
      <c r="KW300" s="14">
        <v>0</v>
      </c>
      <c r="KX300" s="14">
        <v>0</v>
      </c>
      <c r="KY300" s="14">
        <v>0</v>
      </c>
      <c r="KZ300" s="14">
        <v>0</v>
      </c>
      <c r="LA300" s="14">
        <v>0</v>
      </c>
      <c r="LB300" s="14">
        <v>0</v>
      </c>
      <c r="LC300" s="14">
        <v>0</v>
      </c>
      <c r="LD300" s="14">
        <v>0</v>
      </c>
      <c r="LE300" s="14">
        <v>0</v>
      </c>
      <c r="LF300" s="14">
        <v>0</v>
      </c>
      <c r="LG300" s="14">
        <v>0</v>
      </c>
      <c r="LH300" s="14">
        <v>0</v>
      </c>
      <c r="LI300" s="14">
        <v>0</v>
      </c>
      <c r="LJ300" s="14">
        <v>0</v>
      </c>
      <c r="LK300" s="14">
        <v>0</v>
      </c>
      <c r="LL300" s="14">
        <v>0</v>
      </c>
      <c r="LM300" s="14">
        <v>0</v>
      </c>
      <c r="LN300" s="14">
        <v>0</v>
      </c>
      <c r="LO300" s="14">
        <v>0</v>
      </c>
      <c r="LP300" s="14">
        <v>0</v>
      </c>
      <c r="LQ300" s="14">
        <v>0</v>
      </c>
      <c r="LR300" s="14">
        <v>0</v>
      </c>
      <c r="LS300" s="14">
        <v>0</v>
      </c>
      <c r="LT300" s="14">
        <v>0</v>
      </c>
      <c r="LU300" s="14">
        <v>0</v>
      </c>
      <c r="LV300" s="14">
        <v>0</v>
      </c>
      <c r="LW300" s="14">
        <v>0</v>
      </c>
      <c r="LX300" s="14">
        <v>0</v>
      </c>
      <c r="LY300" s="14">
        <v>0</v>
      </c>
      <c r="LZ300" s="14">
        <v>0</v>
      </c>
      <c r="MA300" s="14">
        <v>0</v>
      </c>
      <c r="MB300" s="14">
        <v>0</v>
      </c>
      <c r="MC300" s="14">
        <v>0</v>
      </c>
      <c r="MD300" s="14">
        <v>0</v>
      </c>
      <c r="ME300" s="14">
        <v>0</v>
      </c>
      <c r="MF300" s="14">
        <v>0</v>
      </c>
      <c r="MG300" s="14">
        <v>0</v>
      </c>
      <c r="MH300" s="14">
        <v>0</v>
      </c>
      <c r="MI300" s="14">
        <v>0</v>
      </c>
      <c r="MJ300" s="14">
        <v>0</v>
      </c>
      <c r="MK300" s="14">
        <v>0</v>
      </c>
      <c r="ML300" s="14">
        <v>0</v>
      </c>
      <c r="MM300" s="14">
        <v>0</v>
      </c>
      <c r="MN300" s="14">
        <v>0</v>
      </c>
      <c r="MO300" s="14">
        <v>0</v>
      </c>
      <c r="MP300" s="14">
        <v>0</v>
      </c>
      <c r="MQ300" s="14">
        <v>0</v>
      </c>
      <c r="MR300" s="14">
        <v>0</v>
      </c>
      <c r="MS300" s="14">
        <v>0</v>
      </c>
      <c r="MT300" s="14">
        <v>0</v>
      </c>
      <c r="MU300" s="14">
        <v>0</v>
      </c>
      <c r="MV300" s="14">
        <v>0</v>
      </c>
      <c r="MW300" s="14">
        <v>0</v>
      </c>
      <c r="MX300" s="14">
        <v>0</v>
      </c>
      <c r="MY300" s="14">
        <v>0</v>
      </c>
      <c r="MZ300" s="14">
        <v>0</v>
      </c>
      <c r="NA300" s="14">
        <v>0</v>
      </c>
      <c r="NB300" s="14">
        <v>0</v>
      </c>
      <c r="NC300" s="14">
        <v>0</v>
      </c>
      <c r="ND300" s="14">
        <v>0</v>
      </c>
      <c r="NE300" s="14">
        <v>0</v>
      </c>
      <c r="NF300" s="14">
        <v>0</v>
      </c>
      <c r="NG300" s="14">
        <v>0</v>
      </c>
      <c r="NH300" s="14">
        <v>0</v>
      </c>
      <c r="NI300" s="14">
        <v>0</v>
      </c>
      <c r="NJ300" s="14">
        <v>0</v>
      </c>
      <c r="NK300" s="14">
        <v>0</v>
      </c>
      <c r="NL300" s="14">
        <v>0</v>
      </c>
      <c r="NM300" s="14">
        <v>0</v>
      </c>
      <c r="NN300" s="14">
        <v>0</v>
      </c>
      <c r="NO300" s="14">
        <v>0</v>
      </c>
      <c r="NP300" s="14">
        <v>0</v>
      </c>
      <c r="NQ300" s="14">
        <v>0</v>
      </c>
      <c r="NR300" s="14">
        <v>0</v>
      </c>
      <c r="NS300" s="14">
        <v>0</v>
      </c>
      <c r="NT300" s="14">
        <v>0</v>
      </c>
      <c r="NU300" s="14">
        <v>0</v>
      </c>
      <c r="NV300" s="14">
        <v>0</v>
      </c>
      <c r="NW300" s="14">
        <v>0</v>
      </c>
      <c r="NX300" s="14">
        <v>0</v>
      </c>
      <c r="NY300" s="14">
        <v>0</v>
      </c>
      <c r="NZ300" s="14">
        <v>0</v>
      </c>
      <c r="OA300" s="14">
        <v>0</v>
      </c>
      <c r="OB300" s="14">
        <v>0</v>
      </c>
      <c r="OC300" s="14">
        <v>0</v>
      </c>
      <c r="OD300" s="14">
        <v>0</v>
      </c>
      <c r="OE300" s="14">
        <v>0</v>
      </c>
      <c r="OF300" s="14"/>
      <c r="OG300" s="14">
        <v>0</v>
      </c>
      <c r="OH300" s="14">
        <v>0</v>
      </c>
      <c r="OI300" s="14">
        <v>0</v>
      </c>
      <c r="OJ300" s="14">
        <v>0</v>
      </c>
      <c r="OK300" s="14">
        <v>0</v>
      </c>
      <c r="OL300" s="14">
        <v>0</v>
      </c>
      <c r="OM300" s="14">
        <v>0</v>
      </c>
      <c r="ON300" s="14">
        <v>0</v>
      </c>
      <c r="OO300" s="14">
        <v>0</v>
      </c>
      <c r="OP300" s="14">
        <v>0</v>
      </c>
      <c r="OQ300" s="14">
        <v>1</v>
      </c>
      <c r="OR300" s="14">
        <v>0</v>
      </c>
      <c r="OS300" s="14">
        <v>0</v>
      </c>
      <c r="OT300" s="14">
        <v>0</v>
      </c>
      <c r="OU300" s="14">
        <v>0</v>
      </c>
      <c r="OV300" s="14">
        <v>0</v>
      </c>
      <c r="OW300" s="14">
        <v>0</v>
      </c>
      <c r="OX300" s="14">
        <v>0</v>
      </c>
      <c r="OY300" s="14">
        <v>0</v>
      </c>
      <c r="OZ300" s="14"/>
      <c r="PA300" s="14">
        <v>0</v>
      </c>
      <c r="PB300" s="14"/>
      <c r="PC300" s="14"/>
      <c r="PD300" s="14">
        <v>0</v>
      </c>
      <c r="PE300" s="14"/>
      <c r="PF300" s="14"/>
      <c r="PG300" s="54"/>
      <c r="PH300" s="54"/>
      <c r="PI300" s="14">
        <v>1</v>
      </c>
      <c r="PJ300" s="54"/>
      <c r="PK300" s="54"/>
      <c r="PL300" s="84"/>
      <c r="PM300" s="14"/>
      <c r="PN300" s="84"/>
      <c r="PO300" s="84"/>
      <c r="PP300" s="84"/>
      <c r="PQ300" s="84"/>
      <c r="PR300" s="505"/>
      <c r="PS300" s="84">
        <v>1</v>
      </c>
      <c r="PT300" s="84"/>
      <c r="PU300" s="84"/>
      <c r="PV300" s="84"/>
      <c r="PW300" s="54"/>
      <c r="PX300" s="54"/>
      <c r="PY300" s="14"/>
      <c r="PZ300" s="14"/>
      <c r="QA300" s="14"/>
      <c r="QB300" s="54"/>
      <c r="QC300" s="54"/>
      <c r="QD300" s="54"/>
      <c r="QR300" s="1"/>
      <c r="QS300" s="1"/>
      <c r="QX300" s="1"/>
      <c r="QY300" s="1"/>
      <c r="QZ300" s="1"/>
      <c r="RA300" s="1"/>
      <c r="RB300" s="1"/>
      <c r="RC300" s="1"/>
      <c r="RD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</row>
    <row r="301" spans="1:534" s="20" customFormat="1" hidden="1" x14ac:dyDescent="0.25">
      <c r="A301" s="68" t="s">
        <v>15</v>
      </c>
      <c r="B301" s="68" t="s">
        <v>1434</v>
      </c>
      <c r="C301" s="347"/>
      <c r="D301" s="347"/>
      <c r="E301" s="14">
        <v>0</v>
      </c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14"/>
      <c r="LR301" s="14"/>
      <c r="LS301" s="14"/>
      <c r="LT301" s="14"/>
      <c r="LU301" s="14"/>
      <c r="LV301" s="14"/>
      <c r="LW301" s="14"/>
      <c r="LX301" s="14"/>
      <c r="LY301" s="14"/>
      <c r="LZ301" s="14"/>
      <c r="MA301" s="14"/>
      <c r="MB301" s="14"/>
      <c r="MC301" s="14"/>
      <c r="MD301" s="14"/>
      <c r="ME301" s="14"/>
      <c r="MF301" s="14"/>
      <c r="MG301" s="14"/>
      <c r="MH301" s="14"/>
      <c r="MI301" s="14"/>
      <c r="MJ301" s="14"/>
      <c r="MK301" s="14"/>
      <c r="ML301" s="14"/>
      <c r="MM301" s="14"/>
      <c r="MN301" s="14"/>
      <c r="MO301" s="14"/>
      <c r="MP301" s="14"/>
      <c r="MQ301" s="14"/>
      <c r="MR301" s="14"/>
      <c r="MS301" s="14"/>
      <c r="MT301" s="14"/>
      <c r="MU301" s="14"/>
      <c r="MV301" s="14"/>
      <c r="MW301" s="14"/>
      <c r="MX301" s="14"/>
      <c r="MY301" s="14"/>
      <c r="MZ301" s="14"/>
      <c r="NA301" s="14"/>
      <c r="NB301" s="14"/>
      <c r="NC301" s="14"/>
      <c r="ND301" s="14"/>
      <c r="NE301" s="14"/>
      <c r="NF301" s="14"/>
      <c r="NG301" s="14"/>
      <c r="NH301" s="14"/>
      <c r="NI301" s="14"/>
      <c r="NJ301" s="14"/>
      <c r="NK301" s="14"/>
      <c r="NL301" s="14"/>
      <c r="NM301" s="14"/>
      <c r="NN301" s="14"/>
      <c r="NO301" s="14"/>
      <c r="NP301" s="14"/>
      <c r="NQ301" s="14"/>
      <c r="NR301" s="14"/>
      <c r="NS301" s="14"/>
      <c r="NT301" s="14"/>
      <c r="NU301" s="14"/>
      <c r="NV301" s="14"/>
      <c r="NW301" s="14"/>
      <c r="NX301" s="14"/>
      <c r="NY301" s="14"/>
      <c r="NZ301" s="14"/>
      <c r="OA301" s="14"/>
      <c r="OB301" s="14"/>
      <c r="OC301" s="14"/>
      <c r="OD301" s="14"/>
      <c r="OE301" s="14"/>
      <c r="OF301" s="14"/>
      <c r="OG301" s="14"/>
      <c r="OH301" s="14"/>
      <c r="OI301" s="14"/>
      <c r="OJ301" s="14"/>
      <c r="OK301" s="14"/>
      <c r="OL301" s="14"/>
      <c r="OM301" s="14"/>
      <c r="ON301" s="14"/>
      <c r="OO301" s="14"/>
      <c r="OP301" s="14"/>
      <c r="OQ301" s="14"/>
      <c r="OR301" s="14"/>
      <c r="OS301" s="14"/>
      <c r="OT301" s="14"/>
      <c r="OU301" s="14"/>
      <c r="OV301" s="14"/>
      <c r="OW301" s="14"/>
      <c r="OX301" s="14"/>
      <c r="OY301" s="14"/>
      <c r="OZ301" s="14"/>
      <c r="PA301" s="14"/>
      <c r="PB301" s="14"/>
      <c r="PC301" s="14"/>
      <c r="PD301" s="14">
        <v>0</v>
      </c>
      <c r="PE301" s="14"/>
      <c r="PF301" s="14"/>
      <c r="PG301" s="54"/>
      <c r="PH301" s="54"/>
      <c r="PI301" s="54"/>
      <c r="PJ301" s="54"/>
      <c r="PK301" s="54"/>
      <c r="PL301" s="84"/>
      <c r="PM301" s="14"/>
      <c r="PN301" s="84"/>
      <c r="PO301" s="84"/>
      <c r="PP301" s="84"/>
      <c r="PQ301" s="84"/>
      <c r="PR301" s="505"/>
      <c r="PS301" s="84"/>
      <c r="PT301" s="84"/>
      <c r="PU301" s="84"/>
      <c r="PV301" s="84"/>
      <c r="PW301" s="54"/>
      <c r="PX301" s="54"/>
      <c r="PY301" s="14"/>
      <c r="PZ301" s="14"/>
      <c r="QA301" s="14"/>
      <c r="QB301" s="54"/>
      <c r="QC301" s="54"/>
      <c r="QD301" s="54"/>
      <c r="QR301" s="1"/>
      <c r="QS301" s="1"/>
      <c r="QX301" s="1"/>
      <c r="QY301" s="1"/>
      <c r="QZ301" s="1"/>
      <c r="RA301" s="1"/>
      <c r="RB301" s="1"/>
      <c r="RC301" s="1"/>
      <c r="RD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</row>
    <row r="302" spans="1:534" s="20" customFormat="1" hidden="1" x14ac:dyDescent="0.25">
      <c r="A302" s="68" t="s">
        <v>15</v>
      </c>
      <c r="B302" s="68" t="s">
        <v>1435</v>
      </c>
      <c r="C302" s="347"/>
      <c r="D302" s="347"/>
      <c r="E302" s="14">
        <v>0</v>
      </c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>
        <v>0</v>
      </c>
      <c r="PE302" s="14"/>
      <c r="PF302" s="14"/>
      <c r="PG302" s="54"/>
      <c r="PH302" s="54"/>
      <c r="PI302" s="54"/>
      <c r="PJ302" s="54"/>
      <c r="PK302" s="54"/>
      <c r="PL302" s="84"/>
      <c r="PM302" s="14"/>
      <c r="PN302" s="84"/>
      <c r="PO302" s="84"/>
      <c r="PP302" s="84"/>
      <c r="PQ302" s="84"/>
      <c r="PR302" s="505"/>
      <c r="PS302" s="84"/>
      <c r="PT302" s="84"/>
      <c r="PU302" s="84"/>
      <c r="PV302" s="84"/>
      <c r="PW302" s="54"/>
      <c r="PX302" s="54"/>
      <c r="PY302" s="14"/>
      <c r="PZ302" s="14"/>
      <c r="QA302" s="14"/>
      <c r="QB302" s="54"/>
      <c r="QC302" s="54"/>
      <c r="QD302" s="54"/>
      <c r="QR302" s="1"/>
      <c r="QS302" s="1"/>
      <c r="QX302" s="1"/>
      <c r="QY302" s="1"/>
      <c r="QZ302" s="1"/>
      <c r="RA302" s="1"/>
      <c r="RB302" s="1"/>
      <c r="RC302" s="1"/>
      <c r="RD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</row>
    <row r="303" spans="1:534" s="20" customFormat="1" hidden="1" x14ac:dyDescent="0.25">
      <c r="A303" s="68" t="s">
        <v>15</v>
      </c>
      <c r="B303" s="68" t="s">
        <v>1436</v>
      </c>
      <c r="C303" s="347"/>
      <c r="D303" s="347"/>
      <c r="E303" s="14">
        <v>0</v>
      </c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>
        <v>0</v>
      </c>
      <c r="PE303" s="14"/>
      <c r="PF303" s="14"/>
      <c r="PG303" s="54"/>
      <c r="PH303" s="54"/>
      <c r="PI303" s="54"/>
      <c r="PJ303" s="54"/>
      <c r="PK303" s="54"/>
      <c r="PL303" s="84"/>
      <c r="PM303" s="14"/>
      <c r="PN303" s="84"/>
      <c r="PO303" s="84"/>
      <c r="PP303" s="84"/>
      <c r="PQ303" s="84"/>
      <c r="PR303" s="505"/>
      <c r="PS303" s="84"/>
      <c r="PT303" s="84"/>
      <c r="PU303" s="84"/>
      <c r="PV303" s="84"/>
      <c r="PW303" s="54"/>
      <c r="PX303" s="54"/>
      <c r="PY303" s="14"/>
      <c r="PZ303" s="14"/>
      <c r="QA303" s="14"/>
      <c r="QB303" s="54"/>
      <c r="QC303" s="54"/>
      <c r="QD303" s="54"/>
      <c r="QR303" s="1"/>
      <c r="QS303" s="1"/>
      <c r="QX303" s="1"/>
      <c r="QY303" s="1"/>
      <c r="QZ303" s="1"/>
      <c r="RA303" s="1"/>
      <c r="RB303" s="1"/>
      <c r="RC303" s="1"/>
      <c r="RD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</row>
    <row r="304" spans="1:534" s="20" customFormat="1" hidden="1" x14ac:dyDescent="0.25">
      <c r="A304" s="68" t="s">
        <v>15</v>
      </c>
      <c r="B304" s="68" t="s">
        <v>1437</v>
      </c>
      <c r="C304" s="347"/>
      <c r="D304" s="347"/>
      <c r="E304" s="14">
        <v>0</v>
      </c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>
        <v>0</v>
      </c>
      <c r="PE304" s="14"/>
      <c r="PF304" s="14"/>
      <c r="PG304" s="54"/>
      <c r="PH304" s="54"/>
      <c r="PI304" s="54"/>
      <c r="PJ304" s="54"/>
      <c r="PK304" s="54"/>
      <c r="PL304" s="84"/>
      <c r="PM304" s="14"/>
      <c r="PN304" s="84"/>
      <c r="PO304" s="84"/>
      <c r="PP304" s="84"/>
      <c r="PQ304" s="84"/>
      <c r="PR304" s="505"/>
      <c r="PS304" s="84"/>
      <c r="PT304" s="84"/>
      <c r="PU304" s="84"/>
      <c r="PV304" s="84"/>
      <c r="PW304" s="54"/>
      <c r="PX304" s="54"/>
      <c r="PY304" s="14"/>
      <c r="PZ304" s="14"/>
      <c r="QA304" s="14"/>
      <c r="QB304" s="54"/>
      <c r="QC304" s="54"/>
      <c r="QD304" s="54"/>
      <c r="QR304" s="1"/>
      <c r="QS304" s="1"/>
      <c r="QX304" s="1"/>
      <c r="QY304" s="1"/>
      <c r="QZ304" s="1"/>
      <c r="RA304" s="1"/>
      <c r="RB304" s="1"/>
      <c r="RC304" s="1"/>
      <c r="RD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</row>
    <row r="305" spans="1:503" s="20" customFormat="1" hidden="1" x14ac:dyDescent="0.25">
      <c r="A305" s="68" t="s">
        <v>15</v>
      </c>
      <c r="B305" s="68" t="s">
        <v>941</v>
      </c>
      <c r="C305" s="347"/>
      <c r="D305" s="347"/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  <c r="AL305" s="14">
        <v>0</v>
      </c>
      <c r="AM305" s="14">
        <v>0</v>
      </c>
      <c r="AN305" s="14">
        <v>0</v>
      </c>
      <c r="AO305" s="14">
        <v>0</v>
      </c>
      <c r="AP305" s="14">
        <v>0</v>
      </c>
      <c r="AQ305" s="14">
        <v>0</v>
      </c>
      <c r="AR305" s="14">
        <v>0</v>
      </c>
      <c r="AS305" s="14">
        <v>0</v>
      </c>
      <c r="AT305" s="14">
        <v>0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v>0</v>
      </c>
      <c r="BA305" s="14">
        <v>0</v>
      </c>
      <c r="BB305" s="14">
        <v>0</v>
      </c>
      <c r="BC305" s="14">
        <v>0</v>
      </c>
      <c r="BD305" s="14">
        <v>0</v>
      </c>
      <c r="BE305" s="14">
        <v>0</v>
      </c>
      <c r="BF305" s="14">
        <v>0</v>
      </c>
      <c r="BG305" s="14">
        <v>0</v>
      </c>
      <c r="BH305" s="14">
        <v>0</v>
      </c>
      <c r="BI305" s="14">
        <v>0</v>
      </c>
      <c r="BJ305" s="14">
        <v>0</v>
      </c>
      <c r="BK305" s="14">
        <v>0</v>
      </c>
      <c r="BL305" s="14">
        <v>0</v>
      </c>
      <c r="BM305" s="14">
        <v>0</v>
      </c>
      <c r="BN305" s="14">
        <v>0</v>
      </c>
      <c r="BO305" s="14">
        <v>0</v>
      </c>
      <c r="BP305" s="14">
        <v>0</v>
      </c>
      <c r="BQ305" s="14">
        <v>0</v>
      </c>
      <c r="BR305" s="14">
        <v>0</v>
      </c>
      <c r="BS305" s="14">
        <v>0</v>
      </c>
      <c r="BT305" s="14">
        <v>0</v>
      </c>
      <c r="BU305" s="14">
        <v>0</v>
      </c>
      <c r="BV305" s="14">
        <v>0</v>
      </c>
      <c r="BW305" s="14">
        <v>0</v>
      </c>
      <c r="BX305" s="14">
        <v>0</v>
      </c>
      <c r="BY305" s="14">
        <v>0</v>
      </c>
      <c r="BZ305" s="14">
        <v>0</v>
      </c>
      <c r="CA305" s="14">
        <v>0</v>
      </c>
      <c r="CB305" s="14">
        <v>0</v>
      </c>
      <c r="CC305" s="14">
        <v>0</v>
      </c>
      <c r="CD305" s="14">
        <v>0</v>
      </c>
      <c r="CE305" s="14">
        <v>0</v>
      </c>
      <c r="CF305" s="14">
        <v>0</v>
      </c>
      <c r="CG305" s="14">
        <v>0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  <c r="CM305" s="14">
        <v>0</v>
      </c>
      <c r="CN305" s="14">
        <v>0</v>
      </c>
      <c r="CO305" s="14">
        <v>0</v>
      </c>
      <c r="CP305" s="14">
        <v>0</v>
      </c>
      <c r="CQ305" s="14">
        <v>0</v>
      </c>
      <c r="CR305" s="14">
        <v>0</v>
      </c>
      <c r="CS305" s="14">
        <v>0</v>
      </c>
      <c r="CT305" s="14">
        <v>0</v>
      </c>
      <c r="CU305" s="14">
        <v>0</v>
      </c>
      <c r="CV305" s="14">
        <v>0</v>
      </c>
      <c r="CW305" s="14">
        <v>0</v>
      </c>
      <c r="CX305" s="14">
        <v>0</v>
      </c>
      <c r="CY305" s="14">
        <v>0</v>
      </c>
      <c r="CZ305" s="14">
        <v>0</v>
      </c>
      <c r="DA305" s="14">
        <v>0</v>
      </c>
      <c r="DB305" s="14">
        <v>0</v>
      </c>
      <c r="DC305" s="14">
        <v>0</v>
      </c>
      <c r="DD305" s="14">
        <v>0</v>
      </c>
      <c r="DE305" s="14">
        <v>0</v>
      </c>
      <c r="DF305" s="14">
        <v>0</v>
      </c>
      <c r="DG305" s="14">
        <v>0</v>
      </c>
      <c r="DH305" s="14">
        <v>0</v>
      </c>
      <c r="DI305" s="14">
        <v>0</v>
      </c>
      <c r="DJ305" s="14">
        <v>0</v>
      </c>
      <c r="DK305" s="14">
        <v>0</v>
      </c>
      <c r="DL305" s="14">
        <v>0</v>
      </c>
      <c r="DM305" s="14">
        <v>0</v>
      </c>
      <c r="DN305" s="14">
        <v>0</v>
      </c>
      <c r="DO305" s="14">
        <v>0</v>
      </c>
      <c r="DP305" s="14">
        <v>0</v>
      </c>
      <c r="DQ305" s="14">
        <v>0</v>
      </c>
      <c r="DR305" s="14">
        <v>0</v>
      </c>
      <c r="DS305" s="14">
        <v>0</v>
      </c>
      <c r="DT305" s="14">
        <v>0</v>
      </c>
      <c r="DU305" s="14">
        <v>0</v>
      </c>
      <c r="DV305" s="14">
        <v>0</v>
      </c>
      <c r="DW305" s="14">
        <v>0</v>
      </c>
      <c r="DX305" s="14">
        <v>0</v>
      </c>
      <c r="DY305" s="14">
        <v>0</v>
      </c>
      <c r="DZ305" s="14">
        <v>0</v>
      </c>
      <c r="EA305" s="14">
        <v>0</v>
      </c>
      <c r="EB305" s="14">
        <v>0</v>
      </c>
      <c r="EC305" s="14">
        <v>0</v>
      </c>
      <c r="ED305" s="14">
        <v>0</v>
      </c>
      <c r="EE305" s="14">
        <v>0</v>
      </c>
      <c r="EF305" s="14">
        <v>0</v>
      </c>
      <c r="EG305" s="14">
        <v>0</v>
      </c>
      <c r="EH305" s="14">
        <v>0</v>
      </c>
      <c r="EI305" s="14">
        <v>0</v>
      </c>
      <c r="EJ305" s="14">
        <v>0</v>
      </c>
      <c r="EK305" s="14">
        <v>0</v>
      </c>
      <c r="EL305" s="14">
        <v>0</v>
      </c>
      <c r="EM305" s="14">
        <v>0</v>
      </c>
      <c r="EN305" s="14">
        <v>0</v>
      </c>
      <c r="EO305" s="14">
        <v>0</v>
      </c>
      <c r="EP305" s="14">
        <v>0</v>
      </c>
      <c r="EQ305" s="14">
        <v>0</v>
      </c>
      <c r="ER305" s="14">
        <v>0</v>
      </c>
      <c r="ES305" s="14">
        <v>0</v>
      </c>
      <c r="ET305" s="14">
        <v>0</v>
      </c>
      <c r="EU305" s="14">
        <v>0</v>
      </c>
      <c r="EV305" s="14">
        <v>0</v>
      </c>
      <c r="EW305" s="14">
        <v>0</v>
      </c>
      <c r="EX305" s="14">
        <v>0</v>
      </c>
      <c r="EY305" s="14">
        <v>0</v>
      </c>
      <c r="EZ305" s="14">
        <v>0</v>
      </c>
      <c r="FA305" s="14">
        <v>0</v>
      </c>
      <c r="FB305" s="14">
        <v>0</v>
      </c>
      <c r="FC305" s="14">
        <v>0</v>
      </c>
      <c r="FD305" s="14">
        <v>0</v>
      </c>
      <c r="FE305" s="14">
        <v>0</v>
      </c>
      <c r="FF305" s="14">
        <v>0</v>
      </c>
      <c r="FG305" s="14">
        <v>0</v>
      </c>
      <c r="FH305" s="14">
        <v>0</v>
      </c>
      <c r="FI305" s="14">
        <v>0</v>
      </c>
      <c r="FJ305" s="14">
        <v>0</v>
      </c>
      <c r="FK305" s="14">
        <v>0</v>
      </c>
      <c r="FL305" s="14">
        <v>0</v>
      </c>
      <c r="FM305" s="14">
        <v>0</v>
      </c>
      <c r="FN305" s="14">
        <v>0</v>
      </c>
      <c r="FO305" s="14">
        <v>0</v>
      </c>
      <c r="FP305" s="14">
        <v>0</v>
      </c>
      <c r="FQ305" s="14">
        <v>0</v>
      </c>
      <c r="FR305" s="14">
        <v>0</v>
      </c>
      <c r="FS305" s="14">
        <v>0</v>
      </c>
      <c r="FT305" s="14">
        <v>0</v>
      </c>
      <c r="FU305" s="14">
        <v>0</v>
      </c>
      <c r="FV305" s="14">
        <v>0</v>
      </c>
      <c r="FW305" s="14">
        <v>0</v>
      </c>
      <c r="FX305" s="14">
        <v>0</v>
      </c>
      <c r="FY305" s="14">
        <v>0</v>
      </c>
      <c r="FZ305" s="14">
        <v>0</v>
      </c>
      <c r="GA305" s="14">
        <v>0</v>
      </c>
      <c r="GB305" s="14">
        <v>0</v>
      </c>
      <c r="GC305" s="14">
        <v>0</v>
      </c>
      <c r="GD305" s="14">
        <v>0</v>
      </c>
      <c r="GE305" s="14">
        <v>0</v>
      </c>
      <c r="GF305" s="14">
        <v>0</v>
      </c>
      <c r="GG305" s="14">
        <v>0</v>
      </c>
      <c r="GH305" s="14">
        <v>0</v>
      </c>
      <c r="GI305" s="14">
        <v>0</v>
      </c>
      <c r="GJ305" s="14">
        <v>0</v>
      </c>
      <c r="GK305" s="14">
        <v>0</v>
      </c>
      <c r="GL305" s="14">
        <v>0</v>
      </c>
      <c r="GM305" s="14">
        <v>0</v>
      </c>
      <c r="GN305" s="14">
        <v>0</v>
      </c>
      <c r="GO305" s="14">
        <v>0</v>
      </c>
      <c r="GP305" s="14">
        <v>0</v>
      </c>
      <c r="GQ305" s="14">
        <v>0</v>
      </c>
      <c r="GR305" s="14">
        <v>0</v>
      </c>
      <c r="GS305" s="14">
        <v>0</v>
      </c>
      <c r="GT305" s="14">
        <v>0</v>
      </c>
      <c r="GU305" s="14">
        <v>0</v>
      </c>
      <c r="GV305" s="14">
        <v>0</v>
      </c>
      <c r="GW305" s="14">
        <v>0</v>
      </c>
      <c r="GX305" s="14">
        <v>0</v>
      </c>
      <c r="GY305" s="14">
        <v>0</v>
      </c>
      <c r="GZ305" s="14">
        <v>0</v>
      </c>
      <c r="HA305" s="14">
        <v>0</v>
      </c>
      <c r="HB305" s="14">
        <v>0</v>
      </c>
      <c r="HC305" s="14">
        <v>0</v>
      </c>
      <c r="HD305" s="14">
        <v>0</v>
      </c>
      <c r="HE305" s="14">
        <v>0</v>
      </c>
      <c r="HF305" s="14">
        <v>0</v>
      </c>
      <c r="HG305" s="14">
        <v>0</v>
      </c>
      <c r="HH305" s="14">
        <v>0</v>
      </c>
      <c r="HI305" s="14">
        <v>0</v>
      </c>
      <c r="HJ305" s="14">
        <v>0</v>
      </c>
      <c r="HK305" s="14">
        <v>0</v>
      </c>
      <c r="HL305" s="14">
        <v>0</v>
      </c>
      <c r="HM305" s="14">
        <v>0</v>
      </c>
      <c r="HN305" s="14">
        <v>0</v>
      </c>
      <c r="HO305" s="14">
        <v>0</v>
      </c>
      <c r="HP305" s="14">
        <v>0</v>
      </c>
      <c r="HQ305" s="14">
        <v>0</v>
      </c>
      <c r="HR305" s="14">
        <v>0</v>
      </c>
      <c r="HS305" s="14">
        <v>0</v>
      </c>
      <c r="HT305" s="14">
        <v>0</v>
      </c>
      <c r="HU305" s="14">
        <v>0</v>
      </c>
      <c r="HV305" s="14">
        <v>1</v>
      </c>
      <c r="HW305" s="14">
        <v>0</v>
      </c>
      <c r="HX305" s="14">
        <v>0</v>
      </c>
      <c r="HY305" s="14">
        <v>0</v>
      </c>
      <c r="HZ305" s="14">
        <v>0</v>
      </c>
      <c r="IA305" s="14">
        <v>0</v>
      </c>
      <c r="IB305" s="14">
        <v>0</v>
      </c>
      <c r="IC305" s="14">
        <v>0</v>
      </c>
      <c r="ID305" s="14">
        <v>0</v>
      </c>
      <c r="IE305" s="14">
        <v>0</v>
      </c>
      <c r="IF305" s="14">
        <v>0</v>
      </c>
      <c r="IG305" s="14">
        <v>0</v>
      </c>
      <c r="IH305" s="14">
        <v>0</v>
      </c>
      <c r="II305" s="14">
        <v>0</v>
      </c>
      <c r="IJ305" s="14">
        <v>0</v>
      </c>
      <c r="IK305" s="14">
        <v>0</v>
      </c>
      <c r="IL305" s="14">
        <v>0</v>
      </c>
      <c r="IM305" s="14">
        <v>0</v>
      </c>
      <c r="IN305" s="14">
        <v>0</v>
      </c>
      <c r="IO305" s="14">
        <v>0</v>
      </c>
      <c r="IP305" s="14">
        <v>0</v>
      </c>
      <c r="IQ305" s="14">
        <v>0</v>
      </c>
      <c r="IR305" s="14">
        <v>0</v>
      </c>
      <c r="IS305" s="14">
        <v>0</v>
      </c>
      <c r="IT305" s="14">
        <v>0</v>
      </c>
      <c r="IU305" s="14">
        <v>0</v>
      </c>
      <c r="IV305" s="14">
        <v>0</v>
      </c>
      <c r="IW305" s="14">
        <v>0</v>
      </c>
      <c r="IX305" s="14">
        <v>0</v>
      </c>
      <c r="IY305" s="14">
        <v>0</v>
      </c>
      <c r="IZ305" s="14">
        <v>0</v>
      </c>
      <c r="JA305" s="14">
        <v>0</v>
      </c>
      <c r="JB305" s="14">
        <v>0</v>
      </c>
      <c r="JC305" s="14">
        <v>0</v>
      </c>
      <c r="JD305" s="14">
        <v>0</v>
      </c>
      <c r="JE305" s="14">
        <v>0</v>
      </c>
      <c r="JF305" s="14">
        <v>0</v>
      </c>
      <c r="JG305" s="14">
        <v>0</v>
      </c>
      <c r="JH305" s="14">
        <v>0</v>
      </c>
      <c r="JI305" s="14">
        <v>0</v>
      </c>
      <c r="JJ305" s="14">
        <v>0</v>
      </c>
      <c r="JK305" s="14">
        <v>0</v>
      </c>
      <c r="JL305" s="14">
        <v>0</v>
      </c>
      <c r="JM305" s="14">
        <v>0</v>
      </c>
      <c r="JN305" s="14">
        <v>0</v>
      </c>
      <c r="JO305" s="14">
        <v>0</v>
      </c>
      <c r="JP305" s="14">
        <v>0</v>
      </c>
      <c r="JQ305" s="14">
        <v>0</v>
      </c>
      <c r="JR305" s="14">
        <v>0</v>
      </c>
      <c r="JS305" s="14">
        <v>0</v>
      </c>
      <c r="JT305" s="14">
        <v>0</v>
      </c>
      <c r="JU305" s="14">
        <v>0</v>
      </c>
      <c r="JV305" s="14">
        <v>0</v>
      </c>
      <c r="JW305" s="14">
        <v>0</v>
      </c>
      <c r="JX305" s="14">
        <v>0</v>
      </c>
      <c r="JY305" s="14">
        <v>0</v>
      </c>
      <c r="JZ305" s="14">
        <v>0</v>
      </c>
      <c r="KA305" s="14">
        <v>0</v>
      </c>
      <c r="KB305" s="14">
        <v>0</v>
      </c>
      <c r="KC305" s="14">
        <v>0</v>
      </c>
      <c r="KD305" s="14">
        <v>0</v>
      </c>
      <c r="KE305" s="14">
        <v>0</v>
      </c>
      <c r="KF305" s="14">
        <v>0</v>
      </c>
      <c r="KG305" s="14">
        <v>0</v>
      </c>
      <c r="KH305" s="14">
        <v>0</v>
      </c>
      <c r="KI305" s="14">
        <v>0</v>
      </c>
      <c r="KJ305" s="14">
        <v>0</v>
      </c>
      <c r="KK305" s="14">
        <v>0</v>
      </c>
      <c r="KL305" s="14">
        <v>0</v>
      </c>
      <c r="KM305" s="14">
        <v>0</v>
      </c>
      <c r="KN305" s="14">
        <v>0</v>
      </c>
      <c r="KO305" s="14">
        <v>0</v>
      </c>
      <c r="KP305" s="14">
        <v>0</v>
      </c>
      <c r="KQ305" s="14">
        <v>0</v>
      </c>
      <c r="KR305" s="14">
        <v>0</v>
      </c>
      <c r="KS305" s="14">
        <v>0</v>
      </c>
      <c r="KT305" s="14">
        <v>0</v>
      </c>
      <c r="KU305" s="14">
        <v>0</v>
      </c>
      <c r="KV305" s="14">
        <v>0</v>
      </c>
      <c r="KW305" s="14">
        <v>0</v>
      </c>
      <c r="KX305" s="14">
        <v>0</v>
      </c>
      <c r="KY305" s="14">
        <v>0</v>
      </c>
      <c r="KZ305" s="14">
        <v>0</v>
      </c>
      <c r="LA305" s="14">
        <v>0</v>
      </c>
      <c r="LB305" s="14">
        <v>0</v>
      </c>
      <c r="LC305" s="14">
        <v>0</v>
      </c>
      <c r="LD305" s="14">
        <v>0</v>
      </c>
      <c r="LE305" s="14">
        <v>0</v>
      </c>
      <c r="LF305" s="14">
        <v>0</v>
      </c>
      <c r="LG305" s="14">
        <v>0</v>
      </c>
      <c r="LH305" s="14">
        <v>0</v>
      </c>
      <c r="LI305" s="14">
        <v>1</v>
      </c>
      <c r="LJ305" s="14">
        <v>0</v>
      </c>
      <c r="LK305" s="14">
        <v>0</v>
      </c>
      <c r="LL305" s="14">
        <v>0</v>
      </c>
      <c r="LM305" s="14">
        <v>0</v>
      </c>
      <c r="LN305" s="14">
        <v>0</v>
      </c>
      <c r="LO305" s="14">
        <v>0</v>
      </c>
      <c r="LP305" s="14">
        <v>0</v>
      </c>
      <c r="LQ305" s="14">
        <v>0</v>
      </c>
      <c r="LR305" s="14">
        <v>0</v>
      </c>
      <c r="LS305" s="14">
        <v>0</v>
      </c>
      <c r="LT305" s="14">
        <v>0</v>
      </c>
      <c r="LU305" s="14">
        <v>0</v>
      </c>
      <c r="LV305" s="14">
        <v>0</v>
      </c>
      <c r="LW305" s="14">
        <v>0</v>
      </c>
      <c r="LX305" s="14">
        <v>0</v>
      </c>
      <c r="LY305" s="14">
        <v>0</v>
      </c>
      <c r="LZ305" s="14">
        <v>0</v>
      </c>
      <c r="MA305" s="14">
        <v>0</v>
      </c>
      <c r="MB305" s="14">
        <v>0</v>
      </c>
      <c r="MC305" s="14">
        <v>0</v>
      </c>
      <c r="MD305" s="14">
        <v>1</v>
      </c>
      <c r="ME305" s="14">
        <v>0</v>
      </c>
      <c r="MF305" s="14">
        <v>0</v>
      </c>
      <c r="MG305" s="14">
        <v>0</v>
      </c>
      <c r="MH305" s="14">
        <v>0</v>
      </c>
      <c r="MI305" s="14">
        <v>1</v>
      </c>
      <c r="MJ305" s="14">
        <v>0</v>
      </c>
      <c r="MK305" s="14">
        <v>0</v>
      </c>
      <c r="ML305" s="14">
        <v>0</v>
      </c>
      <c r="MM305" s="14">
        <v>0</v>
      </c>
      <c r="MN305" s="14">
        <v>0</v>
      </c>
      <c r="MO305" s="14">
        <v>1</v>
      </c>
      <c r="MP305" s="14">
        <v>0</v>
      </c>
      <c r="MQ305" s="14">
        <v>0</v>
      </c>
      <c r="MR305" s="14">
        <v>0</v>
      </c>
      <c r="MS305" s="14">
        <v>0</v>
      </c>
      <c r="MT305" s="14">
        <v>0</v>
      </c>
      <c r="MU305" s="14">
        <v>0</v>
      </c>
      <c r="MV305" s="14">
        <v>0</v>
      </c>
      <c r="MW305" s="14">
        <v>0</v>
      </c>
      <c r="MX305" s="14">
        <v>0</v>
      </c>
      <c r="MY305" s="14">
        <v>0</v>
      </c>
      <c r="MZ305" s="14">
        <v>0</v>
      </c>
      <c r="NA305" s="14">
        <v>0</v>
      </c>
      <c r="NB305" s="14">
        <v>0</v>
      </c>
      <c r="NC305" s="14">
        <v>0</v>
      </c>
      <c r="ND305" s="14">
        <v>0</v>
      </c>
      <c r="NE305" s="14">
        <v>0</v>
      </c>
      <c r="NF305" s="14">
        <v>1</v>
      </c>
      <c r="NG305" s="14">
        <v>0</v>
      </c>
      <c r="NH305" s="14">
        <v>0</v>
      </c>
      <c r="NI305" s="14">
        <v>0</v>
      </c>
      <c r="NJ305" s="14">
        <v>0</v>
      </c>
      <c r="NK305" s="14">
        <v>0</v>
      </c>
      <c r="NL305" s="14">
        <v>0</v>
      </c>
      <c r="NM305" s="14">
        <v>0</v>
      </c>
      <c r="NN305" s="14">
        <v>0</v>
      </c>
      <c r="NO305" s="14">
        <v>1</v>
      </c>
      <c r="NP305" s="14">
        <v>0</v>
      </c>
      <c r="NQ305" s="14">
        <v>0</v>
      </c>
      <c r="NR305" s="14">
        <v>0</v>
      </c>
      <c r="NS305" s="14">
        <v>0</v>
      </c>
      <c r="NT305" s="14">
        <v>0</v>
      </c>
      <c r="NU305" s="14">
        <v>0</v>
      </c>
      <c r="NV305" s="14">
        <v>0</v>
      </c>
      <c r="NW305" s="14">
        <v>0</v>
      </c>
      <c r="NX305" s="14">
        <v>0</v>
      </c>
      <c r="NY305" s="14">
        <v>0</v>
      </c>
      <c r="NZ305" s="14">
        <v>0</v>
      </c>
      <c r="OA305" s="14">
        <v>0</v>
      </c>
      <c r="OB305" s="14">
        <v>0</v>
      </c>
      <c r="OC305" s="14">
        <v>0</v>
      </c>
      <c r="OD305" s="14">
        <v>0</v>
      </c>
      <c r="OE305" s="14">
        <v>0</v>
      </c>
      <c r="OF305" s="14"/>
      <c r="OG305" s="14">
        <v>0</v>
      </c>
      <c r="OH305" s="14">
        <v>1</v>
      </c>
      <c r="OI305" s="14">
        <v>0</v>
      </c>
      <c r="OJ305" s="14">
        <v>0</v>
      </c>
      <c r="OK305" s="14">
        <v>0</v>
      </c>
      <c r="OL305" s="14">
        <v>0</v>
      </c>
      <c r="OM305" s="14">
        <v>0</v>
      </c>
      <c r="ON305" s="14">
        <v>1</v>
      </c>
      <c r="OO305" s="14">
        <v>0</v>
      </c>
      <c r="OP305" s="14">
        <v>0</v>
      </c>
      <c r="OQ305" s="14">
        <v>0</v>
      </c>
      <c r="OR305" s="14">
        <v>0</v>
      </c>
      <c r="OS305" s="14">
        <v>0</v>
      </c>
      <c r="OT305" s="14">
        <v>0</v>
      </c>
      <c r="OU305" s="14">
        <v>0</v>
      </c>
      <c r="OV305" s="14">
        <v>0</v>
      </c>
      <c r="OW305" s="14">
        <v>0</v>
      </c>
      <c r="OX305" s="14">
        <v>0</v>
      </c>
      <c r="OY305" s="14">
        <v>1</v>
      </c>
      <c r="OZ305" s="14"/>
      <c r="PA305" s="14">
        <v>0</v>
      </c>
      <c r="PB305" s="14"/>
      <c r="PC305" s="14"/>
      <c r="PD305" s="14">
        <v>0</v>
      </c>
      <c r="PE305" s="14"/>
      <c r="PF305" s="14"/>
      <c r="PG305" s="54"/>
      <c r="PH305" s="54"/>
      <c r="PI305" s="14">
        <v>1</v>
      </c>
      <c r="PJ305" s="54"/>
      <c r="PK305" s="54"/>
      <c r="PL305" s="84">
        <v>1</v>
      </c>
      <c r="PM305" s="14">
        <v>1</v>
      </c>
      <c r="PN305" s="84"/>
      <c r="PO305" s="84"/>
      <c r="PP305" s="84"/>
      <c r="PQ305" s="84"/>
      <c r="PR305" s="505"/>
      <c r="PS305" s="84">
        <v>1</v>
      </c>
      <c r="PT305" s="84"/>
      <c r="PU305" s="84"/>
      <c r="PV305" s="84"/>
      <c r="PW305" s="14">
        <v>1</v>
      </c>
      <c r="PX305" s="54"/>
      <c r="PY305" s="14"/>
      <c r="PZ305" s="14"/>
      <c r="QA305" s="14"/>
      <c r="QB305" s="54"/>
      <c r="QC305" s="54"/>
      <c r="QD305" s="54"/>
      <c r="QR305" s="1"/>
      <c r="QS305" s="1"/>
      <c r="QV305" s="1">
        <v>1</v>
      </c>
      <c r="QX305" s="1"/>
      <c r="QY305" s="1"/>
      <c r="QZ305" s="1"/>
      <c r="RA305" s="1"/>
      <c r="RB305" s="1"/>
      <c r="RC305" s="1"/>
      <c r="RD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</row>
    <row r="306" spans="1:503" s="20" customFormat="1" hidden="1" x14ac:dyDescent="0.25">
      <c r="A306" s="68" t="s">
        <v>15</v>
      </c>
      <c r="B306" s="79" t="s">
        <v>107</v>
      </c>
      <c r="C306" s="464">
        <v>1773</v>
      </c>
      <c r="D306" s="347"/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  <c r="AL306" s="14">
        <v>0</v>
      </c>
      <c r="AM306" s="14">
        <v>0</v>
      </c>
      <c r="AN306" s="14">
        <v>0</v>
      </c>
      <c r="AO306" s="14">
        <v>0</v>
      </c>
      <c r="AP306" s="14">
        <v>0</v>
      </c>
      <c r="AQ306" s="14">
        <v>0</v>
      </c>
      <c r="AR306" s="14">
        <v>0</v>
      </c>
      <c r="AS306" s="14">
        <v>0</v>
      </c>
      <c r="AT306" s="14">
        <v>0</v>
      </c>
      <c r="AU306" s="14">
        <v>0</v>
      </c>
      <c r="AV306" s="14">
        <v>0</v>
      </c>
      <c r="AW306" s="14">
        <v>0</v>
      </c>
      <c r="AX306" s="14">
        <v>0</v>
      </c>
      <c r="AY306" s="14">
        <v>0</v>
      </c>
      <c r="AZ306" s="14">
        <v>0</v>
      </c>
      <c r="BA306" s="14">
        <v>0</v>
      </c>
      <c r="BB306" s="14">
        <v>0</v>
      </c>
      <c r="BC306" s="14">
        <v>0</v>
      </c>
      <c r="BD306" s="14">
        <v>0</v>
      </c>
      <c r="BE306" s="14">
        <v>0</v>
      </c>
      <c r="BF306" s="14">
        <v>0</v>
      </c>
      <c r="BG306" s="14">
        <v>0</v>
      </c>
      <c r="BH306" s="14">
        <v>0</v>
      </c>
      <c r="BI306" s="14">
        <v>0</v>
      </c>
      <c r="BJ306" s="14">
        <v>0</v>
      </c>
      <c r="BK306" s="14">
        <v>0</v>
      </c>
      <c r="BL306" s="14">
        <v>0</v>
      </c>
      <c r="BM306" s="14">
        <v>0</v>
      </c>
      <c r="BN306" s="14">
        <v>0</v>
      </c>
      <c r="BO306" s="14">
        <v>0</v>
      </c>
      <c r="BP306" s="14">
        <v>0</v>
      </c>
      <c r="BQ306" s="14">
        <v>0</v>
      </c>
      <c r="BR306" s="14">
        <v>0</v>
      </c>
      <c r="BS306" s="14">
        <v>0</v>
      </c>
      <c r="BT306" s="14">
        <v>0</v>
      </c>
      <c r="BU306" s="14">
        <v>0</v>
      </c>
      <c r="BV306" s="14">
        <v>0</v>
      </c>
      <c r="BW306" s="14">
        <v>0</v>
      </c>
      <c r="BX306" s="14">
        <v>0</v>
      </c>
      <c r="BY306" s="14">
        <v>0</v>
      </c>
      <c r="BZ306" s="14">
        <v>0</v>
      </c>
      <c r="CA306" s="14">
        <v>0</v>
      </c>
      <c r="CB306" s="14">
        <v>0</v>
      </c>
      <c r="CC306" s="14">
        <v>0</v>
      </c>
      <c r="CD306" s="14">
        <v>0</v>
      </c>
      <c r="CE306" s="14">
        <v>0</v>
      </c>
      <c r="CF306" s="14">
        <v>1</v>
      </c>
      <c r="CG306" s="14">
        <v>0</v>
      </c>
      <c r="CH306" s="14">
        <v>0</v>
      </c>
      <c r="CI306" s="14">
        <v>0</v>
      </c>
      <c r="CJ306" s="14">
        <v>0</v>
      </c>
      <c r="CK306" s="14">
        <v>0</v>
      </c>
      <c r="CL306" s="14">
        <v>0</v>
      </c>
      <c r="CM306" s="14">
        <v>0</v>
      </c>
      <c r="CN306" s="14">
        <v>0</v>
      </c>
      <c r="CO306" s="14">
        <v>0</v>
      </c>
      <c r="CP306" s="14">
        <v>0</v>
      </c>
      <c r="CQ306" s="14">
        <v>0</v>
      </c>
      <c r="CR306" s="14">
        <v>0</v>
      </c>
      <c r="CS306" s="14">
        <v>0</v>
      </c>
      <c r="CT306" s="14">
        <v>0</v>
      </c>
      <c r="CU306" s="14">
        <v>0</v>
      </c>
      <c r="CV306" s="14">
        <v>0</v>
      </c>
      <c r="CW306" s="14">
        <v>0</v>
      </c>
      <c r="CX306" s="14">
        <v>0</v>
      </c>
      <c r="CY306" s="14">
        <v>2</v>
      </c>
      <c r="CZ306" s="14">
        <v>0</v>
      </c>
      <c r="DA306" s="14">
        <v>3</v>
      </c>
      <c r="DB306" s="14">
        <v>0</v>
      </c>
      <c r="DC306" s="14">
        <v>4</v>
      </c>
      <c r="DD306" s="14">
        <v>0</v>
      </c>
      <c r="DE306" s="14">
        <v>5</v>
      </c>
      <c r="DF306" s="14">
        <v>2</v>
      </c>
      <c r="DG306" s="14">
        <v>0</v>
      </c>
      <c r="DH306" s="14">
        <v>0</v>
      </c>
      <c r="DI306" s="14">
        <v>0</v>
      </c>
      <c r="DJ306" s="14">
        <v>2</v>
      </c>
      <c r="DK306" s="14">
        <v>0</v>
      </c>
      <c r="DL306" s="14">
        <v>0</v>
      </c>
      <c r="DM306" s="14">
        <v>0</v>
      </c>
      <c r="DN306" s="14">
        <v>0</v>
      </c>
      <c r="DO306" s="14">
        <v>0</v>
      </c>
      <c r="DP306" s="14">
        <v>0</v>
      </c>
      <c r="DQ306" s="14">
        <v>0</v>
      </c>
      <c r="DR306" s="14">
        <v>0</v>
      </c>
      <c r="DS306" s="14">
        <v>0</v>
      </c>
      <c r="DT306" s="14">
        <v>0</v>
      </c>
      <c r="DU306" s="14">
        <v>0</v>
      </c>
      <c r="DV306" s="14">
        <v>0</v>
      </c>
      <c r="DW306" s="14">
        <v>0</v>
      </c>
      <c r="DX306" s="14">
        <v>0</v>
      </c>
      <c r="DY306" s="14">
        <v>0</v>
      </c>
      <c r="DZ306" s="14">
        <v>0</v>
      </c>
      <c r="EA306" s="14">
        <v>0</v>
      </c>
      <c r="EB306" s="14">
        <v>0</v>
      </c>
      <c r="EC306" s="14">
        <v>0</v>
      </c>
      <c r="ED306" s="14">
        <v>0</v>
      </c>
      <c r="EE306" s="14">
        <v>0</v>
      </c>
      <c r="EF306" s="14">
        <v>0</v>
      </c>
      <c r="EG306" s="14">
        <v>0</v>
      </c>
      <c r="EH306" s="14">
        <v>0</v>
      </c>
      <c r="EI306" s="14">
        <v>0</v>
      </c>
      <c r="EJ306" s="14">
        <v>0</v>
      </c>
      <c r="EK306" s="14">
        <v>0</v>
      </c>
      <c r="EL306" s="14">
        <v>0</v>
      </c>
      <c r="EM306" s="14">
        <v>0</v>
      </c>
      <c r="EN306" s="14">
        <v>0</v>
      </c>
      <c r="EO306" s="14">
        <v>0</v>
      </c>
      <c r="EP306" s="14">
        <v>0</v>
      </c>
      <c r="EQ306" s="14">
        <v>0</v>
      </c>
      <c r="ER306" s="14">
        <v>0</v>
      </c>
      <c r="ES306" s="14">
        <v>0</v>
      </c>
      <c r="ET306" s="14">
        <v>0</v>
      </c>
      <c r="EU306" s="14">
        <v>1</v>
      </c>
      <c r="EV306" s="14">
        <v>3</v>
      </c>
      <c r="EW306" s="14">
        <v>0</v>
      </c>
      <c r="EX306" s="14">
        <v>2</v>
      </c>
      <c r="EY306" s="14">
        <v>0</v>
      </c>
      <c r="EZ306" s="14">
        <v>0</v>
      </c>
      <c r="FA306" s="14">
        <v>0</v>
      </c>
      <c r="FB306" s="14">
        <v>0</v>
      </c>
      <c r="FC306" s="14">
        <v>0</v>
      </c>
      <c r="FD306" s="14">
        <v>0</v>
      </c>
      <c r="FE306" s="14">
        <v>0</v>
      </c>
      <c r="FF306" s="14">
        <v>0</v>
      </c>
      <c r="FG306" s="14">
        <v>0</v>
      </c>
      <c r="FH306" s="14">
        <v>0</v>
      </c>
      <c r="FI306" s="14">
        <v>0</v>
      </c>
      <c r="FJ306" s="14">
        <v>0</v>
      </c>
      <c r="FK306" s="14">
        <v>0</v>
      </c>
      <c r="FL306" s="14">
        <v>0</v>
      </c>
      <c r="FM306" s="14">
        <v>0</v>
      </c>
      <c r="FN306" s="14">
        <v>0</v>
      </c>
      <c r="FO306" s="14">
        <v>0</v>
      </c>
      <c r="FP306" s="14">
        <v>0</v>
      </c>
      <c r="FQ306" s="14">
        <v>0</v>
      </c>
      <c r="FR306" s="14">
        <v>0</v>
      </c>
      <c r="FS306" s="14">
        <v>0</v>
      </c>
      <c r="FT306" s="14">
        <v>0</v>
      </c>
      <c r="FU306" s="14">
        <v>0</v>
      </c>
      <c r="FV306" s="14">
        <v>0</v>
      </c>
      <c r="FW306" s="14">
        <v>0</v>
      </c>
      <c r="FX306" s="14">
        <v>0</v>
      </c>
      <c r="FY306" s="14">
        <v>0</v>
      </c>
      <c r="FZ306" s="14">
        <v>0</v>
      </c>
      <c r="GA306" s="14">
        <v>0</v>
      </c>
      <c r="GB306" s="14">
        <v>0</v>
      </c>
      <c r="GC306" s="14">
        <v>1</v>
      </c>
      <c r="GD306" s="14">
        <v>0</v>
      </c>
      <c r="GE306" s="14">
        <v>1</v>
      </c>
      <c r="GF306" s="14">
        <v>0</v>
      </c>
      <c r="GG306" s="14">
        <v>3</v>
      </c>
      <c r="GH306" s="14">
        <v>0</v>
      </c>
      <c r="GI306" s="14">
        <v>0</v>
      </c>
      <c r="GJ306" s="14">
        <v>0</v>
      </c>
      <c r="GK306" s="14">
        <v>0</v>
      </c>
      <c r="GL306" s="14">
        <v>0</v>
      </c>
      <c r="GM306" s="14">
        <v>0</v>
      </c>
      <c r="GN306" s="14">
        <v>0</v>
      </c>
      <c r="GO306" s="14">
        <v>0</v>
      </c>
      <c r="GP306" s="14">
        <v>0</v>
      </c>
      <c r="GQ306" s="14">
        <v>0</v>
      </c>
      <c r="GR306" s="14">
        <v>0</v>
      </c>
      <c r="GS306" s="14">
        <v>2</v>
      </c>
      <c r="GT306" s="14">
        <v>0</v>
      </c>
      <c r="GU306" s="14">
        <v>0</v>
      </c>
      <c r="GV306" s="14">
        <v>0</v>
      </c>
      <c r="GW306" s="14">
        <v>0</v>
      </c>
      <c r="GX306" s="14">
        <v>0</v>
      </c>
      <c r="GY306" s="14">
        <v>0</v>
      </c>
      <c r="GZ306" s="14">
        <v>0</v>
      </c>
      <c r="HA306" s="14">
        <v>0</v>
      </c>
      <c r="HB306" s="14">
        <v>0</v>
      </c>
      <c r="HC306" s="14">
        <v>0</v>
      </c>
      <c r="HD306" s="14">
        <v>0</v>
      </c>
      <c r="HE306" s="14">
        <v>0</v>
      </c>
      <c r="HF306" s="14">
        <v>2</v>
      </c>
      <c r="HG306" s="14">
        <v>0</v>
      </c>
      <c r="HH306" s="14">
        <v>1</v>
      </c>
      <c r="HI306" s="14">
        <v>0</v>
      </c>
      <c r="HJ306" s="14">
        <v>0</v>
      </c>
      <c r="HK306" s="14">
        <v>0</v>
      </c>
      <c r="HL306" s="14">
        <v>0</v>
      </c>
      <c r="HM306" s="14">
        <v>0</v>
      </c>
      <c r="HN306" s="14">
        <v>0</v>
      </c>
      <c r="HO306" s="14">
        <v>0</v>
      </c>
      <c r="HP306" s="14">
        <v>0</v>
      </c>
      <c r="HQ306" s="14">
        <v>0</v>
      </c>
      <c r="HR306" s="14">
        <v>0</v>
      </c>
      <c r="HS306" s="14">
        <v>0</v>
      </c>
      <c r="HT306" s="14">
        <v>1</v>
      </c>
      <c r="HU306" s="14">
        <v>0</v>
      </c>
      <c r="HV306" s="14">
        <v>0</v>
      </c>
      <c r="HW306" s="14">
        <v>0</v>
      </c>
      <c r="HX306" s="14">
        <v>0</v>
      </c>
      <c r="HY306" s="14">
        <v>0</v>
      </c>
      <c r="HZ306" s="14">
        <v>0</v>
      </c>
      <c r="IA306" s="14">
        <v>0</v>
      </c>
      <c r="IB306" s="14">
        <v>0</v>
      </c>
      <c r="IC306" s="14">
        <v>1</v>
      </c>
      <c r="ID306" s="14">
        <v>0</v>
      </c>
      <c r="IE306" s="14">
        <v>0</v>
      </c>
      <c r="IF306" s="14">
        <v>0</v>
      </c>
      <c r="IG306" s="14">
        <v>0</v>
      </c>
      <c r="IH306" s="14">
        <v>0</v>
      </c>
      <c r="II306" s="14">
        <v>0</v>
      </c>
      <c r="IJ306" s="14">
        <v>1</v>
      </c>
      <c r="IK306" s="14">
        <v>0</v>
      </c>
      <c r="IL306" s="14">
        <v>2</v>
      </c>
      <c r="IM306" s="14">
        <v>0</v>
      </c>
      <c r="IN306" s="14">
        <v>0</v>
      </c>
      <c r="IO306" s="14">
        <v>0</v>
      </c>
      <c r="IP306" s="14">
        <v>1</v>
      </c>
      <c r="IQ306" s="14">
        <v>13</v>
      </c>
      <c r="IR306" s="14">
        <v>0</v>
      </c>
      <c r="IS306" s="14">
        <v>3</v>
      </c>
      <c r="IT306" s="14">
        <v>0</v>
      </c>
      <c r="IU306" s="14">
        <v>3</v>
      </c>
      <c r="IV306" s="14">
        <v>3</v>
      </c>
      <c r="IW306" s="14">
        <v>0</v>
      </c>
      <c r="IX306" s="14">
        <v>0</v>
      </c>
      <c r="IY306" s="14">
        <v>0</v>
      </c>
      <c r="IZ306" s="14">
        <v>0</v>
      </c>
      <c r="JA306" s="14">
        <v>0</v>
      </c>
      <c r="JB306" s="14">
        <v>1</v>
      </c>
      <c r="JC306" s="14">
        <v>1</v>
      </c>
      <c r="JD306" s="14">
        <v>0</v>
      </c>
      <c r="JE306" s="14">
        <v>0</v>
      </c>
      <c r="JF306" s="14">
        <v>0</v>
      </c>
      <c r="JG306" s="14">
        <v>1</v>
      </c>
      <c r="JH306" s="14">
        <v>0</v>
      </c>
      <c r="JI306" s="14">
        <v>1</v>
      </c>
      <c r="JJ306" s="14">
        <v>0</v>
      </c>
      <c r="JK306" s="14">
        <v>0</v>
      </c>
      <c r="JL306" s="14">
        <v>0</v>
      </c>
      <c r="JM306" s="14">
        <v>0</v>
      </c>
      <c r="JN306" s="14">
        <v>0</v>
      </c>
      <c r="JO306" s="14">
        <v>0</v>
      </c>
      <c r="JP306" s="14">
        <v>0</v>
      </c>
      <c r="JQ306" s="14">
        <v>0</v>
      </c>
      <c r="JR306" s="14">
        <v>0</v>
      </c>
      <c r="JS306" s="14">
        <v>0</v>
      </c>
      <c r="JT306" s="14">
        <v>0</v>
      </c>
      <c r="JU306" s="14">
        <v>0</v>
      </c>
      <c r="JV306" s="14">
        <v>0</v>
      </c>
      <c r="JW306" s="14">
        <v>0</v>
      </c>
      <c r="JX306" s="14">
        <v>0</v>
      </c>
      <c r="JY306" s="14">
        <v>0</v>
      </c>
      <c r="JZ306" s="14">
        <v>0</v>
      </c>
      <c r="KA306" s="14">
        <v>0</v>
      </c>
      <c r="KB306" s="14">
        <v>0</v>
      </c>
      <c r="KC306" s="14">
        <v>0</v>
      </c>
      <c r="KD306" s="14">
        <v>0</v>
      </c>
      <c r="KE306" s="14">
        <v>0</v>
      </c>
      <c r="KF306" s="14">
        <v>0</v>
      </c>
      <c r="KG306" s="14">
        <v>0</v>
      </c>
      <c r="KH306" s="14">
        <v>0</v>
      </c>
      <c r="KI306" s="14">
        <v>0</v>
      </c>
      <c r="KJ306" s="14">
        <v>0</v>
      </c>
      <c r="KK306" s="14">
        <v>1</v>
      </c>
      <c r="KL306" s="14">
        <v>0</v>
      </c>
      <c r="KM306" s="14">
        <v>0</v>
      </c>
      <c r="KN306" s="14">
        <v>0</v>
      </c>
      <c r="KO306" s="14">
        <v>0</v>
      </c>
      <c r="KP306" s="14">
        <v>0</v>
      </c>
      <c r="KQ306" s="14">
        <v>1</v>
      </c>
      <c r="KR306" s="14">
        <v>0</v>
      </c>
      <c r="KS306" s="14">
        <v>0</v>
      </c>
      <c r="KT306" s="14">
        <v>0</v>
      </c>
      <c r="KU306" s="14">
        <v>0</v>
      </c>
      <c r="KV306" s="14">
        <v>0</v>
      </c>
      <c r="KW306" s="14">
        <v>0</v>
      </c>
      <c r="KX306" s="14">
        <v>0</v>
      </c>
      <c r="KY306" s="14">
        <v>0</v>
      </c>
      <c r="KZ306" s="14">
        <v>0</v>
      </c>
      <c r="LA306" s="14">
        <v>0</v>
      </c>
      <c r="LB306" s="14">
        <v>0</v>
      </c>
      <c r="LC306" s="14">
        <v>0</v>
      </c>
      <c r="LD306" s="14">
        <v>0</v>
      </c>
      <c r="LE306" s="14">
        <v>1</v>
      </c>
      <c r="LF306" s="14">
        <v>1</v>
      </c>
      <c r="LG306" s="14">
        <v>0</v>
      </c>
      <c r="LH306" s="14">
        <v>2</v>
      </c>
      <c r="LI306" s="14">
        <v>0</v>
      </c>
      <c r="LJ306" s="14">
        <v>0</v>
      </c>
      <c r="LK306" s="14">
        <v>3</v>
      </c>
      <c r="LL306" s="14">
        <v>1</v>
      </c>
      <c r="LM306" s="14">
        <v>0</v>
      </c>
      <c r="LN306" s="14">
        <v>0</v>
      </c>
      <c r="LO306" s="14">
        <v>0</v>
      </c>
      <c r="LP306" s="14">
        <v>0</v>
      </c>
      <c r="LQ306" s="14">
        <v>0</v>
      </c>
      <c r="LR306" s="14">
        <v>0</v>
      </c>
      <c r="LS306" s="14">
        <v>0</v>
      </c>
      <c r="LT306" s="14">
        <v>0</v>
      </c>
      <c r="LU306" s="14">
        <v>0</v>
      </c>
      <c r="LV306" s="14">
        <v>0</v>
      </c>
      <c r="LW306" s="14">
        <v>1</v>
      </c>
      <c r="LX306" s="14">
        <v>0</v>
      </c>
      <c r="LY306" s="14">
        <v>1</v>
      </c>
      <c r="LZ306" s="14">
        <v>0</v>
      </c>
      <c r="MA306" s="14">
        <v>0</v>
      </c>
      <c r="MB306" s="14">
        <v>0</v>
      </c>
      <c r="MC306" s="14">
        <v>0</v>
      </c>
      <c r="MD306" s="14">
        <v>0</v>
      </c>
      <c r="ME306" s="14">
        <v>2</v>
      </c>
      <c r="MF306" s="14">
        <v>0</v>
      </c>
      <c r="MG306" s="14">
        <v>2</v>
      </c>
      <c r="MH306" s="14">
        <v>0</v>
      </c>
      <c r="MI306" s="14">
        <v>0</v>
      </c>
      <c r="MJ306" s="14">
        <v>0</v>
      </c>
      <c r="MK306" s="14">
        <v>2</v>
      </c>
      <c r="ML306" s="14">
        <v>0</v>
      </c>
      <c r="MM306" s="14">
        <v>0</v>
      </c>
      <c r="MN306" s="14">
        <v>0</v>
      </c>
      <c r="MO306" s="14">
        <v>0</v>
      </c>
      <c r="MP306" s="14">
        <v>3</v>
      </c>
      <c r="MQ306" s="14">
        <v>0</v>
      </c>
      <c r="MR306" s="14">
        <v>0</v>
      </c>
      <c r="MS306" s="14">
        <v>0</v>
      </c>
      <c r="MT306" s="14">
        <v>1</v>
      </c>
      <c r="MU306" s="14">
        <v>0</v>
      </c>
      <c r="MV306" s="14">
        <v>0</v>
      </c>
      <c r="MW306" s="14">
        <v>0</v>
      </c>
      <c r="MX306" s="14">
        <v>1</v>
      </c>
      <c r="MY306" s="14">
        <v>4</v>
      </c>
      <c r="MZ306" s="14">
        <v>0</v>
      </c>
      <c r="NA306" s="14">
        <v>0</v>
      </c>
      <c r="NB306" s="14">
        <v>5</v>
      </c>
      <c r="NC306" s="14">
        <v>0</v>
      </c>
      <c r="ND306" s="14">
        <v>1</v>
      </c>
      <c r="NE306" s="14">
        <v>3</v>
      </c>
      <c r="NF306" s="14">
        <v>3</v>
      </c>
      <c r="NG306" s="14">
        <v>0</v>
      </c>
      <c r="NH306" s="14">
        <v>4</v>
      </c>
      <c r="NI306" s="14">
        <v>1</v>
      </c>
      <c r="NJ306" s="14">
        <v>1</v>
      </c>
      <c r="NK306" s="14">
        <v>4</v>
      </c>
      <c r="NL306" s="14">
        <v>0</v>
      </c>
      <c r="NM306" s="14">
        <v>10</v>
      </c>
      <c r="NN306" s="14">
        <v>0</v>
      </c>
      <c r="NO306" s="14">
        <v>4</v>
      </c>
      <c r="NP306" s="14">
        <v>0</v>
      </c>
      <c r="NQ306" s="14">
        <v>0</v>
      </c>
      <c r="NR306" s="14">
        <v>0</v>
      </c>
      <c r="NS306" s="14">
        <v>6</v>
      </c>
      <c r="NT306" s="14">
        <v>11</v>
      </c>
      <c r="NU306" s="14">
        <v>0</v>
      </c>
      <c r="NV306" s="14">
        <v>6</v>
      </c>
      <c r="NW306" s="14">
        <v>4</v>
      </c>
      <c r="NX306" s="14">
        <v>13</v>
      </c>
      <c r="NY306" s="14">
        <v>2</v>
      </c>
      <c r="NZ306" s="14">
        <v>0</v>
      </c>
      <c r="OA306" s="14">
        <v>0</v>
      </c>
      <c r="OB306" s="14">
        <v>0</v>
      </c>
      <c r="OC306" s="14">
        <v>0</v>
      </c>
      <c r="OD306" s="14">
        <v>0</v>
      </c>
      <c r="OE306" s="14">
        <v>0</v>
      </c>
      <c r="OF306" s="14">
        <v>1</v>
      </c>
      <c r="OG306" s="14">
        <v>1</v>
      </c>
      <c r="OH306" s="14">
        <v>1</v>
      </c>
      <c r="OI306" s="14">
        <v>0</v>
      </c>
      <c r="OJ306" s="14">
        <v>1</v>
      </c>
      <c r="OK306" s="14">
        <v>0</v>
      </c>
      <c r="OL306" s="14">
        <v>0</v>
      </c>
      <c r="OM306" s="14">
        <v>0</v>
      </c>
      <c r="ON306" s="14">
        <v>1</v>
      </c>
      <c r="OO306" s="14">
        <v>0</v>
      </c>
      <c r="OP306" s="14">
        <v>0</v>
      </c>
      <c r="OQ306" s="14">
        <v>1</v>
      </c>
      <c r="OR306" s="14">
        <v>0</v>
      </c>
      <c r="OS306" s="14">
        <v>0</v>
      </c>
      <c r="OT306" s="14">
        <v>0</v>
      </c>
      <c r="OU306" s="14">
        <v>1</v>
      </c>
      <c r="OV306" s="14">
        <v>3</v>
      </c>
      <c r="OW306" s="14">
        <v>0</v>
      </c>
      <c r="OX306" s="14">
        <v>1</v>
      </c>
      <c r="OY306" s="14">
        <v>0</v>
      </c>
      <c r="OZ306" s="14"/>
      <c r="PA306" s="14">
        <v>3</v>
      </c>
      <c r="PB306" s="14">
        <v>1</v>
      </c>
      <c r="PC306" s="14">
        <v>3</v>
      </c>
      <c r="PD306" s="14">
        <v>0</v>
      </c>
      <c r="PE306" s="14">
        <v>2</v>
      </c>
      <c r="PF306" s="14"/>
      <c r="PG306" s="54"/>
      <c r="PH306" s="54"/>
      <c r="PI306" s="14">
        <v>3</v>
      </c>
      <c r="PJ306" s="54"/>
      <c r="PK306" s="54"/>
      <c r="PL306" s="84">
        <v>4</v>
      </c>
      <c r="PM306" s="14"/>
      <c r="PN306" s="84"/>
      <c r="PO306" s="84">
        <v>6</v>
      </c>
      <c r="PP306" s="84"/>
      <c r="PQ306" s="84"/>
      <c r="PR306" s="505"/>
      <c r="PS306" s="84">
        <v>4</v>
      </c>
      <c r="PT306" s="84"/>
      <c r="PU306" s="84"/>
      <c r="PV306" s="84">
        <v>1</v>
      </c>
      <c r="PW306" s="54"/>
      <c r="PX306" s="14">
        <v>4</v>
      </c>
      <c r="PY306" s="14"/>
      <c r="PZ306" s="14"/>
      <c r="QA306" s="14"/>
      <c r="QB306" s="14">
        <v>1</v>
      </c>
      <c r="QC306" s="14">
        <v>2</v>
      </c>
      <c r="QD306" s="14">
        <v>1</v>
      </c>
      <c r="QE306" s="436">
        <v>1</v>
      </c>
      <c r="QG306" s="510">
        <v>2</v>
      </c>
      <c r="QJ306" s="1">
        <v>1</v>
      </c>
      <c r="QK306" s="1">
        <v>3</v>
      </c>
      <c r="QL306" s="487">
        <v>2</v>
      </c>
      <c r="QM306" s="486">
        <v>2</v>
      </c>
      <c r="QQ306" s="1">
        <v>1</v>
      </c>
      <c r="QR306" s="1">
        <v>1</v>
      </c>
      <c r="QS306" s="1"/>
      <c r="QX306" s="1"/>
      <c r="QY306" s="1"/>
      <c r="QZ306" s="1"/>
      <c r="RA306" s="1"/>
      <c r="RB306" s="1"/>
      <c r="RC306" s="1"/>
      <c r="RD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</row>
    <row r="307" spans="1:503" s="20" customFormat="1" hidden="1" x14ac:dyDescent="0.25">
      <c r="A307" s="68" t="s">
        <v>15</v>
      </c>
      <c r="B307" s="68" t="s">
        <v>1438</v>
      </c>
      <c r="C307" s="347"/>
      <c r="D307" s="347"/>
      <c r="E307" s="14">
        <v>0</v>
      </c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>
        <v>0</v>
      </c>
      <c r="PE307" s="14"/>
      <c r="PF307" s="14"/>
      <c r="PG307" s="54"/>
      <c r="PH307" s="54"/>
      <c r="PI307" s="54"/>
      <c r="PJ307" s="54"/>
      <c r="PK307" s="54"/>
      <c r="PL307" s="84"/>
      <c r="PM307" s="14"/>
      <c r="PN307" s="84"/>
      <c r="PO307" s="84"/>
      <c r="PP307" s="84"/>
      <c r="PQ307" s="84"/>
      <c r="PR307" s="505"/>
      <c r="PS307" s="84"/>
      <c r="PT307" s="84"/>
      <c r="PU307" s="84"/>
      <c r="PV307" s="84"/>
      <c r="PW307" s="54"/>
      <c r="PX307" s="54"/>
      <c r="PY307" s="14"/>
      <c r="PZ307" s="14"/>
      <c r="QA307" s="14"/>
      <c r="QB307" s="54"/>
      <c r="QC307" s="54"/>
      <c r="QD307" s="54"/>
      <c r="QR307" s="1"/>
      <c r="QS307" s="1"/>
      <c r="QX307" s="1"/>
      <c r="QY307" s="1"/>
      <c r="QZ307" s="1"/>
      <c r="RA307" s="1"/>
      <c r="RB307" s="1"/>
      <c r="RC307" s="1"/>
      <c r="RD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</row>
    <row r="308" spans="1:503" s="20" customFormat="1" hidden="1" x14ac:dyDescent="0.25">
      <c r="A308" s="68" t="s">
        <v>15</v>
      </c>
      <c r="B308" s="68" t="s">
        <v>1439</v>
      </c>
      <c r="C308" s="347"/>
      <c r="D308" s="347"/>
      <c r="E308" s="14">
        <v>0</v>
      </c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>
        <v>0</v>
      </c>
      <c r="PE308" s="14"/>
      <c r="PF308" s="14"/>
      <c r="PG308" s="54"/>
      <c r="PH308" s="54"/>
      <c r="PI308" s="54"/>
      <c r="PJ308" s="54"/>
      <c r="PK308" s="54"/>
      <c r="PL308" s="84"/>
      <c r="PM308" s="14"/>
      <c r="PN308" s="84"/>
      <c r="PO308" s="84"/>
      <c r="PP308" s="84"/>
      <c r="PQ308" s="84"/>
      <c r="PR308" s="505"/>
      <c r="PS308" s="84"/>
      <c r="PT308" s="84"/>
      <c r="PU308" s="84"/>
      <c r="PV308" s="84"/>
      <c r="PW308" s="54"/>
      <c r="PX308" s="54"/>
      <c r="PY308" s="14"/>
      <c r="PZ308" s="14"/>
      <c r="QA308" s="14"/>
      <c r="QB308" s="54"/>
      <c r="QC308" s="54"/>
      <c r="QD308" s="54"/>
      <c r="QR308" s="1"/>
      <c r="QS308" s="1"/>
      <c r="QX308" s="1"/>
      <c r="QY308" s="1"/>
      <c r="QZ308" s="1"/>
      <c r="RA308" s="1"/>
      <c r="RB308" s="1"/>
      <c r="RC308" s="1"/>
      <c r="RD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</row>
    <row r="309" spans="1:503" s="20" customFormat="1" hidden="1" x14ac:dyDescent="0.25">
      <c r="A309" s="68" t="s">
        <v>15</v>
      </c>
      <c r="B309" s="68" t="s">
        <v>1417</v>
      </c>
      <c r="C309" s="347"/>
      <c r="D309" s="347"/>
      <c r="E309" s="14">
        <v>0</v>
      </c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>
        <v>0</v>
      </c>
      <c r="PE309" s="14"/>
      <c r="PF309" s="14"/>
      <c r="PG309" s="54"/>
      <c r="PH309" s="54"/>
      <c r="PI309" s="54"/>
      <c r="PJ309" s="54"/>
      <c r="PK309" s="54"/>
      <c r="PL309" s="84"/>
      <c r="PM309" s="14"/>
      <c r="PN309" s="84"/>
      <c r="PO309" s="84"/>
      <c r="PP309" s="84"/>
      <c r="PQ309" s="84"/>
      <c r="PR309" s="505"/>
      <c r="PS309" s="84"/>
      <c r="PT309" s="84"/>
      <c r="PU309" s="84"/>
      <c r="PV309" s="84"/>
      <c r="PW309" s="54"/>
      <c r="PX309" s="54"/>
      <c r="PY309" s="14"/>
      <c r="PZ309" s="14"/>
      <c r="QA309" s="14"/>
      <c r="QB309" s="54"/>
      <c r="QC309" s="54"/>
      <c r="QD309" s="54"/>
      <c r="QR309" s="1"/>
      <c r="QS309" s="1"/>
      <c r="QX309" s="1"/>
      <c r="QY309" s="1"/>
      <c r="QZ309" s="1"/>
      <c r="RA309" s="1"/>
      <c r="RB309" s="1"/>
      <c r="RC309" s="1"/>
      <c r="RD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</row>
    <row r="310" spans="1:503" s="20" customFormat="1" hidden="1" x14ac:dyDescent="0.25">
      <c r="A310" s="68" t="s">
        <v>15</v>
      </c>
      <c r="B310" s="68" t="s">
        <v>1440</v>
      </c>
      <c r="C310" s="347"/>
      <c r="D310" s="347"/>
      <c r="E310" s="14">
        <v>0</v>
      </c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>
        <v>0</v>
      </c>
      <c r="PE310" s="14"/>
      <c r="PF310" s="14"/>
      <c r="PG310" s="54"/>
      <c r="PH310" s="54"/>
      <c r="PI310" s="54"/>
      <c r="PJ310" s="54"/>
      <c r="PK310" s="54"/>
      <c r="PL310" s="84"/>
      <c r="PM310" s="14"/>
      <c r="PN310" s="84"/>
      <c r="PO310" s="84"/>
      <c r="PP310" s="84"/>
      <c r="PQ310" s="84"/>
      <c r="PR310" s="505"/>
      <c r="PS310" s="84"/>
      <c r="PT310" s="84"/>
      <c r="PU310" s="84"/>
      <c r="PV310" s="84"/>
      <c r="PW310" s="54"/>
      <c r="PX310" s="54"/>
      <c r="PY310" s="14"/>
      <c r="PZ310" s="14"/>
      <c r="QA310" s="14"/>
      <c r="QB310" s="54"/>
      <c r="QC310" s="54"/>
      <c r="QD310" s="54"/>
      <c r="QR310" s="1"/>
      <c r="QS310" s="1"/>
      <c r="QX310" s="1"/>
      <c r="QY310" s="1"/>
      <c r="QZ310" s="1"/>
      <c r="RA310" s="1"/>
      <c r="RB310" s="1"/>
      <c r="RC310" s="1"/>
      <c r="RD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</row>
    <row r="311" spans="1:503" s="20" customFormat="1" hidden="1" x14ac:dyDescent="0.25">
      <c r="A311" s="68" t="s">
        <v>15</v>
      </c>
      <c r="B311" s="68" t="s">
        <v>1441</v>
      </c>
      <c r="C311" s="347"/>
      <c r="D311" s="347"/>
      <c r="E311" s="14">
        <v>0</v>
      </c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>
        <v>0</v>
      </c>
      <c r="PE311" s="14"/>
      <c r="PF311" s="14"/>
      <c r="PG311" s="54"/>
      <c r="PH311" s="54"/>
      <c r="PI311" s="54"/>
      <c r="PJ311" s="54"/>
      <c r="PK311" s="54"/>
      <c r="PL311" s="84"/>
      <c r="PM311" s="14"/>
      <c r="PN311" s="84"/>
      <c r="PO311" s="84"/>
      <c r="PP311" s="84"/>
      <c r="PQ311" s="84"/>
      <c r="PR311" s="505"/>
      <c r="PS311" s="84"/>
      <c r="PT311" s="84"/>
      <c r="PU311" s="84"/>
      <c r="PV311" s="84"/>
      <c r="PW311" s="54"/>
      <c r="PX311" s="54"/>
      <c r="PY311" s="14"/>
      <c r="PZ311" s="14"/>
      <c r="QA311" s="14"/>
      <c r="QB311" s="54"/>
      <c r="QC311" s="54"/>
      <c r="QD311" s="54"/>
      <c r="QR311" s="1"/>
      <c r="QS311" s="1"/>
      <c r="QX311" s="1"/>
      <c r="QY311" s="1"/>
      <c r="QZ311" s="1"/>
      <c r="RA311" s="1"/>
      <c r="RB311" s="1"/>
      <c r="RC311" s="1"/>
      <c r="RD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</row>
    <row r="312" spans="1:503" s="20" customFormat="1" hidden="1" x14ac:dyDescent="0.25">
      <c r="A312" s="68" t="s">
        <v>15</v>
      </c>
      <c r="B312" s="68" t="s">
        <v>1442</v>
      </c>
      <c r="C312" s="347"/>
      <c r="D312" s="347"/>
      <c r="E312" s="14">
        <v>0</v>
      </c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>
        <v>0</v>
      </c>
      <c r="PE312" s="14"/>
      <c r="PF312" s="14"/>
      <c r="PG312" s="54"/>
      <c r="PH312" s="54"/>
      <c r="PI312" s="54"/>
      <c r="PJ312" s="54"/>
      <c r="PK312" s="54"/>
      <c r="PL312" s="84"/>
      <c r="PM312" s="14"/>
      <c r="PN312" s="84"/>
      <c r="PO312" s="84"/>
      <c r="PP312" s="84"/>
      <c r="PQ312" s="84"/>
      <c r="PR312" s="505"/>
      <c r="PS312" s="84"/>
      <c r="PT312" s="84"/>
      <c r="PU312" s="84"/>
      <c r="PV312" s="84"/>
      <c r="PW312" s="54"/>
      <c r="PX312" s="54"/>
      <c r="PY312" s="14"/>
      <c r="PZ312" s="14"/>
      <c r="QA312" s="14"/>
      <c r="QB312" s="54"/>
      <c r="QC312" s="54"/>
      <c r="QD312" s="54"/>
      <c r="QR312" s="1"/>
      <c r="QS312" s="1"/>
      <c r="QX312" s="1"/>
      <c r="QY312" s="1"/>
      <c r="QZ312" s="1"/>
      <c r="RA312" s="1"/>
      <c r="RB312" s="1"/>
      <c r="RC312" s="1"/>
      <c r="RD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</row>
    <row r="313" spans="1:503" x14ac:dyDescent="0.25">
      <c r="A313" s="68" t="s">
        <v>15</v>
      </c>
      <c r="B313" s="79" t="s">
        <v>1139</v>
      </c>
      <c r="C313" s="347">
        <v>4900</v>
      </c>
      <c r="D313" s="347"/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1</v>
      </c>
      <c r="AH313" s="14">
        <v>0</v>
      </c>
      <c r="AI313" s="14">
        <v>14</v>
      </c>
      <c r="AJ313" s="14">
        <v>1</v>
      </c>
      <c r="AK313" s="14">
        <v>8</v>
      </c>
      <c r="AL313" s="14">
        <v>4</v>
      </c>
      <c r="AM313" s="14">
        <v>1</v>
      </c>
      <c r="AN313" s="14">
        <v>0</v>
      </c>
      <c r="AO313" s="14">
        <v>7</v>
      </c>
      <c r="AP313" s="14">
        <v>0</v>
      </c>
      <c r="AQ313" s="14">
        <v>0</v>
      </c>
      <c r="AR313" s="14">
        <v>0</v>
      </c>
      <c r="AS313" s="14">
        <v>2</v>
      </c>
      <c r="AT313" s="14">
        <v>3</v>
      </c>
      <c r="AU313" s="14">
        <v>0</v>
      </c>
      <c r="AV313" s="14">
        <v>0</v>
      </c>
      <c r="AW313" s="14">
        <v>0</v>
      </c>
      <c r="AX313" s="14">
        <v>0</v>
      </c>
      <c r="AY313" s="14">
        <v>0</v>
      </c>
      <c r="AZ313" s="14">
        <v>0</v>
      </c>
      <c r="BA313" s="14">
        <v>0</v>
      </c>
      <c r="BB313" s="14">
        <v>0</v>
      </c>
      <c r="BC313" s="14">
        <v>0</v>
      </c>
      <c r="BD313" s="14">
        <v>0</v>
      </c>
      <c r="BE313" s="14">
        <v>0</v>
      </c>
      <c r="BF313" s="14">
        <v>0</v>
      </c>
      <c r="BG313" s="14">
        <v>1</v>
      </c>
      <c r="BH313" s="14">
        <v>0</v>
      </c>
      <c r="BI313" s="14">
        <v>1</v>
      </c>
      <c r="BJ313" s="14">
        <v>0</v>
      </c>
      <c r="BK313" s="14">
        <v>0</v>
      </c>
      <c r="BL313" s="14">
        <v>0</v>
      </c>
      <c r="BM313" s="14">
        <v>0</v>
      </c>
      <c r="BN313" s="14">
        <v>0</v>
      </c>
      <c r="BO313" s="14">
        <v>0</v>
      </c>
      <c r="BP313" s="14">
        <v>0</v>
      </c>
      <c r="BQ313" s="14">
        <v>0</v>
      </c>
      <c r="BR313" s="14">
        <v>0</v>
      </c>
      <c r="BS313" s="14">
        <v>0</v>
      </c>
      <c r="BT313" s="14">
        <v>0</v>
      </c>
      <c r="BU313" s="14">
        <v>0</v>
      </c>
      <c r="BV313" s="14">
        <v>0</v>
      </c>
      <c r="BW313" s="14">
        <v>0</v>
      </c>
      <c r="BX313" s="14">
        <v>0</v>
      </c>
      <c r="BY313" s="14">
        <v>0</v>
      </c>
      <c r="BZ313" s="14">
        <v>0</v>
      </c>
      <c r="CA313" s="14">
        <v>0</v>
      </c>
      <c r="CB313" s="14">
        <v>0</v>
      </c>
      <c r="CC313" s="14">
        <v>0</v>
      </c>
      <c r="CD313" s="14">
        <v>0</v>
      </c>
      <c r="CE313" s="14">
        <v>0</v>
      </c>
      <c r="CF313" s="14">
        <v>0</v>
      </c>
      <c r="CG313" s="14">
        <v>0</v>
      </c>
      <c r="CH313" s="14">
        <v>0</v>
      </c>
      <c r="CI313" s="14">
        <v>0</v>
      </c>
      <c r="CJ313" s="14">
        <v>0</v>
      </c>
      <c r="CK313" s="14">
        <v>0</v>
      </c>
      <c r="CL313" s="14">
        <v>0</v>
      </c>
      <c r="CM313" s="14">
        <v>0</v>
      </c>
      <c r="CN313" s="14">
        <v>0</v>
      </c>
      <c r="CO313" s="14">
        <v>0</v>
      </c>
      <c r="CP313" s="14">
        <v>0</v>
      </c>
      <c r="CQ313" s="14">
        <v>0</v>
      </c>
      <c r="CR313" s="14">
        <v>0</v>
      </c>
      <c r="CS313" s="14">
        <v>0</v>
      </c>
      <c r="CT313" s="14">
        <v>0</v>
      </c>
      <c r="CU313" s="14">
        <v>0</v>
      </c>
      <c r="CV313" s="14">
        <v>0</v>
      </c>
      <c r="CW313" s="14">
        <v>0</v>
      </c>
      <c r="CX313" s="14">
        <v>0</v>
      </c>
      <c r="CY313" s="14">
        <v>0</v>
      </c>
      <c r="CZ313" s="14">
        <v>0</v>
      </c>
      <c r="DA313" s="14">
        <v>0</v>
      </c>
      <c r="DB313" s="14">
        <v>0</v>
      </c>
      <c r="DC313" s="14">
        <v>0</v>
      </c>
      <c r="DD313" s="14">
        <v>0</v>
      </c>
      <c r="DE313" s="14">
        <v>0</v>
      </c>
      <c r="DF313" s="14">
        <v>0</v>
      </c>
      <c r="DG313" s="14">
        <v>0</v>
      </c>
      <c r="DH313" s="14">
        <v>0</v>
      </c>
      <c r="DI313" s="14">
        <v>0</v>
      </c>
      <c r="DJ313" s="14">
        <v>0</v>
      </c>
      <c r="DK313" s="14">
        <v>2</v>
      </c>
      <c r="DL313" s="14">
        <v>0</v>
      </c>
      <c r="DM313" s="14">
        <v>0</v>
      </c>
      <c r="DN313" s="14">
        <v>0</v>
      </c>
      <c r="DO313" s="14">
        <v>0</v>
      </c>
      <c r="DP313" s="14">
        <v>0</v>
      </c>
      <c r="DQ313" s="14">
        <v>0</v>
      </c>
      <c r="DR313" s="14">
        <v>0</v>
      </c>
      <c r="DS313" s="14">
        <v>0</v>
      </c>
      <c r="DT313" s="14">
        <v>0</v>
      </c>
      <c r="DU313" s="14">
        <v>0</v>
      </c>
      <c r="DV313" s="14">
        <v>0</v>
      </c>
      <c r="DW313" s="14">
        <v>0</v>
      </c>
      <c r="DX313" s="14">
        <v>0</v>
      </c>
      <c r="DY313" s="14">
        <v>0</v>
      </c>
      <c r="DZ313" s="14">
        <v>0</v>
      </c>
      <c r="EA313" s="14">
        <v>0</v>
      </c>
      <c r="EB313" s="14">
        <v>0</v>
      </c>
      <c r="EC313" s="14">
        <v>0</v>
      </c>
      <c r="ED313" s="14">
        <v>0</v>
      </c>
      <c r="EE313" s="14">
        <v>0</v>
      </c>
      <c r="EF313" s="14">
        <v>0</v>
      </c>
      <c r="EG313" s="14">
        <v>0</v>
      </c>
      <c r="EH313" s="14">
        <v>0</v>
      </c>
      <c r="EI313" s="14">
        <v>0</v>
      </c>
      <c r="EJ313" s="14">
        <v>1</v>
      </c>
      <c r="EK313" s="14">
        <v>0</v>
      </c>
      <c r="EL313" s="14">
        <v>0</v>
      </c>
      <c r="EM313" s="14">
        <v>0</v>
      </c>
      <c r="EN313" s="14">
        <v>0</v>
      </c>
      <c r="EO313" s="14">
        <v>0</v>
      </c>
      <c r="EP313" s="14">
        <v>0</v>
      </c>
      <c r="EQ313" s="14">
        <v>0</v>
      </c>
      <c r="ER313" s="14">
        <v>0</v>
      </c>
      <c r="ES313" s="14">
        <v>0</v>
      </c>
      <c r="ET313" s="14">
        <v>0</v>
      </c>
      <c r="EU313" s="14">
        <v>0</v>
      </c>
      <c r="EV313" s="14">
        <v>0</v>
      </c>
      <c r="EW313" s="14">
        <v>0</v>
      </c>
      <c r="EX313" s="14">
        <v>0</v>
      </c>
      <c r="EY313" s="14">
        <v>0</v>
      </c>
      <c r="EZ313" s="14">
        <v>0</v>
      </c>
      <c r="FA313" s="14">
        <v>0</v>
      </c>
      <c r="FB313" s="14">
        <v>1</v>
      </c>
      <c r="FC313" s="14">
        <v>0</v>
      </c>
      <c r="FD313" s="14">
        <v>0</v>
      </c>
      <c r="FE313" s="14">
        <v>3</v>
      </c>
      <c r="FF313" s="14">
        <v>1</v>
      </c>
      <c r="FG313" s="14">
        <v>2</v>
      </c>
      <c r="FH313" s="14">
        <v>0</v>
      </c>
      <c r="FI313" s="14">
        <v>3</v>
      </c>
      <c r="FJ313" s="14">
        <v>0</v>
      </c>
      <c r="FK313" s="14">
        <v>3</v>
      </c>
      <c r="FL313" s="14">
        <v>0</v>
      </c>
      <c r="FM313" s="14">
        <v>0</v>
      </c>
      <c r="FN313" s="14">
        <v>0</v>
      </c>
      <c r="FO313" s="14">
        <v>5</v>
      </c>
      <c r="FP313" s="14">
        <v>2</v>
      </c>
      <c r="FQ313" s="14">
        <v>15</v>
      </c>
      <c r="FR313" s="14">
        <v>4</v>
      </c>
      <c r="FS313" s="14">
        <v>-2</v>
      </c>
      <c r="FT313" s="14">
        <v>0</v>
      </c>
      <c r="FU313" s="14">
        <v>1</v>
      </c>
      <c r="FV313" s="14">
        <v>0</v>
      </c>
      <c r="FW313" s="14">
        <v>0</v>
      </c>
      <c r="FX313" s="14">
        <v>1</v>
      </c>
      <c r="FY313" s="14">
        <v>0</v>
      </c>
      <c r="FZ313" s="14">
        <v>0</v>
      </c>
      <c r="GA313" s="14">
        <v>0</v>
      </c>
      <c r="GB313" s="14">
        <v>1</v>
      </c>
      <c r="GC313" s="14">
        <v>1</v>
      </c>
      <c r="GD313" s="14">
        <v>2</v>
      </c>
      <c r="GE313" s="14">
        <v>0</v>
      </c>
      <c r="GF313" s="14">
        <v>1</v>
      </c>
      <c r="GG313" s="14">
        <v>0</v>
      </c>
      <c r="GH313" s="14">
        <v>1</v>
      </c>
      <c r="GI313" s="14">
        <v>7</v>
      </c>
      <c r="GJ313" s="14">
        <v>4</v>
      </c>
      <c r="GK313" s="14">
        <v>0</v>
      </c>
      <c r="GL313" s="14">
        <v>5</v>
      </c>
      <c r="GM313" s="14">
        <v>1</v>
      </c>
      <c r="GN313" s="14">
        <v>0</v>
      </c>
      <c r="GO313" s="14">
        <v>0</v>
      </c>
      <c r="GP313" s="14">
        <v>1</v>
      </c>
      <c r="GQ313" s="14">
        <v>6</v>
      </c>
      <c r="GR313" s="14">
        <v>0</v>
      </c>
      <c r="GS313" s="14">
        <v>1</v>
      </c>
      <c r="GT313" s="14">
        <v>0</v>
      </c>
      <c r="GU313" s="14">
        <v>0</v>
      </c>
      <c r="GV313" s="14">
        <v>1</v>
      </c>
      <c r="GW313" s="14">
        <v>0</v>
      </c>
      <c r="GX313" s="14">
        <v>2</v>
      </c>
      <c r="GY313" s="14">
        <v>0</v>
      </c>
      <c r="GZ313" s="14">
        <v>0</v>
      </c>
      <c r="HA313" s="14">
        <v>0</v>
      </c>
      <c r="HB313" s="14">
        <v>0</v>
      </c>
      <c r="HC313" s="14">
        <v>0</v>
      </c>
      <c r="HD313" s="14">
        <v>0</v>
      </c>
      <c r="HE313" s="14">
        <v>0</v>
      </c>
      <c r="HF313" s="14">
        <v>0</v>
      </c>
      <c r="HG313" s="14">
        <v>0</v>
      </c>
      <c r="HH313" s="14">
        <v>0</v>
      </c>
      <c r="HI313" s="14">
        <v>0</v>
      </c>
      <c r="HJ313" s="14">
        <v>0</v>
      </c>
      <c r="HK313" s="14">
        <v>0</v>
      </c>
      <c r="HL313" s="14">
        <v>0</v>
      </c>
      <c r="HM313" s="14">
        <v>0</v>
      </c>
      <c r="HN313" s="14">
        <v>0</v>
      </c>
      <c r="HO313" s="14">
        <v>0</v>
      </c>
      <c r="HP313" s="14">
        <v>0</v>
      </c>
      <c r="HQ313" s="14">
        <v>2</v>
      </c>
      <c r="HR313" s="14">
        <v>2</v>
      </c>
      <c r="HS313" s="14">
        <v>0</v>
      </c>
      <c r="HT313" s="14">
        <v>0</v>
      </c>
      <c r="HU313" s="14">
        <v>0</v>
      </c>
      <c r="HV313" s="14">
        <v>3</v>
      </c>
      <c r="HW313" s="14">
        <v>0</v>
      </c>
      <c r="HX313" s="14">
        <v>4</v>
      </c>
      <c r="HY313" s="14">
        <v>1</v>
      </c>
      <c r="HZ313" s="14">
        <v>0</v>
      </c>
      <c r="IA313" s="14">
        <v>-1</v>
      </c>
      <c r="IB313" s="14">
        <v>0</v>
      </c>
      <c r="IC313" s="14">
        <v>2</v>
      </c>
      <c r="ID313" s="14">
        <v>0</v>
      </c>
      <c r="IE313" s="14">
        <v>0</v>
      </c>
      <c r="IF313" s="14">
        <v>0</v>
      </c>
      <c r="IG313" s="14">
        <v>1</v>
      </c>
      <c r="IH313" s="14">
        <v>11</v>
      </c>
      <c r="II313" s="14">
        <v>1</v>
      </c>
      <c r="IJ313" s="14">
        <v>1</v>
      </c>
      <c r="IK313" s="14">
        <v>0</v>
      </c>
      <c r="IL313" s="14">
        <v>8</v>
      </c>
      <c r="IM313" s="14">
        <v>22</v>
      </c>
      <c r="IN313" s="14">
        <v>17</v>
      </c>
      <c r="IO313" s="14">
        <v>0</v>
      </c>
      <c r="IP313" s="14">
        <v>1</v>
      </c>
      <c r="IQ313" s="14">
        <v>3</v>
      </c>
      <c r="IR313" s="14">
        <v>0</v>
      </c>
      <c r="IS313" s="14">
        <v>0</v>
      </c>
      <c r="IT313" s="14">
        <v>0</v>
      </c>
      <c r="IU313" s="14">
        <v>0</v>
      </c>
      <c r="IV313" s="14">
        <v>0</v>
      </c>
      <c r="IW313" s="14">
        <v>9</v>
      </c>
      <c r="IX313" s="14">
        <v>3</v>
      </c>
      <c r="IY313" s="14">
        <v>0</v>
      </c>
      <c r="IZ313" s="14">
        <v>1</v>
      </c>
      <c r="JA313" s="14">
        <v>1</v>
      </c>
      <c r="JB313" s="14">
        <v>0</v>
      </c>
      <c r="JC313" s="14">
        <v>0</v>
      </c>
      <c r="JD313" s="14">
        <v>0</v>
      </c>
      <c r="JE313" s="14">
        <v>4</v>
      </c>
      <c r="JF313" s="14">
        <v>0</v>
      </c>
      <c r="JG313" s="14">
        <v>1</v>
      </c>
      <c r="JH313" s="14">
        <v>1</v>
      </c>
      <c r="JI313" s="14">
        <v>2</v>
      </c>
      <c r="JJ313" s="14">
        <v>0</v>
      </c>
      <c r="JK313" s="14">
        <v>0</v>
      </c>
      <c r="JL313" s="14">
        <v>0</v>
      </c>
      <c r="JM313" s="14">
        <v>0</v>
      </c>
      <c r="JN313" s="14">
        <v>0</v>
      </c>
      <c r="JO313" s="14">
        <v>2</v>
      </c>
      <c r="JP313" s="14">
        <v>1</v>
      </c>
      <c r="JQ313" s="14">
        <v>1</v>
      </c>
      <c r="JR313" s="14">
        <v>2</v>
      </c>
      <c r="JS313" s="14">
        <v>0</v>
      </c>
      <c r="JT313" s="14">
        <v>0</v>
      </c>
      <c r="JU313" s="14">
        <v>0</v>
      </c>
      <c r="JV313" s="14">
        <v>0</v>
      </c>
      <c r="JW313" s="14">
        <v>0</v>
      </c>
      <c r="JX313" s="14">
        <v>1</v>
      </c>
      <c r="JY313" s="14">
        <v>0</v>
      </c>
      <c r="JZ313" s="14">
        <v>1</v>
      </c>
      <c r="KA313" s="14">
        <v>0</v>
      </c>
      <c r="KB313" s="14">
        <v>1</v>
      </c>
      <c r="KC313" s="14">
        <v>0</v>
      </c>
      <c r="KD313" s="14">
        <v>0</v>
      </c>
      <c r="KE313" s="14">
        <v>0</v>
      </c>
      <c r="KF313" s="14">
        <v>0</v>
      </c>
      <c r="KG313" s="14">
        <v>0</v>
      </c>
      <c r="KH313" s="14">
        <v>0</v>
      </c>
      <c r="KI313" s="14">
        <v>0</v>
      </c>
      <c r="KJ313" s="14">
        <v>0</v>
      </c>
      <c r="KK313" s="14">
        <v>0</v>
      </c>
      <c r="KL313" s="14">
        <v>0</v>
      </c>
      <c r="KM313" s="14">
        <v>0</v>
      </c>
      <c r="KN313" s="14">
        <v>0</v>
      </c>
      <c r="KO313" s="14">
        <v>0</v>
      </c>
      <c r="KP313" s="14">
        <v>1</v>
      </c>
      <c r="KQ313" s="14">
        <v>1</v>
      </c>
      <c r="KR313" s="14">
        <v>0</v>
      </c>
      <c r="KS313" s="14">
        <v>0</v>
      </c>
      <c r="KT313" s="14">
        <v>0</v>
      </c>
      <c r="KU313" s="14">
        <v>1</v>
      </c>
      <c r="KV313" s="14">
        <v>0</v>
      </c>
      <c r="KW313" s="14">
        <v>0</v>
      </c>
      <c r="KX313" s="14">
        <v>0</v>
      </c>
      <c r="KY313" s="14">
        <v>0</v>
      </c>
      <c r="KZ313" s="14">
        <v>0</v>
      </c>
      <c r="LA313" s="14">
        <v>0</v>
      </c>
      <c r="LB313" s="14">
        <v>0</v>
      </c>
      <c r="LC313" s="14">
        <v>0</v>
      </c>
      <c r="LD313" s="14">
        <v>0</v>
      </c>
      <c r="LE313" s="14">
        <v>1</v>
      </c>
      <c r="LF313" s="14">
        <v>6</v>
      </c>
      <c r="LG313" s="14">
        <v>0</v>
      </c>
      <c r="LH313" s="14">
        <v>0</v>
      </c>
      <c r="LI313" s="14">
        <v>6</v>
      </c>
      <c r="LJ313" s="14">
        <v>0</v>
      </c>
      <c r="LK313" s="14">
        <v>0</v>
      </c>
      <c r="LL313" s="14">
        <v>2</v>
      </c>
      <c r="LM313" s="14">
        <v>0</v>
      </c>
      <c r="LN313" s="14">
        <v>0</v>
      </c>
      <c r="LO313" s="14">
        <v>0</v>
      </c>
      <c r="LP313" s="14">
        <v>1</v>
      </c>
      <c r="LQ313" s="14">
        <v>0</v>
      </c>
      <c r="LR313" s="14">
        <v>0</v>
      </c>
      <c r="LS313" s="14">
        <v>0</v>
      </c>
      <c r="LT313" s="14">
        <v>2</v>
      </c>
      <c r="LU313" s="14">
        <v>4</v>
      </c>
      <c r="LV313" s="14">
        <v>3</v>
      </c>
      <c r="LW313" s="14">
        <v>5</v>
      </c>
      <c r="LX313" s="14">
        <v>0</v>
      </c>
      <c r="LY313" s="14">
        <v>4</v>
      </c>
      <c r="LZ313" s="14">
        <v>2</v>
      </c>
      <c r="MA313" s="14">
        <v>2</v>
      </c>
      <c r="MB313" s="14">
        <v>2</v>
      </c>
      <c r="MC313" s="14">
        <v>5</v>
      </c>
      <c r="MD313" s="14">
        <v>1</v>
      </c>
      <c r="ME313" s="14">
        <v>0</v>
      </c>
      <c r="MF313" s="14">
        <v>0</v>
      </c>
      <c r="MG313" s="14">
        <v>8</v>
      </c>
      <c r="MH313" s="14">
        <v>0</v>
      </c>
      <c r="MI313" s="14">
        <v>7</v>
      </c>
      <c r="MJ313" s="14">
        <v>2</v>
      </c>
      <c r="MK313" s="14">
        <v>5</v>
      </c>
      <c r="ML313" s="14">
        <v>3</v>
      </c>
      <c r="MM313" s="14">
        <v>0</v>
      </c>
      <c r="MN313" s="14">
        <v>12</v>
      </c>
      <c r="MO313" s="14">
        <v>1</v>
      </c>
      <c r="MP313" s="14">
        <v>2</v>
      </c>
      <c r="MQ313" s="14">
        <v>2</v>
      </c>
      <c r="MR313" s="14">
        <v>1</v>
      </c>
      <c r="MS313" s="14">
        <v>0</v>
      </c>
      <c r="MT313" s="14">
        <v>1</v>
      </c>
      <c r="MU313" s="14">
        <v>6</v>
      </c>
      <c r="MV313" s="14">
        <v>6</v>
      </c>
      <c r="MW313" s="14">
        <v>4</v>
      </c>
      <c r="MX313" s="14">
        <v>5</v>
      </c>
      <c r="MY313" s="14">
        <v>12</v>
      </c>
      <c r="MZ313" s="14">
        <v>0</v>
      </c>
      <c r="NA313" s="14">
        <v>1</v>
      </c>
      <c r="NB313" s="14">
        <v>3</v>
      </c>
      <c r="NC313" s="14">
        <v>1</v>
      </c>
      <c r="ND313" s="14">
        <v>0</v>
      </c>
      <c r="NE313" s="14">
        <v>2</v>
      </c>
      <c r="NF313" s="14">
        <v>7</v>
      </c>
      <c r="NG313" s="14">
        <v>0</v>
      </c>
      <c r="NH313" s="14">
        <v>2</v>
      </c>
      <c r="NI313" s="14">
        <v>0</v>
      </c>
      <c r="NJ313" s="14">
        <v>1</v>
      </c>
      <c r="NK313" s="14">
        <v>2</v>
      </c>
      <c r="NL313" s="14">
        <v>7</v>
      </c>
      <c r="NM313" s="14">
        <v>3</v>
      </c>
      <c r="NN313" s="14">
        <v>0</v>
      </c>
      <c r="NO313" s="14">
        <v>4</v>
      </c>
      <c r="NP313" s="14">
        <v>0</v>
      </c>
      <c r="NQ313" s="14">
        <v>0</v>
      </c>
      <c r="NR313" s="14">
        <v>7</v>
      </c>
      <c r="NS313" s="14">
        <v>2</v>
      </c>
      <c r="NT313" s="14">
        <v>1</v>
      </c>
      <c r="NU313" s="14">
        <v>0</v>
      </c>
      <c r="NV313" s="14">
        <v>2</v>
      </c>
      <c r="NW313" s="14">
        <v>2</v>
      </c>
      <c r="NX313" s="14">
        <v>12</v>
      </c>
      <c r="NY313" s="14">
        <v>8</v>
      </c>
      <c r="NZ313" s="14">
        <v>0</v>
      </c>
      <c r="OA313" s="14">
        <v>0</v>
      </c>
      <c r="OB313" s="14">
        <v>0</v>
      </c>
      <c r="OC313" s="14">
        <v>3</v>
      </c>
      <c r="OD313" s="14">
        <v>9</v>
      </c>
      <c r="OE313" s="14">
        <v>4</v>
      </c>
      <c r="OF313" s="14">
        <v>1</v>
      </c>
      <c r="OG313" s="14">
        <v>5</v>
      </c>
      <c r="OH313" s="14">
        <v>6</v>
      </c>
      <c r="OI313" s="14">
        <v>0</v>
      </c>
      <c r="OJ313" s="14">
        <v>16</v>
      </c>
      <c r="OK313" s="14">
        <v>6</v>
      </c>
      <c r="OL313" s="14">
        <v>4</v>
      </c>
      <c r="OM313" s="14">
        <v>1</v>
      </c>
      <c r="ON313" s="14">
        <v>8</v>
      </c>
      <c r="OO313" s="14">
        <v>0</v>
      </c>
      <c r="OP313" s="14">
        <v>0</v>
      </c>
      <c r="OQ313" s="14">
        <v>10</v>
      </c>
      <c r="OR313" s="14">
        <v>0</v>
      </c>
      <c r="OS313" s="14">
        <v>1</v>
      </c>
      <c r="OT313" s="14">
        <v>1</v>
      </c>
      <c r="OU313" s="14">
        <v>14</v>
      </c>
      <c r="OV313" s="14">
        <v>3</v>
      </c>
      <c r="OW313" s="14">
        <v>0</v>
      </c>
      <c r="OX313" s="14">
        <v>9</v>
      </c>
      <c r="OY313" s="14">
        <v>1</v>
      </c>
      <c r="OZ313" s="31">
        <v>1</v>
      </c>
      <c r="PA313" s="14">
        <v>12</v>
      </c>
      <c r="PB313" s="14">
        <v>7</v>
      </c>
      <c r="PC313" s="14">
        <v>15</v>
      </c>
      <c r="PD313" s="14">
        <v>0</v>
      </c>
      <c r="PE313" s="14">
        <v>5</v>
      </c>
      <c r="PF313" s="14">
        <v>5</v>
      </c>
      <c r="PG313" s="14">
        <v>15</v>
      </c>
      <c r="PH313" s="84">
        <v>8</v>
      </c>
      <c r="PI313" s="14">
        <v>9</v>
      </c>
      <c r="PJ313" s="54"/>
      <c r="PK313" s="54"/>
      <c r="PL313" s="84">
        <v>3</v>
      </c>
      <c r="PM313" s="14">
        <v>15</v>
      </c>
      <c r="PN313" s="84">
        <v>10</v>
      </c>
      <c r="PO313" s="84">
        <v>13</v>
      </c>
      <c r="PP313" s="84">
        <v>8</v>
      </c>
      <c r="PQ313" s="84">
        <v>3</v>
      </c>
      <c r="PR313" s="506">
        <v>0</v>
      </c>
      <c r="PS313" s="479">
        <v>8</v>
      </c>
      <c r="PT313" s="84">
        <v>17</v>
      </c>
      <c r="PU313" s="479">
        <v>8</v>
      </c>
      <c r="PV313" s="84">
        <v>14</v>
      </c>
      <c r="PW313" s="479">
        <v>7</v>
      </c>
      <c r="PX313" s="479">
        <v>1</v>
      </c>
      <c r="PY313" s="479">
        <v>0</v>
      </c>
      <c r="PZ313" s="14"/>
      <c r="QA313" s="14">
        <v>2</v>
      </c>
      <c r="QB313" s="479">
        <v>9</v>
      </c>
      <c r="QC313" s="479">
        <v>4</v>
      </c>
      <c r="QD313" s="479">
        <v>8</v>
      </c>
      <c r="QE313" s="480">
        <v>1</v>
      </c>
      <c r="QF313" s="480">
        <v>0</v>
      </c>
      <c r="QG313" s="480">
        <v>1</v>
      </c>
      <c r="QH313" s="480">
        <v>7</v>
      </c>
      <c r="QI313" s="480">
        <v>8</v>
      </c>
      <c r="QJ313" s="480">
        <v>8</v>
      </c>
      <c r="QK313" s="480">
        <v>3</v>
      </c>
      <c r="QL313" s="481">
        <v>6</v>
      </c>
      <c r="QM313" s="480">
        <v>2</v>
      </c>
      <c r="QN313" s="480">
        <v>7</v>
      </c>
      <c r="QO313" s="480">
        <v>7</v>
      </c>
      <c r="QP313" s="480">
        <v>5</v>
      </c>
      <c r="QQ313" s="480">
        <v>2</v>
      </c>
      <c r="QR313" s="480">
        <v>2</v>
      </c>
      <c r="QS313" s="480">
        <v>0</v>
      </c>
      <c r="QT313" s="480">
        <v>5</v>
      </c>
      <c r="QU313" s="20"/>
      <c r="QV313" s="158">
        <v>5</v>
      </c>
      <c r="QW313" s="158">
        <v>5</v>
      </c>
      <c r="QX313" s="158">
        <v>3</v>
      </c>
      <c r="QY313" s="1">
        <v>1</v>
      </c>
      <c r="QZ313" s="1">
        <v>0</v>
      </c>
      <c r="RA313" s="1">
        <v>1</v>
      </c>
      <c r="RB313" s="1">
        <v>1</v>
      </c>
      <c r="RC313" s="1">
        <v>2</v>
      </c>
      <c r="RD313" s="1">
        <v>4</v>
      </c>
      <c r="RE313" s="1">
        <v>1</v>
      </c>
      <c r="RF313" s="1">
        <v>1</v>
      </c>
      <c r="RG313" s="1">
        <v>0</v>
      </c>
      <c r="RH313" s="1">
        <v>3</v>
      </c>
      <c r="RI313" s="1">
        <v>0</v>
      </c>
      <c r="RJ313" s="1">
        <v>1</v>
      </c>
      <c r="RK313" s="1">
        <v>1</v>
      </c>
      <c r="RL313" s="1">
        <v>1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</row>
    <row r="314" spans="1:503" s="20" customFormat="1" hidden="1" x14ac:dyDescent="0.25">
      <c r="A314" s="68" t="s">
        <v>15</v>
      </c>
      <c r="B314" s="68" t="s">
        <v>1443</v>
      </c>
      <c r="C314" s="347">
        <v>574</v>
      </c>
      <c r="D314" s="347"/>
      <c r="E314" s="14">
        <v>0</v>
      </c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  <c r="DC314" s="70"/>
      <c r="DD314" s="70"/>
      <c r="DE314" s="70"/>
      <c r="DF314" s="70"/>
      <c r="DG314" s="70"/>
      <c r="DH314" s="70"/>
      <c r="DI314" s="70"/>
      <c r="DJ314" s="70"/>
      <c r="DK314" s="70"/>
      <c r="DL314" s="70"/>
      <c r="DM314" s="70"/>
      <c r="DN314" s="70"/>
      <c r="DO314" s="70"/>
      <c r="DP314" s="70"/>
      <c r="DQ314" s="70"/>
      <c r="DR314" s="70"/>
      <c r="DS314" s="70"/>
      <c r="DT314" s="70"/>
      <c r="DU314" s="70"/>
      <c r="DV314" s="70"/>
      <c r="DW314" s="70"/>
      <c r="DX314" s="70"/>
      <c r="DY314" s="70"/>
      <c r="DZ314" s="70"/>
      <c r="EA314" s="70"/>
      <c r="EB314" s="70"/>
      <c r="EC314" s="70"/>
      <c r="ED314" s="70"/>
      <c r="EE314" s="70"/>
      <c r="EF314" s="70"/>
      <c r="EG314" s="70"/>
      <c r="EH314" s="70"/>
      <c r="EI314" s="70"/>
      <c r="EJ314" s="70"/>
      <c r="EK314" s="70"/>
      <c r="EL314" s="70"/>
      <c r="EM314" s="70"/>
      <c r="EN314" s="70"/>
      <c r="EO314" s="70"/>
      <c r="EP314" s="70"/>
      <c r="EQ314" s="70"/>
      <c r="ER314" s="70"/>
      <c r="ES314" s="70"/>
      <c r="ET314" s="70"/>
      <c r="EU314" s="70"/>
      <c r="EV314" s="70"/>
      <c r="EW314" s="70"/>
      <c r="EX314" s="70"/>
      <c r="EY314" s="70"/>
      <c r="EZ314" s="70"/>
      <c r="FA314" s="70"/>
      <c r="FB314" s="70"/>
      <c r="FC314" s="70"/>
      <c r="FD314" s="70"/>
      <c r="FE314" s="70"/>
      <c r="FF314" s="70"/>
      <c r="FG314" s="70"/>
      <c r="FH314" s="70"/>
      <c r="FI314" s="70"/>
      <c r="FJ314" s="70"/>
      <c r="FK314" s="70"/>
      <c r="FL314" s="70"/>
      <c r="FM314" s="70"/>
      <c r="FN314" s="70"/>
      <c r="FO314" s="70"/>
      <c r="FP314" s="70"/>
      <c r="FQ314" s="70"/>
      <c r="FR314" s="70"/>
      <c r="FS314" s="70"/>
      <c r="FT314" s="70"/>
      <c r="FU314" s="70"/>
      <c r="FV314" s="70"/>
      <c r="FW314" s="70"/>
      <c r="FX314" s="70"/>
      <c r="FY314" s="70"/>
      <c r="FZ314" s="70"/>
      <c r="GA314" s="70"/>
      <c r="GB314" s="70"/>
      <c r="GC314" s="70"/>
      <c r="GD314" s="70"/>
      <c r="GE314" s="70"/>
      <c r="GF314" s="70"/>
      <c r="GG314" s="70"/>
      <c r="GH314" s="70"/>
      <c r="GI314" s="70"/>
      <c r="GJ314" s="70"/>
      <c r="GK314" s="70"/>
      <c r="GL314" s="70"/>
      <c r="GM314" s="70"/>
      <c r="GN314" s="70"/>
      <c r="GO314" s="70"/>
      <c r="GP314" s="70"/>
      <c r="GQ314" s="70"/>
      <c r="GR314" s="70"/>
      <c r="GS314" s="70"/>
      <c r="GT314" s="70"/>
      <c r="GU314" s="70"/>
      <c r="GV314" s="70"/>
      <c r="GW314" s="70"/>
      <c r="GX314" s="70"/>
      <c r="GY314" s="70"/>
      <c r="GZ314" s="70"/>
      <c r="HA314" s="70"/>
      <c r="HB314" s="70"/>
      <c r="HC314" s="70"/>
      <c r="HD314" s="70"/>
      <c r="HE314" s="70"/>
      <c r="HF314" s="70"/>
      <c r="HG314" s="70"/>
      <c r="HH314" s="70"/>
      <c r="HI314" s="70"/>
      <c r="HJ314" s="70"/>
      <c r="HK314" s="70"/>
      <c r="HL314" s="70"/>
      <c r="HM314" s="70"/>
      <c r="HN314" s="70"/>
      <c r="HO314" s="70"/>
      <c r="HP314" s="70"/>
      <c r="HQ314" s="70"/>
      <c r="HR314" s="70"/>
      <c r="HS314" s="70"/>
      <c r="HT314" s="70"/>
      <c r="HU314" s="70"/>
      <c r="HV314" s="70"/>
      <c r="HW314" s="70"/>
      <c r="HX314" s="70"/>
      <c r="HY314" s="70"/>
      <c r="HZ314" s="70"/>
      <c r="IA314" s="70"/>
      <c r="IB314" s="70"/>
      <c r="IC314" s="70"/>
      <c r="ID314" s="70"/>
      <c r="IE314" s="70"/>
      <c r="IF314" s="70"/>
      <c r="IG314" s="70"/>
      <c r="IH314" s="70"/>
      <c r="II314" s="70"/>
      <c r="IJ314" s="70"/>
      <c r="IK314" s="70"/>
      <c r="IL314" s="70"/>
      <c r="IM314" s="70"/>
      <c r="IN314" s="70"/>
      <c r="IO314" s="70"/>
      <c r="IP314" s="70"/>
      <c r="IQ314" s="70"/>
      <c r="IR314" s="70"/>
      <c r="IS314" s="70"/>
      <c r="IT314" s="70"/>
      <c r="IU314" s="70"/>
      <c r="IV314" s="70"/>
      <c r="IW314" s="70"/>
      <c r="IX314" s="70"/>
      <c r="IY314" s="70"/>
      <c r="IZ314" s="70"/>
      <c r="JA314" s="70"/>
      <c r="JB314" s="70"/>
      <c r="JC314" s="70"/>
      <c r="JD314" s="70"/>
      <c r="JE314" s="70"/>
      <c r="JF314" s="70"/>
      <c r="JG314" s="70"/>
      <c r="JH314" s="70"/>
      <c r="JI314" s="70"/>
      <c r="JJ314" s="70"/>
      <c r="JK314" s="70"/>
      <c r="JL314" s="70"/>
      <c r="JM314" s="70"/>
      <c r="JN314" s="70"/>
      <c r="JO314" s="70"/>
      <c r="JP314" s="70"/>
      <c r="JQ314" s="70"/>
      <c r="JR314" s="70"/>
      <c r="JS314" s="70"/>
      <c r="JT314" s="70"/>
      <c r="JU314" s="70"/>
      <c r="JV314" s="70"/>
      <c r="JW314" s="70"/>
      <c r="JX314" s="70"/>
      <c r="JY314" s="70"/>
      <c r="JZ314" s="70"/>
      <c r="KA314" s="70"/>
      <c r="KB314" s="70"/>
      <c r="KC314" s="70"/>
      <c r="KD314" s="70"/>
      <c r="KE314" s="70"/>
      <c r="KF314" s="70"/>
      <c r="KG314" s="70"/>
      <c r="KH314" s="70"/>
      <c r="KI314" s="70"/>
      <c r="KJ314" s="70"/>
      <c r="KK314" s="70"/>
      <c r="KL314" s="70"/>
      <c r="KM314" s="70"/>
      <c r="KN314" s="70"/>
      <c r="KO314" s="70"/>
      <c r="KP314" s="70"/>
      <c r="KQ314" s="70"/>
      <c r="KR314" s="70"/>
      <c r="KS314" s="70"/>
      <c r="KT314" s="70"/>
      <c r="KU314" s="70"/>
      <c r="KV314" s="70"/>
      <c r="KW314" s="70"/>
      <c r="KX314" s="70"/>
      <c r="KY314" s="70"/>
      <c r="KZ314" s="70"/>
      <c r="LA314" s="70"/>
      <c r="LB314" s="70"/>
      <c r="LC314" s="70"/>
      <c r="LD314" s="70"/>
      <c r="LE314" s="70"/>
      <c r="LF314" s="70"/>
      <c r="LG314" s="70"/>
      <c r="LH314" s="70"/>
      <c r="LI314" s="70"/>
      <c r="LJ314" s="70"/>
      <c r="LK314" s="70"/>
      <c r="LL314" s="70"/>
      <c r="LM314" s="70"/>
      <c r="LN314" s="70"/>
      <c r="LO314" s="70"/>
      <c r="LP314" s="70"/>
      <c r="LQ314" s="70"/>
      <c r="LR314" s="70"/>
      <c r="LS314" s="70"/>
      <c r="LT314" s="70"/>
      <c r="LU314" s="70"/>
      <c r="LV314" s="70"/>
      <c r="LW314" s="70"/>
      <c r="LX314" s="70"/>
      <c r="LY314" s="70"/>
      <c r="LZ314" s="70"/>
      <c r="MA314" s="70"/>
      <c r="MB314" s="70"/>
      <c r="MC314" s="70"/>
      <c r="MD314" s="70"/>
      <c r="ME314" s="70"/>
      <c r="MF314" s="70"/>
      <c r="MG314" s="70"/>
      <c r="MH314" s="70"/>
      <c r="MI314" s="70"/>
      <c r="MJ314" s="70"/>
      <c r="MK314" s="70"/>
      <c r="ML314" s="70"/>
      <c r="MM314" s="70"/>
      <c r="MN314" s="70"/>
      <c r="MO314" s="70"/>
      <c r="MP314" s="70"/>
      <c r="MQ314" s="70"/>
      <c r="MR314" s="70"/>
      <c r="MS314" s="70"/>
      <c r="MT314" s="70"/>
      <c r="MU314" s="70"/>
      <c r="MV314" s="70"/>
      <c r="MW314" s="70"/>
      <c r="MX314" s="70"/>
      <c r="MY314" s="70"/>
      <c r="MZ314" s="70"/>
      <c r="NA314" s="70"/>
      <c r="NB314" s="70"/>
      <c r="NC314" s="70"/>
      <c r="ND314" s="70"/>
      <c r="NE314" s="70"/>
      <c r="NF314" s="70"/>
      <c r="NG314" s="70"/>
      <c r="NH314" s="70"/>
      <c r="NI314" s="70"/>
      <c r="NJ314" s="70"/>
      <c r="NK314" s="70"/>
      <c r="NL314" s="70"/>
      <c r="NM314" s="70"/>
      <c r="NN314" s="70"/>
      <c r="NO314" s="70"/>
      <c r="NP314" s="70"/>
      <c r="NQ314" s="70"/>
      <c r="NR314" s="70"/>
      <c r="NS314" s="70"/>
      <c r="NT314" s="70"/>
      <c r="NU314" s="70"/>
      <c r="NV314" s="70"/>
      <c r="NW314" s="70"/>
      <c r="NX314" s="70"/>
      <c r="NY314" s="70"/>
      <c r="NZ314" s="70"/>
      <c r="OA314" s="70"/>
      <c r="OB314" s="70"/>
      <c r="OC314" s="70"/>
      <c r="OD314" s="70"/>
      <c r="OE314" s="70"/>
      <c r="OF314" s="70"/>
      <c r="OG314" s="70"/>
      <c r="OH314" s="70"/>
      <c r="OI314" s="70"/>
      <c r="OJ314" s="70"/>
      <c r="OK314" s="70"/>
      <c r="OL314" s="70"/>
      <c r="OM314" s="70"/>
      <c r="ON314" s="70"/>
      <c r="OO314" s="70"/>
      <c r="OP314" s="70"/>
      <c r="OQ314" s="70"/>
      <c r="OR314" s="70"/>
      <c r="OS314" s="70"/>
      <c r="OT314" s="70"/>
      <c r="OU314" s="70"/>
      <c r="OV314" s="70"/>
      <c r="OW314" s="70"/>
      <c r="OX314" s="70"/>
      <c r="OY314" s="70"/>
      <c r="OZ314" s="70"/>
      <c r="PA314" s="70"/>
      <c r="PB314" s="14"/>
      <c r="PC314" s="14"/>
      <c r="PD314" s="14">
        <v>0</v>
      </c>
      <c r="PE314" s="14"/>
      <c r="PF314" s="14"/>
      <c r="PG314" s="54"/>
      <c r="PH314" s="54"/>
      <c r="PI314" s="54"/>
      <c r="PJ314" s="54"/>
      <c r="PK314" s="54"/>
      <c r="PL314" s="84"/>
      <c r="PM314" s="14"/>
      <c r="PN314" s="84"/>
      <c r="PO314" s="84"/>
      <c r="PP314" s="84"/>
      <c r="PQ314" s="84"/>
      <c r="PR314" s="505"/>
      <c r="PS314" s="84"/>
      <c r="PT314" s="84"/>
      <c r="PU314" s="84"/>
      <c r="PV314" s="84"/>
      <c r="PW314" s="54"/>
      <c r="PX314" s="54"/>
      <c r="PY314" s="14"/>
      <c r="PZ314" s="14"/>
      <c r="QA314" s="14"/>
      <c r="QB314" s="54"/>
      <c r="QC314" s="54"/>
      <c r="QD314" s="54"/>
      <c r="QR314" s="1"/>
      <c r="QS314" s="1"/>
      <c r="QX314" s="1"/>
      <c r="QY314" s="1"/>
      <c r="QZ314" s="1"/>
      <c r="RA314" s="1"/>
      <c r="RB314" s="1"/>
      <c r="RC314" s="1"/>
      <c r="RD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</row>
    <row r="315" spans="1:503" s="20" customFormat="1" hidden="1" x14ac:dyDescent="0.25">
      <c r="A315" s="68" t="s">
        <v>15</v>
      </c>
      <c r="B315" s="68" t="s">
        <v>1444</v>
      </c>
      <c r="C315" s="347">
        <v>1940</v>
      </c>
      <c r="D315" s="347"/>
      <c r="E315" s="14">
        <v>0</v>
      </c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  <c r="LH315" s="14"/>
      <c r="LI315" s="14"/>
      <c r="LJ315" s="14"/>
      <c r="LK315" s="14"/>
      <c r="LL315" s="14"/>
      <c r="LM315" s="14"/>
      <c r="LN315" s="14"/>
      <c r="LO315" s="14"/>
      <c r="LP315" s="14"/>
      <c r="LQ315" s="14"/>
      <c r="LR315" s="14"/>
      <c r="LS315" s="14"/>
      <c r="LT315" s="14"/>
      <c r="LU315" s="14"/>
      <c r="LV315" s="14"/>
      <c r="LW315" s="14"/>
      <c r="LX315" s="14"/>
      <c r="LY315" s="14"/>
      <c r="LZ315" s="14"/>
      <c r="MA315" s="14"/>
      <c r="MB315" s="14"/>
      <c r="MC315" s="14"/>
      <c r="MD315" s="14"/>
      <c r="ME315" s="14"/>
      <c r="MF315" s="14"/>
      <c r="MG315" s="14"/>
      <c r="MH315" s="14"/>
      <c r="MI315" s="14"/>
      <c r="MJ315" s="14"/>
      <c r="MK315" s="14"/>
      <c r="ML315" s="14"/>
      <c r="MM315" s="14"/>
      <c r="MN315" s="14"/>
      <c r="MO315" s="14"/>
      <c r="MP315" s="14"/>
      <c r="MQ315" s="14"/>
      <c r="MR315" s="14"/>
      <c r="MS315" s="14"/>
      <c r="MT315" s="14"/>
      <c r="MU315" s="14"/>
      <c r="MV315" s="14"/>
      <c r="MW315" s="14"/>
      <c r="MX315" s="14"/>
      <c r="MY315" s="14"/>
      <c r="MZ315" s="14"/>
      <c r="NA315" s="14"/>
      <c r="NB315" s="14"/>
      <c r="NC315" s="14"/>
      <c r="ND315" s="14"/>
      <c r="NE315" s="14"/>
      <c r="NF315" s="14"/>
      <c r="NG315" s="14"/>
      <c r="NH315" s="14"/>
      <c r="NI315" s="14"/>
      <c r="NJ315" s="14"/>
      <c r="NK315" s="14"/>
      <c r="NL315" s="14"/>
      <c r="NM315" s="14"/>
      <c r="NN315" s="14"/>
      <c r="NO315" s="14"/>
      <c r="NP315" s="14"/>
      <c r="NQ315" s="14"/>
      <c r="NR315" s="14"/>
      <c r="NS315" s="14"/>
      <c r="NT315" s="14"/>
      <c r="NU315" s="14"/>
      <c r="NV315" s="14"/>
      <c r="NW315" s="14"/>
      <c r="NX315" s="14"/>
      <c r="NY315" s="14"/>
      <c r="NZ315" s="14"/>
      <c r="OA315" s="14"/>
      <c r="OB315" s="14"/>
      <c r="OC315" s="14"/>
      <c r="OD315" s="14"/>
      <c r="OE315" s="14"/>
      <c r="OF315" s="14"/>
      <c r="OG315" s="14"/>
      <c r="OH315" s="14"/>
      <c r="OI315" s="14"/>
      <c r="OJ315" s="14"/>
      <c r="OK315" s="14"/>
      <c r="OL315" s="14"/>
      <c r="OM315" s="14"/>
      <c r="ON315" s="14"/>
      <c r="OO315" s="14"/>
      <c r="OP315" s="14"/>
      <c r="OQ315" s="14"/>
      <c r="OR315" s="14"/>
      <c r="OS315" s="14"/>
      <c r="OT315" s="14"/>
      <c r="OU315" s="14"/>
      <c r="OV315" s="14"/>
      <c r="OW315" s="14"/>
      <c r="OX315" s="14"/>
      <c r="OY315" s="14"/>
      <c r="OZ315" s="14"/>
      <c r="PA315" s="14"/>
      <c r="PB315" s="14"/>
      <c r="PC315" s="14"/>
      <c r="PD315" s="14">
        <v>0</v>
      </c>
      <c r="PE315" s="14"/>
      <c r="PF315" s="14"/>
      <c r="PG315" s="54"/>
      <c r="PH315" s="54"/>
      <c r="PI315" s="54"/>
      <c r="PJ315" s="54"/>
      <c r="PK315" s="54"/>
      <c r="PL315" s="84"/>
      <c r="PM315" s="14"/>
      <c r="PN315" s="84"/>
      <c r="PO315" s="84"/>
      <c r="PP315" s="84"/>
      <c r="PQ315" s="84"/>
      <c r="PR315" s="505"/>
      <c r="PS315" s="84"/>
      <c r="PT315" s="84"/>
      <c r="PU315" s="84"/>
      <c r="PV315" s="84"/>
      <c r="PW315" s="54"/>
      <c r="PX315" s="54"/>
      <c r="PY315" s="14"/>
      <c r="PZ315" s="14"/>
      <c r="QA315" s="14"/>
      <c r="QB315" s="54"/>
      <c r="QC315" s="54"/>
      <c r="QD315" s="54"/>
      <c r="QR315" s="1"/>
      <c r="QS315" s="1"/>
      <c r="QX315" s="1"/>
      <c r="QY315" s="1"/>
      <c r="QZ315" s="1"/>
      <c r="RA315" s="1"/>
      <c r="RB315" s="1"/>
      <c r="RC315" s="1"/>
      <c r="RD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</row>
    <row r="316" spans="1:503" s="20" customFormat="1" hidden="1" x14ac:dyDescent="0.25">
      <c r="A316" s="68" t="s">
        <v>15</v>
      </c>
      <c r="B316" s="68" t="s">
        <v>1008</v>
      </c>
      <c r="C316" s="474"/>
      <c r="D316" s="474"/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  <c r="AL316" s="14">
        <v>0</v>
      </c>
      <c r="AM316" s="14">
        <v>0</v>
      </c>
      <c r="AN316" s="14">
        <v>0</v>
      </c>
      <c r="AO316" s="14">
        <v>0</v>
      </c>
      <c r="AP316" s="14">
        <v>0</v>
      </c>
      <c r="AQ316" s="14">
        <v>0</v>
      </c>
      <c r="AR316" s="14">
        <v>0</v>
      </c>
      <c r="AS316" s="14">
        <v>0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v>0</v>
      </c>
      <c r="BA316" s="14">
        <v>0</v>
      </c>
      <c r="BB316" s="14">
        <v>0</v>
      </c>
      <c r="BC316" s="14">
        <v>0</v>
      </c>
      <c r="BD316" s="14">
        <v>0</v>
      </c>
      <c r="BE316" s="14">
        <v>0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  <c r="BK316" s="14">
        <v>0</v>
      </c>
      <c r="BL316" s="14">
        <v>0</v>
      </c>
      <c r="BM316" s="14">
        <v>0</v>
      </c>
      <c r="BN316" s="14">
        <v>0</v>
      </c>
      <c r="BO316" s="14">
        <v>0</v>
      </c>
      <c r="BP316" s="14">
        <v>0</v>
      </c>
      <c r="BQ316" s="14">
        <v>0</v>
      </c>
      <c r="BR316" s="14">
        <v>0</v>
      </c>
      <c r="BS316" s="14">
        <v>0</v>
      </c>
      <c r="BT316" s="14">
        <v>0</v>
      </c>
      <c r="BU316" s="14">
        <v>0</v>
      </c>
      <c r="BV316" s="14">
        <v>0</v>
      </c>
      <c r="BW316" s="14">
        <v>0</v>
      </c>
      <c r="BX316" s="14">
        <v>0</v>
      </c>
      <c r="BY316" s="14">
        <v>0</v>
      </c>
      <c r="BZ316" s="14">
        <v>0</v>
      </c>
      <c r="CA316" s="14">
        <v>0</v>
      </c>
      <c r="CB316" s="14">
        <v>0</v>
      </c>
      <c r="CC316" s="14">
        <v>0</v>
      </c>
      <c r="CD316" s="14">
        <v>0</v>
      </c>
      <c r="CE316" s="14">
        <v>0</v>
      </c>
      <c r="CF316" s="14">
        <v>0</v>
      </c>
      <c r="CG316" s="14">
        <v>0</v>
      </c>
      <c r="CH316" s="14">
        <v>0</v>
      </c>
      <c r="CI316" s="14">
        <v>0</v>
      </c>
      <c r="CJ316" s="14">
        <v>0</v>
      </c>
      <c r="CK316" s="14">
        <v>0</v>
      </c>
      <c r="CL316" s="14">
        <v>0</v>
      </c>
      <c r="CM316" s="14">
        <v>0</v>
      </c>
      <c r="CN316" s="14">
        <v>0</v>
      </c>
      <c r="CO316" s="14">
        <v>0</v>
      </c>
      <c r="CP316" s="14">
        <v>0</v>
      </c>
      <c r="CQ316" s="14">
        <v>0</v>
      </c>
      <c r="CR316" s="14">
        <v>0</v>
      </c>
      <c r="CS316" s="14">
        <v>0</v>
      </c>
      <c r="CT316" s="14">
        <v>0</v>
      </c>
      <c r="CU316" s="14">
        <v>0</v>
      </c>
      <c r="CV316" s="14">
        <v>0</v>
      </c>
      <c r="CW316" s="14">
        <v>0</v>
      </c>
      <c r="CX316" s="14">
        <v>0</v>
      </c>
      <c r="CY316" s="14">
        <v>0</v>
      </c>
      <c r="CZ316" s="14">
        <v>0</v>
      </c>
      <c r="DA316" s="14">
        <v>0</v>
      </c>
      <c r="DB316" s="14">
        <v>0</v>
      </c>
      <c r="DC316" s="14">
        <v>0</v>
      </c>
      <c r="DD316" s="14">
        <v>0</v>
      </c>
      <c r="DE316" s="14">
        <v>0</v>
      </c>
      <c r="DF316" s="14">
        <v>0</v>
      </c>
      <c r="DG316" s="14">
        <v>0</v>
      </c>
      <c r="DH316" s="14">
        <v>0</v>
      </c>
      <c r="DI316" s="14">
        <v>0</v>
      </c>
      <c r="DJ316" s="14">
        <v>0</v>
      </c>
      <c r="DK316" s="14">
        <v>0</v>
      </c>
      <c r="DL316" s="14">
        <v>0</v>
      </c>
      <c r="DM316" s="14">
        <v>0</v>
      </c>
      <c r="DN316" s="14">
        <v>0</v>
      </c>
      <c r="DO316" s="14">
        <v>0</v>
      </c>
      <c r="DP316" s="14">
        <v>0</v>
      </c>
      <c r="DQ316" s="14">
        <v>0</v>
      </c>
      <c r="DR316" s="14">
        <v>0</v>
      </c>
      <c r="DS316" s="14">
        <v>0</v>
      </c>
      <c r="DT316" s="14">
        <v>0</v>
      </c>
      <c r="DU316" s="14">
        <v>0</v>
      </c>
      <c r="DV316" s="14">
        <v>0</v>
      </c>
      <c r="DW316" s="14">
        <v>0</v>
      </c>
      <c r="DX316" s="14">
        <v>0</v>
      </c>
      <c r="DY316" s="14">
        <v>0</v>
      </c>
      <c r="DZ316" s="14">
        <v>0</v>
      </c>
      <c r="EA316" s="14">
        <v>0</v>
      </c>
      <c r="EB316" s="14">
        <v>0</v>
      </c>
      <c r="EC316" s="14">
        <v>0</v>
      </c>
      <c r="ED316" s="14">
        <v>0</v>
      </c>
      <c r="EE316" s="14">
        <v>0</v>
      </c>
      <c r="EF316" s="14">
        <v>0</v>
      </c>
      <c r="EG316" s="14">
        <v>0</v>
      </c>
      <c r="EH316" s="14">
        <v>0</v>
      </c>
      <c r="EI316" s="14">
        <v>0</v>
      </c>
      <c r="EJ316" s="14">
        <v>0</v>
      </c>
      <c r="EK316" s="14">
        <v>0</v>
      </c>
      <c r="EL316" s="14">
        <v>0</v>
      </c>
      <c r="EM316" s="14">
        <v>0</v>
      </c>
      <c r="EN316" s="14">
        <v>0</v>
      </c>
      <c r="EO316" s="14">
        <v>0</v>
      </c>
      <c r="EP316" s="14">
        <v>0</v>
      </c>
      <c r="EQ316" s="14">
        <v>0</v>
      </c>
      <c r="ER316" s="14">
        <v>0</v>
      </c>
      <c r="ES316" s="14">
        <v>0</v>
      </c>
      <c r="ET316" s="14">
        <v>0</v>
      </c>
      <c r="EU316" s="14">
        <v>0</v>
      </c>
      <c r="EV316" s="14">
        <v>0</v>
      </c>
      <c r="EW316" s="14">
        <v>0</v>
      </c>
      <c r="EX316" s="14">
        <v>0</v>
      </c>
      <c r="EY316" s="14">
        <v>0</v>
      </c>
      <c r="EZ316" s="14">
        <v>0</v>
      </c>
      <c r="FA316" s="14">
        <v>0</v>
      </c>
      <c r="FB316" s="14">
        <v>0</v>
      </c>
      <c r="FC316" s="14">
        <v>0</v>
      </c>
      <c r="FD316" s="14">
        <v>0</v>
      </c>
      <c r="FE316" s="14">
        <v>0</v>
      </c>
      <c r="FF316" s="14">
        <v>0</v>
      </c>
      <c r="FG316" s="14">
        <v>0</v>
      </c>
      <c r="FH316" s="14">
        <v>0</v>
      </c>
      <c r="FI316" s="14">
        <v>0</v>
      </c>
      <c r="FJ316" s="14">
        <v>0</v>
      </c>
      <c r="FK316" s="14">
        <v>0</v>
      </c>
      <c r="FL316" s="14">
        <v>0</v>
      </c>
      <c r="FM316" s="14">
        <v>0</v>
      </c>
      <c r="FN316" s="14">
        <v>0</v>
      </c>
      <c r="FO316" s="14">
        <v>0</v>
      </c>
      <c r="FP316" s="14">
        <v>0</v>
      </c>
      <c r="FQ316" s="14">
        <v>0</v>
      </c>
      <c r="FR316" s="14">
        <v>0</v>
      </c>
      <c r="FS316" s="14">
        <v>0</v>
      </c>
      <c r="FT316" s="14">
        <v>0</v>
      </c>
      <c r="FU316" s="14">
        <v>0</v>
      </c>
      <c r="FV316" s="14">
        <v>0</v>
      </c>
      <c r="FW316" s="14">
        <v>0</v>
      </c>
      <c r="FX316" s="14">
        <v>0</v>
      </c>
      <c r="FY316" s="14">
        <v>0</v>
      </c>
      <c r="FZ316" s="14">
        <v>0</v>
      </c>
      <c r="GA316" s="14">
        <v>0</v>
      </c>
      <c r="GB316" s="14">
        <v>0</v>
      </c>
      <c r="GC316" s="14">
        <v>0</v>
      </c>
      <c r="GD316" s="14">
        <v>0</v>
      </c>
      <c r="GE316" s="14">
        <v>0</v>
      </c>
      <c r="GF316" s="14">
        <v>0</v>
      </c>
      <c r="GG316" s="14">
        <v>0</v>
      </c>
      <c r="GH316" s="14">
        <v>0</v>
      </c>
      <c r="GI316" s="14">
        <v>0</v>
      </c>
      <c r="GJ316" s="14">
        <v>0</v>
      </c>
      <c r="GK316" s="14">
        <v>0</v>
      </c>
      <c r="GL316" s="14">
        <v>0</v>
      </c>
      <c r="GM316" s="14">
        <v>0</v>
      </c>
      <c r="GN316" s="14">
        <v>0</v>
      </c>
      <c r="GO316" s="14">
        <v>0</v>
      </c>
      <c r="GP316" s="14">
        <v>0</v>
      </c>
      <c r="GQ316" s="14">
        <v>0</v>
      </c>
      <c r="GR316" s="14">
        <v>0</v>
      </c>
      <c r="GS316" s="14">
        <v>0</v>
      </c>
      <c r="GT316" s="14">
        <v>0</v>
      </c>
      <c r="GU316" s="14">
        <v>0</v>
      </c>
      <c r="GV316" s="14">
        <v>0</v>
      </c>
      <c r="GW316" s="14">
        <v>0</v>
      </c>
      <c r="GX316" s="14">
        <v>0</v>
      </c>
      <c r="GY316" s="14">
        <v>0</v>
      </c>
      <c r="GZ316" s="14">
        <v>0</v>
      </c>
      <c r="HA316" s="14">
        <v>0</v>
      </c>
      <c r="HB316" s="14">
        <v>0</v>
      </c>
      <c r="HC316" s="14">
        <v>0</v>
      </c>
      <c r="HD316" s="14">
        <v>0</v>
      </c>
      <c r="HE316" s="14">
        <v>0</v>
      </c>
      <c r="HF316" s="14">
        <v>0</v>
      </c>
      <c r="HG316" s="14">
        <v>0</v>
      </c>
      <c r="HH316" s="14">
        <v>0</v>
      </c>
      <c r="HI316" s="14">
        <v>0</v>
      </c>
      <c r="HJ316" s="14">
        <v>0</v>
      </c>
      <c r="HK316" s="14">
        <v>0</v>
      </c>
      <c r="HL316" s="14">
        <v>0</v>
      </c>
      <c r="HM316" s="14">
        <v>0</v>
      </c>
      <c r="HN316" s="14">
        <v>0</v>
      </c>
      <c r="HO316" s="14">
        <v>0</v>
      </c>
      <c r="HP316" s="14">
        <v>0</v>
      </c>
      <c r="HQ316" s="14">
        <v>0</v>
      </c>
      <c r="HR316" s="14">
        <v>0</v>
      </c>
      <c r="HS316" s="14">
        <v>0</v>
      </c>
      <c r="HT316" s="14">
        <v>0</v>
      </c>
      <c r="HU316" s="14">
        <v>0</v>
      </c>
      <c r="HV316" s="14">
        <v>0</v>
      </c>
      <c r="HW316" s="14">
        <v>0</v>
      </c>
      <c r="HX316" s="14">
        <v>0</v>
      </c>
      <c r="HY316" s="14">
        <v>0</v>
      </c>
      <c r="HZ316" s="14">
        <v>0</v>
      </c>
      <c r="IA316" s="14">
        <v>0</v>
      </c>
      <c r="IB316" s="14">
        <v>0</v>
      </c>
      <c r="IC316" s="14">
        <v>0</v>
      </c>
      <c r="ID316" s="14">
        <v>0</v>
      </c>
      <c r="IE316" s="14">
        <v>0</v>
      </c>
      <c r="IF316" s="14">
        <v>0</v>
      </c>
      <c r="IG316" s="14">
        <v>0</v>
      </c>
      <c r="IH316" s="14">
        <v>0</v>
      </c>
      <c r="II316" s="14">
        <v>1</v>
      </c>
      <c r="IJ316" s="14">
        <v>0</v>
      </c>
      <c r="IK316" s="14">
        <v>0</v>
      </c>
      <c r="IL316" s="14">
        <v>0</v>
      </c>
      <c r="IM316" s="14">
        <v>0</v>
      </c>
      <c r="IN316" s="14">
        <v>0</v>
      </c>
      <c r="IO316" s="14">
        <v>0</v>
      </c>
      <c r="IP316" s="14">
        <v>0</v>
      </c>
      <c r="IQ316" s="14">
        <v>0</v>
      </c>
      <c r="IR316" s="14">
        <v>0</v>
      </c>
      <c r="IS316" s="14">
        <v>0</v>
      </c>
      <c r="IT316" s="14">
        <v>0</v>
      </c>
      <c r="IU316" s="14">
        <v>0</v>
      </c>
      <c r="IV316" s="14">
        <v>0</v>
      </c>
      <c r="IW316" s="14">
        <v>0</v>
      </c>
      <c r="IX316" s="14">
        <v>0</v>
      </c>
      <c r="IY316" s="14">
        <v>0</v>
      </c>
      <c r="IZ316" s="14">
        <v>0</v>
      </c>
      <c r="JA316" s="14">
        <v>0</v>
      </c>
      <c r="JB316" s="14">
        <v>0</v>
      </c>
      <c r="JC316" s="14">
        <v>0</v>
      </c>
      <c r="JD316" s="14">
        <v>0</v>
      </c>
      <c r="JE316" s="14">
        <v>0</v>
      </c>
      <c r="JF316" s="14">
        <v>0</v>
      </c>
      <c r="JG316" s="14">
        <v>0</v>
      </c>
      <c r="JH316" s="14">
        <v>0</v>
      </c>
      <c r="JI316" s="14">
        <v>0</v>
      </c>
      <c r="JJ316" s="14">
        <v>0</v>
      </c>
      <c r="JK316" s="14">
        <v>0</v>
      </c>
      <c r="JL316" s="14">
        <v>0</v>
      </c>
      <c r="JM316" s="14">
        <v>0</v>
      </c>
      <c r="JN316" s="14">
        <v>0</v>
      </c>
      <c r="JO316" s="14">
        <v>0</v>
      </c>
      <c r="JP316" s="14">
        <v>0</v>
      </c>
      <c r="JQ316" s="14">
        <v>0</v>
      </c>
      <c r="JR316" s="14">
        <v>0</v>
      </c>
      <c r="JS316" s="14">
        <v>0</v>
      </c>
      <c r="JT316" s="14">
        <v>0</v>
      </c>
      <c r="JU316" s="14">
        <v>0</v>
      </c>
      <c r="JV316" s="14">
        <v>0</v>
      </c>
      <c r="JW316" s="14">
        <v>0</v>
      </c>
      <c r="JX316" s="14">
        <v>0</v>
      </c>
      <c r="JY316" s="14">
        <v>0</v>
      </c>
      <c r="JZ316" s="14">
        <v>0</v>
      </c>
      <c r="KA316" s="14">
        <v>0</v>
      </c>
      <c r="KB316" s="14">
        <v>0</v>
      </c>
      <c r="KC316" s="14">
        <v>0</v>
      </c>
      <c r="KD316" s="14">
        <v>0</v>
      </c>
      <c r="KE316" s="14">
        <v>0</v>
      </c>
      <c r="KF316" s="14">
        <v>0</v>
      </c>
      <c r="KG316" s="14">
        <v>0</v>
      </c>
      <c r="KH316" s="14">
        <v>0</v>
      </c>
      <c r="KI316" s="14">
        <v>0</v>
      </c>
      <c r="KJ316" s="14">
        <v>0</v>
      </c>
      <c r="KK316" s="14">
        <v>0</v>
      </c>
      <c r="KL316" s="14">
        <v>0</v>
      </c>
      <c r="KM316" s="14">
        <v>0</v>
      </c>
      <c r="KN316" s="14">
        <v>0</v>
      </c>
      <c r="KO316" s="14">
        <v>0</v>
      </c>
      <c r="KP316" s="14">
        <v>0</v>
      </c>
      <c r="KQ316" s="14">
        <v>0</v>
      </c>
      <c r="KR316" s="14">
        <v>0</v>
      </c>
      <c r="KS316" s="14">
        <v>1</v>
      </c>
      <c r="KT316" s="14">
        <v>0</v>
      </c>
      <c r="KU316" s="14">
        <v>0</v>
      </c>
      <c r="KV316" s="14">
        <v>0</v>
      </c>
      <c r="KW316" s="14">
        <v>0</v>
      </c>
      <c r="KX316" s="14">
        <v>0</v>
      </c>
      <c r="KY316" s="14">
        <v>0</v>
      </c>
      <c r="KZ316" s="14">
        <v>0</v>
      </c>
      <c r="LA316" s="14">
        <v>0</v>
      </c>
      <c r="LB316" s="14">
        <v>0</v>
      </c>
      <c r="LC316" s="14">
        <v>0</v>
      </c>
      <c r="LD316" s="14">
        <v>0</v>
      </c>
      <c r="LE316" s="14">
        <v>0</v>
      </c>
      <c r="LF316" s="14">
        <v>0</v>
      </c>
      <c r="LG316" s="14">
        <v>0</v>
      </c>
      <c r="LH316" s="14">
        <v>0</v>
      </c>
      <c r="LI316" s="14">
        <v>0</v>
      </c>
      <c r="LJ316" s="14">
        <v>0</v>
      </c>
      <c r="LK316" s="14">
        <v>0</v>
      </c>
      <c r="LL316" s="14">
        <v>0</v>
      </c>
      <c r="LM316" s="14">
        <v>0</v>
      </c>
      <c r="LN316" s="14">
        <v>0</v>
      </c>
      <c r="LO316" s="14">
        <v>0</v>
      </c>
      <c r="LP316" s="14">
        <v>0</v>
      </c>
      <c r="LQ316" s="14">
        <v>0</v>
      </c>
      <c r="LR316" s="14">
        <v>0</v>
      </c>
      <c r="LS316" s="14">
        <v>0</v>
      </c>
      <c r="LT316" s="14">
        <v>0</v>
      </c>
      <c r="LU316" s="14">
        <v>0</v>
      </c>
      <c r="LV316" s="14">
        <v>0</v>
      </c>
      <c r="LW316" s="14">
        <v>0</v>
      </c>
      <c r="LX316" s="14">
        <v>0</v>
      </c>
      <c r="LY316" s="14">
        <v>0</v>
      </c>
      <c r="LZ316" s="14">
        <v>0</v>
      </c>
      <c r="MA316" s="14">
        <v>0</v>
      </c>
      <c r="MB316" s="14">
        <v>0</v>
      </c>
      <c r="MC316" s="14">
        <v>0</v>
      </c>
      <c r="MD316" s="14">
        <v>0</v>
      </c>
      <c r="ME316" s="14">
        <v>0</v>
      </c>
      <c r="MF316" s="14">
        <v>0</v>
      </c>
      <c r="MG316" s="14">
        <v>0</v>
      </c>
      <c r="MH316" s="14">
        <v>0</v>
      </c>
      <c r="MI316" s="14">
        <v>0</v>
      </c>
      <c r="MJ316" s="14">
        <v>0</v>
      </c>
      <c r="MK316" s="14">
        <v>0</v>
      </c>
      <c r="ML316" s="14">
        <v>0</v>
      </c>
      <c r="MM316" s="14">
        <v>0</v>
      </c>
      <c r="MN316" s="14">
        <v>0</v>
      </c>
      <c r="MO316" s="14">
        <v>0</v>
      </c>
      <c r="MP316" s="14">
        <v>0</v>
      </c>
      <c r="MQ316" s="14">
        <v>0</v>
      </c>
      <c r="MR316" s="14">
        <v>0</v>
      </c>
      <c r="MS316" s="14">
        <v>0</v>
      </c>
      <c r="MT316" s="14">
        <v>0</v>
      </c>
      <c r="MU316" s="14">
        <v>0</v>
      </c>
      <c r="MV316" s="14">
        <v>0</v>
      </c>
      <c r="MW316" s="14">
        <v>0</v>
      </c>
      <c r="MX316" s="14">
        <v>0</v>
      </c>
      <c r="MY316" s="14">
        <v>0</v>
      </c>
      <c r="MZ316" s="14">
        <v>0</v>
      </c>
      <c r="NA316" s="14">
        <v>0</v>
      </c>
      <c r="NB316" s="14">
        <v>0</v>
      </c>
      <c r="NC316" s="14">
        <v>0</v>
      </c>
      <c r="ND316" s="14">
        <v>0</v>
      </c>
      <c r="NE316" s="14">
        <v>0</v>
      </c>
      <c r="NF316" s="14">
        <v>0</v>
      </c>
      <c r="NG316" s="14">
        <v>0</v>
      </c>
      <c r="NH316" s="14">
        <v>0</v>
      </c>
      <c r="NI316" s="14">
        <v>0</v>
      </c>
      <c r="NJ316" s="14">
        <v>0</v>
      </c>
      <c r="NK316" s="14">
        <v>0</v>
      </c>
      <c r="NL316" s="14">
        <v>0</v>
      </c>
      <c r="NM316" s="14">
        <v>0</v>
      </c>
      <c r="NN316" s="14">
        <v>0</v>
      </c>
      <c r="NO316" s="14">
        <v>0</v>
      </c>
      <c r="NP316" s="14">
        <v>0</v>
      </c>
      <c r="NQ316" s="14">
        <v>0</v>
      </c>
      <c r="NR316" s="14">
        <v>2</v>
      </c>
      <c r="NS316" s="14">
        <v>0</v>
      </c>
      <c r="NT316" s="14">
        <v>0</v>
      </c>
      <c r="NU316" s="14">
        <v>0</v>
      </c>
      <c r="NV316" s="14">
        <v>0</v>
      </c>
      <c r="NW316" s="14">
        <v>0</v>
      </c>
      <c r="NX316" s="14">
        <v>0</v>
      </c>
      <c r="NY316" s="14">
        <v>0</v>
      </c>
      <c r="NZ316" s="14">
        <v>0</v>
      </c>
      <c r="OA316" s="14">
        <v>0</v>
      </c>
      <c r="OB316" s="14">
        <v>0</v>
      </c>
      <c r="OC316" s="14">
        <v>1</v>
      </c>
      <c r="OD316" s="14">
        <v>0</v>
      </c>
      <c r="OE316" s="14">
        <v>0</v>
      </c>
      <c r="OF316" s="14"/>
      <c r="OG316" s="14">
        <v>0</v>
      </c>
      <c r="OH316" s="14">
        <v>0</v>
      </c>
      <c r="OI316" s="14">
        <v>0</v>
      </c>
      <c r="OJ316" s="14">
        <v>0</v>
      </c>
      <c r="OK316" s="14">
        <v>0</v>
      </c>
      <c r="OL316" s="14">
        <v>0</v>
      </c>
      <c r="OM316" s="14">
        <v>0</v>
      </c>
      <c r="ON316" s="14">
        <v>0</v>
      </c>
      <c r="OO316" s="14">
        <v>0</v>
      </c>
      <c r="OP316" s="14">
        <v>0</v>
      </c>
      <c r="OQ316" s="14">
        <v>0</v>
      </c>
      <c r="OR316" s="14">
        <v>0</v>
      </c>
      <c r="OS316" s="14">
        <v>0</v>
      </c>
      <c r="OT316" s="14">
        <v>0</v>
      </c>
      <c r="OU316" s="14">
        <v>2</v>
      </c>
      <c r="OV316" s="14">
        <v>0</v>
      </c>
      <c r="OW316" s="14">
        <v>0</v>
      </c>
      <c r="OX316" s="14">
        <v>0</v>
      </c>
      <c r="OY316" s="14">
        <v>0</v>
      </c>
      <c r="OZ316" s="14"/>
      <c r="PA316" s="14">
        <v>0</v>
      </c>
      <c r="PB316" s="14"/>
      <c r="PC316" s="14"/>
      <c r="PD316" s="14">
        <v>0</v>
      </c>
      <c r="PE316" s="14"/>
      <c r="PF316" s="14"/>
      <c r="PG316" s="54"/>
      <c r="PH316" s="54"/>
      <c r="PI316" s="54"/>
      <c r="PJ316" s="54"/>
      <c r="PK316" s="54"/>
      <c r="PL316" s="84"/>
      <c r="PM316" s="14"/>
      <c r="PN316" s="84"/>
      <c r="PO316" s="84"/>
      <c r="PP316" s="84"/>
      <c r="PQ316" s="84"/>
      <c r="PR316" s="505"/>
      <c r="PS316" s="84"/>
      <c r="PT316" s="84">
        <v>2</v>
      </c>
      <c r="PU316" s="84"/>
      <c r="PV316" s="84"/>
      <c r="PW316" s="54"/>
      <c r="PX316" s="14">
        <v>1</v>
      </c>
      <c r="PY316" s="14"/>
      <c r="PZ316" s="14">
        <v>1</v>
      </c>
      <c r="QA316" s="14"/>
      <c r="QB316" s="14">
        <v>2</v>
      </c>
      <c r="QC316" s="54"/>
      <c r="QD316" s="54"/>
      <c r="QR316" s="1"/>
      <c r="QS316" s="1"/>
      <c r="QX316" s="1"/>
      <c r="QY316" s="1"/>
      <c r="QZ316" s="1"/>
      <c r="RA316" s="1"/>
      <c r="RB316" s="1"/>
      <c r="RC316" s="1"/>
      <c r="RD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</row>
    <row r="317" spans="1:503" s="20" customFormat="1" hidden="1" x14ac:dyDescent="0.25">
      <c r="A317" s="68" t="s">
        <v>15</v>
      </c>
      <c r="B317" s="68" t="s">
        <v>620</v>
      </c>
      <c r="C317" s="464">
        <v>574</v>
      </c>
      <c r="D317" s="347"/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  <c r="AL317" s="14">
        <v>0</v>
      </c>
      <c r="AM317" s="14">
        <v>0</v>
      </c>
      <c r="AN317" s="14">
        <v>0</v>
      </c>
      <c r="AO317" s="14">
        <v>0</v>
      </c>
      <c r="AP317" s="14">
        <v>0</v>
      </c>
      <c r="AQ317" s="14">
        <v>0</v>
      </c>
      <c r="AR317" s="14">
        <v>0</v>
      </c>
      <c r="AS317" s="14">
        <v>0</v>
      </c>
      <c r="AT317" s="14">
        <v>0</v>
      </c>
      <c r="AU317" s="14">
        <v>0</v>
      </c>
      <c r="AV317" s="14">
        <v>0</v>
      </c>
      <c r="AW317" s="14">
        <v>0</v>
      </c>
      <c r="AX317" s="14">
        <v>0</v>
      </c>
      <c r="AY317" s="14">
        <v>0</v>
      </c>
      <c r="AZ317" s="14">
        <v>0</v>
      </c>
      <c r="BA317" s="14">
        <v>0</v>
      </c>
      <c r="BB317" s="14">
        <v>0</v>
      </c>
      <c r="BC317" s="14">
        <v>0</v>
      </c>
      <c r="BD317" s="14">
        <v>0</v>
      </c>
      <c r="BE317" s="14">
        <v>0</v>
      </c>
      <c r="BF317" s="14">
        <v>0</v>
      </c>
      <c r="BG317" s="14">
        <v>0</v>
      </c>
      <c r="BH317" s="14">
        <v>0</v>
      </c>
      <c r="BI317" s="14">
        <v>0</v>
      </c>
      <c r="BJ317" s="14">
        <v>0</v>
      </c>
      <c r="BK317" s="14">
        <v>0</v>
      </c>
      <c r="BL317" s="14">
        <v>0</v>
      </c>
      <c r="BM317" s="14">
        <v>0</v>
      </c>
      <c r="BN317" s="14">
        <v>0</v>
      </c>
      <c r="BO317" s="14">
        <v>0</v>
      </c>
      <c r="BP317" s="14">
        <v>0</v>
      </c>
      <c r="BQ317" s="14">
        <v>0</v>
      </c>
      <c r="BR317" s="14">
        <v>0</v>
      </c>
      <c r="BS317" s="14">
        <v>0</v>
      </c>
      <c r="BT317" s="14">
        <v>0</v>
      </c>
      <c r="BU317" s="14">
        <v>0</v>
      </c>
      <c r="BV317" s="14">
        <v>0</v>
      </c>
      <c r="BW317" s="14">
        <v>0</v>
      </c>
      <c r="BX317" s="14">
        <v>0</v>
      </c>
      <c r="BY317" s="14">
        <v>0</v>
      </c>
      <c r="BZ317" s="14">
        <v>0</v>
      </c>
      <c r="CA317" s="14">
        <v>0</v>
      </c>
      <c r="CB317" s="14">
        <v>0</v>
      </c>
      <c r="CC317" s="14">
        <v>0</v>
      </c>
      <c r="CD317" s="14">
        <v>0</v>
      </c>
      <c r="CE317" s="14">
        <v>0</v>
      </c>
      <c r="CF317" s="14">
        <v>0</v>
      </c>
      <c r="CG317" s="14">
        <v>0</v>
      </c>
      <c r="CH317" s="14">
        <v>0</v>
      </c>
      <c r="CI317" s="14">
        <v>0</v>
      </c>
      <c r="CJ317" s="14">
        <v>0</v>
      </c>
      <c r="CK317" s="14">
        <v>0</v>
      </c>
      <c r="CL317" s="14">
        <v>0</v>
      </c>
      <c r="CM317" s="14">
        <v>0</v>
      </c>
      <c r="CN317" s="14">
        <v>0</v>
      </c>
      <c r="CO317" s="14">
        <v>0</v>
      </c>
      <c r="CP317" s="14">
        <v>0</v>
      </c>
      <c r="CQ317" s="14">
        <v>0</v>
      </c>
      <c r="CR317" s="14">
        <v>0</v>
      </c>
      <c r="CS317" s="14">
        <v>0</v>
      </c>
      <c r="CT317" s="14">
        <v>0</v>
      </c>
      <c r="CU317" s="14">
        <v>0</v>
      </c>
      <c r="CV317" s="14">
        <v>0</v>
      </c>
      <c r="CW317" s="14">
        <v>0</v>
      </c>
      <c r="CX317" s="14">
        <v>0</v>
      </c>
      <c r="CY317" s="14">
        <v>0</v>
      </c>
      <c r="CZ317" s="14">
        <v>0</v>
      </c>
      <c r="DA317" s="14">
        <v>0</v>
      </c>
      <c r="DB317" s="14">
        <v>0</v>
      </c>
      <c r="DC317" s="14">
        <v>0</v>
      </c>
      <c r="DD317" s="14">
        <v>0</v>
      </c>
      <c r="DE317" s="14">
        <v>0</v>
      </c>
      <c r="DF317" s="14">
        <v>0</v>
      </c>
      <c r="DG317" s="14">
        <v>0</v>
      </c>
      <c r="DH317" s="14">
        <v>0</v>
      </c>
      <c r="DI317" s="14">
        <v>0</v>
      </c>
      <c r="DJ317" s="14">
        <v>0</v>
      </c>
      <c r="DK317" s="14">
        <v>0</v>
      </c>
      <c r="DL317" s="14">
        <v>0</v>
      </c>
      <c r="DM317" s="14">
        <v>0</v>
      </c>
      <c r="DN317" s="14">
        <v>0</v>
      </c>
      <c r="DO317" s="14">
        <v>0</v>
      </c>
      <c r="DP317" s="14">
        <v>0</v>
      </c>
      <c r="DQ317" s="14">
        <v>0</v>
      </c>
      <c r="DR317" s="14">
        <v>0</v>
      </c>
      <c r="DS317" s="14">
        <v>0</v>
      </c>
      <c r="DT317" s="14">
        <v>0</v>
      </c>
      <c r="DU317" s="14">
        <v>0</v>
      </c>
      <c r="DV317" s="14">
        <v>0</v>
      </c>
      <c r="DW317" s="14">
        <v>0</v>
      </c>
      <c r="DX317" s="14">
        <v>0</v>
      </c>
      <c r="DY317" s="14">
        <v>0</v>
      </c>
      <c r="DZ317" s="14">
        <v>0</v>
      </c>
      <c r="EA317" s="14">
        <v>0</v>
      </c>
      <c r="EB317" s="14">
        <v>0</v>
      </c>
      <c r="EC317" s="14">
        <v>0</v>
      </c>
      <c r="ED317" s="14">
        <v>0</v>
      </c>
      <c r="EE317" s="14">
        <v>0</v>
      </c>
      <c r="EF317" s="14">
        <v>0</v>
      </c>
      <c r="EG317" s="14">
        <v>0</v>
      </c>
      <c r="EH317" s="14">
        <v>0</v>
      </c>
      <c r="EI317" s="14">
        <v>0</v>
      </c>
      <c r="EJ317" s="14">
        <v>0</v>
      </c>
      <c r="EK317" s="14">
        <v>0</v>
      </c>
      <c r="EL317" s="14">
        <v>1</v>
      </c>
      <c r="EM317" s="14">
        <v>0</v>
      </c>
      <c r="EN317" s="14">
        <v>4</v>
      </c>
      <c r="EO317" s="14">
        <v>0</v>
      </c>
      <c r="EP317" s="14">
        <v>5</v>
      </c>
      <c r="EQ317" s="14">
        <v>2</v>
      </c>
      <c r="ER317" s="14">
        <v>0</v>
      </c>
      <c r="ES317" s="14">
        <v>1</v>
      </c>
      <c r="ET317" s="14">
        <v>0</v>
      </c>
      <c r="EU317" s="14">
        <v>0</v>
      </c>
      <c r="EV317" s="14">
        <v>0</v>
      </c>
      <c r="EW317" s="14">
        <v>0</v>
      </c>
      <c r="EX317" s="14">
        <v>0</v>
      </c>
      <c r="EY317" s="14">
        <v>0</v>
      </c>
      <c r="EZ317" s="14">
        <v>0</v>
      </c>
      <c r="FA317" s="14">
        <v>0</v>
      </c>
      <c r="FB317" s="14">
        <v>0</v>
      </c>
      <c r="FC317" s="14">
        <v>0</v>
      </c>
      <c r="FD317" s="14">
        <v>0</v>
      </c>
      <c r="FE317" s="14">
        <v>0</v>
      </c>
      <c r="FF317" s="14">
        <v>0</v>
      </c>
      <c r="FG317" s="14">
        <v>0</v>
      </c>
      <c r="FH317" s="14">
        <v>0</v>
      </c>
      <c r="FI317" s="14">
        <v>0</v>
      </c>
      <c r="FJ317" s="14">
        <v>0</v>
      </c>
      <c r="FK317" s="14">
        <v>0</v>
      </c>
      <c r="FL317" s="14">
        <v>0</v>
      </c>
      <c r="FM317" s="14">
        <v>0</v>
      </c>
      <c r="FN317" s="14">
        <v>0</v>
      </c>
      <c r="FO317" s="14">
        <v>0</v>
      </c>
      <c r="FP317" s="14">
        <v>0</v>
      </c>
      <c r="FQ317" s="14">
        <v>0</v>
      </c>
      <c r="FR317" s="14">
        <v>0</v>
      </c>
      <c r="FS317" s="14">
        <v>0</v>
      </c>
      <c r="FT317" s="14">
        <v>0</v>
      </c>
      <c r="FU317" s="14">
        <v>0</v>
      </c>
      <c r="FV317" s="14">
        <v>0</v>
      </c>
      <c r="FW317" s="14">
        <v>0</v>
      </c>
      <c r="FX317" s="14">
        <v>0</v>
      </c>
      <c r="FY317" s="14">
        <v>0</v>
      </c>
      <c r="FZ317" s="14">
        <v>0</v>
      </c>
      <c r="GA317" s="14">
        <v>0</v>
      </c>
      <c r="GB317" s="14">
        <v>0</v>
      </c>
      <c r="GC317" s="14">
        <v>0</v>
      </c>
      <c r="GD317" s="14">
        <v>0</v>
      </c>
      <c r="GE317" s="14">
        <v>0</v>
      </c>
      <c r="GF317" s="14">
        <v>0</v>
      </c>
      <c r="GG317" s="14">
        <v>0</v>
      </c>
      <c r="GH317" s="14">
        <v>0</v>
      </c>
      <c r="GI317" s="14">
        <v>0</v>
      </c>
      <c r="GJ317" s="14">
        <v>0</v>
      </c>
      <c r="GK317" s="14">
        <v>0</v>
      </c>
      <c r="GL317" s="14">
        <v>0</v>
      </c>
      <c r="GM317" s="14">
        <v>0</v>
      </c>
      <c r="GN317" s="14">
        <v>0</v>
      </c>
      <c r="GO317" s="14">
        <v>0</v>
      </c>
      <c r="GP317" s="14">
        <v>0</v>
      </c>
      <c r="GQ317" s="14">
        <v>0</v>
      </c>
      <c r="GR317" s="14">
        <v>0</v>
      </c>
      <c r="GS317" s="14">
        <v>0</v>
      </c>
      <c r="GT317" s="14">
        <v>0</v>
      </c>
      <c r="GU317" s="14">
        <v>0</v>
      </c>
      <c r="GV317" s="14">
        <v>0</v>
      </c>
      <c r="GW317" s="14">
        <v>0</v>
      </c>
      <c r="GX317" s="14">
        <v>0</v>
      </c>
      <c r="GY317" s="14">
        <v>0</v>
      </c>
      <c r="GZ317" s="14">
        <v>0</v>
      </c>
      <c r="HA317" s="14">
        <v>0</v>
      </c>
      <c r="HB317" s="14">
        <v>0</v>
      </c>
      <c r="HC317" s="14">
        <v>0</v>
      </c>
      <c r="HD317" s="14">
        <v>0</v>
      </c>
      <c r="HE317" s="14">
        <v>0</v>
      </c>
      <c r="HF317" s="14">
        <v>0</v>
      </c>
      <c r="HG317" s="14">
        <v>0</v>
      </c>
      <c r="HH317" s="14">
        <v>0</v>
      </c>
      <c r="HI317" s="14">
        <v>0</v>
      </c>
      <c r="HJ317" s="14">
        <v>0</v>
      </c>
      <c r="HK317" s="14">
        <v>0</v>
      </c>
      <c r="HL317" s="14">
        <v>0</v>
      </c>
      <c r="HM317" s="14">
        <v>0</v>
      </c>
      <c r="HN317" s="14">
        <v>0</v>
      </c>
      <c r="HO317" s="14">
        <v>0</v>
      </c>
      <c r="HP317" s="14">
        <v>0</v>
      </c>
      <c r="HQ317" s="14">
        <v>0</v>
      </c>
      <c r="HR317" s="14">
        <v>0</v>
      </c>
      <c r="HS317" s="14">
        <v>0</v>
      </c>
      <c r="HT317" s="14">
        <v>1</v>
      </c>
      <c r="HU317" s="14">
        <v>0</v>
      </c>
      <c r="HV317" s="14">
        <v>0</v>
      </c>
      <c r="HW317" s="14">
        <v>0</v>
      </c>
      <c r="HX317" s="14">
        <v>0</v>
      </c>
      <c r="HY317" s="14">
        <v>0</v>
      </c>
      <c r="HZ317" s="14">
        <v>0</v>
      </c>
      <c r="IA317" s="14">
        <v>0</v>
      </c>
      <c r="IB317" s="14">
        <v>0</v>
      </c>
      <c r="IC317" s="14">
        <v>0</v>
      </c>
      <c r="ID317" s="14">
        <v>0</v>
      </c>
      <c r="IE317" s="14">
        <v>0</v>
      </c>
      <c r="IF317" s="14">
        <v>0</v>
      </c>
      <c r="IG317" s="14">
        <v>2</v>
      </c>
      <c r="IH317" s="14">
        <v>0</v>
      </c>
      <c r="II317" s="14">
        <v>0</v>
      </c>
      <c r="IJ317" s="14">
        <v>1</v>
      </c>
      <c r="IK317" s="14">
        <v>0</v>
      </c>
      <c r="IL317" s="14">
        <v>0</v>
      </c>
      <c r="IM317" s="14">
        <v>1</v>
      </c>
      <c r="IN317" s="14">
        <v>1</v>
      </c>
      <c r="IO317" s="14">
        <v>0</v>
      </c>
      <c r="IP317" s="14">
        <v>1</v>
      </c>
      <c r="IQ317" s="14">
        <v>0</v>
      </c>
      <c r="IR317" s="14">
        <v>0</v>
      </c>
      <c r="IS317" s="14">
        <v>0</v>
      </c>
      <c r="IT317" s="14">
        <v>0</v>
      </c>
      <c r="IU317" s="14">
        <v>0</v>
      </c>
      <c r="IV317" s="14">
        <v>0</v>
      </c>
      <c r="IW317" s="14">
        <v>0</v>
      </c>
      <c r="IX317" s="14">
        <v>0</v>
      </c>
      <c r="IY317" s="14">
        <v>0</v>
      </c>
      <c r="IZ317" s="14">
        <v>0</v>
      </c>
      <c r="JA317" s="14">
        <v>0</v>
      </c>
      <c r="JB317" s="14">
        <v>0</v>
      </c>
      <c r="JC317" s="14">
        <v>0</v>
      </c>
      <c r="JD317" s="14">
        <v>0</v>
      </c>
      <c r="JE317" s="14">
        <v>0</v>
      </c>
      <c r="JF317" s="14">
        <v>0</v>
      </c>
      <c r="JG317" s="14">
        <v>0</v>
      </c>
      <c r="JH317" s="14">
        <v>0</v>
      </c>
      <c r="JI317" s="14">
        <v>0</v>
      </c>
      <c r="JJ317" s="14">
        <v>0</v>
      </c>
      <c r="JK317" s="14">
        <v>0</v>
      </c>
      <c r="JL317" s="14">
        <v>0</v>
      </c>
      <c r="JM317" s="14">
        <v>0</v>
      </c>
      <c r="JN317" s="14">
        <v>0</v>
      </c>
      <c r="JO317" s="14">
        <v>0</v>
      </c>
      <c r="JP317" s="14">
        <v>0</v>
      </c>
      <c r="JQ317" s="14">
        <v>0</v>
      </c>
      <c r="JR317" s="14">
        <v>0</v>
      </c>
      <c r="JS317" s="14">
        <v>0</v>
      </c>
      <c r="JT317" s="14">
        <v>0</v>
      </c>
      <c r="JU317" s="14">
        <v>0</v>
      </c>
      <c r="JV317" s="14">
        <v>0</v>
      </c>
      <c r="JW317" s="14">
        <v>0</v>
      </c>
      <c r="JX317" s="14">
        <v>0</v>
      </c>
      <c r="JY317" s="14">
        <v>0</v>
      </c>
      <c r="JZ317" s="14">
        <v>0</v>
      </c>
      <c r="KA317" s="14">
        <v>0</v>
      </c>
      <c r="KB317" s="14">
        <v>0</v>
      </c>
      <c r="KC317" s="14">
        <v>0</v>
      </c>
      <c r="KD317" s="14">
        <v>0</v>
      </c>
      <c r="KE317" s="14">
        <v>0</v>
      </c>
      <c r="KF317" s="14">
        <v>0</v>
      </c>
      <c r="KG317" s="14">
        <v>0</v>
      </c>
      <c r="KH317" s="14">
        <v>0</v>
      </c>
      <c r="KI317" s="14">
        <v>0</v>
      </c>
      <c r="KJ317" s="14">
        <v>0</v>
      </c>
      <c r="KK317" s="14">
        <v>0</v>
      </c>
      <c r="KL317" s="14">
        <v>0</v>
      </c>
      <c r="KM317" s="14">
        <v>0</v>
      </c>
      <c r="KN317" s="14">
        <v>0</v>
      </c>
      <c r="KO317" s="14">
        <v>0</v>
      </c>
      <c r="KP317" s="14">
        <v>1</v>
      </c>
      <c r="KQ317" s="14">
        <v>0</v>
      </c>
      <c r="KR317" s="14">
        <v>0</v>
      </c>
      <c r="KS317" s="14">
        <v>0</v>
      </c>
      <c r="KT317" s="14">
        <v>0</v>
      </c>
      <c r="KU317" s="14">
        <v>0</v>
      </c>
      <c r="KV317" s="14">
        <v>0</v>
      </c>
      <c r="KW317" s="14">
        <v>0</v>
      </c>
      <c r="KX317" s="14">
        <v>0</v>
      </c>
      <c r="KY317" s="14">
        <v>0</v>
      </c>
      <c r="KZ317" s="14">
        <v>0</v>
      </c>
      <c r="LA317" s="14">
        <v>0</v>
      </c>
      <c r="LB317" s="14">
        <v>0</v>
      </c>
      <c r="LC317" s="14">
        <v>0</v>
      </c>
      <c r="LD317" s="14">
        <v>0</v>
      </c>
      <c r="LE317" s="14">
        <v>0</v>
      </c>
      <c r="LF317" s="14">
        <v>0</v>
      </c>
      <c r="LG317" s="14">
        <v>0</v>
      </c>
      <c r="LH317" s="14">
        <v>0</v>
      </c>
      <c r="LI317" s="14">
        <v>0</v>
      </c>
      <c r="LJ317" s="14">
        <v>0</v>
      </c>
      <c r="LK317" s="14">
        <v>0</v>
      </c>
      <c r="LL317" s="14">
        <v>0</v>
      </c>
      <c r="LM317" s="14">
        <v>0</v>
      </c>
      <c r="LN317" s="14">
        <v>0</v>
      </c>
      <c r="LO317" s="14">
        <v>0</v>
      </c>
      <c r="LP317" s="14">
        <v>0</v>
      </c>
      <c r="LQ317" s="14">
        <v>0</v>
      </c>
      <c r="LR317" s="14">
        <v>0</v>
      </c>
      <c r="LS317" s="14">
        <v>0</v>
      </c>
      <c r="LT317" s="14">
        <v>0</v>
      </c>
      <c r="LU317" s="14">
        <v>0</v>
      </c>
      <c r="LV317" s="14">
        <v>0</v>
      </c>
      <c r="LW317" s="14">
        <v>0</v>
      </c>
      <c r="LX317" s="14">
        <v>0</v>
      </c>
      <c r="LY317" s="14">
        <v>0</v>
      </c>
      <c r="LZ317" s="14">
        <v>0</v>
      </c>
      <c r="MA317" s="14">
        <v>0</v>
      </c>
      <c r="MB317" s="14">
        <v>0</v>
      </c>
      <c r="MC317" s="14">
        <v>0</v>
      </c>
      <c r="MD317" s="14">
        <v>0</v>
      </c>
      <c r="ME317" s="14">
        <v>0</v>
      </c>
      <c r="MF317" s="14">
        <v>0</v>
      </c>
      <c r="MG317" s="14">
        <v>0</v>
      </c>
      <c r="MH317" s="14">
        <v>0</v>
      </c>
      <c r="MI317" s="14">
        <v>0</v>
      </c>
      <c r="MJ317" s="14">
        <v>0</v>
      </c>
      <c r="MK317" s="14">
        <v>0</v>
      </c>
      <c r="ML317" s="14">
        <v>0</v>
      </c>
      <c r="MM317" s="14">
        <v>0</v>
      </c>
      <c r="MN317" s="14">
        <v>0</v>
      </c>
      <c r="MO317" s="14">
        <v>0</v>
      </c>
      <c r="MP317" s="14">
        <v>0</v>
      </c>
      <c r="MQ317" s="14">
        <v>0</v>
      </c>
      <c r="MR317" s="14">
        <v>1</v>
      </c>
      <c r="MS317" s="14">
        <v>0</v>
      </c>
      <c r="MT317" s="14">
        <v>0</v>
      </c>
      <c r="MU317" s="14">
        <v>0</v>
      </c>
      <c r="MV317" s="14">
        <v>0</v>
      </c>
      <c r="MW317" s="14">
        <v>0</v>
      </c>
      <c r="MX317" s="14">
        <v>0</v>
      </c>
      <c r="MY317" s="14">
        <v>3</v>
      </c>
      <c r="MZ317" s="14">
        <v>0</v>
      </c>
      <c r="NA317" s="14">
        <v>0</v>
      </c>
      <c r="NB317" s="14">
        <v>1</v>
      </c>
      <c r="NC317" s="14">
        <v>0</v>
      </c>
      <c r="ND317" s="14">
        <v>0</v>
      </c>
      <c r="NE317" s="14">
        <v>0</v>
      </c>
      <c r="NF317" s="14">
        <v>0</v>
      </c>
      <c r="NG317" s="14">
        <v>0</v>
      </c>
      <c r="NH317" s="14">
        <v>0</v>
      </c>
      <c r="NI317" s="14">
        <v>0</v>
      </c>
      <c r="NJ317" s="14">
        <v>0</v>
      </c>
      <c r="NK317" s="14">
        <v>0</v>
      </c>
      <c r="NL317" s="14">
        <v>1</v>
      </c>
      <c r="NM317" s="14">
        <v>2</v>
      </c>
      <c r="NN317" s="14">
        <v>0</v>
      </c>
      <c r="NO317" s="14">
        <v>0</v>
      </c>
      <c r="NP317" s="14">
        <v>0</v>
      </c>
      <c r="NQ317" s="14">
        <v>1</v>
      </c>
      <c r="NR317" s="14">
        <v>0</v>
      </c>
      <c r="NS317" s="14">
        <v>1</v>
      </c>
      <c r="NT317" s="14">
        <v>1</v>
      </c>
      <c r="NU317" s="14">
        <v>0</v>
      </c>
      <c r="NV317" s="14">
        <v>0</v>
      </c>
      <c r="NW317" s="14">
        <v>1</v>
      </c>
      <c r="NX317" s="14">
        <v>0</v>
      </c>
      <c r="NY317" s="14">
        <v>1</v>
      </c>
      <c r="NZ317" s="14">
        <v>1</v>
      </c>
      <c r="OA317" s="14">
        <v>0</v>
      </c>
      <c r="OB317" s="14">
        <v>0</v>
      </c>
      <c r="OC317" s="14">
        <v>0</v>
      </c>
      <c r="OD317" s="14">
        <v>0</v>
      </c>
      <c r="OE317" s="14">
        <v>0</v>
      </c>
      <c r="OF317" s="14"/>
      <c r="OG317" s="14">
        <v>0</v>
      </c>
      <c r="OH317" s="14">
        <v>0</v>
      </c>
      <c r="OI317" s="14">
        <v>0</v>
      </c>
      <c r="OJ317" s="14">
        <v>0</v>
      </c>
      <c r="OK317" s="14">
        <v>0</v>
      </c>
      <c r="OL317" s="14">
        <v>0</v>
      </c>
      <c r="OM317" s="14">
        <v>1</v>
      </c>
      <c r="ON317" s="14">
        <v>0</v>
      </c>
      <c r="OO317" s="14">
        <v>0</v>
      </c>
      <c r="OP317" s="14">
        <v>0</v>
      </c>
      <c r="OQ317" s="14">
        <v>0</v>
      </c>
      <c r="OR317" s="14">
        <v>0</v>
      </c>
      <c r="OS317" s="14">
        <v>0</v>
      </c>
      <c r="OT317" s="14">
        <v>0</v>
      </c>
      <c r="OU317" s="14">
        <v>0</v>
      </c>
      <c r="OV317" s="14">
        <v>0</v>
      </c>
      <c r="OW317" s="14">
        <v>0</v>
      </c>
      <c r="OX317" s="14">
        <v>0</v>
      </c>
      <c r="OY317" s="14">
        <v>0</v>
      </c>
      <c r="OZ317" s="14"/>
      <c r="PA317" s="14">
        <v>1</v>
      </c>
      <c r="PB317" s="14"/>
      <c r="PC317" s="14"/>
      <c r="PD317" s="14">
        <v>0</v>
      </c>
      <c r="PE317" s="14"/>
      <c r="PF317" s="14"/>
      <c r="PG317" s="54"/>
      <c r="PH317" s="54"/>
      <c r="PI317" s="54"/>
      <c r="PJ317" s="54"/>
      <c r="PK317" s="54"/>
      <c r="PL317" s="84"/>
      <c r="PM317" s="14"/>
      <c r="PN317" s="84">
        <v>1</v>
      </c>
      <c r="PO317" s="84"/>
      <c r="PP317" s="84"/>
      <c r="PQ317" s="84"/>
      <c r="PR317" s="505"/>
      <c r="PS317" s="84"/>
      <c r="PT317" s="84"/>
      <c r="PU317" s="84"/>
      <c r="PV317" s="84"/>
      <c r="PW317" s="54"/>
      <c r="PX317" s="54"/>
      <c r="PY317" s="14"/>
      <c r="PZ317" s="14"/>
      <c r="QA317" s="14"/>
      <c r="QB317" s="54"/>
      <c r="QC317" s="14">
        <v>1</v>
      </c>
      <c r="QD317" s="54"/>
      <c r="QI317" s="1">
        <v>1</v>
      </c>
      <c r="QR317" s="1"/>
      <c r="QS317" s="1"/>
      <c r="QX317" s="1"/>
      <c r="QY317" s="1"/>
      <c r="QZ317" s="1"/>
      <c r="RA317" s="1">
        <v>1</v>
      </c>
      <c r="RB317" s="1"/>
      <c r="RC317" s="1"/>
      <c r="RD317" s="1">
        <v>1</v>
      </c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</row>
    <row r="318" spans="1:503" s="20" customFormat="1" hidden="1" x14ac:dyDescent="0.25">
      <c r="A318" s="68" t="s">
        <v>15</v>
      </c>
      <c r="B318" s="68" t="s">
        <v>1018</v>
      </c>
      <c r="C318" s="347"/>
      <c r="D318" s="347"/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  <c r="AL318" s="14">
        <v>0</v>
      </c>
      <c r="AM318" s="14">
        <v>0</v>
      </c>
      <c r="AN318" s="14">
        <v>0</v>
      </c>
      <c r="AO318" s="14">
        <v>0</v>
      </c>
      <c r="AP318" s="14">
        <v>0</v>
      </c>
      <c r="AQ318" s="14">
        <v>0</v>
      </c>
      <c r="AR318" s="14">
        <v>0</v>
      </c>
      <c r="AS318" s="14">
        <v>0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0</v>
      </c>
      <c r="AZ318" s="14">
        <v>0</v>
      </c>
      <c r="BA318" s="14">
        <v>0</v>
      </c>
      <c r="BB318" s="14">
        <v>0</v>
      </c>
      <c r="BC318" s="14">
        <v>0</v>
      </c>
      <c r="BD318" s="14">
        <v>0</v>
      </c>
      <c r="BE318" s="14">
        <v>0</v>
      </c>
      <c r="BF318" s="14">
        <v>0</v>
      </c>
      <c r="BG318" s="14">
        <v>0</v>
      </c>
      <c r="BH318" s="14">
        <v>0</v>
      </c>
      <c r="BI318" s="14">
        <v>0</v>
      </c>
      <c r="BJ318" s="14">
        <v>0</v>
      </c>
      <c r="BK318" s="14">
        <v>0</v>
      </c>
      <c r="BL318" s="14">
        <v>0</v>
      </c>
      <c r="BM318" s="14">
        <v>0</v>
      </c>
      <c r="BN318" s="14">
        <v>0</v>
      </c>
      <c r="BO318" s="14">
        <v>0</v>
      </c>
      <c r="BP318" s="14">
        <v>0</v>
      </c>
      <c r="BQ318" s="14">
        <v>0</v>
      </c>
      <c r="BR318" s="14">
        <v>0</v>
      </c>
      <c r="BS318" s="14">
        <v>0</v>
      </c>
      <c r="BT318" s="14">
        <v>0</v>
      </c>
      <c r="BU318" s="14">
        <v>0</v>
      </c>
      <c r="BV318" s="14">
        <v>0</v>
      </c>
      <c r="BW318" s="14">
        <v>0</v>
      </c>
      <c r="BX318" s="14">
        <v>0</v>
      </c>
      <c r="BY318" s="14">
        <v>0</v>
      </c>
      <c r="BZ318" s="14">
        <v>0</v>
      </c>
      <c r="CA318" s="14">
        <v>0</v>
      </c>
      <c r="CB318" s="14">
        <v>0</v>
      </c>
      <c r="CC318" s="14">
        <v>0</v>
      </c>
      <c r="CD318" s="14">
        <v>0</v>
      </c>
      <c r="CE318" s="14">
        <v>0</v>
      </c>
      <c r="CF318" s="14">
        <v>0</v>
      </c>
      <c r="CG318" s="14">
        <v>0</v>
      </c>
      <c r="CH318" s="14">
        <v>0</v>
      </c>
      <c r="CI318" s="14">
        <v>0</v>
      </c>
      <c r="CJ318" s="14">
        <v>0</v>
      </c>
      <c r="CK318" s="14">
        <v>0</v>
      </c>
      <c r="CL318" s="14">
        <v>0</v>
      </c>
      <c r="CM318" s="14">
        <v>0</v>
      </c>
      <c r="CN318" s="14">
        <v>0</v>
      </c>
      <c r="CO318" s="14">
        <v>0</v>
      </c>
      <c r="CP318" s="14">
        <v>0</v>
      </c>
      <c r="CQ318" s="14">
        <v>0</v>
      </c>
      <c r="CR318" s="14">
        <v>0</v>
      </c>
      <c r="CS318" s="14">
        <v>0</v>
      </c>
      <c r="CT318" s="14">
        <v>0</v>
      </c>
      <c r="CU318" s="14">
        <v>0</v>
      </c>
      <c r="CV318" s="14">
        <v>0</v>
      </c>
      <c r="CW318" s="14">
        <v>0</v>
      </c>
      <c r="CX318" s="14">
        <v>0</v>
      </c>
      <c r="CY318" s="14">
        <v>0</v>
      </c>
      <c r="CZ318" s="14">
        <v>0</v>
      </c>
      <c r="DA318" s="14">
        <v>0</v>
      </c>
      <c r="DB318" s="14">
        <v>0</v>
      </c>
      <c r="DC318" s="14">
        <v>0</v>
      </c>
      <c r="DD318" s="14">
        <v>0</v>
      </c>
      <c r="DE318" s="14">
        <v>0</v>
      </c>
      <c r="DF318" s="14">
        <v>0</v>
      </c>
      <c r="DG318" s="14">
        <v>0</v>
      </c>
      <c r="DH318" s="14">
        <v>0</v>
      </c>
      <c r="DI318" s="14">
        <v>0</v>
      </c>
      <c r="DJ318" s="14">
        <v>0</v>
      </c>
      <c r="DK318" s="14">
        <v>0</v>
      </c>
      <c r="DL318" s="14">
        <v>0</v>
      </c>
      <c r="DM318" s="14">
        <v>0</v>
      </c>
      <c r="DN318" s="14">
        <v>0</v>
      </c>
      <c r="DO318" s="14">
        <v>0</v>
      </c>
      <c r="DP318" s="14">
        <v>0</v>
      </c>
      <c r="DQ318" s="14">
        <v>0</v>
      </c>
      <c r="DR318" s="14">
        <v>0</v>
      </c>
      <c r="DS318" s="14">
        <v>0</v>
      </c>
      <c r="DT318" s="14">
        <v>0</v>
      </c>
      <c r="DU318" s="14">
        <v>0</v>
      </c>
      <c r="DV318" s="14">
        <v>0</v>
      </c>
      <c r="DW318" s="14">
        <v>0</v>
      </c>
      <c r="DX318" s="14">
        <v>0</v>
      </c>
      <c r="DY318" s="14">
        <v>0</v>
      </c>
      <c r="DZ318" s="14">
        <v>0</v>
      </c>
      <c r="EA318" s="14">
        <v>0</v>
      </c>
      <c r="EB318" s="14">
        <v>0</v>
      </c>
      <c r="EC318" s="14">
        <v>0</v>
      </c>
      <c r="ED318" s="14">
        <v>0</v>
      </c>
      <c r="EE318" s="14">
        <v>0</v>
      </c>
      <c r="EF318" s="14">
        <v>0</v>
      </c>
      <c r="EG318" s="14">
        <v>0</v>
      </c>
      <c r="EH318" s="14">
        <v>0</v>
      </c>
      <c r="EI318" s="14">
        <v>0</v>
      </c>
      <c r="EJ318" s="14">
        <v>0</v>
      </c>
      <c r="EK318" s="14">
        <v>0</v>
      </c>
      <c r="EL318" s="14">
        <v>0</v>
      </c>
      <c r="EM318" s="14">
        <v>0</v>
      </c>
      <c r="EN318" s="14">
        <v>0</v>
      </c>
      <c r="EO318" s="14">
        <v>0</v>
      </c>
      <c r="EP318" s="14">
        <v>0</v>
      </c>
      <c r="EQ318" s="14">
        <v>0</v>
      </c>
      <c r="ER318" s="14">
        <v>0</v>
      </c>
      <c r="ES318" s="14">
        <v>0</v>
      </c>
      <c r="ET318" s="14">
        <v>0</v>
      </c>
      <c r="EU318" s="14">
        <v>0</v>
      </c>
      <c r="EV318" s="14">
        <v>0</v>
      </c>
      <c r="EW318" s="14">
        <v>0</v>
      </c>
      <c r="EX318" s="14">
        <v>0</v>
      </c>
      <c r="EY318" s="14">
        <v>0</v>
      </c>
      <c r="EZ318" s="14">
        <v>0</v>
      </c>
      <c r="FA318" s="14">
        <v>0</v>
      </c>
      <c r="FB318" s="14">
        <v>0</v>
      </c>
      <c r="FC318" s="14">
        <v>0</v>
      </c>
      <c r="FD318" s="14">
        <v>0</v>
      </c>
      <c r="FE318" s="14">
        <v>0</v>
      </c>
      <c r="FF318" s="14">
        <v>0</v>
      </c>
      <c r="FG318" s="14">
        <v>0</v>
      </c>
      <c r="FH318" s="14">
        <v>0</v>
      </c>
      <c r="FI318" s="14">
        <v>0</v>
      </c>
      <c r="FJ318" s="14">
        <v>0</v>
      </c>
      <c r="FK318" s="14">
        <v>0</v>
      </c>
      <c r="FL318" s="14">
        <v>0</v>
      </c>
      <c r="FM318" s="14">
        <v>0</v>
      </c>
      <c r="FN318" s="14">
        <v>0</v>
      </c>
      <c r="FO318" s="14">
        <v>0</v>
      </c>
      <c r="FP318" s="14">
        <v>0</v>
      </c>
      <c r="FQ318" s="14">
        <v>0</v>
      </c>
      <c r="FR318" s="14">
        <v>0</v>
      </c>
      <c r="FS318" s="14">
        <v>0</v>
      </c>
      <c r="FT318" s="14">
        <v>0</v>
      </c>
      <c r="FU318" s="14">
        <v>0</v>
      </c>
      <c r="FV318" s="14">
        <v>0</v>
      </c>
      <c r="FW318" s="14">
        <v>0</v>
      </c>
      <c r="FX318" s="14">
        <v>0</v>
      </c>
      <c r="FY318" s="14">
        <v>0</v>
      </c>
      <c r="FZ318" s="14">
        <v>0</v>
      </c>
      <c r="GA318" s="14">
        <v>0</v>
      </c>
      <c r="GB318" s="14">
        <v>0</v>
      </c>
      <c r="GC318" s="14">
        <v>0</v>
      </c>
      <c r="GD318" s="14">
        <v>0</v>
      </c>
      <c r="GE318" s="14">
        <v>0</v>
      </c>
      <c r="GF318" s="14">
        <v>0</v>
      </c>
      <c r="GG318" s="14">
        <v>0</v>
      </c>
      <c r="GH318" s="14">
        <v>0</v>
      </c>
      <c r="GI318" s="14">
        <v>0</v>
      </c>
      <c r="GJ318" s="14">
        <v>0</v>
      </c>
      <c r="GK318" s="14">
        <v>0</v>
      </c>
      <c r="GL318" s="14">
        <v>0</v>
      </c>
      <c r="GM318" s="14">
        <v>0</v>
      </c>
      <c r="GN318" s="14">
        <v>0</v>
      </c>
      <c r="GO318" s="14">
        <v>0</v>
      </c>
      <c r="GP318" s="14">
        <v>0</v>
      </c>
      <c r="GQ318" s="14">
        <v>0</v>
      </c>
      <c r="GR318" s="14">
        <v>0</v>
      </c>
      <c r="GS318" s="14">
        <v>0</v>
      </c>
      <c r="GT318" s="14">
        <v>0</v>
      </c>
      <c r="GU318" s="14">
        <v>0</v>
      </c>
      <c r="GV318" s="14">
        <v>0</v>
      </c>
      <c r="GW318" s="14">
        <v>0</v>
      </c>
      <c r="GX318" s="14">
        <v>0</v>
      </c>
      <c r="GY318" s="14">
        <v>0</v>
      </c>
      <c r="GZ318" s="14">
        <v>0</v>
      </c>
      <c r="HA318" s="14">
        <v>0</v>
      </c>
      <c r="HB318" s="14">
        <v>0</v>
      </c>
      <c r="HC318" s="14">
        <v>0</v>
      </c>
      <c r="HD318" s="14">
        <v>0</v>
      </c>
      <c r="HE318" s="14">
        <v>0</v>
      </c>
      <c r="HF318" s="14">
        <v>0</v>
      </c>
      <c r="HG318" s="14">
        <v>0</v>
      </c>
      <c r="HH318" s="14">
        <v>0</v>
      </c>
      <c r="HI318" s="14">
        <v>0</v>
      </c>
      <c r="HJ318" s="14">
        <v>0</v>
      </c>
      <c r="HK318" s="14">
        <v>0</v>
      </c>
      <c r="HL318" s="14">
        <v>0</v>
      </c>
      <c r="HM318" s="14">
        <v>0</v>
      </c>
      <c r="HN318" s="14">
        <v>0</v>
      </c>
      <c r="HO318" s="14">
        <v>0</v>
      </c>
      <c r="HP318" s="14">
        <v>0</v>
      </c>
      <c r="HQ318" s="14">
        <v>0</v>
      </c>
      <c r="HR318" s="14">
        <v>0</v>
      </c>
      <c r="HS318" s="14">
        <v>0</v>
      </c>
      <c r="HT318" s="14">
        <v>0</v>
      </c>
      <c r="HU318" s="14">
        <v>0</v>
      </c>
      <c r="HV318" s="14">
        <v>0</v>
      </c>
      <c r="HW318" s="14">
        <v>0</v>
      </c>
      <c r="HX318" s="14">
        <v>0</v>
      </c>
      <c r="HY318" s="14">
        <v>0</v>
      </c>
      <c r="HZ318" s="14">
        <v>0</v>
      </c>
      <c r="IA318" s="14">
        <v>0</v>
      </c>
      <c r="IB318" s="14">
        <v>0</v>
      </c>
      <c r="IC318" s="14">
        <v>0</v>
      </c>
      <c r="ID318" s="14">
        <v>0</v>
      </c>
      <c r="IE318" s="14">
        <v>0</v>
      </c>
      <c r="IF318" s="14">
        <v>0</v>
      </c>
      <c r="IG318" s="14">
        <v>0</v>
      </c>
      <c r="IH318" s="14">
        <v>0</v>
      </c>
      <c r="II318" s="14">
        <v>0</v>
      </c>
      <c r="IJ318" s="14">
        <v>0</v>
      </c>
      <c r="IK318" s="14">
        <v>0</v>
      </c>
      <c r="IL318" s="14">
        <v>0</v>
      </c>
      <c r="IM318" s="14">
        <v>0</v>
      </c>
      <c r="IN318" s="14">
        <v>0</v>
      </c>
      <c r="IO318" s="14">
        <v>0</v>
      </c>
      <c r="IP318" s="14">
        <v>0</v>
      </c>
      <c r="IQ318" s="14">
        <v>1</v>
      </c>
      <c r="IR318" s="14">
        <v>0</v>
      </c>
      <c r="IS318" s="14">
        <v>0</v>
      </c>
      <c r="IT318" s="14">
        <v>0</v>
      </c>
      <c r="IU318" s="14">
        <v>0</v>
      </c>
      <c r="IV318" s="14">
        <v>0</v>
      </c>
      <c r="IW318" s="14">
        <v>0</v>
      </c>
      <c r="IX318" s="14">
        <v>0</v>
      </c>
      <c r="IY318" s="14">
        <v>0</v>
      </c>
      <c r="IZ318" s="14">
        <v>0</v>
      </c>
      <c r="JA318" s="14">
        <v>0</v>
      </c>
      <c r="JB318" s="14">
        <v>0</v>
      </c>
      <c r="JC318" s="14">
        <v>0</v>
      </c>
      <c r="JD318" s="14">
        <v>0</v>
      </c>
      <c r="JE318" s="14">
        <v>0</v>
      </c>
      <c r="JF318" s="14">
        <v>0</v>
      </c>
      <c r="JG318" s="14">
        <v>0</v>
      </c>
      <c r="JH318" s="14">
        <v>0</v>
      </c>
      <c r="JI318" s="14">
        <v>0</v>
      </c>
      <c r="JJ318" s="14">
        <v>0</v>
      </c>
      <c r="JK318" s="14">
        <v>0</v>
      </c>
      <c r="JL318" s="14">
        <v>0</v>
      </c>
      <c r="JM318" s="14">
        <v>0</v>
      </c>
      <c r="JN318" s="14">
        <v>0</v>
      </c>
      <c r="JO318" s="14">
        <v>0</v>
      </c>
      <c r="JP318" s="14">
        <v>0</v>
      </c>
      <c r="JQ318" s="14">
        <v>0</v>
      </c>
      <c r="JR318" s="14">
        <v>0</v>
      </c>
      <c r="JS318" s="14">
        <v>0</v>
      </c>
      <c r="JT318" s="14">
        <v>0</v>
      </c>
      <c r="JU318" s="14">
        <v>0</v>
      </c>
      <c r="JV318" s="14">
        <v>0</v>
      </c>
      <c r="JW318" s="14">
        <v>0</v>
      </c>
      <c r="JX318" s="14">
        <v>0</v>
      </c>
      <c r="JY318" s="14">
        <v>0</v>
      </c>
      <c r="JZ318" s="14">
        <v>0</v>
      </c>
      <c r="KA318" s="14">
        <v>0</v>
      </c>
      <c r="KB318" s="14">
        <v>0</v>
      </c>
      <c r="KC318" s="14">
        <v>0</v>
      </c>
      <c r="KD318" s="14">
        <v>0</v>
      </c>
      <c r="KE318" s="14">
        <v>0</v>
      </c>
      <c r="KF318" s="14">
        <v>0</v>
      </c>
      <c r="KG318" s="14">
        <v>0</v>
      </c>
      <c r="KH318" s="14">
        <v>0</v>
      </c>
      <c r="KI318" s="14">
        <v>0</v>
      </c>
      <c r="KJ318" s="14">
        <v>0</v>
      </c>
      <c r="KK318" s="14">
        <v>0</v>
      </c>
      <c r="KL318" s="14">
        <v>0</v>
      </c>
      <c r="KM318" s="14">
        <v>0</v>
      </c>
      <c r="KN318" s="14">
        <v>0</v>
      </c>
      <c r="KO318" s="14">
        <v>0</v>
      </c>
      <c r="KP318" s="14">
        <v>0</v>
      </c>
      <c r="KQ318" s="14">
        <v>0</v>
      </c>
      <c r="KR318" s="14">
        <v>0</v>
      </c>
      <c r="KS318" s="14">
        <v>0</v>
      </c>
      <c r="KT318" s="14">
        <v>0</v>
      </c>
      <c r="KU318" s="14">
        <v>0</v>
      </c>
      <c r="KV318" s="14">
        <v>0</v>
      </c>
      <c r="KW318" s="14">
        <v>0</v>
      </c>
      <c r="KX318" s="14">
        <v>0</v>
      </c>
      <c r="KY318" s="14">
        <v>0</v>
      </c>
      <c r="KZ318" s="14">
        <v>0</v>
      </c>
      <c r="LA318" s="14">
        <v>0</v>
      </c>
      <c r="LB318" s="14">
        <v>0</v>
      </c>
      <c r="LC318" s="14">
        <v>0</v>
      </c>
      <c r="LD318" s="14">
        <v>0</v>
      </c>
      <c r="LE318" s="14">
        <v>0</v>
      </c>
      <c r="LF318" s="14">
        <v>0</v>
      </c>
      <c r="LG318" s="14">
        <v>0</v>
      </c>
      <c r="LH318" s="14">
        <v>0</v>
      </c>
      <c r="LI318" s="14">
        <v>0</v>
      </c>
      <c r="LJ318" s="14">
        <v>0</v>
      </c>
      <c r="LK318" s="14">
        <v>0</v>
      </c>
      <c r="LL318" s="14">
        <v>0</v>
      </c>
      <c r="LM318" s="14">
        <v>0</v>
      </c>
      <c r="LN318" s="14">
        <v>0</v>
      </c>
      <c r="LO318" s="14">
        <v>0</v>
      </c>
      <c r="LP318" s="14">
        <v>0</v>
      </c>
      <c r="LQ318" s="14">
        <v>0</v>
      </c>
      <c r="LR318" s="14">
        <v>0</v>
      </c>
      <c r="LS318" s="14">
        <v>0</v>
      </c>
      <c r="LT318" s="14">
        <v>0</v>
      </c>
      <c r="LU318" s="14">
        <v>0</v>
      </c>
      <c r="LV318" s="14">
        <v>0</v>
      </c>
      <c r="LW318" s="14">
        <v>0</v>
      </c>
      <c r="LX318" s="14">
        <v>0</v>
      </c>
      <c r="LY318" s="14">
        <v>0</v>
      </c>
      <c r="LZ318" s="14">
        <v>0</v>
      </c>
      <c r="MA318" s="14">
        <v>0</v>
      </c>
      <c r="MB318" s="14">
        <v>0</v>
      </c>
      <c r="MC318" s="14">
        <v>0</v>
      </c>
      <c r="MD318" s="14">
        <v>0</v>
      </c>
      <c r="ME318" s="14">
        <v>0</v>
      </c>
      <c r="MF318" s="14">
        <v>0</v>
      </c>
      <c r="MG318" s="14">
        <v>0</v>
      </c>
      <c r="MH318" s="14">
        <v>0</v>
      </c>
      <c r="MI318" s="14">
        <v>0</v>
      </c>
      <c r="MJ318" s="14">
        <v>0</v>
      </c>
      <c r="MK318" s="14">
        <v>0</v>
      </c>
      <c r="ML318" s="14">
        <v>0</v>
      </c>
      <c r="MM318" s="14">
        <v>0</v>
      </c>
      <c r="MN318" s="14">
        <v>0</v>
      </c>
      <c r="MO318" s="14">
        <v>0</v>
      </c>
      <c r="MP318" s="14">
        <v>0</v>
      </c>
      <c r="MQ318" s="14">
        <v>0</v>
      </c>
      <c r="MR318" s="14">
        <v>0</v>
      </c>
      <c r="MS318" s="14">
        <v>0</v>
      </c>
      <c r="MT318" s="14">
        <v>0</v>
      </c>
      <c r="MU318" s="14">
        <v>0</v>
      </c>
      <c r="MV318" s="14">
        <v>0</v>
      </c>
      <c r="MW318" s="14">
        <v>0</v>
      </c>
      <c r="MX318" s="14">
        <v>0</v>
      </c>
      <c r="MY318" s="14">
        <v>0</v>
      </c>
      <c r="MZ318" s="14">
        <v>0</v>
      </c>
      <c r="NA318" s="14">
        <v>0</v>
      </c>
      <c r="NB318" s="14">
        <v>0</v>
      </c>
      <c r="NC318" s="14">
        <v>0</v>
      </c>
      <c r="ND318" s="14">
        <v>0</v>
      </c>
      <c r="NE318" s="14">
        <v>0</v>
      </c>
      <c r="NF318" s="14">
        <v>0</v>
      </c>
      <c r="NG318" s="14">
        <v>0</v>
      </c>
      <c r="NH318" s="14">
        <v>0</v>
      </c>
      <c r="NI318" s="14">
        <v>0</v>
      </c>
      <c r="NJ318" s="14">
        <v>0</v>
      </c>
      <c r="NK318" s="14">
        <v>0</v>
      </c>
      <c r="NL318" s="14">
        <v>0</v>
      </c>
      <c r="NM318" s="14">
        <v>0</v>
      </c>
      <c r="NN318" s="14">
        <v>0</v>
      </c>
      <c r="NO318" s="14">
        <v>0</v>
      </c>
      <c r="NP318" s="14">
        <v>0</v>
      </c>
      <c r="NQ318" s="14">
        <v>0</v>
      </c>
      <c r="NR318" s="14">
        <v>0</v>
      </c>
      <c r="NS318" s="14">
        <v>0</v>
      </c>
      <c r="NT318" s="14">
        <v>0</v>
      </c>
      <c r="NU318" s="14">
        <v>0</v>
      </c>
      <c r="NV318" s="14">
        <v>0</v>
      </c>
      <c r="NW318" s="14">
        <v>0</v>
      </c>
      <c r="NX318" s="14">
        <v>0</v>
      </c>
      <c r="NY318" s="14">
        <v>0</v>
      </c>
      <c r="NZ318" s="14">
        <v>0</v>
      </c>
      <c r="OA318" s="14">
        <v>0</v>
      </c>
      <c r="OB318" s="14">
        <v>0</v>
      </c>
      <c r="OC318" s="14">
        <v>0</v>
      </c>
      <c r="OD318" s="14">
        <v>0</v>
      </c>
      <c r="OE318" s="14">
        <v>0</v>
      </c>
      <c r="OF318" s="14"/>
      <c r="OG318" s="14">
        <v>0</v>
      </c>
      <c r="OH318" s="14">
        <v>0</v>
      </c>
      <c r="OI318" s="14">
        <v>0</v>
      </c>
      <c r="OJ318" s="14">
        <v>0</v>
      </c>
      <c r="OK318" s="14">
        <v>0</v>
      </c>
      <c r="OL318" s="14">
        <v>0</v>
      </c>
      <c r="OM318" s="14">
        <v>0</v>
      </c>
      <c r="ON318" s="14">
        <v>0</v>
      </c>
      <c r="OO318" s="14">
        <v>0</v>
      </c>
      <c r="OP318" s="14">
        <v>0</v>
      </c>
      <c r="OQ318" s="14">
        <v>0</v>
      </c>
      <c r="OR318" s="14">
        <v>0</v>
      </c>
      <c r="OS318" s="14">
        <v>0</v>
      </c>
      <c r="OT318" s="14">
        <v>0</v>
      </c>
      <c r="OU318" s="14">
        <v>0</v>
      </c>
      <c r="OV318" s="14">
        <v>0</v>
      </c>
      <c r="OW318" s="14">
        <v>0</v>
      </c>
      <c r="OX318" s="14">
        <v>0</v>
      </c>
      <c r="OY318" s="14">
        <v>0</v>
      </c>
      <c r="OZ318" s="14"/>
      <c r="PA318" s="14">
        <v>0</v>
      </c>
      <c r="PB318" s="14"/>
      <c r="PC318" s="14">
        <v>1</v>
      </c>
      <c r="PD318" s="14">
        <v>0</v>
      </c>
      <c r="PE318" s="14"/>
      <c r="PF318" s="14"/>
      <c r="PG318" s="54"/>
      <c r="PH318" s="54"/>
      <c r="PI318" s="54"/>
      <c r="PJ318" s="54"/>
      <c r="PK318" s="54"/>
      <c r="PL318" s="84"/>
      <c r="PM318" s="14"/>
      <c r="PN318" s="84"/>
      <c r="PO318" s="84"/>
      <c r="PP318" s="84"/>
      <c r="PQ318" s="84"/>
      <c r="PR318" s="505"/>
      <c r="PS318" s="84"/>
      <c r="PT318" s="84"/>
      <c r="PU318" s="84"/>
      <c r="PV318" s="84"/>
      <c r="PW318" s="54"/>
      <c r="PX318" s="54"/>
      <c r="PY318" s="14"/>
      <c r="PZ318" s="14"/>
      <c r="QA318" s="14"/>
      <c r="QB318" s="54"/>
      <c r="QC318" s="54"/>
      <c r="QD318" s="54"/>
      <c r="QR318" s="1"/>
      <c r="QS318" s="1"/>
      <c r="QX318" s="1"/>
      <c r="QY318" s="1"/>
      <c r="QZ318" s="1"/>
      <c r="RA318" s="1"/>
      <c r="RB318" s="1"/>
      <c r="RC318" s="1"/>
      <c r="RD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</row>
    <row r="319" spans="1:503" s="20" customFormat="1" hidden="1" x14ac:dyDescent="0.25">
      <c r="A319" s="68" t="s">
        <v>15</v>
      </c>
      <c r="B319" s="68" t="s">
        <v>1445</v>
      </c>
      <c r="C319" s="474"/>
      <c r="D319" s="474"/>
      <c r="E319" s="14">
        <v>0</v>
      </c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4"/>
      <c r="LO319" s="14"/>
      <c r="LP319" s="14"/>
      <c r="LQ319" s="14"/>
      <c r="LR319" s="14"/>
      <c r="LS319" s="14"/>
      <c r="LT319" s="14"/>
      <c r="LU319" s="14"/>
      <c r="LV319" s="14"/>
      <c r="LW319" s="14"/>
      <c r="LX319" s="14"/>
      <c r="LY319" s="14"/>
      <c r="LZ319" s="14"/>
      <c r="MA319" s="14"/>
      <c r="MB319" s="14"/>
      <c r="MC319" s="14"/>
      <c r="MD319" s="14"/>
      <c r="ME319" s="14"/>
      <c r="MF319" s="14"/>
      <c r="MG319" s="14"/>
      <c r="MH319" s="14"/>
      <c r="MI319" s="14"/>
      <c r="MJ319" s="14"/>
      <c r="MK319" s="14"/>
      <c r="ML319" s="14"/>
      <c r="MM319" s="14"/>
      <c r="MN319" s="14"/>
      <c r="MO319" s="14"/>
      <c r="MP319" s="14"/>
      <c r="MQ319" s="14"/>
      <c r="MR319" s="14"/>
      <c r="MS319" s="14"/>
      <c r="MT319" s="14"/>
      <c r="MU319" s="14"/>
      <c r="MV319" s="14"/>
      <c r="MW319" s="14"/>
      <c r="MX319" s="14"/>
      <c r="MY319" s="14"/>
      <c r="MZ319" s="14"/>
      <c r="NA319" s="14"/>
      <c r="NB319" s="14"/>
      <c r="NC319" s="14"/>
      <c r="ND319" s="14"/>
      <c r="NE319" s="14"/>
      <c r="NF319" s="14"/>
      <c r="NG319" s="14"/>
      <c r="NH319" s="14"/>
      <c r="NI319" s="14"/>
      <c r="NJ319" s="14"/>
      <c r="NK319" s="14"/>
      <c r="NL319" s="14"/>
      <c r="NM319" s="14"/>
      <c r="NN319" s="14"/>
      <c r="NO319" s="14"/>
      <c r="NP319" s="14"/>
      <c r="NQ319" s="14"/>
      <c r="NR319" s="14"/>
      <c r="NS319" s="14"/>
      <c r="NT319" s="14"/>
      <c r="NU319" s="14"/>
      <c r="NV319" s="14"/>
      <c r="NW319" s="14"/>
      <c r="NX319" s="14"/>
      <c r="NY319" s="14"/>
      <c r="NZ319" s="14"/>
      <c r="OA319" s="14"/>
      <c r="OB319" s="14"/>
      <c r="OC319" s="14"/>
      <c r="OD319" s="14"/>
      <c r="OE319" s="14"/>
      <c r="OF319" s="14"/>
      <c r="OG319" s="14"/>
      <c r="OH319" s="14"/>
      <c r="OI319" s="14"/>
      <c r="OJ319" s="14"/>
      <c r="OK319" s="14"/>
      <c r="OL319" s="14"/>
      <c r="OM319" s="14"/>
      <c r="ON319" s="14"/>
      <c r="OO319" s="14"/>
      <c r="OP319" s="14"/>
      <c r="OQ319" s="14"/>
      <c r="OR319" s="14"/>
      <c r="OS319" s="14"/>
      <c r="OT319" s="14"/>
      <c r="OU319" s="14"/>
      <c r="OV319" s="14"/>
      <c r="OW319" s="14"/>
      <c r="OX319" s="14"/>
      <c r="OY319" s="14"/>
      <c r="OZ319" s="14"/>
      <c r="PA319" s="14"/>
      <c r="PB319" s="14"/>
      <c r="PC319" s="14"/>
      <c r="PD319" s="14">
        <v>0</v>
      </c>
      <c r="PE319" s="14"/>
      <c r="PF319" s="14"/>
      <c r="PG319" s="54"/>
      <c r="PH319" s="54"/>
      <c r="PI319" s="54"/>
      <c r="PJ319" s="54"/>
      <c r="PK319" s="54"/>
      <c r="PL319" s="84"/>
      <c r="PM319" s="14"/>
      <c r="PN319" s="84"/>
      <c r="PO319" s="84"/>
      <c r="PP319" s="84"/>
      <c r="PQ319" s="84"/>
      <c r="PR319" s="505"/>
      <c r="PS319" s="84"/>
      <c r="PT319" s="84"/>
      <c r="PU319" s="84"/>
      <c r="PV319" s="84"/>
      <c r="PW319" s="54"/>
      <c r="PX319" s="54"/>
      <c r="PY319" s="14"/>
      <c r="PZ319" s="14"/>
      <c r="QA319" s="14"/>
      <c r="QB319" s="54"/>
      <c r="QC319" s="54"/>
      <c r="QD319" s="54"/>
      <c r="QR319" s="1"/>
      <c r="QS319" s="1"/>
      <c r="QX319" s="1"/>
      <c r="QY319" s="1"/>
      <c r="QZ319" s="1"/>
      <c r="RA319" s="1"/>
      <c r="RB319" s="1"/>
      <c r="RC319" s="1"/>
      <c r="RD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</row>
    <row r="320" spans="1:503" s="20" customFormat="1" hidden="1" x14ac:dyDescent="0.25">
      <c r="A320" s="68" t="s">
        <v>15</v>
      </c>
      <c r="B320" s="68" t="s">
        <v>1446</v>
      </c>
      <c r="C320" s="474"/>
      <c r="D320" s="474"/>
      <c r="E320" s="14">
        <v>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>
        <v>0</v>
      </c>
      <c r="PE320" s="14"/>
      <c r="PF320" s="14"/>
      <c r="PG320" s="54"/>
      <c r="PH320" s="54"/>
      <c r="PI320" s="54"/>
      <c r="PJ320" s="54"/>
      <c r="PK320" s="54"/>
      <c r="PL320" s="84"/>
      <c r="PM320" s="14"/>
      <c r="PN320" s="84"/>
      <c r="PO320" s="84"/>
      <c r="PP320" s="84"/>
      <c r="PQ320" s="84"/>
      <c r="PR320" s="505"/>
      <c r="PS320" s="84"/>
      <c r="PT320" s="84"/>
      <c r="PU320" s="84"/>
      <c r="PV320" s="84"/>
      <c r="PW320" s="54"/>
      <c r="PX320" s="54"/>
      <c r="PY320" s="14"/>
      <c r="PZ320" s="14"/>
      <c r="QA320" s="14"/>
      <c r="QB320" s="54"/>
      <c r="QC320" s="54"/>
      <c r="QD320" s="54"/>
      <c r="QR320" s="1"/>
      <c r="QS320" s="1"/>
      <c r="QX320" s="1"/>
      <c r="QY320" s="1"/>
      <c r="QZ320" s="1"/>
      <c r="RA320" s="1"/>
      <c r="RB320" s="1"/>
      <c r="RC320" s="1"/>
      <c r="RD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</row>
    <row r="321" spans="1:490" s="20" customFormat="1" hidden="1" x14ac:dyDescent="0.25">
      <c r="A321" s="68" t="s">
        <v>15</v>
      </c>
      <c r="B321" s="68" t="s">
        <v>1447</v>
      </c>
      <c r="C321" s="347"/>
      <c r="D321" s="347"/>
      <c r="E321" s="14">
        <v>0</v>
      </c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4"/>
      <c r="LO321" s="14"/>
      <c r="LP321" s="14"/>
      <c r="LQ321" s="14"/>
      <c r="LR321" s="14"/>
      <c r="LS321" s="14"/>
      <c r="LT321" s="14"/>
      <c r="LU321" s="14"/>
      <c r="LV321" s="14"/>
      <c r="LW321" s="14"/>
      <c r="LX321" s="14"/>
      <c r="LY321" s="14"/>
      <c r="LZ321" s="14"/>
      <c r="MA321" s="14"/>
      <c r="MB321" s="14"/>
      <c r="MC321" s="14"/>
      <c r="MD321" s="14"/>
      <c r="ME321" s="14"/>
      <c r="MF321" s="14"/>
      <c r="MG321" s="14"/>
      <c r="MH321" s="14"/>
      <c r="MI321" s="14"/>
      <c r="MJ321" s="14"/>
      <c r="MK321" s="14"/>
      <c r="ML321" s="14"/>
      <c r="MM321" s="14"/>
      <c r="MN321" s="14"/>
      <c r="MO321" s="14"/>
      <c r="MP321" s="14"/>
      <c r="MQ321" s="14"/>
      <c r="MR321" s="14"/>
      <c r="MS321" s="14"/>
      <c r="MT321" s="14"/>
      <c r="MU321" s="14"/>
      <c r="MV321" s="14"/>
      <c r="MW321" s="14"/>
      <c r="MX321" s="14"/>
      <c r="MY321" s="14"/>
      <c r="MZ321" s="14"/>
      <c r="NA321" s="14"/>
      <c r="NB321" s="14"/>
      <c r="NC321" s="14"/>
      <c r="ND321" s="14"/>
      <c r="NE321" s="14"/>
      <c r="NF321" s="14"/>
      <c r="NG321" s="14"/>
      <c r="NH321" s="14"/>
      <c r="NI321" s="14"/>
      <c r="NJ321" s="14"/>
      <c r="NK321" s="14"/>
      <c r="NL321" s="14"/>
      <c r="NM321" s="14"/>
      <c r="NN321" s="14"/>
      <c r="NO321" s="14"/>
      <c r="NP321" s="14"/>
      <c r="NQ321" s="14"/>
      <c r="NR321" s="14"/>
      <c r="NS321" s="14"/>
      <c r="NT321" s="14"/>
      <c r="NU321" s="14"/>
      <c r="NV321" s="14"/>
      <c r="NW321" s="14"/>
      <c r="NX321" s="14"/>
      <c r="NY321" s="14"/>
      <c r="NZ321" s="14"/>
      <c r="OA321" s="14"/>
      <c r="OB321" s="14"/>
      <c r="OC321" s="14"/>
      <c r="OD321" s="14"/>
      <c r="OE321" s="14"/>
      <c r="OF321" s="14"/>
      <c r="OG321" s="14"/>
      <c r="OH321" s="14"/>
      <c r="OI321" s="14"/>
      <c r="OJ321" s="14"/>
      <c r="OK321" s="14"/>
      <c r="OL321" s="14"/>
      <c r="OM321" s="14"/>
      <c r="ON321" s="14"/>
      <c r="OO321" s="14"/>
      <c r="OP321" s="14"/>
      <c r="OQ321" s="14"/>
      <c r="OR321" s="14"/>
      <c r="OS321" s="14"/>
      <c r="OT321" s="14"/>
      <c r="OU321" s="14"/>
      <c r="OV321" s="14"/>
      <c r="OW321" s="14"/>
      <c r="OX321" s="14"/>
      <c r="OY321" s="14"/>
      <c r="OZ321" s="14"/>
      <c r="PA321" s="14"/>
      <c r="PB321" s="14"/>
      <c r="PC321" s="14"/>
      <c r="PD321" s="14">
        <v>0</v>
      </c>
      <c r="PE321" s="14"/>
      <c r="PF321" s="14"/>
      <c r="PG321" s="54"/>
      <c r="PH321" s="54"/>
      <c r="PI321" s="54"/>
      <c r="PJ321" s="54"/>
      <c r="PK321" s="54"/>
      <c r="PL321" s="84"/>
      <c r="PM321" s="14"/>
      <c r="PN321" s="84"/>
      <c r="PO321" s="84"/>
      <c r="PP321" s="84"/>
      <c r="PQ321" s="84"/>
      <c r="PR321" s="505"/>
      <c r="PS321" s="84"/>
      <c r="PT321" s="84"/>
      <c r="PU321" s="84"/>
      <c r="PV321" s="84"/>
      <c r="PW321" s="54"/>
      <c r="PX321" s="54"/>
      <c r="PY321" s="14"/>
      <c r="PZ321" s="14"/>
      <c r="QA321" s="14"/>
      <c r="QB321" s="54"/>
      <c r="QC321" s="54"/>
      <c r="QD321" s="54"/>
      <c r="QR321" s="1"/>
      <c r="QS321" s="1"/>
      <c r="QX321" s="1"/>
      <c r="QY321" s="1"/>
      <c r="QZ321" s="1"/>
      <c r="RA321" s="1"/>
      <c r="RB321" s="1"/>
      <c r="RC321" s="1"/>
      <c r="RD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</row>
    <row r="322" spans="1:490" s="20" customFormat="1" hidden="1" x14ac:dyDescent="0.25">
      <c r="A322" s="68" t="s">
        <v>15</v>
      </c>
      <c r="B322" s="79" t="s">
        <v>283</v>
      </c>
      <c r="C322" s="464">
        <v>4215</v>
      </c>
      <c r="D322" s="347"/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  <c r="AL322" s="14">
        <v>0</v>
      </c>
      <c r="AM322" s="14">
        <v>0</v>
      </c>
      <c r="AN322" s="14">
        <v>0</v>
      </c>
      <c r="AO322" s="14">
        <v>0</v>
      </c>
      <c r="AP322" s="14">
        <v>0</v>
      </c>
      <c r="AQ322" s="14">
        <v>0</v>
      </c>
      <c r="AR322" s="14">
        <v>0</v>
      </c>
      <c r="AS322" s="14">
        <v>0</v>
      </c>
      <c r="AT322" s="14">
        <v>0</v>
      </c>
      <c r="AU322" s="14">
        <v>0</v>
      </c>
      <c r="AV322" s="14">
        <v>0</v>
      </c>
      <c r="AW322" s="14">
        <v>0</v>
      </c>
      <c r="AX322" s="14">
        <v>0</v>
      </c>
      <c r="AY322" s="14">
        <v>0</v>
      </c>
      <c r="AZ322" s="14">
        <v>0</v>
      </c>
      <c r="BA322" s="14">
        <v>0</v>
      </c>
      <c r="BB322" s="14">
        <v>0</v>
      </c>
      <c r="BC322" s="14">
        <v>0</v>
      </c>
      <c r="BD322" s="14">
        <v>0</v>
      </c>
      <c r="BE322" s="14">
        <v>0</v>
      </c>
      <c r="BF322" s="14">
        <v>0</v>
      </c>
      <c r="BG322" s="14">
        <v>0</v>
      </c>
      <c r="BH322" s="14">
        <v>0</v>
      </c>
      <c r="BI322" s="14">
        <v>0</v>
      </c>
      <c r="BJ322" s="14">
        <v>0</v>
      </c>
      <c r="BK322" s="14">
        <v>0</v>
      </c>
      <c r="BL322" s="14">
        <v>0</v>
      </c>
      <c r="BM322" s="14">
        <v>0</v>
      </c>
      <c r="BN322" s="14">
        <v>0</v>
      </c>
      <c r="BO322" s="14">
        <v>0</v>
      </c>
      <c r="BP322" s="14">
        <v>0</v>
      </c>
      <c r="BQ322" s="14">
        <v>0</v>
      </c>
      <c r="BR322" s="14">
        <v>0</v>
      </c>
      <c r="BS322" s="14">
        <v>0</v>
      </c>
      <c r="BT322" s="14">
        <v>0</v>
      </c>
      <c r="BU322" s="14">
        <v>0</v>
      </c>
      <c r="BV322" s="14">
        <v>0</v>
      </c>
      <c r="BW322" s="14">
        <v>0</v>
      </c>
      <c r="BX322" s="14">
        <v>0</v>
      </c>
      <c r="BY322" s="14">
        <v>0</v>
      </c>
      <c r="BZ322" s="14">
        <v>0</v>
      </c>
      <c r="CA322" s="14">
        <v>0</v>
      </c>
      <c r="CB322" s="14">
        <v>0</v>
      </c>
      <c r="CC322" s="14">
        <v>0</v>
      </c>
      <c r="CD322" s="14">
        <v>0</v>
      </c>
      <c r="CE322" s="14">
        <v>0</v>
      </c>
      <c r="CF322" s="14">
        <v>0</v>
      </c>
      <c r="CG322" s="14">
        <v>0</v>
      </c>
      <c r="CH322" s="14">
        <v>0</v>
      </c>
      <c r="CI322" s="14">
        <v>0</v>
      </c>
      <c r="CJ322" s="14">
        <v>0</v>
      </c>
      <c r="CK322" s="14">
        <v>0</v>
      </c>
      <c r="CL322" s="14">
        <v>0</v>
      </c>
      <c r="CM322" s="14">
        <v>0</v>
      </c>
      <c r="CN322" s="14">
        <v>0</v>
      </c>
      <c r="CO322" s="14">
        <v>0</v>
      </c>
      <c r="CP322" s="14">
        <v>0</v>
      </c>
      <c r="CQ322" s="14">
        <v>0</v>
      </c>
      <c r="CR322" s="14">
        <v>0</v>
      </c>
      <c r="CS322" s="14">
        <v>0</v>
      </c>
      <c r="CT322" s="14">
        <v>0</v>
      </c>
      <c r="CU322" s="14">
        <v>0</v>
      </c>
      <c r="CV322" s="14">
        <v>0</v>
      </c>
      <c r="CW322" s="14">
        <v>0</v>
      </c>
      <c r="CX322" s="14">
        <v>0</v>
      </c>
      <c r="CY322" s="14">
        <v>0</v>
      </c>
      <c r="CZ322" s="14">
        <v>0</v>
      </c>
      <c r="DA322" s="14">
        <v>0</v>
      </c>
      <c r="DB322" s="14">
        <v>0</v>
      </c>
      <c r="DC322" s="14">
        <v>0</v>
      </c>
      <c r="DD322" s="14">
        <v>0</v>
      </c>
      <c r="DE322" s="14">
        <v>0</v>
      </c>
      <c r="DF322" s="14">
        <v>0</v>
      </c>
      <c r="DG322" s="14">
        <v>0</v>
      </c>
      <c r="DH322" s="14">
        <v>0</v>
      </c>
      <c r="DI322" s="14">
        <v>0</v>
      </c>
      <c r="DJ322" s="14">
        <v>0</v>
      </c>
      <c r="DK322" s="14">
        <v>0</v>
      </c>
      <c r="DL322" s="14">
        <v>0</v>
      </c>
      <c r="DM322" s="14">
        <v>0</v>
      </c>
      <c r="DN322" s="14">
        <v>1</v>
      </c>
      <c r="DO322" s="14">
        <v>0</v>
      </c>
      <c r="DP322" s="14">
        <v>0</v>
      </c>
      <c r="DQ322" s="14">
        <v>0</v>
      </c>
      <c r="DR322" s="14">
        <v>5</v>
      </c>
      <c r="DS322" s="14">
        <v>0</v>
      </c>
      <c r="DT322" s="14">
        <v>2</v>
      </c>
      <c r="DU322" s="14">
        <v>5</v>
      </c>
      <c r="DV322" s="14">
        <v>2</v>
      </c>
      <c r="DW322" s="14">
        <v>0</v>
      </c>
      <c r="DX322" s="14">
        <v>3</v>
      </c>
      <c r="DY322" s="14">
        <v>1</v>
      </c>
      <c r="DZ322" s="14">
        <v>1</v>
      </c>
      <c r="EA322" s="14">
        <v>0</v>
      </c>
      <c r="EB322" s="14">
        <v>1</v>
      </c>
      <c r="EC322" s="14">
        <v>0</v>
      </c>
      <c r="ED322" s="14">
        <v>0</v>
      </c>
      <c r="EE322" s="14">
        <v>2</v>
      </c>
      <c r="EF322" s="14">
        <v>0</v>
      </c>
      <c r="EG322" s="14">
        <v>0</v>
      </c>
      <c r="EH322" s="14">
        <v>0</v>
      </c>
      <c r="EI322" s="14">
        <v>0</v>
      </c>
      <c r="EJ322" s="14">
        <v>0</v>
      </c>
      <c r="EK322" s="14">
        <v>0</v>
      </c>
      <c r="EL322" s="14">
        <v>0</v>
      </c>
      <c r="EM322" s="14">
        <v>0</v>
      </c>
      <c r="EN322" s="14">
        <v>0</v>
      </c>
      <c r="EO322" s="14">
        <v>0</v>
      </c>
      <c r="EP322" s="14">
        <v>0</v>
      </c>
      <c r="EQ322" s="14">
        <v>0</v>
      </c>
      <c r="ER322" s="14">
        <v>0</v>
      </c>
      <c r="ES322" s="14">
        <v>0</v>
      </c>
      <c r="ET322" s="14">
        <v>0</v>
      </c>
      <c r="EU322" s="14">
        <v>0</v>
      </c>
      <c r="EV322" s="14">
        <v>1</v>
      </c>
      <c r="EW322" s="14">
        <v>0</v>
      </c>
      <c r="EX322" s="14">
        <v>0</v>
      </c>
      <c r="EY322" s="14">
        <v>0</v>
      </c>
      <c r="EZ322" s="14">
        <v>0</v>
      </c>
      <c r="FA322" s="14">
        <v>0</v>
      </c>
      <c r="FB322" s="14">
        <v>1</v>
      </c>
      <c r="FC322" s="14">
        <v>0</v>
      </c>
      <c r="FD322" s="14">
        <v>0</v>
      </c>
      <c r="FE322" s="14">
        <v>8</v>
      </c>
      <c r="FF322" s="14">
        <v>0</v>
      </c>
      <c r="FG322" s="14">
        <v>0</v>
      </c>
      <c r="FH322" s="14">
        <v>1</v>
      </c>
      <c r="FI322" s="14">
        <v>0</v>
      </c>
      <c r="FJ322" s="14">
        <v>0</v>
      </c>
      <c r="FK322" s="14">
        <v>2</v>
      </c>
      <c r="FL322" s="14">
        <v>1</v>
      </c>
      <c r="FM322" s="14">
        <v>0</v>
      </c>
      <c r="FN322" s="14">
        <v>0</v>
      </c>
      <c r="FO322" s="14">
        <v>1</v>
      </c>
      <c r="FP322" s="14">
        <v>1</v>
      </c>
      <c r="FQ322" s="14">
        <v>0</v>
      </c>
      <c r="FR322" s="14">
        <v>0</v>
      </c>
      <c r="FS322" s="14">
        <v>1</v>
      </c>
      <c r="FT322" s="14">
        <v>0</v>
      </c>
      <c r="FU322" s="14">
        <v>0</v>
      </c>
      <c r="FV322" s="14">
        <v>1</v>
      </c>
      <c r="FW322" s="14">
        <v>0</v>
      </c>
      <c r="FX322" s="14">
        <v>1</v>
      </c>
      <c r="FY322" s="14">
        <v>2</v>
      </c>
      <c r="FZ322" s="14">
        <v>0</v>
      </c>
      <c r="GA322" s="14">
        <v>0</v>
      </c>
      <c r="GB322" s="14">
        <v>1</v>
      </c>
      <c r="GC322" s="14">
        <v>1</v>
      </c>
      <c r="GD322" s="14">
        <v>2</v>
      </c>
      <c r="GE322" s="14">
        <v>0</v>
      </c>
      <c r="GF322" s="14">
        <v>0</v>
      </c>
      <c r="GG322" s="14">
        <v>0</v>
      </c>
      <c r="GH322" s="14">
        <v>0</v>
      </c>
      <c r="GI322" s="14">
        <v>0</v>
      </c>
      <c r="GJ322" s="14">
        <v>0</v>
      </c>
      <c r="GK322" s="14">
        <v>0</v>
      </c>
      <c r="GL322" s="14">
        <v>0</v>
      </c>
      <c r="GM322" s="14">
        <v>1</v>
      </c>
      <c r="GN322" s="14">
        <v>0</v>
      </c>
      <c r="GO322" s="14">
        <v>0</v>
      </c>
      <c r="GP322" s="14">
        <v>0</v>
      </c>
      <c r="GQ322" s="14">
        <v>0</v>
      </c>
      <c r="GR322" s="14">
        <v>0</v>
      </c>
      <c r="GS322" s="14">
        <v>0</v>
      </c>
      <c r="GT322" s="14">
        <v>0</v>
      </c>
      <c r="GU322" s="14">
        <v>0</v>
      </c>
      <c r="GV322" s="14">
        <v>0</v>
      </c>
      <c r="GW322" s="14">
        <v>0</v>
      </c>
      <c r="GX322" s="14">
        <v>0</v>
      </c>
      <c r="GY322" s="14">
        <v>0</v>
      </c>
      <c r="GZ322" s="14">
        <v>0</v>
      </c>
      <c r="HA322" s="14">
        <v>0</v>
      </c>
      <c r="HB322" s="14">
        <v>0</v>
      </c>
      <c r="HC322" s="14">
        <v>0</v>
      </c>
      <c r="HD322" s="14">
        <v>0</v>
      </c>
      <c r="HE322" s="14">
        <v>1</v>
      </c>
      <c r="HF322" s="14">
        <v>0</v>
      </c>
      <c r="HG322" s="14">
        <v>1</v>
      </c>
      <c r="HH322" s="14">
        <v>2</v>
      </c>
      <c r="HI322" s="14">
        <v>0</v>
      </c>
      <c r="HJ322" s="14">
        <v>1</v>
      </c>
      <c r="HK322" s="14">
        <v>1</v>
      </c>
      <c r="HL322" s="14">
        <v>1</v>
      </c>
      <c r="HM322" s="14">
        <v>1</v>
      </c>
      <c r="HN322" s="14">
        <v>0</v>
      </c>
      <c r="HO322" s="14">
        <v>0</v>
      </c>
      <c r="HP322" s="14">
        <v>0</v>
      </c>
      <c r="HQ322" s="14">
        <v>0</v>
      </c>
      <c r="HR322" s="14">
        <v>0</v>
      </c>
      <c r="HS322" s="14">
        <v>0</v>
      </c>
      <c r="HT322" s="14">
        <v>0</v>
      </c>
      <c r="HU322" s="14">
        <v>0</v>
      </c>
      <c r="HV322" s="14">
        <v>0</v>
      </c>
      <c r="HW322" s="14">
        <v>0</v>
      </c>
      <c r="HX322" s="14">
        <v>0</v>
      </c>
      <c r="HY322" s="14">
        <v>0</v>
      </c>
      <c r="HZ322" s="14">
        <v>0</v>
      </c>
      <c r="IA322" s="14">
        <v>0</v>
      </c>
      <c r="IB322" s="14">
        <v>0</v>
      </c>
      <c r="IC322" s="14">
        <v>0</v>
      </c>
      <c r="ID322" s="14">
        <v>0</v>
      </c>
      <c r="IE322" s="14">
        <v>1</v>
      </c>
      <c r="IF322" s="14">
        <v>1</v>
      </c>
      <c r="IG322" s="14">
        <v>1</v>
      </c>
      <c r="IH322" s="14">
        <v>0</v>
      </c>
      <c r="II322" s="14">
        <v>0</v>
      </c>
      <c r="IJ322" s="14">
        <v>1</v>
      </c>
      <c r="IK322" s="14">
        <v>0</v>
      </c>
      <c r="IL322" s="14">
        <v>0</v>
      </c>
      <c r="IM322" s="14">
        <v>8</v>
      </c>
      <c r="IN322" s="14">
        <v>6</v>
      </c>
      <c r="IO322" s="14">
        <v>0</v>
      </c>
      <c r="IP322" s="14">
        <v>3</v>
      </c>
      <c r="IQ322" s="14">
        <v>0</v>
      </c>
      <c r="IR322" s="14">
        <v>0</v>
      </c>
      <c r="IS322" s="14">
        <v>0</v>
      </c>
      <c r="IT322" s="14">
        <v>2</v>
      </c>
      <c r="IU322" s="14">
        <v>0</v>
      </c>
      <c r="IV322" s="14">
        <v>1</v>
      </c>
      <c r="IW322" s="14">
        <v>2</v>
      </c>
      <c r="IX322" s="14">
        <v>0</v>
      </c>
      <c r="IY322" s="14">
        <v>0</v>
      </c>
      <c r="IZ322" s="14">
        <v>0</v>
      </c>
      <c r="JA322" s="14">
        <v>0</v>
      </c>
      <c r="JB322" s="14">
        <v>1</v>
      </c>
      <c r="JC322" s="14">
        <v>0</v>
      </c>
      <c r="JD322" s="14">
        <v>0</v>
      </c>
      <c r="JE322" s="14">
        <v>0</v>
      </c>
      <c r="JF322" s="14">
        <v>0</v>
      </c>
      <c r="JG322" s="14">
        <v>0</v>
      </c>
      <c r="JH322" s="14">
        <v>0</v>
      </c>
      <c r="JI322" s="14">
        <v>0</v>
      </c>
      <c r="JJ322" s="14">
        <v>0</v>
      </c>
      <c r="JK322" s="14">
        <v>1</v>
      </c>
      <c r="JL322" s="14">
        <v>0</v>
      </c>
      <c r="JM322" s="14">
        <v>0</v>
      </c>
      <c r="JN322" s="14">
        <v>0</v>
      </c>
      <c r="JO322" s="14">
        <v>0</v>
      </c>
      <c r="JP322" s="14">
        <v>0</v>
      </c>
      <c r="JQ322" s="14">
        <v>0</v>
      </c>
      <c r="JR322" s="14">
        <v>0</v>
      </c>
      <c r="JS322" s="14">
        <v>0</v>
      </c>
      <c r="JT322" s="14">
        <v>0</v>
      </c>
      <c r="JU322" s="14">
        <v>0</v>
      </c>
      <c r="JV322" s="14">
        <v>0</v>
      </c>
      <c r="JW322" s="14">
        <v>0</v>
      </c>
      <c r="JX322" s="14">
        <v>1</v>
      </c>
      <c r="JY322" s="14">
        <v>0</v>
      </c>
      <c r="JZ322" s="14">
        <v>0</v>
      </c>
      <c r="KA322" s="14">
        <v>0</v>
      </c>
      <c r="KB322" s="14">
        <v>0</v>
      </c>
      <c r="KC322" s="14">
        <v>0</v>
      </c>
      <c r="KD322" s="14">
        <v>0</v>
      </c>
      <c r="KE322" s="14">
        <v>0</v>
      </c>
      <c r="KF322" s="14">
        <v>0</v>
      </c>
      <c r="KG322" s="14">
        <v>0</v>
      </c>
      <c r="KH322" s="14">
        <v>0</v>
      </c>
      <c r="KI322" s="14">
        <v>0</v>
      </c>
      <c r="KJ322" s="14">
        <v>0</v>
      </c>
      <c r="KK322" s="14">
        <v>0</v>
      </c>
      <c r="KL322" s="14">
        <v>1</v>
      </c>
      <c r="KM322" s="14">
        <v>0</v>
      </c>
      <c r="KN322" s="14">
        <v>2</v>
      </c>
      <c r="KO322" s="14">
        <v>0</v>
      </c>
      <c r="KP322" s="14">
        <v>0</v>
      </c>
      <c r="KQ322" s="14">
        <v>0</v>
      </c>
      <c r="KR322" s="14">
        <v>0</v>
      </c>
      <c r="KS322" s="14">
        <v>0</v>
      </c>
      <c r="KT322" s="14">
        <v>4</v>
      </c>
      <c r="KU322" s="14">
        <v>0</v>
      </c>
      <c r="KV322" s="14">
        <v>0</v>
      </c>
      <c r="KW322" s="14">
        <v>1</v>
      </c>
      <c r="KX322" s="14">
        <v>0</v>
      </c>
      <c r="KY322" s="14">
        <v>0</v>
      </c>
      <c r="KZ322" s="14">
        <v>0</v>
      </c>
      <c r="LA322" s="14">
        <v>7</v>
      </c>
      <c r="LB322" s="14">
        <v>0</v>
      </c>
      <c r="LC322" s="14">
        <v>0</v>
      </c>
      <c r="LD322" s="14">
        <v>5</v>
      </c>
      <c r="LE322" s="14">
        <v>7</v>
      </c>
      <c r="LF322" s="14">
        <v>3</v>
      </c>
      <c r="LG322" s="14">
        <v>0</v>
      </c>
      <c r="LH322" s="14">
        <v>12</v>
      </c>
      <c r="LI322" s="14">
        <v>4</v>
      </c>
      <c r="LJ322" s="14">
        <v>0</v>
      </c>
      <c r="LK322" s="14">
        <v>1</v>
      </c>
      <c r="LL322" s="14">
        <v>2</v>
      </c>
      <c r="LM322" s="14">
        <v>1</v>
      </c>
      <c r="LN322" s="14">
        <v>6</v>
      </c>
      <c r="LO322" s="14">
        <v>0</v>
      </c>
      <c r="LP322" s="14">
        <v>4</v>
      </c>
      <c r="LQ322" s="14">
        <v>0</v>
      </c>
      <c r="LR322" s="14">
        <v>3</v>
      </c>
      <c r="LS322" s="14">
        <v>0</v>
      </c>
      <c r="LT322" s="14">
        <v>1</v>
      </c>
      <c r="LU322" s="14">
        <v>6</v>
      </c>
      <c r="LV322" s="14">
        <v>1</v>
      </c>
      <c r="LW322" s="14">
        <v>1</v>
      </c>
      <c r="LX322" s="14">
        <v>0</v>
      </c>
      <c r="LY322" s="14">
        <v>2</v>
      </c>
      <c r="LZ322" s="14">
        <v>0</v>
      </c>
      <c r="MA322" s="14">
        <v>0</v>
      </c>
      <c r="MB322" s="14">
        <v>2</v>
      </c>
      <c r="MC322" s="14">
        <v>0</v>
      </c>
      <c r="MD322" s="14">
        <v>3</v>
      </c>
      <c r="ME322" s="14">
        <v>0</v>
      </c>
      <c r="MF322" s="14">
        <v>2</v>
      </c>
      <c r="MG322" s="14">
        <v>1</v>
      </c>
      <c r="MH322" s="14">
        <v>0</v>
      </c>
      <c r="MI322" s="14">
        <v>2</v>
      </c>
      <c r="MJ322" s="14">
        <v>0</v>
      </c>
      <c r="MK322" s="14">
        <v>4</v>
      </c>
      <c r="ML322" s="14">
        <v>0</v>
      </c>
      <c r="MM322" s="14">
        <v>0</v>
      </c>
      <c r="MN322" s="14">
        <v>0</v>
      </c>
      <c r="MO322" s="14">
        <v>0</v>
      </c>
      <c r="MP322" s="14">
        <v>1</v>
      </c>
      <c r="MQ322" s="14">
        <v>2</v>
      </c>
      <c r="MR322" s="14">
        <v>1</v>
      </c>
      <c r="MS322" s="14">
        <v>0</v>
      </c>
      <c r="MT322" s="14">
        <v>1</v>
      </c>
      <c r="MU322" s="14">
        <v>2</v>
      </c>
      <c r="MV322" s="14">
        <v>0</v>
      </c>
      <c r="MW322" s="14">
        <v>4</v>
      </c>
      <c r="MX322" s="14">
        <v>5</v>
      </c>
      <c r="MY322" s="14">
        <v>3</v>
      </c>
      <c r="MZ322" s="14">
        <v>0</v>
      </c>
      <c r="NA322" s="14">
        <v>0</v>
      </c>
      <c r="NB322" s="14">
        <v>3</v>
      </c>
      <c r="NC322" s="14">
        <v>2</v>
      </c>
      <c r="ND322" s="14">
        <v>0</v>
      </c>
      <c r="NE322" s="14">
        <v>0</v>
      </c>
      <c r="NF322" s="14">
        <v>2</v>
      </c>
      <c r="NG322" s="14">
        <v>0</v>
      </c>
      <c r="NH322" s="14">
        <v>2</v>
      </c>
      <c r="NI322" s="14">
        <v>0</v>
      </c>
      <c r="NJ322" s="14">
        <v>2</v>
      </c>
      <c r="NK322" s="14">
        <v>0</v>
      </c>
      <c r="NL322" s="14">
        <v>0</v>
      </c>
      <c r="NM322" s="14">
        <v>3</v>
      </c>
      <c r="NN322" s="14">
        <v>0</v>
      </c>
      <c r="NO322" s="14">
        <v>1</v>
      </c>
      <c r="NP322" s="14">
        <v>0</v>
      </c>
      <c r="NQ322" s="14">
        <v>2</v>
      </c>
      <c r="NR322" s="14">
        <v>0</v>
      </c>
      <c r="NS322" s="14">
        <v>0</v>
      </c>
      <c r="NT322" s="14">
        <v>5</v>
      </c>
      <c r="NU322" s="14">
        <v>0</v>
      </c>
      <c r="NV322" s="14">
        <v>3</v>
      </c>
      <c r="NW322" s="14">
        <v>3</v>
      </c>
      <c r="NX322" s="14">
        <v>3</v>
      </c>
      <c r="NY322" s="14">
        <v>5</v>
      </c>
      <c r="NZ322" s="14">
        <v>1</v>
      </c>
      <c r="OA322" s="14">
        <v>0</v>
      </c>
      <c r="OB322" s="14">
        <v>0</v>
      </c>
      <c r="OC322" s="14">
        <v>6</v>
      </c>
      <c r="OD322" s="14">
        <v>4</v>
      </c>
      <c r="OE322" s="14">
        <v>0</v>
      </c>
      <c r="OF322" s="14">
        <v>10</v>
      </c>
      <c r="OG322" s="14">
        <v>4</v>
      </c>
      <c r="OH322" s="14">
        <v>1</v>
      </c>
      <c r="OI322" s="14">
        <v>0</v>
      </c>
      <c r="OJ322" s="14">
        <v>4</v>
      </c>
      <c r="OK322" s="14">
        <v>0</v>
      </c>
      <c r="OL322" s="14">
        <v>4</v>
      </c>
      <c r="OM322" s="14">
        <v>3</v>
      </c>
      <c r="ON322" s="14">
        <v>0</v>
      </c>
      <c r="OO322" s="14">
        <v>2</v>
      </c>
      <c r="OP322" s="14">
        <v>0</v>
      </c>
      <c r="OQ322" s="14">
        <v>7</v>
      </c>
      <c r="OR322" s="14">
        <v>0</v>
      </c>
      <c r="OS322" s="14">
        <v>2</v>
      </c>
      <c r="OT322" s="14">
        <v>6</v>
      </c>
      <c r="OU322" s="14">
        <v>2</v>
      </c>
      <c r="OV322" s="14">
        <v>0</v>
      </c>
      <c r="OW322" s="14">
        <v>0</v>
      </c>
      <c r="OX322" s="14">
        <v>9</v>
      </c>
      <c r="OY322" s="14">
        <v>2</v>
      </c>
      <c r="OZ322" s="31">
        <v>7</v>
      </c>
      <c r="PA322" s="14">
        <v>6</v>
      </c>
      <c r="PB322" s="14">
        <v>4</v>
      </c>
      <c r="PC322" s="14">
        <v>2</v>
      </c>
      <c r="PD322" s="14">
        <v>0</v>
      </c>
      <c r="PE322" s="14">
        <v>3</v>
      </c>
      <c r="PF322" s="14">
        <v>2</v>
      </c>
      <c r="PG322" s="54"/>
      <c r="PH322" s="84">
        <v>4</v>
      </c>
      <c r="PI322" s="14">
        <v>1</v>
      </c>
      <c r="PJ322" s="14">
        <v>5</v>
      </c>
      <c r="PK322" s="54"/>
      <c r="PL322" s="84">
        <v>3</v>
      </c>
      <c r="PM322" s="14">
        <v>9</v>
      </c>
      <c r="PN322" s="84">
        <v>5</v>
      </c>
      <c r="PO322" s="84">
        <v>7</v>
      </c>
      <c r="PP322" s="84">
        <v>1</v>
      </c>
      <c r="PQ322" s="84">
        <v>4</v>
      </c>
      <c r="PR322" s="505"/>
      <c r="PS322" s="479">
        <v>9</v>
      </c>
      <c r="PT322" s="84">
        <v>2</v>
      </c>
      <c r="PU322" s="479">
        <v>1</v>
      </c>
      <c r="PV322" s="84">
        <v>1</v>
      </c>
      <c r="PW322" s="479">
        <v>4</v>
      </c>
      <c r="PX322" s="479">
        <v>3</v>
      </c>
      <c r="PY322" s="14"/>
      <c r="PZ322" s="14">
        <v>3</v>
      </c>
      <c r="QA322" s="14">
        <v>1</v>
      </c>
      <c r="QB322" s="60">
        <v>1</v>
      </c>
      <c r="QC322" s="60">
        <v>6</v>
      </c>
      <c r="QD322" s="60">
        <v>1</v>
      </c>
      <c r="QE322" s="436">
        <v>3</v>
      </c>
      <c r="QG322" s="510">
        <v>3</v>
      </c>
      <c r="QH322" s="510">
        <v>1</v>
      </c>
      <c r="QI322" s="510">
        <v>3</v>
      </c>
      <c r="QJ322" s="510">
        <v>3</v>
      </c>
      <c r="QK322" s="510">
        <v>3</v>
      </c>
      <c r="QL322" s="513">
        <v>1</v>
      </c>
      <c r="QM322" s="510">
        <v>5</v>
      </c>
      <c r="QN322" s="510">
        <v>1</v>
      </c>
      <c r="QO322" s="510">
        <v>1</v>
      </c>
      <c r="QP322" s="510">
        <v>3</v>
      </c>
      <c r="QQ322" s="510">
        <v>2</v>
      </c>
      <c r="QR322" s="510">
        <v>1</v>
      </c>
      <c r="QS322" s="1"/>
      <c r="QT322" s="486">
        <v>3</v>
      </c>
      <c r="QU322" s="486">
        <v>1</v>
      </c>
      <c r="QV322" s="486">
        <v>2</v>
      </c>
      <c r="QX322" s="1"/>
      <c r="QY322" s="1">
        <v>1</v>
      </c>
      <c r="QZ322" s="1"/>
      <c r="RA322" s="1"/>
      <c r="RB322" s="1">
        <v>1</v>
      </c>
      <c r="RC322" s="1"/>
      <c r="RD322" s="1">
        <v>1</v>
      </c>
      <c r="RI322" s="1"/>
      <c r="RJ322" s="1">
        <v>1</v>
      </c>
      <c r="RK322" s="1"/>
      <c r="RL322" s="1"/>
      <c r="RM322" s="1"/>
      <c r="RN322" s="1"/>
      <c r="RO322" s="1"/>
      <c r="RP322" s="1"/>
      <c r="RQ322" s="1"/>
      <c r="RR322" s="1"/>
      <c r="RS322" s="1"/>
      <c r="RT322" s="1"/>
    </row>
    <row r="323" spans="1:490" s="20" customFormat="1" hidden="1" x14ac:dyDescent="0.25">
      <c r="A323" s="68" t="s">
        <v>11</v>
      </c>
      <c r="B323" s="79" t="s">
        <v>64</v>
      </c>
      <c r="C323" s="464">
        <v>2578</v>
      </c>
      <c r="D323" s="347"/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  <c r="AL323" s="14">
        <v>0</v>
      </c>
      <c r="AM323" s="14">
        <v>0</v>
      </c>
      <c r="AN323" s="14">
        <v>0</v>
      </c>
      <c r="AO323" s="14">
        <v>0</v>
      </c>
      <c r="AP323" s="14">
        <v>0</v>
      </c>
      <c r="AQ323" s="14">
        <v>0</v>
      </c>
      <c r="AR323" s="14">
        <v>0</v>
      </c>
      <c r="AS323" s="14">
        <v>0</v>
      </c>
      <c r="AT323" s="14">
        <v>0</v>
      </c>
      <c r="AU323" s="14">
        <v>0</v>
      </c>
      <c r="AV323" s="14">
        <v>0</v>
      </c>
      <c r="AW323" s="14">
        <v>0</v>
      </c>
      <c r="AX323" s="14">
        <v>0</v>
      </c>
      <c r="AY323" s="14">
        <v>0</v>
      </c>
      <c r="AZ323" s="14">
        <v>0</v>
      </c>
      <c r="BA323" s="14">
        <v>0</v>
      </c>
      <c r="BB323" s="14">
        <v>0</v>
      </c>
      <c r="BC323" s="14">
        <v>0</v>
      </c>
      <c r="BD323" s="14">
        <v>0</v>
      </c>
      <c r="BE323" s="14">
        <v>0</v>
      </c>
      <c r="BF323" s="14">
        <v>0</v>
      </c>
      <c r="BG323" s="14">
        <v>0</v>
      </c>
      <c r="BH323" s="14">
        <v>0</v>
      </c>
      <c r="BI323" s="14">
        <v>0</v>
      </c>
      <c r="BJ323" s="14">
        <v>0</v>
      </c>
      <c r="BK323" s="14">
        <v>1</v>
      </c>
      <c r="BL323" s="14">
        <v>0</v>
      </c>
      <c r="BM323" s="14">
        <v>0</v>
      </c>
      <c r="BN323" s="14">
        <v>0</v>
      </c>
      <c r="BO323" s="14">
        <v>0</v>
      </c>
      <c r="BP323" s="14">
        <v>0</v>
      </c>
      <c r="BQ323" s="14">
        <v>0</v>
      </c>
      <c r="BR323" s="14">
        <v>0</v>
      </c>
      <c r="BS323" s="14">
        <v>0</v>
      </c>
      <c r="BT323" s="14">
        <v>0</v>
      </c>
      <c r="BU323" s="14">
        <v>0</v>
      </c>
      <c r="BV323" s="14">
        <v>0</v>
      </c>
      <c r="BW323" s="14">
        <v>0</v>
      </c>
      <c r="BX323" s="14">
        <v>0</v>
      </c>
      <c r="BY323" s="14">
        <v>0</v>
      </c>
      <c r="BZ323" s="14">
        <v>0</v>
      </c>
      <c r="CA323" s="14">
        <v>0</v>
      </c>
      <c r="CB323" s="14">
        <v>0</v>
      </c>
      <c r="CC323" s="14">
        <v>0</v>
      </c>
      <c r="CD323" s="14">
        <v>0</v>
      </c>
      <c r="CE323" s="14">
        <v>0</v>
      </c>
      <c r="CF323" s="14">
        <v>0</v>
      </c>
      <c r="CG323" s="14">
        <v>0</v>
      </c>
      <c r="CH323" s="14">
        <v>0</v>
      </c>
      <c r="CI323" s="14">
        <v>0</v>
      </c>
      <c r="CJ323" s="14">
        <v>0</v>
      </c>
      <c r="CK323" s="14">
        <v>0</v>
      </c>
      <c r="CL323" s="14">
        <v>0</v>
      </c>
      <c r="CM323" s="14">
        <v>0</v>
      </c>
      <c r="CN323" s="14">
        <v>0</v>
      </c>
      <c r="CO323" s="14">
        <v>0</v>
      </c>
      <c r="CP323" s="14">
        <v>0</v>
      </c>
      <c r="CQ323" s="14">
        <v>0</v>
      </c>
      <c r="CR323" s="14">
        <v>0</v>
      </c>
      <c r="CS323" s="14">
        <v>0</v>
      </c>
      <c r="CT323" s="14">
        <v>0</v>
      </c>
      <c r="CU323" s="14">
        <v>0</v>
      </c>
      <c r="CV323" s="14">
        <v>0</v>
      </c>
      <c r="CW323" s="14">
        <v>0</v>
      </c>
      <c r="CX323" s="14">
        <v>0</v>
      </c>
      <c r="CY323" s="14">
        <v>0</v>
      </c>
      <c r="CZ323" s="14">
        <v>0</v>
      </c>
      <c r="DA323" s="14">
        <v>0</v>
      </c>
      <c r="DB323" s="14">
        <v>0</v>
      </c>
      <c r="DC323" s="14">
        <v>0</v>
      </c>
      <c r="DD323" s="14">
        <v>0</v>
      </c>
      <c r="DE323" s="14">
        <v>0</v>
      </c>
      <c r="DF323" s="14">
        <v>0</v>
      </c>
      <c r="DG323" s="14">
        <v>0</v>
      </c>
      <c r="DH323" s="14">
        <v>0</v>
      </c>
      <c r="DI323" s="14">
        <v>0</v>
      </c>
      <c r="DJ323" s="14">
        <v>0</v>
      </c>
      <c r="DK323" s="14">
        <v>0</v>
      </c>
      <c r="DL323" s="14">
        <v>0</v>
      </c>
      <c r="DM323" s="14">
        <v>0</v>
      </c>
      <c r="DN323" s="14">
        <v>0</v>
      </c>
      <c r="DO323" s="14">
        <v>0</v>
      </c>
      <c r="DP323" s="14">
        <v>0</v>
      </c>
      <c r="DQ323" s="14">
        <v>0</v>
      </c>
      <c r="DR323" s="14">
        <v>0</v>
      </c>
      <c r="DS323" s="14">
        <v>0</v>
      </c>
      <c r="DT323" s="14">
        <v>0</v>
      </c>
      <c r="DU323" s="14">
        <v>0</v>
      </c>
      <c r="DV323" s="14">
        <v>0</v>
      </c>
      <c r="DW323" s="14">
        <v>0</v>
      </c>
      <c r="DX323" s="14">
        <v>0</v>
      </c>
      <c r="DY323" s="14">
        <v>0</v>
      </c>
      <c r="DZ323" s="14">
        <v>0</v>
      </c>
      <c r="EA323" s="14">
        <v>0</v>
      </c>
      <c r="EB323" s="14">
        <v>0</v>
      </c>
      <c r="EC323" s="14">
        <v>0</v>
      </c>
      <c r="ED323" s="14">
        <v>1</v>
      </c>
      <c r="EE323" s="14">
        <v>0</v>
      </c>
      <c r="EF323" s="14">
        <v>0</v>
      </c>
      <c r="EG323" s="14">
        <v>0</v>
      </c>
      <c r="EH323" s="14">
        <v>1</v>
      </c>
      <c r="EI323" s="14">
        <v>0</v>
      </c>
      <c r="EJ323" s="14">
        <v>0</v>
      </c>
      <c r="EK323" s="14">
        <v>0</v>
      </c>
      <c r="EL323" s="14">
        <v>0</v>
      </c>
      <c r="EM323" s="14">
        <v>1</v>
      </c>
      <c r="EN323" s="14">
        <v>0</v>
      </c>
      <c r="EO323" s="14">
        <v>0</v>
      </c>
      <c r="EP323" s="14">
        <v>0</v>
      </c>
      <c r="EQ323" s="14">
        <v>0</v>
      </c>
      <c r="ER323" s="14">
        <v>0</v>
      </c>
      <c r="ES323" s="14">
        <v>0</v>
      </c>
      <c r="ET323" s="14">
        <v>0</v>
      </c>
      <c r="EU323" s="14">
        <v>0</v>
      </c>
      <c r="EV323" s="14">
        <v>0</v>
      </c>
      <c r="EW323" s="14">
        <v>0</v>
      </c>
      <c r="EX323" s="14">
        <v>0</v>
      </c>
      <c r="EY323" s="14">
        <v>0</v>
      </c>
      <c r="EZ323" s="14">
        <v>0</v>
      </c>
      <c r="FA323" s="14">
        <v>0</v>
      </c>
      <c r="FB323" s="14">
        <v>0</v>
      </c>
      <c r="FC323" s="14">
        <v>0</v>
      </c>
      <c r="FD323" s="14">
        <v>0</v>
      </c>
      <c r="FE323" s="14">
        <v>0</v>
      </c>
      <c r="FF323" s="14">
        <v>0</v>
      </c>
      <c r="FG323" s="14">
        <v>0</v>
      </c>
      <c r="FH323" s="14">
        <v>0</v>
      </c>
      <c r="FI323" s="14">
        <v>1</v>
      </c>
      <c r="FJ323" s="14">
        <v>0</v>
      </c>
      <c r="FK323" s="14">
        <v>0</v>
      </c>
      <c r="FL323" s="14">
        <v>0</v>
      </c>
      <c r="FM323" s="14">
        <v>0</v>
      </c>
      <c r="FN323" s="14">
        <v>2</v>
      </c>
      <c r="FO323" s="14">
        <v>0</v>
      </c>
      <c r="FP323" s="14">
        <v>1</v>
      </c>
      <c r="FQ323" s="14">
        <v>0</v>
      </c>
      <c r="FR323" s="14">
        <v>0</v>
      </c>
      <c r="FS323" s="14">
        <v>2</v>
      </c>
      <c r="FT323" s="14">
        <v>0</v>
      </c>
      <c r="FU323" s="14">
        <v>3</v>
      </c>
      <c r="FV323" s="14">
        <v>0</v>
      </c>
      <c r="FW323" s="14">
        <v>0</v>
      </c>
      <c r="FX323" s="14">
        <v>7</v>
      </c>
      <c r="FY323" s="14">
        <v>0</v>
      </c>
      <c r="FZ323" s="14">
        <v>0</v>
      </c>
      <c r="GA323" s="14">
        <v>0</v>
      </c>
      <c r="GB323" s="14">
        <v>0</v>
      </c>
      <c r="GC323" s="14">
        <v>0</v>
      </c>
      <c r="GD323" s="14">
        <v>1</v>
      </c>
      <c r="GE323" s="14">
        <v>0</v>
      </c>
      <c r="GF323" s="14">
        <v>1</v>
      </c>
      <c r="GG323" s="14">
        <v>0</v>
      </c>
      <c r="GH323" s="14">
        <v>0</v>
      </c>
      <c r="GI323" s="14">
        <v>0</v>
      </c>
      <c r="GJ323" s="14">
        <v>0</v>
      </c>
      <c r="GK323" s="14">
        <v>0</v>
      </c>
      <c r="GL323" s="14">
        <v>0</v>
      </c>
      <c r="GM323" s="14">
        <v>0</v>
      </c>
      <c r="GN323" s="14">
        <v>0</v>
      </c>
      <c r="GO323" s="14">
        <v>0</v>
      </c>
      <c r="GP323" s="14">
        <v>0</v>
      </c>
      <c r="GQ323" s="14">
        <v>0</v>
      </c>
      <c r="GR323" s="14">
        <v>0</v>
      </c>
      <c r="GS323" s="14">
        <v>0</v>
      </c>
      <c r="GT323" s="14">
        <v>0</v>
      </c>
      <c r="GU323" s="14">
        <v>0</v>
      </c>
      <c r="GV323" s="14">
        <v>0</v>
      </c>
      <c r="GW323" s="14">
        <v>0</v>
      </c>
      <c r="GX323" s="14">
        <v>0</v>
      </c>
      <c r="GY323" s="14">
        <v>1</v>
      </c>
      <c r="GZ323" s="14">
        <v>0</v>
      </c>
      <c r="HA323" s="14">
        <v>0</v>
      </c>
      <c r="HB323" s="14">
        <v>0</v>
      </c>
      <c r="HC323" s="14">
        <v>0</v>
      </c>
      <c r="HD323" s="14">
        <v>0</v>
      </c>
      <c r="HE323" s="14">
        <v>0</v>
      </c>
      <c r="HF323" s="14">
        <v>0</v>
      </c>
      <c r="HG323" s="14">
        <v>0</v>
      </c>
      <c r="HH323" s="14">
        <v>0</v>
      </c>
      <c r="HI323" s="14">
        <v>0</v>
      </c>
      <c r="HJ323" s="14">
        <v>0</v>
      </c>
      <c r="HK323" s="14">
        <v>0</v>
      </c>
      <c r="HL323" s="14">
        <v>1</v>
      </c>
      <c r="HM323" s="14">
        <v>0</v>
      </c>
      <c r="HN323" s="14">
        <v>4</v>
      </c>
      <c r="HO323" s="14">
        <v>0</v>
      </c>
      <c r="HP323" s="14">
        <v>0</v>
      </c>
      <c r="HQ323" s="14">
        <v>0</v>
      </c>
      <c r="HR323" s="14">
        <v>2</v>
      </c>
      <c r="HS323" s="14">
        <v>0</v>
      </c>
      <c r="HT323" s="14">
        <v>0</v>
      </c>
      <c r="HU323" s="14">
        <v>0</v>
      </c>
      <c r="HV323" s="14">
        <v>0</v>
      </c>
      <c r="HW323" s="14">
        <v>0</v>
      </c>
      <c r="HX323" s="14">
        <v>5</v>
      </c>
      <c r="HY323" s="14">
        <v>8</v>
      </c>
      <c r="HZ323" s="14">
        <v>0</v>
      </c>
      <c r="IA323" s="14">
        <v>0</v>
      </c>
      <c r="IB323" s="14">
        <v>0</v>
      </c>
      <c r="IC323" s="14">
        <v>0</v>
      </c>
      <c r="ID323" s="14">
        <v>0</v>
      </c>
      <c r="IE323" s="14">
        <v>0</v>
      </c>
      <c r="IF323" s="14">
        <v>3</v>
      </c>
      <c r="IG323" s="14">
        <v>0</v>
      </c>
      <c r="IH323" s="14">
        <v>0</v>
      </c>
      <c r="II323" s="14">
        <v>1</v>
      </c>
      <c r="IJ323" s="14">
        <v>8</v>
      </c>
      <c r="IK323" s="14">
        <v>0</v>
      </c>
      <c r="IL323" s="14">
        <v>0</v>
      </c>
      <c r="IM323" s="14">
        <v>0</v>
      </c>
      <c r="IN323" s="14">
        <v>6</v>
      </c>
      <c r="IO323" s="14">
        <v>0</v>
      </c>
      <c r="IP323" s="14">
        <v>1</v>
      </c>
      <c r="IQ323" s="14">
        <v>2</v>
      </c>
      <c r="IR323" s="14">
        <v>0</v>
      </c>
      <c r="IS323" s="14">
        <v>0</v>
      </c>
      <c r="IT323" s="14">
        <v>0</v>
      </c>
      <c r="IU323" s="14">
        <v>0</v>
      </c>
      <c r="IV323" s="14">
        <v>2</v>
      </c>
      <c r="IW323" s="14">
        <v>0</v>
      </c>
      <c r="IX323" s="14">
        <v>0</v>
      </c>
      <c r="IY323" s="14">
        <v>0</v>
      </c>
      <c r="IZ323" s="14">
        <v>0</v>
      </c>
      <c r="JA323" s="14">
        <v>0</v>
      </c>
      <c r="JB323" s="14">
        <v>0</v>
      </c>
      <c r="JC323" s="14">
        <v>0</v>
      </c>
      <c r="JD323" s="14">
        <v>1</v>
      </c>
      <c r="JE323" s="14">
        <v>0</v>
      </c>
      <c r="JF323" s="14">
        <v>0</v>
      </c>
      <c r="JG323" s="14">
        <v>0</v>
      </c>
      <c r="JH323" s="14">
        <v>0</v>
      </c>
      <c r="JI323" s="14">
        <v>0</v>
      </c>
      <c r="JJ323" s="14">
        <v>0</v>
      </c>
      <c r="JK323" s="14">
        <v>0</v>
      </c>
      <c r="JL323" s="14">
        <v>0</v>
      </c>
      <c r="JM323" s="14">
        <v>0</v>
      </c>
      <c r="JN323" s="14">
        <v>0</v>
      </c>
      <c r="JO323" s="14">
        <v>0</v>
      </c>
      <c r="JP323" s="14">
        <v>0</v>
      </c>
      <c r="JQ323" s="14">
        <v>0</v>
      </c>
      <c r="JR323" s="14">
        <v>0</v>
      </c>
      <c r="JS323" s="14">
        <v>0</v>
      </c>
      <c r="JT323" s="14">
        <v>0</v>
      </c>
      <c r="JU323" s="14">
        <v>0</v>
      </c>
      <c r="JV323" s="14">
        <v>0</v>
      </c>
      <c r="JW323" s="14">
        <v>0</v>
      </c>
      <c r="JX323" s="14">
        <v>0</v>
      </c>
      <c r="JY323" s="14">
        <v>0</v>
      </c>
      <c r="JZ323" s="14">
        <v>2</v>
      </c>
      <c r="KA323" s="14">
        <v>0</v>
      </c>
      <c r="KB323" s="14">
        <v>0</v>
      </c>
      <c r="KC323" s="14">
        <v>0</v>
      </c>
      <c r="KD323" s="14">
        <v>0</v>
      </c>
      <c r="KE323" s="14">
        <v>0</v>
      </c>
      <c r="KF323" s="14">
        <v>0</v>
      </c>
      <c r="KG323" s="14">
        <v>0</v>
      </c>
      <c r="KH323" s="14">
        <v>0</v>
      </c>
      <c r="KI323" s="14">
        <v>0</v>
      </c>
      <c r="KJ323" s="14">
        <v>0</v>
      </c>
      <c r="KK323" s="14">
        <v>0</v>
      </c>
      <c r="KL323" s="14">
        <v>0</v>
      </c>
      <c r="KM323" s="14">
        <v>0</v>
      </c>
      <c r="KN323" s="14">
        <v>0</v>
      </c>
      <c r="KO323" s="14">
        <v>0</v>
      </c>
      <c r="KP323" s="14">
        <v>0</v>
      </c>
      <c r="KQ323" s="14">
        <v>0</v>
      </c>
      <c r="KR323" s="14">
        <v>0</v>
      </c>
      <c r="KS323" s="14">
        <v>0</v>
      </c>
      <c r="KT323" s="14">
        <v>0</v>
      </c>
      <c r="KU323" s="14">
        <v>1</v>
      </c>
      <c r="KV323" s="14">
        <v>0</v>
      </c>
      <c r="KW323" s="14">
        <v>1</v>
      </c>
      <c r="KX323" s="14">
        <v>0</v>
      </c>
      <c r="KY323" s="14">
        <v>0</v>
      </c>
      <c r="KZ323" s="14">
        <v>0</v>
      </c>
      <c r="LA323" s="14">
        <v>0</v>
      </c>
      <c r="LB323" s="14">
        <v>0</v>
      </c>
      <c r="LC323" s="14">
        <v>0</v>
      </c>
      <c r="LD323" s="14">
        <v>0</v>
      </c>
      <c r="LE323" s="14">
        <v>0</v>
      </c>
      <c r="LF323" s="14">
        <v>0</v>
      </c>
      <c r="LG323" s="14">
        <v>0</v>
      </c>
      <c r="LH323" s="14">
        <v>0</v>
      </c>
      <c r="LI323" s="14">
        <v>0</v>
      </c>
      <c r="LJ323" s="14">
        <v>0</v>
      </c>
      <c r="LK323" s="14">
        <v>0</v>
      </c>
      <c r="LL323" s="14">
        <v>0</v>
      </c>
      <c r="LM323" s="14">
        <v>0</v>
      </c>
      <c r="LN323" s="14">
        <v>0</v>
      </c>
      <c r="LO323" s="14">
        <v>0</v>
      </c>
      <c r="LP323" s="14">
        <v>0</v>
      </c>
      <c r="LQ323" s="14">
        <v>0</v>
      </c>
      <c r="LR323" s="14">
        <v>0</v>
      </c>
      <c r="LS323" s="14">
        <v>1</v>
      </c>
      <c r="LT323" s="14">
        <v>0</v>
      </c>
      <c r="LU323" s="14">
        <v>0</v>
      </c>
      <c r="LV323" s="14">
        <v>0</v>
      </c>
      <c r="LW323" s="14">
        <v>0</v>
      </c>
      <c r="LX323" s="14">
        <v>0</v>
      </c>
      <c r="LY323" s="14">
        <v>5</v>
      </c>
      <c r="LZ323" s="14">
        <v>1</v>
      </c>
      <c r="MA323" s="14">
        <v>2</v>
      </c>
      <c r="MB323" s="14">
        <v>2</v>
      </c>
      <c r="MC323" s="14">
        <v>0</v>
      </c>
      <c r="MD323" s="14">
        <v>0</v>
      </c>
      <c r="ME323" s="14">
        <v>0</v>
      </c>
      <c r="MF323" s="14">
        <v>1</v>
      </c>
      <c r="MG323" s="14">
        <v>0</v>
      </c>
      <c r="MH323" s="14">
        <v>0</v>
      </c>
      <c r="MI323" s="14">
        <v>0</v>
      </c>
      <c r="MJ323" s="14">
        <v>0</v>
      </c>
      <c r="MK323" s="14">
        <v>1</v>
      </c>
      <c r="ML323" s="14">
        <v>0</v>
      </c>
      <c r="MM323" s="14">
        <v>0</v>
      </c>
      <c r="MN323" s="14">
        <v>0</v>
      </c>
      <c r="MO323" s="14">
        <v>0</v>
      </c>
      <c r="MP323" s="14">
        <v>5</v>
      </c>
      <c r="MQ323" s="14">
        <v>0</v>
      </c>
      <c r="MR323" s="14">
        <v>10</v>
      </c>
      <c r="MS323" s="14">
        <v>0</v>
      </c>
      <c r="MT323" s="14">
        <v>5</v>
      </c>
      <c r="MU323" s="14">
        <v>0</v>
      </c>
      <c r="MV323" s="14">
        <v>6</v>
      </c>
      <c r="MW323" s="14">
        <v>5</v>
      </c>
      <c r="MX323" s="14">
        <v>2</v>
      </c>
      <c r="MY323" s="14">
        <v>6</v>
      </c>
      <c r="MZ323" s="14">
        <v>0</v>
      </c>
      <c r="NA323" s="14">
        <v>0</v>
      </c>
      <c r="NB323" s="14">
        <v>0</v>
      </c>
      <c r="NC323" s="14">
        <v>3</v>
      </c>
      <c r="ND323" s="14">
        <v>0</v>
      </c>
      <c r="NE323" s="14">
        <v>1</v>
      </c>
      <c r="NF323" s="14">
        <v>3</v>
      </c>
      <c r="NG323" s="14">
        <v>0</v>
      </c>
      <c r="NH323" s="14">
        <v>2</v>
      </c>
      <c r="NI323" s="14">
        <v>0</v>
      </c>
      <c r="NJ323" s="14">
        <v>1</v>
      </c>
      <c r="NK323" s="14">
        <v>5</v>
      </c>
      <c r="NL323" s="14">
        <v>0</v>
      </c>
      <c r="NM323" s="14">
        <v>0</v>
      </c>
      <c r="NN323" s="14">
        <v>0</v>
      </c>
      <c r="NO323" s="14">
        <v>15</v>
      </c>
      <c r="NP323" s="14">
        <v>0</v>
      </c>
      <c r="NQ323" s="14">
        <v>0</v>
      </c>
      <c r="NR323" s="14">
        <v>0</v>
      </c>
      <c r="NS323" s="14">
        <v>12</v>
      </c>
      <c r="NT323" s="14">
        <v>5</v>
      </c>
      <c r="NU323" s="14">
        <v>0</v>
      </c>
      <c r="NV323" s="14">
        <v>7</v>
      </c>
      <c r="NW323" s="14">
        <v>2</v>
      </c>
      <c r="NX323" s="14">
        <v>0</v>
      </c>
      <c r="NY323" s="14">
        <v>4</v>
      </c>
      <c r="NZ323" s="14">
        <v>4</v>
      </c>
      <c r="OA323" s="14">
        <v>1</v>
      </c>
      <c r="OB323" s="14">
        <v>0</v>
      </c>
      <c r="OC323" s="14">
        <v>3</v>
      </c>
      <c r="OD323" s="14">
        <v>3</v>
      </c>
      <c r="OE323" s="14">
        <v>4</v>
      </c>
      <c r="OF323" s="14"/>
      <c r="OG323" s="14">
        <v>6</v>
      </c>
      <c r="OH323" s="14">
        <v>2</v>
      </c>
      <c r="OI323" s="14">
        <v>0</v>
      </c>
      <c r="OJ323" s="14">
        <v>2</v>
      </c>
      <c r="OK323" s="14">
        <v>0</v>
      </c>
      <c r="OL323" s="14">
        <v>3</v>
      </c>
      <c r="OM323" s="14">
        <v>4</v>
      </c>
      <c r="ON323" s="14">
        <v>1</v>
      </c>
      <c r="OO323" s="14">
        <v>0</v>
      </c>
      <c r="OP323" s="14">
        <v>0</v>
      </c>
      <c r="OQ323" s="14">
        <v>3</v>
      </c>
      <c r="OR323" s="14">
        <v>0</v>
      </c>
      <c r="OS323" s="14">
        <v>3</v>
      </c>
      <c r="OT323" s="14">
        <v>1</v>
      </c>
      <c r="OU323" s="14">
        <v>0</v>
      </c>
      <c r="OV323" s="14">
        <v>0</v>
      </c>
      <c r="OW323" s="14">
        <v>0</v>
      </c>
      <c r="OX323" s="14">
        <v>0</v>
      </c>
      <c r="OY323" s="14">
        <v>3</v>
      </c>
      <c r="OZ323" s="14"/>
      <c r="PA323" s="14">
        <v>0</v>
      </c>
      <c r="PB323" s="14"/>
      <c r="PC323" s="14"/>
      <c r="PD323" s="14">
        <v>0</v>
      </c>
      <c r="PE323" s="14">
        <v>2</v>
      </c>
      <c r="PF323" s="14">
        <v>3</v>
      </c>
      <c r="PG323" s="14">
        <v>1</v>
      </c>
      <c r="PH323" s="54"/>
      <c r="PI323" s="54"/>
      <c r="PJ323" s="14">
        <v>7</v>
      </c>
      <c r="PK323" s="54"/>
      <c r="PL323" s="84">
        <v>1</v>
      </c>
      <c r="PM323" s="14">
        <v>1</v>
      </c>
      <c r="PN323" s="84"/>
      <c r="PO323" s="84">
        <v>7</v>
      </c>
      <c r="PP323" s="84">
        <v>3</v>
      </c>
      <c r="PQ323" s="84">
        <v>1</v>
      </c>
      <c r="PR323" s="505"/>
      <c r="PS323" s="479">
        <v>1</v>
      </c>
      <c r="PT323" s="84"/>
      <c r="PU323" s="479">
        <v>1</v>
      </c>
      <c r="PV323" s="84">
        <v>4</v>
      </c>
      <c r="PW323" s="54"/>
      <c r="PX323" s="479">
        <v>8</v>
      </c>
      <c r="PY323" s="14"/>
      <c r="PZ323" s="14">
        <v>3</v>
      </c>
      <c r="QA323" s="14">
        <v>3</v>
      </c>
      <c r="QB323" s="60">
        <v>3</v>
      </c>
      <c r="QC323" s="60">
        <v>2</v>
      </c>
      <c r="QD323" s="60">
        <v>3</v>
      </c>
      <c r="QE323" s="436">
        <v>4</v>
      </c>
      <c r="QH323" s="486">
        <v>1</v>
      </c>
      <c r="QI323" s="486">
        <v>10</v>
      </c>
      <c r="QJ323" s="486">
        <v>1</v>
      </c>
      <c r="QK323" s="486">
        <v>2</v>
      </c>
      <c r="QL323" s="487">
        <v>1</v>
      </c>
      <c r="QO323" s="1">
        <v>6</v>
      </c>
      <c r="QR323" s="1"/>
      <c r="QS323" s="1"/>
      <c r="QU323" s="1">
        <v>1</v>
      </c>
      <c r="QV323" s="1">
        <v>3</v>
      </c>
      <c r="QW323" s="1">
        <v>3</v>
      </c>
      <c r="QX323" s="1"/>
      <c r="QY323" s="1"/>
      <c r="QZ323" s="1"/>
      <c r="RA323" s="1"/>
      <c r="RB323" s="1">
        <v>2</v>
      </c>
      <c r="RC323" s="1">
        <v>5</v>
      </c>
      <c r="RD323" s="1"/>
      <c r="RE323" s="1">
        <v>3</v>
      </c>
      <c r="RF323" s="1">
        <v>3</v>
      </c>
      <c r="RG323" s="1">
        <v>0</v>
      </c>
      <c r="RH323" s="1"/>
      <c r="RI323" s="1">
        <v>2</v>
      </c>
      <c r="RJ323" s="1"/>
      <c r="RK323" s="1"/>
      <c r="RL323" s="1"/>
      <c r="RM323" s="1"/>
      <c r="RN323" s="1">
        <v>1</v>
      </c>
      <c r="RO323" s="1"/>
      <c r="RP323" s="1"/>
      <c r="RQ323" s="1"/>
      <c r="RR323" s="1">
        <v>1</v>
      </c>
      <c r="RS323" s="1"/>
      <c r="RT323" s="1"/>
      <c r="RV323" s="1">
        <v>1</v>
      </c>
    </row>
    <row r="324" spans="1:490" s="20" customFormat="1" hidden="1" x14ac:dyDescent="0.25">
      <c r="A324" s="68" t="s">
        <v>11</v>
      </c>
      <c r="B324" s="68" t="s">
        <v>1448</v>
      </c>
      <c r="C324" s="464">
        <v>185</v>
      </c>
      <c r="D324" s="474"/>
      <c r="E324" s="14">
        <v>0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>
        <v>1</v>
      </c>
      <c r="PD324" s="14">
        <v>0</v>
      </c>
      <c r="PE324" s="14"/>
      <c r="PF324" s="14"/>
      <c r="PG324" s="54"/>
      <c r="PH324" s="54"/>
      <c r="PI324" s="54"/>
      <c r="PJ324" s="54"/>
      <c r="PK324" s="54"/>
      <c r="PL324" s="84"/>
      <c r="PM324" s="14"/>
      <c r="PN324" s="84"/>
      <c r="PO324" s="84"/>
      <c r="PP324" s="84"/>
      <c r="PQ324" s="84"/>
      <c r="PR324" s="505"/>
      <c r="PS324" s="84"/>
      <c r="PT324" s="84"/>
      <c r="PU324" s="84"/>
      <c r="PV324" s="84"/>
      <c r="PW324" s="54"/>
      <c r="PX324" s="54"/>
      <c r="PY324" s="14"/>
      <c r="PZ324" s="14"/>
      <c r="QA324" s="14">
        <v>1</v>
      </c>
      <c r="QB324" s="54"/>
      <c r="QC324" s="54"/>
      <c r="QD324" s="54"/>
      <c r="QO324" s="1">
        <v>1</v>
      </c>
      <c r="QR324" s="1"/>
      <c r="QS324" s="1"/>
      <c r="QX324" s="1"/>
      <c r="QY324" s="1"/>
      <c r="QZ324" s="1"/>
      <c r="RA324" s="1"/>
      <c r="RB324" s="1"/>
      <c r="RC324" s="1"/>
      <c r="RD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</row>
    <row r="325" spans="1:490" s="20" customFormat="1" hidden="1" x14ac:dyDescent="0.25">
      <c r="A325" s="68" t="s">
        <v>11</v>
      </c>
      <c r="B325" s="68" t="s">
        <v>1449</v>
      </c>
      <c r="C325" s="347"/>
      <c r="D325" s="347"/>
      <c r="E325" s="14">
        <v>0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>
        <v>0</v>
      </c>
      <c r="PE325" s="14"/>
      <c r="PF325" s="14"/>
      <c r="PG325" s="54"/>
      <c r="PH325" s="54"/>
      <c r="PI325" s="54"/>
      <c r="PJ325" s="54"/>
      <c r="PK325" s="54"/>
      <c r="PL325" s="84"/>
      <c r="PM325" s="14"/>
      <c r="PN325" s="84"/>
      <c r="PO325" s="84"/>
      <c r="PP325" s="84"/>
      <c r="PQ325" s="84"/>
      <c r="PR325" s="505"/>
      <c r="PS325" s="84"/>
      <c r="PT325" s="84"/>
      <c r="PU325" s="84"/>
      <c r="PV325" s="84"/>
      <c r="PW325" s="54"/>
      <c r="PX325" s="54"/>
      <c r="PY325" s="14"/>
      <c r="PZ325" s="14"/>
      <c r="QA325" s="14"/>
      <c r="QB325" s="54"/>
      <c r="QC325" s="54"/>
      <c r="QD325" s="54"/>
      <c r="QR325" s="1"/>
      <c r="QS325" s="1"/>
      <c r="QX325" s="1"/>
      <c r="QY325" s="1"/>
      <c r="QZ325" s="1"/>
      <c r="RA325" s="1"/>
      <c r="RB325" s="1"/>
      <c r="RC325" s="1"/>
      <c r="RD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</row>
    <row r="326" spans="1:490" s="20" customFormat="1" hidden="1" x14ac:dyDescent="0.25">
      <c r="A326" s="68" t="s">
        <v>11</v>
      </c>
      <c r="B326" s="68" t="s">
        <v>1101</v>
      </c>
      <c r="C326" s="279"/>
      <c r="D326" s="347"/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  <c r="AL326" s="14">
        <v>0</v>
      </c>
      <c r="AM326" s="14">
        <v>0</v>
      </c>
      <c r="AN326" s="14">
        <v>0</v>
      </c>
      <c r="AO326" s="14">
        <v>0</v>
      </c>
      <c r="AP326" s="14">
        <v>0</v>
      </c>
      <c r="AQ326" s="14">
        <v>0</v>
      </c>
      <c r="AR326" s="14">
        <v>0</v>
      </c>
      <c r="AS326" s="14">
        <v>0</v>
      </c>
      <c r="AT326" s="14">
        <v>0</v>
      </c>
      <c r="AU326" s="14">
        <v>0</v>
      </c>
      <c r="AV326" s="14">
        <v>0</v>
      </c>
      <c r="AW326" s="14">
        <v>0</v>
      </c>
      <c r="AX326" s="14">
        <v>0</v>
      </c>
      <c r="AY326" s="14">
        <v>0</v>
      </c>
      <c r="AZ326" s="14">
        <v>0</v>
      </c>
      <c r="BA326" s="14">
        <v>0</v>
      </c>
      <c r="BB326" s="14">
        <v>0</v>
      </c>
      <c r="BC326" s="14">
        <v>0</v>
      </c>
      <c r="BD326" s="14">
        <v>0</v>
      </c>
      <c r="BE326" s="14">
        <v>0</v>
      </c>
      <c r="BF326" s="14">
        <v>0</v>
      </c>
      <c r="BG326" s="14">
        <v>0</v>
      </c>
      <c r="BH326" s="14">
        <v>0</v>
      </c>
      <c r="BI326" s="14">
        <v>0</v>
      </c>
      <c r="BJ326" s="14">
        <v>0</v>
      </c>
      <c r="BK326" s="14">
        <v>0</v>
      </c>
      <c r="BL326" s="14">
        <v>0</v>
      </c>
      <c r="BM326" s="14">
        <v>0</v>
      </c>
      <c r="BN326" s="14">
        <v>0</v>
      </c>
      <c r="BO326" s="14">
        <v>0</v>
      </c>
      <c r="BP326" s="14">
        <v>0</v>
      </c>
      <c r="BQ326" s="14">
        <v>0</v>
      </c>
      <c r="BR326" s="14">
        <v>0</v>
      </c>
      <c r="BS326" s="14">
        <v>0</v>
      </c>
      <c r="BT326" s="14">
        <v>0</v>
      </c>
      <c r="BU326" s="14">
        <v>0</v>
      </c>
      <c r="BV326" s="14">
        <v>0</v>
      </c>
      <c r="BW326" s="14">
        <v>0</v>
      </c>
      <c r="BX326" s="14">
        <v>0</v>
      </c>
      <c r="BY326" s="14">
        <v>0</v>
      </c>
      <c r="BZ326" s="14">
        <v>0</v>
      </c>
      <c r="CA326" s="14">
        <v>0</v>
      </c>
      <c r="CB326" s="14">
        <v>0</v>
      </c>
      <c r="CC326" s="14">
        <v>0</v>
      </c>
      <c r="CD326" s="14">
        <v>0</v>
      </c>
      <c r="CE326" s="14">
        <v>0</v>
      </c>
      <c r="CF326" s="14">
        <v>0</v>
      </c>
      <c r="CG326" s="14">
        <v>0</v>
      </c>
      <c r="CH326" s="14">
        <v>0</v>
      </c>
      <c r="CI326" s="14">
        <v>0</v>
      </c>
      <c r="CJ326" s="14">
        <v>0</v>
      </c>
      <c r="CK326" s="14">
        <v>0</v>
      </c>
      <c r="CL326" s="14">
        <v>0</v>
      </c>
      <c r="CM326" s="14">
        <v>0</v>
      </c>
      <c r="CN326" s="14">
        <v>0</v>
      </c>
      <c r="CO326" s="14">
        <v>0</v>
      </c>
      <c r="CP326" s="14">
        <v>0</v>
      </c>
      <c r="CQ326" s="14">
        <v>0</v>
      </c>
      <c r="CR326" s="14">
        <v>0</v>
      </c>
      <c r="CS326" s="14">
        <v>0</v>
      </c>
      <c r="CT326" s="14">
        <v>0</v>
      </c>
      <c r="CU326" s="14">
        <v>0</v>
      </c>
      <c r="CV326" s="14">
        <v>0</v>
      </c>
      <c r="CW326" s="14">
        <v>0</v>
      </c>
      <c r="CX326" s="14">
        <v>0</v>
      </c>
      <c r="CY326" s="14">
        <v>0</v>
      </c>
      <c r="CZ326" s="14">
        <v>0</v>
      </c>
      <c r="DA326" s="14">
        <v>0</v>
      </c>
      <c r="DB326" s="14">
        <v>0</v>
      </c>
      <c r="DC326" s="14">
        <v>0</v>
      </c>
      <c r="DD326" s="14">
        <v>0</v>
      </c>
      <c r="DE326" s="14">
        <v>0</v>
      </c>
      <c r="DF326" s="14">
        <v>0</v>
      </c>
      <c r="DG326" s="14">
        <v>0</v>
      </c>
      <c r="DH326" s="14">
        <v>0</v>
      </c>
      <c r="DI326" s="14">
        <v>0</v>
      </c>
      <c r="DJ326" s="14">
        <v>0</v>
      </c>
      <c r="DK326" s="14">
        <v>0</v>
      </c>
      <c r="DL326" s="14">
        <v>0</v>
      </c>
      <c r="DM326" s="14">
        <v>0</v>
      </c>
      <c r="DN326" s="14">
        <v>0</v>
      </c>
      <c r="DO326" s="14">
        <v>0</v>
      </c>
      <c r="DP326" s="14">
        <v>0</v>
      </c>
      <c r="DQ326" s="14">
        <v>0</v>
      </c>
      <c r="DR326" s="14">
        <v>0</v>
      </c>
      <c r="DS326" s="14">
        <v>0</v>
      </c>
      <c r="DT326" s="14">
        <v>0</v>
      </c>
      <c r="DU326" s="14">
        <v>0</v>
      </c>
      <c r="DV326" s="14">
        <v>0</v>
      </c>
      <c r="DW326" s="14">
        <v>0</v>
      </c>
      <c r="DX326" s="14">
        <v>0</v>
      </c>
      <c r="DY326" s="14">
        <v>0</v>
      </c>
      <c r="DZ326" s="14">
        <v>0</v>
      </c>
      <c r="EA326" s="14">
        <v>0</v>
      </c>
      <c r="EB326" s="14">
        <v>0</v>
      </c>
      <c r="EC326" s="14">
        <v>0</v>
      </c>
      <c r="ED326" s="14">
        <v>0</v>
      </c>
      <c r="EE326" s="14">
        <v>0</v>
      </c>
      <c r="EF326" s="14">
        <v>0</v>
      </c>
      <c r="EG326" s="14">
        <v>0</v>
      </c>
      <c r="EH326" s="14">
        <v>0</v>
      </c>
      <c r="EI326" s="14">
        <v>0</v>
      </c>
      <c r="EJ326" s="14">
        <v>0</v>
      </c>
      <c r="EK326" s="14">
        <v>0</v>
      </c>
      <c r="EL326" s="14">
        <v>0</v>
      </c>
      <c r="EM326" s="14">
        <v>0</v>
      </c>
      <c r="EN326" s="14">
        <v>0</v>
      </c>
      <c r="EO326" s="14">
        <v>0</v>
      </c>
      <c r="EP326" s="14">
        <v>0</v>
      </c>
      <c r="EQ326" s="14">
        <v>0</v>
      </c>
      <c r="ER326" s="14">
        <v>0</v>
      </c>
      <c r="ES326" s="14">
        <v>0</v>
      </c>
      <c r="ET326" s="14">
        <v>0</v>
      </c>
      <c r="EU326" s="14">
        <v>0</v>
      </c>
      <c r="EV326" s="14">
        <v>0</v>
      </c>
      <c r="EW326" s="14">
        <v>0</v>
      </c>
      <c r="EX326" s="14">
        <v>0</v>
      </c>
      <c r="EY326" s="14">
        <v>0</v>
      </c>
      <c r="EZ326" s="14">
        <v>0</v>
      </c>
      <c r="FA326" s="14">
        <v>0</v>
      </c>
      <c r="FB326" s="14">
        <v>0</v>
      </c>
      <c r="FC326" s="14">
        <v>0</v>
      </c>
      <c r="FD326" s="14">
        <v>0</v>
      </c>
      <c r="FE326" s="14">
        <v>0</v>
      </c>
      <c r="FF326" s="14">
        <v>0</v>
      </c>
      <c r="FG326" s="14">
        <v>0</v>
      </c>
      <c r="FH326" s="14">
        <v>0</v>
      </c>
      <c r="FI326" s="14">
        <v>0</v>
      </c>
      <c r="FJ326" s="14">
        <v>0</v>
      </c>
      <c r="FK326" s="14">
        <v>0</v>
      </c>
      <c r="FL326" s="14">
        <v>0</v>
      </c>
      <c r="FM326" s="14">
        <v>0</v>
      </c>
      <c r="FN326" s="14">
        <v>0</v>
      </c>
      <c r="FO326" s="14">
        <v>0</v>
      </c>
      <c r="FP326" s="14">
        <v>0</v>
      </c>
      <c r="FQ326" s="14">
        <v>0</v>
      </c>
      <c r="FR326" s="14">
        <v>0</v>
      </c>
      <c r="FS326" s="14">
        <v>0</v>
      </c>
      <c r="FT326" s="14">
        <v>0</v>
      </c>
      <c r="FU326" s="14">
        <v>0</v>
      </c>
      <c r="FV326" s="14">
        <v>0</v>
      </c>
      <c r="FW326" s="14">
        <v>0</v>
      </c>
      <c r="FX326" s="14">
        <v>0</v>
      </c>
      <c r="FY326" s="14">
        <v>0</v>
      </c>
      <c r="FZ326" s="14">
        <v>0</v>
      </c>
      <c r="GA326" s="14">
        <v>0</v>
      </c>
      <c r="GB326" s="14">
        <v>0</v>
      </c>
      <c r="GC326" s="14">
        <v>0</v>
      </c>
      <c r="GD326" s="14">
        <v>0</v>
      </c>
      <c r="GE326" s="14">
        <v>0</v>
      </c>
      <c r="GF326" s="14">
        <v>0</v>
      </c>
      <c r="GG326" s="14">
        <v>0</v>
      </c>
      <c r="GH326" s="14">
        <v>0</v>
      </c>
      <c r="GI326" s="14">
        <v>0</v>
      </c>
      <c r="GJ326" s="14">
        <v>0</v>
      </c>
      <c r="GK326" s="14">
        <v>0</v>
      </c>
      <c r="GL326" s="14">
        <v>0</v>
      </c>
      <c r="GM326" s="14">
        <v>0</v>
      </c>
      <c r="GN326" s="14">
        <v>0</v>
      </c>
      <c r="GO326" s="14">
        <v>0</v>
      </c>
      <c r="GP326" s="14">
        <v>0</v>
      </c>
      <c r="GQ326" s="14">
        <v>0</v>
      </c>
      <c r="GR326" s="14">
        <v>0</v>
      </c>
      <c r="GS326" s="14">
        <v>0</v>
      </c>
      <c r="GT326" s="14">
        <v>0</v>
      </c>
      <c r="GU326" s="14">
        <v>0</v>
      </c>
      <c r="GV326" s="14">
        <v>0</v>
      </c>
      <c r="GW326" s="14">
        <v>0</v>
      </c>
      <c r="GX326" s="14">
        <v>0</v>
      </c>
      <c r="GY326" s="14">
        <v>0</v>
      </c>
      <c r="GZ326" s="14">
        <v>0</v>
      </c>
      <c r="HA326" s="14">
        <v>0</v>
      </c>
      <c r="HB326" s="14">
        <v>0</v>
      </c>
      <c r="HC326" s="14">
        <v>0</v>
      </c>
      <c r="HD326" s="14">
        <v>0</v>
      </c>
      <c r="HE326" s="14">
        <v>0</v>
      </c>
      <c r="HF326" s="14">
        <v>0</v>
      </c>
      <c r="HG326" s="14">
        <v>0</v>
      </c>
      <c r="HH326" s="14">
        <v>0</v>
      </c>
      <c r="HI326" s="14">
        <v>0</v>
      </c>
      <c r="HJ326" s="14">
        <v>0</v>
      </c>
      <c r="HK326" s="14">
        <v>0</v>
      </c>
      <c r="HL326" s="14">
        <v>0</v>
      </c>
      <c r="HM326" s="14">
        <v>0</v>
      </c>
      <c r="HN326" s="14">
        <v>0</v>
      </c>
      <c r="HO326" s="14">
        <v>0</v>
      </c>
      <c r="HP326" s="14">
        <v>0</v>
      </c>
      <c r="HQ326" s="14">
        <v>0</v>
      </c>
      <c r="HR326" s="14">
        <v>0</v>
      </c>
      <c r="HS326" s="14">
        <v>0</v>
      </c>
      <c r="HT326" s="14">
        <v>0</v>
      </c>
      <c r="HU326" s="14">
        <v>0</v>
      </c>
      <c r="HV326" s="14">
        <v>0</v>
      </c>
      <c r="HW326" s="14">
        <v>0</v>
      </c>
      <c r="HX326" s="14">
        <v>0</v>
      </c>
      <c r="HY326" s="14">
        <v>0</v>
      </c>
      <c r="HZ326" s="14">
        <v>0</v>
      </c>
      <c r="IA326" s="14">
        <v>0</v>
      </c>
      <c r="IB326" s="14">
        <v>0</v>
      </c>
      <c r="IC326" s="14">
        <v>0</v>
      </c>
      <c r="ID326" s="14">
        <v>0</v>
      </c>
      <c r="IE326" s="14">
        <v>0</v>
      </c>
      <c r="IF326" s="14">
        <v>0</v>
      </c>
      <c r="IG326" s="14">
        <v>0</v>
      </c>
      <c r="IH326" s="14">
        <v>0</v>
      </c>
      <c r="II326" s="14">
        <v>0</v>
      </c>
      <c r="IJ326" s="14">
        <v>0</v>
      </c>
      <c r="IK326" s="14">
        <v>0</v>
      </c>
      <c r="IL326" s="14">
        <v>0</v>
      </c>
      <c r="IM326" s="14">
        <v>0</v>
      </c>
      <c r="IN326" s="14">
        <v>0</v>
      </c>
      <c r="IO326" s="14">
        <v>0</v>
      </c>
      <c r="IP326" s="14">
        <v>0</v>
      </c>
      <c r="IQ326" s="14">
        <v>0</v>
      </c>
      <c r="IR326" s="14">
        <v>0</v>
      </c>
      <c r="IS326" s="14">
        <v>0</v>
      </c>
      <c r="IT326" s="14">
        <v>0</v>
      </c>
      <c r="IU326" s="14">
        <v>0</v>
      </c>
      <c r="IV326" s="14">
        <v>0</v>
      </c>
      <c r="IW326" s="14">
        <v>0</v>
      </c>
      <c r="IX326" s="14">
        <v>0</v>
      </c>
      <c r="IY326" s="14">
        <v>0</v>
      </c>
      <c r="IZ326" s="14">
        <v>0</v>
      </c>
      <c r="JA326" s="14">
        <v>0</v>
      </c>
      <c r="JB326" s="14">
        <v>0</v>
      </c>
      <c r="JC326" s="14">
        <v>0</v>
      </c>
      <c r="JD326" s="14">
        <v>0</v>
      </c>
      <c r="JE326" s="14">
        <v>0</v>
      </c>
      <c r="JF326" s="14">
        <v>0</v>
      </c>
      <c r="JG326" s="14">
        <v>0</v>
      </c>
      <c r="JH326" s="14">
        <v>0</v>
      </c>
      <c r="JI326" s="14">
        <v>0</v>
      </c>
      <c r="JJ326" s="14">
        <v>0</v>
      </c>
      <c r="JK326" s="14">
        <v>0</v>
      </c>
      <c r="JL326" s="14">
        <v>0</v>
      </c>
      <c r="JM326" s="14">
        <v>0</v>
      </c>
      <c r="JN326" s="14">
        <v>0</v>
      </c>
      <c r="JO326" s="14">
        <v>0</v>
      </c>
      <c r="JP326" s="14">
        <v>0</v>
      </c>
      <c r="JQ326" s="14">
        <v>0</v>
      </c>
      <c r="JR326" s="14">
        <v>0</v>
      </c>
      <c r="JS326" s="14">
        <v>0</v>
      </c>
      <c r="JT326" s="14">
        <v>0</v>
      </c>
      <c r="JU326" s="14">
        <v>0</v>
      </c>
      <c r="JV326" s="14">
        <v>0</v>
      </c>
      <c r="JW326" s="14">
        <v>0</v>
      </c>
      <c r="JX326" s="14">
        <v>0</v>
      </c>
      <c r="JY326" s="14">
        <v>0</v>
      </c>
      <c r="JZ326" s="14">
        <v>0</v>
      </c>
      <c r="KA326" s="14">
        <v>0</v>
      </c>
      <c r="KB326" s="14">
        <v>0</v>
      </c>
      <c r="KC326" s="14">
        <v>0</v>
      </c>
      <c r="KD326" s="14">
        <v>0</v>
      </c>
      <c r="KE326" s="14">
        <v>0</v>
      </c>
      <c r="KF326" s="14">
        <v>0</v>
      </c>
      <c r="KG326" s="14">
        <v>0</v>
      </c>
      <c r="KH326" s="14">
        <v>0</v>
      </c>
      <c r="KI326" s="14">
        <v>0</v>
      </c>
      <c r="KJ326" s="14">
        <v>0</v>
      </c>
      <c r="KK326" s="14">
        <v>0</v>
      </c>
      <c r="KL326" s="14">
        <v>0</v>
      </c>
      <c r="KM326" s="14">
        <v>0</v>
      </c>
      <c r="KN326" s="14">
        <v>0</v>
      </c>
      <c r="KO326" s="14">
        <v>0</v>
      </c>
      <c r="KP326" s="14">
        <v>0</v>
      </c>
      <c r="KQ326" s="14">
        <v>0</v>
      </c>
      <c r="KR326" s="14">
        <v>0</v>
      </c>
      <c r="KS326" s="14">
        <v>0</v>
      </c>
      <c r="KT326" s="14">
        <v>0</v>
      </c>
      <c r="KU326" s="14">
        <v>0</v>
      </c>
      <c r="KV326" s="14">
        <v>0</v>
      </c>
      <c r="KW326" s="14">
        <v>0</v>
      </c>
      <c r="KX326" s="14">
        <v>0</v>
      </c>
      <c r="KY326" s="14">
        <v>0</v>
      </c>
      <c r="KZ326" s="14">
        <v>0</v>
      </c>
      <c r="LA326" s="14">
        <v>0</v>
      </c>
      <c r="LB326" s="14">
        <v>0</v>
      </c>
      <c r="LC326" s="14">
        <v>0</v>
      </c>
      <c r="LD326" s="14">
        <v>0</v>
      </c>
      <c r="LE326" s="14">
        <v>0</v>
      </c>
      <c r="LF326" s="14">
        <v>0</v>
      </c>
      <c r="LG326" s="14">
        <v>0</v>
      </c>
      <c r="LH326" s="14">
        <v>0</v>
      </c>
      <c r="LI326" s="14">
        <v>0</v>
      </c>
      <c r="LJ326" s="14">
        <v>0</v>
      </c>
      <c r="LK326" s="14">
        <v>0</v>
      </c>
      <c r="LL326" s="14">
        <v>0</v>
      </c>
      <c r="LM326" s="14">
        <v>0</v>
      </c>
      <c r="LN326" s="14">
        <v>0</v>
      </c>
      <c r="LO326" s="14">
        <v>0</v>
      </c>
      <c r="LP326" s="14">
        <v>0</v>
      </c>
      <c r="LQ326" s="14">
        <v>0</v>
      </c>
      <c r="LR326" s="14">
        <v>0</v>
      </c>
      <c r="LS326" s="14">
        <v>0</v>
      </c>
      <c r="LT326" s="14">
        <v>0</v>
      </c>
      <c r="LU326" s="14">
        <v>0</v>
      </c>
      <c r="LV326" s="14">
        <v>0</v>
      </c>
      <c r="LW326" s="14">
        <v>0</v>
      </c>
      <c r="LX326" s="14">
        <v>0</v>
      </c>
      <c r="LY326" s="14">
        <v>0</v>
      </c>
      <c r="LZ326" s="14">
        <v>0</v>
      </c>
      <c r="MA326" s="14">
        <v>7</v>
      </c>
      <c r="MB326" s="14">
        <v>0</v>
      </c>
      <c r="MC326" s="14">
        <v>4</v>
      </c>
      <c r="MD326" s="14">
        <v>2</v>
      </c>
      <c r="ME326" s="14">
        <v>1</v>
      </c>
      <c r="MF326" s="14">
        <v>0</v>
      </c>
      <c r="MG326" s="14">
        <v>0</v>
      </c>
      <c r="MH326" s="14">
        <v>1</v>
      </c>
      <c r="MI326" s="14">
        <v>1</v>
      </c>
      <c r="MJ326" s="14">
        <v>0</v>
      </c>
      <c r="MK326" s="14">
        <v>3</v>
      </c>
      <c r="ML326" s="14">
        <v>0</v>
      </c>
      <c r="MM326" s="14">
        <v>0</v>
      </c>
      <c r="MN326" s="14">
        <v>0</v>
      </c>
      <c r="MO326" s="14">
        <v>2</v>
      </c>
      <c r="MP326" s="14">
        <v>0</v>
      </c>
      <c r="MQ326" s="14">
        <v>1</v>
      </c>
      <c r="MR326" s="14">
        <v>0</v>
      </c>
      <c r="MS326" s="14">
        <v>0</v>
      </c>
      <c r="MT326" s="14">
        <v>0</v>
      </c>
      <c r="MU326" s="14">
        <v>0</v>
      </c>
      <c r="MV326" s="14">
        <v>0</v>
      </c>
      <c r="MW326" s="14">
        <v>0</v>
      </c>
      <c r="MX326" s="14">
        <v>0</v>
      </c>
      <c r="MY326" s="14">
        <v>0</v>
      </c>
      <c r="MZ326" s="14">
        <v>0</v>
      </c>
      <c r="NA326" s="14">
        <v>0</v>
      </c>
      <c r="NB326" s="14">
        <v>0</v>
      </c>
      <c r="NC326" s="14">
        <v>0</v>
      </c>
      <c r="ND326" s="14">
        <v>0</v>
      </c>
      <c r="NE326" s="14">
        <v>0</v>
      </c>
      <c r="NF326" s="14">
        <v>0</v>
      </c>
      <c r="NG326" s="14">
        <v>0</v>
      </c>
      <c r="NH326" s="14">
        <v>0</v>
      </c>
      <c r="NI326" s="14">
        <v>0</v>
      </c>
      <c r="NJ326" s="14">
        <v>0</v>
      </c>
      <c r="NK326" s="14">
        <v>0</v>
      </c>
      <c r="NL326" s="14">
        <v>0</v>
      </c>
      <c r="NM326" s="14">
        <v>0</v>
      </c>
      <c r="NN326" s="14">
        <v>0</v>
      </c>
      <c r="NO326" s="14">
        <v>0</v>
      </c>
      <c r="NP326" s="14">
        <v>0</v>
      </c>
      <c r="NQ326" s="14">
        <v>0</v>
      </c>
      <c r="NR326" s="14">
        <v>0</v>
      </c>
      <c r="NS326" s="14">
        <v>0</v>
      </c>
      <c r="NT326" s="14">
        <v>0</v>
      </c>
      <c r="NU326" s="14">
        <v>0</v>
      </c>
      <c r="NV326" s="14">
        <v>0</v>
      </c>
      <c r="NW326" s="14">
        <v>0</v>
      </c>
      <c r="NX326" s="14">
        <v>0</v>
      </c>
      <c r="NY326" s="14">
        <v>0</v>
      </c>
      <c r="NZ326" s="14">
        <v>0</v>
      </c>
      <c r="OA326" s="14">
        <v>0</v>
      </c>
      <c r="OB326" s="14">
        <v>0</v>
      </c>
      <c r="OC326" s="14">
        <v>0</v>
      </c>
      <c r="OD326" s="14">
        <v>0</v>
      </c>
      <c r="OE326" s="14">
        <v>0</v>
      </c>
      <c r="OF326" s="14"/>
      <c r="OG326" s="14">
        <v>0</v>
      </c>
      <c r="OH326" s="14">
        <v>0</v>
      </c>
      <c r="OI326" s="14">
        <v>0</v>
      </c>
      <c r="OJ326" s="14">
        <v>0</v>
      </c>
      <c r="OK326" s="14">
        <v>0</v>
      </c>
      <c r="OL326" s="14">
        <v>0</v>
      </c>
      <c r="OM326" s="14">
        <v>0</v>
      </c>
      <c r="ON326" s="14">
        <v>0</v>
      </c>
      <c r="OO326" s="14">
        <v>0</v>
      </c>
      <c r="OP326" s="14">
        <v>0</v>
      </c>
      <c r="OQ326" s="14">
        <v>0</v>
      </c>
      <c r="OR326" s="14">
        <v>0</v>
      </c>
      <c r="OS326" s="14">
        <v>0</v>
      </c>
      <c r="OT326" s="14">
        <v>0</v>
      </c>
      <c r="OU326" s="14">
        <v>0</v>
      </c>
      <c r="OV326" s="14">
        <v>0</v>
      </c>
      <c r="OW326" s="14">
        <v>0</v>
      </c>
      <c r="OX326" s="14">
        <v>0</v>
      </c>
      <c r="OY326" s="14">
        <v>0</v>
      </c>
      <c r="OZ326" s="14"/>
      <c r="PA326" s="14">
        <v>1</v>
      </c>
      <c r="PB326" s="14"/>
      <c r="PC326" s="14">
        <v>1</v>
      </c>
      <c r="PD326" s="14">
        <v>0</v>
      </c>
      <c r="PE326" s="14"/>
      <c r="PF326" s="14"/>
      <c r="PG326" s="54"/>
      <c r="PH326" s="54"/>
      <c r="PI326" s="14">
        <v>1</v>
      </c>
      <c r="PJ326" s="54"/>
      <c r="PK326" s="54"/>
      <c r="PL326" s="84"/>
      <c r="PM326" s="14"/>
      <c r="PN326" s="84"/>
      <c r="PO326" s="84"/>
      <c r="PP326" s="84"/>
      <c r="PQ326" s="84"/>
      <c r="PR326" s="505"/>
      <c r="PS326" s="84"/>
      <c r="PT326" s="84"/>
      <c r="PU326" s="84">
        <v>1</v>
      </c>
      <c r="PV326" s="84"/>
      <c r="PW326" s="54"/>
      <c r="PX326" s="54"/>
      <c r="PY326" s="14"/>
      <c r="PZ326" s="14"/>
      <c r="QA326" s="14"/>
      <c r="QB326" s="54"/>
      <c r="QC326" s="54"/>
      <c r="QD326" s="54"/>
      <c r="QH326" s="1">
        <v>1</v>
      </c>
      <c r="QL326" s="482">
        <v>1</v>
      </c>
      <c r="QR326" s="1"/>
      <c r="QS326" s="1"/>
      <c r="QU326" s="1">
        <v>1</v>
      </c>
      <c r="QX326" s="1"/>
      <c r="QY326" s="1"/>
      <c r="QZ326" s="1"/>
      <c r="RA326" s="1">
        <v>1</v>
      </c>
      <c r="RB326" s="1"/>
      <c r="RC326" s="1"/>
      <c r="RD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</row>
    <row r="327" spans="1:490" s="20" customFormat="1" hidden="1" x14ac:dyDescent="0.25">
      <c r="A327" s="68" t="s">
        <v>11</v>
      </c>
      <c r="B327" s="68" t="s">
        <v>1450</v>
      </c>
      <c r="C327" s="464">
        <v>411</v>
      </c>
      <c r="D327" s="347"/>
      <c r="E327" s="14">
        <v>0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4"/>
      <c r="LO327" s="14"/>
      <c r="LP327" s="14"/>
      <c r="LQ327" s="14"/>
      <c r="LR327" s="14"/>
      <c r="LS327" s="14"/>
      <c r="LT327" s="14"/>
      <c r="LU327" s="14"/>
      <c r="LV327" s="14"/>
      <c r="LW327" s="14"/>
      <c r="LX327" s="14"/>
      <c r="LY327" s="14"/>
      <c r="LZ327" s="14"/>
      <c r="MA327" s="14"/>
      <c r="MB327" s="14"/>
      <c r="MC327" s="14"/>
      <c r="MD327" s="14"/>
      <c r="ME327" s="14"/>
      <c r="MF327" s="14"/>
      <c r="MG327" s="14"/>
      <c r="MH327" s="14"/>
      <c r="MI327" s="14"/>
      <c r="MJ327" s="14"/>
      <c r="MK327" s="14"/>
      <c r="ML327" s="14"/>
      <c r="MM327" s="14"/>
      <c r="MN327" s="14"/>
      <c r="MO327" s="14"/>
      <c r="MP327" s="14"/>
      <c r="MQ327" s="14"/>
      <c r="MR327" s="14"/>
      <c r="MS327" s="14"/>
      <c r="MT327" s="14"/>
      <c r="MU327" s="14"/>
      <c r="MV327" s="14"/>
      <c r="MW327" s="14"/>
      <c r="MX327" s="14"/>
      <c r="MY327" s="14"/>
      <c r="MZ327" s="14"/>
      <c r="NA327" s="14"/>
      <c r="NB327" s="14"/>
      <c r="NC327" s="14"/>
      <c r="ND327" s="14"/>
      <c r="NE327" s="14"/>
      <c r="NF327" s="14"/>
      <c r="NG327" s="14"/>
      <c r="NH327" s="14"/>
      <c r="NI327" s="14"/>
      <c r="NJ327" s="14"/>
      <c r="NK327" s="14"/>
      <c r="NL327" s="14"/>
      <c r="NM327" s="14"/>
      <c r="NN327" s="14"/>
      <c r="NO327" s="14"/>
      <c r="NP327" s="14"/>
      <c r="NQ327" s="14"/>
      <c r="NR327" s="14"/>
      <c r="NS327" s="14"/>
      <c r="NT327" s="14"/>
      <c r="NU327" s="14"/>
      <c r="NV327" s="14"/>
      <c r="NW327" s="14"/>
      <c r="NX327" s="14"/>
      <c r="NY327" s="14"/>
      <c r="NZ327" s="14"/>
      <c r="OA327" s="14"/>
      <c r="OB327" s="14"/>
      <c r="OC327" s="14"/>
      <c r="OD327" s="14"/>
      <c r="OE327" s="14"/>
      <c r="OF327" s="14"/>
      <c r="OG327" s="14"/>
      <c r="OH327" s="14"/>
      <c r="OI327" s="14"/>
      <c r="OJ327" s="14"/>
      <c r="OK327" s="14"/>
      <c r="OL327" s="14"/>
      <c r="OM327" s="14"/>
      <c r="ON327" s="14"/>
      <c r="OO327" s="14"/>
      <c r="OP327" s="14"/>
      <c r="OQ327" s="14"/>
      <c r="OR327" s="14"/>
      <c r="OS327" s="14"/>
      <c r="OT327" s="14"/>
      <c r="OU327" s="14"/>
      <c r="OV327" s="14"/>
      <c r="OW327" s="14"/>
      <c r="OX327" s="14"/>
      <c r="OY327" s="14"/>
      <c r="OZ327" s="14"/>
      <c r="PA327" s="14"/>
      <c r="PB327" s="14"/>
      <c r="PC327" s="14"/>
      <c r="PD327" s="14">
        <v>0</v>
      </c>
      <c r="PE327" s="14"/>
      <c r="PF327" s="14"/>
      <c r="PG327" s="54"/>
      <c r="PH327" s="54"/>
      <c r="PI327" s="54"/>
      <c r="PJ327" s="54"/>
      <c r="PK327" s="54"/>
      <c r="PL327" s="84"/>
      <c r="PM327" s="14"/>
      <c r="PN327" s="84"/>
      <c r="PO327" s="84"/>
      <c r="PP327" s="84"/>
      <c r="PQ327" s="84"/>
      <c r="PR327" s="505"/>
      <c r="PS327" s="84"/>
      <c r="PT327" s="84"/>
      <c r="PU327" s="84"/>
      <c r="PV327" s="84"/>
      <c r="PW327" s="54"/>
      <c r="PX327" s="54"/>
      <c r="PY327" s="14"/>
      <c r="PZ327" s="14"/>
      <c r="QA327" s="14"/>
      <c r="QB327" s="54"/>
      <c r="QC327" s="54"/>
      <c r="QD327" s="54"/>
      <c r="QR327" s="1"/>
      <c r="QS327" s="1"/>
      <c r="QX327" s="1"/>
      <c r="QY327" s="1"/>
      <c r="QZ327" s="1"/>
      <c r="RA327" s="1"/>
      <c r="RB327" s="1"/>
      <c r="RC327" s="1"/>
      <c r="RD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</row>
    <row r="328" spans="1:490" s="20" customFormat="1" hidden="1" x14ac:dyDescent="0.25">
      <c r="A328" s="68" t="s">
        <v>11</v>
      </c>
      <c r="B328" s="68" t="s">
        <v>1432</v>
      </c>
      <c r="C328" s="347"/>
      <c r="D328" s="347"/>
      <c r="E328" s="14">
        <v>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>
        <v>0</v>
      </c>
      <c r="PE328" s="14"/>
      <c r="PF328" s="14"/>
      <c r="PG328" s="54"/>
      <c r="PH328" s="54"/>
      <c r="PI328" s="54"/>
      <c r="PJ328" s="54"/>
      <c r="PK328" s="54"/>
      <c r="PL328" s="84"/>
      <c r="PM328" s="14"/>
      <c r="PN328" s="84"/>
      <c r="PO328" s="84"/>
      <c r="PP328" s="84"/>
      <c r="PQ328" s="84"/>
      <c r="PR328" s="505"/>
      <c r="PS328" s="84"/>
      <c r="PT328" s="84"/>
      <c r="PU328" s="84"/>
      <c r="PV328" s="84"/>
      <c r="PW328" s="54"/>
      <c r="PX328" s="54"/>
      <c r="PY328" s="14"/>
      <c r="PZ328" s="14"/>
      <c r="QA328" s="14"/>
      <c r="QB328" s="54"/>
      <c r="QC328" s="54"/>
      <c r="QD328" s="54"/>
      <c r="QR328" s="1"/>
      <c r="QS328" s="1"/>
      <c r="QX328" s="1"/>
      <c r="QY328" s="1"/>
      <c r="QZ328" s="1"/>
      <c r="RA328" s="1"/>
      <c r="RB328" s="1"/>
      <c r="RC328" s="1"/>
      <c r="RD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</row>
    <row r="329" spans="1:490" s="20" customFormat="1" hidden="1" x14ac:dyDescent="0.25">
      <c r="A329" s="68" t="s">
        <v>11</v>
      </c>
      <c r="B329" s="79" t="s">
        <v>333</v>
      </c>
      <c r="C329" s="464">
        <v>8790</v>
      </c>
      <c r="D329" s="347"/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  <c r="AL329" s="14">
        <v>0</v>
      </c>
      <c r="AM329" s="14">
        <v>0</v>
      </c>
      <c r="AN329" s="14">
        <v>0</v>
      </c>
      <c r="AO329" s="14">
        <v>0</v>
      </c>
      <c r="AP329" s="14">
        <v>0</v>
      </c>
      <c r="AQ329" s="14">
        <v>0</v>
      </c>
      <c r="AR329" s="14">
        <v>0</v>
      </c>
      <c r="AS329" s="14">
        <v>0</v>
      </c>
      <c r="AT329" s="14">
        <v>0</v>
      </c>
      <c r="AU329" s="14">
        <v>0</v>
      </c>
      <c r="AV329" s="14">
        <v>0</v>
      </c>
      <c r="AW329" s="14">
        <v>0</v>
      </c>
      <c r="AX329" s="14">
        <v>0</v>
      </c>
      <c r="AY329" s="14">
        <v>0</v>
      </c>
      <c r="AZ329" s="14">
        <v>0</v>
      </c>
      <c r="BA329" s="14">
        <v>0</v>
      </c>
      <c r="BB329" s="14">
        <v>0</v>
      </c>
      <c r="BC329" s="14">
        <v>0</v>
      </c>
      <c r="BD329" s="14">
        <v>0</v>
      </c>
      <c r="BE329" s="14">
        <v>0</v>
      </c>
      <c r="BF329" s="14">
        <v>0</v>
      </c>
      <c r="BG329" s="14">
        <v>0</v>
      </c>
      <c r="BH329" s="14">
        <v>0</v>
      </c>
      <c r="BI329" s="14">
        <v>0</v>
      </c>
      <c r="BJ329" s="14">
        <v>0</v>
      </c>
      <c r="BK329" s="14">
        <v>0</v>
      </c>
      <c r="BL329" s="14">
        <v>0</v>
      </c>
      <c r="BM329" s="14">
        <v>0</v>
      </c>
      <c r="BN329" s="14">
        <v>0</v>
      </c>
      <c r="BO329" s="14">
        <v>0</v>
      </c>
      <c r="BP329" s="14">
        <v>0</v>
      </c>
      <c r="BQ329" s="14">
        <v>0</v>
      </c>
      <c r="BR329" s="14">
        <v>0</v>
      </c>
      <c r="BS329" s="14">
        <v>0</v>
      </c>
      <c r="BT329" s="14">
        <v>0</v>
      </c>
      <c r="BU329" s="14">
        <v>0</v>
      </c>
      <c r="BV329" s="14">
        <v>0</v>
      </c>
      <c r="BW329" s="14">
        <v>0</v>
      </c>
      <c r="BX329" s="14">
        <v>0</v>
      </c>
      <c r="BY329" s="14">
        <v>0</v>
      </c>
      <c r="BZ329" s="14">
        <v>0</v>
      </c>
      <c r="CA329" s="14">
        <v>0</v>
      </c>
      <c r="CB329" s="14">
        <v>0</v>
      </c>
      <c r="CC329" s="14">
        <v>0</v>
      </c>
      <c r="CD329" s="14">
        <v>0</v>
      </c>
      <c r="CE329" s="14">
        <v>0</v>
      </c>
      <c r="CF329" s="14">
        <v>0</v>
      </c>
      <c r="CG329" s="14">
        <v>0</v>
      </c>
      <c r="CH329" s="14">
        <v>0</v>
      </c>
      <c r="CI329" s="14">
        <v>0</v>
      </c>
      <c r="CJ329" s="14">
        <v>0</v>
      </c>
      <c r="CK329" s="14">
        <v>0</v>
      </c>
      <c r="CL329" s="14">
        <v>0</v>
      </c>
      <c r="CM329" s="14">
        <v>0</v>
      </c>
      <c r="CN329" s="14">
        <v>0</v>
      </c>
      <c r="CO329" s="14">
        <v>0</v>
      </c>
      <c r="CP329" s="14">
        <v>0</v>
      </c>
      <c r="CQ329" s="14">
        <v>0</v>
      </c>
      <c r="CR329" s="14">
        <v>0</v>
      </c>
      <c r="CS329" s="14">
        <v>0</v>
      </c>
      <c r="CT329" s="14">
        <v>0</v>
      </c>
      <c r="CU329" s="14">
        <v>0</v>
      </c>
      <c r="CV329" s="14">
        <v>0</v>
      </c>
      <c r="CW329" s="14">
        <v>0</v>
      </c>
      <c r="CX329" s="14">
        <v>0</v>
      </c>
      <c r="CY329" s="14">
        <v>0</v>
      </c>
      <c r="CZ329" s="14">
        <v>0</v>
      </c>
      <c r="DA329" s="14">
        <v>0</v>
      </c>
      <c r="DB329" s="14">
        <v>0</v>
      </c>
      <c r="DC329" s="14">
        <v>0</v>
      </c>
      <c r="DD329" s="14">
        <v>0</v>
      </c>
      <c r="DE329" s="14">
        <v>0</v>
      </c>
      <c r="DF329" s="14">
        <v>0</v>
      </c>
      <c r="DG329" s="14">
        <v>0</v>
      </c>
      <c r="DH329" s="14">
        <v>0</v>
      </c>
      <c r="DI329" s="14">
        <v>0</v>
      </c>
      <c r="DJ329" s="14">
        <v>0</v>
      </c>
      <c r="DK329" s="14">
        <v>0</v>
      </c>
      <c r="DL329" s="14">
        <v>0</v>
      </c>
      <c r="DM329" s="14">
        <v>0</v>
      </c>
      <c r="DN329" s="14">
        <v>0</v>
      </c>
      <c r="DO329" s="14">
        <v>0</v>
      </c>
      <c r="DP329" s="14">
        <v>0</v>
      </c>
      <c r="DQ329" s="14">
        <v>0</v>
      </c>
      <c r="DR329" s="14">
        <v>0</v>
      </c>
      <c r="DS329" s="14">
        <v>0</v>
      </c>
      <c r="DT329" s="14">
        <v>0</v>
      </c>
      <c r="DU329" s="14">
        <v>1</v>
      </c>
      <c r="DV329" s="14">
        <v>1</v>
      </c>
      <c r="DW329" s="14">
        <v>0</v>
      </c>
      <c r="DX329" s="14">
        <v>0</v>
      </c>
      <c r="DY329" s="14">
        <v>0</v>
      </c>
      <c r="DZ329" s="14">
        <v>0</v>
      </c>
      <c r="EA329" s="14">
        <v>0</v>
      </c>
      <c r="EB329" s="14">
        <v>0</v>
      </c>
      <c r="EC329" s="14">
        <v>0</v>
      </c>
      <c r="ED329" s="14">
        <v>0</v>
      </c>
      <c r="EE329" s="14">
        <v>0</v>
      </c>
      <c r="EF329" s="14">
        <v>0</v>
      </c>
      <c r="EG329" s="14">
        <v>0</v>
      </c>
      <c r="EH329" s="14">
        <v>1</v>
      </c>
      <c r="EI329" s="14">
        <v>0</v>
      </c>
      <c r="EJ329" s="14">
        <v>0</v>
      </c>
      <c r="EK329" s="14">
        <v>0</v>
      </c>
      <c r="EL329" s="14">
        <v>0</v>
      </c>
      <c r="EM329" s="14">
        <v>0</v>
      </c>
      <c r="EN329" s="14">
        <v>0</v>
      </c>
      <c r="EO329" s="14">
        <v>0</v>
      </c>
      <c r="EP329" s="14">
        <v>1</v>
      </c>
      <c r="EQ329" s="14">
        <v>2</v>
      </c>
      <c r="ER329" s="14">
        <v>0</v>
      </c>
      <c r="ES329" s="14">
        <v>1</v>
      </c>
      <c r="ET329" s="14">
        <v>0</v>
      </c>
      <c r="EU329" s="14">
        <v>0</v>
      </c>
      <c r="EV329" s="14">
        <v>0</v>
      </c>
      <c r="EW329" s="14">
        <v>1</v>
      </c>
      <c r="EX329" s="14">
        <v>0</v>
      </c>
      <c r="EY329" s="14">
        <v>0</v>
      </c>
      <c r="EZ329" s="14">
        <v>0</v>
      </c>
      <c r="FA329" s="14">
        <v>0</v>
      </c>
      <c r="FB329" s="14">
        <v>0</v>
      </c>
      <c r="FC329" s="14">
        <v>2</v>
      </c>
      <c r="FD329" s="14">
        <v>0</v>
      </c>
      <c r="FE329" s="14">
        <v>1</v>
      </c>
      <c r="FF329" s="14">
        <v>0</v>
      </c>
      <c r="FG329" s="14">
        <v>2</v>
      </c>
      <c r="FH329" s="14">
        <v>0</v>
      </c>
      <c r="FI329" s="14">
        <v>1</v>
      </c>
      <c r="FJ329" s="14">
        <v>0</v>
      </c>
      <c r="FK329" s="14">
        <v>2</v>
      </c>
      <c r="FL329" s="14">
        <v>0</v>
      </c>
      <c r="FM329" s="14">
        <v>3</v>
      </c>
      <c r="FN329" s="14">
        <v>2</v>
      </c>
      <c r="FO329" s="14">
        <v>1</v>
      </c>
      <c r="FP329" s="14">
        <v>4</v>
      </c>
      <c r="FQ329" s="14">
        <v>0</v>
      </c>
      <c r="FR329" s="14">
        <v>1</v>
      </c>
      <c r="FS329" s="14">
        <v>4</v>
      </c>
      <c r="FT329" s="14">
        <v>3</v>
      </c>
      <c r="FU329" s="14">
        <v>5</v>
      </c>
      <c r="FV329" s="14">
        <v>0</v>
      </c>
      <c r="FW329" s="14">
        <v>4</v>
      </c>
      <c r="FX329" s="14">
        <v>3</v>
      </c>
      <c r="FY329" s="14">
        <v>1</v>
      </c>
      <c r="FZ329" s="14">
        <v>2</v>
      </c>
      <c r="GA329" s="14">
        <v>0</v>
      </c>
      <c r="GB329" s="14">
        <v>0</v>
      </c>
      <c r="GC329" s="14">
        <v>1</v>
      </c>
      <c r="GD329" s="14">
        <v>0</v>
      </c>
      <c r="GE329" s="14">
        <v>1</v>
      </c>
      <c r="GF329" s="14">
        <v>1</v>
      </c>
      <c r="GG329" s="14">
        <v>1</v>
      </c>
      <c r="GH329" s="14">
        <v>0</v>
      </c>
      <c r="GI329" s="14">
        <v>0</v>
      </c>
      <c r="GJ329" s="14">
        <v>1</v>
      </c>
      <c r="GK329" s="14">
        <v>1</v>
      </c>
      <c r="GL329" s="14">
        <v>2</v>
      </c>
      <c r="GM329" s="14">
        <v>0</v>
      </c>
      <c r="GN329" s="14">
        <v>0</v>
      </c>
      <c r="GO329" s="14">
        <v>0</v>
      </c>
      <c r="GP329" s="14">
        <v>0</v>
      </c>
      <c r="GQ329" s="14">
        <v>0</v>
      </c>
      <c r="GR329" s="14">
        <v>1</v>
      </c>
      <c r="GS329" s="14">
        <v>0</v>
      </c>
      <c r="GT329" s="14">
        <v>0</v>
      </c>
      <c r="GU329" s="14">
        <v>0</v>
      </c>
      <c r="GV329" s="14">
        <v>0</v>
      </c>
      <c r="GW329" s="14">
        <v>0</v>
      </c>
      <c r="GX329" s="14">
        <v>0</v>
      </c>
      <c r="GY329" s="14">
        <v>0</v>
      </c>
      <c r="GZ329" s="14">
        <v>0</v>
      </c>
      <c r="HA329" s="14">
        <v>0</v>
      </c>
      <c r="HB329" s="14">
        <v>0</v>
      </c>
      <c r="HC329" s="14">
        <v>0</v>
      </c>
      <c r="HD329" s="14">
        <v>0</v>
      </c>
      <c r="HE329" s="14">
        <v>0</v>
      </c>
      <c r="HF329" s="14">
        <v>2</v>
      </c>
      <c r="HG329" s="14">
        <v>1</v>
      </c>
      <c r="HH329" s="14">
        <v>0</v>
      </c>
      <c r="HI329" s="14">
        <v>0</v>
      </c>
      <c r="HJ329" s="14">
        <v>0</v>
      </c>
      <c r="HK329" s="14">
        <v>0</v>
      </c>
      <c r="HL329" s="14">
        <v>1</v>
      </c>
      <c r="HM329" s="14">
        <v>0</v>
      </c>
      <c r="HN329" s="14">
        <v>3</v>
      </c>
      <c r="HO329" s="14">
        <v>0</v>
      </c>
      <c r="HP329" s="14">
        <v>0</v>
      </c>
      <c r="HQ329" s="14">
        <v>0</v>
      </c>
      <c r="HR329" s="14">
        <v>0</v>
      </c>
      <c r="HS329" s="14">
        <v>1</v>
      </c>
      <c r="HT329" s="14">
        <v>0</v>
      </c>
      <c r="HU329" s="14">
        <v>0</v>
      </c>
      <c r="HV329" s="14">
        <v>0</v>
      </c>
      <c r="HW329" s="14">
        <v>0</v>
      </c>
      <c r="HX329" s="14">
        <v>1</v>
      </c>
      <c r="HY329" s="14">
        <v>0</v>
      </c>
      <c r="HZ329" s="14">
        <v>0</v>
      </c>
      <c r="IA329" s="14">
        <v>0</v>
      </c>
      <c r="IB329" s="14">
        <v>0</v>
      </c>
      <c r="IC329" s="14">
        <v>0</v>
      </c>
      <c r="ID329" s="14">
        <v>0</v>
      </c>
      <c r="IE329" s="14">
        <v>5</v>
      </c>
      <c r="IF329" s="14">
        <v>5</v>
      </c>
      <c r="IG329" s="14">
        <v>6</v>
      </c>
      <c r="IH329" s="14">
        <v>2</v>
      </c>
      <c r="II329" s="14">
        <v>0</v>
      </c>
      <c r="IJ329" s="14">
        <v>0</v>
      </c>
      <c r="IK329" s="14">
        <v>0</v>
      </c>
      <c r="IL329" s="14">
        <v>0</v>
      </c>
      <c r="IM329" s="14">
        <v>1</v>
      </c>
      <c r="IN329" s="14">
        <v>0</v>
      </c>
      <c r="IO329" s="14">
        <v>0</v>
      </c>
      <c r="IP329" s="14">
        <v>5</v>
      </c>
      <c r="IQ329" s="14">
        <v>0</v>
      </c>
      <c r="IR329" s="14">
        <v>0</v>
      </c>
      <c r="IS329" s="14">
        <v>0</v>
      </c>
      <c r="IT329" s="14">
        <v>1</v>
      </c>
      <c r="IU329" s="14">
        <v>7</v>
      </c>
      <c r="IV329" s="14">
        <v>0</v>
      </c>
      <c r="IW329" s="14">
        <v>6</v>
      </c>
      <c r="IX329" s="14">
        <v>0</v>
      </c>
      <c r="IY329" s="14">
        <v>0</v>
      </c>
      <c r="IZ329" s="14">
        <v>3</v>
      </c>
      <c r="JA329" s="14">
        <v>0</v>
      </c>
      <c r="JB329" s="14">
        <v>2</v>
      </c>
      <c r="JC329" s="14">
        <v>0</v>
      </c>
      <c r="JD329" s="14">
        <v>5</v>
      </c>
      <c r="JE329" s="14">
        <v>0</v>
      </c>
      <c r="JF329" s="14">
        <v>0</v>
      </c>
      <c r="JG329" s="14">
        <v>0</v>
      </c>
      <c r="JH329" s="14">
        <v>0</v>
      </c>
      <c r="JI329" s="14">
        <v>8</v>
      </c>
      <c r="JJ329" s="14">
        <v>5</v>
      </c>
      <c r="JK329" s="14">
        <v>1</v>
      </c>
      <c r="JL329" s="14">
        <v>6</v>
      </c>
      <c r="JM329" s="14">
        <v>0</v>
      </c>
      <c r="JN329" s="14">
        <v>3</v>
      </c>
      <c r="JO329" s="14">
        <v>2</v>
      </c>
      <c r="JP329" s="14">
        <v>1</v>
      </c>
      <c r="JQ329" s="14">
        <v>3</v>
      </c>
      <c r="JR329" s="14">
        <v>3</v>
      </c>
      <c r="JS329" s="14">
        <v>2</v>
      </c>
      <c r="JT329" s="14">
        <v>0</v>
      </c>
      <c r="JU329" s="14">
        <v>0</v>
      </c>
      <c r="JV329" s="14">
        <v>0</v>
      </c>
      <c r="JW329" s="14">
        <v>1</v>
      </c>
      <c r="JX329" s="14">
        <v>0</v>
      </c>
      <c r="JY329" s="14">
        <v>3</v>
      </c>
      <c r="JZ329" s="14">
        <v>4</v>
      </c>
      <c r="KA329" s="14">
        <v>0</v>
      </c>
      <c r="KB329" s="14">
        <v>0</v>
      </c>
      <c r="KC329" s="14">
        <v>0</v>
      </c>
      <c r="KD329" s="14">
        <v>0</v>
      </c>
      <c r="KE329" s="14">
        <v>6</v>
      </c>
      <c r="KF329" s="14">
        <v>0</v>
      </c>
      <c r="KG329" s="14">
        <v>0</v>
      </c>
      <c r="KH329" s="14">
        <v>0</v>
      </c>
      <c r="KI329" s="14">
        <v>1</v>
      </c>
      <c r="KJ329" s="14">
        <v>0</v>
      </c>
      <c r="KK329" s="14">
        <v>1</v>
      </c>
      <c r="KL329" s="14">
        <v>0</v>
      </c>
      <c r="KM329" s="14">
        <v>0</v>
      </c>
      <c r="KN329" s="14">
        <v>1</v>
      </c>
      <c r="KO329" s="14">
        <v>0</v>
      </c>
      <c r="KP329" s="14">
        <v>0</v>
      </c>
      <c r="KQ329" s="14">
        <v>0</v>
      </c>
      <c r="KR329" s="14">
        <v>0</v>
      </c>
      <c r="KS329" s="14">
        <v>2</v>
      </c>
      <c r="KT329" s="14">
        <v>0</v>
      </c>
      <c r="KU329" s="14">
        <v>0</v>
      </c>
      <c r="KV329" s="14">
        <v>0</v>
      </c>
      <c r="KW329" s="14">
        <v>0</v>
      </c>
      <c r="KX329" s="14">
        <v>0</v>
      </c>
      <c r="KY329" s="14">
        <v>0</v>
      </c>
      <c r="KZ329" s="14">
        <v>0</v>
      </c>
      <c r="LA329" s="14">
        <v>0</v>
      </c>
      <c r="LB329" s="14">
        <v>0</v>
      </c>
      <c r="LC329" s="14">
        <v>0</v>
      </c>
      <c r="LD329" s="14">
        <v>0</v>
      </c>
      <c r="LE329" s="14">
        <v>0</v>
      </c>
      <c r="LF329" s="14">
        <v>0</v>
      </c>
      <c r="LG329" s="14">
        <v>0</v>
      </c>
      <c r="LH329" s="14">
        <v>0</v>
      </c>
      <c r="LI329" s="14">
        <v>0</v>
      </c>
      <c r="LJ329" s="14">
        <v>0</v>
      </c>
      <c r="LK329" s="14">
        <v>0</v>
      </c>
      <c r="LL329" s="14">
        <v>1</v>
      </c>
      <c r="LM329" s="14">
        <v>0</v>
      </c>
      <c r="LN329" s="14">
        <v>0</v>
      </c>
      <c r="LO329" s="14">
        <v>0</v>
      </c>
      <c r="LP329" s="14">
        <v>0</v>
      </c>
      <c r="LQ329" s="14">
        <v>0</v>
      </c>
      <c r="LR329" s="14">
        <v>0</v>
      </c>
      <c r="LS329" s="14">
        <v>0</v>
      </c>
      <c r="LT329" s="14">
        <v>1</v>
      </c>
      <c r="LU329" s="14">
        <v>0</v>
      </c>
      <c r="LV329" s="14">
        <v>4</v>
      </c>
      <c r="LW329" s="14">
        <v>0</v>
      </c>
      <c r="LX329" s="14">
        <v>0</v>
      </c>
      <c r="LY329" s="14">
        <v>8</v>
      </c>
      <c r="LZ329" s="14">
        <v>0</v>
      </c>
      <c r="MA329" s="14">
        <v>2</v>
      </c>
      <c r="MB329" s="14">
        <v>7</v>
      </c>
      <c r="MC329" s="14">
        <v>2</v>
      </c>
      <c r="MD329" s="14">
        <v>0</v>
      </c>
      <c r="ME329" s="14">
        <v>8</v>
      </c>
      <c r="MF329" s="14">
        <v>0</v>
      </c>
      <c r="MG329" s="14">
        <v>0</v>
      </c>
      <c r="MH329" s="14">
        <v>3</v>
      </c>
      <c r="MI329" s="14">
        <v>8</v>
      </c>
      <c r="MJ329" s="14">
        <v>6</v>
      </c>
      <c r="MK329" s="14">
        <v>2</v>
      </c>
      <c r="ML329" s="14">
        <v>3</v>
      </c>
      <c r="MM329" s="14">
        <v>0</v>
      </c>
      <c r="MN329" s="14">
        <v>0</v>
      </c>
      <c r="MO329" s="14">
        <v>6</v>
      </c>
      <c r="MP329" s="14">
        <v>5</v>
      </c>
      <c r="MQ329" s="14">
        <v>3</v>
      </c>
      <c r="MR329" s="14">
        <v>8</v>
      </c>
      <c r="MS329" s="14">
        <v>0</v>
      </c>
      <c r="MT329" s="14">
        <v>5</v>
      </c>
      <c r="MU329" s="14">
        <v>0</v>
      </c>
      <c r="MV329" s="14">
        <v>6</v>
      </c>
      <c r="MW329" s="14">
        <v>5</v>
      </c>
      <c r="MX329" s="14">
        <v>3</v>
      </c>
      <c r="MY329" s="14">
        <v>5</v>
      </c>
      <c r="MZ329" s="14">
        <v>0</v>
      </c>
      <c r="NA329" s="14">
        <v>7</v>
      </c>
      <c r="NB329" s="14">
        <v>0</v>
      </c>
      <c r="NC329" s="14">
        <v>5</v>
      </c>
      <c r="ND329" s="14">
        <v>9</v>
      </c>
      <c r="NE329" s="14">
        <v>5</v>
      </c>
      <c r="NF329" s="14">
        <v>6</v>
      </c>
      <c r="NG329" s="14">
        <v>0</v>
      </c>
      <c r="NH329" s="14">
        <v>1</v>
      </c>
      <c r="NI329" s="14">
        <v>0</v>
      </c>
      <c r="NJ329" s="14">
        <v>4</v>
      </c>
      <c r="NK329" s="14">
        <v>8</v>
      </c>
      <c r="NL329" s="14">
        <v>5</v>
      </c>
      <c r="NM329" s="14">
        <v>0</v>
      </c>
      <c r="NN329" s="14">
        <v>0</v>
      </c>
      <c r="NO329" s="14">
        <v>25</v>
      </c>
      <c r="NP329" s="14">
        <v>0</v>
      </c>
      <c r="NQ329" s="14">
        <v>8</v>
      </c>
      <c r="NR329" s="14">
        <v>1</v>
      </c>
      <c r="NS329" s="14">
        <v>5</v>
      </c>
      <c r="NT329" s="14">
        <v>10</v>
      </c>
      <c r="NU329" s="14">
        <v>0</v>
      </c>
      <c r="NV329" s="14">
        <v>12</v>
      </c>
      <c r="NW329" s="14">
        <v>1</v>
      </c>
      <c r="NX329" s="14">
        <v>7</v>
      </c>
      <c r="NY329" s="14">
        <v>3</v>
      </c>
      <c r="NZ329" s="14">
        <v>3</v>
      </c>
      <c r="OA329" s="14">
        <v>6</v>
      </c>
      <c r="OB329" s="14">
        <v>0</v>
      </c>
      <c r="OC329" s="14">
        <v>9</v>
      </c>
      <c r="OD329" s="14">
        <v>0</v>
      </c>
      <c r="OE329" s="14">
        <v>8</v>
      </c>
      <c r="OF329" s="14">
        <v>5</v>
      </c>
      <c r="OG329" s="14">
        <v>5</v>
      </c>
      <c r="OH329" s="14">
        <v>6</v>
      </c>
      <c r="OI329" s="14">
        <v>0</v>
      </c>
      <c r="OJ329" s="14">
        <v>9</v>
      </c>
      <c r="OK329" s="14">
        <v>0</v>
      </c>
      <c r="OL329" s="14">
        <v>13</v>
      </c>
      <c r="OM329" s="14">
        <v>4</v>
      </c>
      <c r="ON329" s="14">
        <v>4</v>
      </c>
      <c r="OO329" s="14">
        <v>8</v>
      </c>
      <c r="OP329" s="14">
        <v>0</v>
      </c>
      <c r="OQ329" s="14">
        <v>4</v>
      </c>
      <c r="OR329" s="14">
        <v>1</v>
      </c>
      <c r="OS329" s="14">
        <v>8</v>
      </c>
      <c r="OT329" s="14">
        <v>7</v>
      </c>
      <c r="OU329" s="14">
        <v>7</v>
      </c>
      <c r="OV329" s="14">
        <v>1</v>
      </c>
      <c r="OW329" s="14">
        <v>0</v>
      </c>
      <c r="OX329" s="14">
        <v>9</v>
      </c>
      <c r="OY329" s="14">
        <v>0</v>
      </c>
      <c r="OZ329" s="31">
        <v>11</v>
      </c>
      <c r="PA329" s="14">
        <v>9</v>
      </c>
      <c r="PB329" s="14">
        <v>7</v>
      </c>
      <c r="PC329" s="14">
        <v>8</v>
      </c>
      <c r="PD329" s="14">
        <v>0</v>
      </c>
      <c r="PE329" s="14">
        <v>7</v>
      </c>
      <c r="PF329" s="14">
        <v>1</v>
      </c>
      <c r="PG329" s="14">
        <v>14</v>
      </c>
      <c r="PH329" s="84">
        <v>9</v>
      </c>
      <c r="PI329" s="14">
        <v>1</v>
      </c>
      <c r="PJ329" s="14">
        <v>3</v>
      </c>
      <c r="PK329" s="54"/>
      <c r="PL329" s="84">
        <v>2</v>
      </c>
      <c r="PM329" s="14"/>
      <c r="PN329" s="84">
        <v>10</v>
      </c>
      <c r="PO329" s="84">
        <v>5</v>
      </c>
      <c r="PP329" s="84">
        <v>7</v>
      </c>
      <c r="PQ329" s="84">
        <v>5</v>
      </c>
      <c r="PR329" s="505"/>
      <c r="PS329" s="479">
        <v>2</v>
      </c>
      <c r="PT329" s="84">
        <v>1</v>
      </c>
      <c r="PU329" s="479">
        <v>1</v>
      </c>
      <c r="PV329" s="84">
        <v>6</v>
      </c>
      <c r="PW329" s="479">
        <v>3</v>
      </c>
      <c r="PX329" s="54"/>
      <c r="PY329" s="14"/>
      <c r="PZ329" s="14">
        <v>1</v>
      </c>
      <c r="QA329" s="14"/>
      <c r="QB329" s="14">
        <v>2</v>
      </c>
      <c r="QC329" s="54"/>
      <c r="QD329" s="14">
        <v>3</v>
      </c>
      <c r="QE329" s="436">
        <v>1</v>
      </c>
      <c r="QG329" s="510">
        <v>3</v>
      </c>
      <c r="QH329" s="510">
        <v>1</v>
      </c>
      <c r="QI329" s="510">
        <v>3</v>
      </c>
      <c r="QJ329" s="510">
        <v>1</v>
      </c>
      <c r="QN329" s="1">
        <v>1</v>
      </c>
      <c r="QR329" s="1"/>
      <c r="QS329" s="1"/>
      <c r="QW329" s="1">
        <v>2</v>
      </c>
      <c r="QX329" s="1"/>
      <c r="QY329" s="1"/>
      <c r="QZ329" s="1"/>
      <c r="RA329" s="1">
        <v>4</v>
      </c>
      <c r="RB329" s="1"/>
      <c r="RC329" s="1">
        <v>1</v>
      </c>
      <c r="RD329" s="1"/>
      <c r="RI329" s="1"/>
      <c r="RJ329" s="1"/>
      <c r="RK329" s="1"/>
      <c r="RL329" s="1"/>
      <c r="RM329" s="1"/>
      <c r="RN329" s="1"/>
      <c r="RO329" s="1"/>
      <c r="RP329" s="1">
        <v>1</v>
      </c>
      <c r="RQ329" s="1"/>
      <c r="RR329" s="1"/>
      <c r="RS329" s="1"/>
      <c r="RT329" s="1"/>
    </row>
    <row r="330" spans="1:490" s="20" customFormat="1" hidden="1" x14ac:dyDescent="0.25">
      <c r="A330" s="68" t="s">
        <v>11</v>
      </c>
      <c r="B330" s="68" t="s">
        <v>1451</v>
      </c>
      <c r="C330" s="347"/>
      <c r="D330" s="347"/>
      <c r="E330" s="14">
        <v>0</v>
      </c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>
        <v>0</v>
      </c>
      <c r="PE330" s="14"/>
      <c r="PF330" s="14"/>
      <c r="PG330" s="54"/>
      <c r="PH330" s="54"/>
      <c r="PI330" s="54"/>
      <c r="PJ330" s="54"/>
      <c r="PK330" s="54"/>
      <c r="PL330" s="84"/>
      <c r="PM330" s="14"/>
      <c r="PN330" s="84"/>
      <c r="PO330" s="84"/>
      <c r="PP330" s="84"/>
      <c r="PQ330" s="84"/>
      <c r="PR330" s="505"/>
      <c r="PS330" s="84"/>
      <c r="PT330" s="84"/>
      <c r="PU330" s="84"/>
      <c r="PV330" s="84"/>
      <c r="PW330" s="54"/>
      <c r="PX330" s="54"/>
      <c r="PY330" s="14"/>
      <c r="PZ330" s="14"/>
      <c r="QA330" s="14"/>
      <c r="QB330" s="54"/>
      <c r="QC330" s="54"/>
      <c r="QD330" s="54"/>
      <c r="QR330" s="1"/>
      <c r="QS330" s="1"/>
      <c r="QX330" s="1"/>
      <c r="QY330" s="1"/>
      <c r="QZ330" s="1"/>
      <c r="RA330" s="1"/>
      <c r="RB330" s="1"/>
      <c r="RC330" s="1"/>
      <c r="RD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</row>
    <row r="331" spans="1:490" s="20" customFormat="1" hidden="1" x14ac:dyDescent="0.25">
      <c r="A331" s="68" t="s">
        <v>11</v>
      </c>
      <c r="B331" s="68" t="s">
        <v>1452</v>
      </c>
      <c r="C331" s="347"/>
      <c r="D331" s="347"/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  <c r="AL331" s="14">
        <v>0</v>
      </c>
      <c r="AM331" s="14">
        <v>0</v>
      </c>
      <c r="AN331" s="14">
        <v>0</v>
      </c>
      <c r="AO331" s="14">
        <v>0</v>
      </c>
      <c r="AP331" s="14">
        <v>0</v>
      </c>
      <c r="AQ331" s="14">
        <v>0</v>
      </c>
      <c r="AR331" s="14">
        <v>0</v>
      </c>
      <c r="AS331" s="14">
        <v>0</v>
      </c>
      <c r="AT331" s="14">
        <v>0</v>
      </c>
      <c r="AU331" s="14">
        <v>0</v>
      </c>
      <c r="AV331" s="14">
        <v>0</v>
      </c>
      <c r="AW331" s="14">
        <v>0</v>
      </c>
      <c r="AX331" s="14">
        <v>0</v>
      </c>
      <c r="AY331" s="14">
        <v>0</v>
      </c>
      <c r="AZ331" s="14">
        <v>0</v>
      </c>
      <c r="BA331" s="14">
        <v>0</v>
      </c>
      <c r="BB331" s="14">
        <v>0</v>
      </c>
      <c r="BC331" s="14">
        <v>0</v>
      </c>
      <c r="BD331" s="14">
        <v>0</v>
      </c>
      <c r="BE331" s="14">
        <v>0</v>
      </c>
      <c r="BF331" s="14">
        <v>0</v>
      </c>
      <c r="BG331" s="14">
        <v>0</v>
      </c>
      <c r="BH331" s="14">
        <v>0</v>
      </c>
      <c r="BI331" s="14">
        <v>0</v>
      </c>
      <c r="BJ331" s="14">
        <v>0</v>
      </c>
      <c r="BK331" s="14">
        <v>0</v>
      </c>
      <c r="BL331" s="14">
        <v>0</v>
      </c>
      <c r="BM331" s="14">
        <v>0</v>
      </c>
      <c r="BN331" s="14">
        <v>0</v>
      </c>
      <c r="BO331" s="14">
        <v>0</v>
      </c>
      <c r="BP331" s="14">
        <v>0</v>
      </c>
      <c r="BQ331" s="14">
        <v>0</v>
      </c>
      <c r="BR331" s="14">
        <v>0</v>
      </c>
      <c r="BS331" s="14">
        <v>0</v>
      </c>
      <c r="BT331" s="14">
        <v>0</v>
      </c>
      <c r="BU331" s="14">
        <v>0</v>
      </c>
      <c r="BV331" s="14">
        <v>0</v>
      </c>
      <c r="BW331" s="14">
        <v>0</v>
      </c>
      <c r="BX331" s="14">
        <v>0</v>
      </c>
      <c r="BY331" s="14">
        <v>0</v>
      </c>
      <c r="BZ331" s="14">
        <v>0</v>
      </c>
      <c r="CA331" s="14">
        <v>0</v>
      </c>
      <c r="CB331" s="14">
        <v>0</v>
      </c>
      <c r="CC331" s="14">
        <v>0</v>
      </c>
      <c r="CD331" s="14">
        <v>0</v>
      </c>
      <c r="CE331" s="14">
        <v>0</v>
      </c>
      <c r="CF331" s="14">
        <v>0</v>
      </c>
      <c r="CG331" s="14">
        <v>0</v>
      </c>
      <c r="CH331" s="14">
        <v>0</v>
      </c>
      <c r="CI331" s="14">
        <v>0</v>
      </c>
      <c r="CJ331" s="14">
        <v>0</v>
      </c>
      <c r="CK331" s="14">
        <v>0</v>
      </c>
      <c r="CL331" s="14">
        <v>0</v>
      </c>
      <c r="CM331" s="14">
        <v>0</v>
      </c>
      <c r="CN331" s="14">
        <v>0</v>
      </c>
      <c r="CO331" s="14">
        <v>0</v>
      </c>
      <c r="CP331" s="14">
        <v>0</v>
      </c>
      <c r="CQ331" s="14">
        <v>0</v>
      </c>
      <c r="CR331" s="14">
        <v>0</v>
      </c>
      <c r="CS331" s="14">
        <v>0</v>
      </c>
      <c r="CT331" s="14">
        <v>0</v>
      </c>
      <c r="CU331" s="14">
        <v>0</v>
      </c>
      <c r="CV331" s="14">
        <v>0</v>
      </c>
      <c r="CW331" s="14">
        <v>0</v>
      </c>
      <c r="CX331" s="14">
        <v>0</v>
      </c>
      <c r="CY331" s="14">
        <v>0</v>
      </c>
      <c r="CZ331" s="14">
        <v>0</v>
      </c>
      <c r="DA331" s="14">
        <v>0</v>
      </c>
      <c r="DB331" s="14">
        <v>2</v>
      </c>
      <c r="DC331" s="14">
        <v>0</v>
      </c>
      <c r="DD331" s="14">
        <v>0</v>
      </c>
      <c r="DE331" s="14">
        <v>0</v>
      </c>
      <c r="DF331" s="14">
        <v>0</v>
      </c>
      <c r="DG331" s="14">
        <v>0</v>
      </c>
      <c r="DH331" s="14">
        <v>0</v>
      </c>
      <c r="DI331" s="14">
        <v>0</v>
      </c>
      <c r="DJ331" s="14">
        <v>0</v>
      </c>
      <c r="DK331" s="14">
        <v>0</v>
      </c>
      <c r="DL331" s="14">
        <v>0</v>
      </c>
      <c r="DM331" s="14">
        <v>0</v>
      </c>
      <c r="DN331" s="14">
        <v>0</v>
      </c>
      <c r="DO331" s="14">
        <v>0</v>
      </c>
      <c r="DP331" s="14">
        <v>0</v>
      </c>
      <c r="DQ331" s="14">
        <v>0</v>
      </c>
      <c r="DR331" s="14">
        <v>0</v>
      </c>
      <c r="DS331" s="14">
        <v>0</v>
      </c>
      <c r="DT331" s="14">
        <v>0</v>
      </c>
      <c r="DU331" s="14">
        <v>0</v>
      </c>
      <c r="DV331" s="14">
        <v>0</v>
      </c>
      <c r="DW331" s="14">
        <v>0</v>
      </c>
      <c r="DX331" s="14">
        <v>0</v>
      </c>
      <c r="DY331" s="14">
        <v>0</v>
      </c>
      <c r="DZ331" s="14">
        <v>0</v>
      </c>
      <c r="EA331" s="14">
        <v>0</v>
      </c>
      <c r="EB331" s="14">
        <v>0</v>
      </c>
      <c r="EC331" s="14">
        <v>0</v>
      </c>
      <c r="ED331" s="14">
        <v>0</v>
      </c>
      <c r="EE331" s="14">
        <v>0</v>
      </c>
      <c r="EF331" s="14">
        <v>0</v>
      </c>
      <c r="EG331" s="14">
        <v>0</v>
      </c>
      <c r="EH331" s="14">
        <v>0</v>
      </c>
      <c r="EI331" s="14">
        <v>0</v>
      </c>
      <c r="EJ331" s="14">
        <v>0</v>
      </c>
      <c r="EK331" s="14">
        <v>0</v>
      </c>
      <c r="EL331" s="14">
        <v>0</v>
      </c>
      <c r="EM331" s="14">
        <v>0</v>
      </c>
      <c r="EN331" s="14">
        <v>0</v>
      </c>
      <c r="EO331" s="14">
        <v>0</v>
      </c>
      <c r="EP331" s="14">
        <v>0</v>
      </c>
      <c r="EQ331" s="14">
        <v>0</v>
      </c>
      <c r="ER331" s="14">
        <v>0</v>
      </c>
      <c r="ES331" s="14">
        <v>0</v>
      </c>
      <c r="ET331" s="14">
        <v>0</v>
      </c>
      <c r="EU331" s="14">
        <v>2</v>
      </c>
      <c r="EV331" s="14">
        <v>0</v>
      </c>
      <c r="EW331" s="14">
        <v>0</v>
      </c>
      <c r="EX331" s="14">
        <v>0</v>
      </c>
      <c r="EY331" s="14">
        <v>0</v>
      </c>
      <c r="EZ331" s="14">
        <v>0</v>
      </c>
      <c r="FA331" s="14">
        <v>0</v>
      </c>
      <c r="FB331" s="14">
        <v>0</v>
      </c>
      <c r="FC331" s="14">
        <v>0</v>
      </c>
      <c r="FD331" s="14">
        <v>0</v>
      </c>
      <c r="FE331" s="14">
        <v>0</v>
      </c>
      <c r="FF331" s="14">
        <v>0</v>
      </c>
      <c r="FG331" s="14">
        <v>0</v>
      </c>
      <c r="FH331" s="14">
        <v>0</v>
      </c>
      <c r="FI331" s="14">
        <v>0</v>
      </c>
      <c r="FJ331" s="14">
        <v>0</v>
      </c>
      <c r="FK331" s="14">
        <v>0</v>
      </c>
      <c r="FL331" s="14">
        <v>0</v>
      </c>
      <c r="FM331" s="14">
        <v>0</v>
      </c>
      <c r="FN331" s="14">
        <v>0</v>
      </c>
      <c r="FO331" s="14">
        <v>0</v>
      </c>
      <c r="FP331" s="14">
        <v>0</v>
      </c>
      <c r="FQ331" s="14">
        <v>0</v>
      </c>
      <c r="FR331" s="14">
        <v>0</v>
      </c>
      <c r="FS331" s="14">
        <v>0</v>
      </c>
      <c r="FT331" s="14">
        <v>0</v>
      </c>
      <c r="FU331" s="14">
        <v>0</v>
      </c>
      <c r="FV331" s="14">
        <v>0</v>
      </c>
      <c r="FW331" s="14">
        <v>0</v>
      </c>
      <c r="FX331" s="14">
        <v>0</v>
      </c>
      <c r="FY331" s="14">
        <v>0</v>
      </c>
      <c r="FZ331" s="14">
        <v>0</v>
      </c>
      <c r="GA331" s="14">
        <v>0</v>
      </c>
      <c r="GB331" s="14">
        <v>0</v>
      </c>
      <c r="GC331" s="14">
        <v>0</v>
      </c>
      <c r="GD331" s="14">
        <v>0</v>
      </c>
      <c r="GE331" s="14">
        <v>0</v>
      </c>
      <c r="GF331" s="14">
        <v>0</v>
      </c>
      <c r="GG331" s="14">
        <v>0</v>
      </c>
      <c r="GH331" s="14">
        <v>0</v>
      </c>
      <c r="GI331" s="14">
        <v>0</v>
      </c>
      <c r="GJ331" s="14">
        <v>0</v>
      </c>
      <c r="GK331" s="14">
        <v>0</v>
      </c>
      <c r="GL331" s="14">
        <v>0</v>
      </c>
      <c r="GM331" s="14">
        <v>0</v>
      </c>
      <c r="GN331" s="14">
        <v>0</v>
      </c>
      <c r="GO331" s="14">
        <v>0</v>
      </c>
      <c r="GP331" s="14">
        <v>0</v>
      </c>
      <c r="GQ331" s="14">
        <v>0</v>
      </c>
      <c r="GR331" s="14">
        <v>0</v>
      </c>
      <c r="GS331" s="14">
        <v>0</v>
      </c>
      <c r="GT331" s="14">
        <v>0</v>
      </c>
      <c r="GU331" s="14">
        <v>0</v>
      </c>
      <c r="GV331" s="14">
        <v>0</v>
      </c>
      <c r="GW331" s="14">
        <v>0</v>
      </c>
      <c r="GX331" s="14">
        <v>0</v>
      </c>
      <c r="GY331" s="14">
        <v>0</v>
      </c>
      <c r="GZ331" s="14">
        <v>0</v>
      </c>
      <c r="HA331" s="14">
        <v>0</v>
      </c>
      <c r="HB331" s="14">
        <v>0</v>
      </c>
      <c r="HC331" s="14">
        <v>0</v>
      </c>
      <c r="HD331" s="14">
        <v>0</v>
      </c>
      <c r="HE331" s="14">
        <v>0</v>
      </c>
      <c r="HF331" s="14">
        <v>0</v>
      </c>
      <c r="HG331" s="14">
        <v>0</v>
      </c>
      <c r="HH331" s="14">
        <v>0</v>
      </c>
      <c r="HI331" s="14">
        <v>0</v>
      </c>
      <c r="HJ331" s="14">
        <v>0</v>
      </c>
      <c r="HK331" s="14">
        <v>0</v>
      </c>
      <c r="HL331" s="14">
        <v>0</v>
      </c>
      <c r="HM331" s="14">
        <v>0</v>
      </c>
      <c r="HN331" s="14">
        <v>0</v>
      </c>
      <c r="HO331" s="14">
        <v>0</v>
      </c>
      <c r="HP331" s="14">
        <v>0</v>
      </c>
      <c r="HQ331" s="14">
        <v>0</v>
      </c>
      <c r="HR331" s="14">
        <v>0</v>
      </c>
      <c r="HS331" s="14">
        <v>0</v>
      </c>
      <c r="HT331" s="14">
        <v>0</v>
      </c>
      <c r="HU331" s="14">
        <v>0</v>
      </c>
      <c r="HV331" s="14">
        <v>0</v>
      </c>
      <c r="HW331" s="14">
        <v>0</v>
      </c>
      <c r="HX331" s="14">
        <v>0</v>
      </c>
      <c r="HY331" s="14">
        <v>0</v>
      </c>
      <c r="HZ331" s="14">
        <v>0</v>
      </c>
      <c r="IA331" s="14">
        <v>0</v>
      </c>
      <c r="IB331" s="14">
        <v>0</v>
      </c>
      <c r="IC331" s="14">
        <v>0</v>
      </c>
      <c r="ID331" s="14">
        <v>0</v>
      </c>
      <c r="IE331" s="14">
        <v>0</v>
      </c>
      <c r="IF331" s="14">
        <v>0</v>
      </c>
      <c r="IG331" s="14">
        <v>0</v>
      </c>
      <c r="IH331" s="14">
        <v>0</v>
      </c>
      <c r="II331" s="14">
        <v>0</v>
      </c>
      <c r="IJ331" s="14">
        <v>0</v>
      </c>
      <c r="IK331" s="14">
        <v>0</v>
      </c>
      <c r="IL331" s="14">
        <v>0</v>
      </c>
      <c r="IM331" s="14">
        <v>0</v>
      </c>
      <c r="IN331" s="14">
        <v>0</v>
      </c>
      <c r="IO331" s="14">
        <v>0</v>
      </c>
      <c r="IP331" s="14">
        <v>0</v>
      </c>
      <c r="IQ331" s="14">
        <v>0</v>
      </c>
      <c r="IR331" s="14">
        <v>0</v>
      </c>
      <c r="IS331" s="14">
        <v>0</v>
      </c>
      <c r="IT331" s="14">
        <v>0</v>
      </c>
      <c r="IU331" s="14">
        <v>0</v>
      </c>
      <c r="IV331" s="14">
        <v>0</v>
      </c>
      <c r="IW331" s="14">
        <v>0</v>
      </c>
      <c r="IX331" s="14">
        <v>0</v>
      </c>
      <c r="IY331" s="14">
        <v>0</v>
      </c>
      <c r="IZ331" s="14">
        <v>0</v>
      </c>
      <c r="JA331" s="14">
        <v>0</v>
      </c>
      <c r="JB331" s="14">
        <v>0</v>
      </c>
      <c r="JC331" s="14">
        <v>0</v>
      </c>
      <c r="JD331" s="14">
        <v>0</v>
      </c>
      <c r="JE331" s="14">
        <v>0</v>
      </c>
      <c r="JF331" s="14">
        <v>0</v>
      </c>
      <c r="JG331" s="14">
        <v>0</v>
      </c>
      <c r="JH331" s="14">
        <v>0</v>
      </c>
      <c r="JI331" s="14">
        <v>0</v>
      </c>
      <c r="JJ331" s="14">
        <v>0</v>
      </c>
      <c r="JK331" s="14">
        <v>0</v>
      </c>
      <c r="JL331" s="14">
        <v>0</v>
      </c>
      <c r="JM331" s="14">
        <v>0</v>
      </c>
      <c r="JN331" s="14">
        <v>0</v>
      </c>
      <c r="JO331" s="14">
        <v>0</v>
      </c>
      <c r="JP331" s="14">
        <v>0</v>
      </c>
      <c r="JQ331" s="14">
        <v>0</v>
      </c>
      <c r="JR331" s="14">
        <v>0</v>
      </c>
      <c r="JS331" s="14">
        <v>0</v>
      </c>
      <c r="JT331" s="14">
        <v>0</v>
      </c>
      <c r="JU331" s="14">
        <v>0</v>
      </c>
      <c r="JV331" s="14">
        <v>0</v>
      </c>
      <c r="JW331" s="14">
        <v>0</v>
      </c>
      <c r="JX331" s="14">
        <v>0</v>
      </c>
      <c r="JY331" s="14">
        <v>0</v>
      </c>
      <c r="JZ331" s="14">
        <v>0</v>
      </c>
      <c r="KA331" s="14">
        <v>0</v>
      </c>
      <c r="KB331" s="14">
        <v>0</v>
      </c>
      <c r="KC331" s="14">
        <v>0</v>
      </c>
      <c r="KD331" s="14">
        <v>0</v>
      </c>
      <c r="KE331" s="14">
        <v>0</v>
      </c>
      <c r="KF331" s="14">
        <v>0</v>
      </c>
      <c r="KG331" s="14">
        <v>0</v>
      </c>
      <c r="KH331" s="14">
        <v>0</v>
      </c>
      <c r="KI331" s="14">
        <v>0</v>
      </c>
      <c r="KJ331" s="14">
        <v>0</v>
      </c>
      <c r="KK331" s="14">
        <v>0</v>
      </c>
      <c r="KL331" s="14">
        <v>0</v>
      </c>
      <c r="KM331" s="14">
        <v>0</v>
      </c>
      <c r="KN331" s="14">
        <v>0</v>
      </c>
      <c r="KO331" s="14">
        <v>0</v>
      </c>
      <c r="KP331" s="14">
        <v>0</v>
      </c>
      <c r="KQ331" s="14">
        <v>0</v>
      </c>
      <c r="KR331" s="14">
        <v>0</v>
      </c>
      <c r="KS331" s="14">
        <v>0</v>
      </c>
      <c r="KT331" s="14">
        <v>0</v>
      </c>
      <c r="KU331" s="14">
        <v>0</v>
      </c>
      <c r="KV331" s="14">
        <v>0</v>
      </c>
      <c r="KW331" s="14">
        <v>0</v>
      </c>
      <c r="KX331" s="14">
        <v>0</v>
      </c>
      <c r="KY331" s="14">
        <v>0</v>
      </c>
      <c r="KZ331" s="14">
        <v>0</v>
      </c>
      <c r="LA331" s="14">
        <v>0</v>
      </c>
      <c r="LB331" s="14">
        <v>0</v>
      </c>
      <c r="LC331" s="14">
        <v>0</v>
      </c>
      <c r="LD331" s="14">
        <v>0</v>
      </c>
      <c r="LE331" s="14">
        <v>0</v>
      </c>
      <c r="LF331" s="14">
        <v>0</v>
      </c>
      <c r="LG331" s="14">
        <v>0</v>
      </c>
      <c r="LH331" s="14">
        <v>0</v>
      </c>
      <c r="LI331" s="14">
        <v>0</v>
      </c>
      <c r="LJ331" s="14">
        <v>0</v>
      </c>
      <c r="LK331" s="14">
        <v>0</v>
      </c>
      <c r="LL331" s="14">
        <v>0</v>
      </c>
      <c r="LM331" s="14">
        <v>0</v>
      </c>
      <c r="LN331" s="14">
        <v>0</v>
      </c>
      <c r="LO331" s="14">
        <v>0</v>
      </c>
      <c r="LP331" s="14">
        <v>0</v>
      </c>
      <c r="LQ331" s="14">
        <v>0</v>
      </c>
      <c r="LR331" s="14">
        <v>0</v>
      </c>
      <c r="LS331" s="14">
        <v>0</v>
      </c>
      <c r="LT331" s="14">
        <v>0</v>
      </c>
      <c r="LU331" s="14">
        <v>0</v>
      </c>
      <c r="LV331" s="14">
        <v>0</v>
      </c>
      <c r="LW331" s="14">
        <v>0</v>
      </c>
      <c r="LX331" s="14">
        <v>0</v>
      </c>
      <c r="LY331" s="14">
        <v>0</v>
      </c>
      <c r="LZ331" s="14">
        <v>0</v>
      </c>
      <c r="MA331" s="14">
        <v>0</v>
      </c>
      <c r="MB331" s="14">
        <v>0</v>
      </c>
      <c r="MC331" s="14">
        <v>0</v>
      </c>
      <c r="MD331" s="14">
        <v>0</v>
      </c>
      <c r="ME331" s="14">
        <v>0</v>
      </c>
      <c r="MF331" s="14">
        <v>0</v>
      </c>
      <c r="MG331" s="14">
        <v>0</v>
      </c>
      <c r="MH331" s="14">
        <v>0</v>
      </c>
      <c r="MI331" s="14">
        <v>0</v>
      </c>
      <c r="MJ331" s="14">
        <v>0</v>
      </c>
      <c r="MK331" s="14">
        <v>0</v>
      </c>
      <c r="ML331" s="14">
        <v>0</v>
      </c>
      <c r="MM331" s="14">
        <v>0</v>
      </c>
      <c r="MN331" s="14">
        <v>0</v>
      </c>
      <c r="MO331" s="14">
        <v>0</v>
      </c>
      <c r="MP331" s="14">
        <v>0</v>
      </c>
      <c r="MQ331" s="14">
        <v>0</v>
      </c>
      <c r="MR331" s="14">
        <v>0</v>
      </c>
      <c r="MS331" s="14">
        <v>0</v>
      </c>
      <c r="MT331" s="14">
        <v>0</v>
      </c>
      <c r="MU331" s="14">
        <v>0</v>
      </c>
      <c r="MV331" s="14">
        <v>0</v>
      </c>
      <c r="MW331" s="14">
        <v>0</v>
      </c>
      <c r="MX331" s="14">
        <v>0</v>
      </c>
      <c r="MY331" s="14">
        <v>0</v>
      </c>
      <c r="MZ331" s="14">
        <v>0</v>
      </c>
      <c r="NA331" s="14">
        <v>0</v>
      </c>
      <c r="NB331" s="14">
        <v>0</v>
      </c>
      <c r="NC331" s="14">
        <v>0</v>
      </c>
      <c r="ND331" s="14">
        <v>0</v>
      </c>
      <c r="NE331" s="14">
        <v>0</v>
      </c>
      <c r="NF331" s="14">
        <v>0</v>
      </c>
      <c r="NG331" s="14">
        <v>0</v>
      </c>
      <c r="NH331" s="14">
        <v>0</v>
      </c>
      <c r="NI331" s="14">
        <v>0</v>
      </c>
      <c r="NJ331" s="14">
        <v>0</v>
      </c>
      <c r="NK331" s="14">
        <v>0</v>
      </c>
      <c r="NL331" s="14">
        <v>0</v>
      </c>
      <c r="NM331" s="14">
        <v>0</v>
      </c>
      <c r="NN331" s="14">
        <v>0</v>
      </c>
      <c r="NO331" s="14">
        <v>0</v>
      </c>
      <c r="NP331" s="14">
        <v>0</v>
      </c>
      <c r="NQ331" s="14">
        <v>0</v>
      </c>
      <c r="NR331" s="14">
        <v>0</v>
      </c>
      <c r="NS331" s="14">
        <v>0</v>
      </c>
      <c r="NT331" s="14">
        <v>0</v>
      </c>
      <c r="NU331" s="14">
        <v>0</v>
      </c>
      <c r="NV331" s="14">
        <v>0</v>
      </c>
      <c r="NW331" s="14">
        <v>0</v>
      </c>
      <c r="NX331" s="14">
        <v>0</v>
      </c>
      <c r="NY331" s="14">
        <v>0</v>
      </c>
      <c r="NZ331" s="14">
        <v>0</v>
      </c>
      <c r="OA331" s="14">
        <v>0</v>
      </c>
      <c r="OB331" s="14">
        <v>0</v>
      </c>
      <c r="OC331" s="14">
        <v>0</v>
      </c>
      <c r="OD331" s="14">
        <v>0</v>
      </c>
      <c r="OE331" s="14">
        <v>0</v>
      </c>
      <c r="OF331" s="14"/>
      <c r="OG331" s="14">
        <v>0</v>
      </c>
      <c r="OH331" s="14">
        <v>0</v>
      </c>
      <c r="OI331" s="14">
        <v>0</v>
      </c>
      <c r="OJ331" s="14">
        <v>0</v>
      </c>
      <c r="OK331" s="14">
        <v>0</v>
      </c>
      <c r="OL331" s="14">
        <v>0</v>
      </c>
      <c r="OM331" s="14">
        <v>0</v>
      </c>
      <c r="ON331" s="14">
        <v>0</v>
      </c>
      <c r="OO331" s="14">
        <v>0</v>
      </c>
      <c r="OP331" s="14">
        <v>0</v>
      </c>
      <c r="OQ331" s="14">
        <v>0</v>
      </c>
      <c r="OR331" s="14">
        <v>0</v>
      </c>
      <c r="OS331" s="14">
        <v>0</v>
      </c>
      <c r="OT331" s="14">
        <v>0</v>
      </c>
      <c r="OU331" s="14">
        <v>0</v>
      </c>
      <c r="OV331" s="14">
        <v>0</v>
      </c>
      <c r="OW331" s="14">
        <v>0</v>
      </c>
      <c r="OX331" s="14">
        <v>0</v>
      </c>
      <c r="OY331" s="14">
        <v>0</v>
      </c>
      <c r="OZ331" s="14"/>
      <c r="PA331" s="14">
        <v>0</v>
      </c>
      <c r="PB331" s="14"/>
      <c r="PC331" s="14"/>
      <c r="PD331" s="14">
        <v>0</v>
      </c>
      <c r="PE331" s="14"/>
      <c r="PF331" s="14"/>
      <c r="PG331" s="54"/>
      <c r="PH331" s="54"/>
      <c r="PI331" s="54"/>
      <c r="PJ331" s="54"/>
      <c r="PK331" s="54"/>
      <c r="PL331" s="84"/>
      <c r="PM331" s="14"/>
      <c r="PN331" s="84"/>
      <c r="PO331" s="84"/>
      <c r="PP331" s="84"/>
      <c r="PQ331" s="84"/>
      <c r="PR331" s="505"/>
      <c r="PS331" s="84"/>
      <c r="PT331" s="84"/>
      <c r="PU331" s="84"/>
      <c r="PV331" s="84"/>
      <c r="PW331" s="54"/>
      <c r="PX331" s="54"/>
      <c r="PY331" s="14"/>
      <c r="PZ331" s="14"/>
      <c r="QA331" s="14"/>
      <c r="QB331" s="54"/>
      <c r="QC331" s="54"/>
      <c r="QD331" s="54"/>
      <c r="QR331" s="1"/>
      <c r="QS331" s="1"/>
      <c r="QX331" s="1"/>
      <c r="QY331" s="1"/>
      <c r="QZ331" s="1"/>
      <c r="RA331" s="1"/>
      <c r="RB331" s="1"/>
      <c r="RC331" s="1"/>
      <c r="RD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</row>
    <row r="332" spans="1:490" s="20" customFormat="1" hidden="1" x14ac:dyDescent="0.25">
      <c r="A332" s="68" t="s">
        <v>11</v>
      </c>
      <c r="B332" s="68" t="s">
        <v>1453</v>
      </c>
      <c r="C332" s="347"/>
      <c r="D332" s="347"/>
      <c r="E332" s="14">
        <v>0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>
        <v>0</v>
      </c>
      <c r="PE332" s="14"/>
      <c r="PF332" s="14"/>
      <c r="PG332" s="54"/>
      <c r="PH332" s="54"/>
      <c r="PI332" s="54"/>
      <c r="PJ332" s="54"/>
      <c r="PK332" s="54"/>
      <c r="PL332" s="84"/>
      <c r="PM332" s="14"/>
      <c r="PN332" s="84"/>
      <c r="PO332" s="84"/>
      <c r="PP332" s="84"/>
      <c r="PQ332" s="84"/>
      <c r="PR332" s="505"/>
      <c r="PS332" s="84"/>
      <c r="PT332" s="84"/>
      <c r="PU332" s="84"/>
      <c r="PV332" s="84"/>
      <c r="PW332" s="54"/>
      <c r="PX332" s="54"/>
      <c r="PY332" s="14"/>
      <c r="PZ332" s="14"/>
      <c r="QA332" s="14"/>
      <c r="QB332" s="54"/>
      <c r="QC332" s="54"/>
      <c r="QD332" s="54"/>
      <c r="QR332" s="1"/>
      <c r="QS332" s="1"/>
      <c r="QX332" s="1"/>
      <c r="QY332" s="1"/>
      <c r="QZ332" s="1"/>
      <c r="RA332" s="1"/>
      <c r="RB332" s="1"/>
      <c r="RC332" s="1"/>
      <c r="RD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</row>
    <row r="333" spans="1:490" s="20" customFormat="1" hidden="1" x14ac:dyDescent="0.25">
      <c r="A333" s="68" t="s">
        <v>11</v>
      </c>
      <c r="B333" s="68" t="s">
        <v>1454</v>
      </c>
      <c r="C333" s="347"/>
      <c r="D333" s="347"/>
      <c r="E333" s="14">
        <v>0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>
        <v>0</v>
      </c>
      <c r="PE333" s="14"/>
      <c r="PF333" s="14"/>
      <c r="PG333" s="54"/>
      <c r="PH333" s="54"/>
      <c r="PI333" s="54"/>
      <c r="PJ333" s="54"/>
      <c r="PK333" s="54"/>
      <c r="PL333" s="84"/>
      <c r="PM333" s="14"/>
      <c r="PN333" s="84"/>
      <c r="PO333" s="84"/>
      <c r="PP333" s="84"/>
      <c r="PQ333" s="84"/>
      <c r="PR333" s="505"/>
      <c r="PS333" s="84"/>
      <c r="PT333" s="84"/>
      <c r="PU333" s="84"/>
      <c r="PV333" s="84"/>
      <c r="PW333" s="54"/>
      <c r="PX333" s="54"/>
      <c r="PY333" s="14"/>
      <c r="PZ333" s="14"/>
      <c r="QA333" s="14"/>
      <c r="QB333" s="54"/>
      <c r="QC333" s="54"/>
      <c r="QD333" s="54"/>
      <c r="QR333" s="1"/>
      <c r="QS333" s="1"/>
      <c r="QX333" s="1"/>
      <c r="QY333" s="1"/>
      <c r="QZ333" s="1"/>
      <c r="RA333" s="1"/>
      <c r="RB333" s="1"/>
      <c r="RC333" s="1"/>
      <c r="RD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</row>
    <row r="334" spans="1:490" s="20" customFormat="1" hidden="1" x14ac:dyDescent="0.25">
      <c r="A334" s="68" t="s">
        <v>11</v>
      </c>
      <c r="B334" s="68" t="s">
        <v>1455</v>
      </c>
      <c r="C334" s="347"/>
      <c r="D334" s="347"/>
      <c r="E334" s="14">
        <v>0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>
        <v>0</v>
      </c>
      <c r="PE334" s="14"/>
      <c r="PF334" s="14"/>
      <c r="PG334" s="54"/>
      <c r="PH334" s="54"/>
      <c r="PI334" s="54"/>
      <c r="PJ334" s="54"/>
      <c r="PK334" s="54"/>
      <c r="PL334" s="84"/>
      <c r="PM334" s="14"/>
      <c r="PN334" s="84"/>
      <c r="PO334" s="84"/>
      <c r="PP334" s="84"/>
      <c r="PQ334" s="84"/>
      <c r="PR334" s="505"/>
      <c r="PS334" s="84"/>
      <c r="PT334" s="84"/>
      <c r="PU334" s="84"/>
      <c r="PV334" s="84"/>
      <c r="PW334" s="54"/>
      <c r="PX334" s="54"/>
      <c r="PY334" s="14"/>
      <c r="PZ334" s="14"/>
      <c r="QA334" s="14"/>
      <c r="QB334" s="54"/>
      <c r="QC334" s="54"/>
      <c r="QD334" s="54"/>
      <c r="QR334" s="1"/>
      <c r="QS334" s="1"/>
      <c r="QX334" s="1"/>
      <c r="QY334" s="1"/>
      <c r="QZ334" s="1"/>
      <c r="RA334" s="1"/>
      <c r="RB334" s="1"/>
      <c r="RC334" s="1"/>
      <c r="RD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</row>
    <row r="335" spans="1:490" s="20" customFormat="1" hidden="1" x14ac:dyDescent="0.25">
      <c r="A335" s="68" t="s">
        <v>11</v>
      </c>
      <c r="B335" s="68" t="s">
        <v>1456</v>
      </c>
      <c r="C335" s="347"/>
      <c r="D335" s="347"/>
      <c r="E335" s="14">
        <v>0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4"/>
      <c r="LO335" s="14"/>
      <c r="LP335" s="14"/>
      <c r="LQ335" s="14"/>
      <c r="LR335" s="14"/>
      <c r="LS335" s="14"/>
      <c r="LT335" s="14"/>
      <c r="LU335" s="14"/>
      <c r="LV335" s="14"/>
      <c r="LW335" s="14"/>
      <c r="LX335" s="14"/>
      <c r="LY335" s="14"/>
      <c r="LZ335" s="14"/>
      <c r="MA335" s="14"/>
      <c r="MB335" s="14"/>
      <c r="MC335" s="14"/>
      <c r="MD335" s="14"/>
      <c r="ME335" s="14"/>
      <c r="MF335" s="14"/>
      <c r="MG335" s="14"/>
      <c r="MH335" s="14"/>
      <c r="MI335" s="14"/>
      <c r="MJ335" s="14"/>
      <c r="MK335" s="14"/>
      <c r="ML335" s="14"/>
      <c r="MM335" s="14"/>
      <c r="MN335" s="14"/>
      <c r="MO335" s="14"/>
      <c r="MP335" s="14"/>
      <c r="MQ335" s="14"/>
      <c r="MR335" s="14"/>
      <c r="MS335" s="14"/>
      <c r="MT335" s="14"/>
      <c r="MU335" s="14"/>
      <c r="MV335" s="14"/>
      <c r="MW335" s="14"/>
      <c r="MX335" s="14"/>
      <c r="MY335" s="14"/>
      <c r="MZ335" s="14"/>
      <c r="NA335" s="14"/>
      <c r="NB335" s="14"/>
      <c r="NC335" s="14"/>
      <c r="ND335" s="14"/>
      <c r="NE335" s="14"/>
      <c r="NF335" s="14"/>
      <c r="NG335" s="14"/>
      <c r="NH335" s="14"/>
      <c r="NI335" s="14"/>
      <c r="NJ335" s="14"/>
      <c r="NK335" s="14"/>
      <c r="NL335" s="14"/>
      <c r="NM335" s="14"/>
      <c r="NN335" s="14"/>
      <c r="NO335" s="14"/>
      <c r="NP335" s="14"/>
      <c r="NQ335" s="14"/>
      <c r="NR335" s="14"/>
      <c r="NS335" s="14"/>
      <c r="NT335" s="14"/>
      <c r="NU335" s="14"/>
      <c r="NV335" s="14"/>
      <c r="NW335" s="14"/>
      <c r="NX335" s="14"/>
      <c r="NY335" s="14"/>
      <c r="NZ335" s="14"/>
      <c r="OA335" s="14"/>
      <c r="OB335" s="14"/>
      <c r="OC335" s="14"/>
      <c r="OD335" s="14"/>
      <c r="OE335" s="14"/>
      <c r="OF335" s="14"/>
      <c r="OG335" s="14"/>
      <c r="OH335" s="14"/>
      <c r="OI335" s="14"/>
      <c r="OJ335" s="14"/>
      <c r="OK335" s="14"/>
      <c r="OL335" s="14"/>
      <c r="OM335" s="14"/>
      <c r="ON335" s="14"/>
      <c r="OO335" s="14"/>
      <c r="OP335" s="14"/>
      <c r="OQ335" s="14"/>
      <c r="OR335" s="14"/>
      <c r="OS335" s="14"/>
      <c r="OT335" s="14"/>
      <c r="OU335" s="14"/>
      <c r="OV335" s="14"/>
      <c r="OW335" s="14"/>
      <c r="OX335" s="14"/>
      <c r="OY335" s="14"/>
      <c r="OZ335" s="14"/>
      <c r="PA335" s="14"/>
      <c r="PB335" s="14"/>
      <c r="PC335" s="14"/>
      <c r="PD335" s="14">
        <v>0</v>
      </c>
      <c r="PE335" s="14"/>
      <c r="PF335" s="14"/>
      <c r="PG335" s="54"/>
      <c r="PH335" s="54"/>
      <c r="PI335" s="54"/>
      <c r="PJ335" s="54"/>
      <c r="PK335" s="54"/>
      <c r="PL335" s="84"/>
      <c r="PM335" s="14"/>
      <c r="PN335" s="84"/>
      <c r="PO335" s="84"/>
      <c r="PP335" s="84"/>
      <c r="PQ335" s="84"/>
      <c r="PR335" s="505"/>
      <c r="PS335" s="84"/>
      <c r="PT335" s="84"/>
      <c r="PU335" s="84"/>
      <c r="PV335" s="84"/>
      <c r="PW335" s="54"/>
      <c r="PX335" s="54"/>
      <c r="PY335" s="14"/>
      <c r="PZ335" s="14"/>
      <c r="QA335" s="14"/>
      <c r="QB335" s="54"/>
      <c r="QC335" s="54"/>
      <c r="QD335" s="54"/>
      <c r="QR335" s="1"/>
      <c r="QS335" s="1"/>
      <c r="QX335" s="1"/>
      <c r="QY335" s="1"/>
      <c r="QZ335" s="1"/>
      <c r="RA335" s="1"/>
      <c r="RB335" s="1"/>
      <c r="RC335" s="1"/>
      <c r="RD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</row>
    <row r="336" spans="1:490" s="20" customFormat="1" hidden="1" x14ac:dyDescent="0.25">
      <c r="A336" s="68" t="s">
        <v>11</v>
      </c>
      <c r="B336" s="68" t="s">
        <v>1457</v>
      </c>
      <c r="C336" s="347"/>
      <c r="D336" s="347"/>
      <c r="E336" s="14">
        <v>0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>
        <v>0</v>
      </c>
      <c r="PE336" s="14"/>
      <c r="PF336" s="14"/>
      <c r="PG336" s="54"/>
      <c r="PH336" s="54"/>
      <c r="PI336" s="54"/>
      <c r="PJ336" s="54"/>
      <c r="PK336" s="54"/>
      <c r="PL336" s="84"/>
      <c r="PM336" s="14"/>
      <c r="PN336" s="84"/>
      <c r="PO336" s="84"/>
      <c r="PP336" s="84"/>
      <c r="PQ336" s="84"/>
      <c r="PR336" s="505"/>
      <c r="PS336" s="84"/>
      <c r="PT336" s="84"/>
      <c r="PU336" s="84"/>
      <c r="PV336" s="84"/>
      <c r="PW336" s="54"/>
      <c r="PX336" s="54"/>
      <c r="PY336" s="14"/>
      <c r="PZ336" s="14"/>
      <c r="QA336" s="14"/>
      <c r="QB336" s="54"/>
      <c r="QC336" s="54"/>
      <c r="QD336" s="54"/>
      <c r="QR336" s="1"/>
      <c r="QS336" s="1"/>
      <c r="QX336" s="1"/>
      <c r="QY336" s="1"/>
      <c r="QZ336" s="1"/>
      <c r="RA336" s="1"/>
      <c r="RB336" s="1"/>
      <c r="RC336" s="1"/>
      <c r="RD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</row>
    <row r="337" spans="1:488" s="20" customFormat="1" hidden="1" x14ac:dyDescent="0.25">
      <c r="A337" s="68" t="s">
        <v>11</v>
      </c>
      <c r="B337" s="68" t="s">
        <v>1458</v>
      </c>
      <c r="C337" s="464">
        <v>224</v>
      </c>
      <c r="D337" s="347"/>
      <c r="E337" s="14">
        <v>0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4"/>
      <c r="LO337" s="14"/>
      <c r="LP337" s="14"/>
      <c r="LQ337" s="14"/>
      <c r="LR337" s="14"/>
      <c r="LS337" s="14"/>
      <c r="LT337" s="14"/>
      <c r="LU337" s="14"/>
      <c r="LV337" s="14"/>
      <c r="LW337" s="14"/>
      <c r="LX337" s="14"/>
      <c r="LY337" s="14"/>
      <c r="LZ337" s="14"/>
      <c r="MA337" s="14"/>
      <c r="MB337" s="14"/>
      <c r="MC337" s="14"/>
      <c r="MD337" s="14"/>
      <c r="ME337" s="14"/>
      <c r="MF337" s="14"/>
      <c r="MG337" s="14"/>
      <c r="MH337" s="14"/>
      <c r="MI337" s="14"/>
      <c r="MJ337" s="14"/>
      <c r="MK337" s="14"/>
      <c r="ML337" s="14"/>
      <c r="MM337" s="14"/>
      <c r="MN337" s="14"/>
      <c r="MO337" s="14"/>
      <c r="MP337" s="14"/>
      <c r="MQ337" s="14"/>
      <c r="MR337" s="14"/>
      <c r="MS337" s="14"/>
      <c r="MT337" s="14"/>
      <c r="MU337" s="14"/>
      <c r="MV337" s="14"/>
      <c r="MW337" s="14"/>
      <c r="MX337" s="14"/>
      <c r="MY337" s="14"/>
      <c r="MZ337" s="14"/>
      <c r="NA337" s="14"/>
      <c r="NB337" s="14"/>
      <c r="NC337" s="14"/>
      <c r="ND337" s="14"/>
      <c r="NE337" s="14"/>
      <c r="NF337" s="14"/>
      <c r="NG337" s="14"/>
      <c r="NH337" s="14"/>
      <c r="NI337" s="14"/>
      <c r="NJ337" s="14"/>
      <c r="NK337" s="14"/>
      <c r="NL337" s="14"/>
      <c r="NM337" s="14"/>
      <c r="NN337" s="14"/>
      <c r="NO337" s="14"/>
      <c r="NP337" s="14"/>
      <c r="NQ337" s="14"/>
      <c r="NR337" s="14"/>
      <c r="NS337" s="14"/>
      <c r="NT337" s="14"/>
      <c r="NU337" s="14"/>
      <c r="NV337" s="14"/>
      <c r="NW337" s="14"/>
      <c r="NX337" s="14"/>
      <c r="NY337" s="14"/>
      <c r="NZ337" s="14"/>
      <c r="OA337" s="14"/>
      <c r="OB337" s="14"/>
      <c r="OC337" s="14"/>
      <c r="OD337" s="14"/>
      <c r="OE337" s="14"/>
      <c r="OF337" s="14"/>
      <c r="OG337" s="14"/>
      <c r="OH337" s="14"/>
      <c r="OI337" s="14"/>
      <c r="OJ337" s="14"/>
      <c r="OK337" s="14"/>
      <c r="OL337" s="14"/>
      <c r="OM337" s="14"/>
      <c r="ON337" s="14"/>
      <c r="OO337" s="14"/>
      <c r="OP337" s="14"/>
      <c r="OQ337" s="14"/>
      <c r="OR337" s="14"/>
      <c r="OS337" s="14"/>
      <c r="OT337" s="14"/>
      <c r="OU337" s="14"/>
      <c r="OV337" s="14"/>
      <c r="OW337" s="14"/>
      <c r="OX337" s="14"/>
      <c r="OY337" s="14"/>
      <c r="OZ337" s="14"/>
      <c r="PA337" s="14"/>
      <c r="PB337" s="14"/>
      <c r="PC337" s="14"/>
      <c r="PD337" s="14">
        <v>0</v>
      </c>
      <c r="PE337" s="14"/>
      <c r="PF337" s="14"/>
      <c r="PG337" s="54"/>
      <c r="PH337" s="54"/>
      <c r="PI337" s="54"/>
      <c r="PJ337" s="54"/>
      <c r="PK337" s="54"/>
      <c r="PL337" s="84"/>
      <c r="PM337" s="14"/>
      <c r="PN337" s="84"/>
      <c r="PO337" s="84"/>
      <c r="PP337" s="84"/>
      <c r="PQ337" s="84"/>
      <c r="PR337" s="505"/>
      <c r="PS337" s="84"/>
      <c r="PT337" s="84"/>
      <c r="PU337" s="84"/>
      <c r="PV337" s="84"/>
      <c r="PW337" s="54"/>
      <c r="PX337" s="54"/>
      <c r="PY337" s="14"/>
      <c r="PZ337" s="14"/>
      <c r="QA337" s="14"/>
      <c r="QB337" s="54"/>
      <c r="QC337" s="54"/>
      <c r="QD337" s="54"/>
      <c r="QR337" s="1"/>
      <c r="QS337" s="1"/>
      <c r="QX337" s="1"/>
      <c r="QY337" s="1"/>
      <c r="QZ337" s="1"/>
      <c r="RA337" s="1"/>
      <c r="RB337" s="1"/>
      <c r="RC337" s="1"/>
      <c r="RD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</row>
    <row r="338" spans="1:488" s="20" customFormat="1" hidden="1" x14ac:dyDescent="0.25">
      <c r="A338" s="68" t="s">
        <v>11</v>
      </c>
      <c r="B338" s="68" t="s">
        <v>1203</v>
      </c>
      <c r="C338" s="464">
        <v>692</v>
      </c>
      <c r="D338" s="347"/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  <c r="AL338" s="14">
        <v>0</v>
      </c>
      <c r="AM338" s="14">
        <v>0</v>
      </c>
      <c r="AN338" s="14">
        <v>0</v>
      </c>
      <c r="AO338" s="14">
        <v>0</v>
      </c>
      <c r="AP338" s="14">
        <v>0</v>
      </c>
      <c r="AQ338" s="14">
        <v>0</v>
      </c>
      <c r="AR338" s="14">
        <v>0</v>
      </c>
      <c r="AS338" s="14">
        <v>0</v>
      </c>
      <c r="AT338" s="14">
        <v>0</v>
      </c>
      <c r="AU338" s="14">
        <v>0</v>
      </c>
      <c r="AV338" s="14">
        <v>0</v>
      </c>
      <c r="AW338" s="14">
        <v>0</v>
      </c>
      <c r="AX338" s="14">
        <v>0</v>
      </c>
      <c r="AY338" s="14">
        <v>0</v>
      </c>
      <c r="AZ338" s="14">
        <v>0</v>
      </c>
      <c r="BA338" s="14">
        <v>0</v>
      </c>
      <c r="BB338" s="14">
        <v>0</v>
      </c>
      <c r="BC338" s="14">
        <v>0</v>
      </c>
      <c r="BD338" s="14">
        <v>0</v>
      </c>
      <c r="BE338" s="14">
        <v>0</v>
      </c>
      <c r="BF338" s="14">
        <v>0</v>
      </c>
      <c r="BG338" s="14">
        <v>0</v>
      </c>
      <c r="BH338" s="14">
        <v>0</v>
      </c>
      <c r="BI338" s="14">
        <v>0</v>
      </c>
      <c r="BJ338" s="14">
        <v>0</v>
      </c>
      <c r="BK338" s="14">
        <v>0</v>
      </c>
      <c r="BL338" s="14">
        <v>0</v>
      </c>
      <c r="BM338" s="14">
        <v>0</v>
      </c>
      <c r="BN338" s="14">
        <v>0</v>
      </c>
      <c r="BO338" s="14">
        <v>0</v>
      </c>
      <c r="BP338" s="14">
        <v>0</v>
      </c>
      <c r="BQ338" s="14">
        <v>0</v>
      </c>
      <c r="BR338" s="14">
        <v>0</v>
      </c>
      <c r="BS338" s="14">
        <v>0</v>
      </c>
      <c r="BT338" s="14">
        <v>0</v>
      </c>
      <c r="BU338" s="14">
        <v>0</v>
      </c>
      <c r="BV338" s="14">
        <v>0</v>
      </c>
      <c r="BW338" s="14">
        <v>0</v>
      </c>
      <c r="BX338" s="14">
        <v>0</v>
      </c>
      <c r="BY338" s="14">
        <v>0</v>
      </c>
      <c r="BZ338" s="14">
        <v>0</v>
      </c>
      <c r="CA338" s="14">
        <v>0</v>
      </c>
      <c r="CB338" s="14">
        <v>0</v>
      </c>
      <c r="CC338" s="14">
        <v>0</v>
      </c>
      <c r="CD338" s="14">
        <v>0</v>
      </c>
      <c r="CE338" s="14">
        <v>0</v>
      </c>
      <c r="CF338" s="14">
        <v>0</v>
      </c>
      <c r="CG338" s="14">
        <v>0</v>
      </c>
      <c r="CH338" s="14">
        <v>0</v>
      </c>
      <c r="CI338" s="14">
        <v>0</v>
      </c>
      <c r="CJ338" s="14">
        <v>0</v>
      </c>
      <c r="CK338" s="14">
        <v>0</v>
      </c>
      <c r="CL338" s="14">
        <v>0</v>
      </c>
      <c r="CM338" s="14">
        <v>0</v>
      </c>
      <c r="CN338" s="14">
        <v>0</v>
      </c>
      <c r="CO338" s="14">
        <v>0</v>
      </c>
      <c r="CP338" s="14">
        <v>0</v>
      </c>
      <c r="CQ338" s="14">
        <v>0</v>
      </c>
      <c r="CR338" s="14">
        <v>0</v>
      </c>
      <c r="CS338" s="14">
        <v>0</v>
      </c>
      <c r="CT338" s="14">
        <v>0</v>
      </c>
      <c r="CU338" s="14">
        <v>0</v>
      </c>
      <c r="CV338" s="14">
        <v>0</v>
      </c>
      <c r="CW338" s="14">
        <v>0</v>
      </c>
      <c r="CX338" s="14">
        <v>0</v>
      </c>
      <c r="CY338" s="14">
        <v>0</v>
      </c>
      <c r="CZ338" s="14">
        <v>0</v>
      </c>
      <c r="DA338" s="14">
        <v>0</v>
      </c>
      <c r="DB338" s="14">
        <v>0</v>
      </c>
      <c r="DC338" s="14">
        <v>0</v>
      </c>
      <c r="DD338" s="14">
        <v>0</v>
      </c>
      <c r="DE338" s="14">
        <v>0</v>
      </c>
      <c r="DF338" s="14">
        <v>0</v>
      </c>
      <c r="DG338" s="14">
        <v>0</v>
      </c>
      <c r="DH338" s="14">
        <v>0</v>
      </c>
      <c r="DI338" s="14">
        <v>0</v>
      </c>
      <c r="DJ338" s="14">
        <v>0</v>
      </c>
      <c r="DK338" s="14">
        <v>0</v>
      </c>
      <c r="DL338" s="14">
        <v>0</v>
      </c>
      <c r="DM338" s="14">
        <v>0</v>
      </c>
      <c r="DN338" s="14">
        <v>0</v>
      </c>
      <c r="DO338" s="14">
        <v>0</v>
      </c>
      <c r="DP338" s="14">
        <v>0</v>
      </c>
      <c r="DQ338" s="14">
        <v>0</v>
      </c>
      <c r="DR338" s="14">
        <v>0</v>
      </c>
      <c r="DS338" s="14">
        <v>0</v>
      </c>
      <c r="DT338" s="14">
        <v>0</v>
      </c>
      <c r="DU338" s="14">
        <v>0</v>
      </c>
      <c r="DV338" s="14">
        <v>0</v>
      </c>
      <c r="DW338" s="14">
        <v>0</v>
      </c>
      <c r="DX338" s="14">
        <v>0</v>
      </c>
      <c r="DY338" s="14">
        <v>0</v>
      </c>
      <c r="DZ338" s="14">
        <v>0</v>
      </c>
      <c r="EA338" s="14">
        <v>0</v>
      </c>
      <c r="EB338" s="14">
        <v>0</v>
      </c>
      <c r="EC338" s="14">
        <v>0</v>
      </c>
      <c r="ED338" s="14">
        <v>0</v>
      </c>
      <c r="EE338" s="14">
        <v>0</v>
      </c>
      <c r="EF338" s="14">
        <v>0</v>
      </c>
      <c r="EG338" s="14">
        <v>0</v>
      </c>
      <c r="EH338" s="14">
        <v>0</v>
      </c>
      <c r="EI338" s="14">
        <v>0</v>
      </c>
      <c r="EJ338" s="14">
        <v>0</v>
      </c>
      <c r="EK338" s="14">
        <v>0</v>
      </c>
      <c r="EL338" s="14">
        <v>0</v>
      </c>
      <c r="EM338" s="14">
        <v>0</v>
      </c>
      <c r="EN338" s="14">
        <v>0</v>
      </c>
      <c r="EO338" s="14">
        <v>0</v>
      </c>
      <c r="EP338" s="14">
        <v>0</v>
      </c>
      <c r="EQ338" s="14">
        <v>0</v>
      </c>
      <c r="ER338" s="14">
        <v>0</v>
      </c>
      <c r="ES338" s="14">
        <v>0</v>
      </c>
      <c r="ET338" s="14">
        <v>0</v>
      </c>
      <c r="EU338" s="14">
        <v>0</v>
      </c>
      <c r="EV338" s="14">
        <v>0</v>
      </c>
      <c r="EW338" s="14">
        <v>0</v>
      </c>
      <c r="EX338" s="14">
        <v>0</v>
      </c>
      <c r="EY338" s="14">
        <v>0</v>
      </c>
      <c r="EZ338" s="14">
        <v>0</v>
      </c>
      <c r="FA338" s="14">
        <v>0</v>
      </c>
      <c r="FB338" s="14">
        <v>0</v>
      </c>
      <c r="FC338" s="14">
        <v>0</v>
      </c>
      <c r="FD338" s="14">
        <v>0</v>
      </c>
      <c r="FE338" s="14">
        <v>0</v>
      </c>
      <c r="FF338" s="14">
        <v>0</v>
      </c>
      <c r="FG338" s="14">
        <v>0</v>
      </c>
      <c r="FH338" s="14">
        <v>0</v>
      </c>
      <c r="FI338" s="14">
        <v>0</v>
      </c>
      <c r="FJ338" s="14">
        <v>0</v>
      </c>
      <c r="FK338" s="14">
        <v>0</v>
      </c>
      <c r="FL338" s="14">
        <v>0</v>
      </c>
      <c r="FM338" s="14">
        <v>0</v>
      </c>
      <c r="FN338" s="14">
        <v>0</v>
      </c>
      <c r="FO338" s="14">
        <v>0</v>
      </c>
      <c r="FP338" s="14">
        <v>0</v>
      </c>
      <c r="FQ338" s="14">
        <v>0</v>
      </c>
      <c r="FR338" s="14">
        <v>0</v>
      </c>
      <c r="FS338" s="14">
        <v>0</v>
      </c>
      <c r="FT338" s="14">
        <v>0</v>
      </c>
      <c r="FU338" s="14">
        <v>0</v>
      </c>
      <c r="FV338" s="14">
        <v>0</v>
      </c>
      <c r="FW338" s="14">
        <v>0</v>
      </c>
      <c r="FX338" s="14">
        <v>0</v>
      </c>
      <c r="FY338" s="14">
        <v>0</v>
      </c>
      <c r="FZ338" s="14">
        <v>0</v>
      </c>
      <c r="GA338" s="14">
        <v>0</v>
      </c>
      <c r="GB338" s="14">
        <v>0</v>
      </c>
      <c r="GC338" s="14">
        <v>0</v>
      </c>
      <c r="GD338" s="14">
        <v>0</v>
      </c>
      <c r="GE338" s="14">
        <v>0</v>
      </c>
      <c r="GF338" s="14">
        <v>0</v>
      </c>
      <c r="GG338" s="14">
        <v>0</v>
      </c>
      <c r="GH338" s="14">
        <v>0</v>
      </c>
      <c r="GI338" s="14">
        <v>0</v>
      </c>
      <c r="GJ338" s="14">
        <v>0</v>
      </c>
      <c r="GK338" s="14">
        <v>0</v>
      </c>
      <c r="GL338" s="14">
        <v>0</v>
      </c>
      <c r="GM338" s="14">
        <v>0</v>
      </c>
      <c r="GN338" s="14">
        <v>0</v>
      </c>
      <c r="GO338" s="14">
        <v>0</v>
      </c>
      <c r="GP338" s="14">
        <v>0</v>
      </c>
      <c r="GQ338" s="14">
        <v>0</v>
      </c>
      <c r="GR338" s="14">
        <v>0</v>
      </c>
      <c r="GS338" s="14">
        <v>0</v>
      </c>
      <c r="GT338" s="14">
        <v>0</v>
      </c>
      <c r="GU338" s="14">
        <v>0</v>
      </c>
      <c r="GV338" s="14">
        <v>0</v>
      </c>
      <c r="GW338" s="14">
        <v>0</v>
      </c>
      <c r="GX338" s="14">
        <v>0</v>
      </c>
      <c r="GY338" s="14">
        <v>0</v>
      </c>
      <c r="GZ338" s="14">
        <v>0</v>
      </c>
      <c r="HA338" s="14">
        <v>0</v>
      </c>
      <c r="HB338" s="14">
        <v>0</v>
      </c>
      <c r="HC338" s="14">
        <v>0</v>
      </c>
      <c r="HD338" s="14">
        <v>0</v>
      </c>
      <c r="HE338" s="14">
        <v>0</v>
      </c>
      <c r="HF338" s="14">
        <v>0</v>
      </c>
      <c r="HG338" s="14">
        <v>0</v>
      </c>
      <c r="HH338" s="14">
        <v>0</v>
      </c>
      <c r="HI338" s="14">
        <v>0</v>
      </c>
      <c r="HJ338" s="14">
        <v>0</v>
      </c>
      <c r="HK338" s="14">
        <v>0</v>
      </c>
      <c r="HL338" s="14">
        <v>0</v>
      </c>
      <c r="HM338" s="14">
        <v>0</v>
      </c>
      <c r="HN338" s="14">
        <v>0</v>
      </c>
      <c r="HO338" s="14">
        <v>0</v>
      </c>
      <c r="HP338" s="14">
        <v>0</v>
      </c>
      <c r="HQ338" s="14">
        <v>0</v>
      </c>
      <c r="HR338" s="14">
        <v>0</v>
      </c>
      <c r="HS338" s="14">
        <v>0</v>
      </c>
      <c r="HT338" s="14">
        <v>0</v>
      </c>
      <c r="HU338" s="14">
        <v>0</v>
      </c>
      <c r="HV338" s="14">
        <v>0</v>
      </c>
      <c r="HW338" s="14">
        <v>0</v>
      </c>
      <c r="HX338" s="14">
        <v>0</v>
      </c>
      <c r="HY338" s="14">
        <v>0</v>
      </c>
      <c r="HZ338" s="14">
        <v>0</v>
      </c>
      <c r="IA338" s="14">
        <v>0</v>
      </c>
      <c r="IB338" s="14">
        <v>0</v>
      </c>
      <c r="IC338" s="14">
        <v>0</v>
      </c>
      <c r="ID338" s="14">
        <v>0</v>
      </c>
      <c r="IE338" s="14">
        <v>0</v>
      </c>
      <c r="IF338" s="14">
        <v>0</v>
      </c>
      <c r="IG338" s="14">
        <v>0</v>
      </c>
      <c r="IH338" s="14">
        <v>0</v>
      </c>
      <c r="II338" s="14">
        <v>0</v>
      </c>
      <c r="IJ338" s="14">
        <v>0</v>
      </c>
      <c r="IK338" s="14">
        <v>0</v>
      </c>
      <c r="IL338" s="14">
        <v>0</v>
      </c>
      <c r="IM338" s="14">
        <v>0</v>
      </c>
      <c r="IN338" s="14">
        <v>0</v>
      </c>
      <c r="IO338" s="14">
        <v>0</v>
      </c>
      <c r="IP338" s="14">
        <v>0</v>
      </c>
      <c r="IQ338" s="14">
        <v>0</v>
      </c>
      <c r="IR338" s="14">
        <v>0</v>
      </c>
      <c r="IS338" s="14">
        <v>0</v>
      </c>
      <c r="IT338" s="14">
        <v>0</v>
      </c>
      <c r="IU338" s="14">
        <v>0</v>
      </c>
      <c r="IV338" s="14">
        <v>0</v>
      </c>
      <c r="IW338" s="14">
        <v>0</v>
      </c>
      <c r="IX338" s="14">
        <v>0</v>
      </c>
      <c r="IY338" s="14">
        <v>0</v>
      </c>
      <c r="IZ338" s="14">
        <v>0</v>
      </c>
      <c r="JA338" s="14">
        <v>0</v>
      </c>
      <c r="JB338" s="14">
        <v>0</v>
      </c>
      <c r="JC338" s="14">
        <v>0</v>
      </c>
      <c r="JD338" s="14">
        <v>0</v>
      </c>
      <c r="JE338" s="14">
        <v>0</v>
      </c>
      <c r="JF338" s="14">
        <v>0</v>
      </c>
      <c r="JG338" s="14">
        <v>0</v>
      </c>
      <c r="JH338" s="14">
        <v>0</v>
      </c>
      <c r="JI338" s="14">
        <v>0</v>
      </c>
      <c r="JJ338" s="14">
        <v>0</v>
      </c>
      <c r="JK338" s="14">
        <v>0</v>
      </c>
      <c r="JL338" s="14">
        <v>0</v>
      </c>
      <c r="JM338" s="14">
        <v>0</v>
      </c>
      <c r="JN338" s="14">
        <v>0</v>
      </c>
      <c r="JO338" s="14">
        <v>0</v>
      </c>
      <c r="JP338" s="14">
        <v>0</v>
      </c>
      <c r="JQ338" s="14">
        <v>0</v>
      </c>
      <c r="JR338" s="14">
        <v>0</v>
      </c>
      <c r="JS338" s="14">
        <v>0</v>
      </c>
      <c r="JT338" s="14">
        <v>0</v>
      </c>
      <c r="JU338" s="14">
        <v>0</v>
      </c>
      <c r="JV338" s="14">
        <v>0</v>
      </c>
      <c r="JW338" s="14">
        <v>0</v>
      </c>
      <c r="JX338" s="14">
        <v>0</v>
      </c>
      <c r="JY338" s="14">
        <v>0</v>
      </c>
      <c r="JZ338" s="14">
        <v>0</v>
      </c>
      <c r="KA338" s="14">
        <v>0</v>
      </c>
      <c r="KB338" s="14">
        <v>0</v>
      </c>
      <c r="KC338" s="14">
        <v>0</v>
      </c>
      <c r="KD338" s="14">
        <v>0</v>
      </c>
      <c r="KE338" s="14">
        <v>0</v>
      </c>
      <c r="KF338" s="14">
        <v>0</v>
      </c>
      <c r="KG338" s="14">
        <v>0</v>
      </c>
      <c r="KH338" s="14">
        <v>0</v>
      </c>
      <c r="KI338" s="14">
        <v>0</v>
      </c>
      <c r="KJ338" s="14">
        <v>0</v>
      </c>
      <c r="KK338" s="14">
        <v>0</v>
      </c>
      <c r="KL338" s="14">
        <v>0</v>
      </c>
      <c r="KM338" s="14">
        <v>0</v>
      </c>
      <c r="KN338" s="14">
        <v>0</v>
      </c>
      <c r="KO338" s="14">
        <v>0</v>
      </c>
      <c r="KP338" s="14">
        <v>0</v>
      </c>
      <c r="KQ338" s="14">
        <v>0</v>
      </c>
      <c r="KR338" s="14">
        <v>0</v>
      </c>
      <c r="KS338" s="14">
        <v>0</v>
      </c>
      <c r="KT338" s="14">
        <v>0</v>
      </c>
      <c r="KU338" s="14">
        <v>0</v>
      </c>
      <c r="KV338" s="14">
        <v>0</v>
      </c>
      <c r="KW338" s="14">
        <v>0</v>
      </c>
      <c r="KX338" s="14">
        <v>0</v>
      </c>
      <c r="KY338" s="14">
        <v>0</v>
      </c>
      <c r="KZ338" s="14">
        <v>0</v>
      </c>
      <c r="LA338" s="14">
        <v>0</v>
      </c>
      <c r="LB338" s="14">
        <v>0</v>
      </c>
      <c r="LC338" s="14">
        <v>0</v>
      </c>
      <c r="LD338" s="14">
        <v>0</v>
      </c>
      <c r="LE338" s="14">
        <v>0</v>
      </c>
      <c r="LF338" s="14">
        <v>0</v>
      </c>
      <c r="LG338" s="14">
        <v>0</v>
      </c>
      <c r="LH338" s="14">
        <v>0</v>
      </c>
      <c r="LI338" s="14">
        <v>0</v>
      </c>
      <c r="LJ338" s="14">
        <v>0</v>
      </c>
      <c r="LK338" s="14">
        <v>0</v>
      </c>
      <c r="LL338" s="14">
        <v>0</v>
      </c>
      <c r="LM338" s="14">
        <v>0</v>
      </c>
      <c r="LN338" s="14">
        <v>0</v>
      </c>
      <c r="LO338" s="14">
        <v>0</v>
      </c>
      <c r="LP338" s="14">
        <v>0</v>
      </c>
      <c r="LQ338" s="14">
        <v>0</v>
      </c>
      <c r="LR338" s="14">
        <v>0</v>
      </c>
      <c r="LS338" s="14">
        <v>0</v>
      </c>
      <c r="LT338" s="14">
        <v>0</v>
      </c>
      <c r="LU338" s="14">
        <v>0</v>
      </c>
      <c r="LV338" s="14">
        <v>0</v>
      </c>
      <c r="LW338" s="14">
        <v>0</v>
      </c>
      <c r="LX338" s="14">
        <v>0</v>
      </c>
      <c r="LY338" s="14">
        <v>0</v>
      </c>
      <c r="LZ338" s="14">
        <v>0</v>
      </c>
      <c r="MA338" s="14">
        <v>0</v>
      </c>
      <c r="MB338" s="14">
        <v>0</v>
      </c>
      <c r="MC338" s="14">
        <v>0</v>
      </c>
      <c r="MD338" s="14">
        <v>0</v>
      </c>
      <c r="ME338" s="14">
        <v>0</v>
      </c>
      <c r="MF338" s="14">
        <v>0</v>
      </c>
      <c r="MG338" s="14">
        <v>0</v>
      </c>
      <c r="MH338" s="14">
        <v>0</v>
      </c>
      <c r="MI338" s="14">
        <v>0</v>
      </c>
      <c r="MJ338" s="14">
        <v>1</v>
      </c>
      <c r="MK338" s="14">
        <v>0</v>
      </c>
      <c r="ML338" s="14">
        <v>0</v>
      </c>
      <c r="MM338" s="14">
        <v>0</v>
      </c>
      <c r="MN338" s="14">
        <v>0</v>
      </c>
      <c r="MO338" s="14">
        <v>0</v>
      </c>
      <c r="MP338" s="14">
        <v>1</v>
      </c>
      <c r="MQ338" s="14">
        <v>0</v>
      </c>
      <c r="MR338" s="14">
        <v>1</v>
      </c>
      <c r="MS338" s="14">
        <v>0</v>
      </c>
      <c r="MT338" s="14">
        <v>0</v>
      </c>
      <c r="MU338" s="14">
        <v>0</v>
      </c>
      <c r="MV338" s="14">
        <v>0</v>
      </c>
      <c r="MW338" s="14">
        <v>0</v>
      </c>
      <c r="MX338" s="14">
        <v>0</v>
      </c>
      <c r="MY338" s="14">
        <v>0</v>
      </c>
      <c r="MZ338" s="14">
        <v>0</v>
      </c>
      <c r="NA338" s="14">
        <v>0</v>
      </c>
      <c r="NB338" s="14">
        <v>0</v>
      </c>
      <c r="NC338" s="14">
        <v>3</v>
      </c>
      <c r="ND338" s="14">
        <v>0</v>
      </c>
      <c r="NE338" s="14">
        <v>0</v>
      </c>
      <c r="NF338" s="14">
        <v>0</v>
      </c>
      <c r="NG338" s="14">
        <v>0</v>
      </c>
      <c r="NH338" s="14">
        <v>0</v>
      </c>
      <c r="NI338" s="14">
        <v>0</v>
      </c>
      <c r="NJ338" s="14">
        <v>0</v>
      </c>
      <c r="NK338" s="14">
        <v>2</v>
      </c>
      <c r="NL338" s="14">
        <v>0</v>
      </c>
      <c r="NM338" s="14">
        <v>0</v>
      </c>
      <c r="NN338" s="14">
        <v>0</v>
      </c>
      <c r="NO338" s="14">
        <v>1</v>
      </c>
      <c r="NP338" s="14">
        <v>0</v>
      </c>
      <c r="NQ338" s="14">
        <v>0</v>
      </c>
      <c r="NR338" s="14">
        <v>0</v>
      </c>
      <c r="NS338" s="14">
        <v>0</v>
      </c>
      <c r="NT338" s="14">
        <v>0</v>
      </c>
      <c r="NU338" s="14">
        <v>0</v>
      </c>
      <c r="NV338" s="14">
        <v>0</v>
      </c>
      <c r="NW338" s="14">
        <v>0</v>
      </c>
      <c r="NX338" s="14">
        <v>0</v>
      </c>
      <c r="NY338" s="14">
        <v>0</v>
      </c>
      <c r="NZ338" s="14">
        <v>0</v>
      </c>
      <c r="OA338" s="14">
        <v>1</v>
      </c>
      <c r="OB338" s="14">
        <v>0</v>
      </c>
      <c r="OC338" s="14">
        <v>0</v>
      </c>
      <c r="OD338" s="14">
        <v>0</v>
      </c>
      <c r="OE338" s="14">
        <v>0</v>
      </c>
      <c r="OF338" s="14"/>
      <c r="OG338" s="14">
        <v>1</v>
      </c>
      <c r="OH338" s="14">
        <v>1</v>
      </c>
      <c r="OI338" s="14">
        <v>0</v>
      </c>
      <c r="OJ338" s="14">
        <v>2</v>
      </c>
      <c r="OK338" s="14">
        <v>0</v>
      </c>
      <c r="OL338" s="14">
        <v>2</v>
      </c>
      <c r="OM338" s="14">
        <v>0</v>
      </c>
      <c r="ON338" s="14">
        <v>1</v>
      </c>
      <c r="OO338" s="14">
        <v>0</v>
      </c>
      <c r="OP338" s="14">
        <v>0</v>
      </c>
      <c r="OQ338" s="14">
        <v>0</v>
      </c>
      <c r="OR338" s="14">
        <v>0</v>
      </c>
      <c r="OS338" s="14">
        <v>0</v>
      </c>
      <c r="OT338" s="14">
        <v>1</v>
      </c>
      <c r="OU338" s="14">
        <v>0</v>
      </c>
      <c r="OV338" s="14">
        <v>0</v>
      </c>
      <c r="OW338" s="14">
        <v>0</v>
      </c>
      <c r="OX338" s="14">
        <v>0</v>
      </c>
      <c r="OY338" s="14">
        <v>0</v>
      </c>
      <c r="OZ338" s="31">
        <v>1</v>
      </c>
      <c r="PA338" s="14">
        <v>0</v>
      </c>
      <c r="PB338" s="14"/>
      <c r="PC338" s="14"/>
      <c r="PD338" s="14">
        <v>0</v>
      </c>
      <c r="PE338" s="14"/>
      <c r="PF338" s="14"/>
      <c r="PG338" s="54"/>
      <c r="PH338" s="54"/>
      <c r="PI338" s="54"/>
      <c r="PJ338" s="14">
        <v>1</v>
      </c>
      <c r="PK338" s="54"/>
      <c r="PL338" s="84">
        <v>1</v>
      </c>
      <c r="PM338" s="14"/>
      <c r="PN338" s="84"/>
      <c r="PO338" s="84"/>
      <c r="PP338" s="84"/>
      <c r="PQ338" s="84"/>
      <c r="PR338" s="505"/>
      <c r="PS338" s="84"/>
      <c r="PT338" s="84"/>
      <c r="PU338" s="84"/>
      <c r="PV338" s="84"/>
      <c r="PW338" s="54"/>
      <c r="PX338" s="14">
        <v>1</v>
      </c>
      <c r="PY338" s="14"/>
      <c r="PZ338" s="14"/>
      <c r="QA338" s="14"/>
      <c r="QB338" s="14">
        <v>1</v>
      </c>
      <c r="QC338" s="54"/>
      <c r="QD338" s="54"/>
      <c r="QR338" s="1"/>
      <c r="QS338" s="1"/>
      <c r="QX338" s="1"/>
      <c r="QY338" s="1"/>
      <c r="QZ338" s="1"/>
      <c r="RA338" s="1"/>
      <c r="RB338" s="1"/>
      <c r="RC338" s="1"/>
      <c r="RD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</row>
    <row r="339" spans="1:488" s="20" customFormat="1" hidden="1" x14ac:dyDescent="0.25">
      <c r="A339" s="68" t="s">
        <v>11</v>
      </c>
      <c r="B339" s="68" t="s">
        <v>1204</v>
      </c>
      <c r="C339" s="347"/>
      <c r="D339" s="347"/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  <c r="AL339" s="14">
        <v>0</v>
      </c>
      <c r="AM339" s="14">
        <v>0</v>
      </c>
      <c r="AN339" s="14">
        <v>0</v>
      </c>
      <c r="AO339" s="14">
        <v>0</v>
      </c>
      <c r="AP339" s="14">
        <v>0</v>
      </c>
      <c r="AQ339" s="14">
        <v>0</v>
      </c>
      <c r="AR339" s="14">
        <v>0</v>
      </c>
      <c r="AS339" s="14">
        <v>0</v>
      </c>
      <c r="AT339" s="14">
        <v>0</v>
      </c>
      <c r="AU339" s="14">
        <v>0</v>
      </c>
      <c r="AV339" s="14">
        <v>0</v>
      </c>
      <c r="AW339" s="14">
        <v>0</v>
      </c>
      <c r="AX339" s="14">
        <v>0</v>
      </c>
      <c r="AY339" s="14">
        <v>0</v>
      </c>
      <c r="AZ339" s="14">
        <v>0</v>
      </c>
      <c r="BA339" s="14">
        <v>0</v>
      </c>
      <c r="BB339" s="14">
        <v>0</v>
      </c>
      <c r="BC339" s="14">
        <v>0</v>
      </c>
      <c r="BD339" s="14">
        <v>0</v>
      </c>
      <c r="BE339" s="14">
        <v>0</v>
      </c>
      <c r="BF339" s="14">
        <v>0</v>
      </c>
      <c r="BG339" s="14">
        <v>0</v>
      </c>
      <c r="BH339" s="14">
        <v>0</v>
      </c>
      <c r="BI339" s="14">
        <v>0</v>
      </c>
      <c r="BJ339" s="14">
        <v>0</v>
      </c>
      <c r="BK339" s="14">
        <v>0</v>
      </c>
      <c r="BL339" s="14">
        <v>0</v>
      </c>
      <c r="BM339" s="14">
        <v>0</v>
      </c>
      <c r="BN339" s="14">
        <v>0</v>
      </c>
      <c r="BO339" s="14">
        <v>0</v>
      </c>
      <c r="BP339" s="14">
        <v>0</v>
      </c>
      <c r="BQ339" s="14">
        <v>0</v>
      </c>
      <c r="BR339" s="14">
        <v>0</v>
      </c>
      <c r="BS339" s="14">
        <v>0</v>
      </c>
      <c r="BT339" s="14">
        <v>0</v>
      </c>
      <c r="BU339" s="14">
        <v>0</v>
      </c>
      <c r="BV339" s="14">
        <v>0</v>
      </c>
      <c r="BW339" s="14">
        <v>0</v>
      </c>
      <c r="BX339" s="14">
        <v>0</v>
      </c>
      <c r="BY339" s="14">
        <v>0</v>
      </c>
      <c r="BZ339" s="14">
        <v>0</v>
      </c>
      <c r="CA339" s="14">
        <v>0</v>
      </c>
      <c r="CB339" s="14">
        <v>0</v>
      </c>
      <c r="CC339" s="14">
        <v>0</v>
      </c>
      <c r="CD339" s="14">
        <v>0</v>
      </c>
      <c r="CE339" s="14">
        <v>0</v>
      </c>
      <c r="CF339" s="14">
        <v>0</v>
      </c>
      <c r="CG339" s="14">
        <v>0</v>
      </c>
      <c r="CH339" s="14">
        <v>0</v>
      </c>
      <c r="CI339" s="14">
        <v>0</v>
      </c>
      <c r="CJ339" s="14">
        <v>0</v>
      </c>
      <c r="CK339" s="14">
        <v>0</v>
      </c>
      <c r="CL339" s="14">
        <v>0</v>
      </c>
      <c r="CM339" s="14">
        <v>0</v>
      </c>
      <c r="CN339" s="14">
        <v>0</v>
      </c>
      <c r="CO339" s="14">
        <v>0</v>
      </c>
      <c r="CP339" s="14">
        <v>0</v>
      </c>
      <c r="CQ339" s="14">
        <v>0</v>
      </c>
      <c r="CR339" s="14">
        <v>0</v>
      </c>
      <c r="CS339" s="14">
        <v>0</v>
      </c>
      <c r="CT339" s="14">
        <v>0</v>
      </c>
      <c r="CU339" s="14">
        <v>0</v>
      </c>
      <c r="CV339" s="14">
        <v>0</v>
      </c>
      <c r="CW339" s="14">
        <v>0</v>
      </c>
      <c r="CX339" s="14">
        <v>0</v>
      </c>
      <c r="CY339" s="14">
        <v>0</v>
      </c>
      <c r="CZ339" s="14">
        <v>0</v>
      </c>
      <c r="DA339" s="14">
        <v>0</v>
      </c>
      <c r="DB339" s="14">
        <v>0</v>
      </c>
      <c r="DC339" s="14">
        <v>0</v>
      </c>
      <c r="DD339" s="14">
        <v>0</v>
      </c>
      <c r="DE339" s="14">
        <v>0</v>
      </c>
      <c r="DF339" s="14">
        <v>0</v>
      </c>
      <c r="DG339" s="14">
        <v>0</v>
      </c>
      <c r="DH339" s="14">
        <v>0</v>
      </c>
      <c r="DI339" s="14">
        <v>0</v>
      </c>
      <c r="DJ339" s="14">
        <v>0</v>
      </c>
      <c r="DK339" s="14">
        <v>0</v>
      </c>
      <c r="DL339" s="14">
        <v>0</v>
      </c>
      <c r="DM339" s="14">
        <v>0</v>
      </c>
      <c r="DN339" s="14">
        <v>0</v>
      </c>
      <c r="DO339" s="14">
        <v>0</v>
      </c>
      <c r="DP339" s="14">
        <v>0</v>
      </c>
      <c r="DQ339" s="14">
        <v>0</v>
      </c>
      <c r="DR339" s="14">
        <v>0</v>
      </c>
      <c r="DS339" s="14">
        <v>0</v>
      </c>
      <c r="DT339" s="14">
        <v>0</v>
      </c>
      <c r="DU339" s="14">
        <v>0</v>
      </c>
      <c r="DV339" s="14">
        <v>0</v>
      </c>
      <c r="DW339" s="14">
        <v>0</v>
      </c>
      <c r="DX339" s="14">
        <v>0</v>
      </c>
      <c r="DY339" s="14">
        <v>0</v>
      </c>
      <c r="DZ339" s="14">
        <v>0</v>
      </c>
      <c r="EA339" s="14">
        <v>0</v>
      </c>
      <c r="EB339" s="14">
        <v>0</v>
      </c>
      <c r="EC339" s="14">
        <v>0</v>
      </c>
      <c r="ED339" s="14">
        <v>0</v>
      </c>
      <c r="EE339" s="14">
        <v>0</v>
      </c>
      <c r="EF339" s="14">
        <v>0</v>
      </c>
      <c r="EG339" s="14">
        <v>0</v>
      </c>
      <c r="EH339" s="14">
        <v>0</v>
      </c>
      <c r="EI339" s="14">
        <v>0</v>
      </c>
      <c r="EJ339" s="14">
        <v>0</v>
      </c>
      <c r="EK339" s="14">
        <v>0</v>
      </c>
      <c r="EL339" s="14">
        <v>0</v>
      </c>
      <c r="EM339" s="14">
        <v>0</v>
      </c>
      <c r="EN339" s="14">
        <v>0</v>
      </c>
      <c r="EO339" s="14">
        <v>0</v>
      </c>
      <c r="EP339" s="14">
        <v>0</v>
      </c>
      <c r="EQ339" s="14">
        <v>0</v>
      </c>
      <c r="ER339" s="14">
        <v>0</v>
      </c>
      <c r="ES339" s="14">
        <v>0</v>
      </c>
      <c r="ET339" s="14">
        <v>0</v>
      </c>
      <c r="EU339" s="14">
        <v>0</v>
      </c>
      <c r="EV339" s="14">
        <v>0</v>
      </c>
      <c r="EW339" s="14">
        <v>0</v>
      </c>
      <c r="EX339" s="14">
        <v>0</v>
      </c>
      <c r="EY339" s="14">
        <v>0</v>
      </c>
      <c r="EZ339" s="14">
        <v>0</v>
      </c>
      <c r="FA339" s="14">
        <v>0</v>
      </c>
      <c r="FB339" s="14">
        <v>0</v>
      </c>
      <c r="FC339" s="14">
        <v>0</v>
      </c>
      <c r="FD339" s="14">
        <v>0</v>
      </c>
      <c r="FE339" s="14">
        <v>0</v>
      </c>
      <c r="FF339" s="14">
        <v>0</v>
      </c>
      <c r="FG339" s="14">
        <v>0</v>
      </c>
      <c r="FH339" s="14">
        <v>0</v>
      </c>
      <c r="FI339" s="14">
        <v>0</v>
      </c>
      <c r="FJ339" s="14">
        <v>0</v>
      </c>
      <c r="FK339" s="14">
        <v>0</v>
      </c>
      <c r="FL339" s="14">
        <v>0</v>
      </c>
      <c r="FM339" s="14">
        <v>0</v>
      </c>
      <c r="FN339" s="14">
        <v>0</v>
      </c>
      <c r="FO339" s="14">
        <v>0</v>
      </c>
      <c r="FP339" s="14">
        <v>0</v>
      </c>
      <c r="FQ339" s="14">
        <v>0</v>
      </c>
      <c r="FR339" s="14">
        <v>0</v>
      </c>
      <c r="FS339" s="14">
        <v>0</v>
      </c>
      <c r="FT339" s="14">
        <v>0</v>
      </c>
      <c r="FU339" s="14">
        <v>0</v>
      </c>
      <c r="FV339" s="14">
        <v>1</v>
      </c>
      <c r="FW339" s="14">
        <v>0</v>
      </c>
      <c r="FX339" s="14">
        <v>0</v>
      </c>
      <c r="FY339" s="14">
        <v>0</v>
      </c>
      <c r="FZ339" s="14">
        <v>0</v>
      </c>
      <c r="GA339" s="14">
        <v>0</v>
      </c>
      <c r="GB339" s="14">
        <v>0</v>
      </c>
      <c r="GC339" s="14">
        <v>0</v>
      </c>
      <c r="GD339" s="14">
        <v>0</v>
      </c>
      <c r="GE339" s="14">
        <v>0</v>
      </c>
      <c r="GF339" s="14">
        <v>0</v>
      </c>
      <c r="GG339" s="14">
        <v>0</v>
      </c>
      <c r="GH339" s="14">
        <v>0</v>
      </c>
      <c r="GI339" s="14">
        <v>0</v>
      </c>
      <c r="GJ339" s="14">
        <v>0</v>
      </c>
      <c r="GK339" s="14">
        <v>0</v>
      </c>
      <c r="GL339" s="14">
        <v>0</v>
      </c>
      <c r="GM339" s="14">
        <v>0</v>
      </c>
      <c r="GN339" s="14">
        <v>0</v>
      </c>
      <c r="GO339" s="14">
        <v>0</v>
      </c>
      <c r="GP339" s="14">
        <v>0</v>
      </c>
      <c r="GQ339" s="14">
        <v>0</v>
      </c>
      <c r="GR339" s="14">
        <v>0</v>
      </c>
      <c r="GS339" s="14">
        <v>0</v>
      </c>
      <c r="GT339" s="14">
        <v>0</v>
      </c>
      <c r="GU339" s="14">
        <v>0</v>
      </c>
      <c r="GV339" s="14">
        <v>0</v>
      </c>
      <c r="GW339" s="14">
        <v>0</v>
      </c>
      <c r="GX339" s="14">
        <v>0</v>
      </c>
      <c r="GY339" s="14">
        <v>0</v>
      </c>
      <c r="GZ339" s="14">
        <v>0</v>
      </c>
      <c r="HA339" s="14">
        <v>0</v>
      </c>
      <c r="HB339" s="14">
        <v>0</v>
      </c>
      <c r="HC339" s="14">
        <v>0</v>
      </c>
      <c r="HD339" s="14">
        <v>0</v>
      </c>
      <c r="HE339" s="14">
        <v>0</v>
      </c>
      <c r="HF339" s="14">
        <v>0</v>
      </c>
      <c r="HG339" s="14">
        <v>0</v>
      </c>
      <c r="HH339" s="14">
        <v>0</v>
      </c>
      <c r="HI339" s="14">
        <v>0</v>
      </c>
      <c r="HJ339" s="14">
        <v>1</v>
      </c>
      <c r="HK339" s="14">
        <v>0</v>
      </c>
      <c r="HL339" s="14">
        <v>0</v>
      </c>
      <c r="HM339" s="14">
        <v>0</v>
      </c>
      <c r="HN339" s="14">
        <v>0</v>
      </c>
      <c r="HO339" s="14">
        <v>0</v>
      </c>
      <c r="HP339" s="14">
        <v>0</v>
      </c>
      <c r="HQ339" s="14">
        <v>0</v>
      </c>
      <c r="HR339" s="14">
        <v>0</v>
      </c>
      <c r="HS339" s="14">
        <v>0</v>
      </c>
      <c r="HT339" s="14">
        <v>0</v>
      </c>
      <c r="HU339" s="14">
        <v>0</v>
      </c>
      <c r="HV339" s="14">
        <v>0</v>
      </c>
      <c r="HW339" s="14">
        <v>0</v>
      </c>
      <c r="HX339" s="14">
        <v>0</v>
      </c>
      <c r="HY339" s="14">
        <v>0</v>
      </c>
      <c r="HZ339" s="14">
        <v>0</v>
      </c>
      <c r="IA339" s="14">
        <v>0</v>
      </c>
      <c r="IB339" s="14">
        <v>0</v>
      </c>
      <c r="IC339" s="14">
        <v>0</v>
      </c>
      <c r="ID339" s="14">
        <v>0</v>
      </c>
      <c r="IE339" s="14">
        <v>0</v>
      </c>
      <c r="IF339" s="14">
        <v>0</v>
      </c>
      <c r="IG339" s="14">
        <v>0</v>
      </c>
      <c r="IH339" s="14">
        <v>0</v>
      </c>
      <c r="II339" s="14">
        <v>0</v>
      </c>
      <c r="IJ339" s="14">
        <v>0</v>
      </c>
      <c r="IK339" s="14">
        <v>0</v>
      </c>
      <c r="IL339" s="14">
        <v>0</v>
      </c>
      <c r="IM339" s="14">
        <v>0</v>
      </c>
      <c r="IN339" s="14">
        <v>0</v>
      </c>
      <c r="IO339" s="14">
        <v>0</v>
      </c>
      <c r="IP339" s="14">
        <v>0</v>
      </c>
      <c r="IQ339" s="14">
        <v>0</v>
      </c>
      <c r="IR339" s="14">
        <v>0</v>
      </c>
      <c r="IS339" s="14">
        <v>0</v>
      </c>
      <c r="IT339" s="14">
        <v>0</v>
      </c>
      <c r="IU339" s="14">
        <v>0</v>
      </c>
      <c r="IV339" s="14">
        <v>0</v>
      </c>
      <c r="IW339" s="14">
        <v>0</v>
      </c>
      <c r="IX339" s="14">
        <v>0</v>
      </c>
      <c r="IY339" s="14">
        <v>0</v>
      </c>
      <c r="IZ339" s="14">
        <v>0</v>
      </c>
      <c r="JA339" s="14">
        <v>0</v>
      </c>
      <c r="JB339" s="14">
        <v>0</v>
      </c>
      <c r="JC339" s="14">
        <v>0</v>
      </c>
      <c r="JD339" s="14">
        <v>0</v>
      </c>
      <c r="JE339" s="14">
        <v>0</v>
      </c>
      <c r="JF339" s="14">
        <v>0</v>
      </c>
      <c r="JG339" s="14">
        <v>0</v>
      </c>
      <c r="JH339" s="14">
        <v>0</v>
      </c>
      <c r="JI339" s="14">
        <v>0</v>
      </c>
      <c r="JJ339" s="14">
        <v>0</v>
      </c>
      <c r="JK339" s="14">
        <v>0</v>
      </c>
      <c r="JL339" s="14">
        <v>0</v>
      </c>
      <c r="JM339" s="14">
        <v>0</v>
      </c>
      <c r="JN339" s="14">
        <v>0</v>
      </c>
      <c r="JO339" s="14">
        <v>0</v>
      </c>
      <c r="JP339" s="14">
        <v>0</v>
      </c>
      <c r="JQ339" s="14">
        <v>0</v>
      </c>
      <c r="JR339" s="14">
        <v>0</v>
      </c>
      <c r="JS339" s="14">
        <v>0</v>
      </c>
      <c r="JT339" s="14">
        <v>0</v>
      </c>
      <c r="JU339" s="14">
        <v>0</v>
      </c>
      <c r="JV339" s="14">
        <v>0</v>
      </c>
      <c r="JW339" s="14">
        <v>0</v>
      </c>
      <c r="JX339" s="14">
        <v>0</v>
      </c>
      <c r="JY339" s="14">
        <v>0</v>
      </c>
      <c r="JZ339" s="14">
        <v>0</v>
      </c>
      <c r="KA339" s="14">
        <v>0</v>
      </c>
      <c r="KB339" s="14">
        <v>0</v>
      </c>
      <c r="KC339" s="14">
        <v>0</v>
      </c>
      <c r="KD339" s="14">
        <v>0</v>
      </c>
      <c r="KE339" s="14">
        <v>0</v>
      </c>
      <c r="KF339" s="14">
        <v>0</v>
      </c>
      <c r="KG339" s="14">
        <v>0</v>
      </c>
      <c r="KH339" s="14">
        <v>0</v>
      </c>
      <c r="KI339" s="14">
        <v>0</v>
      </c>
      <c r="KJ339" s="14">
        <v>0</v>
      </c>
      <c r="KK339" s="14">
        <v>0</v>
      </c>
      <c r="KL339" s="14">
        <v>0</v>
      </c>
      <c r="KM339" s="14">
        <v>0</v>
      </c>
      <c r="KN339" s="14">
        <v>0</v>
      </c>
      <c r="KO339" s="14">
        <v>0</v>
      </c>
      <c r="KP339" s="14">
        <v>0</v>
      </c>
      <c r="KQ339" s="14">
        <v>0</v>
      </c>
      <c r="KR339" s="14">
        <v>0</v>
      </c>
      <c r="KS339" s="14">
        <v>0</v>
      </c>
      <c r="KT339" s="14">
        <v>0</v>
      </c>
      <c r="KU339" s="14">
        <v>0</v>
      </c>
      <c r="KV339" s="14">
        <v>0</v>
      </c>
      <c r="KW339" s="14">
        <v>0</v>
      </c>
      <c r="KX339" s="14">
        <v>0</v>
      </c>
      <c r="KY339" s="14">
        <v>0</v>
      </c>
      <c r="KZ339" s="14">
        <v>0</v>
      </c>
      <c r="LA339" s="14">
        <v>0</v>
      </c>
      <c r="LB339" s="14">
        <v>0</v>
      </c>
      <c r="LC339" s="14">
        <v>0</v>
      </c>
      <c r="LD339" s="14">
        <v>0</v>
      </c>
      <c r="LE339" s="14">
        <v>0</v>
      </c>
      <c r="LF339" s="14">
        <v>0</v>
      </c>
      <c r="LG339" s="14">
        <v>0</v>
      </c>
      <c r="LH339" s="14">
        <v>0</v>
      </c>
      <c r="LI339" s="14">
        <v>0</v>
      </c>
      <c r="LJ339" s="14">
        <v>0</v>
      </c>
      <c r="LK339" s="14">
        <v>0</v>
      </c>
      <c r="LL339" s="14">
        <v>0</v>
      </c>
      <c r="LM339" s="14">
        <v>0</v>
      </c>
      <c r="LN339" s="14">
        <v>0</v>
      </c>
      <c r="LO339" s="14">
        <v>0</v>
      </c>
      <c r="LP339" s="14">
        <v>0</v>
      </c>
      <c r="LQ339" s="14">
        <v>0</v>
      </c>
      <c r="LR339" s="14">
        <v>0</v>
      </c>
      <c r="LS339" s="14">
        <v>0</v>
      </c>
      <c r="LT339" s="14">
        <v>0</v>
      </c>
      <c r="LU339" s="14">
        <v>0</v>
      </c>
      <c r="LV339" s="14">
        <v>0</v>
      </c>
      <c r="LW339" s="14">
        <v>0</v>
      </c>
      <c r="LX339" s="14">
        <v>0</v>
      </c>
      <c r="LY339" s="14">
        <v>0</v>
      </c>
      <c r="LZ339" s="14">
        <v>0</v>
      </c>
      <c r="MA339" s="14">
        <v>0</v>
      </c>
      <c r="MB339" s="14">
        <v>0</v>
      </c>
      <c r="MC339" s="14">
        <v>0</v>
      </c>
      <c r="MD339" s="14">
        <v>0</v>
      </c>
      <c r="ME339" s="14">
        <v>0</v>
      </c>
      <c r="MF339" s="14">
        <v>0</v>
      </c>
      <c r="MG339" s="14">
        <v>0</v>
      </c>
      <c r="MH339" s="14">
        <v>0</v>
      </c>
      <c r="MI339" s="14">
        <v>0</v>
      </c>
      <c r="MJ339" s="14">
        <v>0</v>
      </c>
      <c r="MK339" s="14">
        <v>0</v>
      </c>
      <c r="ML339" s="14">
        <v>0</v>
      </c>
      <c r="MM339" s="14">
        <v>0</v>
      </c>
      <c r="MN339" s="14">
        <v>0</v>
      </c>
      <c r="MO339" s="14">
        <v>0</v>
      </c>
      <c r="MP339" s="14">
        <v>0</v>
      </c>
      <c r="MQ339" s="14">
        <v>0</v>
      </c>
      <c r="MR339" s="14">
        <v>0</v>
      </c>
      <c r="MS339" s="14">
        <v>0</v>
      </c>
      <c r="MT339" s="14">
        <v>0</v>
      </c>
      <c r="MU339" s="14">
        <v>0</v>
      </c>
      <c r="MV339" s="14">
        <v>0</v>
      </c>
      <c r="MW339" s="14">
        <v>0</v>
      </c>
      <c r="MX339" s="14">
        <v>0</v>
      </c>
      <c r="MY339" s="14">
        <v>0</v>
      </c>
      <c r="MZ339" s="14">
        <v>0</v>
      </c>
      <c r="NA339" s="14">
        <v>0</v>
      </c>
      <c r="NB339" s="14">
        <v>0</v>
      </c>
      <c r="NC339" s="14">
        <v>0</v>
      </c>
      <c r="ND339" s="14">
        <v>0</v>
      </c>
      <c r="NE339" s="14">
        <v>0</v>
      </c>
      <c r="NF339" s="14">
        <v>0</v>
      </c>
      <c r="NG339" s="14">
        <v>0</v>
      </c>
      <c r="NH339" s="14">
        <v>0</v>
      </c>
      <c r="NI339" s="14">
        <v>0</v>
      </c>
      <c r="NJ339" s="14">
        <v>0</v>
      </c>
      <c r="NK339" s="14">
        <v>0</v>
      </c>
      <c r="NL339" s="14">
        <v>0</v>
      </c>
      <c r="NM339" s="14">
        <v>0</v>
      </c>
      <c r="NN339" s="14">
        <v>0</v>
      </c>
      <c r="NO339" s="14">
        <v>0</v>
      </c>
      <c r="NP339" s="14">
        <v>0</v>
      </c>
      <c r="NQ339" s="14">
        <v>0</v>
      </c>
      <c r="NR339" s="14">
        <v>0</v>
      </c>
      <c r="NS339" s="14">
        <v>0</v>
      </c>
      <c r="NT339" s="14">
        <v>0</v>
      </c>
      <c r="NU339" s="14">
        <v>0</v>
      </c>
      <c r="NV339" s="14">
        <v>0</v>
      </c>
      <c r="NW339" s="14">
        <v>0</v>
      </c>
      <c r="NX339" s="14">
        <v>0</v>
      </c>
      <c r="NY339" s="14">
        <v>0</v>
      </c>
      <c r="NZ339" s="14">
        <v>0</v>
      </c>
      <c r="OA339" s="14">
        <v>0</v>
      </c>
      <c r="OB339" s="14">
        <v>0</v>
      </c>
      <c r="OC339" s="14">
        <v>0</v>
      </c>
      <c r="OD339" s="14">
        <v>0</v>
      </c>
      <c r="OE339" s="14">
        <v>0</v>
      </c>
      <c r="OF339" s="14"/>
      <c r="OG339" s="14">
        <v>0</v>
      </c>
      <c r="OH339" s="14">
        <v>0</v>
      </c>
      <c r="OI339" s="14">
        <v>0</v>
      </c>
      <c r="OJ339" s="14">
        <v>0</v>
      </c>
      <c r="OK339" s="14">
        <v>0</v>
      </c>
      <c r="OL339" s="14">
        <v>0</v>
      </c>
      <c r="OM339" s="14">
        <v>0</v>
      </c>
      <c r="ON339" s="14">
        <v>0</v>
      </c>
      <c r="OO339" s="14">
        <v>0</v>
      </c>
      <c r="OP339" s="14">
        <v>0</v>
      </c>
      <c r="OQ339" s="14">
        <v>0</v>
      </c>
      <c r="OR339" s="14">
        <v>0</v>
      </c>
      <c r="OS339" s="14">
        <v>0</v>
      </c>
      <c r="OT339" s="14">
        <v>0</v>
      </c>
      <c r="OU339" s="14">
        <v>0</v>
      </c>
      <c r="OV339" s="14">
        <v>0</v>
      </c>
      <c r="OW339" s="14">
        <v>0</v>
      </c>
      <c r="OX339" s="14">
        <v>0</v>
      </c>
      <c r="OY339" s="14">
        <v>0</v>
      </c>
      <c r="OZ339" s="14"/>
      <c r="PA339" s="14">
        <v>0</v>
      </c>
      <c r="PB339" s="14"/>
      <c r="PC339" s="14"/>
      <c r="PD339" s="14">
        <v>0</v>
      </c>
      <c r="PE339" s="14"/>
      <c r="PF339" s="14">
        <v>1</v>
      </c>
      <c r="PG339" s="54"/>
      <c r="PH339" s="54"/>
      <c r="PI339" s="54"/>
      <c r="PJ339" s="54"/>
      <c r="PK339" s="54"/>
      <c r="PL339" s="84"/>
      <c r="PM339" s="14"/>
      <c r="PN339" s="84"/>
      <c r="PO339" s="84"/>
      <c r="PP339" s="84"/>
      <c r="PQ339" s="84"/>
      <c r="PR339" s="505"/>
      <c r="PS339" s="84"/>
      <c r="PT339" s="84"/>
      <c r="PU339" s="84"/>
      <c r="PV339" s="84"/>
      <c r="PW339" s="54"/>
      <c r="PX339" s="54"/>
      <c r="PY339" s="14"/>
      <c r="PZ339" s="14"/>
      <c r="QA339" s="14"/>
      <c r="QB339" s="54"/>
      <c r="QC339" s="54"/>
      <c r="QD339" s="54"/>
      <c r="QR339" s="1"/>
      <c r="QS339" s="1"/>
      <c r="QX339" s="1"/>
      <c r="QY339" s="1"/>
      <c r="QZ339" s="1"/>
      <c r="RA339" s="1"/>
      <c r="RB339" s="1"/>
      <c r="RC339" s="1"/>
      <c r="RD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</row>
    <row r="340" spans="1:488" s="20" customFormat="1" hidden="1" x14ac:dyDescent="0.25">
      <c r="A340" s="68" t="s">
        <v>11</v>
      </c>
      <c r="B340" s="68" t="s">
        <v>1459</v>
      </c>
      <c r="C340" s="347"/>
      <c r="D340" s="347"/>
      <c r="E340" s="14">
        <v>0</v>
      </c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>
        <v>0</v>
      </c>
      <c r="PE340" s="14"/>
      <c r="PF340" s="14"/>
      <c r="PG340" s="54"/>
      <c r="PH340" s="54"/>
      <c r="PI340" s="54"/>
      <c r="PJ340" s="54"/>
      <c r="PK340" s="54"/>
      <c r="PL340" s="84"/>
      <c r="PM340" s="14"/>
      <c r="PN340" s="84"/>
      <c r="PO340" s="84"/>
      <c r="PP340" s="84"/>
      <c r="PQ340" s="84"/>
      <c r="PR340" s="505"/>
      <c r="PS340" s="84"/>
      <c r="PT340" s="84"/>
      <c r="PU340" s="84"/>
      <c r="PV340" s="84"/>
      <c r="PW340" s="54"/>
      <c r="PX340" s="54"/>
      <c r="PY340" s="14"/>
      <c r="PZ340" s="14"/>
      <c r="QA340" s="14"/>
      <c r="QB340" s="54"/>
      <c r="QC340" s="54"/>
      <c r="QD340" s="54"/>
      <c r="QR340" s="1"/>
      <c r="QS340" s="1"/>
      <c r="QX340" s="1"/>
      <c r="QY340" s="1"/>
      <c r="QZ340" s="1"/>
      <c r="RA340" s="1"/>
      <c r="RB340" s="1"/>
      <c r="RC340" s="1"/>
      <c r="RD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</row>
    <row r="341" spans="1:488" s="20" customFormat="1" hidden="1" x14ac:dyDescent="0.25">
      <c r="A341" s="68" t="s">
        <v>11</v>
      </c>
      <c r="B341" s="68" t="s">
        <v>1460</v>
      </c>
      <c r="C341" s="464">
        <v>212</v>
      </c>
      <c r="D341" s="347"/>
      <c r="E341" s="14">
        <v>0</v>
      </c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4"/>
      <c r="LO341" s="14"/>
      <c r="LP341" s="14"/>
      <c r="LQ341" s="14"/>
      <c r="LR341" s="14"/>
      <c r="LS341" s="14"/>
      <c r="LT341" s="14"/>
      <c r="LU341" s="14"/>
      <c r="LV341" s="14"/>
      <c r="LW341" s="14"/>
      <c r="LX341" s="14"/>
      <c r="LY341" s="14"/>
      <c r="LZ341" s="14"/>
      <c r="MA341" s="14"/>
      <c r="MB341" s="14"/>
      <c r="MC341" s="14"/>
      <c r="MD341" s="14"/>
      <c r="ME341" s="14"/>
      <c r="MF341" s="14"/>
      <c r="MG341" s="14"/>
      <c r="MH341" s="14"/>
      <c r="MI341" s="14"/>
      <c r="MJ341" s="14"/>
      <c r="MK341" s="14"/>
      <c r="ML341" s="14"/>
      <c r="MM341" s="14"/>
      <c r="MN341" s="14"/>
      <c r="MO341" s="14"/>
      <c r="MP341" s="14"/>
      <c r="MQ341" s="14"/>
      <c r="MR341" s="14"/>
      <c r="MS341" s="14"/>
      <c r="MT341" s="14"/>
      <c r="MU341" s="14"/>
      <c r="MV341" s="14"/>
      <c r="MW341" s="14"/>
      <c r="MX341" s="14"/>
      <c r="MY341" s="14"/>
      <c r="MZ341" s="14"/>
      <c r="NA341" s="14"/>
      <c r="NB341" s="14"/>
      <c r="NC341" s="14"/>
      <c r="ND341" s="14"/>
      <c r="NE341" s="14"/>
      <c r="NF341" s="14"/>
      <c r="NG341" s="14"/>
      <c r="NH341" s="14"/>
      <c r="NI341" s="14"/>
      <c r="NJ341" s="14"/>
      <c r="NK341" s="14"/>
      <c r="NL341" s="14"/>
      <c r="NM341" s="14"/>
      <c r="NN341" s="14"/>
      <c r="NO341" s="14"/>
      <c r="NP341" s="14"/>
      <c r="NQ341" s="14"/>
      <c r="NR341" s="14"/>
      <c r="NS341" s="14"/>
      <c r="NT341" s="14"/>
      <c r="NU341" s="14"/>
      <c r="NV341" s="14"/>
      <c r="NW341" s="14"/>
      <c r="NX341" s="14"/>
      <c r="NY341" s="14"/>
      <c r="NZ341" s="14"/>
      <c r="OA341" s="14"/>
      <c r="OB341" s="14"/>
      <c r="OC341" s="14"/>
      <c r="OD341" s="14"/>
      <c r="OE341" s="14"/>
      <c r="OF341" s="14"/>
      <c r="OG341" s="14"/>
      <c r="OH341" s="14"/>
      <c r="OI341" s="14"/>
      <c r="OJ341" s="14"/>
      <c r="OK341" s="14"/>
      <c r="OL341" s="14"/>
      <c r="OM341" s="14"/>
      <c r="ON341" s="14"/>
      <c r="OO341" s="14"/>
      <c r="OP341" s="14"/>
      <c r="OQ341" s="14"/>
      <c r="OR341" s="14"/>
      <c r="OS341" s="14"/>
      <c r="OT341" s="14"/>
      <c r="OU341" s="14"/>
      <c r="OV341" s="14"/>
      <c r="OW341" s="14"/>
      <c r="OX341" s="14"/>
      <c r="OY341" s="14"/>
      <c r="OZ341" s="14"/>
      <c r="PA341" s="14"/>
      <c r="PB341" s="14"/>
      <c r="PC341" s="14"/>
      <c r="PD341" s="14">
        <v>0</v>
      </c>
      <c r="PE341" s="14"/>
      <c r="PF341" s="14"/>
      <c r="PG341" s="54"/>
      <c r="PH341" s="54"/>
      <c r="PI341" s="54"/>
      <c r="PJ341" s="54"/>
      <c r="PK341" s="54"/>
      <c r="PL341" s="84"/>
      <c r="PM341" s="14"/>
      <c r="PN341" s="84"/>
      <c r="PO341" s="84"/>
      <c r="PP341" s="84"/>
      <c r="PQ341" s="84"/>
      <c r="PR341" s="505"/>
      <c r="PS341" s="84"/>
      <c r="PT341" s="84"/>
      <c r="PU341" s="84"/>
      <c r="PV341" s="84"/>
      <c r="PW341" s="54"/>
      <c r="PX341" s="54"/>
      <c r="PY341" s="14"/>
      <c r="PZ341" s="14"/>
      <c r="QA341" s="14"/>
      <c r="QB341" s="54"/>
      <c r="QC341" s="54"/>
      <c r="QD341" s="54"/>
      <c r="QR341" s="1"/>
      <c r="QS341" s="1"/>
      <c r="QX341" s="1"/>
      <c r="QY341" s="1"/>
      <c r="QZ341" s="1"/>
      <c r="RA341" s="1"/>
      <c r="RB341" s="1"/>
      <c r="RC341" s="1"/>
      <c r="RD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</row>
    <row r="342" spans="1:488" s="20" customFormat="1" hidden="1" x14ac:dyDescent="0.25">
      <c r="A342" s="68" t="s">
        <v>11</v>
      </c>
      <c r="B342" s="68" t="s">
        <v>1461</v>
      </c>
      <c r="C342" s="347"/>
      <c r="D342" s="347"/>
      <c r="E342" s="14">
        <v>0</v>
      </c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>
        <v>0</v>
      </c>
      <c r="PE342" s="14"/>
      <c r="PF342" s="14"/>
      <c r="PG342" s="54"/>
      <c r="PH342" s="54"/>
      <c r="PI342" s="54"/>
      <c r="PJ342" s="54"/>
      <c r="PK342" s="54"/>
      <c r="PL342" s="84"/>
      <c r="PM342" s="14"/>
      <c r="PN342" s="84"/>
      <c r="PO342" s="84"/>
      <c r="PP342" s="84"/>
      <c r="PQ342" s="84"/>
      <c r="PR342" s="505"/>
      <c r="PS342" s="84"/>
      <c r="PT342" s="84"/>
      <c r="PU342" s="84"/>
      <c r="PV342" s="84"/>
      <c r="PW342" s="54"/>
      <c r="PX342" s="54"/>
      <c r="PY342" s="14"/>
      <c r="PZ342" s="14"/>
      <c r="QA342" s="14"/>
      <c r="QB342" s="54"/>
      <c r="QC342" s="54"/>
      <c r="QD342" s="54"/>
      <c r="QR342" s="1"/>
      <c r="QS342" s="1"/>
      <c r="QX342" s="1"/>
      <c r="QY342" s="1"/>
      <c r="QZ342" s="1"/>
      <c r="RA342" s="1"/>
      <c r="RB342" s="1"/>
      <c r="RC342" s="1"/>
      <c r="RD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</row>
    <row r="343" spans="1:488" s="20" customFormat="1" hidden="1" x14ac:dyDescent="0.25">
      <c r="A343" s="68" t="s">
        <v>11</v>
      </c>
      <c r="B343" s="68" t="s">
        <v>1462</v>
      </c>
      <c r="C343" s="347"/>
      <c r="D343" s="347"/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  <c r="AL343" s="14">
        <v>0</v>
      </c>
      <c r="AM343" s="14">
        <v>0</v>
      </c>
      <c r="AN343" s="14">
        <v>0</v>
      </c>
      <c r="AO343" s="14">
        <v>0</v>
      </c>
      <c r="AP343" s="14">
        <v>0</v>
      </c>
      <c r="AQ343" s="14">
        <v>0</v>
      </c>
      <c r="AR343" s="14">
        <v>0</v>
      </c>
      <c r="AS343" s="14">
        <v>0</v>
      </c>
      <c r="AT343" s="14">
        <v>0</v>
      </c>
      <c r="AU343" s="14">
        <v>0</v>
      </c>
      <c r="AV343" s="14">
        <v>0</v>
      </c>
      <c r="AW343" s="14">
        <v>0</v>
      </c>
      <c r="AX343" s="14">
        <v>0</v>
      </c>
      <c r="AY343" s="14">
        <v>0</v>
      </c>
      <c r="AZ343" s="14">
        <v>0</v>
      </c>
      <c r="BA343" s="14">
        <v>0</v>
      </c>
      <c r="BB343" s="14">
        <v>0</v>
      </c>
      <c r="BC343" s="14">
        <v>0</v>
      </c>
      <c r="BD343" s="14">
        <v>0</v>
      </c>
      <c r="BE343" s="14">
        <v>0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  <c r="BK343" s="14">
        <v>0</v>
      </c>
      <c r="BL343" s="14">
        <v>0</v>
      </c>
      <c r="BM343" s="14">
        <v>0</v>
      </c>
      <c r="BN343" s="14">
        <v>0</v>
      </c>
      <c r="BO343" s="14">
        <v>0</v>
      </c>
      <c r="BP343" s="14">
        <v>0</v>
      </c>
      <c r="BQ343" s="14">
        <v>0</v>
      </c>
      <c r="BR343" s="14">
        <v>0</v>
      </c>
      <c r="BS343" s="14">
        <v>0</v>
      </c>
      <c r="BT343" s="14">
        <v>0</v>
      </c>
      <c r="BU343" s="14">
        <v>0</v>
      </c>
      <c r="BV343" s="14">
        <v>0</v>
      </c>
      <c r="BW343" s="14">
        <v>0</v>
      </c>
      <c r="BX343" s="14">
        <v>0</v>
      </c>
      <c r="BY343" s="14">
        <v>0</v>
      </c>
      <c r="BZ343" s="14">
        <v>0</v>
      </c>
      <c r="CA343" s="14">
        <v>0</v>
      </c>
      <c r="CB343" s="14">
        <v>0</v>
      </c>
      <c r="CC343" s="14">
        <v>0</v>
      </c>
      <c r="CD343" s="14">
        <v>0</v>
      </c>
      <c r="CE343" s="14">
        <v>0</v>
      </c>
      <c r="CF343" s="14">
        <v>0</v>
      </c>
      <c r="CG343" s="14">
        <v>0</v>
      </c>
      <c r="CH343" s="14">
        <v>0</v>
      </c>
      <c r="CI343" s="14">
        <v>0</v>
      </c>
      <c r="CJ343" s="14">
        <v>0</v>
      </c>
      <c r="CK343" s="14">
        <v>0</v>
      </c>
      <c r="CL343" s="14">
        <v>0</v>
      </c>
      <c r="CM343" s="14">
        <v>0</v>
      </c>
      <c r="CN343" s="14">
        <v>0</v>
      </c>
      <c r="CO343" s="14">
        <v>0</v>
      </c>
      <c r="CP343" s="14">
        <v>0</v>
      </c>
      <c r="CQ343" s="14">
        <v>0</v>
      </c>
      <c r="CR343" s="14">
        <v>0</v>
      </c>
      <c r="CS343" s="14">
        <v>0</v>
      </c>
      <c r="CT343" s="14">
        <v>0</v>
      </c>
      <c r="CU343" s="14">
        <v>0</v>
      </c>
      <c r="CV343" s="14">
        <v>0</v>
      </c>
      <c r="CW343" s="14">
        <v>0</v>
      </c>
      <c r="CX343" s="14">
        <v>0</v>
      </c>
      <c r="CY343" s="14">
        <v>0</v>
      </c>
      <c r="CZ343" s="14">
        <v>0</v>
      </c>
      <c r="DA343" s="14">
        <v>0</v>
      </c>
      <c r="DB343" s="14">
        <v>0</v>
      </c>
      <c r="DC343" s="14">
        <v>0</v>
      </c>
      <c r="DD343" s="14">
        <v>0</v>
      </c>
      <c r="DE343" s="14">
        <v>0</v>
      </c>
      <c r="DF343" s="14">
        <v>0</v>
      </c>
      <c r="DG343" s="14">
        <v>0</v>
      </c>
      <c r="DH343" s="14">
        <v>0</v>
      </c>
      <c r="DI343" s="14">
        <v>0</v>
      </c>
      <c r="DJ343" s="14">
        <v>0</v>
      </c>
      <c r="DK343" s="14">
        <v>0</v>
      </c>
      <c r="DL343" s="14">
        <v>0</v>
      </c>
      <c r="DM343" s="14">
        <v>0</v>
      </c>
      <c r="DN343" s="14">
        <v>0</v>
      </c>
      <c r="DO343" s="14">
        <v>0</v>
      </c>
      <c r="DP343" s="14">
        <v>0</v>
      </c>
      <c r="DQ343" s="14">
        <v>0</v>
      </c>
      <c r="DR343" s="14">
        <v>0</v>
      </c>
      <c r="DS343" s="14">
        <v>0</v>
      </c>
      <c r="DT343" s="14">
        <v>0</v>
      </c>
      <c r="DU343" s="14">
        <v>0</v>
      </c>
      <c r="DV343" s="14">
        <v>0</v>
      </c>
      <c r="DW343" s="14">
        <v>0</v>
      </c>
      <c r="DX343" s="14">
        <v>0</v>
      </c>
      <c r="DY343" s="14">
        <v>0</v>
      </c>
      <c r="DZ343" s="14">
        <v>0</v>
      </c>
      <c r="EA343" s="14">
        <v>0</v>
      </c>
      <c r="EB343" s="14">
        <v>0</v>
      </c>
      <c r="EC343" s="14">
        <v>0</v>
      </c>
      <c r="ED343" s="14">
        <v>0</v>
      </c>
      <c r="EE343" s="14">
        <v>0</v>
      </c>
      <c r="EF343" s="14">
        <v>0</v>
      </c>
      <c r="EG343" s="14">
        <v>0</v>
      </c>
      <c r="EH343" s="14">
        <v>0</v>
      </c>
      <c r="EI343" s="14">
        <v>0</v>
      </c>
      <c r="EJ343" s="14">
        <v>0</v>
      </c>
      <c r="EK343" s="14">
        <v>0</v>
      </c>
      <c r="EL343" s="14">
        <v>0</v>
      </c>
      <c r="EM343" s="14">
        <v>0</v>
      </c>
      <c r="EN343" s="14">
        <v>0</v>
      </c>
      <c r="EO343" s="14">
        <v>0</v>
      </c>
      <c r="EP343" s="14">
        <v>0</v>
      </c>
      <c r="EQ343" s="14">
        <v>0</v>
      </c>
      <c r="ER343" s="14">
        <v>0</v>
      </c>
      <c r="ES343" s="14">
        <v>0</v>
      </c>
      <c r="ET343" s="14">
        <v>0</v>
      </c>
      <c r="EU343" s="14">
        <v>0</v>
      </c>
      <c r="EV343" s="14">
        <v>0</v>
      </c>
      <c r="EW343" s="14">
        <v>0</v>
      </c>
      <c r="EX343" s="14">
        <v>0</v>
      </c>
      <c r="EY343" s="14">
        <v>0</v>
      </c>
      <c r="EZ343" s="14">
        <v>0</v>
      </c>
      <c r="FA343" s="14">
        <v>0</v>
      </c>
      <c r="FB343" s="14">
        <v>0</v>
      </c>
      <c r="FC343" s="14">
        <v>0</v>
      </c>
      <c r="FD343" s="14">
        <v>0</v>
      </c>
      <c r="FE343" s="14">
        <v>0</v>
      </c>
      <c r="FF343" s="14">
        <v>0</v>
      </c>
      <c r="FG343" s="14">
        <v>0</v>
      </c>
      <c r="FH343" s="14">
        <v>0</v>
      </c>
      <c r="FI343" s="14">
        <v>0</v>
      </c>
      <c r="FJ343" s="14">
        <v>0</v>
      </c>
      <c r="FK343" s="14">
        <v>0</v>
      </c>
      <c r="FL343" s="14">
        <v>0</v>
      </c>
      <c r="FM343" s="14">
        <v>0</v>
      </c>
      <c r="FN343" s="14">
        <v>0</v>
      </c>
      <c r="FO343" s="14">
        <v>0</v>
      </c>
      <c r="FP343" s="14">
        <v>0</v>
      </c>
      <c r="FQ343" s="14">
        <v>0</v>
      </c>
      <c r="FR343" s="14">
        <v>0</v>
      </c>
      <c r="FS343" s="14">
        <v>0</v>
      </c>
      <c r="FT343" s="14">
        <v>0</v>
      </c>
      <c r="FU343" s="14">
        <v>0</v>
      </c>
      <c r="FV343" s="14">
        <v>0</v>
      </c>
      <c r="FW343" s="14">
        <v>0</v>
      </c>
      <c r="FX343" s="14">
        <v>0</v>
      </c>
      <c r="FY343" s="14">
        <v>0</v>
      </c>
      <c r="FZ343" s="14">
        <v>0</v>
      </c>
      <c r="GA343" s="14">
        <v>0</v>
      </c>
      <c r="GB343" s="14">
        <v>0</v>
      </c>
      <c r="GC343" s="14">
        <v>0</v>
      </c>
      <c r="GD343" s="14">
        <v>0</v>
      </c>
      <c r="GE343" s="14">
        <v>0</v>
      </c>
      <c r="GF343" s="14">
        <v>0</v>
      </c>
      <c r="GG343" s="14">
        <v>0</v>
      </c>
      <c r="GH343" s="14">
        <v>0</v>
      </c>
      <c r="GI343" s="14">
        <v>0</v>
      </c>
      <c r="GJ343" s="14">
        <v>0</v>
      </c>
      <c r="GK343" s="14">
        <v>0</v>
      </c>
      <c r="GL343" s="14">
        <v>0</v>
      </c>
      <c r="GM343" s="14">
        <v>0</v>
      </c>
      <c r="GN343" s="14">
        <v>0</v>
      </c>
      <c r="GO343" s="14">
        <v>0</v>
      </c>
      <c r="GP343" s="14">
        <v>0</v>
      </c>
      <c r="GQ343" s="14">
        <v>0</v>
      </c>
      <c r="GR343" s="14">
        <v>0</v>
      </c>
      <c r="GS343" s="14">
        <v>0</v>
      </c>
      <c r="GT343" s="14">
        <v>0</v>
      </c>
      <c r="GU343" s="14">
        <v>0</v>
      </c>
      <c r="GV343" s="14">
        <v>0</v>
      </c>
      <c r="GW343" s="14">
        <v>0</v>
      </c>
      <c r="GX343" s="14">
        <v>0</v>
      </c>
      <c r="GY343" s="14">
        <v>0</v>
      </c>
      <c r="GZ343" s="14">
        <v>0</v>
      </c>
      <c r="HA343" s="14">
        <v>0</v>
      </c>
      <c r="HB343" s="14">
        <v>0</v>
      </c>
      <c r="HC343" s="14">
        <v>0</v>
      </c>
      <c r="HD343" s="14">
        <v>0</v>
      </c>
      <c r="HE343" s="14">
        <v>0</v>
      </c>
      <c r="HF343" s="14">
        <v>0</v>
      </c>
      <c r="HG343" s="14">
        <v>0</v>
      </c>
      <c r="HH343" s="14">
        <v>0</v>
      </c>
      <c r="HI343" s="14">
        <v>0</v>
      </c>
      <c r="HJ343" s="14">
        <v>0</v>
      </c>
      <c r="HK343" s="14">
        <v>0</v>
      </c>
      <c r="HL343" s="14">
        <v>0</v>
      </c>
      <c r="HM343" s="14">
        <v>0</v>
      </c>
      <c r="HN343" s="14">
        <v>0</v>
      </c>
      <c r="HO343" s="14">
        <v>0</v>
      </c>
      <c r="HP343" s="14">
        <v>0</v>
      </c>
      <c r="HQ343" s="14">
        <v>0</v>
      </c>
      <c r="HR343" s="14">
        <v>0</v>
      </c>
      <c r="HS343" s="14">
        <v>0</v>
      </c>
      <c r="HT343" s="14">
        <v>0</v>
      </c>
      <c r="HU343" s="14">
        <v>0</v>
      </c>
      <c r="HV343" s="14">
        <v>0</v>
      </c>
      <c r="HW343" s="14">
        <v>0</v>
      </c>
      <c r="HX343" s="14">
        <v>0</v>
      </c>
      <c r="HY343" s="14">
        <v>0</v>
      </c>
      <c r="HZ343" s="14">
        <v>0</v>
      </c>
      <c r="IA343" s="14">
        <v>0</v>
      </c>
      <c r="IB343" s="14">
        <v>0</v>
      </c>
      <c r="IC343" s="14">
        <v>0</v>
      </c>
      <c r="ID343" s="14">
        <v>0</v>
      </c>
      <c r="IE343" s="14">
        <v>0</v>
      </c>
      <c r="IF343" s="14">
        <v>0</v>
      </c>
      <c r="IG343" s="14">
        <v>0</v>
      </c>
      <c r="IH343" s="14">
        <v>0</v>
      </c>
      <c r="II343" s="14">
        <v>0</v>
      </c>
      <c r="IJ343" s="14">
        <v>0</v>
      </c>
      <c r="IK343" s="14">
        <v>0</v>
      </c>
      <c r="IL343" s="14">
        <v>0</v>
      </c>
      <c r="IM343" s="14">
        <v>0</v>
      </c>
      <c r="IN343" s="14">
        <v>0</v>
      </c>
      <c r="IO343" s="14">
        <v>0</v>
      </c>
      <c r="IP343" s="14">
        <v>0</v>
      </c>
      <c r="IQ343" s="14">
        <v>0</v>
      </c>
      <c r="IR343" s="14">
        <v>0</v>
      </c>
      <c r="IS343" s="14">
        <v>0</v>
      </c>
      <c r="IT343" s="14">
        <v>0</v>
      </c>
      <c r="IU343" s="14">
        <v>0</v>
      </c>
      <c r="IV343" s="14">
        <v>0</v>
      </c>
      <c r="IW343" s="14">
        <v>0</v>
      </c>
      <c r="IX343" s="14">
        <v>0</v>
      </c>
      <c r="IY343" s="14">
        <v>0</v>
      </c>
      <c r="IZ343" s="14">
        <v>0</v>
      </c>
      <c r="JA343" s="14">
        <v>0</v>
      </c>
      <c r="JB343" s="14">
        <v>0</v>
      </c>
      <c r="JC343" s="14">
        <v>0</v>
      </c>
      <c r="JD343" s="14">
        <v>0</v>
      </c>
      <c r="JE343" s="14">
        <v>0</v>
      </c>
      <c r="JF343" s="14">
        <v>0</v>
      </c>
      <c r="JG343" s="14">
        <v>0</v>
      </c>
      <c r="JH343" s="14">
        <v>0</v>
      </c>
      <c r="JI343" s="14">
        <v>0</v>
      </c>
      <c r="JJ343" s="14">
        <v>0</v>
      </c>
      <c r="JK343" s="14">
        <v>0</v>
      </c>
      <c r="JL343" s="14">
        <v>0</v>
      </c>
      <c r="JM343" s="14">
        <v>0</v>
      </c>
      <c r="JN343" s="14">
        <v>0</v>
      </c>
      <c r="JO343" s="14">
        <v>0</v>
      </c>
      <c r="JP343" s="14">
        <v>0</v>
      </c>
      <c r="JQ343" s="14">
        <v>0</v>
      </c>
      <c r="JR343" s="14">
        <v>0</v>
      </c>
      <c r="JS343" s="14">
        <v>0</v>
      </c>
      <c r="JT343" s="14">
        <v>0</v>
      </c>
      <c r="JU343" s="14">
        <v>0</v>
      </c>
      <c r="JV343" s="14">
        <v>0</v>
      </c>
      <c r="JW343" s="14">
        <v>0</v>
      </c>
      <c r="JX343" s="14">
        <v>0</v>
      </c>
      <c r="JY343" s="14">
        <v>0</v>
      </c>
      <c r="JZ343" s="14">
        <v>0</v>
      </c>
      <c r="KA343" s="14">
        <v>0</v>
      </c>
      <c r="KB343" s="14">
        <v>0</v>
      </c>
      <c r="KC343" s="14">
        <v>0</v>
      </c>
      <c r="KD343" s="14">
        <v>0</v>
      </c>
      <c r="KE343" s="14">
        <v>0</v>
      </c>
      <c r="KF343" s="14">
        <v>0</v>
      </c>
      <c r="KG343" s="14">
        <v>0</v>
      </c>
      <c r="KH343" s="14">
        <v>0</v>
      </c>
      <c r="KI343" s="14">
        <v>0</v>
      </c>
      <c r="KJ343" s="14">
        <v>0</v>
      </c>
      <c r="KK343" s="14">
        <v>0</v>
      </c>
      <c r="KL343" s="14">
        <v>0</v>
      </c>
      <c r="KM343" s="14">
        <v>0</v>
      </c>
      <c r="KN343" s="14">
        <v>0</v>
      </c>
      <c r="KO343" s="14">
        <v>0</v>
      </c>
      <c r="KP343" s="14">
        <v>0</v>
      </c>
      <c r="KQ343" s="14">
        <v>0</v>
      </c>
      <c r="KR343" s="14">
        <v>0</v>
      </c>
      <c r="KS343" s="14">
        <v>0</v>
      </c>
      <c r="KT343" s="14">
        <v>0</v>
      </c>
      <c r="KU343" s="14">
        <v>0</v>
      </c>
      <c r="KV343" s="14">
        <v>0</v>
      </c>
      <c r="KW343" s="14">
        <v>0</v>
      </c>
      <c r="KX343" s="14">
        <v>0</v>
      </c>
      <c r="KY343" s="14">
        <v>0</v>
      </c>
      <c r="KZ343" s="14">
        <v>0</v>
      </c>
      <c r="LA343" s="14">
        <v>0</v>
      </c>
      <c r="LB343" s="14">
        <v>0</v>
      </c>
      <c r="LC343" s="14">
        <v>0</v>
      </c>
      <c r="LD343" s="14">
        <v>0</v>
      </c>
      <c r="LE343" s="14">
        <v>0</v>
      </c>
      <c r="LF343" s="14">
        <v>0</v>
      </c>
      <c r="LG343" s="14">
        <v>0</v>
      </c>
      <c r="LH343" s="14">
        <v>0</v>
      </c>
      <c r="LI343" s="14">
        <v>0</v>
      </c>
      <c r="LJ343" s="14">
        <v>0</v>
      </c>
      <c r="LK343" s="14">
        <v>0</v>
      </c>
      <c r="LL343" s="14">
        <v>0</v>
      </c>
      <c r="LM343" s="14">
        <v>0</v>
      </c>
      <c r="LN343" s="14">
        <v>0</v>
      </c>
      <c r="LO343" s="14">
        <v>0</v>
      </c>
      <c r="LP343" s="14">
        <v>0</v>
      </c>
      <c r="LQ343" s="14">
        <v>0</v>
      </c>
      <c r="LR343" s="14">
        <v>0</v>
      </c>
      <c r="LS343" s="14">
        <v>0</v>
      </c>
      <c r="LT343" s="14">
        <v>0</v>
      </c>
      <c r="LU343" s="14">
        <v>0</v>
      </c>
      <c r="LV343" s="14">
        <v>0</v>
      </c>
      <c r="LW343" s="14">
        <v>0</v>
      </c>
      <c r="LX343" s="14">
        <v>0</v>
      </c>
      <c r="LY343" s="14">
        <v>0</v>
      </c>
      <c r="LZ343" s="14">
        <v>0</v>
      </c>
      <c r="MA343" s="14">
        <v>0</v>
      </c>
      <c r="MB343" s="14">
        <v>0</v>
      </c>
      <c r="MC343" s="14">
        <v>0</v>
      </c>
      <c r="MD343" s="14">
        <v>0</v>
      </c>
      <c r="ME343" s="14">
        <v>0</v>
      </c>
      <c r="MF343" s="14">
        <v>0</v>
      </c>
      <c r="MG343" s="14">
        <v>0</v>
      </c>
      <c r="MH343" s="14">
        <v>0</v>
      </c>
      <c r="MI343" s="14">
        <v>0</v>
      </c>
      <c r="MJ343" s="14">
        <v>0</v>
      </c>
      <c r="MK343" s="14">
        <v>0</v>
      </c>
      <c r="ML343" s="14">
        <v>0</v>
      </c>
      <c r="MM343" s="14">
        <v>0</v>
      </c>
      <c r="MN343" s="14">
        <v>0</v>
      </c>
      <c r="MO343" s="14">
        <v>0</v>
      </c>
      <c r="MP343" s="14">
        <v>0</v>
      </c>
      <c r="MQ343" s="14">
        <v>0</v>
      </c>
      <c r="MR343" s="14">
        <v>0</v>
      </c>
      <c r="MS343" s="14">
        <v>0</v>
      </c>
      <c r="MT343" s="14">
        <v>0</v>
      </c>
      <c r="MU343" s="14">
        <v>0</v>
      </c>
      <c r="MV343" s="14">
        <v>0</v>
      </c>
      <c r="MW343" s="14">
        <v>0</v>
      </c>
      <c r="MX343" s="14">
        <v>0</v>
      </c>
      <c r="MY343" s="14">
        <v>0</v>
      </c>
      <c r="MZ343" s="14">
        <v>0</v>
      </c>
      <c r="NA343" s="14">
        <v>0</v>
      </c>
      <c r="NB343" s="14">
        <v>0</v>
      </c>
      <c r="NC343" s="14">
        <v>0</v>
      </c>
      <c r="ND343" s="14">
        <v>0</v>
      </c>
      <c r="NE343" s="14">
        <v>0</v>
      </c>
      <c r="NF343" s="14">
        <v>0</v>
      </c>
      <c r="NG343" s="14">
        <v>0</v>
      </c>
      <c r="NH343" s="14">
        <v>0</v>
      </c>
      <c r="NI343" s="14">
        <v>0</v>
      </c>
      <c r="NJ343" s="14">
        <v>0</v>
      </c>
      <c r="NK343" s="14">
        <v>0</v>
      </c>
      <c r="NL343" s="14">
        <v>0</v>
      </c>
      <c r="NM343" s="14">
        <v>0</v>
      </c>
      <c r="NN343" s="14">
        <v>0</v>
      </c>
      <c r="NO343" s="14">
        <v>0</v>
      </c>
      <c r="NP343" s="14">
        <v>0</v>
      </c>
      <c r="NQ343" s="14">
        <v>0</v>
      </c>
      <c r="NR343" s="14">
        <v>0</v>
      </c>
      <c r="NS343" s="14">
        <v>0</v>
      </c>
      <c r="NT343" s="14">
        <v>0</v>
      </c>
      <c r="NU343" s="14">
        <v>0</v>
      </c>
      <c r="NV343" s="14">
        <v>0</v>
      </c>
      <c r="NW343" s="14">
        <v>0</v>
      </c>
      <c r="NX343" s="14">
        <v>0</v>
      </c>
      <c r="NY343" s="14">
        <v>0</v>
      </c>
      <c r="NZ343" s="14">
        <v>1</v>
      </c>
      <c r="OA343" s="14">
        <v>0</v>
      </c>
      <c r="OB343" s="14">
        <v>0</v>
      </c>
      <c r="OC343" s="14">
        <v>0</v>
      </c>
      <c r="OD343" s="14">
        <v>0</v>
      </c>
      <c r="OE343" s="14">
        <v>0</v>
      </c>
      <c r="OF343" s="14"/>
      <c r="OG343" s="14">
        <v>0</v>
      </c>
      <c r="OH343" s="14">
        <v>0</v>
      </c>
      <c r="OI343" s="14">
        <v>0</v>
      </c>
      <c r="OJ343" s="14">
        <v>0</v>
      </c>
      <c r="OK343" s="14">
        <v>0</v>
      </c>
      <c r="OL343" s="14">
        <v>0</v>
      </c>
      <c r="OM343" s="14">
        <v>0</v>
      </c>
      <c r="ON343" s="14">
        <v>0</v>
      </c>
      <c r="OO343" s="14">
        <v>0</v>
      </c>
      <c r="OP343" s="14">
        <v>0</v>
      </c>
      <c r="OQ343" s="14">
        <v>0</v>
      </c>
      <c r="OR343" s="14">
        <v>0</v>
      </c>
      <c r="OS343" s="14">
        <v>0</v>
      </c>
      <c r="OT343" s="14">
        <v>0</v>
      </c>
      <c r="OU343" s="14">
        <v>0</v>
      </c>
      <c r="OV343" s="14">
        <v>0</v>
      </c>
      <c r="OW343" s="14">
        <v>0</v>
      </c>
      <c r="OX343" s="14">
        <v>0</v>
      </c>
      <c r="OY343" s="14">
        <v>0</v>
      </c>
      <c r="OZ343" s="14"/>
      <c r="PA343" s="14">
        <v>0</v>
      </c>
      <c r="PB343" s="14"/>
      <c r="PC343" s="14"/>
      <c r="PD343" s="14">
        <v>0</v>
      </c>
      <c r="PE343" s="14"/>
      <c r="PF343" s="14"/>
      <c r="PG343" s="54"/>
      <c r="PH343" s="54"/>
      <c r="PI343" s="54"/>
      <c r="PJ343" s="54"/>
      <c r="PK343" s="54"/>
      <c r="PL343" s="84"/>
      <c r="PM343" s="14"/>
      <c r="PN343" s="84"/>
      <c r="PO343" s="84"/>
      <c r="PP343" s="84"/>
      <c r="PQ343" s="84"/>
      <c r="PR343" s="505"/>
      <c r="PS343" s="84"/>
      <c r="PT343" s="84"/>
      <c r="PU343" s="84"/>
      <c r="PV343" s="84"/>
      <c r="PW343" s="54"/>
      <c r="PX343" s="54"/>
      <c r="PY343" s="14"/>
      <c r="PZ343" s="14"/>
      <c r="QA343" s="14"/>
      <c r="QB343" s="54"/>
      <c r="QC343" s="54"/>
      <c r="QD343" s="54"/>
      <c r="QR343" s="1"/>
      <c r="QS343" s="1"/>
      <c r="QX343" s="1"/>
      <c r="QY343" s="1"/>
      <c r="QZ343" s="1"/>
      <c r="RA343" s="1"/>
      <c r="RB343" s="1"/>
      <c r="RC343" s="1"/>
      <c r="RD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</row>
    <row r="344" spans="1:488" s="20" customFormat="1" hidden="1" x14ac:dyDescent="0.25">
      <c r="A344" s="68" t="s">
        <v>11</v>
      </c>
      <c r="B344" s="68" t="s">
        <v>1463</v>
      </c>
      <c r="C344" s="347"/>
      <c r="D344" s="347"/>
      <c r="E344" s="14">
        <v>0</v>
      </c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>
        <v>0</v>
      </c>
      <c r="PE344" s="14"/>
      <c r="PF344" s="14"/>
      <c r="PG344" s="54"/>
      <c r="PH344" s="54"/>
      <c r="PI344" s="54"/>
      <c r="PJ344" s="54"/>
      <c r="PK344" s="54"/>
      <c r="PL344" s="84"/>
      <c r="PM344" s="14"/>
      <c r="PN344" s="84"/>
      <c r="PO344" s="84"/>
      <c r="PP344" s="84"/>
      <c r="PQ344" s="84"/>
      <c r="PR344" s="505"/>
      <c r="PS344" s="84"/>
      <c r="PT344" s="84"/>
      <c r="PU344" s="84"/>
      <c r="PV344" s="84"/>
      <c r="PW344" s="54"/>
      <c r="PX344" s="54"/>
      <c r="PY344" s="14"/>
      <c r="PZ344" s="14"/>
      <c r="QA344" s="14"/>
      <c r="QB344" s="54"/>
      <c r="QC344" s="54"/>
      <c r="QD344" s="54"/>
      <c r="QR344" s="1"/>
      <c r="QS344" s="1"/>
      <c r="QX344" s="1"/>
      <c r="QY344" s="1"/>
      <c r="QZ344" s="1"/>
      <c r="RA344" s="1"/>
      <c r="RB344" s="1"/>
      <c r="RC344" s="1"/>
      <c r="RD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</row>
    <row r="345" spans="1:488" s="20" customFormat="1" hidden="1" x14ac:dyDescent="0.25">
      <c r="A345" s="68" t="s">
        <v>11</v>
      </c>
      <c r="B345" s="68" t="s">
        <v>1464</v>
      </c>
      <c r="C345" s="347"/>
      <c r="D345" s="347"/>
      <c r="E345" s="14">
        <v>0</v>
      </c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4"/>
      <c r="LO345" s="14"/>
      <c r="LP345" s="14"/>
      <c r="LQ345" s="14"/>
      <c r="LR345" s="14"/>
      <c r="LS345" s="14"/>
      <c r="LT345" s="14"/>
      <c r="LU345" s="14"/>
      <c r="LV345" s="14"/>
      <c r="LW345" s="14"/>
      <c r="LX345" s="14"/>
      <c r="LY345" s="14"/>
      <c r="LZ345" s="14"/>
      <c r="MA345" s="14"/>
      <c r="MB345" s="14"/>
      <c r="MC345" s="14"/>
      <c r="MD345" s="14"/>
      <c r="ME345" s="14"/>
      <c r="MF345" s="14"/>
      <c r="MG345" s="14"/>
      <c r="MH345" s="14"/>
      <c r="MI345" s="14"/>
      <c r="MJ345" s="14"/>
      <c r="MK345" s="14"/>
      <c r="ML345" s="14"/>
      <c r="MM345" s="14"/>
      <c r="MN345" s="14"/>
      <c r="MO345" s="14"/>
      <c r="MP345" s="14"/>
      <c r="MQ345" s="14"/>
      <c r="MR345" s="14"/>
      <c r="MS345" s="14"/>
      <c r="MT345" s="14"/>
      <c r="MU345" s="14"/>
      <c r="MV345" s="14"/>
      <c r="MW345" s="14"/>
      <c r="MX345" s="14"/>
      <c r="MY345" s="14"/>
      <c r="MZ345" s="14"/>
      <c r="NA345" s="14"/>
      <c r="NB345" s="14"/>
      <c r="NC345" s="14"/>
      <c r="ND345" s="14"/>
      <c r="NE345" s="14"/>
      <c r="NF345" s="14"/>
      <c r="NG345" s="14"/>
      <c r="NH345" s="14"/>
      <c r="NI345" s="14"/>
      <c r="NJ345" s="14"/>
      <c r="NK345" s="14"/>
      <c r="NL345" s="14"/>
      <c r="NM345" s="14"/>
      <c r="NN345" s="14"/>
      <c r="NO345" s="14"/>
      <c r="NP345" s="14"/>
      <c r="NQ345" s="14"/>
      <c r="NR345" s="14"/>
      <c r="NS345" s="14"/>
      <c r="NT345" s="14"/>
      <c r="NU345" s="14"/>
      <c r="NV345" s="14"/>
      <c r="NW345" s="14"/>
      <c r="NX345" s="14"/>
      <c r="NY345" s="14"/>
      <c r="NZ345" s="14"/>
      <c r="OA345" s="14"/>
      <c r="OB345" s="14"/>
      <c r="OC345" s="14"/>
      <c r="OD345" s="14"/>
      <c r="OE345" s="14"/>
      <c r="OF345" s="14"/>
      <c r="OG345" s="14"/>
      <c r="OH345" s="14"/>
      <c r="OI345" s="14"/>
      <c r="OJ345" s="14"/>
      <c r="OK345" s="14"/>
      <c r="OL345" s="14"/>
      <c r="OM345" s="14"/>
      <c r="ON345" s="14"/>
      <c r="OO345" s="14"/>
      <c r="OP345" s="14"/>
      <c r="OQ345" s="14"/>
      <c r="OR345" s="14"/>
      <c r="OS345" s="14"/>
      <c r="OT345" s="14"/>
      <c r="OU345" s="14"/>
      <c r="OV345" s="14"/>
      <c r="OW345" s="14"/>
      <c r="OX345" s="14"/>
      <c r="OY345" s="14"/>
      <c r="OZ345" s="14"/>
      <c r="PA345" s="14"/>
      <c r="PB345" s="14"/>
      <c r="PC345" s="14"/>
      <c r="PD345" s="14">
        <v>0</v>
      </c>
      <c r="PE345" s="14"/>
      <c r="PF345" s="14"/>
      <c r="PG345" s="54"/>
      <c r="PH345" s="54"/>
      <c r="PI345" s="54"/>
      <c r="PJ345" s="54"/>
      <c r="PK345" s="54"/>
      <c r="PL345" s="84"/>
      <c r="PM345" s="14"/>
      <c r="PN345" s="84"/>
      <c r="PO345" s="84"/>
      <c r="PP345" s="84"/>
      <c r="PQ345" s="84"/>
      <c r="PR345" s="505"/>
      <c r="PS345" s="84"/>
      <c r="PT345" s="84"/>
      <c r="PU345" s="84"/>
      <c r="PV345" s="84"/>
      <c r="PW345" s="54"/>
      <c r="PX345" s="54"/>
      <c r="PY345" s="14"/>
      <c r="PZ345" s="14"/>
      <c r="QA345" s="14"/>
      <c r="QB345" s="54"/>
      <c r="QC345" s="54"/>
      <c r="QD345" s="54"/>
      <c r="QR345" s="1"/>
      <c r="QS345" s="1"/>
      <c r="QX345" s="1"/>
      <c r="QY345" s="1"/>
      <c r="QZ345" s="1"/>
      <c r="RA345" s="1"/>
      <c r="RB345" s="1"/>
      <c r="RC345" s="1"/>
      <c r="RD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</row>
    <row r="346" spans="1:488" s="20" customFormat="1" hidden="1" x14ac:dyDescent="0.25">
      <c r="A346" s="68" t="s">
        <v>11</v>
      </c>
      <c r="B346" s="68" t="s">
        <v>1465</v>
      </c>
      <c r="C346" s="347"/>
      <c r="D346" s="347"/>
      <c r="E346" s="14">
        <v>0</v>
      </c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>
        <v>0</v>
      </c>
      <c r="PE346" s="14"/>
      <c r="PF346" s="14"/>
      <c r="PG346" s="54"/>
      <c r="PH346" s="54"/>
      <c r="PI346" s="54"/>
      <c r="PJ346" s="54"/>
      <c r="PK346" s="54"/>
      <c r="PL346" s="84"/>
      <c r="PM346" s="14"/>
      <c r="PN346" s="84"/>
      <c r="PO346" s="84"/>
      <c r="PP346" s="84"/>
      <c r="PQ346" s="84"/>
      <c r="PR346" s="505"/>
      <c r="PS346" s="84"/>
      <c r="PT346" s="84"/>
      <c r="PU346" s="84"/>
      <c r="PV346" s="84"/>
      <c r="PW346" s="54"/>
      <c r="PX346" s="54"/>
      <c r="PY346" s="14"/>
      <c r="PZ346" s="14"/>
      <c r="QA346" s="14"/>
      <c r="QB346" s="54"/>
      <c r="QC346" s="54"/>
      <c r="QD346" s="54"/>
      <c r="QR346" s="1"/>
      <c r="QS346" s="1"/>
      <c r="QX346" s="1"/>
      <c r="QY346" s="1"/>
      <c r="QZ346" s="1"/>
      <c r="RA346" s="1"/>
      <c r="RB346" s="1"/>
      <c r="RC346" s="1"/>
      <c r="RD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</row>
    <row r="347" spans="1:488" s="20" customFormat="1" hidden="1" x14ac:dyDescent="0.25">
      <c r="A347" s="68" t="s">
        <v>11</v>
      </c>
      <c r="B347" s="68" t="s">
        <v>1466</v>
      </c>
      <c r="C347" s="347"/>
      <c r="D347" s="347"/>
      <c r="E347" s="14">
        <v>0</v>
      </c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>
        <v>0</v>
      </c>
      <c r="PE347" s="14"/>
      <c r="PF347" s="14"/>
      <c r="PG347" s="54"/>
      <c r="PH347" s="54"/>
      <c r="PI347" s="54"/>
      <c r="PJ347" s="54"/>
      <c r="PK347" s="54"/>
      <c r="PL347" s="84"/>
      <c r="PM347" s="14"/>
      <c r="PN347" s="84"/>
      <c r="PO347" s="84"/>
      <c r="PP347" s="84"/>
      <c r="PQ347" s="84"/>
      <c r="PR347" s="505"/>
      <c r="PS347" s="84"/>
      <c r="PT347" s="84"/>
      <c r="PU347" s="84"/>
      <c r="PV347" s="84"/>
      <c r="PW347" s="54"/>
      <c r="PX347" s="54"/>
      <c r="PY347" s="14"/>
      <c r="PZ347" s="14"/>
      <c r="QA347" s="14"/>
      <c r="QB347" s="54"/>
      <c r="QC347" s="54"/>
      <c r="QD347" s="54"/>
      <c r="QR347" s="1"/>
      <c r="QS347" s="1"/>
      <c r="QX347" s="1"/>
      <c r="QY347" s="1"/>
      <c r="QZ347" s="1"/>
      <c r="RA347" s="1"/>
      <c r="RB347" s="1"/>
      <c r="RC347" s="1"/>
      <c r="RD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</row>
    <row r="348" spans="1:488" s="20" customFormat="1" hidden="1" x14ac:dyDescent="0.25">
      <c r="A348" s="68" t="s">
        <v>11</v>
      </c>
      <c r="B348" s="68" t="s">
        <v>1467</v>
      </c>
      <c r="C348" s="464">
        <v>396</v>
      </c>
      <c r="D348" s="347"/>
      <c r="E348" s="14">
        <v>0</v>
      </c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>
        <v>0</v>
      </c>
      <c r="PE348" s="14"/>
      <c r="PF348" s="14"/>
      <c r="PG348" s="54"/>
      <c r="PH348" s="54"/>
      <c r="PI348" s="54"/>
      <c r="PJ348" s="54"/>
      <c r="PK348" s="54"/>
      <c r="PL348" s="84"/>
      <c r="PM348" s="14"/>
      <c r="PN348" s="84"/>
      <c r="PO348" s="84"/>
      <c r="PP348" s="84"/>
      <c r="PQ348" s="84"/>
      <c r="PR348" s="505"/>
      <c r="PS348" s="84"/>
      <c r="PT348" s="84"/>
      <c r="PU348" s="84"/>
      <c r="PV348" s="84"/>
      <c r="PW348" s="54"/>
      <c r="PX348" s="54"/>
      <c r="PY348" s="14"/>
      <c r="PZ348" s="14"/>
      <c r="QA348" s="14"/>
      <c r="QB348" s="54"/>
      <c r="QC348" s="54"/>
      <c r="QD348" s="54"/>
      <c r="QR348" s="1"/>
      <c r="QS348" s="1"/>
      <c r="QX348" s="1"/>
      <c r="QY348" s="1"/>
      <c r="QZ348" s="1"/>
      <c r="RA348" s="1"/>
      <c r="RB348" s="1"/>
      <c r="RC348" s="1"/>
      <c r="RD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</row>
    <row r="349" spans="1:488" s="20" customFormat="1" hidden="1" x14ac:dyDescent="0.25">
      <c r="A349" s="68" t="s">
        <v>11</v>
      </c>
      <c r="B349" s="68" t="s">
        <v>1206</v>
      </c>
      <c r="C349" s="347"/>
      <c r="D349" s="347"/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  <c r="AL349" s="14">
        <v>0</v>
      </c>
      <c r="AM349" s="14">
        <v>0</v>
      </c>
      <c r="AN349" s="14">
        <v>0</v>
      </c>
      <c r="AO349" s="14">
        <v>0</v>
      </c>
      <c r="AP349" s="14">
        <v>0</v>
      </c>
      <c r="AQ349" s="14">
        <v>0</v>
      </c>
      <c r="AR349" s="14">
        <v>0</v>
      </c>
      <c r="AS349" s="14">
        <v>0</v>
      </c>
      <c r="AT349" s="14">
        <v>0</v>
      </c>
      <c r="AU349" s="14">
        <v>0</v>
      </c>
      <c r="AV349" s="14">
        <v>0</v>
      </c>
      <c r="AW349" s="14">
        <v>0</v>
      </c>
      <c r="AX349" s="14">
        <v>0</v>
      </c>
      <c r="AY349" s="14">
        <v>0</v>
      </c>
      <c r="AZ349" s="14">
        <v>0</v>
      </c>
      <c r="BA349" s="14">
        <v>0</v>
      </c>
      <c r="BB349" s="14">
        <v>0</v>
      </c>
      <c r="BC349" s="14">
        <v>0</v>
      </c>
      <c r="BD349" s="14">
        <v>0</v>
      </c>
      <c r="BE349" s="14">
        <v>0</v>
      </c>
      <c r="BF349" s="14">
        <v>0</v>
      </c>
      <c r="BG349" s="14">
        <v>0</v>
      </c>
      <c r="BH349" s="14">
        <v>0</v>
      </c>
      <c r="BI349" s="14">
        <v>0</v>
      </c>
      <c r="BJ349" s="14">
        <v>0</v>
      </c>
      <c r="BK349" s="14">
        <v>0</v>
      </c>
      <c r="BL349" s="14">
        <v>0</v>
      </c>
      <c r="BM349" s="14">
        <v>0</v>
      </c>
      <c r="BN349" s="14">
        <v>0</v>
      </c>
      <c r="BO349" s="14">
        <v>0</v>
      </c>
      <c r="BP349" s="14">
        <v>0</v>
      </c>
      <c r="BQ349" s="14">
        <v>0</v>
      </c>
      <c r="BR349" s="14">
        <v>0</v>
      </c>
      <c r="BS349" s="14">
        <v>0</v>
      </c>
      <c r="BT349" s="14">
        <v>0</v>
      </c>
      <c r="BU349" s="14">
        <v>0</v>
      </c>
      <c r="BV349" s="14">
        <v>0</v>
      </c>
      <c r="BW349" s="14">
        <v>0</v>
      </c>
      <c r="BX349" s="14">
        <v>0</v>
      </c>
      <c r="BY349" s="14">
        <v>0</v>
      </c>
      <c r="BZ349" s="14">
        <v>0</v>
      </c>
      <c r="CA349" s="14">
        <v>0</v>
      </c>
      <c r="CB349" s="14">
        <v>0</v>
      </c>
      <c r="CC349" s="14">
        <v>0</v>
      </c>
      <c r="CD349" s="14">
        <v>0</v>
      </c>
      <c r="CE349" s="14">
        <v>0</v>
      </c>
      <c r="CF349" s="14">
        <v>0</v>
      </c>
      <c r="CG349" s="14">
        <v>0</v>
      </c>
      <c r="CH349" s="14">
        <v>0</v>
      </c>
      <c r="CI349" s="14">
        <v>0</v>
      </c>
      <c r="CJ349" s="14">
        <v>0</v>
      </c>
      <c r="CK349" s="14">
        <v>0</v>
      </c>
      <c r="CL349" s="14">
        <v>0</v>
      </c>
      <c r="CM349" s="14">
        <v>0</v>
      </c>
      <c r="CN349" s="14">
        <v>0</v>
      </c>
      <c r="CO349" s="14">
        <v>0</v>
      </c>
      <c r="CP349" s="14">
        <v>0</v>
      </c>
      <c r="CQ349" s="14">
        <v>0</v>
      </c>
      <c r="CR349" s="14">
        <v>0</v>
      </c>
      <c r="CS349" s="14">
        <v>0</v>
      </c>
      <c r="CT349" s="14">
        <v>0</v>
      </c>
      <c r="CU349" s="14">
        <v>0</v>
      </c>
      <c r="CV349" s="14">
        <v>0</v>
      </c>
      <c r="CW349" s="14">
        <v>0</v>
      </c>
      <c r="CX349" s="14">
        <v>0</v>
      </c>
      <c r="CY349" s="14">
        <v>0</v>
      </c>
      <c r="CZ349" s="14">
        <v>0</v>
      </c>
      <c r="DA349" s="14">
        <v>0</v>
      </c>
      <c r="DB349" s="14">
        <v>0</v>
      </c>
      <c r="DC349" s="14">
        <v>0</v>
      </c>
      <c r="DD349" s="14">
        <v>0</v>
      </c>
      <c r="DE349" s="14">
        <v>0</v>
      </c>
      <c r="DF349" s="14">
        <v>0</v>
      </c>
      <c r="DG349" s="14">
        <v>0</v>
      </c>
      <c r="DH349" s="14">
        <v>0</v>
      </c>
      <c r="DI349" s="14">
        <v>0</v>
      </c>
      <c r="DJ349" s="14">
        <v>0</v>
      </c>
      <c r="DK349" s="14">
        <v>0</v>
      </c>
      <c r="DL349" s="14">
        <v>0</v>
      </c>
      <c r="DM349" s="14">
        <v>0</v>
      </c>
      <c r="DN349" s="14">
        <v>0</v>
      </c>
      <c r="DO349" s="14">
        <v>0</v>
      </c>
      <c r="DP349" s="14">
        <v>0</v>
      </c>
      <c r="DQ349" s="14">
        <v>0</v>
      </c>
      <c r="DR349" s="14">
        <v>0</v>
      </c>
      <c r="DS349" s="14">
        <v>0</v>
      </c>
      <c r="DT349" s="14">
        <v>0</v>
      </c>
      <c r="DU349" s="14">
        <v>0</v>
      </c>
      <c r="DV349" s="14">
        <v>0</v>
      </c>
      <c r="DW349" s="14">
        <v>0</v>
      </c>
      <c r="DX349" s="14">
        <v>0</v>
      </c>
      <c r="DY349" s="14">
        <v>0</v>
      </c>
      <c r="DZ349" s="14">
        <v>0</v>
      </c>
      <c r="EA349" s="14">
        <v>0</v>
      </c>
      <c r="EB349" s="14">
        <v>0</v>
      </c>
      <c r="EC349" s="14">
        <v>0</v>
      </c>
      <c r="ED349" s="14">
        <v>0</v>
      </c>
      <c r="EE349" s="14">
        <v>0</v>
      </c>
      <c r="EF349" s="14">
        <v>0</v>
      </c>
      <c r="EG349" s="14">
        <v>0</v>
      </c>
      <c r="EH349" s="14">
        <v>0</v>
      </c>
      <c r="EI349" s="14">
        <v>0</v>
      </c>
      <c r="EJ349" s="14">
        <v>0</v>
      </c>
      <c r="EK349" s="14">
        <v>0</v>
      </c>
      <c r="EL349" s="14">
        <v>0</v>
      </c>
      <c r="EM349" s="14">
        <v>0</v>
      </c>
      <c r="EN349" s="14">
        <v>0</v>
      </c>
      <c r="EO349" s="14">
        <v>0</v>
      </c>
      <c r="EP349" s="14">
        <v>0</v>
      </c>
      <c r="EQ349" s="14">
        <v>0</v>
      </c>
      <c r="ER349" s="14">
        <v>0</v>
      </c>
      <c r="ES349" s="14">
        <v>0</v>
      </c>
      <c r="ET349" s="14">
        <v>0</v>
      </c>
      <c r="EU349" s="14">
        <v>0</v>
      </c>
      <c r="EV349" s="14">
        <v>0</v>
      </c>
      <c r="EW349" s="14">
        <v>0</v>
      </c>
      <c r="EX349" s="14">
        <v>0</v>
      </c>
      <c r="EY349" s="14">
        <v>0</v>
      </c>
      <c r="EZ349" s="14">
        <v>0</v>
      </c>
      <c r="FA349" s="14">
        <v>0</v>
      </c>
      <c r="FB349" s="14">
        <v>0</v>
      </c>
      <c r="FC349" s="14">
        <v>0</v>
      </c>
      <c r="FD349" s="14">
        <v>0</v>
      </c>
      <c r="FE349" s="14">
        <v>0</v>
      </c>
      <c r="FF349" s="14">
        <v>0</v>
      </c>
      <c r="FG349" s="14">
        <v>0</v>
      </c>
      <c r="FH349" s="14">
        <v>0</v>
      </c>
      <c r="FI349" s="14">
        <v>0</v>
      </c>
      <c r="FJ349" s="14">
        <v>0</v>
      </c>
      <c r="FK349" s="14">
        <v>0</v>
      </c>
      <c r="FL349" s="14">
        <v>0</v>
      </c>
      <c r="FM349" s="14">
        <v>0</v>
      </c>
      <c r="FN349" s="14">
        <v>0</v>
      </c>
      <c r="FO349" s="14">
        <v>0</v>
      </c>
      <c r="FP349" s="14">
        <v>0</v>
      </c>
      <c r="FQ349" s="14">
        <v>0</v>
      </c>
      <c r="FR349" s="14">
        <v>0</v>
      </c>
      <c r="FS349" s="14">
        <v>0</v>
      </c>
      <c r="FT349" s="14">
        <v>0</v>
      </c>
      <c r="FU349" s="14">
        <v>0</v>
      </c>
      <c r="FV349" s="14">
        <v>0</v>
      </c>
      <c r="FW349" s="14">
        <v>0</v>
      </c>
      <c r="FX349" s="14">
        <v>0</v>
      </c>
      <c r="FY349" s="14">
        <v>0</v>
      </c>
      <c r="FZ349" s="14">
        <v>0</v>
      </c>
      <c r="GA349" s="14">
        <v>0</v>
      </c>
      <c r="GB349" s="14">
        <v>0</v>
      </c>
      <c r="GC349" s="14">
        <v>0</v>
      </c>
      <c r="GD349" s="14">
        <v>0</v>
      </c>
      <c r="GE349" s="14">
        <v>0</v>
      </c>
      <c r="GF349" s="14">
        <v>0</v>
      </c>
      <c r="GG349" s="14">
        <v>0</v>
      </c>
      <c r="GH349" s="14">
        <v>0</v>
      </c>
      <c r="GI349" s="14">
        <v>0</v>
      </c>
      <c r="GJ349" s="14">
        <v>0</v>
      </c>
      <c r="GK349" s="14">
        <v>0</v>
      </c>
      <c r="GL349" s="14">
        <v>0</v>
      </c>
      <c r="GM349" s="14">
        <v>0</v>
      </c>
      <c r="GN349" s="14">
        <v>0</v>
      </c>
      <c r="GO349" s="14">
        <v>0</v>
      </c>
      <c r="GP349" s="14">
        <v>0</v>
      </c>
      <c r="GQ349" s="14">
        <v>0</v>
      </c>
      <c r="GR349" s="14">
        <v>0</v>
      </c>
      <c r="GS349" s="14">
        <v>0</v>
      </c>
      <c r="GT349" s="14">
        <v>0</v>
      </c>
      <c r="GU349" s="14">
        <v>0</v>
      </c>
      <c r="GV349" s="14">
        <v>0</v>
      </c>
      <c r="GW349" s="14">
        <v>0</v>
      </c>
      <c r="GX349" s="14">
        <v>0</v>
      </c>
      <c r="GY349" s="14">
        <v>0</v>
      </c>
      <c r="GZ349" s="14">
        <v>0</v>
      </c>
      <c r="HA349" s="14">
        <v>0</v>
      </c>
      <c r="HB349" s="14">
        <v>0</v>
      </c>
      <c r="HC349" s="14">
        <v>0</v>
      </c>
      <c r="HD349" s="14">
        <v>0</v>
      </c>
      <c r="HE349" s="14">
        <v>0</v>
      </c>
      <c r="HF349" s="14">
        <v>0</v>
      </c>
      <c r="HG349" s="14">
        <v>0</v>
      </c>
      <c r="HH349" s="14">
        <v>0</v>
      </c>
      <c r="HI349" s="14">
        <v>0</v>
      </c>
      <c r="HJ349" s="14">
        <v>0</v>
      </c>
      <c r="HK349" s="14">
        <v>0</v>
      </c>
      <c r="HL349" s="14">
        <v>0</v>
      </c>
      <c r="HM349" s="14">
        <v>0</v>
      </c>
      <c r="HN349" s="14">
        <v>0</v>
      </c>
      <c r="HO349" s="14">
        <v>0</v>
      </c>
      <c r="HP349" s="14">
        <v>0</v>
      </c>
      <c r="HQ349" s="14">
        <v>0</v>
      </c>
      <c r="HR349" s="14">
        <v>0</v>
      </c>
      <c r="HS349" s="14">
        <v>0</v>
      </c>
      <c r="HT349" s="14">
        <v>0</v>
      </c>
      <c r="HU349" s="14">
        <v>0</v>
      </c>
      <c r="HV349" s="14">
        <v>0</v>
      </c>
      <c r="HW349" s="14">
        <v>0</v>
      </c>
      <c r="HX349" s="14">
        <v>0</v>
      </c>
      <c r="HY349" s="14">
        <v>0</v>
      </c>
      <c r="HZ349" s="14">
        <v>0</v>
      </c>
      <c r="IA349" s="14">
        <v>0</v>
      </c>
      <c r="IB349" s="14">
        <v>0</v>
      </c>
      <c r="IC349" s="14">
        <v>0</v>
      </c>
      <c r="ID349" s="14">
        <v>0</v>
      </c>
      <c r="IE349" s="14">
        <v>0</v>
      </c>
      <c r="IF349" s="14">
        <v>0</v>
      </c>
      <c r="IG349" s="14">
        <v>0</v>
      </c>
      <c r="IH349" s="14">
        <v>0</v>
      </c>
      <c r="II349" s="14">
        <v>0</v>
      </c>
      <c r="IJ349" s="14">
        <v>0</v>
      </c>
      <c r="IK349" s="14">
        <v>0</v>
      </c>
      <c r="IL349" s="14">
        <v>0</v>
      </c>
      <c r="IM349" s="14">
        <v>0</v>
      </c>
      <c r="IN349" s="14">
        <v>0</v>
      </c>
      <c r="IO349" s="14">
        <v>0</v>
      </c>
      <c r="IP349" s="14">
        <v>0</v>
      </c>
      <c r="IQ349" s="14">
        <v>0</v>
      </c>
      <c r="IR349" s="14">
        <v>0</v>
      </c>
      <c r="IS349" s="14">
        <v>0</v>
      </c>
      <c r="IT349" s="14">
        <v>0</v>
      </c>
      <c r="IU349" s="14">
        <v>0</v>
      </c>
      <c r="IV349" s="14">
        <v>0</v>
      </c>
      <c r="IW349" s="14">
        <v>0</v>
      </c>
      <c r="IX349" s="14">
        <v>0</v>
      </c>
      <c r="IY349" s="14">
        <v>0</v>
      </c>
      <c r="IZ349" s="14">
        <v>0</v>
      </c>
      <c r="JA349" s="14">
        <v>0</v>
      </c>
      <c r="JB349" s="14">
        <v>0</v>
      </c>
      <c r="JC349" s="14">
        <v>0</v>
      </c>
      <c r="JD349" s="14">
        <v>0</v>
      </c>
      <c r="JE349" s="14">
        <v>0</v>
      </c>
      <c r="JF349" s="14">
        <v>0</v>
      </c>
      <c r="JG349" s="14">
        <v>0</v>
      </c>
      <c r="JH349" s="14">
        <v>0</v>
      </c>
      <c r="JI349" s="14">
        <v>0</v>
      </c>
      <c r="JJ349" s="14">
        <v>0</v>
      </c>
      <c r="JK349" s="14">
        <v>0</v>
      </c>
      <c r="JL349" s="14">
        <v>0</v>
      </c>
      <c r="JM349" s="14">
        <v>0</v>
      </c>
      <c r="JN349" s="14">
        <v>0</v>
      </c>
      <c r="JO349" s="14">
        <v>0</v>
      </c>
      <c r="JP349" s="14">
        <v>0</v>
      </c>
      <c r="JQ349" s="14">
        <v>0</v>
      </c>
      <c r="JR349" s="14">
        <v>0</v>
      </c>
      <c r="JS349" s="14">
        <v>0</v>
      </c>
      <c r="JT349" s="14">
        <v>0</v>
      </c>
      <c r="JU349" s="14">
        <v>0</v>
      </c>
      <c r="JV349" s="14">
        <v>0</v>
      </c>
      <c r="JW349" s="14">
        <v>0</v>
      </c>
      <c r="JX349" s="14">
        <v>0</v>
      </c>
      <c r="JY349" s="14">
        <v>0</v>
      </c>
      <c r="JZ349" s="14">
        <v>1</v>
      </c>
      <c r="KA349" s="14">
        <v>0</v>
      </c>
      <c r="KB349" s="14">
        <v>0</v>
      </c>
      <c r="KC349" s="14">
        <v>0</v>
      </c>
      <c r="KD349" s="14">
        <v>0</v>
      </c>
      <c r="KE349" s="14">
        <v>0</v>
      </c>
      <c r="KF349" s="14">
        <v>0</v>
      </c>
      <c r="KG349" s="14">
        <v>0</v>
      </c>
      <c r="KH349" s="14">
        <v>0</v>
      </c>
      <c r="KI349" s="14">
        <v>0</v>
      </c>
      <c r="KJ349" s="14">
        <v>0</v>
      </c>
      <c r="KK349" s="14">
        <v>0</v>
      </c>
      <c r="KL349" s="14">
        <v>0</v>
      </c>
      <c r="KM349" s="14">
        <v>0</v>
      </c>
      <c r="KN349" s="14">
        <v>0</v>
      </c>
      <c r="KO349" s="14">
        <v>0</v>
      </c>
      <c r="KP349" s="14">
        <v>0</v>
      </c>
      <c r="KQ349" s="14">
        <v>0</v>
      </c>
      <c r="KR349" s="14">
        <v>0</v>
      </c>
      <c r="KS349" s="14">
        <v>0</v>
      </c>
      <c r="KT349" s="14">
        <v>0</v>
      </c>
      <c r="KU349" s="14">
        <v>0</v>
      </c>
      <c r="KV349" s="14">
        <v>0</v>
      </c>
      <c r="KW349" s="14">
        <v>0</v>
      </c>
      <c r="KX349" s="14">
        <v>0</v>
      </c>
      <c r="KY349" s="14">
        <v>0</v>
      </c>
      <c r="KZ349" s="14">
        <v>0</v>
      </c>
      <c r="LA349" s="14">
        <v>0</v>
      </c>
      <c r="LB349" s="14">
        <v>0</v>
      </c>
      <c r="LC349" s="14">
        <v>0</v>
      </c>
      <c r="LD349" s="14">
        <v>0</v>
      </c>
      <c r="LE349" s="14">
        <v>0</v>
      </c>
      <c r="LF349" s="14">
        <v>0</v>
      </c>
      <c r="LG349" s="14">
        <v>0</v>
      </c>
      <c r="LH349" s="14">
        <v>0</v>
      </c>
      <c r="LI349" s="14">
        <v>0</v>
      </c>
      <c r="LJ349" s="14">
        <v>0</v>
      </c>
      <c r="LK349" s="14">
        <v>0</v>
      </c>
      <c r="LL349" s="14">
        <v>0</v>
      </c>
      <c r="LM349" s="14">
        <v>0</v>
      </c>
      <c r="LN349" s="14">
        <v>0</v>
      </c>
      <c r="LO349" s="14">
        <v>0</v>
      </c>
      <c r="LP349" s="14">
        <v>0</v>
      </c>
      <c r="LQ349" s="14">
        <v>0</v>
      </c>
      <c r="LR349" s="14">
        <v>0</v>
      </c>
      <c r="LS349" s="14">
        <v>0</v>
      </c>
      <c r="LT349" s="14">
        <v>0</v>
      </c>
      <c r="LU349" s="14">
        <v>0</v>
      </c>
      <c r="LV349" s="14">
        <v>0</v>
      </c>
      <c r="LW349" s="14">
        <v>0</v>
      </c>
      <c r="LX349" s="14">
        <v>0</v>
      </c>
      <c r="LY349" s="14">
        <v>0</v>
      </c>
      <c r="LZ349" s="14">
        <v>0</v>
      </c>
      <c r="MA349" s="14">
        <v>0</v>
      </c>
      <c r="MB349" s="14">
        <v>0</v>
      </c>
      <c r="MC349" s="14">
        <v>0</v>
      </c>
      <c r="MD349" s="14">
        <v>0</v>
      </c>
      <c r="ME349" s="14">
        <v>0</v>
      </c>
      <c r="MF349" s="14">
        <v>0</v>
      </c>
      <c r="MG349" s="14">
        <v>0</v>
      </c>
      <c r="MH349" s="14">
        <v>0</v>
      </c>
      <c r="MI349" s="14">
        <v>0</v>
      </c>
      <c r="MJ349" s="14">
        <v>0</v>
      </c>
      <c r="MK349" s="14">
        <v>0</v>
      </c>
      <c r="ML349" s="14">
        <v>0</v>
      </c>
      <c r="MM349" s="14">
        <v>0</v>
      </c>
      <c r="MN349" s="14">
        <v>0</v>
      </c>
      <c r="MO349" s="14">
        <v>0</v>
      </c>
      <c r="MP349" s="14">
        <v>0</v>
      </c>
      <c r="MQ349" s="14">
        <v>0</v>
      </c>
      <c r="MR349" s="14">
        <v>0</v>
      </c>
      <c r="MS349" s="14">
        <v>0</v>
      </c>
      <c r="MT349" s="14">
        <v>0</v>
      </c>
      <c r="MU349" s="14">
        <v>0</v>
      </c>
      <c r="MV349" s="14">
        <v>0</v>
      </c>
      <c r="MW349" s="14">
        <v>0</v>
      </c>
      <c r="MX349" s="14">
        <v>0</v>
      </c>
      <c r="MY349" s="14">
        <v>0</v>
      </c>
      <c r="MZ349" s="14">
        <v>0</v>
      </c>
      <c r="NA349" s="14">
        <v>0</v>
      </c>
      <c r="NB349" s="14">
        <v>0</v>
      </c>
      <c r="NC349" s="14">
        <v>0</v>
      </c>
      <c r="ND349" s="14">
        <v>0</v>
      </c>
      <c r="NE349" s="14">
        <v>0</v>
      </c>
      <c r="NF349" s="14">
        <v>0</v>
      </c>
      <c r="NG349" s="14">
        <v>0</v>
      </c>
      <c r="NH349" s="14">
        <v>0</v>
      </c>
      <c r="NI349" s="14">
        <v>0</v>
      </c>
      <c r="NJ349" s="14">
        <v>0</v>
      </c>
      <c r="NK349" s="14">
        <v>0</v>
      </c>
      <c r="NL349" s="14">
        <v>0</v>
      </c>
      <c r="NM349" s="14">
        <v>0</v>
      </c>
      <c r="NN349" s="14">
        <v>0</v>
      </c>
      <c r="NO349" s="14">
        <v>0</v>
      </c>
      <c r="NP349" s="14">
        <v>0</v>
      </c>
      <c r="NQ349" s="14">
        <v>0</v>
      </c>
      <c r="NR349" s="14">
        <v>0</v>
      </c>
      <c r="NS349" s="14">
        <v>0</v>
      </c>
      <c r="NT349" s="14">
        <v>0</v>
      </c>
      <c r="NU349" s="14">
        <v>0</v>
      </c>
      <c r="NV349" s="14">
        <v>0</v>
      </c>
      <c r="NW349" s="14">
        <v>0</v>
      </c>
      <c r="NX349" s="14">
        <v>0</v>
      </c>
      <c r="NY349" s="14">
        <v>0</v>
      </c>
      <c r="NZ349" s="14">
        <v>0</v>
      </c>
      <c r="OA349" s="14">
        <v>0</v>
      </c>
      <c r="OB349" s="14">
        <v>0</v>
      </c>
      <c r="OC349" s="14">
        <v>0</v>
      </c>
      <c r="OD349" s="14">
        <v>0</v>
      </c>
      <c r="OE349" s="14">
        <v>0</v>
      </c>
      <c r="OF349" s="14"/>
      <c r="OG349" s="14">
        <v>0</v>
      </c>
      <c r="OH349" s="14">
        <v>0</v>
      </c>
      <c r="OI349" s="14">
        <v>0</v>
      </c>
      <c r="OJ349" s="14">
        <v>0</v>
      </c>
      <c r="OK349" s="14">
        <v>0</v>
      </c>
      <c r="OL349" s="14">
        <v>0</v>
      </c>
      <c r="OM349" s="14">
        <v>0</v>
      </c>
      <c r="ON349" s="14">
        <v>0</v>
      </c>
      <c r="OO349" s="14">
        <v>0</v>
      </c>
      <c r="OP349" s="14">
        <v>0</v>
      </c>
      <c r="OQ349" s="14">
        <v>0</v>
      </c>
      <c r="OR349" s="14">
        <v>0</v>
      </c>
      <c r="OS349" s="14">
        <v>0</v>
      </c>
      <c r="OT349" s="14">
        <v>0</v>
      </c>
      <c r="OU349" s="14">
        <v>0</v>
      </c>
      <c r="OV349" s="14">
        <v>0</v>
      </c>
      <c r="OW349" s="14">
        <v>0</v>
      </c>
      <c r="OX349" s="14">
        <v>0</v>
      </c>
      <c r="OY349" s="14">
        <v>0</v>
      </c>
      <c r="OZ349" s="14"/>
      <c r="PA349" s="14">
        <v>0</v>
      </c>
      <c r="PB349" s="14"/>
      <c r="PC349" s="14"/>
      <c r="PD349" s="14">
        <v>0</v>
      </c>
      <c r="PE349" s="14"/>
      <c r="PF349" s="14"/>
      <c r="PG349" s="54"/>
      <c r="PH349" s="54"/>
      <c r="PI349" s="54"/>
      <c r="PJ349" s="54"/>
      <c r="PK349" s="54"/>
      <c r="PL349" s="84"/>
      <c r="PM349" s="14"/>
      <c r="PN349" s="84"/>
      <c r="PO349" s="84"/>
      <c r="PP349" s="84"/>
      <c r="PQ349" s="84"/>
      <c r="PR349" s="505"/>
      <c r="PS349" s="84"/>
      <c r="PT349" s="84"/>
      <c r="PU349" s="84"/>
      <c r="PV349" s="84"/>
      <c r="PW349" s="54"/>
      <c r="PX349" s="54"/>
      <c r="PY349" s="14"/>
      <c r="PZ349" s="14"/>
      <c r="QA349" s="14"/>
      <c r="QB349" s="54"/>
      <c r="QC349" s="54"/>
      <c r="QD349" s="54"/>
      <c r="QR349" s="1"/>
      <c r="QS349" s="1"/>
      <c r="QX349" s="1"/>
      <c r="QY349" s="1"/>
      <c r="QZ349" s="1"/>
      <c r="RA349" s="1"/>
      <c r="RB349" s="1"/>
      <c r="RC349" s="1"/>
      <c r="RD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</row>
    <row r="350" spans="1:488" s="20" customFormat="1" hidden="1" x14ac:dyDescent="0.25">
      <c r="A350" s="68" t="s">
        <v>11</v>
      </c>
      <c r="B350" s="68" t="s">
        <v>1468</v>
      </c>
      <c r="C350" s="347"/>
      <c r="D350" s="347"/>
      <c r="E350" s="14">
        <v>0</v>
      </c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>
        <v>0</v>
      </c>
      <c r="PE350" s="14"/>
      <c r="PF350" s="14"/>
      <c r="PG350" s="54"/>
      <c r="PH350" s="54"/>
      <c r="PI350" s="54"/>
      <c r="PJ350" s="54"/>
      <c r="PK350" s="54"/>
      <c r="PL350" s="84"/>
      <c r="PM350" s="14"/>
      <c r="PN350" s="84"/>
      <c r="PO350" s="84"/>
      <c r="PP350" s="84"/>
      <c r="PQ350" s="84"/>
      <c r="PR350" s="505"/>
      <c r="PS350" s="84"/>
      <c r="PT350" s="84"/>
      <c r="PU350" s="84"/>
      <c r="PV350" s="84"/>
      <c r="PW350" s="54"/>
      <c r="PX350" s="54"/>
      <c r="PY350" s="14"/>
      <c r="PZ350" s="14"/>
      <c r="QA350" s="14"/>
      <c r="QB350" s="54"/>
      <c r="QC350" s="54"/>
      <c r="QD350" s="54"/>
      <c r="QR350" s="1"/>
      <c r="QS350" s="1"/>
      <c r="QX350" s="1"/>
      <c r="QY350" s="1"/>
      <c r="QZ350" s="1"/>
      <c r="RA350" s="1"/>
      <c r="RB350" s="1"/>
      <c r="RC350" s="1"/>
      <c r="RD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</row>
    <row r="351" spans="1:488" s="20" customFormat="1" hidden="1" x14ac:dyDescent="0.25">
      <c r="A351" s="68" t="s">
        <v>11</v>
      </c>
      <c r="B351" s="68" t="s">
        <v>1207</v>
      </c>
      <c r="C351" s="347"/>
      <c r="D351" s="347"/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  <c r="AL351" s="14">
        <v>0</v>
      </c>
      <c r="AM351" s="14">
        <v>0</v>
      </c>
      <c r="AN351" s="14">
        <v>0</v>
      </c>
      <c r="AO351" s="14">
        <v>0</v>
      </c>
      <c r="AP351" s="14">
        <v>0</v>
      </c>
      <c r="AQ351" s="14">
        <v>0</v>
      </c>
      <c r="AR351" s="14">
        <v>0</v>
      </c>
      <c r="AS351" s="14">
        <v>0</v>
      </c>
      <c r="AT351" s="14">
        <v>0</v>
      </c>
      <c r="AU351" s="14">
        <v>0</v>
      </c>
      <c r="AV351" s="14">
        <v>0</v>
      </c>
      <c r="AW351" s="14">
        <v>0</v>
      </c>
      <c r="AX351" s="14">
        <v>0</v>
      </c>
      <c r="AY351" s="14">
        <v>0</v>
      </c>
      <c r="AZ351" s="14">
        <v>0</v>
      </c>
      <c r="BA351" s="14">
        <v>0</v>
      </c>
      <c r="BB351" s="14">
        <v>0</v>
      </c>
      <c r="BC351" s="14">
        <v>0</v>
      </c>
      <c r="BD351" s="14">
        <v>0</v>
      </c>
      <c r="BE351" s="14">
        <v>0</v>
      </c>
      <c r="BF351" s="14">
        <v>0</v>
      </c>
      <c r="BG351" s="14">
        <v>0</v>
      </c>
      <c r="BH351" s="14">
        <v>0</v>
      </c>
      <c r="BI351" s="14">
        <v>0</v>
      </c>
      <c r="BJ351" s="14">
        <v>0</v>
      </c>
      <c r="BK351" s="14">
        <v>0</v>
      </c>
      <c r="BL351" s="14">
        <v>0</v>
      </c>
      <c r="BM351" s="14">
        <v>0</v>
      </c>
      <c r="BN351" s="14">
        <v>0</v>
      </c>
      <c r="BO351" s="14">
        <v>0</v>
      </c>
      <c r="BP351" s="14">
        <v>0</v>
      </c>
      <c r="BQ351" s="14">
        <v>0</v>
      </c>
      <c r="BR351" s="14">
        <v>0</v>
      </c>
      <c r="BS351" s="14">
        <v>0</v>
      </c>
      <c r="BT351" s="14">
        <v>0</v>
      </c>
      <c r="BU351" s="14">
        <v>0</v>
      </c>
      <c r="BV351" s="14">
        <v>0</v>
      </c>
      <c r="BW351" s="14">
        <v>0</v>
      </c>
      <c r="BX351" s="14">
        <v>0</v>
      </c>
      <c r="BY351" s="14">
        <v>0</v>
      </c>
      <c r="BZ351" s="14">
        <v>0</v>
      </c>
      <c r="CA351" s="14">
        <v>0</v>
      </c>
      <c r="CB351" s="14">
        <v>0</v>
      </c>
      <c r="CC351" s="14">
        <v>0</v>
      </c>
      <c r="CD351" s="14">
        <v>0</v>
      </c>
      <c r="CE351" s="14">
        <v>0</v>
      </c>
      <c r="CF351" s="14">
        <v>0</v>
      </c>
      <c r="CG351" s="14">
        <v>0</v>
      </c>
      <c r="CH351" s="14">
        <v>0</v>
      </c>
      <c r="CI351" s="14">
        <v>0</v>
      </c>
      <c r="CJ351" s="14">
        <v>0</v>
      </c>
      <c r="CK351" s="14">
        <v>0</v>
      </c>
      <c r="CL351" s="14">
        <v>0</v>
      </c>
      <c r="CM351" s="14">
        <v>0</v>
      </c>
      <c r="CN351" s="14">
        <v>0</v>
      </c>
      <c r="CO351" s="14">
        <v>0</v>
      </c>
      <c r="CP351" s="14">
        <v>0</v>
      </c>
      <c r="CQ351" s="14">
        <v>0</v>
      </c>
      <c r="CR351" s="14">
        <v>0</v>
      </c>
      <c r="CS351" s="14">
        <v>0</v>
      </c>
      <c r="CT351" s="14">
        <v>0</v>
      </c>
      <c r="CU351" s="14">
        <v>0</v>
      </c>
      <c r="CV351" s="14">
        <v>0</v>
      </c>
      <c r="CW351" s="14">
        <v>0</v>
      </c>
      <c r="CX351" s="14">
        <v>0</v>
      </c>
      <c r="CY351" s="14">
        <v>0</v>
      </c>
      <c r="CZ351" s="14">
        <v>0</v>
      </c>
      <c r="DA351" s="14">
        <v>0</v>
      </c>
      <c r="DB351" s="14">
        <v>0</v>
      </c>
      <c r="DC351" s="14">
        <v>0</v>
      </c>
      <c r="DD351" s="14">
        <v>0</v>
      </c>
      <c r="DE351" s="14">
        <v>0</v>
      </c>
      <c r="DF351" s="14">
        <v>0</v>
      </c>
      <c r="DG351" s="14">
        <v>0</v>
      </c>
      <c r="DH351" s="14">
        <v>0</v>
      </c>
      <c r="DI351" s="14">
        <v>0</v>
      </c>
      <c r="DJ351" s="14">
        <v>0</v>
      </c>
      <c r="DK351" s="14">
        <v>0</v>
      </c>
      <c r="DL351" s="14">
        <v>0</v>
      </c>
      <c r="DM351" s="14">
        <v>0</v>
      </c>
      <c r="DN351" s="14">
        <v>0</v>
      </c>
      <c r="DO351" s="14">
        <v>0</v>
      </c>
      <c r="DP351" s="14">
        <v>0</v>
      </c>
      <c r="DQ351" s="14">
        <v>0</v>
      </c>
      <c r="DR351" s="14">
        <v>0</v>
      </c>
      <c r="DS351" s="14">
        <v>0</v>
      </c>
      <c r="DT351" s="14">
        <v>0</v>
      </c>
      <c r="DU351" s="14">
        <v>0</v>
      </c>
      <c r="DV351" s="14">
        <v>0</v>
      </c>
      <c r="DW351" s="14">
        <v>0</v>
      </c>
      <c r="DX351" s="14">
        <v>0</v>
      </c>
      <c r="DY351" s="14">
        <v>0</v>
      </c>
      <c r="DZ351" s="14">
        <v>0</v>
      </c>
      <c r="EA351" s="14">
        <v>0</v>
      </c>
      <c r="EB351" s="14">
        <v>0</v>
      </c>
      <c r="EC351" s="14">
        <v>0</v>
      </c>
      <c r="ED351" s="14">
        <v>0</v>
      </c>
      <c r="EE351" s="14">
        <v>0</v>
      </c>
      <c r="EF351" s="14">
        <v>0</v>
      </c>
      <c r="EG351" s="14">
        <v>0</v>
      </c>
      <c r="EH351" s="14">
        <v>0</v>
      </c>
      <c r="EI351" s="14">
        <v>0</v>
      </c>
      <c r="EJ351" s="14">
        <v>0</v>
      </c>
      <c r="EK351" s="14">
        <v>0</v>
      </c>
      <c r="EL351" s="14">
        <v>0</v>
      </c>
      <c r="EM351" s="14">
        <v>0</v>
      </c>
      <c r="EN351" s="14">
        <v>0</v>
      </c>
      <c r="EO351" s="14">
        <v>0</v>
      </c>
      <c r="EP351" s="14">
        <v>0</v>
      </c>
      <c r="EQ351" s="14">
        <v>0</v>
      </c>
      <c r="ER351" s="14">
        <v>0</v>
      </c>
      <c r="ES351" s="14">
        <v>0</v>
      </c>
      <c r="ET351" s="14">
        <v>0</v>
      </c>
      <c r="EU351" s="14">
        <v>0</v>
      </c>
      <c r="EV351" s="14">
        <v>0</v>
      </c>
      <c r="EW351" s="14">
        <v>0</v>
      </c>
      <c r="EX351" s="14">
        <v>0</v>
      </c>
      <c r="EY351" s="14">
        <v>0</v>
      </c>
      <c r="EZ351" s="14">
        <v>0</v>
      </c>
      <c r="FA351" s="14">
        <v>0</v>
      </c>
      <c r="FB351" s="14">
        <v>0</v>
      </c>
      <c r="FC351" s="14">
        <v>0</v>
      </c>
      <c r="FD351" s="14">
        <v>0</v>
      </c>
      <c r="FE351" s="14">
        <v>0</v>
      </c>
      <c r="FF351" s="14">
        <v>0</v>
      </c>
      <c r="FG351" s="14">
        <v>0</v>
      </c>
      <c r="FH351" s="14">
        <v>0</v>
      </c>
      <c r="FI351" s="14">
        <v>0</v>
      </c>
      <c r="FJ351" s="14">
        <v>0</v>
      </c>
      <c r="FK351" s="14">
        <v>0</v>
      </c>
      <c r="FL351" s="14">
        <v>0</v>
      </c>
      <c r="FM351" s="14">
        <v>0</v>
      </c>
      <c r="FN351" s="14">
        <v>0</v>
      </c>
      <c r="FO351" s="14">
        <v>0</v>
      </c>
      <c r="FP351" s="14">
        <v>0</v>
      </c>
      <c r="FQ351" s="14">
        <v>0</v>
      </c>
      <c r="FR351" s="14">
        <v>0</v>
      </c>
      <c r="FS351" s="14">
        <v>0</v>
      </c>
      <c r="FT351" s="14">
        <v>0</v>
      </c>
      <c r="FU351" s="14">
        <v>0</v>
      </c>
      <c r="FV351" s="14">
        <v>0</v>
      </c>
      <c r="FW351" s="14">
        <v>0</v>
      </c>
      <c r="FX351" s="14">
        <v>0</v>
      </c>
      <c r="FY351" s="14">
        <v>0</v>
      </c>
      <c r="FZ351" s="14">
        <v>0</v>
      </c>
      <c r="GA351" s="14">
        <v>0</v>
      </c>
      <c r="GB351" s="14">
        <v>0</v>
      </c>
      <c r="GC351" s="14">
        <v>0</v>
      </c>
      <c r="GD351" s="14">
        <v>0</v>
      </c>
      <c r="GE351" s="14">
        <v>0</v>
      </c>
      <c r="GF351" s="14">
        <v>0</v>
      </c>
      <c r="GG351" s="14">
        <v>0</v>
      </c>
      <c r="GH351" s="14">
        <v>0</v>
      </c>
      <c r="GI351" s="14">
        <v>0</v>
      </c>
      <c r="GJ351" s="14">
        <v>0</v>
      </c>
      <c r="GK351" s="14">
        <v>0</v>
      </c>
      <c r="GL351" s="14">
        <v>0</v>
      </c>
      <c r="GM351" s="14">
        <v>0</v>
      </c>
      <c r="GN351" s="14">
        <v>0</v>
      </c>
      <c r="GO351" s="14">
        <v>0</v>
      </c>
      <c r="GP351" s="14">
        <v>0</v>
      </c>
      <c r="GQ351" s="14">
        <v>0</v>
      </c>
      <c r="GR351" s="14">
        <v>0</v>
      </c>
      <c r="GS351" s="14">
        <v>0</v>
      </c>
      <c r="GT351" s="14">
        <v>0</v>
      </c>
      <c r="GU351" s="14">
        <v>0</v>
      </c>
      <c r="GV351" s="14">
        <v>0</v>
      </c>
      <c r="GW351" s="14">
        <v>0</v>
      </c>
      <c r="GX351" s="14">
        <v>0</v>
      </c>
      <c r="GY351" s="14">
        <v>0</v>
      </c>
      <c r="GZ351" s="14">
        <v>0</v>
      </c>
      <c r="HA351" s="14">
        <v>0</v>
      </c>
      <c r="HB351" s="14">
        <v>0</v>
      </c>
      <c r="HC351" s="14">
        <v>0</v>
      </c>
      <c r="HD351" s="14">
        <v>0</v>
      </c>
      <c r="HE351" s="14">
        <v>0</v>
      </c>
      <c r="HF351" s="14">
        <v>0</v>
      </c>
      <c r="HG351" s="14">
        <v>0</v>
      </c>
      <c r="HH351" s="14">
        <v>0</v>
      </c>
      <c r="HI351" s="14">
        <v>0</v>
      </c>
      <c r="HJ351" s="14">
        <v>0</v>
      </c>
      <c r="HK351" s="14">
        <v>0</v>
      </c>
      <c r="HL351" s="14">
        <v>0</v>
      </c>
      <c r="HM351" s="14">
        <v>0</v>
      </c>
      <c r="HN351" s="14">
        <v>0</v>
      </c>
      <c r="HO351" s="14">
        <v>0</v>
      </c>
      <c r="HP351" s="14">
        <v>0</v>
      </c>
      <c r="HQ351" s="14">
        <v>0</v>
      </c>
      <c r="HR351" s="14">
        <v>0</v>
      </c>
      <c r="HS351" s="14">
        <v>0</v>
      </c>
      <c r="HT351" s="14">
        <v>0</v>
      </c>
      <c r="HU351" s="14">
        <v>0</v>
      </c>
      <c r="HV351" s="14">
        <v>0</v>
      </c>
      <c r="HW351" s="14">
        <v>0</v>
      </c>
      <c r="HX351" s="14">
        <v>0</v>
      </c>
      <c r="HY351" s="14">
        <v>0</v>
      </c>
      <c r="HZ351" s="14">
        <v>0</v>
      </c>
      <c r="IA351" s="14">
        <v>0</v>
      </c>
      <c r="IB351" s="14">
        <v>0</v>
      </c>
      <c r="IC351" s="14">
        <v>0</v>
      </c>
      <c r="ID351" s="14">
        <v>0</v>
      </c>
      <c r="IE351" s="14">
        <v>0</v>
      </c>
      <c r="IF351" s="14">
        <v>0</v>
      </c>
      <c r="IG351" s="14">
        <v>0</v>
      </c>
      <c r="IH351" s="14">
        <v>0</v>
      </c>
      <c r="II351" s="14">
        <v>0</v>
      </c>
      <c r="IJ351" s="14">
        <v>0</v>
      </c>
      <c r="IK351" s="14">
        <v>0</v>
      </c>
      <c r="IL351" s="14">
        <v>0</v>
      </c>
      <c r="IM351" s="14">
        <v>0</v>
      </c>
      <c r="IN351" s="14">
        <v>0</v>
      </c>
      <c r="IO351" s="14">
        <v>0</v>
      </c>
      <c r="IP351" s="14">
        <v>0</v>
      </c>
      <c r="IQ351" s="14">
        <v>0</v>
      </c>
      <c r="IR351" s="14">
        <v>0</v>
      </c>
      <c r="IS351" s="14">
        <v>0</v>
      </c>
      <c r="IT351" s="14">
        <v>0</v>
      </c>
      <c r="IU351" s="14">
        <v>0</v>
      </c>
      <c r="IV351" s="14">
        <v>0</v>
      </c>
      <c r="IW351" s="14">
        <v>0</v>
      </c>
      <c r="IX351" s="14">
        <v>0</v>
      </c>
      <c r="IY351" s="14">
        <v>0</v>
      </c>
      <c r="IZ351" s="14">
        <v>0</v>
      </c>
      <c r="JA351" s="14">
        <v>0</v>
      </c>
      <c r="JB351" s="14">
        <v>0</v>
      </c>
      <c r="JC351" s="14">
        <v>0</v>
      </c>
      <c r="JD351" s="14">
        <v>0</v>
      </c>
      <c r="JE351" s="14">
        <v>0</v>
      </c>
      <c r="JF351" s="14">
        <v>0</v>
      </c>
      <c r="JG351" s="14">
        <v>0</v>
      </c>
      <c r="JH351" s="14">
        <v>0</v>
      </c>
      <c r="JI351" s="14">
        <v>0</v>
      </c>
      <c r="JJ351" s="14">
        <v>0</v>
      </c>
      <c r="JK351" s="14">
        <v>1</v>
      </c>
      <c r="JL351" s="14">
        <v>0</v>
      </c>
      <c r="JM351" s="14">
        <v>0</v>
      </c>
      <c r="JN351" s="14">
        <v>0</v>
      </c>
      <c r="JO351" s="14">
        <v>0</v>
      </c>
      <c r="JP351" s="14">
        <v>0</v>
      </c>
      <c r="JQ351" s="14">
        <v>0</v>
      </c>
      <c r="JR351" s="14">
        <v>0</v>
      </c>
      <c r="JS351" s="14">
        <v>0</v>
      </c>
      <c r="JT351" s="14">
        <v>0</v>
      </c>
      <c r="JU351" s="14">
        <v>0</v>
      </c>
      <c r="JV351" s="14">
        <v>0</v>
      </c>
      <c r="JW351" s="14">
        <v>0</v>
      </c>
      <c r="JX351" s="14">
        <v>0</v>
      </c>
      <c r="JY351" s="14">
        <v>0</v>
      </c>
      <c r="JZ351" s="14">
        <v>0</v>
      </c>
      <c r="KA351" s="14">
        <v>0</v>
      </c>
      <c r="KB351" s="14">
        <v>0</v>
      </c>
      <c r="KC351" s="14">
        <v>0</v>
      </c>
      <c r="KD351" s="14">
        <v>0</v>
      </c>
      <c r="KE351" s="14">
        <v>0</v>
      </c>
      <c r="KF351" s="14">
        <v>0</v>
      </c>
      <c r="KG351" s="14">
        <v>0</v>
      </c>
      <c r="KH351" s="14">
        <v>0</v>
      </c>
      <c r="KI351" s="14">
        <v>0</v>
      </c>
      <c r="KJ351" s="14">
        <v>0</v>
      </c>
      <c r="KK351" s="14">
        <v>0</v>
      </c>
      <c r="KL351" s="14">
        <v>0</v>
      </c>
      <c r="KM351" s="14">
        <v>0</v>
      </c>
      <c r="KN351" s="14">
        <v>0</v>
      </c>
      <c r="KO351" s="14">
        <v>0</v>
      </c>
      <c r="KP351" s="14">
        <v>0</v>
      </c>
      <c r="KQ351" s="14">
        <v>0</v>
      </c>
      <c r="KR351" s="14">
        <v>0</v>
      </c>
      <c r="KS351" s="14">
        <v>0</v>
      </c>
      <c r="KT351" s="14">
        <v>0</v>
      </c>
      <c r="KU351" s="14">
        <v>0</v>
      </c>
      <c r="KV351" s="14">
        <v>0</v>
      </c>
      <c r="KW351" s="14">
        <v>0</v>
      </c>
      <c r="KX351" s="14">
        <v>0</v>
      </c>
      <c r="KY351" s="14">
        <v>0</v>
      </c>
      <c r="KZ351" s="14">
        <v>0</v>
      </c>
      <c r="LA351" s="14">
        <v>0</v>
      </c>
      <c r="LB351" s="14">
        <v>0</v>
      </c>
      <c r="LC351" s="14">
        <v>0</v>
      </c>
      <c r="LD351" s="14">
        <v>0</v>
      </c>
      <c r="LE351" s="14">
        <v>0</v>
      </c>
      <c r="LF351" s="14">
        <v>0</v>
      </c>
      <c r="LG351" s="14">
        <v>0</v>
      </c>
      <c r="LH351" s="14">
        <v>0</v>
      </c>
      <c r="LI351" s="14">
        <v>0</v>
      </c>
      <c r="LJ351" s="14">
        <v>0</v>
      </c>
      <c r="LK351" s="14">
        <v>0</v>
      </c>
      <c r="LL351" s="14">
        <v>0</v>
      </c>
      <c r="LM351" s="14">
        <v>0</v>
      </c>
      <c r="LN351" s="14">
        <v>0</v>
      </c>
      <c r="LO351" s="14">
        <v>0</v>
      </c>
      <c r="LP351" s="14">
        <v>0</v>
      </c>
      <c r="LQ351" s="14">
        <v>0</v>
      </c>
      <c r="LR351" s="14">
        <v>0</v>
      </c>
      <c r="LS351" s="14">
        <v>0</v>
      </c>
      <c r="LT351" s="14">
        <v>0</v>
      </c>
      <c r="LU351" s="14">
        <v>0</v>
      </c>
      <c r="LV351" s="14">
        <v>0</v>
      </c>
      <c r="LW351" s="14">
        <v>0</v>
      </c>
      <c r="LX351" s="14">
        <v>0</v>
      </c>
      <c r="LY351" s="14">
        <v>0</v>
      </c>
      <c r="LZ351" s="14">
        <v>0</v>
      </c>
      <c r="MA351" s="14">
        <v>0</v>
      </c>
      <c r="MB351" s="14">
        <v>0</v>
      </c>
      <c r="MC351" s="14">
        <v>0</v>
      </c>
      <c r="MD351" s="14">
        <v>0</v>
      </c>
      <c r="ME351" s="14">
        <v>0</v>
      </c>
      <c r="MF351" s="14">
        <v>0</v>
      </c>
      <c r="MG351" s="14">
        <v>0</v>
      </c>
      <c r="MH351" s="14">
        <v>0</v>
      </c>
      <c r="MI351" s="14">
        <v>0</v>
      </c>
      <c r="MJ351" s="14">
        <v>0</v>
      </c>
      <c r="MK351" s="14">
        <v>0</v>
      </c>
      <c r="ML351" s="14">
        <v>0</v>
      </c>
      <c r="MM351" s="14">
        <v>0</v>
      </c>
      <c r="MN351" s="14">
        <v>0</v>
      </c>
      <c r="MO351" s="14">
        <v>0</v>
      </c>
      <c r="MP351" s="14">
        <v>0</v>
      </c>
      <c r="MQ351" s="14">
        <v>0</v>
      </c>
      <c r="MR351" s="14">
        <v>0</v>
      </c>
      <c r="MS351" s="14">
        <v>0</v>
      </c>
      <c r="MT351" s="14">
        <v>0</v>
      </c>
      <c r="MU351" s="14">
        <v>0</v>
      </c>
      <c r="MV351" s="14">
        <v>0</v>
      </c>
      <c r="MW351" s="14">
        <v>0</v>
      </c>
      <c r="MX351" s="14">
        <v>0</v>
      </c>
      <c r="MY351" s="14">
        <v>0</v>
      </c>
      <c r="MZ351" s="14">
        <v>0</v>
      </c>
      <c r="NA351" s="14">
        <v>0</v>
      </c>
      <c r="NB351" s="14">
        <v>0</v>
      </c>
      <c r="NC351" s="14">
        <v>0</v>
      </c>
      <c r="ND351" s="14">
        <v>0</v>
      </c>
      <c r="NE351" s="14">
        <v>1</v>
      </c>
      <c r="NF351" s="14">
        <v>0</v>
      </c>
      <c r="NG351" s="14">
        <v>0</v>
      </c>
      <c r="NH351" s="14">
        <v>0</v>
      </c>
      <c r="NI351" s="14">
        <v>0</v>
      </c>
      <c r="NJ351" s="14">
        <v>0</v>
      </c>
      <c r="NK351" s="14">
        <v>0</v>
      </c>
      <c r="NL351" s="14">
        <v>0</v>
      </c>
      <c r="NM351" s="14">
        <v>0</v>
      </c>
      <c r="NN351" s="14">
        <v>0</v>
      </c>
      <c r="NO351" s="14">
        <v>0</v>
      </c>
      <c r="NP351" s="14">
        <v>0</v>
      </c>
      <c r="NQ351" s="14">
        <v>0</v>
      </c>
      <c r="NR351" s="14">
        <v>0</v>
      </c>
      <c r="NS351" s="14">
        <v>0</v>
      </c>
      <c r="NT351" s="14">
        <v>0</v>
      </c>
      <c r="NU351" s="14">
        <v>0</v>
      </c>
      <c r="NV351" s="14">
        <v>0</v>
      </c>
      <c r="NW351" s="14">
        <v>0</v>
      </c>
      <c r="NX351" s="14">
        <v>0</v>
      </c>
      <c r="NY351" s="14">
        <v>0</v>
      </c>
      <c r="NZ351" s="14">
        <v>0</v>
      </c>
      <c r="OA351" s="14">
        <v>0</v>
      </c>
      <c r="OB351" s="14">
        <v>0</v>
      </c>
      <c r="OC351" s="14">
        <v>0</v>
      </c>
      <c r="OD351" s="14">
        <v>0</v>
      </c>
      <c r="OE351" s="14">
        <v>0</v>
      </c>
      <c r="OF351" s="14"/>
      <c r="OG351" s="14">
        <v>0</v>
      </c>
      <c r="OH351" s="14">
        <v>0</v>
      </c>
      <c r="OI351" s="14">
        <v>0</v>
      </c>
      <c r="OJ351" s="14">
        <v>0</v>
      </c>
      <c r="OK351" s="14">
        <v>0</v>
      </c>
      <c r="OL351" s="14">
        <v>0</v>
      </c>
      <c r="OM351" s="14">
        <v>0</v>
      </c>
      <c r="ON351" s="14">
        <v>0</v>
      </c>
      <c r="OO351" s="14">
        <v>0</v>
      </c>
      <c r="OP351" s="14">
        <v>0</v>
      </c>
      <c r="OQ351" s="14">
        <v>0</v>
      </c>
      <c r="OR351" s="14">
        <v>0</v>
      </c>
      <c r="OS351" s="14">
        <v>0</v>
      </c>
      <c r="OT351" s="14">
        <v>0</v>
      </c>
      <c r="OU351" s="14">
        <v>0</v>
      </c>
      <c r="OV351" s="14">
        <v>0</v>
      </c>
      <c r="OW351" s="14">
        <v>0</v>
      </c>
      <c r="OX351" s="14">
        <v>0</v>
      </c>
      <c r="OY351" s="14">
        <v>0</v>
      </c>
      <c r="OZ351" s="14"/>
      <c r="PA351" s="14">
        <v>0</v>
      </c>
      <c r="PB351" s="14"/>
      <c r="PC351" s="14"/>
      <c r="PD351" s="14">
        <v>0</v>
      </c>
      <c r="PE351" s="14"/>
      <c r="PF351" s="14"/>
      <c r="PG351" s="54"/>
      <c r="PH351" s="54"/>
      <c r="PI351" s="54"/>
      <c r="PJ351" s="54"/>
      <c r="PK351" s="54"/>
      <c r="PL351" s="84"/>
      <c r="PM351" s="14"/>
      <c r="PN351" s="84"/>
      <c r="PO351" s="84"/>
      <c r="PP351" s="84"/>
      <c r="PQ351" s="84"/>
      <c r="PR351" s="505"/>
      <c r="PS351" s="84"/>
      <c r="PT351" s="84"/>
      <c r="PU351" s="84"/>
      <c r="PV351" s="84"/>
      <c r="PW351" s="54"/>
      <c r="PX351" s="54"/>
      <c r="PY351" s="14"/>
      <c r="PZ351" s="14"/>
      <c r="QA351" s="14"/>
      <c r="QB351" s="54"/>
      <c r="QC351" s="54"/>
      <c r="QD351" s="54"/>
      <c r="QR351" s="1"/>
      <c r="QS351" s="1"/>
      <c r="QX351" s="1"/>
      <c r="QY351" s="1"/>
      <c r="QZ351" s="1"/>
      <c r="RA351" s="1"/>
      <c r="RB351" s="1"/>
      <c r="RC351" s="1"/>
      <c r="RD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</row>
    <row r="352" spans="1:488" s="20" customFormat="1" hidden="1" x14ac:dyDescent="0.25">
      <c r="A352" s="68" t="s">
        <v>11</v>
      </c>
      <c r="B352" s="68" t="s">
        <v>1469</v>
      </c>
      <c r="C352" s="347"/>
      <c r="D352" s="347"/>
      <c r="E352" s="14">
        <v>0</v>
      </c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>
        <v>0</v>
      </c>
      <c r="PE352" s="14"/>
      <c r="PF352" s="14"/>
      <c r="PG352" s="54"/>
      <c r="PH352" s="54"/>
      <c r="PI352" s="54"/>
      <c r="PJ352" s="54"/>
      <c r="PK352" s="54"/>
      <c r="PL352" s="84"/>
      <c r="PM352" s="14"/>
      <c r="PN352" s="84"/>
      <c r="PO352" s="84"/>
      <c r="PP352" s="84"/>
      <c r="PQ352" s="84"/>
      <c r="PR352" s="505"/>
      <c r="PS352" s="84"/>
      <c r="PT352" s="84"/>
      <c r="PU352" s="84"/>
      <c r="PV352" s="84"/>
      <c r="PW352" s="54"/>
      <c r="PX352" s="54"/>
      <c r="PY352" s="14"/>
      <c r="PZ352" s="14"/>
      <c r="QA352" s="14"/>
      <c r="QB352" s="54"/>
      <c r="QC352" s="54"/>
      <c r="QD352" s="54"/>
      <c r="QR352" s="1"/>
      <c r="QS352" s="1"/>
      <c r="QX352" s="1"/>
      <c r="QY352" s="1"/>
      <c r="QZ352" s="1"/>
      <c r="RA352" s="1"/>
      <c r="RB352" s="1"/>
      <c r="RC352" s="1"/>
      <c r="RD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</row>
    <row r="353" spans="1:503" s="20" customFormat="1" hidden="1" x14ac:dyDescent="0.25">
      <c r="A353" s="68" t="s">
        <v>11</v>
      </c>
      <c r="B353" s="68" t="s">
        <v>1209</v>
      </c>
      <c r="C353" s="464">
        <v>50</v>
      </c>
      <c r="D353" s="347"/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  <c r="AL353" s="14">
        <v>0</v>
      </c>
      <c r="AM353" s="14">
        <v>0</v>
      </c>
      <c r="AN353" s="14">
        <v>0</v>
      </c>
      <c r="AO353" s="14">
        <v>0</v>
      </c>
      <c r="AP353" s="14">
        <v>0</v>
      </c>
      <c r="AQ353" s="14">
        <v>0</v>
      </c>
      <c r="AR353" s="14">
        <v>0</v>
      </c>
      <c r="AS353" s="14">
        <v>0</v>
      </c>
      <c r="AT353" s="14">
        <v>0</v>
      </c>
      <c r="AU353" s="14">
        <v>0</v>
      </c>
      <c r="AV353" s="14">
        <v>0</v>
      </c>
      <c r="AW353" s="14">
        <v>0</v>
      </c>
      <c r="AX353" s="14">
        <v>0</v>
      </c>
      <c r="AY353" s="14">
        <v>0</v>
      </c>
      <c r="AZ353" s="14">
        <v>0</v>
      </c>
      <c r="BA353" s="14">
        <v>0</v>
      </c>
      <c r="BB353" s="14">
        <v>0</v>
      </c>
      <c r="BC353" s="14">
        <v>0</v>
      </c>
      <c r="BD353" s="14">
        <v>0</v>
      </c>
      <c r="BE353" s="14">
        <v>0</v>
      </c>
      <c r="BF353" s="14">
        <v>0</v>
      </c>
      <c r="BG353" s="14">
        <v>0</v>
      </c>
      <c r="BH353" s="14">
        <v>0</v>
      </c>
      <c r="BI353" s="14">
        <v>0</v>
      </c>
      <c r="BJ353" s="14">
        <v>0</v>
      </c>
      <c r="BK353" s="14">
        <v>0</v>
      </c>
      <c r="BL353" s="14">
        <v>0</v>
      </c>
      <c r="BM353" s="14">
        <v>0</v>
      </c>
      <c r="BN353" s="14">
        <v>0</v>
      </c>
      <c r="BO353" s="14">
        <v>0</v>
      </c>
      <c r="BP353" s="14">
        <v>0</v>
      </c>
      <c r="BQ353" s="14">
        <v>0</v>
      </c>
      <c r="BR353" s="14">
        <v>0</v>
      </c>
      <c r="BS353" s="14">
        <v>0</v>
      </c>
      <c r="BT353" s="14">
        <v>0</v>
      </c>
      <c r="BU353" s="14">
        <v>0</v>
      </c>
      <c r="BV353" s="14">
        <v>0</v>
      </c>
      <c r="BW353" s="14">
        <v>0</v>
      </c>
      <c r="BX353" s="14">
        <v>0</v>
      </c>
      <c r="BY353" s="14">
        <v>0</v>
      </c>
      <c r="BZ353" s="14">
        <v>0</v>
      </c>
      <c r="CA353" s="14">
        <v>0</v>
      </c>
      <c r="CB353" s="14">
        <v>0</v>
      </c>
      <c r="CC353" s="14">
        <v>0</v>
      </c>
      <c r="CD353" s="14">
        <v>0</v>
      </c>
      <c r="CE353" s="14">
        <v>0</v>
      </c>
      <c r="CF353" s="14">
        <v>0</v>
      </c>
      <c r="CG353" s="14">
        <v>0</v>
      </c>
      <c r="CH353" s="14">
        <v>0</v>
      </c>
      <c r="CI353" s="14">
        <v>0</v>
      </c>
      <c r="CJ353" s="14">
        <v>0</v>
      </c>
      <c r="CK353" s="14">
        <v>0</v>
      </c>
      <c r="CL353" s="14">
        <v>0</v>
      </c>
      <c r="CM353" s="14">
        <v>0</v>
      </c>
      <c r="CN353" s="14">
        <v>0</v>
      </c>
      <c r="CO353" s="14">
        <v>0</v>
      </c>
      <c r="CP353" s="14">
        <v>0</v>
      </c>
      <c r="CQ353" s="14">
        <v>0</v>
      </c>
      <c r="CR353" s="14">
        <v>0</v>
      </c>
      <c r="CS353" s="14">
        <v>0</v>
      </c>
      <c r="CT353" s="14">
        <v>0</v>
      </c>
      <c r="CU353" s="14">
        <v>0</v>
      </c>
      <c r="CV353" s="14">
        <v>0</v>
      </c>
      <c r="CW353" s="14">
        <v>0</v>
      </c>
      <c r="CX353" s="14">
        <v>0</v>
      </c>
      <c r="CY353" s="14">
        <v>0</v>
      </c>
      <c r="CZ353" s="14">
        <v>0</v>
      </c>
      <c r="DA353" s="14">
        <v>0</v>
      </c>
      <c r="DB353" s="14">
        <v>0</v>
      </c>
      <c r="DC353" s="14">
        <v>0</v>
      </c>
      <c r="DD353" s="14">
        <v>0</v>
      </c>
      <c r="DE353" s="14">
        <v>0</v>
      </c>
      <c r="DF353" s="14">
        <v>0</v>
      </c>
      <c r="DG353" s="14">
        <v>0</v>
      </c>
      <c r="DH353" s="14">
        <v>0</v>
      </c>
      <c r="DI353" s="14">
        <v>0</v>
      </c>
      <c r="DJ353" s="14">
        <v>0</v>
      </c>
      <c r="DK353" s="14">
        <v>0</v>
      </c>
      <c r="DL353" s="14">
        <v>0</v>
      </c>
      <c r="DM353" s="14">
        <v>0</v>
      </c>
      <c r="DN353" s="14">
        <v>0</v>
      </c>
      <c r="DO353" s="14">
        <v>0</v>
      </c>
      <c r="DP353" s="14">
        <v>0</v>
      </c>
      <c r="DQ353" s="14">
        <v>0</v>
      </c>
      <c r="DR353" s="14">
        <v>0</v>
      </c>
      <c r="DS353" s="14">
        <v>0</v>
      </c>
      <c r="DT353" s="14">
        <v>0</v>
      </c>
      <c r="DU353" s="14">
        <v>0</v>
      </c>
      <c r="DV353" s="14">
        <v>0</v>
      </c>
      <c r="DW353" s="14">
        <v>0</v>
      </c>
      <c r="DX353" s="14">
        <v>0</v>
      </c>
      <c r="DY353" s="14">
        <v>0</v>
      </c>
      <c r="DZ353" s="14">
        <v>0</v>
      </c>
      <c r="EA353" s="14">
        <v>0</v>
      </c>
      <c r="EB353" s="14">
        <v>0</v>
      </c>
      <c r="EC353" s="14">
        <v>0</v>
      </c>
      <c r="ED353" s="14">
        <v>0</v>
      </c>
      <c r="EE353" s="14">
        <v>0</v>
      </c>
      <c r="EF353" s="14">
        <v>0</v>
      </c>
      <c r="EG353" s="14">
        <v>0</v>
      </c>
      <c r="EH353" s="14">
        <v>0</v>
      </c>
      <c r="EI353" s="14">
        <v>0</v>
      </c>
      <c r="EJ353" s="14">
        <v>0</v>
      </c>
      <c r="EK353" s="14">
        <v>0</v>
      </c>
      <c r="EL353" s="14">
        <v>0</v>
      </c>
      <c r="EM353" s="14">
        <v>0</v>
      </c>
      <c r="EN353" s="14">
        <v>0</v>
      </c>
      <c r="EO353" s="14">
        <v>0</v>
      </c>
      <c r="EP353" s="14">
        <v>0</v>
      </c>
      <c r="EQ353" s="14">
        <v>0</v>
      </c>
      <c r="ER353" s="14">
        <v>0</v>
      </c>
      <c r="ES353" s="14">
        <v>0</v>
      </c>
      <c r="ET353" s="14">
        <v>0</v>
      </c>
      <c r="EU353" s="14">
        <v>0</v>
      </c>
      <c r="EV353" s="14">
        <v>0</v>
      </c>
      <c r="EW353" s="14">
        <v>0</v>
      </c>
      <c r="EX353" s="14">
        <v>0</v>
      </c>
      <c r="EY353" s="14">
        <v>0</v>
      </c>
      <c r="EZ353" s="14">
        <v>0</v>
      </c>
      <c r="FA353" s="14">
        <v>0</v>
      </c>
      <c r="FB353" s="14">
        <v>0</v>
      </c>
      <c r="FC353" s="14">
        <v>0</v>
      </c>
      <c r="FD353" s="14">
        <v>0</v>
      </c>
      <c r="FE353" s="14">
        <v>0</v>
      </c>
      <c r="FF353" s="14">
        <v>0</v>
      </c>
      <c r="FG353" s="14">
        <v>0</v>
      </c>
      <c r="FH353" s="14">
        <v>0</v>
      </c>
      <c r="FI353" s="14">
        <v>0</v>
      </c>
      <c r="FJ353" s="14">
        <v>0</v>
      </c>
      <c r="FK353" s="14">
        <v>0</v>
      </c>
      <c r="FL353" s="14">
        <v>0</v>
      </c>
      <c r="FM353" s="14">
        <v>0</v>
      </c>
      <c r="FN353" s="14">
        <v>0</v>
      </c>
      <c r="FO353" s="14">
        <v>0</v>
      </c>
      <c r="FP353" s="14">
        <v>0</v>
      </c>
      <c r="FQ353" s="14">
        <v>0</v>
      </c>
      <c r="FR353" s="14">
        <v>0</v>
      </c>
      <c r="FS353" s="14">
        <v>0</v>
      </c>
      <c r="FT353" s="14">
        <v>0</v>
      </c>
      <c r="FU353" s="14">
        <v>0</v>
      </c>
      <c r="FV353" s="14">
        <v>0</v>
      </c>
      <c r="FW353" s="14">
        <v>0</v>
      </c>
      <c r="FX353" s="14">
        <v>0</v>
      </c>
      <c r="FY353" s="14">
        <v>0</v>
      </c>
      <c r="FZ353" s="14">
        <v>0</v>
      </c>
      <c r="GA353" s="14">
        <v>0</v>
      </c>
      <c r="GB353" s="14">
        <v>0</v>
      </c>
      <c r="GC353" s="14">
        <v>0</v>
      </c>
      <c r="GD353" s="14">
        <v>0</v>
      </c>
      <c r="GE353" s="14">
        <v>0</v>
      </c>
      <c r="GF353" s="14">
        <v>0</v>
      </c>
      <c r="GG353" s="14">
        <v>0</v>
      </c>
      <c r="GH353" s="14">
        <v>0</v>
      </c>
      <c r="GI353" s="14">
        <v>0</v>
      </c>
      <c r="GJ353" s="14">
        <v>0</v>
      </c>
      <c r="GK353" s="14">
        <v>0</v>
      </c>
      <c r="GL353" s="14">
        <v>0</v>
      </c>
      <c r="GM353" s="14">
        <v>0</v>
      </c>
      <c r="GN353" s="14">
        <v>0</v>
      </c>
      <c r="GO353" s="14">
        <v>0</v>
      </c>
      <c r="GP353" s="14">
        <v>0</v>
      </c>
      <c r="GQ353" s="14">
        <v>0</v>
      </c>
      <c r="GR353" s="14">
        <v>0</v>
      </c>
      <c r="GS353" s="14">
        <v>0</v>
      </c>
      <c r="GT353" s="14">
        <v>0</v>
      </c>
      <c r="GU353" s="14">
        <v>0</v>
      </c>
      <c r="GV353" s="14">
        <v>0</v>
      </c>
      <c r="GW353" s="14">
        <v>0</v>
      </c>
      <c r="GX353" s="14">
        <v>0</v>
      </c>
      <c r="GY353" s="14">
        <v>0</v>
      </c>
      <c r="GZ353" s="14">
        <v>0</v>
      </c>
      <c r="HA353" s="14">
        <v>0</v>
      </c>
      <c r="HB353" s="14">
        <v>0</v>
      </c>
      <c r="HC353" s="14">
        <v>0</v>
      </c>
      <c r="HD353" s="14">
        <v>0</v>
      </c>
      <c r="HE353" s="14">
        <v>0</v>
      </c>
      <c r="HF353" s="14">
        <v>0</v>
      </c>
      <c r="HG353" s="14">
        <v>0</v>
      </c>
      <c r="HH353" s="14">
        <v>0</v>
      </c>
      <c r="HI353" s="14">
        <v>0</v>
      </c>
      <c r="HJ353" s="14">
        <v>0</v>
      </c>
      <c r="HK353" s="14">
        <v>0</v>
      </c>
      <c r="HL353" s="14">
        <v>0</v>
      </c>
      <c r="HM353" s="14">
        <v>0</v>
      </c>
      <c r="HN353" s="14">
        <v>0</v>
      </c>
      <c r="HO353" s="14">
        <v>0</v>
      </c>
      <c r="HP353" s="14">
        <v>0</v>
      </c>
      <c r="HQ353" s="14">
        <v>0</v>
      </c>
      <c r="HR353" s="14">
        <v>0</v>
      </c>
      <c r="HS353" s="14">
        <v>0</v>
      </c>
      <c r="HT353" s="14">
        <v>0</v>
      </c>
      <c r="HU353" s="14">
        <v>0</v>
      </c>
      <c r="HV353" s="14">
        <v>0</v>
      </c>
      <c r="HW353" s="14">
        <v>0</v>
      </c>
      <c r="HX353" s="14">
        <v>0</v>
      </c>
      <c r="HY353" s="14">
        <v>0</v>
      </c>
      <c r="HZ353" s="14">
        <v>0</v>
      </c>
      <c r="IA353" s="14">
        <v>0</v>
      </c>
      <c r="IB353" s="14">
        <v>0</v>
      </c>
      <c r="IC353" s="14">
        <v>0</v>
      </c>
      <c r="ID353" s="14">
        <v>0</v>
      </c>
      <c r="IE353" s="14">
        <v>0</v>
      </c>
      <c r="IF353" s="14">
        <v>0</v>
      </c>
      <c r="IG353" s="14">
        <v>0</v>
      </c>
      <c r="IH353" s="14">
        <v>0</v>
      </c>
      <c r="II353" s="14">
        <v>0</v>
      </c>
      <c r="IJ353" s="14">
        <v>0</v>
      </c>
      <c r="IK353" s="14">
        <v>0</v>
      </c>
      <c r="IL353" s="14">
        <v>0</v>
      </c>
      <c r="IM353" s="14">
        <v>0</v>
      </c>
      <c r="IN353" s="14">
        <v>0</v>
      </c>
      <c r="IO353" s="14">
        <v>0</v>
      </c>
      <c r="IP353" s="14">
        <v>0</v>
      </c>
      <c r="IQ353" s="14">
        <v>0</v>
      </c>
      <c r="IR353" s="14">
        <v>0</v>
      </c>
      <c r="IS353" s="14">
        <v>0</v>
      </c>
      <c r="IT353" s="14">
        <v>0</v>
      </c>
      <c r="IU353" s="14">
        <v>0</v>
      </c>
      <c r="IV353" s="14">
        <v>0</v>
      </c>
      <c r="IW353" s="14">
        <v>0</v>
      </c>
      <c r="IX353" s="14">
        <v>0</v>
      </c>
      <c r="IY353" s="14">
        <v>0</v>
      </c>
      <c r="IZ353" s="14">
        <v>0</v>
      </c>
      <c r="JA353" s="14">
        <v>0</v>
      </c>
      <c r="JB353" s="14">
        <v>0</v>
      </c>
      <c r="JC353" s="14">
        <v>0</v>
      </c>
      <c r="JD353" s="14">
        <v>0</v>
      </c>
      <c r="JE353" s="14">
        <v>0</v>
      </c>
      <c r="JF353" s="14">
        <v>0</v>
      </c>
      <c r="JG353" s="14">
        <v>0</v>
      </c>
      <c r="JH353" s="14">
        <v>0</v>
      </c>
      <c r="JI353" s="14">
        <v>0</v>
      </c>
      <c r="JJ353" s="14">
        <v>0</v>
      </c>
      <c r="JK353" s="14">
        <v>0</v>
      </c>
      <c r="JL353" s="14">
        <v>0</v>
      </c>
      <c r="JM353" s="14">
        <v>0</v>
      </c>
      <c r="JN353" s="14">
        <v>0</v>
      </c>
      <c r="JO353" s="14">
        <v>0</v>
      </c>
      <c r="JP353" s="14">
        <v>0</v>
      </c>
      <c r="JQ353" s="14">
        <v>0</v>
      </c>
      <c r="JR353" s="14">
        <v>0</v>
      </c>
      <c r="JS353" s="14">
        <v>0</v>
      </c>
      <c r="JT353" s="14">
        <v>0</v>
      </c>
      <c r="JU353" s="14">
        <v>0</v>
      </c>
      <c r="JV353" s="14">
        <v>0</v>
      </c>
      <c r="JW353" s="14">
        <v>0</v>
      </c>
      <c r="JX353" s="14">
        <v>0</v>
      </c>
      <c r="JY353" s="14">
        <v>0</v>
      </c>
      <c r="JZ353" s="14">
        <v>0</v>
      </c>
      <c r="KA353" s="14">
        <v>0</v>
      </c>
      <c r="KB353" s="14">
        <v>0</v>
      </c>
      <c r="KC353" s="14">
        <v>0</v>
      </c>
      <c r="KD353" s="14">
        <v>0</v>
      </c>
      <c r="KE353" s="14">
        <v>0</v>
      </c>
      <c r="KF353" s="14">
        <v>0</v>
      </c>
      <c r="KG353" s="14">
        <v>0</v>
      </c>
      <c r="KH353" s="14">
        <v>0</v>
      </c>
      <c r="KI353" s="14">
        <v>0</v>
      </c>
      <c r="KJ353" s="14">
        <v>0</v>
      </c>
      <c r="KK353" s="14">
        <v>0</v>
      </c>
      <c r="KL353" s="14">
        <v>0</v>
      </c>
      <c r="KM353" s="14">
        <v>0</v>
      </c>
      <c r="KN353" s="14">
        <v>0</v>
      </c>
      <c r="KO353" s="14">
        <v>0</v>
      </c>
      <c r="KP353" s="14">
        <v>0</v>
      </c>
      <c r="KQ353" s="14">
        <v>0</v>
      </c>
      <c r="KR353" s="14">
        <v>0</v>
      </c>
      <c r="KS353" s="14">
        <v>0</v>
      </c>
      <c r="KT353" s="14">
        <v>0</v>
      </c>
      <c r="KU353" s="14">
        <v>0</v>
      </c>
      <c r="KV353" s="14">
        <v>0</v>
      </c>
      <c r="KW353" s="14">
        <v>0</v>
      </c>
      <c r="KX353" s="14">
        <v>0</v>
      </c>
      <c r="KY353" s="14">
        <v>0</v>
      </c>
      <c r="KZ353" s="14">
        <v>0</v>
      </c>
      <c r="LA353" s="14">
        <v>0</v>
      </c>
      <c r="LB353" s="14">
        <v>0</v>
      </c>
      <c r="LC353" s="14">
        <v>0</v>
      </c>
      <c r="LD353" s="14">
        <v>0</v>
      </c>
      <c r="LE353" s="14">
        <v>0</v>
      </c>
      <c r="LF353" s="14">
        <v>0</v>
      </c>
      <c r="LG353" s="14">
        <v>0</v>
      </c>
      <c r="LH353" s="14">
        <v>0</v>
      </c>
      <c r="LI353" s="14">
        <v>0</v>
      </c>
      <c r="LJ353" s="14">
        <v>0</v>
      </c>
      <c r="LK353" s="14">
        <v>0</v>
      </c>
      <c r="LL353" s="14">
        <v>0</v>
      </c>
      <c r="LM353" s="14">
        <v>0</v>
      </c>
      <c r="LN353" s="14">
        <v>0</v>
      </c>
      <c r="LO353" s="14">
        <v>0</v>
      </c>
      <c r="LP353" s="14">
        <v>0</v>
      </c>
      <c r="LQ353" s="14">
        <v>0</v>
      </c>
      <c r="LR353" s="14">
        <v>0</v>
      </c>
      <c r="LS353" s="14">
        <v>0</v>
      </c>
      <c r="LT353" s="14">
        <v>0</v>
      </c>
      <c r="LU353" s="14">
        <v>0</v>
      </c>
      <c r="LV353" s="14">
        <v>0</v>
      </c>
      <c r="LW353" s="14">
        <v>0</v>
      </c>
      <c r="LX353" s="14">
        <v>0</v>
      </c>
      <c r="LY353" s="14">
        <v>0</v>
      </c>
      <c r="LZ353" s="14">
        <v>0</v>
      </c>
      <c r="MA353" s="14">
        <v>0</v>
      </c>
      <c r="MB353" s="14">
        <v>0</v>
      </c>
      <c r="MC353" s="14">
        <v>0</v>
      </c>
      <c r="MD353" s="14">
        <v>0</v>
      </c>
      <c r="ME353" s="14">
        <v>0</v>
      </c>
      <c r="MF353" s="14">
        <v>0</v>
      </c>
      <c r="MG353" s="14">
        <v>0</v>
      </c>
      <c r="MH353" s="14">
        <v>0</v>
      </c>
      <c r="MI353" s="14">
        <v>0</v>
      </c>
      <c r="MJ353" s="14">
        <v>0</v>
      </c>
      <c r="MK353" s="14">
        <v>0</v>
      </c>
      <c r="ML353" s="14">
        <v>0</v>
      </c>
      <c r="MM353" s="14">
        <v>0</v>
      </c>
      <c r="MN353" s="14">
        <v>0</v>
      </c>
      <c r="MO353" s="14">
        <v>0</v>
      </c>
      <c r="MP353" s="14">
        <v>0</v>
      </c>
      <c r="MQ353" s="14">
        <v>0</v>
      </c>
      <c r="MR353" s="14">
        <v>0</v>
      </c>
      <c r="MS353" s="14">
        <v>0</v>
      </c>
      <c r="MT353" s="14">
        <v>0</v>
      </c>
      <c r="MU353" s="14">
        <v>0</v>
      </c>
      <c r="MV353" s="14">
        <v>0</v>
      </c>
      <c r="MW353" s="14">
        <v>0</v>
      </c>
      <c r="MX353" s="14">
        <v>0</v>
      </c>
      <c r="MY353" s="14">
        <v>0</v>
      </c>
      <c r="MZ353" s="14">
        <v>0</v>
      </c>
      <c r="NA353" s="14">
        <v>0</v>
      </c>
      <c r="NB353" s="14">
        <v>0</v>
      </c>
      <c r="NC353" s="14">
        <v>0</v>
      </c>
      <c r="ND353" s="14">
        <v>0</v>
      </c>
      <c r="NE353" s="14">
        <v>0</v>
      </c>
      <c r="NF353" s="14">
        <v>0</v>
      </c>
      <c r="NG353" s="14">
        <v>0</v>
      </c>
      <c r="NH353" s="14">
        <v>0</v>
      </c>
      <c r="NI353" s="14">
        <v>0</v>
      </c>
      <c r="NJ353" s="14">
        <v>0</v>
      </c>
      <c r="NK353" s="14">
        <v>0</v>
      </c>
      <c r="NL353" s="14">
        <v>0</v>
      </c>
      <c r="NM353" s="14">
        <v>0</v>
      </c>
      <c r="NN353" s="14">
        <v>0</v>
      </c>
      <c r="NO353" s="14">
        <v>0</v>
      </c>
      <c r="NP353" s="14">
        <v>0</v>
      </c>
      <c r="NQ353" s="14">
        <v>0</v>
      </c>
      <c r="NR353" s="14">
        <v>0</v>
      </c>
      <c r="NS353" s="14">
        <v>1</v>
      </c>
      <c r="NT353" s="14">
        <v>0</v>
      </c>
      <c r="NU353" s="14">
        <v>0</v>
      </c>
      <c r="NV353" s="14">
        <v>0</v>
      </c>
      <c r="NW353" s="14">
        <v>0</v>
      </c>
      <c r="NX353" s="14">
        <v>0</v>
      </c>
      <c r="NY353" s="14">
        <v>0</v>
      </c>
      <c r="NZ353" s="14">
        <v>0</v>
      </c>
      <c r="OA353" s="14">
        <v>0</v>
      </c>
      <c r="OB353" s="14">
        <v>0</v>
      </c>
      <c r="OC353" s="14">
        <v>0</v>
      </c>
      <c r="OD353" s="14">
        <v>0</v>
      </c>
      <c r="OE353" s="14">
        <v>0</v>
      </c>
      <c r="OF353" s="14"/>
      <c r="OG353" s="14">
        <v>0</v>
      </c>
      <c r="OH353" s="14">
        <v>0</v>
      </c>
      <c r="OI353" s="14">
        <v>0</v>
      </c>
      <c r="OJ353" s="14">
        <v>0</v>
      </c>
      <c r="OK353" s="14">
        <v>0</v>
      </c>
      <c r="OL353" s="14">
        <v>0</v>
      </c>
      <c r="OM353" s="14">
        <v>0</v>
      </c>
      <c r="ON353" s="14">
        <v>0</v>
      </c>
      <c r="OO353" s="14">
        <v>0</v>
      </c>
      <c r="OP353" s="14">
        <v>0</v>
      </c>
      <c r="OQ353" s="14">
        <v>0</v>
      </c>
      <c r="OR353" s="14">
        <v>0</v>
      </c>
      <c r="OS353" s="14">
        <v>0</v>
      </c>
      <c r="OT353" s="14">
        <v>0</v>
      </c>
      <c r="OU353" s="14">
        <v>0</v>
      </c>
      <c r="OV353" s="14">
        <v>0</v>
      </c>
      <c r="OW353" s="14">
        <v>0</v>
      </c>
      <c r="OX353" s="14">
        <v>0</v>
      </c>
      <c r="OY353" s="14">
        <v>0</v>
      </c>
      <c r="OZ353" s="14"/>
      <c r="PA353" s="14">
        <v>0</v>
      </c>
      <c r="PB353" s="14"/>
      <c r="PC353" s="14"/>
      <c r="PD353" s="14">
        <v>0</v>
      </c>
      <c r="PE353" s="14"/>
      <c r="PF353" s="14"/>
      <c r="PG353" s="54"/>
      <c r="PH353" s="54"/>
      <c r="PI353" s="54"/>
      <c r="PJ353" s="54"/>
      <c r="PK353" s="54"/>
      <c r="PL353" s="84"/>
      <c r="PM353" s="14"/>
      <c r="PN353" s="84"/>
      <c r="PO353" s="84"/>
      <c r="PP353" s="84"/>
      <c r="PQ353" s="84"/>
      <c r="PR353" s="505"/>
      <c r="PS353" s="84"/>
      <c r="PT353" s="84"/>
      <c r="PU353" s="84"/>
      <c r="PV353" s="84"/>
      <c r="PW353" s="54"/>
      <c r="PX353" s="54"/>
      <c r="PY353" s="14"/>
      <c r="PZ353" s="14"/>
      <c r="QA353" s="14"/>
      <c r="QB353" s="54"/>
      <c r="QC353" s="54"/>
      <c r="QD353" s="54"/>
      <c r="QR353" s="1"/>
      <c r="QS353" s="1"/>
      <c r="QX353" s="1"/>
      <c r="QY353" s="1"/>
      <c r="QZ353" s="1"/>
      <c r="RA353" s="1"/>
      <c r="RB353" s="1"/>
      <c r="RC353" s="1"/>
      <c r="RD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</row>
    <row r="354" spans="1:503" s="20" customFormat="1" hidden="1" x14ac:dyDescent="0.25">
      <c r="A354" s="68" t="s">
        <v>11</v>
      </c>
      <c r="B354" s="68" t="s">
        <v>1326</v>
      </c>
      <c r="C354" s="347"/>
      <c r="D354" s="347"/>
      <c r="E354" s="14">
        <v>0</v>
      </c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>
        <v>0</v>
      </c>
      <c r="PE354" s="14"/>
      <c r="PF354" s="14"/>
      <c r="PG354" s="54"/>
      <c r="PH354" s="54"/>
      <c r="PI354" s="54"/>
      <c r="PJ354" s="54"/>
      <c r="PK354" s="54"/>
      <c r="PL354" s="84"/>
      <c r="PM354" s="14"/>
      <c r="PN354" s="84"/>
      <c r="PO354" s="84"/>
      <c r="PP354" s="84"/>
      <c r="PQ354" s="84"/>
      <c r="PR354" s="505"/>
      <c r="PS354" s="84"/>
      <c r="PT354" s="84"/>
      <c r="PU354" s="84"/>
      <c r="PV354" s="84"/>
      <c r="PW354" s="54"/>
      <c r="PX354" s="54"/>
      <c r="PY354" s="14"/>
      <c r="PZ354" s="14"/>
      <c r="QA354" s="14"/>
      <c r="QB354" s="54"/>
      <c r="QC354" s="54"/>
      <c r="QD354" s="54"/>
      <c r="QR354" s="1"/>
      <c r="QS354" s="1"/>
      <c r="QX354" s="1"/>
      <c r="QY354" s="1"/>
      <c r="QZ354" s="1"/>
      <c r="RA354" s="1"/>
      <c r="RB354" s="1"/>
      <c r="RC354" s="1"/>
      <c r="RD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</row>
    <row r="355" spans="1:503" s="20" customFormat="1" hidden="1" x14ac:dyDescent="0.25">
      <c r="A355" s="68" t="s">
        <v>11</v>
      </c>
      <c r="B355" s="68" t="s">
        <v>1470</v>
      </c>
      <c r="C355" s="347"/>
      <c r="D355" s="347"/>
      <c r="E355" s="14">
        <v>0</v>
      </c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  <c r="LH355" s="14"/>
      <c r="LI355" s="14"/>
      <c r="LJ355" s="14"/>
      <c r="LK355" s="14"/>
      <c r="LL355" s="14"/>
      <c r="LM355" s="14"/>
      <c r="LN355" s="14"/>
      <c r="LO355" s="14"/>
      <c r="LP355" s="14"/>
      <c r="LQ355" s="14"/>
      <c r="LR355" s="14"/>
      <c r="LS355" s="14"/>
      <c r="LT355" s="14"/>
      <c r="LU355" s="14"/>
      <c r="LV355" s="14"/>
      <c r="LW355" s="14"/>
      <c r="LX355" s="14"/>
      <c r="LY355" s="14"/>
      <c r="LZ355" s="14"/>
      <c r="MA355" s="14"/>
      <c r="MB355" s="14"/>
      <c r="MC355" s="14"/>
      <c r="MD355" s="14"/>
      <c r="ME355" s="14"/>
      <c r="MF355" s="14"/>
      <c r="MG355" s="14"/>
      <c r="MH355" s="14"/>
      <c r="MI355" s="14"/>
      <c r="MJ355" s="14"/>
      <c r="MK355" s="14"/>
      <c r="ML355" s="14"/>
      <c r="MM355" s="14"/>
      <c r="MN355" s="14"/>
      <c r="MO355" s="14"/>
      <c r="MP355" s="14"/>
      <c r="MQ355" s="14"/>
      <c r="MR355" s="14"/>
      <c r="MS355" s="14"/>
      <c r="MT355" s="14"/>
      <c r="MU355" s="14"/>
      <c r="MV355" s="14"/>
      <c r="MW355" s="14"/>
      <c r="MX355" s="14"/>
      <c r="MY355" s="14"/>
      <c r="MZ355" s="14"/>
      <c r="NA355" s="14"/>
      <c r="NB355" s="14"/>
      <c r="NC355" s="14"/>
      <c r="ND355" s="14"/>
      <c r="NE355" s="14"/>
      <c r="NF355" s="14"/>
      <c r="NG355" s="14"/>
      <c r="NH355" s="14"/>
      <c r="NI355" s="14"/>
      <c r="NJ355" s="14"/>
      <c r="NK355" s="14"/>
      <c r="NL355" s="14"/>
      <c r="NM355" s="14"/>
      <c r="NN355" s="14"/>
      <c r="NO355" s="14"/>
      <c r="NP355" s="14"/>
      <c r="NQ355" s="14"/>
      <c r="NR355" s="14"/>
      <c r="NS355" s="14"/>
      <c r="NT355" s="14"/>
      <c r="NU355" s="14"/>
      <c r="NV355" s="14"/>
      <c r="NW355" s="14"/>
      <c r="NX355" s="14"/>
      <c r="NY355" s="14"/>
      <c r="NZ355" s="14"/>
      <c r="OA355" s="14"/>
      <c r="OB355" s="14"/>
      <c r="OC355" s="14"/>
      <c r="OD355" s="14"/>
      <c r="OE355" s="14"/>
      <c r="OF355" s="14"/>
      <c r="OG355" s="14"/>
      <c r="OH355" s="14"/>
      <c r="OI355" s="14"/>
      <c r="OJ355" s="14"/>
      <c r="OK355" s="14"/>
      <c r="OL355" s="14"/>
      <c r="OM355" s="14"/>
      <c r="ON355" s="14"/>
      <c r="OO355" s="14"/>
      <c r="OP355" s="14"/>
      <c r="OQ355" s="14"/>
      <c r="OR355" s="14"/>
      <c r="OS355" s="14"/>
      <c r="OT355" s="14"/>
      <c r="OU355" s="14"/>
      <c r="OV355" s="14"/>
      <c r="OW355" s="14"/>
      <c r="OX355" s="14"/>
      <c r="OY355" s="14"/>
      <c r="OZ355" s="14"/>
      <c r="PA355" s="14"/>
      <c r="PB355" s="14"/>
      <c r="PC355" s="14"/>
      <c r="PD355" s="14">
        <v>0</v>
      </c>
      <c r="PE355" s="14"/>
      <c r="PF355" s="14"/>
      <c r="PG355" s="54"/>
      <c r="PH355" s="54"/>
      <c r="PI355" s="54"/>
      <c r="PJ355" s="54"/>
      <c r="PK355" s="54"/>
      <c r="PL355" s="84"/>
      <c r="PM355" s="14"/>
      <c r="PN355" s="84"/>
      <c r="PO355" s="84"/>
      <c r="PP355" s="84"/>
      <c r="PQ355" s="84"/>
      <c r="PR355" s="505"/>
      <c r="PS355" s="84"/>
      <c r="PT355" s="84"/>
      <c r="PU355" s="84"/>
      <c r="PV355" s="84"/>
      <c r="PW355" s="54"/>
      <c r="PX355" s="54"/>
      <c r="PY355" s="14"/>
      <c r="PZ355" s="14"/>
      <c r="QA355" s="14"/>
      <c r="QB355" s="54"/>
      <c r="QC355" s="54"/>
      <c r="QD355" s="54"/>
      <c r="QR355" s="1"/>
      <c r="QS355" s="1"/>
      <c r="QX355" s="1"/>
      <c r="QY355" s="1"/>
      <c r="QZ355" s="1"/>
      <c r="RA355" s="1"/>
      <c r="RB355" s="1"/>
      <c r="RC355" s="1"/>
      <c r="RD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</row>
    <row r="356" spans="1:503" s="20" customFormat="1" hidden="1" x14ac:dyDescent="0.25">
      <c r="A356" s="68" t="s">
        <v>11</v>
      </c>
      <c r="B356" s="68" t="s">
        <v>1211</v>
      </c>
      <c r="C356" s="347"/>
      <c r="D356" s="347"/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  <c r="AL356" s="14">
        <v>0</v>
      </c>
      <c r="AM356" s="14">
        <v>0</v>
      </c>
      <c r="AN356" s="14">
        <v>0</v>
      </c>
      <c r="AO356" s="14">
        <v>0</v>
      </c>
      <c r="AP356" s="14">
        <v>0</v>
      </c>
      <c r="AQ356" s="14">
        <v>0</v>
      </c>
      <c r="AR356" s="14">
        <v>0</v>
      </c>
      <c r="AS356" s="14">
        <v>0</v>
      </c>
      <c r="AT356" s="14">
        <v>0</v>
      </c>
      <c r="AU356" s="14">
        <v>0</v>
      </c>
      <c r="AV356" s="14">
        <v>0</v>
      </c>
      <c r="AW356" s="14">
        <v>0</v>
      </c>
      <c r="AX356" s="14">
        <v>0</v>
      </c>
      <c r="AY356" s="14">
        <v>0</v>
      </c>
      <c r="AZ356" s="14">
        <v>0</v>
      </c>
      <c r="BA356" s="14">
        <v>0</v>
      </c>
      <c r="BB356" s="14">
        <v>0</v>
      </c>
      <c r="BC356" s="14">
        <v>0</v>
      </c>
      <c r="BD356" s="14">
        <v>0</v>
      </c>
      <c r="BE356" s="14">
        <v>0</v>
      </c>
      <c r="BF356" s="14">
        <v>0</v>
      </c>
      <c r="BG356" s="14">
        <v>0</v>
      </c>
      <c r="BH356" s="14">
        <v>0</v>
      </c>
      <c r="BI356" s="14">
        <v>0</v>
      </c>
      <c r="BJ356" s="14">
        <v>0</v>
      </c>
      <c r="BK356" s="14">
        <v>0</v>
      </c>
      <c r="BL356" s="14">
        <v>0</v>
      </c>
      <c r="BM356" s="14">
        <v>0</v>
      </c>
      <c r="BN356" s="14">
        <v>0</v>
      </c>
      <c r="BO356" s="14">
        <v>0</v>
      </c>
      <c r="BP356" s="14">
        <v>0</v>
      </c>
      <c r="BQ356" s="14">
        <v>0</v>
      </c>
      <c r="BR356" s="14">
        <v>0</v>
      </c>
      <c r="BS356" s="14">
        <v>0</v>
      </c>
      <c r="BT356" s="14">
        <v>0</v>
      </c>
      <c r="BU356" s="14">
        <v>0</v>
      </c>
      <c r="BV356" s="14">
        <v>0</v>
      </c>
      <c r="BW356" s="14">
        <v>0</v>
      </c>
      <c r="BX356" s="14">
        <v>0</v>
      </c>
      <c r="BY356" s="14">
        <v>0</v>
      </c>
      <c r="BZ356" s="14">
        <v>0</v>
      </c>
      <c r="CA356" s="14">
        <v>0</v>
      </c>
      <c r="CB356" s="14">
        <v>0</v>
      </c>
      <c r="CC356" s="14">
        <v>0</v>
      </c>
      <c r="CD356" s="14">
        <v>0</v>
      </c>
      <c r="CE356" s="14">
        <v>0</v>
      </c>
      <c r="CF356" s="14">
        <v>0</v>
      </c>
      <c r="CG356" s="14">
        <v>0</v>
      </c>
      <c r="CH356" s="14">
        <v>0</v>
      </c>
      <c r="CI356" s="14">
        <v>0</v>
      </c>
      <c r="CJ356" s="14">
        <v>0</v>
      </c>
      <c r="CK356" s="14">
        <v>0</v>
      </c>
      <c r="CL356" s="14">
        <v>0</v>
      </c>
      <c r="CM356" s="14">
        <v>0</v>
      </c>
      <c r="CN356" s="14">
        <v>0</v>
      </c>
      <c r="CO356" s="14">
        <v>0</v>
      </c>
      <c r="CP356" s="14">
        <v>0</v>
      </c>
      <c r="CQ356" s="14">
        <v>0</v>
      </c>
      <c r="CR356" s="14">
        <v>0</v>
      </c>
      <c r="CS356" s="14">
        <v>0</v>
      </c>
      <c r="CT356" s="14">
        <v>0</v>
      </c>
      <c r="CU356" s="14">
        <v>0</v>
      </c>
      <c r="CV356" s="14">
        <v>0</v>
      </c>
      <c r="CW356" s="14">
        <v>0</v>
      </c>
      <c r="CX356" s="14">
        <v>0</v>
      </c>
      <c r="CY356" s="14">
        <v>0</v>
      </c>
      <c r="CZ356" s="14">
        <v>0</v>
      </c>
      <c r="DA356" s="14">
        <v>0</v>
      </c>
      <c r="DB356" s="14">
        <v>0</v>
      </c>
      <c r="DC356" s="14">
        <v>0</v>
      </c>
      <c r="DD356" s="14">
        <v>0</v>
      </c>
      <c r="DE356" s="14">
        <v>0</v>
      </c>
      <c r="DF356" s="14">
        <v>0</v>
      </c>
      <c r="DG356" s="14">
        <v>0</v>
      </c>
      <c r="DH356" s="14">
        <v>0</v>
      </c>
      <c r="DI356" s="14">
        <v>0</v>
      </c>
      <c r="DJ356" s="14">
        <v>0</v>
      </c>
      <c r="DK356" s="14">
        <v>0</v>
      </c>
      <c r="DL356" s="14">
        <v>0</v>
      </c>
      <c r="DM356" s="14">
        <v>0</v>
      </c>
      <c r="DN356" s="14">
        <v>0</v>
      </c>
      <c r="DO356" s="14">
        <v>0</v>
      </c>
      <c r="DP356" s="14">
        <v>0</v>
      </c>
      <c r="DQ356" s="14">
        <v>0</v>
      </c>
      <c r="DR356" s="14">
        <v>0</v>
      </c>
      <c r="DS356" s="14">
        <v>0</v>
      </c>
      <c r="DT356" s="14">
        <v>0</v>
      </c>
      <c r="DU356" s="14">
        <v>0</v>
      </c>
      <c r="DV356" s="14">
        <v>0</v>
      </c>
      <c r="DW356" s="14">
        <v>0</v>
      </c>
      <c r="DX356" s="14">
        <v>0</v>
      </c>
      <c r="DY356" s="14">
        <v>0</v>
      </c>
      <c r="DZ356" s="14">
        <v>0</v>
      </c>
      <c r="EA356" s="14">
        <v>0</v>
      </c>
      <c r="EB356" s="14">
        <v>0</v>
      </c>
      <c r="EC356" s="14">
        <v>0</v>
      </c>
      <c r="ED356" s="14">
        <v>0</v>
      </c>
      <c r="EE356" s="14">
        <v>0</v>
      </c>
      <c r="EF356" s="14">
        <v>0</v>
      </c>
      <c r="EG356" s="14">
        <v>0</v>
      </c>
      <c r="EH356" s="14">
        <v>0</v>
      </c>
      <c r="EI356" s="14">
        <v>0</v>
      </c>
      <c r="EJ356" s="14">
        <v>0</v>
      </c>
      <c r="EK356" s="14">
        <v>0</v>
      </c>
      <c r="EL356" s="14">
        <v>0</v>
      </c>
      <c r="EM356" s="14">
        <v>0</v>
      </c>
      <c r="EN356" s="14">
        <v>0</v>
      </c>
      <c r="EO356" s="14">
        <v>0</v>
      </c>
      <c r="EP356" s="14">
        <v>0</v>
      </c>
      <c r="EQ356" s="14">
        <v>0</v>
      </c>
      <c r="ER356" s="14">
        <v>0</v>
      </c>
      <c r="ES356" s="14">
        <v>0</v>
      </c>
      <c r="ET356" s="14">
        <v>0</v>
      </c>
      <c r="EU356" s="14">
        <v>0</v>
      </c>
      <c r="EV356" s="14">
        <v>0</v>
      </c>
      <c r="EW356" s="14">
        <v>0</v>
      </c>
      <c r="EX356" s="14">
        <v>0</v>
      </c>
      <c r="EY356" s="14">
        <v>0</v>
      </c>
      <c r="EZ356" s="14">
        <v>0</v>
      </c>
      <c r="FA356" s="14">
        <v>0</v>
      </c>
      <c r="FB356" s="14">
        <v>0</v>
      </c>
      <c r="FC356" s="14">
        <v>0</v>
      </c>
      <c r="FD356" s="14">
        <v>0</v>
      </c>
      <c r="FE356" s="14">
        <v>0</v>
      </c>
      <c r="FF356" s="14">
        <v>0</v>
      </c>
      <c r="FG356" s="14">
        <v>0</v>
      </c>
      <c r="FH356" s="14">
        <v>0</v>
      </c>
      <c r="FI356" s="14">
        <v>0</v>
      </c>
      <c r="FJ356" s="14">
        <v>0</v>
      </c>
      <c r="FK356" s="14">
        <v>0</v>
      </c>
      <c r="FL356" s="14">
        <v>0</v>
      </c>
      <c r="FM356" s="14">
        <v>0</v>
      </c>
      <c r="FN356" s="14">
        <v>0</v>
      </c>
      <c r="FO356" s="14">
        <v>0</v>
      </c>
      <c r="FP356" s="14">
        <v>0</v>
      </c>
      <c r="FQ356" s="14">
        <v>0</v>
      </c>
      <c r="FR356" s="14">
        <v>0</v>
      </c>
      <c r="FS356" s="14">
        <v>0</v>
      </c>
      <c r="FT356" s="14">
        <v>0</v>
      </c>
      <c r="FU356" s="14">
        <v>0</v>
      </c>
      <c r="FV356" s="14">
        <v>0</v>
      </c>
      <c r="FW356" s="14">
        <v>0</v>
      </c>
      <c r="FX356" s="14">
        <v>0</v>
      </c>
      <c r="FY356" s="14">
        <v>0</v>
      </c>
      <c r="FZ356" s="14">
        <v>0</v>
      </c>
      <c r="GA356" s="14">
        <v>0</v>
      </c>
      <c r="GB356" s="14">
        <v>0</v>
      </c>
      <c r="GC356" s="14">
        <v>0</v>
      </c>
      <c r="GD356" s="14">
        <v>0</v>
      </c>
      <c r="GE356" s="14">
        <v>0</v>
      </c>
      <c r="GF356" s="14">
        <v>0</v>
      </c>
      <c r="GG356" s="14">
        <v>0</v>
      </c>
      <c r="GH356" s="14">
        <v>0</v>
      </c>
      <c r="GI356" s="14">
        <v>0</v>
      </c>
      <c r="GJ356" s="14">
        <v>0</v>
      </c>
      <c r="GK356" s="14">
        <v>0</v>
      </c>
      <c r="GL356" s="14">
        <v>0</v>
      </c>
      <c r="GM356" s="14">
        <v>0</v>
      </c>
      <c r="GN356" s="14">
        <v>0</v>
      </c>
      <c r="GO356" s="14">
        <v>0</v>
      </c>
      <c r="GP356" s="14">
        <v>0</v>
      </c>
      <c r="GQ356" s="14">
        <v>0</v>
      </c>
      <c r="GR356" s="14">
        <v>0</v>
      </c>
      <c r="GS356" s="14">
        <v>0</v>
      </c>
      <c r="GT356" s="14">
        <v>0</v>
      </c>
      <c r="GU356" s="14">
        <v>0</v>
      </c>
      <c r="GV356" s="14">
        <v>0</v>
      </c>
      <c r="GW356" s="14">
        <v>0</v>
      </c>
      <c r="GX356" s="14">
        <v>0</v>
      </c>
      <c r="GY356" s="14">
        <v>0</v>
      </c>
      <c r="GZ356" s="14">
        <v>0</v>
      </c>
      <c r="HA356" s="14">
        <v>0</v>
      </c>
      <c r="HB356" s="14">
        <v>0</v>
      </c>
      <c r="HC356" s="14">
        <v>0</v>
      </c>
      <c r="HD356" s="14">
        <v>0</v>
      </c>
      <c r="HE356" s="14">
        <v>0</v>
      </c>
      <c r="HF356" s="14">
        <v>0</v>
      </c>
      <c r="HG356" s="14">
        <v>0</v>
      </c>
      <c r="HH356" s="14">
        <v>0</v>
      </c>
      <c r="HI356" s="14">
        <v>0</v>
      </c>
      <c r="HJ356" s="14">
        <v>0</v>
      </c>
      <c r="HK356" s="14">
        <v>0</v>
      </c>
      <c r="HL356" s="14">
        <v>0</v>
      </c>
      <c r="HM356" s="14">
        <v>0</v>
      </c>
      <c r="HN356" s="14">
        <v>0</v>
      </c>
      <c r="HO356" s="14">
        <v>0</v>
      </c>
      <c r="HP356" s="14">
        <v>0</v>
      </c>
      <c r="HQ356" s="14">
        <v>0</v>
      </c>
      <c r="HR356" s="14">
        <v>0</v>
      </c>
      <c r="HS356" s="14">
        <v>0</v>
      </c>
      <c r="HT356" s="14">
        <v>0</v>
      </c>
      <c r="HU356" s="14">
        <v>0</v>
      </c>
      <c r="HV356" s="14">
        <v>0</v>
      </c>
      <c r="HW356" s="14">
        <v>0</v>
      </c>
      <c r="HX356" s="14">
        <v>0</v>
      </c>
      <c r="HY356" s="14">
        <v>0</v>
      </c>
      <c r="HZ356" s="14">
        <v>0</v>
      </c>
      <c r="IA356" s="14">
        <v>0</v>
      </c>
      <c r="IB356" s="14">
        <v>0</v>
      </c>
      <c r="IC356" s="14">
        <v>0</v>
      </c>
      <c r="ID356" s="14">
        <v>0</v>
      </c>
      <c r="IE356" s="14">
        <v>0</v>
      </c>
      <c r="IF356" s="14">
        <v>0</v>
      </c>
      <c r="IG356" s="14">
        <v>0</v>
      </c>
      <c r="IH356" s="14">
        <v>0</v>
      </c>
      <c r="II356" s="14">
        <v>0</v>
      </c>
      <c r="IJ356" s="14">
        <v>0</v>
      </c>
      <c r="IK356" s="14">
        <v>0</v>
      </c>
      <c r="IL356" s="14">
        <v>0</v>
      </c>
      <c r="IM356" s="14">
        <v>0</v>
      </c>
      <c r="IN356" s="14">
        <v>0</v>
      </c>
      <c r="IO356" s="14">
        <v>0</v>
      </c>
      <c r="IP356" s="14">
        <v>0</v>
      </c>
      <c r="IQ356" s="14">
        <v>0</v>
      </c>
      <c r="IR356" s="14">
        <v>0</v>
      </c>
      <c r="IS356" s="14">
        <v>1</v>
      </c>
      <c r="IT356" s="14">
        <v>0</v>
      </c>
      <c r="IU356" s="14">
        <v>0</v>
      </c>
      <c r="IV356" s="14">
        <v>0</v>
      </c>
      <c r="IW356" s="14">
        <v>0</v>
      </c>
      <c r="IX356" s="14">
        <v>0</v>
      </c>
      <c r="IY356" s="14">
        <v>0</v>
      </c>
      <c r="IZ356" s="14">
        <v>0</v>
      </c>
      <c r="JA356" s="14">
        <v>0</v>
      </c>
      <c r="JB356" s="14">
        <v>0</v>
      </c>
      <c r="JC356" s="14">
        <v>0</v>
      </c>
      <c r="JD356" s="14">
        <v>0</v>
      </c>
      <c r="JE356" s="14">
        <v>0</v>
      </c>
      <c r="JF356" s="14">
        <v>0</v>
      </c>
      <c r="JG356" s="14">
        <v>0</v>
      </c>
      <c r="JH356" s="14">
        <v>0</v>
      </c>
      <c r="JI356" s="14">
        <v>0</v>
      </c>
      <c r="JJ356" s="14">
        <v>0</v>
      </c>
      <c r="JK356" s="14">
        <v>0</v>
      </c>
      <c r="JL356" s="14">
        <v>0</v>
      </c>
      <c r="JM356" s="14">
        <v>0</v>
      </c>
      <c r="JN356" s="14">
        <v>0</v>
      </c>
      <c r="JO356" s="14">
        <v>0</v>
      </c>
      <c r="JP356" s="14">
        <v>0</v>
      </c>
      <c r="JQ356" s="14">
        <v>0</v>
      </c>
      <c r="JR356" s="14">
        <v>0</v>
      </c>
      <c r="JS356" s="14">
        <v>0</v>
      </c>
      <c r="JT356" s="14">
        <v>0</v>
      </c>
      <c r="JU356" s="14">
        <v>0</v>
      </c>
      <c r="JV356" s="14">
        <v>0</v>
      </c>
      <c r="JW356" s="14">
        <v>0</v>
      </c>
      <c r="JX356" s="14">
        <v>0</v>
      </c>
      <c r="JY356" s="14">
        <v>0</v>
      </c>
      <c r="JZ356" s="14">
        <v>0</v>
      </c>
      <c r="KA356" s="14">
        <v>0</v>
      </c>
      <c r="KB356" s="14">
        <v>0</v>
      </c>
      <c r="KC356" s="14">
        <v>0</v>
      </c>
      <c r="KD356" s="14">
        <v>0</v>
      </c>
      <c r="KE356" s="14">
        <v>0</v>
      </c>
      <c r="KF356" s="14">
        <v>0</v>
      </c>
      <c r="KG356" s="14">
        <v>0</v>
      </c>
      <c r="KH356" s="14">
        <v>0</v>
      </c>
      <c r="KI356" s="14">
        <v>0</v>
      </c>
      <c r="KJ356" s="14">
        <v>0</v>
      </c>
      <c r="KK356" s="14">
        <v>0</v>
      </c>
      <c r="KL356" s="14">
        <v>0</v>
      </c>
      <c r="KM356" s="14">
        <v>0</v>
      </c>
      <c r="KN356" s="14">
        <v>0</v>
      </c>
      <c r="KO356" s="14">
        <v>0</v>
      </c>
      <c r="KP356" s="14">
        <v>0</v>
      </c>
      <c r="KQ356" s="14">
        <v>0</v>
      </c>
      <c r="KR356" s="14">
        <v>0</v>
      </c>
      <c r="KS356" s="14">
        <v>0</v>
      </c>
      <c r="KT356" s="14">
        <v>0</v>
      </c>
      <c r="KU356" s="14">
        <v>0</v>
      </c>
      <c r="KV356" s="14">
        <v>0</v>
      </c>
      <c r="KW356" s="14">
        <v>0</v>
      </c>
      <c r="KX356" s="14">
        <v>0</v>
      </c>
      <c r="KY356" s="14">
        <v>0</v>
      </c>
      <c r="KZ356" s="14">
        <v>0</v>
      </c>
      <c r="LA356" s="14">
        <v>0</v>
      </c>
      <c r="LB356" s="14">
        <v>0</v>
      </c>
      <c r="LC356" s="14">
        <v>0</v>
      </c>
      <c r="LD356" s="14">
        <v>0</v>
      </c>
      <c r="LE356" s="14">
        <v>0</v>
      </c>
      <c r="LF356" s="14">
        <v>0</v>
      </c>
      <c r="LG356" s="14">
        <v>0</v>
      </c>
      <c r="LH356" s="14">
        <v>0</v>
      </c>
      <c r="LI356" s="14">
        <v>0</v>
      </c>
      <c r="LJ356" s="14">
        <v>0</v>
      </c>
      <c r="LK356" s="14">
        <v>0</v>
      </c>
      <c r="LL356" s="14">
        <v>0</v>
      </c>
      <c r="LM356" s="14">
        <v>0</v>
      </c>
      <c r="LN356" s="14">
        <v>0</v>
      </c>
      <c r="LO356" s="14">
        <v>0</v>
      </c>
      <c r="LP356" s="14">
        <v>0</v>
      </c>
      <c r="LQ356" s="14">
        <v>0</v>
      </c>
      <c r="LR356" s="14">
        <v>0</v>
      </c>
      <c r="LS356" s="14">
        <v>0</v>
      </c>
      <c r="LT356" s="14">
        <v>0</v>
      </c>
      <c r="LU356" s="14">
        <v>0</v>
      </c>
      <c r="LV356" s="14">
        <v>0</v>
      </c>
      <c r="LW356" s="14">
        <v>0</v>
      </c>
      <c r="LX356" s="14">
        <v>0</v>
      </c>
      <c r="LY356" s="14">
        <v>0</v>
      </c>
      <c r="LZ356" s="14">
        <v>0</v>
      </c>
      <c r="MA356" s="14">
        <v>0</v>
      </c>
      <c r="MB356" s="14">
        <v>0</v>
      </c>
      <c r="MC356" s="14">
        <v>0</v>
      </c>
      <c r="MD356" s="14">
        <v>0</v>
      </c>
      <c r="ME356" s="14">
        <v>0</v>
      </c>
      <c r="MF356" s="14">
        <v>0</v>
      </c>
      <c r="MG356" s="14">
        <v>0</v>
      </c>
      <c r="MH356" s="14">
        <v>0</v>
      </c>
      <c r="MI356" s="14">
        <v>0</v>
      </c>
      <c r="MJ356" s="14">
        <v>0</v>
      </c>
      <c r="MK356" s="14">
        <v>0</v>
      </c>
      <c r="ML356" s="14">
        <v>0</v>
      </c>
      <c r="MM356" s="14">
        <v>0</v>
      </c>
      <c r="MN356" s="14">
        <v>0</v>
      </c>
      <c r="MO356" s="14">
        <v>3</v>
      </c>
      <c r="MP356" s="14">
        <v>0</v>
      </c>
      <c r="MQ356" s="14">
        <v>0</v>
      </c>
      <c r="MR356" s="14">
        <v>0</v>
      </c>
      <c r="MS356" s="14">
        <v>0</v>
      </c>
      <c r="MT356" s="14">
        <v>1</v>
      </c>
      <c r="MU356" s="14">
        <v>0</v>
      </c>
      <c r="MV356" s="14">
        <v>0</v>
      </c>
      <c r="MW356" s="14">
        <v>1</v>
      </c>
      <c r="MX356" s="14">
        <v>0</v>
      </c>
      <c r="MY356" s="14">
        <v>0</v>
      </c>
      <c r="MZ356" s="14">
        <v>0</v>
      </c>
      <c r="NA356" s="14">
        <v>0</v>
      </c>
      <c r="NB356" s="14">
        <v>0</v>
      </c>
      <c r="NC356" s="14">
        <v>0</v>
      </c>
      <c r="ND356" s="14">
        <v>0</v>
      </c>
      <c r="NE356" s="14">
        <v>0</v>
      </c>
      <c r="NF356" s="14">
        <v>0</v>
      </c>
      <c r="NG356" s="14">
        <v>0</v>
      </c>
      <c r="NH356" s="14">
        <v>0</v>
      </c>
      <c r="NI356" s="14">
        <v>0</v>
      </c>
      <c r="NJ356" s="14">
        <v>0</v>
      </c>
      <c r="NK356" s="14">
        <v>0</v>
      </c>
      <c r="NL356" s="14">
        <v>0</v>
      </c>
      <c r="NM356" s="14">
        <v>0</v>
      </c>
      <c r="NN356" s="14">
        <v>0</v>
      </c>
      <c r="NO356" s="14">
        <v>0</v>
      </c>
      <c r="NP356" s="14">
        <v>0</v>
      </c>
      <c r="NQ356" s="14">
        <v>0</v>
      </c>
      <c r="NR356" s="14">
        <v>0</v>
      </c>
      <c r="NS356" s="14">
        <v>0</v>
      </c>
      <c r="NT356" s="14">
        <v>0</v>
      </c>
      <c r="NU356" s="14">
        <v>0</v>
      </c>
      <c r="NV356" s="14">
        <v>0</v>
      </c>
      <c r="NW356" s="14">
        <v>0</v>
      </c>
      <c r="NX356" s="14">
        <v>0</v>
      </c>
      <c r="NY356" s="14">
        <v>0</v>
      </c>
      <c r="NZ356" s="14">
        <v>0</v>
      </c>
      <c r="OA356" s="14">
        <v>0</v>
      </c>
      <c r="OB356" s="14">
        <v>0</v>
      </c>
      <c r="OC356" s="14">
        <v>0</v>
      </c>
      <c r="OD356" s="14">
        <v>0</v>
      </c>
      <c r="OE356" s="14">
        <v>0</v>
      </c>
      <c r="OF356" s="14"/>
      <c r="OG356" s="14">
        <v>0</v>
      </c>
      <c r="OH356" s="14">
        <v>0</v>
      </c>
      <c r="OI356" s="14">
        <v>0</v>
      </c>
      <c r="OJ356" s="14">
        <v>0</v>
      </c>
      <c r="OK356" s="14">
        <v>0</v>
      </c>
      <c r="OL356" s="14">
        <v>0</v>
      </c>
      <c r="OM356" s="14">
        <v>0</v>
      </c>
      <c r="ON356" s="14">
        <v>0</v>
      </c>
      <c r="OO356" s="14">
        <v>0</v>
      </c>
      <c r="OP356" s="14">
        <v>0</v>
      </c>
      <c r="OQ356" s="14">
        <v>0</v>
      </c>
      <c r="OR356" s="14">
        <v>0</v>
      </c>
      <c r="OS356" s="14">
        <v>0</v>
      </c>
      <c r="OT356" s="14">
        <v>0</v>
      </c>
      <c r="OU356" s="14">
        <v>0</v>
      </c>
      <c r="OV356" s="14">
        <v>0</v>
      </c>
      <c r="OW356" s="14">
        <v>0</v>
      </c>
      <c r="OX356" s="14">
        <v>0</v>
      </c>
      <c r="OY356" s="14">
        <v>0</v>
      </c>
      <c r="OZ356" s="14"/>
      <c r="PA356" s="14">
        <v>0</v>
      </c>
      <c r="PB356" s="14"/>
      <c r="PC356" s="14"/>
      <c r="PD356" s="14">
        <v>0</v>
      </c>
      <c r="PE356" s="14"/>
      <c r="PF356" s="14"/>
      <c r="PG356" s="54"/>
      <c r="PH356" s="54"/>
      <c r="PI356" s="54"/>
      <c r="PJ356" s="54"/>
      <c r="PK356" s="54"/>
      <c r="PL356" s="84"/>
      <c r="PM356" s="14"/>
      <c r="PN356" s="84"/>
      <c r="PO356" s="84"/>
      <c r="PP356" s="84"/>
      <c r="PQ356" s="84"/>
      <c r="PR356" s="505"/>
      <c r="PS356" s="84"/>
      <c r="PT356" s="84"/>
      <c r="PU356" s="84"/>
      <c r="PV356" s="84"/>
      <c r="PW356" s="54"/>
      <c r="PX356" s="54"/>
      <c r="PY356" s="14"/>
      <c r="PZ356" s="14"/>
      <c r="QA356" s="14"/>
      <c r="QB356" s="54"/>
      <c r="QC356" s="54"/>
      <c r="QD356" s="54"/>
      <c r="QR356" s="1"/>
      <c r="QS356" s="1"/>
      <c r="QX356" s="1"/>
      <c r="QY356" s="1"/>
      <c r="QZ356" s="1"/>
      <c r="RA356" s="1"/>
      <c r="RB356" s="1"/>
      <c r="RC356" s="1"/>
      <c r="RD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</row>
    <row r="357" spans="1:503" s="20" customFormat="1" hidden="1" x14ac:dyDescent="0.25">
      <c r="A357" s="68" t="s">
        <v>11</v>
      </c>
      <c r="B357" s="68" t="s">
        <v>1471</v>
      </c>
      <c r="C357" s="347"/>
      <c r="D357" s="347"/>
      <c r="E357" s="14">
        <v>0</v>
      </c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  <c r="LH357" s="14"/>
      <c r="LI357" s="14"/>
      <c r="LJ357" s="14"/>
      <c r="LK357" s="14"/>
      <c r="LL357" s="14"/>
      <c r="LM357" s="14"/>
      <c r="LN357" s="14"/>
      <c r="LO357" s="14"/>
      <c r="LP357" s="14"/>
      <c r="LQ357" s="14"/>
      <c r="LR357" s="14"/>
      <c r="LS357" s="14"/>
      <c r="LT357" s="14"/>
      <c r="LU357" s="14"/>
      <c r="LV357" s="14"/>
      <c r="LW357" s="14"/>
      <c r="LX357" s="14"/>
      <c r="LY357" s="14"/>
      <c r="LZ357" s="14"/>
      <c r="MA357" s="14"/>
      <c r="MB357" s="14"/>
      <c r="MC357" s="14"/>
      <c r="MD357" s="14"/>
      <c r="ME357" s="14"/>
      <c r="MF357" s="14"/>
      <c r="MG357" s="14"/>
      <c r="MH357" s="14"/>
      <c r="MI357" s="14"/>
      <c r="MJ357" s="14"/>
      <c r="MK357" s="14"/>
      <c r="ML357" s="14"/>
      <c r="MM357" s="14"/>
      <c r="MN357" s="14"/>
      <c r="MO357" s="14"/>
      <c r="MP357" s="14"/>
      <c r="MQ357" s="14"/>
      <c r="MR357" s="14"/>
      <c r="MS357" s="14"/>
      <c r="MT357" s="14"/>
      <c r="MU357" s="14"/>
      <c r="MV357" s="14"/>
      <c r="MW357" s="14"/>
      <c r="MX357" s="14"/>
      <c r="MY357" s="14"/>
      <c r="MZ357" s="14"/>
      <c r="NA357" s="14"/>
      <c r="NB357" s="14"/>
      <c r="NC357" s="14"/>
      <c r="ND357" s="14"/>
      <c r="NE357" s="14"/>
      <c r="NF357" s="14"/>
      <c r="NG357" s="14"/>
      <c r="NH357" s="14"/>
      <c r="NI357" s="14"/>
      <c r="NJ357" s="14"/>
      <c r="NK357" s="14"/>
      <c r="NL357" s="14"/>
      <c r="NM357" s="14"/>
      <c r="NN357" s="14"/>
      <c r="NO357" s="14"/>
      <c r="NP357" s="14"/>
      <c r="NQ357" s="14"/>
      <c r="NR357" s="14"/>
      <c r="NS357" s="14"/>
      <c r="NT357" s="14"/>
      <c r="NU357" s="14"/>
      <c r="NV357" s="14"/>
      <c r="NW357" s="14"/>
      <c r="NX357" s="14"/>
      <c r="NY357" s="14"/>
      <c r="NZ357" s="14"/>
      <c r="OA357" s="14"/>
      <c r="OB357" s="14"/>
      <c r="OC357" s="14"/>
      <c r="OD357" s="14"/>
      <c r="OE357" s="14"/>
      <c r="OF357" s="14"/>
      <c r="OG357" s="14"/>
      <c r="OH357" s="14"/>
      <c r="OI357" s="14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>
        <v>0</v>
      </c>
      <c r="PE357" s="14"/>
      <c r="PF357" s="14"/>
      <c r="PG357" s="54"/>
      <c r="PH357" s="54"/>
      <c r="PI357" s="54"/>
      <c r="PJ357" s="54"/>
      <c r="PK357" s="54"/>
      <c r="PL357" s="84"/>
      <c r="PM357" s="14"/>
      <c r="PN357" s="84"/>
      <c r="PO357" s="84"/>
      <c r="PP357" s="84"/>
      <c r="PQ357" s="84"/>
      <c r="PR357" s="505"/>
      <c r="PS357" s="84"/>
      <c r="PT357" s="84"/>
      <c r="PU357" s="84"/>
      <c r="PV357" s="84"/>
      <c r="PW357" s="54"/>
      <c r="PX357" s="54"/>
      <c r="PY357" s="14"/>
      <c r="PZ357" s="14"/>
      <c r="QA357" s="14"/>
      <c r="QB357" s="54"/>
      <c r="QC357" s="54"/>
      <c r="QD357" s="54"/>
      <c r="QR357" s="1"/>
      <c r="QS357" s="1"/>
      <c r="QX357" s="1"/>
      <c r="QY357" s="1"/>
      <c r="QZ357" s="1"/>
      <c r="RA357" s="1"/>
      <c r="RB357" s="1"/>
      <c r="RC357" s="1"/>
      <c r="RD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</row>
    <row r="358" spans="1:503" s="20" customFormat="1" hidden="1" x14ac:dyDescent="0.25">
      <c r="A358" s="68" t="s">
        <v>11</v>
      </c>
      <c r="B358" s="68" t="s">
        <v>141</v>
      </c>
      <c r="C358" s="464">
        <v>534</v>
      </c>
      <c r="D358" s="347"/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  <c r="AL358" s="14">
        <v>0</v>
      </c>
      <c r="AM358" s="14">
        <v>0</v>
      </c>
      <c r="AN358" s="14">
        <v>0</v>
      </c>
      <c r="AO358" s="14">
        <v>0</v>
      </c>
      <c r="AP358" s="14">
        <v>0</v>
      </c>
      <c r="AQ358" s="14">
        <v>0</v>
      </c>
      <c r="AR358" s="14">
        <v>0</v>
      </c>
      <c r="AS358" s="14">
        <v>0</v>
      </c>
      <c r="AT358" s="14">
        <v>0</v>
      </c>
      <c r="AU358" s="14">
        <v>0</v>
      </c>
      <c r="AV358" s="14">
        <v>0</v>
      </c>
      <c r="AW358" s="14">
        <v>0</v>
      </c>
      <c r="AX358" s="14">
        <v>0</v>
      </c>
      <c r="AY358" s="14">
        <v>0</v>
      </c>
      <c r="AZ358" s="14">
        <v>0</v>
      </c>
      <c r="BA358" s="14">
        <v>0</v>
      </c>
      <c r="BB358" s="14">
        <v>0</v>
      </c>
      <c r="BC358" s="14">
        <v>0</v>
      </c>
      <c r="BD358" s="14">
        <v>0</v>
      </c>
      <c r="BE358" s="14">
        <v>0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  <c r="BK358" s="14">
        <v>0</v>
      </c>
      <c r="BL358" s="14">
        <v>0</v>
      </c>
      <c r="BM358" s="14">
        <v>0</v>
      </c>
      <c r="BN358" s="14">
        <v>0</v>
      </c>
      <c r="BO358" s="14">
        <v>0</v>
      </c>
      <c r="BP358" s="14">
        <v>0</v>
      </c>
      <c r="BQ358" s="14">
        <v>0</v>
      </c>
      <c r="BR358" s="14">
        <v>0</v>
      </c>
      <c r="BS358" s="14">
        <v>0</v>
      </c>
      <c r="BT358" s="14">
        <v>0</v>
      </c>
      <c r="BU358" s="14">
        <v>0</v>
      </c>
      <c r="BV358" s="14">
        <v>0</v>
      </c>
      <c r="BW358" s="14">
        <v>0</v>
      </c>
      <c r="BX358" s="14">
        <v>0</v>
      </c>
      <c r="BY358" s="14">
        <v>0</v>
      </c>
      <c r="BZ358" s="14">
        <v>0</v>
      </c>
      <c r="CA358" s="14">
        <v>0</v>
      </c>
      <c r="CB358" s="14">
        <v>0</v>
      </c>
      <c r="CC358" s="14">
        <v>0</v>
      </c>
      <c r="CD358" s="14">
        <v>0</v>
      </c>
      <c r="CE358" s="14">
        <v>0</v>
      </c>
      <c r="CF358" s="14">
        <v>0</v>
      </c>
      <c r="CG358" s="14">
        <v>0</v>
      </c>
      <c r="CH358" s="14">
        <v>0</v>
      </c>
      <c r="CI358" s="14">
        <v>0</v>
      </c>
      <c r="CJ358" s="14">
        <v>0</v>
      </c>
      <c r="CK358" s="14">
        <v>0</v>
      </c>
      <c r="CL358" s="14">
        <v>0</v>
      </c>
      <c r="CM358" s="14">
        <v>0</v>
      </c>
      <c r="CN358" s="14">
        <v>0</v>
      </c>
      <c r="CO358" s="14">
        <v>0</v>
      </c>
      <c r="CP358" s="14">
        <v>0</v>
      </c>
      <c r="CQ358" s="14">
        <v>0</v>
      </c>
      <c r="CR358" s="14">
        <v>0</v>
      </c>
      <c r="CS358" s="14">
        <v>0</v>
      </c>
      <c r="CT358" s="14">
        <v>0</v>
      </c>
      <c r="CU358" s="14">
        <v>0</v>
      </c>
      <c r="CV358" s="14">
        <v>0</v>
      </c>
      <c r="CW358" s="14">
        <v>0</v>
      </c>
      <c r="CX358" s="14">
        <v>0</v>
      </c>
      <c r="CY358" s="14">
        <v>3</v>
      </c>
      <c r="CZ358" s="14">
        <v>0</v>
      </c>
      <c r="DA358" s="14">
        <v>0</v>
      </c>
      <c r="DB358" s="14">
        <v>1</v>
      </c>
      <c r="DC358" s="14">
        <v>5</v>
      </c>
      <c r="DD358" s="14">
        <v>0</v>
      </c>
      <c r="DE358" s="14">
        <v>0</v>
      </c>
      <c r="DF358" s="14">
        <v>0</v>
      </c>
      <c r="DG358" s="14">
        <v>0</v>
      </c>
      <c r="DH358" s="14">
        <v>0</v>
      </c>
      <c r="DI358" s="14">
        <v>0</v>
      </c>
      <c r="DJ358" s="14">
        <v>0</v>
      </c>
      <c r="DK358" s="14">
        <v>6</v>
      </c>
      <c r="DL358" s="14">
        <v>0</v>
      </c>
      <c r="DM358" s="14">
        <v>0</v>
      </c>
      <c r="DN358" s="14">
        <v>0</v>
      </c>
      <c r="DO358" s="14">
        <v>0</v>
      </c>
      <c r="DP358" s="14">
        <v>0</v>
      </c>
      <c r="DQ358" s="14">
        <v>0</v>
      </c>
      <c r="DR358" s="14">
        <v>0</v>
      </c>
      <c r="DS358" s="14">
        <v>0</v>
      </c>
      <c r="DT358" s="14">
        <v>2</v>
      </c>
      <c r="DU358" s="14">
        <v>0</v>
      </c>
      <c r="DV358" s="14">
        <v>0</v>
      </c>
      <c r="DW358" s="14">
        <v>0</v>
      </c>
      <c r="DX358" s="14">
        <v>0</v>
      </c>
      <c r="DY358" s="14">
        <v>0</v>
      </c>
      <c r="DZ358" s="14">
        <v>0</v>
      </c>
      <c r="EA358" s="14">
        <v>0</v>
      </c>
      <c r="EB358" s="14">
        <v>0</v>
      </c>
      <c r="EC358" s="14">
        <v>0</v>
      </c>
      <c r="ED358" s="14">
        <v>0</v>
      </c>
      <c r="EE358" s="14">
        <v>0</v>
      </c>
      <c r="EF358" s="14">
        <v>0</v>
      </c>
      <c r="EG358" s="14">
        <v>0</v>
      </c>
      <c r="EH358" s="14">
        <v>0</v>
      </c>
      <c r="EI358" s="14">
        <v>0</v>
      </c>
      <c r="EJ358" s="14">
        <v>0</v>
      </c>
      <c r="EK358" s="14">
        <v>0</v>
      </c>
      <c r="EL358" s="14">
        <v>0</v>
      </c>
      <c r="EM358" s="14">
        <v>0</v>
      </c>
      <c r="EN358" s="14">
        <v>0</v>
      </c>
      <c r="EO358" s="14">
        <v>0</v>
      </c>
      <c r="EP358" s="14">
        <v>0</v>
      </c>
      <c r="EQ358" s="14">
        <v>0</v>
      </c>
      <c r="ER358" s="14">
        <v>0</v>
      </c>
      <c r="ES358" s="14">
        <v>0</v>
      </c>
      <c r="ET358" s="14">
        <v>0</v>
      </c>
      <c r="EU358" s="14">
        <v>0</v>
      </c>
      <c r="EV358" s="14">
        <v>0</v>
      </c>
      <c r="EW358" s="14">
        <v>0</v>
      </c>
      <c r="EX358" s="14">
        <v>0</v>
      </c>
      <c r="EY358" s="14">
        <v>0</v>
      </c>
      <c r="EZ358" s="14">
        <v>0</v>
      </c>
      <c r="FA358" s="14">
        <v>0</v>
      </c>
      <c r="FB358" s="14">
        <v>0</v>
      </c>
      <c r="FC358" s="14">
        <v>0</v>
      </c>
      <c r="FD358" s="14">
        <v>0</v>
      </c>
      <c r="FE358" s="14">
        <v>0</v>
      </c>
      <c r="FF358" s="14">
        <v>0</v>
      </c>
      <c r="FG358" s="14">
        <v>0</v>
      </c>
      <c r="FH358" s="14">
        <v>0</v>
      </c>
      <c r="FI358" s="14">
        <v>0</v>
      </c>
      <c r="FJ358" s="14">
        <v>0</v>
      </c>
      <c r="FK358" s="14">
        <v>0</v>
      </c>
      <c r="FL358" s="14">
        <v>0</v>
      </c>
      <c r="FM358" s="14">
        <v>0</v>
      </c>
      <c r="FN358" s="14">
        <v>0</v>
      </c>
      <c r="FO358" s="14">
        <v>0</v>
      </c>
      <c r="FP358" s="14">
        <v>0</v>
      </c>
      <c r="FQ358" s="14">
        <v>0</v>
      </c>
      <c r="FR358" s="14">
        <v>0</v>
      </c>
      <c r="FS358" s="14">
        <v>0</v>
      </c>
      <c r="FT358" s="14">
        <v>0</v>
      </c>
      <c r="FU358" s="14">
        <v>0</v>
      </c>
      <c r="FV358" s="14">
        <v>0</v>
      </c>
      <c r="FW358" s="14">
        <v>0</v>
      </c>
      <c r="FX358" s="14">
        <v>0</v>
      </c>
      <c r="FY358" s="14">
        <v>0</v>
      </c>
      <c r="FZ358" s="14">
        <v>0</v>
      </c>
      <c r="GA358" s="14">
        <v>0</v>
      </c>
      <c r="GB358" s="14">
        <v>0</v>
      </c>
      <c r="GC358" s="14">
        <v>0</v>
      </c>
      <c r="GD358" s="14">
        <v>0</v>
      </c>
      <c r="GE358" s="14">
        <v>0</v>
      </c>
      <c r="GF358" s="14">
        <v>0</v>
      </c>
      <c r="GG358" s="14">
        <v>0</v>
      </c>
      <c r="GH358" s="14">
        <v>0</v>
      </c>
      <c r="GI358" s="14">
        <v>1</v>
      </c>
      <c r="GJ358" s="14">
        <v>0</v>
      </c>
      <c r="GK358" s="14">
        <v>0</v>
      </c>
      <c r="GL358" s="14">
        <v>0</v>
      </c>
      <c r="GM358" s="14">
        <v>0</v>
      </c>
      <c r="GN358" s="14">
        <v>0</v>
      </c>
      <c r="GO358" s="14">
        <v>1</v>
      </c>
      <c r="GP358" s="14">
        <v>0</v>
      </c>
      <c r="GQ358" s="14">
        <v>0</v>
      </c>
      <c r="GR358" s="14">
        <v>0</v>
      </c>
      <c r="GS358" s="14">
        <v>0</v>
      </c>
      <c r="GT358" s="14">
        <v>0</v>
      </c>
      <c r="GU358" s="14">
        <v>0</v>
      </c>
      <c r="GV358" s="14">
        <v>0</v>
      </c>
      <c r="GW358" s="14">
        <v>0</v>
      </c>
      <c r="GX358" s="14">
        <v>0</v>
      </c>
      <c r="GY358" s="14">
        <v>0</v>
      </c>
      <c r="GZ358" s="14">
        <v>0</v>
      </c>
      <c r="HA358" s="14">
        <v>0</v>
      </c>
      <c r="HB358" s="14">
        <v>0</v>
      </c>
      <c r="HC358" s="14">
        <v>0</v>
      </c>
      <c r="HD358" s="14">
        <v>0</v>
      </c>
      <c r="HE358" s="14">
        <v>0</v>
      </c>
      <c r="HF358" s="14">
        <v>0</v>
      </c>
      <c r="HG358" s="14">
        <v>0</v>
      </c>
      <c r="HH358" s="14">
        <v>0</v>
      </c>
      <c r="HI358" s="14">
        <v>0</v>
      </c>
      <c r="HJ358" s="14">
        <v>0</v>
      </c>
      <c r="HK358" s="14">
        <v>0</v>
      </c>
      <c r="HL358" s="14">
        <v>0</v>
      </c>
      <c r="HM358" s="14">
        <v>0</v>
      </c>
      <c r="HN358" s="14">
        <v>0</v>
      </c>
      <c r="HO358" s="14">
        <v>0</v>
      </c>
      <c r="HP358" s="14">
        <v>0</v>
      </c>
      <c r="HQ358" s="14">
        <v>0</v>
      </c>
      <c r="HR358" s="14">
        <v>0</v>
      </c>
      <c r="HS358" s="14">
        <v>0</v>
      </c>
      <c r="HT358" s="14">
        <v>1</v>
      </c>
      <c r="HU358" s="14">
        <v>0</v>
      </c>
      <c r="HV358" s="14">
        <v>0</v>
      </c>
      <c r="HW358" s="14">
        <v>0</v>
      </c>
      <c r="HX358" s="14">
        <v>0</v>
      </c>
      <c r="HY358" s="14">
        <v>0</v>
      </c>
      <c r="HZ358" s="14">
        <v>0</v>
      </c>
      <c r="IA358" s="14">
        <v>0</v>
      </c>
      <c r="IB358" s="14">
        <v>0</v>
      </c>
      <c r="IC358" s="14">
        <v>0</v>
      </c>
      <c r="ID358" s="14">
        <v>0</v>
      </c>
      <c r="IE358" s="14">
        <v>0</v>
      </c>
      <c r="IF358" s="14">
        <v>0</v>
      </c>
      <c r="IG358" s="14">
        <v>0</v>
      </c>
      <c r="IH358" s="14">
        <v>0</v>
      </c>
      <c r="II358" s="14">
        <v>0</v>
      </c>
      <c r="IJ358" s="14">
        <v>0</v>
      </c>
      <c r="IK358" s="14">
        <v>0</v>
      </c>
      <c r="IL358" s="14">
        <v>0</v>
      </c>
      <c r="IM358" s="14">
        <v>0</v>
      </c>
      <c r="IN358" s="14">
        <v>0</v>
      </c>
      <c r="IO358" s="14">
        <v>0</v>
      </c>
      <c r="IP358" s="14">
        <v>0</v>
      </c>
      <c r="IQ358" s="14">
        <v>0</v>
      </c>
      <c r="IR358" s="14">
        <v>0</v>
      </c>
      <c r="IS358" s="14">
        <v>0</v>
      </c>
      <c r="IT358" s="14">
        <v>0</v>
      </c>
      <c r="IU358" s="14">
        <v>0</v>
      </c>
      <c r="IV358" s="14">
        <v>0</v>
      </c>
      <c r="IW358" s="14">
        <v>0</v>
      </c>
      <c r="IX358" s="14">
        <v>0</v>
      </c>
      <c r="IY358" s="14">
        <v>0</v>
      </c>
      <c r="IZ358" s="14">
        <v>0</v>
      </c>
      <c r="JA358" s="14">
        <v>0</v>
      </c>
      <c r="JB358" s="14">
        <v>0</v>
      </c>
      <c r="JC358" s="14">
        <v>0</v>
      </c>
      <c r="JD358" s="14">
        <v>0</v>
      </c>
      <c r="JE358" s="14">
        <v>0</v>
      </c>
      <c r="JF358" s="14">
        <v>0</v>
      </c>
      <c r="JG358" s="14">
        <v>0</v>
      </c>
      <c r="JH358" s="14">
        <v>0</v>
      </c>
      <c r="JI358" s="14">
        <v>0</v>
      </c>
      <c r="JJ358" s="14">
        <v>0</v>
      </c>
      <c r="JK358" s="14">
        <v>0</v>
      </c>
      <c r="JL358" s="14">
        <v>0</v>
      </c>
      <c r="JM358" s="14">
        <v>0</v>
      </c>
      <c r="JN358" s="14">
        <v>0</v>
      </c>
      <c r="JO358" s="14">
        <v>0</v>
      </c>
      <c r="JP358" s="14">
        <v>0</v>
      </c>
      <c r="JQ358" s="14">
        <v>0</v>
      </c>
      <c r="JR358" s="14">
        <v>0</v>
      </c>
      <c r="JS358" s="14">
        <v>0</v>
      </c>
      <c r="JT358" s="14">
        <v>0</v>
      </c>
      <c r="JU358" s="14">
        <v>0</v>
      </c>
      <c r="JV358" s="14">
        <v>0</v>
      </c>
      <c r="JW358" s="14">
        <v>0</v>
      </c>
      <c r="JX358" s="14">
        <v>0</v>
      </c>
      <c r="JY358" s="14">
        <v>0</v>
      </c>
      <c r="JZ358" s="14">
        <v>0</v>
      </c>
      <c r="KA358" s="14">
        <v>0</v>
      </c>
      <c r="KB358" s="14">
        <v>0</v>
      </c>
      <c r="KC358" s="14">
        <v>0</v>
      </c>
      <c r="KD358" s="14">
        <v>0</v>
      </c>
      <c r="KE358" s="14">
        <v>0</v>
      </c>
      <c r="KF358" s="14">
        <v>0</v>
      </c>
      <c r="KG358" s="14">
        <v>0</v>
      </c>
      <c r="KH358" s="14">
        <v>0</v>
      </c>
      <c r="KI358" s="14">
        <v>0</v>
      </c>
      <c r="KJ358" s="14">
        <v>0</v>
      </c>
      <c r="KK358" s="14">
        <v>0</v>
      </c>
      <c r="KL358" s="14">
        <v>0</v>
      </c>
      <c r="KM358" s="14">
        <v>0</v>
      </c>
      <c r="KN358" s="14">
        <v>0</v>
      </c>
      <c r="KO358" s="14">
        <v>0</v>
      </c>
      <c r="KP358" s="14">
        <v>0</v>
      </c>
      <c r="KQ358" s="14">
        <v>0</v>
      </c>
      <c r="KR358" s="14">
        <v>0</v>
      </c>
      <c r="KS358" s="14">
        <v>0</v>
      </c>
      <c r="KT358" s="14">
        <v>0</v>
      </c>
      <c r="KU358" s="14">
        <v>0</v>
      </c>
      <c r="KV358" s="14">
        <v>0</v>
      </c>
      <c r="KW358" s="14">
        <v>0</v>
      </c>
      <c r="KX358" s="14">
        <v>0</v>
      </c>
      <c r="KY358" s="14">
        <v>0</v>
      </c>
      <c r="KZ358" s="14">
        <v>0</v>
      </c>
      <c r="LA358" s="14">
        <v>0</v>
      </c>
      <c r="LB358" s="14">
        <v>0</v>
      </c>
      <c r="LC358" s="14">
        <v>0</v>
      </c>
      <c r="LD358" s="14">
        <v>0</v>
      </c>
      <c r="LE358" s="14">
        <v>0</v>
      </c>
      <c r="LF358" s="14">
        <v>0</v>
      </c>
      <c r="LG358" s="14">
        <v>0</v>
      </c>
      <c r="LH358" s="14">
        <v>0</v>
      </c>
      <c r="LI358" s="14">
        <v>0</v>
      </c>
      <c r="LJ358" s="14">
        <v>0</v>
      </c>
      <c r="LK358" s="14">
        <v>0</v>
      </c>
      <c r="LL358" s="14">
        <v>0</v>
      </c>
      <c r="LM358" s="14">
        <v>0</v>
      </c>
      <c r="LN358" s="14">
        <v>0</v>
      </c>
      <c r="LO358" s="14">
        <v>0</v>
      </c>
      <c r="LP358" s="14">
        <v>0</v>
      </c>
      <c r="LQ358" s="14">
        <v>0</v>
      </c>
      <c r="LR358" s="14">
        <v>0</v>
      </c>
      <c r="LS358" s="14">
        <v>0</v>
      </c>
      <c r="LT358" s="14">
        <v>0</v>
      </c>
      <c r="LU358" s="14">
        <v>0</v>
      </c>
      <c r="LV358" s="14">
        <v>0</v>
      </c>
      <c r="LW358" s="14">
        <v>0</v>
      </c>
      <c r="LX358" s="14">
        <v>0</v>
      </c>
      <c r="LY358" s="14">
        <v>0</v>
      </c>
      <c r="LZ358" s="14">
        <v>0</v>
      </c>
      <c r="MA358" s="14">
        <v>1</v>
      </c>
      <c r="MB358" s="14">
        <v>0</v>
      </c>
      <c r="MC358" s="14">
        <v>0</v>
      </c>
      <c r="MD358" s="14">
        <v>2</v>
      </c>
      <c r="ME358" s="14">
        <v>0</v>
      </c>
      <c r="MF358" s="14">
        <v>0</v>
      </c>
      <c r="MG358" s="14">
        <v>0</v>
      </c>
      <c r="MH358" s="14">
        <v>0</v>
      </c>
      <c r="MI358" s="14">
        <v>1</v>
      </c>
      <c r="MJ358" s="14">
        <v>0</v>
      </c>
      <c r="MK358" s="14">
        <v>0</v>
      </c>
      <c r="ML358" s="14">
        <v>0</v>
      </c>
      <c r="MM358" s="14">
        <v>0</v>
      </c>
      <c r="MN358" s="14">
        <v>0</v>
      </c>
      <c r="MO358" s="14">
        <v>0</v>
      </c>
      <c r="MP358" s="14">
        <v>0</v>
      </c>
      <c r="MQ358" s="14">
        <v>1</v>
      </c>
      <c r="MR358" s="14">
        <v>0</v>
      </c>
      <c r="MS358" s="14">
        <v>0</v>
      </c>
      <c r="MT358" s="14">
        <v>0</v>
      </c>
      <c r="MU358" s="14">
        <v>0</v>
      </c>
      <c r="MV358" s="14">
        <v>0</v>
      </c>
      <c r="MW358" s="14">
        <v>0</v>
      </c>
      <c r="MX358" s="14">
        <v>0</v>
      </c>
      <c r="MY358" s="14">
        <v>0</v>
      </c>
      <c r="MZ358" s="14">
        <v>0</v>
      </c>
      <c r="NA358" s="14">
        <v>0</v>
      </c>
      <c r="NB358" s="14">
        <v>1</v>
      </c>
      <c r="NC358" s="14">
        <v>0</v>
      </c>
      <c r="ND358" s="14">
        <v>0</v>
      </c>
      <c r="NE358" s="14">
        <v>0</v>
      </c>
      <c r="NF358" s="14">
        <v>0</v>
      </c>
      <c r="NG358" s="14">
        <v>0</v>
      </c>
      <c r="NH358" s="14">
        <v>0</v>
      </c>
      <c r="NI358" s="14">
        <v>0</v>
      </c>
      <c r="NJ358" s="14">
        <v>0</v>
      </c>
      <c r="NK358" s="14">
        <v>0</v>
      </c>
      <c r="NL358" s="14">
        <v>0</v>
      </c>
      <c r="NM358" s="14">
        <v>0</v>
      </c>
      <c r="NN358" s="14">
        <v>0</v>
      </c>
      <c r="NO358" s="14">
        <v>1</v>
      </c>
      <c r="NP358" s="14">
        <v>0</v>
      </c>
      <c r="NQ358" s="14">
        <v>1</v>
      </c>
      <c r="NR358" s="14">
        <v>0</v>
      </c>
      <c r="NS358" s="14">
        <v>0</v>
      </c>
      <c r="NT358" s="14">
        <v>0</v>
      </c>
      <c r="NU358" s="14">
        <v>0</v>
      </c>
      <c r="NV358" s="14">
        <v>0</v>
      </c>
      <c r="NW358" s="14">
        <v>0</v>
      </c>
      <c r="NX358" s="14">
        <v>0</v>
      </c>
      <c r="NY358" s="14">
        <v>1</v>
      </c>
      <c r="NZ358" s="14">
        <v>0</v>
      </c>
      <c r="OA358" s="14">
        <v>0</v>
      </c>
      <c r="OB358" s="14">
        <v>0</v>
      </c>
      <c r="OC358" s="14">
        <v>0</v>
      </c>
      <c r="OD358" s="14">
        <v>0</v>
      </c>
      <c r="OE358" s="14">
        <v>0</v>
      </c>
      <c r="OF358" s="14"/>
      <c r="OG358" s="14">
        <v>0</v>
      </c>
      <c r="OH358" s="14">
        <v>0</v>
      </c>
      <c r="OI358" s="14">
        <v>0</v>
      </c>
      <c r="OJ358" s="14">
        <v>0</v>
      </c>
      <c r="OK358" s="14">
        <v>0</v>
      </c>
      <c r="OL358" s="14">
        <v>0</v>
      </c>
      <c r="OM358" s="14">
        <v>0</v>
      </c>
      <c r="ON358" s="14">
        <v>0</v>
      </c>
      <c r="OO358" s="14">
        <v>0</v>
      </c>
      <c r="OP358" s="14">
        <v>0</v>
      </c>
      <c r="OQ358" s="14">
        <v>0</v>
      </c>
      <c r="OR358" s="14">
        <v>0</v>
      </c>
      <c r="OS358" s="14">
        <v>0</v>
      </c>
      <c r="OT358" s="14">
        <v>0</v>
      </c>
      <c r="OU358" s="14">
        <v>0</v>
      </c>
      <c r="OV358" s="14">
        <v>0</v>
      </c>
      <c r="OW358" s="14">
        <v>0</v>
      </c>
      <c r="OX358" s="14">
        <v>0</v>
      </c>
      <c r="OY358" s="14">
        <v>0</v>
      </c>
      <c r="OZ358" s="14"/>
      <c r="PA358" s="14">
        <v>0</v>
      </c>
      <c r="PB358" s="14"/>
      <c r="PC358" s="14"/>
      <c r="PD358" s="14">
        <v>0</v>
      </c>
      <c r="PE358" s="14"/>
      <c r="PF358" s="14">
        <v>1</v>
      </c>
      <c r="PG358" s="14">
        <v>1</v>
      </c>
      <c r="PH358" s="84">
        <v>1</v>
      </c>
      <c r="PI358" s="54"/>
      <c r="PJ358" s="54"/>
      <c r="PK358" s="54"/>
      <c r="PL358" s="84"/>
      <c r="PM358" s="14">
        <v>3</v>
      </c>
      <c r="PN358" s="84">
        <v>1</v>
      </c>
      <c r="PO358" s="84">
        <v>4</v>
      </c>
      <c r="PP358" s="84"/>
      <c r="PQ358" s="84"/>
      <c r="PR358" s="505"/>
      <c r="PS358" s="84"/>
      <c r="PT358" s="84">
        <v>1</v>
      </c>
      <c r="PU358" s="84"/>
      <c r="PV358" s="84">
        <v>2</v>
      </c>
      <c r="PW358" s="54"/>
      <c r="PX358" s="54"/>
      <c r="PY358" s="14"/>
      <c r="PZ358" s="14"/>
      <c r="QA358" s="14"/>
      <c r="QB358" s="14">
        <v>1</v>
      </c>
      <c r="QC358" s="14">
        <v>1</v>
      </c>
      <c r="QD358" s="54"/>
      <c r="QL358" s="482">
        <v>1</v>
      </c>
      <c r="QR358" s="1"/>
      <c r="QS358" s="1"/>
      <c r="QX358" s="1"/>
      <c r="QY358" s="1"/>
      <c r="QZ358" s="1"/>
      <c r="RA358" s="1"/>
      <c r="RB358" s="1"/>
      <c r="RC358" s="1"/>
      <c r="RD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</row>
    <row r="359" spans="1:503" s="20" customFormat="1" hidden="1" x14ac:dyDescent="0.25">
      <c r="A359" s="68" t="s">
        <v>11</v>
      </c>
      <c r="B359" s="68" t="s">
        <v>1472</v>
      </c>
      <c r="C359" s="347"/>
      <c r="D359" s="347"/>
      <c r="E359" s="14">
        <v>0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  <c r="LH359" s="14"/>
      <c r="LI359" s="14"/>
      <c r="LJ359" s="14"/>
      <c r="LK359" s="14"/>
      <c r="LL359" s="14"/>
      <c r="LM359" s="14"/>
      <c r="LN359" s="14"/>
      <c r="LO359" s="14"/>
      <c r="LP359" s="14"/>
      <c r="LQ359" s="14"/>
      <c r="LR359" s="14"/>
      <c r="LS359" s="14"/>
      <c r="LT359" s="14"/>
      <c r="LU359" s="14"/>
      <c r="LV359" s="14"/>
      <c r="LW359" s="14"/>
      <c r="LX359" s="14"/>
      <c r="LY359" s="14"/>
      <c r="LZ359" s="14"/>
      <c r="MA359" s="14"/>
      <c r="MB359" s="14"/>
      <c r="MC359" s="14"/>
      <c r="MD359" s="14"/>
      <c r="ME359" s="14"/>
      <c r="MF359" s="14"/>
      <c r="MG359" s="14"/>
      <c r="MH359" s="14"/>
      <c r="MI359" s="14"/>
      <c r="MJ359" s="14"/>
      <c r="MK359" s="14"/>
      <c r="ML359" s="14"/>
      <c r="MM359" s="14"/>
      <c r="MN359" s="14"/>
      <c r="MO359" s="14"/>
      <c r="MP359" s="14"/>
      <c r="MQ359" s="14"/>
      <c r="MR359" s="14"/>
      <c r="MS359" s="14"/>
      <c r="MT359" s="14"/>
      <c r="MU359" s="14"/>
      <c r="MV359" s="14"/>
      <c r="MW359" s="14"/>
      <c r="MX359" s="14"/>
      <c r="MY359" s="14"/>
      <c r="MZ359" s="14"/>
      <c r="NA359" s="14"/>
      <c r="NB359" s="14"/>
      <c r="NC359" s="14"/>
      <c r="ND359" s="14"/>
      <c r="NE359" s="14"/>
      <c r="NF359" s="14"/>
      <c r="NG359" s="14"/>
      <c r="NH359" s="14"/>
      <c r="NI359" s="14"/>
      <c r="NJ359" s="14"/>
      <c r="NK359" s="14"/>
      <c r="NL359" s="14"/>
      <c r="NM359" s="14"/>
      <c r="NN359" s="14"/>
      <c r="NO359" s="14"/>
      <c r="NP359" s="14"/>
      <c r="NQ359" s="14"/>
      <c r="NR359" s="14"/>
      <c r="NS359" s="14"/>
      <c r="NT359" s="14"/>
      <c r="NU359" s="14"/>
      <c r="NV359" s="14"/>
      <c r="NW359" s="14"/>
      <c r="NX359" s="14"/>
      <c r="NY359" s="14"/>
      <c r="NZ359" s="14"/>
      <c r="OA359" s="14"/>
      <c r="OB359" s="14"/>
      <c r="OC359" s="14"/>
      <c r="OD359" s="14"/>
      <c r="OE359" s="14"/>
      <c r="OF359" s="14"/>
      <c r="OG359" s="14"/>
      <c r="OH359" s="14"/>
      <c r="OI359" s="14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>
        <v>0</v>
      </c>
      <c r="PE359" s="14"/>
      <c r="PF359" s="14"/>
      <c r="PG359" s="54"/>
      <c r="PH359" s="54"/>
      <c r="PI359" s="54"/>
      <c r="PJ359" s="54"/>
      <c r="PK359" s="54"/>
      <c r="PL359" s="84"/>
      <c r="PM359" s="14"/>
      <c r="PN359" s="84"/>
      <c r="PO359" s="84"/>
      <c r="PP359" s="84"/>
      <c r="PQ359" s="84"/>
      <c r="PR359" s="505"/>
      <c r="PS359" s="84"/>
      <c r="PT359" s="84"/>
      <c r="PU359" s="84"/>
      <c r="PV359" s="84"/>
      <c r="PW359" s="54"/>
      <c r="PX359" s="54"/>
      <c r="PY359" s="14"/>
      <c r="PZ359" s="14"/>
      <c r="QA359" s="14"/>
      <c r="QB359" s="54"/>
      <c r="QC359" s="54"/>
      <c r="QD359" s="54"/>
      <c r="QR359" s="1"/>
      <c r="QS359" s="1"/>
      <c r="QX359" s="1"/>
      <c r="QY359" s="1"/>
      <c r="QZ359" s="1"/>
      <c r="RA359" s="1"/>
      <c r="RB359" s="1"/>
      <c r="RC359" s="1"/>
      <c r="RD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</row>
    <row r="360" spans="1:503" s="20" customFormat="1" hidden="1" x14ac:dyDescent="0.25">
      <c r="A360" s="68" t="s">
        <v>11</v>
      </c>
      <c r="B360" s="68" t="s">
        <v>926</v>
      </c>
      <c r="C360" s="347"/>
      <c r="D360" s="347"/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  <c r="AL360" s="14">
        <v>0</v>
      </c>
      <c r="AM360" s="14">
        <v>0</v>
      </c>
      <c r="AN360" s="14">
        <v>0</v>
      </c>
      <c r="AO360" s="14">
        <v>0</v>
      </c>
      <c r="AP360" s="14">
        <v>0</v>
      </c>
      <c r="AQ360" s="14">
        <v>0</v>
      </c>
      <c r="AR360" s="14">
        <v>0</v>
      </c>
      <c r="AS360" s="14">
        <v>0</v>
      </c>
      <c r="AT360" s="14">
        <v>0</v>
      </c>
      <c r="AU360" s="14">
        <v>0</v>
      </c>
      <c r="AV360" s="14">
        <v>0</v>
      </c>
      <c r="AW360" s="14">
        <v>0</v>
      </c>
      <c r="AX360" s="14">
        <v>0</v>
      </c>
      <c r="AY360" s="14">
        <v>0</v>
      </c>
      <c r="AZ360" s="14">
        <v>0</v>
      </c>
      <c r="BA360" s="14">
        <v>0</v>
      </c>
      <c r="BB360" s="14">
        <v>0</v>
      </c>
      <c r="BC360" s="14">
        <v>0</v>
      </c>
      <c r="BD360" s="14">
        <v>0</v>
      </c>
      <c r="BE360" s="14">
        <v>0</v>
      </c>
      <c r="BF360" s="14">
        <v>0</v>
      </c>
      <c r="BG360" s="14">
        <v>0</v>
      </c>
      <c r="BH360" s="14">
        <v>0</v>
      </c>
      <c r="BI360" s="14">
        <v>0</v>
      </c>
      <c r="BJ360" s="14">
        <v>0</v>
      </c>
      <c r="BK360" s="14">
        <v>0</v>
      </c>
      <c r="BL360" s="14">
        <v>0</v>
      </c>
      <c r="BM360" s="14">
        <v>0</v>
      </c>
      <c r="BN360" s="14">
        <v>0</v>
      </c>
      <c r="BO360" s="14">
        <v>0</v>
      </c>
      <c r="BP360" s="14">
        <v>0</v>
      </c>
      <c r="BQ360" s="14">
        <v>0</v>
      </c>
      <c r="BR360" s="14">
        <v>0</v>
      </c>
      <c r="BS360" s="14">
        <v>0</v>
      </c>
      <c r="BT360" s="14">
        <v>0</v>
      </c>
      <c r="BU360" s="14">
        <v>0</v>
      </c>
      <c r="BV360" s="14">
        <v>0</v>
      </c>
      <c r="BW360" s="14">
        <v>0</v>
      </c>
      <c r="BX360" s="14">
        <v>0</v>
      </c>
      <c r="BY360" s="14">
        <v>0</v>
      </c>
      <c r="BZ360" s="14">
        <v>0</v>
      </c>
      <c r="CA360" s="14">
        <v>0</v>
      </c>
      <c r="CB360" s="14">
        <v>0</v>
      </c>
      <c r="CC360" s="14">
        <v>0</v>
      </c>
      <c r="CD360" s="14">
        <v>0</v>
      </c>
      <c r="CE360" s="14">
        <v>0</v>
      </c>
      <c r="CF360" s="14">
        <v>0</v>
      </c>
      <c r="CG360" s="14">
        <v>0</v>
      </c>
      <c r="CH360" s="14">
        <v>0</v>
      </c>
      <c r="CI360" s="14">
        <v>0</v>
      </c>
      <c r="CJ360" s="14">
        <v>0</v>
      </c>
      <c r="CK360" s="14">
        <v>0</v>
      </c>
      <c r="CL360" s="14">
        <v>0</v>
      </c>
      <c r="CM360" s="14">
        <v>0</v>
      </c>
      <c r="CN360" s="14">
        <v>0</v>
      </c>
      <c r="CO360" s="14">
        <v>0</v>
      </c>
      <c r="CP360" s="14">
        <v>0</v>
      </c>
      <c r="CQ360" s="14">
        <v>0</v>
      </c>
      <c r="CR360" s="14">
        <v>0</v>
      </c>
      <c r="CS360" s="14">
        <v>0</v>
      </c>
      <c r="CT360" s="14">
        <v>0</v>
      </c>
      <c r="CU360" s="14">
        <v>0</v>
      </c>
      <c r="CV360" s="14">
        <v>0</v>
      </c>
      <c r="CW360" s="14">
        <v>0</v>
      </c>
      <c r="CX360" s="14">
        <v>0</v>
      </c>
      <c r="CY360" s="14">
        <v>0</v>
      </c>
      <c r="CZ360" s="14">
        <v>0</v>
      </c>
      <c r="DA360" s="14">
        <v>0</v>
      </c>
      <c r="DB360" s="14">
        <v>0</v>
      </c>
      <c r="DC360" s="14">
        <v>0</v>
      </c>
      <c r="DD360" s="14">
        <v>0</v>
      </c>
      <c r="DE360" s="14">
        <v>0</v>
      </c>
      <c r="DF360" s="14">
        <v>0</v>
      </c>
      <c r="DG360" s="14">
        <v>0</v>
      </c>
      <c r="DH360" s="14">
        <v>0</v>
      </c>
      <c r="DI360" s="14">
        <v>0</v>
      </c>
      <c r="DJ360" s="14">
        <v>0</v>
      </c>
      <c r="DK360" s="14">
        <v>0</v>
      </c>
      <c r="DL360" s="14">
        <v>0</v>
      </c>
      <c r="DM360" s="14">
        <v>0</v>
      </c>
      <c r="DN360" s="14">
        <v>0</v>
      </c>
      <c r="DO360" s="14">
        <v>0</v>
      </c>
      <c r="DP360" s="14">
        <v>0</v>
      </c>
      <c r="DQ360" s="14">
        <v>0</v>
      </c>
      <c r="DR360" s="14">
        <v>0</v>
      </c>
      <c r="DS360" s="14">
        <v>0</v>
      </c>
      <c r="DT360" s="14">
        <v>0</v>
      </c>
      <c r="DU360" s="14">
        <v>0</v>
      </c>
      <c r="DV360" s="14">
        <v>0</v>
      </c>
      <c r="DW360" s="14">
        <v>0</v>
      </c>
      <c r="DX360" s="14">
        <v>0</v>
      </c>
      <c r="DY360" s="14">
        <v>0</v>
      </c>
      <c r="DZ360" s="14">
        <v>0</v>
      </c>
      <c r="EA360" s="14">
        <v>0</v>
      </c>
      <c r="EB360" s="14">
        <v>0</v>
      </c>
      <c r="EC360" s="14">
        <v>0</v>
      </c>
      <c r="ED360" s="14">
        <v>0</v>
      </c>
      <c r="EE360" s="14">
        <v>0</v>
      </c>
      <c r="EF360" s="14">
        <v>0</v>
      </c>
      <c r="EG360" s="14">
        <v>0</v>
      </c>
      <c r="EH360" s="14">
        <v>0</v>
      </c>
      <c r="EI360" s="14">
        <v>0</v>
      </c>
      <c r="EJ360" s="14">
        <v>0</v>
      </c>
      <c r="EK360" s="14">
        <v>0</v>
      </c>
      <c r="EL360" s="14">
        <v>0</v>
      </c>
      <c r="EM360" s="14">
        <v>0</v>
      </c>
      <c r="EN360" s="14">
        <v>0</v>
      </c>
      <c r="EO360" s="14">
        <v>0</v>
      </c>
      <c r="EP360" s="14">
        <v>0</v>
      </c>
      <c r="EQ360" s="14">
        <v>0</v>
      </c>
      <c r="ER360" s="14">
        <v>0</v>
      </c>
      <c r="ES360" s="14">
        <v>0</v>
      </c>
      <c r="ET360" s="14">
        <v>0</v>
      </c>
      <c r="EU360" s="14">
        <v>0</v>
      </c>
      <c r="EV360" s="14">
        <v>0</v>
      </c>
      <c r="EW360" s="14">
        <v>0</v>
      </c>
      <c r="EX360" s="14">
        <v>0</v>
      </c>
      <c r="EY360" s="14">
        <v>0</v>
      </c>
      <c r="EZ360" s="14">
        <v>0</v>
      </c>
      <c r="FA360" s="14">
        <v>0</v>
      </c>
      <c r="FB360" s="14">
        <v>0</v>
      </c>
      <c r="FC360" s="14">
        <v>0</v>
      </c>
      <c r="FD360" s="14">
        <v>0</v>
      </c>
      <c r="FE360" s="14">
        <v>0</v>
      </c>
      <c r="FF360" s="14">
        <v>0</v>
      </c>
      <c r="FG360" s="14">
        <v>0</v>
      </c>
      <c r="FH360" s="14">
        <v>0</v>
      </c>
      <c r="FI360" s="14">
        <v>0</v>
      </c>
      <c r="FJ360" s="14">
        <v>0</v>
      </c>
      <c r="FK360" s="14">
        <v>0</v>
      </c>
      <c r="FL360" s="14">
        <v>0</v>
      </c>
      <c r="FM360" s="14">
        <v>0</v>
      </c>
      <c r="FN360" s="14">
        <v>0</v>
      </c>
      <c r="FO360" s="14">
        <v>0</v>
      </c>
      <c r="FP360" s="14">
        <v>0</v>
      </c>
      <c r="FQ360" s="14">
        <v>0</v>
      </c>
      <c r="FR360" s="14">
        <v>0</v>
      </c>
      <c r="FS360" s="14">
        <v>0</v>
      </c>
      <c r="FT360" s="14">
        <v>0</v>
      </c>
      <c r="FU360" s="14">
        <v>0</v>
      </c>
      <c r="FV360" s="14">
        <v>0</v>
      </c>
      <c r="FW360" s="14">
        <v>0</v>
      </c>
      <c r="FX360" s="14">
        <v>0</v>
      </c>
      <c r="FY360" s="14">
        <v>0</v>
      </c>
      <c r="FZ360" s="14">
        <v>0</v>
      </c>
      <c r="GA360" s="14">
        <v>0</v>
      </c>
      <c r="GB360" s="14">
        <v>0</v>
      </c>
      <c r="GC360" s="14">
        <v>0</v>
      </c>
      <c r="GD360" s="14">
        <v>0</v>
      </c>
      <c r="GE360" s="14">
        <v>0</v>
      </c>
      <c r="GF360" s="14">
        <v>0</v>
      </c>
      <c r="GG360" s="14">
        <v>0</v>
      </c>
      <c r="GH360" s="14">
        <v>0</v>
      </c>
      <c r="GI360" s="14">
        <v>0</v>
      </c>
      <c r="GJ360" s="14">
        <v>0</v>
      </c>
      <c r="GK360" s="14">
        <v>0</v>
      </c>
      <c r="GL360" s="14">
        <v>0</v>
      </c>
      <c r="GM360" s="14">
        <v>0</v>
      </c>
      <c r="GN360" s="14">
        <v>0</v>
      </c>
      <c r="GO360" s="14">
        <v>0</v>
      </c>
      <c r="GP360" s="14">
        <v>0</v>
      </c>
      <c r="GQ360" s="14">
        <v>0</v>
      </c>
      <c r="GR360" s="14">
        <v>0</v>
      </c>
      <c r="GS360" s="14">
        <v>0</v>
      </c>
      <c r="GT360" s="14">
        <v>0</v>
      </c>
      <c r="GU360" s="14">
        <v>0</v>
      </c>
      <c r="GV360" s="14">
        <v>0</v>
      </c>
      <c r="GW360" s="14">
        <v>0</v>
      </c>
      <c r="GX360" s="14">
        <v>0</v>
      </c>
      <c r="GY360" s="14">
        <v>0</v>
      </c>
      <c r="GZ360" s="14">
        <v>0</v>
      </c>
      <c r="HA360" s="14">
        <v>0</v>
      </c>
      <c r="HB360" s="14">
        <v>0</v>
      </c>
      <c r="HC360" s="14">
        <v>1</v>
      </c>
      <c r="HD360" s="14">
        <v>0</v>
      </c>
      <c r="HE360" s="14">
        <v>0</v>
      </c>
      <c r="HF360" s="14">
        <v>0</v>
      </c>
      <c r="HG360" s="14">
        <v>0</v>
      </c>
      <c r="HH360" s="14">
        <v>0</v>
      </c>
      <c r="HI360" s="14">
        <v>0</v>
      </c>
      <c r="HJ360" s="14">
        <v>0</v>
      </c>
      <c r="HK360" s="14">
        <v>0</v>
      </c>
      <c r="HL360" s="14">
        <v>0</v>
      </c>
      <c r="HM360" s="14">
        <v>0</v>
      </c>
      <c r="HN360" s="14">
        <v>0</v>
      </c>
      <c r="HO360" s="14">
        <v>0</v>
      </c>
      <c r="HP360" s="14">
        <v>0</v>
      </c>
      <c r="HQ360" s="14">
        <v>0</v>
      </c>
      <c r="HR360" s="14">
        <v>0</v>
      </c>
      <c r="HS360" s="14">
        <v>0</v>
      </c>
      <c r="HT360" s="14">
        <v>0</v>
      </c>
      <c r="HU360" s="14">
        <v>0</v>
      </c>
      <c r="HV360" s="14">
        <v>0</v>
      </c>
      <c r="HW360" s="14">
        <v>0</v>
      </c>
      <c r="HX360" s="14">
        <v>0</v>
      </c>
      <c r="HY360" s="14">
        <v>0</v>
      </c>
      <c r="HZ360" s="14">
        <v>0</v>
      </c>
      <c r="IA360" s="14">
        <v>0</v>
      </c>
      <c r="IB360" s="14">
        <v>0</v>
      </c>
      <c r="IC360" s="14">
        <v>0</v>
      </c>
      <c r="ID360" s="14">
        <v>0</v>
      </c>
      <c r="IE360" s="14">
        <v>0</v>
      </c>
      <c r="IF360" s="14">
        <v>0</v>
      </c>
      <c r="IG360" s="14">
        <v>0</v>
      </c>
      <c r="IH360" s="14">
        <v>0</v>
      </c>
      <c r="II360" s="14">
        <v>0</v>
      </c>
      <c r="IJ360" s="14">
        <v>0</v>
      </c>
      <c r="IK360" s="14">
        <v>0</v>
      </c>
      <c r="IL360" s="14">
        <v>0</v>
      </c>
      <c r="IM360" s="14">
        <v>0</v>
      </c>
      <c r="IN360" s="14">
        <v>0</v>
      </c>
      <c r="IO360" s="14">
        <v>0</v>
      </c>
      <c r="IP360" s="14">
        <v>0</v>
      </c>
      <c r="IQ360" s="14">
        <v>0</v>
      </c>
      <c r="IR360" s="14">
        <v>0</v>
      </c>
      <c r="IS360" s="14">
        <v>0</v>
      </c>
      <c r="IT360" s="14">
        <v>0</v>
      </c>
      <c r="IU360" s="14">
        <v>0</v>
      </c>
      <c r="IV360" s="14">
        <v>0</v>
      </c>
      <c r="IW360" s="14">
        <v>0</v>
      </c>
      <c r="IX360" s="14">
        <v>0</v>
      </c>
      <c r="IY360" s="14">
        <v>0</v>
      </c>
      <c r="IZ360" s="14">
        <v>0</v>
      </c>
      <c r="JA360" s="14">
        <v>0</v>
      </c>
      <c r="JB360" s="14">
        <v>0</v>
      </c>
      <c r="JC360" s="14">
        <v>0</v>
      </c>
      <c r="JD360" s="14">
        <v>0</v>
      </c>
      <c r="JE360" s="14">
        <v>0</v>
      </c>
      <c r="JF360" s="14">
        <v>0</v>
      </c>
      <c r="JG360" s="14">
        <v>0</v>
      </c>
      <c r="JH360" s="14">
        <v>0</v>
      </c>
      <c r="JI360" s="14">
        <v>0</v>
      </c>
      <c r="JJ360" s="14">
        <v>0</v>
      </c>
      <c r="JK360" s="14">
        <v>0</v>
      </c>
      <c r="JL360" s="14">
        <v>0</v>
      </c>
      <c r="JM360" s="14">
        <v>0</v>
      </c>
      <c r="JN360" s="14">
        <v>0</v>
      </c>
      <c r="JO360" s="14">
        <v>0</v>
      </c>
      <c r="JP360" s="14">
        <v>0</v>
      </c>
      <c r="JQ360" s="14">
        <v>0</v>
      </c>
      <c r="JR360" s="14">
        <v>0</v>
      </c>
      <c r="JS360" s="14">
        <v>0</v>
      </c>
      <c r="JT360" s="14">
        <v>0</v>
      </c>
      <c r="JU360" s="14">
        <v>0</v>
      </c>
      <c r="JV360" s="14">
        <v>0</v>
      </c>
      <c r="JW360" s="14">
        <v>0</v>
      </c>
      <c r="JX360" s="14">
        <v>0</v>
      </c>
      <c r="JY360" s="14">
        <v>0</v>
      </c>
      <c r="JZ360" s="14">
        <v>0</v>
      </c>
      <c r="KA360" s="14">
        <v>0</v>
      </c>
      <c r="KB360" s="14">
        <v>0</v>
      </c>
      <c r="KC360" s="14">
        <v>0</v>
      </c>
      <c r="KD360" s="14">
        <v>0</v>
      </c>
      <c r="KE360" s="14">
        <v>0</v>
      </c>
      <c r="KF360" s="14">
        <v>0</v>
      </c>
      <c r="KG360" s="14">
        <v>0</v>
      </c>
      <c r="KH360" s="14">
        <v>0</v>
      </c>
      <c r="KI360" s="14">
        <v>0</v>
      </c>
      <c r="KJ360" s="14">
        <v>0</v>
      </c>
      <c r="KK360" s="14">
        <v>0</v>
      </c>
      <c r="KL360" s="14">
        <v>0</v>
      </c>
      <c r="KM360" s="14">
        <v>0</v>
      </c>
      <c r="KN360" s="14">
        <v>0</v>
      </c>
      <c r="KO360" s="14">
        <v>0</v>
      </c>
      <c r="KP360" s="14">
        <v>0</v>
      </c>
      <c r="KQ360" s="14">
        <v>0</v>
      </c>
      <c r="KR360" s="14">
        <v>0</v>
      </c>
      <c r="KS360" s="14">
        <v>0</v>
      </c>
      <c r="KT360" s="14">
        <v>0</v>
      </c>
      <c r="KU360" s="14">
        <v>0</v>
      </c>
      <c r="KV360" s="14">
        <v>0</v>
      </c>
      <c r="KW360" s="14">
        <v>0</v>
      </c>
      <c r="KX360" s="14">
        <v>0</v>
      </c>
      <c r="KY360" s="14">
        <v>0</v>
      </c>
      <c r="KZ360" s="14">
        <v>0</v>
      </c>
      <c r="LA360" s="14">
        <v>0</v>
      </c>
      <c r="LB360" s="14">
        <v>0</v>
      </c>
      <c r="LC360" s="14">
        <v>0</v>
      </c>
      <c r="LD360" s="14">
        <v>0</v>
      </c>
      <c r="LE360" s="14">
        <v>0</v>
      </c>
      <c r="LF360" s="14">
        <v>0</v>
      </c>
      <c r="LG360" s="14">
        <v>0</v>
      </c>
      <c r="LH360" s="14">
        <v>0</v>
      </c>
      <c r="LI360" s="14">
        <v>0</v>
      </c>
      <c r="LJ360" s="14">
        <v>0</v>
      </c>
      <c r="LK360" s="14">
        <v>0</v>
      </c>
      <c r="LL360" s="14">
        <v>0</v>
      </c>
      <c r="LM360" s="14">
        <v>0</v>
      </c>
      <c r="LN360" s="14">
        <v>0</v>
      </c>
      <c r="LO360" s="14">
        <v>0</v>
      </c>
      <c r="LP360" s="14">
        <v>0</v>
      </c>
      <c r="LQ360" s="14">
        <v>0</v>
      </c>
      <c r="LR360" s="14">
        <v>0</v>
      </c>
      <c r="LS360" s="14">
        <v>0</v>
      </c>
      <c r="LT360" s="14">
        <v>0</v>
      </c>
      <c r="LU360" s="14">
        <v>0</v>
      </c>
      <c r="LV360" s="14">
        <v>0</v>
      </c>
      <c r="LW360" s="14">
        <v>0</v>
      </c>
      <c r="LX360" s="14">
        <v>0</v>
      </c>
      <c r="LY360" s="14">
        <v>0</v>
      </c>
      <c r="LZ360" s="14">
        <v>0</v>
      </c>
      <c r="MA360" s="14">
        <v>0</v>
      </c>
      <c r="MB360" s="14">
        <v>0</v>
      </c>
      <c r="MC360" s="14">
        <v>0</v>
      </c>
      <c r="MD360" s="14">
        <v>0</v>
      </c>
      <c r="ME360" s="14">
        <v>0</v>
      </c>
      <c r="MF360" s="14">
        <v>0</v>
      </c>
      <c r="MG360" s="14">
        <v>0</v>
      </c>
      <c r="MH360" s="14">
        <v>0</v>
      </c>
      <c r="MI360" s="14">
        <v>0</v>
      </c>
      <c r="MJ360" s="14">
        <v>0</v>
      </c>
      <c r="MK360" s="14">
        <v>0</v>
      </c>
      <c r="ML360" s="14">
        <v>0</v>
      </c>
      <c r="MM360" s="14">
        <v>0</v>
      </c>
      <c r="MN360" s="14">
        <v>0</v>
      </c>
      <c r="MO360" s="14">
        <v>0</v>
      </c>
      <c r="MP360" s="14">
        <v>0</v>
      </c>
      <c r="MQ360" s="14">
        <v>0</v>
      </c>
      <c r="MR360" s="14">
        <v>0</v>
      </c>
      <c r="MS360" s="14">
        <v>0</v>
      </c>
      <c r="MT360" s="14">
        <v>0</v>
      </c>
      <c r="MU360" s="14">
        <v>0</v>
      </c>
      <c r="MV360" s="14">
        <v>0</v>
      </c>
      <c r="MW360" s="14">
        <v>0</v>
      </c>
      <c r="MX360" s="14">
        <v>0</v>
      </c>
      <c r="MY360" s="14">
        <v>0</v>
      </c>
      <c r="MZ360" s="14">
        <v>0</v>
      </c>
      <c r="NA360" s="14">
        <v>0</v>
      </c>
      <c r="NB360" s="14">
        <v>0</v>
      </c>
      <c r="NC360" s="14">
        <v>0</v>
      </c>
      <c r="ND360" s="14">
        <v>0</v>
      </c>
      <c r="NE360" s="14">
        <v>0</v>
      </c>
      <c r="NF360" s="14">
        <v>0</v>
      </c>
      <c r="NG360" s="14">
        <v>0</v>
      </c>
      <c r="NH360" s="14">
        <v>0</v>
      </c>
      <c r="NI360" s="14">
        <v>1</v>
      </c>
      <c r="NJ360" s="14">
        <v>0</v>
      </c>
      <c r="NK360" s="14">
        <v>0</v>
      </c>
      <c r="NL360" s="14">
        <v>0</v>
      </c>
      <c r="NM360" s="14">
        <v>0</v>
      </c>
      <c r="NN360" s="14">
        <v>0</v>
      </c>
      <c r="NO360" s="14">
        <v>0</v>
      </c>
      <c r="NP360" s="14">
        <v>0</v>
      </c>
      <c r="NQ360" s="14">
        <v>0</v>
      </c>
      <c r="NR360" s="14">
        <v>0</v>
      </c>
      <c r="NS360" s="14">
        <v>1</v>
      </c>
      <c r="NT360" s="14">
        <v>0</v>
      </c>
      <c r="NU360" s="14">
        <v>0</v>
      </c>
      <c r="NV360" s="14">
        <v>0</v>
      </c>
      <c r="NW360" s="14">
        <v>0</v>
      </c>
      <c r="NX360" s="14">
        <v>0</v>
      </c>
      <c r="NY360" s="14">
        <v>0</v>
      </c>
      <c r="NZ360" s="14">
        <v>0</v>
      </c>
      <c r="OA360" s="14">
        <v>0</v>
      </c>
      <c r="OB360" s="14">
        <v>0</v>
      </c>
      <c r="OC360" s="14">
        <v>0</v>
      </c>
      <c r="OD360" s="14">
        <v>0</v>
      </c>
      <c r="OE360" s="14">
        <v>0</v>
      </c>
      <c r="OF360" s="14"/>
      <c r="OG360" s="14">
        <v>0</v>
      </c>
      <c r="OH360" s="14">
        <v>0</v>
      </c>
      <c r="OI360" s="14">
        <v>0</v>
      </c>
      <c r="OJ360" s="14">
        <v>0</v>
      </c>
      <c r="OK360" s="14">
        <v>0</v>
      </c>
      <c r="OL360" s="14">
        <v>1</v>
      </c>
      <c r="OM360" s="14">
        <v>0</v>
      </c>
      <c r="ON360" s="14">
        <v>0</v>
      </c>
      <c r="OO360" s="14">
        <v>0</v>
      </c>
      <c r="OP360" s="14">
        <v>0</v>
      </c>
      <c r="OQ360" s="14">
        <v>0</v>
      </c>
      <c r="OR360" s="14">
        <v>0</v>
      </c>
      <c r="OS360" s="14">
        <v>0</v>
      </c>
      <c r="OT360" s="14">
        <v>0</v>
      </c>
      <c r="OU360" s="14">
        <v>0</v>
      </c>
      <c r="OV360" s="14">
        <v>0</v>
      </c>
      <c r="OW360" s="14">
        <v>0</v>
      </c>
      <c r="OX360" s="14">
        <v>0</v>
      </c>
      <c r="OY360" s="14">
        <v>0</v>
      </c>
      <c r="OZ360" s="14"/>
      <c r="PA360" s="14">
        <v>0</v>
      </c>
      <c r="PB360" s="14"/>
      <c r="PC360" s="14"/>
      <c r="PD360" s="14">
        <v>0</v>
      </c>
      <c r="PE360" s="14"/>
      <c r="PF360" s="14"/>
      <c r="PG360" s="54"/>
      <c r="PH360" s="54"/>
      <c r="PI360" s="54"/>
      <c r="PJ360" s="54"/>
      <c r="PK360" s="54"/>
      <c r="PL360" s="84"/>
      <c r="PM360" s="14"/>
      <c r="PN360" s="84"/>
      <c r="PO360" s="84"/>
      <c r="PP360" s="84"/>
      <c r="PQ360" s="84"/>
      <c r="PR360" s="505"/>
      <c r="PS360" s="84"/>
      <c r="PT360" s="84"/>
      <c r="PU360" s="84"/>
      <c r="PV360" s="84"/>
      <c r="PW360" s="54"/>
      <c r="PX360" s="54"/>
      <c r="PY360" s="14"/>
      <c r="PZ360" s="14"/>
      <c r="QA360" s="14"/>
      <c r="QB360" s="54"/>
      <c r="QC360" s="54"/>
      <c r="QD360" s="54"/>
      <c r="QR360" s="1"/>
      <c r="QS360" s="1"/>
      <c r="QX360" s="1"/>
      <c r="QY360" s="1"/>
      <c r="QZ360" s="1"/>
      <c r="RA360" s="1"/>
      <c r="RB360" s="1"/>
      <c r="RC360" s="1"/>
      <c r="RD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</row>
    <row r="361" spans="1:503" s="20" customFormat="1" hidden="1" x14ac:dyDescent="0.25">
      <c r="A361" s="68" t="s">
        <v>11</v>
      </c>
      <c r="B361" s="68" t="s">
        <v>1473</v>
      </c>
      <c r="C361" s="464">
        <v>377</v>
      </c>
      <c r="D361" s="347"/>
      <c r="E361" s="14">
        <v>0</v>
      </c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  <c r="LH361" s="14"/>
      <c r="LI361" s="14"/>
      <c r="LJ361" s="14"/>
      <c r="LK361" s="14"/>
      <c r="LL361" s="14"/>
      <c r="LM361" s="14"/>
      <c r="LN361" s="14"/>
      <c r="LO361" s="14"/>
      <c r="LP361" s="14"/>
      <c r="LQ361" s="14"/>
      <c r="LR361" s="14"/>
      <c r="LS361" s="14"/>
      <c r="LT361" s="14"/>
      <c r="LU361" s="14"/>
      <c r="LV361" s="14"/>
      <c r="LW361" s="14"/>
      <c r="LX361" s="14"/>
      <c r="LY361" s="14"/>
      <c r="LZ361" s="14"/>
      <c r="MA361" s="14"/>
      <c r="MB361" s="14"/>
      <c r="MC361" s="14"/>
      <c r="MD361" s="14"/>
      <c r="ME361" s="14"/>
      <c r="MF361" s="14"/>
      <c r="MG361" s="14"/>
      <c r="MH361" s="14"/>
      <c r="MI361" s="14"/>
      <c r="MJ361" s="14"/>
      <c r="MK361" s="14"/>
      <c r="ML361" s="14"/>
      <c r="MM361" s="14"/>
      <c r="MN361" s="14"/>
      <c r="MO361" s="14"/>
      <c r="MP361" s="14"/>
      <c r="MQ361" s="14"/>
      <c r="MR361" s="14"/>
      <c r="MS361" s="14"/>
      <c r="MT361" s="14"/>
      <c r="MU361" s="14"/>
      <c r="MV361" s="14"/>
      <c r="MW361" s="14"/>
      <c r="MX361" s="14"/>
      <c r="MY361" s="14"/>
      <c r="MZ361" s="14"/>
      <c r="NA361" s="14"/>
      <c r="NB361" s="14"/>
      <c r="NC361" s="14"/>
      <c r="ND361" s="14"/>
      <c r="NE361" s="14"/>
      <c r="NF361" s="14"/>
      <c r="NG361" s="14"/>
      <c r="NH361" s="14"/>
      <c r="NI361" s="14"/>
      <c r="NJ361" s="14"/>
      <c r="NK361" s="14"/>
      <c r="NL361" s="14"/>
      <c r="NM361" s="14"/>
      <c r="NN361" s="14"/>
      <c r="NO361" s="14"/>
      <c r="NP361" s="14"/>
      <c r="NQ361" s="14"/>
      <c r="NR361" s="14"/>
      <c r="NS361" s="14"/>
      <c r="NT361" s="14"/>
      <c r="NU361" s="14"/>
      <c r="NV361" s="14"/>
      <c r="NW361" s="14"/>
      <c r="NX361" s="14"/>
      <c r="NY361" s="14"/>
      <c r="NZ361" s="14"/>
      <c r="OA361" s="14"/>
      <c r="OB361" s="14"/>
      <c r="OC361" s="14"/>
      <c r="OD361" s="14"/>
      <c r="OE361" s="14"/>
      <c r="OF361" s="14"/>
      <c r="OG361" s="14"/>
      <c r="OH361" s="14"/>
      <c r="OI361" s="14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>
        <v>0</v>
      </c>
      <c r="PE361" s="14"/>
      <c r="PF361" s="14"/>
      <c r="PG361" s="54"/>
      <c r="PH361" s="54"/>
      <c r="PI361" s="54"/>
      <c r="PJ361" s="54"/>
      <c r="PK361" s="54"/>
      <c r="PL361" s="84"/>
      <c r="PM361" s="14"/>
      <c r="PN361" s="84"/>
      <c r="PO361" s="84"/>
      <c r="PP361" s="84"/>
      <c r="PQ361" s="84"/>
      <c r="PR361" s="505"/>
      <c r="PS361" s="84"/>
      <c r="PT361" s="84"/>
      <c r="PU361" s="84"/>
      <c r="PV361" s="84"/>
      <c r="PW361" s="54"/>
      <c r="PX361" s="54"/>
      <c r="PY361" s="14"/>
      <c r="PZ361" s="14"/>
      <c r="QA361" s="14"/>
      <c r="QB361" s="54"/>
      <c r="QC361" s="54"/>
      <c r="QD361" s="54"/>
      <c r="QR361" s="1"/>
      <c r="QS361" s="1"/>
      <c r="QX361" s="1"/>
      <c r="QY361" s="1"/>
      <c r="QZ361" s="1"/>
      <c r="RA361" s="1"/>
      <c r="RB361" s="1"/>
      <c r="RC361" s="1"/>
      <c r="RD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</row>
    <row r="362" spans="1:503" s="20" customFormat="1" hidden="1" x14ac:dyDescent="0.25">
      <c r="A362" s="68" t="s">
        <v>11</v>
      </c>
      <c r="B362" s="68" t="s">
        <v>1474</v>
      </c>
      <c r="C362" s="347"/>
      <c r="D362" s="347"/>
      <c r="E362" s="14">
        <v>0</v>
      </c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>
        <v>0</v>
      </c>
      <c r="PE362" s="14"/>
      <c r="PF362" s="14"/>
      <c r="PG362" s="54"/>
      <c r="PH362" s="54"/>
      <c r="PI362" s="54"/>
      <c r="PJ362" s="54"/>
      <c r="PK362" s="54"/>
      <c r="PL362" s="84"/>
      <c r="PM362" s="14"/>
      <c r="PN362" s="84"/>
      <c r="PO362" s="84"/>
      <c r="PP362" s="84"/>
      <c r="PQ362" s="84"/>
      <c r="PR362" s="505"/>
      <c r="PS362" s="84"/>
      <c r="PT362" s="84"/>
      <c r="PU362" s="84"/>
      <c r="PV362" s="84"/>
      <c r="PW362" s="54"/>
      <c r="PX362" s="54"/>
      <c r="PY362" s="14"/>
      <c r="PZ362" s="14"/>
      <c r="QA362" s="14"/>
      <c r="QB362" s="54"/>
      <c r="QC362" s="54"/>
      <c r="QD362" s="54"/>
      <c r="QR362" s="1"/>
      <c r="QS362" s="1"/>
      <c r="QX362" s="1"/>
      <c r="QY362" s="1"/>
      <c r="QZ362" s="1"/>
      <c r="RA362" s="1"/>
      <c r="RB362" s="1"/>
      <c r="RC362" s="1"/>
      <c r="RD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</row>
    <row r="363" spans="1:503" s="20" customFormat="1" x14ac:dyDescent="0.25">
      <c r="A363" s="68" t="s">
        <v>11</v>
      </c>
      <c r="B363" s="79" t="s">
        <v>11</v>
      </c>
      <c r="C363" s="464">
        <v>25808</v>
      </c>
      <c r="D363" s="347"/>
      <c r="E363" s="14">
        <v>0</v>
      </c>
      <c r="F363" s="14">
        <v>0</v>
      </c>
      <c r="G363" s="14">
        <v>0</v>
      </c>
      <c r="H363" s="14">
        <v>0</v>
      </c>
      <c r="I363" s="14">
        <v>1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  <c r="AL363" s="14">
        <v>0</v>
      </c>
      <c r="AM363" s="14">
        <v>0</v>
      </c>
      <c r="AN363" s="14">
        <v>0</v>
      </c>
      <c r="AO363" s="14">
        <v>0</v>
      </c>
      <c r="AP363" s="14">
        <v>0</v>
      </c>
      <c r="AQ363" s="14">
        <v>0</v>
      </c>
      <c r="AR363" s="14">
        <v>0</v>
      </c>
      <c r="AS363" s="14">
        <v>0</v>
      </c>
      <c r="AT363" s="14">
        <v>0</v>
      </c>
      <c r="AU363" s="14">
        <v>0</v>
      </c>
      <c r="AV363" s="14">
        <v>0</v>
      </c>
      <c r="AW363" s="14">
        <v>0</v>
      </c>
      <c r="AX363" s="14">
        <v>0</v>
      </c>
      <c r="AY363" s="14">
        <v>0</v>
      </c>
      <c r="AZ363" s="14">
        <v>0</v>
      </c>
      <c r="BA363" s="14">
        <v>0</v>
      </c>
      <c r="BB363" s="14">
        <v>0</v>
      </c>
      <c r="BC363" s="14">
        <v>0</v>
      </c>
      <c r="BD363" s="14">
        <v>0</v>
      </c>
      <c r="BE363" s="14">
        <v>0</v>
      </c>
      <c r="BF363" s="14">
        <v>0</v>
      </c>
      <c r="BG363" s="14">
        <v>0</v>
      </c>
      <c r="BH363" s="14">
        <v>0</v>
      </c>
      <c r="BI363" s="14">
        <v>0</v>
      </c>
      <c r="BJ363" s="14">
        <v>0</v>
      </c>
      <c r="BK363" s="14">
        <v>0</v>
      </c>
      <c r="BL363" s="14">
        <v>0</v>
      </c>
      <c r="BM363" s="14">
        <v>0</v>
      </c>
      <c r="BN363" s="14">
        <v>0</v>
      </c>
      <c r="BO363" s="14">
        <v>0</v>
      </c>
      <c r="BP363" s="14">
        <v>0</v>
      </c>
      <c r="BQ363" s="14">
        <v>0</v>
      </c>
      <c r="BR363" s="14">
        <v>0</v>
      </c>
      <c r="BS363" s="14">
        <v>0</v>
      </c>
      <c r="BT363" s="14">
        <v>0</v>
      </c>
      <c r="BU363" s="14">
        <v>0</v>
      </c>
      <c r="BV363" s="14">
        <v>0</v>
      </c>
      <c r="BW363" s="14">
        <v>0</v>
      </c>
      <c r="BX363" s="14">
        <v>0</v>
      </c>
      <c r="BY363" s="14">
        <v>0</v>
      </c>
      <c r="BZ363" s="14">
        <v>0</v>
      </c>
      <c r="CA363" s="14">
        <v>0</v>
      </c>
      <c r="CB363" s="14">
        <v>1</v>
      </c>
      <c r="CC363" s="14">
        <v>0</v>
      </c>
      <c r="CD363" s="14">
        <v>0</v>
      </c>
      <c r="CE363" s="14">
        <v>0</v>
      </c>
      <c r="CF363" s="14">
        <v>0</v>
      </c>
      <c r="CG363" s="14">
        <v>0</v>
      </c>
      <c r="CH363" s="14">
        <v>0</v>
      </c>
      <c r="CI363" s="14">
        <v>0</v>
      </c>
      <c r="CJ363" s="14">
        <v>0</v>
      </c>
      <c r="CK363" s="14">
        <v>0</v>
      </c>
      <c r="CL363" s="14">
        <v>0</v>
      </c>
      <c r="CM363" s="14">
        <v>0</v>
      </c>
      <c r="CN363" s="14">
        <v>0</v>
      </c>
      <c r="CO363" s="14">
        <v>0</v>
      </c>
      <c r="CP363" s="14">
        <v>0</v>
      </c>
      <c r="CQ363" s="14">
        <v>0</v>
      </c>
      <c r="CR363" s="14">
        <v>0</v>
      </c>
      <c r="CS363" s="14">
        <v>0</v>
      </c>
      <c r="CT363" s="14">
        <v>0</v>
      </c>
      <c r="CU363" s="14">
        <v>0</v>
      </c>
      <c r="CV363" s="14">
        <v>0</v>
      </c>
      <c r="CW363" s="14">
        <v>0</v>
      </c>
      <c r="CX363" s="14">
        <v>0</v>
      </c>
      <c r="CY363" s="14">
        <v>0</v>
      </c>
      <c r="CZ363" s="14">
        <v>0</v>
      </c>
      <c r="DA363" s="14">
        <v>0</v>
      </c>
      <c r="DB363" s="14">
        <v>0</v>
      </c>
      <c r="DC363" s="14">
        <v>0</v>
      </c>
      <c r="DD363" s="14">
        <v>0</v>
      </c>
      <c r="DE363" s="14">
        <v>2</v>
      </c>
      <c r="DF363" s="14">
        <v>0</v>
      </c>
      <c r="DG363" s="14">
        <v>0</v>
      </c>
      <c r="DH363" s="14">
        <v>2</v>
      </c>
      <c r="DI363" s="14">
        <v>0</v>
      </c>
      <c r="DJ363" s="14">
        <v>0</v>
      </c>
      <c r="DK363" s="14">
        <v>2</v>
      </c>
      <c r="DL363" s="14">
        <v>0</v>
      </c>
      <c r="DM363" s="14">
        <v>0</v>
      </c>
      <c r="DN363" s="14">
        <v>0</v>
      </c>
      <c r="DO363" s="14">
        <v>0</v>
      </c>
      <c r="DP363" s="14">
        <v>1</v>
      </c>
      <c r="DQ363" s="14">
        <v>0</v>
      </c>
      <c r="DR363" s="14">
        <v>0</v>
      </c>
      <c r="DS363" s="14">
        <v>0</v>
      </c>
      <c r="DT363" s="14">
        <v>0</v>
      </c>
      <c r="DU363" s="14">
        <v>0</v>
      </c>
      <c r="DV363" s="14">
        <v>3</v>
      </c>
      <c r="DW363" s="14">
        <v>0</v>
      </c>
      <c r="DX363" s="14">
        <v>0</v>
      </c>
      <c r="DY363" s="14">
        <v>0</v>
      </c>
      <c r="DZ363" s="14">
        <v>0</v>
      </c>
      <c r="EA363" s="14">
        <v>4</v>
      </c>
      <c r="EB363" s="14">
        <v>3</v>
      </c>
      <c r="EC363" s="14">
        <v>0</v>
      </c>
      <c r="ED363" s="14">
        <v>0</v>
      </c>
      <c r="EE363" s="14">
        <v>0</v>
      </c>
      <c r="EF363" s="14">
        <v>2</v>
      </c>
      <c r="EG363" s="14">
        <v>1</v>
      </c>
      <c r="EH363" s="14">
        <v>3</v>
      </c>
      <c r="EI363" s="14">
        <v>0</v>
      </c>
      <c r="EJ363" s="14">
        <v>1</v>
      </c>
      <c r="EK363" s="14">
        <v>1</v>
      </c>
      <c r="EL363" s="14">
        <v>0</v>
      </c>
      <c r="EM363" s="14">
        <v>0</v>
      </c>
      <c r="EN363" s="14">
        <v>0</v>
      </c>
      <c r="EO363" s="14">
        <v>1</v>
      </c>
      <c r="EP363" s="14">
        <v>0</v>
      </c>
      <c r="EQ363" s="14">
        <v>0</v>
      </c>
      <c r="ER363" s="14">
        <v>0</v>
      </c>
      <c r="ES363" s="14">
        <v>0</v>
      </c>
      <c r="ET363" s="14">
        <v>1</v>
      </c>
      <c r="EU363" s="14">
        <v>0</v>
      </c>
      <c r="EV363" s="14">
        <v>2</v>
      </c>
      <c r="EW363" s="14">
        <v>1</v>
      </c>
      <c r="EX363" s="14">
        <v>1</v>
      </c>
      <c r="EY363" s="14">
        <v>0</v>
      </c>
      <c r="EZ363" s="14">
        <v>0</v>
      </c>
      <c r="FA363" s="14">
        <v>0</v>
      </c>
      <c r="FB363" s="14">
        <v>1</v>
      </c>
      <c r="FC363" s="14">
        <v>0</v>
      </c>
      <c r="FD363" s="14">
        <v>0</v>
      </c>
      <c r="FE363" s="14">
        <v>3</v>
      </c>
      <c r="FF363" s="14">
        <v>4</v>
      </c>
      <c r="FG363" s="14">
        <v>0</v>
      </c>
      <c r="FH363" s="14">
        <v>8</v>
      </c>
      <c r="FI363" s="14">
        <v>7</v>
      </c>
      <c r="FJ363" s="14">
        <v>12</v>
      </c>
      <c r="FK363" s="14">
        <v>5</v>
      </c>
      <c r="FL363" s="14">
        <v>11</v>
      </c>
      <c r="FM363" s="14">
        <v>8</v>
      </c>
      <c r="FN363" s="14">
        <v>8</v>
      </c>
      <c r="FO363" s="14">
        <v>0</v>
      </c>
      <c r="FP363" s="14">
        <v>15</v>
      </c>
      <c r="FQ363" s="14">
        <v>4</v>
      </c>
      <c r="FR363" s="14">
        <v>10</v>
      </c>
      <c r="FS363" s="14">
        <v>-14</v>
      </c>
      <c r="FT363" s="14">
        <v>0</v>
      </c>
      <c r="FU363" s="14">
        <v>7</v>
      </c>
      <c r="FV363" s="14">
        <v>12</v>
      </c>
      <c r="FW363" s="14">
        <v>6</v>
      </c>
      <c r="FX363" s="14">
        <v>15</v>
      </c>
      <c r="FY363" s="14">
        <v>5</v>
      </c>
      <c r="FZ363" s="14">
        <v>6</v>
      </c>
      <c r="GA363" s="14">
        <v>9</v>
      </c>
      <c r="GB363" s="14">
        <v>9</v>
      </c>
      <c r="GC363" s="14">
        <v>2</v>
      </c>
      <c r="GD363" s="14">
        <v>4</v>
      </c>
      <c r="GE363" s="14">
        <v>2</v>
      </c>
      <c r="GF363" s="14">
        <v>4</v>
      </c>
      <c r="GG363" s="14">
        <v>7</v>
      </c>
      <c r="GH363" s="14">
        <v>0</v>
      </c>
      <c r="GI363" s="14">
        <v>5</v>
      </c>
      <c r="GJ363" s="14">
        <v>8</v>
      </c>
      <c r="GK363" s="14">
        <v>2</v>
      </c>
      <c r="GL363" s="14">
        <v>4</v>
      </c>
      <c r="GM363" s="14">
        <v>13</v>
      </c>
      <c r="GN363" s="14">
        <v>10</v>
      </c>
      <c r="GO363" s="14">
        <v>5</v>
      </c>
      <c r="GP363" s="14">
        <v>4</v>
      </c>
      <c r="GQ363" s="14">
        <v>4</v>
      </c>
      <c r="GR363" s="14">
        <v>12</v>
      </c>
      <c r="GS363" s="14">
        <v>7</v>
      </c>
      <c r="GT363" s="14">
        <v>6</v>
      </c>
      <c r="GU363" s="14">
        <v>0</v>
      </c>
      <c r="GV363" s="14">
        <v>8</v>
      </c>
      <c r="GW363" s="14">
        <v>4</v>
      </c>
      <c r="GX363" s="14">
        <v>1</v>
      </c>
      <c r="GY363" s="14">
        <v>4</v>
      </c>
      <c r="GZ363" s="14">
        <v>6</v>
      </c>
      <c r="HA363" s="14">
        <v>6</v>
      </c>
      <c r="HB363" s="14">
        <v>0</v>
      </c>
      <c r="HC363" s="14">
        <v>7</v>
      </c>
      <c r="HD363" s="14">
        <v>5</v>
      </c>
      <c r="HE363" s="14">
        <v>0</v>
      </c>
      <c r="HF363" s="14">
        <v>2</v>
      </c>
      <c r="HG363" s="14">
        <v>7</v>
      </c>
      <c r="HH363" s="14">
        <v>5</v>
      </c>
      <c r="HI363" s="14">
        <v>0</v>
      </c>
      <c r="HJ363" s="14">
        <v>1</v>
      </c>
      <c r="HK363" s="14">
        <v>4</v>
      </c>
      <c r="HL363" s="14">
        <v>0</v>
      </c>
      <c r="HM363" s="14">
        <v>2</v>
      </c>
      <c r="HN363" s="14">
        <v>2</v>
      </c>
      <c r="HO363" s="14">
        <v>0</v>
      </c>
      <c r="HP363" s="14">
        <v>0</v>
      </c>
      <c r="HQ363" s="14">
        <v>2</v>
      </c>
      <c r="HR363" s="14">
        <v>6</v>
      </c>
      <c r="HS363" s="14">
        <v>6</v>
      </c>
      <c r="HT363" s="14">
        <v>0</v>
      </c>
      <c r="HU363" s="14">
        <v>0</v>
      </c>
      <c r="HV363" s="14">
        <v>3</v>
      </c>
      <c r="HW363" s="14">
        <v>0</v>
      </c>
      <c r="HX363" s="14">
        <v>0</v>
      </c>
      <c r="HY363" s="14">
        <v>7</v>
      </c>
      <c r="HZ363" s="14">
        <v>5</v>
      </c>
      <c r="IA363" s="14">
        <v>6</v>
      </c>
      <c r="IB363" s="14">
        <v>0</v>
      </c>
      <c r="IC363" s="14">
        <v>11</v>
      </c>
      <c r="ID363" s="14">
        <v>0</v>
      </c>
      <c r="IE363" s="14">
        <v>18</v>
      </c>
      <c r="IF363" s="14">
        <v>18</v>
      </c>
      <c r="IG363" s="14">
        <v>20</v>
      </c>
      <c r="IH363" s="14">
        <v>19</v>
      </c>
      <c r="II363" s="14">
        <v>15</v>
      </c>
      <c r="IJ363" s="14">
        <v>30</v>
      </c>
      <c r="IK363" s="14">
        <v>0</v>
      </c>
      <c r="IL363" s="14">
        <v>20</v>
      </c>
      <c r="IM363" s="14">
        <v>1</v>
      </c>
      <c r="IN363" s="14">
        <v>32</v>
      </c>
      <c r="IO363" s="14">
        <v>17</v>
      </c>
      <c r="IP363" s="14">
        <v>24</v>
      </c>
      <c r="IQ363" s="14">
        <v>17</v>
      </c>
      <c r="IR363" s="14">
        <v>0</v>
      </c>
      <c r="IS363" s="14">
        <v>21</v>
      </c>
      <c r="IT363" s="14">
        <v>14</v>
      </c>
      <c r="IU363" s="14">
        <v>24</v>
      </c>
      <c r="IV363" s="14">
        <v>30</v>
      </c>
      <c r="IW363" s="14">
        <v>11</v>
      </c>
      <c r="IX363" s="14">
        <v>9</v>
      </c>
      <c r="IY363" s="14">
        <v>0</v>
      </c>
      <c r="IZ363" s="14">
        <v>10</v>
      </c>
      <c r="JA363" s="14">
        <v>23</v>
      </c>
      <c r="JB363" s="14">
        <v>4</v>
      </c>
      <c r="JC363" s="14">
        <v>10</v>
      </c>
      <c r="JD363" s="14">
        <v>4</v>
      </c>
      <c r="JE363" s="14">
        <v>5</v>
      </c>
      <c r="JF363" s="14">
        <v>0</v>
      </c>
      <c r="JG363" s="14">
        <v>1</v>
      </c>
      <c r="JH363" s="14">
        <v>7</v>
      </c>
      <c r="JI363" s="14">
        <v>9</v>
      </c>
      <c r="JJ363" s="14">
        <v>4</v>
      </c>
      <c r="JK363" s="14">
        <v>16</v>
      </c>
      <c r="JL363" s="14">
        <v>9</v>
      </c>
      <c r="JM363" s="14">
        <v>0</v>
      </c>
      <c r="JN363" s="14">
        <v>5</v>
      </c>
      <c r="JO363" s="14">
        <v>0</v>
      </c>
      <c r="JP363" s="14">
        <v>2</v>
      </c>
      <c r="JQ363" s="14">
        <v>6</v>
      </c>
      <c r="JR363" s="14">
        <v>1</v>
      </c>
      <c r="JS363" s="14">
        <v>2</v>
      </c>
      <c r="JT363" s="14">
        <v>0</v>
      </c>
      <c r="JU363" s="14">
        <v>3</v>
      </c>
      <c r="JV363" s="14">
        <v>0</v>
      </c>
      <c r="JW363" s="14">
        <v>1</v>
      </c>
      <c r="JX363" s="14">
        <v>4</v>
      </c>
      <c r="JY363" s="14">
        <v>2</v>
      </c>
      <c r="JZ363" s="14">
        <v>2</v>
      </c>
      <c r="KA363" s="14">
        <v>0</v>
      </c>
      <c r="KB363" s="14">
        <v>1</v>
      </c>
      <c r="KC363" s="14">
        <v>0</v>
      </c>
      <c r="KD363" s="14">
        <v>0</v>
      </c>
      <c r="KE363" s="14">
        <v>3</v>
      </c>
      <c r="KF363" s="14">
        <v>0</v>
      </c>
      <c r="KG363" s="14">
        <v>1</v>
      </c>
      <c r="KH363" s="14">
        <v>0</v>
      </c>
      <c r="KI363" s="14">
        <v>1</v>
      </c>
      <c r="KJ363" s="14">
        <v>0</v>
      </c>
      <c r="KK363" s="14">
        <v>2</v>
      </c>
      <c r="KL363" s="14">
        <v>1</v>
      </c>
      <c r="KM363" s="14">
        <v>0</v>
      </c>
      <c r="KN363" s="14">
        <v>2</v>
      </c>
      <c r="KO363" s="14">
        <v>0</v>
      </c>
      <c r="KP363" s="14">
        <v>1</v>
      </c>
      <c r="KQ363" s="14">
        <v>1</v>
      </c>
      <c r="KR363" s="14">
        <v>0</v>
      </c>
      <c r="KS363" s="14">
        <v>0</v>
      </c>
      <c r="KT363" s="14">
        <v>1</v>
      </c>
      <c r="KU363" s="14">
        <v>1</v>
      </c>
      <c r="KV363" s="14">
        <v>0</v>
      </c>
      <c r="KW363" s="14">
        <v>0</v>
      </c>
      <c r="KX363" s="14">
        <v>0</v>
      </c>
      <c r="KY363" s="14">
        <v>3</v>
      </c>
      <c r="KZ363" s="14">
        <v>2</v>
      </c>
      <c r="LA363" s="14">
        <v>0</v>
      </c>
      <c r="LB363" s="14">
        <v>2</v>
      </c>
      <c r="LC363" s="14">
        <v>0</v>
      </c>
      <c r="LD363" s="14">
        <v>6</v>
      </c>
      <c r="LE363" s="14">
        <v>0</v>
      </c>
      <c r="LF363" s="14">
        <v>3</v>
      </c>
      <c r="LG363" s="14">
        <v>0</v>
      </c>
      <c r="LH363" s="14">
        <v>2</v>
      </c>
      <c r="LI363" s="14">
        <v>4</v>
      </c>
      <c r="LJ363" s="14">
        <v>0</v>
      </c>
      <c r="LK363" s="14">
        <v>10</v>
      </c>
      <c r="LL363" s="14">
        <v>8</v>
      </c>
      <c r="LM363" s="14">
        <v>8</v>
      </c>
      <c r="LN363" s="14">
        <v>13</v>
      </c>
      <c r="LO363" s="14">
        <v>0</v>
      </c>
      <c r="LP363" s="14">
        <v>16</v>
      </c>
      <c r="LQ363" s="14">
        <v>0</v>
      </c>
      <c r="LR363" s="14">
        <v>8</v>
      </c>
      <c r="LS363" s="14">
        <v>3</v>
      </c>
      <c r="LT363" s="14">
        <v>23</v>
      </c>
      <c r="LU363" s="14">
        <v>36</v>
      </c>
      <c r="LV363" s="14">
        <v>30</v>
      </c>
      <c r="LW363" s="14">
        <v>10</v>
      </c>
      <c r="LX363" s="14">
        <v>0</v>
      </c>
      <c r="LY363" s="14">
        <v>33</v>
      </c>
      <c r="LZ363" s="14">
        <v>7</v>
      </c>
      <c r="MA363" s="14">
        <v>31</v>
      </c>
      <c r="MB363" s="14">
        <v>30</v>
      </c>
      <c r="MC363" s="14">
        <v>20</v>
      </c>
      <c r="MD363" s="14">
        <v>35</v>
      </c>
      <c r="ME363" s="14">
        <v>27</v>
      </c>
      <c r="MF363" s="14">
        <v>20</v>
      </c>
      <c r="MG363" s="14">
        <v>28</v>
      </c>
      <c r="MH363" s="14">
        <v>51</v>
      </c>
      <c r="MI363" s="14">
        <v>33</v>
      </c>
      <c r="MJ363" s="14">
        <v>39</v>
      </c>
      <c r="MK363" s="14">
        <v>47</v>
      </c>
      <c r="ML363" s="14">
        <v>21</v>
      </c>
      <c r="MM363" s="14">
        <v>2</v>
      </c>
      <c r="MN363" s="14">
        <v>25</v>
      </c>
      <c r="MO363" s="14">
        <v>19</v>
      </c>
      <c r="MP363" s="14">
        <v>18</v>
      </c>
      <c r="MQ363" s="14">
        <v>31</v>
      </c>
      <c r="MR363" s="14">
        <v>15</v>
      </c>
      <c r="MS363" s="14">
        <v>0</v>
      </c>
      <c r="MT363" s="14">
        <v>6</v>
      </c>
      <c r="MU363" s="14">
        <v>23</v>
      </c>
      <c r="MV363" s="14">
        <v>34</v>
      </c>
      <c r="MW363" s="14">
        <v>15</v>
      </c>
      <c r="MX363" s="14">
        <v>6</v>
      </c>
      <c r="MY363" s="14">
        <v>24</v>
      </c>
      <c r="MZ363" s="14">
        <v>0</v>
      </c>
      <c r="NA363" s="14">
        <v>27</v>
      </c>
      <c r="NB363" s="14">
        <v>8</v>
      </c>
      <c r="NC363" s="14">
        <v>28</v>
      </c>
      <c r="ND363" s="14">
        <v>21</v>
      </c>
      <c r="NE363" s="14">
        <v>30</v>
      </c>
      <c r="NF363" s="14">
        <v>21</v>
      </c>
      <c r="NG363" s="14">
        <v>0</v>
      </c>
      <c r="NH363" s="14">
        <v>39</v>
      </c>
      <c r="NI363" s="14">
        <v>20</v>
      </c>
      <c r="NJ363" s="14">
        <v>22</v>
      </c>
      <c r="NK363" s="14">
        <v>25</v>
      </c>
      <c r="NL363" s="14">
        <v>71</v>
      </c>
      <c r="NM363" s="14">
        <v>38</v>
      </c>
      <c r="NN363" s="14">
        <v>0</v>
      </c>
      <c r="NO363" s="14">
        <v>64</v>
      </c>
      <c r="NP363" s="14">
        <v>0</v>
      </c>
      <c r="NQ363" s="14">
        <v>34</v>
      </c>
      <c r="NR363" s="14">
        <v>41</v>
      </c>
      <c r="NS363" s="14">
        <v>36</v>
      </c>
      <c r="NT363" s="14">
        <v>42</v>
      </c>
      <c r="NU363" s="14">
        <v>0</v>
      </c>
      <c r="NV363" s="14">
        <v>21</v>
      </c>
      <c r="NW363" s="14">
        <v>42</v>
      </c>
      <c r="NX363" s="14">
        <v>10</v>
      </c>
      <c r="NY363" s="14">
        <v>19</v>
      </c>
      <c r="NZ363" s="14">
        <v>17</v>
      </c>
      <c r="OA363" s="14">
        <v>7</v>
      </c>
      <c r="OB363" s="14">
        <v>0</v>
      </c>
      <c r="OC363" s="14">
        <v>41</v>
      </c>
      <c r="OD363" s="14">
        <v>17</v>
      </c>
      <c r="OE363" s="14">
        <v>15</v>
      </c>
      <c r="OF363" s="14">
        <v>22</v>
      </c>
      <c r="OG363" s="14">
        <v>9</v>
      </c>
      <c r="OH363" s="14">
        <v>18</v>
      </c>
      <c r="OI363" s="14">
        <v>0</v>
      </c>
      <c r="OJ363" s="14">
        <v>13</v>
      </c>
      <c r="OK363" s="14">
        <v>13</v>
      </c>
      <c r="OL363" s="14">
        <v>18</v>
      </c>
      <c r="OM363" s="14">
        <v>17</v>
      </c>
      <c r="ON363" s="14">
        <v>13</v>
      </c>
      <c r="OO363" s="14">
        <v>9</v>
      </c>
      <c r="OP363" s="14">
        <v>0</v>
      </c>
      <c r="OQ363" s="14">
        <v>4</v>
      </c>
      <c r="OR363" s="14">
        <v>0</v>
      </c>
      <c r="OS363" s="14">
        <v>19</v>
      </c>
      <c r="OT363" s="14">
        <v>19</v>
      </c>
      <c r="OU363" s="14">
        <v>6</v>
      </c>
      <c r="OV363" s="14">
        <v>9</v>
      </c>
      <c r="OW363" s="14">
        <v>0</v>
      </c>
      <c r="OX363" s="14">
        <v>10</v>
      </c>
      <c r="OY363" s="14">
        <v>1</v>
      </c>
      <c r="OZ363" s="31">
        <v>8</v>
      </c>
      <c r="PA363" s="14">
        <v>25</v>
      </c>
      <c r="PB363" s="14">
        <v>7</v>
      </c>
      <c r="PC363" s="14">
        <v>3</v>
      </c>
      <c r="PD363" s="14">
        <v>0</v>
      </c>
      <c r="PE363" s="14">
        <v>5</v>
      </c>
      <c r="PF363" s="14">
        <v>2</v>
      </c>
      <c r="PG363" s="14">
        <v>2</v>
      </c>
      <c r="PH363" s="84">
        <v>7</v>
      </c>
      <c r="PI363" s="54"/>
      <c r="PJ363" s="14">
        <v>5</v>
      </c>
      <c r="PK363" s="54"/>
      <c r="PL363" s="84">
        <v>10</v>
      </c>
      <c r="PM363" s="14">
        <v>4</v>
      </c>
      <c r="PN363" s="84">
        <v>12</v>
      </c>
      <c r="PO363" s="84">
        <v>6</v>
      </c>
      <c r="PP363" s="84">
        <v>6</v>
      </c>
      <c r="PQ363" s="84">
        <v>4</v>
      </c>
      <c r="PR363" s="506">
        <v>0</v>
      </c>
      <c r="PS363" s="479">
        <v>4</v>
      </c>
      <c r="PT363" s="84">
        <v>6</v>
      </c>
      <c r="PU363" s="479">
        <v>1</v>
      </c>
      <c r="PV363" s="84">
        <v>2</v>
      </c>
      <c r="PW363" s="479">
        <v>5</v>
      </c>
      <c r="PX363" s="479">
        <v>1</v>
      </c>
      <c r="PY363" s="479">
        <v>0</v>
      </c>
      <c r="PZ363" s="14">
        <v>5</v>
      </c>
      <c r="QA363" s="14">
        <v>8</v>
      </c>
      <c r="QB363" s="479">
        <v>8</v>
      </c>
      <c r="QC363" s="479">
        <v>1</v>
      </c>
      <c r="QD363" s="479">
        <v>1</v>
      </c>
      <c r="QE363" s="480">
        <v>3</v>
      </c>
      <c r="QF363" s="480">
        <v>0</v>
      </c>
      <c r="QG363" s="480">
        <v>2</v>
      </c>
      <c r="QH363" s="480">
        <v>1</v>
      </c>
      <c r="QI363" s="480">
        <v>4</v>
      </c>
      <c r="QJ363" s="480">
        <v>2</v>
      </c>
      <c r="QK363" s="480">
        <v>3</v>
      </c>
      <c r="QL363" s="481">
        <v>6</v>
      </c>
      <c r="QM363" s="480">
        <v>2</v>
      </c>
      <c r="QN363" s="480">
        <v>2</v>
      </c>
      <c r="QO363" s="480">
        <v>3</v>
      </c>
      <c r="QP363" s="480">
        <v>1</v>
      </c>
      <c r="QQ363" s="480">
        <v>1</v>
      </c>
      <c r="QR363" s="1"/>
      <c r="QS363" s="158">
        <v>0</v>
      </c>
      <c r="QT363" s="158">
        <v>1</v>
      </c>
      <c r="QU363" s="158">
        <v>1</v>
      </c>
      <c r="QV363" s="158">
        <v>2</v>
      </c>
      <c r="QX363" s="485">
        <v>0</v>
      </c>
      <c r="QY363" s="1">
        <v>1</v>
      </c>
      <c r="QZ363" s="1">
        <v>0</v>
      </c>
      <c r="RA363" s="1">
        <v>1</v>
      </c>
      <c r="RB363" s="1">
        <v>1</v>
      </c>
      <c r="RC363" s="1">
        <v>1</v>
      </c>
      <c r="RD363" s="1">
        <v>2</v>
      </c>
      <c r="RH363" s="1">
        <v>0</v>
      </c>
      <c r="RI363" s="1"/>
      <c r="RJ363" s="1">
        <v>2</v>
      </c>
      <c r="RK363" s="1">
        <v>1</v>
      </c>
      <c r="RL363" s="1"/>
      <c r="RM363" s="1"/>
      <c r="RN363" s="1"/>
      <c r="RO363" s="1">
        <v>0</v>
      </c>
      <c r="RP363" s="1"/>
      <c r="RQ363" s="1"/>
      <c r="RR363" s="1"/>
      <c r="RS363" s="1">
        <v>1</v>
      </c>
      <c r="RT363" s="1">
        <v>0</v>
      </c>
      <c r="RV363" s="1">
        <v>1</v>
      </c>
      <c r="RW363" s="1">
        <v>0</v>
      </c>
      <c r="RX363" s="1">
        <v>2</v>
      </c>
      <c r="RZ363" s="1">
        <v>0</v>
      </c>
      <c r="SB363" s="1">
        <v>0</v>
      </c>
      <c r="SC363" s="1">
        <v>3</v>
      </c>
      <c r="SD363" s="1">
        <v>1</v>
      </c>
      <c r="SE363" s="1">
        <v>0</v>
      </c>
      <c r="SF363" s="1">
        <v>0</v>
      </c>
      <c r="SG363" s="1">
        <v>0</v>
      </c>
      <c r="SH363" s="1">
        <v>0</v>
      </c>
      <c r="SI363" s="1">
        <v>0</v>
      </c>
    </row>
    <row r="364" spans="1:503" s="20" customFormat="1" hidden="1" x14ac:dyDescent="0.25">
      <c r="A364" s="68" t="s">
        <v>11</v>
      </c>
      <c r="B364" s="68" t="s">
        <v>1205</v>
      </c>
      <c r="C364" s="464">
        <v>311</v>
      </c>
      <c r="D364" s="347"/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  <c r="AL364" s="14">
        <v>0</v>
      </c>
      <c r="AM364" s="14">
        <v>0</v>
      </c>
      <c r="AN364" s="14">
        <v>0</v>
      </c>
      <c r="AO364" s="14">
        <v>0</v>
      </c>
      <c r="AP364" s="14">
        <v>0</v>
      </c>
      <c r="AQ364" s="14">
        <v>0</v>
      </c>
      <c r="AR364" s="14">
        <v>0</v>
      </c>
      <c r="AS364" s="14">
        <v>0</v>
      </c>
      <c r="AT364" s="14">
        <v>0</v>
      </c>
      <c r="AU364" s="14">
        <v>0</v>
      </c>
      <c r="AV364" s="14">
        <v>0</v>
      </c>
      <c r="AW364" s="14">
        <v>0</v>
      </c>
      <c r="AX364" s="14">
        <v>0</v>
      </c>
      <c r="AY364" s="14">
        <v>0</v>
      </c>
      <c r="AZ364" s="14">
        <v>0</v>
      </c>
      <c r="BA364" s="14">
        <v>0</v>
      </c>
      <c r="BB364" s="14">
        <v>0</v>
      </c>
      <c r="BC364" s="14">
        <v>0</v>
      </c>
      <c r="BD364" s="14">
        <v>0</v>
      </c>
      <c r="BE364" s="14">
        <v>0</v>
      </c>
      <c r="BF364" s="14">
        <v>0</v>
      </c>
      <c r="BG364" s="14">
        <v>0</v>
      </c>
      <c r="BH364" s="14">
        <v>0</v>
      </c>
      <c r="BI364" s="14">
        <v>0</v>
      </c>
      <c r="BJ364" s="14">
        <v>0</v>
      </c>
      <c r="BK364" s="14">
        <v>0</v>
      </c>
      <c r="BL364" s="14">
        <v>0</v>
      </c>
      <c r="BM364" s="14">
        <v>0</v>
      </c>
      <c r="BN364" s="14">
        <v>0</v>
      </c>
      <c r="BO364" s="14">
        <v>0</v>
      </c>
      <c r="BP364" s="14">
        <v>0</v>
      </c>
      <c r="BQ364" s="14">
        <v>0</v>
      </c>
      <c r="BR364" s="14">
        <v>0</v>
      </c>
      <c r="BS364" s="14">
        <v>0</v>
      </c>
      <c r="BT364" s="14">
        <v>0</v>
      </c>
      <c r="BU364" s="14">
        <v>0</v>
      </c>
      <c r="BV364" s="14">
        <v>0</v>
      </c>
      <c r="BW364" s="14">
        <v>0</v>
      </c>
      <c r="BX364" s="14">
        <v>0</v>
      </c>
      <c r="BY364" s="14">
        <v>0</v>
      </c>
      <c r="BZ364" s="14">
        <v>0</v>
      </c>
      <c r="CA364" s="14">
        <v>0</v>
      </c>
      <c r="CB364" s="14">
        <v>0</v>
      </c>
      <c r="CC364" s="14">
        <v>0</v>
      </c>
      <c r="CD364" s="14">
        <v>0</v>
      </c>
      <c r="CE364" s="14">
        <v>0</v>
      </c>
      <c r="CF364" s="14">
        <v>0</v>
      </c>
      <c r="CG364" s="14">
        <v>0</v>
      </c>
      <c r="CH364" s="14">
        <v>0</v>
      </c>
      <c r="CI364" s="14">
        <v>0</v>
      </c>
      <c r="CJ364" s="14">
        <v>0</v>
      </c>
      <c r="CK364" s="14">
        <v>0</v>
      </c>
      <c r="CL364" s="14">
        <v>0</v>
      </c>
      <c r="CM364" s="14">
        <v>0</v>
      </c>
      <c r="CN364" s="14">
        <v>0</v>
      </c>
      <c r="CO364" s="14">
        <v>0</v>
      </c>
      <c r="CP364" s="14">
        <v>0</v>
      </c>
      <c r="CQ364" s="14">
        <v>0</v>
      </c>
      <c r="CR364" s="14">
        <v>0</v>
      </c>
      <c r="CS364" s="14">
        <v>0</v>
      </c>
      <c r="CT364" s="14">
        <v>0</v>
      </c>
      <c r="CU364" s="14">
        <v>0</v>
      </c>
      <c r="CV364" s="14">
        <v>0</v>
      </c>
      <c r="CW364" s="14">
        <v>0</v>
      </c>
      <c r="CX364" s="14">
        <v>0</v>
      </c>
      <c r="CY364" s="14">
        <v>0</v>
      </c>
      <c r="CZ364" s="14">
        <v>0</v>
      </c>
      <c r="DA364" s="14">
        <v>0</v>
      </c>
      <c r="DB364" s="14">
        <v>0</v>
      </c>
      <c r="DC364" s="14">
        <v>0</v>
      </c>
      <c r="DD364" s="14">
        <v>0</v>
      </c>
      <c r="DE364" s="14">
        <v>0</v>
      </c>
      <c r="DF364" s="14">
        <v>0</v>
      </c>
      <c r="DG364" s="14">
        <v>0</v>
      </c>
      <c r="DH364" s="14">
        <v>0</v>
      </c>
      <c r="DI364" s="14">
        <v>0</v>
      </c>
      <c r="DJ364" s="14">
        <v>0</v>
      </c>
      <c r="DK364" s="14">
        <v>0</v>
      </c>
      <c r="DL364" s="14">
        <v>0</v>
      </c>
      <c r="DM364" s="14">
        <v>0</v>
      </c>
      <c r="DN364" s="14">
        <v>0</v>
      </c>
      <c r="DO364" s="14">
        <v>0</v>
      </c>
      <c r="DP364" s="14">
        <v>0</v>
      </c>
      <c r="DQ364" s="14">
        <v>0</v>
      </c>
      <c r="DR364" s="14">
        <v>0</v>
      </c>
      <c r="DS364" s="14">
        <v>0</v>
      </c>
      <c r="DT364" s="14">
        <v>0</v>
      </c>
      <c r="DU364" s="14">
        <v>0</v>
      </c>
      <c r="DV364" s="14">
        <v>0</v>
      </c>
      <c r="DW364" s="14">
        <v>0</v>
      </c>
      <c r="DX364" s="14">
        <v>0</v>
      </c>
      <c r="DY364" s="14">
        <v>0</v>
      </c>
      <c r="DZ364" s="14">
        <v>0</v>
      </c>
      <c r="EA364" s="14">
        <v>0</v>
      </c>
      <c r="EB364" s="14">
        <v>0</v>
      </c>
      <c r="EC364" s="14">
        <v>0</v>
      </c>
      <c r="ED364" s="14">
        <v>0</v>
      </c>
      <c r="EE364" s="14">
        <v>0</v>
      </c>
      <c r="EF364" s="14">
        <v>0</v>
      </c>
      <c r="EG364" s="14">
        <v>0</v>
      </c>
      <c r="EH364" s="14">
        <v>0</v>
      </c>
      <c r="EI364" s="14">
        <v>0</v>
      </c>
      <c r="EJ364" s="14">
        <v>0</v>
      </c>
      <c r="EK364" s="14">
        <v>0</v>
      </c>
      <c r="EL364" s="14">
        <v>0</v>
      </c>
      <c r="EM364" s="14">
        <v>0</v>
      </c>
      <c r="EN364" s="14">
        <v>0</v>
      </c>
      <c r="EO364" s="14">
        <v>0</v>
      </c>
      <c r="EP364" s="14">
        <v>0</v>
      </c>
      <c r="EQ364" s="14">
        <v>0</v>
      </c>
      <c r="ER364" s="14">
        <v>0</v>
      </c>
      <c r="ES364" s="14">
        <v>0</v>
      </c>
      <c r="ET364" s="14">
        <v>0</v>
      </c>
      <c r="EU364" s="14">
        <v>0</v>
      </c>
      <c r="EV364" s="14">
        <v>0</v>
      </c>
      <c r="EW364" s="14">
        <v>0</v>
      </c>
      <c r="EX364" s="14">
        <v>0</v>
      </c>
      <c r="EY364" s="14">
        <v>0</v>
      </c>
      <c r="EZ364" s="14">
        <v>0</v>
      </c>
      <c r="FA364" s="14">
        <v>0</v>
      </c>
      <c r="FB364" s="14">
        <v>0</v>
      </c>
      <c r="FC364" s="14">
        <v>0</v>
      </c>
      <c r="FD364" s="14">
        <v>0</v>
      </c>
      <c r="FE364" s="14">
        <v>0</v>
      </c>
      <c r="FF364" s="14">
        <v>0</v>
      </c>
      <c r="FG364" s="14">
        <v>0</v>
      </c>
      <c r="FH364" s="14">
        <v>0</v>
      </c>
      <c r="FI364" s="14">
        <v>0</v>
      </c>
      <c r="FJ364" s="14">
        <v>0</v>
      </c>
      <c r="FK364" s="14">
        <v>0</v>
      </c>
      <c r="FL364" s="14">
        <v>0</v>
      </c>
      <c r="FM364" s="14">
        <v>0</v>
      </c>
      <c r="FN364" s="14">
        <v>0</v>
      </c>
      <c r="FO364" s="14">
        <v>0</v>
      </c>
      <c r="FP364" s="14">
        <v>0</v>
      </c>
      <c r="FQ364" s="14">
        <v>0</v>
      </c>
      <c r="FR364" s="14">
        <v>0</v>
      </c>
      <c r="FS364" s="14">
        <v>0</v>
      </c>
      <c r="FT364" s="14">
        <v>0</v>
      </c>
      <c r="FU364" s="14">
        <v>0</v>
      </c>
      <c r="FV364" s="14">
        <v>0</v>
      </c>
      <c r="FW364" s="14">
        <v>1</v>
      </c>
      <c r="FX364" s="14">
        <v>0</v>
      </c>
      <c r="FY364" s="14">
        <v>0</v>
      </c>
      <c r="FZ364" s="14">
        <v>0</v>
      </c>
      <c r="GA364" s="14">
        <v>0</v>
      </c>
      <c r="GB364" s="14">
        <v>0</v>
      </c>
      <c r="GC364" s="14">
        <v>0</v>
      </c>
      <c r="GD364" s="14">
        <v>0</v>
      </c>
      <c r="GE364" s="14">
        <v>0</v>
      </c>
      <c r="GF364" s="14">
        <v>0</v>
      </c>
      <c r="GG364" s="14">
        <v>0</v>
      </c>
      <c r="GH364" s="14">
        <v>0</v>
      </c>
      <c r="GI364" s="14">
        <v>0</v>
      </c>
      <c r="GJ364" s="14">
        <v>0</v>
      </c>
      <c r="GK364" s="14">
        <v>0</v>
      </c>
      <c r="GL364" s="14">
        <v>0</v>
      </c>
      <c r="GM364" s="14">
        <v>0</v>
      </c>
      <c r="GN364" s="14">
        <v>0</v>
      </c>
      <c r="GO364" s="14">
        <v>0</v>
      </c>
      <c r="GP364" s="14">
        <v>0</v>
      </c>
      <c r="GQ364" s="14">
        <v>0</v>
      </c>
      <c r="GR364" s="14">
        <v>0</v>
      </c>
      <c r="GS364" s="14">
        <v>0</v>
      </c>
      <c r="GT364" s="14">
        <v>0</v>
      </c>
      <c r="GU364" s="14">
        <v>0</v>
      </c>
      <c r="GV364" s="14">
        <v>0</v>
      </c>
      <c r="GW364" s="14">
        <v>0</v>
      </c>
      <c r="GX364" s="14">
        <v>0</v>
      </c>
      <c r="GY364" s="14">
        <v>0</v>
      </c>
      <c r="GZ364" s="14">
        <v>0</v>
      </c>
      <c r="HA364" s="14">
        <v>0</v>
      </c>
      <c r="HB364" s="14">
        <v>0</v>
      </c>
      <c r="HC364" s="14">
        <v>0</v>
      </c>
      <c r="HD364" s="14">
        <v>0</v>
      </c>
      <c r="HE364" s="14">
        <v>0</v>
      </c>
      <c r="HF364" s="14">
        <v>0</v>
      </c>
      <c r="HG364" s="14">
        <v>0</v>
      </c>
      <c r="HH364" s="14">
        <v>0</v>
      </c>
      <c r="HI364" s="14">
        <v>0</v>
      </c>
      <c r="HJ364" s="14">
        <v>0</v>
      </c>
      <c r="HK364" s="14">
        <v>0</v>
      </c>
      <c r="HL364" s="14">
        <v>0</v>
      </c>
      <c r="HM364" s="14">
        <v>0</v>
      </c>
      <c r="HN364" s="14">
        <v>0</v>
      </c>
      <c r="HO364" s="14">
        <v>0</v>
      </c>
      <c r="HP364" s="14">
        <v>0</v>
      </c>
      <c r="HQ364" s="14">
        <v>0</v>
      </c>
      <c r="HR364" s="14">
        <v>0</v>
      </c>
      <c r="HS364" s="14">
        <v>0</v>
      </c>
      <c r="HT364" s="14">
        <v>0</v>
      </c>
      <c r="HU364" s="14">
        <v>0</v>
      </c>
      <c r="HV364" s="14">
        <v>0</v>
      </c>
      <c r="HW364" s="14">
        <v>0</v>
      </c>
      <c r="HX364" s="14">
        <v>0</v>
      </c>
      <c r="HY364" s="14">
        <v>0</v>
      </c>
      <c r="HZ364" s="14">
        <v>0</v>
      </c>
      <c r="IA364" s="14">
        <v>0</v>
      </c>
      <c r="IB364" s="14">
        <v>0</v>
      </c>
      <c r="IC364" s="14">
        <v>0</v>
      </c>
      <c r="ID364" s="14">
        <v>0</v>
      </c>
      <c r="IE364" s="14">
        <v>0</v>
      </c>
      <c r="IF364" s="14">
        <v>0</v>
      </c>
      <c r="IG364" s="14">
        <v>0</v>
      </c>
      <c r="IH364" s="14">
        <v>0</v>
      </c>
      <c r="II364" s="14">
        <v>0</v>
      </c>
      <c r="IJ364" s="14">
        <v>0</v>
      </c>
      <c r="IK364" s="14">
        <v>0</v>
      </c>
      <c r="IL364" s="14">
        <v>0</v>
      </c>
      <c r="IM364" s="14">
        <v>0</v>
      </c>
      <c r="IN364" s="14">
        <v>0</v>
      </c>
      <c r="IO364" s="14">
        <v>0</v>
      </c>
      <c r="IP364" s="14">
        <v>0</v>
      </c>
      <c r="IQ364" s="14">
        <v>0</v>
      </c>
      <c r="IR364" s="14">
        <v>0</v>
      </c>
      <c r="IS364" s="14">
        <v>0</v>
      </c>
      <c r="IT364" s="14">
        <v>0</v>
      </c>
      <c r="IU364" s="14">
        <v>0</v>
      </c>
      <c r="IV364" s="14">
        <v>0</v>
      </c>
      <c r="IW364" s="14">
        <v>0</v>
      </c>
      <c r="IX364" s="14">
        <v>0</v>
      </c>
      <c r="IY364" s="14">
        <v>0</v>
      </c>
      <c r="IZ364" s="14">
        <v>0</v>
      </c>
      <c r="JA364" s="14">
        <v>0</v>
      </c>
      <c r="JB364" s="14">
        <v>0</v>
      </c>
      <c r="JC364" s="14">
        <v>0</v>
      </c>
      <c r="JD364" s="14">
        <v>0</v>
      </c>
      <c r="JE364" s="14">
        <v>0</v>
      </c>
      <c r="JF364" s="14">
        <v>0</v>
      </c>
      <c r="JG364" s="14">
        <v>0</v>
      </c>
      <c r="JH364" s="14">
        <v>0</v>
      </c>
      <c r="JI364" s="14">
        <v>0</v>
      </c>
      <c r="JJ364" s="14">
        <v>0</v>
      </c>
      <c r="JK364" s="14">
        <v>0</v>
      </c>
      <c r="JL364" s="14">
        <v>0</v>
      </c>
      <c r="JM364" s="14">
        <v>0</v>
      </c>
      <c r="JN364" s="14">
        <v>0</v>
      </c>
      <c r="JO364" s="14">
        <v>0</v>
      </c>
      <c r="JP364" s="14">
        <v>0</v>
      </c>
      <c r="JQ364" s="14">
        <v>0</v>
      </c>
      <c r="JR364" s="14">
        <v>0</v>
      </c>
      <c r="JS364" s="14">
        <v>0</v>
      </c>
      <c r="JT364" s="14">
        <v>0</v>
      </c>
      <c r="JU364" s="14">
        <v>0</v>
      </c>
      <c r="JV364" s="14">
        <v>0</v>
      </c>
      <c r="JW364" s="14">
        <v>0</v>
      </c>
      <c r="JX364" s="14">
        <v>0</v>
      </c>
      <c r="JY364" s="14">
        <v>0</v>
      </c>
      <c r="JZ364" s="14">
        <v>0</v>
      </c>
      <c r="KA364" s="14">
        <v>0</v>
      </c>
      <c r="KB364" s="14">
        <v>0</v>
      </c>
      <c r="KC364" s="14">
        <v>0</v>
      </c>
      <c r="KD364" s="14">
        <v>0</v>
      </c>
      <c r="KE364" s="14">
        <v>0</v>
      </c>
      <c r="KF364" s="14">
        <v>0</v>
      </c>
      <c r="KG364" s="14">
        <v>0</v>
      </c>
      <c r="KH364" s="14">
        <v>0</v>
      </c>
      <c r="KI364" s="14">
        <v>0</v>
      </c>
      <c r="KJ364" s="14">
        <v>0</v>
      </c>
      <c r="KK364" s="14">
        <v>0</v>
      </c>
      <c r="KL364" s="14">
        <v>0</v>
      </c>
      <c r="KM364" s="14">
        <v>0</v>
      </c>
      <c r="KN364" s="14">
        <v>0</v>
      </c>
      <c r="KO364" s="14">
        <v>0</v>
      </c>
      <c r="KP364" s="14">
        <v>0</v>
      </c>
      <c r="KQ364" s="14">
        <v>0</v>
      </c>
      <c r="KR364" s="14">
        <v>0</v>
      </c>
      <c r="KS364" s="14">
        <v>0</v>
      </c>
      <c r="KT364" s="14">
        <v>0</v>
      </c>
      <c r="KU364" s="14">
        <v>0</v>
      </c>
      <c r="KV364" s="14">
        <v>0</v>
      </c>
      <c r="KW364" s="14">
        <v>0</v>
      </c>
      <c r="KX364" s="14">
        <v>0</v>
      </c>
      <c r="KY364" s="14">
        <v>0</v>
      </c>
      <c r="KZ364" s="14">
        <v>0</v>
      </c>
      <c r="LA364" s="14">
        <v>0</v>
      </c>
      <c r="LB364" s="14">
        <v>0</v>
      </c>
      <c r="LC364" s="14">
        <v>0</v>
      </c>
      <c r="LD364" s="14">
        <v>0</v>
      </c>
      <c r="LE364" s="14">
        <v>0</v>
      </c>
      <c r="LF364" s="14">
        <v>0</v>
      </c>
      <c r="LG364" s="14">
        <v>0</v>
      </c>
      <c r="LH364" s="14">
        <v>0</v>
      </c>
      <c r="LI364" s="14">
        <v>0</v>
      </c>
      <c r="LJ364" s="14">
        <v>0</v>
      </c>
      <c r="LK364" s="14">
        <v>0</v>
      </c>
      <c r="LL364" s="14">
        <v>0</v>
      </c>
      <c r="LM364" s="14">
        <v>0</v>
      </c>
      <c r="LN364" s="14">
        <v>0</v>
      </c>
      <c r="LO364" s="14">
        <v>0</v>
      </c>
      <c r="LP364" s="14">
        <v>0</v>
      </c>
      <c r="LQ364" s="14">
        <v>0</v>
      </c>
      <c r="LR364" s="14">
        <v>0</v>
      </c>
      <c r="LS364" s="14">
        <v>0</v>
      </c>
      <c r="LT364" s="14">
        <v>0</v>
      </c>
      <c r="LU364" s="14">
        <v>0</v>
      </c>
      <c r="LV364" s="14">
        <v>0</v>
      </c>
      <c r="LW364" s="14">
        <v>0</v>
      </c>
      <c r="LX364" s="14">
        <v>0</v>
      </c>
      <c r="LY364" s="14">
        <v>0</v>
      </c>
      <c r="LZ364" s="14">
        <v>0</v>
      </c>
      <c r="MA364" s="14">
        <v>0</v>
      </c>
      <c r="MB364" s="14">
        <v>0</v>
      </c>
      <c r="MC364" s="14">
        <v>0</v>
      </c>
      <c r="MD364" s="14">
        <v>0</v>
      </c>
      <c r="ME364" s="14">
        <v>0</v>
      </c>
      <c r="MF364" s="14">
        <v>0</v>
      </c>
      <c r="MG364" s="14">
        <v>0</v>
      </c>
      <c r="MH364" s="14">
        <v>0</v>
      </c>
      <c r="MI364" s="14">
        <v>0</v>
      </c>
      <c r="MJ364" s="14">
        <v>0</v>
      </c>
      <c r="MK364" s="14">
        <v>0</v>
      </c>
      <c r="ML364" s="14">
        <v>0</v>
      </c>
      <c r="MM364" s="14">
        <v>0</v>
      </c>
      <c r="MN364" s="14">
        <v>0</v>
      </c>
      <c r="MO364" s="14">
        <v>0</v>
      </c>
      <c r="MP364" s="14">
        <v>0</v>
      </c>
      <c r="MQ364" s="14">
        <v>0</v>
      </c>
      <c r="MR364" s="14">
        <v>0</v>
      </c>
      <c r="MS364" s="14">
        <v>0</v>
      </c>
      <c r="MT364" s="14">
        <v>0</v>
      </c>
      <c r="MU364" s="14">
        <v>0</v>
      </c>
      <c r="MV364" s="14">
        <v>0</v>
      </c>
      <c r="MW364" s="14">
        <v>0</v>
      </c>
      <c r="MX364" s="14">
        <v>0</v>
      </c>
      <c r="MY364" s="14">
        <v>0</v>
      </c>
      <c r="MZ364" s="14">
        <v>0</v>
      </c>
      <c r="NA364" s="14">
        <v>1</v>
      </c>
      <c r="NB364" s="14">
        <v>0</v>
      </c>
      <c r="NC364" s="14">
        <v>0</v>
      </c>
      <c r="ND364" s="14">
        <v>0</v>
      </c>
      <c r="NE364" s="14">
        <v>0</v>
      </c>
      <c r="NF364" s="14">
        <v>0</v>
      </c>
      <c r="NG364" s="14">
        <v>0</v>
      </c>
      <c r="NH364" s="14">
        <v>0</v>
      </c>
      <c r="NI364" s="14">
        <v>0</v>
      </c>
      <c r="NJ364" s="14">
        <v>0</v>
      </c>
      <c r="NK364" s="14">
        <v>0</v>
      </c>
      <c r="NL364" s="14">
        <v>0</v>
      </c>
      <c r="NM364" s="14">
        <v>0</v>
      </c>
      <c r="NN364" s="14">
        <v>0</v>
      </c>
      <c r="NO364" s="14">
        <v>0</v>
      </c>
      <c r="NP364" s="14">
        <v>0</v>
      </c>
      <c r="NQ364" s="14">
        <v>0</v>
      </c>
      <c r="NR364" s="14">
        <v>1</v>
      </c>
      <c r="NS364" s="14">
        <v>0</v>
      </c>
      <c r="NT364" s="14">
        <v>1</v>
      </c>
      <c r="NU364" s="14">
        <v>0</v>
      </c>
      <c r="NV364" s="14">
        <v>0</v>
      </c>
      <c r="NW364" s="14">
        <v>0</v>
      </c>
      <c r="NX364" s="14">
        <v>0</v>
      </c>
      <c r="NY364" s="14">
        <v>0</v>
      </c>
      <c r="NZ364" s="14">
        <v>0</v>
      </c>
      <c r="OA364" s="14">
        <v>0</v>
      </c>
      <c r="OB364" s="14">
        <v>0</v>
      </c>
      <c r="OC364" s="14">
        <v>0</v>
      </c>
      <c r="OD364" s="14">
        <v>0</v>
      </c>
      <c r="OE364" s="14">
        <v>0</v>
      </c>
      <c r="OF364" s="14"/>
      <c r="OG364" s="14">
        <v>0</v>
      </c>
      <c r="OH364" s="14">
        <v>0</v>
      </c>
      <c r="OI364" s="14">
        <v>0</v>
      </c>
      <c r="OJ364" s="14">
        <v>0</v>
      </c>
      <c r="OK364" s="14">
        <v>0</v>
      </c>
      <c r="OL364" s="14">
        <v>0</v>
      </c>
      <c r="OM364" s="14">
        <v>1</v>
      </c>
      <c r="ON364" s="14">
        <v>0</v>
      </c>
      <c r="OO364" s="14">
        <v>0</v>
      </c>
      <c r="OP364" s="14">
        <v>0</v>
      </c>
      <c r="OQ364" s="14">
        <v>0</v>
      </c>
      <c r="OR364" s="14">
        <v>0</v>
      </c>
      <c r="OS364" s="14">
        <v>0</v>
      </c>
      <c r="OT364" s="14">
        <v>0</v>
      </c>
      <c r="OU364" s="14">
        <v>0</v>
      </c>
      <c r="OV364" s="14">
        <v>1</v>
      </c>
      <c r="OW364" s="14">
        <v>0</v>
      </c>
      <c r="OX364" s="14">
        <v>0</v>
      </c>
      <c r="OY364" s="14">
        <v>0</v>
      </c>
      <c r="OZ364" s="14"/>
      <c r="PA364" s="14">
        <v>0</v>
      </c>
      <c r="PB364" s="14"/>
      <c r="PC364" s="14"/>
      <c r="PD364" s="14">
        <v>0</v>
      </c>
      <c r="PE364" s="14"/>
      <c r="PF364" s="14"/>
      <c r="PG364" s="54"/>
      <c r="PH364" s="54"/>
      <c r="PI364" s="54"/>
      <c r="PJ364" s="54"/>
      <c r="PK364" s="54"/>
      <c r="PL364" s="84"/>
      <c r="PM364" s="14"/>
      <c r="PN364" s="84"/>
      <c r="PO364" s="84"/>
      <c r="PP364" s="84"/>
      <c r="PQ364" s="84"/>
      <c r="PR364" s="505"/>
      <c r="PS364" s="84"/>
      <c r="PT364" s="84"/>
      <c r="PU364" s="84">
        <v>1</v>
      </c>
      <c r="PV364" s="84"/>
      <c r="PW364" s="54"/>
      <c r="PX364" s="54"/>
      <c r="PY364" s="14"/>
      <c r="PZ364" s="14"/>
      <c r="QA364" s="14"/>
      <c r="QB364" s="54"/>
      <c r="QC364" s="54"/>
      <c r="QD364" s="54"/>
      <c r="QH364" s="1">
        <v>1</v>
      </c>
      <c r="QR364" s="1"/>
      <c r="QS364" s="1"/>
      <c r="QX364" s="1"/>
      <c r="QY364" s="1"/>
      <c r="QZ364" s="1"/>
      <c r="RA364" s="1"/>
      <c r="RB364" s="1"/>
      <c r="RC364" s="1"/>
      <c r="RD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</row>
    <row r="365" spans="1:503" s="20" customFormat="1" hidden="1" x14ac:dyDescent="0.25">
      <c r="A365" s="68" t="s">
        <v>11</v>
      </c>
      <c r="B365" s="68" t="s">
        <v>1475</v>
      </c>
      <c r="C365" s="347"/>
      <c r="D365" s="347"/>
      <c r="E365" s="14">
        <v>0</v>
      </c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  <c r="DC365" s="70"/>
      <c r="DD365" s="70"/>
      <c r="DE365" s="70"/>
      <c r="DF365" s="70"/>
      <c r="DG365" s="70"/>
      <c r="DH365" s="70"/>
      <c r="DI365" s="70"/>
      <c r="DJ365" s="70"/>
      <c r="DK365" s="70"/>
      <c r="DL365" s="70"/>
      <c r="DM365" s="70"/>
      <c r="DN365" s="70"/>
      <c r="DO365" s="70"/>
      <c r="DP365" s="70"/>
      <c r="DQ365" s="70"/>
      <c r="DR365" s="70"/>
      <c r="DS365" s="70"/>
      <c r="DT365" s="70"/>
      <c r="DU365" s="70"/>
      <c r="DV365" s="70"/>
      <c r="DW365" s="70"/>
      <c r="DX365" s="70"/>
      <c r="DY365" s="70"/>
      <c r="DZ365" s="70"/>
      <c r="EA365" s="70"/>
      <c r="EB365" s="70"/>
      <c r="EC365" s="70"/>
      <c r="ED365" s="70"/>
      <c r="EE365" s="70"/>
      <c r="EF365" s="70"/>
      <c r="EG365" s="70"/>
      <c r="EH365" s="70"/>
      <c r="EI365" s="70"/>
      <c r="EJ365" s="70"/>
      <c r="EK365" s="70"/>
      <c r="EL365" s="70"/>
      <c r="EM365" s="70"/>
      <c r="EN365" s="70"/>
      <c r="EO365" s="70"/>
      <c r="EP365" s="70"/>
      <c r="EQ365" s="70"/>
      <c r="ER365" s="70"/>
      <c r="ES365" s="70"/>
      <c r="ET365" s="70"/>
      <c r="EU365" s="70"/>
      <c r="EV365" s="70"/>
      <c r="EW365" s="70"/>
      <c r="EX365" s="70"/>
      <c r="EY365" s="70"/>
      <c r="EZ365" s="70"/>
      <c r="FA365" s="70"/>
      <c r="FB365" s="70"/>
      <c r="FC365" s="70"/>
      <c r="FD365" s="70"/>
      <c r="FE365" s="70"/>
      <c r="FF365" s="70"/>
      <c r="FG365" s="70"/>
      <c r="FH365" s="70"/>
      <c r="FI365" s="70"/>
      <c r="FJ365" s="70"/>
      <c r="FK365" s="70"/>
      <c r="FL365" s="70"/>
      <c r="FM365" s="70"/>
      <c r="FN365" s="70"/>
      <c r="FO365" s="70"/>
      <c r="FP365" s="70"/>
      <c r="FQ365" s="70"/>
      <c r="FR365" s="70"/>
      <c r="FS365" s="70"/>
      <c r="FT365" s="70"/>
      <c r="FU365" s="70"/>
      <c r="FV365" s="70"/>
      <c r="FW365" s="70"/>
      <c r="FX365" s="70"/>
      <c r="FY365" s="70"/>
      <c r="FZ365" s="70"/>
      <c r="GA365" s="70"/>
      <c r="GB365" s="70"/>
      <c r="GC365" s="70"/>
      <c r="GD365" s="70"/>
      <c r="GE365" s="70"/>
      <c r="GF365" s="70"/>
      <c r="GG365" s="70"/>
      <c r="GH365" s="70"/>
      <c r="GI365" s="70"/>
      <c r="GJ365" s="70"/>
      <c r="GK365" s="70"/>
      <c r="GL365" s="70"/>
      <c r="GM365" s="70"/>
      <c r="GN365" s="70"/>
      <c r="GO365" s="70"/>
      <c r="GP365" s="70"/>
      <c r="GQ365" s="70"/>
      <c r="GR365" s="70"/>
      <c r="GS365" s="70"/>
      <c r="GT365" s="70"/>
      <c r="GU365" s="70"/>
      <c r="GV365" s="70"/>
      <c r="GW365" s="70"/>
      <c r="GX365" s="70"/>
      <c r="GY365" s="70"/>
      <c r="GZ365" s="70"/>
      <c r="HA365" s="70"/>
      <c r="HB365" s="70"/>
      <c r="HC365" s="70"/>
      <c r="HD365" s="70"/>
      <c r="HE365" s="70"/>
      <c r="HF365" s="70"/>
      <c r="HG365" s="70"/>
      <c r="HH365" s="70"/>
      <c r="HI365" s="70"/>
      <c r="HJ365" s="70"/>
      <c r="HK365" s="70"/>
      <c r="HL365" s="70"/>
      <c r="HM365" s="70"/>
      <c r="HN365" s="70"/>
      <c r="HO365" s="70"/>
      <c r="HP365" s="70"/>
      <c r="HQ365" s="70"/>
      <c r="HR365" s="70"/>
      <c r="HS365" s="70"/>
      <c r="HT365" s="70"/>
      <c r="HU365" s="70"/>
      <c r="HV365" s="70"/>
      <c r="HW365" s="70"/>
      <c r="HX365" s="70"/>
      <c r="HY365" s="70"/>
      <c r="HZ365" s="70"/>
      <c r="IA365" s="70"/>
      <c r="IB365" s="70"/>
      <c r="IC365" s="70"/>
      <c r="ID365" s="70"/>
      <c r="IE365" s="70"/>
      <c r="IF365" s="70"/>
      <c r="IG365" s="70"/>
      <c r="IH365" s="70"/>
      <c r="II365" s="70"/>
      <c r="IJ365" s="70"/>
      <c r="IK365" s="70"/>
      <c r="IL365" s="70"/>
      <c r="IM365" s="70"/>
      <c r="IN365" s="70"/>
      <c r="IO365" s="70"/>
      <c r="IP365" s="70"/>
      <c r="IQ365" s="70"/>
      <c r="IR365" s="70"/>
      <c r="IS365" s="70"/>
      <c r="IT365" s="70"/>
      <c r="IU365" s="70"/>
      <c r="IV365" s="70"/>
      <c r="IW365" s="70"/>
      <c r="IX365" s="70"/>
      <c r="IY365" s="70"/>
      <c r="IZ365" s="70"/>
      <c r="JA365" s="70"/>
      <c r="JB365" s="70"/>
      <c r="JC365" s="70"/>
      <c r="JD365" s="70"/>
      <c r="JE365" s="70"/>
      <c r="JF365" s="70"/>
      <c r="JG365" s="70"/>
      <c r="JH365" s="70"/>
      <c r="JI365" s="70"/>
      <c r="JJ365" s="70"/>
      <c r="JK365" s="70"/>
      <c r="JL365" s="70"/>
      <c r="JM365" s="70"/>
      <c r="JN365" s="70"/>
      <c r="JO365" s="70"/>
      <c r="JP365" s="70"/>
      <c r="JQ365" s="70"/>
      <c r="JR365" s="70"/>
      <c r="JS365" s="70"/>
      <c r="JT365" s="70"/>
      <c r="JU365" s="70"/>
      <c r="JV365" s="70"/>
      <c r="JW365" s="70"/>
      <c r="JX365" s="70"/>
      <c r="JY365" s="70"/>
      <c r="JZ365" s="70"/>
      <c r="KA365" s="70"/>
      <c r="KB365" s="70"/>
      <c r="KC365" s="70"/>
      <c r="KD365" s="70"/>
      <c r="KE365" s="70"/>
      <c r="KF365" s="70"/>
      <c r="KG365" s="70"/>
      <c r="KH365" s="70"/>
      <c r="KI365" s="70"/>
      <c r="KJ365" s="70"/>
      <c r="KK365" s="70"/>
      <c r="KL365" s="70"/>
      <c r="KM365" s="70"/>
      <c r="KN365" s="70"/>
      <c r="KO365" s="70"/>
      <c r="KP365" s="70"/>
      <c r="KQ365" s="70"/>
      <c r="KR365" s="70"/>
      <c r="KS365" s="70"/>
      <c r="KT365" s="70"/>
      <c r="KU365" s="70"/>
      <c r="KV365" s="70"/>
      <c r="KW365" s="70"/>
      <c r="KX365" s="70"/>
      <c r="KY365" s="70"/>
      <c r="KZ365" s="70"/>
      <c r="LA365" s="70"/>
      <c r="LB365" s="70"/>
      <c r="LC365" s="70"/>
      <c r="LD365" s="70"/>
      <c r="LE365" s="70"/>
      <c r="LF365" s="70"/>
      <c r="LG365" s="70"/>
      <c r="LH365" s="70"/>
      <c r="LI365" s="70"/>
      <c r="LJ365" s="70"/>
      <c r="LK365" s="70"/>
      <c r="LL365" s="70"/>
      <c r="LM365" s="70"/>
      <c r="LN365" s="70"/>
      <c r="LO365" s="70"/>
      <c r="LP365" s="70"/>
      <c r="LQ365" s="70"/>
      <c r="LR365" s="70"/>
      <c r="LS365" s="70"/>
      <c r="LT365" s="70"/>
      <c r="LU365" s="70"/>
      <c r="LV365" s="70"/>
      <c r="LW365" s="70"/>
      <c r="LX365" s="70"/>
      <c r="LY365" s="70"/>
      <c r="LZ365" s="70"/>
      <c r="MA365" s="70"/>
      <c r="MB365" s="70"/>
      <c r="MC365" s="70"/>
      <c r="MD365" s="70"/>
      <c r="ME365" s="70"/>
      <c r="MF365" s="70"/>
      <c r="MG365" s="70"/>
      <c r="MH365" s="70"/>
      <c r="MI365" s="70"/>
      <c r="MJ365" s="70"/>
      <c r="MK365" s="70"/>
      <c r="ML365" s="70"/>
      <c r="MM365" s="70"/>
      <c r="MN365" s="70"/>
      <c r="MO365" s="70"/>
      <c r="MP365" s="70"/>
      <c r="MQ365" s="70"/>
      <c r="MR365" s="70"/>
      <c r="MS365" s="70"/>
      <c r="MT365" s="70"/>
      <c r="MU365" s="70"/>
      <c r="MV365" s="70"/>
      <c r="MW365" s="70"/>
      <c r="MX365" s="70"/>
      <c r="MY365" s="70"/>
      <c r="MZ365" s="70"/>
      <c r="NA365" s="70"/>
      <c r="NB365" s="70"/>
      <c r="NC365" s="70"/>
      <c r="ND365" s="70"/>
      <c r="NE365" s="70"/>
      <c r="NF365" s="70"/>
      <c r="NG365" s="70"/>
      <c r="NH365" s="70"/>
      <c r="NI365" s="70"/>
      <c r="NJ365" s="70"/>
      <c r="NK365" s="70"/>
      <c r="NL365" s="70"/>
      <c r="NM365" s="70"/>
      <c r="NN365" s="70"/>
      <c r="NO365" s="70"/>
      <c r="NP365" s="70"/>
      <c r="NQ365" s="70"/>
      <c r="NR365" s="70"/>
      <c r="NS365" s="70"/>
      <c r="NT365" s="70"/>
      <c r="NU365" s="70"/>
      <c r="NV365" s="70"/>
      <c r="NW365" s="70"/>
      <c r="NX365" s="70"/>
      <c r="NY365" s="70"/>
      <c r="NZ365" s="70"/>
      <c r="OA365" s="70"/>
      <c r="OB365" s="70"/>
      <c r="OC365" s="70"/>
      <c r="OD365" s="70"/>
      <c r="OE365" s="70"/>
      <c r="OF365" s="70"/>
      <c r="OG365" s="70"/>
      <c r="OH365" s="70"/>
      <c r="OI365" s="70"/>
      <c r="OJ365" s="70"/>
      <c r="OK365" s="70"/>
      <c r="OL365" s="70"/>
      <c r="OM365" s="70"/>
      <c r="ON365" s="70"/>
      <c r="OO365" s="70"/>
      <c r="OP365" s="70"/>
      <c r="OQ365" s="70"/>
      <c r="OR365" s="70"/>
      <c r="OS365" s="70"/>
      <c r="OT365" s="70"/>
      <c r="OU365" s="70"/>
      <c r="OV365" s="70"/>
      <c r="OW365" s="70"/>
      <c r="OX365" s="70"/>
      <c r="OY365" s="70"/>
      <c r="OZ365" s="70"/>
      <c r="PA365" s="70"/>
      <c r="PB365" s="14"/>
      <c r="PC365" s="14"/>
      <c r="PD365" s="14">
        <v>0</v>
      </c>
      <c r="PE365" s="14"/>
      <c r="PF365" s="14"/>
      <c r="PG365" s="54"/>
      <c r="PH365" s="54"/>
      <c r="PI365" s="54"/>
      <c r="PJ365" s="54"/>
      <c r="PK365" s="54"/>
      <c r="PL365" s="84"/>
      <c r="PM365" s="14"/>
      <c r="PN365" s="84"/>
      <c r="PO365" s="84"/>
      <c r="PP365" s="84"/>
      <c r="PQ365" s="84"/>
      <c r="PR365" s="505"/>
      <c r="PS365" s="84"/>
      <c r="PT365" s="84"/>
      <c r="PU365" s="84"/>
      <c r="PV365" s="84"/>
      <c r="PW365" s="54"/>
      <c r="PX365" s="54"/>
      <c r="PY365" s="14"/>
      <c r="PZ365" s="14"/>
      <c r="QA365" s="14"/>
      <c r="QB365" s="54"/>
      <c r="QC365" s="54"/>
      <c r="QD365" s="54"/>
      <c r="QR365" s="1"/>
      <c r="QS365" s="1"/>
      <c r="QX365" s="1"/>
      <c r="QY365" s="1"/>
      <c r="QZ365" s="1"/>
      <c r="RA365" s="1"/>
      <c r="RB365" s="1"/>
      <c r="RC365" s="1"/>
      <c r="RD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</row>
    <row r="366" spans="1:503" s="20" customFormat="1" hidden="1" x14ac:dyDescent="0.25">
      <c r="A366" s="68" t="s">
        <v>11</v>
      </c>
      <c r="B366" s="68" t="s">
        <v>1476</v>
      </c>
      <c r="C366" s="347"/>
      <c r="D366" s="347"/>
      <c r="E366" s="14">
        <v>0</v>
      </c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  <c r="DC366" s="70"/>
      <c r="DD366" s="70"/>
      <c r="DE366" s="70"/>
      <c r="DF366" s="70"/>
      <c r="DG366" s="70"/>
      <c r="DH366" s="70"/>
      <c r="DI366" s="70"/>
      <c r="DJ366" s="70"/>
      <c r="DK366" s="70"/>
      <c r="DL366" s="70"/>
      <c r="DM366" s="70"/>
      <c r="DN366" s="70"/>
      <c r="DO366" s="70"/>
      <c r="DP366" s="70"/>
      <c r="DQ366" s="70"/>
      <c r="DR366" s="70"/>
      <c r="DS366" s="70"/>
      <c r="DT366" s="70"/>
      <c r="DU366" s="70"/>
      <c r="DV366" s="70"/>
      <c r="DW366" s="70"/>
      <c r="DX366" s="70"/>
      <c r="DY366" s="70"/>
      <c r="DZ366" s="70"/>
      <c r="EA366" s="70"/>
      <c r="EB366" s="70"/>
      <c r="EC366" s="70"/>
      <c r="ED366" s="70"/>
      <c r="EE366" s="70"/>
      <c r="EF366" s="70"/>
      <c r="EG366" s="70"/>
      <c r="EH366" s="70"/>
      <c r="EI366" s="70"/>
      <c r="EJ366" s="70"/>
      <c r="EK366" s="70"/>
      <c r="EL366" s="70"/>
      <c r="EM366" s="70"/>
      <c r="EN366" s="70"/>
      <c r="EO366" s="70"/>
      <c r="EP366" s="70"/>
      <c r="EQ366" s="70"/>
      <c r="ER366" s="70"/>
      <c r="ES366" s="70"/>
      <c r="ET366" s="70"/>
      <c r="EU366" s="70"/>
      <c r="EV366" s="70"/>
      <c r="EW366" s="70"/>
      <c r="EX366" s="70"/>
      <c r="EY366" s="70"/>
      <c r="EZ366" s="70"/>
      <c r="FA366" s="70"/>
      <c r="FB366" s="70"/>
      <c r="FC366" s="70"/>
      <c r="FD366" s="70"/>
      <c r="FE366" s="70"/>
      <c r="FF366" s="70"/>
      <c r="FG366" s="70"/>
      <c r="FH366" s="70"/>
      <c r="FI366" s="70"/>
      <c r="FJ366" s="70"/>
      <c r="FK366" s="70"/>
      <c r="FL366" s="70"/>
      <c r="FM366" s="70"/>
      <c r="FN366" s="70"/>
      <c r="FO366" s="70"/>
      <c r="FP366" s="70"/>
      <c r="FQ366" s="70"/>
      <c r="FR366" s="70"/>
      <c r="FS366" s="70"/>
      <c r="FT366" s="70"/>
      <c r="FU366" s="70"/>
      <c r="FV366" s="70"/>
      <c r="FW366" s="70"/>
      <c r="FX366" s="70"/>
      <c r="FY366" s="70"/>
      <c r="FZ366" s="70"/>
      <c r="GA366" s="70"/>
      <c r="GB366" s="70"/>
      <c r="GC366" s="70"/>
      <c r="GD366" s="70"/>
      <c r="GE366" s="70"/>
      <c r="GF366" s="70"/>
      <c r="GG366" s="70"/>
      <c r="GH366" s="70"/>
      <c r="GI366" s="70"/>
      <c r="GJ366" s="70"/>
      <c r="GK366" s="70"/>
      <c r="GL366" s="70"/>
      <c r="GM366" s="70"/>
      <c r="GN366" s="70"/>
      <c r="GO366" s="70"/>
      <c r="GP366" s="70"/>
      <c r="GQ366" s="70"/>
      <c r="GR366" s="70"/>
      <c r="GS366" s="70"/>
      <c r="GT366" s="70"/>
      <c r="GU366" s="70"/>
      <c r="GV366" s="70"/>
      <c r="GW366" s="70"/>
      <c r="GX366" s="70"/>
      <c r="GY366" s="70"/>
      <c r="GZ366" s="70"/>
      <c r="HA366" s="70"/>
      <c r="HB366" s="70"/>
      <c r="HC366" s="70"/>
      <c r="HD366" s="70"/>
      <c r="HE366" s="70"/>
      <c r="HF366" s="70"/>
      <c r="HG366" s="70"/>
      <c r="HH366" s="70"/>
      <c r="HI366" s="70"/>
      <c r="HJ366" s="70"/>
      <c r="HK366" s="70"/>
      <c r="HL366" s="70"/>
      <c r="HM366" s="70"/>
      <c r="HN366" s="70"/>
      <c r="HO366" s="70"/>
      <c r="HP366" s="70"/>
      <c r="HQ366" s="70"/>
      <c r="HR366" s="70"/>
      <c r="HS366" s="70"/>
      <c r="HT366" s="70"/>
      <c r="HU366" s="70"/>
      <c r="HV366" s="70"/>
      <c r="HW366" s="70"/>
      <c r="HX366" s="70"/>
      <c r="HY366" s="70"/>
      <c r="HZ366" s="70"/>
      <c r="IA366" s="70"/>
      <c r="IB366" s="70"/>
      <c r="IC366" s="70"/>
      <c r="ID366" s="70"/>
      <c r="IE366" s="70"/>
      <c r="IF366" s="70"/>
      <c r="IG366" s="70"/>
      <c r="IH366" s="70"/>
      <c r="II366" s="70"/>
      <c r="IJ366" s="70"/>
      <c r="IK366" s="70"/>
      <c r="IL366" s="70"/>
      <c r="IM366" s="70"/>
      <c r="IN366" s="70"/>
      <c r="IO366" s="70"/>
      <c r="IP366" s="70"/>
      <c r="IQ366" s="70"/>
      <c r="IR366" s="70"/>
      <c r="IS366" s="70"/>
      <c r="IT366" s="70"/>
      <c r="IU366" s="70"/>
      <c r="IV366" s="70"/>
      <c r="IW366" s="70"/>
      <c r="IX366" s="70"/>
      <c r="IY366" s="70"/>
      <c r="IZ366" s="70"/>
      <c r="JA366" s="70"/>
      <c r="JB366" s="70"/>
      <c r="JC366" s="70"/>
      <c r="JD366" s="70"/>
      <c r="JE366" s="70"/>
      <c r="JF366" s="70"/>
      <c r="JG366" s="70"/>
      <c r="JH366" s="70"/>
      <c r="JI366" s="70"/>
      <c r="JJ366" s="70"/>
      <c r="JK366" s="70"/>
      <c r="JL366" s="70"/>
      <c r="JM366" s="70"/>
      <c r="JN366" s="70"/>
      <c r="JO366" s="70"/>
      <c r="JP366" s="70"/>
      <c r="JQ366" s="70"/>
      <c r="JR366" s="70"/>
      <c r="JS366" s="70"/>
      <c r="JT366" s="70"/>
      <c r="JU366" s="70"/>
      <c r="JV366" s="70"/>
      <c r="JW366" s="70"/>
      <c r="JX366" s="70"/>
      <c r="JY366" s="70"/>
      <c r="JZ366" s="70"/>
      <c r="KA366" s="70"/>
      <c r="KB366" s="70"/>
      <c r="KC366" s="70"/>
      <c r="KD366" s="70"/>
      <c r="KE366" s="70"/>
      <c r="KF366" s="70"/>
      <c r="KG366" s="70"/>
      <c r="KH366" s="70"/>
      <c r="KI366" s="70"/>
      <c r="KJ366" s="70"/>
      <c r="KK366" s="70"/>
      <c r="KL366" s="70"/>
      <c r="KM366" s="70"/>
      <c r="KN366" s="70"/>
      <c r="KO366" s="70"/>
      <c r="KP366" s="70"/>
      <c r="KQ366" s="70"/>
      <c r="KR366" s="70"/>
      <c r="KS366" s="70"/>
      <c r="KT366" s="70"/>
      <c r="KU366" s="70"/>
      <c r="KV366" s="70"/>
      <c r="KW366" s="70"/>
      <c r="KX366" s="70"/>
      <c r="KY366" s="70"/>
      <c r="KZ366" s="70"/>
      <c r="LA366" s="70"/>
      <c r="LB366" s="70"/>
      <c r="LC366" s="70"/>
      <c r="LD366" s="70"/>
      <c r="LE366" s="70"/>
      <c r="LF366" s="70"/>
      <c r="LG366" s="70"/>
      <c r="LH366" s="70"/>
      <c r="LI366" s="70"/>
      <c r="LJ366" s="70"/>
      <c r="LK366" s="70"/>
      <c r="LL366" s="70"/>
      <c r="LM366" s="70"/>
      <c r="LN366" s="70"/>
      <c r="LO366" s="70"/>
      <c r="LP366" s="70"/>
      <c r="LQ366" s="70"/>
      <c r="LR366" s="70"/>
      <c r="LS366" s="70"/>
      <c r="LT366" s="70"/>
      <c r="LU366" s="70"/>
      <c r="LV366" s="70"/>
      <c r="LW366" s="70"/>
      <c r="LX366" s="70"/>
      <c r="LY366" s="70"/>
      <c r="LZ366" s="70"/>
      <c r="MA366" s="70"/>
      <c r="MB366" s="70"/>
      <c r="MC366" s="70"/>
      <c r="MD366" s="70"/>
      <c r="ME366" s="70"/>
      <c r="MF366" s="70"/>
      <c r="MG366" s="70"/>
      <c r="MH366" s="70"/>
      <c r="MI366" s="70"/>
      <c r="MJ366" s="70"/>
      <c r="MK366" s="70"/>
      <c r="ML366" s="70"/>
      <c r="MM366" s="70"/>
      <c r="MN366" s="70"/>
      <c r="MO366" s="70"/>
      <c r="MP366" s="70"/>
      <c r="MQ366" s="70"/>
      <c r="MR366" s="70"/>
      <c r="MS366" s="70"/>
      <c r="MT366" s="70"/>
      <c r="MU366" s="70"/>
      <c r="MV366" s="70"/>
      <c r="MW366" s="70"/>
      <c r="MX366" s="70"/>
      <c r="MY366" s="70"/>
      <c r="MZ366" s="70"/>
      <c r="NA366" s="70"/>
      <c r="NB366" s="70"/>
      <c r="NC366" s="70"/>
      <c r="ND366" s="70"/>
      <c r="NE366" s="70"/>
      <c r="NF366" s="70"/>
      <c r="NG366" s="70"/>
      <c r="NH366" s="70"/>
      <c r="NI366" s="70"/>
      <c r="NJ366" s="70"/>
      <c r="NK366" s="70"/>
      <c r="NL366" s="70"/>
      <c r="NM366" s="70"/>
      <c r="NN366" s="70"/>
      <c r="NO366" s="70"/>
      <c r="NP366" s="70"/>
      <c r="NQ366" s="70"/>
      <c r="NR366" s="70"/>
      <c r="NS366" s="70"/>
      <c r="NT366" s="70"/>
      <c r="NU366" s="70"/>
      <c r="NV366" s="70"/>
      <c r="NW366" s="70"/>
      <c r="NX366" s="70"/>
      <c r="NY366" s="70"/>
      <c r="NZ366" s="70"/>
      <c r="OA366" s="70"/>
      <c r="OB366" s="70"/>
      <c r="OC366" s="70"/>
      <c r="OD366" s="70"/>
      <c r="OE366" s="70"/>
      <c r="OF366" s="70"/>
      <c r="OG366" s="70"/>
      <c r="OH366" s="70"/>
      <c r="OI366" s="70"/>
      <c r="OJ366" s="70"/>
      <c r="OK366" s="70"/>
      <c r="OL366" s="70"/>
      <c r="OM366" s="70"/>
      <c r="ON366" s="70"/>
      <c r="OO366" s="70"/>
      <c r="OP366" s="70"/>
      <c r="OQ366" s="70"/>
      <c r="OR366" s="70"/>
      <c r="OS366" s="70"/>
      <c r="OT366" s="70"/>
      <c r="OU366" s="70"/>
      <c r="OV366" s="70"/>
      <c r="OW366" s="70"/>
      <c r="OX366" s="70"/>
      <c r="OY366" s="70"/>
      <c r="OZ366" s="70"/>
      <c r="PA366" s="70"/>
      <c r="PB366" s="14"/>
      <c r="PC366" s="14"/>
      <c r="PD366" s="14">
        <v>0</v>
      </c>
      <c r="PE366" s="14"/>
      <c r="PF366" s="14"/>
      <c r="PG366" s="54"/>
      <c r="PH366" s="54"/>
      <c r="PI366" s="54"/>
      <c r="PJ366" s="54"/>
      <c r="PK366" s="54"/>
      <c r="PL366" s="84"/>
      <c r="PM366" s="14"/>
      <c r="PN366" s="84"/>
      <c r="PO366" s="84"/>
      <c r="PP366" s="84"/>
      <c r="PQ366" s="84"/>
      <c r="PR366" s="505"/>
      <c r="PS366" s="84"/>
      <c r="PT366" s="84"/>
      <c r="PU366" s="84"/>
      <c r="PV366" s="84"/>
      <c r="PW366" s="54"/>
      <c r="PX366" s="54"/>
      <c r="PY366" s="14"/>
      <c r="PZ366" s="14"/>
      <c r="QA366" s="14"/>
      <c r="QB366" s="54"/>
      <c r="QC366" s="54"/>
      <c r="QD366" s="54"/>
      <c r="QR366" s="1"/>
      <c r="QS366" s="1"/>
      <c r="QX366" s="1"/>
      <c r="QY366" s="1"/>
      <c r="QZ366" s="1"/>
      <c r="RA366" s="1"/>
      <c r="RB366" s="1"/>
      <c r="RC366" s="1"/>
      <c r="RD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</row>
    <row r="367" spans="1:503" s="20" customFormat="1" hidden="1" x14ac:dyDescent="0.25">
      <c r="A367" s="68" t="s">
        <v>11</v>
      </c>
      <c r="B367" s="68" t="s">
        <v>917</v>
      </c>
      <c r="C367" s="347"/>
      <c r="D367" s="347"/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  <c r="AL367" s="14">
        <v>0</v>
      </c>
      <c r="AM367" s="14">
        <v>0</v>
      </c>
      <c r="AN367" s="14">
        <v>0</v>
      </c>
      <c r="AO367" s="14">
        <v>0</v>
      </c>
      <c r="AP367" s="14">
        <v>0</v>
      </c>
      <c r="AQ367" s="14">
        <v>0</v>
      </c>
      <c r="AR367" s="14">
        <v>0</v>
      </c>
      <c r="AS367" s="14">
        <v>0</v>
      </c>
      <c r="AT367" s="14">
        <v>0</v>
      </c>
      <c r="AU367" s="14">
        <v>0</v>
      </c>
      <c r="AV367" s="14">
        <v>0</v>
      </c>
      <c r="AW367" s="14">
        <v>0</v>
      </c>
      <c r="AX367" s="14">
        <v>0</v>
      </c>
      <c r="AY367" s="14">
        <v>0</v>
      </c>
      <c r="AZ367" s="14">
        <v>0</v>
      </c>
      <c r="BA367" s="14">
        <v>0</v>
      </c>
      <c r="BB367" s="14">
        <v>0</v>
      </c>
      <c r="BC367" s="14">
        <v>0</v>
      </c>
      <c r="BD367" s="14">
        <v>0</v>
      </c>
      <c r="BE367" s="14">
        <v>0</v>
      </c>
      <c r="BF367" s="14">
        <v>0</v>
      </c>
      <c r="BG367" s="14">
        <v>0</v>
      </c>
      <c r="BH367" s="14">
        <v>0</v>
      </c>
      <c r="BI367" s="14">
        <v>0</v>
      </c>
      <c r="BJ367" s="14">
        <v>0</v>
      </c>
      <c r="BK367" s="14">
        <v>0</v>
      </c>
      <c r="BL367" s="14">
        <v>0</v>
      </c>
      <c r="BM367" s="14">
        <v>0</v>
      </c>
      <c r="BN367" s="14">
        <v>0</v>
      </c>
      <c r="BO367" s="14">
        <v>0</v>
      </c>
      <c r="BP367" s="14">
        <v>0</v>
      </c>
      <c r="BQ367" s="14">
        <v>0</v>
      </c>
      <c r="BR367" s="14">
        <v>0</v>
      </c>
      <c r="BS367" s="14">
        <v>0</v>
      </c>
      <c r="BT367" s="14">
        <v>0</v>
      </c>
      <c r="BU367" s="14">
        <v>0</v>
      </c>
      <c r="BV367" s="14">
        <v>0</v>
      </c>
      <c r="BW367" s="14">
        <v>0</v>
      </c>
      <c r="BX367" s="14">
        <v>0</v>
      </c>
      <c r="BY367" s="14">
        <v>0</v>
      </c>
      <c r="BZ367" s="14">
        <v>0</v>
      </c>
      <c r="CA367" s="14">
        <v>0</v>
      </c>
      <c r="CB367" s="14">
        <v>0</v>
      </c>
      <c r="CC367" s="14">
        <v>0</v>
      </c>
      <c r="CD367" s="14">
        <v>0</v>
      </c>
      <c r="CE367" s="14">
        <v>0</v>
      </c>
      <c r="CF367" s="14">
        <v>0</v>
      </c>
      <c r="CG367" s="14">
        <v>0</v>
      </c>
      <c r="CH367" s="14">
        <v>0</v>
      </c>
      <c r="CI367" s="14">
        <v>0</v>
      </c>
      <c r="CJ367" s="14">
        <v>0</v>
      </c>
      <c r="CK367" s="14">
        <v>0</v>
      </c>
      <c r="CL367" s="14">
        <v>0</v>
      </c>
      <c r="CM367" s="14">
        <v>0</v>
      </c>
      <c r="CN367" s="14">
        <v>0</v>
      </c>
      <c r="CO367" s="14">
        <v>0</v>
      </c>
      <c r="CP367" s="14">
        <v>0</v>
      </c>
      <c r="CQ367" s="14">
        <v>0</v>
      </c>
      <c r="CR367" s="14">
        <v>0</v>
      </c>
      <c r="CS367" s="14">
        <v>0</v>
      </c>
      <c r="CT367" s="14">
        <v>0</v>
      </c>
      <c r="CU367" s="14">
        <v>0</v>
      </c>
      <c r="CV367" s="14">
        <v>0</v>
      </c>
      <c r="CW367" s="14">
        <v>0</v>
      </c>
      <c r="CX367" s="14">
        <v>0</v>
      </c>
      <c r="CY367" s="14">
        <v>0</v>
      </c>
      <c r="CZ367" s="14">
        <v>0</v>
      </c>
      <c r="DA367" s="14">
        <v>0</v>
      </c>
      <c r="DB367" s="14">
        <v>0</v>
      </c>
      <c r="DC367" s="14">
        <v>0</v>
      </c>
      <c r="DD367" s="14">
        <v>0</v>
      </c>
      <c r="DE367" s="14">
        <v>0</v>
      </c>
      <c r="DF367" s="14">
        <v>0</v>
      </c>
      <c r="DG367" s="14">
        <v>0</v>
      </c>
      <c r="DH367" s="14">
        <v>0</v>
      </c>
      <c r="DI367" s="14">
        <v>0</v>
      </c>
      <c r="DJ367" s="14">
        <v>0</v>
      </c>
      <c r="DK367" s="14">
        <v>0</v>
      </c>
      <c r="DL367" s="14">
        <v>0</v>
      </c>
      <c r="DM367" s="14">
        <v>0</v>
      </c>
      <c r="DN367" s="14">
        <v>0</v>
      </c>
      <c r="DO367" s="14">
        <v>0</v>
      </c>
      <c r="DP367" s="14">
        <v>0</v>
      </c>
      <c r="DQ367" s="14">
        <v>0</v>
      </c>
      <c r="DR367" s="14">
        <v>0</v>
      </c>
      <c r="DS367" s="14">
        <v>0</v>
      </c>
      <c r="DT367" s="14">
        <v>0</v>
      </c>
      <c r="DU367" s="14">
        <v>0</v>
      </c>
      <c r="DV367" s="14">
        <v>0</v>
      </c>
      <c r="DW367" s="14">
        <v>0</v>
      </c>
      <c r="DX367" s="14">
        <v>0</v>
      </c>
      <c r="DY367" s="14">
        <v>0</v>
      </c>
      <c r="DZ367" s="14">
        <v>0</v>
      </c>
      <c r="EA367" s="14">
        <v>0</v>
      </c>
      <c r="EB367" s="14">
        <v>0</v>
      </c>
      <c r="EC367" s="14">
        <v>0</v>
      </c>
      <c r="ED367" s="14">
        <v>0</v>
      </c>
      <c r="EE367" s="14">
        <v>0</v>
      </c>
      <c r="EF367" s="14">
        <v>0</v>
      </c>
      <c r="EG367" s="14">
        <v>0</v>
      </c>
      <c r="EH367" s="14">
        <v>0</v>
      </c>
      <c r="EI367" s="14">
        <v>0</v>
      </c>
      <c r="EJ367" s="14">
        <v>0</v>
      </c>
      <c r="EK367" s="14">
        <v>0</v>
      </c>
      <c r="EL367" s="14">
        <v>0</v>
      </c>
      <c r="EM367" s="14">
        <v>0</v>
      </c>
      <c r="EN367" s="14">
        <v>0</v>
      </c>
      <c r="EO367" s="14">
        <v>0</v>
      </c>
      <c r="EP367" s="14">
        <v>0</v>
      </c>
      <c r="EQ367" s="14">
        <v>0</v>
      </c>
      <c r="ER367" s="14">
        <v>0</v>
      </c>
      <c r="ES367" s="14">
        <v>0</v>
      </c>
      <c r="ET367" s="14">
        <v>0</v>
      </c>
      <c r="EU367" s="14">
        <v>0</v>
      </c>
      <c r="EV367" s="14">
        <v>0</v>
      </c>
      <c r="EW367" s="14">
        <v>0</v>
      </c>
      <c r="EX367" s="14">
        <v>0</v>
      </c>
      <c r="EY367" s="14">
        <v>0</v>
      </c>
      <c r="EZ367" s="14">
        <v>0</v>
      </c>
      <c r="FA367" s="14">
        <v>0</v>
      </c>
      <c r="FB367" s="14">
        <v>0</v>
      </c>
      <c r="FC367" s="14">
        <v>0</v>
      </c>
      <c r="FD367" s="14">
        <v>0</v>
      </c>
      <c r="FE367" s="14">
        <v>0</v>
      </c>
      <c r="FF367" s="14">
        <v>0</v>
      </c>
      <c r="FG367" s="14">
        <v>0</v>
      </c>
      <c r="FH367" s="14">
        <v>0</v>
      </c>
      <c r="FI367" s="14">
        <v>0</v>
      </c>
      <c r="FJ367" s="14">
        <v>0</v>
      </c>
      <c r="FK367" s="14">
        <v>0</v>
      </c>
      <c r="FL367" s="14">
        <v>0</v>
      </c>
      <c r="FM367" s="14">
        <v>0</v>
      </c>
      <c r="FN367" s="14">
        <v>0</v>
      </c>
      <c r="FO367" s="14">
        <v>0</v>
      </c>
      <c r="FP367" s="14">
        <v>0</v>
      </c>
      <c r="FQ367" s="14">
        <v>0</v>
      </c>
      <c r="FR367" s="14">
        <v>0</v>
      </c>
      <c r="FS367" s="14">
        <v>0</v>
      </c>
      <c r="FT367" s="14">
        <v>0</v>
      </c>
      <c r="FU367" s="14">
        <v>0</v>
      </c>
      <c r="FV367" s="14">
        <v>0</v>
      </c>
      <c r="FW367" s="14">
        <v>0</v>
      </c>
      <c r="FX367" s="14">
        <v>0</v>
      </c>
      <c r="FY367" s="14">
        <v>0</v>
      </c>
      <c r="FZ367" s="14">
        <v>0</v>
      </c>
      <c r="GA367" s="14">
        <v>0</v>
      </c>
      <c r="GB367" s="14">
        <v>0</v>
      </c>
      <c r="GC367" s="14">
        <v>0</v>
      </c>
      <c r="GD367" s="14">
        <v>0</v>
      </c>
      <c r="GE367" s="14">
        <v>0</v>
      </c>
      <c r="GF367" s="14">
        <v>0</v>
      </c>
      <c r="GG367" s="14">
        <v>0</v>
      </c>
      <c r="GH367" s="14">
        <v>0</v>
      </c>
      <c r="GI367" s="14">
        <v>0</v>
      </c>
      <c r="GJ367" s="14">
        <v>0</v>
      </c>
      <c r="GK367" s="14">
        <v>0</v>
      </c>
      <c r="GL367" s="14">
        <v>0</v>
      </c>
      <c r="GM367" s="14">
        <v>0</v>
      </c>
      <c r="GN367" s="14">
        <v>0</v>
      </c>
      <c r="GO367" s="14">
        <v>0</v>
      </c>
      <c r="GP367" s="14">
        <v>0</v>
      </c>
      <c r="GQ367" s="14">
        <v>0</v>
      </c>
      <c r="GR367" s="14">
        <v>0</v>
      </c>
      <c r="GS367" s="14">
        <v>0</v>
      </c>
      <c r="GT367" s="14">
        <v>0</v>
      </c>
      <c r="GU367" s="14">
        <v>0</v>
      </c>
      <c r="GV367" s="14">
        <v>0</v>
      </c>
      <c r="GW367" s="14">
        <v>0</v>
      </c>
      <c r="GX367" s="14">
        <v>1</v>
      </c>
      <c r="GY367" s="14">
        <v>0</v>
      </c>
      <c r="GZ367" s="14">
        <v>0</v>
      </c>
      <c r="HA367" s="14">
        <v>0</v>
      </c>
      <c r="HB367" s="14">
        <v>0</v>
      </c>
      <c r="HC367" s="14">
        <v>0</v>
      </c>
      <c r="HD367" s="14">
        <v>0</v>
      </c>
      <c r="HE367" s="14">
        <v>0</v>
      </c>
      <c r="HF367" s="14">
        <v>0</v>
      </c>
      <c r="HG367" s="14">
        <v>0</v>
      </c>
      <c r="HH367" s="14">
        <v>0</v>
      </c>
      <c r="HI367" s="14">
        <v>0</v>
      </c>
      <c r="HJ367" s="14">
        <v>0</v>
      </c>
      <c r="HK367" s="14">
        <v>0</v>
      </c>
      <c r="HL367" s="14">
        <v>0</v>
      </c>
      <c r="HM367" s="14">
        <v>0</v>
      </c>
      <c r="HN367" s="14">
        <v>0</v>
      </c>
      <c r="HO367" s="14">
        <v>0</v>
      </c>
      <c r="HP367" s="14">
        <v>0</v>
      </c>
      <c r="HQ367" s="14">
        <v>0</v>
      </c>
      <c r="HR367" s="14">
        <v>0</v>
      </c>
      <c r="HS367" s="14">
        <v>0</v>
      </c>
      <c r="HT367" s="14">
        <v>0</v>
      </c>
      <c r="HU367" s="14">
        <v>0</v>
      </c>
      <c r="HV367" s="14">
        <v>0</v>
      </c>
      <c r="HW367" s="14">
        <v>0</v>
      </c>
      <c r="HX367" s="14">
        <v>0</v>
      </c>
      <c r="HY367" s="14">
        <v>0</v>
      </c>
      <c r="HZ367" s="14">
        <v>0</v>
      </c>
      <c r="IA367" s="14">
        <v>0</v>
      </c>
      <c r="IB367" s="14">
        <v>0</v>
      </c>
      <c r="IC367" s="14">
        <v>0</v>
      </c>
      <c r="ID367" s="14">
        <v>0</v>
      </c>
      <c r="IE367" s="14">
        <v>0</v>
      </c>
      <c r="IF367" s="14">
        <v>0</v>
      </c>
      <c r="IG367" s="14">
        <v>0</v>
      </c>
      <c r="IH367" s="14">
        <v>0</v>
      </c>
      <c r="II367" s="14">
        <v>0</v>
      </c>
      <c r="IJ367" s="14">
        <v>0</v>
      </c>
      <c r="IK367" s="14">
        <v>0</v>
      </c>
      <c r="IL367" s="14">
        <v>0</v>
      </c>
      <c r="IM367" s="14">
        <v>0</v>
      </c>
      <c r="IN367" s="14">
        <v>0</v>
      </c>
      <c r="IO367" s="14">
        <v>0</v>
      </c>
      <c r="IP367" s="14">
        <v>0</v>
      </c>
      <c r="IQ367" s="14">
        <v>0</v>
      </c>
      <c r="IR367" s="14">
        <v>0</v>
      </c>
      <c r="IS367" s="14">
        <v>0</v>
      </c>
      <c r="IT367" s="14">
        <v>0</v>
      </c>
      <c r="IU367" s="14">
        <v>0</v>
      </c>
      <c r="IV367" s="14">
        <v>0</v>
      </c>
      <c r="IW367" s="14">
        <v>0</v>
      </c>
      <c r="IX367" s="14">
        <v>0</v>
      </c>
      <c r="IY367" s="14">
        <v>0</v>
      </c>
      <c r="IZ367" s="14">
        <v>0</v>
      </c>
      <c r="JA367" s="14">
        <v>0</v>
      </c>
      <c r="JB367" s="14">
        <v>0</v>
      </c>
      <c r="JC367" s="14">
        <v>0</v>
      </c>
      <c r="JD367" s="14">
        <v>0</v>
      </c>
      <c r="JE367" s="14">
        <v>0</v>
      </c>
      <c r="JF367" s="14">
        <v>0</v>
      </c>
      <c r="JG367" s="14">
        <v>0</v>
      </c>
      <c r="JH367" s="14">
        <v>0</v>
      </c>
      <c r="JI367" s="14">
        <v>0</v>
      </c>
      <c r="JJ367" s="14">
        <v>0</v>
      </c>
      <c r="JK367" s="14">
        <v>0</v>
      </c>
      <c r="JL367" s="14">
        <v>0</v>
      </c>
      <c r="JM367" s="14">
        <v>0</v>
      </c>
      <c r="JN367" s="14">
        <v>0</v>
      </c>
      <c r="JO367" s="14">
        <v>0</v>
      </c>
      <c r="JP367" s="14">
        <v>0</v>
      </c>
      <c r="JQ367" s="14">
        <v>0</v>
      </c>
      <c r="JR367" s="14">
        <v>0</v>
      </c>
      <c r="JS367" s="14">
        <v>0</v>
      </c>
      <c r="JT367" s="14">
        <v>0</v>
      </c>
      <c r="JU367" s="14">
        <v>0</v>
      </c>
      <c r="JV367" s="14">
        <v>0</v>
      </c>
      <c r="JW367" s="14">
        <v>0</v>
      </c>
      <c r="JX367" s="14">
        <v>0</v>
      </c>
      <c r="JY367" s="14">
        <v>0</v>
      </c>
      <c r="JZ367" s="14">
        <v>0</v>
      </c>
      <c r="KA367" s="14">
        <v>0</v>
      </c>
      <c r="KB367" s="14">
        <v>0</v>
      </c>
      <c r="KC367" s="14">
        <v>0</v>
      </c>
      <c r="KD367" s="14">
        <v>0</v>
      </c>
      <c r="KE367" s="14">
        <v>0</v>
      </c>
      <c r="KF367" s="14">
        <v>0</v>
      </c>
      <c r="KG367" s="14">
        <v>0</v>
      </c>
      <c r="KH367" s="14">
        <v>0</v>
      </c>
      <c r="KI367" s="14">
        <v>0</v>
      </c>
      <c r="KJ367" s="14">
        <v>0</v>
      </c>
      <c r="KK367" s="14">
        <v>0</v>
      </c>
      <c r="KL367" s="14">
        <v>0</v>
      </c>
      <c r="KM367" s="14">
        <v>0</v>
      </c>
      <c r="KN367" s="14">
        <v>0</v>
      </c>
      <c r="KO367" s="14">
        <v>0</v>
      </c>
      <c r="KP367" s="14">
        <v>0</v>
      </c>
      <c r="KQ367" s="14">
        <v>0</v>
      </c>
      <c r="KR367" s="14">
        <v>0</v>
      </c>
      <c r="KS367" s="14">
        <v>0</v>
      </c>
      <c r="KT367" s="14">
        <v>0</v>
      </c>
      <c r="KU367" s="14">
        <v>0</v>
      </c>
      <c r="KV367" s="14">
        <v>0</v>
      </c>
      <c r="KW367" s="14">
        <v>0</v>
      </c>
      <c r="KX367" s="14">
        <v>0</v>
      </c>
      <c r="KY367" s="14">
        <v>0</v>
      </c>
      <c r="KZ367" s="14">
        <v>0</v>
      </c>
      <c r="LA367" s="14">
        <v>0</v>
      </c>
      <c r="LB367" s="14">
        <v>0</v>
      </c>
      <c r="LC367" s="14">
        <v>0</v>
      </c>
      <c r="LD367" s="14">
        <v>0</v>
      </c>
      <c r="LE367" s="14">
        <v>0</v>
      </c>
      <c r="LF367" s="14">
        <v>0</v>
      </c>
      <c r="LG367" s="14">
        <v>0</v>
      </c>
      <c r="LH367" s="14">
        <v>0</v>
      </c>
      <c r="LI367" s="14">
        <v>0</v>
      </c>
      <c r="LJ367" s="14">
        <v>0</v>
      </c>
      <c r="LK367" s="14">
        <v>0</v>
      </c>
      <c r="LL367" s="14">
        <v>0</v>
      </c>
      <c r="LM367" s="14">
        <v>0</v>
      </c>
      <c r="LN367" s="14">
        <v>0</v>
      </c>
      <c r="LO367" s="14">
        <v>0</v>
      </c>
      <c r="LP367" s="14">
        <v>0</v>
      </c>
      <c r="LQ367" s="14">
        <v>0</v>
      </c>
      <c r="LR367" s="14">
        <v>0</v>
      </c>
      <c r="LS367" s="14">
        <v>0</v>
      </c>
      <c r="LT367" s="14">
        <v>0</v>
      </c>
      <c r="LU367" s="14">
        <v>0</v>
      </c>
      <c r="LV367" s="14">
        <v>0</v>
      </c>
      <c r="LW367" s="14">
        <v>0</v>
      </c>
      <c r="LX367" s="14">
        <v>0</v>
      </c>
      <c r="LY367" s="14">
        <v>0</v>
      </c>
      <c r="LZ367" s="14">
        <v>0</v>
      </c>
      <c r="MA367" s="14">
        <v>0</v>
      </c>
      <c r="MB367" s="14">
        <v>0</v>
      </c>
      <c r="MC367" s="14">
        <v>0</v>
      </c>
      <c r="MD367" s="14">
        <v>0</v>
      </c>
      <c r="ME367" s="14">
        <v>0</v>
      </c>
      <c r="MF367" s="14">
        <v>0</v>
      </c>
      <c r="MG367" s="14">
        <v>0</v>
      </c>
      <c r="MH367" s="14">
        <v>0</v>
      </c>
      <c r="MI367" s="14">
        <v>0</v>
      </c>
      <c r="MJ367" s="14">
        <v>0</v>
      </c>
      <c r="MK367" s="14">
        <v>0</v>
      </c>
      <c r="ML367" s="14">
        <v>0</v>
      </c>
      <c r="MM367" s="14">
        <v>0</v>
      </c>
      <c r="MN367" s="14">
        <v>0</v>
      </c>
      <c r="MO367" s="14">
        <v>0</v>
      </c>
      <c r="MP367" s="14">
        <v>0</v>
      </c>
      <c r="MQ367" s="14">
        <v>0</v>
      </c>
      <c r="MR367" s="14">
        <v>0</v>
      </c>
      <c r="MS367" s="14">
        <v>0</v>
      </c>
      <c r="MT367" s="14">
        <v>0</v>
      </c>
      <c r="MU367" s="14">
        <v>0</v>
      </c>
      <c r="MV367" s="14">
        <v>0</v>
      </c>
      <c r="MW367" s="14">
        <v>0</v>
      </c>
      <c r="MX367" s="14">
        <v>0</v>
      </c>
      <c r="MY367" s="14">
        <v>0</v>
      </c>
      <c r="MZ367" s="14">
        <v>0</v>
      </c>
      <c r="NA367" s="14">
        <v>0</v>
      </c>
      <c r="NB367" s="14">
        <v>0</v>
      </c>
      <c r="NC367" s="14">
        <v>0</v>
      </c>
      <c r="ND367" s="14">
        <v>0</v>
      </c>
      <c r="NE367" s="14">
        <v>0</v>
      </c>
      <c r="NF367" s="14">
        <v>0</v>
      </c>
      <c r="NG367" s="14">
        <v>0</v>
      </c>
      <c r="NH367" s="14">
        <v>0</v>
      </c>
      <c r="NI367" s="14">
        <v>0</v>
      </c>
      <c r="NJ367" s="14">
        <v>0</v>
      </c>
      <c r="NK367" s="14">
        <v>0</v>
      </c>
      <c r="NL367" s="14">
        <v>0</v>
      </c>
      <c r="NM367" s="14">
        <v>0</v>
      </c>
      <c r="NN367" s="14">
        <v>0</v>
      </c>
      <c r="NO367" s="14">
        <v>0</v>
      </c>
      <c r="NP367" s="14">
        <v>0</v>
      </c>
      <c r="NQ367" s="14">
        <v>0</v>
      </c>
      <c r="NR367" s="14">
        <v>0</v>
      </c>
      <c r="NS367" s="14">
        <v>0</v>
      </c>
      <c r="NT367" s="14">
        <v>0</v>
      </c>
      <c r="NU367" s="14">
        <v>0</v>
      </c>
      <c r="NV367" s="14">
        <v>0</v>
      </c>
      <c r="NW367" s="14">
        <v>0</v>
      </c>
      <c r="NX367" s="14">
        <v>0</v>
      </c>
      <c r="NY367" s="14">
        <v>0</v>
      </c>
      <c r="NZ367" s="14">
        <v>0</v>
      </c>
      <c r="OA367" s="14">
        <v>0</v>
      </c>
      <c r="OB367" s="14">
        <v>0</v>
      </c>
      <c r="OC367" s="14">
        <v>0</v>
      </c>
      <c r="OD367" s="14">
        <v>0</v>
      </c>
      <c r="OE367" s="14">
        <v>0</v>
      </c>
      <c r="OF367" s="14"/>
      <c r="OG367" s="14">
        <v>0</v>
      </c>
      <c r="OH367" s="14">
        <v>0</v>
      </c>
      <c r="OI367" s="14">
        <v>0</v>
      </c>
      <c r="OJ367" s="14">
        <v>0</v>
      </c>
      <c r="OK367" s="14">
        <v>0</v>
      </c>
      <c r="OL367" s="14">
        <v>0</v>
      </c>
      <c r="OM367" s="14">
        <v>0</v>
      </c>
      <c r="ON367" s="14">
        <v>0</v>
      </c>
      <c r="OO367" s="14">
        <v>0</v>
      </c>
      <c r="OP367" s="14">
        <v>0</v>
      </c>
      <c r="OQ367" s="14">
        <v>0</v>
      </c>
      <c r="OR367" s="14">
        <v>0</v>
      </c>
      <c r="OS367" s="14">
        <v>0</v>
      </c>
      <c r="OT367" s="14">
        <v>0</v>
      </c>
      <c r="OU367" s="14">
        <v>0</v>
      </c>
      <c r="OV367" s="14">
        <v>0</v>
      </c>
      <c r="OW367" s="14">
        <v>0</v>
      </c>
      <c r="OX367" s="14">
        <v>0</v>
      </c>
      <c r="OY367" s="14">
        <v>0</v>
      </c>
      <c r="OZ367" s="14"/>
      <c r="PA367" s="14">
        <v>0</v>
      </c>
      <c r="PB367" s="14"/>
      <c r="PC367" s="14"/>
      <c r="PD367" s="14">
        <v>0</v>
      </c>
      <c r="PE367" s="14"/>
      <c r="PF367" s="14"/>
      <c r="PG367" s="54"/>
      <c r="PH367" s="54"/>
      <c r="PI367" s="54"/>
      <c r="PJ367" s="54"/>
      <c r="PK367" s="54"/>
      <c r="PL367" s="84"/>
      <c r="PM367" s="14"/>
      <c r="PN367" s="84"/>
      <c r="PO367" s="84"/>
      <c r="PP367" s="84"/>
      <c r="PQ367" s="84"/>
      <c r="PR367" s="505"/>
      <c r="PS367" s="84"/>
      <c r="PT367" s="84"/>
      <c r="PU367" s="84"/>
      <c r="PV367" s="84"/>
      <c r="PW367" s="54"/>
      <c r="PX367" s="54"/>
      <c r="PY367" s="14"/>
      <c r="PZ367" s="14"/>
      <c r="QA367" s="14"/>
      <c r="QB367" s="54"/>
      <c r="QC367" s="54"/>
      <c r="QD367" s="54"/>
      <c r="QR367" s="1"/>
      <c r="QS367" s="1"/>
      <c r="QX367" s="1"/>
      <c r="QY367" s="1"/>
      <c r="QZ367" s="1"/>
      <c r="RA367" s="1"/>
      <c r="RB367" s="1"/>
      <c r="RC367" s="1"/>
      <c r="RD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</row>
    <row r="368" spans="1:503" s="20" customFormat="1" hidden="1" x14ac:dyDescent="0.25">
      <c r="A368" s="68" t="s">
        <v>11</v>
      </c>
      <c r="B368" s="68" t="s">
        <v>1477</v>
      </c>
      <c r="C368" s="347"/>
      <c r="D368" s="347"/>
      <c r="E368" s="14">
        <v>0</v>
      </c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>
        <v>0</v>
      </c>
      <c r="PE368" s="14"/>
      <c r="PF368" s="14"/>
      <c r="PG368" s="54"/>
      <c r="PH368" s="54"/>
      <c r="PI368" s="54"/>
      <c r="PJ368" s="54"/>
      <c r="PK368" s="54"/>
      <c r="PL368" s="84"/>
      <c r="PM368" s="14"/>
      <c r="PN368" s="84"/>
      <c r="PO368" s="84"/>
      <c r="PP368" s="84"/>
      <c r="PQ368" s="84"/>
      <c r="PR368" s="505"/>
      <c r="PS368" s="84"/>
      <c r="PT368" s="84"/>
      <c r="PU368" s="84"/>
      <c r="PV368" s="84"/>
      <c r="PW368" s="54"/>
      <c r="PX368" s="54"/>
      <c r="PY368" s="14"/>
      <c r="PZ368" s="14"/>
      <c r="QA368" s="14"/>
      <c r="QB368" s="54"/>
      <c r="QC368" s="54"/>
      <c r="QD368" s="54"/>
      <c r="QR368" s="1"/>
      <c r="QS368" s="1"/>
      <c r="QX368" s="1"/>
      <c r="QY368" s="1"/>
      <c r="QZ368" s="1"/>
      <c r="RA368" s="1"/>
      <c r="RB368" s="1"/>
      <c r="RC368" s="1"/>
      <c r="RD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</row>
    <row r="369" spans="1:488" s="20" customFormat="1" hidden="1" x14ac:dyDescent="0.25">
      <c r="A369" s="313" t="s">
        <v>11</v>
      </c>
      <c r="B369" s="313" t="s">
        <v>863</v>
      </c>
      <c r="C369" s="347"/>
      <c r="D369" s="347"/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  <c r="AL369" s="14">
        <v>0</v>
      </c>
      <c r="AM369" s="14">
        <v>0</v>
      </c>
      <c r="AN369" s="14">
        <v>0</v>
      </c>
      <c r="AO369" s="14">
        <v>0</v>
      </c>
      <c r="AP369" s="14">
        <v>0</v>
      </c>
      <c r="AQ369" s="14">
        <v>0</v>
      </c>
      <c r="AR369" s="14">
        <v>0</v>
      </c>
      <c r="AS369" s="14">
        <v>0</v>
      </c>
      <c r="AT369" s="14">
        <v>0</v>
      </c>
      <c r="AU369" s="14">
        <v>0</v>
      </c>
      <c r="AV369" s="14">
        <v>0</v>
      </c>
      <c r="AW369" s="14">
        <v>0</v>
      </c>
      <c r="AX369" s="14">
        <v>0</v>
      </c>
      <c r="AY369" s="14">
        <v>0</v>
      </c>
      <c r="AZ369" s="14">
        <v>0</v>
      </c>
      <c r="BA369" s="14">
        <v>0</v>
      </c>
      <c r="BB369" s="14">
        <v>0</v>
      </c>
      <c r="BC369" s="14">
        <v>0</v>
      </c>
      <c r="BD369" s="14">
        <v>0</v>
      </c>
      <c r="BE369" s="14">
        <v>0</v>
      </c>
      <c r="BF369" s="14">
        <v>0</v>
      </c>
      <c r="BG369" s="14">
        <v>0</v>
      </c>
      <c r="BH369" s="14">
        <v>0</v>
      </c>
      <c r="BI369" s="14">
        <v>0</v>
      </c>
      <c r="BJ369" s="14">
        <v>0</v>
      </c>
      <c r="BK369" s="14">
        <v>0</v>
      </c>
      <c r="BL369" s="14">
        <v>0</v>
      </c>
      <c r="BM369" s="14">
        <v>0</v>
      </c>
      <c r="BN369" s="14">
        <v>0</v>
      </c>
      <c r="BO369" s="14">
        <v>0</v>
      </c>
      <c r="BP369" s="14">
        <v>0</v>
      </c>
      <c r="BQ369" s="14">
        <v>0</v>
      </c>
      <c r="BR369" s="14">
        <v>0</v>
      </c>
      <c r="BS369" s="14">
        <v>0</v>
      </c>
      <c r="BT369" s="14">
        <v>0</v>
      </c>
      <c r="BU369" s="14">
        <v>0</v>
      </c>
      <c r="BV369" s="14">
        <v>0</v>
      </c>
      <c r="BW369" s="14">
        <v>0</v>
      </c>
      <c r="BX369" s="14">
        <v>0</v>
      </c>
      <c r="BY369" s="14">
        <v>0</v>
      </c>
      <c r="BZ369" s="14">
        <v>0</v>
      </c>
      <c r="CA369" s="14">
        <v>0</v>
      </c>
      <c r="CB369" s="14">
        <v>0</v>
      </c>
      <c r="CC369" s="14">
        <v>0</v>
      </c>
      <c r="CD369" s="14">
        <v>0</v>
      </c>
      <c r="CE369" s="14">
        <v>0</v>
      </c>
      <c r="CF369" s="14">
        <v>0</v>
      </c>
      <c r="CG369" s="14">
        <v>0</v>
      </c>
      <c r="CH369" s="14">
        <v>0</v>
      </c>
      <c r="CI369" s="14">
        <v>0</v>
      </c>
      <c r="CJ369" s="14">
        <v>0</v>
      </c>
      <c r="CK369" s="14">
        <v>0</v>
      </c>
      <c r="CL369" s="14">
        <v>0</v>
      </c>
      <c r="CM369" s="14">
        <v>0</v>
      </c>
      <c r="CN369" s="14">
        <v>0</v>
      </c>
      <c r="CO369" s="14">
        <v>0</v>
      </c>
      <c r="CP369" s="14">
        <v>0</v>
      </c>
      <c r="CQ369" s="14">
        <v>0</v>
      </c>
      <c r="CR369" s="14">
        <v>0</v>
      </c>
      <c r="CS369" s="14">
        <v>0</v>
      </c>
      <c r="CT369" s="14">
        <v>0</v>
      </c>
      <c r="CU369" s="14">
        <v>0</v>
      </c>
      <c r="CV369" s="14">
        <v>0</v>
      </c>
      <c r="CW369" s="14">
        <v>0</v>
      </c>
      <c r="CX369" s="14">
        <v>0</v>
      </c>
      <c r="CY369" s="14">
        <v>0</v>
      </c>
      <c r="CZ369" s="14">
        <v>0</v>
      </c>
      <c r="DA369" s="14">
        <v>0</v>
      </c>
      <c r="DB369" s="14">
        <v>0</v>
      </c>
      <c r="DC369" s="14">
        <v>0</v>
      </c>
      <c r="DD369" s="14">
        <v>0</v>
      </c>
      <c r="DE369" s="14">
        <v>0</v>
      </c>
      <c r="DF369" s="14">
        <v>0</v>
      </c>
      <c r="DG369" s="14">
        <v>0</v>
      </c>
      <c r="DH369" s="14">
        <v>0</v>
      </c>
      <c r="DI369" s="14">
        <v>0</v>
      </c>
      <c r="DJ369" s="14">
        <v>0</v>
      </c>
      <c r="DK369" s="14">
        <v>0</v>
      </c>
      <c r="DL369" s="14">
        <v>0</v>
      </c>
      <c r="DM369" s="14">
        <v>0</v>
      </c>
      <c r="DN369" s="14">
        <v>0</v>
      </c>
      <c r="DO369" s="14">
        <v>0</v>
      </c>
      <c r="DP369" s="14">
        <v>0</v>
      </c>
      <c r="DQ369" s="14">
        <v>0</v>
      </c>
      <c r="DR369" s="14">
        <v>0</v>
      </c>
      <c r="DS369" s="14">
        <v>0</v>
      </c>
      <c r="DT369" s="14">
        <v>0</v>
      </c>
      <c r="DU369" s="14">
        <v>0</v>
      </c>
      <c r="DV369" s="14">
        <v>0</v>
      </c>
      <c r="DW369" s="14">
        <v>0</v>
      </c>
      <c r="DX369" s="14">
        <v>0</v>
      </c>
      <c r="DY369" s="14">
        <v>0</v>
      </c>
      <c r="DZ369" s="14">
        <v>0</v>
      </c>
      <c r="EA369" s="14">
        <v>0</v>
      </c>
      <c r="EB369" s="14">
        <v>0</v>
      </c>
      <c r="EC369" s="14">
        <v>0</v>
      </c>
      <c r="ED369" s="14">
        <v>0</v>
      </c>
      <c r="EE369" s="14">
        <v>0</v>
      </c>
      <c r="EF369" s="14">
        <v>0</v>
      </c>
      <c r="EG369" s="14">
        <v>0</v>
      </c>
      <c r="EH369" s="14">
        <v>0</v>
      </c>
      <c r="EI369" s="14">
        <v>0</v>
      </c>
      <c r="EJ369" s="14">
        <v>0</v>
      </c>
      <c r="EK369" s="14">
        <v>0</v>
      </c>
      <c r="EL369" s="14">
        <v>0</v>
      </c>
      <c r="EM369" s="14">
        <v>0</v>
      </c>
      <c r="EN369" s="14">
        <v>0</v>
      </c>
      <c r="EO369" s="14">
        <v>0</v>
      </c>
      <c r="EP369" s="14">
        <v>0</v>
      </c>
      <c r="EQ369" s="14">
        <v>0</v>
      </c>
      <c r="ER369" s="14">
        <v>0</v>
      </c>
      <c r="ES369" s="14">
        <v>0</v>
      </c>
      <c r="ET369" s="14">
        <v>0</v>
      </c>
      <c r="EU369" s="14">
        <v>0</v>
      </c>
      <c r="EV369" s="14">
        <v>0</v>
      </c>
      <c r="EW369" s="14">
        <v>0</v>
      </c>
      <c r="EX369" s="14">
        <v>0</v>
      </c>
      <c r="EY369" s="14">
        <v>0</v>
      </c>
      <c r="EZ369" s="14">
        <v>0</v>
      </c>
      <c r="FA369" s="14">
        <v>0</v>
      </c>
      <c r="FB369" s="14">
        <v>0</v>
      </c>
      <c r="FC369" s="14">
        <v>0</v>
      </c>
      <c r="FD369" s="14">
        <v>0</v>
      </c>
      <c r="FE369" s="14">
        <v>0</v>
      </c>
      <c r="FF369" s="14">
        <v>0</v>
      </c>
      <c r="FG369" s="14">
        <v>0</v>
      </c>
      <c r="FH369" s="14">
        <v>0</v>
      </c>
      <c r="FI369" s="14">
        <v>0</v>
      </c>
      <c r="FJ369" s="14">
        <v>0</v>
      </c>
      <c r="FK369" s="14">
        <v>0</v>
      </c>
      <c r="FL369" s="14">
        <v>0</v>
      </c>
      <c r="FM369" s="14">
        <v>0</v>
      </c>
      <c r="FN369" s="14">
        <v>0</v>
      </c>
      <c r="FO369" s="14">
        <v>0</v>
      </c>
      <c r="FP369" s="14">
        <v>0</v>
      </c>
      <c r="FQ369" s="14">
        <v>0</v>
      </c>
      <c r="FR369" s="14">
        <v>0</v>
      </c>
      <c r="FS369" s="14">
        <v>0</v>
      </c>
      <c r="FT369" s="14">
        <v>0</v>
      </c>
      <c r="FU369" s="14">
        <v>0</v>
      </c>
      <c r="FV369" s="14">
        <v>0</v>
      </c>
      <c r="FW369" s="14">
        <v>0</v>
      </c>
      <c r="FX369" s="14">
        <v>0</v>
      </c>
      <c r="FY369" s="14">
        <v>0</v>
      </c>
      <c r="FZ369" s="14">
        <v>0</v>
      </c>
      <c r="GA369" s="14">
        <v>0</v>
      </c>
      <c r="GB369" s="14">
        <v>0</v>
      </c>
      <c r="GC369" s="14">
        <v>0</v>
      </c>
      <c r="GD369" s="14">
        <v>0</v>
      </c>
      <c r="GE369" s="14">
        <v>0</v>
      </c>
      <c r="GF369" s="14">
        <v>0</v>
      </c>
      <c r="GG369" s="14">
        <v>0</v>
      </c>
      <c r="GH369" s="14">
        <v>0</v>
      </c>
      <c r="GI369" s="14">
        <v>0</v>
      </c>
      <c r="GJ369" s="14">
        <v>0</v>
      </c>
      <c r="GK369" s="14">
        <v>0</v>
      </c>
      <c r="GL369" s="14">
        <v>0</v>
      </c>
      <c r="GM369" s="14">
        <v>1</v>
      </c>
      <c r="GN369" s="14">
        <v>0</v>
      </c>
      <c r="GO369" s="14">
        <v>0</v>
      </c>
      <c r="GP369" s="14">
        <v>0</v>
      </c>
      <c r="GQ369" s="14">
        <v>0</v>
      </c>
      <c r="GR369" s="14">
        <v>0</v>
      </c>
      <c r="GS369" s="14">
        <v>0</v>
      </c>
      <c r="GT369" s="14">
        <v>0</v>
      </c>
      <c r="GU369" s="14">
        <v>0</v>
      </c>
      <c r="GV369" s="14">
        <v>0</v>
      </c>
      <c r="GW369" s="14">
        <v>0</v>
      </c>
      <c r="GX369" s="14">
        <v>0</v>
      </c>
      <c r="GY369" s="14">
        <v>0</v>
      </c>
      <c r="GZ369" s="14">
        <v>0</v>
      </c>
      <c r="HA369" s="14">
        <v>0</v>
      </c>
      <c r="HB369" s="14">
        <v>0</v>
      </c>
      <c r="HC369" s="14">
        <v>0</v>
      </c>
      <c r="HD369" s="14">
        <v>0</v>
      </c>
      <c r="HE369" s="14">
        <v>0</v>
      </c>
      <c r="HF369" s="14">
        <v>0</v>
      </c>
      <c r="HG369" s="14">
        <v>0</v>
      </c>
      <c r="HH369" s="14">
        <v>0</v>
      </c>
      <c r="HI369" s="14">
        <v>0</v>
      </c>
      <c r="HJ369" s="14">
        <v>0</v>
      </c>
      <c r="HK369" s="14">
        <v>0</v>
      </c>
      <c r="HL369" s="14">
        <v>0</v>
      </c>
      <c r="HM369" s="14">
        <v>0</v>
      </c>
      <c r="HN369" s="14">
        <v>0</v>
      </c>
      <c r="HO369" s="14">
        <v>0</v>
      </c>
      <c r="HP369" s="14">
        <v>0</v>
      </c>
      <c r="HQ369" s="14">
        <v>0</v>
      </c>
      <c r="HR369" s="14">
        <v>0</v>
      </c>
      <c r="HS369" s="14">
        <v>0</v>
      </c>
      <c r="HT369" s="14">
        <v>0</v>
      </c>
      <c r="HU369" s="14">
        <v>0</v>
      </c>
      <c r="HV369" s="14">
        <v>0</v>
      </c>
      <c r="HW369" s="14">
        <v>0</v>
      </c>
      <c r="HX369" s="14">
        <v>0</v>
      </c>
      <c r="HY369" s="14">
        <v>0</v>
      </c>
      <c r="HZ369" s="14">
        <v>0</v>
      </c>
      <c r="IA369" s="14">
        <v>0</v>
      </c>
      <c r="IB369" s="14">
        <v>0</v>
      </c>
      <c r="IC369" s="14">
        <v>0</v>
      </c>
      <c r="ID369" s="14">
        <v>0</v>
      </c>
      <c r="IE369" s="14">
        <v>0</v>
      </c>
      <c r="IF369" s="14">
        <v>0</v>
      </c>
      <c r="IG369" s="14">
        <v>0</v>
      </c>
      <c r="IH369" s="14">
        <v>0</v>
      </c>
      <c r="II369" s="14">
        <v>0</v>
      </c>
      <c r="IJ369" s="14">
        <v>0</v>
      </c>
      <c r="IK369" s="14">
        <v>0</v>
      </c>
      <c r="IL369" s="14">
        <v>0</v>
      </c>
      <c r="IM369" s="14">
        <v>0</v>
      </c>
      <c r="IN369" s="14">
        <v>0</v>
      </c>
      <c r="IO369" s="14">
        <v>0</v>
      </c>
      <c r="IP369" s="14">
        <v>0</v>
      </c>
      <c r="IQ369" s="14">
        <v>0</v>
      </c>
      <c r="IR369" s="14">
        <v>0</v>
      </c>
      <c r="IS369" s="14">
        <v>0</v>
      </c>
      <c r="IT369" s="14">
        <v>0</v>
      </c>
      <c r="IU369" s="14">
        <v>0</v>
      </c>
      <c r="IV369" s="14">
        <v>0</v>
      </c>
      <c r="IW369" s="14">
        <v>0</v>
      </c>
      <c r="IX369" s="14">
        <v>0</v>
      </c>
      <c r="IY369" s="14">
        <v>0</v>
      </c>
      <c r="IZ369" s="14">
        <v>0</v>
      </c>
      <c r="JA369" s="14">
        <v>0</v>
      </c>
      <c r="JB369" s="14">
        <v>0</v>
      </c>
      <c r="JC369" s="14">
        <v>0</v>
      </c>
      <c r="JD369" s="14">
        <v>0</v>
      </c>
      <c r="JE369" s="14">
        <v>0</v>
      </c>
      <c r="JF369" s="14">
        <v>0</v>
      </c>
      <c r="JG369" s="14">
        <v>0</v>
      </c>
      <c r="JH369" s="14">
        <v>0</v>
      </c>
      <c r="JI369" s="14">
        <v>0</v>
      </c>
      <c r="JJ369" s="14">
        <v>0</v>
      </c>
      <c r="JK369" s="14">
        <v>0</v>
      </c>
      <c r="JL369" s="14">
        <v>0</v>
      </c>
      <c r="JM369" s="14">
        <v>0</v>
      </c>
      <c r="JN369" s="14">
        <v>0</v>
      </c>
      <c r="JO369" s="14">
        <v>0</v>
      </c>
      <c r="JP369" s="14">
        <v>0</v>
      </c>
      <c r="JQ369" s="14">
        <v>0</v>
      </c>
      <c r="JR369" s="14">
        <v>0</v>
      </c>
      <c r="JS369" s="14">
        <v>0</v>
      </c>
      <c r="JT369" s="14">
        <v>0</v>
      </c>
      <c r="JU369" s="14">
        <v>0</v>
      </c>
      <c r="JV369" s="14">
        <v>0</v>
      </c>
      <c r="JW369" s="14">
        <v>0</v>
      </c>
      <c r="JX369" s="14">
        <v>0</v>
      </c>
      <c r="JY369" s="14">
        <v>0</v>
      </c>
      <c r="JZ369" s="14">
        <v>0</v>
      </c>
      <c r="KA369" s="14">
        <v>0</v>
      </c>
      <c r="KB369" s="14">
        <v>0</v>
      </c>
      <c r="KC369" s="14">
        <v>0</v>
      </c>
      <c r="KD369" s="14">
        <v>0</v>
      </c>
      <c r="KE369" s="14">
        <v>0</v>
      </c>
      <c r="KF369" s="14">
        <v>0</v>
      </c>
      <c r="KG369" s="14">
        <v>0</v>
      </c>
      <c r="KH369" s="14">
        <v>0</v>
      </c>
      <c r="KI369" s="14">
        <v>0</v>
      </c>
      <c r="KJ369" s="14">
        <v>0</v>
      </c>
      <c r="KK369" s="14">
        <v>0</v>
      </c>
      <c r="KL369" s="14">
        <v>0</v>
      </c>
      <c r="KM369" s="14">
        <v>0</v>
      </c>
      <c r="KN369" s="14">
        <v>0</v>
      </c>
      <c r="KO369" s="14">
        <v>0</v>
      </c>
      <c r="KP369" s="14">
        <v>0</v>
      </c>
      <c r="KQ369" s="14">
        <v>0</v>
      </c>
      <c r="KR369" s="14">
        <v>0</v>
      </c>
      <c r="KS369" s="14">
        <v>0</v>
      </c>
      <c r="KT369" s="14">
        <v>0</v>
      </c>
      <c r="KU369" s="14">
        <v>0</v>
      </c>
      <c r="KV369" s="14">
        <v>0</v>
      </c>
      <c r="KW369" s="14">
        <v>0</v>
      </c>
      <c r="KX369" s="14">
        <v>0</v>
      </c>
      <c r="KY369" s="14">
        <v>0</v>
      </c>
      <c r="KZ369" s="14">
        <v>0</v>
      </c>
      <c r="LA369" s="14">
        <v>0</v>
      </c>
      <c r="LB369" s="14">
        <v>0</v>
      </c>
      <c r="LC369" s="14">
        <v>0</v>
      </c>
      <c r="LD369" s="14">
        <v>0</v>
      </c>
      <c r="LE369" s="14">
        <v>0</v>
      </c>
      <c r="LF369" s="14">
        <v>0</v>
      </c>
      <c r="LG369" s="14">
        <v>0</v>
      </c>
      <c r="LH369" s="14">
        <v>0</v>
      </c>
      <c r="LI369" s="14">
        <v>0</v>
      </c>
      <c r="LJ369" s="14">
        <v>0</v>
      </c>
      <c r="LK369" s="14">
        <v>0</v>
      </c>
      <c r="LL369" s="14">
        <v>0</v>
      </c>
      <c r="LM369" s="14">
        <v>0</v>
      </c>
      <c r="LN369" s="14">
        <v>0</v>
      </c>
      <c r="LO369" s="14">
        <v>0</v>
      </c>
      <c r="LP369" s="14">
        <v>0</v>
      </c>
      <c r="LQ369" s="14">
        <v>0</v>
      </c>
      <c r="LR369" s="14">
        <v>0</v>
      </c>
      <c r="LS369" s="14">
        <v>0</v>
      </c>
      <c r="LT369" s="14">
        <v>0</v>
      </c>
      <c r="LU369" s="14">
        <v>0</v>
      </c>
      <c r="LV369" s="14">
        <v>0</v>
      </c>
      <c r="LW369" s="14">
        <v>0</v>
      </c>
      <c r="LX369" s="14">
        <v>0</v>
      </c>
      <c r="LY369" s="14">
        <v>0</v>
      </c>
      <c r="LZ369" s="14">
        <v>0</v>
      </c>
      <c r="MA369" s="14">
        <v>0</v>
      </c>
      <c r="MB369" s="14">
        <v>0</v>
      </c>
      <c r="MC369" s="14">
        <v>0</v>
      </c>
      <c r="MD369" s="14">
        <v>0</v>
      </c>
      <c r="ME369" s="14">
        <v>0</v>
      </c>
      <c r="MF369" s="14">
        <v>0</v>
      </c>
      <c r="MG369" s="14">
        <v>0</v>
      </c>
      <c r="MH369" s="14">
        <v>0</v>
      </c>
      <c r="MI369" s="14">
        <v>0</v>
      </c>
      <c r="MJ369" s="14">
        <v>0</v>
      </c>
      <c r="MK369" s="14">
        <v>0</v>
      </c>
      <c r="ML369" s="14">
        <v>0</v>
      </c>
      <c r="MM369" s="14">
        <v>0</v>
      </c>
      <c r="MN369" s="14">
        <v>0</v>
      </c>
      <c r="MO369" s="14">
        <v>0</v>
      </c>
      <c r="MP369" s="14">
        <v>0</v>
      </c>
      <c r="MQ369" s="14">
        <v>0</v>
      </c>
      <c r="MR369" s="14">
        <v>0</v>
      </c>
      <c r="MS369" s="14">
        <v>0</v>
      </c>
      <c r="MT369" s="14">
        <v>0</v>
      </c>
      <c r="MU369" s="14">
        <v>0</v>
      </c>
      <c r="MV369" s="14">
        <v>0</v>
      </c>
      <c r="MW369" s="14">
        <v>0</v>
      </c>
      <c r="MX369" s="14">
        <v>0</v>
      </c>
      <c r="MY369" s="14">
        <v>0</v>
      </c>
      <c r="MZ369" s="14">
        <v>0</v>
      </c>
      <c r="NA369" s="14">
        <v>0</v>
      </c>
      <c r="NB369" s="14">
        <v>0</v>
      </c>
      <c r="NC369" s="14">
        <v>0</v>
      </c>
      <c r="ND369" s="14">
        <v>0</v>
      </c>
      <c r="NE369" s="14">
        <v>0</v>
      </c>
      <c r="NF369" s="14">
        <v>0</v>
      </c>
      <c r="NG369" s="14">
        <v>0</v>
      </c>
      <c r="NH369" s="14">
        <v>0</v>
      </c>
      <c r="NI369" s="14">
        <v>0</v>
      </c>
      <c r="NJ369" s="14">
        <v>0</v>
      </c>
      <c r="NK369" s="14">
        <v>0</v>
      </c>
      <c r="NL369" s="14">
        <v>0</v>
      </c>
      <c r="NM369" s="14">
        <v>0</v>
      </c>
      <c r="NN369" s="14">
        <v>0</v>
      </c>
      <c r="NO369" s="14">
        <v>0</v>
      </c>
      <c r="NP369" s="14">
        <v>0</v>
      </c>
      <c r="NQ369" s="14">
        <v>0</v>
      </c>
      <c r="NR369" s="14">
        <v>0</v>
      </c>
      <c r="NS369" s="14">
        <v>0</v>
      </c>
      <c r="NT369" s="14">
        <v>0</v>
      </c>
      <c r="NU369" s="14">
        <v>0</v>
      </c>
      <c r="NV369" s="14">
        <v>0</v>
      </c>
      <c r="NW369" s="14">
        <v>0</v>
      </c>
      <c r="NX369" s="14">
        <v>0</v>
      </c>
      <c r="NY369" s="14">
        <v>0</v>
      </c>
      <c r="NZ369" s="14">
        <v>0</v>
      </c>
      <c r="OA369" s="14">
        <v>0</v>
      </c>
      <c r="OB369" s="14">
        <v>0</v>
      </c>
      <c r="OC369" s="14">
        <v>0</v>
      </c>
      <c r="OD369" s="14">
        <v>0</v>
      </c>
      <c r="OE369" s="14">
        <v>0</v>
      </c>
      <c r="OF369" s="14"/>
      <c r="OG369" s="14">
        <v>0</v>
      </c>
      <c r="OH369" s="14">
        <v>0</v>
      </c>
      <c r="OI369" s="14">
        <v>0</v>
      </c>
      <c r="OJ369" s="14">
        <v>0</v>
      </c>
      <c r="OK369" s="14">
        <v>0</v>
      </c>
      <c r="OL369" s="14">
        <v>0</v>
      </c>
      <c r="OM369" s="14">
        <v>0</v>
      </c>
      <c r="ON369" s="14">
        <v>0</v>
      </c>
      <c r="OO369" s="14">
        <v>0</v>
      </c>
      <c r="OP369" s="14">
        <v>0</v>
      </c>
      <c r="OQ369" s="14">
        <v>0</v>
      </c>
      <c r="OR369" s="14">
        <v>0</v>
      </c>
      <c r="OS369" s="14">
        <v>0</v>
      </c>
      <c r="OT369" s="14">
        <v>0</v>
      </c>
      <c r="OU369" s="14">
        <v>0</v>
      </c>
      <c r="OV369" s="14">
        <v>0</v>
      </c>
      <c r="OW369" s="14">
        <v>0</v>
      </c>
      <c r="OX369" s="14">
        <v>0</v>
      </c>
      <c r="OY369" s="14">
        <v>0</v>
      </c>
      <c r="OZ369" s="14"/>
      <c r="PA369" s="14">
        <v>0</v>
      </c>
      <c r="PB369" s="14"/>
      <c r="PC369" s="14"/>
      <c r="PD369" s="14">
        <v>0</v>
      </c>
      <c r="PE369" s="14"/>
      <c r="PF369" s="14"/>
      <c r="PG369" s="54"/>
      <c r="PH369" s="54"/>
      <c r="PI369" s="54"/>
      <c r="PJ369" s="54"/>
      <c r="PK369" s="54"/>
      <c r="PL369" s="84"/>
      <c r="PM369" s="14"/>
      <c r="PN369" s="84"/>
      <c r="PO369" s="84"/>
      <c r="PP369" s="84"/>
      <c r="PQ369" s="84"/>
      <c r="PR369" s="505"/>
      <c r="PS369" s="84"/>
      <c r="PT369" s="84"/>
      <c r="PU369" s="84"/>
      <c r="PV369" s="84"/>
      <c r="PW369" s="54"/>
      <c r="PX369" s="54"/>
      <c r="PY369" s="14"/>
      <c r="PZ369" s="14"/>
      <c r="QA369" s="14"/>
      <c r="QB369" s="54"/>
      <c r="QC369" s="54"/>
      <c r="QD369" s="54"/>
      <c r="QR369" s="1"/>
      <c r="QS369" s="1"/>
      <c r="QX369" s="1"/>
      <c r="QY369" s="1"/>
      <c r="QZ369" s="1"/>
      <c r="RA369" s="1"/>
      <c r="RB369" s="1"/>
      <c r="RC369" s="1"/>
      <c r="RD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</row>
    <row r="370" spans="1:488" s="20" customFormat="1" hidden="1" x14ac:dyDescent="0.25">
      <c r="A370" s="68" t="s">
        <v>11</v>
      </c>
      <c r="B370" s="68" t="s">
        <v>1478</v>
      </c>
      <c r="C370" s="347"/>
      <c r="D370" s="347"/>
      <c r="E370" s="14">
        <v>0</v>
      </c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>
        <v>0</v>
      </c>
      <c r="PE370" s="14"/>
      <c r="PF370" s="14"/>
      <c r="PG370" s="54"/>
      <c r="PH370" s="54"/>
      <c r="PI370" s="54"/>
      <c r="PJ370" s="54"/>
      <c r="PK370" s="54"/>
      <c r="PL370" s="84"/>
      <c r="PM370" s="14"/>
      <c r="PN370" s="84"/>
      <c r="PO370" s="84"/>
      <c r="PP370" s="84"/>
      <c r="PQ370" s="84"/>
      <c r="PR370" s="505"/>
      <c r="PS370" s="84"/>
      <c r="PT370" s="84"/>
      <c r="PU370" s="84"/>
      <c r="PV370" s="84"/>
      <c r="PW370" s="54"/>
      <c r="PX370" s="54"/>
      <c r="PY370" s="14"/>
      <c r="PZ370" s="14"/>
      <c r="QA370" s="14"/>
      <c r="QB370" s="54"/>
      <c r="QC370" s="54"/>
      <c r="QD370" s="54"/>
      <c r="QR370" s="1"/>
      <c r="QS370" s="1"/>
      <c r="QX370" s="1"/>
      <c r="QY370" s="1"/>
      <c r="QZ370" s="1"/>
      <c r="RA370" s="1"/>
      <c r="RB370" s="1"/>
      <c r="RC370" s="1"/>
      <c r="RD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</row>
    <row r="371" spans="1:488" s="20" customFormat="1" hidden="1" x14ac:dyDescent="0.25">
      <c r="A371" s="68" t="s">
        <v>11</v>
      </c>
      <c r="B371" s="68" t="s">
        <v>1479</v>
      </c>
      <c r="C371" s="347"/>
      <c r="D371" s="347"/>
      <c r="E371" s="14">
        <v>0</v>
      </c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>
        <v>0</v>
      </c>
      <c r="PE371" s="14"/>
      <c r="PF371" s="14"/>
      <c r="PG371" s="54"/>
      <c r="PH371" s="54"/>
      <c r="PI371" s="54"/>
      <c r="PJ371" s="54"/>
      <c r="PK371" s="54"/>
      <c r="PL371" s="84"/>
      <c r="PM371" s="14"/>
      <c r="PN371" s="84"/>
      <c r="PO371" s="84"/>
      <c r="PP371" s="84"/>
      <c r="PQ371" s="84"/>
      <c r="PR371" s="505"/>
      <c r="PS371" s="84"/>
      <c r="PT371" s="84"/>
      <c r="PU371" s="84"/>
      <c r="PV371" s="84"/>
      <c r="PW371" s="54"/>
      <c r="PX371" s="54"/>
      <c r="PY371" s="14"/>
      <c r="PZ371" s="14"/>
      <c r="QA371" s="14"/>
      <c r="QB371" s="54"/>
      <c r="QC371" s="54"/>
      <c r="QD371" s="54"/>
      <c r="QR371" s="1"/>
      <c r="QS371" s="1"/>
      <c r="QX371" s="1"/>
      <c r="QY371" s="1"/>
      <c r="QZ371" s="1"/>
      <c r="RA371" s="1"/>
      <c r="RB371" s="1"/>
      <c r="RC371" s="1"/>
      <c r="RD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</row>
    <row r="372" spans="1:488" s="20" customFormat="1" hidden="1" x14ac:dyDescent="0.25">
      <c r="A372" s="68" t="s">
        <v>11</v>
      </c>
      <c r="B372" s="68" t="s">
        <v>1480</v>
      </c>
      <c r="C372" s="347"/>
      <c r="D372" s="347"/>
      <c r="E372" s="14">
        <v>0</v>
      </c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>
        <v>0</v>
      </c>
      <c r="PE372" s="14"/>
      <c r="PF372" s="14"/>
      <c r="PG372" s="54"/>
      <c r="PH372" s="54"/>
      <c r="PI372" s="54"/>
      <c r="PJ372" s="54"/>
      <c r="PK372" s="54"/>
      <c r="PL372" s="84"/>
      <c r="PM372" s="14"/>
      <c r="PN372" s="84"/>
      <c r="PO372" s="84"/>
      <c r="PP372" s="84"/>
      <c r="PQ372" s="84"/>
      <c r="PR372" s="505"/>
      <c r="PS372" s="84"/>
      <c r="PT372" s="84"/>
      <c r="PU372" s="84"/>
      <c r="PV372" s="84"/>
      <c r="PW372" s="54"/>
      <c r="PX372" s="54"/>
      <c r="PY372" s="14"/>
      <c r="PZ372" s="14"/>
      <c r="QA372" s="14"/>
      <c r="QB372" s="54"/>
      <c r="QC372" s="54"/>
      <c r="QD372" s="54"/>
      <c r="QR372" s="1"/>
      <c r="QS372" s="1"/>
      <c r="QX372" s="1"/>
      <c r="QY372" s="1"/>
      <c r="QZ372" s="1"/>
      <c r="RA372" s="1"/>
      <c r="RB372" s="1"/>
      <c r="RC372" s="1"/>
      <c r="RD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</row>
    <row r="373" spans="1:488" s="20" customFormat="1" hidden="1" x14ac:dyDescent="0.25">
      <c r="A373" s="68" t="s">
        <v>11</v>
      </c>
      <c r="B373" s="68" t="s">
        <v>1019</v>
      </c>
      <c r="C373" s="464">
        <v>323</v>
      </c>
      <c r="D373" s="347"/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  <c r="AL373" s="14">
        <v>0</v>
      </c>
      <c r="AM373" s="14">
        <v>0</v>
      </c>
      <c r="AN373" s="14">
        <v>0</v>
      </c>
      <c r="AO373" s="14">
        <v>0</v>
      </c>
      <c r="AP373" s="14">
        <v>0</v>
      </c>
      <c r="AQ373" s="14">
        <v>0</v>
      </c>
      <c r="AR373" s="14">
        <v>0</v>
      </c>
      <c r="AS373" s="14">
        <v>0</v>
      </c>
      <c r="AT373" s="14">
        <v>0</v>
      </c>
      <c r="AU373" s="14">
        <v>0</v>
      </c>
      <c r="AV373" s="14">
        <v>0</v>
      </c>
      <c r="AW373" s="14">
        <v>0</v>
      </c>
      <c r="AX373" s="14">
        <v>0</v>
      </c>
      <c r="AY373" s="14">
        <v>0</v>
      </c>
      <c r="AZ373" s="14">
        <v>0</v>
      </c>
      <c r="BA373" s="14">
        <v>0</v>
      </c>
      <c r="BB373" s="14">
        <v>0</v>
      </c>
      <c r="BC373" s="14">
        <v>0</v>
      </c>
      <c r="BD373" s="14">
        <v>0</v>
      </c>
      <c r="BE373" s="14">
        <v>0</v>
      </c>
      <c r="BF373" s="14">
        <v>0</v>
      </c>
      <c r="BG373" s="14">
        <v>0</v>
      </c>
      <c r="BH373" s="14">
        <v>0</v>
      </c>
      <c r="BI373" s="14">
        <v>0</v>
      </c>
      <c r="BJ373" s="14">
        <v>0</v>
      </c>
      <c r="BK373" s="14">
        <v>0</v>
      </c>
      <c r="BL373" s="14">
        <v>0</v>
      </c>
      <c r="BM373" s="14">
        <v>0</v>
      </c>
      <c r="BN373" s="14">
        <v>0</v>
      </c>
      <c r="BO373" s="14">
        <v>0</v>
      </c>
      <c r="BP373" s="14">
        <v>0</v>
      </c>
      <c r="BQ373" s="14">
        <v>0</v>
      </c>
      <c r="BR373" s="14">
        <v>0</v>
      </c>
      <c r="BS373" s="14">
        <v>0</v>
      </c>
      <c r="BT373" s="14">
        <v>0</v>
      </c>
      <c r="BU373" s="14">
        <v>0</v>
      </c>
      <c r="BV373" s="14">
        <v>0</v>
      </c>
      <c r="BW373" s="14">
        <v>0</v>
      </c>
      <c r="BX373" s="14">
        <v>0</v>
      </c>
      <c r="BY373" s="14">
        <v>0</v>
      </c>
      <c r="BZ373" s="14">
        <v>0</v>
      </c>
      <c r="CA373" s="14">
        <v>0</v>
      </c>
      <c r="CB373" s="14">
        <v>0</v>
      </c>
      <c r="CC373" s="14">
        <v>0</v>
      </c>
      <c r="CD373" s="14">
        <v>0</v>
      </c>
      <c r="CE373" s="14">
        <v>0</v>
      </c>
      <c r="CF373" s="14">
        <v>0</v>
      </c>
      <c r="CG373" s="14">
        <v>0</v>
      </c>
      <c r="CH373" s="14">
        <v>0</v>
      </c>
      <c r="CI373" s="14">
        <v>0</v>
      </c>
      <c r="CJ373" s="14">
        <v>0</v>
      </c>
      <c r="CK373" s="14">
        <v>0</v>
      </c>
      <c r="CL373" s="14">
        <v>0</v>
      </c>
      <c r="CM373" s="14">
        <v>0</v>
      </c>
      <c r="CN373" s="14">
        <v>0</v>
      </c>
      <c r="CO373" s="14">
        <v>0</v>
      </c>
      <c r="CP373" s="14">
        <v>0</v>
      </c>
      <c r="CQ373" s="14">
        <v>0</v>
      </c>
      <c r="CR373" s="14">
        <v>0</v>
      </c>
      <c r="CS373" s="14">
        <v>0</v>
      </c>
      <c r="CT373" s="14">
        <v>0</v>
      </c>
      <c r="CU373" s="14">
        <v>0</v>
      </c>
      <c r="CV373" s="14">
        <v>0</v>
      </c>
      <c r="CW373" s="14">
        <v>0</v>
      </c>
      <c r="CX373" s="14">
        <v>0</v>
      </c>
      <c r="CY373" s="14">
        <v>0</v>
      </c>
      <c r="CZ373" s="14">
        <v>0</v>
      </c>
      <c r="DA373" s="14">
        <v>0</v>
      </c>
      <c r="DB373" s="14">
        <v>0</v>
      </c>
      <c r="DC373" s="14">
        <v>0</v>
      </c>
      <c r="DD373" s="14">
        <v>0</v>
      </c>
      <c r="DE373" s="14">
        <v>0</v>
      </c>
      <c r="DF373" s="14">
        <v>0</v>
      </c>
      <c r="DG373" s="14">
        <v>0</v>
      </c>
      <c r="DH373" s="14">
        <v>0</v>
      </c>
      <c r="DI373" s="14">
        <v>0</v>
      </c>
      <c r="DJ373" s="14">
        <v>0</v>
      </c>
      <c r="DK373" s="14">
        <v>0</v>
      </c>
      <c r="DL373" s="14">
        <v>0</v>
      </c>
      <c r="DM373" s="14">
        <v>0</v>
      </c>
      <c r="DN373" s="14">
        <v>0</v>
      </c>
      <c r="DO373" s="14">
        <v>0</v>
      </c>
      <c r="DP373" s="14">
        <v>0</v>
      </c>
      <c r="DQ373" s="14">
        <v>0</v>
      </c>
      <c r="DR373" s="14">
        <v>0</v>
      </c>
      <c r="DS373" s="14">
        <v>0</v>
      </c>
      <c r="DT373" s="14">
        <v>0</v>
      </c>
      <c r="DU373" s="14">
        <v>0</v>
      </c>
      <c r="DV373" s="14">
        <v>0</v>
      </c>
      <c r="DW373" s="14">
        <v>0</v>
      </c>
      <c r="DX373" s="14">
        <v>0</v>
      </c>
      <c r="DY373" s="14">
        <v>0</v>
      </c>
      <c r="DZ373" s="14">
        <v>0</v>
      </c>
      <c r="EA373" s="14">
        <v>0</v>
      </c>
      <c r="EB373" s="14">
        <v>0</v>
      </c>
      <c r="EC373" s="14">
        <v>0</v>
      </c>
      <c r="ED373" s="14">
        <v>0</v>
      </c>
      <c r="EE373" s="14">
        <v>0</v>
      </c>
      <c r="EF373" s="14">
        <v>0</v>
      </c>
      <c r="EG373" s="14">
        <v>0</v>
      </c>
      <c r="EH373" s="14">
        <v>0</v>
      </c>
      <c r="EI373" s="14">
        <v>0</v>
      </c>
      <c r="EJ373" s="14">
        <v>0</v>
      </c>
      <c r="EK373" s="14">
        <v>0</v>
      </c>
      <c r="EL373" s="14">
        <v>0</v>
      </c>
      <c r="EM373" s="14">
        <v>0</v>
      </c>
      <c r="EN373" s="14">
        <v>0</v>
      </c>
      <c r="EO373" s="14">
        <v>0</v>
      </c>
      <c r="EP373" s="14">
        <v>0</v>
      </c>
      <c r="EQ373" s="14">
        <v>0</v>
      </c>
      <c r="ER373" s="14">
        <v>0</v>
      </c>
      <c r="ES373" s="14">
        <v>0</v>
      </c>
      <c r="ET373" s="14">
        <v>0</v>
      </c>
      <c r="EU373" s="14">
        <v>0</v>
      </c>
      <c r="EV373" s="14">
        <v>0</v>
      </c>
      <c r="EW373" s="14">
        <v>0</v>
      </c>
      <c r="EX373" s="14">
        <v>0</v>
      </c>
      <c r="EY373" s="14">
        <v>0</v>
      </c>
      <c r="EZ373" s="14">
        <v>0</v>
      </c>
      <c r="FA373" s="14">
        <v>0</v>
      </c>
      <c r="FB373" s="14">
        <v>0</v>
      </c>
      <c r="FC373" s="14">
        <v>0</v>
      </c>
      <c r="FD373" s="14">
        <v>0</v>
      </c>
      <c r="FE373" s="14">
        <v>0</v>
      </c>
      <c r="FF373" s="14">
        <v>0</v>
      </c>
      <c r="FG373" s="14">
        <v>0</v>
      </c>
      <c r="FH373" s="14">
        <v>0</v>
      </c>
      <c r="FI373" s="14">
        <v>0</v>
      </c>
      <c r="FJ373" s="14">
        <v>0</v>
      </c>
      <c r="FK373" s="14">
        <v>0</v>
      </c>
      <c r="FL373" s="14">
        <v>0</v>
      </c>
      <c r="FM373" s="14">
        <v>0</v>
      </c>
      <c r="FN373" s="14">
        <v>0</v>
      </c>
      <c r="FO373" s="14">
        <v>0</v>
      </c>
      <c r="FP373" s="14">
        <v>0</v>
      </c>
      <c r="FQ373" s="14">
        <v>0</v>
      </c>
      <c r="FR373" s="14">
        <v>0</v>
      </c>
      <c r="FS373" s="14">
        <v>0</v>
      </c>
      <c r="FT373" s="14">
        <v>0</v>
      </c>
      <c r="FU373" s="14">
        <v>0</v>
      </c>
      <c r="FV373" s="14">
        <v>0</v>
      </c>
      <c r="FW373" s="14">
        <v>0</v>
      </c>
      <c r="FX373" s="14">
        <v>0</v>
      </c>
      <c r="FY373" s="14">
        <v>0</v>
      </c>
      <c r="FZ373" s="14">
        <v>0</v>
      </c>
      <c r="GA373" s="14">
        <v>0</v>
      </c>
      <c r="GB373" s="14">
        <v>0</v>
      </c>
      <c r="GC373" s="14">
        <v>0</v>
      </c>
      <c r="GD373" s="14">
        <v>0</v>
      </c>
      <c r="GE373" s="14">
        <v>0</v>
      </c>
      <c r="GF373" s="14">
        <v>0</v>
      </c>
      <c r="GG373" s="14">
        <v>0</v>
      </c>
      <c r="GH373" s="14">
        <v>0</v>
      </c>
      <c r="GI373" s="14">
        <v>0</v>
      </c>
      <c r="GJ373" s="14">
        <v>0</v>
      </c>
      <c r="GK373" s="14">
        <v>0</v>
      </c>
      <c r="GL373" s="14">
        <v>0</v>
      </c>
      <c r="GM373" s="14">
        <v>0</v>
      </c>
      <c r="GN373" s="14">
        <v>0</v>
      </c>
      <c r="GO373" s="14">
        <v>0</v>
      </c>
      <c r="GP373" s="14">
        <v>0</v>
      </c>
      <c r="GQ373" s="14">
        <v>0</v>
      </c>
      <c r="GR373" s="14">
        <v>0</v>
      </c>
      <c r="GS373" s="14">
        <v>0</v>
      </c>
      <c r="GT373" s="14">
        <v>0</v>
      </c>
      <c r="GU373" s="14">
        <v>0</v>
      </c>
      <c r="GV373" s="14">
        <v>0</v>
      </c>
      <c r="GW373" s="14">
        <v>0</v>
      </c>
      <c r="GX373" s="14">
        <v>0</v>
      </c>
      <c r="GY373" s="14">
        <v>0</v>
      </c>
      <c r="GZ373" s="14">
        <v>0</v>
      </c>
      <c r="HA373" s="14">
        <v>0</v>
      </c>
      <c r="HB373" s="14">
        <v>0</v>
      </c>
      <c r="HC373" s="14">
        <v>0</v>
      </c>
      <c r="HD373" s="14">
        <v>0</v>
      </c>
      <c r="HE373" s="14">
        <v>0</v>
      </c>
      <c r="HF373" s="14">
        <v>0</v>
      </c>
      <c r="HG373" s="14">
        <v>0</v>
      </c>
      <c r="HH373" s="14">
        <v>0</v>
      </c>
      <c r="HI373" s="14">
        <v>0</v>
      </c>
      <c r="HJ373" s="14">
        <v>0</v>
      </c>
      <c r="HK373" s="14">
        <v>0</v>
      </c>
      <c r="HL373" s="14">
        <v>0</v>
      </c>
      <c r="HM373" s="14">
        <v>0</v>
      </c>
      <c r="HN373" s="14">
        <v>0</v>
      </c>
      <c r="HO373" s="14">
        <v>0</v>
      </c>
      <c r="HP373" s="14">
        <v>0</v>
      </c>
      <c r="HQ373" s="14">
        <v>0</v>
      </c>
      <c r="HR373" s="14">
        <v>0</v>
      </c>
      <c r="HS373" s="14">
        <v>0</v>
      </c>
      <c r="HT373" s="14">
        <v>0</v>
      </c>
      <c r="HU373" s="14">
        <v>0</v>
      </c>
      <c r="HV373" s="14">
        <v>0</v>
      </c>
      <c r="HW373" s="14">
        <v>0</v>
      </c>
      <c r="HX373" s="14">
        <v>0</v>
      </c>
      <c r="HY373" s="14">
        <v>0</v>
      </c>
      <c r="HZ373" s="14">
        <v>0</v>
      </c>
      <c r="IA373" s="14">
        <v>0</v>
      </c>
      <c r="IB373" s="14">
        <v>0</v>
      </c>
      <c r="IC373" s="14">
        <v>0</v>
      </c>
      <c r="ID373" s="14">
        <v>0</v>
      </c>
      <c r="IE373" s="14">
        <v>0</v>
      </c>
      <c r="IF373" s="14">
        <v>0</v>
      </c>
      <c r="IG373" s="14">
        <v>0</v>
      </c>
      <c r="IH373" s="14">
        <v>0</v>
      </c>
      <c r="II373" s="14">
        <v>0</v>
      </c>
      <c r="IJ373" s="14">
        <v>0</v>
      </c>
      <c r="IK373" s="14">
        <v>0</v>
      </c>
      <c r="IL373" s="14">
        <v>0</v>
      </c>
      <c r="IM373" s="14">
        <v>0</v>
      </c>
      <c r="IN373" s="14">
        <v>0</v>
      </c>
      <c r="IO373" s="14">
        <v>0</v>
      </c>
      <c r="IP373" s="14">
        <v>0</v>
      </c>
      <c r="IQ373" s="14">
        <v>0</v>
      </c>
      <c r="IR373" s="14">
        <v>0</v>
      </c>
      <c r="IS373" s="14">
        <v>0</v>
      </c>
      <c r="IT373" s="14">
        <v>0</v>
      </c>
      <c r="IU373" s="14">
        <v>0</v>
      </c>
      <c r="IV373" s="14">
        <v>0</v>
      </c>
      <c r="IW373" s="14">
        <v>0</v>
      </c>
      <c r="IX373" s="14">
        <v>0</v>
      </c>
      <c r="IY373" s="14">
        <v>0</v>
      </c>
      <c r="IZ373" s="14">
        <v>0</v>
      </c>
      <c r="JA373" s="14">
        <v>0</v>
      </c>
      <c r="JB373" s="14">
        <v>0</v>
      </c>
      <c r="JC373" s="14">
        <v>0</v>
      </c>
      <c r="JD373" s="14">
        <v>0</v>
      </c>
      <c r="JE373" s="14">
        <v>0</v>
      </c>
      <c r="JF373" s="14">
        <v>0</v>
      </c>
      <c r="JG373" s="14">
        <v>0</v>
      </c>
      <c r="JH373" s="14">
        <v>0</v>
      </c>
      <c r="JI373" s="14">
        <v>0</v>
      </c>
      <c r="JJ373" s="14">
        <v>0</v>
      </c>
      <c r="JK373" s="14">
        <v>0</v>
      </c>
      <c r="JL373" s="14">
        <v>0</v>
      </c>
      <c r="JM373" s="14">
        <v>0</v>
      </c>
      <c r="JN373" s="14">
        <v>0</v>
      </c>
      <c r="JO373" s="14">
        <v>0</v>
      </c>
      <c r="JP373" s="14">
        <v>0</v>
      </c>
      <c r="JQ373" s="14">
        <v>0</v>
      </c>
      <c r="JR373" s="14">
        <v>0</v>
      </c>
      <c r="JS373" s="14">
        <v>0</v>
      </c>
      <c r="JT373" s="14">
        <v>0</v>
      </c>
      <c r="JU373" s="14">
        <v>0</v>
      </c>
      <c r="JV373" s="14">
        <v>0</v>
      </c>
      <c r="JW373" s="14">
        <v>0</v>
      </c>
      <c r="JX373" s="14">
        <v>0</v>
      </c>
      <c r="JY373" s="14">
        <v>0</v>
      </c>
      <c r="JZ373" s="14">
        <v>0</v>
      </c>
      <c r="KA373" s="14">
        <v>0</v>
      </c>
      <c r="KB373" s="14">
        <v>0</v>
      </c>
      <c r="KC373" s="14">
        <v>0</v>
      </c>
      <c r="KD373" s="14">
        <v>0</v>
      </c>
      <c r="KE373" s="14">
        <v>0</v>
      </c>
      <c r="KF373" s="14">
        <v>0</v>
      </c>
      <c r="KG373" s="14">
        <v>0</v>
      </c>
      <c r="KH373" s="14">
        <v>0</v>
      </c>
      <c r="KI373" s="14">
        <v>0</v>
      </c>
      <c r="KJ373" s="14">
        <v>0</v>
      </c>
      <c r="KK373" s="14">
        <v>0</v>
      </c>
      <c r="KL373" s="14">
        <v>0</v>
      </c>
      <c r="KM373" s="14">
        <v>0</v>
      </c>
      <c r="KN373" s="14">
        <v>0</v>
      </c>
      <c r="KO373" s="14">
        <v>0</v>
      </c>
      <c r="KP373" s="14">
        <v>0</v>
      </c>
      <c r="KQ373" s="14">
        <v>0</v>
      </c>
      <c r="KR373" s="14">
        <v>0</v>
      </c>
      <c r="KS373" s="14">
        <v>0</v>
      </c>
      <c r="KT373" s="14">
        <v>0</v>
      </c>
      <c r="KU373" s="14">
        <v>0</v>
      </c>
      <c r="KV373" s="14">
        <v>0</v>
      </c>
      <c r="KW373" s="14">
        <v>0</v>
      </c>
      <c r="KX373" s="14">
        <v>0</v>
      </c>
      <c r="KY373" s="14">
        <v>0</v>
      </c>
      <c r="KZ373" s="14">
        <v>0</v>
      </c>
      <c r="LA373" s="14">
        <v>0</v>
      </c>
      <c r="LB373" s="14">
        <v>0</v>
      </c>
      <c r="LC373" s="14">
        <v>0</v>
      </c>
      <c r="LD373" s="14">
        <v>0</v>
      </c>
      <c r="LE373" s="14">
        <v>0</v>
      </c>
      <c r="LF373" s="14">
        <v>0</v>
      </c>
      <c r="LG373" s="14">
        <v>0</v>
      </c>
      <c r="LH373" s="14">
        <v>0</v>
      </c>
      <c r="LI373" s="14">
        <v>0</v>
      </c>
      <c r="LJ373" s="14">
        <v>0</v>
      </c>
      <c r="LK373" s="14">
        <v>0</v>
      </c>
      <c r="LL373" s="14">
        <v>0</v>
      </c>
      <c r="LM373" s="14">
        <v>0</v>
      </c>
      <c r="LN373" s="14">
        <v>0</v>
      </c>
      <c r="LO373" s="14">
        <v>0</v>
      </c>
      <c r="LP373" s="14">
        <v>0</v>
      </c>
      <c r="LQ373" s="14">
        <v>0</v>
      </c>
      <c r="LR373" s="14">
        <v>0</v>
      </c>
      <c r="LS373" s="14">
        <v>0</v>
      </c>
      <c r="LT373" s="14">
        <v>0</v>
      </c>
      <c r="LU373" s="14">
        <v>0</v>
      </c>
      <c r="LV373" s="14">
        <v>0</v>
      </c>
      <c r="LW373" s="14">
        <v>0</v>
      </c>
      <c r="LX373" s="14">
        <v>0</v>
      </c>
      <c r="LY373" s="14">
        <v>0</v>
      </c>
      <c r="LZ373" s="14">
        <v>0</v>
      </c>
      <c r="MA373" s="14">
        <v>0</v>
      </c>
      <c r="MB373" s="14">
        <v>0</v>
      </c>
      <c r="MC373" s="14">
        <v>0</v>
      </c>
      <c r="MD373" s="14">
        <v>0</v>
      </c>
      <c r="ME373" s="14">
        <v>0</v>
      </c>
      <c r="MF373" s="14">
        <v>0</v>
      </c>
      <c r="MG373" s="14">
        <v>0</v>
      </c>
      <c r="MH373" s="14">
        <v>0</v>
      </c>
      <c r="MI373" s="14">
        <v>0</v>
      </c>
      <c r="MJ373" s="14">
        <v>0</v>
      </c>
      <c r="MK373" s="14">
        <v>0</v>
      </c>
      <c r="ML373" s="14">
        <v>0</v>
      </c>
      <c r="MM373" s="14">
        <v>0</v>
      </c>
      <c r="MN373" s="14">
        <v>0</v>
      </c>
      <c r="MO373" s="14">
        <v>0</v>
      </c>
      <c r="MP373" s="14">
        <v>0</v>
      </c>
      <c r="MQ373" s="14">
        <v>0</v>
      </c>
      <c r="MR373" s="14">
        <v>0</v>
      </c>
      <c r="MS373" s="14">
        <v>0</v>
      </c>
      <c r="MT373" s="14">
        <v>0</v>
      </c>
      <c r="MU373" s="14">
        <v>0</v>
      </c>
      <c r="MV373" s="14">
        <v>0</v>
      </c>
      <c r="MW373" s="14">
        <v>0</v>
      </c>
      <c r="MX373" s="14">
        <v>0</v>
      </c>
      <c r="MY373" s="14">
        <v>0</v>
      </c>
      <c r="MZ373" s="14">
        <v>0</v>
      </c>
      <c r="NA373" s="14">
        <v>0</v>
      </c>
      <c r="NB373" s="14">
        <v>0</v>
      </c>
      <c r="NC373" s="14">
        <v>0</v>
      </c>
      <c r="ND373" s="14">
        <v>0</v>
      </c>
      <c r="NE373" s="14">
        <v>0</v>
      </c>
      <c r="NF373" s="14">
        <v>0</v>
      </c>
      <c r="NG373" s="14">
        <v>0</v>
      </c>
      <c r="NH373" s="14">
        <v>0</v>
      </c>
      <c r="NI373" s="14">
        <v>0</v>
      </c>
      <c r="NJ373" s="14">
        <v>0</v>
      </c>
      <c r="NK373" s="14">
        <v>0</v>
      </c>
      <c r="NL373" s="14">
        <v>0</v>
      </c>
      <c r="NM373" s="14">
        <v>0</v>
      </c>
      <c r="NN373" s="14">
        <v>0</v>
      </c>
      <c r="NO373" s="14">
        <v>0</v>
      </c>
      <c r="NP373" s="14">
        <v>0</v>
      </c>
      <c r="NQ373" s="14">
        <v>1</v>
      </c>
      <c r="NR373" s="14">
        <v>0</v>
      </c>
      <c r="NS373" s="14">
        <v>0</v>
      </c>
      <c r="NT373" s="14">
        <v>0</v>
      </c>
      <c r="NU373" s="14">
        <v>0</v>
      </c>
      <c r="NV373" s="14">
        <v>0</v>
      </c>
      <c r="NW373" s="14">
        <v>0</v>
      </c>
      <c r="NX373" s="14">
        <v>0</v>
      </c>
      <c r="NY373" s="14">
        <v>0</v>
      </c>
      <c r="NZ373" s="14">
        <v>0</v>
      </c>
      <c r="OA373" s="14">
        <v>0</v>
      </c>
      <c r="OB373" s="14">
        <v>0</v>
      </c>
      <c r="OC373" s="14">
        <v>0</v>
      </c>
      <c r="OD373" s="14">
        <v>0</v>
      </c>
      <c r="OE373" s="14">
        <v>1</v>
      </c>
      <c r="OF373" s="14"/>
      <c r="OG373" s="14">
        <v>0</v>
      </c>
      <c r="OH373" s="14">
        <v>0</v>
      </c>
      <c r="OI373" s="14">
        <v>0</v>
      </c>
      <c r="OJ373" s="14">
        <v>0</v>
      </c>
      <c r="OK373" s="14">
        <v>0</v>
      </c>
      <c r="OL373" s="14">
        <v>0</v>
      </c>
      <c r="OM373" s="14">
        <v>0</v>
      </c>
      <c r="ON373" s="14">
        <v>0</v>
      </c>
      <c r="OO373" s="14">
        <v>0</v>
      </c>
      <c r="OP373" s="14">
        <v>0</v>
      </c>
      <c r="OQ373" s="14">
        <v>0</v>
      </c>
      <c r="OR373" s="14">
        <v>0</v>
      </c>
      <c r="OS373" s="14">
        <v>1</v>
      </c>
      <c r="OT373" s="14">
        <v>0</v>
      </c>
      <c r="OU373" s="14">
        <v>0</v>
      </c>
      <c r="OV373" s="14">
        <v>0</v>
      </c>
      <c r="OW373" s="14">
        <v>0</v>
      </c>
      <c r="OX373" s="14">
        <v>0</v>
      </c>
      <c r="OY373" s="14">
        <v>0</v>
      </c>
      <c r="OZ373" s="14"/>
      <c r="PA373" s="14">
        <v>0</v>
      </c>
      <c r="PB373" s="14"/>
      <c r="PC373" s="14">
        <v>1</v>
      </c>
      <c r="PD373" s="14">
        <v>0</v>
      </c>
      <c r="PE373" s="14">
        <v>1</v>
      </c>
      <c r="PF373" s="14"/>
      <c r="PG373" s="54"/>
      <c r="PH373" s="84">
        <v>3</v>
      </c>
      <c r="PI373" s="54"/>
      <c r="PJ373" s="54"/>
      <c r="PK373" s="54"/>
      <c r="PL373" s="84">
        <v>1</v>
      </c>
      <c r="PM373" s="14"/>
      <c r="PN373" s="84"/>
      <c r="PO373" s="84">
        <v>1</v>
      </c>
      <c r="PP373" s="84"/>
      <c r="PQ373" s="84"/>
      <c r="PR373" s="505"/>
      <c r="PS373" s="84"/>
      <c r="PT373" s="84"/>
      <c r="PU373" s="84"/>
      <c r="PV373" s="84"/>
      <c r="PW373" s="54"/>
      <c r="PX373" s="54"/>
      <c r="PY373" s="14"/>
      <c r="PZ373" s="14"/>
      <c r="QA373" s="14"/>
      <c r="QB373" s="54"/>
      <c r="QC373" s="54"/>
      <c r="QD373" s="54"/>
      <c r="QR373" s="1"/>
      <c r="QS373" s="1"/>
      <c r="QX373" s="1"/>
      <c r="QY373" s="1"/>
      <c r="QZ373" s="1"/>
      <c r="RA373" s="1"/>
      <c r="RB373" s="1"/>
      <c r="RC373" s="1"/>
      <c r="RD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</row>
    <row r="374" spans="1:488" s="20" customFormat="1" hidden="1" x14ac:dyDescent="0.25">
      <c r="A374" s="68" t="s">
        <v>11</v>
      </c>
      <c r="B374" s="68" t="s">
        <v>1212</v>
      </c>
      <c r="C374" s="347"/>
      <c r="D374" s="347"/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  <c r="AL374" s="14">
        <v>0</v>
      </c>
      <c r="AM374" s="14">
        <v>0</v>
      </c>
      <c r="AN374" s="14">
        <v>0</v>
      </c>
      <c r="AO374" s="14">
        <v>0</v>
      </c>
      <c r="AP374" s="14">
        <v>0</v>
      </c>
      <c r="AQ374" s="14">
        <v>0</v>
      </c>
      <c r="AR374" s="14">
        <v>0</v>
      </c>
      <c r="AS374" s="14">
        <v>0</v>
      </c>
      <c r="AT374" s="14">
        <v>0</v>
      </c>
      <c r="AU374" s="14">
        <v>0</v>
      </c>
      <c r="AV374" s="14">
        <v>0</v>
      </c>
      <c r="AW374" s="14">
        <v>0</v>
      </c>
      <c r="AX374" s="14">
        <v>0</v>
      </c>
      <c r="AY374" s="14">
        <v>0</v>
      </c>
      <c r="AZ374" s="14">
        <v>0</v>
      </c>
      <c r="BA374" s="14">
        <v>0</v>
      </c>
      <c r="BB374" s="14">
        <v>0</v>
      </c>
      <c r="BC374" s="14">
        <v>0</v>
      </c>
      <c r="BD374" s="14">
        <v>0</v>
      </c>
      <c r="BE374" s="14">
        <v>0</v>
      </c>
      <c r="BF374" s="14">
        <v>0</v>
      </c>
      <c r="BG374" s="14">
        <v>0</v>
      </c>
      <c r="BH374" s="14">
        <v>0</v>
      </c>
      <c r="BI374" s="14">
        <v>0</v>
      </c>
      <c r="BJ374" s="14">
        <v>0</v>
      </c>
      <c r="BK374" s="14">
        <v>0</v>
      </c>
      <c r="BL374" s="14">
        <v>0</v>
      </c>
      <c r="BM374" s="14">
        <v>0</v>
      </c>
      <c r="BN374" s="14">
        <v>0</v>
      </c>
      <c r="BO374" s="14">
        <v>0</v>
      </c>
      <c r="BP374" s="14">
        <v>0</v>
      </c>
      <c r="BQ374" s="14">
        <v>0</v>
      </c>
      <c r="BR374" s="14">
        <v>0</v>
      </c>
      <c r="BS374" s="14">
        <v>0</v>
      </c>
      <c r="BT374" s="14">
        <v>0</v>
      </c>
      <c r="BU374" s="14">
        <v>0</v>
      </c>
      <c r="BV374" s="14">
        <v>0</v>
      </c>
      <c r="BW374" s="14">
        <v>0</v>
      </c>
      <c r="BX374" s="14">
        <v>0</v>
      </c>
      <c r="BY374" s="14">
        <v>0</v>
      </c>
      <c r="BZ374" s="14">
        <v>0</v>
      </c>
      <c r="CA374" s="14">
        <v>0</v>
      </c>
      <c r="CB374" s="14">
        <v>0</v>
      </c>
      <c r="CC374" s="14">
        <v>0</v>
      </c>
      <c r="CD374" s="14">
        <v>0</v>
      </c>
      <c r="CE374" s="14">
        <v>0</v>
      </c>
      <c r="CF374" s="14">
        <v>0</v>
      </c>
      <c r="CG374" s="14">
        <v>0</v>
      </c>
      <c r="CH374" s="14">
        <v>0</v>
      </c>
      <c r="CI374" s="14">
        <v>0</v>
      </c>
      <c r="CJ374" s="14">
        <v>0</v>
      </c>
      <c r="CK374" s="14">
        <v>0</v>
      </c>
      <c r="CL374" s="14">
        <v>0</v>
      </c>
      <c r="CM374" s="14">
        <v>0</v>
      </c>
      <c r="CN374" s="14">
        <v>0</v>
      </c>
      <c r="CO374" s="14">
        <v>0</v>
      </c>
      <c r="CP374" s="14">
        <v>0</v>
      </c>
      <c r="CQ374" s="14">
        <v>0</v>
      </c>
      <c r="CR374" s="14">
        <v>0</v>
      </c>
      <c r="CS374" s="14">
        <v>0</v>
      </c>
      <c r="CT374" s="14">
        <v>0</v>
      </c>
      <c r="CU374" s="14">
        <v>0</v>
      </c>
      <c r="CV374" s="14">
        <v>0</v>
      </c>
      <c r="CW374" s="14">
        <v>0</v>
      </c>
      <c r="CX374" s="14">
        <v>0</v>
      </c>
      <c r="CY374" s="14">
        <v>0</v>
      </c>
      <c r="CZ374" s="14">
        <v>0</v>
      </c>
      <c r="DA374" s="14">
        <v>0</v>
      </c>
      <c r="DB374" s="14">
        <v>0</v>
      </c>
      <c r="DC374" s="14">
        <v>0</v>
      </c>
      <c r="DD374" s="14">
        <v>0</v>
      </c>
      <c r="DE374" s="14">
        <v>0</v>
      </c>
      <c r="DF374" s="14">
        <v>0</v>
      </c>
      <c r="DG374" s="14">
        <v>0</v>
      </c>
      <c r="DH374" s="14">
        <v>0</v>
      </c>
      <c r="DI374" s="14">
        <v>0</v>
      </c>
      <c r="DJ374" s="14">
        <v>0</v>
      </c>
      <c r="DK374" s="14">
        <v>0</v>
      </c>
      <c r="DL374" s="14">
        <v>0</v>
      </c>
      <c r="DM374" s="14">
        <v>0</v>
      </c>
      <c r="DN374" s="14">
        <v>0</v>
      </c>
      <c r="DO374" s="14">
        <v>0</v>
      </c>
      <c r="DP374" s="14">
        <v>0</v>
      </c>
      <c r="DQ374" s="14">
        <v>0</v>
      </c>
      <c r="DR374" s="14">
        <v>0</v>
      </c>
      <c r="DS374" s="14">
        <v>0</v>
      </c>
      <c r="DT374" s="14">
        <v>0</v>
      </c>
      <c r="DU374" s="14">
        <v>0</v>
      </c>
      <c r="DV374" s="14">
        <v>0</v>
      </c>
      <c r="DW374" s="14">
        <v>0</v>
      </c>
      <c r="DX374" s="14">
        <v>0</v>
      </c>
      <c r="DY374" s="14">
        <v>0</v>
      </c>
      <c r="DZ374" s="14">
        <v>0</v>
      </c>
      <c r="EA374" s="14">
        <v>0</v>
      </c>
      <c r="EB374" s="14">
        <v>0</v>
      </c>
      <c r="EC374" s="14">
        <v>0</v>
      </c>
      <c r="ED374" s="14">
        <v>0</v>
      </c>
      <c r="EE374" s="14">
        <v>0</v>
      </c>
      <c r="EF374" s="14">
        <v>0</v>
      </c>
      <c r="EG374" s="14">
        <v>0</v>
      </c>
      <c r="EH374" s="14">
        <v>0</v>
      </c>
      <c r="EI374" s="14">
        <v>0</v>
      </c>
      <c r="EJ374" s="14">
        <v>0</v>
      </c>
      <c r="EK374" s="14">
        <v>0</v>
      </c>
      <c r="EL374" s="14">
        <v>0</v>
      </c>
      <c r="EM374" s="14">
        <v>0</v>
      </c>
      <c r="EN374" s="14">
        <v>0</v>
      </c>
      <c r="EO374" s="14">
        <v>0</v>
      </c>
      <c r="EP374" s="14">
        <v>0</v>
      </c>
      <c r="EQ374" s="14">
        <v>0</v>
      </c>
      <c r="ER374" s="14">
        <v>0</v>
      </c>
      <c r="ES374" s="14">
        <v>0</v>
      </c>
      <c r="ET374" s="14">
        <v>0</v>
      </c>
      <c r="EU374" s="14">
        <v>0</v>
      </c>
      <c r="EV374" s="14">
        <v>0</v>
      </c>
      <c r="EW374" s="14">
        <v>0</v>
      </c>
      <c r="EX374" s="14">
        <v>0</v>
      </c>
      <c r="EY374" s="14">
        <v>0</v>
      </c>
      <c r="EZ374" s="14">
        <v>0</v>
      </c>
      <c r="FA374" s="14">
        <v>0</v>
      </c>
      <c r="FB374" s="14">
        <v>0</v>
      </c>
      <c r="FC374" s="14">
        <v>0</v>
      </c>
      <c r="FD374" s="14">
        <v>0</v>
      </c>
      <c r="FE374" s="14">
        <v>0</v>
      </c>
      <c r="FF374" s="14">
        <v>0</v>
      </c>
      <c r="FG374" s="14">
        <v>0</v>
      </c>
      <c r="FH374" s="14">
        <v>0</v>
      </c>
      <c r="FI374" s="14">
        <v>0</v>
      </c>
      <c r="FJ374" s="14">
        <v>0</v>
      </c>
      <c r="FK374" s="14">
        <v>0</v>
      </c>
      <c r="FL374" s="14">
        <v>0</v>
      </c>
      <c r="FM374" s="14">
        <v>0</v>
      </c>
      <c r="FN374" s="14">
        <v>0</v>
      </c>
      <c r="FO374" s="14">
        <v>0</v>
      </c>
      <c r="FP374" s="14">
        <v>0</v>
      </c>
      <c r="FQ374" s="14">
        <v>0</v>
      </c>
      <c r="FR374" s="14">
        <v>0</v>
      </c>
      <c r="FS374" s="14">
        <v>0</v>
      </c>
      <c r="FT374" s="14">
        <v>0</v>
      </c>
      <c r="FU374" s="14">
        <v>0</v>
      </c>
      <c r="FV374" s="14">
        <v>0</v>
      </c>
      <c r="FW374" s="14">
        <v>0</v>
      </c>
      <c r="FX374" s="14">
        <v>0</v>
      </c>
      <c r="FY374" s="14">
        <v>0</v>
      </c>
      <c r="FZ374" s="14">
        <v>0</v>
      </c>
      <c r="GA374" s="14">
        <v>0</v>
      </c>
      <c r="GB374" s="14">
        <v>0</v>
      </c>
      <c r="GC374" s="14">
        <v>0</v>
      </c>
      <c r="GD374" s="14">
        <v>0</v>
      </c>
      <c r="GE374" s="14">
        <v>0</v>
      </c>
      <c r="GF374" s="14">
        <v>0</v>
      </c>
      <c r="GG374" s="14">
        <v>0</v>
      </c>
      <c r="GH374" s="14">
        <v>0</v>
      </c>
      <c r="GI374" s="14">
        <v>0</v>
      </c>
      <c r="GJ374" s="14">
        <v>0</v>
      </c>
      <c r="GK374" s="14">
        <v>0</v>
      </c>
      <c r="GL374" s="14">
        <v>0</v>
      </c>
      <c r="GM374" s="14">
        <v>0</v>
      </c>
      <c r="GN374" s="14">
        <v>0</v>
      </c>
      <c r="GO374" s="14">
        <v>0</v>
      </c>
      <c r="GP374" s="14">
        <v>0</v>
      </c>
      <c r="GQ374" s="14">
        <v>0</v>
      </c>
      <c r="GR374" s="14">
        <v>0</v>
      </c>
      <c r="GS374" s="14">
        <v>0</v>
      </c>
      <c r="GT374" s="14">
        <v>0</v>
      </c>
      <c r="GU374" s="14">
        <v>0</v>
      </c>
      <c r="GV374" s="14">
        <v>0</v>
      </c>
      <c r="GW374" s="14">
        <v>0</v>
      </c>
      <c r="GX374" s="14">
        <v>0</v>
      </c>
      <c r="GY374" s="14">
        <v>0</v>
      </c>
      <c r="GZ374" s="14">
        <v>0</v>
      </c>
      <c r="HA374" s="14">
        <v>0</v>
      </c>
      <c r="HB374" s="14">
        <v>0</v>
      </c>
      <c r="HC374" s="14">
        <v>0</v>
      </c>
      <c r="HD374" s="14">
        <v>0</v>
      </c>
      <c r="HE374" s="14">
        <v>0</v>
      </c>
      <c r="HF374" s="14">
        <v>0</v>
      </c>
      <c r="HG374" s="14">
        <v>0</v>
      </c>
      <c r="HH374" s="14">
        <v>0</v>
      </c>
      <c r="HI374" s="14">
        <v>0</v>
      </c>
      <c r="HJ374" s="14">
        <v>0</v>
      </c>
      <c r="HK374" s="14">
        <v>0</v>
      </c>
      <c r="HL374" s="14">
        <v>0</v>
      </c>
      <c r="HM374" s="14">
        <v>0</v>
      </c>
      <c r="HN374" s="14">
        <v>0</v>
      </c>
      <c r="HO374" s="14">
        <v>0</v>
      </c>
      <c r="HP374" s="14">
        <v>0</v>
      </c>
      <c r="HQ374" s="14">
        <v>0</v>
      </c>
      <c r="HR374" s="14">
        <v>0</v>
      </c>
      <c r="HS374" s="14">
        <v>0</v>
      </c>
      <c r="HT374" s="14">
        <v>0</v>
      </c>
      <c r="HU374" s="14">
        <v>0</v>
      </c>
      <c r="HV374" s="14">
        <v>0</v>
      </c>
      <c r="HW374" s="14">
        <v>0</v>
      </c>
      <c r="HX374" s="14">
        <v>0</v>
      </c>
      <c r="HY374" s="14">
        <v>0</v>
      </c>
      <c r="HZ374" s="14">
        <v>0</v>
      </c>
      <c r="IA374" s="14">
        <v>0</v>
      </c>
      <c r="IB374" s="14">
        <v>0</v>
      </c>
      <c r="IC374" s="14">
        <v>0</v>
      </c>
      <c r="ID374" s="14">
        <v>0</v>
      </c>
      <c r="IE374" s="14">
        <v>0</v>
      </c>
      <c r="IF374" s="14">
        <v>0</v>
      </c>
      <c r="IG374" s="14">
        <v>0</v>
      </c>
      <c r="IH374" s="14">
        <v>0</v>
      </c>
      <c r="II374" s="14">
        <v>0</v>
      </c>
      <c r="IJ374" s="14">
        <v>0</v>
      </c>
      <c r="IK374" s="14">
        <v>0</v>
      </c>
      <c r="IL374" s="14">
        <v>0</v>
      </c>
      <c r="IM374" s="14">
        <v>0</v>
      </c>
      <c r="IN374" s="14">
        <v>0</v>
      </c>
      <c r="IO374" s="14">
        <v>0</v>
      </c>
      <c r="IP374" s="14">
        <v>0</v>
      </c>
      <c r="IQ374" s="14">
        <v>0</v>
      </c>
      <c r="IR374" s="14">
        <v>0</v>
      </c>
      <c r="IS374" s="14">
        <v>0</v>
      </c>
      <c r="IT374" s="14">
        <v>0</v>
      </c>
      <c r="IU374" s="14">
        <v>0</v>
      </c>
      <c r="IV374" s="14">
        <v>0</v>
      </c>
      <c r="IW374" s="14">
        <v>0</v>
      </c>
      <c r="IX374" s="14">
        <v>0</v>
      </c>
      <c r="IY374" s="14">
        <v>0</v>
      </c>
      <c r="IZ374" s="14">
        <v>0</v>
      </c>
      <c r="JA374" s="14">
        <v>0</v>
      </c>
      <c r="JB374" s="14">
        <v>0</v>
      </c>
      <c r="JC374" s="14">
        <v>0</v>
      </c>
      <c r="JD374" s="14">
        <v>0</v>
      </c>
      <c r="JE374" s="14">
        <v>0</v>
      </c>
      <c r="JF374" s="14">
        <v>0</v>
      </c>
      <c r="JG374" s="14">
        <v>0</v>
      </c>
      <c r="JH374" s="14">
        <v>0</v>
      </c>
      <c r="JI374" s="14">
        <v>0</v>
      </c>
      <c r="JJ374" s="14">
        <v>0</v>
      </c>
      <c r="JK374" s="14">
        <v>0</v>
      </c>
      <c r="JL374" s="14">
        <v>0</v>
      </c>
      <c r="JM374" s="14">
        <v>0</v>
      </c>
      <c r="JN374" s="14">
        <v>0</v>
      </c>
      <c r="JO374" s="14">
        <v>0</v>
      </c>
      <c r="JP374" s="14">
        <v>0</v>
      </c>
      <c r="JQ374" s="14">
        <v>0</v>
      </c>
      <c r="JR374" s="14">
        <v>0</v>
      </c>
      <c r="JS374" s="14">
        <v>0</v>
      </c>
      <c r="JT374" s="14">
        <v>0</v>
      </c>
      <c r="JU374" s="14">
        <v>0</v>
      </c>
      <c r="JV374" s="14">
        <v>0</v>
      </c>
      <c r="JW374" s="14">
        <v>0</v>
      </c>
      <c r="JX374" s="14">
        <v>0</v>
      </c>
      <c r="JY374" s="14">
        <v>0</v>
      </c>
      <c r="JZ374" s="14">
        <v>0</v>
      </c>
      <c r="KA374" s="14">
        <v>0</v>
      </c>
      <c r="KB374" s="14">
        <v>0</v>
      </c>
      <c r="KC374" s="14">
        <v>0</v>
      </c>
      <c r="KD374" s="14">
        <v>0</v>
      </c>
      <c r="KE374" s="14">
        <v>0</v>
      </c>
      <c r="KF374" s="14">
        <v>0</v>
      </c>
      <c r="KG374" s="14">
        <v>0</v>
      </c>
      <c r="KH374" s="14">
        <v>0</v>
      </c>
      <c r="KI374" s="14">
        <v>0</v>
      </c>
      <c r="KJ374" s="14">
        <v>0</v>
      </c>
      <c r="KK374" s="14">
        <v>0</v>
      </c>
      <c r="KL374" s="14">
        <v>0</v>
      </c>
      <c r="KM374" s="14">
        <v>1</v>
      </c>
      <c r="KN374" s="14">
        <v>0</v>
      </c>
      <c r="KO374" s="14">
        <v>0</v>
      </c>
      <c r="KP374" s="14">
        <v>0</v>
      </c>
      <c r="KQ374" s="14">
        <v>0</v>
      </c>
      <c r="KR374" s="14">
        <v>0</v>
      </c>
      <c r="KS374" s="14">
        <v>0</v>
      </c>
      <c r="KT374" s="14">
        <v>0</v>
      </c>
      <c r="KU374" s="14">
        <v>0</v>
      </c>
      <c r="KV374" s="14">
        <v>0</v>
      </c>
      <c r="KW374" s="14">
        <v>0</v>
      </c>
      <c r="KX374" s="14">
        <v>0</v>
      </c>
      <c r="KY374" s="14">
        <v>0</v>
      </c>
      <c r="KZ374" s="14">
        <v>0</v>
      </c>
      <c r="LA374" s="14">
        <v>0</v>
      </c>
      <c r="LB374" s="14">
        <v>0</v>
      </c>
      <c r="LC374" s="14">
        <v>0</v>
      </c>
      <c r="LD374" s="14">
        <v>0</v>
      </c>
      <c r="LE374" s="14">
        <v>0</v>
      </c>
      <c r="LF374" s="14">
        <v>0</v>
      </c>
      <c r="LG374" s="14">
        <v>0</v>
      </c>
      <c r="LH374" s="14">
        <v>0</v>
      </c>
      <c r="LI374" s="14">
        <v>0</v>
      </c>
      <c r="LJ374" s="14">
        <v>0</v>
      </c>
      <c r="LK374" s="14">
        <v>0</v>
      </c>
      <c r="LL374" s="14">
        <v>0</v>
      </c>
      <c r="LM374" s="14">
        <v>0</v>
      </c>
      <c r="LN374" s="14">
        <v>0</v>
      </c>
      <c r="LO374" s="14">
        <v>0</v>
      </c>
      <c r="LP374" s="14">
        <v>0</v>
      </c>
      <c r="LQ374" s="14">
        <v>0</v>
      </c>
      <c r="LR374" s="14">
        <v>0</v>
      </c>
      <c r="LS374" s="14">
        <v>0</v>
      </c>
      <c r="LT374" s="14">
        <v>0</v>
      </c>
      <c r="LU374" s="14">
        <v>0</v>
      </c>
      <c r="LV374" s="14">
        <v>0</v>
      </c>
      <c r="LW374" s="14">
        <v>0</v>
      </c>
      <c r="LX374" s="14">
        <v>0</v>
      </c>
      <c r="LY374" s="14">
        <v>0</v>
      </c>
      <c r="LZ374" s="14">
        <v>0</v>
      </c>
      <c r="MA374" s="14">
        <v>0</v>
      </c>
      <c r="MB374" s="14">
        <v>0</v>
      </c>
      <c r="MC374" s="14">
        <v>0</v>
      </c>
      <c r="MD374" s="14">
        <v>0</v>
      </c>
      <c r="ME374" s="14">
        <v>0</v>
      </c>
      <c r="MF374" s="14">
        <v>0</v>
      </c>
      <c r="MG374" s="14">
        <v>0</v>
      </c>
      <c r="MH374" s="14">
        <v>0</v>
      </c>
      <c r="MI374" s="14">
        <v>0</v>
      </c>
      <c r="MJ374" s="14">
        <v>0</v>
      </c>
      <c r="MK374" s="14">
        <v>0</v>
      </c>
      <c r="ML374" s="14">
        <v>0</v>
      </c>
      <c r="MM374" s="14">
        <v>0</v>
      </c>
      <c r="MN374" s="14">
        <v>0</v>
      </c>
      <c r="MO374" s="14">
        <v>0</v>
      </c>
      <c r="MP374" s="14">
        <v>0</v>
      </c>
      <c r="MQ374" s="14">
        <v>0</v>
      </c>
      <c r="MR374" s="14">
        <v>0</v>
      </c>
      <c r="MS374" s="14">
        <v>0</v>
      </c>
      <c r="MT374" s="14">
        <v>0</v>
      </c>
      <c r="MU374" s="14">
        <v>0</v>
      </c>
      <c r="MV374" s="14">
        <v>0</v>
      </c>
      <c r="MW374" s="14">
        <v>0</v>
      </c>
      <c r="MX374" s="14">
        <v>0</v>
      </c>
      <c r="MY374" s="14">
        <v>0</v>
      </c>
      <c r="MZ374" s="14">
        <v>0</v>
      </c>
      <c r="NA374" s="14">
        <v>0</v>
      </c>
      <c r="NB374" s="14">
        <v>0</v>
      </c>
      <c r="NC374" s="14">
        <v>0</v>
      </c>
      <c r="ND374" s="14">
        <v>0</v>
      </c>
      <c r="NE374" s="14">
        <v>0</v>
      </c>
      <c r="NF374" s="14">
        <v>0</v>
      </c>
      <c r="NG374" s="14">
        <v>0</v>
      </c>
      <c r="NH374" s="14">
        <v>0</v>
      </c>
      <c r="NI374" s="14">
        <v>0</v>
      </c>
      <c r="NJ374" s="14">
        <v>0</v>
      </c>
      <c r="NK374" s="14">
        <v>0</v>
      </c>
      <c r="NL374" s="14">
        <v>0</v>
      </c>
      <c r="NM374" s="14">
        <v>0</v>
      </c>
      <c r="NN374" s="14">
        <v>0</v>
      </c>
      <c r="NO374" s="14">
        <v>0</v>
      </c>
      <c r="NP374" s="14">
        <v>0</v>
      </c>
      <c r="NQ374" s="14">
        <v>0</v>
      </c>
      <c r="NR374" s="14">
        <v>0</v>
      </c>
      <c r="NS374" s="14">
        <v>0</v>
      </c>
      <c r="NT374" s="14">
        <v>0</v>
      </c>
      <c r="NU374" s="14">
        <v>0</v>
      </c>
      <c r="NV374" s="14">
        <v>0</v>
      </c>
      <c r="NW374" s="14">
        <v>0</v>
      </c>
      <c r="NX374" s="14">
        <v>1</v>
      </c>
      <c r="NY374" s="14">
        <v>0</v>
      </c>
      <c r="NZ374" s="14">
        <v>0</v>
      </c>
      <c r="OA374" s="14">
        <v>0</v>
      </c>
      <c r="OB374" s="14">
        <v>0</v>
      </c>
      <c r="OC374" s="14">
        <v>0</v>
      </c>
      <c r="OD374" s="14">
        <v>0</v>
      </c>
      <c r="OE374" s="14">
        <v>0</v>
      </c>
      <c r="OF374" s="14"/>
      <c r="OG374" s="14">
        <v>0</v>
      </c>
      <c r="OH374" s="14">
        <v>0</v>
      </c>
      <c r="OI374" s="14">
        <v>0</v>
      </c>
      <c r="OJ374" s="14">
        <v>0</v>
      </c>
      <c r="OK374" s="14">
        <v>1</v>
      </c>
      <c r="OL374" s="14">
        <v>0</v>
      </c>
      <c r="OM374" s="14">
        <v>0</v>
      </c>
      <c r="ON374" s="14">
        <v>0</v>
      </c>
      <c r="OO374" s="14">
        <v>0</v>
      </c>
      <c r="OP374" s="14">
        <v>0</v>
      </c>
      <c r="OQ374" s="14">
        <v>0</v>
      </c>
      <c r="OR374" s="14">
        <v>0</v>
      </c>
      <c r="OS374" s="14">
        <v>0</v>
      </c>
      <c r="OT374" s="14">
        <v>0</v>
      </c>
      <c r="OU374" s="14">
        <v>1</v>
      </c>
      <c r="OV374" s="14">
        <v>0</v>
      </c>
      <c r="OW374" s="14">
        <v>0</v>
      </c>
      <c r="OX374" s="14">
        <v>0</v>
      </c>
      <c r="OY374" s="14">
        <v>0</v>
      </c>
      <c r="OZ374" s="14"/>
      <c r="PA374" s="14">
        <v>0</v>
      </c>
      <c r="PB374" s="14"/>
      <c r="PC374" s="14"/>
      <c r="PD374" s="14">
        <v>0</v>
      </c>
      <c r="PE374" s="14"/>
      <c r="PF374" s="14"/>
      <c r="PG374" s="54"/>
      <c r="PH374" s="54"/>
      <c r="PI374" s="54"/>
      <c r="PJ374" s="54"/>
      <c r="PK374" s="54"/>
      <c r="PL374" s="84"/>
      <c r="PM374" s="14"/>
      <c r="PN374" s="84"/>
      <c r="PO374" s="84"/>
      <c r="PP374" s="84"/>
      <c r="PQ374" s="84"/>
      <c r="PR374" s="505"/>
      <c r="PS374" s="84"/>
      <c r="PT374" s="84"/>
      <c r="PU374" s="84"/>
      <c r="PV374" s="84"/>
      <c r="PW374" s="54"/>
      <c r="PX374" s="14">
        <v>1</v>
      </c>
      <c r="PY374" s="14"/>
      <c r="PZ374" s="14"/>
      <c r="QA374" s="14"/>
      <c r="QB374" s="54"/>
      <c r="QC374" s="54"/>
      <c r="QD374" s="54"/>
      <c r="QG374" s="1">
        <v>2</v>
      </c>
      <c r="QR374" s="1"/>
      <c r="QS374" s="1"/>
      <c r="QX374" s="1"/>
      <c r="QY374" s="1"/>
      <c r="QZ374" s="1"/>
      <c r="RA374" s="1"/>
      <c r="RB374" s="1"/>
      <c r="RC374" s="1"/>
      <c r="RD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</row>
    <row r="375" spans="1:488" s="20" customFormat="1" hidden="1" x14ac:dyDescent="0.25">
      <c r="A375" s="68" t="s">
        <v>11</v>
      </c>
      <c r="B375" s="68" t="s">
        <v>1481</v>
      </c>
      <c r="C375" s="347"/>
      <c r="D375" s="347"/>
      <c r="E375" s="14">
        <v>0</v>
      </c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  <c r="DC375" s="70"/>
      <c r="DD375" s="70"/>
      <c r="DE375" s="70"/>
      <c r="DF375" s="70"/>
      <c r="DG375" s="70"/>
      <c r="DH375" s="70"/>
      <c r="DI375" s="70"/>
      <c r="DJ375" s="70"/>
      <c r="DK375" s="70"/>
      <c r="DL375" s="70"/>
      <c r="DM375" s="70"/>
      <c r="DN375" s="70"/>
      <c r="DO375" s="70"/>
      <c r="DP375" s="70"/>
      <c r="DQ375" s="70"/>
      <c r="DR375" s="70"/>
      <c r="DS375" s="70"/>
      <c r="DT375" s="70"/>
      <c r="DU375" s="70"/>
      <c r="DV375" s="70"/>
      <c r="DW375" s="70"/>
      <c r="DX375" s="70"/>
      <c r="DY375" s="70"/>
      <c r="DZ375" s="70"/>
      <c r="EA375" s="70"/>
      <c r="EB375" s="70"/>
      <c r="EC375" s="70"/>
      <c r="ED375" s="70"/>
      <c r="EE375" s="70"/>
      <c r="EF375" s="70"/>
      <c r="EG375" s="70"/>
      <c r="EH375" s="70"/>
      <c r="EI375" s="70"/>
      <c r="EJ375" s="70"/>
      <c r="EK375" s="70"/>
      <c r="EL375" s="70"/>
      <c r="EM375" s="70"/>
      <c r="EN375" s="70"/>
      <c r="EO375" s="70"/>
      <c r="EP375" s="70"/>
      <c r="EQ375" s="70"/>
      <c r="ER375" s="70"/>
      <c r="ES375" s="70"/>
      <c r="ET375" s="70"/>
      <c r="EU375" s="70"/>
      <c r="EV375" s="70"/>
      <c r="EW375" s="70"/>
      <c r="EX375" s="70"/>
      <c r="EY375" s="70"/>
      <c r="EZ375" s="70"/>
      <c r="FA375" s="70"/>
      <c r="FB375" s="70"/>
      <c r="FC375" s="70"/>
      <c r="FD375" s="70"/>
      <c r="FE375" s="70"/>
      <c r="FF375" s="70"/>
      <c r="FG375" s="70"/>
      <c r="FH375" s="70"/>
      <c r="FI375" s="70"/>
      <c r="FJ375" s="70"/>
      <c r="FK375" s="70"/>
      <c r="FL375" s="70"/>
      <c r="FM375" s="70"/>
      <c r="FN375" s="70"/>
      <c r="FO375" s="70"/>
      <c r="FP375" s="70"/>
      <c r="FQ375" s="70"/>
      <c r="FR375" s="70"/>
      <c r="FS375" s="70"/>
      <c r="FT375" s="70"/>
      <c r="FU375" s="70"/>
      <c r="FV375" s="70"/>
      <c r="FW375" s="70"/>
      <c r="FX375" s="70"/>
      <c r="FY375" s="70"/>
      <c r="FZ375" s="70"/>
      <c r="GA375" s="70"/>
      <c r="GB375" s="70"/>
      <c r="GC375" s="70"/>
      <c r="GD375" s="70"/>
      <c r="GE375" s="70"/>
      <c r="GF375" s="70"/>
      <c r="GG375" s="70"/>
      <c r="GH375" s="70"/>
      <c r="GI375" s="70"/>
      <c r="GJ375" s="70"/>
      <c r="GK375" s="70"/>
      <c r="GL375" s="70"/>
      <c r="GM375" s="70"/>
      <c r="GN375" s="70"/>
      <c r="GO375" s="70"/>
      <c r="GP375" s="70"/>
      <c r="GQ375" s="70"/>
      <c r="GR375" s="70"/>
      <c r="GS375" s="70"/>
      <c r="GT375" s="70"/>
      <c r="GU375" s="70"/>
      <c r="GV375" s="70"/>
      <c r="GW375" s="70"/>
      <c r="GX375" s="70"/>
      <c r="GY375" s="70"/>
      <c r="GZ375" s="70"/>
      <c r="HA375" s="70"/>
      <c r="HB375" s="70"/>
      <c r="HC375" s="70"/>
      <c r="HD375" s="70"/>
      <c r="HE375" s="70"/>
      <c r="HF375" s="70"/>
      <c r="HG375" s="70"/>
      <c r="HH375" s="70"/>
      <c r="HI375" s="70"/>
      <c r="HJ375" s="70"/>
      <c r="HK375" s="70"/>
      <c r="HL375" s="70"/>
      <c r="HM375" s="70"/>
      <c r="HN375" s="70"/>
      <c r="HO375" s="70"/>
      <c r="HP375" s="70"/>
      <c r="HQ375" s="70"/>
      <c r="HR375" s="70"/>
      <c r="HS375" s="70"/>
      <c r="HT375" s="70"/>
      <c r="HU375" s="70"/>
      <c r="HV375" s="70"/>
      <c r="HW375" s="70"/>
      <c r="HX375" s="70"/>
      <c r="HY375" s="70"/>
      <c r="HZ375" s="70"/>
      <c r="IA375" s="70"/>
      <c r="IB375" s="70"/>
      <c r="IC375" s="70"/>
      <c r="ID375" s="70"/>
      <c r="IE375" s="70"/>
      <c r="IF375" s="70"/>
      <c r="IG375" s="70"/>
      <c r="IH375" s="70"/>
      <c r="II375" s="70"/>
      <c r="IJ375" s="70"/>
      <c r="IK375" s="70"/>
      <c r="IL375" s="70"/>
      <c r="IM375" s="70"/>
      <c r="IN375" s="70"/>
      <c r="IO375" s="70"/>
      <c r="IP375" s="70"/>
      <c r="IQ375" s="70"/>
      <c r="IR375" s="70"/>
      <c r="IS375" s="70"/>
      <c r="IT375" s="70"/>
      <c r="IU375" s="70"/>
      <c r="IV375" s="70"/>
      <c r="IW375" s="70"/>
      <c r="IX375" s="70"/>
      <c r="IY375" s="70"/>
      <c r="IZ375" s="70"/>
      <c r="JA375" s="70"/>
      <c r="JB375" s="70"/>
      <c r="JC375" s="70"/>
      <c r="JD375" s="70"/>
      <c r="JE375" s="70"/>
      <c r="JF375" s="70"/>
      <c r="JG375" s="70"/>
      <c r="JH375" s="70"/>
      <c r="JI375" s="70"/>
      <c r="JJ375" s="70"/>
      <c r="JK375" s="70"/>
      <c r="JL375" s="70"/>
      <c r="JM375" s="70"/>
      <c r="JN375" s="70"/>
      <c r="JO375" s="70"/>
      <c r="JP375" s="70"/>
      <c r="JQ375" s="70"/>
      <c r="JR375" s="70"/>
      <c r="JS375" s="70"/>
      <c r="JT375" s="70"/>
      <c r="JU375" s="70"/>
      <c r="JV375" s="70"/>
      <c r="JW375" s="70"/>
      <c r="JX375" s="70"/>
      <c r="JY375" s="70"/>
      <c r="JZ375" s="70"/>
      <c r="KA375" s="70"/>
      <c r="KB375" s="70"/>
      <c r="KC375" s="70"/>
      <c r="KD375" s="70"/>
      <c r="KE375" s="70"/>
      <c r="KF375" s="70"/>
      <c r="KG375" s="70"/>
      <c r="KH375" s="70"/>
      <c r="KI375" s="70"/>
      <c r="KJ375" s="70"/>
      <c r="KK375" s="70"/>
      <c r="KL375" s="70"/>
      <c r="KM375" s="70"/>
      <c r="KN375" s="70"/>
      <c r="KO375" s="70"/>
      <c r="KP375" s="70"/>
      <c r="KQ375" s="70"/>
      <c r="KR375" s="70"/>
      <c r="KS375" s="70"/>
      <c r="KT375" s="70"/>
      <c r="KU375" s="70"/>
      <c r="KV375" s="70"/>
      <c r="KW375" s="70"/>
      <c r="KX375" s="70"/>
      <c r="KY375" s="70"/>
      <c r="KZ375" s="70"/>
      <c r="LA375" s="70"/>
      <c r="LB375" s="70"/>
      <c r="LC375" s="70"/>
      <c r="LD375" s="70"/>
      <c r="LE375" s="70"/>
      <c r="LF375" s="70"/>
      <c r="LG375" s="70"/>
      <c r="LH375" s="70"/>
      <c r="LI375" s="70"/>
      <c r="LJ375" s="70"/>
      <c r="LK375" s="70"/>
      <c r="LL375" s="70"/>
      <c r="LM375" s="70"/>
      <c r="LN375" s="70"/>
      <c r="LO375" s="70"/>
      <c r="LP375" s="70"/>
      <c r="LQ375" s="70"/>
      <c r="LR375" s="70"/>
      <c r="LS375" s="70"/>
      <c r="LT375" s="70"/>
      <c r="LU375" s="70"/>
      <c r="LV375" s="70"/>
      <c r="LW375" s="70"/>
      <c r="LX375" s="70"/>
      <c r="LY375" s="70"/>
      <c r="LZ375" s="70"/>
      <c r="MA375" s="70"/>
      <c r="MB375" s="70"/>
      <c r="MC375" s="70"/>
      <c r="MD375" s="70"/>
      <c r="ME375" s="70"/>
      <c r="MF375" s="70"/>
      <c r="MG375" s="70"/>
      <c r="MH375" s="70"/>
      <c r="MI375" s="70"/>
      <c r="MJ375" s="70"/>
      <c r="MK375" s="70"/>
      <c r="ML375" s="70"/>
      <c r="MM375" s="70"/>
      <c r="MN375" s="70"/>
      <c r="MO375" s="70"/>
      <c r="MP375" s="70"/>
      <c r="MQ375" s="70"/>
      <c r="MR375" s="70"/>
      <c r="MS375" s="70"/>
      <c r="MT375" s="70"/>
      <c r="MU375" s="70"/>
      <c r="MV375" s="70"/>
      <c r="MW375" s="70"/>
      <c r="MX375" s="70"/>
      <c r="MY375" s="70"/>
      <c r="MZ375" s="70"/>
      <c r="NA375" s="70"/>
      <c r="NB375" s="70"/>
      <c r="NC375" s="70"/>
      <c r="ND375" s="70"/>
      <c r="NE375" s="70"/>
      <c r="NF375" s="70"/>
      <c r="NG375" s="70"/>
      <c r="NH375" s="70"/>
      <c r="NI375" s="70"/>
      <c r="NJ375" s="70"/>
      <c r="NK375" s="70"/>
      <c r="NL375" s="70"/>
      <c r="NM375" s="70"/>
      <c r="NN375" s="70"/>
      <c r="NO375" s="70"/>
      <c r="NP375" s="70"/>
      <c r="NQ375" s="70"/>
      <c r="NR375" s="70"/>
      <c r="NS375" s="70"/>
      <c r="NT375" s="70"/>
      <c r="NU375" s="70"/>
      <c r="NV375" s="70"/>
      <c r="NW375" s="70"/>
      <c r="NX375" s="70"/>
      <c r="NY375" s="70"/>
      <c r="NZ375" s="70"/>
      <c r="OA375" s="70"/>
      <c r="OB375" s="70"/>
      <c r="OC375" s="70"/>
      <c r="OD375" s="70"/>
      <c r="OE375" s="70"/>
      <c r="OF375" s="70"/>
      <c r="OG375" s="70"/>
      <c r="OH375" s="70"/>
      <c r="OI375" s="70"/>
      <c r="OJ375" s="70"/>
      <c r="OK375" s="70"/>
      <c r="OL375" s="70"/>
      <c r="OM375" s="70"/>
      <c r="ON375" s="70"/>
      <c r="OO375" s="70"/>
      <c r="OP375" s="70"/>
      <c r="OQ375" s="70"/>
      <c r="OR375" s="70"/>
      <c r="OS375" s="70"/>
      <c r="OT375" s="70"/>
      <c r="OU375" s="70"/>
      <c r="OV375" s="70"/>
      <c r="OW375" s="70"/>
      <c r="OX375" s="70"/>
      <c r="OY375" s="70"/>
      <c r="OZ375" s="70"/>
      <c r="PA375" s="70"/>
      <c r="PB375" s="14"/>
      <c r="PC375" s="14"/>
      <c r="PD375" s="14">
        <v>0</v>
      </c>
      <c r="PE375" s="14"/>
      <c r="PF375" s="14"/>
      <c r="PG375" s="54"/>
      <c r="PH375" s="54"/>
      <c r="PI375" s="54"/>
      <c r="PJ375" s="54"/>
      <c r="PK375" s="54"/>
      <c r="PL375" s="84"/>
      <c r="PM375" s="14"/>
      <c r="PN375" s="84"/>
      <c r="PO375" s="84"/>
      <c r="PP375" s="84"/>
      <c r="PQ375" s="84"/>
      <c r="PR375" s="505"/>
      <c r="PS375" s="84"/>
      <c r="PT375" s="84"/>
      <c r="PU375" s="84"/>
      <c r="PV375" s="84"/>
      <c r="PW375" s="54"/>
      <c r="PX375" s="54"/>
      <c r="PY375" s="14"/>
      <c r="PZ375" s="14"/>
      <c r="QA375" s="14"/>
      <c r="QB375" s="54"/>
      <c r="QC375" s="54"/>
      <c r="QD375" s="54"/>
      <c r="QR375" s="1"/>
      <c r="QS375" s="1"/>
      <c r="QX375" s="1"/>
      <c r="QY375" s="1"/>
      <c r="QZ375" s="1"/>
      <c r="RA375" s="1"/>
      <c r="RB375" s="1"/>
      <c r="RC375" s="1"/>
      <c r="RD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</row>
    <row r="376" spans="1:488" s="20" customFormat="1" hidden="1" x14ac:dyDescent="0.25">
      <c r="A376" s="68" t="s">
        <v>11</v>
      </c>
      <c r="B376" s="68" t="s">
        <v>1482</v>
      </c>
      <c r="C376" s="347"/>
      <c r="D376" s="347"/>
      <c r="E376" s="14">
        <v>0</v>
      </c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  <c r="DC376" s="70"/>
      <c r="DD376" s="70"/>
      <c r="DE376" s="70"/>
      <c r="DF376" s="70"/>
      <c r="DG376" s="70"/>
      <c r="DH376" s="70"/>
      <c r="DI376" s="70"/>
      <c r="DJ376" s="70"/>
      <c r="DK376" s="70"/>
      <c r="DL376" s="70"/>
      <c r="DM376" s="70"/>
      <c r="DN376" s="70"/>
      <c r="DO376" s="70"/>
      <c r="DP376" s="70"/>
      <c r="DQ376" s="70"/>
      <c r="DR376" s="70"/>
      <c r="DS376" s="70"/>
      <c r="DT376" s="70"/>
      <c r="DU376" s="70"/>
      <c r="DV376" s="70"/>
      <c r="DW376" s="70"/>
      <c r="DX376" s="70"/>
      <c r="DY376" s="70"/>
      <c r="DZ376" s="70"/>
      <c r="EA376" s="70"/>
      <c r="EB376" s="70"/>
      <c r="EC376" s="70"/>
      <c r="ED376" s="70"/>
      <c r="EE376" s="70"/>
      <c r="EF376" s="70"/>
      <c r="EG376" s="70"/>
      <c r="EH376" s="70"/>
      <c r="EI376" s="70"/>
      <c r="EJ376" s="70"/>
      <c r="EK376" s="70"/>
      <c r="EL376" s="70"/>
      <c r="EM376" s="70"/>
      <c r="EN376" s="70"/>
      <c r="EO376" s="70"/>
      <c r="EP376" s="70"/>
      <c r="EQ376" s="70"/>
      <c r="ER376" s="70"/>
      <c r="ES376" s="70"/>
      <c r="ET376" s="70"/>
      <c r="EU376" s="70"/>
      <c r="EV376" s="70"/>
      <c r="EW376" s="70"/>
      <c r="EX376" s="70"/>
      <c r="EY376" s="70"/>
      <c r="EZ376" s="70"/>
      <c r="FA376" s="70"/>
      <c r="FB376" s="70"/>
      <c r="FC376" s="70"/>
      <c r="FD376" s="70"/>
      <c r="FE376" s="70"/>
      <c r="FF376" s="70"/>
      <c r="FG376" s="70"/>
      <c r="FH376" s="70"/>
      <c r="FI376" s="70"/>
      <c r="FJ376" s="70"/>
      <c r="FK376" s="70"/>
      <c r="FL376" s="70"/>
      <c r="FM376" s="70"/>
      <c r="FN376" s="70"/>
      <c r="FO376" s="70"/>
      <c r="FP376" s="70"/>
      <c r="FQ376" s="70"/>
      <c r="FR376" s="70"/>
      <c r="FS376" s="70"/>
      <c r="FT376" s="70"/>
      <c r="FU376" s="70"/>
      <c r="FV376" s="70"/>
      <c r="FW376" s="70"/>
      <c r="FX376" s="70"/>
      <c r="FY376" s="70"/>
      <c r="FZ376" s="70"/>
      <c r="GA376" s="70"/>
      <c r="GB376" s="70"/>
      <c r="GC376" s="70"/>
      <c r="GD376" s="70"/>
      <c r="GE376" s="70"/>
      <c r="GF376" s="70"/>
      <c r="GG376" s="70"/>
      <c r="GH376" s="70"/>
      <c r="GI376" s="70"/>
      <c r="GJ376" s="70"/>
      <c r="GK376" s="70"/>
      <c r="GL376" s="70"/>
      <c r="GM376" s="70"/>
      <c r="GN376" s="70"/>
      <c r="GO376" s="70"/>
      <c r="GP376" s="70"/>
      <c r="GQ376" s="70"/>
      <c r="GR376" s="70"/>
      <c r="GS376" s="70"/>
      <c r="GT376" s="70"/>
      <c r="GU376" s="70"/>
      <c r="GV376" s="70"/>
      <c r="GW376" s="70"/>
      <c r="GX376" s="70"/>
      <c r="GY376" s="70"/>
      <c r="GZ376" s="70"/>
      <c r="HA376" s="70"/>
      <c r="HB376" s="70"/>
      <c r="HC376" s="70"/>
      <c r="HD376" s="70"/>
      <c r="HE376" s="70"/>
      <c r="HF376" s="70"/>
      <c r="HG376" s="70"/>
      <c r="HH376" s="70"/>
      <c r="HI376" s="70"/>
      <c r="HJ376" s="70"/>
      <c r="HK376" s="70"/>
      <c r="HL376" s="70"/>
      <c r="HM376" s="70"/>
      <c r="HN376" s="70"/>
      <c r="HO376" s="70"/>
      <c r="HP376" s="70"/>
      <c r="HQ376" s="70"/>
      <c r="HR376" s="70"/>
      <c r="HS376" s="70"/>
      <c r="HT376" s="70"/>
      <c r="HU376" s="70"/>
      <c r="HV376" s="70"/>
      <c r="HW376" s="70"/>
      <c r="HX376" s="70"/>
      <c r="HY376" s="70"/>
      <c r="HZ376" s="70"/>
      <c r="IA376" s="70"/>
      <c r="IB376" s="70"/>
      <c r="IC376" s="70"/>
      <c r="ID376" s="70"/>
      <c r="IE376" s="70"/>
      <c r="IF376" s="70"/>
      <c r="IG376" s="70"/>
      <c r="IH376" s="70"/>
      <c r="II376" s="70"/>
      <c r="IJ376" s="70"/>
      <c r="IK376" s="70"/>
      <c r="IL376" s="70"/>
      <c r="IM376" s="70"/>
      <c r="IN376" s="70"/>
      <c r="IO376" s="70"/>
      <c r="IP376" s="70"/>
      <c r="IQ376" s="70"/>
      <c r="IR376" s="70"/>
      <c r="IS376" s="70"/>
      <c r="IT376" s="70"/>
      <c r="IU376" s="70"/>
      <c r="IV376" s="70"/>
      <c r="IW376" s="70"/>
      <c r="IX376" s="70"/>
      <c r="IY376" s="70"/>
      <c r="IZ376" s="70"/>
      <c r="JA376" s="70"/>
      <c r="JB376" s="70"/>
      <c r="JC376" s="70"/>
      <c r="JD376" s="70"/>
      <c r="JE376" s="70"/>
      <c r="JF376" s="70"/>
      <c r="JG376" s="70"/>
      <c r="JH376" s="70"/>
      <c r="JI376" s="70"/>
      <c r="JJ376" s="70"/>
      <c r="JK376" s="70"/>
      <c r="JL376" s="70"/>
      <c r="JM376" s="70"/>
      <c r="JN376" s="70"/>
      <c r="JO376" s="70"/>
      <c r="JP376" s="70"/>
      <c r="JQ376" s="70"/>
      <c r="JR376" s="70"/>
      <c r="JS376" s="70"/>
      <c r="JT376" s="70"/>
      <c r="JU376" s="70"/>
      <c r="JV376" s="70"/>
      <c r="JW376" s="70"/>
      <c r="JX376" s="70"/>
      <c r="JY376" s="70"/>
      <c r="JZ376" s="70"/>
      <c r="KA376" s="70"/>
      <c r="KB376" s="70"/>
      <c r="KC376" s="70"/>
      <c r="KD376" s="70"/>
      <c r="KE376" s="70"/>
      <c r="KF376" s="70"/>
      <c r="KG376" s="70"/>
      <c r="KH376" s="70"/>
      <c r="KI376" s="70"/>
      <c r="KJ376" s="70"/>
      <c r="KK376" s="70"/>
      <c r="KL376" s="70"/>
      <c r="KM376" s="70"/>
      <c r="KN376" s="70"/>
      <c r="KO376" s="70"/>
      <c r="KP376" s="70"/>
      <c r="KQ376" s="70"/>
      <c r="KR376" s="70"/>
      <c r="KS376" s="70"/>
      <c r="KT376" s="70"/>
      <c r="KU376" s="70"/>
      <c r="KV376" s="70"/>
      <c r="KW376" s="70"/>
      <c r="KX376" s="70"/>
      <c r="KY376" s="70"/>
      <c r="KZ376" s="70"/>
      <c r="LA376" s="70"/>
      <c r="LB376" s="70"/>
      <c r="LC376" s="70"/>
      <c r="LD376" s="70"/>
      <c r="LE376" s="70"/>
      <c r="LF376" s="70"/>
      <c r="LG376" s="70"/>
      <c r="LH376" s="70"/>
      <c r="LI376" s="70"/>
      <c r="LJ376" s="70"/>
      <c r="LK376" s="70"/>
      <c r="LL376" s="70"/>
      <c r="LM376" s="70"/>
      <c r="LN376" s="70"/>
      <c r="LO376" s="70"/>
      <c r="LP376" s="70"/>
      <c r="LQ376" s="70"/>
      <c r="LR376" s="70"/>
      <c r="LS376" s="70"/>
      <c r="LT376" s="70"/>
      <c r="LU376" s="70"/>
      <c r="LV376" s="70"/>
      <c r="LW376" s="70"/>
      <c r="LX376" s="70"/>
      <c r="LY376" s="70"/>
      <c r="LZ376" s="70"/>
      <c r="MA376" s="70"/>
      <c r="MB376" s="70"/>
      <c r="MC376" s="70"/>
      <c r="MD376" s="70"/>
      <c r="ME376" s="70"/>
      <c r="MF376" s="70"/>
      <c r="MG376" s="70"/>
      <c r="MH376" s="70"/>
      <c r="MI376" s="70"/>
      <c r="MJ376" s="70"/>
      <c r="MK376" s="70"/>
      <c r="ML376" s="70"/>
      <c r="MM376" s="70"/>
      <c r="MN376" s="70"/>
      <c r="MO376" s="70"/>
      <c r="MP376" s="70"/>
      <c r="MQ376" s="70"/>
      <c r="MR376" s="70"/>
      <c r="MS376" s="70"/>
      <c r="MT376" s="70"/>
      <c r="MU376" s="70"/>
      <c r="MV376" s="70"/>
      <c r="MW376" s="70"/>
      <c r="MX376" s="70"/>
      <c r="MY376" s="70"/>
      <c r="MZ376" s="70"/>
      <c r="NA376" s="70"/>
      <c r="NB376" s="70"/>
      <c r="NC376" s="70"/>
      <c r="ND376" s="70"/>
      <c r="NE376" s="70"/>
      <c r="NF376" s="70"/>
      <c r="NG376" s="70"/>
      <c r="NH376" s="70"/>
      <c r="NI376" s="70"/>
      <c r="NJ376" s="70"/>
      <c r="NK376" s="70"/>
      <c r="NL376" s="70"/>
      <c r="NM376" s="70"/>
      <c r="NN376" s="70"/>
      <c r="NO376" s="70"/>
      <c r="NP376" s="70"/>
      <c r="NQ376" s="70"/>
      <c r="NR376" s="70"/>
      <c r="NS376" s="70"/>
      <c r="NT376" s="70"/>
      <c r="NU376" s="70"/>
      <c r="NV376" s="70"/>
      <c r="NW376" s="70"/>
      <c r="NX376" s="70"/>
      <c r="NY376" s="70"/>
      <c r="NZ376" s="70"/>
      <c r="OA376" s="70"/>
      <c r="OB376" s="70"/>
      <c r="OC376" s="70"/>
      <c r="OD376" s="70"/>
      <c r="OE376" s="70"/>
      <c r="OF376" s="70"/>
      <c r="OG376" s="70"/>
      <c r="OH376" s="70"/>
      <c r="OI376" s="70"/>
      <c r="OJ376" s="70"/>
      <c r="OK376" s="70"/>
      <c r="OL376" s="70"/>
      <c r="OM376" s="70"/>
      <c r="ON376" s="70"/>
      <c r="OO376" s="70"/>
      <c r="OP376" s="70"/>
      <c r="OQ376" s="70"/>
      <c r="OR376" s="70"/>
      <c r="OS376" s="70"/>
      <c r="OT376" s="70"/>
      <c r="OU376" s="70"/>
      <c r="OV376" s="70"/>
      <c r="OW376" s="70"/>
      <c r="OX376" s="70"/>
      <c r="OY376" s="70"/>
      <c r="OZ376" s="70"/>
      <c r="PA376" s="70"/>
      <c r="PB376" s="14"/>
      <c r="PC376" s="14"/>
      <c r="PD376" s="14">
        <v>0</v>
      </c>
      <c r="PE376" s="14"/>
      <c r="PF376" s="14"/>
      <c r="PG376" s="54"/>
      <c r="PH376" s="54"/>
      <c r="PI376" s="54"/>
      <c r="PJ376" s="54"/>
      <c r="PK376" s="54"/>
      <c r="PL376" s="84"/>
      <c r="PM376" s="14"/>
      <c r="PN376" s="84"/>
      <c r="PO376" s="84"/>
      <c r="PP376" s="84"/>
      <c r="PQ376" s="84"/>
      <c r="PR376" s="505"/>
      <c r="PS376" s="84"/>
      <c r="PT376" s="84"/>
      <c r="PU376" s="84"/>
      <c r="PV376" s="84"/>
      <c r="PW376" s="54"/>
      <c r="PX376" s="54"/>
      <c r="PY376" s="14"/>
      <c r="PZ376" s="14"/>
      <c r="QA376" s="14"/>
      <c r="QB376" s="54"/>
      <c r="QC376" s="54"/>
      <c r="QD376" s="54"/>
      <c r="QR376" s="1"/>
      <c r="QS376" s="1"/>
      <c r="QX376" s="1"/>
      <c r="QY376" s="1"/>
      <c r="QZ376" s="1"/>
      <c r="RA376" s="1"/>
      <c r="RB376" s="1"/>
      <c r="RC376" s="1"/>
      <c r="RD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</row>
    <row r="377" spans="1:488" s="20" customFormat="1" hidden="1" x14ac:dyDescent="0.25">
      <c r="A377" s="68" t="s">
        <v>11</v>
      </c>
      <c r="B377" s="68" t="s">
        <v>1137</v>
      </c>
      <c r="C377" s="347"/>
      <c r="D377" s="347"/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  <c r="AL377" s="14">
        <v>0</v>
      </c>
      <c r="AM377" s="14">
        <v>0</v>
      </c>
      <c r="AN377" s="14">
        <v>0</v>
      </c>
      <c r="AO377" s="14">
        <v>0</v>
      </c>
      <c r="AP377" s="14">
        <v>0</v>
      </c>
      <c r="AQ377" s="14">
        <v>0</v>
      </c>
      <c r="AR377" s="14">
        <v>0</v>
      </c>
      <c r="AS377" s="14">
        <v>0</v>
      </c>
      <c r="AT377" s="14">
        <v>0</v>
      </c>
      <c r="AU377" s="14">
        <v>0</v>
      </c>
      <c r="AV377" s="14">
        <v>0</v>
      </c>
      <c r="AW377" s="14">
        <v>0</v>
      </c>
      <c r="AX377" s="14">
        <v>0</v>
      </c>
      <c r="AY377" s="14">
        <v>0</v>
      </c>
      <c r="AZ377" s="14">
        <v>0</v>
      </c>
      <c r="BA377" s="14">
        <v>0</v>
      </c>
      <c r="BB377" s="14">
        <v>0</v>
      </c>
      <c r="BC377" s="14">
        <v>0</v>
      </c>
      <c r="BD377" s="14">
        <v>0</v>
      </c>
      <c r="BE377" s="14">
        <v>0</v>
      </c>
      <c r="BF377" s="14">
        <v>0</v>
      </c>
      <c r="BG377" s="14">
        <v>0</v>
      </c>
      <c r="BH377" s="14">
        <v>0</v>
      </c>
      <c r="BI377" s="14">
        <v>0</v>
      </c>
      <c r="BJ377" s="14">
        <v>0</v>
      </c>
      <c r="BK377" s="14">
        <v>0</v>
      </c>
      <c r="BL377" s="14">
        <v>0</v>
      </c>
      <c r="BM377" s="14">
        <v>0</v>
      </c>
      <c r="BN377" s="14">
        <v>0</v>
      </c>
      <c r="BO377" s="14">
        <v>0</v>
      </c>
      <c r="BP377" s="14">
        <v>0</v>
      </c>
      <c r="BQ377" s="14">
        <v>0</v>
      </c>
      <c r="BR377" s="14">
        <v>0</v>
      </c>
      <c r="BS377" s="14">
        <v>0</v>
      </c>
      <c r="BT377" s="14">
        <v>0</v>
      </c>
      <c r="BU377" s="14">
        <v>0</v>
      </c>
      <c r="BV377" s="14">
        <v>0</v>
      </c>
      <c r="BW377" s="14">
        <v>0</v>
      </c>
      <c r="BX377" s="14">
        <v>0</v>
      </c>
      <c r="BY377" s="14">
        <v>0</v>
      </c>
      <c r="BZ377" s="14">
        <v>0</v>
      </c>
      <c r="CA377" s="14">
        <v>0</v>
      </c>
      <c r="CB377" s="14">
        <v>0</v>
      </c>
      <c r="CC377" s="14">
        <v>0</v>
      </c>
      <c r="CD377" s="14">
        <v>0</v>
      </c>
      <c r="CE377" s="14">
        <v>0</v>
      </c>
      <c r="CF377" s="14">
        <v>0</v>
      </c>
      <c r="CG377" s="14">
        <v>0</v>
      </c>
      <c r="CH377" s="14">
        <v>0</v>
      </c>
      <c r="CI377" s="14">
        <v>0</v>
      </c>
      <c r="CJ377" s="14">
        <v>0</v>
      </c>
      <c r="CK377" s="14">
        <v>0</v>
      </c>
      <c r="CL377" s="14">
        <v>0</v>
      </c>
      <c r="CM377" s="14">
        <v>0</v>
      </c>
      <c r="CN377" s="14">
        <v>0</v>
      </c>
      <c r="CO377" s="14">
        <v>0</v>
      </c>
      <c r="CP377" s="14">
        <v>0</v>
      </c>
      <c r="CQ377" s="14">
        <v>0</v>
      </c>
      <c r="CR377" s="14">
        <v>0</v>
      </c>
      <c r="CS377" s="14">
        <v>0</v>
      </c>
      <c r="CT377" s="14">
        <v>0</v>
      </c>
      <c r="CU377" s="14">
        <v>0</v>
      </c>
      <c r="CV377" s="14">
        <v>0</v>
      </c>
      <c r="CW377" s="14">
        <v>0</v>
      </c>
      <c r="CX377" s="14">
        <v>0</v>
      </c>
      <c r="CY377" s="14">
        <v>0</v>
      </c>
      <c r="CZ377" s="14">
        <v>0</v>
      </c>
      <c r="DA377" s="14">
        <v>0</v>
      </c>
      <c r="DB377" s="14">
        <v>0</v>
      </c>
      <c r="DC377" s="14">
        <v>0</v>
      </c>
      <c r="DD377" s="14">
        <v>0</v>
      </c>
      <c r="DE377" s="14">
        <v>0</v>
      </c>
      <c r="DF377" s="14">
        <v>0</v>
      </c>
      <c r="DG377" s="14">
        <v>0</v>
      </c>
      <c r="DH377" s="14">
        <v>0</v>
      </c>
      <c r="DI377" s="14">
        <v>0</v>
      </c>
      <c r="DJ377" s="14">
        <v>0</v>
      </c>
      <c r="DK377" s="14">
        <v>0</v>
      </c>
      <c r="DL377" s="14">
        <v>0</v>
      </c>
      <c r="DM377" s="14">
        <v>0</v>
      </c>
      <c r="DN377" s="14">
        <v>0</v>
      </c>
      <c r="DO377" s="14">
        <v>0</v>
      </c>
      <c r="DP377" s="14">
        <v>0</v>
      </c>
      <c r="DQ377" s="14">
        <v>0</v>
      </c>
      <c r="DR377" s="14">
        <v>0</v>
      </c>
      <c r="DS377" s="14">
        <v>0</v>
      </c>
      <c r="DT377" s="14">
        <v>0</v>
      </c>
      <c r="DU377" s="14">
        <v>0</v>
      </c>
      <c r="DV377" s="14">
        <v>0</v>
      </c>
      <c r="DW377" s="14">
        <v>0</v>
      </c>
      <c r="DX377" s="14">
        <v>0</v>
      </c>
      <c r="DY377" s="14">
        <v>0</v>
      </c>
      <c r="DZ377" s="14">
        <v>0</v>
      </c>
      <c r="EA377" s="14">
        <v>0</v>
      </c>
      <c r="EB377" s="14">
        <v>0</v>
      </c>
      <c r="EC377" s="14">
        <v>0</v>
      </c>
      <c r="ED377" s="14">
        <v>0</v>
      </c>
      <c r="EE377" s="14">
        <v>0</v>
      </c>
      <c r="EF377" s="14">
        <v>0</v>
      </c>
      <c r="EG377" s="14">
        <v>0</v>
      </c>
      <c r="EH377" s="14">
        <v>0</v>
      </c>
      <c r="EI377" s="14">
        <v>0</v>
      </c>
      <c r="EJ377" s="14">
        <v>0</v>
      </c>
      <c r="EK377" s="14">
        <v>0</v>
      </c>
      <c r="EL377" s="14">
        <v>0</v>
      </c>
      <c r="EM377" s="14">
        <v>0</v>
      </c>
      <c r="EN377" s="14">
        <v>0</v>
      </c>
      <c r="EO377" s="14">
        <v>0</v>
      </c>
      <c r="EP377" s="14">
        <v>0</v>
      </c>
      <c r="EQ377" s="14">
        <v>0</v>
      </c>
      <c r="ER377" s="14">
        <v>0</v>
      </c>
      <c r="ES377" s="14">
        <v>0</v>
      </c>
      <c r="ET377" s="14">
        <v>0</v>
      </c>
      <c r="EU377" s="14">
        <v>0</v>
      </c>
      <c r="EV377" s="14">
        <v>0</v>
      </c>
      <c r="EW377" s="14">
        <v>0</v>
      </c>
      <c r="EX377" s="14">
        <v>0</v>
      </c>
      <c r="EY377" s="14">
        <v>0</v>
      </c>
      <c r="EZ377" s="14">
        <v>0</v>
      </c>
      <c r="FA377" s="14">
        <v>0</v>
      </c>
      <c r="FB377" s="14">
        <v>0</v>
      </c>
      <c r="FC377" s="14">
        <v>0</v>
      </c>
      <c r="FD377" s="14">
        <v>0</v>
      </c>
      <c r="FE377" s="14">
        <v>0</v>
      </c>
      <c r="FF377" s="14">
        <v>0</v>
      </c>
      <c r="FG377" s="14">
        <v>0</v>
      </c>
      <c r="FH377" s="14">
        <v>0</v>
      </c>
      <c r="FI377" s="14">
        <v>0</v>
      </c>
      <c r="FJ377" s="14">
        <v>0</v>
      </c>
      <c r="FK377" s="14">
        <v>0</v>
      </c>
      <c r="FL377" s="14">
        <v>0</v>
      </c>
      <c r="FM377" s="14">
        <v>0</v>
      </c>
      <c r="FN377" s="14">
        <v>0</v>
      </c>
      <c r="FO377" s="14">
        <v>0</v>
      </c>
      <c r="FP377" s="14">
        <v>0</v>
      </c>
      <c r="FQ377" s="14">
        <v>0</v>
      </c>
      <c r="FR377" s="14">
        <v>0</v>
      </c>
      <c r="FS377" s="14">
        <v>0</v>
      </c>
      <c r="FT377" s="14">
        <v>0</v>
      </c>
      <c r="FU377" s="14">
        <v>0</v>
      </c>
      <c r="FV377" s="14">
        <v>0</v>
      </c>
      <c r="FW377" s="14">
        <v>0</v>
      </c>
      <c r="FX377" s="14">
        <v>0</v>
      </c>
      <c r="FY377" s="14">
        <v>0</v>
      </c>
      <c r="FZ377" s="14">
        <v>0</v>
      </c>
      <c r="GA377" s="14">
        <v>0</v>
      </c>
      <c r="GB377" s="14">
        <v>0</v>
      </c>
      <c r="GC377" s="14">
        <v>0</v>
      </c>
      <c r="GD377" s="14">
        <v>0</v>
      </c>
      <c r="GE377" s="14">
        <v>0</v>
      </c>
      <c r="GF377" s="14">
        <v>0</v>
      </c>
      <c r="GG377" s="14">
        <v>0</v>
      </c>
      <c r="GH377" s="14">
        <v>0</v>
      </c>
      <c r="GI377" s="14">
        <v>0</v>
      </c>
      <c r="GJ377" s="14">
        <v>0</v>
      </c>
      <c r="GK377" s="14">
        <v>0</v>
      </c>
      <c r="GL377" s="14">
        <v>0</v>
      </c>
      <c r="GM377" s="14">
        <v>0</v>
      </c>
      <c r="GN377" s="14">
        <v>0</v>
      </c>
      <c r="GO377" s="14">
        <v>0</v>
      </c>
      <c r="GP377" s="14">
        <v>0</v>
      </c>
      <c r="GQ377" s="14">
        <v>0</v>
      </c>
      <c r="GR377" s="14">
        <v>0</v>
      </c>
      <c r="GS377" s="14">
        <v>0</v>
      </c>
      <c r="GT377" s="14">
        <v>0</v>
      </c>
      <c r="GU377" s="14">
        <v>0</v>
      </c>
      <c r="GV377" s="14">
        <v>0</v>
      </c>
      <c r="GW377" s="14">
        <v>0</v>
      </c>
      <c r="GX377" s="14">
        <v>0</v>
      </c>
      <c r="GY377" s="14">
        <v>0</v>
      </c>
      <c r="GZ377" s="14">
        <v>0</v>
      </c>
      <c r="HA377" s="14">
        <v>0</v>
      </c>
      <c r="HB377" s="14">
        <v>0</v>
      </c>
      <c r="HC377" s="14">
        <v>0</v>
      </c>
      <c r="HD377" s="14">
        <v>0</v>
      </c>
      <c r="HE377" s="14">
        <v>0</v>
      </c>
      <c r="HF377" s="14">
        <v>0</v>
      </c>
      <c r="HG377" s="14">
        <v>0</v>
      </c>
      <c r="HH377" s="14">
        <v>0</v>
      </c>
      <c r="HI377" s="14">
        <v>0</v>
      </c>
      <c r="HJ377" s="14">
        <v>0</v>
      </c>
      <c r="HK377" s="14">
        <v>0</v>
      </c>
      <c r="HL377" s="14">
        <v>0</v>
      </c>
      <c r="HM377" s="14">
        <v>0</v>
      </c>
      <c r="HN377" s="14">
        <v>0</v>
      </c>
      <c r="HO377" s="14">
        <v>0</v>
      </c>
      <c r="HP377" s="14">
        <v>0</v>
      </c>
      <c r="HQ377" s="14">
        <v>0</v>
      </c>
      <c r="HR377" s="14">
        <v>0</v>
      </c>
      <c r="HS377" s="14">
        <v>0</v>
      </c>
      <c r="HT377" s="14">
        <v>0</v>
      </c>
      <c r="HU377" s="14">
        <v>0</v>
      </c>
      <c r="HV377" s="14">
        <v>0</v>
      </c>
      <c r="HW377" s="14">
        <v>0</v>
      </c>
      <c r="HX377" s="14">
        <v>0</v>
      </c>
      <c r="HY377" s="14">
        <v>0</v>
      </c>
      <c r="HZ377" s="14">
        <v>0</v>
      </c>
      <c r="IA377" s="14">
        <v>0</v>
      </c>
      <c r="IB377" s="14">
        <v>0</v>
      </c>
      <c r="IC377" s="14">
        <v>0</v>
      </c>
      <c r="ID377" s="14">
        <v>0</v>
      </c>
      <c r="IE377" s="14">
        <v>0</v>
      </c>
      <c r="IF377" s="14">
        <v>0</v>
      </c>
      <c r="IG377" s="14">
        <v>0</v>
      </c>
      <c r="IH377" s="14">
        <v>0</v>
      </c>
      <c r="II377" s="14">
        <v>0</v>
      </c>
      <c r="IJ377" s="14">
        <v>0</v>
      </c>
      <c r="IK377" s="14">
        <v>0</v>
      </c>
      <c r="IL377" s="14">
        <v>0</v>
      </c>
      <c r="IM377" s="14">
        <v>0</v>
      </c>
      <c r="IN377" s="14">
        <v>0</v>
      </c>
      <c r="IO377" s="14">
        <v>0</v>
      </c>
      <c r="IP377" s="14">
        <v>0</v>
      </c>
      <c r="IQ377" s="14">
        <v>0</v>
      </c>
      <c r="IR377" s="14">
        <v>0</v>
      </c>
      <c r="IS377" s="14">
        <v>0</v>
      </c>
      <c r="IT377" s="14">
        <v>0</v>
      </c>
      <c r="IU377" s="14">
        <v>0</v>
      </c>
      <c r="IV377" s="14">
        <v>0</v>
      </c>
      <c r="IW377" s="14">
        <v>0</v>
      </c>
      <c r="IX377" s="14">
        <v>0</v>
      </c>
      <c r="IY377" s="14">
        <v>0</v>
      </c>
      <c r="IZ377" s="14">
        <v>0</v>
      </c>
      <c r="JA377" s="14">
        <v>0</v>
      </c>
      <c r="JB377" s="14">
        <v>0</v>
      </c>
      <c r="JC377" s="14">
        <v>0</v>
      </c>
      <c r="JD377" s="14">
        <v>0</v>
      </c>
      <c r="JE377" s="14">
        <v>0</v>
      </c>
      <c r="JF377" s="14">
        <v>0</v>
      </c>
      <c r="JG377" s="14">
        <v>0</v>
      </c>
      <c r="JH377" s="14">
        <v>0</v>
      </c>
      <c r="JI377" s="14">
        <v>0</v>
      </c>
      <c r="JJ377" s="14">
        <v>0</v>
      </c>
      <c r="JK377" s="14">
        <v>0</v>
      </c>
      <c r="JL377" s="14">
        <v>0</v>
      </c>
      <c r="JM377" s="14">
        <v>0</v>
      </c>
      <c r="JN377" s="14">
        <v>0</v>
      </c>
      <c r="JO377" s="14">
        <v>0</v>
      </c>
      <c r="JP377" s="14">
        <v>0</v>
      </c>
      <c r="JQ377" s="14">
        <v>0</v>
      </c>
      <c r="JR377" s="14">
        <v>0</v>
      </c>
      <c r="JS377" s="14">
        <v>0</v>
      </c>
      <c r="JT377" s="14">
        <v>0</v>
      </c>
      <c r="JU377" s="14">
        <v>0</v>
      </c>
      <c r="JV377" s="14">
        <v>0</v>
      </c>
      <c r="JW377" s="14">
        <v>0</v>
      </c>
      <c r="JX377" s="14">
        <v>0</v>
      </c>
      <c r="JY377" s="14">
        <v>0</v>
      </c>
      <c r="JZ377" s="14">
        <v>0</v>
      </c>
      <c r="KA377" s="14">
        <v>0</v>
      </c>
      <c r="KB377" s="14">
        <v>0</v>
      </c>
      <c r="KC377" s="14">
        <v>0</v>
      </c>
      <c r="KD377" s="14">
        <v>0</v>
      </c>
      <c r="KE377" s="14">
        <v>0</v>
      </c>
      <c r="KF377" s="14">
        <v>0</v>
      </c>
      <c r="KG377" s="14">
        <v>0</v>
      </c>
      <c r="KH377" s="14">
        <v>0</v>
      </c>
      <c r="KI377" s="14">
        <v>0</v>
      </c>
      <c r="KJ377" s="14">
        <v>0</v>
      </c>
      <c r="KK377" s="14">
        <v>0</v>
      </c>
      <c r="KL377" s="14">
        <v>0</v>
      </c>
      <c r="KM377" s="14">
        <v>0</v>
      </c>
      <c r="KN377" s="14">
        <v>0</v>
      </c>
      <c r="KO377" s="14">
        <v>0</v>
      </c>
      <c r="KP377" s="14">
        <v>0</v>
      </c>
      <c r="KQ377" s="14">
        <v>0</v>
      </c>
      <c r="KR377" s="14">
        <v>0</v>
      </c>
      <c r="KS377" s="14">
        <v>0</v>
      </c>
      <c r="KT377" s="14">
        <v>0</v>
      </c>
      <c r="KU377" s="14">
        <v>0</v>
      </c>
      <c r="KV377" s="14">
        <v>0</v>
      </c>
      <c r="KW377" s="14">
        <v>0</v>
      </c>
      <c r="KX377" s="14">
        <v>0</v>
      </c>
      <c r="KY377" s="14">
        <v>0</v>
      </c>
      <c r="KZ377" s="14">
        <v>0</v>
      </c>
      <c r="LA377" s="14">
        <v>0</v>
      </c>
      <c r="LB377" s="14">
        <v>0</v>
      </c>
      <c r="LC377" s="14">
        <v>0</v>
      </c>
      <c r="LD377" s="14">
        <v>0</v>
      </c>
      <c r="LE377" s="14">
        <v>0</v>
      </c>
      <c r="LF377" s="14">
        <v>0</v>
      </c>
      <c r="LG377" s="14">
        <v>0</v>
      </c>
      <c r="LH377" s="14">
        <v>0</v>
      </c>
      <c r="LI377" s="14">
        <v>0</v>
      </c>
      <c r="LJ377" s="14">
        <v>0</v>
      </c>
      <c r="LK377" s="14">
        <v>0</v>
      </c>
      <c r="LL377" s="14">
        <v>0</v>
      </c>
      <c r="LM377" s="14">
        <v>0</v>
      </c>
      <c r="LN377" s="14">
        <v>0</v>
      </c>
      <c r="LO377" s="14">
        <v>0</v>
      </c>
      <c r="LP377" s="14">
        <v>0</v>
      </c>
      <c r="LQ377" s="14">
        <v>0</v>
      </c>
      <c r="LR377" s="14">
        <v>0</v>
      </c>
      <c r="LS377" s="14">
        <v>0</v>
      </c>
      <c r="LT377" s="14">
        <v>0</v>
      </c>
      <c r="LU377" s="14">
        <v>0</v>
      </c>
      <c r="LV377" s="14">
        <v>0</v>
      </c>
      <c r="LW377" s="14">
        <v>0</v>
      </c>
      <c r="LX377" s="14">
        <v>0</v>
      </c>
      <c r="LY377" s="14">
        <v>0</v>
      </c>
      <c r="LZ377" s="14">
        <v>0</v>
      </c>
      <c r="MA377" s="14">
        <v>0</v>
      </c>
      <c r="MB377" s="14">
        <v>0</v>
      </c>
      <c r="MC377" s="14">
        <v>1</v>
      </c>
      <c r="MD377" s="14">
        <v>0</v>
      </c>
      <c r="ME377" s="14">
        <v>0</v>
      </c>
      <c r="MF377" s="14">
        <v>0</v>
      </c>
      <c r="MG377" s="14">
        <v>0</v>
      </c>
      <c r="MH377" s="14">
        <v>0</v>
      </c>
      <c r="MI377" s="14">
        <v>0</v>
      </c>
      <c r="MJ377" s="14">
        <v>0</v>
      </c>
      <c r="MK377" s="14">
        <v>0</v>
      </c>
      <c r="ML377" s="14">
        <v>0</v>
      </c>
      <c r="MM377" s="14">
        <v>0</v>
      </c>
      <c r="MN377" s="14">
        <v>0</v>
      </c>
      <c r="MO377" s="14">
        <v>0</v>
      </c>
      <c r="MP377" s="14">
        <v>0</v>
      </c>
      <c r="MQ377" s="14">
        <v>0</v>
      </c>
      <c r="MR377" s="14">
        <v>0</v>
      </c>
      <c r="MS377" s="14">
        <v>0</v>
      </c>
      <c r="MT377" s="14">
        <v>0</v>
      </c>
      <c r="MU377" s="14">
        <v>0</v>
      </c>
      <c r="MV377" s="14">
        <v>0</v>
      </c>
      <c r="MW377" s="14">
        <v>0</v>
      </c>
      <c r="MX377" s="14">
        <v>0</v>
      </c>
      <c r="MY377" s="14">
        <v>0</v>
      </c>
      <c r="MZ377" s="14">
        <v>0</v>
      </c>
      <c r="NA377" s="14">
        <v>0</v>
      </c>
      <c r="NB377" s="14">
        <v>0</v>
      </c>
      <c r="NC377" s="14">
        <v>0</v>
      </c>
      <c r="ND377" s="14">
        <v>0</v>
      </c>
      <c r="NE377" s="14">
        <v>0</v>
      </c>
      <c r="NF377" s="14">
        <v>0</v>
      </c>
      <c r="NG377" s="14">
        <v>0</v>
      </c>
      <c r="NH377" s="14">
        <v>0</v>
      </c>
      <c r="NI377" s="14">
        <v>0</v>
      </c>
      <c r="NJ377" s="14">
        <v>0</v>
      </c>
      <c r="NK377" s="14">
        <v>0</v>
      </c>
      <c r="NL377" s="14">
        <v>0</v>
      </c>
      <c r="NM377" s="14">
        <v>0</v>
      </c>
      <c r="NN377" s="14">
        <v>0</v>
      </c>
      <c r="NO377" s="14">
        <v>1</v>
      </c>
      <c r="NP377" s="14">
        <v>0</v>
      </c>
      <c r="NQ377" s="14">
        <v>0</v>
      </c>
      <c r="NR377" s="14">
        <v>0</v>
      </c>
      <c r="NS377" s="14">
        <v>0</v>
      </c>
      <c r="NT377" s="14">
        <v>0</v>
      </c>
      <c r="NU377" s="14">
        <v>0</v>
      </c>
      <c r="NV377" s="14">
        <v>0</v>
      </c>
      <c r="NW377" s="14">
        <v>0</v>
      </c>
      <c r="NX377" s="14">
        <v>0</v>
      </c>
      <c r="NY377" s="14">
        <v>0</v>
      </c>
      <c r="NZ377" s="14">
        <v>0</v>
      </c>
      <c r="OA377" s="14">
        <v>0</v>
      </c>
      <c r="OB377" s="14">
        <v>0</v>
      </c>
      <c r="OC377" s="14">
        <v>0</v>
      </c>
      <c r="OD377" s="14">
        <v>1</v>
      </c>
      <c r="OE377" s="14">
        <v>0</v>
      </c>
      <c r="OF377" s="14"/>
      <c r="OG377" s="14">
        <v>0</v>
      </c>
      <c r="OH377" s="14">
        <v>0</v>
      </c>
      <c r="OI377" s="14">
        <v>0</v>
      </c>
      <c r="OJ377" s="14">
        <v>0</v>
      </c>
      <c r="OK377" s="14">
        <v>0</v>
      </c>
      <c r="OL377" s="14">
        <v>0</v>
      </c>
      <c r="OM377" s="14">
        <v>0</v>
      </c>
      <c r="ON377" s="14">
        <v>1</v>
      </c>
      <c r="OO377" s="14">
        <v>0</v>
      </c>
      <c r="OP377" s="14">
        <v>0</v>
      </c>
      <c r="OQ377" s="14">
        <v>0</v>
      </c>
      <c r="OR377" s="14">
        <v>0</v>
      </c>
      <c r="OS377" s="14">
        <v>0</v>
      </c>
      <c r="OT377" s="14">
        <v>0</v>
      </c>
      <c r="OU377" s="14">
        <v>0</v>
      </c>
      <c r="OV377" s="14">
        <v>0</v>
      </c>
      <c r="OW377" s="14">
        <v>0</v>
      </c>
      <c r="OX377" s="14">
        <v>0</v>
      </c>
      <c r="OY377" s="14">
        <v>0</v>
      </c>
      <c r="OZ377" s="14"/>
      <c r="PA377" s="14">
        <v>0</v>
      </c>
      <c r="PB377" s="14"/>
      <c r="PC377" s="14"/>
      <c r="PD377" s="14">
        <v>0</v>
      </c>
      <c r="PE377" s="14"/>
      <c r="PF377" s="14"/>
      <c r="PG377" s="54"/>
      <c r="PH377" s="54"/>
      <c r="PI377" s="54"/>
      <c r="PJ377" s="54"/>
      <c r="PK377" s="54"/>
      <c r="PL377" s="84"/>
      <c r="PM377" s="14"/>
      <c r="PN377" s="84"/>
      <c r="PO377" s="84"/>
      <c r="PP377" s="84"/>
      <c r="PQ377" s="84"/>
      <c r="PR377" s="505"/>
      <c r="PS377" s="84"/>
      <c r="PT377" s="84"/>
      <c r="PU377" s="84"/>
      <c r="PV377" s="84"/>
      <c r="PW377" s="54"/>
      <c r="PX377" s="54"/>
      <c r="PY377" s="14"/>
      <c r="PZ377" s="14"/>
      <c r="QA377" s="14"/>
      <c r="QB377" s="54"/>
      <c r="QC377" s="54"/>
      <c r="QD377" s="54"/>
      <c r="QR377" s="1"/>
      <c r="QS377" s="1"/>
      <c r="QX377" s="1"/>
      <c r="QY377" s="1"/>
      <c r="QZ377" s="1"/>
      <c r="RA377" s="1"/>
      <c r="RB377" s="1"/>
      <c r="RC377" s="1"/>
      <c r="RD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</row>
    <row r="378" spans="1:488" s="20" customFormat="1" hidden="1" x14ac:dyDescent="0.25">
      <c r="A378" s="68" t="s">
        <v>11</v>
      </c>
      <c r="B378" s="68" t="s">
        <v>1483</v>
      </c>
      <c r="C378" s="347"/>
      <c r="D378" s="347"/>
      <c r="E378" s="14">
        <v>0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4"/>
      <c r="LM378" s="14"/>
      <c r="LN378" s="14"/>
      <c r="LO378" s="14"/>
      <c r="LP378" s="14"/>
      <c r="LQ378" s="14"/>
      <c r="LR378" s="14"/>
      <c r="LS378" s="14"/>
      <c r="LT378" s="14"/>
      <c r="LU378" s="14"/>
      <c r="LV378" s="14"/>
      <c r="LW378" s="14"/>
      <c r="LX378" s="14"/>
      <c r="LY378" s="14"/>
      <c r="LZ378" s="14"/>
      <c r="MA378" s="14"/>
      <c r="MB378" s="14"/>
      <c r="MC378" s="14"/>
      <c r="MD378" s="14"/>
      <c r="ME378" s="14"/>
      <c r="MF378" s="14"/>
      <c r="MG378" s="14"/>
      <c r="MH378" s="14"/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>
        <v>0</v>
      </c>
      <c r="PE378" s="14"/>
      <c r="PF378" s="14"/>
      <c r="PG378" s="54"/>
      <c r="PH378" s="54"/>
      <c r="PI378" s="54"/>
      <c r="PJ378" s="54"/>
      <c r="PK378" s="54"/>
      <c r="PL378" s="84"/>
      <c r="PM378" s="14"/>
      <c r="PN378" s="84"/>
      <c r="PO378" s="84"/>
      <c r="PP378" s="84"/>
      <c r="PQ378" s="84"/>
      <c r="PR378" s="505"/>
      <c r="PS378" s="84"/>
      <c r="PT378" s="84"/>
      <c r="PU378" s="84"/>
      <c r="PV378" s="84"/>
      <c r="PW378" s="54"/>
      <c r="PX378" s="54"/>
      <c r="PY378" s="14"/>
      <c r="PZ378" s="14"/>
      <c r="QA378" s="14"/>
      <c r="QB378" s="54"/>
      <c r="QC378" s="54"/>
      <c r="QD378" s="54"/>
      <c r="QR378" s="1"/>
      <c r="QS378" s="1"/>
      <c r="QX378" s="1"/>
      <c r="QY378" s="1"/>
      <c r="QZ378" s="1"/>
      <c r="RA378" s="1"/>
      <c r="RB378" s="1"/>
      <c r="RC378" s="1"/>
      <c r="RD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</row>
    <row r="379" spans="1:488" s="20" customFormat="1" hidden="1" x14ac:dyDescent="0.25">
      <c r="A379" s="68" t="s">
        <v>11</v>
      </c>
      <c r="B379" s="68" t="s">
        <v>1484</v>
      </c>
      <c r="C379" s="464">
        <v>204</v>
      </c>
      <c r="D379" s="347"/>
      <c r="E379" s="14">
        <v>0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>
        <v>0</v>
      </c>
      <c r="PE379" s="14"/>
      <c r="PF379" s="14"/>
      <c r="PG379" s="54"/>
      <c r="PH379" s="54"/>
      <c r="PI379" s="54"/>
      <c r="PJ379" s="54"/>
      <c r="PK379" s="54"/>
      <c r="PL379" s="84"/>
      <c r="PM379" s="14"/>
      <c r="PN379" s="84"/>
      <c r="PO379" s="84"/>
      <c r="PP379" s="84"/>
      <c r="PQ379" s="84"/>
      <c r="PR379" s="505"/>
      <c r="PS379" s="84"/>
      <c r="PT379" s="84"/>
      <c r="PU379" s="84"/>
      <c r="PV379" s="84"/>
      <c r="PW379" s="54"/>
      <c r="PX379" s="54"/>
      <c r="PY379" s="14"/>
      <c r="PZ379" s="14"/>
      <c r="QA379" s="14"/>
      <c r="QB379" s="54"/>
      <c r="QC379" s="54"/>
      <c r="QD379" s="54"/>
      <c r="QR379" s="1"/>
      <c r="QS379" s="1"/>
      <c r="QX379" s="1"/>
      <c r="QY379" s="1"/>
      <c r="QZ379" s="1"/>
      <c r="RA379" s="1"/>
      <c r="RB379" s="1"/>
      <c r="RC379" s="1"/>
      <c r="RD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</row>
    <row r="380" spans="1:488" s="20" customFormat="1" hidden="1" x14ac:dyDescent="0.25">
      <c r="A380" s="68" t="s">
        <v>11</v>
      </c>
      <c r="B380" s="79" t="s">
        <v>840</v>
      </c>
      <c r="C380" s="464">
        <v>1767</v>
      </c>
      <c r="D380" s="347"/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  <c r="AL380" s="14">
        <v>0</v>
      </c>
      <c r="AM380" s="14">
        <v>0</v>
      </c>
      <c r="AN380" s="14">
        <v>0</v>
      </c>
      <c r="AO380" s="14">
        <v>0</v>
      </c>
      <c r="AP380" s="14">
        <v>0</v>
      </c>
      <c r="AQ380" s="14">
        <v>0</v>
      </c>
      <c r="AR380" s="14">
        <v>0</v>
      </c>
      <c r="AS380" s="14">
        <v>0</v>
      </c>
      <c r="AT380" s="14">
        <v>0</v>
      </c>
      <c r="AU380" s="14">
        <v>0</v>
      </c>
      <c r="AV380" s="14">
        <v>0</v>
      </c>
      <c r="AW380" s="14">
        <v>0</v>
      </c>
      <c r="AX380" s="14">
        <v>0</v>
      </c>
      <c r="AY380" s="14">
        <v>0</v>
      </c>
      <c r="AZ380" s="14">
        <v>0</v>
      </c>
      <c r="BA380" s="14">
        <v>0</v>
      </c>
      <c r="BB380" s="14">
        <v>0</v>
      </c>
      <c r="BC380" s="14">
        <v>0</v>
      </c>
      <c r="BD380" s="14">
        <v>0</v>
      </c>
      <c r="BE380" s="14">
        <v>0</v>
      </c>
      <c r="BF380" s="14">
        <v>0</v>
      </c>
      <c r="BG380" s="14">
        <v>0</v>
      </c>
      <c r="BH380" s="14">
        <v>0</v>
      </c>
      <c r="BI380" s="14">
        <v>0</v>
      </c>
      <c r="BJ380" s="14">
        <v>0</v>
      </c>
      <c r="BK380" s="14">
        <v>0</v>
      </c>
      <c r="BL380" s="14">
        <v>0</v>
      </c>
      <c r="BM380" s="14">
        <v>0</v>
      </c>
      <c r="BN380" s="14">
        <v>0</v>
      </c>
      <c r="BO380" s="14">
        <v>0</v>
      </c>
      <c r="BP380" s="14">
        <v>0</v>
      </c>
      <c r="BQ380" s="14">
        <v>0</v>
      </c>
      <c r="BR380" s="14">
        <v>0</v>
      </c>
      <c r="BS380" s="14">
        <v>0</v>
      </c>
      <c r="BT380" s="14">
        <v>0</v>
      </c>
      <c r="BU380" s="14">
        <v>0</v>
      </c>
      <c r="BV380" s="14">
        <v>0</v>
      </c>
      <c r="BW380" s="14">
        <v>0</v>
      </c>
      <c r="BX380" s="14">
        <v>0</v>
      </c>
      <c r="BY380" s="14">
        <v>0</v>
      </c>
      <c r="BZ380" s="14">
        <v>0</v>
      </c>
      <c r="CA380" s="14">
        <v>0</v>
      </c>
      <c r="CB380" s="14">
        <v>0</v>
      </c>
      <c r="CC380" s="14">
        <v>0</v>
      </c>
      <c r="CD380" s="14">
        <v>0</v>
      </c>
      <c r="CE380" s="14">
        <v>0</v>
      </c>
      <c r="CF380" s="14">
        <v>0</v>
      </c>
      <c r="CG380" s="14">
        <v>0</v>
      </c>
      <c r="CH380" s="14">
        <v>0</v>
      </c>
      <c r="CI380" s="14">
        <v>0</v>
      </c>
      <c r="CJ380" s="14">
        <v>0</v>
      </c>
      <c r="CK380" s="14">
        <v>0</v>
      </c>
      <c r="CL380" s="14">
        <v>0</v>
      </c>
      <c r="CM380" s="14">
        <v>0</v>
      </c>
      <c r="CN380" s="14">
        <v>0</v>
      </c>
      <c r="CO380" s="14">
        <v>0</v>
      </c>
      <c r="CP380" s="14">
        <v>0</v>
      </c>
      <c r="CQ380" s="14">
        <v>0</v>
      </c>
      <c r="CR380" s="14">
        <v>0</v>
      </c>
      <c r="CS380" s="14">
        <v>0</v>
      </c>
      <c r="CT380" s="14">
        <v>0</v>
      </c>
      <c r="CU380" s="14">
        <v>0</v>
      </c>
      <c r="CV380" s="14">
        <v>0</v>
      </c>
      <c r="CW380" s="14">
        <v>0</v>
      </c>
      <c r="CX380" s="14">
        <v>0</v>
      </c>
      <c r="CY380" s="14">
        <v>0</v>
      </c>
      <c r="CZ380" s="14">
        <v>0</v>
      </c>
      <c r="DA380" s="14">
        <v>0</v>
      </c>
      <c r="DB380" s="14">
        <v>0</v>
      </c>
      <c r="DC380" s="14">
        <v>0</v>
      </c>
      <c r="DD380" s="14">
        <v>0</v>
      </c>
      <c r="DE380" s="14">
        <v>0</v>
      </c>
      <c r="DF380" s="14">
        <v>0</v>
      </c>
      <c r="DG380" s="14">
        <v>0</v>
      </c>
      <c r="DH380" s="14">
        <v>0</v>
      </c>
      <c r="DI380" s="14">
        <v>0</v>
      </c>
      <c r="DJ380" s="14">
        <v>0</v>
      </c>
      <c r="DK380" s="14">
        <v>0</v>
      </c>
      <c r="DL380" s="14">
        <v>0</v>
      </c>
      <c r="DM380" s="14">
        <v>0</v>
      </c>
      <c r="DN380" s="14">
        <v>0</v>
      </c>
      <c r="DO380" s="14">
        <v>0</v>
      </c>
      <c r="DP380" s="14">
        <v>0</v>
      </c>
      <c r="DQ380" s="14">
        <v>0</v>
      </c>
      <c r="DR380" s="14">
        <v>0</v>
      </c>
      <c r="DS380" s="14">
        <v>0</v>
      </c>
      <c r="DT380" s="14">
        <v>0</v>
      </c>
      <c r="DU380" s="14">
        <v>0</v>
      </c>
      <c r="DV380" s="14">
        <v>0</v>
      </c>
      <c r="DW380" s="14">
        <v>0</v>
      </c>
      <c r="DX380" s="14">
        <v>0</v>
      </c>
      <c r="DY380" s="14">
        <v>0</v>
      </c>
      <c r="DZ380" s="14">
        <v>0</v>
      </c>
      <c r="EA380" s="14">
        <v>0</v>
      </c>
      <c r="EB380" s="14">
        <v>0</v>
      </c>
      <c r="EC380" s="14">
        <v>0</v>
      </c>
      <c r="ED380" s="14">
        <v>0</v>
      </c>
      <c r="EE380" s="14">
        <v>0</v>
      </c>
      <c r="EF380" s="14">
        <v>0</v>
      </c>
      <c r="EG380" s="14">
        <v>0</v>
      </c>
      <c r="EH380" s="14">
        <v>0</v>
      </c>
      <c r="EI380" s="14">
        <v>0</v>
      </c>
      <c r="EJ380" s="14">
        <v>0</v>
      </c>
      <c r="EK380" s="14">
        <v>0</v>
      </c>
      <c r="EL380" s="14">
        <v>0</v>
      </c>
      <c r="EM380" s="14">
        <v>0</v>
      </c>
      <c r="EN380" s="14">
        <v>0</v>
      </c>
      <c r="EO380" s="14">
        <v>0</v>
      </c>
      <c r="EP380" s="14">
        <v>0</v>
      </c>
      <c r="EQ380" s="14">
        <v>0</v>
      </c>
      <c r="ER380" s="14">
        <v>0</v>
      </c>
      <c r="ES380" s="14">
        <v>0</v>
      </c>
      <c r="ET380" s="14">
        <v>0</v>
      </c>
      <c r="EU380" s="14">
        <v>0</v>
      </c>
      <c r="EV380" s="14">
        <v>0</v>
      </c>
      <c r="EW380" s="14">
        <v>0</v>
      </c>
      <c r="EX380" s="14">
        <v>0</v>
      </c>
      <c r="EY380" s="14">
        <v>0</v>
      </c>
      <c r="EZ380" s="14">
        <v>0</v>
      </c>
      <c r="FA380" s="14">
        <v>0</v>
      </c>
      <c r="FB380" s="14">
        <v>0</v>
      </c>
      <c r="FC380" s="14">
        <v>0</v>
      </c>
      <c r="FD380" s="14">
        <v>0</v>
      </c>
      <c r="FE380" s="14">
        <v>0</v>
      </c>
      <c r="FF380" s="14">
        <v>0</v>
      </c>
      <c r="FG380" s="14">
        <v>0</v>
      </c>
      <c r="FH380" s="14">
        <v>0</v>
      </c>
      <c r="FI380" s="14">
        <v>0</v>
      </c>
      <c r="FJ380" s="14">
        <v>0</v>
      </c>
      <c r="FK380" s="14">
        <v>0</v>
      </c>
      <c r="FL380" s="14">
        <v>0</v>
      </c>
      <c r="FM380" s="14">
        <v>0</v>
      </c>
      <c r="FN380" s="14">
        <v>0</v>
      </c>
      <c r="FO380" s="14">
        <v>0</v>
      </c>
      <c r="FP380" s="14">
        <v>0</v>
      </c>
      <c r="FQ380" s="14">
        <v>0</v>
      </c>
      <c r="FR380" s="14">
        <v>0</v>
      </c>
      <c r="FS380" s="14">
        <v>2</v>
      </c>
      <c r="FT380" s="14">
        <v>0</v>
      </c>
      <c r="FU380" s="14">
        <v>0</v>
      </c>
      <c r="FV380" s="14">
        <v>0</v>
      </c>
      <c r="FW380" s="14">
        <v>0</v>
      </c>
      <c r="FX380" s="14">
        <v>0</v>
      </c>
      <c r="FY380" s="14">
        <v>0</v>
      </c>
      <c r="FZ380" s="14">
        <v>0</v>
      </c>
      <c r="GA380" s="14">
        <v>0</v>
      </c>
      <c r="GB380" s="14">
        <v>0</v>
      </c>
      <c r="GC380" s="14">
        <v>0</v>
      </c>
      <c r="GD380" s="14">
        <v>0</v>
      </c>
      <c r="GE380" s="14">
        <v>0</v>
      </c>
      <c r="GF380" s="14">
        <v>0</v>
      </c>
      <c r="GG380" s="14">
        <v>1</v>
      </c>
      <c r="GH380" s="14">
        <v>0</v>
      </c>
      <c r="GI380" s="14">
        <v>0</v>
      </c>
      <c r="GJ380" s="14">
        <v>0</v>
      </c>
      <c r="GK380" s="14">
        <v>0</v>
      </c>
      <c r="GL380" s="14">
        <v>0</v>
      </c>
      <c r="GM380" s="14">
        <v>0</v>
      </c>
      <c r="GN380" s="14">
        <v>0</v>
      </c>
      <c r="GO380" s="14">
        <v>0</v>
      </c>
      <c r="GP380" s="14">
        <v>0</v>
      </c>
      <c r="GQ380" s="14">
        <v>0</v>
      </c>
      <c r="GR380" s="14">
        <v>0</v>
      </c>
      <c r="GS380" s="14">
        <v>0</v>
      </c>
      <c r="GT380" s="14">
        <v>0</v>
      </c>
      <c r="GU380" s="14">
        <v>0</v>
      </c>
      <c r="GV380" s="14">
        <v>0</v>
      </c>
      <c r="GW380" s="14">
        <v>0</v>
      </c>
      <c r="GX380" s="14">
        <v>0</v>
      </c>
      <c r="GY380" s="14">
        <v>0</v>
      </c>
      <c r="GZ380" s="14">
        <v>0</v>
      </c>
      <c r="HA380" s="14">
        <v>0</v>
      </c>
      <c r="HB380" s="14">
        <v>0</v>
      </c>
      <c r="HC380" s="14">
        <v>0</v>
      </c>
      <c r="HD380" s="14">
        <v>0</v>
      </c>
      <c r="HE380" s="14">
        <v>0</v>
      </c>
      <c r="HF380" s="14">
        <v>0</v>
      </c>
      <c r="HG380" s="14">
        <v>0</v>
      </c>
      <c r="HH380" s="14">
        <v>0</v>
      </c>
      <c r="HI380" s="14">
        <v>0</v>
      </c>
      <c r="HJ380" s="14">
        <v>0</v>
      </c>
      <c r="HK380" s="14">
        <v>0</v>
      </c>
      <c r="HL380" s="14">
        <v>0</v>
      </c>
      <c r="HM380" s="14">
        <v>0</v>
      </c>
      <c r="HN380" s="14">
        <v>0</v>
      </c>
      <c r="HO380" s="14">
        <v>0</v>
      </c>
      <c r="HP380" s="14">
        <v>0</v>
      </c>
      <c r="HQ380" s="14">
        <v>0</v>
      </c>
      <c r="HR380" s="14">
        <v>0</v>
      </c>
      <c r="HS380" s="14">
        <v>0</v>
      </c>
      <c r="HT380" s="14">
        <v>0</v>
      </c>
      <c r="HU380" s="14">
        <v>0</v>
      </c>
      <c r="HV380" s="14">
        <v>0</v>
      </c>
      <c r="HW380" s="14">
        <v>0</v>
      </c>
      <c r="HX380" s="14">
        <v>0</v>
      </c>
      <c r="HY380" s="14">
        <v>0</v>
      </c>
      <c r="HZ380" s="14">
        <v>1</v>
      </c>
      <c r="IA380" s="14">
        <v>2</v>
      </c>
      <c r="IB380" s="14">
        <v>0</v>
      </c>
      <c r="IC380" s="14">
        <v>1</v>
      </c>
      <c r="ID380" s="14">
        <v>0</v>
      </c>
      <c r="IE380" s="14">
        <v>0</v>
      </c>
      <c r="IF380" s="14">
        <v>0</v>
      </c>
      <c r="IG380" s="14">
        <v>1</v>
      </c>
      <c r="IH380" s="14">
        <v>0</v>
      </c>
      <c r="II380" s="14">
        <v>0</v>
      </c>
      <c r="IJ380" s="14">
        <v>0</v>
      </c>
      <c r="IK380" s="14">
        <v>0</v>
      </c>
      <c r="IL380" s="14">
        <v>1</v>
      </c>
      <c r="IM380" s="14">
        <v>0</v>
      </c>
      <c r="IN380" s="14">
        <v>0</v>
      </c>
      <c r="IO380" s="14">
        <v>0</v>
      </c>
      <c r="IP380" s="14">
        <v>0</v>
      </c>
      <c r="IQ380" s="14">
        <v>1</v>
      </c>
      <c r="IR380" s="14">
        <v>0</v>
      </c>
      <c r="IS380" s="14">
        <v>0</v>
      </c>
      <c r="IT380" s="14">
        <v>0</v>
      </c>
      <c r="IU380" s="14">
        <v>0</v>
      </c>
      <c r="IV380" s="14">
        <v>0</v>
      </c>
      <c r="IW380" s="14">
        <v>0</v>
      </c>
      <c r="IX380" s="14">
        <v>2</v>
      </c>
      <c r="IY380" s="14">
        <v>0</v>
      </c>
      <c r="IZ380" s="14">
        <v>0</v>
      </c>
      <c r="JA380" s="14">
        <v>0</v>
      </c>
      <c r="JB380" s="14">
        <v>2</v>
      </c>
      <c r="JC380" s="14">
        <v>3</v>
      </c>
      <c r="JD380" s="14">
        <v>2</v>
      </c>
      <c r="JE380" s="14">
        <v>0</v>
      </c>
      <c r="JF380" s="14">
        <v>0</v>
      </c>
      <c r="JG380" s="14">
        <v>2</v>
      </c>
      <c r="JH380" s="14">
        <v>1</v>
      </c>
      <c r="JI380" s="14">
        <v>2</v>
      </c>
      <c r="JJ380" s="14">
        <v>0</v>
      </c>
      <c r="JK380" s="14">
        <v>1</v>
      </c>
      <c r="JL380" s="14">
        <v>1</v>
      </c>
      <c r="JM380" s="14">
        <v>0</v>
      </c>
      <c r="JN380" s="14">
        <v>2</v>
      </c>
      <c r="JO380" s="14">
        <v>2</v>
      </c>
      <c r="JP380" s="14">
        <v>1</v>
      </c>
      <c r="JQ380" s="14">
        <v>1</v>
      </c>
      <c r="JR380" s="14">
        <v>1</v>
      </c>
      <c r="JS380" s="14">
        <v>0</v>
      </c>
      <c r="JT380" s="14">
        <v>0</v>
      </c>
      <c r="JU380" s="14">
        <v>0</v>
      </c>
      <c r="JV380" s="14">
        <v>0</v>
      </c>
      <c r="JW380" s="14">
        <v>0</v>
      </c>
      <c r="JX380" s="14">
        <v>0</v>
      </c>
      <c r="JY380" s="14">
        <v>1</v>
      </c>
      <c r="JZ380" s="14">
        <v>1</v>
      </c>
      <c r="KA380" s="14">
        <v>0</v>
      </c>
      <c r="KB380" s="14">
        <v>0</v>
      </c>
      <c r="KC380" s="14">
        <v>3</v>
      </c>
      <c r="KD380" s="14">
        <v>0</v>
      </c>
      <c r="KE380" s="14">
        <v>3</v>
      </c>
      <c r="KF380" s="14">
        <v>1</v>
      </c>
      <c r="KG380" s="14">
        <v>0</v>
      </c>
      <c r="KH380" s="14">
        <v>0</v>
      </c>
      <c r="KI380" s="14">
        <v>2</v>
      </c>
      <c r="KJ380" s="14">
        <v>0</v>
      </c>
      <c r="KK380" s="14">
        <v>0</v>
      </c>
      <c r="KL380" s="14">
        <v>2</v>
      </c>
      <c r="KM380" s="14">
        <v>1</v>
      </c>
      <c r="KN380" s="14">
        <v>0</v>
      </c>
      <c r="KO380" s="14">
        <v>0</v>
      </c>
      <c r="KP380" s="14">
        <v>3</v>
      </c>
      <c r="KQ380" s="14">
        <v>0</v>
      </c>
      <c r="KR380" s="14">
        <v>0</v>
      </c>
      <c r="KS380" s="14">
        <v>1</v>
      </c>
      <c r="KT380" s="14">
        <v>0</v>
      </c>
      <c r="KU380" s="14">
        <v>0</v>
      </c>
      <c r="KV380" s="14">
        <v>0</v>
      </c>
      <c r="KW380" s="14">
        <v>0</v>
      </c>
      <c r="KX380" s="14">
        <v>0</v>
      </c>
      <c r="KY380" s="14">
        <v>0</v>
      </c>
      <c r="KZ380" s="14">
        <v>0</v>
      </c>
      <c r="LA380" s="14">
        <v>0</v>
      </c>
      <c r="LB380" s="14">
        <v>0</v>
      </c>
      <c r="LC380" s="14">
        <v>0</v>
      </c>
      <c r="LD380" s="14">
        <v>0</v>
      </c>
      <c r="LE380" s="14">
        <v>0</v>
      </c>
      <c r="LF380" s="14">
        <v>0</v>
      </c>
      <c r="LG380" s="14">
        <v>0</v>
      </c>
      <c r="LH380" s="14">
        <v>0</v>
      </c>
      <c r="LI380" s="14">
        <v>0</v>
      </c>
      <c r="LJ380" s="14">
        <v>0</v>
      </c>
      <c r="LK380" s="14">
        <v>2</v>
      </c>
      <c r="LL380" s="14">
        <v>0</v>
      </c>
      <c r="LM380" s="14">
        <v>0</v>
      </c>
      <c r="LN380" s="14">
        <v>0</v>
      </c>
      <c r="LO380" s="14">
        <v>0</v>
      </c>
      <c r="LP380" s="14">
        <v>0</v>
      </c>
      <c r="LQ380" s="14">
        <v>0</v>
      </c>
      <c r="LR380" s="14">
        <v>0</v>
      </c>
      <c r="LS380" s="14">
        <v>0</v>
      </c>
      <c r="LT380" s="14">
        <v>0</v>
      </c>
      <c r="LU380" s="14">
        <v>0</v>
      </c>
      <c r="LV380" s="14">
        <v>0</v>
      </c>
      <c r="LW380" s="14">
        <v>0</v>
      </c>
      <c r="LX380" s="14">
        <v>0</v>
      </c>
      <c r="LY380" s="14">
        <v>1</v>
      </c>
      <c r="LZ380" s="14">
        <v>0</v>
      </c>
      <c r="MA380" s="14">
        <v>0</v>
      </c>
      <c r="MB380" s="14">
        <v>0</v>
      </c>
      <c r="MC380" s="14">
        <v>0</v>
      </c>
      <c r="MD380" s="14">
        <v>0</v>
      </c>
      <c r="ME380" s="14">
        <v>2</v>
      </c>
      <c r="MF380" s="14">
        <v>0</v>
      </c>
      <c r="MG380" s="14">
        <v>0</v>
      </c>
      <c r="MH380" s="14">
        <v>0</v>
      </c>
      <c r="MI380" s="14">
        <v>2</v>
      </c>
      <c r="MJ380" s="14">
        <v>1</v>
      </c>
      <c r="MK380" s="14">
        <v>1</v>
      </c>
      <c r="ML380" s="14">
        <v>0</v>
      </c>
      <c r="MM380" s="14">
        <v>0</v>
      </c>
      <c r="MN380" s="14">
        <v>0</v>
      </c>
      <c r="MO380" s="14">
        <v>0</v>
      </c>
      <c r="MP380" s="14">
        <v>0</v>
      </c>
      <c r="MQ380" s="14">
        <v>0</v>
      </c>
      <c r="MR380" s="14">
        <v>0</v>
      </c>
      <c r="MS380" s="14">
        <v>0</v>
      </c>
      <c r="MT380" s="14">
        <v>2</v>
      </c>
      <c r="MU380" s="14">
        <v>1</v>
      </c>
      <c r="MV380" s="14">
        <v>1</v>
      </c>
      <c r="MW380" s="14">
        <v>2</v>
      </c>
      <c r="MX380" s="14">
        <v>0</v>
      </c>
      <c r="MY380" s="14">
        <v>0</v>
      </c>
      <c r="MZ380" s="14">
        <v>0</v>
      </c>
      <c r="NA380" s="14">
        <v>0</v>
      </c>
      <c r="NB380" s="14">
        <v>0</v>
      </c>
      <c r="NC380" s="14">
        <v>0</v>
      </c>
      <c r="ND380" s="14">
        <v>2</v>
      </c>
      <c r="NE380" s="14">
        <v>2</v>
      </c>
      <c r="NF380" s="14">
        <v>1</v>
      </c>
      <c r="NG380" s="14">
        <v>0</v>
      </c>
      <c r="NH380" s="14">
        <v>3</v>
      </c>
      <c r="NI380" s="14">
        <v>0</v>
      </c>
      <c r="NJ380" s="14">
        <v>1</v>
      </c>
      <c r="NK380" s="14">
        <v>0</v>
      </c>
      <c r="NL380" s="14">
        <v>1</v>
      </c>
      <c r="NM380" s="14">
        <v>1</v>
      </c>
      <c r="NN380" s="14">
        <v>0</v>
      </c>
      <c r="NO380" s="14">
        <v>0</v>
      </c>
      <c r="NP380" s="14">
        <v>0</v>
      </c>
      <c r="NQ380" s="14">
        <v>0</v>
      </c>
      <c r="NR380" s="14">
        <v>1</v>
      </c>
      <c r="NS380" s="14">
        <v>0</v>
      </c>
      <c r="NT380" s="14">
        <v>3</v>
      </c>
      <c r="NU380" s="14">
        <v>0</v>
      </c>
      <c r="NV380" s="14">
        <v>1</v>
      </c>
      <c r="NW380" s="14">
        <v>2</v>
      </c>
      <c r="NX380" s="14">
        <v>6</v>
      </c>
      <c r="NY380" s="14">
        <v>0</v>
      </c>
      <c r="NZ380" s="14">
        <v>1</v>
      </c>
      <c r="OA380" s="14">
        <v>0</v>
      </c>
      <c r="OB380" s="14">
        <v>0</v>
      </c>
      <c r="OC380" s="14">
        <v>0</v>
      </c>
      <c r="OD380" s="14">
        <v>1</v>
      </c>
      <c r="OE380" s="14">
        <v>0</v>
      </c>
      <c r="OF380" s="14"/>
      <c r="OG380" s="14">
        <v>0</v>
      </c>
      <c r="OH380" s="14">
        <v>1</v>
      </c>
      <c r="OI380" s="14">
        <v>0</v>
      </c>
      <c r="OJ380" s="14">
        <v>0</v>
      </c>
      <c r="OK380" s="14">
        <v>0</v>
      </c>
      <c r="OL380" s="14">
        <v>0</v>
      </c>
      <c r="OM380" s="14">
        <v>0</v>
      </c>
      <c r="ON380" s="14">
        <v>0</v>
      </c>
      <c r="OO380" s="14">
        <v>0</v>
      </c>
      <c r="OP380" s="14">
        <v>0</v>
      </c>
      <c r="OQ380" s="14">
        <v>1</v>
      </c>
      <c r="OR380" s="14">
        <v>0</v>
      </c>
      <c r="OS380" s="14">
        <v>0</v>
      </c>
      <c r="OT380" s="14">
        <v>0</v>
      </c>
      <c r="OU380" s="14">
        <v>0</v>
      </c>
      <c r="OV380" s="14">
        <v>0</v>
      </c>
      <c r="OW380" s="14">
        <v>0</v>
      </c>
      <c r="OX380" s="14">
        <v>2</v>
      </c>
      <c r="OY380" s="14">
        <v>0</v>
      </c>
      <c r="OZ380" s="14"/>
      <c r="PA380" s="14">
        <v>0</v>
      </c>
      <c r="PB380" s="14">
        <v>1</v>
      </c>
      <c r="PC380" s="14"/>
      <c r="PD380" s="14">
        <v>0</v>
      </c>
      <c r="PE380" s="14"/>
      <c r="PF380" s="14"/>
      <c r="PG380" s="54"/>
      <c r="PH380" s="54"/>
      <c r="PI380" s="54"/>
      <c r="PJ380" s="54"/>
      <c r="PK380" s="54"/>
      <c r="PL380" s="84"/>
      <c r="PM380" s="14"/>
      <c r="PN380" s="84"/>
      <c r="PO380" s="84"/>
      <c r="PP380" s="84">
        <v>1</v>
      </c>
      <c r="PQ380" s="84">
        <v>4</v>
      </c>
      <c r="PR380" s="505"/>
      <c r="PS380" s="84"/>
      <c r="PT380" s="84"/>
      <c r="PU380" s="84"/>
      <c r="PV380" s="84">
        <v>1</v>
      </c>
      <c r="PW380" s="14">
        <v>1</v>
      </c>
      <c r="PX380" s="54"/>
      <c r="PY380" s="14"/>
      <c r="PZ380" s="14"/>
      <c r="QA380" s="14"/>
      <c r="QB380" s="54"/>
      <c r="QC380" s="14">
        <v>1</v>
      </c>
      <c r="QD380" s="14">
        <v>1</v>
      </c>
      <c r="QE380" s="1">
        <v>4</v>
      </c>
      <c r="QI380" s="1">
        <v>2</v>
      </c>
      <c r="QO380" s="1">
        <v>1</v>
      </c>
      <c r="QQ380" s="1">
        <v>3</v>
      </c>
      <c r="QR380" s="1">
        <v>1</v>
      </c>
      <c r="QS380" s="1"/>
      <c r="QX380" s="1"/>
      <c r="QY380" s="1"/>
      <c r="QZ380" s="1"/>
      <c r="RA380" s="1"/>
      <c r="RB380" s="1"/>
      <c r="RC380" s="1"/>
      <c r="RD380" s="1">
        <v>1</v>
      </c>
      <c r="RE380" s="1">
        <v>1</v>
      </c>
      <c r="RF380" s="1">
        <v>1</v>
      </c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</row>
    <row r="381" spans="1:488" s="20" customFormat="1" hidden="1" x14ac:dyDescent="0.25">
      <c r="A381" s="69" t="s">
        <v>11</v>
      </c>
      <c r="B381" s="69" t="s">
        <v>1022</v>
      </c>
      <c r="C381" s="347"/>
      <c r="D381" s="347"/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  <c r="AL381" s="14">
        <v>0</v>
      </c>
      <c r="AM381" s="14">
        <v>0</v>
      </c>
      <c r="AN381" s="14">
        <v>0</v>
      </c>
      <c r="AO381" s="14">
        <v>0</v>
      </c>
      <c r="AP381" s="14">
        <v>0</v>
      </c>
      <c r="AQ381" s="14">
        <v>0</v>
      </c>
      <c r="AR381" s="14">
        <v>0</v>
      </c>
      <c r="AS381" s="14">
        <v>0</v>
      </c>
      <c r="AT381" s="14">
        <v>0</v>
      </c>
      <c r="AU381" s="14">
        <v>0</v>
      </c>
      <c r="AV381" s="14">
        <v>0</v>
      </c>
      <c r="AW381" s="14">
        <v>0</v>
      </c>
      <c r="AX381" s="14">
        <v>0</v>
      </c>
      <c r="AY381" s="14">
        <v>0</v>
      </c>
      <c r="AZ381" s="14">
        <v>0</v>
      </c>
      <c r="BA381" s="14">
        <v>0</v>
      </c>
      <c r="BB381" s="14">
        <v>0</v>
      </c>
      <c r="BC381" s="14">
        <v>0</v>
      </c>
      <c r="BD381" s="14">
        <v>0</v>
      </c>
      <c r="BE381" s="14">
        <v>0</v>
      </c>
      <c r="BF381" s="14">
        <v>0</v>
      </c>
      <c r="BG381" s="14">
        <v>0</v>
      </c>
      <c r="BH381" s="14">
        <v>0</v>
      </c>
      <c r="BI381" s="14">
        <v>0</v>
      </c>
      <c r="BJ381" s="14">
        <v>0</v>
      </c>
      <c r="BK381" s="14">
        <v>0</v>
      </c>
      <c r="BL381" s="14">
        <v>0</v>
      </c>
      <c r="BM381" s="14">
        <v>0</v>
      </c>
      <c r="BN381" s="14">
        <v>0</v>
      </c>
      <c r="BO381" s="14">
        <v>0</v>
      </c>
      <c r="BP381" s="14">
        <v>0</v>
      </c>
      <c r="BQ381" s="14">
        <v>0</v>
      </c>
      <c r="BR381" s="14">
        <v>0</v>
      </c>
      <c r="BS381" s="14">
        <v>0</v>
      </c>
      <c r="BT381" s="14">
        <v>0</v>
      </c>
      <c r="BU381" s="14">
        <v>0</v>
      </c>
      <c r="BV381" s="14">
        <v>0</v>
      </c>
      <c r="BW381" s="14">
        <v>0</v>
      </c>
      <c r="BX381" s="14">
        <v>0</v>
      </c>
      <c r="BY381" s="14">
        <v>0</v>
      </c>
      <c r="BZ381" s="14">
        <v>0</v>
      </c>
      <c r="CA381" s="14">
        <v>0</v>
      </c>
      <c r="CB381" s="14">
        <v>0</v>
      </c>
      <c r="CC381" s="14">
        <v>0</v>
      </c>
      <c r="CD381" s="14">
        <v>0</v>
      </c>
      <c r="CE381" s="14">
        <v>0</v>
      </c>
      <c r="CF381" s="14">
        <v>0</v>
      </c>
      <c r="CG381" s="14">
        <v>0</v>
      </c>
      <c r="CH381" s="14">
        <v>0</v>
      </c>
      <c r="CI381" s="14">
        <v>0</v>
      </c>
      <c r="CJ381" s="14">
        <v>0</v>
      </c>
      <c r="CK381" s="14">
        <v>0</v>
      </c>
      <c r="CL381" s="14">
        <v>0</v>
      </c>
      <c r="CM381" s="14">
        <v>0</v>
      </c>
      <c r="CN381" s="14">
        <v>0</v>
      </c>
      <c r="CO381" s="14">
        <v>0</v>
      </c>
      <c r="CP381" s="14">
        <v>0</v>
      </c>
      <c r="CQ381" s="14">
        <v>0</v>
      </c>
      <c r="CR381" s="14">
        <v>0</v>
      </c>
      <c r="CS381" s="14">
        <v>0</v>
      </c>
      <c r="CT381" s="14">
        <v>0</v>
      </c>
      <c r="CU381" s="14">
        <v>0</v>
      </c>
      <c r="CV381" s="14">
        <v>0</v>
      </c>
      <c r="CW381" s="14">
        <v>0</v>
      </c>
      <c r="CX381" s="14">
        <v>0</v>
      </c>
      <c r="CY381" s="14">
        <v>0</v>
      </c>
      <c r="CZ381" s="14">
        <v>0</v>
      </c>
      <c r="DA381" s="14">
        <v>0</v>
      </c>
      <c r="DB381" s="14">
        <v>0</v>
      </c>
      <c r="DC381" s="14">
        <v>0</v>
      </c>
      <c r="DD381" s="14">
        <v>0</v>
      </c>
      <c r="DE381" s="14">
        <v>0</v>
      </c>
      <c r="DF381" s="14">
        <v>0</v>
      </c>
      <c r="DG381" s="14">
        <v>0</v>
      </c>
      <c r="DH381" s="14">
        <v>0</v>
      </c>
      <c r="DI381" s="14">
        <v>0</v>
      </c>
      <c r="DJ381" s="14">
        <v>0</v>
      </c>
      <c r="DK381" s="14">
        <v>0</v>
      </c>
      <c r="DL381" s="14">
        <v>0</v>
      </c>
      <c r="DM381" s="14">
        <v>0</v>
      </c>
      <c r="DN381" s="14">
        <v>0</v>
      </c>
      <c r="DO381" s="14">
        <v>0</v>
      </c>
      <c r="DP381" s="14">
        <v>0</v>
      </c>
      <c r="DQ381" s="14">
        <v>0</v>
      </c>
      <c r="DR381" s="14">
        <v>0</v>
      </c>
      <c r="DS381" s="14">
        <v>0</v>
      </c>
      <c r="DT381" s="14">
        <v>0</v>
      </c>
      <c r="DU381" s="14">
        <v>0</v>
      </c>
      <c r="DV381" s="14">
        <v>0</v>
      </c>
      <c r="DW381" s="14">
        <v>0</v>
      </c>
      <c r="DX381" s="14">
        <v>0</v>
      </c>
      <c r="DY381" s="14">
        <v>0</v>
      </c>
      <c r="DZ381" s="14">
        <v>0</v>
      </c>
      <c r="EA381" s="14">
        <v>0</v>
      </c>
      <c r="EB381" s="14">
        <v>0</v>
      </c>
      <c r="EC381" s="14">
        <v>0</v>
      </c>
      <c r="ED381" s="14">
        <v>0</v>
      </c>
      <c r="EE381" s="14">
        <v>0</v>
      </c>
      <c r="EF381" s="14">
        <v>0</v>
      </c>
      <c r="EG381" s="14">
        <v>0</v>
      </c>
      <c r="EH381" s="14">
        <v>0</v>
      </c>
      <c r="EI381" s="14">
        <v>0</v>
      </c>
      <c r="EJ381" s="14">
        <v>0</v>
      </c>
      <c r="EK381" s="14">
        <v>0</v>
      </c>
      <c r="EL381" s="14">
        <v>0</v>
      </c>
      <c r="EM381" s="14">
        <v>0</v>
      </c>
      <c r="EN381" s="14">
        <v>0</v>
      </c>
      <c r="EO381" s="14">
        <v>0</v>
      </c>
      <c r="EP381" s="14">
        <v>0</v>
      </c>
      <c r="EQ381" s="14">
        <v>0</v>
      </c>
      <c r="ER381" s="14">
        <v>0</v>
      </c>
      <c r="ES381" s="14">
        <v>0</v>
      </c>
      <c r="ET381" s="14">
        <v>0</v>
      </c>
      <c r="EU381" s="14">
        <v>0</v>
      </c>
      <c r="EV381" s="14">
        <v>0</v>
      </c>
      <c r="EW381" s="14">
        <v>0</v>
      </c>
      <c r="EX381" s="14">
        <v>0</v>
      </c>
      <c r="EY381" s="14">
        <v>0</v>
      </c>
      <c r="EZ381" s="14">
        <v>0</v>
      </c>
      <c r="FA381" s="14">
        <v>0</v>
      </c>
      <c r="FB381" s="14">
        <v>0</v>
      </c>
      <c r="FC381" s="14">
        <v>0</v>
      </c>
      <c r="FD381" s="14">
        <v>0</v>
      </c>
      <c r="FE381" s="14">
        <v>0</v>
      </c>
      <c r="FF381" s="14">
        <v>0</v>
      </c>
      <c r="FG381" s="14">
        <v>0</v>
      </c>
      <c r="FH381" s="14">
        <v>0</v>
      </c>
      <c r="FI381" s="14">
        <v>0</v>
      </c>
      <c r="FJ381" s="14">
        <v>0</v>
      </c>
      <c r="FK381" s="14">
        <v>0</v>
      </c>
      <c r="FL381" s="14">
        <v>0</v>
      </c>
      <c r="FM381" s="14">
        <v>0</v>
      </c>
      <c r="FN381" s="14">
        <v>0</v>
      </c>
      <c r="FO381" s="14">
        <v>0</v>
      </c>
      <c r="FP381" s="14">
        <v>0</v>
      </c>
      <c r="FQ381" s="14">
        <v>0</v>
      </c>
      <c r="FR381" s="14">
        <v>0</v>
      </c>
      <c r="FS381" s="14">
        <v>0</v>
      </c>
      <c r="FT381" s="14">
        <v>0</v>
      </c>
      <c r="FU381" s="14">
        <v>0</v>
      </c>
      <c r="FV381" s="14">
        <v>0</v>
      </c>
      <c r="FW381" s="14">
        <v>0</v>
      </c>
      <c r="FX381" s="14">
        <v>0</v>
      </c>
      <c r="FY381" s="14">
        <v>0</v>
      </c>
      <c r="FZ381" s="14">
        <v>0</v>
      </c>
      <c r="GA381" s="14">
        <v>0</v>
      </c>
      <c r="GB381" s="14">
        <v>0</v>
      </c>
      <c r="GC381" s="14">
        <v>0</v>
      </c>
      <c r="GD381" s="14">
        <v>0</v>
      </c>
      <c r="GE381" s="14">
        <v>0</v>
      </c>
      <c r="GF381" s="14">
        <v>0</v>
      </c>
      <c r="GG381" s="14">
        <v>0</v>
      </c>
      <c r="GH381" s="14">
        <v>0</v>
      </c>
      <c r="GI381" s="14">
        <v>0</v>
      </c>
      <c r="GJ381" s="14">
        <v>0</v>
      </c>
      <c r="GK381" s="14">
        <v>0</v>
      </c>
      <c r="GL381" s="14">
        <v>0</v>
      </c>
      <c r="GM381" s="14">
        <v>0</v>
      </c>
      <c r="GN381" s="14">
        <v>0</v>
      </c>
      <c r="GO381" s="14">
        <v>0</v>
      </c>
      <c r="GP381" s="14">
        <v>0</v>
      </c>
      <c r="GQ381" s="14">
        <v>0</v>
      </c>
      <c r="GR381" s="14">
        <v>0</v>
      </c>
      <c r="GS381" s="14">
        <v>0</v>
      </c>
      <c r="GT381" s="14">
        <v>0</v>
      </c>
      <c r="GU381" s="14">
        <v>0</v>
      </c>
      <c r="GV381" s="14">
        <v>0</v>
      </c>
      <c r="GW381" s="14">
        <v>0</v>
      </c>
      <c r="GX381" s="14">
        <v>0</v>
      </c>
      <c r="GY381" s="14">
        <v>0</v>
      </c>
      <c r="GZ381" s="14">
        <v>0</v>
      </c>
      <c r="HA381" s="14">
        <v>0</v>
      </c>
      <c r="HB381" s="14">
        <v>0</v>
      </c>
      <c r="HC381" s="14">
        <v>0</v>
      </c>
      <c r="HD381" s="14">
        <v>0</v>
      </c>
      <c r="HE381" s="14">
        <v>0</v>
      </c>
      <c r="HF381" s="14">
        <v>0</v>
      </c>
      <c r="HG381" s="14">
        <v>0</v>
      </c>
      <c r="HH381" s="14">
        <v>0</v>
      </c>
      <c r="HI381" s="14">
        <v>0</v>
      </c>
      <c r="HJ381" s="14">
        <v>0</v>
      </c>
      <c r="HK381" s="14">
        <v>0</v>
      </c>
      <c r="HL381" s="14">
        <v>0</v>
      </c>
      <c r="HM381" s="14">
        <v>0</v>
      </c>
      <c r="HN381" s="14">
        <v>0</v>
      </c>
      <c r="HO381" s="14">
        <v>0</v>
      </c>
      <c r="HP381" s="14">
        <v>0</v>
      </c>
      <c r="HQ381" s="14">
        <v>0</v>
      </c>
      <c r="HR381" s="14">
        <v>0</v>
      </c>
      <c r="HS381" s="14">
        <v>0</v>
      </c>
      <c r="HT381" s="14">
        <v>0</v>
      </c>
      <c r="HU381" s="14">
        <v>0</v>
      </c>
      <c r="HV381" s="14">
        <v>0</v>
      </c>
      <c r="HW381" s="14">
        <v>0</v>
      </c>
      <c r="HX381" s="14">
        <v>0</v>
      </c>
      <c r="HY381" s="14">
        <v>0</v>
      </c>
      <c r="HZ381" s="14">
        <v>0</v>
      </c>
      <c r="IA381" s="14">
        <v>0</v>
      </c>
      <c r="IB381" s="14">
        <v>0</v>
      </c>
      <c r="IC381" s="14">
        <v>0</v>
      </c>
      <c r="ID381" s="14">
        <v>0</v>
      </c>
      <c r="IE381" s="14">
        <v>0</v>
      </c>
      <c r="IF381" s="14">
        <v>0</v>
      </c>
      <c r="IG381" s="14">
        <v>0</v>
      </c>
      <c r="IH381" s="14">
        <v>0</v>
      </c>
      <c r="II381" s="14">
        <v>0</v>
      </c>
      <c r="IJ381" s="14">
        <v>0</v>
      </c>
      <c r="IK381" s="14">
        <v>0</v>
      </c>
      <c r="IL381" s="14">
        <v>0</v>
      </c>
      <c r="IM381" s="14">
        <v>0</v>
      </c>
      <c r="IN381" s="14">
        <v>0</v>
      </c>
      <c r="IO381" s="14">
        <v>0</v>
      </c>
      <c r="IP381" s="14">
        <v>0</v>
      </c>
      <c r="IQ381" s="14">
        <v>0</v>
      </c>
      <c r="IR381" s="14">
        <v>0</v>
      </c>
      <c r="IS381" s="14">
        <v>0</v>
      </c>
      <c r="IT381" s="14">
        <v>0</v>
      </c>
      <c r="IU381" s="14">
        <v>0</v>
      </c>
      <c r="IV381" s="14">
        <v>1</v>
      </c>
      <c r="IW381" s="14">
        <v>0</v>
      </c>
      <c r="IX381" s="14">
        <v>0</v>
      </c>
      <c r="IY381" s="14">
        <v>0</v>
      </c>
      <c r="IZ381" s="14">
        <v>0</v>
      </c>
      <c r="JA381" s="14">
        <v>0</v>
      </c>
      <c r="JB381" s="14">
        <v>0</v>
      </c>
      <c r="JC381" s="14">
        <v>0</v>
      </c>
      <c r="JD381" s="14">
        <v>0</v>
      </c>
      <c r="JE381" s="14">
        <v>0</v>
      </c>
      <c r="JF381" s="14">
        <v>0</v>
      </c>
      <c r="JG381" s="14">
        <v>0</v>
      </c>
      <c r="JH381" s="14">
        <v>0</v>
      </c>
      <c r="JI381" s="14">
        <v>0</v>
      </c>
      <c r="JJ381" s="14">
        <v>0</v>
      </c>
      <c r="JK381" s="14">
        <v>0</v>
      </c>
      <c r="JL381" s="14">
        <v>0</v>
      </c>
      <c r="JM381" s="14">
        <v>0</v>
      </c>
      <c r="JN381" s="14">
        <v>0</v>
      </c>
      <c r="JO381" s="14">
        <v>0</v>
      </c>
      <c r="JP381" s="14">
        <v>0</v>
      </c>
      <c r="JQ381" s="14">
        <v>0</v>
      </c>
      <c r="JR381" s="14">
        <v>0</v>
      </c>
      <c r="JS381" s="14">
        <v>0</v>
      </c>
      <c r="JT381" s="14">
        <v>0</v>
      </c>
      <c r="JU381" s="14">
        <v>0</v>
      </c>
      <c r="JV381" s="14">
        <v>0</v>
      </c>
      <c r="JW381" s="14">
        <v>0</v>
      </c>
      <c r="JX381" s="14">
        <v>0</v>
      </c>
      <c r="JY381" s="14">
        <v>0</v>
      </c>
      <c r="JZ381" s="14">
        <v>0</v>
      </c>
      <c r="KA381" s="14">
        <v>0</v>
      </c>
      <c r="KB381" s="14">
        <v>0</v>
      </c>
      <c r="KC381" s="14">
        <v>0</v>
      </c>
      <c r="KD381" s="14">
        <v>0</v>
      </c>
      <c r="KE381" s="14">
        <v>0</v>
      </c>
      <c r="KF381" s="14">
        <v>0</v>
      </c>
      <c r="KG381" s="14">
        <v>0</v>
      </c>
      <c r="KH381" s="14">
        <v>0</v>
      </c>
      <c r="KI381" s="14">
        <v>0</v>
      </c>
      <c r="KJ381" s="14">
        <v>0</v>
      </c>
      <c r="KK381" s="14">
        <v>0</v>
      </c>
      <c r="KL381" s="14">
        <v>0</v>
      </c>
      <c r="KM381" s="14">
        <v>0</v>
      </c>
      <c r="KN381" s="14">
        <v>0</v>
      </c>
      <c r="KO381" s="14">
        <v>0</v>
      </c>
      <c r="KP381" s="14">
        <v>0</v>
      </c>
      <c r="KQ381" s="14">
        <v>0</v>
      </c>
      <c r="KR381" s="14">
        <v>0</v>
      </c>
      <c r="KS381" s="14">
        <v>0</v>
      </c>
      <c r="KT381" s="14">
        <v>0</v>
      </c>
      <c r="KU381" s="14">
        <v>0</v>
      </c>
      <c r="KV381" s="14">
        <v>0</v>
      </c>
      <c r="KW381" s="14">
        <v>0</v>
      </c>
      <c r="KX381" s="14">
        <v>0</v>
      </c>
      <c r="KY381" s="14">
        <v>0</v>
      </c>
      <c r="KZ381" s="14">
        <v>0</v>
      </c>
      <c r="LA381" s="14">
        <v>0</v>
      </c>
      <c r="LB381" s="14">
        <v>0</v>
      </c>
      <c r="LC381" s="14">
        <v>0</v>
      </c>
      <c r="LD381" s="14">
        <v>0</v>
      </c>
      <c r="LE381" s="14">
        <v>0</v>
      </c>
      <c r="LF381" s="14">
        <v>0</v>
      </c>
      <c r="LG381" s="14">
        <v>0</v>
      </c>
      <c r="LH381" s="14">
        <v>0</v>
      </c>
      <c r="LI381" s="14">
        <v>0</v>
      </c>
      <c r="LJ381" s="14">
        <v>0</v>
      </c>
      <c r="LK381" s="14">
        <v>0</v>
      </c>
      <c r="LL381" s="14">
        <v>0</v>
      </c>
      <c r="LM381" s="14">
        <v>0</v>
      </c>
      <c r="LN381" s="14">
        <v>0</v>
      </c>
      <c r="LO381" s="14">
        <v>0</v>
      </c>
      <c r="LP381" s="14">
        <v>0</v>
      </c>
      <c r="LQ381" s="14">
        <v>0</v>
      </c>
      <c r="LR381" s="14">
        <v>0</v>
      </c>
      <c r="LS381" s="14">
        <v>0</v>
      </c>
      <c r="LT381" s="14">
        <v>0</v>
      </c>
      <c r="LU381" s="14">
        <v>0</v>
      </c>
      <c r="LV381" s="14">
        <v>0</v>
      </c>
      <c r="LW381" s="14">
        <v>0</v>
      </c>
      <c r="LX381" s="14">
        <v>0</v>
      </c>
      <c r="LY381" s="14">
        <v>0</v>
      </c>
      <c r="LZ381" s="14">
        <v>0</v>
      </c>
      <c r="MA381" s="14">
        <v>0</v>
      </c>
      <c r="MB381" s="14">
        <v>0</v>
      </c>
      <c r="MC381" s="14">
        <v>0</v>
      </c>
      <c r="MD381" s="14">
        <v>0</v>
      </c>
      <c r="ME381" s="14">
        <v>0</v>
      </c>
      <c r="MF381" s="14">
        <v>0</v>
      </c>
      <c r="MG381" s="14">
        <v>0</v>
      </c>
      <c r="MH381" s="14">
        <v>0</v>
      </c>
      <c r="MI381" s="14">
        <v>0</v>
      </c>
      <c r="MJ381" s="14">
        <v>0</v>
      </c>
      <c r="MK381" s="14">
        <v>0</v>
      </c>
      <c r="ML381" s="14">
        <v>0</v>
      </c>
      <c r="MM381" s="14">
        <v>0</v>
      </c>
      <c r="MN381" s="14">
        <v>0</v>
      </c>
      <c r="MO381" s="14">
        <v>0</v>
      </c>
      <c r="MP381" s="14">
        <v>0</v>
      </c>
      <c r="MQ381" s="14">
        <v>0</v>
      </c>
      <c r="MR381" s="14">
        <v>0</v>
      </c>
      <c r="MS381" s="14">
        <v>0</v>
      </c>
      <c r="MT381" s="14">
        <v>0</v>
      </c>
      <c r="MU381" s="14">
        <v>0</v>
      </c>
      <c r="MV381" s="14">
        <v>0</v>
      </c>
      <c r="MW381" s="14">
        <v>0</v>
      </c>
      <c r="MX381" s="14">
        <v>0</v>
      </c>
      <c r="MY381" s="14">
        <v>0</v>
      </c>
      <c r="MZ381" s="14">
        <v>0</v>
      </c>
      <c r="NA381" s="14">
        <v>0</v>
      </c>
      <c r="NB381" s="14">
        <v>0</v>
      </c>
      <c r="NC381" s="14">
        <v>0</v>
      </c>
      <c r="ND381" s="14">
        <v>0</v>
      </c>
      <c r="NE381" s="14">
        <v>0</v>
      </c>
      <c r="NF381" s="14">
        <v>0</v>
      </c>
      <c r="NG381" s="14">
        <v>0</v>
      </c>
      <c r="NH381" s="14">
        <v>0</v>
      </c>
      <c r="NI381" s="14">
        <v>0</v>
      </c>
      <c r="NJ381" s="14">
        <v>0</v>
      </c>
      <c r="NK381" s="14">
        <v>0</v>
      </c>
      <c r="NL381" s="14">
        <v>0</v>
      </c>
      <c r="NM381" s="14">
        <v>0</v>
      </c>
      <c r="NN381" s="14">
        <v>0</v>
      </c>
      <c r="NO381" s="14">
        <v>1</v>
      </c>
      <c r="NP381" s="14">
        <v>0</v>
      </c>
      <c r="NQ381" s="14">
        <v>0</v>
      </c>
      <c r="NR381" s="14">
        <v>0</v>
      </c>
      <c r="NS381" s="14">
        <v>0</v>
      </c>
      <c r="NT381" s="14">
        <v>0</v>
      </c>
      <c r="NU381" s="14">
        <v>0</v>
      </c>
      <c r="NV381" s="14">
        <v>0</v>
      </c>
      <c r="NW381" s="14">
        <v>0</v>
      </c>
      <c r="NX381" s="14">
        <v>0</v>
      </c>
      <c r="NY381" s="14">
        <v>0</v>
      </c>
      <c r="NZ381" s="14">
        <v>0</v>
      </c>
      <c r="OA381" s="14">
        <v>0</v>
      </c>
      <c r="OB381" s="14">
        <v>0</v>
      </c>
      <c r="OC381" s="14">
        <v>0</v>
      </c>
      <c r="OD381" s="14">
        <v>0</v>
      </c>
      <c r="OE381" s="14">
        <v>0</v>
      </c>
      <c r="OF381" s="14"/>
      <c r="OG381" s="14">
        <v>0</v>
      </c>
      <c r="OH381" s="14">
        <v>0</v>
      </c>
      <c r="OI381" s="14">
        <v>0</v>
      </c>
      <c r="OJ381" s="14">
        <v>0</v>
      </c>
      <c r="OK381" s="14">
        <v>0</v>
      </c>
      <c r="OL381" s="14">
        <v>0</v>
      </c>
      <c r="OM381" s="14">
        <v>0</v>
      </c>
      <c r="ON381" s="14">
        <v>0</v>
      </c>
      <c r="OO381" s="14">
        <v>0</v>
      </c>
      <c r="OP381" s="14">
        <v>0</v>
      </c>
      <c r="OQ381" s="14">
        <v>0</v>
      </c>
      <c r="OR381" s="14">
        <v>0</v>
      </c>
      <c r="OS381" s="14">
        <v>0</v>
      </c>
      <c r="OT381" s="14">
        <v>0</v>
      </c>
      <c r="OU381" s="14">
        <v>0</v>
      </c>
      <c r="OV381" s="14">
        <v>0</v>
      </c>
      <c r="OW381" s="14">
        <v>0</v>
      </c>
      <c r="OX381" s="14">
        <v>0</v>
      </c>
      <c r="OY381" s="14">
        <v>0</v>
      </c>
      <c r="OZ381" s="14"/>
      <c r="PA381" s="14">
        <v>0</v>
      </c>
      <c r="PB381" s="14"/>
      <c r="PC381" s="14"/>
      <c r="PD381" s="14">
        <v>0</v>
      </c>
      <c r="PE381" s="14"/>
      <c r="PF381" s="14"/>
      <c r="PG381" s="54"/>
      <c r="PH381" s="54"/>
      <c r="PI381" s="54"/>
      <c r="PJ381" s="54"/>
      <c r="PK381" s="54"/>
      <c r="PL381" s="84"/>
      <c r="PM381" s="14"/>
      <c r="PN381" s="84"/>
      <c r="PO381" s="84"/>
      <c r="PP381" s="84"/>
      <c r="PQ381" s="84"/>
      <c r="PR381" s="505"/>
      <c r="PS381" s="84"/>
      <c r="PT381" s="84"/>
      <c r="PU381" s="84"/>
      <c r="PV381" s="84"/>
      <c r="PW381" s="54"/>
      <c r="PX381" s="54"/>
      <c r="PY381" s="14"/>
      <c r="PZ381" s="14"/>
      <c r="QA381" s="14"/>
      <c r="QB381" s="54"/>
      <c r="QC381" s="54"/>
      <c r="QD381" s="54"/>
      <c r="QR381" s="1"/>
      <c r="QS381" s="1"/>
      <c r="QX381" s="1"/>
      <c r="QY381" s="1"/>
      <c r="QZ381" s="1"/>
      <c r="RA381" s="1"/>
      <c r="RB381" s="1"/>
      <c r="RC381" s="1"/>
      <c r="RD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</row>
    <row r="382" spans="1:488" s="20" customFormat="1" hidden="1" x14ac:dyDescent="0.25">
      <c r="A382" s="68" t="s">
        <v>11</v>
      </c>
      <c r="B382" s="68" t="s">
        <v>1485</v>
      </c>
      <c r="C382" s="347"/>
      <c r="D382" s="347"/>
      <c r="E382" s="14">
        <v>0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>
        <v>0</v>
      </c>
      <c r="PE382" s="14"/>
      <c r="PF382" s="14"/>
      <c r="PG382" s="54"/>
      <c r="PH382" s="54"/>
      <c r="PI382" s="54"/>
      <c r="PJ382" s="54"/>
      <c r="PK382" s="54"/>
      <c r="PL382" s="84"/>
      <c r="PM382" s="14"/>
      <c r="PN382" s="84"/>
      <c r="PO382" s="84"/>
      <c r="PP382" s="84"/>
      <c r="PQ382" s="84"/>
      <c r="PR382" s="505"/>
      <c r="PS382" s="84"/>
      <c r="PT382" s="84"/>
      <c r="PU382" s="84"/>
      <c r="PV382" s="84"/>
      <c r="PW382" s="54"/>
      <c r="PX382" s="54"/>
      <c r="PY382" s="14"/>
      <c r="PZ382" s="14"/>
      <c r="QA382" s="14"/>
      <c r="QB382" s="54"/>
      <c r="QC382" s="54"/>
      <c r="QD382" s="54"/>
      <c r="QR382" s="1"/>
      <c r="QS382" s="1"/>
      <c r="QX382" s="1"/>
      <c r="QY382" s="1"/>
      <c r="QZ382" s="1"/>
      <c r="RA382" s="1"/>
      <c r="RB382" s="1"/>
      <c r="RC382" s="1"/>
      <c r="RD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</row>
    <row r="383" spans="1:488" s="20" customFormat="1" hidden="1" x14ac:dyDescent="0.25">
      <c r="A383" s="68" t="s">
        <v>11</v>
      </c>
      <c r="B383" s="68" t="s">
        <v>862</v>
      </c>
      <c r="C383" s="464">
        <v>330</v>
      </c>
      <c r="D383" s="347"/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  <c r="AL383" s="14">
        <v>0</v>
      </c>
      <c r="AM383" s="14">
        <v>0</v>
      </c>
      <c r="AN383" s="14">
        <v>0</v>
      </c>
      <c r="AO383" s="14">
        <v>0</v>
      </c>
      <c r="AP383" s="14">
        <v>0</v>
      </c>
      <c r="AQ383" s="14">
        <v>0</v>
      </c>
      <c r="AR383" s="14">
        <v>0</v>
      </c>
      <c r="AS383" s="14">
        <v>0</v>
      </c>
      <c r="AT383" s="14">
        <v>0</v>
      </c>
      <c r="AU383" s="14">
        <v>0</v>
      </c>
      <c r="AV383" s="14">
        <v>0</v>
      </c>
      <c r="AW383" s="14">
        <v>0</v>
      </c>
      <c r="AX383" s="14">
        <v>0</v>
      </c>
      <c r="AY383" s="14">
        <v>0</v>
      </c>
      <c r="AZ383" s="14">
        <v>0</v>
      </c>
      <c r="BA383" s="14">
        <v>0</v>
      </c>
      <c r="BB383" s="14">
        <v>0</v>
      </c>
      <c r="BC383" s="14">
        <v>0</v>
      </c>
      <c r="BD383" s="14">
        <v>0</v>
      </c>
      <c r="BE383" s="14">
        <v>0</v>
      </c>
      <c r="BF383" s="14">
        <v>0</v>
      </c>
      <c r="BG383" s="14">
        <v>0</v>
      </c>
      <c r="BH383" s="14">
        <v>0</v>
      </c>
      <c r="BI383" s="14">
        <v>0</v>
      </c>
      <c r="BJ383" s="14">
        <v>0</v>
      </c>
      <c r="BK383" s="14">
        <v>0</v>
      </c>
      <c r="BL383" s="14">
        <v>0</v>
      </c>
      <c r="BM383" s="14">
        <v>0</v>
      </c>
      <c r="BN383" s="14">
        <v>0</v>
      </c>
      <c r="BO383" s="14">
        <v>0</v>
      </c>
      <c r="BP383" s="14">
        <v>0</v>
      </c>
      <c r="BQ383" s="14">
        <v>0</v>
      </c>
      <c r="BR383" s="14">
        <v>0</v>
      </c>
      <c r="BS383" s="14">
        <v>0</v>
      </c>
      <c r="BT383" s="14">
        <v>0</v>
      </c>
      <c r="BU383" s="14">
        <v>0</v>
      </c>
      <c r="BV383" s="14">
        <v>0</v>
      </c>
      <c r="BW383" s="14">
        <v>0</v>
      </c>
      <c r="BX383" s="14">
        <v>0</v>
      </c>
      <c r="BY383" s="14">
        <v>0</v>
      </c>
      <c r="BZ383" s="14">
        <v>0</v>
      </c>
      <c r="CA383" s="14">
        <v>0</v>
      </c>
      <c r="CB383" s="14">
        <v>0</v>
      </c>
      <c r="CC383" s="14">
        <v>0</v>
      </c>
      <c r="CD383" s="14">
        <v>0</v>
      </c>
      <c r="CE383" s="14">
        <v>0</v>
      </c>
      <c r="CF383" s="14">
        <v>0</v>
      </c>
      <c r="CG383" s="14">
        <v>0</v>
      </c>
      <c r="CH383" s="14">
        <v>0</v>
      </c>
      <c r="CI383" s="14">
        <v>0</v>
      </c>
      <c r="CJ383" s="14">
        <v>0</v>
      </c>
      <c r="CK383" s="14">
        <v>0</v>
      </c>
      <c r="CL383" s="14">
        <v>0</v>
      </c>
      <c r="CM383" s="14">
        <v>0</v>
      </c>
      <c r="CN383" s="14">
        <v>0</v>
      </c>
      <c r="CO383" s="14">
        <v>0</v>
      </c>
      <c r="CP383" s="14">
        <v>0</v>
      </c>
      <c r="CQ383" s="14">
        <v>0</v>
      </c>
      <c r="CR383" s="14">
        <v>0</v>
      </c>
      <c r="CS383" s="14">
        <v>0</v>
      </c>
      <c r="CT383" s="14">
        <v>0</v>
      </c>
      <c r="CU383" s="14">
        <v>0</v>
      </c>
      <c r="CV383" s="14">
        <v>0</v>
      </c>
      <c r="CW383" s="14">
        <v>0</v>
      </c>
      <c r="CX383" s="14">
        <v>0</v>
      </c>
      <c r="CY383" s="14">
        <v>0</v>
      </c>
      <c r="CZ383" s="14">
        <v>0</v>
      </c>
      <c r="DA383" s="14">
        <v>0</v>
      </c>
      <c r="DB383" s="14">
        <v>0</v>
      </c>
      <c r="DC383" s="14">
        <v>0</v>
      </c>
      <c r="DD383" s="14">
        <v>0</v>
      </c>
      <c r="DE383" s="14">
        <v>0</v>
      </c>
      <c r="DF383" s="14">
        <v>0</v>
      </c>
      <c r="DG383" s="14">
        <v>0</v>
      </c>
      <c r="DH383" s="14">
        <v>0</v>
      </c>
      <c r="DI383" s="14">
        <v>0</v>
      </c>
      <c r="DJ383" s="14">
        <v>0</v>
      </c>
      <c r="DK383" s="14">
        <v>0</v>
      </c>
      <c r="DL383" s="14">
        <v>0</v>
      </c>
      <c r="DM383" s="14">
        <v>0</v>
      </c>
      <c r="DN383" s="14">
        <v>0</v>
      </c>
      <c r="DO383" s="14">
        <v>0</v>
      </c>
      <c r="DP383" s="14">
        <v>0</v>
      </c>
      <c r="DQ383" s="14">
        <v>0</v>
      </c>
      <c r="DR383" s="14">
        <v>0</v>
      </c>
      <c r="DS383" s="14">
        <v>0</v>
      </c>
      <c r="DT383" s="14">
        <v>0</v>
      </c>
      <c r="DU383" s="14">
        <v>0</v>
      </c>
      <c r="DV383" s="14">
        <v>0</v>
      </c>
      <c r="DW383" s="14">
        <v>0</v>
      </c>
      <c r="DX383" s="14">
        <v>0</v>
      </c>
      <c r="DY383" s="14">
        <v>0</v>
      </c>
      <c r="DZ383" s="14">
        <v>0</v>
      </c>
      <c r="EA383" s="14">
        <v>0</v>
      </c>
      <c r="EB383" s="14">
        <v>0</v>
      </c>
      <c r="EC383" s="14">
        <v>0</v>
      </c>
      <c r="ED383" s="14">
        <v>0</v>
      </c>
      <c r="EE383" s="14">
        <v>0</v>
      </c>
      <c r="EF383" s="14">
        <v>0</v>
      </c>
      <c r="EG383" s="14">
        <v>0</v>
      </c>
      <c r="EH383" s="14">
        <v>0</v>
      </c>
      <c r="EI383" s="14">
        <v>0</v>
      </c>
      <c r="EJ383" s="14">
        <v>0</v>
      </c>
      <c r="EK383" s="14">
        <v>0</v>
      </c>
      <c r="EL383" s="14">
        <v>0</v>
      </c>
      <c r="EM383" s="14">
        <v>0</v>
      </c>
      <c r="EN383" s="14">
        <v>0</v>
      </c>
      <c r="EO383" s="14">
        <v>0</v>
      </c>
      <c r="EP383" s="14">
        <v>0</v>
      </c>
      <c r="EQ383" s="14">
        <v>0</v>
      </c>
      <c r="ER383" s="14">
        <v>0</v>
      </c>
      <c r="ES383" s="14">
        <v>0</v>
      </c>
      <c r="ET383" s="14">
        <v>0</v>
      </c>
      <c r="EU383" s="14">
        <v>0</v>
      </c>
      <c r="EV383" s="14">
        <v>0</v>
      </c>
      <c r="EW383" s="14">
        <v>0</v>
      </c>
      <c r="EX383" s="14">
        <v>0</v>
      </c>
      <c r="EY383" s="14">
        <v>0</v>
      </c>
      <c r="EZ383" s="14">
        <v>0</v>
      </c>
      <c r="FA383" s="14">
        <v>0</v>
      </c>
      <c r="FB383" s="14">
        <v>0</v>
      </c>
      <c r="FC383" s="14">
        <v>0</v>
      </c>
      <c r="FD383" s="14">
        <v>0</v>
      </c>
      <c r="FE383" s="14">
        <v>0</v>
      </c>
      <c r="FF383" s="14">
        <v>0</v>
      </c>
      <c r="FG383" s="14">
        <v>0</v>
      </c>
      <c r="FH383" s="14">
        <v>0</v>
      </c>
      <c r="FI383" s="14">
        <v>0</v>
      </c>
      <c r="FJ383" s="14">
        <v>0</v>
      </c>
      <c r="FK383" s="14">
        <v>0</v>
      </c>
      <c r="FL383" s="14">
        <v>0</v>
      </c>
      <c r="FM383" s="14">
        <v>0</v>
      </c>
      <c r="FN383" s="14">
        <v>0</v>
      </c>
      <c r="FO383" s="14">
        <v>0</v>
      </c>
      <c r="FP383" s="14">
        <v>0</v>
      </c>
      <c r="FQ383" s="14">
        <v>0</v>
      </c>
      <c r="FR383" s="14">
        <v>0</v>
      </c>
      <c r="FS383" s="14">
        <v>0</v>
      </c>
      <c r="FT383" s="14">
        <v>0</v>
      </c>
      <c r="FU383" s="14">
        <v>0</v>
      </c>
      <c r="FV383" s="14">
        <v>0</v>
      </c>
      <c r="FW383" s="14">
        <v>0</v>
      </c>
      <c r="FX383" s="14">
        <v>0</v>
      </c>
      <c r="FY383" s="14">
        <v>0</v>
      </c>
      <c r="FZ383" s="14">
        <v>0</v>
      </c>
      <c r="GA383" s="14">
        <v>0</v>
      </c>
      <c r="GB383" s="14">
        <v>0</v>
      </c>
      <c r="GC383" s="14">
        <v>0</v>
      </c>
      <c r="GD383" s="14">
        <v>0</v>
      </c>
      <c r="GE383" s="14">
        <v>0</v>
      </c>
      <c r="GF383" s="14">
        <v>0</v>
      </c>
      <c r="GG383" s="14">
        <v>0</v>
      </c>
      <c r="GH383" s="14">
        <v>0</v>
      </c>
      <c r="GI383" s="14">
        <v>0</v>
      </c>
      <c r="GJ383" s="14">
        <v>1</v>
      </c>
      <c r="GK383" s="14">
        <v>0</v>
      </c>
      <c r="GL383" s="14">
        <v>0</v>
      </c>
      <c r="GM383" s="14">
        <v>0</v>
      </c>
      <c r="GN383" s="14">
        <v>0</v>
      </c>
      <c r="GO383" s="14">
        <v>0</v>
      </c>
      <c r="GP383" s="14">
        <v>0</v>
      </c>
      <c r="GQ383" s="14">
        <v>0</v>
      </c>
      <c r="GR383" s="14">
        <v>0</v>
      </c>
      <c r="GS383" s="14">
        <v>0</v>
      </c>
      <c r="GT383" s="14">
        <v>0</v>
      </c>
      <c r="GU383" s="14">
        <v>0</v>
      </c>
      <c r="GV383" s="14">
        <v>0</v>
      </c>
      <c r="GW383" s="14">
        <v>0</v>
      </c>
      <c r="GX383" s="14">
        <v>0</v>
      </c>
      <c r="GY383" s="14">
        <v>0</v>
      </c>
      <c r="GZ383" s="14">
        <v>0</v>
      </c>
      <c r="HA383" s="14">
        <v>0</v>
      </c>
      <c r="HB383" s="14">
        <v>0</v>
      </c>
      <c r="HC383" s="14">
        <v>0</v>
      </c>
      <c r="HD383" s="14">
        <v>0</v>
      </c>
      <c r="HE383" s="14">
        <v>0</v>
      </c>
      <c r="HF383" s="14">
        <v>0</v>
      </c>
      <c r="HG383" s="14">
        <v>0</v>
      </c>
      <c r="HH383" s="14">
        <v>0</v>
      </c>
      <c r="HI383" s="14">
        <v>0</v>
      </c>
      <c r="HJ383" s="14">
        <v>0</v>
      </c>
      <c r="HK383" s="14">
        <v>0</v>
      </c>
      <c r="HL383" s="14">
        <v>0</v>
      </c>
      <c r="HM383" s="14">
        <v>0</v>
      </c>
      <c r="HN383" s="14">
        <v>0</v>
      </c>
      <c r="HO383" s="14">
        <v>0</v>
      </c>
      <c r="HP383" s="14">
        <v>0</v>
      </c>
      <c r="HQ383" s="14">
        <v>0</v>
      </c>
      <c r="HR383" s="14">
        <v>0</v>
      </c>
      <c r="HS383" s="14">
        <v>0</v>
      </c>
      <c r="HT383" s="14">
        <v>0</v>
      </c>
      <c r="HU383" s="14">
        <v>0</v>
      </c>
      <c r="HV383" s="14">
        <v>0</v>
      </c>
      <c r="HW383" s="14">
        <v>0</v>
      </c>
      <c r="HX383" s="14">
        <v>0</v>
      </c>
      <c r="HY383" s="14">
        <v>0</v>
      </c>
      <c r="HZ383" s="14">
        <v>0</v>
      </c>
      <c r="IA383" s="14">
        <v>0</v>
      </c>
      <c r="IB383" s="14">
        <v>0</v>
      </c>
      <c r="IC383" s="14">
        <v>0</v>
      </c>
      <c r="ID383" s="14">
        <v>0</v>
      </c>
      <c r="IE383" s="14">
        <v>0</v>
      </c>
      <c r="IF383" s="14">
        <v>0</v>
      </c>
      <c r="IG383" s="14">
        <v>0</v>
      </c>
      <c r="IH383" s="14">
        <v>0</v>
      </c>
      <c r="II383" s="14">
        <v>0</v>
      </c>
      <c r="IJ383" s="14">
        <v>0</v>
      </c>
      <c r="IK383" s="14">
        <v>0</v>
      </c>
      <c r="IL383" s="14">
        <v>0</v>
      </c>
      <c r="IM383" s="14">
        <v>0</v>
      </c>
      <c r="IN383" s="14">
        <v>0</v>
      </c>
      <c r="IO383" s="14">
        <v>0</v>
      </c>
      <c r="IP383" s="14">
        <v>0</v>
      </c>
      <c r="IQ383" s="14">
        <v>0</v>
      </c>
      <c r="IR383" s="14">
        <v>0</v>
      </c>
      <c r="IS383" s="14">
        <v>0</v>
      </c>
      <c r="IT383" s="14">
        <v>0</v>
      </c>
      <c r="IU383" s="14">
        <v>0</v>
      </c>
      <c r="IV383" s="14">
        <v>0</v>
      </c>
      <c r="IW383" s="14">
        <v>0</v>
      </c>
      <c r="IX383" s="14">
        <v>0</v>
      </c>
      <c r="IY383" s="14">
        <v>0</v>
      </c>
      <c r="IZ383" s="14">
        <v>0</v>
      </c>
      <c r="JA383" s="14">
        <v>0</v>
      </c>
      <c r="JB383" s="14">
        <v>0</v>
      </c>
      <c r="JC383" s="14">
        <v>0</v>
      </c>
      <c r="JD383" s="14">
        <v>0</v>
      </c>
      <c r="JE383" s="14">
        <v>0</v>
      </c>
      <c r="JF383" s="14">
        <v>0</v>
      </c>
      <c r="JG383" s="14">
        <v>0</v>
      </c>
      <c r="JH383" s="14">
        <v>0</v>
      </c>
      <c r="JI383" s="14">
        <v>0</v>
      </c>
      <c r="JJ383" s="14">
        <v>0</v>
      </c>
      <c r="JK383" s="14">
        <v>0</v>
      </c>
      <c r="JL383" s="14">
        <v>0</v>
      </c>
      <c r="JM383" s="14">
        <v>0</v>
      </c>
      <c r="JN383" s="14">
        <v>0</v>
      </c>
      <c r="JO383" s="14">
        <v>0</v>
      </c>
      <c r="JP383" s="14">
        <v>0</v>
      </c>
      <c r="JQ383" s="14">
        <v>0</v>
      </c>
      <c r="JR383" s="14">
        <v>0</v>
      </c>
      <c r="JS383" s="14">
        <v>0</v>
      </c>
      <c r="JT383" s="14">
        <v>0</v>
      </c>
      <c r="JU383" s="14">
        <v>0</v>
      </c>
      <c r="JV383" s="14">
        <v>0</v>
      </c>
      <c r="JW383" s="14">
        <v>0</v>
      </c>
      <c r="JX383" s="14">
        <v>0</v>
      </c>
      <c r="JY383" s="14">
        <v>0</v>
      </c>
      <c r="JZ383" s="14">
        <v>0</v>
      </c>
      <c r="KA383" s="14">
        <v>0</v>
      </c>
      <c r="KB383" s="14">
        <v>0</v>
      </c>
      <c r="KC383" s="14">
        <v>0</v>
      </c>
      <c r="KD383" s="14">
        <v>0</v>
      </c>
      <c r="KE383" s="14">
        <v>0</v>
      </c>
      <c r="KF383" s="14">
        <v>0</v>
      </c>
      <c r="KG383" s="14">
        <v>0</v>
      </c>
      <c r="KH383" s="14">
        <v>0</v>
      </c>
      <c r="KI383" s="14">
        <v>0</v>
      </c>
      <c r="KJ383" s="14">
        <v>0</v>
      </c>
      <c r="KK383" s="14">
        <v>0</v>
      </c>
      <c r="KL383" s="14">
        <v>0</v>
      </c>
      <c r="KM383" s="14">
        <v>0</v>
      </c>
      <c r="KN383" s="14">
        <v>0</v>
      </c>
      <c r="KO383" s="14">
        <v>0</v>
      </c>
      <c r="KP383" s="14">
        <v>0</v>
      </c>
      <c r="KQ383" s="14">
        <v>0</v>
      </c>
      <c r="KR383" s="14">
        <v>0</v>
      </c>
      <c r="KS383" s="14">
        <v>0</v>
      </c>
      <c r="KT383" s="14">
        <v>0</v>
      </c>
      <c r="KU383" s="14">
        <v>0</v>
      </c>
      <c r="KV383" s="14">
        <v>0</v>
      </c>
      <c r="KW383" s="14">
        <v>0</v>
      </c>
      <c r="KX383" s="14">
        <v>0</v>
      </c>
      <c r="KY383" s="14">
        <v>0</v>
      </c>
      <c r="KZ383" s="14">
        <v>0</v>
      </c>
      <c r="LA383" s="14">
        <v>0</v>
      </c>
      <c r="LB383" s="14">
        <v>0</v>
      </c>
      <c r="LC383" s="14">
        <v>0</v>
      </c>
      <c r="LD383" s="14">
        <v>0</v>
      </c>
      <c r="LE383" s="14">
        <v>0</v>
      </c>
      <c r="LF383" s="14">
        <v>0</v>
      </c>
      <c r="LG383" s="14">
        <v>0</v>
      </c>
      <c r="LH383" s="14">
        <v>0</v>
      </c>
      <c r="LI383" s="14">
        <v>0</v>
      </c>
      <c r="LJ383" s="14">
        <v>0</v>
      </c>
      <c r="LK383" s="14">
        <v>0</v>
      </c>
      <c r="LL383" s="14">
        <v>0</v>
      </c>
      <c r="LM383" s="14">
        <v>0</v>
      </c>
      <c r="LN383" s="14">
        <v>0</v>
      </c>
      <c r="LO383" s="14">
        <v>0</v>
      </c>
      <c r="LP383" s="14">
        <v>0</v>
      </c>
      <c r="LQ383" s="14">
        <v>0</v>
      </c>
      <c r="LR383" s="14">
        <v>0</v>
      </c>
      <c r="LS383" s="14">
        <v>0</v>
      </c>
      <c r="LT383" s="14">
        <v>0</v>
      </c>
      <c r="LU383" s="14">
        <v>0</v>
      </c>
      <c r="LV383" s="14">
        <v>0</v>
      </c>
      <c r="LW383" s="14">
        <v>0</v>
      </c>
      <c r="LX383" s="14">
        <v>0</v>
      </c>
      <c r="LY383" s="14">
        <v>0</v>
      </c>
      <c r="LZ383" s="14">
        <v>0</v>
      </c>
      <c r="MA383" s="14">
        <v>0</v>
      </c>
      <c r="MB383" s="14">
        <v>0</v>
      </c>
      <c r="MC383" s="14">
        <v>0</v>
      </c>
      <c r="MD383" s="14">
        <v>0</v>
      </c>
      <c r="ME383" s="14">
        <v>0</v>
      </c>
      <c r="MF383" s="14">
        <v>0</v>
      </c>
      <c r="MG383" s="14">
        <v>0</v>
      </c>
      <c r="MH383" s="14">
        <v>0</v>
      </c>
      <c r="MI383" s="14">
        <v>0</v>
      </c>
      <c r="MJ383" s="14">
        <v>0</v>
      </c>
      <c r="MK383" s="14">
        <v>0</v>
      </c>
      <c r="ML383" s="14">
        <v>0</v>
      </c>
      <c r="MM383" s="14">
        <v>0</v>
      </c>
      <c r="MN383" s="14">
        <v>0</v>
      </c>
      <c r="MO383" s="14">
        <v>0</v>
      </c>
      <c r="MP383" s="14">
        <v>0</v>
      </c>
      <c r="MQ383" s="14">
        <v>0</v>
      </c>
      <c r="MR383" s="14">
        <v>0</v>
      </c>
      <c r="MS383" s="14">
        <v>0</v>
      </c>
      <c r="MT383" s="14">
        <v>0</v>
      </c>
      <c r="MU383" s="14">
        <v>0</v>
      </c>
      <c r="MV383" s="14">
        <v>0</v>
      </c>
      <c r="MW383" s="14">
        <v>0</v>
      </c>
      <c r="MX383" s="14">
        <v>0</v>
      </c>
      <c r="MY383" s="14">
        <v>0</v>
      </c>
      <c r="MZ383" s="14">
        <v>0</v>
      </c>
      <c r="NA383" s="14">
        <v>0</v>
      </c>
      <c r="NB383" s="14">
        <v>0</v>
      </c>
      <c r="NC383" s="14">
        <v>0</v>
      </c>
      <c r="ND383" s="14">
        <v>0</v>
      </c>
      <c r="NE383" s="14">
        <v>0</v>
      </c>
      <c r="NF383" s="14">
        <v>0</v>
      </c>
      <c r="NG383" s="14">
        <v>0</v>
      </c>
      <c r="NH383" s="14">
        <v>0</v>
      </c>
      <c r="NI383" s="14">
        <v>0</v>
      </c>
      <c r="NJ383" s="14">
        <v>0</v>
      </c>
      <c r="NK383" s="14">
        <v>0</v>
      </c>
      <c r="NL383" s="14">
        <v>0</v>
      </c>
      <c r="NM383" s="14">
        <v>0</v>
      </c>
      <c r="NN383" s="14">
        <v>0</v>
      </c>
      <c r="NO383" s="14">
        <v>0</v>
      </c>
      <c r="NP383" s="14">
        <v>0</v>
      </c>
      <c r="NQ383" s="14">
        <v>0</v>
      </c>
      <c r="NR383" s="14">
        <v>0</v>
      </c>
      <c r="NS383" s="14">
        <v>0</v>
      </c>
      <c r="NT383" s="14">
        <v>0</v>
      </c>
      <c r="NU383" s="14">
        <v>0</v>
      </c>
      <c r="NV383" s="14">
        <v>0</v>
      </c>
      <c r="NW383" s="14">
        <v>0</v>
      </c>
      <c r="NX383" s="14">
        <v>0</v>
      </c>
      <c r="NY383" s="14">
        <v>0</v>
      </c>
      <c r="NZ383" s="14">
        <v>0</v>
      </c>
      <c r="OA383" s="14">
        <v>0</v>
      </c>
      <c r="OB383" s="14">
        <v>0</v>
      </c>
      <c r="OC383" s="14">
        <v>1</v>
      </c>
      <c r="OD383" s="14">
        <v>0</v>
      </c>
      <c r="OE383" s="14">
        <v>0</v>
      </c>
      <c r="OF383" s="14"/>
      <c r="OG383" s="14">
        <v>0</v>
      </c>
      <c r="OH383" s="14">
        <v>0</v>
      </c>
      <c r="OI383" s="14">
        <v>0</v>
      </c>
      <c r="OJ383" s="14">
        <v>0</v>
      </c>
      <c r="OK383" s="14">
        <v>0</v>
      </c>
      <c r="OL383" s="14">
        <v>0</v>
      </c>
      <c r="OM383" s="14">
        <v>0</v>
      </c>
      <c r="ON383" s="14">
        <v>0</v>
      </c>
      <c r="OO383" s="14">
        <v>0</v>
      </c>
      <c r="OP383" s="14">
        <v>0</v>
      </c>
      <c r="OQ383" s="14">
        <v>0</v>
      </c>
      <c r="OR383" s="14">
        <v>0</v>
      </c>
      <c r="OS383" s="14">
        <v>0</v>
      </c>
      <c r="OT383" s="14">
        <v>0</v>
      </c>
      <c r="OU383" s="14">
        <v>0</v>
      </c>
      <c r="OV383" s="14">
        <v>0</v>
      </c>
      <c r="OW383" s="14">
        <v>0</v>
      </c>
      <c r="OX383" s="14">
        <v>0</v>
      </c>
      <c r="OY383" s="14">
        <v>0</v>
      </c>
      <c r="OZ383" s="14"/>
      <c r="PA383" s="14">
        <v>0</v>
      </c>
      <c r="PB383" s="14"/>
      <c r="PC383" s="14"/>
      <c r="PD383" s="14">
        <v>0</v>
      </c>
      <c r="PE383" s="14"/>
      <c r="PF383" s="14"/>
      <c r="PG383" s="54"/>
      <c r="PH383" s="54"/>
      <c r="PI383" s="54"/>
      <c r="PJ383" s="54"/>
      <c r="PK383" s="54"/>
      <c r="PL383" s="84"/>
      <c r="PM383" s="14"/>
      <c r="PN383" s="84"/>
      <c r="PO383" s="84"/>
      <c r="PP383" s="84"/>
      <c r="PQ383" s="84"/>
      <c r="PR383" s="505"/>
      <c r="PS383" s="84"/>
      <c r="PT383" s="84"/>
      <c r="PU383" s="84"/>
      <c r="PV383" s="84"/>
      <c r="PW383" s="54"/>
      <c r="PX383" s="54"/>
      <c r="PY383" s="14"/>
      <c r="PZ383" s="14"/>
      <c r="QA383" s="14"/>
      <c r="QB383" s="54"/>
      <c r="QC383" s="54"/>
      <c r="QD383" s="54"/>
      <c r="QR383" s="1"/>
      <c r="QS383" s="1"/>
      <c r="QX383" s="1"/>
      <c r="QY383" s="1"/>
      <c r="QZ383" s="1"/>
      <c r="RA383" s="1"/>
      <c r="RB383" s="1"/>
      <c r="RC383" s="1"/>
      <c r="RD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</row>
    <row r="384" spans="1:488" s="20" customFormat="1" hidden="1" x14ac:dyDescent="0.25">
      <c r="A384" s="68" t="s">
        <v>11</v>
      </c>
      <c r="B384" s="68" t="s">
        <v>1486</v>
      </c>
      <c r="C384" s="347"/>
      <c r="D384" s="347"/>
      <c r="E384" s="14">
        <v>0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>
        <v>0</v>
      </c>
      <c r="PE384" s="14"/>
      <c r="PF384" s="14"/>
      <c r="PG384" s="54"/>
      <c r="PH384" s="54"/>
      <c r="PI384" s="54"/>
      <c r="PJ384" s="54"/>
      <c r="PK384" s="54"/>
      <c r="PL384" s="84"/>
      <c r="PM384" s="14"/>
      <c r="PN384" s="84"/>
      <c r="PO384" s="84"/>
      <c r="PP384" s="84"/>
      <c r="PQ384" s="84"/>
      <c r="PR384" s="505"/>
      <c r="PS384" s="84"/>
      <c r="PT384" s="84"/>
      <c r="PU384" s="84"/>
      <c r="PV384" s="84"/>
      <c r="PW384" s="54"/>
      <c r="PX384" s="54"/>
      <c r="PY384" s="14"/>
      <c r="PZ384" s="14"/>
      <c r="QA384" s="14"/>
      <c r="QB384" s="54"/>
      <c r="QC384" s="54"/>
      <c r="QD384" s="54"/>
      <c r="QR384" s="1"/>
      <c r="QS384" s="1"/>
      <c r="QX384" s="1"/>
      <c r="QY384" s="1"/>
      <c r="QZ384" s="1"/>
      <c r="RA384" s="1"/>
      <c r="RB384" s="1"/>
      <c r="RC384" s="1"/>
      <c r="RD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</row>
    <row r="385" spans="1:534" s="20" customFormat="1" hidden="1" x14ac:dyDescent="0.25">
      <c r="A385" s="68" t="s">
        <v>11</v>
      </c>
      <c r="B385" s="79" t="s">
        <v>752</v>
      </c>
      <c r="C385" s="464">
        <v>1618</v>
      </c>
      <c r="D385" s="347"/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  <c r="AL385" s="14">
        <v>0</v>
      </c>
      <c r="AM385" s="14">
        <v>0</v>
      </c>
      <c r="AN385" s="14">
        <v>0</v>
      </c>
      <c r="AO385" s="14">
        <v>0</v>
      </c>
      <c r="AP385" s="14">
        <v>0</v>
      </c>
      <c r="AQ385" s="14">
        <v>0</v>
      </c>
      <c r="AR385" s="14">
        <v>0</v>
      </c>
      <c r="AS385" s="14">
        <v>0</v>
      </c>
      <c r="AT385" s="14">
        <v>0</v>
      </c>
      <c r="AU385" s="14">
        <v>0</v>
      </c>
      <c r="AV385" s="14">
        <v>0</v>
      </c>
      <c r="AW385" s="14">
        <v>0</v>
      </c>
      <c r="AX385" s="14">
        <v>0</v>
      </c>
      <c r="AY385" s="14">
        <v>0</v>
      </c>
      <c r="AZ385" s="14">
        <v>0</v>
      </c>
      <c r="BA385" s="14">
        <v>0</v>
      </c>
      <c r="BB385" s="14">
        <v>0</v>
      </c>
      <c r="BC385" s="14">
        <v>0</v>
      </c>
      <c r="BD385" s="14">
        <v>0</v>
      </c>
      <c r="BE385" s="14">
        <v>0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  <c r="BK385" s="14">
        <v>0</v>
      </c>
      <c r="BL385" s="14">
        <v>0</v>
      </c>
      <c r="BM385" s="14">
        <v>0</v>
      </c>
      <c r="BN385" s="14">
        <v>0</v>
      </c>
      <c r="BO385" s="14">
        <v>0</v>
      </c>
      <c r="BP385" s="14">
        <v>0</v>
      </c>
      <c r="BQ385" s="14">
        <v>0</v>
      </c>
      <c r="BR385" s="14">
        <v>0</v>
      </c>
      <c r="BS385" s="14">
        <v>0</v>
      </c>
      <c r="BT385" s="14">
        <v>0</v>
      </c>
      <c r="BU385" s="14">
        <v>0</v>
      </c>
      <c r="BV385" s="14">
        <v>0</v>
      </c>
      <c r="BW385" s="14">
        <v>0</v>
      </c>
      <c r="BX385" s="14">
        <v>0</v>
      </c>
      <c r="BY385" s="14">
        <v>0</v>
      </c>
      <c r="BZ385" s="14">
        <v>0</v>
      </c>
      <c r="CA385" s="14">
        <v>0</v>
      </c>
      <c r="CB385" s="14">
        <v>0</v>
      </c>
      <c r="CC385" s="14">
        <v>0</v>
      </c>
      <c r="CD385" s="14">
        <v>0</v>
      </c>
      <c r="CE385" s="14">
        <v>0</v>
      </c>
      <c r="CF385" s="14">
        <v>0</v>
      </c>
      <c r="CG385" s="14">
        <v>0</v>
      </c>
      <c r="CH385" s="14">
        <v>0</v>
      </c>
      <c r="CI385" s="14">
        <v>0</v>
      </c>
      <c r="CJ385" s="14">
        <v>0</v>
      </c>
      <c r="CK385" s="14">
        <v>0</v>
      </c>
      <c r="CL385" s="14">
        <v>0</v>
      </c>
      <c r="CM385" s="14">
        <v>0</v>
      </c>
      <c r="CN385" s="14">
        <v>0</v>
      </c>
      <c r="CO385" s="14">
        <v>0</v>
      </c>
      <c r="CP385" s="14">
        <v>0</v>
      </c>
      <c r="CQ385" s="14">
        <v>0</v>
      </c>
      <c r="CR385" s="14">
        <v>0</v>
      </c>
      <c r="CS385" s="14">
        <v>0</v>
      </c>
      <c r="CT385" s="14">
        <v>0</v>
      </c>
      <c r="CU385" s="14">
        <v>0</v>
      </c>
      <c r="CV385" s="14">
        <v>0</v>
      </c>
      <c r="CW385" s="14">
        <v>0</v>
      </c>
      <c r="CX385" s="14">
        <v>0</v>
      </c>
      <c r="CY385" s="14">
        <v>0</v>
      </c>
      <c r="CZ385" s="14">
        <v>0</v>
      </c>
      <c r="DA385" s="14">
        <v>0</v>
      </c>
      <c r="DB385" s="14">
        <v>0</v>
      </c>
      <c r="DC385" s="14">
        <v>0</v>
      </c>
      <c r="DD385" s="14">
        <v>0</v>
      </c>
      <c r="DE385" s="14">
        <v>0</v>
      </c>
      <c r="DF385" s="14">
        <v>0</v>
      </c>
      <c r="DG385" s="14">
        <v>0</v>
      </c>
      <c r="DH385" s="14">
        <v>0</v>
      </c>
      <c r="DI385" s="14">
        <v>0</v>
      </c>
      <c r="DJ385" s="14">
        <v>0</v>
      </c>
      <c r="DK385" s="14">
        <v>0</v>
      </c>
      <c r="DL385" s="14">
        <v>0</v>
      </c>
      <c r="DM385" s="14">
        <v>0</v>
      </c>
      <c r="DN385" s="14">
        <v>0</v>
      </c>
      <c r="DO385" s="14">
        <v>0</v>
      </c>
      <c r="DP385" s="14">
        <v>0</v>
      </c>
      <c r="DQ385" s="14">
        <v>0</v>
      </c>
      <c r="DR385" s="14">
        <v>0</v>
      </c>
      <c r="DS385" s="14">
        <v>0</v>
      </c>
      <c r="DT385" s="14">
        <v>0</v>
      </c>
      <c r="DU385" s="14">
        <v>0</v>
      </c>
      <c r="DV385" s="14">
        <v>0</v>
      </c>
      <c r="DW385" s="14">
        <v>0</v>
      </c>
      <c r="DX385" s="14">
        <v>0</v>
      </c>
      <c r="DY385" s="14">
        <v>0</v>
      </c>
      <c r="DZ385" s="14">
        <v>0</v>
      </c>
      <c r="EA385" s="14">
        <v>0</v>
      </c>
      <c r="EB385" s="14">
        <v>0</v>
      </c>
      <c r="EC385" s="14">
        <v>0</v>
      </c>
      <c r="ED385" s="14">
        <v>0</v>
      </c>
      <c r="EE385" s="14">
        <v>0</v>
      </c>
      <c r="EF385" s="14">
        <v>0</v>
      </c>
      <c r="EG385" s="14">
        <v>0</v>
      </c>
      <c r="EH385" s="14">
        <v>0</v>
      </c>
      <c r="EI385" s="14">
        <v>0</v>
      </c>
      <c r="EJ385" s="14">
        <v>0</v>
      </c>
      <c r="EK385" s="14">
        <v>0</v>
      </c>
      <c r="EL385" s="14">
        <v>0</v>
      </c>
      <c r="EM385" s="14">
        <v>0</v>
      </c>
      <c r="EN385" s="14">
        <v>0</v>
      </c>
      <c r="EO385" s="14">
        <v>0</v>
      </c>
      <c r="EP385" s="14">
        <v>0</v>
      </c>
      <c r="EQ385" s="14">
        <v>0</v>
      </c>
      <c r="ER385" s="14">
        <v>0</v>
      </c>
      <c r="ES385" s="14">
        <v>0</v>
      </c>
      <c r="ET385" s="14">
        <v>0</v>
      </c>
      <c r="EU385" s="14">
        <v>0</v>
      </c>
      <c r="EV385" s="14">
        <v>0</v>
      </c>
      <c r="EW385" s="14">
        <v>0</v>
      </c>
      <c r="EX385" s="14">
        <v>0</v>
      </c>
      <c r="EY385" s="14">
        <v>0</v>
      </c>
      <c r="EZ385" s="14">
        <v>0</v>
      </c>
      <c r="FA385" s="14">
        <v>0</v>
      </c>
      <c r="FB385" s="14">
        <v>0</v>
      </c>
      <c r="FC385" s="14">
        <v>0</v>
      </c>
      <c r="FD385" s="14">
        <v>0</v>
      </c>
      <c r="FE385" s="14">
        <v>0</v>
      </c>
      <c r="FF385" s="14">
        <v>0</v>
      </c>
      <c r="FG385" s="14">
        <v>0</v>
      </c>
      <c r="FH385" s="14">
        <v>1</v>
      </c>
      <c r="FI385" s="14">
        <v>0</v>
      </c>
      <c r="FJ385" s="14">
        <v>0</v>
      </c>
      <c r="FK385" s="14">
        <v>1</v>
      </c>
      <c r="FL385" s="14">
        <v>0</v>
      </c>
      <c r="FM385" s="14">
        <v>0</v>
      </c>
      <c r="FN385" s="14">
        <v>0</v>
      </c>
      <c r="FO385" s="14">
        <v>0</v>
      </c>
      <c r="FP385" s="14">
        <v>1</v>
      </c>
      <c r="FQ385" s="14">
        <v>0</v>
      </c>
      <c r="FR385" s="14">
        <v>0</v>
      </c>
      <c r="FS385" s="14">
        <v>0</v>
      </c>
      <c r="FT385" s="14">
        <v>0</v>
      </c>
      <c r="FU385" s="14">
        <v>0</v>
      </c>
      <c r="FV385" s="14">
        <v>0</v>
      </c>
      <c r="FW385" s="14">
        <v>2</v>
      </c>
      <c r="FX385" s="14">
        <v>0</v>
      </c>
      <c r="FY385" s="14">
        <v>0</v>
      </c>
      <c r="FZ385" s="14">
        <v>0</v>
      </c>
      <c r="GA385" s="14">
        <v>0</v>
      </c>
      <c r="GB385" s="14">
        <v>0</v>
      </c>
      <c r="GC385" s="14">
        <v>0</v>
      </c>
      <c r="GD385" s="14">
        <v>0</v>
      </c>
      <c r="GE385" s="14">
        <v>0</v>
      </c>
      <c r="GF385" s="14">
        <v>0</v>
      </c>
      <c r="GG385" s="14">
        <v>0</v>
      </c>
      <c r="GH385" s="14">
        <v>0</v>
      </c>
      <c r="GI385" s="14">
        <v>0</v>
      </c>
      <c r="GJ385" s="14">
        <v>0</v>
      </c>
      <c r="GK385" s="14">
        <v>0</v>
      </c>
      <c r="GL385" s="14">
        <v>0</v>
      </c>
      <c r="GM385" s="14">
        <v>0</v>
      </c>
      <c r="GN385" s="14">
        <v>0</v>
      </c>
      <c r="GO385" s="14">
        <v>0</v>
      </c>
      <c r="GP385" s="14">
        <v>0</v>
      </c>
      <c r="GQ385" s="14">
        <v>0</v>
      </c>
      <c r="GR385" s="14">
        <v>0</v>
      </c>
      <c r="GS385" s="14">
        <v>0</v>
      </c>
      <c r="GT385" s="14">
        <v>0</v>
      </c>
      <c r="GU385" s="14">
        <v>0</v>
      </c>
      <c r="GV385" s="14">
        <v>0</v>
      </c>
      <c r="GW385" s="14">
        <v>0</v>
      </c>
      <c r="GX385" s="14">
        <v>0</v>
      </c>
      <c r="GY385" s="14">
        <v>2</v>
      </c>
      <c r="GZ385" s="14">
        <v>1</v>
      </c>
      <c r="HA385" s="14">
        <v>0</v>
      </c>
      <c r="HB385" s="14">
        <v>0</v>
      </c>
      <c r="HC385" s="14">
        <v>1</v>
      </c>
      <c r="HD385" s="14">
        <v>0</v>
      </c>
      <c r="HE385" s="14">
        <v>0</v>
      </c>
      <c r="HF385" s="14">
        <v>0</v>
      </c>
      <c r="HG385" s="14">
        <v>0</v>
      </c>
      <c r="HH385" s="14">
        <v>0</v>
      </c>
      <c r="HI385" s="14">
        <v>0</v>
      </c>
      <c r="HJ385" s="14">
        <v>0</v>
      </c>
      <c r="HK385" s="14">
        <v>1</v>
      </c>
      <c r="HL385" s="14">
        <v>0</v>
      </c>
      <c r="HM385" s="14">
        <v>0</v>
      </c>
      <c r="HN385" s="14">
        <v>0</v>
      </c>
      <c r="HO385" s="14">
        <v>0</v>
      </c>
      <c r="HP385" s="14">
        <v>0</v>
      </c>
      <c r="HQ385" s="14">
        <v>0</v>
      </c>
      <c r="HR385" s="14">
        <v>0</v>
      </c>
      <c r="HS385" s="14">
        <v>0</v>
      </c>
      <c r="HT385" s="14">
        <v>0</v>
      </c>
      <c r="HU385" s="14">
        <v>0</v>
      </c>
      <c r="HV385" s="14">
        <v>0</v>
      </c>
      <c r="HW385" s="14">
        <v>0</v>
      </c>
      <c r="HX385" s="14">
        <v>0</v>
      </c>
      <c r="HY385" s="14">
        <v>0</v>
      </c>
      <c r="HZ385" s="14">
        <v>0</v>
      </c>
      <c r="IA385" s="14">
        <v>0</v>
      </c>
      <c r="IB385" s="14">
        <v>0</v>
      </c>
      <c r="IC385" s="14">
        <v>0</v>
      </c>
      <c r="ID385" s="14">
        <v>0</v>
      </c>
      <c r="IE385" s="14">
        <v>1</v>
      </c>
      <c r="IF385" s="14">
        <v>0</v>
      </c>
      <c r="IG385" s="14">
        <v>1</v>
      </c>
      <c r="IH385" s="14">
        <v>0</v>
      </c>
      <c r="II385" s="14">
        <v>0</v>
      </c>
      <c r="IJ385" s="14">
        <v>0</v>
      </c>
      <c r="IK385" s="14">
        <v>0</v>
      </c>
      <c r="IL385" s="14">
        <v>0</v>
      </c>
      <c r="IM385" s="14">
        <v>0</v>
      </c>
      <c r="IN385" s="14">
        <v>0</v>
      </c>
      <c r="IO385" s="14">
        <v>0</v>
      </c>
      <c r="IP385" s="14">
        <v>1</v>
      </c>
      <c r="IQ385" s="14">
        <v>1</v>
      </c>
      <c r="IR385" s="14">
        <v>0</v>
      </c>
      <c r="IS385" s="14">
        <v>0</v>
      </c>
      <c r="IT385" s="14">
        <v>0</v>
      </c>
      <c r="IU385" s="14">
        <v>0</v>
      </c>
      <c r="IV385" s="14">
        <v>0</v>
      </c>
      <c r="IW385" s="14">
        <v>0</v>
      </c>
      <c r="IX385" s="14">
        <v>0</v>
      </c>
      <c r="IY385" s="14">
        <v>0</v>
      </c>
      <c r="IZ385" s="14">
        <v>0</v>
      </c>
      <c r="JA385" s="14">
        <v>0</v>
      </c>
      <c r="JB385" s="14">
        <v>1</v>
      </c>
      <c r="JC385" s="14">
        <v>0</v>
      </c>
      <c r="JD385" s="14">
        <v>0</v>
      </c>
      <c r="JE385" s="14">
        <v>1</v>
      </c>
      <c r="JF385" s="14">
        <v>0</v>
      </c>
      <c r="JG385" s="14">
        <v>0</v>
      </c>
      <c r="JH385" s="14">
        <v>0</v>
      </c>
      <c r="JI385" s="14">
        <v>2</v>
      </c>
      <c r="JJ385" s="14">
        <v>0</v>
      </c>
      <c r="JK385" s="14">
        <v>0</v>
      </c>
      <c r="JL385" s="14">
        <v>1</v>
      </c>
      <c r="JM385" s="14">
        <v>0</v>
      </c>
      <c r="JN385" s="14">
        <v>0</v>
      </c>
      <c r="JO385" s="14">
        <v>1</v>
      </c>
      <c r="JP385" s="14">
        <v>0</v>
      </c>
      <c r="JQ385" s="14">
        <v>0</v>
      </c>
      <c r="JR385" s="14">
        <v>0</v>
      </c>
      <c r="JS385" s="14">
        <v>0</v>
      </c>
      <c r="JT385" s="14">
        <v>0</v>
      </c>
      <c r="JU385" s="14">
        <v>0</v>
      </c>
      <c r="JV385" s="14">
        <v>0</v>
      </c>
      <c r="JW385" s="14">
        <v>0</v>
      </c>
      <c r="JX385" s="14">
        <v>0</v>
      </c>
      <c r="JY385" s="14">
        <v>0</v>
      </c>
      <c r="JZ385" s="14">
        <v>0</v>
      </c>
      <c r="KA385" s="14">
        <v>0</v>
      </c>
      <c r="KB385" s="14">
        <v>0</v>
      </c>
      <c r="KC385" s="14">
        <v>0</v>
      </c>
      <c r="KD385" s="14">
        <v>0</v>
      </c>
      <c r="KE385" s="14">
        <v>0</v>
      </c>
      <c r="KF385" s="14">
        <v>0</v>
      </c>
      <c r="KG385" s="14">
        <v>0</v>
      </c>
      <c r="KH385" s="14">
        <v>0</v>
      </c>
      <c r="KI385" s="14">
        <v>0</v>
      </c>
      <c r="KJ385" s="14">
        <v>0</v>
      </c>
      <c r="KK385" s="14">
        <v>0</v>
      </c>
      <c r="KL385" s="14">
        <v>0</v>
      </c>
      <c r="KM385" s="14">
        <v>0</v>
      </c>
      <c r="KN385" s="14">
        <v>0</v>
      </c>
      <c r="KO385" s="14">
        <v>0</v>
      </c>
      <c r="KP385" s="14">
        <v>0</v>
      </c>
      <c r="KQ385" s="14">
        <v>0</v>
      </c>
      <c r="KR385" s="14">
        <v>0</v>
      </c>
      <c r="KS385" s="14">
        <v>0</v>
      </c>
      <c r="KT385" s="14">
        <v>0</v>
      </c>
      <c r="KU385" s="14">
        <v>0</v>
      </c>
      <c r="KV385" s="14">
        <v>0</v>
      </c>
      <c r="KW385" s="14">
        <v>0</v>
      </c>
      <c r="KX385" s="14">
        <v>0</v>
      </c>
      <c r="KY385" s="14">
        <v>0</v>
      </c>
      <c r="KZ385" s="14">
        <v>0</v>
      </c>
      <c r="LA385" s="14">
        <v>0</v>
      </c>
      <c r="LB385" s="14">
        <v>0</v>
      </c>
      <c r="LC385" s="14">
        <v>0</v>
      </c>
      <c r="LD385" s="14">
        <v>0</v>
      </c>
      <c r="LE385" s="14">
        <v>0</v>
      </c>
      <c r="LF385" s="14">
        <v>0</v>
      </c>
      <c r="LG385" s="14">
        <v>0</v>
      </c>
      <c r="LH385" s="14">
        <v>0</v>
      </c>
      <c r="LI385" s="14">
        <v>0</v>
      </c>
      <c r="LJ385" s="14">
        <v>0</v>
      </c>
      <c r="LK385" s="14">
        <v>1</v>
      </c>
      <c r="LL385" s="14">
        <v>0</v>
      </c>
      <c r="LM385" s="14">
        <v>0</v>
      </c>
      <c r="LN385" s="14">
        <v>0</v>
      </c>
      <c r="LO385" s="14">
        <v>0</v>
      </c>
      <c r="LP385" s="14">
        <v>0</v>
      </c>
      <c r="LQ385" s="14">
        <v>0</v>
      </c>
      <c r="LR385" s="14">
        <v>0</v>
      </c>
      <c r="LS385" s="14">
        <v>0</v>
      </c>
      <c r="LT385" s="14">
        <v>0</v>
      </c>
      <c r="LU385" s="14">
        <v>0</v>
      </c>
      <c r="LV385" s="14">
        <v>2</v>
      </c>
      <c r="LW385" s="14">
        <v>0</v>
      </c>
      <c r="LX385" s="14">
        <v>0</v>
      </c>
      <c r="LY385" s="14">
        <v>0</v>
      </c>
      <c r="LZ385" s="14">
        <v>0</v>
      </c>
      <c r="MA385" s="14">
        <v>0</v>
      </c>
      <c r="MB385" s="14">
        <v>0</v>
      </c>
      <c r="MC385" s="14">
        <v>2</v>
      </c>
      <c r="MD385" s="14">
        <v>0</v>
      </c>
      <c r="ME385" s="14">
        <v>0</v>
      </c>
      <c r="MF385" s="14">
        <v>2</v>
      </c>
      <c r="MG385" s="14">
        <v>3</v>
      </c>
      <c r="MH385" s="14">
        <v>0</v>
      </c>
      <c r="MI385" s="14">
        <v>1</v>
      </c>
      <c r="MJ385" s="14">
        <v>2</v>
      </c>
      <c r="MK385" s="14">
        <v>1</v>
      </c>
      <c r="ML385" s="14">
        <v>1</v>
      </c>
      <c r="MM385" s="14">
        <v>0</v>
      </c>
      <c r="MN385" s="14">
        <v>0</v>
      </c>
      <c r="MO385" s="14">
        <v>0</v>
      </c>
      <c r="MP385" s="14">
        <v>2</v>
      </c>
      <c r="MQ385" s="14">
        <v>2</v>
      </c>
      <c r="MR385" s="14">
        <v>1</v>
      </c>
      <c r="MS385" s="14">
        <v>0</v>
      </c>
      <c r="MT385" s="14">
        <v>1</v>
      </c>
      <c r="MU385" s="14">
        <v>0</v>
      </c>
      <c r="MV385" s="14">
        <v>0</v>
      </c>
      <c r="MW385" s="14">
        <v>0</v>
      </c>
      <c r="MX385" s="14">
        <v>0</v>
      </c>
      <c r="MY385" s="14">
        <v>0</v>
      </c>
      <c r="MZ385" s="14">
        <v>0</v>
      </c>
      <c r="NA385" s="14">
        <v>3</v>
      </c>
      <c r="NB385" s="14">
        <v>0</v>
      </c>
      <c r="NC385" s="14">
        <v>1</v>
      </c>
      <c r="ND385" s="14">
        <v>1</v>
      </c>
      <c r="NE385" s="14">
        <v>0</v>
      </c>
      <c r="NF385" s="14">
        <v>0</v>
      </c>
      <c r="NG385" s="14">
        <v>0</v>
      </c>
      <c r="NH385" s="14">
        <v>1</v>
      </c>
      <c r="NI385" s="14">
        <v>1</v>
      </c>
      <c r="NJ385" s="14">
        <v>1</v>
      </c>
      <c r="NK385" s="14">
        <v>0</v>
      </c>
      <c r="NL385" s="14">
        <v>1</v>
      </c>
      <c r="NM385" s="14">
        <v>0</v>
      </c>
      <c r="NN385" s="14">
        <v>0</v>
      </c>
      <c r="NO385" s="14">
        <v>10</v>
      </c>
      <c r="NP385" s="14">
        <v>0</v>
      </c>
      <c r="NQ385" s="14">
        <v>3</v>
      </c>
      <c r="NR385" s="14">
        <v>0</v>
      </c>
      <c r="NS385" s="14">
        <v>5</v>
      </c>
      <c r="NT385" s="14">
        <v>1</v>
      </c>
      <c r="NU385" s="14">
        <v>0</v>
      </c>
      <c r="NV385" s="14">
        <v>14</v>
      </c>
      <c r="NW385" s="14">
        <v>17</v>
      </c>
      <c r="NX385" s="14">
        <v>11</v>
      </c>
      <c r="NY385" s="14">
        <v>0</v>
      </c>
      <c r="NZ385" s="14">
        <v>0</v>
      </c>
      <c r="OA385" s="14">
        <v>0</v>
      </c>
      <c r="OB385" s="14">
        <v>0</v>
      </c>
      <c r="OC385" s="14">
        <v>0</v>
      </c>
      <c r="OD385" s="14">
        <v>23</v>
      </c>
      <c r="OE385" s="14">
        <v>13</v>
      </c>
      <c r="OF385" s="14">
        <v>5</v>
      </c>
      <c r="OG385" s="14">
        <v>0</v>
      </c>
      <c r="OH385" s="14">
        <v>1</v>
      </c>
      <c r="OI385" s="14">
        <v>0</v>
      </c>
      <c r="OJ385" s="14">
        <v>4</v>
      </c>
      <c r="OK385" s="14">
        <v>3</v>
      </c>
      <c r="OL385" s="14">
        <v>1</v>
      </c>
      <c r="OM385" s="14">
        <v>1</v>
      </c>
      <c r="ON385" s="14">
        <v>2</v>
      </c>
      <c r="OO385" s="14">
        <v>0</v>
      </c>
      <c r="OP385" s="14">
        <v>0</v>
      </c>
      <c r="OQ385" s="14">
        <v>0</v>
      </c>
      <c r="OR385" s="14">
        <v>0</v>
      </c>
      <c r="OS385" s="14">
        <v>3</v>
      </c>
      <c r="OT385" s="14">
        <v>0</v>
      </c>
      <c r="OU385" s="14">
        <v>0</v>
      </c>
      <c r="OV385" s="14">
        <v>0</v>
      </c>
      <c r="OW385" s="14">
        <v>0</v>
      </c>
      <c r="OX385" s="14">
        <v>1</v>
      </c>
      <c r="OY385" s="14">
        <v>0</v>
      </c>
      <c r="OZ385" s="31">
        <v>1</v>
      </c>
      <c r="PA385" s="14">
        <v>3</v>
      </c>
      <c r="PB385" s="14">
        <v>3</v>
      </c>
      <c r="PC385" s="14"/>
      <c r="PD385" s="14">
        <v>0</v>
      </c>
      <c r="PE385" s="14"/>
      <c r="PF385" s="14">
        <v>1</v>
      </c>
      <c r="PG385" s="54"/>
      <c r="PH385" s="54"/>
      <c r="PI385" s="54"/>
      <c r="PJ385" s="54"/>
      <c r="PK385" s="54"/>
      <c r="PL385" s="84"/>
      <c r="PM385" s="14">
        <v>1</v>
      </c>
      <c r="PN385" s="84">
        <v>3</v>
      </c>
      <c r="PO385" s="84">
        <v>1</v>
      </c>
      <c r="PP385" s="84"/>
      <c r="PQ385" s="84">
        <v>1</v>
      </c>
      <c r="PR385" s="505"/>
      <c r="PS385" s="84"/>
      <c r="PT385" s="84">
        <v>1</v>
      </c>
      <c r="PU385" s="84"/>
      <c r="PV385" s="84"/>
      <c r="PW385" s="54"/>
      <c r="PX385" s="14">
        <v>1</v>
      </c>
      <c r="PY385" s="14"/>
      <c r="PZ385" s="14"/>
      <c r="QA385" s="14"/>
      <c r="QB385" s="54"/>
      <c r="QC385" s="54"/>
      <c r="QD385" s="54"/>
      <c r="QI385" s="1">
        <v>3</v>
      </c>
      <c r="QR385" s="1"/>
      <c r="QS385" s="1"/>
      <c r="QV385" s="1">
        <v>5</v>
      </c>
      <c r="QW385" s="1">
        <v>1</v>
      </c>
      <c r="QX385" s="1"/>
      <c r="QY385" s="1"/>
      <c r="QZ385" s="1"/>
      <c r="RA385" s="1"/>
      <c r="RB385" s="1"/>
      <c r="RC385" s="1"/>
      <c r="RD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20">
        <v>1</v>
      </c>
      <c r="RX385" s="1"/>
      <c r="RY385" s="1">
        <v>1</v>
      </c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</row>
    <row r="386" spans="1:534" s="20" customFormat="1" hidden="1" x14ac:dyDescent="0.25">
      <c r="A386" s="68" t="s">
        <v>11</v>
      </c>
      <c r="B386" s="68" t="s">
        <v>1213</v>
      </c>
      <c r="C386" s="464">
        <v>201</v>
      </c>
      <c r="D386" s="347"/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  <c r="AL386" s="14">
        <v>0</v>
      </c>
      <c r="AM386" s="14">
        <v>0</v>
      </c>
      <c r="AN386" s="14">
        <v>0</v>
      </c>
      <c r="AO386" s="14">
        <v>0</v>
      </c>
      <c r="AP386" s="14">
        <v>0</v>
      </c>
      <c r="AQ386" s="14">
        <v>0</v>
      </c>
      <c r="AR386" s="14">
        <v>0</v>
      </c>
      <c r="AS386" s="14">
        <v>0</v>
      </c>
      <c r="AT386" s="14">
        <v>0</v>
      </c>
      <c r="AU386" s="14">
        <v>0</v>
      </c>
      <c r="AV386" s="14">
        <v>0</v>
      </c>
      <c r="AW386" s="14">
        <v>0</v>
      </c>
      <c r="AX386" s="14">
        <v>0</v>
      </c>
      <c r="AY386" s="14">
        <v>0</v>
      </c>
      <c r="AZ386" s="14">
        <v>0</v>
      </c>
      <c r="BA386" s="14">
        <v>0</v>
      </c>
      <c r="BB386" s="14">
        <v>0</v>
      </c>
      <c r="BC386" s="14">
        <v>0</v>
      </c>
      <c r="BD386" s="14">
        <v>0</v>
      </c>
      <c r="BE386" s="14">
        <v>0</v>
      </c>
      <c r="BF386" s="14">
        <v>0</v>
      </c>
      <c r="BG386" s="14">
        <v>0</v>
      </c>
      <c r="BH386" s="14">
        <v>0</v>
      </c>
      <c r="BI386" s="14">
        <v>0</v>
      </c>
      <c r="BJ386" s="14">
        <v>0</v>
      </c>
      <c r="BK386" s="14">
        <v>0</v>
      </c>
      <c r="BL386" s="14">
        <v>0</v>
      </c>
      <c r="BM386" s="14">
        <v>0</v>
      </c>
      <c r="BN386" s="14">
        <v>0</v>
      </c>
      <c r="BO386" s="14">
        <v>0</v>
      </c>
      <c r="BP386" s="14">
        <v>0</v>
      </c>
      <c r="BQ386" s="14">
        <v>0</v>
      </c>
      <c r="BR386" s="14">
        <v>0</v>
      </c>
      <c r="BS386" s="14">
        <v>0</v>
      </c>
      <c r="BT386" s="14">
        <v>0</v>
      </c>
      <c r="BU386" s="14">
        <v>0</v>
      </c>
      <c r="BV386" s="14">
        <v>0</v>
      </c>
      <c r="BW386" s="14">
        <v>0</v>
      </c>
      <c r="BX386" s="14">
        <v>0</v>
      </c>
      <c r="BY386" s="14">
        <v>0</v>
      </c>
      <c r="BZ386" s="14">
        <v>0</v>
      </c>
      <c r="CA386" s="14">
        <v>0</v>
      </c>
      <c r="CB386" s="14">
        <v>0</v>
      </c>
      <c r="CC386" s="14">
        <v>0</v>
      </c>
      <c r="CD386" s="14">
        <v>0</v>
      </c>
      <c r="CE386" s="14">
        <v>0</v>
      </c>
      <c r="CF386" s="14">
        <v>0</v>
      </c>
      <c r="CG386" s="14">
        <v>0</v>
      </c>
      <c r="CH386" s="14">
        <v>0</v>
      </c>
      <c r="CI386" s="14">
        <v>0</v>
      </c>
      <c r="CJ386" s="14">
        <v>0</v>
      </c>
      <c r="CK386" s="14">
        <v>0</v>
      </c>
      <c r="CL386" s="14">
        <v>0</v>
      </c>
      <c r="CM386" s="14">
        <v>0</v>
      </c>
      <c r="CN386" s="14">
        <v>0</v>
      </c>
      <c r="CO386" s="14">
        <v>0</v>
      </c>
      <c r="CP386" s="14">
        <v>0</v>
      </c>
      <c r="CQ386" s="14">
        <v>0</v>
      </c>
      <c r="CR386" s="14">
        <v>0</v>
      </c>
      <c r="CS386" s="14">
        <v>0</v>
      </c>
      <c r="CT386" s="14">
        <v>0</v>
      </c>
      <c r="CU386" s="14">
        <v>0</v>
      </c>
      <c r="CV386" s="14">
        <v>0</v>
      </c>
      <c r="CW386" s="14">
        <v>0</v>
      </c>
      <c r="CX386" s="14">
        <v>0</v>
      </c>
      <c r="CY386" s="14">
        <v>0</v>
      </c>
      <c r="CZ386" s="14">
        <v>0</v>
      </c>
      <c r="DA386" s="14">
        <v>0</v>
      </c>
      <c r="DB386" s="14">
        <v>0</v>
      </c>
      <c r="DC386" s="14">
        <v>0</v>
      </c>
      <c r="DD386" s="14">
        <v>0</v>
      </c>
      <c r="DE386" s="14">
        <v>0</v>
      </c>
      <c r="DF386" s="14">
        <v>0</v>
      </c>
      <c r="DG386" s="14">
        <v>0</v>
      </c>
      <c r="DH386" s="14">
        <v>0</v>
      </c>
      <c r="DI386" s="14">
        <v>0</v>
      </c>
      <c r="DJ386" s="14">
        <v>0</v>
      </c>
      <c r="DK386" s="14">
        <v>0</v>
      </c>
      <c r="DL386" s="14">
        <v>0</v>
      </c>
      <c r="DM386" s="14">
        <v>0</v>
      </c>
      <c r="DN386" s="14">
        <v>0</v>
      </c>
      <c r="DO386" s="14">
        <v>0</v>
      </c>
      <c r="DP386" s="14">
        <v>0</v>
      </c>
      <c r="DQ386" s="14">
        <v>0</v>
      </c>
      <c r="DR386" s="14">
        <v>0</v>
      </c>
      <c r="DS386" s="14">
        <v>0</v>
      </c>
      <c r="DT386" s="14">
        <v>0</v>
      </c>
      <c r="DU386" s="14">
        <v>0</v>
      </c>
      <c r="DV386" s="14">
        <v>0</v>
      </c>
      <c r="DW386" s="14">
        <v>0</v>
      </c>
      <c r="DX386" s="14">
        <v>0</v>
      </c>
      <c r="DY386" s="14">
        <v>0</v>
      </c>
      <c r="DZ386" s="14">
        <v>0</v>
      </c>
      <c r="EA386" s="14">
        <v>0</v>
      </c>
      <c r="EB386" s="14">
        <v>0</v>
      </c>
      <c r="EC386" s="14">
        <v>0</v>
      </c>
      <c r="ED386" s="14">
        <v>0</v>
      </c>
      <c r="EE386" s="14">
        <v>0</v>
      </c>
      <c r="EF386" s="14">
        <v>0</v>
      </c>
      <c r="EG386" s="14">
        <v>0</v>
      </c>
      <c r="EH386" s="14">
        <v>0</v>
      </c>
      <c r="EI386" s="14">
        <v>0</v>
      </c>
      <c r="EJ386" s="14">
        <v>0</v>
      </c>
      <c r="EK386" s="14">
        <v>0</v>
      </c>
      <c r="EL386" s="14">
        <v>0</v>
      </c>
      <c r="EM386" s="14">
        <v>0</v>
      </c>
      <c r="EN386" s="14">
        <v>0</v>
      </c>
      <c r="EO386" s="14">
        <v>0</v>
      </c>
      <c r="EP386" s="14">
        <v>0</v>
      </c>
      <c r="EQ386" s="14">
        <v>0</v>
      </c>
      <c r="ER386" s="14">
        <v>0</v>
      </c>
      <c r="ES386" s="14">
        <v>0</v>
      </c>
      <c r="ET386" s="14">
        <v>0</v>
      </c>
      <c r="EU386" s="14">
        <v>0</v>
      </c>
      <c r="EV386" s="14">
        <v>0</v>
      </c>
      <c r="EW386" s="14">
        <v>0</v>
      </c>
      <c r="EX386" s="14">
        <v>0</v>
      </c>
      <c r="EY386" s="14">
        <v>0</v>
      </c>
      <c r="EZ386" s="14">
        <v>0</v>
      </c>
      <c r="FA386" s="14">
        <v>0</v>
      </c>
      <c r="FB386" s="14">
        <v>0</v>
      </c>
      <c r="FC386" s="14">
        <v>0</v>
      </c>
      <c r="FD386" s="14">
        <v>0</v>
      </c>
      <c r="FE386" s="14">
        <v>0</v>
      </c>
      <c r="FF386" s="14">
        <v>0</v>
      </c>
      <c r="FG386" s="14">
        <v>0</v>
      </c>
      <c r="FH386" s="14">
        <v>0</v>
      </c>
      <c r="FI386" s="14">
        <v>0</v>
      </c>
      <c r="FJ386" s="14">
        <v>0</v>
      </c>
      <c r="FK386" s="14">
        <v>0</v>
      </c>
      <c r="FL386" s="14">
        <v>0</v>
      </c>
      <c r="FM386" s="14">
        <v>0</v>
      </c>
      <c r="FN386" s="14">
        <v>0</v>
      </c>
      <c r="FO386" s="14">
        <v>0</v>
      </c>
      <c r="FP386" s="14">
        <v>0</v>
      </c>
      <c r="FQ386" s="14">
        <v>0</v>
      </c>
      <c r="FR386" s="14">
        <v>0</v>
      </c>
      <c r="FS386" s="14">
        <v>0</v>
      </c>
      <c r="FT386" s="14">
        <v>0</v>
      </c>
      <c r="FU386" s="14">
        <v>0</v>
      </c>
      <c r="FV386" s="14">
        <v>0</v>
      </c>
      <c r="FW386" s="14">
        <v>0</v>
      </c>
      <c r="FX386" s="14">
        <v>0</v>
      </c>
      <c r="FY386" s="14">
        <v>0</v>
      </c>
      <c r="FZ386" s="14">
        <v>0</v>
      </c>
      <c r="GA386" s="14">
        <v>0</v>
      </c>
      <c r="GB386" s="14">
        <v>0</v>
      </c>
      <c r="GC386" s="14">
        <v>0</v>
      </c>
      <c r="GD386" s="14">
        <v>0</v>
      </c>
      <c r="GE386" s="14">
        <v>0</v>
      </c>
      <c r="GF386" s="14">
        <v>0</v>
      </c>
      <c r="GG386" s="14">
        <v>0</v>
      </c>
      <c r="GH386" s="14">
        <v>0</v>
      </c>
      <c r="GI386" s="14">
        <v>0</v>
      </c>
      <c r="GJ386" s="14">
        <v>0</v>
      </c>
      <c r="GK386" s="14">
        <v>0</v>
      </c>
      <c r="GL386" s="14">
        <v>0</v>
      </c>
      <c r="GM386" s="14">
        <v>0</v>
      </c>
      <c r="GN386" s="14">
        <v>0</v>
      </c>
      <c r="GO386" s="14">
        <v>0</v>
      </c>
      <c r="GP386" s="14">
        <v>0</v>
      </c>
      <c r="GQ386" s="14">
        <v>0</v>
      </c>
      <c r="GR386" s="14">
        <v>0</v>
      </c>
      <c r="GS386" s="14">
        <v>0</v>
      </c>
      <c r="GT386" s="14">
        <v>0</v>
      </c>
      <c r="GU386" s="14">
        <v>0</v>
      </c>
      <c r="GV386" s="14">
        <v>0</v>
      </c>
      <c r="GW386" s="14">
        <v>0</v>
      </c>
      <c r="GX386" s="14">
        <v>0</v>
      </c>
      <c r="GY386" s="14">
        <v>0</v>
      </c>
      <c r="GZ386" s="14">
        <v>0</v>
      </c>
      <c r="HA386" s="14">
        <v>0</v>
      </c>
      <c r="HB386" s="14">
        <v>0</v>
      </c>
      <c r="HC386" s="14">
        <v>0</v>
      </c>
      <c r="HD386" s="14">
        <v>0</v>
      </c>
      <c r="HE386" s="14">
        <v>0</v>
      </c>
      <c r="HF386" s="14">
        <v>0</v>
      </c>
      <c r="HG386" s="14">
        <v>0</v>
      </c>
      <c r="HH386" s="14">
        <v>0</v>
      </c>
      <c r="HI386" s="14">
        <v>0</v>
      </c>
      <c r="HJ386" s="14">
        <v>0</v>
      </c>
      <c r="HK386" s="14">
        <v>0</v>
      </c>
      <c r="HL386" s="14">
        <v>0</v>
      </c>
      <c r="HM386" s="14">
        <v>0</v>
      </c>
      <c r="HN386" s="14">
        <v>0</v>
      </c>
      <c r="HO386" s="14">
        <v>0</v>
      </c>
      <c r="HP386" s="14">
        <v>0</v>
      </c>
      <c r="HQ386" s="14">
        <v>0</v>
      </c>
      <c r="HR386" s="14">
        <v>0</v>
      </c>
      <c r="HS386" s="14">
        <v>0</v>
      </c>
      <c r="HT386" s="14">
        <v>0</v>
      </c>
      <c r="HU386" s="14">
        <v>0</v>
      </c>
      <c r="HV386" s="14">
        <v>0</v>
      </c>
      <c r="HW386" s="14">
        <v>0</v>
      </c>
      <c r="HX386" s="14">
        <v>0</v>
      </c>
      <c r="HY386" s="14">
        <v>0</v>
      </c>
      <c r="HZ386" s="14">
        <v>0</v>
      </c>
      <c r="IA386" s="14">
        <v>0</v>
      </c>
      <c r="IB386" s="14">
        <v>0</v>
      </c>
      <c r="IC386" s="14">
        <v>0</v>
      </c>
      <c r="ID386" s="14">
        <v>0</v>
      </c>
      <c r="IE386" s="14">
        <v>0</v>
      </c>
      <c r="IF386" s="14">
        <v>0</v>
      </c>
      <c r="IG386" s="14">
        <v>0</v>
      </c>
      <c r="IH386" s="14">
        <v>0</v>
      </c>
      <c r="II386" s="14">
        <v>0</v>
      </c>
      <c r="IJ386" s="14">
        <v>0</v>
      </c>
      <c r="IK386" s="14">
        <v>0</v>
      </c>
      <c r="IL386" s="14">
        <v>0</v>
      </c>
      <c r="IM386" s="14">
        <v>0</v>
      </c>
      <c r="IN386" s="14">
        <v>0</v>
      </c>
      <c r="IO386" s="14">
        <v>0</v>
      </c>
      <c r="IP386" s="14">
        <v>0</v>
      </c>
      <c r="IQ386" s="14">
        <v>0</v>
      </c>
      <c r="IR386" s="14">
        <v>0</v>
      </c>
      <c r="IS386" s="14">
        <v>0</v>
      </c>
      <c r="IT386" s="14">
        <v>0</v>
      </c>
      <c r="IU386" s="14">
        <v>0</v>
      </c>
      <c r="IV386" s="14">
        <v>0</v>
      </c>
      <c r="IW386" s="14">
        <v>0</v>
      </c>
      <c r="IX386" s="14">
        <v>0</v>
      </c>
      <c r="IY386" s="14">
        <v>0</v>
      </c>
      <c r="IZ386" s="14">
        <v>0</v>
      </c>
      <c r="JA386" s="14">
        <v>0</v>
      </c>
      <c r="JB386" s="14">
        <v>0</v>
      </c>
      <c r="JC386" s="14">
        <v>0</v>
      </c>
      <c r="JD386" s="14">
        <v>0</v>
      </c>
      <c r="JE386" s="14">
        <v>0</v>
      </c>
      <c r="JF386" s="14">
        <v>0</v>
      </c>
      <c r="JG386" s="14">
        <v>0</v>
      </c>
      <c r="JH386" s="14">
        <v>0</v>
      </c>
      <c r="JI386" s="14">
        <v>0</v>
      </c>
      <c r="JJ386" s="14">
        <v>0</v>
      </c>
      <c r="JK386" s="14">
        <v>0</v>
      </c>
      <c r="JL386" s="14">
        <v>0</v>
      </c>
      <c r="JM386" s="14">
        <v>0</v>
      </c>
      <c r="JN386" s="14">
        <v>0</v>
      </c>
      <c r="JO386" s="14">
        <v>0</v>
      </c>
      <c r="JP386" s="14">
        <v>0</v>
      </c>
      <c r="JQ386" s="14">
        <v>0</v>
      </c>
      <c r="JR386" s="14">
        <v>0</v>
      </c>
      <c r="JS386" s="14">
        <v>0</v>
      </c>
      <c r="JT386" s="14">
        <v>0</v>
      </c>
      <c r="JU386" s="14">
        <v>0</v>
      </c>
      <c r="JV386" s="14">
        <v>0</v>
      </c>
      <c r="JW386" s="14">
        <v>0</v>
      </c>
      <c r="JX386" s="14">
        <v>0</v>
      </c>
      <c r="JY386" s="14">
        <v>0</v>
      </c>
      <c r="JZ386" s="14">
        <v>0</v>
      </c>
      <c r="KA386" s="14">
        <v>0</v>
      </c>
      <c r="KB386" s="14">
        <v>0</v>
      </c>
      <c r="KC386" s="14">
        <v>0</v>
      </c>
      <c r="KD386" s="14">
        <v>0</v>
      </c>
      <c r="KE386" s="14">
        <v>0</v>
      </c>
      <c r="KF386" s="14">
        <v>0</v>
      </c>
      <c r="KG386" s="14">
        <v>0</v>
      </c>
      <c r="KH386" s="14">
        <v>0</v>
      </c>
      <c r="KI386" s="14">
        <v>0</v>
      </c>
      <c r="KJ386" s="14">
        <v>0</v>
      </c>
      <c r="KK386" s="14">
        <v>0</v>
      </c>
      <c r="KL386" s="14">
        <v>0</v>
      </c>
      <c r="KM386" s="14">
        <v>0</v>
      </c>
      <c r="KN386" s="14">
        <v>0</v>
      </c>
      <c r="KO386" s="14">
        <v>0</v>
      </c>
      <c r="KP386" s="14">
        <v>0</v>
      </c>
      <c r="KQ386" s="14">
        <v>0</v>
      </c>
      <c r="KR386" s="14">
        <v>0</v>
      </c>
      <c r="KS386" s="14">
        <v>0</v>
      </c>
      <c r="KT386" s="14">
        <v>0</v>
      </c>
      <c r="KU386" s="14">
        <v>0</v>
      </c>
      <c r="KV386" s="14">
        <v>0</v>
      </c>
      <c r="KW386" s="14">
        <v>0</v>
      </c>
      <c r="KX386" s="14">
        <v>0</v>
      </c>
      <c r="KY386" s="14">
        <v>0</v>
      </c>
      <c r="KZ386" s="14">
        <v>0</v>
      </c>
      <c r="LA386" s="14">
        <v>0</v>
      </c>
      <c r="LB386" s="14">
        <v>0</v>
      </c>
      <c r="LC386" s="14">
        <v>0</v>
      </c>
      <c r="LD386" s="14">
        <v>0</v>
      </c>
      <c r="LE386" s="14">
        <v>0</v>
      </c>
      <c r="LF386" s="14">
        <v>0</v>
      </c>
      <c r="LG386" s="14">
        <v>0</v>
      </c>
      <c r="LH386" s="14">
        <v>0</v>
      </c>
      <c r="LI386" s="14">
        <v>0</v>
      </c>
      <c r="LJ386" s="14">
        <v>0</v>
      </c>
      <c r="LK386" s="14">
        <v>0</v>
      </c>
      <c r="LL386" s="14">
        <v>0</v>
      </c>
      <c r="LM386" s="14">
        <v>0</v>
      </c>
      <c r="LN386" s="14">
        <v>0</v>
      </c>
      <c r="LO386" s="14">
        <v>0</v>
      </c>
      <c r="LP386" s="14">
        <v>0</v>
      </c>
      <c r="LQ386" s="14">
        <v>0</v>
      </c>
      <c r="LR386" s="14">
        <v>0</v>
      </c>
      <c r="LS386" s="14">
        <v>0</v>
      </c>
      <c r="LT386" s="14">
        <v>0</v>
      </c>
      <c r="LU386" s="14">
        <v>0</v>
      </c>
      <c r="LV386" s="14">
        <v>0</v>
      </c>
      <c r="LW386" s="14">
        <v>0</v>
      </c>
      <c r="LX386" s="14">
        <v>0</v>
      </c>
      <c r="LY386" s="14">
        <v>0</v>
      </c>
      <c r="LZ386" s="14">
        <v>0</v>
      </c>
      <c r="MA386" s="14">
        <v>0</v>
      </c>
      <c r="MB386" s="14">
        <v>0</v>
      </c>
      <c r="MC386" s="14">
        <v>0</v>
      </c>
      <c r="MD386" s="14">
        <v>0</v>
      </c>
      <c r="ME386" s="14">
        <v>0</v>
      </c>
      <c r="MF386" s="14">
        <v>0</v>
      </c>
      <c r="MG386" s="14">
        <v>0</v>
      </c>
      <c r="MH386" s="14">
        <v>0</v>
      </c>
      <c r="MI386" s="14">
        <v>0</v>
      </c>
      <c r="MJ386" s="14">
        <v>0</v>
      </c>
      <c r="MK386" s="14">
        <v>0</v>
      </c>
      <c r="ML386" s="14">
        <v>0</v>
      </c>
      <c r="MM386" s="14">
        <v>0</v>
      </c>
      <c r="MN386" s="14">
        <v>0</v>
      </c>
      <c r="MO386" s="14">
        <v>1</v>
      </c>
      <c r="MP386" s="14">
        <v>0</v>
      </c>
      <c r="MQ386" s="14">
        <v>4</v>
      </c>
      <c r="MR386" s="14">
        <v>0</v>
      </c>
      <c r="MS386" s="14">
        <v>0</v>
      </c>
      <c r="MT386" s="14">
        <v>0</v>
      </c>
      <c r="MU386" s="14">
        <v>0</v>
      </c>
      <c r="MV386" s="14">
        <v>0</v>
      </c>
      <c r="MW386" s="14">
        <v>0</v>
      </c>
      <c r="MX386" s="14">
        <v>0</v>
      </c>
      <c r="MY386" s="14">
        <v>0</v>
      </c>
      <c r="MZ386" s="14">
        <v>0</v>
      </c>
      <c r="NA386" s="14">
        <v>0</v>
      </c>
      <c r="NB386" s="14">
        <v>0</v>
      </c>
      <c r="NC386" s="14">
        <v>0</v>
      </c>
      <c r="ND386" s="14">
        <v>0</v>
      </c>
      <c r="NE386" s="14">
        <v>0</v>
      </c>
      <c r="NF386" s="14">
        <v>0</v>
      </c>
      <c r="NG386" s="14">
        <v>0</v>
      </c>
      <c r="NH386" s="14">
        <v>0</v>
      </c>
      <c r="NI386" s="14">
        <v>0</v>
      </c>
      <c r="NJ386" s="14">
        <v>0</v>
      </c>
      <c r="NK386" s="14">
        <v>0</v>
      </c>
      <c r="NL386" s="14">
        <v>0</v>
      </c>
      <c r="NM386" s="14">
        <v>0</v>
      </c>
      <c r="NN386" s="14">
        <v>0</v>
      </c>
      <c r="NO386" s="14">
        <v>0</v>
      </c>
      <c r="NP386" s="14">
        <v>0</v>
      </c>
      <c r="NQ386" s="14">
        <v>0</v>
      </c>
      <c r="NR386" s="14">
        <v>0</v>
      </c>
      <c r="NS386" s="14">
        <v>0</v>
      </c>
      <c r="NT386" s="14">
        <v>0</v>
      </c>
      <c r="NU386" s="14">
        <v>0</v>
      </c>
      <c r="NV386" s="14">
        <v>0</v>
      </c>
      <c r="NW386" s="14">
        <v>0</v>
      </c>
      <c r="NX386" s="14">
        <v>0</v>
      </c>
      <c r="NY386" s="14">
        <v>0</v>
      </c>
      <c r="NZ386" s="14">
        <v>0</v>
      </c>
      <c r="OA386" s="14">
        <v>0</v>
      </c>
      <c r="OB386" s="14">
        <v>0</v>
      </c>
      <c r="OC386" s="14">
        <v>0</v>
      </c>
      <c r="OD386" s="14">
        <v>0</v>
      </c>
      <c r="OE386" s="14">
        <v>0</v>
      </c>
      <c r="OF386" s="14"/>
      <c r="OG386" s="14">
        <v>0</v>
      </c>
      <c r="OH386" s="14">
        <v>0</v>
      </c>
      <c r="OI386" s="14">
        <v>0</v>
      </c>
      <c r="OJ386" s="14">
        <v>0</v>
      </c>
      <c r="OK386" s="14">
        <v>0</v>
      </c>
      <c r="OL386" s="14">
        <v>0</v>
      </c>
      <c r="OM386" s="14">
        <v>0</v>
      </c>
      <c r="ON386" s="14">
        <v>0</v>
      </c>
      <c r="OO386" s="14">
        <v>0</v>
      </c>
      <c r="OP386" s="14">
        <v>0</v>
      </c>
      <c r="OQ386" s="14">
        <v>0</v>
      </c>
      <c r="OR386" s="14">
        <v>0</v>
      </c>
      <c r="OS386" s="14">
        <v>0</v>
      </c>
      <c r="OT386" s="14">
        <v>0</v>
      </c>
      <c r="OU386" s="14">
        <v>0</v>
      </c>
      <c r="OV386" s="14">
        <v>0</v>
      </c>
      <c r="OW386" s="14">
        <v>0</v>
      </c>
      <c r="OX386" s="14">
        <v>0</v>
      </c>
      <c r="OY386" s="14">
        <v>0</v>
      </c>
      <c r="OZ386" s="14"/>
      <c r="PA386" s="14">
        <v>0</v>
      </c>
      <c r="PB386" s="14"/>
      <c r="PC386" s="14">
        <v>8</v>
      </c>
      <c r="PD386" s="14">
        <v>0</v>
      </c>
      <c r="PE386" s="14"/>
      <c r="PF386" s="14"/>
      <c r="PG386" s="54"/>
      <c r="PH386" s="54"/>
      <c r="PI386" s="54"/>
      <c r="PJ386" s="54"/>
      <c r="PK386" s="54"/>
      <c r="PL386" s="84"/>
      <c r="PM386" s="14"/>
      <c r="PN386" s="84"/>
      <c r="PO386" s="84"/>
      <c r="PP386" s="84"/>
      <c r="PQ386" s="84"/>
      <c r="PR386" s="505"/>
      <c r="PS386" s="84"/>
      <c r="PT386" s="84"/>
      <c r="PU386" s="84"/>
      <c r="PV386" s="84"/>
      <c r="PW386" s="54"/>
      <c r="PX386" s="54"/>
      <c r="PY386" s="14"/>
      <c r="PZ386" s="14"/>
      <c r="QA386" s="14"/>
      <c r="QB386" s="54"/>
      <c r="QC386" s="54"/>
      <c r="QD386" s="54"/>
      <c r="QR386" s="1"/>
      <c r="QS386" s="1"/>
      <c r="QX386" s="1"/>
      <c r="QY386" s="1"/>
      <c r="QZ386" s="1"/>
      <c r="RA386" s="1"/>
      <c r="RB386" s="1"/>
      <c r="RC386" s="1"/>
      <c r="RD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</row>
    <row r="387" spans="1:534" hidden="1" x14ac:dyDescent="0.25">
      <c r="A387" s="68" t="s">
        <v>11</v>
      </c>
      <c r="B387" s="79" t="s">
        <v>133</v>
      </c>
      <c r="C387" s="464">
        <v>17883</v>
      </c>
      <c r="D387" s="347"/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  <c r="AL387" s="14">
        <v>0</v>
      </c>
      <c r="AM387" s="14">
        <v>0</v>
      </c>
      <c r="AN387" s="14">
        <v>0</v>
      </c>
      <c r="AO387" s="14">
        <v>0</v>
      </c>
      <c r="AP387" s="14">
        <v>0</v>
      </c>
      <c r="AQ387" s="14">
        <v>0</v>
      </c>
      <c r="AR387" s="14">
        <v>0</v>
      </c>
      <c r="AS387" s="14">
        <v>0</v>
      </c>
      <c r="AT387" s="14">
        <v>0</v>
      </c>
      <c r="AU387" s="14">
        <v>0</v>
      </c>
      <c r="AV387" s="14">
        <v>0</v>
      </c>
      <c r="AW387" s="14">
        <v>0</v>
      </c>
      <c r="AX387" s="14">
        <v>0</v>
      </c>
      <c r="AY387" s="14">
        <v>0</v>
      </c>
      <c r="AZ387" s="14">
        <v>0</v>
      </c>
      <c r="BA387" s="14">
        <v>0</v>
      </c>
      <c r="BB387" s="14">
        <v>0</v>
      </c>
      <c r="BC387" s="14">
        <v>0</v>
      </c>
      <c r="BD387" s="14">
        <v>0</v>
      </c>
      <c r="BE387" s="14">
        <v>0</v>
      </c>
      <c r="BF387" s="14">
        <v>0</v>
      </c>
      <c r="BG387" s="14">
        <v>0</v>
      </c>
      <c r="BH387" s="14">
        <v>0</v>
      </c>
      <c r="BI387" s="14">
        <v>0</v>
      </c>
      <c r="BJ387" s="14">
        <v>0</v>
      </c>
      <c r="BK387" s="14">
        <v>0</v>
      </c>
      <c r="BL387" s="14">
        <v>0</v>
      </c>
      <c r="BM387" s="14">
        <v>0</v>
      </c>
      <c r="BN387" s="14">
        <v>0</v>
      </c>
      <c r="BO387" s="14">
        <v>0</v>
      </c>
      <c r="BP387" s="14">
        <v>0</v>
      </c>
      <c r="BQ387" s="14">
        <v>0</v>
      </c>
      <c r="BR387" s="14">
        <v>0</v>
      </c>
      <c r="BS387" s="14">
        <v>0</v>
      </c>
      <c r="BT387" s="14">
        <v>0</v>
      </c>
      <c r="BU387" s="14">
        <v>0</v>
      </c>
      <c r="BV387" s="14">
        <v>0</v>
      </c>
      <c r="BW387" s="14">
        <v>0</v>
      </c>
      <c r="BX387" s="14">
        <v>0</v>
      </c>
      <c r="BY387" s="14">
        <v>0</v>
      </c>
      <c r="BZ387" s="14">
        <v>0</v>
      </c>
      <c r="CA387" s="14">
        <v>0</v>
      </c>
      <c r="CB387" s="14">
        <v>0</v>
      </c>
      <c r="CC387" s="14">
        <v>0</v>
      </c>
      <c r="CD387" s="14">
        <v>0</v>
      </c>
      <c r="CE387" s="14">
        <v>0</v>
      </c>
      <c r="CF387" s="14">
        <v>0</v>
      </c>
      <c r="CG387" s="14">
        <v>0</v>
      </c>
      <c r="CH387" s="14">
        <v>0</v>
      </c>
      <c r="CI387" s="14">
        <v>0</v>
      </c>
      <c r="CJ387" s="14">
        <v>0</v>
      </c>
      <c r="CK387" s="14">
        <v>0</v>
      </c>
      <c r="CL387" s="14">
        <v>0</v>
      </c>
      <c r="CM387" s="14">
        <v>0</v>
      </c>
      <c r="CN387" s="14">
        <v>0</v>
      </c>
      <c r="CO387" s="14">
        <v>0</v>
      </c>
      <c r="CP387" s="14">
        <v>0</v>
      </c>
      <c r="CQ387" s="14">
        <v>0</v>
      </c>
      <c r="CR387" s="14">
        <v>0</v>
      </c>
      <c r="CS387" s="14">
        <v>1</v>
      </c>
      <c r="CT387" s="14">
        <v>0</v>
      </c>
      <c r="CU387" s="14">
        <v>0</v>
      </c>
      <c r="CV387" s="14">
        <v>0</v>
      </c>
      <c r="CW387" s="14">
        <v>0</v>
      </c>
      <c r="CX387" s="14">
        <v>0</v>
      </c>
      <c r="CY387" s="14">
        <v>0</v>
      </c>
      <c r="CZ387" s="14">
        <v>0</v>
      </c>
      <c r="DA387" s="14">
        <v>0</v>
      </c>
      <c r="DB387" s="14">
        <v>0</v>
      </c>
      <c r="DC387" s="14">
        <v>0</v>
      </c>
      <c r="DD387" s="14">
        <v>0</v>
      </c>
      <c r="DE387" s="14">
        <v>1</v>
      </c>
      <c r="DF387" s="14">
        <v>0</v>
      </c>
      <c r="DG387" s="14">
        <v>0</v>
      </c>
      <c r="DH387" s="14">
        <v>1</v>
      </c>
      <c r="DI387" s="14">
        <v>4</v>
      </c>
      <c r="DJ387" s="14">
        <v>1</v>
      </c>
      <c r="DK387" s="14">
        <v>6</v>
      </c>
      <c r="DL387" s="14">
        <v>3</v>
      </c>
      <c r="DM387" s="14">
        <v>0</v>
      </c>
      <c r="DN387" s="14">
        <v>2</v>
      </c>
      <c r="DO387" s="14">
        <v>0</v>
      </c>
      <c r="DP387" s="14">
        <v>0</v>
      </c>
      <c r="DQ387" s="14">
        <v>0</v>
      </c>
      <c r="DR387" s="14">
        <v>3</v>
      </c>
      <c r="DS387" s="14">
        <v>0</v>
      </c>
      <c r="DT387" s="14">
        <v>2</v>
      </c>
      <c r="DU387" s="14">
        <v>1</v>
      </c>
      <c r="DV387" s="14">
        <v>0</v>
      </c>
      <c r="DW387" s="14">
        <v>0</v>
      </c>
      <c r="DX387" s="14">
        <v>2</v>
      </c>
      <c r="DY387" s="14">
        <v>2</v>
      </c>
      <c r="DZ387" s="14">
        <v>0</v>
      </c>
      <c r="EA387" s="14">
        <v>0</v>
      </c>
      <c r="EB387" s="14">
        <v>5</v>
      </c>
      <c r="EC387" s="14">
        <v>0</v>
      </c>
      <c r="ED387" s="14">
        <v>3</v>
      </c>
      <c r="EE387" s="14">
        <v>0</v>
      </c>
      <c r="EF387" s="14">
        <v>1</v>
      </c>
      <c r="EG387" s="14">
        <v>0</v>
      </c>
      <c r="EH387" s="14">
        <v>0</v>
      </c>
      <c r="EI387" s="14">
        <v>7</v>
      </c>
      <c r="EJ387" s="14">
        <v>0</v>
      </c>
      <c r="EK387" s="14">
        <v>0</v>
      </c>
      <c r="EL387" s="14">
        <v>2</v>
      </c>
      <c r="EM387" s="14">
        <v>0</v>
      </c>
      <c r="EN387" s="14">
        <v>4</v>
      </c>
      <c r="EO387" s="14">
        <v>1</v>
      </c>
      <c r="EP387" s="14">
        <v>2</v>
      </c>
      <c r="EQ387" s="14">
        <v>0</v>
      </c>
      <c r="ER387" s="14">
        <v>0</v>
      </c>
      <c r="ES387" s="14">
        <v>2</v>
      </c>
      <c r="ET387" s="14">
        <v>2</v>
      </c>
      <c r="EU387" s="14">
        <v>0</v>
      </c>
      <c r="EV387" s="14">
        <v>2</v>
      </c>
      <c r="EW387" s="14">
        <v>5</v>
      </c>
      <c r="EX387" s="14">
        <v>1</v>
      </c>
      <c r="EY387" s="14">
        <v>0</v>
      </c>
      <c r="EZ387" s="14">
        <v>5</v>
      </c>
      <c r="FA387" s="14">
        <v>5</v>
      </c>
      <c r="FB387" s="14">
        <v>2</v>
      </c>
      <c r="FC387" s="14">
        <v>6</v>
      </c>
      <c r="FD387" s="14">
        <v>8</v>
      </c>
      <c r="FE387" s="14">
        <v>7</v>
      </c>
      <c r="FF387" s="14">
        <v>1</v>
      </c>
      <c r="FG387" s="14">
        <v>1</v>
      </c>
      <c r="FH387" s="14">
        <v>8</v>
      </c>
      <c r="FI387" s="14">
        <v>1</v>
      </c>
      <c r="FJ387" s="14">
        <v>7</v>
      </c>
      <c r="FK387" s="14">
        <v>0</v>
      </c>
      <c r="FL387" s="14">
        <v>4</v>
      </c>
      <c r="FM387" s="14">
        <v>6</v>
      </c>
      <c r="FN387" s="14">
        <v>0</v>
      </c>
      <c r="FO387" s="14">
        <v>0</v>
      </c>
      <c r="FP387" s="14">
        <v>1</v>
      </c>
      <c r="FQ387" s="14">
        <v>7</v>
      </c>
      <c r="FR387" s="14">
        <v>4</v>
      </c>
      <c r="FS387" s="14">
        <v>5</v>
      </c>
      <c r="FT387" s="14">
        <v>0</v>
      </c>
      <c r="FU387" s="14">
        <v>0</v>
      </c>
      <c r="FV387" s="14">
        <v>15</v>
      </c>
      <c r="FW387" s="14">
        <v>0</v>
      </c>
      <c r="FX387" s="14">
        <v>3</v>
      </c>
      <c r="FY387" s="14">
        <v>5</v>
      </c>
      <c r="FZ387" s="14">
        <v>0</v>
      </c>
      <c r="GA387" s="14">
        <v>0</v>
      </c>
      <c r="GB387" s="14">
        <v>0</v>
      </c>
      <c r="GC387" s="14">
        <v>8</v>
      </c>
      <c r="GD387" s="14">
        <v>2</v>
      </c>
      <c r="GE387" s="14">
        <v>17</v>
      </c>
      <c r="GF387" s="14">
        <v>12</v>
      </c>
      <c r="GG387" s="14">
        <v>1</v>
      </c>
      <c r="GH387" s="14">
        <v>0</v>
      </c>
      <c r="GI387" s="14">
        <v>0</v>
      </c>
      <c r="GJ387" s="14">
        <v>9</v>
      </c>
      <c r="GK387" s="14">
        <v>0</v>
      </c>
      <c r="GL387" s="14">
        <v>14</v>
      </c>
      <c r="GM387" s="14">
        <v>2</v>
      </c>
      <c r="GN387" s="14">
        <v>2</v>
      </c>
      <c r="GO387" s="14">
        <v>2</v>
      </c>
      <c r="GP387" s="14">
        <v>1</v>
      </c>
      <c r="GQ387" s="14">
        <v>0</v>
      </c>
      <c r="GR387" s="14">
        <v>10</v>
      </c>
      <c r="GS387" s="14">
        <v>4</v>
      </c>
      <c r="GT387" s="14">
        <v>5</v>
      </c>
      <c r="GU387" s="14">
        <v>0</v>
      </c>
      <c r="GV387" s="14">
        <v>4</v>
      </c>
      <c r="GW387" s="14">
        <v>2</v>
      </c>
      <c r="GX387" s="14">
        <v>8</v>
      </c>
      <c r="GY387" s="14">
        <v>2</v>
      </c>
      <c r="GZ387" s="14">
        <v>6</v>
      </c>
      <c r="HA387" s="14">
        <v>8</v>
      </c>
      <c r="HB387" s="14">
        <v>0</v>
      </c>
      <c r="HC387" s="14">
        <v>3</v>
      </c>
      <c r="HD387" s="14">
        <v>0</v>
      </c>
      <c r="HE387" s="14">
        <v>1</v>
      </c>
      <c r="HF387" s="14">
        <v>3</v>
      </c>
      <c r="HG387" s="14">
        <v>11</v>
      </c>
      <c r="HH387" s="14">
        <v>3</v>
      </c>
      <c r="HI387" s="14">
        <v>0</v>
      </c>
      <c r="HJ387" s="14">
        <v>3</v>
      </c>
      <c r="HK387" s="14">
        <v>0</v>
      </c>
      <c r="HL387" s="14">
        <v>4</v>
      </c>
      <c r="HM387" s="14">
        <v>3</v>
      </c>
      <c r="HN387" s="14">
        <v>4</v>
      </c>
      <c r="HO387" s="14">
        <v>1</v>
      </c>
      <c r="HP387" s="14">
        <v>0</v>
      </c>
      <c r="HQ387" s="14">
        <v>0</v>
      </c>
      <c r="HR387" s="14">
        <v>0</v>
      </c>
      <c r="HS387" s="14">
        <v>0</v>
      </c>
      <c r="HT387" s="14">
        <v>1</v>
      </c>
      <c r="HU387" s="14">
        <v>0</v>
      </c>
      <c r="HV387" s="14">
        <v>3</v>
      </c>
      <c r="HW387" s="14">
        <v>0</v>
      </c>
      <c r="HX387" s="14">
        <v>1</v>
      </c>
      <c r="HY387" s="14">
        <v>1</v>
      </c>
      <c r="HZ387" s="14">
        <v>2</v>
      </c>
      <c r="IA387" s="14">
        <v>6</v>
      </c>
      <c r="IB387" s="14">
        <v>0</v>
      </c>
      <c r="IC387" s="14">
        <v>1</v>
      </c>
      <c r="ID387" s="14">
        <v>0</v>
      </c>
      <c r="IE387" s="14">
        <v>0</v>
      </c>
      <c r="IF387" s="14">
        <v>1</v>
      </c>
      <c r="IG387" s="14">
        <v>7</v>
      </c>
      <c r="IH387" s="14">
        <v>1</v>
      </c>
      <c r="II387" s="14">
        <v>3</v>
      </c>
      <c r="IJ387" s="14">
        <v>0</v>
      </c>
      <c r="IK387" s="14">
        <v>0</v>
      </c>
      <c r="IL387" s="14">
        <v>0</v>
      </c>
      <c r="IM387" s="14">
        <v>0</v>
      </c>
      <c r="IN387" s="14">
        <v>3</v>
      </c>
      <c r="IO387" s="14">
        <v>5</v>
      </c>
      <c r="IP387" s="14">
        <v>0</v>
      </c>
      <c r="IQ387" s="14">
        <v>0</v>
      </c>
      <c r="IR387" s="14">
        <v>0</v>
      </c>
      <c r="IS387" s="14">
        <v>2</v>
      </c>
      <c r="IT387" s="14">
        <v>1</v>
      </c>
      <c r="IU387" s="14">
        <v>0</v>
      </c>
      <c r="IV387" s="14">
        <v>4</v>
      </c>
      <c r="IW387" s="14">
        <v>0</v>
      </c>
      <c r="IX387" s="14">
        <v>0</v>
      </c>
      <c r="IY387" s="14">
        <v>0</v>
      </c>
      <c r="IZ387" s="14">
        <v>7</v>
      </c>
      <c r="JA387" s="14">
        <v>0</v>
      </c>
      <c r="JB387" s="14">
        <v>0</v>
      </c>
      <c r="JC387" s="14">
        <v>0</v>
      </c>
      <c r="JD387" s="14">
        <v>0</v>
      </c>
      <c r="JE387" s="14">
        <v>3</v>
      </c>
      <c r="JF387" s="14">
        <v>0</v>
      </c>
      <c r="JG387" s="14">
        <v>0</v>
      </c>
      <c r="JH387" s="14">
        <v>0</v>
      </c>
      <c r="JI387" s="14">
        <v>0</v>
      </c>
      <c r="JJ387" s="14">
        <v>4</v>
      </c>
      <c r="JK387" s="14">
        <v>1</v>
      </c>
      <c r="JL387" s="14">
        <v>0</v>
      </c>
      <c r="JM387" s="14">
        <v>0</v>
      </c>
      <c r="JN387" s="14">
        <v>0</v>
      </c>
      <c r="JO387" s="14">
        <v>1</v>
      </c>
      <c r="JP387" s="14">
        <v>0</v>
      </c>
      <c r="JQ387" s="14">
        <v>1</v>
      </c>
      <c r="JR387" s="14">
        <v>0</v>
      </c>
      <c r="JS387" s="14">
        <v>0</v>
      </c>
      <c r="JT387" s="14">
        <v>0</v>
      </c>
      <c r="JU387" s="14">
        <v>0</v>
      </c>
      <c r="JV387" s="14">
        <v>0</v>
      </c>
      <c r="JW387" s="14">
        <v>0</v>
      </c>
      <c r="JX387" s="14">
        <v>0</v>
      </c>
      <c r="JY387" s="14">
        <v>1</v>
      </c>
      <c r="JZ387" s="14">
        <v>0</v>
      </c>
      <c r="KA387" s="14">
        <v>0</v>
      </c>
      <c r="KB387" s="14">
        <v>1</v>
      </c>
      <c r="KC387" s="14">
        <v>0</v>
      </c>
      <c r="KD387" s="14">
        <v>1</v>
      </c>
      <c r="KE387" s="14">
        <v>4</v>
      </c>
      <c r="KF387" s="14">
        <v>0</v>
      </c>
      <c r="KG387" s="14">
        <v>1</v>
      </c>
      <c r="KH387" s="14">
        <v>0</v>
      </c>
      <c r="KI387" s="14">
        <v>1</v>
      </c>
      <c r="KJ387" s="14">
        <v>0</v>
      </c>
      <c r="KK387" s="14">
        <v>1</v>
      </c>
      <c r="KL387" s="14">
        <v>1</v>
      </c>
      <c r="KM387" s="14">
        <v>1</v>
      </c>
      <c r="KN387" s="14">
        <v>0</v>
      </c>
      <c r="KO387" s="14">
        <v>0</v>
      </c>
      <c r="KP387" s="14">
        <v>3</v>
      </c>
      <c r="KQ387" s="14">
        <v>2</v>
      </c>
      <c r="KR387" s="14">
        <v>1</v>
      </c>
      <c r="KS387" s="14">
        <v>1</v>
      </c>
      <c r="KT387" s="14">
        <v>3</v>
      </c>
      <c r="KU387" s="14">
        <v>0</v>
      </c>
      <c r="KV387" s="14">
        <v>0</v>
      </c>
      <c r="KW387" s="14">
        <v>1</v>
      </c>
      <c r="KX387" s="14">
        <v>0</v>
      </c>
      <c r="KY387" s="14">
        <v>1</v>
      </c>
      <c r="KZ387" s="14">
        <v>0</v>
      </c>
      <c r="LA387" s="14">
        <v>1</v>
      </c>
      <c r="LB387" s="14">
        <v>0</v>
      </c>
      <c r="LC387" s="14">
        <v>0</v>
      </c>
      <c r="LD387" s="14">
        <v>1</v>
      </c>
      <c r="LE387" s="14">
        <v>1</v>
      </c>
      <c r="LF387" s="14">
        <v>1</v>
      </c>
      <c r="LG387" s="14">
        <v>0</v>
      </c>
      <c r="LH387" s="14">
        <v>0</v>
      </c>
      <c r="LI387" s="14">
        <v>0</v>
      </c>
      <c r="LJ387" s="14">
        <v>0</v>
      </c>
      <c r="LK387" s="14">
        <v>0</v>
      </c>
      <c r="LL387" s="14">
        <v>0</v>
      </c>
      <c r="LM387" s="14">
        <v>0</v>
      </c>
      <c r="LN387" s="14">
        <v>0</v>
      </c>
      <c r="LO387" s="14">
        <v>0</v>
      </c>
      <c r="LP387" s="14">
        <v>0</v>
      </c>
      <c r="LQ387" s="14">
        <v>0</v>
      </c>
      <c r="LR387" s="14">
        <v>0</v>
      </c>
      <c r="LS387" s="14">
        <v>1</v>
      </c>
      <c r="LT387" s="14">
        <v>0</v>
      </c>
      <c r="LU387" s="14">
        <v>2</v>
      </c>
      <c r="LV387" s="14">
        <v>2</v>
      </c>
      <c r="LW387" s="14">
        <v>6</v>
      </c>
      <c r="LX387" s="14">
        <v>0</v>
      </c>
      <c r="LY387" s="14">
        <v>2</v>
      </c>
      <c r="LZ387" s="14">
        <v>1</v>
      </c>
      <c r="MA387" s="14">
        <v>8</v>
      </c>
      <c r="MB387" s="14">
        <v>1</v>
      </c>
      <c r="MC387" s="14">
        <v>4</v>
      </c>
      <c r="MD387" s="14">
        <v>2</v>
      </c>
      <c r="ME387" s="14">
        <v>2</v>
      </c>
      <c r="MF387" s="14">
        <v>0</v>
      </c>
      <c r="MG387" s="14">
        <v>1</v>
      </c>
      <c r="MH387" s="14">
        <v>1</v>
      </c>
      <c r="MI387" s="14">
        <v>1</v>
      </c>
      <c r="MJ387" s="14">
        <v>8</v>
      </c>
      <c r="MK387" s="14">
        <v>3</v>
      </c>
      <c r="ML387" s="14">
        <v>2</v>
      </c>
      <c r="MM387" s="14">
        <v>2</v>
      </c>
      <c r="MN387" s="14">
        <v>0</v>
      </c>
      <c r="MO387" s="14">
        <v>1</v>
      </c>
      <c r="MP387" s="14">
        <v>7</v>
      </c>
      <c r="MQ387" s="14">
        <v>0</v>
      </c>
      <c r="MR387" s="14">
        <v>13</v>
      </c>
      <c r="MS387" s="14">
        <v>0</v>
      </c>
      <c r="MT387" s="14">
        <v>1</v>
      </c>
      <c r="MU387" s="14">
        <v>0</v>
      </c>
      <c r="MV387" s="14">
        <v>2</v>
      </c>
      <c r="MW387" s="14">
        <v>6</v>
      </c>
      <c r="MX387" s="14">
        <v>2</v>
      </c>
      <c r="MY387" s="14">
        <v>0</v>
      </c>
      <c r="MZ387" s="14">
        <v>0</v>
      </c>
      <c r="NA387" s="14">
        <v>1</v>
      </c>
      <c r="NB387" s="14">
        <v>1</v>
      </c>
      <c r="NC387" s="14">
        <v>0</v>
      </c>
      <c r="ND387" s="14">
        <v>2</v>
      </c>
      <c r="NE387" s="14">
        <v>3</v>
      </c>
      <c r="NF387" s="14">
        <v>1</v>
      </c>
      <c r="NG387" s="14">
        <v>0</v>
      </c>
      <c r="NH387" s="14">
        <v>7</v>
      </c>
      <c r="NI387" s="14">
        <v>11</v>
      </c>
      <c r="NJ387" s="14">
        <v>3</v>
      </c>
      <c r="NK387" s="14">
        <v>4</v>
      </c>
      <c r="NL387" s="14">
        <v>2</v>
      </c>
      <c r="NM387" s="14">
        <v>0</v>
      </c>
      <c r="NN387" s="14">
        <v>0</v>
      </c>
      <c r="NO387" s="14">
        <v>12</v>
      </c>
      <c r="NP387" s="14">
        <v>0</v>
      </c>
      <c r="NQ387" s="14">
        <v>0</v>
      </c>
      <c r="NR387" s="14">
        <v>3</v>
      </c>
      <c r="NS387" s="14">
        <v>1</v>
      </c>
      <c r="NT387" s="14">
        <v>13</v>
      </c>
      <c r="NU387" s="14">
        <v>0</v>
      </c>
      <c r="NV387" s="14">
        <v>17</v>
      </c>
      <c r="NW387" s="14">
        <v>1</v>
      </c>
      <c r="NX387" s="14">
        <v>3</v>
      </c>
      <c r="NY387" s="14">
        <v>17</v>
      </c>
      <c r="NZ387" s="14">
        <v>7</v>
      </c>
      <c r="OA387" s="14">
        <v>4</v>
      </c>
      <c r="OB387" s="14">
        <v>0</v>
      </c>
      <c r="OC387" s="14">
        <v>19</v>
      </c>
      <c r="OD387" s="14">
        <v>5</v>
      </c>
      <c r="OE387" s="14">
        <v>2</v>
      </c>
      <c r="OF387" s="14">
        <v>21</v>
      </c>
      <c r="OG387" s="14">
        <v>6</v>
      </c>
      <c r="OH387" s="14">
        <v>32</v>
      </c>
      <c r="OI387" s="14">
        <v>0</v>
      </c>
      <c r="OJ387" s="14">
        <v>18</v>
      </c>
      <c r="OK387" s="14">
        <v>1</v>
      </c>
      <c r="OL387" s="14">
        <v>1</v>
      </c>
      <c r="OM387" s="14">
        <v>28</v>
      </c>
      <c r="ON387" s="14">
        <v>10</v>
      </c>
      <c r="OO387" s="14">
        <v>6</v>
      </c>
      <c r="OP387" s="14">
        <v>0</v>
      </c>
      <c r="OQ387" s="14">
        <v>16</v>
      </c>
      <c r="OR387" s="14">
        <v>1</v>
      </c>
      <c r="OS387" s="14">
        <v>1</v>
      </c>
      <c r="OT387" s="14">
        <v>13</v>
      </c>
      <c r="OU387" s="14">
        <v>20</v>
      </c>
      <c r="OV387" s="14">
        <v>13</v>
      </c>
      <c r="OW387" s="14">
        <v>0</v>
      </c>
      <c r="OX387" s="14">
        <v>28</v>
      </c>
      <c r="OY387" s="14">
        <v>3</v>
      </c>
      <c r="OZ387" s="31">
        <v>9</v>
      </c>
      <c r="PA387" s="14">
        <v>17</v>
      </c>
      <c r="PB387" s="14">
        <v>15</v>
      </c>
      <c r="PC387" s="14">
        <v>7</v>
      </c>
      <c r="PD387" s="14">
        <v>0</v>
      </c>
      <c r="PE387" s="14">
        <v>22</v>
      </c>
      <c r="PF387" s="14">
        <v>4</v>
      </c>
      <c r="PG387" s="14">
        <v>7</v>
      </c>
      <c r="PH387" s="84">
        <v>24</v>
      </c>
      <c r="PI387" s="14">
        <v>30</v>
      </c>
      <c r="PJ387" s="14">
        <v>26</v>
      </c>
      <c r="PK387" s="54"/>
      <c r="PL387" s="84">
        <v>32</v>
      </c>
      <c r="PM387" s="14">
        <v>11</v>
      </c>
      <c r="PN387" s="84">
        <v>11</v>
      </c>
      <c r="PO387" s="84">
        <v>39</v>
      </c>
      <c r="PP387" s="84">
        <v>20</v>
      </c>
      <c r="PQ387" s="84">
        <v>5</v>
      </c>
      <c r="PR387" s="505"/>
      <c r="PS387" s="479">
        <v>13</v>
      </c>
      <c r="PT387" s="84">
        <v>2</v>
      </c>
      <c r="PU387" s="479">
        <v>5</v>
      </c>
      <c r="PV387" s="84">
        <v>18</v>
      </c>
      <c r="PW387" s="479">
        <v>2</v>
      </c>
      <c r="PX387" s="479">
        <v>11</v>
      </c>
      <c r="PY387" s="14"/>
      <c r="PZ387" s="14">
        <v>1</v>
      </c>
      <c r="QA387" s="14">
        <v>4</v>
      </c>
      <c r="QB387" s="60">
        <v>6</v>
      </c>
      <c r="QC387" s="60">
        <v>4</v>
      </c>
      <c r="QD387" s="60">
        <v>8</v>
      </c>
      <c r="QE387" s="436">
        <v>3</v>
      </c>
      <c r="QG387" s="510">
        <v>10</v>
      </c>
      <c r="QH387" s="510">
        <v>5</v>
      </c>
      <c r="QI387" s="510">
        <v>4</v>
      </c>
      <c r="QJ387" s="510">
        <v>5</v>
      </c>
      <c r="QK387" s="510">
        <v>2</v>
      </c>
      <c r="QL387" s="513">
        <v>3</v>
      </c>
      <c r="QM387" s="510">
        <v>3</v>
      </c>
      <c r="QO387" s="486">
        <v>6</v>
      </c>
      <c r="QP387" s="486">
        <v>2</v>
      </c>
      <c r="QQ387" s="486">
        <v>1</v>
      </c>
      <c r="QR387" s="486">
        <v>1</v>
      </c>
      <c r="QT387" s="1">
        <v>2</v>
      </c>
      <c r="QU387" s="1">
        <v>1</v>
      </c>
      <c r="QV387" s="20"/>
      <c r="QW387" s="1">
        <v>4</v>
      </c>
      <c r="QY387" s="1">
        <v>1</v>
      </c>
      <c r="RA387" s="1">
        <v>5</v>
      </c>
      <c r="RB387" s="1">
        <v>1</v>
      </c>
      <c r="RC387" s="1">
        <v>4</v>
      </c>
      <c r="RD387" s="1">
        <v>2</v>
      </c>
      <c r="RE387" s="1">
        <v>4</v>
      </c>
      <c r="RF387" s="1">
        <v>4</v>
      </c>
      <c r="RJ387" s="1">
        <v>2</v>
      </c>
      <c r="RK387" s="1">
        <v>2</v>
      </c>
      <c r="RL387" s="1">
        <v>1</v>
      </c>
      <c r="RM387" s="1">
        <v>1</v>
      </c>
      <c r="RP387" s="1">
        <v>1</v>
      </c>
      <c r="RQ387" s="1">
        <v>2</v>
      </c>
      <c r="RR387" s="1">
        <v>1</v>
      </c>
      <c r="RS387" s="1">
        <v>2</v>
      </c>
      <c r="RX387" s="1">
        <v>1</v>
      </c>
    </row>
    <row r="388" spans="1:534" s="20" customFormat="1" hidden="1" x14ac:dyDescent="0.25">
      <c r="A388" s="68" t="s">
        <v>11</v>
      </c>
      <c r="B388" s="68" t="s">
        <v>1283</v>
      </c>
      <c r="C388" s="347"/>
      <c r="D388" s="347"/>
      <c r="E388" s="14">
        <v>0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>
        <v>0</v>
      </c>
      <c r="PE388" s="14"/>
      <c r="PF388" s="14"/>
      <c r="PG388" s="54"/>
      <c r="PH388" s="54"/>
      <c r="PI388" s="54"/>
      <c r="PJ388" s="54"/>
      <c r="PK388" s="54"/>
      <c r="PL388" s="84"/>
      <c r="PM388" s="14"/>
      <c r="PN388" s="84"/>
      <c r="PO388" s="84"/>
      <c r="PP388" s="84"/>
      <c r="PQ388" s="84"/>
      <c r="PR388" s="505"/>
      <c r="PS388" s="84"/>
      <c r="PT388" s="84"/>
      <c r="PU388" s="84"/>
      <c r="PV388" s="84"/>
      <c r="PW388" s="54"/>
      <c r="PX388" s="54"/>
      <c r="PY388" s="14"/>
      <c r="PZ388" s="14"/>
      <c r="QA388" s="14"/>
      <c r="QB388" s="54"/>
      <c r="QC388" s="54"/>
      <c r="QD388" s="54"/>
      <c r="QR388" s="1"/>
      <c r="QS388" s="1"/>
      <c r="QX388" s="1"/>
      <c r="QY388" s="1"/>
      <c r="QZ388" s="1"/>
      <c r="RA388" s="1"/>
      <c r="RB388" s="1"/>
      <c r="RC388" s="1"/>
      <c r="RD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</row>
    <row r="389" spans="1:534" s="20" customFormat="1" hidden="1" x14ac:dyDescent="0.25">
      <c r="A389" s="68" t="s">
        <v>11</v>
      </c>
      <c r="B389" s="68" t="s">
        <v>1208</v>
      </c>
      <c r="C389" s="464">
        <v>187</v>
      </c>
      <c r="D389" s="347"/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  <c r="AL389" s="14">
        <v>0</v>
      </c>
      <c r="AM389" s="14">
        <v>0</v>
      </c>
      <c r="AN389" s="14">
        <v>0</v>
      </c>
      <c r="AO389" s="14">
        <v>0</v>
      </c>
      <c r="AP389" s="14">
        <v>0</v>
      </c>
      <c r="AQ389" s="14">
        <v>0</v>
      </c>
      <c r="AR389" s="14">
        <v>0</v>
      </c>
      <c r="AS389" s="14">
        <v>0</v>
      </c>
      <c r="AT389" s="14">
        <v>0</v>
      </c>
      <c r="AU389" s="14">
        <v>0</v>
      </c>
      <c r="AV389" s="14">
        <v>0</v>
      </c>
      <c r="AW389" s="14">
        <v>0</v>
      </c>
      <c r="AX389" s="14">
        <v>0</v>
      </c>
      <c r="AY389" s="14">
        <v>0</v>
      </c>
      <c r="AZ389" s="14">
        <v>0</v>
      </c>
      <c r="BA389" s="14">
        <v>0</v>
      </c>
      <c r="BB389" s="14">
        <v>0</v>
      </c>
      <c r="BC389" s="14">
        <v>0</v>
      </c>
      <c r="BD389" s="14">
        <v>0</v>
      </c>
      <c r="BE389" s="14">
        <v>0</v>
      </c>
      <c r="BF389" s="14">
        <v>0</v>
      </c>
      <c r="BG389" s="14">
        <v>0</v>
      </c>
      <c r="BH389" s="14">
        <v>0</v>
      </c>
      <c r="BI389" s="14">
        <v>0</v>
      </c>
      <c r="BJ389" s="14">
        <v>0</v>
      </c>
      <c r="BK389" s="14">
        <v>0</v>
      </c>
      <c r="BL389" s="14">
        <v>0</v>
      </c>
      <c r="BM389" s="14">
        <v>0</v>
      </c>
      <c r="BN389" s="14">
        <v>0</v>
      </c>
      <c r="BO389" s="14">
        <v>0</v>
      </c>
      <c r="BP389" s="14">
        <v>0</v>
      </c>
      <c r="BQ389" s="14">
        <v>0</v>
      </c>
      <c r="BR389" s="14">
        <v>0</v>
      </c>
      <c r="BS389" s="14">
        <v>0</v>
      </c>
      <c r="BT389" s="14">
        <v>0</v>
      </c>
      <c r="BU389" s="14">
        <v>0</v>
      </c>
      <c r="BV389" s="14">
        <v>0</v>
      </c>
      <c r="BW389" s="14">
        <v>0</v>
      </c>
      <c r="BX389" s="14">
        <v>0</v>
      </c>
      <c r="BY389" s="14">
        <v>0</v>
      </c>
      <c r="BZ389" s="14">
        <v>0</v>
      </c>
      <c r="CA389" s="14">
        <v>0</v>
      </c>
      <c r="CB389" s="14">
        <v>0</v>
      </c>
      <c r="CC389" s="14">
        <v>0</v>
      </c>
      <c r="CD389" s="14">
        <v>0</v>
      </c>
      <c r="CE389" s="14">
        <v>0</v>
      </c>
      <c r="CF389" s="14">
        <v>0</v>
      </c>
      <c r="CG389" s="14">
        <v>0</v>
      </c>
      <c r="CH389" s="14">
        <v>0</v>
      </c>
      <c r="CI389" s="14">
        <v>0</v>
      </c>
      <c r="CJ389" s="14">
        <v>0</v>
      </c>
      <c r="CK389" s="14">
        <v>0</v>
      </c>
      <c r="CL389" s="14">
        <v>0</v>
      </c>
      <c r="CM389" s="14">
        <v>0</v>
      </c>
      <c r="CN389" s="14">
        <v>0</v>
      </c>
      <c r="CO389" s="14">
        <v>0</v>
      </c>
      <c r="CP389" s="14">
        <v>0</v>
      </c>
      <c r="CQ389" s="14">
        <v>0</v>
      </c>
      <c r="CR389" s="14">
        <v>0</v>
      </c>
      <c r="CS389" s="14">
        <v>0</v>
      </c>
      <c r="CT389" s="14">
        <v>0</v>
      </c>
      <c r="CU389" s="14">
        <v>0</v>
      </c>
      <c r="CV389" s="14">
        <v>0</v>
      </c>
      <c r="CW389" s="14">
        <v>0</v>
      </c>
      <c r="CX389" s="14">
        <v>0</v>
      </c>
      <c r="CY389" s="14">
        <v>0</v>
      </c>
      <c r="CZ389" s="14">
        <v>0</v>
      </c>
      <c r="DA389" s="14">
        <v>0</v>
      </c>
      <c r="DB389" s="14">
        <v>0</v>
      </c>
      <c r="DC389" s="14">
        <v>0</v>
      </c>
      <c r="DD389" s="14">
        <v>0</v>
      </c>
      <c r="DE389" s="14">
        <v>0</v>
      </c>
      <c r="DF389" s="14">
        <v>0</v>
      </c>
      <c r="DG389" s="14">
        <v>0</v>
      </c>
      <c r="DH389" s="14">
        <v>0</v>
      </c>
      <c r="DI389" s="14">
        <v>0</v>
      </c>
      <c r="DJ389" s="14">
        <v>0</v>
      </c>
      <c r="DK389" s="14">
        <v>0</v>
      </c>
      <c r="DL389" s="14">
        <v>0</v>
      </c>
      <c r="DM389" s="14">
        <v>0</v>
      </c>
      <c r="DN389" s="14">
        <v>0</v>
      </c>
      <c r="DO389" s="14">
        <v>0</v>
      </c>
      <c r="DP389" s="14">
        <v>0</v>
      </c>
      <c r="DQ389" s="14">
        <v>0</v>
      </c>
      <c r="DR389" s="14">
        <v>0</v>
      </c>
      <c r="DS389" s="14">
        <v>0</v>
      </c>
      <c r="DT389" s="14">
        <v>0</v>
      </c>
      <c r="DU389" s="14">
        <v>0</v>
      </c>
      <c r="DV389" s="14">
        <v>0</v>
      </c>
      <c r="DW389" s="14">
        <v>0</v>
      </c>
      <c r="DX389" s="14">
        <v>0</v>
      </c>
      <c r="DY389" s="14">
        <v>0</v>
      </c>
      <c r="DZ389" s="14">
        <v>0</v>
      </c>
      <c r="EA389" s="14">
        <v>0</v>
      </c>
      <c r="EB389" s="14">
        <v>0</v>
      </c>
      <c r="EC389" s="14">
        <v>0</v>
      </c>
      <c r="ED389" s="14">
        <v>0</v>
      </c>
      <c r="EE389" s="14">
        <v>0</v>
      </c>
      <c r="EF389" s="14">
        <v>0</v>
      </c>
      <c r="EG389" s="14">
        <v>0</v>
      </c>
      <c r="EH389" s="14">
        <v>0</v>
      </c>
      <c r="EI389" s="14">
        <v>0</v>
      </c>
      <c r="EJ389" s="14">
        <v>0</v>
      </c>
      <c r="EK389" s="14">
        <v>0</v>
      </c>
      <c r="EL389" s="14">
        <v>0</v>
      </c>
      <c r="EM389" s="14">
        <v>0</v>
      </c>
      <c r="EN389" s="14">
        <v>0</v>
      </c>
      <c r="EO389" s="14">
        <v>0</v>
      </c>
      <c r="EP389" s="14">
        <v>0</v>
      </c>
      <c r="EQ389" s="14">
        <v>0</v>
      </c>
      <c r="ER389" s="14">
        <v>0</v>
      </c>
      <c r="ES389" s="14">
        <v>0</v>
      </c>
      <c r="ET389" s="14">
        <v>0</v>
      </c>
      <c r="EU389" s="14">
        <v>0</v>
      </c>
      <c r="EV389" s="14">
        <v>0</v>
      </c>
      <c r="EW389" s="14">
        <v>0</v>
      </c>
      <c r="EX389" s="14">
        <v>0</v>
      </c>
      <c r="EY389" s="14">
        <v>0</v>
      </c>
      <c r="EZ389" s="14">
        <v>0</v>
      </c>
      <c r="FA389" s="14">
        <v>0</v>
      </c>
      <c r="FB389" s="14">
        <v>0</v>
      </c>
      <c r="FC389" s="14">
        <v>0</v>
      </c>
      <c r="FD389" s="14">
        <v>0</v>
      </c>
      <c r="FE389" s="14">
        <v>0</v>
      </c>
      <c r="FF389" s="14">
        <v>0</v>
      </c>
      <c r="FG389" s="14">
        <v>0</v>
      </c>
      <c r="FH389" s="14">
        <v>0</v>
      </c>
      <c r="FI389" s="14">
        <v>0</v>
      </c>
      <c r="FJ389" s="14">
        <v>0</v>
      </c>
      <c r="FK389" s="14">
        <v>0</v>
      </c>
      <c r="FL389" s="14">
        <v>0</v>
      </c>
      <c r="FM389" s="14">
        <v>0</v>
      </c>
      <c r="FN389" s="14">
        <v>0</v>
      </c>
      <c r="FO389" s="14">
        <v>0</v>
      </c>
      <c r="FP389" s="14">
        <v>0</v>
      </c>
      <c r="FQ389" s="14">
        <v>0</v>
      </c>
      <c r="FR389" s="14">
        <v>0</v>
      </c>
      <c r="FS389" s="14">
        <v>0</v>
      </c>
      <c r="FT389" s="14">
        <v>0</v>
      </c>
      <c r="FU389" s="14">
        <v>0</v>
      </c>
      <c r="FV389" s="14">
        <v>0</v>
      </c>
      <c r="FW389" s="14">
        <v>0</v>
      </c>
      <c r="FX389" s="14">
        <v>0</v>
      </c>
      <c r="FY389" s="14">
        <v>0</v>
      </c>
      <c r="FZ389" s="14">
        <v>0</v>
      </c>
      <c r="GA389" s="14">
        <v>0</v>
      </c>
      <c r="GB389" s="14">
        <v>0</v>
      </c>
      <c r="GC389" s="14">
        <v>0</v>
      </c>
      <c r="GD389" s="14">
        <v>0</v>
      </c>
      <c r="GE389" s="14">
        <v>0</v>
      </c>
      <c r="GF389" s="14">
        <v>0</v>
      </c>
      <c r="GG389" s="14">
        <v>0</v>
      </c>
      <c r="GH389" s="14">
        <v>0</v>
      </c>
      <c r="GI389" s="14">
        <v>0</v>
      </c>
      <c r="GJ389" s="14">
        <v>0</v>
      </c>
      <c r="GK389" s="14">
        <v>0</v>
      </c>
      <c r="GL389" s="14">
        <v>0</v>
      </c>
      <c r="GM389" s="14">
        <v>0</v>
      </c>
      <c r="GN389" s="14">
        <v>0</v>
      </c>
      <c r="GO389" s="14">
        <v>0</v>
      </c>
      <c r="GP389" s="14">
        <v>0</v>
      </c>
      <c r="GQ389" s="14">
        <v>0</v>
      </c>
      <c r="GR389" s="14">
        <v>0</v>
      </c>
      <c r="GS389" s="14">
        <v>0</v>
      </c>
      <c r="GT389" s="14">
        <v>0</v>
      </c>
      <c r="GU389" s="14">
        <v>0</v>
      </c>
      <c r="GV389" s="14">
        <v>0</v>
      </c>
      <c r="GW389" s="14">
        <v>0</v>
      </c>
      <c r="GX389" s="14">
        <v>0</v>
      </c>
      <c r="GY389" s="14">
        <v>0</v>
      </c>
      <c r="GZ389" s="14">
        <v>0</v>
      </c>
      <c r="HA389" s="14">
        <v>0</v>
      </c>
      <c r="HB389" s="14">
        <v>0</v>
      </c>
      <c r="HC389" s="14">
        <v>0</v>
      </c>
      <c r="HD389" s="14">
        <v>0</v>
      </c>
      <c r="HE389" s="14">
        <v>0</v>
      </c>
      <c r="HF389" s="14">
        <v>0</v>
      </c>
      <c r="HG389" s="14">
        <v>0</v>
      </c>
      <c r="HH389" s="14">
        <v>0</v>
      </c>
      <c r="HI389" s="14">
        <v>0</v>
      </c>
      <c r="HJ389" s="14">
        <v>0</v>
      </c>
      <c r="HK389" s="14">
        <v>0</v>
      </c>
      <c r="HL389" s="14">
        <v>0</v>
      </c>
      <c r="HM389" s="14">
        <v>0</v>
      </c>
      <c r="HN389" s="14">
        <v>0</v>
      </c>
      <c r="HO389" s="14">
        <v>0</v>
      </c>
      <c r="HP389" s="14">
        <v>0</v>
      </c>
      <c r="HQ389" s="14">
        <v>0</v>
      </c>
      <c r="HR389" s="14">
        <v>0</v>
      </c>
      <c r="HS389" s="14">
        <v>0</v>
      </c>
      <c r="HT389" s="14">
        <v>0</v>
      </c>
      <c r="HU389" s="14">
        <v>0</v>
      </c>
      <c r="HV389" s="14">
        <v>0</v>
      </c>
      <c r="HW389" s="14">
        <v>0</v>
      </c>
      <c r="HX389" s="14">
        <v>0</v>
      </c>
      <c r="HY389" s="14">
        <v>0</v>
      </c>
      <c r="HZ389" s="14">
        <v>0</v>
      </c>
      <c r="IA389" s="14">
        <v>0</v>
      </c>
      <c r="IB389" s="14">
        <v>0</v>
      </c>
      <c r="IC389" s="14">
        <v>0</v>
      </c>
      <c r="ID389" s="14">
        <v>0</v>
      </c>
      <c r="IE389" s="14">
        <v>0</v>
      </c>
      <c r="IF389" s="14">
        <v>0</v>
      </c>
      <c r="IG389" s="14">
        <v>0</v>
      </c>
      <c r="IH389" s="14">
        <v>0</v>
      </c>
      <c r="II389" s="14">
        <v>0</v>
      </c>
      <c r="IJ389" s="14">
        <v>0</v>
      </c>
      <c r="IK389" s="14">
        <v>0</v>
      </c>
      <c r="IL389" s="14">
        <v>0</v>
      </c>
      <c r="IM389" s="14">
        <v>0</v>
      </c>
      <c r="IN389" s="14">
        <v>0</v>
      </c>
      <c r="IO389" s="14">
        <v>0</v>
      </c>
      <c r="IP389" s="14">
        <v>0</v>
      </c>
      <c r="IQ389" s="14">
        <v>0</v>
      </c>
      <c r="IR389" s="14">
        <v>0</v>
      </c>
      <c r="IS389" s="14">
        <v>0</v>
      </c>
      <c r="IT389" s="14">
        <v>0</v>
      </c>
      <c r="IU389" s="14">
        <v>0</v>
      </c>
      <c r="IV389" s="14">
        <v>0</v>
      </c>
      <c r="IW389" s="14">
        <v>0</v>
      </c>
      <c r="IX389" s="14">
        <v>0</v>
      </c>
      <c r="IY389" s="14">
        <v>0</v>
      </c>
      <c r="IZ389" s="14">
        <v>0</v>
      </c>
      <c r="JA389" s="14">
        <v>0</v>
      </c>
      <c r="JB389" s="14">
        <v>0</v>
      </c>
      <c r="JC389" s="14">
        <v>0</v>
      </c>
      <c r="JD389" s="14">
        <v>0</v>
      </c>
      <c r="JE389" s="14">
        <v>0</v>
      </c>
      <c r="JF389" s="14">
        <v>0</v>
      </c>
      <c r="JG389" s="14">
        <v>0</v>
      </c>
      <c r="JH389" s="14">
        <v>0</v>
      </c>
      <c r="JI389" s="14">
        <v>0</v>
      </c>
      <c r="JJ389" s="14">
        <v>0</v>
      </c>
      <c r="JK389" s="14">
        <v>0</v>
      </c>
      <c r="JL389" s="14">
        <v>0</v>
      </c>
      <c r="JM389" s="14">
        <v>0</v>
      </c>
      <c r="JN389" s="14">
        <v>0</v>
      </c>
      <c r="JO389" s="14">
        <v>0</v>
      </c>
      <c r="JP389" s="14">
        <v>0</v>
      </c>
      <c r="JQ389" s="14">
        <v>0</v>
      </c>
      <c r="JR389" s="14">
        <v>0</v>
      </c>
      <c r="JS389" s="14">
        <v>0</v>
      </c>
      <c r="JT389" s="14">
        <v>0</v>
      </c>
      <c r="JU389" s="14">
        <v>0</v>
      </c>
      <c r="JV389" s="14">
        <v>0</v>
      </c>
      <c r="JW389" s="14">
        <v>0</v>
      </c>
      <c r="JX389" s="14">
        <v>0</v>
      </c>
      <c r="JY389" s="14">
        <v>0</v>
      </c>
      <c r="JZ389" s="14">
        <v>0</v>
      </c>
      <c r="KA389" s="14">
        <v>0</v>
      </c>
      <c r="KB389" s="14">
        <v>0</v>
      </c>
      <c r="KC389" s="14">
        <v>0</v>
      </c>
      <c r="KD389" s="14">
        <v>0</v>
      </c>
      <c r="KE389" s="14">
        <v>0</v>
      </c>
      <c r="KF389" s="14">
        <v>0</v>
      </c>
      <c r="KG389" s="14">
        <v>0</v>
      </c>
      <c r="KH389" s="14">
        <v>0</v>
      </c>
      <c r="KI389" s="14">
        <v>0</v>
      </c>
      <c r="KJ389" s="14">
        <v>0</v>
      </c>
      <c r="KK389" s="14">
        <v>0</v>
      </c>
      <c r="KL389" s="14">
        <v>0</v>
      </c>
      <c r="KM389" s="14">
        <v>0</v>
      </c>
      <c r="KN389" s="14">
        <v>0</v>
      </c>
      <c r="KO389" s="14">
        <v>0</v>
      </c>
      <c r="KP389" s="14">
        <v>0</v>
      </c>
      <c r="KQ389" s="14">
        <v>0</v>
      </c>
      <c r="KR389" s="14">
        <v>0</v>
      </c>
      <c r="KS389" s="14">
        <v>0</v>
      </c>
      <c r="KT389" s="14">
        <v>0</v>
      </c>
      <c r="KU389" s="14">
        <v>0</v>
      </c>
      <c r="KV389" s="14">
        <v>0</v>
      </c>
      <c r="KW389" s="14">
        <v>0</v>
      </c>
      <c r="KX389" s="14">
        <v>0</v>
      </c>
      <c r="KY389" s="14">
        <v>0</v>
      </c>
      <c r="KZ389" s="14">
        <v>0</v>
      </c>
      <c r="LA389" s="14">
        <v>0</v>
      </c>
      <c r="LB389" s="14">
        <v>0</v>
      </c>
      <c r="LC389" s="14">
        <v>0</v>
      </c>
      <c r="LD389" s="14">
        <v>0</v>
      </c>
      <c r="LE389" s="14">
        <v>0</v>
      </c>
      <c r="LF389" s="14">
        <v>0</v>
      </c>
      <c r="LG389" s="14">
        <v>0</v>
      </c>
      <c r="LH389" s="14">
        <v>0</v>
      </c>
      <c r="LI389" s="14">
        <v>0</v>
      </c>
      <c r="LJ389" s="14">
        <v>0</v>
      </c>
      <c r="LK389" s="14">
        <v>0</v>
      </c>
      <c r="LL389" s="14">
        <v>0</v>
      </c>
      <c r="LM389" s="14">
        <v>0</v>
      </c>
      <c r="LN389" s="14">
        <v>0</v>
      </c>
      <c r="LO389" s="14">
        <v>0</v>
      </c>
      <c r="LP389" s="14">
        <v>0</v>
      </c>
      <c r="LQ389" s="14">
        <v>0</v>
      </c>
      <c r="LR389" s="14">
        <v>0</v>
      </c>
      <c r="LS389" s="14">
        <v>0</v>
      </c>
      <c r="LT389" s="14">
        <v>0</v>
      </c>
      <c r="LU389" s="14">
        <v>0</v>
      </c>
      <c r="LV389" s="14">
        <v>0</v>
      </c>
      <c r="LW389" s="14">
        <v>0</v>
      </c>
      <c r="LX389" s="14">
        <v>0</v>
      </c>
      <c r="LY389" s="14">
        <v>0</v>
      </c>
      <c r="LZ389" s="14">
        <v>0</v>
      </c>
      <c r="MA389" s="14">
        <v>0</v>
      </c>
      <c r="MB389" s="14">
        <v>0</v>
      </c>
      <c r="MC389" s="14">
        <v>0</v>
      </c>
      <c r="MD389" s="14">
        <v>0</v>
      </c>
      <c r="ME389" s="14">
        <v>0</v>
      </c>
      <c r="MF389" s="14">
        <v>0</v>
      </c>
      <c r="MG389" s="14">
        <v>0</v>
      </c>
      <c r="MH389" s="14">
        <v>0</v>
      </c>
      <c r="MI389" s="14">
        <v>0</v>
      </c>
      <c r="MJ389" s="14">
        <v>0</v>
      </c>
      <c r="MK389" s="14">
        <v>0</v>
      </c>
      <c r="ML389" s="14">
        <v>0</v>
      </c>
      <c r="MM389" s="14">
        <v>0</v>
      </c>
      <c r="MN389" s="14">
        <v>0</v>
      </c>
      <c r="MO389" s="14">
        <v>0</v>
      </c>
      <c r="MP389" s="14">
        <v>0</v>
      </c>
      <c r="MQ389" s="14">
        <v>0</v>
      </c>
      <c r="MR389" s="14">
        <v>1</v>
      </c>
      <c r="MS389" s="14">
        <v>0</v>
      </c>
      <c r="MT389" s="14">
        <v>0</v>
      </c>
      <c r="MU389" s="14">
        <v>0</v>
      </c>
      <c r="MV389" s="14">
        <v>0</v>
      </c>
      <c r="MW389" s="14">
        <v>0</v>
      </c>
      <c r="MX389" s="14">
        <v>0</v>
      </c>
      <c r="MY389" s="14">
        <v>0</v>
      </c>
      <c r="MZ389" s="14">
        <v>0</v>
      </c>
      <c r="NA389" s="14">
        <v>0</v>
      </c>
      <c r="NB389" s="14">
        <v>0</v>
      </c>
      <c r="NC389" s="14">
        <v>0</v>
      </c>
      <c r="ND389" s="14">
        <v>0</v>
      </c>
      <c r="NE389" s="14">
        <v>0</v>
      </c>
      <c r="NF389" s="14">
        <v>0</v>
      </c>
      <c r="NG389" s="14">
        <v>0</v>
      </c>
      <c r="NH389" s="14">
        <v>0</v>
      </c>
      <c r="NI389" s="14">
        <v>0</v>
      </c>
      <c r="NJ389" s="14">
        <v>0</v>
      </c>
      <c r="NK389" s="14">
        <v>0</v>
      </c>
      <c r="NL389" s="14">
        <v>0</v>
      </c>
      <c r="NM389" s="14">
        <v>0</v>
      </c>
      <c r="NN389" s="14">
        <v>0</v>
      </c>
      <c r="NO389" s="14">
        <v>0</v>
      </c>
      <c r="NP389" s="14">
        <v>0</v>
      </c>
      <c r="NQ389" s="14">
        <v>0</v>
      </c>
      <c r="NR389" s="14">
        <v>0</v>
      </c>
      <c r="NS389" s="14">
        <v>0</v>
      </c>
      <c r="NT389" s="14">
        <v>0</v>
      </c>
      <c r="NU389" s="14">
        <v>0</v>
      </c>
      <c r="NV389" s="14">
        <v>0</v>
      </c>
      <c r="NW389" s="14">
        <v>0</v>
      </c>
      <c r="NX389" s="14">
        <v>0</v>
      </c>
      <c r="NY389" s="14">
        <v>0</v>
      </c>
      <c r="NZ389" s="14">
        <v>0</v>
      </c>
      <c r="OA389" s="14">
        <v>0</v>
      </c>
      <c r="OB389" s="14">
        <v>0</v>
      </c>
      <c r="OC389" s="14">
        <v>0</v>
      </c>
      <c r="OD389" s="14">
        <v>0</v>
      </c>
      <c r="OE389" s="14">
        <v>0</v>
      </c>
      <c r="OF389" s="14"/>
      <c r="OG389" s="14">
        <v>0</v>
      </c>
      <c r="OH389" s="14">
        <v>0</v>
      </c>
      <c r="OI389" s="14">
        <v>0</v>
      </c>
      <c r="OJ389" s="14">
        <v>0</v>
      </c>
      <c r="OK389" s="14">
        <v>0</v>
      </c>
      <c r="OL389" s="14">
        <v>0</v>
      </c>
      <c r="OM389" s="14">
        <v>0</v>
      </c>
      <c r="ON389" s="14">
        <v>0</v>
      </c>
      <c r="OO389" s="14">
        <v>0</v>
      </c>
      <c r="OP389" s="14">
        <v>0</v>
      </c>
      <c r="OQ389" s="14">
        <v>0</v>
      </c>
      <c r="OR389" s="14">
        <v>0</v>
      </c>
      <c r="OS389" s="14">
        <v>0</v>
      </c>
      <c r="OT389" s="14">
        <v>0</v>
      </c>
      <c r="OU389" s="14">
        <v>0</v>
      </c>
      <c r="OV389" s="14">
        <v>0</v>
      </c>
      <c r="OW389" s="14">
        <v>0</v>
      </c>
      <c r="OX389" s="14">
        <v>0</v>
      </c>
      <c r="OY389" s="14">
        <v>0</v>
      </c>
      <c r="OZ389" s="14"/>
      <c r="PA389" s="14">
        <v>0</v>
      </c>
      <c r="PB389" s="14"/>
      <c r="PC389" s="14"/>
      <c r="PD389" s="14">
        <v>0</v>
      </c>
      <c r="PE389" s="14"/>
      <c r="PF389" s="14"/>
      <c r="PG389" s="54"/>
      <c r="PH389" s="54"/>
      <c r="PI389" s="54"/>
      <c r="PJ389" s="54"/>
      <c r="PK389" s="54"/>
      <c r="PL389" s="84"/>
      <c r="PM389" s="14"/>
      <c r="PN389" s="84"/>
      <c r="PO389" s="84"/>
      <c r="PP389" s="84"/>
      <c r="PQ389" s="84"/>
      <c r="PR389" s="505"/>
      <c r="PS389" s="84"/>
      <c r="PT389" s="84"/>
      <c r="PU389" s="84"/>
      <c r="PV389" s="84"/>
      <c r="PW389" s="54"/>
      <c r="PX389" s="54"/>
      <c r="PY389" s="14"/>
      <c r="PZ389" s="14"/>
      <c r="QA389" s="14"/>
      <c r="QB389" s="54"/>
      <c r="QC389" s="54"/>
      <c r="QD389" s="54"/>
      <c r="QR389" s="1"/>
      <c r="QS389" s="1"/>
      <c r="QX389" s="1"/>
      <c r="QY389" s="1"/>
      <c r="QZ389" s="1"/>
      <c r="RA389" s="1"/>
      <c r="RB389" s="1"/>
      <c r="RC389" s="1"/>
      <c r="RD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</row>
    <row r="390" spans="1:534" s="20" customFormat="1" hidden="1" x14ac:dyDescent="0.25">
      <c r="A390" s="68" t="s">
        <v>11</v>
      </c>
      <c r="B390" s="68" t="s">
        <v>1024</v>
      </c>
      <c r="C390" s="464">
        <v>365</v>
      </c>
      <c r="D390" s="347"/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  <c r="AL390" s="14">
        <v>0</v>
      </c>
      <c r="AM390" s="14">
        <v>0</v>
      </c>
      <c r="AN390" s="14">
        <v>0</v>
      </c>
      <c r="AO390" s="14">
        <v>0</v>
      </c>
      <c r="AP390" s="14">
        <v>0</v>
      </c>
      <c r="AQ390" s="14">
        <v>0</v>
      </c>
      <c r="AR390" s="14">
        <v>0</v>
      </c>
      <c r="AS390" s="14">
        <v>0</v>
      </c>
      <c r="AT390" s="14">
        <v>0</v>
      </c>
      <c r="AU390" s="14">
        <v>0</v>
      </c>
      <c r="AV390" s="14">
        <v>0</v>
      </c>
      <c r="AW390" s="14">
        <v>0</v>
      </c>
      <c r="AX390" s="14">
        <v>0</v>
      </c>
      <c r="AY390" s="14">
        <v>0</v>
      </c>
      <c r="AZ390" s="14">
        <v>0</v>
      </c>
      <c r="BA390" s="14">
        <v>0</v>
      </c>
      <c r="BB390" s="14">
        <v>0</v>
      </c>
      <c r="BC390" s="14">
        <v>0</v>
      </c>
      <c r="BD390" s="14">
        <v>0</v>
      </c>
      <c r="BE390" s="14">
        <v>0</v>
      </c>
      <c r="BF390" s="14">
        <v>0</v>
      </c>
      <c r="BG390" s="14">
        <v>0</v>
      </c>
      <c r="BH390" s="14">
        <v>0</v>
      </c>
      <c r="BI390" s="14">
        <v>0</v>
      </c>
      <c r="BJ390" s="14">
        <v>0</v>
      </c>
      <c r="BK390" s="14">
        <v>0</v>
      </c>
      <c r="BL390" s="14">
        <v>0</v>
      </c>
      <c r="BM390" s="14">
        <v>0</v>
      </c>
      <c r="BN390" s="14">
        <v>0</v>
      </c>
      <c r="BO390" s="14">
        <v>0</v>
      </c>
      <c r="BP390" s="14">
        <v>0</v>
      </c>
      <c r="BQ390" s="14">
        <v>0</v>
      </c>
      <c r="BR390" s="14">
        <v>0</v>
      </c>
      <c r="BS390" s="14">
        <v>0</v>
      </c>
      <c r="BT390" s="14">
        <v>0</v>
      </c>
      <c r="BU390" s="14">
        <v>0</v>
      </c>
      <c r="BV390" s="14">
        <v>0</v>
      </c>
      <c r="BW390" s="14">
        <v>0</v>
      </c>
      <c r="BX390" s="14">
        <v>0</v>
      </c>
      <c r="BY390" s="14">
        <v>0</v>
      </c>
      <c r="BZ390" s="14">
        <v>0</v>
      </c>
      <c r="CA390" s="14">
        <v>0</v>
      </c>
      <c r="CB390" s="14">
        <v>0</v>
      </c>
      <c r="CC390" s="14">
        <v>0</v>
      </c>
      <c r="CD390" s="14">
        <v>0</v>
      </c>
      <c r="CE390" s="14">
        <v>0</v>
      </c>
      <c r="CF390" s="14">
        <v>0</v>
      </c>
      <c r="CG390" s="14">
        <v>0</v>
      </c>
      <c r="CH390" s="14">
        <v>0</v>
      </c>
      <c r="CI390" s="14">
        <v>0</v>
      </c>
      <c r="CJ390" s="14">
        <v>0</v>
      </c>
      <c r="CK390" s="14">
        <v>0</v>
      </c>
      <c r="CL390" s="14">
        <v>0</v>
      </c>
      <c r="CM390" s="14">
        <v>0</v>
      </c>
      <c r="CN390" s="14">
        <v>0</v>
      </c>
      <c r="CO390" s="14">
        <v>0</v>
      </c>
      <c r="CP390" s="14">
        <v>0</v>
      </c>
      <c r="CQ390" s="14">
        <v>0</v>
      </c>
      <c r="CR390" s="14">
        <v>0</v>
      </c>
      <c r="CS390" s="14">
        <v>0</v>
      </c>
      <c r="CT390" s="14">
        <v>0</v>
      </c>
      <c r="CU390" s="14">
        <v>0</v>
      </c>
      <c r="CV390" s="14">
        <v>0</v>
      </c>
      <c r="CW390" s="14">
        <v>0</v>
      </c>
      <c r="CX390" s="14">
        <v>0</v>
      </c>
      <c r="CY390" s="14">
        <v>0</v>
      </c>
      <c r="CZ390" s="14">
        <v>0</v>
      </c>
      <c r="DA390" s="14">
        <v>0</v>
      </c>
      <c r="DB390" s="14">
        <v>0</v>
      </c>
      <c r="DC390" s="14">
        <v>0</v>
      </c>
      <c r="DD390" s="14">
        <v>0</v>
      </c>
      <c r="DE390" s="14">
        <v>0</v>
      </c>
      <c r="DF390" s="14">
        <v>0</v>
      </c>
      <c r="DG390" s="14">
        <v>0</v>
      </c>
      <c r="DH390" s="14">
        <v>0</v>
      </c>
      <c r="DI390" s="14">
        <v>0</v>
      </c>
      <c r="DJ390" s="14">
        <v>0</v>
      </c>
      <c r="DK390" s="14">
        <v>0</v>
      </c>
      <c r="DL390" s="14">
        <v>0</v>
      </c>
      <c r="DM390" s="14">
        <v>0</v>
      </c>
      <c r="DN390" s="14">
        <v>0</v>
      </c>
      <c r="DO390" s="14">
        <v>0</v>
      </c>
      <c r="DP390" s="14">
        <v>0</v>
      </c>
      <c r="DQ390" s="14">
        <v>0</v>
      </c>
      <c r="DR390" s="14">
        <v>0</v>
      </c>
      <c r="DS390" s="14">
        <v>0</v>
      </c>
      <c r="DT390" s="14">
        <v>0</v>
      </c>
      <c r="DU390" s="14">
        <v>0</v>
      </c>
      <c r="DV390" s="14">
        <v>0</v>
      </c>
      <c r="DW390" s="14">
        <v>0</v>
      </c>
      <c r="DX390" s="14">
        <v>0</v>
      </c>
      <c r="DY390" s="14">
        <v>0</v>
      </c>
      <c r="DZ390" s="14">
        <v>0</v>
      </c>
      <c r="EA390" s="14">
        <v>0</v>
      </c>
      <c r="EB390" s="14">
        <v>0</v>
      </c>
      <c r="EC390" s="14">
        <v>0</v>
      </c>
      <c r="ED390" s="14">
        <v>0</v>
      </c>
      <c r="EE390" s="14">
        <v>0</v>
      </c>
      <c r="EF390" s="14">
        <v>0</v>
      </c>
      <c r="EG390" s="14">
        <v>0</v>
      </c>
      <c r="EH390" s="14">
        <v>0</v>
      </c>
      <c r="EI390" s="14">
        <v>0</v>
      </c>
      <c r="EJ390" s="14">
        <v>0</v>
      </c>
      <c r="EK390" s="14">
        <v>0</v>
      </c>
      <c r="EL390" s="14">
        <v>0</v>
      </c>
      <c r="EM390" s="14">
        <v>0</v>
      </c>
      <c r="EN390" s="14">
        <v>0</v>
      </c>
      <c r="EO390" s="14">
        <v>0</v>
      </c>
      <c r="EP390" s="14">
        <v>0</v>
      </c>
      <c r="EQ390" s="14">
        <v>0</v>
      </c>
      <c r="ER390" s="14">
        <v>0</v>
      </c>
      <c r="ES390" s="14">
        <v>0</v>
      </c>
      <c r="ET390" s="14">
        <v>0</v>
      </c>
      <c r="EU390" s="14">
        <v>0</v>
      </c>
      <c r="EV390" s="14">
        <v>0</v>
      </c>
      <c r="EW390" s="14">
        <v>0</v>
      </c>
      <c r="EX390" s="14">
        <v>0</v>
      </c>
      <c r="EY390" s="14">
        <v>0</v>
      </c>
      <c r="EZ390" s="14">
        <v>0</v>
      </c>
      <c r="FA390" s="14">
        <v>0</v>
      </c>
      <c r="FB390" s="14">
        <v>0</v>
      </c>
      <c r="FC390" s="14">
        <v>0</v>
      </c>
      <c r="FD390" s="14">
        <v>0</v>
      </c>
      <c r="FE390" s="14">
        <v>0</v>
      </c>
      <c r="FF390" s="14">
        <v>0</v>
      </c>
      <c r="FG390" s="14">
        <v>0</v>
      </c>
      <c r="FH390" s="14">
        <v>0</v>
      </c>
      <c r="FI390" s="14">
        <v>0</v>
      </c>
      <c r="FJ390" s="14">
        <v>0</v>
      </c>
      <c r="FK390" s="14">
        <v>0</v>
      </c>
      <c r="FL390" s="14">
        <v>0</v>
      </c>
      <c r="FM390" s="14">
        <v>0</v>
      </c>
      <c r="FN390" s="14">
        <v>0</v>
      </c>
      <c r="FO390" s="14">
        <v>0</v>
      </c>
      <c r="FP390" s="14">
        <v>0</v>
      </c>
      <c r="FQ390" s="14">
        <v>0</v>
      </c>
      <c r="FR390" s="14">
        <v>0</v>
      </c>
      <c r="FS390" s="14">
        <v>0</v>
      </c>
      <c r="FT390" s="14">
        <v>0</v>
      </c>
      <c r="FU390" s="14">
        <v>0</v>
      </c>
      <c r="FV390" s="14">
        <v>0</v>
      </c>
      <c r="FW390" s="14">
        <v>0</v>
      </c>
      <c r="FX390" s="14">
        <v>0</v>
      </c>
      <c r="FY390" s="14">
        <v>0</v>
      </c>
      <c r="FZ390" s="14">
        <v>0</v>
      </c>
      <c r="GA390" s="14">
        <v>0</v>
      </c>
      <c r="GB390" s="14">
        <v>0</v>
      </c>
      <c r="GC390" s="14">
        <v>0</v>
      </c>
      <c r="GD390" s="14">
        <v>0</v>
      </c>
      <c r="GE390" s="14">
        <v>0</v>
      </c>
      <c r="GF390" s="14">
        <v>0</v>
      </c>
      <c r="GG390" s="14">
        <v>0</v>
      </c>
      <c r="GH390" s="14">
        <v>0</v>
      </c>
      <c r="GI390" s="14">
        <v>0</v>
      </c>
      <c r="GJ390" s="14">
        <v>0</v>
      </c>
      <c r="GK390" s="14">
        <v>0</v>
      </c>
      <c r="GL390" s="14">
        <v>0</v>
      </c>
      <c r="GM390" s="14">
        <v>0</v>
      </c>
      <c r="GN390" s="14">
        <v>0</v>
      </c>
      <c r="GO390" s="14">
        <v>0</v>
      </c>
      <c r="GP390" s="14">
        <v>0</v>
      </c>
      <c r="GQ390" s="14">
        <v>0</v>
      </c>
      <c r="GR390" s="14">
        <v>0</v>
      </c>
      <c r="GS390" s="14">
        <v>0</v>
      </c>
      <c r="GT390" s="14">
        <v>0</v>
      </c>
      <c r="GU390" s="14">
        <v>0</v>
      </c>
      <c r="GV390" s="14">
        <v>0</v>
      </c>
      <c r="GW390" s="14">
        <v>0</v>
      </c>
      <c r="GX390" s="14">
        <v>0</v>
      </c>
      <c r="GY390" s="14">
        <v>0</v>
      </c>
      <c r="GZ390" s="14">
        <v>0</v>
      </c>
      <c r="HA390" s="14">
        <v>0</v>
      </c>
      <c r="HB390" s="14">
        <v>0</v>
      </c>
      <c r="HC390" s="14">
        <v>0</v>
      </c>
      <c r="HD390" s="14">
        <v>0</v>
      </c>
      <c r="HE390" s="14">
        <v>0</v>
      </c>
      <c r="HF390" s="14">
        <v>0</v>
      </c>
      <c r="HG390" s="14">
        <v>0</v>
      </c>
      <c r="HH390" s="14">
        <v>0</v>
      </c>
      <c r="HI390" s="14">
        <v>0</v>
      </c>
      <c r="HJ390" s="14">
        <v>0</v>
      </c>
      <c r="HK390" s="14">
        <v>0</v>
      </c>
      <c r="HL390" s="14">
        <v>0</v>
      </c>
      <c r="HM390" s="14">
        <v>0</v>
      </c>
      <c r="HN390" s="14">
        <v>0</v>
      </c>
      <c r="HO390" s="14">
        <v>0</v>
      </c>
      <c r="HP390" s="14">
        <v>0</v>
      </c>
      <c r="HQ390" s="14">
        <v>0</v>
      </c>
      <c r="HR390" s="14">
        <v>0</v>
      </c>
      <c r="HS390" s="14">
        <v>0</v>
      </c>
      <c r="HT390" s="14">
        <v>0</v>
      </c>
      <c r="HU390" s="14">
        <v>0</v>
      </c>
      <c r="HV390" s="14">
        <v>0</v>
      </c>
      <c r="HW390" s="14">
        <v>0</v>
      </c>
      <c r="HX390" s="14">
        <v>0</v>
      </c>
      <c r="HY390" s="14">
        <v>0</v>
      </c>
      <c r="HZ390" s="14">
        <v>0</v>
      </c>
      <c r="IA390" s="14">
        <v>0</v>
      </c>
      <c r="IB390" s="14">
        <v>0</v>
      </c>
      <c r="IC390" s="14">
        <v>0</v>
      </c>
      <c r="ID390" s="14">
        <v>0</v>
      </c>
      <c r="IE390" s="14">
        <v>0</v>
      </c>
      <c r="IF390" s="14">
        <v>0</v>
      </c>
      <c r="IG390" s="14">
        <v>0</v>
      </c>
      <c r="IH390" s="14">
        <v>0</v>
      </c>
      <c r="II390" s="14">
        <v>0</v>
      </c>
      <c r="IJ390" s="14">
        <v>0</v>
      </c>
      <c r="IK390" s="14">
        <v>0</v>
      </c>
      <c r="IL390" s="14">
        <v>0</v>
      </c>
      <c r="IM390" s="14">
        <v>0</v>
      </c>
      <c r="IN390" s="14">
        <v>0</v>
      </c>
      <c r="IO390" s="14">
        <v>0</v>
      </c>
      <c r="IP390" s="14">
        <v>0</v>
      </c>
      <c r="IQ390" s="14">
        <v>0</v>
      </c>
      <c r="IR390" s="14">
        <v>0</v>
      </c>
      <c r="IS390" s="14">
        <v>0</v>
      </c>
      <c r="IT390" s="14">
        <v>0</v>
      </c>
      <c r="IU390" s="14">
        <v>0</v>
      </c>
      <c r="IV390" s="14">
        <v>0</v>
      </c>
      <c r="IW390" s="14">
        <v>1</v>
      </c>
      <c r="IX390" s="14">
        <v>0</v>
      </c>
      <c r="IY390" s="14">
        <v>0</v>
      </c>
      <c r="IZ390" s="14">
        <v>0</v>
      </c>
      <c r="JA390" s="14">
        <v>0</v>
      </c>
      <c r="JB390" s="14">
        <v>0</v>
      </c>
      <c r="JC390" s="14">
        <v>0</v>
      </c>
      <c r="JD390" s="14">
        <v>0</v>
      </c>
      <c r="JE390" s="14">
        <v>0</v>
      </c>
      <c r="JF390" s="14">
        <v>0</v>
      </c>
      <c r="JG390" s="14">
        <v>0</v>
      </c>
      <c r="JH390" s="14">
        <v>0</v>
      </c>
      <c r="JI390" s="14">
        <v>0</v>
      </c>
      <c r="JJ390" s="14">
        <v>0</v>
      </c>
      <c r="JK390" s="14">
        <v>0</v>
      </c>
      <c r="JL390" s="14">
        <v>0</v>
      </c>
      <c r="JM390" s="14">
        <v>0</v>
      </c>
      <c r="JN390" s="14">
        <v>0</v>
      </c>
      <c r="JO390" s="14">
        <v>0</v>
      </c>
      <c r="JP390" s="14">
        <v>0</v>
      </c>
      <c r="JQ390" s="14">
        <v>0</v>
      </c>
      <c r="JR390" s="14">
        <v>0</v>
      </c>
      <c r="JS390" s="14">
        <v>0</v>
      </c>
      <c r="JT390" s="14">
        <v>0</v>
      </c>
      <c r="JU390" s="14">
        <v>0</v>
      </c>
      <c r="JV390" s="14">
        <v>0</v>
      </c>
      <c r="JW390" s="14">
        <v>0</v>
      </c>
      <c r="JX390" s="14">
        <v>0</v>
      </c>
      <c r="JY390" s="14">
        <v>0</v>
      </c>
      <c r="JZ390" s="14">
        <v>0</v>
      </c>
      <c r="KA390" s="14">
        <v>0</v>
      </c>
      <c r="KB390" s="14">
        <v>0</v>
      </c>
      <c r="KC390" s="14">
        <v>0</v>
      </c>
      <c r="KD390" s="14">
        <v>0</v>
      </c>
      <c r="KE390" s="14">
        <v>0</v>
      </c>
      <c r="KF390" s="14">
        <v>0</v>
      </c>
      <c r="KG390" s="14">
        <v>0</v>
      </c>
      <c r="KH390" s="14">
        <v>0</v>
      </c>
      <c r="KI390" s="14">
        <v>0</v>
      </c>
      <c r="KJ390" s="14">
        <v>0</v>
      </c>
      <c r="KK390" s="14">
        <v>0</v>
      </c>
      <c r="KL390" s="14">
        <v>0</v>
      </c>
      <c r="KM390" s="14">
        <v>0</v>
      </c>
      <c r="KN390" s="14">
        <v>0</v>
      </c>
      <c r="KO390" s="14">
        <v>0</v>
      </c>
      <c r="KP390" s="14">
        <v>0</v>
      </c>
      <c r="KQ390" s="14">
        <v>0</v>
      </c>
      <c r="KR390" s="14">
        <v>0</v>
      </c>
      <c r="KS390" s="14">
        <v>0</v>
      </c>
      <c r="KT390" s="14">
        <v>0</v>
      </c>
      <c r="KU390" s="14">
        <v>0</v>
      </c>
      <c r="KV390" s="14">
        <v>0</v>
      </c>
      <c r="KW390" s="14">
        <v>0</v>
      </c>
      <c r="KX390" s="14">
        <v>0</v>
      </c>
      <c r="KY390" s="14">
        <v>0</v>
      </c>
      <c r="KZ390" s="14">
        <v>0</v>
      </c>
      <c r="LA390" s="14">
        <v>0</v>
      </c>
      <c r="LB390" s="14">
        <v>0</v>
      </c>
      <c r="LC390" s="14">
        <v>0</v>
      </c>
      <c r="LD390" s="14">
        <v>0</v>
      </c>
      <c r="LE390" s="14">
        <v>0</v>
      </c>
      <c r="LF390" s="14">
        <v>0</v>
      </c>
      <c r="LG390" s="14">
        <v>0</v>
      </c>
      <c r="LH390" s="14">
        <v>0</v>
      </c>
      <c r="LI390" s="14">
        <v>0</v>
      </c>
      <c r="LJ390" s="14">
        <v>0</v>
      </c>
      <c r="LK390" s="14">
        <v>0</v>
      </c>
      <c r="LL390" s="14">
        <v>0</v>
      </c>
      <c r="LM390" s="14">
        <v>0</v>
      </c>
      <c r="LN390" s="14">
        <v>0</v>
      </c>
      <c r="LO390" s="14">
        <v>0</v>
      </c>
      <c r="LP390" s="14">
        <v>0</v>
      </c>
      <c r="LQ390" s="14">
        <v>0</v>
      </c>
      <c r="LR390" s="14">
        <v>0</v>
      </c>
      <c r="LS390" s="14">
        <v>0</v>
      </c>
      <c r="LT390" s="14">
        <v>0</v>
      </c>
      <c r="LU390" s="14">
        <v>0</v>
      </c>
      <c r="LV390" s="14">
        <v>0</v>
      </c>
      <c r="LW390" s="14">
        <v>0</v>
      </c>
      <c r="LX390" s="14">
        <v>0</v>
      </c>
      <c r="LY390" s="14">
        <v>0</v>
      </c>
      <c r="LZ390" s="14">
        <v>0</v>
      </c>
      <c r="MA390" s="14">
        <v>0</v>
      </c>
      <c r="MB390" s="14">
        <v>0</v>
      </c>
      <c r="MC390" s="14">
        <v>0</v>
      </c>
      <c r="MD390" s="14">
        <v>0</v>
      </c>
      <c r="ME390" s="14">
        <v>0</v>
      </c>
      <c r="MF390" s="14">
        <v>0</v>
      </c>
      <c r="MG390" s="14">
        <v>0</v>
      </c>
      <c r="MH390" s="14">
        <v>0</v>
      </c>
      <c r="MI390" s="14">
        <v>0</v>
      </c>
      <c r="MJ390" s="14">
        <v>0</v>
      </c>
      <c r="MK390" s="14">
        <v>0</v>
      </c>
      <c r="ML390" s="14">
        <v>0</v>
      </c>
      <c r="MM390" s="14">
        <v>0</v>
      </c>
      <c r="MN390" s="14">
        <v>0</v>
      </c>
      <c r="MO390" s="14">
        <v>0</v>
      </c>
      <c r="MP390" s="14">
        <v>0</v>
      </c>
      <c r="MQ390" s="14">
        <v>0</v>
      </c>
      <c r="MR390" s="14">
        <v>0</v>
      </c>
      <c r="MS390" s="14">
        <v>0</v>
      </c>
      <c r="MT390" s="14">
        <v>0</v>
      </c>
      <c r="MU390" s="14">
        <v>0</v>
      </c>
      <c r="MV390" s="14">
        <v>0</v>
      </c>
      <c r="MW390" s="14">
        <v>0</v>
      </c>
      <c r="MX390" s="14">
        <v>0</v>
      </c>
      <c r="MY390" s="14">
        <v>0</v>
      </c>
      <c r="MZ390" s="14">
        <v>0</v>
      </c>
      <c r="NA390" s="14">
        <v>0</v>
      </c>
      <c r="NB390" s="14">
        <v>0</v>
      </c>
      <c r="NC390" s="14">
        <v>0</v>
      </c>
      <c r="ND390" s="14">
        <v>0</v>
      </c>
      <c r="NE390" s="14">
        <v>0</v>
      </c>
      <c r="NF390" s="14">
        <v>0</v>
      </c>
      <c r="NG390" s="14">
        <v>0</v>
      </c>
      <c r="NH390" s="14">
        <v>0</v>
      </c>
      <c r="NI390" s="14">
        <v>0</v>
      </c>
      <c r="NJ390" s="14">
        <v>0</v>
      </c>
      <c r="NK390" s="14">
        <v>0</v>
      </c>
      <c r="NL390" s="14">
        <v>0</v>
      </c>
      <c r="NM390" s="14">
        <v>0</v>
      </c>
      <c r="NN390" s="14">
        <v>0</v>
      </c>
      <c r="NO390" s="14">
        <v>0</v>
      </c>
      <c r="NP390" s="14">
        <v>0</v>
      </c>
      <c r="NQ390" s="14">
        <v>0</v>
      </c>
      <c r="NR390" s="14">
        <v>0</v>
      </c>
      <c r="NS390" s="14">
        <v>0</v>
      </c>
      <c r="NT390" s="14">
        <v>0</v>
      </c>
      <c r="NU390" s="14">
        <v>0</v>
      </c>
      <c r="NV390" s="14">
        <v>0</v>
      </c>
      <c r="NW390" s="14">
        <v>0</v>
      </c>
      <c r="NX390" s="14">
        <v>1</v>
      </c>
      <c r="NY390" s="14">
        <v>0</v>
      </c>
      <c r="NZ390" s="14">
        <v>1</v>
      </c>
      <c r="OA390" s="14">
        <v>0</v>
      </c>
      <c r="OB390" s="14">
        <v>0</v>
      </c>
      <c r="OC390" s="14">
        <v>2</v>
      </c>
      <c r="OD390" s="14">
        <v>0</v>
      </c>
      <c r="OE390" s="14">
        <v>1</v>
      </c>
      <c r="OF390" s="14"/>
      <c r="OG390" s="14">
        <v>0</v>
      </c>
      <c r="OH390" s="14">
        <v>0</v>
      </c>
      <c r="OI390" s="14">
        <v>0</v>
      </c>
      <c r="OJ390" s="14">
        <v>0</v>
      </c>
      <c r="OK390" s="14">
        <v>0</v>
      </c>
      <c r="OL390" s="14">
        <v>0</v>
      </c>
      <c r="OM390" s="14">
        <v>0</v>
      </c>
      <c r="ON390" s="14">
        <v>0</v>
      </c>
      <c r="OO390" s="14">
        <v>0</v>
      </c>
      <c r="OP390" s="14">
        <v>0</v>
      </c>
      <c r="OQ390" s="14">
        <v>0</v>
      </c>
      <c r="OR390" s="14">
        <v>0</v>
      </c>
      <c r="OS390" s="14">
        <v>0</v>
      </c>
      <c r="OT390" s="14">
        <v>0</v>
      </c>
      <c r="OU390" s="14">
        <v>0</v>
      </c>
      <c r="OV390" s="14">
        <v>0</v>
      </c>
      <c r="OW390" s="14">
        <v>0</v>
      </c>
      <c r="OX390" s="14">
        <v>0</v>
      </c>
      <c r="OY390" s="14">
        <v>0</v>
      </c>
      <c r="OZ390" s="31">
        <v>1</v>
      </c>
      <c r="PA390" s="14">
        <v>0</v>
      </c>
      <c r="PB390" s="14"/>
      <c r="PC390" s="14"/>
      <c r="PD390" s="14">
        <v>0</v>
      </c>
      <c r="PE390" s="14"/>
      <c r="PF390" s="14"/>
      <c r="PG390" s="54"/>
      <c r="PH390" s="84">
        <v>1</v>
      </c>
      <c r="PI390" s="54"/>
      <c r="PJ390" s="14">
        <v>1</v>
      </c>
      <c r="PK390" s="54"/>
      <c r="PL390" s="84"/>
      <c r="PM390" s="14">
        <v>1</v>
      </c>
      <c r="PN390" s="84"/>
      <c r="PO390" s="84"/>
      <c r="PP390" s="84">
        <v>1</v>
      </c>
      <c r="PQ390" s="84"/>
      <c r="PR390" s="505"/>
      <c r="PS390" s="84">
        <v>1</v>
      </c>
      <c r="PT390" s="84"/>
      <c r="PU390" s="84"/>
      <c r="PV390" s="84"/>
      <c r="PW390" s="14">
        <v>1</v>
      </c>
      <c r="PX390" s="54"/>
      <c r="PY390" s="14"/>
      <c r="PZ390" s="14"/>
      <c r="QA390" s="14"/>
      <c r="QB390" s="54"/>
      <c r="QC390" s="54"/>
      <c r="QD390" s="54"/>
      <c r="QI390" s="1">
        <v>1</v>
      </c>
      <c r="QR390" s="1"/>
      <c r="QS390" s="1"/>
      <c r="QX390" s="1"/>
      <c r="QY390" s="1"/>
      <c r="QZ390" s="1"/>
      <c r="RA390" s="1">
        <v>1</v>
      </c>
      <c r="RB390" s="1"/>
      <c r="RC390" s="1"/>
      <c r="RD390" s="1"/>
      <c r="RI390" s="1"/>
      <c r="RJ390" s="1"/>
      <c r="RK390" s="1"/>
      <c r="RL390" s="1"/>
      <c r="RM390" s="1"/>
      <c r="RN390" s="1">
        <v>1</v>
      </c>
      <c r="RO390" s="1"/>
      <c r="RP390" s="1"/>
      <c r="RQ390" s="1"/>
      <c r="RR390" s="1"/>
      <c r="RS390" s="1"/>
      <c r="RT390" s="1"/>
    </row>
    <row r="391" spans="1:534" s="20" customFormat="1" hidden="1" x14ac:dyDescent="0.25">
      <c r="A391" s="68" t="s">
        <v>11</v>
      </c>
      <c r="B391" s="68" t="s">
        <v>1214</v>
      </c>
      <c r="C391" s="347"/>
      <c r="D391" s="347"/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  <c r="AL391" s="14">
        <v>0</v>
      </c>
      <c r="AM391" s="14">
        <v>0</v>
      </c>
      <c r="AN391" s="14">
        <v>0</v>
      </c>
      <c r="AO391" s="14">
        <v>0</v>
      </c>
      <c r="AP391" s="14">
        <v>0</v>
      </c>
      <c r="AQ391" s="14">
        <v>0</v>
      </c>
      <c r="AR391" s="14">
        <v>0</v>
      </c>
      <c r="AS391" s="14">
        <v>0</v>
      </c>
      <c r="AT391" s="14">
        <v>0</v>
      </c>
      <c r="AU391" s="14">
        <v>0</v>
      </c>
      <c r="AV391" s="14">
        <v>0</v>
      </c>
      <c r="AW391" s="14">
        <v>0</v>
      </c>
      <c r="AX391" s="14">
        <v>0</v>
      </c>
      <c r="AY391" s="14">
        <v>0</v>
      </c>
      <c r="AZ391" s="14">
        <v>0</v>
      </c>
      <c r="BA391" s="14">
        <v>0</v>
      </c>
      <c r="BB391" s="14">
        <v>0</v>
      </c>
      <c r="BC391" s="14">
        <v>0</v>
      </c>
      <c r="BD391" s="14">
        <v>0</v>
      </c>
      <c r="BE391" s="14">
        <v>0</v>
      </c>
      <c r="BF391" s="14">
        <v>0</v>
      </c>
      <c r="BG391" s="14">
        <v>0</v>
      </c>
      <c r="BH391" s="14">
        <v>0</v>
      </c>
      <c r="BI391" s="14">
        <v>0</v>
      </c>
      <c r="BJ391" s="14">
        <v>0</v>
      </c>
      <c r="BK391" s="14">
        <v>0</v>
      </c>
      <c r="BL391" s="14">
        <v>0</v>
      </c>
      <c r="BM391" s="14">
        <v>0</v>
      </c>
      <c r="BN391" s="14">
        <v>0</v>
      </c>
      <c r="BO391" s="14">
        <v>0</v>
      </c>
      <c r="BP391" s="14">
        <v>0</v>
      </c>
      <c r="BQ391" s="14">
        <v>0</v>
      </c>
      <c r="BR391" s="14">
        <v>0</v>
      </c>
      <c r="BS391" s="14">
        <v>0</v>
      </c>
      <c r="BT391" s="14">
        <v>0</v>
      </c>
      <c r="BU391" s="14">
        <v>0</v>
      </c>
      <c r="BV391" s="14">
        <v>0</v>
      </c>
      <c r="BW391" s="14">
        <v>0</v>
      </c>
      <c r="BX391" s="14">
        <v>0</v>
      </c>
      <c r="BY391" s="14">
        <v>0</v>
      </c>
      <c r="BZ391" s="14">
        <v>0</v>
      </c>
      <c r="CA391" s="14">
        <v>0</v>
      </c>
      <c r="CB391" s="14">
        <v>0</v>
      </c>
      <c r="CC391" s="14">
        <v>0</v>
      </c>
      <c r="CD391" s="14">
        <v>0</v>
      </c>
      <c r="CE391" s="14">
        <v>0</v>
      </c>
      <c r="CF391" s="14">
        <v>0</v>
      </c>
      <c r="CG391" s="14">
        <v>0</v>
      </c>
      <c r="CH391" s="14">
        <v>0</v>
      </c>
      <c r="CI391" s="14">
        <v>0</v>
      </c>
      <c r="CJ391" s="14">
        <v>0</v>
      </c>
      <c r="CK391" s="14">
        <v>0</v>
      </c>
      <c r="CL391" s="14">
        <v>0</v>
      </c>
      <c r="CM391" s="14">
        <v>0</v>
      </c>
      <c r="CN391" s="14">
        <v>0</v>
      </c>
      <c r="CO391" s="14">
        <v>0</v>
      </c>
      <c r="CP391" s="14">
        <v>0</v>
      </c>
      <c r="CQ391" s="14">
        <v>0</v>
      </c>
      <c r="CR391" s="14">
        <v>0</v>
      </c>
      <c r="CS391" s="14">
        <v>0</v>
      </c>
      <c r="CT391" s="14">
        <v>0</v>
      </c>
      <c r="CU391" s="14">
        <v>0</v>
      </c>
      <c r="CV391" s="14">
        <v>0</v>
      </c>
      <c r="CW391" s="14">
        <v>0</v>
      </c>
      <c r="CX391" s="14">
        <v>0</v>
      </c>
      <c r="CY391" s="14">
        <v>0</v>
      </c>
      <c r="CZ391" s="14">
        <v>0</v>
      </c>
      <c r="DA391" s="14">
        <v>0</v>
      </c>
      <c r="DB391" s="14">
        <v>0</v>
      </c>
      <c r="DC391" s="14">
        <v>0</v>
      </c>
      <c r="DD391" s="14">
        <v>0</v>
      </c>
      <c r="DE391" s="14">
        <v>0</v>
      </c>
      <c r="DF391" s="14">
        <v>0</v>
      </c>
      <c r="DG391" s="14">
        <v>0</v>
      </c>
      <c r="DH391" s="14">
        <v>0</v>
      </c>
      <c r="DI391" s="14">
        <v>0</v>
      </c>
      <c r="DJ391" s="14">
        <v>0</v>
      </c>
      <c r="DK391" s="14">
        <v>0</v>
      </c>
      <c r="DL391" s="14">
        <v>0</v>
      </c>
      <c r="DM391" s="14">
        <v>0</v>
      </c>
      <c r="DN391" s="14">
        <v>0</v>
      </c>
      <c r="DO391" s="14">
        <v>0</v>
      </c>
      <c r="DP391" s="14">
        <v>0</v>
      </c>
      <c r="DQ391" s="14">
        <v>0</v>
      </c>
      <c r="DR391" s="14">
        <v>0</v>
      </c>
      <c r="DS391" s="14">
        <v>0</v>
      </c>
      <c r="DT391" s="14">
        <v>0</v>
      </c>
      <c r="DU391" s="14">
        <v>0</v>
      </c>
      <c r="DV391" s="14">
        <v>0</v>
      </c>
      <c r="DW391" s="14">
        <v>0</v>
      </c>
      <c r="DX391" s="14">
        <v>0</v>
      </c>
      <c r="DY391" s="14">
        <v>0</v>
      </c>
      <c r="DZ391" s="14">
        <v>0</v>
      </c>
      <c r="EA391" s="14">
        <v>0</v>
      </c>
      <c r="EB391" s="14">
        <v>0</v>
      </c>
      <c r="EC391" s="14">
        <v>0</v>
      </c>
      <c r="ED391" s="14">
        <v>0</v>
      </c>
      <c r="EE391" s="14">
        <v>0</v>
      </c>
      <c r="EF391" s="14">
        <v>0</v>
      </c>
      <c r="EG391" s="14">
        <v>0</v>
      </c>
      <c r="EH391" s="14">
        <v>0</v>
      </c>
      <c r="EI391" s="14">
        <v>0</v>
      </c>
      <c r="EJ391" s="14">
        <v>0</v>
      </c>
      <c r="EK391" s="14">
        <v>0</v>
      </c>
      <c r="EL391" s="14">
        <v>0</v>
      </c>
      <c r="EM391" s="14">
        <v>0</v>
      </c>
      <c r="EN391" s="14">
        <v>0</v>
      </c>
      <c r="EO391" s="14">
        <v>0</v>
      </c>
      <c r="EP391" s="14">
        <v>0</v>
      </c>
      <c r="EQ391" s="14">
        <v>0</v>
      </c>
      <c r="ER391" s="14">
        <v>0</v>
      </c>
      <c r="ES391" s="14">
        <v>0</v>
      </c>
      <c r="ET391" s="14">
        <v>0</v>
      </c>
      <c r="EU391" s="14">
        <v>0</v>
      </c>
      <c r="EV391" s="14">
        <v>0</v>
      </c>
      <c r="EW391" s="14">
        <v>0</v>
      </c>
      <c r="EX391" s="14">
        <v>0</v>
      </c>
      <c r="EY391" s="14">
        <v>0</v>
      </c>
      <c r="EZ391" s="14">
        <v>0</v>
      </c>
      <c r="FA391" s="14">
        <v>0</v>
      </c>
      <c r="FB391" s="14">
        <v>0</v>
      </c>
      <c r="FC391" s="14">
        <v>0</v>
      </c>
      <c r="FD391" s="14">
        <v>0</v>
      </c>
      <c r="FE391" s="14">
        <v>0</v>
      </c>
      <c r="FF391" s="14">
        <v>0</v>
      </c>
      <c r="FG391" s="14">
        <v>0</v>
      </c>
      <c r="FH391" s="14">
        <v>0</v>
      </c>
      <c r="FI391" s="14">
        <v>0</v>
      </c>
      <c r="FJ391" s="14">
        <v>0</v>
      </c>
      <c r="FK391" s="14">
        <v>0</v>
      </c>
      <c r="FL391" s="14">
        <v>0</v>
      </c>
      <c r="FM391" s="14">
        <v>0</v>
      </c>
      <c r="FN391" s="14">
        <v>0</v>
      </c>
      <c r="FO391" s="14">
        <v>0</v>
      </c>
      <c r="FP391" s="14">
        <v>0</v>
      </c>
      <c r="FQ391" s="14">
        <v>0</v>
      </c>
      <c r="FR391" s="14">
        <v>0</v>
      </c>
      <c r="FS391" s="14">
        <v>0</v>
      </c>
      <c r="FT391" s="14">
        <v>0</v>
      </c>
      <c r="FU391" s="14">
        <v>0</v>
      </c>
      <c r="FV391" s="14">
        <v>0</v>
      </c>
      <c r="FW391" s="14">
        <v>0</v>
      </c>
      <c r="FX391" s="14">
        <v>0</v>
      </c>
      <c r="FY391" s="14">
        <v>0</v>
      </c>
      <c r="FZ391" s="14">
        <v>0</v>
      </c>
      <c r="GA391" s="14">
        <v>0</v>
      </c>
      <c r="GB391" s="14">
        <v>0</v>
      </c>
      <c r="GC391" s="14">
        <v>0</v>
      </c>
      <c r="GD391" s="14">
        <v>0</v>
      </c>
      <c r="GE391" s="14">
        <v>0</v>
      </c>
      <c r="GF391" s="14">
        <v>0</v>
      </c>
      <c r="GG391" s="14">
        <v>0</v>
      </c>
      <c r="GH391" s="14">
        <v>0</v>
      </c>
      <c r="GI391" s="14">
        <v>0</v>
      </c>
      <c r="GJ391" s="14">
        <v>0</v>
      </c>
      <c r="GK391" s="14">
        <v>0</v>
      </c>
      <c r="GL391" s="14">
        <v>0</v>
      </c>
      <c r="GM391" s="14">
        <v>0</v>
      </c>
      <c r="GN391" s="14">
        <v>0</v>
      </c>
      <c r="GO391" s="14">
        <v>0</v>
      </c>
      <c r="GP391" s="14">
        <v>0</v>
      </c>
      <c r="GQ391" s="14">
        <v>0</v>
      </c>
      <c r="GR391" s="14">
        <v>0</v>
      </c>
      <c r="GS391" s="14">
        <v>0</v>
      </c>
      <c r="GT391" s="14">
        <v>0</v>
      </c>
      <c r="GU391" s="14">
        <v>0</v>
      </c>
      <c r="GV391" s="14">
        <v>0</v>
      </c>
      <c r="GW391" s="14">
        <v>0</v>
      </c>
      <c r="GX391" s="14">
        <v>0</v>
      </c>
      <c r="GY391" s="14">
        <v>0</v>
      </c>
      <c r="GZ391" s="14">
        <v>0</v>
      </c>
      <c r="HA391" s="14">
        <v>0</v>
      </c>
      <c r="HB391" s="14">
        <v>0</v>
      </c>
      <c r="HC391" s="14">
        <v>0</v>
      </c>
      <c r="HD391" s="14">
        <v>0</v>
      </c>
      <c r="HE391" s="14">
        <v>0</v>
      </c>
      <c r="HF391" s="14">
        <v>0</v>
      </c>
      <c r="HG391" s="14">
        <v>0</v>
      </c>
      <c r="HH391" s="14">
        <v>0</v>
      </c>
      <c r="HI391" s="14">
        <v>0</v>
      </c>
      <c r="HJ391" s="14">
        <v>0</v>
      </c>
      <c r="HK391" s="14">
        <v>0</v>
      </c>
      <c r="HL391" s="14">
        <v>0</v>
      </c>
      <c r="HM391" s="14">
        <v>0</v>
      </c>
      <c r="HN391" s="14">
        <v>0</v>
      </c>
      <c r="HO391" s="14">
        <v>0</v>
      </c>
      <c r="HP391" s="14">
        <v>0</v>
      </c>
      <c r="HQ391" s="14">
        <v>0</v>
      </c>
      <c r="HR391" s="14">
        <v>0</v>
      </c>
      <c r="HS391" s="14">
        <v>0</v>
      </c>
      <c r="HT391" s="14">
        <v>0</v>
      </c>
      <c r="HU391" s="14">
        <v>0</v>
      </c>
      <c r="HV391" s="14">
        <v>0</v>
      </c>
      <c r="HW391" s="14">
        <v>0</v>
      </c>
      <c r="HX391" s="14">
        <v>0</v>
      </c>
      <c r="HY391" s="14">
        <v>0</v>
      </c>
      <c r="HZ391" s="14">
        <v>0</v>
      </c>
      <c r="IA391" s="14">
        <v>0</v>
      </c>
      <c r="IB391" s="14">
        <v>0</v>
      </c>
      <c r="IC391" s="14">
        <v>0</v>
      </c>
      <c r="ID391" s="14">
        <v>0</v>
      </c>
      <c r="IE391" s="14">
        <v>0</v>
      </c>
      <c r="IF391" s="14">
        <v>0</v>
      </c>
      <c r="IG391" s="14">
        <v>0</v>
      </c>
      <c r="IH391" s="14">
        <v>0</v>
      </c>
      <c r="II391" s="14">
        <v>0</v>
      </c>
      <c r="IJ391" s="14">
        <v>0</v>
      </c>
      <c r="IK391" s="14">
        <v>0</v>
      </c>
      <c r="IL391" s="14">
        <v>0</v>
      </c>
      <c r="IM391" s="14">
        <v>0</v>
      </c>
      <c r="IN391" s="14">
        <v>0</v>
      </c>
      <c r="IO391" s="14">
        <v>0</v>
      </c>
      <c r="IP391" s="14">
        <v>0</v>
      </c>
      <c r="IQ391" s="14">
        <v>0</v>
      </c>
      <c r="IR391" s="14">
        <v>0</v>
      </c>
      <c r="IS391" s="14">
        <v>0</v>
      </c>
      <c r="IT391" s="14">
        <v>0</v>
      </c>
      <c r="IU391" s="14">
        <v>0</v>
      </c>
      <c r="IV391" s="14">
        <v>0</v>
      </c>
      <c r="IW391" s="14">
        <v>0</v>
      </c>
      <c r="IX391" s="14">
        <v>0</v>
      </c>
      <c r="IY391" s="14">
        <v>0</v>
      </c>
      <c r="IZ391" s="14">
        <v>0</v>
      </c>
      <c r="JA391" s="14">
        <v>0</v>
      </c>
      <c r="JB391" s="14">
        <v>0</v>
      </c>
      <c r="JC391" s="14">
        <v>0</v>
      </c>
      <c r="JD391" s="14">
        <v>0</v>
      </c>
      <c r="JE391" s="14">
        <v>0</v>
      </c>
      <c r="JF391" s="14">
        <v>0</v>
      </c>
      <c r="JG391" s="14">
        <v>0</v>
      </c>
      <c r="JH391" s="14">
        <v>0</v>
      </c>
      <c r="JI391" s="14">
        <v>0</v>
      </c>
      <c r="JJ391" s="14">
        <v>0</v>
      </c>
      <c r="JK391" s="14">
        <v>0</v>
      </c>
      <c r="JL391" s="14">
        <v>0</v>
      </c>
      <c r="JM391" s="14">
        <v>0</v>
      </c>
      <c r="JN391" s="14">
        <v>0</v>
      </c>
      <c r="JO391" s="14">
        <v>0</v>
      </c>
      <c r="JP391" s="14">
        <v>0</v>
      </c>
      <c r="JQ391" s="14">
        <v>0</v>
      </c>
      <c r="JR391" s="14">
        <v>0</v>
      </c>
      <c r="JS391" s="14">
        <v>0</v>
      </c>
      <c r="JT391" s="14">
        <v>0</v>
      </c>
      <c r="JU391" s="14">
        <v>0</v>
      </c>
      <c r="JV391" s="14">
        <v>0</v>
      </c>
      <c r="JW391" s="14">
        <v>0</v>
      </c>
      <c r="JX391" s="14">
        <v>0</v>
      </c>
      <c r="JY391" s="14">
        <v>0</v>
      </c>
      <c r="JZ391" s="14">
        <v>0</v>
      </c>
      <c r="KA391" s="14">
        <v>0</v>
      </c>
      <c r="KB391" s="14">
        <v>0</v>
      </c>
      <c r="KC391" s="14">
        <v>0</v>
      </c>
      <c r="KD391" s="14">
        <v>0</v>
      </c>
      <c r="KE391" s="14">
        <v>0</v>
      </c>
      <c r="KF391" s="14">
        <v>0</v>
      </c>
      <c r="KG391" s="14">
        <v>0</v>
      </c>
      <c r="KH391" s="14">
        <v>0</v>
      </c>
      <c r="KI391" s="14">
        <v>0</v>
      </c>
      <c r="KJ391" s="14">
        <v>0</v>
      </c>
      <c r="KK391" s="14">
        <v>0</v>
      </c>
      <c r="KL391" s="14">
        <v>0</v>
      </c>
      <c r="KM391" s="14">
        <v>0</v>
      </c>
      <c r="KN391" s="14">
        <v>0</v>
      </c>
      <c r="KO391" s="14">
        <v>0</v>
      </c>
      <c r="KP391" s="14">
        <v>0</v>
      </c>
      <c r="KQ391" s="14">
        <v>0</v>
      </c>
      <c r="KR391" s="14">
        <v>0</v>
      </c>
      <c r="KS391" s="14">
        <v>0</v>
      </c>
      <c r="KT391" s="14">
        <v>0</v>
      </c>
      <c r="KU391" s="14">
        <v>0</v>
      </c>
      <c r="KV391" s="14">
        <v>0</v>
      </c>
      <c r="KW391" s="14">
        <v>0</v>
      </c>
      <c r="KX391" s="14">
        <v>0</v>
      </c>
      <c r="KY391" s="14">
        <v>0</v>
      </c>
      <c r="KZ391" s="14">
        <v>0</v>
      </c>
      <c r="LA391" s="14">
        <v>0</v>
      </c>
      <c r="LB391" s="14">
        <v>0</v>
      </c>
      <c r="LC391" s="14">
        <v>0</v>
      </c>
      <c r="LD391" s="14">
        <v>0</v>
      </c>
      <c r="LE391" s="14">
        <v>0</v>
      </c>
      <c r="LF391" s="14">
        <v>0</v>
      </c>
      <c r="LG391" s="14">
        <v>0</v>
      </c>
      <c r="LH391" s="14">
        <v>0</v>
      </c>
      <c r="LI391" s="14">
        <v>0</v>
      </c>
      <c r="LJ391" s="14">
        <v>0</v>
      </c>
      <c r="LK391" s="14">
        <v>0</v>
      </c>
      <c r="LL391" s="14">
        <v>0</v>
      </c>
      <c r="LM391" s="14">
        <v>0</v>
      </c>
      <c r="LN391" s="14">
        <v>0</v>
      </c>
      <c r="LO391" s="14">
        <v>0</v>
      </c>
      <c r="LP391" s="14">
        <v>0</v>
      </c>
      <c r="LQ391" s="14">
        <v>0</v>
      </c>
      <c r="LR391" s="14">
        <v>0</v>
      </c>
      <c r="LS391" s="14">
        <v>0</v>
      </c>
      <c r="LT391" s="14">
        <v>0</v>
      </c>
      <c r="LU391" s="14">
        <v>0</v>
      </c>
      <c r="LV391" s="14">
        <v>0</v>
      </c>
      <c r="LW391" s="14">
        <v>0</v>
      </c>
      <c r="LX391" s="14">
        <v>0</v>
      </c>
      <c r="LY391" s="14">
        <v>0</v>
      </c>
      <c r="LZ391" s="14">
        <v>0</v>
      </c>
      <c r="MA391" s="14">
        <v>0</v>
      </c>
      <c r="MB391" s="14">
        <v>0</v>
      </c>
      <c r="MC391" s="14">
        <v>0</v>
      </c>
      <c r="MD391" s="14">
        <v>0</v>
      </c>
      <c r="ME391" s="14">
        <v>0</v>
      </c>
      <c r="MF391" s="14">
        <v>0</v>
      </c>
      <c r="MG391" s="14">
        <v>0</v>
      </c>
      <c r="MH391" s="14">
        <v>0</v>
      </c>
      <c r="MI391" s="14">
        <v>0</v>
      </c>
      <c r="MJ391" s="14">
        <v>0</v>
      </c>
      <c r="MK391" s="14">
        <v>0</v>
      </c>
      <c r="ML391" s="14">
        <v>1</v>
      </c>
      <c r="MM391" s="14">
        <v>0</v>
      </c>
      <c r="MN391" s="14">
        <v>0</v>
      </c>
      <c r="MO391" s="14">
        <v>0</v>
      </c>
      <c r="MP391" s="14">
        <v>0</v>
      </c>
      <c r="MQ391" s="14">
        <v>0</v>
      </c>
      <c r="MR391" s="14">
        <v>0</v>
      </c>
      <c r="MS391" s="14">
        <v>0</v>
      </c>
      <c r="MT391" s="14">
        <v>0</v>
      </c>
      <c r="MU391" s="14">
        <v>0</v>
      </c>
      <c r="MV391" s="14">
        <v>0</v>
      </c>
      <c r="MW391" s="14">
        <v>0</v>
      </c>
      <c r="MX391" s="14">
        <v>0</v>
      </c>
      <c r="MY391" s="14">
        <v>0</v>
      </c>
      <c r="MZ391" s="14">
        <v>0</v>
      </c>
      <c r="NA391" s="14">
        <v>1</v>
      </c>
      <c r="NB391" s="14">
        <v>0</v>
      </c>
      <c r="NC391" s="14">
        <v>0</v>
      </c>
      <c r="ND391" s="14">
        <v>0</v>
      </c>
      <c r="NE391" s="14">
        <v>0</v>
      </c>
      <c r="NF391" s="14">
        <v>0</v>
      </c>
      <c r="NG391" s="14">
        <v>0</v>
      </c>
      <c r="NH391" s="14">
        <v>0</v>
      </c>
      <c r="NI391" s="14">
        <v>0</v>
      </c>
      <c r="NJ391" s="14">
        <v>0</v>
      </c>
      <c r="NK391" s="14">
        <v>0</v>
      </c>
      <c r="NL391" s="14">
        <v>0</v>
      </c>
      <c r="NM391" s="14">
        <v>1</v>
      </c>
      <c r="NN391" s="14">
        <v>0</v>
      </c>
      <c r="NO391" s="14">
        <v>0</v>
      </c>
      <c r="NP391" s="14">
        <v>0</v>
      </c>
      <c r="NQ391" s="14">
        <v>0</v>
      </c>
      <c r="NR391" s="14">
        <v>0</v>
      </c>
      <c r="NS391" s="14">
        <v>0</v>
      </c>
      <c r="NT391" s="14">
        <v>0</v>
      </c>
      <c r="NU391" s="14">
        <v>0</v>
      </c>
      <c r="NV391" s="14">
        <v>0</v>
      </c>
      <c r="NW391" s="14">
        <v>0</v>
      </c>
      <c r="NX391" s="14">
        <v>0</v>
      </c>
      <c r="NY391" s="14">
        <v>0</v>
      </c>
      <c r="NZ391" s="14">
        <v>0</v>
      </c>
      <c r="OA391" s="14">
        <v>0</v>
      </c>
      <c r="OB391" s="14">
        <v>0</v>
      </c>
      <c r="OC391" s="14">
        <v>0</v>
      </c>
      <c r="OD391" s="14">
        <v>0</v>
      </c>
      <c r="OE391" s="14">
        <v>0</v>
      </c>
      <c r="OF391" s="14"/>
      <c r="OG391" s="14">
        <v>0</v>
      </c>
      <c r="OH391" s="14">
        <v>0</v>
      </c>
      <c r="OI391" s="14">
        <v>0</v>
      </c>
      <c r="OJ391" s="14">
        <v>0</v>
      </c>
      <c r="OK391" s="14">
        <v>0</v>
      </c>
      <c r="OL391" s="14">
        <v>0</v>
      </c>
      <c r="OM391" s="14">
        <v>0</v>
      </c>
      <c r="ON391" s="14">
        <v>0</v>
      </c>
      <c r="OO391" s="14">
        <v>0</v>
      </c>
      <c r="OP391" s="14">
        <v>0</v>
      </c>
      <c r="OQ391" s="14">
        <v>0</v>
      </c>
      <c r="OR391" s="14">
        <v>0</v>
      </c>
      <c r="OS391" s="14">
        <v>0</v>
      </c>
      <c r="OT391" s="14">
        <v>0</v>
      </c>
      <c r="OU391" s="14">
        <v>0</v>
      </c>
      <c r="OV391" s="14">
        <v>0</v>
      </c>
      <c r="OW391" s="14">
        <v>0</v>
      </c>
      <c r="OX391" s="14">
        <v>0</v>
      </c>
      <c r="OY391" s="14">
        <v>0</v>
      </c>
      <c r="OZ391" s="14"/>
      <c r="PA391" s="14">
        <v>0</v>
      </c>
      <c r="PB391" s="14"/>
      <c r="PC391" s="14"/>
      <c r="PD391" s="14">
        <v>0</v>
      </c>
      <c r="PE391" s="14"/>
      <c r="PF391" s="14"/>
      <c r="PG391" s="54"/>
      <c r="PH391" s="54"/>
      <c r="PI391" s="54"/>
      <c r="PJ391" s="54"/>
      <c r="PK391" s="54"/>
      <c r="PL391" s="84"/>
      <c r="PM391" s="14"/>
      <c r="PN391" s="84"/>
      <c r="PO391" s="84"/>
      <c r="PP391" s="84"/>
      <c r="PQ391" s="84"/>
      <c r="PR391" s="505"/>
      <c r="PS391" s="84"/>
      <c r="PT391" s="84"/>
      <c r="PU391" s="84"/>
      <c r="PV391" s="84"/>
      <c r="PW391" s="54"/>
      <c r="PX391" s="54"/>
      <c r="PY391" s="14"/>
      <c r="PZ391" s="14"/>
      <c r="QA391" s="14"/>
      <c r="QB391" s="54"/>
      <c r="QC391" s="54"/>
      <c r="QD391" s="54"/>
      <c r="QR391" s="1"/>
      <c r="QS391" s="1"/>
      <c r="QX391" s="1"/>
      <c r="QY391" s="1"/>
      <c r="QZ391" s="1"/>
      <c r="RA391" s="1"/>
      <c r="RB391" s="1"/>
      <c r="RC391" s="1"/>
      <c r="RD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</row>
    <row r="392" spans="1:534" s="20" customFormat="1" hidden="1" x14ac:dyDescent="0.25">
      <c r="A392" s="68" t="s">
        <v>11</v>
      </c>
      <c r="B392" s="68" t="s">
        <v>1425</v>
      </c>
      <c r="C392" s="347"/>
      <c r="D392" s="347"/>
      <c r="E392" s="14">
        <v>0</v>
      </c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>
        <v>0</v>
      </c>
      <c r="PE392" s="14"/>
      <c r="PF392" s="14"/>
      <c r="PG392" s="54"/>
      <c r="PH392" s="54"/>
      <c r="PI392" s="54"/>
      <c r="PJ392" s="54"/>
      <c r="PK392" s="54"/>
      <c r="PL392" s="84"/>
      <c r="PM392" s="14"/>
      <c r="PN392" s="84"/>
      <c r="PO392" s="84"/>
      <c r="PP392" s="84"/>
      <c r="PQ392" s="84"/>
      <c r="PR392" s="505"/>
      <c r="PS392" s="84"/>
      <c r="PT392" s="84"/>
      <c r="PU392" s="84"/>
      <c r="PV392" s="84"/>
      <c r="PW392" s="54"/>
      <c r="PX392" s="54"/>
      <c r="PY392" s="14"/>
      <c r="PZ392" s="14"/>
      <c r="QA392" s="14"/>
      <c r="QB392" s="54"/>
      <c r="QC392" s="54"/>
      <c r="QD392" s="54"/>
      <c r="QR392" s="1"/>
      <c r="QS392" s="1"/>
      <c r="QX392" s="1"/>
      <c r="QY392" s="1"/>
      <c r="QZ392" s="1"/>
      <c r="RA392" s="1"/>
      <c r="RB392" s="1"/>
      <c r="RC392" s="1"/>
      <c r="RD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</row>
    <row r="393" spans="1:534" s="20" customFormat="1" hidden="1" x14ac:dyDescent="0.25">
      <c r="A393" s="68" t="s">
        <v>11</v>
      </c>
      <c r="B393" s="68" t="s">
        <v>2969</v>
      </c>
      <c r="C393" s="347"/>
      <c r="D393" s="347"/>
      <c r="E393" s="14">
        <v>0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>
        <v>0</v>
      </c>
      <c r="PE393" s="14"/>
      <c r="PF393" s="14"/>
      <c r="PG393" s="54"/>
      <c r="PH393" s="54"/>
      <c r="PI393" s="54"/>
      <c r="PJ393" s="54"/>
      <c r="PK393" s="54"/>
      <c r="PL393" s="84"/>
      <c r="PM393" s="14"/>
      <c r="PN393" s="84"/>
      <c r="PO393" s="84"/>
      <c r="PP393" s="84"/>
      <c r="PQ393" s="84"/>
      <c r="PR393" s="505"/>
      <c r="PS393" s="84"/>
      <c r="PT393" s="84"/>
      <c r="PU393" s="84"/>
      <c r="PV393" s="84"/>
      <c r="PW393" s="54"/>
      <c r="PX393" s="54"/>
      <c r="PY393" s="14"/>
      <c r="PZ393" s="14"/>
      <c r="QA393" s="14"/>
      <c r="QB393" s="54"/>
      <c r="QC393" s="54"/>
      <c r="QD393" s="54"/>
      <c r="QR393" s="1"/>
      <c r="QS393" s="1"/>
      <c r="QX393" s="1"/>
      <c r="QY393" s="1"/>
      <c r="QZ393" s="1"/>
      <c r="RA393" s="1"/>
      <c r="RB393" s="1"/>
      <c r="RC393" s="1"/>
      <c r="RD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</row>
    <row r="394" spans="1:534" s="20" customFormat="1" hidden="1" x14ac:dyDescent="0.25">
      <c r="A394" s="68" t="s">
        <v>11</v>
      </c>
      <c r="B394" s="68" t="s">
        <v>1487</v>
      </c>
      <c r="C394" s="464">
        <v>489</v>
      </c>
      <c r="D394" s="347"/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  <c r="AL394" s="14">
        <v>0</v>
      </c>
      <c r="AM394" s="14">
        <v>0</v>
      </c>
      <c r="AN394" s="14">
        <v>0</v>
      </c>
      <c r="AO394" s="14">
        <v>0</v>
      </c>
      <c r="AP394" s="14">
        <v>0</v>
      </c>
      <c r="AQ394" s="14">
        <v>0</v>
      </c>
      <c r="AR394" s="14">
        <v>0</v>
      </c>
      <c r="AS394" s="14">
        <v>0</v>
      </c>
      <c r="AT394" s="14">
        <v>0</v>
      </c>
      <c r="AU394" s="14">
        <v>0</v>
      </c>
      <c r="AV394" s="14">
        <v>0</v>
      </c>
      <c r="AW394" s="14">
        <v>0</v>
      </c>
      <c r="AX394" s="14">
        <v>0</v>
      </c>
      <c r="AY394" s="14">
        <v>0</v>
      </c>
      <c r="AZ394" s="14">
        <v>0</v>
      </c>
      <c r="BA394" s="14">
        <v>0</v>
      </c>
      <c r="BB394" s="14">
        <v>0</v>
      </c>
      <c r="BC394" s="14">
        <v>0</v>
      </c>
      <c r="BD394" s="14">
        <v>0</v>
      </c>
      <c r="BE394" s="14">
        <v>0</v>
      </c>
      <c r="BF394" s="14">
        <v>0</v>
      </c>
      <c r="BG394" s="14">
        <v>0</v>
      </c>
      <c r="BH394" s="14">
        <v>0</v>
      </c>
      <c r="BI394" s="14">
        <v>0</v>
      </c>
      <c r="BJ394" s="14">
        <v>0</v>
      </c>
      <c r="BK394" s="14">
        <v>0</v>
      </c>
      <c r="BL394" s="14">
        <v>0</v>
      </c>
      <c r="BM394" s="14">
        <v>0</v>
      </c>
      <c r="BN394" s="14">
        <v>0</v>
      </c>
      <c r="BO394" s="14">
        <v>0</v>
      </c>
      <c r="BP394" s="14">
        <v>0</v>
      </c>
      <c r="BQ394" s="14">
        <v>0</v>
      </c>
      <c r="BR394" s="14">
        <v>0</v>
      </c>
      <c r="BS394" s="14">
        <v>0</v>
      </c>
      <c r="BT394" s="14">
        <v>0</v>
      </c>
      <c r="BU394" s="14">
        <v>0</v>
      </c>
      <c r="BV394" s="14">
        <v>0</v>
      </c>
      <c r="BW394" s="14">
        <v>0</v>
      </c>
      <c r="BX394" s="14">
        <v>0</v>
      </c>
      <c r="BY394" s="14">
        <v>0</v>
      </c>
      <c r="BZ394" s="14">
        <v>0</v>
      </c>
      <c r="CA394" s="14">
        <v>0</v>
      </c>
      <c r="CB394" s="14">
        <v>0</v>
      </c>
      <c r="CC394" s="14">
        <v>0</v>
      </c>
      <c r="CD394" s="14">
        <v>0</v>
      </c>
      <c r="CE394" s="14">
        <v>0</v>
      </c>
      <c r="CF394" s="14">
        <v>0</v>
      </c>
      <c r="CG394" s="14">
        <v>0</v>
      </c>
      <c r="CH394" s="14">
        <v>0</v>
      </c>
      <c r="CI394" s="14">
        <v>0</v>
      </c>
      <c r="CJ394" s="14">
        <v>0</v>
      </c>
      <c r="CK394" s="14">
        <v>0</v>
      </c>
      <c r="CL394" s="14">
        <v>0</v>
      </c>
      <c r="CM394" s="14">
        <v>0</v>
      </c>
      <c r="CN394" s="14">
        <v>0</v>
      </c>
      <c r="CO394" s="14">
        <v>0</v>
      </c>
      <c r="CP394" s="14">
        <v>0</v>
      </c>
      <c r="CQ394" s="14">
        <v>0</v>
      </c>
      <c r="CR394" s="14">
        <v>0</v>
      </c>
      <c r="CS394" s="14">
        <v>0</v>
      </c>
      <c r="CT394" s="14">
        <v>0</v>
      </c>
      <c r="CU394" s="14">
        <v>0</v>
      </c>
      <c r="CV394" s="14">
        <v>0</v>
      </c>
      <c r="CW394" s="14">
        <v>0</v>
      </c>
      <c r="CX394" s="14">
        <v>0</v>
      </c>
      <c r="CY394" s="14">
        <v>0</v>
      </c>
      <c r="CZ394" s="14">
        <v>0</v>
      </c>
      <c r="DA394" s="14">
        <v>0</v>
      </c>
      <c r="DB394" s="14">
        <v>0</v>
      </c>
      <c r="DC394" s="14">
        <v>0</v>
      </c>
      <c r="DD394" s="14">
        <v>0</v>
      </c>
      <c r="DE394" s="14">
        <v>0</v>
      </c>
      <c r="DF394" s="14">
        <v>0</v>
      </c>
      <c r="DG394" s="14">
        <v>0</v>
      </c>
      <c r="DH394" s="14">
        <v>0</v>
      </c>
      <c r="DI394" s="14">
        <v>0</v>
      </c>
      <c r="DJ394" s="14">
        <v>0</v>
      </c>
      <c r="DK394" s="14">
        <v>0</v>
      </c>
      <c r="DL394" s="14">
        <v>0</v>
      </c>
      <c r="DM394" s="14">
        <v>0</v>
      </c>
      <c r="DN394" s="14">
        <v>0</v>
      </c>
      <c r="DO394" s="14">
        <v>0</v>
      </c>
      <c r="DP394" s="14">
        <v>0</v>
      </c>
      <c r="DQ394" s="14">
        <v>0</v>
      </c>
      <c r="DR394" s="14">
        <v>0</v>
      </c>
      <c r="DS394" s="14">
        <v>0</v>
      </c>
      <c r="DT394" s="14">
        <v>0</v>
      </c>
      <c r="DU394" s="14">
        <v>0</v>
      </c>
      <c r="DV394" s="14">
        <v>0</v>
      </c>
      <c r="DW394" s="14">
        <v>0</v>
      </c>
      <c r="DX394" s="14">
        <v>0</v>
      </c>
      <c r="DY394" s="14">
        <v>0</v>
      </c>
      <c r="DZ394" s="14">
        <v>0</v>
      </c>
      <c r="EA394" s="14">
        <v>0</v>
      </c>
      <c r="EB394" s="14">
        <v>0</v>
      </c>
      <c r="EC394" s="14">
        <v>0</v>
      </c>
      <c r="ED394" s="14">
        <v>0</v>
      </c>
      <c r="EE394" s="14">
        <v>0</v>
      </c>
      <c r="EF394" s="14">
        <v>0</v>
      </c>
      <c r="EG394" s="14">
        <v>0</v>
      </c>
      <c r="EH394" s="14">
        <v>0</v>
      </c>
      <c r="EI394" s="14">
        <v>0</v>
      </c>
      <c r="EJ394" s="14">
        <v>0</v>
      </c>
      <c r="EK394" s="14">
        <v>0</v>
      </c>
      <c r="EL394" s="14">
        <v>0</v>
      </c>
      <c r="EM394" s="14">
        <v>0</v>
      </c>
      <c r="EN394" s="14">
        <v>0</v>
      </c>
      <c r="EO394" s="14">
        <v>0</v>
      </c>
      <c r="EP394" s="14">
        <v>0</v>
      </c>
      <c r="EQ394" s="14">
        <v>0</v>
      </c>
      <c r="ER394" s="14">
        <v>0</v>
      </c>
      <c r="ES394" s="14">
        <v>0</v>
      </c>
      <c r="ET394" s="14">
        <v>0</v>
      </c>
      <c r="EU394" s="14">
        <v>0</v>
      </c>
      <c r="EV394" s="14">
        <v>0</v>
      </c>
      <c r="EW394" s="14">
        <v>0</v>
      </c>
      <c r="EX394" s="14">
        <v>0</v>
      </c>
      <c r="EY394" s="14">
        <v>0</v>
      </c>
      <c r="EZ394" s="14">
        <v>0</v>
      </c>
      <c r="FA394" s="14">
        <v>0</v>
      </c>
      <c r="FB394" s="14">
        <v>0</v>
      </c>
      <c r="FC394" s="14">
        <v>0</v>
      </c>
      <c r="FD394" s="14">
        <v>0</v>
      </c>
      <c r="FE394" s="14">
        <v>0</v>
      </c>
      <c r="FF394" s="14">
        <v>0</v>
      </c>
      <c r="FG394" s="14">
        <v>0</v>
      </c>
      <c r="FH394" s="14">
        <v>0</v>
      </c>
      <c r="FI394" s="14">
        <v>0</v>
      </c>
      <c r="FJ394" s="14">
        <v>0</v>
      </c>
      <c r="FK394" s="14">
        <v>0</v>
      </c>
      <c r="FL394" s="14">
        <v>0</v>
      </c>
      <c r="FM394" s="14">
        <v>0</v>
      </c>
      <c r="FN394" s="14">
        <v>0</v>
      </c>
      <c r="FO394" s="14">
        <v>0</v>
      </c>
      <c r="FP394" s="14">
        <v>0</v>
      </c>
      <c r="FQ394" s="14">
        <v>0</v>
      </c>
      <c r="FR394" s="14">
        <v>0</v>
      </c>
      <c r="FS394" s="14">
        <v>0</v>
      </c>
      <c r="FT394" s="14">
        <v>0</v>
      </c>
      <c r="FU394" s="14">
        <v>0</v>
      </c>
      <c r="FV394" s="14">
        <v>0</v>
      </c>
      <c r="FW394" s="14">
        <v>0</v>
      </c>
      <c r="FX394" s="14">
        <v>0</v>
      </c>
      <c r="FY394" s="14">
        <v>0</v>
      </c>
      <c r="FZ394" s="14">
        <v>0</v>
      </c>
      <c r="GA394" s="14">
        <v>0</v>
      </c>
      <c r="GB394" s="14">
        <v>0</v>
      </c>
      <c r="GC394" s="14">
        <v>0</v>
      </c>
      <c r="GD394" s="14">
        <v>0</v>
      </c>
      <c r="GE394" s="14">
        <v>0</v>
      </c>
      <c r="GF394" s="14">
        <v>0</v>
      </c>
      <c r="GG394" s="14">
        <v>0</v>
      </c>
      <c r="GH394" s="14">
        <v>0</v>
      </c>
      <c r="GI394" s="14">
        <v>0</v>
      </c>
      <c r="GJ394" s="14">
        <v>0</v>
      </c>
      <c r="GK394" s="14">
        <v>0</v>
      </c>
      <c r="GL394" s="14">
        <v>0</v>
      </c>
      <c r="GM394" s="14">
        <v>0</v>
      </c>
      <c r="GN394" s="14">
        <v>0</v>
      </c>
      <c r="GO394" s="14">
        <v>0</v>
      </c>
      <c r="GP394" s="14">
        <v>0</v>
      </c>
      <c r="GQ394" s="14">
        <v>0</v>
      </c>
      <c r="GR394" s="14">
        <v>0</v>
      </c>
      <c r="GS394" s="14">
        <v>0</v>
      </c>
      <c r="GT394" s="14">
        <v>0</v>
      </c>
      <c r="GU394" s="14">
        <v>0</v>
      </c>
      <c r="GV394" s="14">
        <v>0</v>
      </c>
      <c r="GW394" s="14">
        <v>0</v>
      </c>
      <c r="GX394" s="14">
        <v>0</v>
      </c>
      <c r="GY394" s="14">
        <v>0</v>
      </c>
      <c r="GZ394" s="14">
        <v>0</v>
      </c>
      <c r="HA394" s="14">
        <v>0</v>
      </c>
      <c r="HB394" s="14">
        <v>0</v>
      </c>
      <c r="HC394" s="14">
        <v>0</v>
      </c>
      <c r="HD394" s="14">
        <v>0</v>
      </c>
      <c r="HE394" s="14">
        <v>0</v>
      </c>
      <c r="HF394" s="14">
        <v>0</v>
      </c>
      <c r="HG394" s="14">
        <v>0</v>
      </c>
      <c r="HH394" s="14">
        <v>0</v>
      </c>
      <c r="HI394" s="14">
        <v>0</v>
      </c>
      <c r="HJ394" s="14">
        <v>0</v>
      </c>
      <c r="HK394" s="14">
        <v>0</v>
      </c>
      <c r="HL394" s="14">
        <v>0</v>
      </c>
      <c r="HM394" s="14">
        <v>0</v>
      </c>
      <c r="HN394" s="14">
        <v>0</v>
      </c>
      <c r="HO394" s="14">
        <v>0</v>
      </c>
      <c r="HP394" s="14">
        <v>0</v>
      </c>
      <c r="HQ394" s="14">
        <v>0</v>
      </c>
      <c r="HR394" s="14">
        <v>0</v>
      </c>
      <c r="HS394" s="14">
        <v>0</v>
      </c>
      <c r="HT394" s="14">
        <v>0</v>
      </c>
      <c r="HU394" s="14">
        <v>0</v>
      </c>
      <c r="HV394" s="14">
        <v>0</v>
      </c>
      <c r="HW394" s="14">
        <v>0</v>
      </c>
      <c r="HX394" s="14">
        <v>0</v>
      </c>
      <c r="HY394" s="14">
        <v>0</v>
      </c>
      <c r="HZ394" s="14">
        <v>0</v>
      </c>
      <c r="IA394" s="14">
        <v>0</v>
      </c>
      <c r="IB394" s="14">
        <v>0</v>
      </c>
      <c r="IC394" s="14">
        <v>0</v>
      </c>
      <c r="ID394" s="14">
        <v>0</v>
      </c>
      <c r="IE394" s="14">
        <v>0</v>
      </c>
      <c r="IF394" s="14">
        <v>0</v>
      </c>
      <c r="IG394" s="14">
        <v>0</v>
      </c>
      <c r="IH394" s="14">
        <v>0</v>
      </c>
      <c r="II394" s="14">
        <v>0</v>
      </c>
      <c r="IJ394" s="14">
        <v>0</v>
      </c>
      <c r="IK394" s="14">
        <v>0</v>
      </c>
      <c r="IL394" s="14">
        <v>0</v>
      </c>
      <c r="IM394" s="14">
        <v>0</v>
      </c>
      <c r="IN394" s="14">
        <v>0</v>
      </c>
      <c r="IO394" s="14">
        <v>0</v>
      </c>
      <c r="IP394" s="14">
        <v>0</v>
      </c>
      <c r="IQ394" s="14">
        <v>0</v>
      </c>
      <c r="IR394" s="14">
        <v>0</v>
      </c>
      <c r="IS394" s="14">
        <v>0</v>
      </c>
      <c r="IT394" s="14">
        <v>0</v>
      </c>
      <c r="IU394" s="14">
        <v>0</v>
      </c>
      <c r="IV394" s="14">
        <v>0</v>
      </c>
      <c r="IW394" s="14">
        <v>0</v>
      </c>
      <c r="IX394" s="14">
        <v>0</v>
      </c>
      <c r="IY394" s="14">
        <v>0</v>
      </c>
      <c r="IZ394" s="14">
        <v>0</v>
      </c>
      <c r="JA394" s="14">
        <v>0</v>
      </c>
      <c r="JB394" s="14">
        <v>0</v>
      </c>
      <c r="JC394" s="14">
        <v>0</v>
      </c>
      <c r="JD394" s="14">
        <v>0</v>
      </c>
      <c r="JE394" s="14">
        <v>0</v>
      </c>
      <c r="JF394" s="14">
        <v>0</v>
      </c>
      <c r="JG394" s="14">
        <v>0</v>
      </c>
      <c r="JH394" s="14">
        <v>0</v>
      </c>
      <c r="JI394" s="14">
        <v>0</v>
      </c>
      <c r="JJ394" s="14">
        <v>0</v>
      </c>
      <c r="JK394" s="14">
        <v>0</v>
      </c>
      <c r="JL394" s="14">
        <v>0</v>
      </c>
      <c r="JM394" s="14">
        <v>0</v>
      </c>
      <c r="JN394" s="14">
        <v>0</v>
      </c>
      <c r="JO394" s="14">
        <v>0</v>
      </c>
      <c r="JP394" s="14">
        <v>0</v>
      </c>
      <c r="JQ394" s="14">
        <v>0</v>
      </c>
      <c r="JR394" s="14">
        <v>0</v>
      </c>
      <c r="JS394" s="14">
        <v>0</v>
      </c>
      <c r="JT394" s="14">
        <v>0</v>
      </c>
      <c r="JU394" s="14">
        <v>0</v>
      </c>
      <c r="JV394" s="14">
        <v>0</v>
      </c>
      <c r="JW394" s="14">
        <v>0</v>
      </c>
      <c r="JX394" s="14">
        <v>0</v>
      </c>
      <c r="JY394" s="14">
        <v>0</v>
      </c>
      <c r="JZ394" s="14">
        <v>0</v>
      </c>
      <c r="KA394" s="14">
        <v>0</v>
      </c>
      <c r="KB394" s="14">
        <v>0</v>
      </c>
      <c r="KC394" s="14">
        <v>0</v>
      </c>
      <c r="KD394" s="14">
        <v>0</v>
      </c>
      <c r="KE394" s="14">
        <v>0</v>
      </c>
      <c r="KF394" s="14">
        <v>0</v>
      </c>
      <c r="KG394" s="14">
        <v>0</v>
      </c>
      <c r="KH394" s="14">
        <v>0</v>
      </c>
      <c r="KI394" s="14">
        <v>0</v>
      </c>
      <c r="KJ394" s="14">
        <v>0</v>
      </c>
      <c r="KK394" s="14">
        <v>0</v>
      </c>
      <c r="KL394" s="14">
        <v>0</v>
      </c>
      <c r="KM394" s="14">
        <v>0</v>
      </c>
      <c r="KN394" s="14">
        <v>0</v>
      </c>
      <c r="KO394" s="14">
        <v>0</v>
      </c>
      <c r="KP394" s="14">
        <v>0</v>
      </c>
      <c r="KQ394" s="14">
        <v>0</v>
      </c>
      <c r="KR394" s="14">
        <v>0</v>
      </c>
      <c r="KS394" s="14">
        <v>0</v>
      </c>
      <c r="KT394" s="14">
        <v>0</v>
      </c>
      <c r="KU394" s="14">
        <v>0</v>
      </c>
      <c r="KV394" s="14">
        <v>0</v>
      </c>
      <c r="KW394" s="14">
        <v>0</v>
      </c>
      <c r="KX394" s="14">
        <v>0</v>
      </c>
      <c r="KY394" s="14">
        <v>0</v>
      </c>
      <c r="KZ394" s="14">
        <v>0</v>
      </c>
      <c r="LA394" s="14">
        <v>0</v>
      </c>
      <c r="LB394" s="14">
        <v>0</v>
      </c>
      <c r="LC394" s="14">
        <v>0</v>
      </c>
      <c r="LD394" s="14">
        <v>0</v>
      </c>
      <c r="LE394" s="14">
        <v>0</v>
      </c>
      <c r="LF394" s="14">
        <v>0</v>
      </c>
      <c r="LG394" s="14">
        <v>0</v>
      </c>
      <c r="LH394" s="14">
        <v>0</v>
      </c>
      <c r="LI394" s="14">
        <v>0</v>
      </c>
      <c r="LJ394" s="14">
        <v>0</v>
      </c>
      <c r="LK394" s="14">
        <v>0</v>
      </c>
      <c r="LL394" s="14">
        <v>0</v>
      </c>
      <c r="LM394" s="14">
        <v>0</v>
      </c>
      <c r="LN394" s="14">
        <v>0</v>
      </c>
      <c r="LO394" s="14">
        <v>0</v>
      </c>
      <c r="LP394" s="14">
        <v>0</v>
      </c>
      <c r="LQ394" s="14">
        <v>0</v>
      </c>
      <c r="LR394" s="14">
        <v>0</v>
      </c>
      <c r="LS394" s="14">
        <v>0</v>
      </c>
      <c r="LT394" s="14">
        <v>0</v>
      </c>
      <c r="LU394" s="14">
        <v>0</v>
      </c>
      <c r="LV394" s="14">
        <v>0</v>
      </c>
      <c r="LW394" s="14">
        <v>0</v>
      </c>
      <c r="LX394" s="14">
        <v>0</v>
      </c>
      <c r="LY394" s="14">
        <v>0</v>
      </c>
      <c r="LZ394" s="14">
        <v>0</v>
      </c>
      <c r="MA394" s="14">
        <v>0</v>
      </c>
      <c r="MB394" s="14">
        <v>0</v>
      </c>
      <c r="MC394" s="14">
        <v>0</v>
      </c>
      <c r="MD394" s="14">
        <v>0</v>
      </c>
      <c r="ME394" s="14">
        <v>0</v>
      </c>
      <c r="MF394" s="14">
        <v>0</v>
      </c>
      <c r="MG394" s="14">
        <v>0</v>
      </c>
      <c r="MH394" s="14">
        <v>0</v>
      </c>
      <c r="MI394" s="14">
        <v>0</v>
      </c>
      <c r="MJ394" s="14">
        <v>0</v>
      </c>
      <c r="MK394" s="14">
        <v>0</v>
      </c>
      <c r="ML394" s="14">
        <v>0</v>
      </c>
      <c r="MM394" s="14">
        <v>0</v>
      </c>
      <c r="MN394" s="14">
        <v>0</v>
      </c>
      <c r="MO394" s="14">
        <v>0</v>
      </c>
      <c r="MP394" s="14">
        <v>0</v>
      </c>
      <c r="MQ394" s="14">
        <v>0</v>
      </c>
      <c r="MR394" s="14">
        <v>0</v>
      </c>
      <c r="MS394" s="14">
        <v>0</v>
      </c>
      <c r="MT394" s="14">
        <v>0</v>
      </c>
      <c r="MU394" s="14">
        <v>0</v>
      </c>
      <c r="MV394" s="14">
        <v>0</v>
      </c>
      <c r="MW394" s="14">
        <v>0</v>
      </c>
      <c r="MX394" s="14">
        <v>0</v>
      </c>
      <c r="MY394" s="14">
        <v>0</v>
      </c>
      <c r="MZ394" s="14">
        <v>0</v>
      </c>
      <c r="NA394" s="14">
        <v>0</v>
      </c>
      <c r="NB394" s="14">
        <v>0</v>
      </c>
      <c r="NC394" s="14">
        <v>0</v>
      </c>
      <c r="ND394" s="14">
        <v>0</v>
      </c>
      <c r="NE394" s="14">
        <v>0</v>
      </c>
      <c r="NF394" s="14">
        <v>0</v>
      </c>
      <c r="NG394" s="14">
        <v>0</v>
      </c>
      <c r="NH394" s="14">
        <v>0</v>
      </c>
      <c r="NI394" s="14">
        <v>0</v>
      </c>
      <c r="NJ394" s="14">
        <v>0</v>
      </c>
      <c r="NK394" s="14">
        <v>0</v>
      </c>
      <c r="NL394" s="14">
        <v>0</v>
      </c>
      <c r="NM394" s="14">
        <v>0</v>
      </c>
      <c r="NN394" s="14">
        <v>0</v>
      </c>
      <c r="NO394" s="14">
        <v>0</v>
      </c>
      <c r="NP394" s="14">
        <v>0</v>
      </c>
      <c r="NQ394" s="14">
        <v>0</v>
      </c>
      <c r="NR394" s="14">
        <v>0</v>
      </c>
      <c r="NS394" s="14">
        <v>0</v>
      </c>
      <c r="NT394" s="14">
        <v>0</v>
      </c>
      <c r="NU394" s="14">
        <v>0</v>
      </c>
      <c r="NV394" s="14">
        <v>0</v>
      </c>
      <c r="NW394" s="14">
        <v>0</v>
      </c>
      <c r="NX394" s="14">
        <v>0</v>
      </c>
      <c r="NY394" s="14">
        <v>0</v>
      </c>
      <c r="NZ394" s="14">
        <v>1</v>
      </c>
      <c r="OA394" s="14">
        <v>0</v>
      </c>
      <c r="OB394" s="14">
        <v>0</v>
      </c>
      <c r="OC394" s="14">
        <v>0</v>
      </c>
      <c r="OD394" s="14">
        <v>0</v>
      </c>
      <c r="OE394" s="14">
        <v>0</v>
      </c>
      <c r="OF394" s="14"/>
      <c r="OG394" s="14">
        <v>0</v>
      </c>
      <c r="OH394" s="14">
        <v>0</v>
      </c>
      <c r="OI394" s="14">
        <v>0</v>
      </c>
      <c r="OJ394" s="14">
        <v>0</v>
      </c>
      <c r="OK394" s="14">
        <v>0</v>
      </c>
      <c r="OL394" s="14">
        <v>0</v>
      </c>
      <c r="OM394" s="14">
        <v>0</v>
      </c>
      <c r="ON394" s="14">
        <v>0</v>
      </c>
      <c r="OO394" s="14">
        <v>0</v>
      </c>
      <c r="OP394" s="14">
        <v>0</v>
      </c>
      <c r="OQ394" s="14">
        <v>0</v>
      </c>
      <c r="OR394" s="14">
        <v>0</v>
      </c>
      <c r="OS394" s="14">
        <v>0</v>
      </c>
      <c r="OT394" s="14">
        <v>0</v>
      </c>
      <c r="OU394" s="14">
        <v>0</v>
      </c>
      <c r="OV394" s="14">
        <v>0</v>
      </c>
      <c r="OW394" s="14">
        <v>0</v>
      </c>
      <c r="OX394" s="14">
        <v>0</v>
      </c>
      <c r="OY394" s="14">
        <v>0</v>
      </c>
      <c r="OZ394" s="14"/>
      <c r="PA394" s="14">
        <v>0</v>
      </c>
      <c r="PB394" s="14"/>
      <c r="PC394" s="14"/>
      <c r="PD394" s="14">
        <v>0</v>
      </c>
      <c r="PE394" s="14"/>
      <c r="PF394" s="14"/>
      <c r="PG394" s="54"/>
      <c r="PH394" s="54"/>
      <c r="PI394" s="54"/>
      <c r="PJ394" s="54"/>
      <c r="PK394" s="54"/>
      <c r="PL394" s="84"/>
      <c r="PM394" s="14"/>
      <c r="PN394" s="84"/>
      <c r="PO394" s="84"/>
      <c r="PP394" s="84"/>
      <c r="PQ394" s="84"/>
      <c r="PR394" s="505"/>
      <c r="PS394" s="84"/>
      <c r="PT394" s="84"/>
      <c r="PU394" s="84"/>
      <c r="PV394" s="84"/>
      <c r="PW394" s="54"/>
      <c r="PX394" s="54"/>
      <c r="PY394" s="14"/>
      <c r="PZ394" s="14"/>
      <c r="QA394" s="14"/>
      <c r="QB394" s="54"/>
      <c r="QC394" s="54"/>
      <c r="QD394" s="54"/>
      <c r="QR394" s="1"/>
      <c r="QS394" s="1"/>
      <c r="QX394" s="1"/>
      <c r="QY394" s="1"/>
      <c r="QZ394" s="1"/>
      <c r="RA394" s="1"/>
      <c r="RB394" s="1"/>
      <c r="RC394" s="1"/>
      <c r="RD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</row>
    <row r="395" spans="1:534" s="20" customFormat="1" hidden="1" x14ac:dyDescent="0.25">
      <c r="A395" s="68" t="s">
        <v>11</v>
      </c>
      <c r="B395" s="68" t="s">
        <v>1210</v>
      </c>
      <c r="C395" s="347"/>
      <c r="D395" s="347"/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  <c r="AL395" s="14">
        <v>0</v>
      </c>
      <c r="AM395" s="14">
        <v>0</v>
      </c>
      <c r="AN395" s="14">
        <v>0</v>
      </c>
      <c r="AO395" s="14">
        <v>0</v>
      </c>
      <c r="AP395" s="14">
        <v>0</v>
      </c>
      <c r="AQ395" s="14">
        <v>0</v>
      </c>
      <c r="AR395" s="14">
        <v>0</v>
      </c>
      <c r="AS395" s="14">
        <v>0</v>
      </c>
      <c r="AT395" s="14">
        <v>0</v>
      </c>
      <c r="AU395" s="14">
        <v>0</v>
      </c>
      <c r="AV395" s="14">
        <v>0</v>
      </c>
      <c r="AW395" s="14">
        <v>0</v>
      </c>
      <c r="AX395" s="14">
        <v>0</v>
      </c>
      <c r="AY395" s="14">
        <v>0</v>
      </c>
      <c r="AZ395" s="14">
        <v>0</v>
      </c>
      <c r="BA395" s="14">
        <v>0</v>
      </c>
      <c r="BB395" s="14">
        <v>0</v>
      </c>
      <c r="BC395" s="14">
        <v>0</v>
      </c>
      <c r="BD395" s="14">
        <v>0</v>
      </c>
      <c r="BE395" s="14">
        <v>0</v>
      </c>
      <c r="BF395" s="14">
        <v>0</v>
      </c>
      <c r="BG395" s="14">
        <v>0</v>
      </c>
      <c r="BH395" s="14">
        <v>0</v>
      </c>
      <c r="BI395" s="14">
        <v>0</v>
      </c>
      <c r="BJ395" s="14">
        <v>0</v>
      </c>
      <c r="BK395" s="14">
        <v>0</v>
      </c>
      <c r="BL395" s="14">
        <v>0</v>
      </c>
      <c r="BM395" s="14">
        <v>0</v>
      </c>
      <c r="BN395" s="14">
        <v>0</v>
      </c>
      <c r="BO395" s="14">
        <v>0</v>
      </c>
      <c r="BP395" s="14">
        <v>0</v>
      </c>
      <c r="BQ395" s="14">
        <v>0</v>
      </c>
      <c r="BR395" s="14">
        <v>0</v>
      </c>
      <c r="BS395" s="14">
        <v>0</v>
      </c>
      <c r="BT395" s="14">
        <v>0</v>
      </c>
      <c r="BU395" s="14">
        <v>0</v>
      </c>
      <c r="BV395" s="14">
        <v>0</v>
      </c>
      <c r="BW395" s="14">
        <v>0</v>
      </c>
      <c r="BX395" s="14">
        <v>0</v>
      </c>
      <c r="BY395" s="14">
        <v>0</v>
      </c>
      <c r="BZ395" s="14">
        <v>0</v>
      </c>
      <c r="CA395" s="14">
        <v>0</v>
      </c>
      <c r="CB395" s="14">
        <v>0</v>
      </c>
      <c r="CC395" s="14">
        <v>0</v>
      </c>
      <c r="CD395" s="14">
        <v>0</v>
      </c>
      <c r="CE395" s="14">
        <v>0</v>
      </c>
      <c r="CF395" s="14">
        <v>0</v>
      </c>
      <c r="CG395" s="14">
        <v>0</v>
      </c>
      <c r="CH395" s="14">
        <v>0</v>
      </c>
      <c r="CI395" s="14">
        <v>0</v>
      </c>
      <c r="CJ395" s="14">
        <v>0</v>
      </c>
      <c r="CK395" s="14">
        <v>0</v>
      </c>
      <c r="CL395" s="14">
        <v>0</v>
      </c>
      <c r="CM395" s="14">
        <v>0</v>
      </c>
      <c r="CN395" s="14">
        <v>0</v>
      </c>
      <c r="CO395" s="14">
        <v>0</v>
      </c>
      <c r="CP395" s="14">
        <v>0</v>
      </c>
      <c r="CQ395" s="14">
        <v>0</v>
      </c>
      <c r="CR395" s="14">
        <v>0</v>
      </c>
      <c r="CS395" s="14">
        <v>0</v>
      </c>
      <c r="CT395" s="14">
        <v>0</v>
      </c>
      <c r="CU395" s="14">
        <v>0</v>
      </c>
      <c r="CV395" s="14">
        <v>0</v>
      </c>
      <c r="CW395" s="14">
        <v>0</v>
      </c>
      <c r="CX395" s="14">
        <v>0</v>
      </c>
      <c r="CY395" s="14">
        <v>0</v>
      </c>
      <c r="CZ395" s="14">
        <v>0</v>
      </c>
      <c r="DA395" s="14">
        <v>0</v>
      </c>
      <c r="DB395" s="14">
        <v>0</v>
      </c>
      <c r="DC395" s="14">
        <v>0</v>
      </c>
      <c r="DD395" s="14">
        <v>0</v>
      </c>
      <c r="DE395" s="14">
        <v>0</v>
      </c>
      <c r="DF395" s="14">
        <v>0</v>
      </c>
      <c r="DG395" s="14">
        <v>0</v>
      </c>
      <c r="DH395" s="14">
        <v>0</v>
      </c>
      <c r="DI395" s="14">
        <v>0</v>
      </c>
      <c r="DJ395" s="14">
        <v>0</v>
      </c>
      <c r="DK395" s="14">
        <v>0</v>
      </c>
      <c r="DL395" s="14">
        <v>0</v>
      </c>
      <c r="DM395" s="14">
        <v>0</v>
      </c>
      <c r="DN395" s="14">
        <v>0</v>
      </c>
      <c r="DO395" s="14">
        <v>0</v>
      </c>
      <c r="DP395" s="14">
        <v>0</v>
      </c>
      <c r="DQ395" s="14">
        <v>0</v>
      </c>
      <c r="DR395" s="14">
        <v>0</v>
      </c>
      <c r="DS395" s="14">
        <v>0</v>
      </c>
      <c r="DT395" s="14">
        <v>0</v>
      </c>
      <c r="DU395" s="14">
        <v>0</v>
      </c>
      <c r="DV395" s="14">
        <v>0</v>
      </c>
      <c r="DW395" s="14">
        <v>0</v>
      </c>
      <c r="DX395" s="14">
        <v>0</v>
      </c>
      <c r="DY395" s="14">
        <v>0</v>
      </c>
      <c r="DZ395" s="14">
        <v>0</v>
      </c>
      <c r="EA395" s="14">
        <v>0</v>
      </c>
      <c r="EB395" s="14">
        <v>0</v>
      </c>
      <c r="EC395" s="14">
        <v>0</v>
      </c>
      <c r="ED395" s="14">
        <v>0</v>
      </c>
      <c r="EE395" s="14">
        <v>0</v>
      </c>
      <c r="EF395" s="14">
        <v>0</v>
      </c>
      <c r="EG395" s="14">
        <v>0</v>
      </c>
      <c r="EH395" s="14">
        <v>0</v>
      </c>
      <c r="EI395" s="14">
        <v>0</v>
      </c>
      <c r="EJ395" s="14">
        <v>0</v>
      </c>
      <c r="EK395" s="14">
        <v>0</v>
      </c>
      <c r="EL395" s="14">
        <v>0</v>
      </c>
      <c r="EM395" s="14">
        <v>0</v>
      </c>
      <c r="EN395" s="14">
        <v>0</v>
      </c>
      <c r="EO395" s="14">
        <v>0</v>
      </c>
      <c r="EP395" s="14">
        <v>0</v>
      </c>
      <c r="EQ395" s="14">
        <v>0</v>
      </c>
      <c r="ER395" s="14">
        <v>0</v>
      </c>
      <c r="ES395" s="14">
        <v>0</v>
      </c>
      <c r="ET395" s="14">
        <v>0</v>
      </c>
      <c r="EU395" s="14">
        <v>0</v>
      </c>
      <c r="EV395" s="14">
        <v>0</v>
      </c>
      <c r="EW395" s="14">
        <v>0</v>
      </c>
      <c r="EX395" s="14">
        <v>0</v>
      </c>
      <c r="EY395" s="14">
        <v>0</v>
      </c>
      <c r="EZ395" s="14">
        <v>0</v>
      </c>
      <c r="FA395" s="14">
        <v>0</v>
      </c>
      <c r="FB395" s="14">
        <v>0</v>
      </c>
      <c r="FC395" s="14">
        <v>0</v>
      </c>
      <c r="FD395" s="14">
        <v>0</v>
      </c>
      <c r="FE395" s="14">
        <v>0</v>
      </c>
      <c r="FF395" s="14">
        <v>0</v>
      </c>
      <c r="FG395" s="14">
        <v>0</v>
      </c>
      <c r="FH395" s="14">
        <v>0</v>
      </c>
      <c r="FI395" s="14">
        <v>0</v>
      </c>
      <c r="FJ395" s="14">
        <v>0</v>
      </c>
      <c r="FK395" s="14">
        <v>0</v>
      </c>
      <c r="FL395" s="14">
        <v>0</v>
      </c>
      <c r="FM395" s="14">
        <v>0</v>
      </c>
      <c r="FN395" s="14">
        <v>0</v>
      </c>
      <c r="FO395" s="14">
        <v>0</v>
      </c>
      <c r="FP395" s="14">
        <v>0</v>
      </c>
      <c r="FQ395" s="14">
        <v>0</v>
      </c>
      <c r="FR395" s="14">
        <v>0</v>
      </c>
      <c r="FS395" s="14">
        <v>0</v>
      </c>
      <c r="FT395" s="14">
        <v>0</v>
      </c>
      <c r="FU395" s="14">
        <v>0</v>
      </c>
      <c r="FV395" s="14">
        <v>0</v>
      </c>
      <c r="FW395" s="14">
        <v>0</v>
      </c>
      <c r="FX395" s="14">
        <v>0</v>
      </c>
      <c r="FY395" s="14">
        <v>0</v>
      </c>
      <c r="FZ395" s="14">
        <v>0</v>
      </c>
      <c r="GA395" s="14">
        <v>0</v>
      </c>
      <c r="GB395" s="14">
        <v>0</v>
      </c>
      <c r="GC395" s="14">
        <v>0</v>
      </c>
      <c r="GD395" s="14">
        <v>0</v>
      </c>
      <c r="GE395" s="14">
        <v>0</v>
      </c>
      <c r="GF395" s="14">
        <v>0</v>
      </c>
      <c r="GG395" s="14">
        <v>0</v>
      </c>
      <c r="GH395" s="14">
        <v>0</v>
      </c>
      <c r="GI395" s="14">
        <v>0</v>
      </c>
      <c r="GJ395" s="14">
        <v>0</v>
      </c>
      <c r="GK395" s="14">
        <v>0</v>
      </c>
      <c r="GL395" s="14">
        <v>0</v>
      </c>
      <c r="GM395" s="14">
        <v>0</v>
      </c>
      <c r="GN395" s="14">
        <v>0</v>
      </c>
      <c r="GO395" s="14">
        <v>0</v>
      </c>
      <c r="GP395" s="14">
        <v>0</v>
      </c>
      <c r="GQ395" s="14">
        <v>0</v>
      </c>
      <c r="GR395" s="14">
        <v>0</v>
      </c>
      <c r="GS395" s="14">
        <v>0</v>
      </c>
      <c r="GT395" s="14">
        <v>0</v>
      </c>
      <c r="GU395" s="14">
        <v>0</v>
      </c>
      <c r="GV395" s="14">
        <v>0</v>
      </c>
      <c r="GW395" s="14">
        <v>0</v>
      </c>
      <c r="GX395" s="14">
        <v>0</v>
      </c>
      <c r="GY395" s="14">
        <v>0</v>
      </c>
      <c r="GZ395" s="14">
        <v>0</v>
      </c>
      <c r="HA395" s="14">
        <v>0</v>
      </c>
      <c r="HB395" s="14">
        <v>0</v>
      </c>
      <c r="HC395" s="14">
        <v>0</v>
      </c>
      <c r="HD395" s="14">
        <v>0</v>
      </c>
      <c r="HE395" s="14">
        <v>0</v>
      </c>
      <c r="HF395" s="14">
        <v>0</v>
      </c>
      <c r="HG395" s="14">
        <v>0</v>
      </c>
      <c r="HH395" s="14">
        <v>0</v>
      </c>
      <c r="HI395" s="14">
        <v>0</v>
      </c>
      <c r="HJ395" s="14">
        <v>0</v>
      </c>
      <c r="HK395" s="14">
        <v>0</v>
      </c>
      <c r="HL395" s="14">
        <v>0</v>
      </c>
      <c r="HM395" s="14">
        <v>0</v>
      </c>
      <c r="HN395" s="14">
        <v>0</v>
      </c>
      <c r="HO395" s="14">
        <v>0</v>
      </c>
      <c r="HP395" s="14">
        <v>0</v>
      </c>
      <c r="HQ395" s="14">
        <v>0</v>
      </c>
      <c r="HR395" s="14">
        <v>0</v>
      </c>
      <c r="HS395" s="14">
        <v>0</v>
      </c>
      <c r="HT395" s="14">
        <v>0</v>
      </c>
      <c r="HU395" s="14">
        <v>0</v>
      </c>
      <c r="HV395" s="14">
        <v>0</v>
      </c>
      <c r="HW395" s="14">
        <v>0</v>
      </c>
      <c r="HX395" s="14">
        <v>0</v>
      </c>
      <c r="HY395" s="14">
        <v>0</v>
      </c>
      <c r="HZ395" s="14">
        <v>0</v>
      </c>
      <c r="IA395" s="14">
        <v>0</v>
      </c>
      <c r="IB395" s="14">
        <v>0</v>
      </c>
      <c r="IC395" s="14">
        <v>0</v>
      </c>
      <c r="ID395" s="14">
        <v>0</v>
      </c>
      <c r="IE395" s="14">
        <v>0</v>
      </c>
      <c r="IF395" s="14">
        <v>0</v>
      </c>
      <c r="IG395" s="14">
        <v>0</v>
      </c>
      <c r="IH395" s="14">
        <v>0</v>
      </c>
      <c r="II395" s="14">
        <v>0</v>
      </c>
      <c r="IJ395" s="14">
        <v>0</v>
      </c>
      <c r="IK395" s="14">
        <v>0</v>
      </c>
      <c r="IL395" s="14">
        <v>0</v>
      </c>
      <c r="IM395" s="14">
        <v>0</v>
      </c>
      <c r="IN395" s="14">
        <v>0</v>
      </c>
      <c r="IO395" s="14">
        <v>0</v>
      </c>
      <c r="IP395" s="14">
        <v>0</v>
      </c>
      <c r="IQ395" s="14">
        <v>0</v>
      </c>
      <c r="IR395" s="14">
        <v>0</v>
      </c>
      <c r="IS395" s="14">
        <v>0</v>
      </c>
      <c r="IT395" s="14">
        <v>0</v>
      </c>
      <c r="IU395" s="14">
        <v>0</v>
      </c>
      <c r="IV395" s="14">
        <v>0</v>
      </c>
      <c r="IW395" s="14">
        <v>0</v>
      </c>
      <c r="IX395" s="14">
        <v>0</v>
      </c>
      <c r="IY395" s="14">
        <v>0</v>
      </c>
      <c r="IZ395" s="14">
        <v>0</v>
      </c>
      <c r="JA395" s="14">
        <v>0</v>
      </c>
      <c r="JB395" s="14">
        <v>0</v>
      </c>
      <c r="JC395" s="14">
        <v>0</v>
      </c>
      <c r="JD395" s="14">
        <v>0</v>
      </c>
      <c r="JE395" s="14">
        <v>1</v>
      </c>
      <c r="JF395" s="14">
        <v>0</v>
      </c>
      <c r="JG395" s="14">
        <v>0</v>
      </c>
      <c r="JH395" s="14">
        <v>0</v>
      </c>
      <c r="JI395" s="14">
        <v>0</v>
      </c>
      <c r="JJ395" s="14">
        <v>0</v>
      </c>
      <c r="JK395" s="14">
        <v>0</v>
      </c>
      <c r="JL395" s="14">
        <v>0</v>
      </c>
      <c r="JM395" s="14">
        <v>0</v>
      </c>
      <c r="JN395" s="14">
        <v>0</v>
      </c>
      <c r="JO395" s="14">
        <v>0</v>
      </c>
      <c r="JP395" s="14">
        <v>0</v>
      </c>
      <c r="JQ395" s="14">
        <v>0</v>
      </c>
      <c r="JR395" s="14">
        <v>0</v>
      </c>
      <c r="JS395" s="14">
        <v>0</v>
      </c>
      <c r="JT395" s="14">
        <v>0</v>
      </c>
      <c r="JU395" s="14">
        <v>0</v>
      </c>
      <c r="JV395" s="14">
        <v>0</v>
      </c>
      <c r="JW395" s="14">
        <v>0</v>
      </c>
      <c r="JX395" s="14">
        <v>0</v>
      </c>
      <c r="JY395" s="14">
        <v>0</v>
      </c>
      <c r="JZ395" s="14">
        <v>0</v>
      </c>
      <c r="KA395" s="14">
        <v>0</v>
      </c>
      <c r="KB395" s="14">
        <v>0</v>
      </c>
      <c r="KC395" s="14">
        <v>0</v>
      </c>
      <c r="KD395" s="14">
        <v>0</v>
      </c>
      <c r="KE395" s="14">
        <v>0</v>
      </c>
      <c r="KF395" s="14">
        <v>0</v>
      </c>
      <c r="KG395" s="14">
        <v>0</v>
      </c>
      <c r="KH395" s="14">
        <v>0</v>
      </c>
      <c r="KI395" s="14">
        <v>0</v>
      </c>
      <c r="KJ395" s="14">
        <v>0</v>
      </c>
      <c r="KK395" s="14">
        <v>0</v>
      </c>
      <c r="KL395" s="14">
        <v>0</v>
      </c>
      <c r="KM395" s="14">
        <v>0</v>
      </c>
      <c r="KN395" s="14">
        <v>0</v>
      </c>
      <c r="KO395" s="14">
        <v>0</v>
      </c>
      <c r="KP395" s="14">
        <v>0</v>
      </c>
      <c r="KQ395" s="14">
        <v>0</v>
      </c>
      <c r="KR395" s="14">
        <v>0</v>
      </c>
      <c r="KS395" s="14">
        <v>0</v>
      </c>
      <c r="KT395" s="14">
        <v>0</v>
      </c>
      <c r="KU395" s="14">
        <v>0</v>
      </c>
      <c r="KV395" s="14">
        <v>0</v>
      </c>
      <c r="KW395" s="14">
        <v>0</v>
      </c>
      <c r="KX395" s="14">
        <v>0</v>
      </c>
      <c r="KY395" s="14">
        <v>0</v>
      </c>
      <c r="KZ395" s="14">
        <v>0</v>
      </c>
      <c r="LA395" s="14">
        <v>0</v>
      </c>
      <c r="LB395" s="14">
        <v>0</v>
      </c>
      <c r="LC395" s="14">
        <v>0</v>
      </c>
      <c r="LD395" s="14">
        <v>0</v>
      </c>
      <c r="LE395" s="14">
        <v>0</v>
      </c>
      <c r="LF395" s="14">
        <v>0</v>
      </c>
      <c r="LG395" s="14">
        <v>0</v>
      </c>
      <c r="LH395" s="14">
        <v>0</v>
      </c>
      <c r="LI395" s="14">
        <v>0</v>
      </c>
      <c r="LJ395" s="14">
        <v>0</v>
      </c>
      <c r="LK395" s="14">
        <v>0</v>
      </c>
      <c r="LL395" s="14">
        <v>0</v>
      </c>
      <c r="LM395" s="14">
        <v>0</v>
      </c>
      <c r="LN395" s="14">
        <v>0</v>
      </c>
      <c r="LO395" s="14">
        <v>0</v>
      </c>
      <c r="LP395" s="14">
        <v>0</v>
      </c>
      <c r="LQ395" s="14">
        <v>0</v>
      </c>
      <c r="LR395" s="14">
        <v>0</v>
      </c>
      <c r="LS395" s="14">
        <v>0</v>
      </c>
      <c r="LT395" s="14">
        <v>0</v>
      </c>
      <c r="LU395" s="14">
        <v>0</v>
      </c>
      <c r="LV395" s="14">
        <v>0</v>
      </c>
      <c r="LW395" s="14">
        <v>0</v>
      </c>
      <c r="LX395" s="14">
        <v>0</v>
      </c>
      <c r="LY395" s="14">
        <v>0</v>
      </c>
      <c r="LZ395" s="14">
        <v>0</v>
      </c>
      <c r="MA395" s="14">
        <v>0</v>
      </c>
      <c r="MB395" s="14">
        <v>0</v>
      </c>
      <c r="MC395" s="14">
        <v>0</v>
      </c>
      <c r="MD395" s="14">
        <v>0</v>
      </c>
      <c r="ME395" s="14">
        <v>0</v>
      </c>
      <c r="MF395" s="14">
        <v>0</v>
      </c>
      <c r="MG395" s="14">
        <v>0</v>
      </c>
      <c r="MH395" s="14">
        <v>0</v>
      </c>
      <c r="MI395" s="14">
        <v>0</v>
      </c>
      <c r="MJ395" s="14">
        <v>1</v>
      </c>
      <c r="MK395" s="14">
        <v>0</v>
      </c>
      <c r="ML395" s="14">
        <v>0</v>
      </c>
      <c r="MM395" s="14">
        <v>0</v>
      </c>
      <c r="MN395" s="14">
        <v>0</v>
      </c>
      <c r="MO395" s="14">
        <v>0</v>
      </c>
      <c r="MP395" s="14">
        <v>0</v>
      </c>
      <c r="MQ395" s="14">
        <v>0</v>
      </c>
      <c r="MR395" s="14">
        <v>0</v>
      </c>
      <c r="MS395" s="14">
        <v>0</v>
      </c>
      <c r="MT395" s="14">
        <v>0</v>
      </c>
      <c r="MU395" s="14">
        <v>0</v>
      </c>
      <c r="MV395" s="14">
        <v>0</v>
      </c>
      <c r="MW395" s="14">
        <v>0</v>
      </c>
      <c r="MX395" s="14">
        <v>0</v>
      </c>
      <c r="MY395" s="14">
        <v>0</v>
      </c>
      <c r="MZ395" s="14">
        <v>0</v>
      </c>
      <c r="NA395" s="14">
        <v>0</v>
      </c>
      <c r="NB395" s="14">
        <v>0</v>
      </c>
      <c r="NC395" s="14">
        <v>0</v>
      </c>
      <c r="ND395" s="14">
        <v>0</v>
      </c>
      <c r="NE395" s="14">
        <v>0</v>
      </c>
      <c r="NF395" s="14">
        <v>0</v>
      </c>
      <c r="NG395" s="14">
        <v>0</v>
      </c>
      <c r="NH395" s="14">
        <v>0</v>
      </c>
      <c r="NI395" s="14">
        <v>0</v>
      </c>
      <c r="NJ395" s="14">
        <v>0</v>
      </c>
      <c r="NK395" s="14">
        <v>0</v>
      </c>
      <c r="NL395" s="14">
        <v>0</v>
      </c>
      <c r="NM395" s="14">
        <v>0</v>
      </c>
      <c r="NN395" s="14">
        <v>0</v>
      </c>
      <c r="NO395" s="14">
        <v>0</v>
      </c>
      <c r="NP395" s="14">
        <v>0</v>
      </c>
      <c r="NQ395" s="14">
        <v>0</v>
      </c>
      <c r="NR395" s="14">
        <v>0</v>
      </c>
      <c r="NS395" s="14">
        <v>0</v>
      </c>
      <c r="NT395" s="14">
        <v>0</v>
      </c>
      <c r="NU395" s="14">
        <v>0</v>
      </c>
      <c r="NV395" s="14">
        <v>0</v>
      </c>
      <c r="NW395" s="14">
        <v>0</v>
      </c>
      <c r="NX395" s="14">
        <v>0</v>
      </c>
      <c r="NY395" s="14">
        <v>0</v>
      </c>
      <c r="NZ395" s="14">
        <v>0</v>
      </c>
      <c r="OA395" s="14">
        <v>0</v>
      </c>
      <c r="OB395" s="14">
        <v>0</v>
      </c>
      <c r="OC395" s="14">
        <v>0</v>
      </c>
      <c r="OD395" s="14">
        <v>0</v>
      </c>
      <c r="OE395" s="14">
        <v>0</v>
      </c>
      <c r="OF395" s="14">
        <v>1</v>
      </c>
      <c r="OG395" s="14">
        <v>0</v>
      </c>
      <c r="OH395" s="14">
        <v>0</v>
      </c>
      <c r="OI395" s="14">
        <v>0</v>
      </c>
      <c r="OJ395" s="14">
        <v>0</v>
      </c>
      <c r="OK395" s="14">
        <v>0</v>
      </c>
      <c r="OL395" s="14">
        <v>0</v>
      </c>
      <c r="OM395" s="14">
        <v>0</v>
      </c>
      <c r="ON395" s="14">
        <v>0</v>
      </c>
      <c r="OO395" s="14">
        <v>0</v>
      </c>
      <c r="OP395" s="14">
        <v>0</v>
      </c>
      <c r="OQ395" s="14">
        <v>0</v>
      </c>
      <c r="OR395" s="14">
        <v>0</v>
      </c>
      <c r="OS395" s="14">
        <v>0</v>
      </c>
      <c r="OT395" s="14">
        <v>0</v>
      </c>
      <c r="OU395" s="14">
        <v>0</v>
      </c>
      <c r="OV395" s="14">
        <v>1</v>
      </c>
      <c r="OW395" s="14">
        <v>0</v>
      </c>
      <c r="OX395" s="14">
        <v>0</v>
      </c>
      <c r="OY395" s="14">
        <v>0</v>
      </c>
      <c r="OZ395" s="14"/>
      <c r="PA395" s="14">
        <v>0</v>
      </c>
      <c r="PB395" s="14"/>
      <c r="PC395" s="14"/>
      <c r="PD395" s="14">
        <v>0</v>
      </c>
      <c r="PE395" s="14"/>
      <c r="PF395" s="14"/>
      <c r="PG395" s="54"/>
      <c r="PH395" s="54"/>
      <c r="PI395" s="54"/>
      <c r="PJ395" s="54"/>
      <c r="PK395" s="54"/>
      <c r="PL395" s="84"/>
      <c r="PM395" s="14"/>
      <c r="PN395" s="84"/>
      <c r="PO395" s="84"/>
      <c r="PP395" s="84"/>
      <c r="PQ395" s="84"/>
      <c r="PR395" s="505"/>
      <c r="PS395" s="84"/>
      <c r="PT395" s="84"/>
      <c r="PU395" s="84"/>
      <c r="PV395" s="84"/>
      <c r="PW395" s="54"/>
      <c r="PX395" s="14">
        <v>1</v>
      </c>
      <c r="PY395" s="14"/>
      <c r="PZ395" s="14"/>
      <c r="QA395" s="14"/>
      <c r="QB395" s="54"/>
      <c r="QC395" s="54"/>
      <c r="QD395" s="54"/>
      <c r="QR395" s="1"/>
      <c r="QS395" s="1"/>
      <c r="QX395" s="1"/>
      <c r="QY395" s="1"/>
      <c r="QZ395" s="1"/>
      <c r="RA395" s="1"/>
      <c r="RB395" s="1"/>
      <c r="RC395" s="1"/>
      <c r="RD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</row>
    <row r="396" spans="1:534" s="20" customFormat="1" hidden="1" x14ac:dyDescent="0.25">
      <c r="A396" s="68" t="s">
        <v>11</v>
      </c>
      <c r="B396" s="68" t="s">
        <v>850</v>
      </c>
      <c r="C396" s="464">
        <v>604</v>
      </c>
      <c r="D396" s="347"/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  <c r="AL396" s="14">
        <v>0</v>
      </c>
      <c r="AM396" s="14">
        <v>0</v>
      </c>
      <c r="AN396" s="14">
        <v>0</v>
      </c>
      <c r="AO396" s="14">
        <v>0</v>
      </c>
      <c r="AP396" s="14">
        <v>0</v>
      </c>
      <c r="AQ396" s="14">
        <v>0</v>
      </c>
      <c r="AR396" s="14">
        <v>0</v>
      </c>
      <c r="AS396" s="14">
        <v>0</v>
      </c>
      <c r="AT396" s="14">
        <v>0</v>
      </c>
      <c r="AU396" s="14">
        <v>0</v>
      </c>
      <c r="AV396" s="14">
        <v>0</v>
      </c>
      <c r="AW396" s="14">
        <v>0</v>
      </c>
      <c r="AX396" s="14">
        <v>0</v>
      </c>
      <c r="AY396" s="14">
        <v>0</v>
      </c>
      <c r="AZ396" s="14">
        <v>0</v>
      </c>
      <c r="BA396" s="14">
        <v>0</v>
      </c>
      <c r="BB396" s="14">
        <v>0</v>
      </c>
      <c r="BC396" s="14">
        <v>0</v>
      </c>
      <c r="BD396" s="14">
        <v>0</v>
      </c>
      <c r="BE396" s="14">
        <v>0</v>
      </c>
      <c r="BF396" s="14">
        <v>0</v>
      </c>
      <c r="BG396" s="14">
        <v>0</v>
      </c>
      <c r="BH396" s="14">
        <v>0</v>
      </c>
      <c r="BI396" s="14">
        <v>0</v>
      </c>
      <c r="BJ396" s="14">
        <v>0</v>
      </c>
      <c r="BK396" s="14">
        <v>0</v>
      </c>
      <c r="BL396" s="14">
        <v>0</v>
      </c>
      <c r="BM396" s="14">
        <v>0</v>
      </c>
      <c r="BN396" s="14">
        <v>0</v>
      </c>
      <c r="BO396" s="14">
        <v>0</v>
      </c>
      <c r="BP396" s="14">
        <v>0</v>
      </c>
      <c r="BQ396" s="14">
        <v>0</v>
      </c>
      <c r="BR396" s="14">
        <v>0</v>
      </c>
      <c r="BS396" s="14">
        <v>0</v>
      </c>
      <c r="BT396" s="14">
        <v>0</v>
      </c>
      <c r="BU396" s="14">
        <v>0</v>
      </c>
      <c r="BV396" s="14">
        <v>0</v>
      </c>
      <c r="BW396" s="14">
        <v>0</v>
      </c>
      <c r="BX396" s="14">
        <v>0</v>
      </c>
      <c r="BY396" s="14">
        <v>0</v>
      </c>
      <c r="BZ396" s="14">
        <v>0</v>
      </c>
      <c r="CA396" s="14">
        <v>0</v>
      </c>
      <c r="CB396" s="14">
        <v>0</v>
      </c>
      <c r="CC396" s="14">
        <v>0</v>
      </c>
      <c r="CD396" s="14">
        <v>0</v>
      </c>
      <c r="CE396" s="14">
        <v>0</v>
      </c>
      <c r="CF396" s="14">
        <v>0</v>
      </c>
      <c r="CG396" s="14">
        <v>0</v>
      </c>
      <c r="CH396" s="14">
        <v>0</v>
      </c>
      <c r="CI396" s="14">
        <v>0</v>
      </c>
      <c r="CJ396" s="14">
        <v>0</v>
      </c>
      <c r="CK396" s="14">
        <v>0</v>
      </c>
      <c r="CL396" s="14">
        <v>0</v>
      </c>
      <c r="CM396" s="14">
        <v>0</v>
      </c>
      <c r="CN396" s="14">
        <v>0</v>
      </c>
      <c r="CO396" s="14">
        <v>0</v>
      </c>
      <c r="CP396" s="14">
        <v>0</v>
      </c>
      <c r="CQ396" s="14">
        <v>0</v>
      </c>
      <c r="CR396" s="14">
        <v>0</v>
      </c>
      <c r="CS396" s="14">
        <v>0</v>
      </c>
      <c r="CT396" s="14">
        <v>0</v>
      </c>
      <c r="CU396" s="14">
        <v>0</v>
      </c>
      <c r="CV396" s="14">
        <v>0</v>
      </c>
      <c r="CW396" s="14">
        <v>0</v>
      </c>
      <c r="CX396" s="14">
        <v>0</v>
      </c>
      <c r="CY396" s="14">
        <v>0</v>
      </c>
      <c r="CZ396" s="14">
        <v>0</v>
      </c>
      <c r="DA396" s="14">
        <v>0</v>
      </c>
      <c r="DB396" s="14">
        <v>0</v>
      </c>
      <c r="DC396" s="14">
        <v>0</v>
      </c>
      <c r="DD396" s="14">
        <v>0</v>
      </c>
      <c r="DE396" s="14">
        <v>0</v>
      </c>
      <c r="DF396" s="14">
        <v>0</v>
      </c>
      <c r="DG396" s="14">
        <v>0</v>
      </c>
      <c r="DH396" s="14">
        <v>0</v>
      </c>
      <c r="DI396" s="14">
        <v>0</v>
      </c>
      <c r="DJ396" s="14">
        <v>0</v>
      </c>
      <c r="DK396" s="14">
        <v>0</v>
      </c>
      <c r="DL396" s="14">
        <v>0</v>
      </c>
      <c r="DM396" s="14">
        <v>0</v>
      </c>
      <c r="DN396" s="14">
        <v>0</v>
      </c>
      <c r="DO396" s="14">
        <v>0</v>
      </c>
      <c r="DP396" s="14">
        <v>0</v>
      </c>
      <c r="DQ396" s="14">
        <v>0</v>
      </c>
      <c r="DR396" s="14">
        <v>0</v>
      </c>
      <c r="DS396" s="14">
        <v>0</v>
      </c>
      <c r="DT396" s="14">
        <v>0</v>
      </c>
      <c r="DU396" s="14">
        <v>0</v>
      </c>
      <c r="DV396" s="14">
        <v>0</v>
      </c>
      <c r="DW396" s="14">
        <v>0</v>
      </c>
      <c r="DX396" s="14">
        <v>0</v>
      </c>
      <c r="DY396" s="14">
        <v>0</v>
      </c>
      <c r="DZ396" s="14">
        <v>0</v>
      </c>
      <c r="EA396" s="14">
        <v>0</v>
      </c>
      <c r="EB396" s="14">
        <v>0</v>
      </c>
      <c r="EC396" s="14">
        <v>0</v>
      </c>
      <c r="ED396" s="14">
        <v>0</v>
      </c>
      <c r="EE396" s="14">
        <v>0</v>
      </c>
      <c r="EF396" s="14">
        <v>0</v>
      </c>
      <c r="EG396" s="14">
        <v>0</v>
      </c>
      <c r="EH396" s="14">
        <v>0</v>
      </c>
      <c r="EI396" s="14">
        <v>0</v>
      </c>
      <c r="EJ396" s="14">
        <v>0</v>
      </c>
      <c r="EK396" s="14">
        <v>0</v>
      </c>
      <c r="EL396" s="14">
        <v>0</v>
      </c>
      <c r="EM396" s="14">
        <v>0</v>
      </c>
      <c r="EN396" s="14">
        <v>0</v>
      </c>
      <c r="EO396" s="14">
        <v>0</v>
      </c>
      <c r="EP396" s="14">
        <v>0</v>
      </c>
      <c r="EQ396" s="14">
        <v>0</v>
      </c>
      <c r="ER396" s="14">
        <v>0</v>
      </c>
      <c r="ES396" s="14">
        <v>0</v>
      </c>
      <c r="ET396" s="14">
        <v>0</v>
      </c>
      <c r="EU396" s="14">
        <v>0</v>
      </c>
      <c r="EV396" s="14">
        <v>0</v>
      </c>
      <c r="EW396" s="14">
        <v>0</v>
      </c>
      <c r="EX396" s="14">
        <v>0</v>
      </c>
      <c r="EY396" s="14">
        <v>0</v>
      </c>
      <c r="EZ396" s="14">
        <v>0</v>
      </c>
      <c r="FA396" s="14">
        <v>0</v>
      </c>
      <c r="FB396" s="14">
        <v>0</v>
      </c>
      <c r="FC396" s="14">
        <v>0</v>
      </c>
      <c r="FD396" s="14">
        <v>0</v>
      </c>
      <c r="FE396" s="14">
        <v>0</v>
      </c>
      <c r="FF396" s="14">
        <v>0</v>
      </c>
      <c r="FG396" s="14">
        <v>0</v>
      </c>
      <c r="FH396" s="14">
        <v>0</v>
      </c>
      <c r="FI396" s="14">
        <v>0</v>
      </c>
      <c r="FJ396" s="14">
        <v>0</v>
      </c>
      <c r="FK396" s="14">
        <v>0</v>
      </c>
      <c r="FL396" s="14">
        <v>0</v>
      </c>
      <c r="FM396" s="14">
        <v>0</v>
      </c>
      <c r="FN396" s="14">
        <v>0</v>
      </c>
      <c r="FO396" s="14">
        <v>0</v>
      </c>
      <c r="FP396" s="14">
        <v>0</v>
      </c>
      <c r="FQ396" s="14">
        <v>0</v>
      </c>
      <c r="FR396" s="14">
        <v>0</v>
      </c>
      <c r="FS396" s="14">
        <v>0</v>
      </c>
      <c r="FT396" s="14">
        <v>0</v>
      </c>
      <c r="FU396" s="14">
        <v>0</v>
      </c>
      <c r="FV396" s="14">
        <v>0</v>
      </c>
      <c r="FW396" s="14">
        <v>0</v>
      </c>
      <c r="FX396" s="14">
        <v>2</v>
      </c>
      <c r="FY396" s="14">
        <v>0</v>
      </c>
      <c r="FZ396" s="14">
        <v>0</v>
      </c>
      <c r="GA396" s="14">
        <v>0</v>
      </c>
      <c r="GB396" s="14">
        <v>0</v>
      </c>
      <c r="GC396" s="14">
        <v>1</v>
      </c>
      <c r="GD396" s="14">
        <v>0</v>
      </c>
      <c r="GE396" s="14">
        <v>0</v>
      </c>
      <c r="GF396" s="14">
        <v>0</v>
      </c>
      <c r="GG396" s="14">
        <v>0</v>
      </c>
      <c r="GH396" s="14">
        <v>0</v>
      </c>
      <c r="GI396" s="14">
        <v>0</v>
      </c>
      <c r="GJ396" s="14">
        <v>0</v>
      </c>
      <c r="GK396" s="14">
        <v>0</v>
      </c>
      <c r="GL396" s="14">
        <v>0</v>
      </c>
      <c r="GM396" s="14">
        <v>0</v>
      </c>
      <c r="GN396" s="14">
        <v>0</v>
      </c>
      <c r="GO396" s="14">
        <v>0</v>
      </c>
      <c r="GP396" s="14">
        <v>0</v>
      </c>
      <c r="GQ396" s="14">
        <v>0</v>
      </c>
      <c r="GR396" s="14">
        <v>0</v>
      </c>
      <c r="GS396" s="14">
        <v>0</v>
      </c>
      <c r="GT396" s="14">
        <v>0</v>
      </c>
      <c r="GU396" s="14">
        <v>0</v>
      </c>
      <c r="GV396" s="14">
        <v>0</v>
      </c>
      <c r="GW396" s="14">
        <v>0</v>
      </c>
      <c r="GX396" s="14">
        <v>0</v>
      </c>
      <c r="GY396" s="14">
        <v>0</v>
      </c>
      <c r="GZ396" s="14">
        <v>0</v>
      </c>
      <c r="HA396" s="14">
        <v>0</v>
      </c>
      <c r="HB396" s="14">
        <v>0</v>
      </c>
      <c r="HC396" s="14">
        <v>0</v>
      </c>
      <c r="HD396" s="14">
        <v>0</v>
      </c>
      <c r="HE396" s="14">
        <v>0</v>
      </c>
      <c r="HF396" s="14">
        <v>0</v>
      </c>
      <c r="HG396" s="14">
        <v>0</v>
      </c>
      <c r="HH396" s="14">
        <v>0</v>
      </c>
      <c r="HI396" s="14">
        <v>0</v>
      </c>
      <c r="HJ396" s="14">
        <v>0</v>
      </c>
      <c r="HK396" s="14">
        <v>0</v>
      </c>
      <c r="HL396" s="14">
        <v>0</v>
      </c>
      <c r="HM396" s="14">
        <v>0</v>
      </c>
      <c r="HN396" s="14">
        <v>0</v>
      </c>
      <c r="HO396" s="14">
        <v>0</v>
      </c>
      <c r="HP396" s="14">
        <v>0</v>
      </c>
      <c r="HQ396" s="14">
        <v>0</v>
      </c>
      <c r="HR396" s="14">
        <v>0</v>
      </c>
      <c r="HS396" s="14">
        <v>0</v>
      </c>
      <c r="HT396" s="14">
        <v>0</v>
      </c>
      <c r="HU396" s="14">
        <v>0</v>
      </c>
      <c r="HV396" s="14">
        <v>0</v>
      </c>
      <c r="HW396" s="14">
        <v>0</v>
      </c>
      <c r="HX396" s="14">
        <v>0</v>
      </c>
      <c r="HY396" s="14">
        <v>0</v>
      </c>
      <c r="HZ396" s="14">
        <v>0</v>
      </c>
      <c r="IA396" s="14">
        <v>0</v>
      </c>
      <c r="IB396" s="14">
        <v>0</v>
      </c>
      <c r="IC396" s="14">
        <v>0</v>
      </c>
      <c r="ID396" s="14">
        <v>0</v>
      </c>
      <c r="IE396" s="14">
        <v>0</v>
      </c>
      <c r="IF396" s="14">
        <v>0</v>
      </c>
      <c r="IG396" s="14">
        <v>0</v>
      </c>
      <c r="IH396" s="14">
        <v>0</v>
      </c>
      <c r="II396" s="14">
        <v>0</v>
      </c>
      <c r="IJ396" s="14">
        <v>0</v>
      </c>
      <c r="IK396" s="14">
        <v>0</v>
      </c>
      <c r="IL396" s="14">
        <v>0</v>
      </c>
      <c r="IM396" s="14">
        <v>0</v>
      </c>
      <c r="IN396" s="14">
        <v>0</v>
      </c>
      <c r="IO396" s="14">
        <v>0</v>
      </c>
      <c r="IP396" s="14">
        <v>0</v>
      </c>
      <c r="IQ396" s="14">
        <v>0</v>
      </c>
      <c r="IR396" s="14">
        <v>0</v>
      </c>
      <c r="IS396" s="14">
        <v>0</v>
      </c>
      <c r="IT396" s="14">
        <v>0</v>
      </c>
      <c r="IU396" s="14">
        <v>0</v>
      </c>
      <c r="IV396" s="14">
        <v>0</v>
      </c>
      <c r="IW396" s="14">
        <v>0</v>
      </c>
      <c r="IX396" s="14">
        <v>0</v>
      </c>
      <c r="IY396" s="14">
        <v>0</v>
      </c>
      <c r="IZ396" s="14">
        <v>0</v>
      </c>
      <c r="JA396" s="14">
        <v>0</v>
      </c>
      <c r="JB396" s="14">
        <v>0</v>
      </c>
      <c r="JC396" s="14">
        <v>0</v>
      </c>
      <c r="JD396" s="14">
        <v>0</v>
      </c>
      <c r="JE396" s="14">
        <v>0</v>
      </c>
      <c r="JF396" s="14">
        <v>0</v>
      </c>
      <c r="JG396" s="14">
        <v>0</v>
      </c>
      <c r="JH396" s="14">
        <v>0</v>
      </c>
      <c r="JI396" s="14">
        <v>0</v>
      </c>
      <c r="JJ396" s="14">
        <v>0</v>
      </c>
      <c r="JK396" s="14">
        <v>0</v>
      </c>
      <c r="JL396" s="14">
        <v>0</v>
      </c>
      <c r="JM396" s="14">
        <v>0</v>
      </c>
      <c r="JN396" s="14">
        <v>0</v>
      </c>
      <c r="JO396" s="14">
        <v>0</v>
      </c>
      <c r="JP396" s="14">
        <v>0</v>
      </c>
      <c r="JQ396" s="14">
        <v>0</v>
      </c>
      <c r="JR396" s="14">
        <v>0</v>
      </c>
      <c r="JS396" s="14">
        <v>0</v>
      </c>
      <c r="JT396" s="14">
        <v>0</v>
      </c>
      <c r="JU396" s="14">
        <v>0</v>
      </c>
      <c r="JV396" s="14">
        <v>0</v>
      </c>
      <c r="JW396" s="14">
        <v>0</v>
      </c>
      <c r="JX396" s="14">
        <v>0</v>
      </c>
      <c r="JY396" s="14">
        <v>0</v>
      </c>
      <c r="JZ396" s="14">
        <v>0</v>
      </c>
      <c r="KA396" s="14">
        <v>0</v>
      </c>
      <c r="KB396" s="14">
        <v>0</v>
      </c>
      <c r="KC396" s="14">
        <v>0</v>
      </c>
      <c r="KD396" s="14">
        <v>0</v>
      </c>
      <c r="KE396" s="14">
        <v>0</v>
      </c>
      <c r="KF396" s="14">
        <v>0</v>
      </c>
      <c r="KG396" s="14">
        <v>0</v>
      </c>
      <c r="KH396" s="14">
        <v>0</v>
      </c>
      <c r="KI396" s="14">
        <v>0</v>
      </c>
      <c r="KJ396" s="14">
        <v>0</v>
      </c>
      <c r="KK396" s="14">
        <v>0</v>
      </c>
      <c r="KL396" s="14">
        <v>0</v>
      </c>
      <c r="KM396" s="14">
        <v>0</v>
      </c>
      <c r="KN396" s="14">
        <v>0</v>
      </c>
      <c r="KO396" s="14">
        <v>0</v>
      </c>
      <c r="KP396" s="14">
        <v>0</v>
      </c>
      <c r="KQ396" s="14">
        <v>0</v>
      </c>
      <c r="KR396" s="14">
        <v>0</v>
      </c>
      <c r="KS396" s="14">
        <v>0</v>
      </c>
      <c r="KT396" s="14">
        <v>0</v>
      </c>
      <c r="KU396" s="14">
        <v>0</v>
      </c>
      <c r="KV396" s="14">
        <v>0</v>
      </c>
      <c r="KW396" s="14">
        <v>0</v>
      </c>
      <c r="KX396" s="14">
        <v>0</v>
      </c>
      <c r="KY396" s="14">
        <v>0</v>
      </c>
      <c r="KZ396" s="14">
        <v>0</v>
      </c>
      <c r="LA396" s="14">
        <v>0</v>
      </c>
      <c r="LB396" s="14">
        <v>0</v>
      </c>
      <c r="LC396" s="14">
        <v>0</v>
      </c>
      <c r="LD396" s="14">
        <v>0</v>
      </c>
      <c r="LE396" s="14">
        <v>0</v>
      </c>
      <c r="LF396" s="14">
        <v>0</v>
      </c>
      <c r="LG396" s="14">
        <v>0</v>
      </c>
      <c r="LH396" s="14">
        <v>0</v>
      </c>
      <c r="LI396" s="14">
        <v>0</v>
      </c>
      <c r="LJ396" s="14">
        <v>0</v>
      </c>
      <c r="LK396" s="14">
        <v>0</v>
      </c>
      <c r="LL396" s="14">
        <v>0</v>
      </c>
      <c r="LM396" s="14">
        <v>0</v>
      </c>
      <c r="LN396" s="14">
        <v>0</v>
      </c>
      <c r="LO396" s="14">
        <v>0</v>
      </c>
      <c r="LP396" s="14">
        <v>0</v>
      </c>
      <c r="LQ396" s="14">
        <v>0</v>
      </c>
      <c r="LR396" s="14">
        <v>0</v>
      </c>
      <c r="LS396" s="14">
        <v>0</v>
      </c>
      <c r="LT396" s="14">
        <v>0</v>
      </c>
      <c r="LU396" s="14">
        <v>0</v>
      </c>
      <c r="LV396" s="14">
        <v>0</v>
      </c>
      <c r="LW396" s="14">
        <v>0</v>
      </c>
      <c r="LX396" s="14">
        <v>0</v>
      </c>
      <c r="LY396" s="14">
        <v>0</v>
      </c>
      <c r="LZ396" s="14">
        <v>0</v>
      </c>
      <c r="MA396" s="14">
        <v>0</v>
      </c>
      <c r="MB396" s="14">
        <v>0</v>
      </c>
      <c r="MC396" s="14">
        <v>0</v>
      </c>
      <c r="MD396" s="14">
        <v>0</v>
      </c>
      <c r="ME396" s="14">
        <v>0</v>
      </c>
      <c r="MF396" s="14">
        <v>0</v>
      </c>
      <c r="MG396" s="14">
        <v>0</v>
      </c>
      <c r="MH396" s="14">
        <v>0</v>
      </c>
      <c r="MI396" s="14">
        <v>0</v>
      </c>
      <c r="MJ396" s="14">
        <v>0</v>
      </c>
      <c r="MK396" s="14">
        <v>0</v>
      </c>
      <c r="ML396" s="14">
        <v>0</v>
      </c>
      <c r="MM396" s="14">
        <v>0</v>
      </c>
      <c r="MN396" s="14">
        <v>0</v>
      </c>
      <c r="MO396" s="14">
        <v>0</v>
      </c>
      <c r="MP396" s="14">
        <v>0</v>
      </c>
      <c r="MQ396" s="14">
        <v>0</v>
      </c>
      <c r="MR396" s="14">
        <v>0</v>
      </c>
      <c r="MS396" s="14">
        <v>0</v>
      </c>
      <c r="MT396" s="14">
        <v>0</v>
      </c>
      <c r="MU396" s="14">
        <v>0</v>
      </c>
      <c r="MV396" s="14">
        <v>0</v>
      </c>
      <c r="MW396" s="14">
        <v>0</v>
      </c>
      <c r="MX396" s="14">
        <v>0</v>
      </c>
      <c r="MY396" s="14">
        <v>0</v>
      </c>
      <c r="MZ396" s="14">
        <v>0</v>
      </c>
      <c r="NA396" s="14">
        <v>0</v>
      </c>
      <c r="NB396" s="14">
        <v>0</v>
      </c>
      <c r="NC396" s="14">
        <v>0</v>
      </c>
      <c r="ND396" s="14">
        <v>0</v>
      </c>
      <c r="NE396" s="14">
        <v>0</v>
      </c>
      <c r="NF396" s="14">
        <v>0</v>
      </c>
      <c r="NG396" s="14">
        <v>0</v>
      </c>
      <c r="NH396" s="14">
        <v>0</v>
      </c>
      <c r="NI396" s="14">
        <v>0</v>
      </c>
      <c r="NJ396" s="14">
        <v>0</v>
      </c>
      <c r="NK396" s="14">
        <v>0</v>
      </c>
      <c r="NL396" s="14">
        <v>0</v>
      </c>
      <c r="NM396" s="14">
        <v>0</v>
      </c>
      <c r="NN396" s="14">
        <v>0</v>
      </c>
      <c r="NO396" s="14">
        <v>0</v>
      </c>
      <c r="NP396" s="14">
        <v>0</v>
      </c>
      <c r="NQ396" s="14">
        <v>0</v>
      </c>
      <c r="NR396" s="14">
        <v>0</v>
      </c>
      <c r="NS396" s="14">
        <v>0</v>
      </c>
      <c r="NT396" s="14">
        <v>0</v>
      </c>
      <c r="NU396" s="14">
        <v>0</v>
      </c>
      <c r="NV396" s="14">
        <v>0</v>
      </c>
      <c r="NW396" s="14">
        <v>0</v>
      </c>
      <c r="NX396" s="14">
        <v>0</v>
      </c>
      <c r="NY396" s="14">
        <v>0</v>
      </c>
      <c r="NZ396" s="14">
        <v>0</v>
      </c>
      <c r="OA396" s="14">
        <v>0</v>
      </c>
      <c r="OB396" s="14">
        <v>0</v>
      </c>
      <c r="OC396" s="14">
        <v>0</v>
      </c>
      <c r="OD396" s="14">
        <v>0</v>
      </c>
      <c r="OE396" s="14">
        <v>0</v>
      </c>
      <c r="OF396" s="14"/>
      <c r="OG396" s="14">
        <v>0</v>
      </c>
      <c r="OH396" s="14">
        <v>0</v>
      </c>
      <c r="OI396" s="14">
        <v>0</v>
      </c>
      <c r="OJ396" s="14">
        <v>0</v>
      </c>
      <c r="OK396" s="14">
        <v>0</v>
      </c>
      <c r="OL396" s="14">
        <v>0</v>
      </c>
      <c r="OM396" s="14">
        <v>0</v>
      </c>
      <c r="ON396" s="14">
        <v>0</v>
      </c>
      <c r="OO396" s="14">
        <v>0</v>
      </c>
      <c r="OP396" s="14">
        <v>0</v>
      </c>
      <c r="OQ396" s="14">
        <v>0</v>
      </c>
      <c r="OR396" s="14">
        <v>0</v>
      </c>
      <c r="OS396" s="14">
        <v>0</v>
      </c>
      <c r="OT396" s="14">
        <v>0</v>
      </c>
      <c r="OU396" s="14">
        <v>0</v>
      </c>
      <c r="OV396" s="14">
        <v>0</v>
      </c>
      <c r="OW396" s="14">
        <v>0</v>
      </c>
      <c r="OX396" s="14">
        <v>0</v>
      </c>
      <c r="OY396" s="14">
        <v>0</v>
      </c>
      <c r="OZ396" s="14"/>
      <c r="PA396" s="14">
        <v>0</v>
      </c>
      <c r="PB396" s="14"/>
      <c r="PC396" s="14"/>
      <c r="PD396" s="14">
        <v>0</v>
      </c>
      <c r="PE396" s="14"/>
      <c r="PF396" s="14"/>
      <c r="PG396" s="54"/>
      <c r="PH396" s="54"/>
      <c r="PI396" s="54"/>
      <c r="PJ396" s="54"/>
      <c r="PK396" s="54"/>
      <c r="PL396" s="84"/>
      <c r="PM396" s="14"/>
      <c r="PN396" s="84"/>
      <c r="PO396" s="84"/>
      <c r="PP396" s="84"/>
      <c r="PQ396" s="84"/>
      <c r="PR396" s="505"/>
      <c r="PS396" s="84"/>
      <c r="PT396" s="84"/>
      <c r="PU396" s="84"/>
      <c r="PV396" s="84"/>
      <c r="PW396" s="54"/>
      <c r="PX396" s="54"/>
      <c r="PY396" s="14"/>
      <c r="PZ396" s="14"/>
      <c r="QA396" s="14"/>
      <c r="QB396" s="54"/>
      <c r="QC396" s="54"/>
      <c r="QD396" s="54"/>
      <c r="QR396" s="1"/>
      <c r="QS396" s="1"/>
      <c r="QX396" s="1"/>
      <c r="QY396" s="1"/>
      <c r="QZ396" s="1"/>
      <c r="RA396" s="1"/>
      <c r="RB396" s="1"/>
      <c r="RC396" s="1"/>
      <c r="RD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</row>
    <row r="397" spans="1:534" s="20" customFormat="1" hidden="1" x14ac:dyDescent="0.25">
      <c r="A397" s="68" t="s">
        <v>11</v>
      </c>
      <c r="B397" s="68" t="s">
        <v>1488</v>
      </c>
      <c r="C397" s="347"/>
      <c r="D397" s="347"/>
      <c r="E397" s="14">
        <v>0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>
        <v>0</v>
      </c>
      <c r="PE397" s="14"/>
      <c r="PF397" s="14"/>
      <c r="PG397" s="54"/>
      <c r="PH397" s="54"/>
      <c r="PI397" s="54"/>
      <c r="PJ397" s="54"/>
      <c r="PK397" s="54"/>
      <c r="PL397" s="84"/>
      <c r="PM397" s="14"/>
      <c r="PN397" s="84"/>
      <c r="PO397" s="84"/>
      <c r="PP397" s="84"/>
      <c r="PQ397" s="84"/>
      <c r="PR397" s="505"/>
      <c r="PS397" s="84"/>
      <c r="PT397" s="84"/>
      <c r="PU397" s="84"/>
      <c r="PV397" s="84"/>
      <c r="PW397" s="54"/>
      <c r="PX397" s="54"/>
      <c r="PY397" s="14"/>
      <c r="PZ397" s="14"/>
      <c r="QA397" s="14"/>
      <c r="QB397" s="54"/>
      <c r="QC397" s="54"/>
      <c r="QD397" s="54"/>
      <c r="QR397" s="1"/>
      <c r="QS397" s="1"/>
      <c r="QX397" s="1"/>
      <c r="QY397" s="1"/>
      <c r="QZ397" s="1"/>
      <c r="RA397" s="1"/>
      <c r="RB397" s="1"/>
      <c r="RC397" s="1"/>
      <c r="RD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</row>
    <row r="398" spans="1:534" s="20" customFormat="1" hidden="1" x14ac:dyDescent="0.25">
      <c r="A398" s="68" t="s">
        <v>12</v>
      </c>
      <c r="B398" s="68" t="s">
        <v>1489</v>
      </c>
      <c r="C398" s="347"/>
      <c r="D398" s="347"/>
      <c r="E398" s="14">
        <v>0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>
        <v>0</v>
      </c>
      <c r="PE398" s="14"/>
      <c r="PF398" s="14"/>
      <c r="PG398" s="54"/>
      <c r="PH398" s="54"/>
      <c r="PI398" s="54"/>
      <c r="PJ398" s="54"/>
      <c r="PK398" s="54"/>
      <c r="PL398" s="84"/>
      <c r="PM398" s="14"/>
      <c r="PN398" s="84"/>
      <c r="PO398" s="84"/>
      <c r="PP398" s="84"/>
      <c r="PQ398" s="84"/>
      <c r="PR398" s="505"/>
      <c r="PS398" s="84"/>
      <c r="PT398" s="84"/>
      <c r="PU398" s="84"/>
      <c r="PV398" s="84"/>
      <c r="PW398" s="54"/>
      <c r="PX398" s="54"/>
      <c r="PY398" s="14"/>
      <c r="PZ398" s="14"/>
      <c r="QA398" s="14"/>
      <c r="QB398" s="54"/>
      <c r="QC398" s="54"/>
      <c r="QD398" s="54"/>
      <c r="QR398" s="1"/>
      <c r="QS398" s="1"/>
      <c r="QX398" s="1"/>
      <c r="QY398" s="1"/>
      <c r="QZ398" s="1"/>
      <c r="RA398" s="1"/>
      <c r="RB398" s="1"/>
      <c r="RC398" s="1"/>
      <c r="RD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</row>
    <row r="399" spans="1:534" s="20" customFormat="1" hidden="1" x14ac:dyDescent="0.25">
      <c r="A399" s="68" t="s">
        <v>12</v>
      </c>
      <c r="B399" s="68" t="s">
        <v>1490</v>
      </c>
      <c r="C399" s="464">
        <v>306</v>
      </c>
      <c r="D399" s="347"/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  <c r="AL399" s="14">
        <v>0</v>
      </c>
      <c r="AM399" s="14">
        <v>0</v>
      </c>
      <c r="AN399" s="14">
        <v>0</v>
      </c>
      <c r="AO399" s="14">
        <v>0</v>
      </c>
      <c r="AP399" s="14">
        <v>0</v>
      </c>
      <c r="AQ399" s="14">
        <v>0</v>
      </c>
      <c r="AR399" s="14">
        <v>0</v>
      </c>
      <c r="AS399" s="14">
        <v>0</v>
      </c>
      <c r="AT399" s="14">
        <v>0</v>
      </c>
      <c r="AU399" s="14">
        <v>0</v>
      </c>
      <c r="AV399" s="14">
        <v>0</v>
      </c>
      <c r="AW399" s="14">
        <v>0</v>
      </c>
      <c r="AX399" s="14">
        <v>0</v>
      </c>
      <c r="AY399" s="14">
        <v>0</v>
      </c>
      <c r="AZ399" s="14">
        <v>0</v>
      </c>
      <c r="BA399" s="14">
        <v>0</v>
      </c>
      <c r="BB399" s="14">
        <v>0</v>
      </c>
      <c r="BC399" s="14">
        <v>0</v>
      </c>
      <c r="BD399" s="14">
        <v>0</v>
      </c>
      <c r="BE399" s="14">
        <v>0</v>
      </c>
      <c r="BF399" s="14">
        <v>0</v>
      </c>
      <c r="BG399" s="14">
        <v>0</v>
      </c>
      <c r="BH399" s="14">
        <v>0</v>
      </c>
      <c r="BI399" s="14">
        <v>0</v>
      </c>
      <c r="BJ399" s="14">
        <v>0</v>
      </c>
      <c r="BK399" s="14">
        <v>0</v>
      </c>
      <c r="BL399" s="14">
        <v>0</v>
      </c>
      <c r="BM399" s="14">
        <v>0</v>
      </c>
      <c r="BN399" s="14">
        <v>0</v>
      </c>
      <c r="BO399" s="14">
        <v>0</v>
      </c>
      <c r="BP399" s="14">
        <v>0</v>
      </c>
      <c r="BQ399" s="14">
        <v>0</v>
      </c>
      <c r="BR399" s="14">
        <v>0</v>
      </c>
      <c r="BS399" s="14">
        <v>0</v>
      </c>
      <c r="BT399" s="14">
        <v>0</v>
      </c>
      <c r="BU399" s="14">
        <v>0</v>
      </c>
      <c r="BV399" s="14">
        <v>0</v>
      </c>
      <c r="BW399" s="14">
        <v>0</v>
      </c>
      <c r="BX399" s="14">
        <v>0</v>
      </c>
      <c r="BY399" s="14">
        <v>0</v>
      </c>
      <c r="BZ399" s="14">
        <v>0</v>
      </c>
      <c r="CA399" s="14">
        <v>0</v>
      </c>
      <c r="CB399" s="14">
        <v>0</v>
      </c>
      <c r="CC399" s="14">
        <v>0</v>
      </c>
      <c r="CD399" s="14">
        <v>0</v>
      </c>
      <c r="CE399" s="14">
        <v>0</v>
      </c>
      <c r="CF399" s="14">
        <v>0</v>
      </c>
      <c r="CG399" s="14">
        <v>0</v>
      </c>
      <c r="CH399" s="14">
        <v>0</v>
      </c>
      <c r="CI399" s="14">
        <v>0</v>
      </c>
      <c r="CJ399" s="14">
        <v>0</v>
      </c>
      <c r="CK399" s="14">
        <v>0</v>
      </c>
      <c r="CL399" s="14">
        <v>0</v>
      </c>
      <c r="CM399" s="14">
        <v>0</v>
      </c>
      <c r="CN399" s="14">
        <v>0</v>
      </c>
      <c r="CO399" s="14">
        <v>0</v>
      </c>
      <c r="CP399" s="14">
        <v>0</v>
      </c>
      <c r="CQ399" s="14">
        <v>0</v>
      </c>
      <c r="CR399" s="14">
        <v>0</v>
      </c>
      <c r="CS399" s="14">
        <v>0</v>
      </c>
      <c r="CT399" s="14">
        <v>0</v>
      </c>
      <c r="CU399" s="14">
        <v>0</v>
      </c>
      <c r="CV399" s="14">
        <v>0</v>
      </c>
      <c r="CW399" s="14">
        <v>0</v>
      </c>
      <c r="CX399" s="14">
        <v>0</v>
      </c>
      <c r="CY399" s="14">
        <v>0</v>
      </c>
      <c r="CZ399" s="14">
        <v>0</v>
      </c>
      <c r="DA399" s="14">
        <v>0</v>
      </c>
      <c r="DB399" s="14">
        <v>0</v>
      </c>
      <c r="DC399" s="14">
        <v>0</v>
      </c>
      <c r="DD399" s="14">
        <v>0</v>
      </c>
      <c r="DE399" s="14">
        <v>0</v>
      </c>
      <c r="DF399" s="14">
        <v>0</v>
      </c>
      <c r="DG399" s="14">
        <v>0</v>
      </c>
      <c r="DH399" s="14">
        <v>0</v>
      </c>
      <c r="DI399" s="14">
        <v>0</v>
      </c>
      <c r="DJ399" s="14">
        <v>0</v>
      </c>
      <c r="DK399" s="14">
        <v>0</v>
      </c>
      <c r="DL399" s="14">
        <v>0</v>
      </c>
      <c r="DM399" s="14">
        <v>0</v>
      </c>
      <c r="DN399" s="14">
        <v>0</v>
      </c>
      <c r="DO399" s="14">
        <v>0</v>
      </c>
      <c r="DP399" s="14">
        <v>0</v>
      </c>
      <c r="DQ399" s="14">
        <v>0</v>
      </c>
      <c r="DR399" s="14">
        <v>0</v>
      </c>
      <c r="DS399" s="14">
        <v>0</v>
      </c>
      <c r="DT399" s="14">
        <v>0</v>
      </c>
      <c r="DU399" s="14">
        <v>0</v>
      </c>
      <c r="DV399" s="14">
        <v>0</v>
      </c>
      <c r="DW399" s="14">
        <v>0</v>
      </c>
      <c r="DX399" s="14">
        <v>0</v>
      </c>
      <c r="DY399" s="14">
        <v>0</v>
      </c>
      <c r="DZ399" s="14">
        <v>0</v>
      </c>
      <c r="EA399" s="14">
        <v>0</v>
      </c>
      <c r="EB399" s="14">
        <v>0</v>
      </c>
      <c r="EC399" s="14">
        <v>0</v>
      </c>
      <c r="ED399" s="14">
        <v>0</v>
      </c>
      <c r="EE399" s="14">
        <v>0</v>
      </c>
      <c r="EF399" s="14">
        <v>0</v>
      </c>
      <c r="EG399" s="14">
        <v>0</v>
      </c>
      <c r="EH399" s="14">
        <v>0</v>
      </c>
      <c r="EI399" s="14">
        <v>0</v>
      </c>
      <c r="EJ399" s="14">
        <v>0</v>
      </c>
      <c r="EK399" s="14">
        <v>0</v>
      </c>
      <c r="EL399" s="14">
        <v>0</v>
      </c>
      <c r="EM399" s="14">
        <v>0</v>
      </c>
      <c r="EN399" s="14">
        <v>0</v>
      </c>
      <c r="EO399" s="14">
        <v>0</v>
      </c>
      <c r="EP399" s="14">
        <v>0</v>
      </c>
      <c r="EQ399" s="14">
        <v>0</v>
      </c>
      <c r="ER399" s="14">
        <v>0</v>
      </c>
      <c r="ES399" s="14">
        <v>0</v>
      </c>
      <c r="ET399" s="14">
        <v>0</v>
      </c>
      <c r="EU399" s="14">
        <v>0</v>
      </c>
      <c r="EV399" s="14">
        <v>0</v>
      </c>
      <c r="EW399" s="14">
        <v>0</v>
      </c>
      <c r="EX399" s="14">
        <v>0</v>
      </c>
      <c r="EY399" s="14">
        <v>0</v>
      </c>
      <c r="EZ399" s="14">
        <v>0</v>
      </c>
      <c r="FA399" s="14">
        <v>0</v>
      </c>
      <c r="FB399" s="14">
        <v>0</v>
      </c>
      <c r="FC399" s="14">
        <v>0</v>
      </c>
      <c r="FD399" s="14">
        <v>0</v>
      </c>
      <c r="FE399" s="14">
        <v>0</v>
      </c>
      <c r="FF399" s="14">
        <v>0</v>
      </c>
      <c r="FG399" s="14">
        <v>0</v>
      </c>
      <c r="FH399" s="14">
        <v>0</v>
      </c>
      <c r="FI399" s="14">
        <v>0</v>
      </c>
      <c r="FJ399" s="14">
        <v>0</v>
      </c>
      <c r="FK399" s="14">
        <v>0</v>
      </c>
      <c r="FL399" s="14">
        <v>0</v>
      </c>
      <c r="FM399" s="14">
        <v>0</v>
      </c>
      <c r="FN399" s="14">
        <v>0</v>
      </c>
      <c r="FO399" s="14">
        <v>0</v>
      </c>
      <c r="FP399" s="14">
        <v>0</v>
      </c>
      <c r="FQ399" s="14">
        <v>0</v>
      </c>
      <c r="FR399" s="14">
        <v>0</v>
      </c>
      <c r="FS399" s="14">
        <v>0</v>
      </c>
      <c r="FT399" s="14">
        <v>0</v>
      </c>
      <c r="FU399" s="14">
        <v>0</v>
      </c>
      <c r="FV399" s="14">
        <v>0</v>
      </c>
      <c r="FW399" s="14">
        <v>0</v>
      </c>
      <c r="FX399" s="14">
        <v>0</v>
      </c>
      <c r="FY399" s="14">
        <v>0</v>
      </c>
      <c r="FZ399" s="14">
        <v>0</v>
      </c>
      <c r="GA399" s="14">
        <v>0</v>
      </c>
      <c r="GB399" s="14">
        <v>0</v>
      </c>
      <c r="GC399" s="14">
        <v>0</v>
      </c>
      <c r="GD399" s="14">
        <v>0</v>
      </c>
      <c r="GE399" s="14">
        <v>0</v>
      </c>
      <c r="GF399" s="14">
        <v>0</v>
      </c>
      <c r="GG399" s="14">
        <v>0</v>
      </c>
      <c r="GH399" s="14">
        <v>0</v>
      </c>
      <c r="GI399" s="14">
        <v>0</v>
      </c>
      <c r="GJ399" s="14">
        <v>0</v>
      </c>
      <c r="GK399" s="14">
        <v>0</v>
      </c>
      <c r="GL399" s="14">
        <v>0</v>
      </c>
      <c r="GM399" s="14">
        <v>0</v>
      </c>
      <c r="GN399" s="14">
        <v>0</v>
      </c>
      <c r="GO399" s="14">
        <v>0</v>
      </c>
      <c r="GP399" s="14">
        <v>0</v>
      </c>
      <c r="GQ399" s="14">
        <v>0</v>
      </c>
      <c r="GR399" s="14">
        <v>0</v>
      </c>
      <c r="GS399" s="14">
        <v>0</v>
      </c>
      <c r="GT399" s="14">
        <v>0</v>
      </c>
      <c r="GU399" s="14">
        <v>0</v>
      </c>
      <c r="GV399" s="14">
        <v>0</v>
      </c>
      <c r="GW399" s="14">
        <v>0</v>
      </c>
      <c r="GX399" s="14">
        <v>0</v>
      </c>
      <c r="GY399" s="14">
        <v>0</v>
      </c>
      <c r="GZ399" s="14">
        <v>0</v>
      </c>
      <c r="HA399" s="14">
        <v>0</v>
      </c>
      <c r="HB399" s="14">
        <v>0</v>
      </c>
      <c r="HC399" s="14">
        <v>0</v>
      </c>
      <c r="HD399" s="14">
        <v>0</v>
      </c>
      <c r="HE399" s="14">
        <v>0</v>
      </c>
      <c r="HF399" s="14">
        <v>0</v>
      </c>
      <c r="HG399" s="14">
        <v>0</v>
      </c>
      <c r="HH399" s="14">
        <v>0</v>
      </c>
      <c r="HI399" s="14">
        <v>0</v>
      </c>
      <c r="HJ399" s="14">
        <v>0</v>
      </c>
      <c r="HK399" s="14">
        <v>0</v>
      </c>
      <c r="HL399" s="14">
        <v>0</v>
      </c>
      <c r="HM399" s="14">
        <v>0</v>
      </c>
      <c r="HN399" s="14">
        <v>0</v>
      </c>
      <c r="HO399" s="14">
        <v>0</v>
      </c>
      <c r="HP399" s="14">
        <v>0</v>
      </c>
      <c r="HQ399" s="14">
        <v>0</v>
      </c>
      <c r="HR399" s="14">
        <v>0</v>
      </c>
      <c r="HS399" s="14">
        <v>0</v>
      </c>
      <c r="HT399" s="14">
        <v>0</v>
      </c>
      <c r="HU399" s="14">
        <v>0</v>
      </c>
      <c r="HV399" s="14">
        <v>0</v>
      </c>
      <c r="HW399" s="14">
        <v>0</v>
      </c>
      <c r="HX399" s="14">
        <v>0</v>
      </c>
      <c r="HY399" s="14">
        <v>0</v>
      </c>
      <c r="HZ399" s="14">
        <v>0</v>
      </c>
      <c r="IA399" s="14">
        <v>0</v>
      </c>
      <c r="IB399" s="14">
        <v>0</v>
      </c>
      <c r="IC399" s="14">
        <v>0</v>
      </c>
      <c r="ID399" s="14">
        <v>0</v>
      </c>
      <c r="IE399" s="14">
        <v>0</v>
      </c>
      <c r="IF399" s="14">
        <v>0</v>
      </c>
      <c r="IG399" s="14">
        <v>0</v>
      </c>
      <c r="IH399" s="14">
        <v>0</v>
      </c>
      <c r="II399" s="14">
        <v>0</v>
      </c>
      <c r="IJ399" s="14">
        <v>0</v>
      </c>
      <c r="IK399" s="14">
        <v>0</v>
      </c>
      <c r="IL399" s="14">
        <v>0</v>
      </c>
      <c r="IM399" s="14">
        <v>0</v>
      </c>
      <c r="IN399" s="14">
        <v>0</v>
      </c>
      <c r="IO399" s="14">
        <v>0</v>
      </c>
      <c r="IP399" s="14">
        <v>0</v>
      </c>
      <c r="IQ399" s="14">
        <v>0</v>
      </c>
      <c r="IR399" s="14">
        <v>0</v>
      </c>
      <c r="IS399" s="14">
        <v>0</v>
      </c>
      <c r="IT399" s="14">
        <v>0</v>
      </c>
      <c r="IU399" s="14">
        <v>0</v>
      </c>
      <c r="IV399" s="14">
        <v>0</v>
      </c>
      <c r="IW399" s="14">
        <v>0</v>
      </c>
      <c r="IX399" s="14">
        <v>0</v>
      </c>
      <c r="IY399" s="14">
        <v>0</v>
      </c>
      <c r="IZ399" s="14">
        <v>0</v>
      </c>
      <c r="JA399" s="14">
        <v>0</v>
      </c>
      <c r="JB399" s="14">
        <v>0</v>
      </c>
      <c r="JC399" s="14">
        <v>0</v>
      </c>
      <c r="JD399" s="14">
        <v>0</v>
      </c>
      <c r="JE399" s="14">
        <v>0</v>
      </c>
      <c r="JF399" s="14">
        <v>0</v>
      </c>
      <c r="JG399" s="14">
        <v>0</v>
      </c>
      <c r="JH399" s="14">
        <v>0</v>
      </c>
      <c r="JI399" s="14">
        <v>0</v>
      </c>
      <c r="JJ399" s="14">
        <v>0</v>
      </c>
      <c r="JK399" s="14">
        <v>0</v>
      </c>
      <c r="JL399" s="14">
        <v>0</v>
      </c>
      <c r="JM399" s="14">
        <v>0</v>
      </c>
      <c r="JN399" s="14">
        <v>0</v>
      </c>
      <c r="JO399" s="14">
        <v>0</v>
      </c>
      <c r="JP399" s="14">
        <v>0</v>
      </c>
      <c r="JQ399" s="14">
        <v>0</v>
      </c>
      <c r="JR399" s="14">
        <v>0</v>
      </c>
      <c r="JS399" s="14">
        <v>0</v>
      </c>
      <c r="JT399" s="14">
        <v>0</v>
      </c>
      <c r="JU399" s="14">
        <v>0</v>
      </c>
      <c r="JV399" s="14">
        <v>0</v>
      </c>
      <c r="JW399" s="14">
        <v>0</v>
      </c>
      <c r="JX399" s="14">
        <v>0</v>
      </c>
      <c r="JY399" s="14">
        <v>0</v>
      </c>
      <c r="JZ399" s="14">
        <v>0</v>
      </c>
      <c r="KA399" s="14">
        <v>0</v>
      </c>
      <c r="KB399" s="14">
        <v>0</v>
      </c>
      <c r="KC399" s="14">
        <v>0</v>
      </c>
      <c r="KD399" s="14">
        <v>0</v>
      </c>
      <c r="KE399" s="14">
        <v>0</v>
      </c>
      <c r="KF399" s="14">
        <v>0</v>
      </c>
      <c r="KG399" s="14">
        <v>0</v>
      </c>
      <c r="KH399" s="14">
        <v>0</v>
      </c>
      <c r="KI399" s="14">
        <v>0</v>
      </c>
      <c r="KJ399" s="14">
        <v>0</v>
      </c>
      <c r="KK399" s="14">
        <v>0</v>
      </c>
      <c r="KL399" s="14">
        <v>0</v>
      </c>
      <c r="KM399" s="14">
        <v>0</v>
      </c>
      <c r="KN399" s="14">
        <v>0</v>
      </c>
      <c r="KO399" s="14">
        <v>0</v>
      </c>
      <c r="KP399" s="14">
        <v>0</v>
      </c>
      <c r="KQ399" s="14">
        <v>0</v>
      </c>
      <c r="KR399" s="14">
        <v>0</v>
      </c>
      <c r="KS399" s="14">
        <v>0</v>
      </c>
      <c r="KT399" s="14">
        <v>0</v>
      </c>
      <c r="KU399" s="14">
        <v>0</v>
      </c>
      <c r="KV399" s="14">
        <v>0</v>
      </c>
      <c r="KW399" s="14">
        <v>0</v>
      </c>
      <c r="KX399" s="14">
        <v>0</v>
      </c>
      <c r="KY399" s="14">
        <v>0</v>
      </c>
      <c r="KZ399" s="14">
        <v>0</v>
      </c>
      <c r="LA399" s="14">
        <v>0</v>
      </c>
      <c r="LB399" s="14">
        <v>0</v>
      </c>
      <c r="LC399" s="14">
        <v>0</v>
      </c>
      <c r="LD399" s="14">
        <v>0</v>
      </c>
      <c r="LE399" s="14">
        <v>0</v>
      </c>
      <c r="LF399" s="14">
        <v>0</v>
      </c>
      <c r="LG399" s="14">
        <v>0</v>
      </c>
      <c r="LH399" s="14">
        <v>0</v>
      </c>
      <c r="LI399" s="14">
        <v>0</v>
      </c>
      <c r="LJ399" s="14">
        <v>0</v>
      </c>
      <c r="LK399" s="14">
        <v>0</v>
      </c>
      <c r="LL399" s="14">
        <v>0</v>
      </c>
      <c r="LM399" s="14">
        <v>0</v>
      </c>
      <c r="LN399" s="14">
        <v>0</v>
      </c>
      <c r="LO399" s="14">
        <v>0</v>
      </c>
      <c r="LP399" s="14">
        <v>0</v>
      </c>
      <c r="LQ399" s="14">
        <v>0</v>
      </c>
      <c r="LR399" s="14">
        <v>0</v>
      </c>
      <c r="LS399" s="14">
        <v>0</v>
      </c>
      <c r="LT399" s="14">
        <v>0</v>
      </c>
      <c r="LU399" s="14">
        <v>0</v>
      </c>
      <c r="LV399" s="14">
        <v>0</v>
      </c>
      <c r="LW399" s="14">
        <v>0</v>
      </c>
      <c r="LX399" s="14">
        <v>0</v>
      </c>
      <c r="LY399" s="14">
        <v>0</v>
      </c>
      <c r="LZ399" s="14">
        <v>0</v>
      </c>
      <c r="MA399" s="14">
        <v>0</v>
      </c>
      <c r="MB399" s="14">
        <v>0</v>
      </c>
      <c r="MC399" s="14">
        <v>0</v>
      </c>
      <c r="MD399" s="14">
        <v>0</v>
      </c>
      <c r="ME399" s="14">
        <v>0</v>
      </c>
      <c r="MF399" s="14">
        <v>0</v>
      </c>
      <c r="MG399" s="14">
        <v>0</v>
      </c>
      <c r="MH399" s="14">
        <v>0</v>
      </c>
      <c r="MI399" s="14">
        <v>0</v>
      </c>
      <c r="MJ399" s="14">
        <v>0</v>
      </c>
      <c r="MK399" s="14">
        <v>0</v>
      </c>
      <c r="ML399" s="14">
        <v>0</v>
      </c>
      <c r="MM399" s="14">
        <v>0</v>
      </c>
      <c r="MN399" s="14">
        <v>0</v>
      </c>
      <c r="MO399" s="14">
        <v>0</v>
      </c>
      <c r="MP399" s="14">
        <v>0</v>
      </c>
      <c r="MQ399" s="14">
        <v>0</v>
      </c>
      <c r="MR399" s="14">
        <v>0</v>
      </c>
      <c r="MS399" s="14">
        <v>0</v>
      </c>
      <c r="MT399" s="14">
        <v>0</v>
      </c>
      <c r="MU399" s="14">
        <v>0</v>
      </c>
      <c r="MV399" s="14">
        <v>0</v>
      </c>
      <c r="MW399" s="14">
        <v>0</v>
      </c>
      <c r="MX399" s="14">
        <v>0</v>
      </c>
      <c r="MY399" s="14">
        <v>0</v>
      </c>
      <c r="MZ399" s="14">
        <v>0</v>
      </c>
      <c r="NA399" s="14">
        <v>0</v>
      </c>
      <c r="NB399" s="14">
        <v>0</v>
      </c>
      <c r="NC399" s="14">
        <v>0</v>
      </c>
      <c r="ND399" s="14">
        <v>0</v>
      </c>
      <c r="NE399" s="14">
        <v>0</v>
      </c>
      <c r="NF399" s="14">
        <v>0</v>
      </c>
      <c r="NG399" s="14">
        <v>0</v>
      </c>
      <c r="NH399" s="14">
        <v>0</v>
      </c>
      <c r="NI399" s="14">
        <v>0</v>
      </c>
      <c r="NJ399" s="14">
        <v>0</v>
      </c>
      <c r="NK399" s="14">
        <v>0</v>
      </c>
      <c r="NL399" s="14">
        <v>0</v>
      </c>
      <c r="NM399" s="14">
        <v>0</v>
      </c>
      <c r="NN399" s="14">
        <v>0</v>
      </c>
      <c r="NO399" s="14">
        <v>0</v>
      </c>
      <c r="NP399" s="14">
        <v>0</v>
      </c>
      <c r="NQ399" s="14">
        <v>0</v>
      </c>
      <c r="NR399" s="14">
        <v>0</v>
      </c>
      <c r="NS399" s="14">
        <v>0</v>
      </c>
      <c r="NT399" s="14">
        <v>0</v>
      </c>
      <c r="NU399" s="14">
        <v>0</v>
      </c>
      <c r="NV399" s="14">
        <v>0</v>
      </c>
      <c r="NW399" s="14">
        <v>0</v>
      </c>
      <c r="NX399" s="14">
        <v>0</v>
      </c>
      <c r="NY399" s="14">
        <v>0</v>
      </c>
      <c r="NZ399" s="14">
        <v>0</v>
      </c>
      <c r="OA399" s="14">
        <v>0</v>
      </c>
      <c r="OB399" s="14">
        <v>0</v>
      </c>
      <c r="OC399" s="14">
        <v>0</v>
      </c>
      <c r="OD399" s="14">
        <v>0</v>
      </c>
      <c r="OE399" s="14">
        <v>1</v>
      </c>
      <c r="OF399" s="14"/>
      <c r="OG399" s="14">
        <v>0</v>
      </c>
      <c r="OH399" s="14">
        <v>0</v>
      </c>
      <c r="OI399" s="14">
        <v>0</v>
      </c>
      <c r="OJ399" s="14">
        <v>0</v>
      </c>
      <c r="OK399" s="14">
        <v>0</v>
      </c>
      <c r="OL399" s="14">
        <v>0</v>
      </c>
      <c r="OM399" s="14">
        <v>0</v>
      </c>
      <c r="ON399" s="14">
        <v>0</v>
      </c>
      <c r="OO399" s="14">
        <v>0</v>
      </c>
      <c r="OP399" s="14">
        <v>0</v>
      </c>
      <c r="OQ399" s="14">
        <v>0</v>
      </c>
      <c r="OR399" s="14">
        <v>0</v>
      </c>
      <c r="OS399" s="14">
        <v>0</v>
      </c>
      <c r="OT399" s="14">
        <v>0</v>
      </c>
      <c r="OU399" s="14">
        <v>0</v>
      </c>
      <c r="OV399" s="14">
        <v>0</v>
      </c>
      <c r="OW399" s="14">
        <v>0</v>
      </c>
      <c r="OX399" s="14">
        <v>0</v>
      </c>
      <c r="OY399" s="14">
        <v>0</v>
      </c>
      <c r="OZ399" s="14"/>
      <c r="PA399" s="14">
        <v>0</v>
      </c>
      <c r="PB399" s="14"/>
      <c r="PC399" s="14"/>
      <c r="PD399" s="14">
        <v>0</v>
      </c>
      <c r="PE399" s="14"/>
      <c r="PF399" s="14"/>
      <c r="PG399" s="54"/>
      <c r="PH399" s="54"/>
      <c r="PI399" s="54"/>
      <c r="PJ399" s="54"/>
      <c r="PK399" s="54"/>
      <c r="PL399" s="84"/>
      <c r="PM399" s="14"/>
      <c r="PN399" s="84"/>
      <c r="PO399" s="84"/>
      <c r="PP399" s="84"/>
      <c r="PQ399" s="84"/>
      <c r="PR399" s="505"/>
      <c r="PS399" s="84"/>
      <c r="PT399" s="84"/>
      <c r="PU399" s="84"/>
      <c r="PV399" s="84"/>
      <c r="PW399" s="54"/>
      <c r="PX399" s="54"/>
      <c r="PY399" s="14"/>
      <c r="PZ399" s="14"/>
      <c r="QA399" s="14"/>
      <c r="QB399" s="54"/>
      <c r="QC399" s="54"/>
      <c r="QD399" s="54"/>
      <c r="QR399" s="1"/>
      <c r="QS399" s="1"/>
      <c r="QX399" s="1"/>
      <c r="QY399" s="1"/>
      <c r="QZ399" s="1"/>
      <c r="RA399" s="1"/>
      <c r="RB399" s="1"/>
      <c r="RC399" s="1"/>
      <c r="RD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W399" s="1">
        <v>1</v>
      </c>
    </row>
    <row r="400" spans="1:534" s="20" customFormat="1" hidden="1" x14ac:dyDescent="0.25">
      <c r="A400" s="68" t="s">
        <v>12</v>
      </c>
      <c r="B400" s="68" t="s">
        <v>1216</v>
      </c>
      <c r="C400" s="347"/>
      <c r="D400" s="347"/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  <c r="AL400" s="14">
        <v>0</v>
      </c>
      <c r="AM400" s="14">
        <v>0</v>
      </c>
      <c r="AN400" s="14">
        <v>0</v>
      </c>
      <c r="AO400" s="14">
        <v>0</v>
      </c>
      <c r="AP400" s="14">
        <v>0</v>
      </c>
      <c r="AQ400" s="14">
        <v>0</v>
      </c>
      <c r="AR400" s="14">
        <v>0</v>
      </c>
      <c r="AS400" s="14">
        <v>0</v>
      </c>
      <c r="AT400" s="14">
        <v>0</v>
      </c>
      <c r="AU400" s="14">
        <v>0</v>
      </c>
      <c r="AV400" s="14">
        <v>0</v>
      </c>
      <c r="AW400" s="14">
        <v>0</v>
      </c>
      <c r="AX400" s="14">
        <v>0</v>
      </c>
      <c r="AY400" s="14">
        <v>0</v>
      </c>
      <c r="AZ400" s="14">
        <v>0</v>
      </c>
      <c r="BA400" s="14">
        <v>0</v>
      </c>
      <c r="BB400" s="14">
        <v>0</v>
      </c>
      <c r="BC400" s="14">
        <v>0</v>
      </c>
      <c r="BD400" s="14">
        <v>0</v>
      </c>
      <c r="BE400" s="14">
        <v>0</v>
      </c>
      <c r="BF400" s="14">
        <v>0</v>
      </c>
      <c r="BG400" s="14">
        <v>0</v>
      </c>
      <c r="BH400" s="14">
        <v>0</v>
      </c>
      <c r="BI400" s="14">
        <v>0</v>
      </c>
      <c r="BJ400" s="14">
        <v>0</v>
      </c>
      <c r="BK400" s="14">
        <v>0</v>
      </c>
      <c r="BL400" s="14">
        <v>0</v>
      </c>
      <c r="BM400" s="14">
        <v>0</v>
      </c>
      <c r="BN400" s="14">
        <v>0</v>
      </c>
      <c r="BO400" s="14">
        <v>0</v>
      </c>
      <c r="BP400" s="14">
        <v>0</v>
      </c>
      <c r="BQ400" s="14">
        <v>0</v>
      </c>
      <c r="BR400" s="14">
        <v>0</v>
      </c>
      <c r="BS400" s="14">
        <v>0</v>
      </c>
      <c r="BT400" s="14">
        <v>0</v>
      </c>
      <c r="BU400" s="14">
        <v>0</v>
      </c>
      <c r="BV400" s="14">
        <v>0</v>
      </c>
      <c r="BW400" s="14">
        <v>0</v>
      </c>
      <c r="BX400" s="14">
        <v>0</v>
      </c>
      <c r="BY400" s="14">
        <v>0</v>
      </c>
      <c r="BZ400" s="14">
        <v>0</v>
      </c>
      <c r="CA400" s="14">
        <v>0</v>
      </c>
      <c r="CB400" s="14">
        <v>0</v>
      </c>
      <c r="CC400" s="14">
        <v>0</v>
      </c>
      <c r="CD400" s="14">
        <v>0</v>
      </c>
      <c r="CE400" s="14">
        <v>0</v>
      </c>
      <c r="CF400" s="14">
        <v>0</v>
      </c>
      <c r="CG400" s="14">
        <v>0</v>
      </c>
      <c r="CH400" s="14">
        <v>0</v>
      </c>
      <c r="CI400" s="14">
        <v>0</v>
      </c>
      <c r="CJ400" s="14">
        <v>0</v>
      </c>
      <c r="CK400" s="14">
        <v>0</v>
      </c>
      <c r="CL400" s="14">
        <v>0</v>
      </c>
      <c r="CM400" s="14">
        <v>0</v>
      </c>
      <c r="CN400" s="14">
        <v>0</v>
      </c>
      <c r="CO400" s="14">
        <v>0</v>
      </c>
      <c r="CP400" s="14">
        <v>0</v>
      </c>
      <c r="CQ400" s="14">
        <v>0</v>
      </c>
      <c r="CR400" s="14">
        <v>0</v>
      </c>
      <c r="CS400" s="14">
        <v>0</v>
      </c>
      <c r="CT400" s="14">
        <v>0</v>
      </c>
      <c r="CU400" s="14">
        <v>0</v>
      </c>
      <c r="CV400" s="14">
        <v>0</v>
      </c>
      <c r="CW400" s="14">
        <v>0</v>
      </c>
      <c r="CX400" s="14">
        <v>0</v>
      </c>
      <c r="CY400" s="14">
        <v>0</v>
      </c>
      <c r="CZ400" s="14">
        <v>0</v>
      </c>
      <c r="DA400" s="14">
        <v>0</v>
      </c>
      <c r="DB400" s="14">
        <v>0</v>
      </c>
      <c r="DC400" s="14">
        <v>0</v>
      </c>
      <c r="DD400" s="14">
        <v>0</v>
      </c>
      <c r="DE400" s="14">
        <v>0</v>
      </c>
      <c r="DF400" s="14">
        <v>0</v>
      </c>
      <c r="DG400" s="14">
        <v>0</v>
      </c>
      <c r="DH400" s="14">
        <v>0</v>
      </c>
      <c r="DI400" s="14">
        <v>0</v>
      </c>
      <c r="DJ400" s="14">
        <v>0</v>
      </c>
      <c r="DK400" s="14">
        <v>0</v>
      </c>
      <c r="DL400" s="14">
        <v>0</v>
      </c>
      <c r="DM400" s="14">
        <v>0</v>
      </c>
      <c r="DN400" s="14">
        <v>0</v>
      </c>
      <c r="DO400" s="14">
        <v>0</v>
      </c>
      <c r="DP400" s="14">
        <v>0</v>
      </c>
      <c r="DQ400" s="14">
        <v>0</v>
      </c>
      <c r="DR400" s="14">
        <v>0</v>
      </c>
      <c r="DS400" s="14">
        <v>0</v>
      </c>
      <c r="DT400" s="14">
        <v>0</v>
      </c>
      <c r="DU400" s="14">
        <v>0</v>
      </c>
      <c r="DV400" s="14">
        <v>0</v>
      </c>
      <c r="DW400" s="14">
        <v>0</v>
      </c>
      <c r="DX400" s="14">
        <v>0</v>
      </c>
      <c r="DY400" s="14">
        <v>0</v>
      </c>
      <c r="DZ400" s="14">
        <v>0</v>
      </c>
      <c r="EA400" s="14">
        <v>0</v>
      </c>
      <c r="EB400" s="14">
        <v>0</v>
      </c>
      <c r="EC400" s="14">
        <v>0</v>
      </c>
      <c r="ED400" s="14">
        <v>0</v>
      </c>
      <c r="EE400" s="14">
        <v>0</v>
      </c>
      <c r="EF400" s="14">
        <v>0</v>
      </c>
      <c r="EG400" s="14">
        <v>0</v>
      </c>
      <c r="EH400" s="14">
        <v>0</v>
      </c>
      <c r="EI400" s="14">
        <v>0</v>
      </c>
      <c r="EJ400" s="14">
        <v>0</v>
      </c>
      <c r="EK400" s="14">
        <v>0</v>
      </c>
      <c r="EL400" s="14">
        <v>0</v>
      </c>
      <c r="EM400" s="14">
        <v>0</v>
      </c>
      <c r="EN400" s="14">
        <v>0</v>
      </c>
      <c r="EO400" s="14">
        <v>0</v>
      </c>
      <c r="EP400" s="14">
        <v>0</v>
      </c>
      <c r="EQ400" s="14">
        <v>0</v>
      </c>
      <c r="ER400" s="14">
        <v>0</v>
      </c>
      <c r="ES400" s="14">
        <v>0</v>
      </c>
      <c r="ET400" s="14">
        <v>0</v>
      </c>
      <c r="EU400" s="14">
        <v>0</v>
      </c>
      <c r="EV400" s="14">
        <v>0</v>
      </c>
      <c r="EW400" s="14">
        <v>0</v>
      </c>
      <c r="EX400" s="14">
        <v>0</v>
      </c>
      <c r="EY400" s="14">
        <v>0</v>
      </c>
      <c r="EZ400" s="14">
        <v>0</v>
      </c>
      <c r="FA400" s="14">
        <v>1</v>
      </c>
      <c r="FB400" s="14">
        <v>0</v>
      </c>
      <c r="FC400" s="14">
        <v>0</v>
      </c>
      <c r="FD400" s="14">
        <v>0</v>
      </c>
      <c r="FE400" s="14">
        <v>0</v>
      </c>
      <c r="FF400" s="14">
        <v>0</v>
      </c>
      <c r="FG400" s="14">
        <v>0</v>
      </c>
      <c r="FH400" s="14">
        <v>0</v>
      </c>
      <c r="FI400" s="14">
        <v>0</v>
      </c>
      <c r="FJ400" s="14">
        <v>0</v>
      </c>
      <c r="FK400" s="14">
        <v>0</v>
      </c>
      <c r="FL400" s="14">
        <v>0</v>
      </c>
      <c r="FM400" s="14">
        <v>0</v>
      </c>
      <c r="FN400" s="14">
        <v>0</v>
      </c>
      <c r="FO400" s="14">
        <v>0</v>
      </c>
      <c r="FP400" s="14">
        <v>0</v>
      </c>
      <c r="FQ400" s="14">
        <v>0</v>
      </c>
      <c r="FR400" s="14">
        <v>0</v>
      </c>
      <c r="FS400" s="14">
        <v>0</v>
      </c>
      <c r="FT400" s="14">
        <v>0</v>
      </c>
      <c r="FU400" s="14">
        <v>0</v>
      </c>
      <c r="FV400" s="14">
        <v>0</v>
      </c>
      <c r="FW400" s="14">
        <v>0</v>
      </c>
      <c r="FX400" s="14">
        <v>0</v>
      </c>
      <c r="FY400" s="14">
        <v>0</v>
      </c>
      <c r="FZ400" s="14">
        <v>0</v>
      </c>
      <c r="GA400" s="14">
        <v>0</v>
      </c>
      <c r="GB400" s="14">
        <v>0</v>
      </c>
      <c r="GC400" s="14">
        <v>0</v>
      </c>
      <c r="GD400" s="14">
        <v>0</v>
      </c>
      <c r="GE400" s="14">
        <v>0</v>
      </c>
      <c r="GF400" s="14">
        <v>0</v>
      </c>
      <c r="GG400" s="14">
        <v>0</v>
      </c>
      <c r="GH400" s="14">
        <v>0</v>
      </c>
      <c r="GI400" s="14">
        <v>0</v>
      </c>
      <c r="GJ400" s="14">
        <v>0</v>
      </c>
      <c r="GK400" s="14">
        <v>0</v>
      </c>
      <c r="GL400" s="14">
        <v>0</v>
      </c>
      <c r="GM400" s="14">
        <v>0</v>
      </c>
      <c r="GN400" s="14">
        <v>0</v>
      </c>
      <c r="GO400" s="14">
        <v>0</v>
      </c>
      <c r="GP400" s="14">
        <v>0</v>
      </c>
      <c r="GQ400" s="14">
        <v>0</v>
      </c>
      <c r="GR400" s="14">
        <v>0</v>
      </c>
      <c r="GS400" s="14">
        <v>0</v>
      </c>
      <c r="GT400" s="14">
        <v>0</v>
      </c>
      <c r="GU400" s="14">
        <v>0</v>
      </c>
      <c r="GV400" s="14">
        <v>0</v>
      </c>
      <c r="GW400" s="14">
        <v>0</v>
      </c>
      <c r="GX400" s="14">
        <v>0</v>
      </c>
      <c r="GY400" s="14">
        <v>0</v>
      </c>
      <c r="GZ400" s="14">
        <v>0</v>
      </c>
      <c r="HA400" s="14">
        <v>0</v>
      </c>
      <c r="HB400" s="14">
        <v>0</v>
      </c>
      <c r="HC400" s="14">
        <v>0</v>
      </c>
      <c r="HD400" s="14">
        <v>0</v>
      </c>
      <c r="HE400" s="14">
        <v>0</v>
      </c>
      <c r="HF400" s="14">
        <v>0</v>
      </c>
      <c r="HG400" s="14">
        <v>0</v>
      </c>
      <c r="HH400" s="14">
        <v>0</v>
      </c>
      <c r="HI400" s="14">
        <v>0</v>
      </c>
      <c r="HJ400" s="14">
        <v>0</v>
      </c>
      <c r="HK400" s="14">
        <v>0</v>
      </c>
      <c r="HL400" s="14">
        <v>0</v>
      </c>
      <c r="HM400" s="14">
        <v>0</v>
      </c>
      <c r="HN400" s="14">
        <v>0</v>
      </c>
      <c r="HO400" s="14">
        <v>0</v>
      </c>
      <c r="HP400" s="14">
        <v>0</v>
      </c>
      <c r="HQ400" s="14">
        <v>0</v>
      </c>
      <c r="HR400" s="14">
        <v>0</v>
      </c>
      <c r="HS400" s="14">
        <v>0</v>
      </c>
      <c r="HT400" s="14">
        <v>0</v>
      </c>
      <c r="HU400" s="14">
        <v>0</v>
      </c>
      <c r="HV400" s="14">
        <v>0</v>
      </c>
      <c r="HW400" s="14">
        <v>0</v>
      </c>
      <c r="HX400" s="14">
        <v>0</v>
      </c>
      <c r="HY400" s="14">
        <v>0</v>
      </c>
      <c r="HZ400" s="14">
        <v>0</v>
      </c>
      <c r="IA400" s="14">
        <v>0</v>
      </c>
      <c r="IB400" s="14">
        <v>0</v>
      </c>
      <c r="IC400" s="14">
        <v>0</v>
      </c>
      <c r="ID400" s="14">
        <v>0</v>
      </c>
      <c r="IE400" s="14">
        <v>0</v>
      </c>
      <c r="IF400" s="14">
        <v>0</v>
      </c>
      <c r="IG400" s="14">
        <v>0</v>
      </c>
      <c r="IH400" s="14">
        <v>0</v>
      </c>
      <c r="II400" s="14">
        <v>0</v>
      </c>
      <c r="IJ400" s="14">
        <v>0</v>
      </c>
      <c r="IK400" s="14">
        <v>0</v>
      </c>
      <c r="IL400" s="14">
        <v>0</v>
      </c>
      <c r="IM400" s="14">
        <v>0</v>
      </c>
      <c r="IN400" s="14">
        <v>0</v>
      </c>
      <c r="IO400" s="14">
        <v>0</v>
      </c>
      <c r="IP400" s="14">
        <v>0</v>
      </c>
      <c r="IQ400" s="14">
        <v>0</v>
      </c>
      <c r="IR400" s="14">
        <v>0</v>
      </c>
      <c r="IS400" s="14">
        <v>0</v>
      </c>
      <c r="IT400" s="14">
        <v>0</v>
      </c>
      <c r="IU400" s="14">
        <v>0</v>
      </c>
      <c r="IV400" s="14">
        <v>0</v>
      </c>
      <c r="IW400" s="14">
        <v>0</v>
      </c>
      <c r="IX400" s="14">
        <v>0</v>
      </c>
      <c r="IY400" s="14">
        <v>0</v>
      </c>
      <c r="IZ400" s="14">
        <v>0</v>
      </c>
      <c r="JA400" s="14">
        <v>0</v>
      </c>
      <c r="JB400" s="14">
        <v>0</v>
      </c>
      <c r="JC400" s="14">
        <v>0</v>
      </c>
      <c r="JD400" s="14">
        <v>0</v>
      </c>
      <c r="JE400" s="14">
        <v>0</v>
      </c>
      <c r="JF400" s="14">
        <v>0</v>
      </c>
      <c r="JG400" s="14">
        <v>0</v>
      </c>
      <c r="JH400" s="14">
        <v>0</v>
      </c>
      <c r="JI400" s="14">
        <v>0</v>
      </c>
      <c r="JJ400" s="14">
        <v>0</v>
      </c>
      <c r="JK400" s="14">
        <v>0</v>
      </c>
      <c r="JL400" s="14">
        <v>0</v>
      </c>
      <c r="JM400" s="14">
        <v>0</v>
      </c>
      <c r="JN400" s="14">
        <v>0</v>
      </c>
      <c r="JO400" s="14">
        <v>0</v>
      </c>
      <c r="JP400" s="14">
        <v>0</v>
      </c>
      <c r="JQ400" s="14">
        <v>0</v>
      </c>
      <c r="JR400" s="14">
        <v>0</v>
      </c>
      <c r="JS400" s="14">
        <v>0</v>
      </c>
      <c r="JT400" s="14">
        <v>0</v>
      </c>
      <c r="JU400" s="14">
        <v>0</v>
      </c>
      <c r="JV400" s="14">
        <v>0</v>
      </c>
      <c r="JW400" s="14">
        <v>0</v>
      </c>
      <c r="JX400" s="14">
        <v>0</v>
      </c>
      <c r="JY400" s="14">
        <v>0</v>
      </c>
      <c r="JZ400" s="14">
        <v>0</v>
      </c>
      <c r="KA400" s="14">
        <v>0</v>
      </c>
      <c r="KB400" s="14">
        <v>0</v>
      </c>
      <c r="KC400" s="14">
        <v>0</v>
      </c>
      <c r="KD400" s="14">
        <v>0</v>
      </c>
      <c r="KE400" s="14">
        <v>0</v>
      </c>
      <c r="KF400" s="14">
        <v>0</v>
      </c>
      <c r="KG400" s="14">
        <v>0</v>
      </c>
      <c r="KH400" s="14">
        <v>0</v>
      </c>
      <c r="KI400" s="14">
        <v>0</v>
      </c>
      <c r="KJ400" s="14">
        <v>0</v>
      </c>
      <c r="KK400" s="14">
        <v>0</v>
      </c>
      <c r="KL400" s="14">
        <v>0</v>
      </c>
      <c r="KM400" s="14">
        <v>0</v>
      </c>
      <c r="KN400" s="14">
        <v>0</v>
      </c>
      <c r="KO400" s="14">
        <v>0</v>
      </c>
      <c r="KP400" s="14">
        <v>0</v>
      </c>
      <c r="KQ400" s="14">
        <v>0</v>
      </c>
      <c r="KR400" s="14">
        <v>0</v>
      </c>
      <c r="KS400" s="14">
        <v>0</v>
      </c>
      <c r="KT400" s="14">
        <v>0</v>
      </c>
      <c r="KU400" s="14">
        <v>0</v>
      </c>
      <c r="KV400" s="14">
        <v>0</v>
      </c>
      <c r="KW400" s="14">
        <v>0</v>
      </c>
      <c r="KX400" s="14">
        <v>0</v>
      </c>
      <c r="KY400" s="14">
        <v>0</v>
      </c>
      <c r="KZ400" s="14">
        <v>0</v>
      </c>
      <c r="LA400" s="14">
        <v>0</v>
      </c>
      <c r="LB400" s="14">
        <v>0</v>
      </c>
      <c r="LC400" s="14">
        <v>0</v>
      </c>
      <c r="LD400" s="14">
        <v>0</v>
      </c>
      <c r="LE400" s="14">
        <v>0</v>
      </c>
      <c r="LF400" s="14">
        <v>0</v>
      </c>
      <c r="LG400" s="14">
        <v>0</v>
      </c>
      <c r="LH400" s="14">
        <v>0</v>
      </c>
      <c r="LI400" s="14">
        <v>0</v>
      </c>
      <c r="LJ400" s="14">
        <v>0</v>
      </c>
      <c r="LK400" s="14">
        <v>0</v>
      </c>
      <c r="LL400" s="14">
        <v>0</v>
      </c>
      <c r="LM400" s="14">
        <v>0</v>
      </c>
      <c r="LN400" s="14">
        <v>0</v>
      </c>
      <c r="LO400" s="14">
        <v>0</v>
      </c>
      <c r="LP400" s="14">
        <v>0</v>
      </c>
      <c r="LQ400" s="14">
        <v>0</v>
      </c>
      <c r="LR400" s="14">
        <v>0</v>
      </c>
      <c r="LS400" s="14">
        <v>0</v>
      </c>
      <c r="LT400" s="14">
        <v>0</v>
      </c>
      <c r="LU400" s="14">
        <v>0</v>
      </c>
      <c r="LV400" s="14">
        <v>0</v>
      </c>
      <c r="LW400" s="14">
        <v>0</v>
      </c>
      <c r="LX400" s="14">
        <v>0</v>
      </c>
      <c r="LY400" s="14">
        <v>0</v>
      </c>
      <c r="LZ400" s="14">
        <v>0</v>
      </c>
      <c r="MA400" s="14">
        <v>0</v>
      </c>
      <c r="MB400" s="14">
        <v>0</v>
      </c>
      <c r="MC400" s="14">
        <v>0</v>
      </c>
      <c r="MD400" s="14">
        <v>0</v>
      </c>
      <c r="ME400" s="14">
        <v>0</v>
      </c>
      <c r="MF400" s="14">
        <v>0</v>
      </c>
      <c r="MG400" s="14">
        <v>1</v>
      </c>
      <c r="MH400" s="14">
        <v>0</v>
      </c>
      <c r="MI400" s="14">
        <v>0</v>
      </c>
      <c r="MJ400" s="14">
        <v>0</v>
      </c>
      <c r="MK400" s="14">
        <v>0</v>
      </c>
      <c r="ML400" s="14">
        <v>0</v>
      </c>
      <c r="MM400" s="14">
        <v>0</v>
      </c>
      <c r="MN400" s="14">
        <v>0</v>
      </c>
      <c r="MO400" s="14">
        <v>0</v>
      </c>
      <c r="MP400" s="14">
        <v>0</v>
      </c>
      <c r="MQ400" s="14">
        <v>0</v>
      </c>
      <c r="MR400" s="14">
        <v>0</v>
      </c>
      <c r="MS400" s="14">
        <v>0</v>
      </c>
      <c r="MT400" s="14">
        <v>0</v>
      </c>
      <c r="MU400" s="14">
        <v>0</v>
      </c>
      <c r="MV400" s="14">
        <v>0</v>
      </c>
      <c r="MW400" s="14">
        <v>0</v>
      </c>
      <c r="MX400" s="14">
        <v>1</v>
      </c>
      <c r="MY400" s="14">
        <v>0</v>
      </c>
      <c r="MZ400" s="14">
        <v>0</v>
      </c>
      <c r="NA400" s="14">
        <v>0</v>
      </c>
      <c r="NB400" s="14">
        <v>0</v>
      </c>
      <c r="NC400" s="14">
        <v>0</v>
      </c>
      <c r="ND400" s="14">
        <v>0</v>
      </c>
      <c r="NE400" s="14">
        <v>0</v>
      </c>
      <c r="NF400" s="14">
        <v>0</v>
      </c>
      <c r="NG400" s="14">
        <v>0</v>
      </c>
      <c r="NH400" s="14">
        <v>0</v>
      </c>
      <c r="NI400" s="14">
        <v>0</v>
      </c>
      <c r="NJ400" s="14">
        <v>0</v>
      </c>
      <c r="NK400" s="14">
        <v>0</v>
      </c>
      <c r="NL400" s="14">
        <v>0</v>
      </c>
      <c r="NM400" s="14">
        <v>0</v>
      </c>
      <c r="NN400" s="14">
        <v>0</v>
      </c>
      <c r="NO400" s="14">
        <v>0</v>
      </c>
      <c r="NP400" s="14">
        <v>0</v>
      </c>
      <c r="NQ400" s="14">
        <v>0</v>
      </c>
      <c r="NR400" s="14">
        <v>0</v>
      </c>
      <c r="NS400" s="14">
        <v>0</v>
      </c>
      <c r="NT400" s="14">
        <v>0</v>
      </c>
      <c r="NU400" s="14">
        <v>0</v>
      </c>
      <c r="NV400" s="14">
        <v>0</v>
      </c>
      <c r="NW400" s="14">
        <v>0</v>
      </c>
      <c r="NX400" s="14">
        <v>0</v>
      </c>
      <c r="NY400" s="14">
        <v>0</v>
      </c>
      <c r="NZ400" s="14">
        <v>0</v>
      </c>
      <c r="OA400" s="14">
        <v>0</v>
      </c>
      <c r="OB400" s="14">
        <v>0</v>
      </c>
      <c r="OC400" s="14">
        <v>0</v>
      </c>
      <c r="OD400" s="14">
        <v>0</v>
      </c>
      <c r="OE400" s="14">
        <v>0</v>
      </c>
      <c r="OF400" s="14"/>
      <c r="OG400" s="14">
        <v>0</v>
      </c>
      <c r="OH400" s="14">
        <v>0</v>
      </c>
      <c r="OI400" s="14">
        <v>0</v>
      </c>
      <c r="OJ400" s="14">
        <v>0</v>
      </c>
      <c r="OK400" s="14">
        <v>0</v>
      </c>
      <c r="OL400" s="14">
        <v>0</v>
      </c>
      <c r="OM400" s="14">
        <v>0</v>
      </c>
      <c r="ON400" s="14">
        <v>0</v>
      </c>
      <c r="OO400" s="14">
        <v>0</v>
      </c>
      <c r="OP400" s="14">
        <v>0</v>
      </c>
      <c r="OQ400" s="14">
        <v>0</v>
      </c>
      <c r="OR400" s="14">
        <v>0</v>
      </c>
      <c r="OS400" s="14">
        <v>0</v>
      </c>
      <c r="OT400" s="14">
        <v>0</v>
      </c>
      <c r="OU400" s="14">
        <v>0</v>
      </c>
      <c r="OV400" s="14">
        <v>0</v>
      </c>
      <c r="OW400" s="14">
        <v>0</v>
      </c>
      <c r="OX400" s="14">
        <v>0</v>
      </c>
      <c r="OY400" s="14">
        <v>0</v>
      </c>
      <c r="OZ400" s="14"/>
      <c r="PA400" s="14">
        <v>0</v>
      </c>
      <c r="PB400" s="14"/>
      <c r="PC400" s="14"/>
      <c r="PD400" s="14">
        <v>0</v>
      </c>
      <c r="PE400" s="14"/>
      <c r="PF400" s="14"/>
      <c r="PG400" s="54"/>
      <c r="PH400" s="54"/>
      <c r="PI400" s="54"/>
      <c r="PJ400" s="54"/>
      <c r="PK400" s="54"/>
      <c r="PL400" s="84"/>
      <c r="PM400" s="14"/>
      <c r="PN400" s="84"/>
      <c r="PO400" s="84"/>
      <c r="PP400" s="84"/>
      <c r="PQ400" s="84"/>
      <c r="PR400" s="505"/>
      <c r="PS400" s="84"/>
      <c r="PT400" s="84"/>
      <c r="PU400" s="84"/>
      <c r="PV400" s="84"/>
      <c r="PW400" s="54"/>
      <c r="PX400" s="54"/>
      <c r="PY400" s="14"/>
      <c r="PZ400" s="14"/>
      <c r="QA400" s="14"/>
      <c r="QB400" s="54"/>
      <c r="QC400" s="54"/>
      <c r="QD400" s="54"/>
      <c r="QR400" s="1"/>
      <c r="QS400" s="1"/>
      <c r="QX400" s="1"/>
      <c r="QY400" s="1"/>
      <c r="QZ400" s="1"/>
      <c r="RA400" s="1"/>
      <c r="RB400" s="1"/>
      <c r="RC400" s="1"/>
      <c r="RD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</row>
    <row r="401" spans="1:488" s="20" customFormat="1" hidden="1" x14ac:dyDescent="0.25">
      <c r="A401" s="68" t="s">
        <v>12</v>
      </c>
      <c r="B401" s="68" t="s">
        <v>1491</v>
      </c>
      <c r="C401" s="347"/>
      <c r="D401" s="347"/>
      <c r="E401" s="14">
        <v>0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>
        <v>0</v>
      </c>
      <c r="PE401" s="14"/>
      <c r="PF401" s="14"/>
      <c r="PG401" s="54"/>
      <c r="PH401" s="54"/>
      <c r="PI401" s="54"/>
      <c r="PJ401" s="54"/>
      <c r="PK401" s="54"/>
      <c r="PL401" s="84"/>
      <c r="PM401" s="14"/>
      <c r="PN401" s="84"/>
      <c r="PO401" s="84"/>
      <c r="PP401" s="84"/>
      <c r="PQ401" s="84"/>
      <c r="PR401" s="505"/>
      <c r="PS401" s="84"/>
      <c r="PT401" s="84"/>
      <c r="PU401" s="84"/>
      <c r="PV401" s="84"/>
      <c r="PW401" s="54"/>
      <c r="PX401" s="54"/>
      <c r="PY401" s="14"/>
      <c r="PZ401" s="14"/>
      <c r="QA401" s="14"/>
      <c r="QB401" s="54"/>
      <c r="QC401" s="54"/>
      <c r="QD401" s="54"/>
      <c r="QR401" s="1"/>
      <c r="QS401" s="1"/>
      <c r="QX401" s="1"/>
      <c r="QY401" s="1"/>
      <c r="QZ401" s="1"/>
      <c r="RA401" s="1"/>
      <c r="RB401" s="1"/>
      <c r="RC401" s="1"/>
      <c r="RD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</row>
    <row r="402" spans="1:488" s="20" customFormat="1" hidden="1" x14ac:dyDescent="0.25">
      <c r="A402" s="68" t="s">
        <v>12</v>
      </c>
      <c r="B402" s="79" t="s">
        <v>73</v>
      </c>
      <c r="C402" s="347">
        <v>1571</v>
      </c>
      <c r="D402" s="347"/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  <c r="AL402" s="14">
        <v>0</v>
      </c>
      <c r="AM402" s="14">
        <v>0</v>
      </c>
      <c r="AN402" s="14">
        <v>0</v>
      </c>
      <c r="AO402" s="14">
        <v>0</v>
      </c>
      <c r="AP402" s="14">
        <v>0</v>
      </c>
      <c r="AQ402" s="14">
        <v>0</v>
      </c>
      <c r="AR402" s="14">
        <v>0</v>
      </c>
      <c r="AS402" s="14">
        <v>0</v>
      </c>
      <c r="AT402" s="14">
        <v>0</v>
      </c>
      <c r="AU402" s="14">
        <v>0</v>
      </c>
      <c r="AV402" s="14">
        <v>0</v>
      </c>
      <c r="AW402" s="14">
        <v>0</v>
      </c>
      <c r="AX402" s="14">
        <v>0</v>
      </c>
      <c r="AY402" s="14">
        <v>0</v>
      </c>
      <c r="AZ402" s="14">
        <v>0</v>
      </c>
      <c r="BA402" s="14">
        <v>0</v>
      </c>
      <c r="BB402" s="14">
        <v>0</v>
      </c>
      <c r="BC402" s="14">
        <v>0</v>
      </c>
      <c r="BD402" s="14">
        <v>0</v>
      </c>
      <c r="BE402" s="14">
        <v>0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  <c r="BK402" s="14">
        <v>0</v>
      </c>
      <c r="BL402" s="14">
        <v>1</v>
      </c>
      <c r="BM402" s="14">
        <v>0</v>
      </c>
      <c r="BN402" s="14">
        <v>0</v>
      </c>
      <c r="BO402" s="14">
        <v>0</v>
      </c>
      <c r="BP402" s="14">
        <v>0</v>
      </c>
      <c r="BQ402" s="14">
        <v>0</v>
      </c>
      <c r="BR402" s="14">
        <v>0</v>
      </c>
      <c r="BS402" s="14">
        <v>0</v>
      </c>
      <c r="BT402" s="14">
        <v>0</v>
      </c>
      <c r="BU402" s="14">
        <v>0</v>
      </c>
      <c r="BV402" s="14">
        <v>0</v>
      </c>
      <c r="BW402" s="14">
        <v>0</v>
      </c>
      <c r="BX402" s="14">
        <v>0</v>
      </c>
      <c r="BY402" s="14">
        <v>0</v>
      </c>
      <c r="BZ402" s="14">
        <v>0</v>
      </c>
      <c r="CA402" s="14">
        <v>0</v>
      </c>
      <c r="CB402" s="14">
        <v>0</v>
      </c>
      <c r="CC402" s="14">
        <v>0</v>
      </c>
      <c r="CD402" s="14">
        <v>0</v>
      </c>
      <c r="CE402" s="14">
        <v>0</v>
      </c>
      <c r="CF402" s="14">
        <v>0</v>
      </c>
      <c r="CG402" s="14">
        <v>0</v>
      </c>
      <c r="CH402" s="14">
        <v>0</v>
      </c>
      <c r="CI402" s="14">
        <v>0</v>
      </c>
      <c r="CJ402" s="14">
        <v>0</v>
      </c>
      <c r="CK402" s="14">
        <v>0</v>
      </c>
      <c r="CL402" s="14">
        <v>0</v>
      </c>
      <c r="CM402" s="14">
        <v>0</v>
      </c>
      <c r="CN402" s="14">
        <v>0</v>
      </c>
      <c r="CO402" s="14">
        <v>0</v>
      </c>
      <c r="CP402" s="14">
        <v>0</v>
      </c>
      <c r="CQ402" s="14">
        <v>0</v>
      </c>
      <c r="CR402" s="14">
        <v>0</v>
      </c>
      <c r="CS402" s="14">
        <v>0</v>
      </c>
      <c r="CT402" s="14">
        <v>0</v>
      </c>
      <c r="CU402" s="14">
        <v>0</v>
      </c>
      <c r="CV402" s="14">
        <v>0</v>
      </c>
      <c r="CW402" s="14">
        <v>0</v>
      </c>
      <c r="CX402" s="14">
        <v>0</v>
      </c>
      <c r="CY402" s="14">
        <v>0</v>
      </c>
      <c r="CZ402" s="14">
        <v>0</v>
      </c>
      <c r="DA402" s="14">
        <v>0</v>
      </c>
      <c r="DB402" s="14">
        <v>0</v>
      </c>
      <c r="DC402" s="14">
        <v>0</v>
      </c>
      <c r="DD402" s="14">
        <v>0</v>
      </c>
      <c r="DE402" s="14">
        <v>0</v>
      </c>
      <c r="DF402" s="14">
        <v>0</v>
      </c>
      <c r="DG402" s="14">
        <v>0</v>
      </c>
      <c r="DH402" s="14">
        <v>0</v>
      </c>
      <c r="DI402" s="14">
        <v>0</v>
      </c>
      <c r="DJ402" s="14">
        <v>0</v>
      </c>
      <c r="DK402" s="14">
        <v>0</v>
      </c>
      <c r="DL402" s="14">
        <v>0</v>
      </c>
      <c r="DM402" s="14">
        <v>0</v>
      </c>
      <c r="DN402" s="14">
        <v>0</v>
      </c>
      <c r="DO402" s="14">
        <v>0</v>
      </c>
      <c r="DP402" s="14">
        <v>0</v>
      </c>
      <c r="DQ402" s="14">
        <v>0</v>
      </c>
      <c r="DR402" s="14">
        <v>0</v>
      </c>
      <c r="DS402" s="14">
        <v>0</v>
      </c>
      <c r="DT402" s="14">
        <v>0</v>
      </c>
      <c r="DU402" s="14">
        <v>0</v>
      </c>
      <c r="DV402" s="14">
        <v>0</v>
      </c>
      <c r="DW402" s="14">
        <v>0</v>
      </c>
      <c r="DX402" s="14">
        <v>0</v>
      </c>
      <c r="DY402" s="14">
        <v>0</v>
      </c>
      <c r="DZ402" s="14">
        <v>0</v>
      </c>
      <c r="EA402" s="14">
        <v>0</v>
      </c>
      <c r="EB402" s="14">
        <v>0</v>
      </c>
      <c r="EC402" s="14">
        <v>0</v>
      </c>
      <c r="ED402" s="14">
        <v>0</v>
      </c>
      <c r="EE402" s="14">
        <v>0</v>
      </c>
      <c r="EF402" s="14">
        <v>0</v>
      </c>
      <c r="EG402" s="14">
        <v>0</v>
      </c>
      <c r="EH402" s="14">
        <v>0</v>
      </c>
      <c r="EI402" s="14">
        <v>0</v>
      </c>
      <c r="EJ402" s="14">
        <v>0</v>
      </c>
      <c r="EK402" s="14">
        <v>0</v>
      </c>
      <c r="EL402" s="14">
        <v>1</v>
      </c>
      <c r="EM402" s="14">
        <v>0</v>
      </c>
      <c r="EN402" s="14">
        <v>0</v>
      </c>
      <c r="EO402" s="14">
        <v>0</v>
      </c>
      <c r="EP402" s="14">
        <v>1</v>
      </c>
      <c r="EQ402" s="14">
        <v>0</v>
      </c>
      <c r="ER402" s="14">
        <v>0</v>
      </c>
      <c r="ES402" s="14">
        <v>0</v>
      </c>
      <c r="ET402" s="14">
        <v>0</v>
      </c>
      <c r="EU402" s="14">
        <v>0</v>
      </c>
      <c r="EV402" s="14">
        <v>3</v>
      </c>
      <c r="EW402" s="14">
        <v>0</v>
      </c>
      <c r="EX402" s="14">
        <v>0</v>
      </c>
      <c r="EY402" s="14">
        <v>0</v>
      </c>
      <c r="EZ402" s="14">
        <v>0</v>
      </c>
      <c r="FA402" s="14">
        <v>6</v>
      </c>
      <c r="FB402" s="14">
        <v>2</v>
      </c>
      <c r="FC402" s="14">
        <v>2</v>
      </c>
      <c r="FD402" s="14">
        <v>0</v>
      </c>
      <c r="FE402" s="14">
        <v>0</v>
      </c>
      <c r="FF402" s="14">
        <v>0</v>
      </c>
      <c r="FG402" s="14">
        <v>0</v>
      </c>
      <c r="FH402" s="14">
        <v>1</v>
      </c>
      <c r="FI402" s="14">
        <v>0</v>
      </c>
      <c r="FJ402" s="14">
        <v>2</v>
      </c>
      <c r="FK402" s="14">
        <v>0</v>
      </c>
      <c r="FL402" s="14">
        <v>1</v>
      </c>
      <c r="FM402" s="14">
        <v>0</v>
      </c>
      <c r="FN402" s="14">
        <v>0</v>
      </c>
      <c r="FO402" s="14">
        <v>0</v>
      </c>
      <c r="FP402" s="14">
        <v>1</v>
      </c>
      <c r="FQ402" s="14">
        <v>1</v>
      </c>
      <c r="FR402" s="14">
        <v>0</v>
      </c>
      <c r="FS402" s="14">
        <v>0</v>
      </c>
      <c r="FT402" s="14">
        <v>0</v>
      </c>
      <c r="FU402" s="14">
        <v>0</v>
      </c>
      <c r="FV402" s="14">
        <v>0</v>
      </c>
      <c r="FW402" s="14">
        <v>0</v>
      </c>
      <c r="FX402" s="14">
        <v>0</v>
      </c>
      <c r="FY402" s="14">
        <v>0</v>
      </c>
      <c r="FZ402" s="14">
        <v>0</v>
      </c>
      <c r="GA402" s="14">
        <v>0</v>
      </c>
      <c r="GB402" s="14">
        <v>0</v>
      </c>
      <c r="GC402" s="14">
        <v>0</v>
      </c>
      <c r="GD402" s="14">
        <v>0</v>
      </c>
      <c r="GE402" s="14">
        <v>0</v>
      </c>
      <c r="GF402" s="14">
        <v>0</v>
      </c>
      <c r="GG402" s="14">
        <v>0</v>
      </c>
      <c r="GH402" s="14">
        <v>0</v>
      </c>
      <c r="GI402" s="14">
        <v>0</v>
      </c>
      <c r="GJ402" s="14">
        <v>0</v>
      </c>
      <c r="GK402" s="14">
        <v>0</v>
      </c>
      <c r="GL402" s="14">
        <v>0</v>
      </c>
      <c r="GM402" s="14">
        <v>3</v>
      </c>
      <c r="GN402" s="14">
        <v>1</v>
      </c>
      <c r="GO402" s="14">
        <v>0</v>
      </c>
      <c r="GP402" s="14">
        <v>0</v>
      </c>
      <c r="GQ402" s="14">
        <v>0</v>
      </c>
      <c r="GR402" s="14">
        <v>2</v>
      </c>
      <c r="GS402" s="14">
        <v>0</v>
      </c>
      <c r="GT402" s="14">
        <v>0</v>
      </c>
      <c r="GU402" s="14">
        <v>0</v>
      </c>
      <c r="GV402" s="14">
        <v>1</v>
      </c>
      <c r="GW402" s="14">
        <v>0</v>
      </c>
      <c r="GX402" s="14">
        <v>0</v>
      </c>
      <c r="GY402" s="14">
        <v>0</v>
      </c>
      <c r="GZ402" s="14">
        <v>0</v>
      </c>
      <c r="HA402" s="14">
        <v>0</v>
      </c>
      <c r="HB402" s="14">
        <v>0</v>
      </c>
      <c r="HC402" s="14">
        <v>0</v>
      </c>
      <c r="HD402" s="14">
        <v>0</v>
      </c>
      <c r="HE402" s="14">
        <v>0</v>
      </c>
      <c r="HF402" s="14">
        <v>0</v>
      </c>
      <c r="HG402" s="14">
        <v>0</v>
      </c>
      <c r="HH402" s="14">
        <v>0</v>
      </c>
      <c r="HI402" s="14">
        <v>0</v>
      </c>
      <c r="HJ402" s="14">
        <v>0</v>
      </c>
      <c r="HK402" s="14">
        <v>0</v>
      </c>
      <c r="HL402" s="14">
        <v>0</v>
      </c>
      <c r="HM402" s="14">
        <v>0</v>
      </c>
      <c r="HN402" s="14">
        <v>0</v>
      </c>
      <c r="HO402" s="14">
        <v>0</v>
      </c>
      <c r="HP402" s="14">
        <v>0</v>
      </c>
      <c r="HQ402" s="14">
        <v>1</v>
      </c>
      <c r="HR402" s="14">
        <v>0</v>
      </c>
      <c r="HS402" s="14">
        <v>0</v>
      </c>
      <c r="HT402" s="14">
        <v>0</v>
      </c>
      <c r="HU402" s="14">
        <v>0</v>
      </c>
      <c r="HV402" s="14">
        <v>0</v>
      </c>
      <c r="HW402" s="14">
        <v>0</v>
      </c>
      <c r="HX402" s="14">
        <v>0</v>
      </c>
      <c r="HY402" s="14">
        <v>0</v>
      </c>
      <c r="HZ402" s="14">
        <v>0</v>
      </c>
      <c r="IA402" s="14">
        <v>0</v>
      </c>
      <c r="IB402" s="14">
        <v>0</v>
      </c>
      <c r="IC402" s="14">
        <v>0</v>
      </c>
      <c r="ID402" s="14">
        <v>0</v>
      </c>
      <c r="IE402" s="14">
        <v>0</v>
      </c>
      <c r="IF402" s="14">
        <v>0</v>
      </c>
      <c r="IG402" s="14">
        <v>0</v>
      </c>
      <c r="IH402" s="14">
        <v>0</v>
      </c>
      <c r="II402" s="14">
        <v>0</v>
      </c>
      <c r="IJ402" s="14">
        <v>0</v>
      </c>
      <c r="IK402" s="14">
        <v>0</v>
      </c>
      <c r="IL402" s="14">
        <v>1</v>
      </c>
      <c r="IM402" s="14">
        <v>0</v>
      </c>
      <c r="IN402" s="14">
        <v>0</v>
      </c>
      <c r="IO402" s="14">
        <v>0</v>
      </c>
      <c r="IP402" s="14">
        <v>0</v>
      </c>
      <c r="IQ402" s="14">
        <v>0</v>
      </c>
      <c r="IR402" s="14">
        <v>0</v>
      </c>
      <c r="IS402" s="14">
        <v>0</v>
      </c>
      <c r="IT402" s="14">
        <v>0</v>
      </c>
      <c r="IU402" s="14">
        <v>0</v>
      </c>
      <c r="IV402" s="14">
        <v>0</v>
      </c>
      <c r="IW402" s="14">
        <v>0</v>
      </c>
      <c r="IX402" s="14">
        <v>0</v>
      </c>
      <c r="IY402" s="14">
        <v>0</v>
      </c>
      <c r="IZ402" s="14">
        <v>1</v>
      </c>
      <c r="JA402" s="14">
        <v>0</v>
      </c>
      <c r="JB402" s="14">
        <v>0</v>
      </c>
      <c r="JC402" s="14">
        <v>0</v>
      </c>
      <c r="JD402" s="14">
        <v>0</v>
      </c>
      <c r="JE402" s="14">
        <v>1</v>
      </c>
      <c r="JF402" s="14">
        <v>0</v>
      </c>
      <c r="JG402" s="14">
        <v>0</v>
      </c>
      <c r="JH402" s="14">
        <v>0</v>
      </c>
      <c r="JI402" s="14">
        <v>0</v>
      </c>
      <c r="JJ402" s="14">
        <v>0</v>
      </c>
      <c r="JK402" s="14">
        <v>1</v>
      </c>
      <c r="JL402" s="14">
        <v>0</v>
      </c>
      <c r="JM402" s="14">
        <v>0</v>
      </c>
      <c r="JN402" s="14">
        <v>0</v>
      </c>
      <c r="JO402" s="14">
        <v>0</v>
      </c>
      <c r="JP402" s="14">
        <v>0</v>
      </c>
      <c r="JQ402" s="14">
        <v>0</v>
      </c>
      <c r="JR402" s="14">
        <v>0</v>
      </c>
      <c r="JS402" s="14">
        <v>0</v>
      </c>
      <c r="JT402" s="14">
        <v>0</v>
      </c>
      <c r="JU402" s="14">
        <v>0</v>
      </c>
      <c r="JV402" s="14">
        <v>0</v>
      </c>
      <c r="JW402" s="14">
        <v>0</v>
      </c>
      <c r="JX402" s="14">
        <v>1</v>
      </c>
      <c r="JY402" s="14">
        <v>0</v>
      </c>
      <c r="JZ402" s="14">
        <v>0</v>
      </c>
      <c r="KA402" s="14">
        <v>0</v>
      </c>
      <c r="KB402" s="14">
        <v>0</v>
      </c>
      <c r="KC402" s="14">
        <v>0</v>
      </c>
      <c r="KD402" s="14">
        <v>0</v>
      </c>
      <c r="KE402" s="14">
        <v>0</v>
      </c>
      <c r="KF402" s="14">
        <v>0</v>
      </c>
      <c r="KG402" s="14">
        <v>1</v>
      </c>
      <c r="KH402" s="14">
        <v>0</v>
      </c>
      <c r="KI402" s="14">
        <v>0</v>
      </c>
      <c r="KJ402" s="14">
        <v>0</v>
      </c>
      <c r="KK402" s="14">
        <v>0</v>
      </c>
      <c r="KL402" s="14">
        <v>1</v>
      </c>
      <c r="KM402" s="14">
        <v>1</v>
      </c>
      <c r="KN402" s="14">
        <v>0</v>
      </c>
      <c r="KO402" s="14">
        <v>0</v>
      </c>
      <c r="KP402" s="14">
        <v>2</v>
      </c>
      <c r="KQ402" s="14">
        <v>0</v>
      </c>
      <c r="KR402" s="14">
        <v>1</v>
      </c>
      <c r="KS402" s="14">
        <v>0</v>
      </c>
      <c r="KT402" s="14">
        <v>0</v>
      </c>
      <c r="KU402" s="14">
        <v>0</v>
      </c>
      <c r="KV402" s="14">
        <v>0</v>
      </c>
      <c r="KW402" s="14">
        <v>0</v>
      </c>
      <c r="KX402" s="14">
        <v>0</v>
      </c>
      <c r="KY402" s="14">
        <v>0</v>
      </c>
      <c r="KZ402" s="14">
        <v>0</v>
      </c>
      <c r="LA402" s="14">
        <v>0</v>
      </c>
      <c r="LB402" s="14">
        <v>0</v>
      </c>
      <c r="LC402" s="14">
        <v>0</v>
      </c>
      <c r="LD402" s="14">
        <v>0</v>
      </c>
      <c r="LE402" s="14">
        <v>0</v>
      </c>
      <c r="LF402" s="14">
        <v>0</v>
      </c>
      <c r="LG402" s="14">
        <v>0</v>
      </c>
      <c r="LH402" s="14">
        <v>0</v>
      </c>
      <c r="LI402" s="14">
        <v>0</v>
      </c>
      <c r="LJ402" s="14">
        <v>0</v>
      </c>
      <c r="LK402" s="14">
        <v>0</v>
      </c>
      <c r="LL402" s="14">
        <v>0</v>
      </c>
      <c r="LM402" s="14">
        <v>0</v>
      </c>
      <c r="LN402" s="14">
        <v>0</v>
      </c>
      <c r="LO402" s="14">
        <v>0</v>
      </c>
      <c r="LP402" s="14">
        <v>0</v>
      </c>
      <c r="LQ402" s="14">
        <v>0</v>
      </c>
      <c r="LR402" s="14">
        <v>1</v>
      </c>
      <c r="LS402" s="14">
        <v>0</v>
      </c>
      <c r="LT402" s="14">
        <v>0</v>
      </c>
      <c r="LU402" s="14">
        <v>0</v>
      </c>
      <c r="LV402" s="14">
        <v>0</v>
      </c>
      <c r="LW402" s="14">
        <v>0</v>
      </c>
      <c r="LX402" s="14">
        <v>0</v>
      </c>
      <c r="LY402" s="14">
        <v>0</v>
      </c>
      <c r="LZ402" s="14">
        <v>0</v>
      </c>
      <c r="MA402" s="14">
        <v>0</v>
      </c>
      <c r="MB402" s="14">
        <v>2</v>
      </c>
      <c r="MC402" s="14">
        <v>0</v>
      </c>
      <c r="MD402" s="14">
        <v>0</v>
      </c>
      <c r="ME402" s="14">
        <v>0</v>
      </c>
      <c r="MF402" s="14">
        <v>0</v>
      </c>
      <c r="MG402" s="14">
        <v>1</v>
      </c>
      <c r="MH402" s="14">
        <v>0</v>
      </c>
      <c r="MI402" s="14">
        <v>1</v>
      </c>
      <c r="MJ402" s="14">
        <v>3</v>
      </c>
      <c r="MK402" s="14">
        <v>0</v>
      </c>
      <c r="ML402" s="14">
        <v>0</v>
      </c>
      <c r="MM402" s="14">
        <v>0</v>
      </c>
      <c r="MN402" s="14">
        <v>0</v>
      </c>
      <c r="MO402" s="14">
        <v>3</v>
      </c>
      <c r="MP402" s="14">
        <v>0</v>
      </c>
      <c r="MQ402" s="14">
        <v>0</v>
      </c>
      <c r="MR402" s="14">
        <v>0</v>
      </c>
      <c r="MS402" s="14">
        <v>0</v>
      </c>
      <c r="MT402" s="14">
        <v>0</v>
      </c>
      <c r="MU402" s="14">
        <v>0</v>
      </c>
      <c r="MV402" s="14">
        <v>1</v>
      </c>
      <c r="MW402" s="14">
        <v>2</v>
      </c>
      <c r="MX402" s="14">
        <v>2</v>
      </c>
      <c r="MY402" s="14">
        <v>1</v>
      </c>
      <c r="MZ402" s="14">
        <v>0</v>
      </c>
      <c r="NA402" s="14">
        <v>3</v>
      </c>
      <c r="NB402" s="14">
        <v>1</v>
      </c>
      <c r="NC402" s="14">
        <v>0</v>
      </c>
      <c r="ND402" s="14">
        <v>1</v>
      </c>
      <c r="NE402" s="14">
        <v>0</v>
      </c>
      <c r="NF402" s="14">
        <v>1</v>
      </c>
      <c r="NG402" s="14">
        <v>0</v>
      </c>
      <c r="NH402" s="14">
        <v>4</v>
      </c>
      <c r="NI402" s="14">
        <v>1</v>
      </c>
      <c r="NJ402" s="14">
        <v>1</v>
      </c>
      <c r="NK402" s="14">
        <v>6</v>
      </c>
      <c r="NL402" s="14">
        <v>2</v>
      </c>
      <c r="NM402" s="14">
        <v>1</v>
      </c>
      <c r="NN402" s="14">
        <v>0</v>
      </c>
      <c r="NO402" s="14">
        <v>10</v>
      </c>
      <c r="NP402" s="14">
        <v>0</v>
      </c>
      <c r="NQ402" s="14">
        <v>2</v>
      </c>
      <c r="NR402" s="14">
        <v>1</v>
      </c>
      <c r="NS402" s="14">
        <v>4</v>
      </c>
      <c r="NT402" s="14">
        <v>4</v>
      </c>
      <c r="NU402" s="14">
        <v>0</v>
      </c>
      <c r="NV402" s="14">
        <v>1</v>
      </c>
      <c r="NW402" s="14">
        <v>5</v>
      </c>
      <c r="NX402" s="14">
        <v>4</v>
      </c>
      <c r="NY402" s="14">
        <v>6</v>
      </c>
      <c r="NZ402" s="14">
        <v>0</v>
      </c>
      <c r="OA402" s="14">
        <v>0</v>
      </c>
      <c r="OB402" s="14">
        <v>0</v>
      </c>
      <c r="OC402" s="14">
        <v>2</v>
      </c>
      <c r="OD402" s="14">
        <v>0</v>
      </c>
      <c r="OE402" s="14">
        <v>3</v>
      </c>
      <c r="OF402" s="14">
        <v>1</v>
      </c>
      <c r="OG402" s="14">
        <v>0</v>
      </c>
      <c r="OH402" s="14">
        <v>0</v>
      </c>
      <c r="OI402" s="14">
        <v>0</v>
      </c>
      <c r="OJ402" s="14">
        <v>0</v>
      </c>
      <c r="OK402" s="14">
        <v>0</v>
      </c>
      <c r="OL402" s="14">
        <v>0</v>
      </c>
      <c r="OM402" s="14">
        <v>1</v>
      </c>
      <c r="ON402" s="14">
        <v>1</v>
      </c>
      <c r="OO402" s="14">
        <v>1</v>
      </c>
      <c r="OP402" s="14">
        <v>0</v>
      </c>
      <c r="OQ402" s="14">
        <v>0</v>
      </c>
      <c r="OR402" s="14">
        <v>1</v>
      </c>
      <c r="OS402" s="14">
        <v>0</v>
      </c>
      <c r="OT402" s="14">
        <v>0</v>
      </c>
      <c r="OU402" s="14">
        <v>0</v>
      </c>
      <c r="OV402" s="14">
        <v>0</v>
      </c>
      <c r="OW402" s="14">
        <v>0</v>
      </c>
      <c r="OX402" s="14">
        <v>0</v>
      </c>
      <c r="OY402" s="14">
        <v>0</v>
      </c>
      <c r="OZ402" s="14"/>
      <c r="PA402" s="14">
        <v>1</v>
      </c>
      <c r="PB402" s="14"/>
      <c r="PC402" s="14">
        <v>1</v>
      </c>
      <c r="PD402" s="14">
        <v>0</v>
      </c>
      <c r="PE402" s="14"/>
      <c r="PF402" s="14"/>
      <c r="PG402" s="14">
        <v>2</v>
      </c>
      <c r="PH402" s="84">
        <v>1</v>
      </c>
      <c r="PI402" s="54"/>
      <c r="PJ402" s="54"/>
      <c r="PK402" s="54"/>
      <c r="PL402" s="84"/>
      <c r="PM402" s="14"/>
      <c r="PN402" s="84"/>
      <c r="PO402" s="84">
        <v>1</v>
      </c>
      <c r="PP402" s="84">
        <v>2</v>
      </c>
      <c r="PQ402" s="84"/>
      <c r="PR402" s="505"/>
      <c r="PS402" s="84"/>
      <c r="PT402" s="84"/>
      <c r="PU402" s="84"/>
      <c r="PV402" s="84">
        <v>1</v>
      </c>
      <c r="PW402" s="14">
        <v>1</v>
      </c>
      <c r="PX402" s="54"/>
      <c r="PY402" s="14"/>
      <c r="PZ402" s="14"/>
      <c r="QA402" s="14"/>
      <c r="QB402" s="14">
        <v>2</v>
      </c>
      <c r="QC402" s="54"/>
      <c r="QD402" s="54"/>
      <c r="QI402" s="1">
        <v>3</v>
      </c>
      <c r="QO402" s="1">
        <v>2</v>
      </c>
      <c r="QR402" s="1"/>
      <c r="QS402" s="1"/>
      <c r="QX402" s="1"/>
      <c r="QY402" s="1"/>
      <c r="QZ402" s="1"/>
      <c r="RA402" s="1"/>
      <c r="RB402" s="1"/>
      <c r="RC402" s="1"/>
      <c r="RD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</row>
    <row r="403" spans="1:488" s="20" customFormat="1" hidden="1" x14ac:dyDescent="0.25">
      <c r="A403" s="68" t="s">
        <v>12</v>
      </c>
      <c r="B403" s="68" t="s">
        <v>937</v>
      </c>
      <c r="C403" s="464">
        <v>246</v>
      </c>
      <c r="D403" s="347"/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  <c r="AL403" s="14">
        <v>0</v>
      </c>
      <c r="AM403" s="14">
        <v>0</v>
      </c>
      <c r="AN403" s="14">
        <v>0</v>
      </c>
      <c r="AO403" s="14">
        <v>0</v>
      </c>
      <c r="AP403" s="14">
        <v>0</v>
      </c>
      <c r="AQ403" s="14">
        <v>0</v>
      </c>
      <c r="AR403" s="14">
        <v>0</v>
      </c>
      <c r="AS403" s="14">
        <v>0</v>
      </c>
      <c r="AT403" s="14">
        <v>0</v>
      </c>
      <c r="AU403" s="14">
        <v>0</v>
      </c>
      <c r="AV403" s="14">
        <v>0</v>
      </c>
      <c r="AW403" s="14">
        <v>0</v>
      </c>
      <c r="AX403" s="14">
        <v>0</v>
      </c>
      <c r="AY403" s="14">
        <v>0</v>
      </c>
      <c r="AZ403" s="14">
        <v>0</v>
      </c>
      <c r="BA403" s="14">
        <v>0</v>
      </c>
      <c r="BB403" s="14">
        <v>0</v>
      </c>
      <c r="BC403" s="14">
        <v>0</v>
      </c>
      <c r="BD403" s="14">
        <v>0</v>
      </c>
      <c r="BE403" s="14">
        <v>0</v>
      </c>
      <c r="BF403" s="14">
        <v>0</v>
      </c>
      <c r="BG403" s="14">
        <v>0</v>
      </c>
      <c r="BH403" s="14">
        <v>0</v>
      </c>
      <c r="BI403" s="14">
        <v>0</v>
      </c>
      <c r="BJ403" s="14">
        <v>0</v>
      </c>
      <c r="BK403" s="14">
        <v>0</v>
      </c>
      <c r="BL403" s="14">
        <v>0</v>
      </c>
      <c r="BM403" s="14">
        <v>0</v>
      </c>
      <c r="BN403" s="14">
        <v>0</v>
      </c>
      <c r="BO403" s="14">
        <v>0</v>
      </c>
      <c r="BP403" s="14">
        <v>0</v>
      </c>
      <c r="BQ403" s="14">
        <v>0</v>
      </c>
      <c r="BR403" s="14">
        <v>0</v>
      </c>
      <c r="BS403" s="14">
        <v>0</v>
      </c>
      <c r="BT403" s="14">
        <v>0</v>
      </c>
      <c r="BU403" s="14">
        <v>0</v>
      </c>
      <c r="BV403" s="14">
        <v>0</v>
      </c>
      <c r="BW403" s="14">
        <v>0</v>
      </c>
      <c r="BX403" s="14">
        <v>0</v>
      </c>
      <c r="BY403" s="14">
        <v>0</v>
      </c>
      <c r="BZ403" s="14">
        <v>0</v>
      </c>
      <c r="CA403" s="14">
        <v>0</v>
      </c>
      <c r="CB403" s="14">
        <v>0</v>
      </c>
      <c r="CC403" s="14">
        <v>0</v>
      </c>
      <c r="CD403" s="14">
        <v>0</v>
      </c>
      <c r="CE403" s="14">
        <v>0</v>
      </c>
      <c r="CF403" s="14">
        <v>0</v>
      </c>
      <c r="CG403" s="14">
        <v>0</v>
      </c>
      <c r="CH403" s="14">
        <v>0</v>
      </c>
      <c r="CI403" s="14">
        <v>0</v>
      </c>
      <c r="CJ403" s="14">
        <v>0</v>
      </c>
      <c r="CK403" s="14">
        <v>0</v>
      </c>
      <c r="CL403" s="14">
        <v>0</v>
      </c>
      <c r="CM403" s="14">
        <v>0</v>
      </c>
      <c r="CN403" s="14">
        <v>0</v>
      </c>
      <c r="CO403" s="14">
        <v>0</v>
      </c>
      <c r="CP403" s="14">
        <v>0</v>
      </c>
      <c r="CQ403" s="14">
        <v>0</v>
      </c>
      <c r="CR403" s="14">
        <v>0</v>
      </c>
      <c r="CS403" s="14">
        <v>0</v>
      </c>
      <c r="CT403" s="14">
        <v>0</v>
      </c>
      <c r="CU403" s="14">
        <v>0</v>
      </c>
      <c r="CV403" s="14">
        <v>0</v>
      </c>
      <c r="CW403" s="14">
        <v>0</v>
      </c>
      <c r="CX403" s="14">
        <v>0</v>
      </c>
      <c r="CY403" s="14">
        <v>0</v>
      </c>
      <c r="CZ403" s="14">
        <v>0</v>
      </c>
      <c r="DA403" s="14">
        <v>0</v>
      </c>
      <c r="DB403" s="14">
        <v>0</v>
      </c>
      <c r="DC403" s="14">
        <v>0</v>
      </c>
      <c r="DD403" s="14">
        <v>0</v>
      </c>
      <c r="DE403" s="14">
        <v>0</v>
      </c>
      <c r="DF403" s="14">
        <v>0</v>
      </c>
      <c r="DG403" s="14">
        <v>0</v>
      </c>
      <c r="DH403" s="14">
        <v>0</v>
      </c>
      <c r="DI403" s="14">
        <v>0</v>
      </c>
      <c r="DJ403" s="14">
        <v>0</v>
      </c>
      <c r="DK403" s="14">
        <v>0</v>
      </c>
      <c r="DL403" s="14">
        <v>0</v>
      </c>
      <c r="DM403" s="14">
        <v>0</v>
      </c>
      <c r="DN403" s="14">
        <v>0</v>
      </c>
      <c r="DO403" s="14">
        <v>0</v>
      </c>
      <c r="DP403" s="14">
        <v>0</v>
      </c>
      <c r="DQ403" s="14">
        <v>0</v>
      </c>
      <c r="DR403" s="14">
        <v>0</v>
      </c>
      <c r="DS403" s="14">
        <v>0</v>
      </c>
      <c r="DT403" s="14">
        <v>0</v>
      </c>
      <c r="DU403" s="14">
        <v>0</v>
      </c>
      <c r="DV403" s="14">
        <v>0</v>
      </c>
      <c r="DW403" s="14">
        <v>0</v>
      </c>
      <c r="DX403" s="14">
        <v>0</v>
      </c>
      <c r="DY403" s="14">
        <v>0</v>
      </c>
      <c r="DZ403" s="14">
        <v>0</v>
      </c>
      <c r="EA403" s="14">
        <v>0</v>
      </c>
      <c r="EB403" s="14">
        <v>0</v>
      </c>
      <c r="EC403" s="14">
        <v>0</v>
      </c>
      <c r="ED403" s="14">
        <v>0</v>
      </c>
      <c r="EE403" s="14">
        <v>0</v>
      </c>
      <c r="EF403" s="14">
        <v>0</v>
      </c>
      <c r="EG403" s="14">
        <v>0</v>
      </c>
      <c r="EH403" s="14">
        <v>0</v>
      </c>
      <c r="EI403" s="14">
        <v>0</v>
      </c>
      <c r="EJ403" s="14">
        <v>0</v>
      </c>
      <c r="EK403" s="14">
        <v>0</v>
      </c>
      <c r="EL403" s="14">
        <v>0</v>
      </c>
      <c r="EM403" s="14">
        <v>0</v>
      </c>
      <c r="EN403" s="14">
        <v>0</v>
      </c>
      <c r="EO403" s="14">
        <v>0</v>
      </c>
      <c r="EP403" s="14">
        <v>0</v>
      </c>
      <c r="EQ403" s="14">
        <v>0</v>
      </c>
      <c r="ER403" s="14">
        <v>0</v>
      </c>
      <c r="ES403" s="14">
        <v>0</v>
      </c>
      <c r="ET403" s="14">
        <v>0</v>
      </c>
      <c r="EU403" s="14">
        <v>0</v>
      </c>
      <c r="EV403" s="14">
        <v>0</v>
      </c>
      <c r="EW403" s="14">
        <v>0</v>
      </c>
      <c r="EX403" s="14">
        <v>0</v>
      </c>
      <c r="EY403" s="14">
        <v>0</v>
      </c>
      <c r="EZ403" s="14">
        <v>0</v>
      </c>
      <c r="FA403" s="14">
        <v>0</v>
      </c>
      <c r="FB403" s="14">
        <v>0</v>
      </c>
      <c r="FC403" s="14">
        <v>0</v>
      </c>
      <c r="FD403" s="14">
        <v>0</v>
      </c>
      <c r="FE403" s="14">
        <v>0</v>
      </c>
      <c r="FF403" s="14">
        <v>0</v>
      </c>
      <c r="FG403" s="14">
        <v>0</v>
      </c>
      <c r="FH403" s="14">
        <v>0</v>
      </c>
      <c r="FI403" s="14">
        <v>0</v>
      </c>
      <c r="FJ403" s="14">
        <v>0</v>
      </c>
      <c r="FK403" s="14">
        <v>0</v>
      </c>
      <c r="FL403" s="14">
        <v>0</v>
      </c>
      <c r="FM403" s="14">
        <v>0</v>
      </c>
      <c r="FN403" s="14">
        <v>0</v>
      </c>
      <c r="FO403" s="14">
        <v>0</v>
      </c>
      <c r="FP403" s="14">
        <v>0</v>
      </c>
      <c r="FQ403" s="14">
        <v>0</v>
      </c>
      <c r="FR403" s="14">
        <v>0</v>
      </c>
      <c r="FS403" s="14">
        <v>0</v>
      </c>
      <c r="FT403" s="14">
        <v>0</v>
      </c>
      <c r="FU403" s="14">
        <v>0</v>
      </c>
      <c r="FV403" s="14">
        <v>0</v>
      </c>
      <c r="FW403" s="14">
        <v>0</v>
      </c>
      <c r="FX403" s="14">
        <v>0</v>
      </c>
      <c r="FY403" s="14">
        <v>0</v>
      </c>
      <c r="FZ403" s="14">
        <v>0</v>
      </c>
      <c r="GA403" s="14">
        <v>0</v>
      </c>
      <c r="GB403" s="14">
        <v>0</v>
      </c>
      <c r="GC403" s="14">
        <v>0</v>
      </c>
      <c r="GD403" s="14">
        <v>0</v>
      </c>
      <c r="GE403" s="14">
        <v>0</v>
      </c>
      <c r="GF403" s="14">
        <v>0</v>
      </c>
      <c r="GG403" s="14">
        <v>0</v>
      </c>
      <c r="GH403" s="14">
        <v>0</v>
      </c>
      <c r="GI403" s="14">
        <v>0</v>
      </c>
      <c r="GJ403" s="14">
        <v>0</v>
      </c>
      <c r="GK403" s="14">
        <v>0</v>
      </c>
      <c r="GL403" s="14">
        <v>0</v>
      </c>
      <c r="GM403" s="14">
        <v>0</v>
      </c>
      <c r="GN403" s="14">
        <v>0</v>
      </c>
      <c r="GO403" s="14">
        <v>0</v>
      </c>
      <c r="GP403" s="14">
        <v>0</v>
      </c>
      <c r="GQ403" s="14">
        <v>0</v>
      </c>
      <c r="GR403" s="14">
        <v>0</v>
      </c>
      <c r="GS403" s="14">
        <v>0</v>
      </c>
      <c r="GT403" s="14">
        <v>0</v>
      </c>
      <c r="GU403" s="14">
        <v>0</v>
      </c>
      <c r="GV403" s="14">
        <v>0</v>
      </c>
      <c r="GW403" s="14">
        <v>0</v>
      </c>
      <c r="GX403" s="14">
        <v>0</v>
      </c>
      <c r="GY403" s="14">
        <v>0</v>
      </c>
      <c r="GZ403" s="14">
        <v>0</v>
      </c>
      <c r="HA403" s="14">
        <v>0</v>
      </c>
      <c r="HB403" s="14">
        <v>0</v>
      </c>
      <c r="HC403" s="14">
        <v>0</v>
      </c>
      <c r="HD403" s="14">
        <v>0</v>
      </c>
      <c r="HE403" s="14">
        <v>0</v>
      </c>
      <c r="HF403" s="14">
        <v>0</v>
      </c>
      <c r="HG403" s="14">
        <v>0</v>
      </c>
      <c r="HH403" s="14">
        <v>0</v>
      </c>
      <c r="HI403" s="14">
        <v>0</v>
      </c>
      <c r="HJ403" s="14">
        <v>0</v>
      </c>
      <c r="HK403" s="14">
        <v>0</v>
      </c>
      <c r="HL403" s="14">
        <v>0</v>
      </c>
      <c r="HM403" s="14">
        <v>0</v>
      </c>
      <c r="HN403" s="14">
        <v>0</v>
      </c>
      <c r="HO403" s="14">
        <v>0</v>
      </c>
      <c r="HP403" s="14">
        <v>0</v>
      </c>
      <c r="HQ403" s="14">
        <v>1</v>
      </c>
      <c r="HR403" s="14">
        <v>0</v>
      </c>
      <c r="HS403" s="14">
        <v>0</v>
      </c>
      <c r="HT403" s="14">
        <v>0</v>
      </c>
      <c r="HU403" s="14">
        <v>0</v>
      </c>
      <c r="HV403" s="14">
        <v>0</v>
      </c>
      <c r="HW403" s="14">
        <v>0</v>
      </c>
      <c r="HX403" s="14">
        <v>0</v>
      </c>
      <c r="HY403" s="14">
        <v>0</v>
      </c>
      <c r="HZ403" s="14">
        <v>0</v>
      </c>
      <c r="IA403" s="14">
        <v>0</v>
      </c>
      <c r="IB403" s="14">
        <v>0</v>
      </c>
      <c r="IC403" s="14">
        <v>0</v>
      </c>
      <c r="ID403" s="14">
        <v>0</v>
      </c>
      <c r="IE403" s="14">
        <v>0</v>
      </c>
      <c r="IF403" s="14">
        <v>0</v>
      </c>
      <c r="IG403" s="14">
        <v>0</v>
      </c>
      <c r="IH403" s="14">
        <v>0</v>
      </c>
      <c r="II403" s="14">
        <v>0</v>
      </c>
      <c r="IJ403" s="14">
        <v>0</v>
      </c>
      <c r="IK403" s="14">
        <v>0</v>
      </c>
      <c r="IL403" s="14">
        <v>0</v>
      </c>
      <c r="IM403" s="14">
        <v>0</v>
      </c>
      <c r="IN403" s="14">
        <v>0</v>
      </c>
      <c r="IO403" s="14">
        <v>0</v>
      </c>
      <c r="IP403" s="14">
        <v>0</v>
      </c>
      <c r="IQ403" s="14">
        <v>0</v>
      </c>
      <c r="IR403" s="14">
        <v>0</v>
      </c>
      <c r="IS403" s="14">
        <v>0</v>
      </c>
      <c r="IT403" s="14">
        <v>0</v>
      </c>
      <c r="IU403" s="14">
        <v>0</v>
      </c>
      <c r="IV403" s="14">
        <v>0</v>
      </c>
      <c r="IW403" s="14">
        <v>0</v>
      </c>
      <c r="IX403" s="14">
        <v>0</v>
      </c>
      <c r="IY403" s="14">
        <v>0</v>
      </c>
      <c r="IZ403" s="14">
        <v>0</v>
      </c>
      <c r="JA403" s="14">
        <v>0</v>
      </c>
      <c r="JB403" s="14">
        <v>0</v>
      </c>
      <c r="JC403" s="14">
        <v>0</v>
      </c>
      <c r="JD403" s="14">
        <v>0</v>
      </c>
      <c r="JE403" s="14">
        <v>0</v>
      </c>
      <c r="JF403" s="14">
        <v>0</v>
      </c>
      <c r="JG403" s="14">
        <v>0</v>
      </c>
      <c r="JH403" s="14">
        <v>0</v>
      </c>
      <c r="JI403" s="14">
        <v>0</v>
      </c>
      <c r="JJ403" s="14">
        <v>0</v>
      </c>
      <c r="JK403" s="14">
        <v>0</v>
      </c>
      <c r="JL403" s="14">
        <v>0</v>
      </c>
      <c r="JM403" s="14">
        <v>0</v>
      </c>
      <c r="JN403" s="14">
        <v>0</v>
      </c>
      <c r="JO403" s="14">
        <v>0</v>
      </c>
      <c r="JP403" s="14">
        <v>0</v>
      </c>
      <c r="JQ403" s="14">
        <v>0</v>
      </c>
      <c r="JR403" s="14">
        <v>0</v>
      </c>
      <c r="JS403" s="14">
        <v>0</v>
      </c>
      <c r="JT403" s="14">
        <v>0</v>
      </c>
      <c r="JU403" s="14">
        <v>0</v>
      </c>
      <c r="JV403" s="14">
        <v>0</v>
      </c>
      <c r="JW403" s="14">
        <v>0</v>
      </c>
      <c r="JX403" s="14">
        <v>0</v>
      </c>
      <c r="JY403" s="14">
        <v>0</v>
      </c>
      <c r="JZ403" s="14">
        <v>0</v>
      </c>
      <c r="KA403" s="14">
        <v>0</v>
      </c>
      <c r="KB403" s="14">
        <v>0</v>
      </c>
      <c r="KC403" s="14">
        <v>0</v>
      </c>
      <c r="KD403" s="14">
        <v>0</v>
      </c>
      <c r="KE403" s="14">
        <v>0</v>
      </c>
      <c r="KF403" s="14">
        <v>0</v>
      </c>
      <c r="KG403" s="14">
        <v>0</v>
      </c>
      <c r="KH403" s="14">
        <v>0</v>
      </c>
      <c r="KI403" s="14">
        <v>0</v>
      </c>
      <c r="KJ403" s="14">
        <v>0</v>
      </c>
      <c r="KK403" s="14">
        <v>0</v>
      </c>
      <c r="KL403" s="14">
        <v>0</v>
      </c>
      <c r="KM403" s="14">
        <v>0</v>
      </c>
      <c r="KN403" s="14">
        <v>0</v>
      </c>
      <c r="KO403" s="14">
        <v>0</v>
      </c>
      <c r="KP403" s="14">
        <v>0</v>
      </c>
      <c r="KQ403" s="14">
        <v>0</v>
      </c>
      <c r="KR403" s="14">
        <v>0</v>
      </c>
      <c r="KS403" s="14">
        <v>0</v>
      </c>
      <c r="KT403" s="14">
        <v>0</v>
      </c>
      <c r="KU403" s="14">
        <v>0</v>
      </c>
      <c r="KV403" s="14">
        <v>0</v>
      </c>
      <c r="KW403" s="14">
        <v>0</v>
      </c>
      <c r="KX403" s="14">
        <v>0</v>
      </c>
      <c r="KY403" s="14">
        <v>0</v>
      </c>
      <c r="KZ403" s="14">
        <v>0</v>
      </c>
      <c r="LA403" s="14">
        <v>0</v>
      </c>
      <c r="LB403" s="14">
        <v>0</v>
      </c>
      <c r="LC403" s="14">
        <v>0</v>
      </c>
      <c r="LD403" s="14">
        <v>0</v>
      </c>
      <c r="LE403" s="14">
        <v>0</v>
      </c>
      <c r="LF403" s="14">
        <v>0</v>
      </c>
      <c r="LG403" s="14">
        <v>0</v>
      </c>
      <c r="LH403" s="14">
        <v>0</v>
      </c>
      <c r="LI403" s="14">
        <v>0</v>
      </c>
      <c r="LJ403" s="14">
        <v>0</v>
      </c>
      <c r="LK403" s="14">
        <v>0</v>
      </c>
      <c r="LL403" s="14">
        <v>0</v>
      </c>
      <c r="LM403" s="14">
        <v>0</v>
      </c>
      <c r="LN403" s="14">
        <v>0</v>
      </c>
      <c r="LO403" s="14">
        <v>0</v>
      </c>
      <c r="LP403" s="14">
        <v>0</v>
      </c>
      <c r="LQ403" s="14">
        <v>0</v>
      </c>
      <c r="LR403" s="14">
        <v>0</v>
      </c>
      <c r="LS403" s="14">
        <v>0</v>
      </c>
      <c r="LT403" s="14">
        <v>0</v>
      </c>
      <c r="LU403" s="14">
        <v>0</v>
      </c>
      <c r="LV403" s="14">
        <v>0</v>
      </c>
      <c r="LW403" s="14">
        <v>0</v>
      </c>
      <c r="LX403" s="14">
        <v>0</v>
      </c>
      <c r="LY403" s="14">
        <v>0</v>
      </c>
      <c r="LZ403" s="14">
        <v>0</v>
      </c>
      <c r="MA403" s="14">
        <v>0</v>
      </c>
      <c r="MB403" s="14">
        <v>0</v>
      </c>
      <c r="MC403" s="14">
        <v>0</v>
      </c>
      <c r="MD403" s="14">
        <v>0</v>
      </c>
      <c r="ME403" s="14">
        <v>0</v>
      </c>
      <c r="MF403" s="14">
        <v>0</v>
      </c>
      <c r="MG403" s="14">
        <v>0</v>
      </c>
      <c r="MH403" s="14">
        <v>0</v>
      </c>
      <c r="MI403" s="14">
        <v>0</v>
      </c>
      <c r="MJ403" s="14">
        <v>0</v>
      </c>
      <c r="MK403" s="14">
        <v>0</v>
      </c>
      <c r="ML403" s="14">
        <v>0</v>
      </c>
      <c r="MM403" s="14">
        <v>0</v>
      </c>
      <c r="MN403" s="14">
        <v>0</v>
      </c>
      <c r="MO403" s="14">
        <v>0</v>
      </c>
      <c r="MP403" s="14">
        <v>0</v>
      </c>
      <c r="MQ403" s="14">
        <v>0</v>
      </c>
      <c r="MR403" s="14">
        <v>0</v>
      </c>
      <c r="MS403" s="14">
        <v>0</v>
      </c>
      <c r="MT403" s="14">
        <v>0</v>
      </c>
      <c r="MU403" s="14">
        <v>0</v>
      </c>
      <c r="MV403" s="14">
        <v>0</v>
      </c>
      <c r="MW403" s="14">
        <v>1</v>
      </c>
      <c r="MX403" s="14">
        <v>0</v>
      </c>
      <c r="MY403" s="14">
        <v>0</v>
      </c>
      <c r="MZ403" s="14">
        <v>0</v>
      </c>
      <c r="NA403" s="14">
        <v>0</v>
      </c>
      <c r="NB403" s="14">
        <v>1</v>
      </c>
      <c r="NC403" s="14">
        <v>0</v>
      </c>
      <c r="ND403" s="14">
        <v>0</v>
      </c>
      <c r="NE403" s="14">
        <v>0</v>
      </c>
      <c r="NF403" s="14">
        <v>0</v>
      </c>
      <c r="NG403" s="14">
        <v>0</v>
      </c>
      <c r="NH403" s="14">
        <v>0</v>
      </c>
      <c r="NI403" s="14">
        <v>0</v>
      </c>
      <c r="NJ403" s="14">
        <v>0</v>
      </c>
      <c r="NK403" s="14">
        <v>0</v>
      </c>
      <c r="NL403" s="14">
        <v>0</v>
      </c>
      <c r="NM403" s="14">
        <v>0</v>
      </c>
      <c r="NN403" s="14">
        <v>0</v>
      </c>
      <c r="NO403" s="14">
        <v>1</v>
      </c>
      <c r="NP403" s="14">
        <v>0</v>
      </c>
      <c r="NQ403" s="14">
        <v>0</v>
      </c>
      <c r="NR403" s="14">
        <v>0</v>
      </c>
      <c r="NS403" s="14">
        <v>0</v>
      </c>
      <c r="NT403" s="14">
        <v>0</v>
      </c>
      <c r="NU403" s="14">
        <v>0</v>
      </c>
      <c r="NV403" s="14">
        <v>0</v>
      </c>
      <c r="NW403" s="14">
        <v>0</v>
      </c>
      <c r="NX403" s="14">
        <v>0</v>
      </c>
      <c r="NY403" s="14">
        <v>0</v>
      </c>
      <c r="NZ403" s="14">
        <v>0</v>
      </c>
      <c r="OA403" s="14">
        <v>0</v>
      </c>
      <c r="OB403" s="14">
        <v>0</v>
      </c>
      <c r="OC403" s="14">
        <v>1</v>
      </c>
      <c r="OD403" s="14">
        <v>0</v>
      </c>
      <c r="OE403" s="14">
        <v>0</v>
      </c>
      <c r="OF403" s="14"/>
      <c r="OG403" s="14">
        <v>0</v>
      </c>
      <c r="OH403" s="14">
        <v>0</v>
      </c>
      <c r="OI403" s="14">
        <v>0</v>
      </c>
      <c r="OJ403" s="14">
        <v>0</v>
      </c>
      <c r="OK403" s="14">
        <v>0</v>
      </c>
      <c r="OL403" s="14">
        <v>0</v>
      </c>
      <c r="OM403" s="14">
        <v>0</v>
      </c>
      <c r="ON403" s="14">
        <v>0</v>
      </c>
      <c r="OO403" s="14">
        <v>0</v>
      </c>
      <c r="OP403" s="14">
        <v>0</v>
      </c>
      <c r="OQ403" s="14">
        <v>0</v>
      </c>
      <c r="OR403" s="14">
        <v>0</v>
      </c>
      <c r="OS403" s="14">
        <v>0</v>
      </c>
      <c r="OT403" s="14">
        <v>0</v>
      </c>
      <c r="OU403" s="14">
        <v>0</v>
      </c>
      <c r="OV403" s="14">
        <v>0</v>
      </c>
      <c r="OW403" s="14">
        <v>0</v>
      </c>
      <c r="OX403" s="14">
        <v>0</v>
      </c>
      <c r="OY403" s="14">
        <v>0</v>
      </c>
      <c r="OZ403" s="14"/>
      <c r="PA403" s="14">
        <v>0</v>
      </c>
      <c r="PB403" s="14">
        <v>1</v>
      </c>
      <c r="PC403" s="14"/>
      <c r="PD403" s="14">
        <v>0</v>
      </c>
      <c r="PE403" s="14"/>
      <c r="PF403" s="14"/>
      <c r="PG403" s="54"/>
      <c r="PH403" s="84">
        <v>1</v>
      </c>
      <c r="PI403" s="54"/>
      <c r="PJ403" s="54"/>
      <c r="PK403" s="54"/>
      <c r="PL403" s="84">
        <v>1</v>
      </c>
      <c r="PM403" s="14"/>
      <c r="PN403" s="84"/>
      <c r="PO403" s="84">
        <v>1</v>
      </c>
      <c r="PP403" s="84"/>
      <c r="PQ403" s="84"/>
      <c r="PR403" s="505"/>
      <c r="PS403" s="84"/>
      <c r="PT403" s="84"/>
      <c r="PU403" s="84"/>
      <c r="PV403" s="84"/>
      <c r="PW403" s="54"/>
      <c r="PX403" s="54"/>
      <c r="PY403" s="14"/>
      <c r="PZ403" s="14"/>
      <c r="QA403" s="14"/>
      <c r="QB403" s="54"/>
      <c r="QC403" s="54"/>
      <c r="QD403" s="54"/>
      <c r="QM403" s="1">
        <v>1</v>
      </c>
      <c r="QP403" s="1">
        <v>1</v>
      </c>
      <c r="QR403" s="1"/>
      <c r="QS403" s="1"/>
      <c r="QT403" s="1">
        <v>1</v>
      </c>
      <c r="QX403" s="1"/>
      <c r="QY403" s="1"/>
      <c r="QZ403" s="1"/>
      <c r="RA403" s="1"/>
      <c r="RB403" s="1"/>
      <c r="RC403" s="1"/>
      <c r="RD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>
        <v>1</v>
      </c>
      <c r="RT403" s="1"/>
    </row>
    <row r="404" spans="1:488" s="20" customFormat="1" hidden="1" x14ac:dyDescent="0.25">
      <c r="A404" s="68" t="s">
        <v>12</v>
      </c>
      <c r="B404" s="68" t="s">
        <v>1492</v>
      </c>
      <c r="C404" s="347"/>
      <c r="D404" s="347"/>
      <c r="E404" s="14">
        <v>0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>
        <v>0</v>
      </c>
      <c r="PE404" s="14"/>
      <c r="PF404" s="14"/>
      <c r="PG404" s="54"/>
      <c r="PH404" s="54"/>
      <c r="PI404" s="54"/>
      <c r="PJ404" s="54"/>
      <c r="PK404" s="54"/>
      <c r="PL404" s="84"/>
      <c r="PM404" s="14"/>
      <c r="PN404" s="84"/>
      <c r="PO404" s="84"/>
      <c r="PP404" s="84"/>
      <c r="PQ404" s="84"/>
      <c r="PR404" s="505"/>
      <c r="PS404" s="84"/>
      <c r="PT404" s="84"/>
      <c r="PU404" s="84"/>
      <c r="PV404" s="84"/>
      <c r="PW404" s="54"/>
      <c r="PX404" s="54"/>
      <c r="PY404" s="14"/>
      <c r="PZ404" s="14"/>
      <c r="QA404" s="14"/>
      <c r="QB404" s="54"/>
      <c r="QC404" s="54"/>
      <c r="QD404" s="54"/>
      <c r="QR404" s="1"/>
      <c r="QS404" s="1"/>
      <c r="QX404" s="1"/>
      <c r="QY404" s="1"/>
      <c r="QZ404" s="1"/>
      <c r="RA404" s="1"/>
      <c r="RB404" s="1"/>
      <c r="RC404" s="1"/>
      <c r="RD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</row>
    <row r="405" spans="1:488" s="20" customFormat="1" hidden="1" x14ac:dyDescent="0.25">
      <c r="A405" s="68" t="s">
        <v>12</v>
      </c>
      <c r="B405" s="68" t="s">
        <v>1493</v>
      </c>
      <c r="C405" s="347"/>
      <c r="D405" s="347"/>
      <c r="E405" s="14">
        <v>0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>
        <v>0</v>
      </c>
      <c r="PE405" s="14"/>
      <c r="PF405" s="14"/>
      <c r="PG405" s="54"/>
      <c r="PH405" s="54"/>
      <c r="PI405" s="54"/>
      <c r="PJ405" s="54"/>
      <c r="PK405" s="54"/>
      <c r="PL405" s="84"/>
      <c r="PM405" s="14"/>
      <c r="PN405" s="84"/>
      <c r="PO405" s="84"/>
      <c r="PP405" s="84"/>
      <c r="PQ405" s="84"/>
      <c r="PR405" s="505"/>
      <c r="PS405" s="84"/>
      <c r="PT405" s="84"/>
      <c r="PU405" s="84"/>
      <c r="PV405" s="84"/>
      <c r="PW405" s="54"/>
      <c r="PX405" s="54"/>
      <c r="PY405" s="14"/>
      <c r="PZ405" s="14"/>
      <c r="QA405" s="14"/>
      <c r="QB405" s="54"/>
      <c r="QC405" s="54"/>
      <c r="QD405" s="54"/>
      <c r="QR405" s="1"/>
      <c r="QS405" s="1"/>
      <c r="QX405" s="1"/>
      <c r="QY405" s="1"/>
      <c r="QZ405" s="1"/>
      <c r="RA405" s="1"/>
      <c r="RB405" s="1"/>
      <c r="RC405" s="1"/>
      <c r="RD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</row>
    <row r="406" spans="1:488" s="20" customFormat="1" hidden="1" x14ac:dyDescent="0.25">
      <c r="A406" s="68" t="s">
        <v>12</v>
      </c>
      <c r="B406" s="68" t="s">
        <v>1494</v>
      </c>
      <c r="C406" s="347">
        <v>190</v>
      </c>
      <c r="D406" s="347"/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  <c r="AL406" s="14">
        <v>0</v>
      </c>
      <c r="AM406" s="14">
        <v>0</v>
      </c>
      <c r="AN406" s="14">
        <v>0</v>
      </c>
      <c r="AO406" s="14">
        <v>0</v>
      </c>
      <c r="AP406" s="14">
        <v>0</v>
      </c>
      <c r="AQ406" s="14">
        <v>0</v>
      </c>
      <c r="AR406" s="14">
        <v>0</v>
      </c>
      <c r="AS406" s="14">
        <v>0</v>
      </c>
      <c r="AT406" s="14">
        <v>0</v>
      </c>
      <c r="AU406" s="14">
        <v>0</v>
      </c>
      <c r="AV406" s="14">
        <v>0</v>
      </c>
      <c r="AW406" s="14">
        <v>0</v>
      </c>
      <c r="AX406" s="14">
        <v>0</v>
      </c>
      <c r="AY406" s="14">
        <v>0</v>
      </c>
      <c r="AZ406" s="14">
        <v>0</v>
      </c>
      <c r="BA406" s="14">
        <v>0</v>
      </c>
      <c r="BB406" s="14">
        <v>0</v>
      </c>
      <c r="BC406" s="14">
        <v>0</v>
      </c>
      <c r="BD406" s="14">
        <v>0</v>
      </c>
      <c r="BE406" s="14">
        <v>0</v>
      </c>
      <c r="BF406" s="14">
        <v>0</v>
      </c>
      <c r="BG406" s="14">
        <v>0</v>
      </c>
      <c r="BH406" s="14">
        <v>0</v>
      </c>
      <c r="BI406" s="14">
        <v>0</v>
      </c>
      <c r="BJ406" s="14">
        <v>0</v>
      </c>
      <c r="BK406" s="14">
        <v>0</v>
      </c>
      <c r="BL406" s="14">
        <v>0</v>
      </c>
      <c r="BM406" s="14">
        <v>0</v>
      </c>
      <c r="BN406" s="14">
        <v>0</v>
      </c>
      <c r="BO406" s="14">
        <v>0</v>
      </c>
      <c r="BP406" s="14">
        <v>0</v>
      </c>
      <c r="BQ406" s="14">
        <v>0</v>
      </c>
      <c r="BR406" s="14">
        <v>0</v>
      </c>
      <c r="BS406" s="14">
        <v>0</v>
      </c>
      <c r="BT406" s="14">
        <v>0</v>
      </c>
      <c r="BU406" s="14">
        <v>0</v>
      </c>
      <c r="BV406" s="14">
        <v>0</v>
      </c>
      <c r="BW406" s="14">
        <v>0</v>
      </c>
      <c r="BX406" s="14">
        <v>0</v>
      </c>
      <c r="BY406" s="14">
        <v>0</v>
      </c>
      <c r="BZ406" s="14">
        <v>0</v>
      </c>
      <c r="CA406" s="14">
        <v>0</v>
      </c>
      <c r="CB406" s="14">
        <v>0</v>
      </c>
      <c r="CC406" s="14">
        <v>0</v>
      </c>
      <c r="CD406" s="14">
        <v>0</v>
      </c>
      <c r="CE406" s="14">
        <v>0</v>
      </c>
      <c r="CF406" s="14">
        <v>0</v>
      </c>
      <c r="CG406" s="14">
        <v>0</v>
      </c>
      <c r="CH406" s="14">
        <v>0</v>
      </c>
      <c r="CI406" s="14">
        <v>0</v>
      </c>
      <c r="CJ406" s="14">
        <v>0</v>
      </c>
      <c r="CK406" s="14">
        <v>0</v>
      </c>
      <c r="CL406" s="14">
        <v>0</v>
      </c>
      <c r="CM406" s="14">
        <v>0</v>
      </c>
      <c r="CN406" s="14">
        <v>0</v>
      </c>
      <c r="CO406" s="14">
        <v>0</v>
      </c>
      <c r="CP406" s="14">
        <v>0</v>
      </c>
      <c r="CQ406" s="14">
        <v>0</v>
      </c>
      <c r="CR406" s="14">
        <v>0</v>
      </c>
      <c r="CS406" s="14">
        <v>0</v>
      </c>
      <c r="CT406" s="14">
        <v>0</v>
      </c>
      <c r="CU406" s="14">
        <v>0</v>
      </c>
      <c r="CV406" s="14">
        <v>0</v>
      </c>
      <c r="CW406" s="14">
        <v>0</v>
      </c>
      <c r="CX406" s="14">
        <v>0</v>
      </c>
      <c r="CY406" s="14">
        <v>0</v>
      </c>
      <c r="CZ406" s="14">
        <v>0</v>
      </c>
      <c r="DA406" s="14">
        <v>0</v>
      </c>
      <c r="DB406" s="14">
        <v>0</v>
      </c>
      <c r="DC406" s="14">
        <v>0</v>
      </c>
      <c r="DD406" s="14">
        <v>0</v>
      </c>
      <c r="DE406" s="14">
        <v>0</v>
      </c>
      <c r="DF406" s="14">
        <v>0</v>
      </c>
      <c r="DG406" s="14">
        <v>0</v>
      </c>
      <c r="DH406" s="14">
        <v>0</v>
      </c>
      <c r="DI406" s="14">
        <v>0</v>
      </c>
      <c r="DJ406" s="14">
        <v>0</v>
      </c>
      <c r="DK406" s="14">
        <v>0</v>
      </c>
      <c r="DL406" s="14">
        <v>0</v>
      </c>
      <c r="DM406" s="14">
        <v>0</v>
      </c>
      <c r="DN406" s="14">
        <v>0</v>
      </c>
      <c r="DO406" s="14">
        <v>0</v>
      </c>
      <c r="DP406" s="14">
        <v>0</v>
      </c>
      <c r="DQ406" s="14">
        <v>0</v>
      </c>
      <c r="DR406" s="14">
        <v>0</v>
      </c>
      <c r="DS406" s="14">
        <v>0</v>
      </c>
      <c r="DT406" s="14">
        <v>0</v>
      </c>
      <c r="DU406" s="14">
        <v>0</v>
      </c>
      <c r="DV406" s="14">
        <v>0</v>
      </c>
      <c r="DW406" s="14">
        <v>0</v>
      </c>
      <c r="DX406" s="14">
        <v>0</v>
      </c>
      <c r="DY406" s="14">
        <v>0</v>
      </c>
      <c r="DZ406" s="14">
        <v>0</v>
      </c>
      <c r="EA406" s="14">
        <v>0</v>
      </c>
      <c r="EB406" s="14">
        <v>0</v>
      </c>
      <c r="EC406" s="14">
        <v>0</v>
      </c>
      <c r="ED406" s="14">
        <v>0</v>
      </c>
      <c r="EE406" s="14">
        <v>0</v>
      </c>
      <c r="EF406" s="14">
        <v>0</v>
      </c>
      <c r="EG406" s="14">
        <v>0</v>
      </c>
      <c r="EH406" s="14">
        <v>0</v>
      </c>
      <c r="EI406" s="14">
        <v>0</v>
      </c>
      <c r="EJ406" s="14">
        <v>0</v>
      </c>
      <c r="EK406" s="14">
        <v>0</v>
      </c>
      <c r="EL406" s="14">
        <v>0</v>
      </c>
      <c r="EM406" s="14">
        <v>0</v>
      </c>
      <c r="EN406" s="14">
        <v>0</v>
      </c>
      <c r="EO406" s="14">
        <v>0</v>
      </c>
      <c r="EP406" s="14">
        <v>0</v>
      </c>
      <c r="EQ406" s="14">
        <v>0</v>
      </c>
      <c r="ER406" s="14">
        <v>0</v>
      </c>
      <c r="ES406" s="14">
        <v>0</v>
      </c>
      <c r="ET406" s="14">
        <v>0</v>
      </c>
      <c r="EU406" s="14">
        <v>0</v>
      </c>
      <c r="EV406" s="14">
        <v>0</v>
      </c>
      <c r="EW406" s="14">
        <v>0</v>
      </c>
      <c r="EX406" s="14">
        <v>0</v>
      </c>
      <c r="EY406" s="14">
        <v>0</v>
      </c>
      <c r="EZ406" s="14">
        <v>0</v>
      </c>
      <c r="FA406" s="14">
        <v>0</v>
      </c>
      <c r="FB406" s="14">
        <v>0</v>
      </c>
      <c r="FC406" s="14">
        <v>0</v>
      </c>
      <c r="FD406" s="14">
        <v>0</v>
      </c>
      <c r="FE406" s="14">
        <v>0</v>
      </c>
      <c r="FF406" s="14">
        <v>0</v>
      </c>
      <c r="FG406" s="14">
        <v>0</v>
      </c>
      <c r="FH406" s="14">
        <v>0</v>
      </c>
      <c r="FI406" s="14">
        <v>0</v>
      </c>
      <c r="FJ406" s="14">
        <v>0</v>
      </c>
      <c r="FK406" s="14">
        <v>0</v>
      </c>
      <c r="FL406" s="14">
        <v>0</v>
      </c>
      <c r="FM406" s="14">
        <v>0</v>
      </c>
      <c r="FN406" s="14">
        <v>0</v>
      </c>
      <c r="FO406" s="14">
        <v>0</v>
      </c>
      <c r="FP406" s="14">
        <v>0</v>
      </c>
      <c r="FQ406" s="14">
        <v>0</v>
      </c>
      <c r="FR406" s="14">
        <v>0</v>
      </c>
      <c r="FS406" s="14">
        <v>0</v>
      </c>
      <c r="FT406" s="14">
        <v>0</v>
      </c>
      <c r="FU406" s="14">
        <v>0</v>
      </c>
      <c r="FV406" s="14">
        <v>0</v>
      </c>
      <c r="FW406" s="14">
        <v>0</v>
      </c>
      <c r="FX406" s="14">
        <v>0</v>
      </c>
      <c r="FY406" s="14">
        <v>0</v>
      </c>
      <c r="FZ406" s="14">
        <v>0</v>
      </c>
      <c r="GA406" s="14">
        <v>0</v>
      </c>
      <c r="GB406" s="14">
        <v>0</v>
      </c>
      <c r="GC406" s="14">
        <v>0</v>
      </c>
      <c r="GD406" s="14">
        <v>0</v>
      </c>
      <c r="GE406" s="14">
        <v>0</v>
      </c>
      <c r="GF406" s="14">
        <v>0</v>
      </c>
      <c r="GG406" s="14">
        <v>0</v>
      </c>
      <c r="GH406" s="14">
        <v>0</v>
      </c>
      <c r="GI406" s="14">
        <v>0</v>
      </c>
      <c r="GJ406" s="14">
        <v>0</v>
      </c>
      <c r="GK406" s="14">
        <v>0</v>
      </c>
      <c r="GL406" s="14">
        <v>0</v>
      </c>
      <c r="GM406" s="14">
        <v>0</v>
      </c>
      <c r="GN406" s="14">
        <v>0</v>
      </c>
      <c r="GO406" s="14">
        <v>0</v>
      </c>
      <c r="GP406" s="14">
        <v>0</v>
      </c>
      <c r="GQ406" s="14">
        <v>0</v>
      </c>
      <c r="GR406" s="14">
        <v>0</v>
      </c>
      <c r="GS406" s="14">
        <v>0</v>
      </c>
      <c r="GT406" s="14">
        <v>0</v>
      </c>
      <c r="GU406" s="14">
        <v>0</v>
      </c>
      <c r="GV406" s="14">
        <v>0</v>
      </c>
      <c r="GW406" s="14">
        <v>0</v>
      </c>
      <c r="GX406" s="14">
        <v>0</v>
      </c>
      <c r="GY406" s="14">
        <v>0</v>
      </c>
      <c r="GZ406" s="14">
        <v>0</v>
      </c>
      <c r="HA406" s="14">
        <v>0</v>
      </c>
      <c r="HB406" s="14">
        <v>0</v>
      </c>
      <c r="HC406" s="14">
        <v>0</v>
      </c>
      <c r="HD406" s="14">
        <v>0</v>
      </c>
      <c r="HE406" s="14">
        <v>0</v>
      </c>
      <c r="HF406" s="14">
        <v>0</v>
      </c>
      <c r="HG406" s="14">
        <v>0</v>
      </c>
      <c r="HH406" s="14">
        <v>0</v>
      </c>
      <c r="HI406" s="14">
        <v>0</v>
      </c>
      <c r="HJ406" s="14">
        <v>0</v>
      </c>
      <c r="HK406" s="14">
        <v>0</v>
      </c>
      <c r="HL406" s="14">
        <v>0</v>
      </c>
      <c r="HM406" s="14">
        <v>0</v>
      </c>
      <c r="HN406" s="14">
        <v>0</v>
      </c>
      <c r="HO406" s="14">
        <v>0</v>
      </c>
      <c r="HP406" s="14">
        <v>0</v>
      </c>
      <c r="HQ406" s="14">
        <v>0</v>
      </c>
      <c r="HR406" s="14">
        <v>0</v>
      </c>
      <c r="HS406" s="14">
        <v>0</v>
      </c>
      <c r="HT406" s="14">
        <v>0</v>
      </c>
      <c r="HU406" s="14">
        <v>0</v>
      </c>
      <c r="HV406" s="14">
        <v>0</v>
      </c>
      <c r="HW406" s="14">
        <v>0</v>
      </c>
      <c r="HX406" s="14">
        <v>0</v>
      </c>
      <c r="HY406" s="14">
        <v>0</v>
      </c>
      <c r="HZ406" s="14">
        <v>0</v>
      </c>
      <c r="IA406" s="14">
        <v>0</v>
      </c>
      <c r="IB406" s="14">
        <v>0</v>
      </c>
      <c r="IC406" s="14">
        <v>0</v>
      </c>
      <c r="ID406" s="14">
        <v>0</v>
      </c>
      <c r="IE406" s="14">
        <v>0</v>
      </c>
      <c r="IF406" s="14">
        <v>0</v>
      </c>
      <c r="IG406" s="14">
        <v>0</v>
      </c>
      <c r="IH406" s="14">
        <v>0</v>
      </c>
      <c r="II406" s="14">
        <v>0</v>
      </c>
      <c r="IJ406" s="14">
        <v>0</v>
      </c>
      <c r="IK406" s="14">
        <v>0</v>
      </c>
      <c r="IL406" s="14">
        <v>0</v>
      </c>
      <c r="IM406" s="14">
        <v>0</v>
      </c>
      <c r="IN406" s="14">
        <v>0</v>
      </c>
      <c r="IO406" s="14">
        <v>0</v>
      </c>
      <c r="IP406" s="14">
        <v>0</v>
      </c>
      <c r="IQ406" s="14">
        <v>0</v>
      </c>
      <c r="IR406" s="14">
        <v>0</v>
      </c>
      <c r="IS406" s="14">
        <v>0</v>
      </c>
      <c r="IT406" s="14">
        <v>0</v>
      </c>
      <c r="IU406" s="14">
        <v>0</v>
      </c>
      <c r="IV406" s="14">
        <v>0</v>
      </c>
      <c r="IW406" s="14">
        <v>0</v>
      </c>
      <c r="IX406" s="14">
        <v>0</v>
      </c>
      <c r="IY406" s="14">
        <v>0</v>
      </c>
      <c r="IZ406" s="14">
        <v>0</v>
      </c>
      <c r="JA406" s="14">
        <v>0</v>
      </c>
      <c r="JB406" s="14">
        <v>0</v>
      </c>
      <c r="JC406" s="14">
        <v>0</v>
      </c>
      <c r="JD406" s="14">
        <v>0</v>
      </c>
      <c r="JE406" s="14">
        <v>0</v>
      </c>
      <c r="JF406" s="14">
        <v>0</v>
      </c>
      <c r="JG406" s="14">
        <v>0</v>
      </c>
      <c r="JH406" s="14">
        <v>0</v>
      </c>
      <c r="JI406" s="14">
        <v>0</v>
      </c>
      <c r="JJ406" s="14">
        <v>0</v>
      </c>
      <c r="JK406" s="14">
        <v>0</v>
      </c>
      <c r="JL406" s="14">
        <v>0</v>
      </c>
      <c r="JM406" s="14">
        <v>0</v>
      </c>
      <c r="JN406" s="14">
        <v>0</v>
      </c>
      <c r="JO406" s="14">
        <v>0</v>
      </c>
      <c r="JP406" s="14">
        <v>0</v>
      </c>
      <c r="JQ406" s="14">
        <v>0</v>
      </c>
      <c r="JR406" s="14">
        <v>0</v>
      </c>
      <c r="JS406" s="14">
        <v>0</v>
      </c>
      <c r="JT406" s="14">
        <v>0</v>
      </c>
      <c r="JU406" s="14">
        <v>0</v>
      </c>
      <c r="JV406" s="14">
        <v>0</v>
      </c>
      <c r="JW406" s="14">
        <v>0</v>
      </c>
      <c r="JX406" s="14">
        <v>0</v>
      </c>
      <c r="JY406" s="14">
        <v>0</v>
      </c>
      <c r="JZ406" s="14">
        <v>0</v>
      </c>
      <c r="KA406" s="14">
        <v>0</v>
      </c>
      <c r="KB406" s="14">
        <v>0</v>
      </c>
      <c r="KC406" s="14">
        <v>0</v>
      </c>
      <c r="KD406" s="14">
        <v>0</v>
      </c>
      <c r="KE406" s="14">
        <v>0</v>
      </c>
      <c r="KF406" s="14">
        <v>0</v>
      </c>
      <c r="KG406" s="14">
        <v>0</v>
      </c>
      <c r="KH406" s="14">
        <v>0</v>
      </c>
      <c r="KI406" s="14">
        <v>0</v>
      </c>
      <c r="KJ406" s="14">
        <v>0</v>
      </c>
      <c r="KK406" s="14">
        <v>0</v>
      </c>
      <c r="KL406" s="14">
        <v>0</v>
      </c>
      <c r="KM406" s="14">
        <v>0</v>
      </c>
      <c r="KN406" s="14">
        <v>0</v>
      </c>
      <c r="KO406" s="14">
        <v>0</v>
      </c>
      <c r="KP406" s="14">
        <v>0</v>
      </c>
      <c r="KQ406" s="14">
        <v>0</v>
      </c>
      <c r="KR406" s="14">
        <v>0</v>
      </c>
      <c r="KS406" s="14">
        <v>0</v>
      </c>
      <c r="KT406" s="14">
        <v>0</v>
      </c>
      <c r="KU406" s="14">
        <v>0</v>
      </c>
      <c r="KV406" s="14">
        <v>0</v>
      </c>
      <c r="KW406" s="14">
        <v>0</v>
      </c>
      <c r="KX406" s="14">
        <v>0</v>
      </c>
      <c r="KY406" s="14">
        <v>0</v>
      </c>
      <c r="KZ406" s="14">
        <v>0</v>
      </c>
      <c r="LA406" s="14">
        <v>0</v>
      </c>
      <c r="LB406" s="14">
        <v>0</v>
      </c>
      <c r="LC406" s="14">
        <v>0</v>
      </c>
      <c r="LD406" s="14">
        <v>0</v>
      </c>
      <c r="LE406" s="14">
        <v>0</v>
      </c>
      <c r="LF406" s="14">
        <v>0</v>
      </c>
      <c r="LG406" s="14">
        <v>0</v>
      </c>
      <c r="LH406" s="14">
        <v>0</v>
      </c>
      <c r="LI406" s="14">
        <v>0</v>
      </c>
      <c r="LJ406" s="14">
        <v>0</v>
      </c>
      <c r="LK406" s="14">
        <v>0</v>
      </c>
      <c r="LL406" s="14">
        <v>0</v>
      </c>
      <c r="LM406" s="14">
        <v>0</v>
      </c>
      <c r="LN406" s="14">
        <v>0</v>
      </c>
      <c r="LO406" s="14">
        <v>0</v>
      </c>
      <c r="LP406" s="14">
        <v>0</v>
      </c>
      <c r="LQ406" s="14">
        <v>0</v>
      </c>
      <c r="LR406" s="14">
        <v>0</v>
      </c>
      <c r="LS406" s="14">
        <v>0</v>
      </c>
      <c r="LT406" s="14">
        <v>0</v>
      </c>
      <c r="LU406" s="14">
        <v>0</v>
      </c>
      <c r="LV406" s="14">
        <v>0</v>
      </c>
      <c r="LW406" s="14">
        <v>0</v>
      </c>
      <c r="LX406" s="14">
        <v>0</v>
      </c>
      <c r="LY406" s="14">
        <v>0</v>
      </c>
      <c r="LZ406" s="14">
        <v>0</v>
      </c>
      <c r="MA406" s="14">
        <v>0</v>
      </c>
      <c r="MB406" s="14">
        <v>0</v>
      </c>
      <c r="MC406" s="14">
        <v>0</v>
      </c>
      <c r="MD406" s="14">
        <v>0</v>
      </c>
      <c r="ME406" s="14">
        <v>0</v>
      </c>
      <c r="MF406" s="14">
        <v>0</v>
      </c>
      <c r="MG406" s="14">
        <v>0</v>
      </c>
      <c r="MH406" s="14">
        <v>0</v>
      </c>
      <c r="MI406" s="14">
        <v>0</v>
      </c>
      <c r="MJ406" s="14">
        <v>0</v>
      </c>
      <c r="MK406" s="14">
        <v>0</v>
      </c>
      <c r="ML406" s="14">
        <v>0</v>
      </c>
      <c r="MM406" s="14">
        <v>0</v>
      </c>
      <c r="MN406" s="14">
        <v>0</v>
      </c>
      <c r="MO406" s="14">
        <v>0</v>
      </c>
      <c r="MP406" s="14">
        <v>0</v>
      </c>
      <c r="MQ406" s="14">
        <v>0</v>
      </c>
      <c r="MR406" s="14">
        <v>0</v>
      </c>
      <c r="MS406" s="14">
        <v>0</v>
      </c>
      <c r="MT406" s="14">
        <v>0</v>
      </c>
      <c r="MU406" s="14">
        <v>0</v>
      </c>
      <c r="MV406" s="14">
        <v>0</v>
      </c>
      <c r="MW406" s="14">
        <v>0</v>
      </c>
      <c r="MX406" s="14">
        <v>0</v>
      </c>
      <c r="MY406" s="14">
        <v>0</v>
      </c>
      <c r="MZ406" s="14">
        <v>0</v>
      </c>
      <c r="NA406" s="14">
        <v>0</v>
      </c>
      <c r="NB406" s="14">
        <v>0</v>
      </c>
      <c r="NC406" s="14">
        <v>0</v>
      </c>
      <c r="ND406" s="14">
        <v>0</v>
      </c>
      <c r="NE406" s="14">
        <v>0</v>
      </c>
      <c r="NF406" s="14">
        <v>0</v>
      </c>
      <c r="NG406" s="14">
        <v>0</v>
      </c>
      <c r="NH406" s="14">
        <v>0</v>
      </c>
      <c r="NI406" s="14">
        <v>0</v>
      </c>
      <c r="NJ406" s="14">
        <v>0</v>
      </c>
      <c r="NK406" s="14">
        <v>0</v>
      </c>
      <c r="NL406" s="14">
        <v>0</v>
      </c>
      <c r="NM406" s="14">
        <v>0</v>
      </c>
      <c r="NN406" s="14">
        <v>0</v>
      </c>
      <c r="NO406" s="14">
        <v>0</v>
      </c>
      <c r="NP406" s="14">
        <v>0</v>
      </c>
      <c r="NQ406" s="14">
        <v>0</v>
      </c>
      <c r="NR406" s="14">
        <v>0</v>
      </c>
      <c r="NS406" s="14">
        <v>0</v>
      </c>
      <c r="NT406" s="14">
        <v>0</v>
      </c>
      <c r="NU406" s="14">
        <v>0</v>
      </c>
      <c r="NV406" s="14">
        <v>0</v>
      </c>
      <c r="NW406" s="14">
        <v>0</v>
      </c>
      <c r="NX406" s="14">
        <v>0</v>
      </c>
      <c r="NY406" s="14">
        <v>0</v>
      </c>
      <c r="NZ406" s="14">
        <v>0</v>
      </c>
      <c r="OA406" s="14">
        <v>0</v>
      </c>
      <c r="OB406" s="14">
        <v>0</v>
      </c>
      <c r="OC406" s="14">
        <v>0</v>
      </c>
      <c r="OD406" s="14">
        <v>0</v>
      </c>
      <c r="OE406" s="14">
        <v>0</v>
      </c>
      <c r="OF406" s="14"/>
      <c r="OG406" s="14">
        <v>0</v>
      </c>
      <c r="OH406" s="14">
        <v>1</v>
      </c>
      <c r="OI406" s="14">
        <v>0</v>
      </c>
      <c r="OJ406" s="14">
        <v>0</v>
      </c>
      <c r="OK406" s="14">
        <v>0</v>
      </c>
      <c r="OL406" s="14">
        <v>0</v>
      </c>
      <c r="OM406" s="14">
        <v>0</v>
      </c>
      <c r="ON406" s="14">
        <v>0</v>
      </c>
      <c r="OO406" s="14">
        <v>0</v>
      </c>
      <c r="OP406" s="14">
        <v>0</v>
      </c>
      <c r="OQ406" s="14">
        <v>0</v>
      </c>
      <c r="OR406" s="14">
        <v>0</v>
      </c>
      <c r="OS406" s="14">
        <v>0</v>
      </c>
      <c r="OT406" s="14">
        <v>0</v>
      </c>
      <c r="OU406" s="14">
        <v>0</v>
      </c>
      <c r="OV406" s="14">
        <v>0</v>
      </c>
      <c r="OW406" s="14">
        <v>0</v>
      </c>
      <c r="OX406" s="14">
        <v>0</v>
      </c>
      <c r="OY406" s="14">
        <v>0</v>
      </c>
      <c r="OZ406" s="14"/>
      <c r="PA406" s="14">
        <v>0</v>
      </c>
      <c r="PB406" s="14"/>
      <c r="PC406" s="14"/>
      <c r="PD406" s="14">
        <v>0</v>
      </c>
      <c r="PE406" s="14"/>
      <c r="PF406" s="14">
        <v>1</v>
      </c>
      <c r="PG406" s="54"/>
      <c r="PH406" s="54"/>
      <c r="PI406" s="54"/>
      <c r="PJ406" s="54"/>
      <c r="PK406" s="54"/>
      <c r="PL406" s="84"/>
      <c r="PM406" s="14"/>
      <c r="PN406" s="84"/>
      <c r="PO406" s="84"/>
      <c r="PP406" s="84"/>
      <c r="PQ406" s="84"/>
      <c r="PR406" s="505"/>
      <c r="PS406" s="84"/>
      <c r="PT406" s="84"/>
      <c r="PU406" s="84"/>
      <c r="PV406" s="84"/>
      <c r="PW406" s="54"/>
      <c r="PX406" s="54"/>
      <c r="PY406" s="14"/>
      <c r="PZ406" s="14"/>
      <c r="QA406" s="14"/>
      <c r="QB406" s="54"/>
      <c r="QC406" s="54"/>
      <c r="QD406" s="54"/>
      <c r="QR406" s="1"/>
      <c r="QS406" s="1"/>
      <c r="QX406" s="1"/>
      <c r="QY406" s="1"/>
      <c r="QZ406" s="1"/>
      <c r="RA406" s="1"/>
      <c r="RB406" s="1"/>
      <c r="RC406" s="1"/>
      <c r="RD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</row>
    <row r="407" spans="1:488" s="20" customFormat="1" hidden="1" x14ac:dyDescent="0.25">
      <c r="A407" s="68" t="s">
        <v>12</v>
      </c>
      <c r="B407" s="68" t="s">
        <v>1495</v>
      </c>
      <c r="C407" s="347"/>
      <c r="D407" s="347"/>
      <c r="E407" s="14">
        <v>0</v>
      </c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>
        <v>0</v>
      </c>
      <c r="PE407" s="14"/>
      <c r="PF407" s="14"/>
      <c r="PG407" s="54"/>
      <c r="PH407" s="54"/>
      <c r="PI407" s="54"/>
      <c r="PJ407" s="54"/>
      <c r="PK407" s="54"/>
      <c r="PL407" s="84"/>
      <c r="PM407" s="14"/>
      <c r="PN407" s="84"/>
      <c r="PO407" s="84"/>
      <c r="PP407" s="84"/>
      <c r="PQ407" s="84"/>
      <c r="PR407" s="505"/>
      <c r="PS407" s="84"/>
      <c r="PT407" s="84"/>
      <c r="PU407" s="84"/>
      <c r="PV407" s="84"/>
      <c r="PW407" s="54"/>
      <c r="PX407" s="54"/>
      <c r="PY407" s="14"/>
      <c r="PZ407" s="14"/>
      <c r="QA407" s="14"/>
      <c r="QB407" s="54"/>
      <c r="QC407" s="54"/>
      <c r="QD407" s="54"/>
      <c r="QR407" s="1"/>
      <c r="QS407" s="1"/>
      <c r="QX407" s="1"/>
      <c r="QY407" s="1"/>
      <c r="QZ407" s="1"/>
      <c r="RA407" s="1"/>
      <c r="RB407" s="1"/>
      <c r="RC407" s="1"/>
      <c r="RD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</row>
    <row r="408" spans="1:488" s="20" customFormat="1" hidden="1" x14ac:dyDescent="0.25">
      <c r="A408" s="68" t="s">
        <v>12</v>
      </c>
      <c r="B408" s="68" t="s">
        <v>1496</v>
      </c>
      <c r="C408" s="347"/>
      <c r="D408" s="347"/>
      <c r="E408" s="14">
        <v>0</v>
      </c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>
        <v>0</v>
      </c>
      <c r="PE408" s="14"/>
      <c r="PF408" s="14"/>
      <c r="PG408" s="54"/>
      <c r="PH408" s="54"/>
      <c r="PI408" s="54"/>
      <c r="PJ408" s="54"/>
      <c r="PK408" s="54"/>
      <c r="PL408" s="84"/>
      <c r="PM408" s="14"/>
      <c r="PN408" s="84"/>
      <c r="PO408" s="84"/>
      <c r="PP408" s="84"/>
      <c r="PQ408" s="84"/>
      <c r="PR408" s="505"/>
      <c r="PS408" s="84"/>
      <c r="PT408" s="84"/>
      <c r="PU408" s="84"/>
      <c r="PV408" s="84"/>
      <c r="PW408" s="54"/>
      <c r="PX408" s="54"/>
      <c r="PY408" s="14"/>
      <c r="PZ408" s="14"/>
      <c r="QA408" s="14"/>
      <c r="QB408" s="54"/>
      <c r="QC408" s="54"/>
      <c r="QD408" s="54"/>
      <c r="QR408" s="1"/>
      <c r="QS408" s="1"/>
      <c r="QX408" s="1"/>
      <c r="QY408" s="1"/>
      <c r="QZ408" s="1"/>
      <c r="RA408" s="1"/>
      <c r="RB408" s="1"/>
      <c r="RC408" s="1"/>
      <c r="RD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</row>
    <row r="409" spans="1:488" s="20" customFormat="1" hidden="1" x14ac:dyDescent="0.25">
      <c r="A409" s="68" t="s">
        <v>12</v>
      </c>
      <c r="B409" s="68" t="s">
        <v>1217</v>
      </c>
      <c r="C409" s="347"/>
      <c r="D409" s="347"/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  <c r="AL409" s="14">
        <v>0</v>
      </c>
      <c r="AM409" s="14">
        <v>0</v>
      </c>
      <c r="AN409" s="14">
        <v>0</v>
      </c>
      <c r="AO409" s="14">
        <v>0</v>
      </c>
      <c r="AP409" s="14">
        <v>0</v>
      </c>
      <c r="AQ409" s="14">
        <v>0</v>
      </c>
      <c r="AR409" s="14">
        <v>0</v>
      </c>
      <c r="AS409" s="14">
        <v>0</v>
      </c>
      <c r="AT409" s="14">
        <v>0</v>
      </c>
      <c r="AU409" s="14">
        <v>0</v>
      </c>
      <c r="AV409" s="14">
        <v>0</v>
      </c>
      <c r="AW409" s="14">
        <v>0</v>
      </c>
      <c r="AX409" s="14">
        <v>0</v>
      </c>
      <c r="AY409" s="14">
        <v>0</v>
      </c>
      <c r="AZ409" s="14">
        <v>0</v>
      </c>
      <c r="BA409" s="14">
        <v>0</v>
      </c>
      <c r="BB409" s="14">
        <v>0</v>
      </c>
      <c r="BC409" s="14">
        <v>0</v>
      </c>
      <c r="BD409" s="14">
        <v>0</v>
      </c>
      <c r="BE409" s="14">
        <v>0</v>
      </c>
      <c r="BF409" s="14">
        <v>0</v>
      </c>
      <c r="BG409" s="14">
        <v>0</v>
      </c>
      <c r="BH409" s="14">
        <v>0</v>
      </c>
      <c r="BI409" s="14">
        <v>0</v>
      </c>
      <c r="BJ409" s="14">
        <v>0</v>
      </c>
      <c r="BK409" s="14">
        <v>0</v>
      </c>
      <c r="BL409" s="14">
        <v>0</v>
      </c>
      <c r="BM409" s="14">
        <v>0</v>
      </c>
      <c r="BN409" s="14">
        <v>0</v>
      </c>
      <c r="BO409" s="14">
        <v>0</v>
      </c>
      <c r="BP409" s="14">
        <v>0</v>
      </c>
      <c r="BQ409" s="14">
        <v>0</v>
      </c>
      <c r="BR409" s="14">
        <v>0</v>
      </c>
      <c r="BS409" s="14">
        <v>0</v>
      </c>
      <c r="BT409" s="14">
        <v>0</v>
      </c>
      <c r="BU409" s="14">
        <v>0</v>
      </c>
      <c r="BV409" s="14">
        <v>0</v>
      </c>
      <c r="BW409" s="14">
        <v>0</v>
      </c>
      <c r="BX409" s="14">
        <v>0</v>
      </c>
      <c r="BY409" s="14">
        <v>0</v>
      </c>
      <c r="BZ409" s="14">
        <v>0</v>
      </c>
      <c r="CA409" s="14">
        <v>0</v>
      </c>
      <c r="CB409" s="14">
        <v>0</v>
      </c>
      <c r="CC409" s="14">
        <v>0</v>
      </c>
      <c r="CD409" s="14">
        <v>0</v>
      </c>
      <c r="CE409" s="14">
        <v>0</v>
      </c>
      <c r="CF409" s="14">
        <v>0</v>
      </c>
      <c r="CG409" s="14">
        <v>0</v>
      </c>
      <c r="CH409" s="14">
        <v>0</v>
      </c>
      <c r="CI409" s="14">
        <v>0</v>
      </c>
      <c r="CJ409" s="14">
        <v>0</v>
      </c>
      <c r="CK409" s="14">
        <v>0</v>
      </c>
      <c r="CL409" s="14">
        <v>0</v>
      </c>
      <c r="CM409" s="14">
        <v>0</v>
      </c>
      <c r="CN409" s="14">
        <v>0</v>
      </c>
      <c r="CO409" s="14">
        <v>0</v>
      </c>
      <c r="CP409" s="14">
        <v>0</v>
      </c>
      <c r="CQ409" s="14">
        <v>0</v>
      </c>
      <c r="CR409" s="14">
        <v>0</v>
      </c>
      <c r="CS409" s="14">
        <v>0</v>
      </c>
      <c r="CT409" s="14">
        <v>0</v>
      </c>
      <c r="CU409" s="14">
        <v>0</v>
      </c>
      <c r="CV409" s="14">
        <v>0</v>
      </c>
      <c r="CW409" s="14">
        <v>0</v>
      </c>
      <c r="CX409" s="14">
        <v>0</v>
      </c>
      <c r="CY409" s="14">
        <v>0</v>
      </c>
      <c r="CZ409" s="14">
        <v>0</v>
      </c>
      <c r="DA409" s="14">
        <v>0</v>
      </c>
      <c r="DB409" s="14">
        <v>0</v>
      </c>
      <c r="DC409" s="14">
        <v>0</v>
      </c>
      <c r="DD409" s="14">
        <v>0</v>
      </c>
      <c r="DE409" s="14">
        <v>0</v>
      </c>
      <c r="DF409" s="14">
        <v>0</v>
      </c>
      <c r="DG409" s="14">
        <v>0</v>
      </c>
      <c r="DH409" s="14">
        <v>0</v>
      </c>
      <c r="DI409" s="14">
        <v>0</v>
      </c>
      <c r="DJ409" s="14">
        <v>0</v>
      </c>
      <c r="DK409" s="14">
        <v>0</v>
      </c>
      <c r="DL409" s="14">
        <v>0</v>
      </c>
      <c r="DM409" s="14">
        <v>0</v>
      </c>
      <c r="DN409" s="14">
        <v>0</v>
      </c>
      <c r="DO409" s="14">
        <v>0</v>
      </c>
      <c r="DP409" s="14">
        <v>0</v>
      </c>
      <c r="DQ409" s="14">
        <v>0</v>
      </c>
      <c r="DR409" s="14">
        <v>0</v>
      </c>
      <c r="DS409" s="14">
        <v>0</v>
      </c>
      <c r="DT409" s="14">
        <v>0</v>
      </c>
      <c r="DU409" s="14">
        <v>0</v>
      </c>
      <c r="DV409" s="14">
        <v>0</v>
      </c>
      <c r="DW409" s="14">
        <v>0</v>
      </c>
      <c r="DX409" s="14">
        <v>0</v>
      </c>
      <c r="DY409" s="14">
        <v>0</v>
      </c>
      <c r="DZ409" s="14">
        <v>0</v>
      </c>
      <c r="EA409" s="14">
        <v>0</v>
      </c>
      <c r="EB409" s="14">
        <v>0</v>
      </c>
      <c r="EC409" s="14">
        <v>0</v>
      </c>
      <c r="ED409" s="14">
        <v>0</v>
      </c>
      <c r="EE409" s="14">
        <v>0</v>
      </c>
      <c r="EF409" s="14">
        <v>0</v>
      </c>
      <c r="EG409" s="14">
        <v>0</v>
      </c>
      <c r="EH409" s="14">
        <v>0</v>
      </c>
      <c r="EI409" s="14">
        <v>0</v>
      </c>
      <c r="EJ409" s="14">
        <v>0</v>
      </c>
      <c r="EK409" s="14">
        <v>0</v>
      </c>
      <c r="EL409" s="14">
        <v>0</v>
      </c>
      <c r="EM409" s="14">
        <v>0</v>
      </c>
      <c r="EN409" s="14">
        <v>0</v>
      </c>
      <c r="EO409" s="14">
        <v>0</v>
      </c>
      <c r="EP409" s="14">
        <v>0</v>
      </c>
      <c r="EQ409" s="14">
        <v>0</v>
      </c>
      <c r="ER409" s="14">
        <v>0</v>
      </c>
      <c r="ES409" s="14">
        <v>0</v>
      </c>
      <c r="ET409" s="14">
        <v>0</v>
      </c>
      <c r="EU409" s="14">
        <v>0</v>
      </c>
      <c r="EV409" s="14">
        <v>0</v>
      </c>
      <c r="EW409" s="14">
        <v>0</v>
      </c>
      <c r="EX409" s="14">
        <v>0</v>
      </c>
      <c r="EY409" s="14">
        <v>0</v>
      </c>
      <c r="EZ409" s="14">
        <v>0</v>
      </c>
      <c r="FA409" s="14">
        <v>0</v>
      </c>
      <c r="FB409" s="14">
        <v>0</v>
      </c>
      <c r="FC409" s="14">
        <v>0</v>
      </c>
      <c r="FD409" s="14">
        <v>0</v>
      </c>
      <c r="FE409" s="14">
        <v>0</v>
      </c>
      <c r="FF409" s="14">
        <v>0</v>
      </c>
      <c r="FG409" s="14">
        <v>0</v>
      </c>
      <c r="FH409" s="14">
        <v>0</v>
      </c>
      <c r="FI409" s="14">
        <v>0</v>
      </c>
      <c r="FJ409" s="14">
        <v>0</v>
      </c>
      <c r="FK409" s="14">
        <v>0</v>
      </c>
      <c r="FL409" s="14">
        <v>0</v>
      </c>
      <c r="FM409" s="14">
        <v>0</v>
      </c>
      <c r="FN409" s="14">
        <v>0</v>
      </c>
      <c r="FO409" s="14">
        <v>0</v>
      </c>
      <c r="FP409" s="14">
        <v>0</v>
      </c>
      <c r="FQ409" s="14">
        <v>0</v>
      </c>
      <c r="FR409" s="14">
        <v>0</v>
      </c>
      <c r="FS409" s="14">
        <v>0</v>
      </c>
      <c r="FT409" s="14">
        <v>0</v>
      </c>
      <c r="FU409" s="14">
        <v>0</v>
      </c>
      <c r="FV409" s="14">
        <v>0</v>
      </c>
      <c r="FW409" s="14">
        <v>0</v>
      </c>
      <c r="FX409" s="14">
        <v>0</v>
      </c>
      <c r="FY409" s="14">
        <v>0</v>
      </c>
      <c r="FZ409" s="14">
        <v>0</v>
      </c>
      <c r="GA409" s="14">
        <v>0</v>
      </c>
      <c r="GB409" s="14">
        <v>0</v>
      </c>
      <c r="GC409" s="14">
        <v>0</v>
      </c>
      <c r="GD409" s="14">
        <v>0</v>
      </c>
      <c r="GE409" s="14">
        <v>0</v>
      </c>
      <c r="GF409" s="14">
        <v>0</v>
      </c>
      <c r="GG409" s="14">
        <v>0</v>
      </c>
      <c r="GH409" s="14">
        <v>0</v>
      </c>
      <c r="GI409" s="14">
        <v>0</v>
      </c>
      <c r="GJ409" s="14">
        <v>0</v>
      </c>
      <c r="GK409" s="14">
        <v>0</v>
      </c>
      <c r="GL409" s="14">
        <v>0</v>
      </c>
      <c r="GM409" s="14">
        <v>0</v>
      </c>
      <c r="GN409" s="14">
        <v>0</v>
      </c>
      <c r="GO409" s="14">
        <v>0</v>
      </c>
      <c r="GP409" s="14">
        <v>0</v>
      </c>
      <c r="GQ409" s="14">
        <v>0</v>
      </c>
      <c r="GR409" s="14">
        <v>0</v>
      </c>
      <c r="GS409" s="14">
        <v>0</v>
      </c>
      <c r="GT409" s="14">
        <v>0</v>
      </c>
      <c r="GU409" s="14">
        <v>0</v>
      </c>
      <c r="GV409" s="14">
        <v>0</v>
      </c>
      <c r="GW409" s="14">
        <v>0</v>
      </c>
      <c r="GX409" s="14">
        <v>0</v>
      </c>
      <c r="GY409" s="14">
        <v>0</v>
      </c>
      <c r="GZ409" s="14">
        <v>0</v>
      </c>
      <c r="HA409" s="14">
        <v>0</v>
      </c>
      <c r="HB409" s="14">
        <v>0</v>
      </c>
      <c r="HC409" s="14">
        <v>0</v>
      </c>
      <c r="HD409" s="14">
        <v>0</v>
      </c>
      <c r="HE409" s="14">
        <v>0</v>
      </c>
      <c r="HF409" s="14">
        <v>0</v>
      </c>
      <c r="HG409" s="14">
        <v>0</v>
      </c>
      <c r="HH409" s="14">
        <v>0</v>
      </c>
      <c r="HI409" s="14">
        <v>0</v>
      </c>
      <c r="HJ409" s="14">
        <v>0</v>
      </c>
      <c r="HK409" s="14">
        <v>0</v>
      </c>
      <c r="HL409" s="14">
        <v>0</v>
      </c>
      <c r="HM409" s="14">
        <v>0</v>
      </c>
      <c r="HN409" s="14">
        <v>0</v>
      </c>
      <c r="HO409" s="14">
        <v>0</v>
      </c>
      <c r="HP409" s="14">
        <v>0</v>
      </c>
      <c r="HQ409" s="14">
        <v>0</v>
      </c>
      <c r="HR409" s="14">
        <v>0</v>
      </c>
      <c r="HS409" s="14">
        <v>0</v>
      </c>
      <c r="HT409" s="14">
        <v>0</v>
      </c>
      <c r="HU409" s="14">
        <v>0</v>
      </c>
      <c r="HV409" s="14">
        <v>0</v>
      </c>
      <c r="HW409" s="14">
        <v>0</v>
      </c>
      <c r="HX409" s="14">
        <v>0</v>
      </c>
      <c r="HY409" s="14">
        <v>0</v>
      </c>
      <c r="HZ409" s="14">
        <v>0</v>
      </c>
      <c r="IA409" s="14">
        <v>0</v>
      </c>
      <c r="IB409" s="14">
        <v>0</v>
      </c>
      <c r="IC409" s="14">
        <v>0</v>
      </c>
      <c r="ID409" s="14">
        <v>0</v>
      </c>
      <c r="IE409" s="14">
        <v>1</v>
      </c>
      <c r="IF409" s="14">
        <v>0</v>
      </c>
      <c r="IG409" s="14">
        <v>0</v>
      </c>
      <c r="IH409" s="14">
        <v>0</v>
      </c>
      <c r="II409" s="14">
        <v>0</v>
      </c>
      <c r="IJ409" s="14">
        <v>0</v>
      </c>
      <c r="IK409" s="14">
        <v>0</v>
      </c>
      <c r="IL409" s="14">
        <v>0</v>
      </c>
      <c r="IM409" s="14">
        <v>0</v>
      </c>
      <c r="IN409" s="14">
        <v>0</v>
      </c>
      <c r="IO409" s="14">
        <v>0</v>
      </c>
      <c r="IP409" s="14">
        <v>0</v>
      </c>
      <c r="IQ409" s="14">
        <v>0</v>
      </c>
      <c r="IR409" s="14">
        <v>0</v>
      </c>
      <c r="IS409" s="14">
        <v>0</v>
      </c>
      <c r="IT409" s="14">
        <v>0</v>
      </c>
      <c r="IU409" s="14">
        <v>0</v>
      </c>
      <c r="IV409" s="14">
        <v>0</v>
      </c>
      <c r="IW409" s="14">
        <v>0</v>
      </c>
      <c r="IX409" s="14">
        <v>0</v>
      </c>
      <c r="IY409" s="14">
        <v>0</v>
      </c>
      <c r="IZ409" s="14">
        <v>0</v>
      </c>
      <c r="JA409" s="14">
        <v>0</v>
      </c>
      <c r="JB409" s="14">
        <v>0</v>
      </c>
      <c r="JC409" s="14">
        <v>0</v>
      </c>
      <c r="JD409" s="14">
        <v>0</v>
      </c>
      <c r="JE409" s="14">
        <v>0</v>
      </c>
      <c r="JF409" s="14">
        <v>0</v>
      </c>
      <c r="JG409" s="14">
        <v>0</v>
      </c>
      <c r="JH409" s="14">
        <v>0</v>
      </c>
      <c r="JI409" s="14">
        <v>0</v>
      </c>
      <c r="JJ409" s="14">
        <v>0</v>
      </c>
      <c r="JK409" s="14">
        <v>0</v>
      </c>
      <c r="JL409" s="14">
        <v>0</v>
      </c>
      <c r="JM409" s="14">
        <v>0</v>
      </c>
      <c r="JN409" s="14">
        <v>0</v>
      </c>
      <c r="JO409" s="14">
        <v>0</v>
      </c>
      <c r="JP409" s="14">
        <v>0</v>
      </c>
      <c r="JQ409" s="14">
        <v>0</v>
      </c>
      <c r="JR409" s="14">
        <v>0</v>
      </c>
      <c r="JS409" s="14">
        <v>0</v>
      </c>
      <c r="JT409" s="14">
        <v>0</v>
      </c>
      <c r="JU409" s="14">
        <v>0</v>
      </c>
      <c r="JV409" s="14">
        <v>0</v>
      </c>
      <c r="JW409" s="14">
        <v>0</v>
      </c>
      <c r="JX409" s="14">
        <v>0</v>
      </c>
      <c r="JY409" s="14">
        <v>0</v>
      </c>
      <c r="JZ409" s="14">
        <v>0</v>
      </c>
      <c r="KA409" s="14">
        <v>0</v>
      </c>
      <c r="KB409" s="14">
        <v>0</v>
      </c>
      <c r="KC409" s="14">
        <v>0</v>
      </c>
      <c r="KD409" s="14">
        <v>0</v>
      </c>
      <c r="KE409" s="14">
        <v>0</v>
      </c>
      <c r="KF409" s="14">
        <v>0</v>
      </c>
      <c r="KG409" s="14">
        <v>0</v>
      </c>
      <c r="KH409" s="14">
        <v>0</v>
      </c>
      <c r="KI409" s="14">
        <v>0</v>
      </c>
      <c r="KJ409" s="14">
        <v>0</v>
      </c>
      <c r="KK409" s="14">
        <v>0</v>
      </c>
      <c r="KL409" s="14">
        <v>0</v>
      </c>
      <c r="KM409" s="14">
        <v>0</v>
      </c>
      <c r="KN409" s="14">
        <v>0</v>
      </c>
      <c r="KO409" s="14">
        <v>0</v>
      </c>
      <c r="KP409" s="14">
        <v>0</v>
      </c>
      <c r="KQ409" s="14">
        <v>0</v>
      </c>
      <c r="KR409" s="14">
        <v>0</v>
      </c>
      <c r="KS409" s="14">
        <v>0</v>
      </c>
      <c r="KT409" s="14">
        <v>0</v>
      </c>
      <c r="KU409" s="14">
        <v>0</v>
      </c>
      <c r="KV409" s="14">
        <v>0</v>
      </c>
      <c r="KW409" s="14">
        <v>0</v>
      </c>
      <c r="KX409" s="14">
        <v>0</v>
      </c>
      <c r="KY409" s="14">
        <v>1</v>
      </c>
      <c r="KZ409" s="14">
        <v>0</v>
      </c>
      <c r="LA409" s="14">
        <v>0</v>
      </c>
      <c r="LB409" s="14">
        <v>0</v>
      </c>
      <c r="LC409" s="14">
        <v>0</v>
      </c>
      <c r="LD409" s="14">
        <v>0</v>
      </c>
      <c r="LE409" s="14">
        <v>0</v>
      </c>
      <c r="LF409" s="14">
        <v>0</v>
      </c>
      <c r="LG409" s="14">
        <v>0</v>
      </c>
      <c r="LH409" s="14">
        <v>0</v>
      </c>
      <c r="LI409" s="14">
        <v>0</v>
      </c>
      <c r="LJ409" s="14">
        <v>0</v>
      </c>
      <c r="LK409" s="14">
        <v>0</v>
      </c>
      <c r="LL409" s="14">
        <v>0</v>
      </c>
      <c r="LM409" s="14">
        <v>0</v>
      </c>
      <c r="LN409" s="14">
        <v>0</v>
      </c>
      <c r="LO409" s="14">
        <v>0</v>
      </c>
      <c r="LP409" s="14">
        <v>0</v>
      </c>
      <c r="LQ409" s="14">
        <v>0</v>
      </c>
      <c r="LR409" s="14">
        <v>0</v>
      </c>
      <c r="LS409" s="14">
        <v>0</v>
      </c>
      <c r="LT409" s="14">
        <v>0</v>
      </c>
      <c r="LU409" s="14">
        <v>0</v>
      </c>
      <c r="LV409" s="14">
        <v>0</v>
      </c>
      <c r="LW409" s="14">
        <v>0</v>
      </c>
      <c r="LX409" s="14">
        <v>0</v>
      </c>
      <c r="LY409" s="14">
        <v>0</v>
      </c>
      <c r="LZ409" s="14">
        <v>0</v>
      </c>
      <c r="MA409" s="14">
        <v>0</v>
      </c>
      <c r="MB409" s="14">
        <v>0</v>
      </c>
      <c r="MC409" s="14">
        <v>0</v>
      </c>
      <c r="MD409" s="14">
        <v>0</v>
      </c>
      <c r="ME409" s="14">
        <v>0</v>
      </c>
      <c r="MF409" s="14">
        <v>0</v>
      </c>
      <c r="MG409" s="14">
        <v>0</v>
      </c>
      <c r="MH409" s="14">
        <v>0</v>
      </c>
      <c r="MI409" s="14">
        <v>0</v>
      </c>
      <c r="MJ409" s="14">
        <v>0</v>
      </c>
      <c r="MK409" s="14">
        <v>0</v>
      </c>
      <c r="ML409" s="14">
        <v>0</v>
      </c>
      <c r="MM409" s="14">
        <v>0</v>
      </c>
      <c r="MN409" s="14">
        <v>0</v>
      </c>
      <c r="MO409" s="14">
        <v>0</v>
      </c>
      <c r="MP409" s="14">
        <v>0</v>
      </c>
      <c r="MQ409" s="14">
        <v>0</v>
      </c>
      <c r="MR409" s="14">
        <v>0</v>
      </c>
      <c r="MS409" s="14">
        <v>0</v>
      </c>
      <c r="MT409" s="14">
        <v>0</v>
      </c>
      <c r="MU409" s="14">
        <v>0</v>
      </c>
      <c r="MV409" s="14">
        <v>0</v>
      </c>
      <c r="MW409" s="14">
        <v>0</v>
      </c>
      <c r="MX409" s="14">
        <v>0</v>
      </c>
      <c r="MY409" s="14">
        <v>0</v>
      </c>
      <c r="MZ409" s="14">
        <v>0</v>
      </c>
      <c r="NA409" s="14">
        <v>0</v>
      </c>
      <c r="NB409" s="14">
        <v>0</v>
      </c>
      <c r="NC409" s="14">
        <v>0</v>
      </c>
      <c r="ND409" s="14">
        <v>0</v>
      </c>
      <c r="NE409" s="14">
        <v>0</v>
      </c>
      <c r="NF409" s="14">
        <v>0</v>
      </c>
      <c r="NG409" s="14">
        <v>0</v>
      </c>
      <c r="NH409" s="14">
        <v>0</v>
      </c>
      <c r="NI409" s="14">
        <v>0</v>
      </c>
      <c r="NJ409" s="14">
        <v>0</v>
      </c>
      <c r="NK409" s="14">
        <v>0</v>
      </c>
      <c r="NL409" s="14">
        <v>0</v>
      </c>
      <c r="NM409" s="14">
        <v>0</v>
      </c>
      <c r="NN409" s="14">
        <v>0</v>
      </c>
      <c r="NO409" s="14">
        <v>0</v>
      </c>
      <c r="NP409" s="14">
        <v>0</v>
      </c>
      <c r="NQ409" s="14">
        <v>0</v>
      </c>
      <c r="NR409" s="14">
        <v>0</v>
      </c>
      <c r="NS409" s="14">
        <v>0</v>
      </c>
      <c r="NT409" s="14">
        <v>0</v>
      </c>
      <c r="NU409" s="14">
        <v>0</v>
      </c>
      <c r="NV409" s="14">
        <v>0</v>
      </c>
      <c r="NW409" s="14">
        <v>0</v>
      </c>
      <c r="NX409" s="14">
        <v>0</v>
      </c>
      <c r="NY409" s="14">
        <v>0</v>
      </c>
      <c r="NZ409" s="14">
        <v>0</v>
      </c>
      <c r="OA409" s="14">
        <v>0</v>
      </c>
      <c r="OB409" s="14">
        <v>0</v>
      </c>
      <c r="OC409" s="14">
        <v>0</v>
      </c>
      <c r="OD409" s="14">
        <v>0</v>
      </c>
      <c r="OE409" s="14">
        <v>0</v>
      </c>
      <c r="OF409" s="14"/>
      <c r="OG409" s="14">
        <v>0</v>
      </c>
      <c r="OH409" s="14">
        <v>0</v>
      </c>
      <c r="OI409" s="14">
        <v>0</v>
      </c>
      <c r="OJ409" s="14">
        <v>0</v>
      </c>
      <c r="OK409" s="14">
        <v>0</v>
      </c>
      <c r="OL409" s="14">
        <v>0</v>
      </c>
      <c r="OM409" s="14">
        <v>0</v>
      </c>
      <c r="ON409" s="14">
        <v>0</v>
      </c>
      <c r="OO409" s="14">
        <v>0</v>
      </c>
      <c r="OP409" s="14">
        <v>0</v>
      </c>
      <c r="OQ409" s="14">
        <v>0</v>
      </c>
      <c r="OR409" s="14">
        <v>0</v>
      </c>
      <c r="OS409" s="14">
        <v>0</v>
      </c>
      <c r="OT409" s="14">
        <v>0</v>
      </c>
      <c r="OU409" s="14">
        <v>0</v>
      </c>
      <c r="OV409" s="14">
        <v>0</v>
      </c>
      <c r="OW409" s="14">
        <v>0</v>
      </c>
      <c r="OX409" s="14">
        <v>0</v>
      </c>
      <c r="OY409" s="14">
        <v>0</v>
      </c>
      <c r="OZ409" s="14"/>
      <c r="PA409" s="14">
        <v>0</v>
      </c>
      <c r="PB409" s="14"/>
      <c r="PC409" s="14"/>
      <c r="PD409" s="14">
        <v>0</v>
      </c>
      <c r="PE409" s="14"/>
      <c r="PF409" s="14"/>
      <c r="PG409" s="54"/>
      <c r="PH409" s="54"/>
      <c r="PI409" s="54"/>
      <c r="PJ409" s="54"/>
      <c r="PK409" s="54"/>
      <c r="PL409" s="84"/>
      <c r="PM409" s="14"/>
      <c r="PN409" s="84"/>
      <c r="PO409" s="84"/>
      <c r="PP409" s="84"/>
      <c r="PQ409" s="84"/>
      <c r="PR409" s="505"/>
      <c r="PS409" s="84"/>
      <c r="PT409" s="84"/>
      <c r="PU409" s="84"/>
      <c r="PV409" s="84"/>
      <c r="PW409" s="54"/>
      <c r="PX409" s="54"/>
      <c r="PY409" s="14"/>
      <c r="PZ409" s="14"/>
      <c r="QA409" s="14"/>
      <c r="QB409" s="54"/>
      <c r="QC409" s="54"/>
      <c r="QD409" s="54"/>
      <c r="QR409" s="1"/>
      <c r="QS409" s="1"/>
      <c r="QX409" s="1"/>
      <c r="QY409" s="1"/>
      <c r="QZ409" s="1"/>
      <c r="RA409" s="1"/>
      <c r="RB409" s="1"/>
      <c r="RC409" s="1"/>
      <c r="RD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</row>
    <row r="410" spans="1:488" s="20" customFormat="1" hidden="1" x14ac:dyDescent="0.25">
      <c r="A410" s="68" t="s">
        <v>12</v>
      </c>
      <c r="B410" s="68" t="s">
        <v>1218</v>
      </c>
      <c r="C410" s="347"/>
      <c r="D410" s="347"/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  <c r="AL410" s="14">
        <v>0</v>
      </c>
      <c r="AM410" s="14">
        <v>0</v>
      </c>
      <c r="AN410" s="14">
        <v>0</v>
      </c>
      <c r="AO410" s="14">
        <v>0</v>
      </c>
      <c r="AP410" s="14">
        <v>0</v>
      </c>
      <c r="AQ410" s="14">
        <v>0</v>
      </c>
      <c r="AR410" s="14">
        <v>0</v>
      </c>
      <c r="AS410" s="14">
        <v>0</v>
      </c>
      <c r="AT410" s="14">
        <v>0</v>
      </c>
      <c r="AU410" s="14">
        <v>0</v>
      </c>
      <c r="AV410" s="14">
        <v>0</v>
      </c>
      <c r="AW410" s="14">
        <v>0</v>
      </c>
      <c r="AX410" s="14">
        <v>0</v>
      </c>
      <c r="AY410" s="14">
        <v>0</v>
      </c>
      <c r="AZ410" s="14">
        <v>0</v>
      </c>
      <c r="BA410" s="14">
        <v>0</v>
      </c>
      <c r="BB410" s="14">
        <v>0</v>
      </c>
      <c r="BC410" s="14">
        <v>0</v>
      </c>
      <c r="BD410" s="14">
        <v>0</v>
      </c>
      <c r="BE410" s="14">
        <v>0</v>
      </c>
      <c r="BF410" s="14">
        <v>0</v>
      </c>
      <c r="BG410" s="14">
        <v>0</v>
      </c>
      <c r="BH410" s="14">
        <v>0</v>
      </c>
      <c r="BI410" s="14">
        <v>0</v>
      </c>
      <c r="BJ410" s="14">
        <v>0</v>
      </c>
      <c r="BK410" s="14">
        <v>0</v>
      </c>
      <c r="BL410" s="14">
        <v>0</v>
      </c>
      <c r="BM410" s="14">
        <v>0</v>
      </c>
      <c r="BN410" s="14">
        <v>0</v>
      </c>
      <c r="BO410" s="14">
        <v>0</v>
      </c>
      <c r="BP410" s="14">
        <v>0</v>
      </c>
      <c r="BQ410" s="14">
        <v>0</v>
      </c>
      <c r="BR410" s="14">
        <v>0</v>
      </c>
      <c r="BS410" s="14">
        <v>0</v>
      </c>
      <c r="BT410" s="14">
        <v>0</v>
      </c>
      <c r="BU410" s="14">
        <v>0</v>
      </c>
      <c r="BV410" s="14">
        <v>0</v>
      </c>
      <c r="BW410" s="14">
        <v>0</v>
      </c>
      <c r="BX410" s="14">
        <v>0</v>
      </c>
      <c r="BY410" s="14">
        <v>0</v>
      </c>
      <c r="BZ410" s="14">
        <v>0</v>
      </c>
      <c r="CA410" s="14">
        <v>0</v>
      </c>
      <c r="CB410" s="14">
        <v>0</v>
      </c>
      <c r="CC410" s="14">
        <v>0</v>
      </c>
      <c r="CD410" s="14">
        <v>0</v>
      </c>
      <c r="CE410" s="14">
        <v>0</v>
      </c>
      <c r="CF410" s="14">
        <v>0</v>
      </c>
      <c r="CG410" s="14">
        <v>0</v>
      </c>
      <c r="CH410" s="14">
        <v>0</v>
      </c>
      <c r="CI410" s="14">
        <v>0</v>
      </c>
      <c r="CJ410" s="14">
        <v>0</v>
      </c>
      <c r="CK410" s="14">
        <v>0</v>
      </c>
      <c r="CL410" s="14">
        <v>0</v>
      </c>
      <c r="CM410" s="14">
        <v>0</v>
      </c>
      <c r="CN410" s="14">
        <v>0</v>
      </c>
      <c r="CO410" s="14">
        <v>0</v>
      </c>
      <c r="CP410" s="14">
        <v>0</v>
      </c>
      <c r="CQ410" s="14">
        <v>0</v>
      </c>
      <c r="CR410" s="14">
        <v>0</v>
      </c>
      <c r="CS410" s="14">
        <v>0</v>
      </c>
      <c r="CT410" s="14">
        <v>0</v>
      </c>
      <c r="CU410" s="14">
        <v>0</v>
      </c>
      <c r="CV410" s="14">
        <v>0</v>
      </c>
      <c r="CW410" s="14">
        <v>0</v>
      </c>
      <c r="CX410" s="14">
        <v>0</v>
      </c>
      <c r="CY410" s="14">
        <v>0</v>
      </c>
      <c r="CZ410" s="14">
        <v>0</v>
      </c>
      <c r="DA410" s="14">
        <v>0</v>
      </c>
      <c r="DB410" s="14">
        <v>0</v>
      </c>
      <c r="DC410" s="14">
        <v>0</v>
      </c>
      <c r="DD410" s="14">
        <v>0</v>
      </c>
      <c r="DE410" s="14">
        <v>0</v>
      </c>
      <c r="DF410" s="14">
        <v>0</v>
      </c>
      <c r="DG410" s="14">
        <v>0</v>
      </c>
      <c r="DH410" s="14">
        <v>0</v>
      </c>
      <c r="DI410" s="14">
        <v>0</v>
      </c>
      <c r="DJ410" s="14">
        <v>0</v>
      </c>
      <c r="DK410" s="14">
        <v>0</v>
      </c>
      <c r="DL410" s="14">
        <v>0</v>
      </c>
      <c r="DM410" s="14">
        <v>0</v>
      </c>
      <c r="DN410" s="14">
        <v>0</v>
      </c>
      <c r="DO410" s="14">
        <v>0</v>
      </c>
      <c r="DP410" s="14">
        <v>0</v>
      </c>
      <c r="DQ410" s="14">
        <v>0</v>
      </c>
      <c r="DR410" s="14">
        <v>0</v>
      </c>
      <c r="DS410" s="14">
        <v>0</v>
      </c>
      <c r="DT410" s="14">
        <v>0</v>
      </c>
      <c r="DU410" s="14">
        <v>0</v>
      </c>
      <c r="DV410" s="14">
        <v>0</v>
      </c>
      <c r="DW410" s="14">
        <v>0</v>
      </c>
      <c r="DX410" s="14">
        <v>0</v>
      </c>
      <c r="DY410" s="14">
        <v>0</v>
      </c>
      <c r="DZ410" s="14">
        <v>0</v>
      </c>
      <c r="EA410" s="14">
        <v>0</v>
      </c>
      <c r="EB410" s="14">
        <v>0</v>
      </c>
      <c r="EC410" s="14">
        <v>0</v>
      </c>
      <c r="ED410" s="14">
        <v>0</v>
      </c>
      <c r="EE410" s="14">
        <v>0</v>
      </c>
      <c r="EF410" s="14">
        <v>0</v>
      </c>
      <c r="EG410" s="14">
        <v>0</v>
      </c>
      <c r="EH410" s="14">
        <v>0</v>
      </c>
      <c r="EI410" s="14">
        <v>0</v>
      </c>
      <c r="EJ410" s="14">
        <v>0</v>
      </c>
      <c r="EK410" s="14">
        <v>0</v>
      </c>
      <c r="EL410" s="14">
        <v>0</v>
      </c>
      <c r="EM410" s="14">
        <v>0</v>
      </c>
      <c r="EN410" s="14">
        <v>0</v>
      </c>
      <c r="EO410" s="14">
        <v>0</v>
      </c>
      <c r="EP410" s="14">
        <v>0</v>
      </c>
      <c r="EQ410" s="14">
        <v>0</v>
      </c>
      <c r="ER410" s="14">
        <v>0</v>
      </c>
      <c r="ES410" s="14">
        <v>0</v>
      </c>
      <c r="ET410" s="14">
        <v>0</v>
      </c>
      <c r="EU410" s="14">
        <v>0</v>
      </c>
      <c r="EV410" s="14">
        <v>0</v>
      </c>
      <c r="EW410" s="14">
        <v>0</v>
      </c>
      <c r="EX410" s="14">
        <v>0</v>
      </c>
      <c r="EY410" s="14">
        <v>0</v>
      </c>
      <c r="EZ410" s="14">
        <v>0</v>
      </c>
      <c r="FA410" s="14">
        <v>0</v>
      </c>
      <c r="FB410" s="14">
        <v>0</v>
      </c>
      <c r="FC410" s="14">
        <v>0</v>
      </c>
      <c r="FD410" s="14">
        <v>0</v>
      </c>
      <c r="FE410" s="14">
        <v>0</v>
      </c>
      <c r="FF410" s="14">
        <v>0</v>
      </c>
      <c r="FG410" s="14">
        <v>0</v>
      </c>
      <c r="FH410" s="14">
        <v>0</v>
      </c>
      <c r="FI410" s="14">
        <v>0</v>
      </c>
      <c r="FJ410" s="14">
        <v>0</v>
      </c>
      <c r="FK410" s="14">
        <v>0</v>
      </c>
      <c r="FL410" s="14">
        <v>0</v>
      </c>
      <c r="FM410" s="14">
        <v>0</v>
      </c>
      <c r="FN410" s="14">
        <v>0</v>
      </c>
      <c r="FO410" s="14">
        <v>0</v>
      </c>
      <c r="FP410" s="14">
        <v>2</v>
      </c>
      <c r="FQ410" s="14">
        <v>0</v>
      </c>
      <c r="FR410" s="14">
        <v>0</v>
      </c>
      <c r="FS410" s="14">
        <v>0</v>
      </c>
      <c r="FT410" s="14">
        <v>0</v>
      </c>
      <c r="FU410" s="14">
        <v>0</v>
      </c>
      <c r="FV410" s="14">
        <v>0</v>
      </c>
      <c r="FW410" s="14">
        <v>0</v>
      </c>
      <c r="FX410" s="14">
        <v>0</v>
      </c>
      <c r="FY410" s="14">
        <v>0</v>
      </c>
      <c r="FZ410" s="14">
        <v>0</v>
      </c>
      <c r="GA410" s="14">
        <v>0</v>
      </c>
      <c r="GB410" s="14">
        <v>0</v>
      </c>
      <c r="GC410" s="14">
        <v>0</v>
      </c>
      <c r="GD410" s="14">
        <v>0</v>
      </c>
      <c r="GE410" s="14">
        <v>0</v>
      </c>
      <c r="GF410" s="14">
        <v>0</v>
      </c>
      <c r="GG410" s="14">
        <v>0</v>
      </c>
      <c r="GH410" s="14">
        <v>0</v>
      </c>
      <c r="GI410" s="14">
        <v>0</v>
      </c>
      <c r="GJ410" s="14">
        <v>0</v>
      </c>
      <c r="GK410" s="14">
        <v>0</v>
      </c>
      <c r="GL410" s="14">
        <v>0</v>
      </c>
      <c r="GM410" s="14">
        <v>0</v>
      </c>
      <c r="GN410" s="14">
        <v>0</v>
      </c>
      <c r="GO410" s="14">
        <v>0</v>
      </c>
      <c r="GP410" s="14">
        <v>0</v>
      </c>
      <c r="GQ410" s="14">
        <v>0</v>
      </c>
      <c r="GR410" s="14">
        <v>0</v>
      </c>
      <c r="GS410" s="14">
        <v>0</v>
      </c>
      <c r="GT410" s="14">
        <v>0</v>
      </c>
      <c r="GU410" s="14">
        <v>0</v>
      </c>
      <c r="GV410" s="14">
        <v>0</v>
      </c>
      <c r="GW410" s="14">
        <v>0</v>
      </c>
      <c r="GX410" s="14">
        <v>0</v>
      </c>
      <c r="GY410" s="14">
        <v>0</v>
      </c>
      <c r="GZ410" s="14">
        <v>0</v>
      </c>
      <c r="HA410" s="14">
        <v>0</v>
      </c>
      <c r="HB410" s="14">
        <v>0</v>
      </c>
      <c r="HC410" s="14">
        <v>0</v>
      </c>
      <c r="HD410" s="14">
        <v>0</v>
      </c>
      <c r="HE410" s="14">
        <v>0</v>
      </c>
      <c r="HF410" s="14">
        <v>0</v>
      </c>
      <c r="HG410" s="14">
        <v>0</v>
      </c>
      <c r="HH410" s="14">
        <v>0</v>
      </c>
      <c r="HI410" s="14">
        <v>0</v>
      </c>
      <c r="HJ410" s="14">
        <v>0</v>
      </c>
      <c r="HK410" s="14">
        <v>0</v>
      </c>
      <c r="HL410" s="14">
        <v>0</v>
      </c>
      <c r="HM410" s="14">
        <v>0</v>
      </c>
      <c r="HN410" s="14">
        <v>0</v>
      </c>
      <c r="HO410" s="14">
        <v>0</v>
      </c>
      <c r="HP410" s="14">
        <v>0</v>
      </c>
      <c r="HQ410" s="14">
        <v>0</v>
      </c>
      <c r="HR410" s="14">
        <v>0</v>
      </c>
      <c r="HS410" s="14">
        <v>0</v>
      </c>
      <c r="HT410" s="14">
        <v>0</v>
      </c>
      <c r="HU410" s="14">
        <v>0</v>
      </c>
      <c r="HV410" s="14">
        <v>0</v>
      </c>
      <c r="HW410" s="14">
        <v>0</v>
      </c>
      <c r="HX410" s="14">
        <v>0</v>
      </c>
      <c r="HY410" s="14">
        <v>0</v>
      </c>
      <c r="HZ410" s="14">
        <v>0</v>
      </c>
      <c r="IA410" s="14">
        <v>0</v>
      </c>
      <c r="IB410" s="14">
        <v>0</v>
      </c>
      <c r="IC410" s="14">
        <v>0</v>
      </c>
      <c r="ID410" s="14">
        <v>0</v>
      </c>
      <c r="IE410" s="14">
        <v>0</v>
      </c>
      <c r="IF410" s="14">
        <v>0</v>
      </c>
      <c r="IG410" s="14">
        <v>0</v>
      </c>
      <c r="IH410" s="14">
        <v>0</v>
      </c>
      <c r="II410" s="14">
        <v>0</v>
      </c>
      <c r="IJ410" s="14">
        <v>0</v>
      </c>
      <c r="IK410" s="14">
        <v>0</v>
      </c>
      <c r="IL410" s="14">
        <v>0</v>
      </c>
      <c r="IM410" s="14">
        <v>0</v>
      </c>
      <c r="IN410" s="14">
        <v>0</v>
      </c>
      <c r="IO410" s="14">
        <v>0</v>
      </c>
      <c r="IP410" s="14">
        <v>0</v>
      </c>
      <c r="IQ410" s="14">
        <v>0</v>
      </c>
      <c r="IR410" s="14">
        <v>0</v>
      </c>
      <c r="IS410" s="14">
        <v>0</v>
      </c>
      <c r="IT410" s="14">
        <v>0</v>
      </c>
      <c r="IU410" s="14">
        <v>0</v>
      </c>
      <c r="IV410" s="14">
        <v>0</v>
      </c>
      <c r="IW410" s="14">
        <v>0</v>
      </c>
      <c r="IX410" s="14">
        <v>0</v>
      </c>
      <c r="IY410" s="14">
        <v>0</v>
      </c>
      <c r="IZ410" s="14">
        <v>0</v>
      </c>
      <c r="JA410" s="14">
        <v>0</v>
      </c>
      <c r="JB410" s="14">
        <v>0</v>
      </c>
      <c r="JC410" s="14">
        <v>0</v>
      </c>
      <c r="JD410" s="14">
        <v>0</v>
      </c>
      <c r="JE410" s="14">
        <v>0</v>
      </c>
      <c r="JF410" s="14">
        <v>0</v>
      </c>
      <c r="JG410" s="14">
        <v>0</v>
      </c>
      <c r="JH410" s="14">
        <v>0</v>
      </c>
      <c r="JI410" s="14">
        <v>0</v>
      </c>
      <c r="JJ410" s="14">
        <v>0</v>
      </c>
      <c r="JK410" s="14">
        <v>0</v>
      </c>
      <c r="JL410" s="14">
        <v>0</v>
      </c>
      <c r="JM410" s="14">
        <v>0</v>
      </c>
      <c r="JN410" s="14">
        <v>0</v>
      </c>
      <c r="JO410" s="14">
        <v>0</v>
      </c>
      <c r="JP410" s="14">
        <v>0</v>
      </c>
      <c r="JQ410" s="14">
        <v>0</v>
      </c>
      <c r="JR410" s="14">
        <v>0</v>
      </c>
      <c r="JS410" s="14">
        <v>0</v>
      </c>
      <c r="JT410" s="14">
        <v>0</v>
      </c>
      <c r="JU410" s="14">
        <v>0</v>
      </c>
      <c r="JV410" s="14">
        <v>0</v>
      </c>
      <c r="JW410" s="14">
        <v>0</v>
      </c>
      <c r="JX410" s="14">
        <v>0</v>
      </c>
      <c r="JY410" s="14">
        <v>0</v>
      </c>
      <c r="JZ410" s="14">
        <v>0</v>
      </c>
      <c r="KA410" s="14">
        <v>0</v>
      </c>
      <c r="KB410" s="14">
        <v>0</v>
      </c>
      <c r="KC410" s="14">
        <v>0</v>
      </c>
      <c r="KD410" s="14">
        <v>0</v>
      </c>
      <c r="KE410" s="14">
        <v>0</v>
      </c>
      <c r="KF410" s="14">
        <v>0</v>
      </c>
      <c r="KG410" s="14">
        <v>0</v>
      </c>
      <c r="KH410" s="14">
        <v>0</v>
      </c>
      <c r="KI410" s="14">
        <v>0</v>
      </c>
      <c r="KJ410" s="14">
        <v>0</v>
      </c>
      <c r="KK410" s="14">
        <v>0</v>
      </c>
      <c r="KL410" s="14">
        <v>0</v>
      </c>
      <c r="KM410" s="14">
        <v>0</v>
      </c>
      <c r="KN410" s="14">
        <v>0</v>
      </c>
      <c r="KO410" s="14">
        <v>0</v>
      </c>
      <c r="KP410" s="14">
        <v>0</v>
      </c>
      <c r="KQ410" s="14">
        <v>0</v>
      </c>
      <c r="KR410" s="14">
        <v>0</v>
      </c>
      <c r="KS410" s="14">
        <v>0</v>
      </c>
      <c r="KT410" s="14">
        <v>0</v>
      </c>
      <c r="KU410" s="14">
        <v>0</v>
      </c>
      <c r="KV410" s="14">
        <v>0</v>
      </c>
      <c r="KW410" s="14">
        <v>0</v>
      </c>
      <c r="KX410" s="14">
        <v>0</v>
      </c>
      <c r="KY410" s="14">
        <v>0</v>
      </c>
      <c r="KZ410" s="14">
        <v>0</v>
      </c>
      <c r="LA410" s="14">
        <v>0</v>
      </c>
      <c r="LB410" s="14">
        <v>0</v>
      </c>
      <c r="LC410" s="14">
        <v>0</v>
      </c>
      <c r="LD410" s="14">
        <v>0</v>
      </c>
      <c r="LE410" s="14">
        <v>0</v>
      </c>
      <c r="LF410" s="14">
        <v>0</v>
      </c>
      <c r="LG410" s="14">
        <v>0</v>
      </c>
      <c r="LH410" s="14">
        <v>0</v>
      </c>
      <c r="LI410" s="14">
        <v>0</v>
      </c>
      <c r="LJ410" s="14">
        <v>0</v>
      </c>
      <c r="LK410" s="14">
        <v>0</v>
      </c>
      <c r="LL410" s="14">
        <v>0</v>
      </c>
      <c r="LM410" s="14">
        <v>0</v>
      </c>
      <c r="LN410" s="14">
        <v>0</v>
      </c>
      <c r="LO410" s="14">
        <v>0</v>
      </c>
      <c r="LP410" s="14">
        <v>0</v>
      </c>
      <c r="LQ410" s="14">
        <v>0</v>
      </c>
      <c r="LR410" s="14">
        <v>0</v>
      </c>
      <c r="LS410" s="14">
        <v>0</v>
      </c>
      <c r="LT410" s="14">
        <v>0</v>
      </c>
      <c r="LU410" s="14">
        <v>0</v>
      </c>
      <c r="LV410" s="14">
        <v>0</v>
      </c>
      <c r="LW410" s="14">
        <v>0</v>
      </c>
      <c r="LX410" s="14">
        <v>0</v>
      </c>
      <c r="LY410" s="14">
        <v>0</v>
      </c>
      <c r="LZ410" s="14">
        <v>0</v>
      </c>
      <c r="MA410" s="14">
        <v>0</v>
      </c>
      <c r="MB410" s="14">
        <v>0</v>
      </c>
      <c r="MC410" s="14">
        <v>0</v>
      </c>
      <c r="MD410" s="14">
        <v>0</v>
      </c>
      <c r="ME410" s="14">
        <v>0</v>
      </c>
      <c r="MF410" s="14">
        <v>0</v>
      </c>
      <c r="MG410" s="14">
        <v>0</v>
      </c>
      <c r="MH410" s="14">
        <v>0</v>
      </c>
      <c r="MI410" s="14">
        <v>0</v>
      </c>
      <c r="MJ410" s="14">
        <v>0</v>
      </c>
      <c r="MK410" s="14">
        <v>0</v>
      </c>
      <c r="ML410" s="14">
        <v>0</v>
      </c>
      <c r="MM410" s="14">
        <v>0</v>
      </c>
      <c r="MN410" s="14">
        <v>0</v>
      </c>
      <c r="MO410" s="14">
        <v>0</v>
      </c>
      <c r="MP410" s="14">
        <v>0</v>
      </c>
      <c r="MQ410" s="14">
        <v>0</v>
      </c>
      <c r="MR410" s="14">
        <v>0</v>
      </c>
      <c r="MS410" s="14">
        <v>0</v>
      </c>
      <c r="MT410" s="14">
        <v>0</v>
      </c>
      <c r="MU410" s="14">
        <v>0</v>
      </c>
      <c r="MV410" s="14">
        <v>0</v>
      </c>
      <c r="MW410" s="14">
        <v>0</v>
      </c>
      <c r="MX410" s="14">
        <v>0</v>
      </c>
      <c r="MY410" s="14">
        <v>0</v>
      </c>
      <c r="MZ410" s="14">
        <v>0</v>
      </c>
      <c r="NA410" s="14">
        <v>0</v>
      </c>
      <c r="NB410" s="14">
        <v>0</v>
      </c>
      <c r="NC410" s="14">
        <v>0</v>
      </c>
      <c r="ND410" s="14">
        <v>0</v>
      </c>
      <c r="NE410" s="14">
        <v>0</v>
      </c>
      <c r="NF410" s="14">
        <v>0</v>
      </c>
      <c r="NG410" s="14">
        <v>0</v>
      </c>
      <c r="NH410" s="14">
        <v>0</v>
      </c>
      <c r="NI410" s="14">
        <v>0</v>
      </c>
      <c r="NJ410" s="14">
        <v>0</v>
      </c>
      <c r="NK410" s="14">
        <v>0</v>
      </c>
      <c r="NL410" s="14">
        <v>0</v>
      </c>
      <c r="NM410" s="14">
        <v>0</v>
      </c>
      <c r="NN410" s="14">
        <v>0</v>
      </c>
      <c r="NO410" s="14">
        <v>0</v>
      </c>
      <c r="NP410" s="14">
        <v>0</v>
      </c>
      <c r="NQ410" s="14">
        <v>0</v>
      </c>
      <c r="NR410" s="14">
        <v>0</v>
      </c>
      <c r="NS410" s="14">
        <v>0</v>
      </c>
      <c r="NT410" s="14">
        <v>0</v>
      </c>
      <c r="NU410" s="14">
        <v>0</v>
      </c>
      <c r="NV410" s="14">
        <v>0</v>
      </c>
      <c r="NW410" s="14">
        <v>0</v>
      </c>
      <c r="NX410" s="14">
        <v>0</v>
      </c>
      <c r="NY410" s="14">
        <v>0</v>
      </c>
      <c r="NZ410" s="14">
        <v>0</v>
      </c>
      <c r="OA410" s="14">
        <v>0</v>
      </c>
      <c r="OB410" s="14">
        <v>0</v>
      </c>
      <c r="OC410" s="14">
        <v>0</v>
      </c>
      <c r="OD410" s="14">
        <v>0</v>
      </c>
      <c r="OE410" s="14">
        <v>0</v>
      </c>
      <c r="OF410" s="14"/>
      <c r="OG410" s="14">
        <v>0</v>
      </c>
      <c r="OH410" s="14">
        <v>0</v>
      </c>
      <c r="OI410" s="14">
        <v>0</v>
      </c>
      <c r="OJ410" s="14">
        <v>0</v>
      </c>
      <c r="OK410" s="14">
        <v>0</v>
      </c>
      <c r="OL410" s="14">
        <v>0</v>
      </c>
      <c r="OM410" s="14">
        <v>0</v>
      </c>
      <c r="ON410" s="14">
        <v>0</v>
      </c>
      <c r="OO410" s="14">
        <v>0</v>
      </c>
      <c r="OP410" s="14">
        <v>0</v>
      </c>
      <c r="OQ410" s="14">
        <v>0</v>
      </c>
      <c r="OR410" s="14">
        <v>0</v>
      </c>
      <c r="OS410" s="14">
        <v>0</v>
      </c>
      <c r="OT410" s="14">
        <v>0</v>
      </c>
      <c r="OU410" s="14">
        <v>0</v>
      </c>
      <c r="OV410" s="14">
        <v>0</v>
      </c>
      <c r="OW410" s="14">
        <v>0</v>
      </c>
      <c r="OX410" s="14">
        <v>0</v>
      </c>
      <c r="OY410" s="14">
        <v>0</v>
      </c>
      <c r="OZ410" s="14"/>
      <c r="PA410" s="14">
        <v>0</v>
      </c>
      <c r="PB410" s="14"/>
      <c r="PC410" s="14"/>
      <c r="PD410" s="14">
        <v>0</v>
      </c>
      <c r="PE410" s="14"/>
      <c r="PF410" s="14"/>
      <c r="PG410" s="54"/>
      <c r="PH410" s="54"/>
      <c r="PI410" s="54"/>
      <c r="PJ410" s="54"/>
      <c r="PK410" s="54"/>
      <c r="PL410" s="84"/>
      <c r="PM410" s="14"/>
      <c r="PN410" s="84"/>
      <c r="PO410" s="84"/>
      <c r="PP410" s="84"/>
      <c r="PQ410" s="84"/>
      <c r="PR410" s="505"/>
      <c r="PS410" s="84"/>
      <c r="PT410" s="84"/>
      <c r="PU410" s="84"/>
      <c r="PV410" s="84"/>
      <c r="PW410" s="54"/>
      <c r="PX410" s="54"/>
      <c r="PY410" s="14"/>
      <c r="PZ410" s="14"/>
      <c r="QA410" s="14"/>
      <c r="QB410" s="54"/>
      <c r="QC410" s="54"/>
      <c r="QD410" s="54"/>
      <c r="QR410" s="1"/>
      <c r="QS410" s="1"/>
      <c r="QX410" s="1"/>
      <c r="QY410" s="1"/>
      <c r="QZ410" s="1"/>
      <c r="RA410" s="1"/>
      <c r="RB410" s="1"/>
      <c r="RC410" s="1"/>
      <c r="RD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</row>
    <row r="411" spans="1:488" s="20" customFormat="1" hidden="1" x14ac:dyDescent="0.25">
      <c r="A411" s="68" t="s">
        <v>12</v>
      </c>
      <c r="B411" s="68" t="s">
        <v>1497</v>
      </c>
      <c r="C411" s="464">
        <v>806</v>
      </c>
      <c r="D411" s="347"/>
      <c r="E411" s="14">
        <v>0</v>
      </c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>
        <v>0</v>
      </c>
      <c r="PE411" s="14"/>
      <c r="PF411" s="14"/>
      <c r="PG411" s="54"/>
      <c r="PH411" s="54"/>
      <c r="PI411" s="54"/>
      <c r="PJ411" s="54"/>
      <c r="PK411" s="54"/>
      <c r="PL411" s="84"/>
      <c r="PM411" s="14"/>
      <c r="PN411" s="84"/>
      <c r="PO411" s="84"/>
      <c r="PP411" s="84"/>
      <c r="PQ411" s="84"/>
      <c r="PR411" s="505"/>
      <c r="PS411" s="84"/>
      <c r="PT411" s="84"/>
      <c r="PU411" s="84"/>
      <c r="PV411" s="84"/>
      <c r="PW411" s="54"/>
      <c r="PX411" s="54"/>
      <c r="PY411" s="14"/>
      <c r="PZ411" s="14"/>
      <c r="QA411" s="14"/>
      <c r="QB411" s="54"/>
      <c r="QC411" s="54"/>
      <c r="QD411" s="54"/>
      <c r="QR411" s="1"/>
      <c r="QS411" s="1"/>
      <c r="QX411" s="1"/>
      <c r="QY411" s="1"/>
      <c r="QZ411" s="1"/>
      <c r="RA411" s="1"/>
      <c r="RB411" s="1"/>
      <c r="RC411" s="1"/>
      <c r="RD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</row>
    <row r="412" spans="1:488" s="20" customFormat="1" hidden="1" x14ac:dyDescent="0.25">
      <c r="A412" s="68" t="s">
        <v>12</v>
      </c>
      <c r="B412" s="68" t="s">
        <v>1498</v>
      </c>
      <c r="C412" s="347"/>
      <c r="D412" s="347"/>
      <c r="E412" s="14">
        <v>0</v>
      </c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>
        <v>0</v>
      </c>
      <c r="PE412" s="14"/>
      <c r="PF412" s="14"/>
      <c r="PG412" s="54"/>
      <c r="PH412" s="282">
        <v>1</v>
      </c>
      <c r="PI412" s="54"/>
      <c r="PJ412" s="54"/>
      <c r="PK412" s="54"/>
      <c r="PL412" s="84"/>
      <c r="PM412" s="14"/>
      <c r="PN412" s="84"/>
      <c r="PO412" s="84"/>
      <c r="PP412" s="84"/>
      <c r="PQ412" s="84"/>
      <c r="PR412" s="505"/>
      <c r="PS412" s="84"/>
      <c r="PT412" s="84"/>
      <c r="PU412" s="84"/>
      <c r="PV412" s="84"/>
      <c r="PW412" s="54"/>
      <c r="PX412" s="54"/>
      <c r="PY412" s="14"/>
      <c r="PZ412" s="14"/>
      <c r="QA412" s="14"/>
      <c r="QB412" s="54"/>
      <c r="QC412" s="54"/>
      <c r="QD412" s="54"/>
      <c r="QR412" s="1"/>
      <c r="QS412" s="1"/>
      <c r="QU412" s="1">
        <v>1</v>
      </c>
      <c r="QX412" s="1"/>
      <c r="QY412" s="1"/>
      <c r="QZ412" s="1"/>
      <c r="RA412" s="1"/>
      <c r="RB412" s="1"/>
      <c r="RC412" s="1"/>
      <c r="RD412" s="1"/>
      <c r="RI412" s="1"/>
      <c r="RJ412" s="1"/>
      <c r="RK412" s="1">
        <v>1</v>
      </c>
      <c r="RL412" s="1"/>
      <c r="RM412" s="1"/>
      <c r="RN412" s="1"/>
      <c r="RO412" s="1"/>
      <c r="RP412" s="1"/>
      <c r="RQ412" s="1"/>
      <c r="RR412" s="1"/>
      <c r="RS412" s="1"/>
      <c r="RT412" s="1"/>
    </row>
    <row r="413" spans="1:488" s="20" customFormat="1" hidden="1" x14ac:dyDescent="0.25">
      <c r="A413" s="68" t="s">
        <v>12</v>
      </c>
      <c r="B413" s="68" t="s">
        <v>1499</v>
      </c>
      <c r="C413" s="347"/>
      <c r="D413" s="347"/>
      <c r="E413" s="14">
        <v>0</v>
      </c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>
        <v>0</v>
      </c>
      <c r="PE413" s="14"/>
      <c r="PF413" s="14"/>
      <c r="PG413" s="54"/>
      <c r="PH413" s="54"/>
      <c r="PI413" s="54"/>
      <c r="PJ413" s="54"/>
      <c r="PK413" s="54"/>
      <c r="PL413" s="84"/>
      <c r="PM413" s="14"/>
      <c r="PN413" s="84"/>
      <c r="PO413" s="84">
        <v>1</v>
      </c>
      <c r="PP413" s="84"/>
      <c r="PQ413" s="84"/>
      <c r="PR413" s="505"/>
      <c r="PS413" s="84"/>
      <c r="PT413" s="84"/>
      <c r="PU413" s="84"/>
      <c r="PV413" s="84"/>
      <c r="PW413" s="54"/>
      <c r="PX413" s="54"/>
      <c r="PY413" s="14"/>
      <c r="PZ413" s="14"/>
      <c r="QA413" s="14">
        <v>1</v>
      </c>
      <c r="QB413" s="54"/>
      <c r="QC413" s="54"/>
      <c r="QD413" s="54"/>
      <c r="QE413" s="1">
        <v>1</v>
      </c>
      <c r="QJ413" s="1">
        <v>2</v>
      </c>
      <c r="QL413" s="482">
        <v>1</v>
      </c>
      <c r="QR413" s="1"/>
      <c r="QS413" s="1"/>
      <c r="QX413" s="1"/>
      <c r="QY413" s="1"/>
      <c r="QZ413" s="1"/>
      <c r="RA413" s="1"/>
      <c r="RB413" s="1"/>
      <c r="RC413" s="1"/>
      <c r="RD413" s="1">
        <v>1</v>
      </c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</row>
    <row r="414" spans="1:488" s="20" customFormat="1" hidden="1" x14ac:dyDescent="0.25">
      <c r="A414" s="68" t="s">
        <v>12</v>
      </c>
      <c r="B414" s="68" t="s">
        <v>1219</v>
      </c>
      <c r="C414" s="347"/>
      <c r="D414" s="347"/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  <c r="AL414" s="14">
        <v>0</v>
      </c>
      <c r="AM414" s="14">
        <v>0</v>
      </c>
      <c r="AN414" s="14">
        <v>0</v>
      </c>
      <c r="AO414" s="14">
        <v>0</v>
      </c>
      <c r="AP414" s="14">
        <v>0</v>
      </c>
      <c r="AQ414" s="14">
        <v>0</v>
      </c>
      <c r="AR414" s="14">
        <v>0</v>
      </c>
      <c r="AS414" s="14">
        <v>0</v>
      </c>
      <c r="AT414" s="14">
        <v>0</v>
      </c>
      <c r="AU414" s="14">
        <v>0</v>
      </c>
      <c r="AV414" s="14">
        <v>0</v>
      </c>
      <c r="AW414" s="14">
        <v>0</v>
      </c>
      <c r="AX414" s="14">
        <v>0</v>
      </c>
      <c r="AY414" s="14">
        <v>0</v>
      </c>
      <c r="AZ414" s="14">
        <v>0</v>
      </c>
      <c r="BA414" s="14">
        <v>0</v>
      </c>
      <c r="BB414" s="14">
        <v>0</v>
      </c>
      <c r="BC414" s="14">
        <v>0</v>
      </c>
      <c r="BD414" s="14">
        <v>0</v>
      </c>
      <c r="BE414" s="14">
        <v>0</v>
      </c>
      <c r="BF414" s="14">
        <v>0</v>
      </c>
      <c r="BG414" s="14">
        <v>0</v>
      </c>
      <c r="BH414" s="14">
        <v>0</v>
      </c>
      <c r="BI414" s="14">
        <v>0</v>
      </c>
      <c r="BJ414" s="14">
        <v>0</v>
      </c>
      <c r="BK414" s="14">
        <v>0</v>
      </c>
      <c r="BL414" s="14">
        <v>0</v>
      </c>
      <c r="BM414" s="14">
        <v>0</v>
      </c>
      <c r="BN414" s="14">
        <v>0</v>
      </c>
      <c r="BO414" s="14">
        <v>0</v>
      </c>
      <c r="BP414" s="14">
        <v>0</v>
      </c>
      <c r="BQ414" s="14">
        <v>0</v>
      </c>
      <c r="BR414" s="14">
        <v>0</v>
      </c>
      <c r="BS414" s="14">
        <v>0</v>
      </c>
      <c r="BT414" s="14">
        <v>0</v>
      </c>
      <c r="BU414" s="14">
        <v>0</v>
      </c>
      <c r="BV414" s="14">
        <v>0</v>
      </c>
      <c r="BW414" s="14">
        <v>0</v>
      </c>
      <c r="BX414" s="14">
        <v>0</v>
      </c>
      <c r="BY414" s="14">
        <v>0</v>
      </c>
      <c r="BZ414" s="14">
        <v>0</v>
      </c>
      <c r="CA414" s="14">
        <v>0</v>
      </c>
      <c r="CB414" s="14">
        <v>0</v>
      </c>
      <c r="CC414" s="14">
        <v>0</v>
      </c>
      <c r="CD414" s="14">
        <v>0</v>
      </c>
      <c r="CE414" s="14">
        <v>0</v>
      </c>
      <c r="CF414" s="14">
        <v>0</v>
      </c>
      <c r="CG414" s="14">
        <v>0</v>
      </c>
      <c r="CH414" s="14">
        <v>0</v>
      </c>
      <c r="CI414" s="14">
        <v>0</v>
      </c>
      <c r="CJ414" s="14">
        <v>0</v>
      </c>
      <c r="CK414" s="14">
        <v>0</v>
      </c>
      <c r="CL414" s="14">
        <v>0</v>
      </c>
      <c r="CM414" s="14">
        <v>0</v>
      </c>
      <c r="CN414" s="14">
        <v>0</v>
      </c>
      <c r="CO414" s="14">
        <v>0</v>
      </c>
      <c r="CP414" s="14">
        <v>0</v>
      </c>
      <c r="CQ414" s="14">
        <v>0</v>
      </c>
      <c r="CR414" s="14">
        <v>0</v>
      </c>
      <c r="CS414" s="14">
        <v>0</v>
      </c>
      <c r="CT414" s="14">
        <v>0</v>
      </c>
      <c r="CU414" s="14">
        <v>0</v>
      </c>
      <c r="CV414" s="14">
        <v>0</v>
      </c>
      <c r="CW414" s="14">
        <v>0</v>
      </c>
      <c r="CX414" s="14">
        <v>0</v>
      </c>
      <c r="CY414" s="14">
        <v>0</v>
      </c>
      <c r="CZ414" s="14">
        <v>0</v>
      </c>
      <c r="DA414" s="14">
        <v>0</v>
      </c>
      <c r="DB414" s="14">
        <v>0</v>
      </c>
      <c r="DC414" s="14">
        <v>0</v>
      </c>
      <c r="DD414" s="14">
        <v>0</v>
      </c>
      <c r="DE414" s="14">
        <v>0</v>
      </c>
      <c r="DF414" s="14">
        <v>0</v>
      </c>
      <c r="DG414" s="14">
        <v>0</v>
      </c>
      <c r="DH414" s="14">
        <v>0</v>
      </c>
      <c r="DI414" s="14">
        <v>0</v>
      </c>
      <c r="DJ414" s="14">
        <v>0</v>
      </c>
      <c r="DK414" s="14">
        <v>0</v>
      </c>
      <c r="DL414" s="14">
        <v>0</v>
      </c>
      <c r="DM414" s="14">
        <v>0</v>
      </c>
      <c r="DN414" s="14">
        <v>0</v>
      </c>
      <c r="DO414" s="14">
        <v>0</v>
      </c>
      <c r="DP414" s="14">
        <v>0</v>
      </c>
      <c r="DQ414" s="14">
        <v>0</v>
      </c>
      <c r="DR414" s="14">
        <v>0</v>
      </c>
      <c r="DS414" s="14">
        <v>0</v>
      </c>
      <c r="DT414" s="14">
        <v>0</v>
      </c>
      <c r="DU414" s="14">
        <v>0</v>
      </c>
      <c r="DV414" s="14">
        <v>0</v>
      </c>
      <c r="DW414" s="14">
        <v>0</v>
      </c>
      <c r="DX414" s="14">
        <v>0</v>
      </c>
      <c r="DY414" s="14">
        <v>0</v>
      </c>
      <c r="DZ414" s="14">
        <v>0</v>
      </c>
      <c r="EA414" s="14">
        <v>0</v>
      </c>
      <c r="EB414" s="14">
        <v>0</v>
      </c>
      <c r="EC414" s="14">
        <v>0</v>
      </c>
      <c r="ED414" s="14">
        <v>0</v>
      </c>
      <c r="EE414" s="14">
        <v>0</v>
      </c>
      <c r="EF414" s="14">
        <v>0</v>
      </c>
      <c r="EG414" s="14">
        <v>0</v>
      </c>
      <c r="EH414" s="14">
        <v>0</v>
      </c>
      <c r="EI414" s="14">
        <v>0</v>
      </c>
      <c r="EJ414" s="14">
        <v>0</v>
      </c>
      <c r="EK414" s="14">
        <v>0</v>
      </c>
      <c r="EL414" s="14">
        <v>0</v>
      </c>
      <c r="EM414" s="14">
        <v>0</v>
      </c>
      <c r="EN414" s="14">
        <v>0</v>
      </c>
      <c r="EO414" s="14">
        <v>0</v>
      </c>
      <c r="EP414" s="14">
        <v>0</v>
      </c>
      <c r="EQ414" s="14">
        <v>0</v>
      </c>
      <c r="ER414" s="14">
        <v>0</v>
      </c>
      <c r="ES414" s="14">
        <v>0</v>
      </c>
      <c r="ET414" s="14">
        <v>0</v>
      </c>
      <c r="EU414" s="14">
        <v>0</v>
      </c>
      <c r="EV414" s="14">
        <v>0</v>
      </c>
      <c r="EW414" s="14">
        <v>0</v>
      </c>
      <c r="EX414" s="14">
        <v>0</v>
      </c>
      <c r="EY414" s="14">
        <v>0</v>
      </c>
      <c r="EZ414" s="14">
        <v>0</v>
      </c>
      <c r="FA414" s="14">
        <v>0</v>
      </c>
      <c r="FB414" s="14">
        <v>0</v>
      </c>
      <c r="FC414" s="14">
        <v>0</v>
      </c>
      <c r="FD414" s="14">
        <v>0</v>
      </c>
      <c r="FE414" s="14">
        <v>0</v>
      </c>
      <c r="FF414" s="14">
        <v>0</v>
      </c>
      <c r="FG414" s="14">
        <v>0</v>
      </c>
      <c r="FH414" s="14">
        <v>0</v>
      </c>
      <c r="FI414" s="14">
        <v>0</v>
      </c>
      <c r="FJ414" s="14">
        <v>0</v>
      </c>
      <c r="FK414" s="14">
        <v>0</v>
      </c>
      <c r="FL414" s="14">
        <v>1</v>
      </c>
      <c r="FM414" s="14">
        <v>0</v>
      </c>
      <c r="FN414" s="14">
        <v>0</v>
      </c>
      <c r="FO414" s="14">
        <v>0</v>
      </c>
      <c r="FP414" s="14">
        <v>0</v>
      </c>
      <c r="FQ414" s="14">
        <v>0</v>
      </c>
      <c r="FR414" s="14">
        <v>0</v>
      </c>
      <c r="FS414" s="14">
        <v>0</v>
      </c>
      <c r="FT414" s="14">
        <v>0</v>
      </c>
      <c r="FU414" s="14">
        <v>0</v>
      </c>
      <c r="FV414" s="14">
        <v>0</v>
      </c>
      <c r="FW414" s="14">
        <v>0</v>
      </c>
      <c r="FX414" s="14">
        <v>0</v>
      </c>
      <c r="FY414" s="14">
        <v>0</v>
      </c>
      <c r="FZ414" s="14">
        <v>0</v>
      </c>
      <c r="GA414" s="14">
        <v>0</v>
      </c>
      <c r="GB414" s="14">
        <v>0</v>
      </c>
      <c r="GC414" s="14">
        <v>0</v>
      </c>
      <c r="GD414" s="14">
        <v>0</v>
      </c>
      <c r="GE414" s="14">
        <v>0</v>
      </c>
      <c r="GF414" s="14">
        <v>0</v>
      </c>
      <c r="GG414" s="14">
        <v>0</v>
      </c>
      <c r="GH414" s="14">
        <v>0</v>
      </c>
      <c r="GI414" s="14">
        <v>0</v>
      </c>
      <c r="GJ414" s="14">
        <v>1</v>
      </c>
      <c r="GK414" s="14">
        <v>0</v>
      </c>
      <c r="GL414" s="14">
        <v>0</v>
      </c>
      <c r="GM414" s="14">
        <v>0</v>
      </c>
      <c r="GN414" s="14">
        <v>0</v>
      </c>
      <c r="GO414" s="14">
        <v>0</v>
      </c>
      <c r="GP414" s="14">
        <v>0</v>
      </c>
      <c r="GQ414" s="14">
        <v>0</v>
      </c>
      <c r="GR414" s="14">
        <v>0</v>
      </c>
      <c r="GS414" s="14">
        <v>0</v>
      </c>
      <c r="GT414" s="14">
        <v>0</v>
      </c>
      <c r="GU414" s="14">
        <v>0</v>
      </c>
      <c r="GV414" s="14">
        <v>0</v>
      </c>
      <c r="GW414" s="14">
        <v>0</v>
      </c>
      <c r="GX414" s="14">
        <v>0</v>
      </c>
      <c r="GY414" s="14">
        <v>0</v>
      </c>
      <c r="GZ414" s="14">
        <v>0</v>
      </c>
      <c r="HA414" s="14">
        <v>0</v>
      </c>
      <c r="HB414" s="14">
        <v>0</v>
      </c>
      <c r="HC414" s="14">
        <v>0</v>
      </c>
      <c r="HD414" s="14">
        <v>0</v>
      </c>
      <c r="HE414" s="14">
        <v>0</v>
      </c>
      <c r="HF414" s="14">
        <v>0</v>
      </c>
      <c r="HG414" s="14">
        <v>0</v>
      </c>
      <c r="HH414" s="14">
        <v>0</v>
      </c>
      <c r="HI414" s="14">
        <v>0</v>
      </c>
      <c r="HJ414" s="14">
        <v>0</v>
      </c>
      <c r="HK414" s="14">
        <v>0</v>
      </c>
      <c r="HL414" s="14">
        <v>0</v>
      </c>
      <c r="HM414" s="14">
        <v>0</v>
      </c>
      <c r="HN414" s="14">
        <v>0</v>
      </c>
      <c r="HO414" s="14">
        <v>0</v>
      </c>
      <c r="HP414" s="14">
        <v>0</v>
      </c>
      <c r="HQ414" s="14">
        <v>0</v>
      </c>
      <c r="HR414" s="14">
        <v>0</v>
      </c>
      <c r="HS414" s="14">
        <v>0</v>
      </c>
      <c r="HT414" s="14">
        <v>0</v>
      </c>
      <c r="HU414" s="14">
        <v>0</v>
      </c>
      <c r="HV414" s="14">
        <v>0</v>
      </c>
      <c r="HW414" s="14">
        <v>0</v>
      </c>
      <c r="HX414" s="14">
        <v>0</v>
      </c>
      <c r="HY414" s="14">
        <v>0</v>
      </c>
      <c r="HZ414" s="14">
        <v>0</v>
      </c>
      <c r="IA414" s="14">
        <v>0</v>
      </c>
      <c r="IB414" s="14">
        <v>0</v>
      </c>
      <c r="IC414" s="14">
        <v>0</v>
      </c>
      <c r="ID414" s="14">
        <v>0</v>
      </c>
      <c r="IE414" s="14">
        <v>0</v>
      </c>
      <c r="IF414" s="14">
        <v>0</v>
      </c>
      <c r="IG414" s="14">
        <v>0</v>
      </c>
      <c r="IH414" s="14">
        <v>0</v>
      </c>
      <c r="II414" s="14">
        <v>0</v>
      </c>
      <c r="IJ414" s="14">
        <v>0</v>
      </c>
      <c r="IK414" s="14">
        <v>0</v>
      </c>
      <c r="IL414" s="14">
        <v>0</v>
      </c>
      <c r="IM414" s="14">
        <v>0</v>
      </c>
      <c r="IN414" s="14">
        <v>0</v>
      </c>
      <c r="IO414" s="14">
        <v>0</v>
      </c>
      <c r="IP414" s="14">
        <v>0</v>
      </c>
      <c r="IQ414" s="14">
        <v>0</v>
      </c>
      <c r="IR414" s="14">
        <v>0</v>
      </c>
      <c r="IS414" s="14">
        <v>0</v>
      </c>
      <c r="IT414" s="14">
        <v>0</v>
      </c>
      <c r="IU414" s="14">
        <v>0</v>
      </c>
      <c r="IV414" s="14">
        <v>2</v>
      </c>
      <c r="IW414" s="14">
        <v>0</v>
      </c>
      <c r="IX414" s="14">
        <v>0</v>
      </c>
      <c r="IY414" s="14">
        <v>0</v>
      </c>
      <c r="IZ414" s="14">
        <v>0</v>
      </c>
      <c r="JA414" s="14">
        <v>0</v>
      </c>
      <c r="JB414" s="14">
        <v>0</v>
      </c>
      <c r="JC414" s="14">
        <v>0</v>
      </c>
      <c r="JD414" s="14">
        <v>0</v>
      </c>
      <c r="JE414" s="14">
        <v>0</v>
      </c>
      <c r="JF414" s="14">
        <v>0</v>
      </c>
      <c r="JG414" s="14">
        <v>0</v>
      </c>
      <c r="JH414" s="14">
        <v>0</v>
      </c>
      <c r="JI414" s="14">
        <v>0</v>
      </c>
      <c r="JJ414" s="14">
        <v>0</v>
      </c>
      <c r="JK414" s="14">
        <v>0</v>
      </c>
      <c r="JL414" s="14">
        <v>0</v>
      </c>
      <c r="JM414" s="14">
        <v>0</v>
      </c>
      <c r="JN414" s="14">
        <v>0</v>
      </c>
      <c r="JO414" s="14">
        <v>0</v>
      </c>
      <c r="JP414" s="14">
        <v>0</v>
      </c>
      <c r="JQ414" s="14">
        <v>0</v>
      </c>
      <c r="JR414" s="14">
        <v>0</v>
      </c>
      <c r="JS414" s="14">
        <v>0</v>
      </c>
      <c r="JT414" s="14">
        <v>0</v>
      </c>
      <c r="JU414" s="14">
        <v>0</v>
      </c>
      <c r="JV414" s="14">
        <v>0</v>
      </c>
      <c r="JW414" s="14">
        <v>0</v>
      </c>
      <c r="JX414" s="14">
        <v>0</v>
      </c>
      <c r="JY414" s="14">
        <v>0</v>
      </c>
      <c r="JZ414" s="14">
        <v>0</v>
      </c>
      <c r="KA414" s="14">
        <v>0</v>
      </c>
      <c r="KB414" s="14">
        <v>0</v>
      </c>
      <c r="KC414" s="14">
        <v>0</v>
      </c>
      <c r="KD414" s="14">
        <v>0</v>
      </c>
      <c r="KE414" s="14">
        <v>0</v>
      </c>
      <c r="KF414" s="14">
        <v>0</v>
      </c>
      <c r="KG414" s="14">
        <v>0</v>
      </c>
      <c r="KH414" s="14">
        <v>0</v>
      </c>
      <c r="KI414" s="14">
        <v>0</v>
      </c>
      <c r="KJ414" s="14">
        <v>0</v>
      </c>
      <c r="KK414" s="14">
        <v>0</v>
      </c>
      <c r="KL414" s="14">
        <v>0</v>
      </c>
      <c r="KM414" s="14">
        <v>0</v>
      </c>
      <c r="KN414" s="14">
        <v>0</v>
      </c>
      <c r="KO414" s="14">
        <v>0</v>
      </c>
      <c r="KP414" s="14">
        <v>0</v>
      </c>
      <c r="KQ414" s="14">
        <v>0</v>
      </c>
      <c r="KR414" s="14">
        <v>1</v>
      </c>
      <c r="KS414" s="14">
        <v>2</v>
      </c>
      <c r="KT414" s="14">
        <v>1</v>
      </c>
      <c r="KU414" s="14">
        <v>0</v>
      </c>
      <c r="KV414" s="14">
        <v>0</v>
      </c>
      <c r="KW414" s="14">
        <v>0</v>
      </c>
      <c r="KX414" s="14">
        <v>0</v>
      </c>
      <c r="KY414" s="14">
        <v>0</v>
      </c>
      <c r="KZ414" s="14">
        <v>0</v>
      </c>
      <c r="LA414" s="14">
        <v>0</v>
      </c>
      <c r="LB414" s="14">
        <v>0</v>
      </c>
      <c r="LC414" s="14">
        <v>0</v>
      </c>
      <c r="LD414" s="14">
        <v>0</v>
      </c>
      <c r="LE414" s="14">
        <v>0</v>
      </c>
      <c r="LF414" s="14">
        <v>0</v>
      </c>
      <c r="LG414" s="14">
        <v>0</v>
      </c>
      <c r="LH414" s="14">
        <v>0</v>
      </c>
      <c r="LI414" s="14">
        <v>0</v>
      </c>
      <c r="LJ414" s="14">
        <v>0</v>
      </c>
      <c r="LK414" s="14">
        <v>0</v>
      </c>
      <c r="LL414" s="14">
        <v>0</v>
      </c>
      <c r="LM414" s="14">
        <v>0</v>
      </c>
      <c r="LN414" s="14">
        <v>0</v>
      </c>
      <c r="LO414" s="14">
        <v>0</v>
      </c>
      <c r="LP414" s="14">
        <v>0</v>
      </c>
      <c r="LQ414" s="14">
        <v>0</v>
      </c>
      <c r="LR414" s="14">
        <v>0</v>
      </c>
      <c r="LS414" s="14">
        <v>0</v>
      </c>
      <c r="LT414" s="14">
        <v>0</v>
      </c>
      <c r="LU414" s="14">
        <v>0</v>
      </c>
      <c r="LV414" s="14">
        <v>0</v>
      </c>
      <c r="LW414" s="14">
        <v>0</v>
      </c>
      <c r="LX414" s="14">
        <v>0</v>
      </c>
      <c r="LY414" s="14">
        <v>0</v>
      </c>
      <c r="LZ414" s="14">
        <v>0</v>
      </c>
      <c r="MA414" s="14">
        <v>0</v>
      </c>
      <c r="MB414" s="14">
        <v>0</v>
      </c>
      <c r="MC414" s="14">
        <v>0</v>
      </c>
      <c r="MD414" s="14">
        <v>0</v>
      </c>
      <c r="ME414" s="14">
        <v>0</v>
      </c>
      <c r="MF414" s="14">
        <v>1</v>
      </c>
      <c r="MG414" s="14">
        <v>0</v>
      </c>
      <c r="MH414" s="14">
        <v>0</v>
      </c>
      <c r="MI414" s="14">
        <v>0</v>
      </c>
      <c r="MJ414" s="14">
        <v>0</v>
      </c>
      <c r="MK414" s="14">
        <v>0</v>
      </c>
      <c r="ML414" s="14">
        <v>0</v>
      </c>
      <c r="MM414" s="14">
        <v>0</v>
      </c>
      <c r="MN414" s="14">
        <v>0</v>
      </c>
      <c r="MO414" s="14">
        <v>0</v>
      </c>
      <c r="MP414" s="14">
        <v>0</v>
      </c>
      <c r="MQ414" s="14">
        <v>0</v>
      </c>
      <c r="MR414" s="14">
        <v>0</v>
      </c>
      <c r="MS414" s="14">
        <v>0</v>
      </c>
      <c r="MT414" s="14">
        <v>0</v>
      </c>
      <c r="MU414" s="14">
        <v>0</v>
      </c>
      <c r="MV414" s="14">
        <v>0</v>
      </c>
      <c r="MW414" s="14">
        <v>0</v>
      </c>
      <c r="MX414" s="14">
        <v>0</v>
      </c>
      <c r="MY414" s="14">
        <v>0</v>
      </c>
      <c r="MZ414" s="14">
        <v>0</v>
      </c>
      <c r="NA414" s="14">
        <v>0</v>
      </c>
      <c r="NB414" s="14">
        <v>0</v>
      </c>
      <c r="NC414" s="14">
        <v>0</v>
      </c>
      <c r="ND414" s="14">
        <v>0</v>
      </c>
      <c r="NE414" s="14">
        <v>0</v>
      </c>
      <c r="NF414" s="14">
        <v>1</v>
      </c>
      <c r="NG414" s="14">
        <v>0</v>
      </c>
      <c r="NH414" s="14">
        <v>0</v>
      </c>
      <c r="NI414" s="14">
        <v>0</v>
      </c>
      <c r="NJ414" s="14">
        <v>0</v>
      </c>
      <c r="NK414" s="14">
        <v>0</v>
      </c>
      <c r="NL414" s="14">
        <v>0</v>
      </c>
      <c r="NM414" s="14">
        <v>0</v>
      </c>
      <c r="NN414" s="14">
        <v>0</v>
      </c>
      <c r="NO414" s="14">
        <v>2</v>
      </c>
      <c r="NP414" s="14">
        <v>0</v>
      </c>
      <c r="NQ414" s="14">
        <v>0</v>
      </c>
      <c r="NR414" s="14">
        <v>0</v>
      </c>
      <c r="NS414" s="14">
        <v>0</v>
      </c>
      <c r="NT414" s="14">
        <v>1</v>
      </c>
      <c r="NU414" s="14">
        <v>0</v>
      </c>
      <c r="NV414" s="14">
        <v>0</v>
      </c>
      <c r="NW414" s="14">
        <v>0</v>
      </c>
      <c r="NX414" s="14">
        <v>0</v>
      </c>
      <c r="NY414" s="14">
        <v>0</v>
      </c>
      <c r="NZ414" s="14">
        <v>0</v>
      </c>
      <c r="OA414" s="14">
        <v>0</v>
      </c>
      <c r="OB414" s="14">
        <v>0</v>
      </c>
      <c r="OC414" s="14">
        <v>0</v>
      </c>
      <c r="OD414" s="14">
        <v>0</v>
      </c>
      <c r="OE414" s="14">
        <v>0</v>
      </c>
      <c r="OF414" s="14"/>
      <c r="OG414" s="14">
        <v>0</v>
      </c>
      <c r="OH414" s="14">
        <v>0</v>
      </c>
      <c r="OI414" s="14">
        <v>0</v>
      </c>
      <c r="OJ414" s="14">
        <v>0</v>
      </c>
      <c r="OK414" s="14">
        <v>0</v>
      </c>
      <c r="OL414" s="14">
        <v>0</v>
      </c>
      <c r="OM414" s="14">
        <v>0</v>
      </c>
      <c r="ON414" s="14">
        <v>0</v>
      </c>
      <c r="OO414" s="14">
        <v>0</v>
      </c>
      <c r="OP414" s="14">
        <v>0</v>
      </c>
      <c r="OQ414" s="14">
        <v>0</v>
      </c>
      <c r="OR414" s="14">
        <v>0</v>
      </c>
      <c r="OS414" s="14">
        <v>0</v>
      </c>
      <c r="OT414" s="14">
        <v>0</v>
      </c>
      <c r="OU414" s="14">
        <v>0</v>
      </c>
      <c r="OV414" s="14">
        <v>0</v>
      </c>
      <c r="OW414" s="14">
        <v>0</v>
      </c>
      <c r="OX414" s="14">
        <v>0</v>
      </c>
      <c r="OY414" s="14">
        <v>0</v>
      </c>
      <c r="OZ414" s="14"/>
      <c r="PA414" s="14">
        <v>0</v>
      </c>
      <c r="PB414" s="14"/>
      <c r="PC414" s="14"/>
      <c r="PD414" s="14">
        <v>0</v>
      </c>
      <c r="PE414" s="14"/>
      <c r="PF414" s="14"/>
      <c r="PG414" s="54"/>
      <c r="PH414" s="54"/>
      <c r="PI414" s="54"/>
      <c r="PJ414" s="54"/>
      <c r="PK414" s="54"/>
      <c r="PL414" s="84"/>
      <c r="PM414" s="14"/>
      <c r="PN414" s="84"/>
      <c r="PO414" s="84"/>
      <c r="PP414" s="84"/>
      <c r="PQ414" s="84"/>
      <c r="PR414" s="505"/>
      <c r="PS414" s="84"/>
      <c r="PT414" s="84"/>
      <c r="PU414" s="84"/>
      <c r="PV414" s="84"/>
      <c r="PW414" s="54"/>
      <c r="PX414" s="54"/>
      <c r="PY414" s="14"/>
      <c r="PZ414" s="14"/>
      <c r="QA414" s="14"/>
      <c r="QB414" s="54"/>
      <c r="QC414" s="54"/>
      <c r="QD414" s="54"/>
      <c r="QR414" s="1"/>
      <c r="QS414" s="1"/>
      <c r="QX414" s="1"/>
      <c r="QY414" s="1"/>
      <c r="QZ414" s="1"/>
      <c r="RA414" s="1"/>
      <c r="RB414" s="1"/>
      <c r="RC414" s="1"/>
      <c r="RD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</row>
    <row r="415" spans="1:488" s="20" customFormat="1" hidden="1" x14ac:dyDescent="0.25">
      <c r="A415" s="68" t="s">
        <v>12</v>
      </c>
      <c r="B415" s="68" t="s">
        <v>1500</v>
      </c>
      <c r="C415" s="347">
        <v>29</v>
      </c>
      <c r="D415" s="347"/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  <c r="AL415" s="14">
        <v>0</v>
      </c>
      <c r="AM415" s="14">
        <v>0</v>
      </c>
      <c r="AN415" s="14">
        <v>0</v>
      </c>
      <c r="AO415" s="14">
        <v>0</v>
      </c>
      <c r="AP415" s="14">
        <v>0</v>
      </c>
      <c r="AQ415" s="14">
        <v>0</v>
      </c>
      <c r="AR415" s="14">
        <v>0</v>
      </c>
      <c r="AS415" s="14">
        <v>0</v>
      </c>
      <c r="AT415" s="14">
        <v>0</v>
      </c>
      <c r="AU415" s="14">
        <v>0</v>
      </c>
      <c r="AV415" s="14">
        <v>0</v>
      </c>
      <c r="AW415" s="14">
        <v>0</v>
      </c>
      <c r="AX415" s="14">
        <v>0</v>
      </c>
      <c r="AY415" s="14">
        <v>0</v>
      </c>
      <c r="AZ415" s="14">
        <v>0</v>
      </c>
      <c r="BA415" s="14">
        <v>0</v>
      </c>
      <c r="BB415" s="14">
        <v>0</v>
      </c>
      <c r="BC415" s="14">
        <v>0</v>
      </c>
      <c r="BD415" s="14">
        <v>0</v>
      </c>
      <c r="BE415" s="14">
        <v>0</v>
      </c>
      <c r="BF415" s="14">
        <v>0</v>
      </c>
      <c r="BG415" s="14">
        <v>0</v>
      </c>
      <c r="BH415" s="14">
        <v>0</v>
      </c>
      <c r="BI415" s="14">
        <v>0</v>
      </c>
      <c r="BJ415" s="14">
        <v>0</v>
      </c>
      <c r="BK415" s="14">
        <v>0</v>
      </c>
      <c r="BL415" s="14">
        <v>0</v>
      </c>
      <c r="BM415" s="14">
        <v>0</v>
      </c>
      <c r="BN415" s="14">
        <v>0</v>
      </c>
      <c r="BO415" s="14">
        <v>0</v>
      </c>
      <c r="BP415" s="14">
        <v>0</v>
      </c>
      <c r="BQ415" s="14">
        <v>0</v>
      </c>
      <c r="BR415" s="14">
        <v>0</v>
      </c>
      <c r="BS415" s="14">
        <v>0</v>
      </c>
      <c r="BT415" s="14">
        <v>0</v>
      </c>
      <c r="BU415" s="14">
        <v>0</v>
      </c>
      <c r="BV415" s="14">
        <v>0</v>
      </c>
      <c r="BW415" s="14">
        <v>0</v>
      </c>
      <c r="BX415" s="14">
        <v>0</v>
      </c>
      <c r="BY415" s="14">
        <v>0</v>
      </c>
      <c r="BZ415" s="14">
        <v>0</v>
      </c>
      <c r="CA415" s="14">
        <v>0</v>
      </c>
      <c r="CB415" s="14">
        <v>0</v>
      </c>
      <c r="CC415" s="14">
        <v>0</v>
      </c>
      <c r="CD415" s="14">
        <v>0</v>
      </c>
      <c r="CE415" s="14">
        <v>0</v>
      </c>
      <c r="CF415" s="14">
        <v>0</v>
      </c>
      <c r="CG415" s="14">
        <v>0</v>
      </c>
      <c r="CH415" s="14">
        <v>0</v>
      </c>
      <c r="CI415" s="14">
        <v>0</v>
      </c>
      <c r="CJ415" s="14">
        <v>0</v>
      </c>
      <c r="CK415" s="14">
        <v>0</v>
      </c>
      <c r="CL415" s="14">
        <v>0</v>
      </c>
      <c r="CM415" s="14">
        <v>0</v>
      </c>
      <c r="CN415" s="14">
        <v>0</v>
      </c>
      <c r="CO415" s="14">
        <v>0</v>
      </c>
      <c r="CP415" s="14">
        <v>0</v>
      </c>
      <c r="CQ415" s="14">
        <v>0</v>
      </c>
      <c r="CR415" s="14">
        <v>0</v>
      </c>
      <c r="CS415" s="14">
        <v>0</v>
      </c>
      <c r="CT415" s="14">
        <v>0</v>
      </c>
      <c r="CU415" s="14">
        <v>0</v>
      </c>
      <c r="CV415" s="14">
        <v>0</v>
      </c>
      <c r="CW415" s="14">
        <v>0</v>
      </c>
      <c r="CX415" s="14">
        <v>0</v>
      </c>
      <c r="CY415" s="14">
        <v>0</v>
      </c>
      <c r="CZ415" s="14">
        <v>0</v>
      </c>
      <c r="DA415" s="14">
        <v>0</v>
      </c>
      <c r="DB415" s="14">
        <v>0</v>
      </c>
      <c r="DC415" s="14">
        <v>0</v>
      </c>
      <c r="DD415" s="14">
        <v>0</v>
      </c>
      <c r="DE415" s="14">
        <v>0</v>
      </c>
      <c r="DF415" s="14">
        <v>0</v>
      </c>
      <c r="DG415" s="14">
        <v>0</v>
      </c>
      <c r="DH415" s="14">
        <v>0</v>
      </c>
      <c r="DI415" s="14">
        <v>0</v>
      </c>
      <c r="DJ415" s="14">
        <v>0</v>
      </c>
      <c r="DK415" s="14">
        <v>0</v>
      </c>
      <c r="DL415" s="14">
        <v>0</v>
      </c>
      <c r="DM415" s="14">
        <v>0</v>
      </c>
      <c r="DN415" s="14">
        <v>0</v>
      </c>
      <c r="DO415" s="14">
        <v>0</v>
      </c>
      <c r="DP415" s="14">
        <v>0</v>
      </c>
      <c r="DQ415" s="14">
        <v>0</v>
      </c>
      <c r="DR415" s="14">
        <v>0</v>
      </c>
      <c r="DS415" s="14">
        <v>0</v>
      </c>
      <c r="DT415" s="14">
        <v>0</v>
      </c>
      <c r="DU415" s="14">
        <v>0</v>
      </c>
      <c r="DV415" s="14">
        <v>0</v>
      </c>
      <c r="DW415" s="14">
        <v>0</v>
      </c>
      <c r="DX415" s="14">
        <v>0</v>
      </c>
      <c r="DY415" s="14">
        <v>0</v>
      </c>
      <c r="DZ415" s="14">
        <v>0</v>
      </c>
      <c r="EA415" s="14">
        <v>0</v>
      </c>
      <c r="EB415" s="14">
        <v>0</v>
      </c>
      <c r="EC415" s="14">
        <v>0</v>
      </c>
      <c r="ED415" s="14">
        <v>0</v>
      </c>
      <c r="EE415" s="14">
        <v>0</v>
      </c>
      <c r="EF415" s="14">
        <v>0</v>
      </c>
      <c r="EG415" s="14">
        <v>0</v>
      </c>
      <c r="EH415" s="14">
        <v>0</v>
      </c>
      <c r="EI415" s="14">
        <v>0</v>
      </c>
      <c r="EJ415" s="14">
        <v>0</v>
      </c>
      <c r="EK415" s="14">
        <v>0</v>
      </c>
      <c r="EL415" s="14">
        <v>0</v>
      </c>
      <c r="EM415" s="14">
        <v>0</v>
      </c>
      <c r="EN415" s="14">
        <v>0</v>
      </c>
      <c r="EO415" s="14">
        <v>0</v>
      </c>
      <c r="EP415" s="14">
        <v>0</v>
      </c>
      <c r="EQ415" s="14">
        <v>0</v>
      </c>
      <c r="ER415" s="14">
        <v>0</v>
      </c>
      <c r="ES415" s="14">
        <v>0</v>
      </c>
      <c r="ET415" s="14">
        <v>0</v>
      </c>
      <c r="EU415" s="14">
        <v>0</v>
      </c>
      <c r="EV415" s="14">
        <v>0</v>
      </c>
      <c r="EW415" s="14">
        <v>0</v>
      </c>
      <c r="EX415" s="14">
        <v>0</v>
      </c>
      <c r="EY415" s="14">
        <v>0</v>
      </c>
      <c r="EZ415" s="14">
        <v>0</v>
      </c>
      <c r="FA415" s="14">
        <v>0</v>
      </c>
      <c r="FB415" s="14">
        <v>0</v>
      </c>
      <c r="FC415" s="14">
        <v>0</v>
      </c>
      <c r="FD415" s="14">
        <v>0</v>
      </c>
      <c r="FE415" s="14">
        <v>0</v>
      </c>
      <c r="FF415" s="14">
        <v>0</v>
      </c>
      <c r="FG415" s="14">
        <v>0</v>
      </c>
      <c r="FH415" s="14">
        <v>0</v>
      </c>
      <c r="FI415" s="14">
        <v>0</v>
      </c>
      <c r="FJ415" s="14">
        <v>0</v>
      </c>
      <c r="FK415" s="14">
        <v>0</v>
      </c>
      <c r="FL415" s="14">
        <v>0</v>
      </c>
      <c r="FM415" s="14">
        <v>0</v>
      </c>
      <c r="FN415" s="14">
        <v>0</v>
      </c>
      <c r="FO415" s="14">
        <v>0</v>
      </c>
      <c r="FP415" s="14">
        <v>0</v>
      </c>
      <c r="FQ415" s="14">
        <v>0</v>
      </c>
      <c r="FR415" s="14">
        <v>0</v>
      </c>
      <c r="FS415" s="14">
        <v>0</v>
      </c>
      <c r="FT415" s="14">
        <v>0</v>
      </c>
      <c r="FU415" s="14">
        <v>0</v>
      </c>
      <c r="FV415" s="14">
        <v>0</v>
      </c>
      <c r="FW415" s="14">
        <v>0</v>
      </c>
      <c r="FX415" s="14">
        <v>0</v>
      </c>
      <c r="FY415" s="14">
        <v>0</v>
      </c>
      <c r="FZ415" s="14">
        <v>0</v>
      </c>
      <c r="GA415" s="14">
        <v>0</v>
      </c>
      <c r="GB415" s="14">
        <v>0</v>
      </c>
      <c r="GC415" s="14">
        <v>0</v>
      </c>
      <c r="GD415" s="14">
        <v>0</v>
      </c>
      <c r="GE415" s="14">
        <v>0</v>
      </c>
      <c r="GF415" s="14">
        <v>0</v>
      </c>
      <c r="GG415" s="14">
        <v>0</v>
      </c>
      <c r="GH415" s="14">
        <v>0</v>
      </c>
      <c r="GI415" s="14">
        <v>0</v>
      </c>
      <c r="GJ415" s="14">
        <v>0</v>
      </c>
      <c r="GK415" s="14">
        <v>0</v>
      </c>
      <c r="GL415" s="14">
        <v>0</v>
      </c>
      <c r="GM415" s="14">
        <v>0</v>
      </c>
      <c r="GN415" s="14">
        <v>0</v>
      </c>
      <c r="GO415" s="14">
        <v>0</v>
      </c>
      <c r="GP415" s="14">
        <v>0</v>
      </c>
      <c r="GQ415" s="14">
        <v>0</v>
      </c>
      <c r="GR415" s="14">
        <v>0</v>
      </c>
      <c r="GS415" s="14">
        <v>0</v>
      </c>
      <c r="GT415" s="14">
        <v>0</v>
      </c>
      <c r="GU415" s="14">
        <v>0</v>
      </c>
      <c r="GV415" s="14">
        <v>0</v>
      </c>
      <c r="GW415" s="14">
        <v>0</v>
      </c>
      <c r="GX415" s="14">
        <v>0</v>
      </c>
      <c r="GY415" s="14">
        <v>0</v>
      </c>
      <c r="GZ415" s="14">
        <v>0</v>
      </c>
      <c r="HA415" s="14">
        <v>0</v>
      </c>
      <c r="HB415" s="14">
        <v>0</v>
      </c>
      <c r="HC415" s="14">
        <v>0</v>
      </c>
      <c r="HD415" s="14">
        <v>0</v>
      </c>
      <c r="HE415" s="14">
        <v>0</v>
      </c>
      <c r="HF415" s="14">
        <v>0</v>
      </c>
      <c r="HG415" s="14">
        <v>0</v>
      </c>
      <c r="HH415" s="14">
        <v>0</v>
      </c>
      <c r="HI415" s="14">
        <v>0</v>
      </c>
      <c r="HJ415" s="14">
        <v>0</v>
      </c>
      <c r="HK415" s="14">
        <v>0</v>
      </c>
      <c r="HL415" s="14">
        <v>0</v>
      </c>
      <c r="HM415" s="14">
        <v>0</v>
      </c>
      <c r="HN415" s="14">
        <v>0</v>
      </c>
      <c r="HO415" s="14">
        <v>0</v>
      </c>
      <c r="HP415" s="14">
        <v>0</v>
      </c>
      <c r="HQ415" s="14">
        <v>0</v>
      </c>
      <c r="HR415" s="14">
        <v>0</v>
      </c>
      <c r="HS415" s="14">
        <v>0</v>
      </c>
      <c r="HT415" s="14">
        <v>0</v>
      </c>
      <c r="HU415" s="14">
        <v>0</v>
      </c>
      <c r="HV415" s="14">
        <v>0</v>
      </c>
      <c r="HW415" s="14">
        <v>0</v>
      </c>
      <c r="HX415" s="14">
        <v>0</v>
      </c>
      <c r="HY415" s="14">
        <v>0</v>
      </c>
      <c r="HZ415" s="14">
        <v>0</v>
      </c>
      <c r="IA415" s="14">
        <v>0</v>
      </c>
      <c r="IB415" s="14">
        <v>0</v>
      </c>
      <c r="IC415" s="14">
        <v>0</v>
      </c>
      <c r="ID415" s="14">
        <v>0</v>
      </c>
      <c r="IE415" s="14">
        <v>0</v>
      </c>
      <c r="IF415" s="14">
        <v>0</v>
      </c>
      <c r="IG415" s="14">
        <v>0</v>
      </c>
      <c r="IH415" s="14">
        <v>0</v>
      </c>
      <c r="II415" s="14">
        <v>0</v>
      </c>
      <c r="IJ415" s="14">
        <v>0</v>
      </c>
      <c r="IK415" s="14">
        <v>0</v>
      </c>
      <c r="IL415" s="14">
        <v>0</v>
      </c>
      <c r="IM415" s="14">
        <v>0</v>
      </c>
      <c r="IN415" s="14">
        <v>0</v>
      </c>
      <c r="IO415" s="14">
        <v>0</v>
      </c>
      <c r="IP415" s="14">
        <v>0</v>
      </c>
      <c r="IQ415" s="14">
        <v>0</v>
      </c>
      <c r="IR415" s="14">
        <v>0</v>
      </c>
      <c r="IS415" s="14">
        <v>0</v>
      </c>
      <c r="IT415" s="14">
        <v>0</v>
      </c>
      <c r="IU415" s="14">
        <v>0</v>
      </c>
      <c r="IV415" s="14">
        <v>0</v>
      </c>
      <c r="IW415" s="14">
        <v>0</v>
      </c>
      <c r="IX415" s="14">
        <v>0</v>
      </c>
      <c r="IY415" s="14">
        <v>0</v>
      </c>
      <c r="IZ415" s="14">
        <v>0</v>
      </c>
      <c r="JA415" s="14">
        <v>0</v>
      </c>
      <c r="JB415" s="14">
        <v>0</v>
      </c>
      <c r="JC415" s="14">
        <v>0</v>
      </c>
      <c r="JD415" s="14">
        <v>0</v>
      </c>
      <c r="JE415" s="14">
        <v>0</v>
      </c>
      <c r="JF415" s="14">
        <v>0</v>
      </c>
      <c r="JG415" s="14">
        <v>0</v>
      </c>
      <c r="JH415" s="14">
        <v>0</v>
      </c>
      <c r="JI415" s="14">
        <v>0</v>
      </c>
      <c r="JJ415" s="14">
        <v>0</v>
      </c>
      <c r="JK415" s="14">
        <v>0</v>
      </c>
      <c r="JL415" s="14">
        <v>0</v>
      </c>
      <c r="JM415" s="14">
        <v>0</v>
      </c>
      <c r="JN415" s="14">
        <v>0</v>
      </c>
      <c r="JO415" s="14">
        <v>0</v>
      </c>
      <c r="JP415" s="14">
        <v>0</v>
      </c>
      <c r="JQ415" s="14">
        <v>0</v>
      </c>
      <c r="JR415" s="14">
        <v>0</v>
      </c>
      <c r="JS415" s="14">
        <v>0</v>
      </c>
      <c r="JT415" s="14">
        <v>0</v>
      </c>
      <c r="JU415" s="14">
        <v>0</v>
      </c>
      <c r="JV415" s="14">
        <v>0</v>
      </c>
      <c r="JW415" s="14">
        <v>0</v>
      </c>
      <c r="JX415" s="14">
        <v>0</v>
      </c>
      <c r="JY415" s="14">
        <v>0</v>
      </c>
      <c r="JZ415" s="14">
        <v>0</v>
      </c>
      <c r="KA415" s="14">
        <v>0</v>
      </c>
      <c r="KB415" s="14">
        <v>0</v>
      </c>
      <c r="KC415" s="14">
        <v>0</v>
      </c>
      <c r="KD415" s="14">
        <v>0</v>
      </c>
      <c r="KE415" s="14">
        <v>0</v>
      </c>
      <c r="KF415" s="14">
        <v>0</v>
      </c>
      <c r="KG415" s="14">
        <v>0</v>
      </c>
      <c r="KH415" s="14">
        <v>0</v>
      </c>
      <c r="KI415" s="14">
        <v>0</v>
      </c>
      <c r="KJ415" s="14">
        <v>0</v>
      </c>
      <c r="KK415" s="14">
        <v>0</v>
      </c>
      <c r="KL415" s="14">
        <v>0</v>
      </c>
      <c r="KM415" s="14">
        <v>0</v>
      </c>
      <c r="KN415" s="14">
        <v>0</v>
      </c>
      <c r="KO415" s="14">
        <v>0</v>
      </c>
      <c r="KP415" s="14">
        <v>0</v>
      </c>
      <c r="KQ415" s="14">
        <v>0</v>
      </c>
      <c r="KR415" s="14">
        <v>0</v>
      </c>
      <c r="KS415" s="14">
        <v>0</v>
      </c>
      <c r="KT415" s="14">
        <v>0</v>
      </c>
      <c r="KU415" s="14">
        <v>0</v>
      </c>
      <c r="KV415" s="14">
        <v>0</v>
      </c>
      <c r="KW415" s="14">
        <v>0</v>
      </c>
      <c r="KX415" s="14">
        <v>0</v>
      </c>
      <c r="KY415" s="14">
        <v>0</v>
      </c>
      <c r="KZ415" s="14">
        <v>0</v>
      </c>
      <c r="LA415" s="14">
        <v>0</v>
      </c>
      <c r="LB415" s="14">
        <v>0</v>
      </c>
      <c r="LC415" s="14">
        <v>0</v>
      </c>
      <c r="LD415" s="14">
        <v>0</v>
      </c>
      <c r="LE415" s="14">
        <v>0</v>
      </c>
      <c r="LF415" s="14">
        <v>0</v>
      </c>
      <c r="LG415" s="14">
        <v>0</v>
      </c>
      <c r="LH415" s="14">
        <v>0</v>
      </c>
      <c r="LI415" s="14">
        <v>0</v>
      </c>
      <c r="LJ415" s="14">
        <v>0</v>
      </c>
      <c r="LK415" s="14">
        <v>0</v>
      </c>
      <c r="LL415" s="14">
        <v>0</v>
      </c>
      <c r="LM415" s="14">
        <v>0</v>
      </c>
      <c r="LN415" s="14">
        <v>0</v>
      </c>
      <c r="LO415" s="14">
        <v>0</v>
      </c>
      <c r="LP415" s="14">
        <v>0</v>
      </c>
      <c r="LQ415" s="14">
        <v>0</v>
      </c>
      <c r="LR415" s="14">
        <v>0</v>
      </c>
      <c r="LS415" s="14">
        <v>0</v>
      </c>
      <c r="LT415" s="14">
        <v>0</v>
      </c>
      <c r="LU415" s="14">
        <v>0</v>
      </c>
      <c r="LV415" s="14">
        <v>0</v>
      </c>
      <c r="LW415" s="14">
        <v>0</v>
      </c>
      <c r="LX415" s="14">
        <v>0</v>
      </c>
      <c r="LY415" s="14">
        <v>0</v>
      </c>
      <c r="LZ415" s="14">
        <v>0</v>
      </c>
      <c r="MA415" s="14">
        <v>0</v>
      </c>
      <c r="MB415" s="14">
        <v>0</v>
      </c>
      <c r="MC415" s="14">
        <v>0</v>
      </c>
      <c r="MD415" s="14">
        <v>0</v>
      </c>
      <c r="ME415" s="14">
        <v>0</v>
      </c>
      <c r="MF415" s="14">
        <v>0</v>
      </c>
      <c r="MG415" s="14">
        <v>0</v>
      </c>
      <c r="MH415" s="14">
        <v>0</v>
      </c>
      <c r="MI415" s="14">
        <v>0</v>
      </c>
      <c r="MJ415" s="14">
        <v>0</v>
      </c>
      <c r="MK415" s="14">
        <v>0</v>
      </c>
      <c r="ML415" s="14">
        <v>0</v>
      </c>
      <c r="MM415" s="14">
        <v>0</v>
      </c>
      <c r="MN415" s="14">
        <v>0</v>
      </c>
      <c r="MO415" s="14">
        <v>0</v>
      </c>
      <c r="MP415" s="14">
        <v>0</v>
      </c>
      <c r="MQ415" s="14">
        <v>0</v>
      </c>
      <c r="MR415" s="14">
        <v>0</v>
      </c>
      <c r="MS415" s="14">
        <v>0</v>
      </c>
      <c r="MT415" s="14">
        <v>0</v>
      </c>
      <c r="MU415" s="14">
        <v>0</v>
      </c>
      <c r="MV415" s="14">
        <v>0</v>
      </c>
      <c r="MW415" s="14">
        <v>0</v>
      </c>
      <c r="MX415" s="14">
        <v>0</v>
      </c>
      <c r="MY415" s="14">
        <v>0</v>
      </c>
      <c r="MZ415" s="14">
        <v>0</v>
      </c>
      <c r="NA415" s="14">
        <v>0</v>
      </c>
      <c r="NB415" s="14">
        <v>0</v>
      </c>
      <c r="NC415" s="14">
        <v>0</v>
      </c>
      <c r="ND415" s="14">
        <v>0</v>
      </c>
      <c r="NE415" s="14">
        <v>0</v>
      </c>
      <c r="NF415" s="14">
        <v>0</v>
      </c>
      <c r="NG415" s="14">
        <v>0</v>
      </c>
      <c r="NH415" s="14">
        <v>0</v>
      </c>
      <c r="NI415" s="14">
        <v>0</v>
      </c>
      <c r="NJ415" s="14">
        <v>0</v>
      </c>
      <c r="NK415" s="14">
        <v>0</v>
      </c>
      <c r="NL415" s="14">
        <v>0</v>
      </c>
      <c r="NM415" s="14">
        <v>0</v>
      </c>
      <c r="NN415" s="14">
        <v>0</v>
      </c>
      <c r="NO415" s="14">
        <v>0</v>
      </c>
      <c r="NP415" s="14">
        <v>0</v>
      </c>
      <c r="NQ415" s="14">
        <v>0</v>
      </c>
      <c r="NR415" s="14">
        <v>0</v>
      </c>
      <c r="NS415" s="14">
        <v>0</v>
      </c>
      <c r="NT415" s="14">
        <v>0</v>
      </c>
      <c r="NU415" s="14">
        <v>0</v>
      </c>
      <c r="NV415" s="14">
        <v>0</v>
      </c>
      <c r="NW415" s="14">
        <v>0</v>
      </c>
      <c r="NX415" s="14">
        <v>0</v>
      </c>
      <c r="NY415" s="14">
        <v>0</v>
      </c>
      <c r="NZ415" s="14">
        <v>0</v>
      </c>
      <c r="OA415" s="14">
        <v>0</v>
      </c>
      <c r="OB415" s="14">
        <v>0</v>
      </c>
      <c r="OC415" s="14">
        <v>0</v>
      </c>
      <c r="OD415" s="14">
        <v>0</v>
      </c>
      <c r="OE415" s="14">
        <v>0</v>
      </c>
      <c r="OF415" s="14"/>
      <c r="OG415" s="14">
        <v>0</v>
      </c>
      <c r="OH415" s="14">
        <v>0</v>
      </c>
      <c r="OI415" s="14">
        <v>0</v>
      </c>
      <c r="OJ415" s="14">
        <v>0</v>
      </c>
      <c r="OK415" s="14">
        <v>0</v>
      </c>
      <c r="OL415" s="14">
        <v>0</v>
      </c>
      <c r="OM415" s="14">
        <v>0</v>
      </c>
      <c r="ON415" s="14">
        <v>0</v>
      </c>
      <c r="OO415" s="14">
        <v>0</v>
      </c>
      <c r="OP415" s="14">
        <v>0</v>
      </c>
      <c r="OQ415" s="14">
        <v>0</v>
      </c>
      <c r="OR415" s="14">
        <v>0</v>
      </c>
      <c r="OS415" s="14">
        <v>0</v>
      </c>
      <c r="OT415" s="14">
        <v>0</v>
      </c>
      <c r="OU415" s="14">
        <v>0</v>
      </c>
      <c r="OV415" s="14">
        <v>1</v>
      </c>
      <c r="OW415" s="14">
        <v>0</v>
      </c>
      <c r="OX415" s="14">
        <v>1</v>
      </c>
      <c r="OY415" s="14">
        <v>1</v>
      </c>
      <c r="OZ415" s="14"/>
      <c r="PA415" s="14">
        <v>0</v>
      </c>
      <c r="PB415" s="14"/>
      <c r="PC415" s="14"/>
      <c r="PD415" s="14">
        <v>0</v>
      </c>
      <c r="PE415" s="14">
        <v>2</v>
      </c>
      <c r="PF415" s="14"/>
      <c r="PG415" s="54"/>
      <c r="PH415" s="54"/>
      <c r="PI415" s="54"/>
      <c r="PJ415" s="54"/>
      <c r="PK415" s="54"/>
      <c r="PL415" s="84"/>
      <c r="PM415" s="14"/>
      <c r="PN415" s="84"/>
      <c r="PO415" s="84"/>
      <c r="PP415" s="84"/>
      <c r="PQ415" s="84"/>
      <c r="PR415" s="505"/>
      <c r="PS415" s="84"/>
      <c r="PT415" s="84"/>
      <c r="PU415" s="84"/>
      <c r="PV415" s="84"/>
      <c r="PW415" s="54"/>
      <c r="PX415" s="54"/>
      <c r="PY415" s="14"/>
      <c r="PZ415" s="14"/>
      <c r="QA415" s="14"/>
      <c r="QB415" s="54"/>
      <c r="QC415" s="54"/>
      <c r="QD415" s="54"/>
      <c r="QR415" s="1"/>
      <c r="QS415" s="1"/>
      <c r="QX415" s="1"/>
      <c r="QY415" s="1"/>
      <c r="QZ415" s="1"/>
      <c r="RA415" s="1"/>
      <c r="RB415" s="1"/>
      <c r="RC415" s="1"/>
      <c r="RD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</row>
    <row r="416" spans="1:488" s="20" customFormat="1" hidden="1" x14ac:dyDescent="0.25">
      <c r="A416" s="68" t="s">
        <v>12</v>
      </c>
      <c r="B416" s="68" t="s">
        <v>1220</v>
      </c>
      <c r="C416" s="464">
        <v>427</v>
      </c>
      <c r="D416" s="347"/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  <c r="AL416" s="14">
        <v>0</v>
      </c>
      <c r="AM416" s="14">
        <v>0</v>
      </c>
      <c r="AN416" s="14">
        <v>0</v>
      </c>
      <c r="AO416" s="14">
        <v>0</v>
      </c>
      <c r="AP416" s="14">
        <v>0</v>
      </c>
      <c r="AQ416" s="14">
        <v>0</v>
      </c>
      <c r="AR416" s="14">
        <v>0</v>
      </c>
      <c r="AS416" s="14">
        <v>0</v>
      </c>
      <c r="AT416" s="14">
        <v>0</v>
      </c>
      <c r="AU416" s="14">
        <v>0</v>
      </c>
      <c r="AV416" s="14">
        <v>0</v>
      </c>
      <c r="AW416" s="14">
        <v>0</v>
      </c>
      <c r="AX416" s="14">
        <v>0</v>
      </c>
      <c r="AY416" s="14">
        <v>0</v>
      </c>
      <c r="AZ416" s="14">
        <v>0</v>
      </c>
      <c r="BA416" s="14">
        <v>0</v>
      </c>
      <c r="BB416" s="14">
        <v>0</v>
      </c>
      <c r="BC416" s="14">
        <v>0</v>
      </c>
      <c r="BD416" s="14">
        <v>0</v>
      </c>
      <c r="BE416" s="14">
        <v>0</v>
      </c>
      <c r="BF416" s="14">
        <v>0</v>
      </c>
      <c r="BG416" s="14">
        <v>0</v>
      </c>
      <c r="BH416" s="14">
        <v>0</v>
      </c>
      <c r="BI416" s="14">
        <v>0</v>
      </c>
      <c r="BJ416" s="14">
        <v>0</v>
      </c>
      <c r="BK416" s="14">
        <v>0</v>
      </c>
      <c r="BL416" s="14">
        <v>0</v>
      </c>
      <c r="BM416" s="14">
        <v>0</v>
      </c>
      <c r="BN416" s="14">
        <v>0</v>
      </c>
      <c r="BO416" s="14">
        <v>0</v>
      </c>
      <c r="BP416" s="14">
        <v>0</v>
      </c>
      <c r="BQ416" s="14">
        <v>0</v>
      </c>
      <c r="BR416" s="14">
        <v>0</v>
      </c>
      <c r="BS416" s="14">
        <v>0</v>
      </c>
      <c r="BT416" s="14">
        <v>0</v>
      </c>
      <c r="BU416" s="14">
        <v>0</v>
      </c>
      <c r="BV416" s="14">
        <v>0</v>
      </c>
      <c r="BW416" s="14">
        <v>0</v>
      </c>
      <c r="BX416" s="14">
        <v>0</v>
      </c>
      <c r="BY416" s="14">
        <v>0</v>
      </c>
      <c r="BZ416" s="14">
        <v>0</v>
      </c>
      <c r="CA416" s="14">
        <v>0</v>
      </c>
      <c r="CB416" s="14">
        <v>0</v>
      </c>
      <c r="CC416" s="14">
        <v>0</v>
      </c>
      <c r="CD416" s="14">
        <v>0</v>
      </c>
      <c r="CE416" s="14">
        <v>0</v>
      </c>
      <c r="CF416" s="14">
        <v>0</v>
      </c>
      <c r="CG416" s="14">
        <v>1</v>
      </c>
      <c r="CH416" s="14">
        <v>0</v>
      </c>
      <c r="CI416" s="14">
        <v>0</v>
      </c>
      <c r="CJ416" s="14">
        <v>0</v>
      </c>
      <c r="CK416" s="14">
        <v>0</v>
      </c>
      <c r="CL416" s="14">
        <v>0</v>
      </c>
      <c r="CM416" s="14">
        <v>0</v>
      </c>
      <c r="CN416" s="14">
        <v>0</v>
      </c>
      <c r="CO416" s="14">
        <v>0</v>
      </c>
      <c r="CP416" s="14">
        <v>0</v>
      </c>
      <c r="CQ416" s="14">
        <v>0</v>
      </c>
      <c r="CR416" s="14">
        <v>0</v>
      </c>
      <c r="CS416" s="14">
        <v>0</v>
      </c>
      <c r="CT416" s="14">
        <v>0</v>
      </c>
      <c r="CU416" s="14">
        <v>0</v>
      </c>
      <c r="CV416" s="14">
        <v>0</v>
      </c>
      <c r="CW416" s="14">
        <v>0</v>
      </c>
      <c r="CX416" s="14">
        <v>0</v>
      </c>
      <c r="CY416" s="14">
        <v>0</v>
      </c>
      <c r="CZ416" s="14">
        <v>0</v>
      </c>
      <c r="DA416" s="14">
        <v>0</v>
      </c>
      <c r="DB416" s="14">
        <v>0</v>
      </c>
      <c r="DC416" s="14">
        <v>0</v>
      </c>
      <c r="DD416" s="14">
        <v>0</v>
      </c>
      <c r="DE416" s="14">
        <v>0</v>
      </c>
      <c r="DF416" s="14">
        <v>0</v>
      </c>
      <c r="DG416" s="14">
        <v>0</v>
      </c>
      <c r="DH416" s="14">
        <v>0</v>
      </c>
      <c r="DI416" s="14">
        <v>0</v>
      </c>
      <c r="DJ416" s="14">
        <v>0</v>
      </c>
      <c r="DK416" s="14">
        <v>0</v>
      </c>
      <c r="DL416" s="14">
        <v>0</v>
      </c>
      <c r="DM416" s="14">
        <v>0</v>
      </c>
      <c r="DN416" s="14">
        <v>0</v>
      </c>
      <c r="DO416" s="14">
        <v>0</v>
      </c>
      <c r="DP416" s="14">
        <v>0</v>
      </c>
      <c r="DQ416" s="14">
        <v>0</v>
      </c>
      <c r="DR416" s="14">
        <v>0</v>
      </c>
      <c r="DS416" s="14">
        <v>0</v>
      </c>
      <c r="DT416" s="14">
        <v>0</v>
      </c>
      <c r="DU416" s="14">
        <v>0</v>
      </c>
      <c r="DV416" s="14">
        <v>0</v>
      </c>
      <c r="DW416" s="14">
        <v>0</v>
      </c>
      <c r="DX416" s="14">
        <v>0</v>
      </c>
      <c r="DY416" s="14">
        <v>0</v>
      </c>
      <c r="DZ416" s="14">
        <v>0</v>
      </c>
      <c r="EA416" s="14">
        <v>0</v>
      </c>
      <c r="EB416" s="14">
        <v>0</v>
      </c>
      <c r="EC416" s="14">
        <v>0</v>
      </c>
      <c r="ED416" s="14">
        <v>0</v>
      </c>
      <c r="EE416" s="14">
        <v>0</v>
      </c>
      <c r="EF416" s="14">
        <v>0</v>
      </c>
      <c r="EG416" s="14">
        <v>0</v>
      </c>
      <c r="EH416" s="14">
        <v>0</v>
      </c>
      <c r="EI416" s="14">
        <v>0</v>
      </c>
      <c r="EJ416" s="14">
        <v>0</v>
      </c>
      <c r="EK416" s="14">
        <v>0</v>
      </c>
      <c r="EL416" s="14">
        <v>0</v>
      </c>
      <c r="EM416" s="14">
        <v>0</v>
      </c>
      <c r="EN416" s="14">
        <v>0</v>
      </c>
      <c r="EO416" s="14">
        <v>0</v>
      </c>
      <c r="EP416" s="14">
        <v>0</v>
      </c>
      <c r="EQ416" s="14">
        <v>0</v>
      </c>
      <c r="ER416" s="14">
        <v>0</v>
      </c>
      <c r="ES416" s="14">
        <v>0</v>
      </c>
      <c r="ET416" s="14">
        <v>0</v>
      </c>
      <c r="EU416" s="14">
        <v>0</v>
      </c>
      <c r="EV416" s="14">
        <v>0</v>
      </c>
      <c r="EW416" s="14">
        <v>0</v>
      </c>
      <c r="EX416" s="14">
        <v>0</v>
      </c>
      <c r="EY416" s="14">
        <v>0</v>
      </c>
      <c r="EZ416" s="14">
        <v>0</v>
      </c>
      <c r="FA416" s="14">
        <v>0</v>
      </c>
      <c r="FB416" s="14">
        <v>0</v>
      </c>
      <c r="FC416" s="14">
        <v>0</v>
      </c>
      <c r="FD416" s="14">
        <v>0</v>
      </c>
      <c r="FE416" s="14">
        <v>0</v>
      </c>
      <c r="FF416" s="14">
        <v>0</v>
      </c>
      <c r="FG416" s="14">
        <v>0</v>
      </c>
      <c r="FH416" s="14">
        <v>0</v>
      </c>
      <c r="FI416" s="14">
        <v>0</v>
      </c>
      <c r="FJ416" s="14">
        <v>0</v>
      </c>
      <c r="FK416" s="14">
        <v>0</v>
      </c>
      <c r="FL416" s="14">
        <v>0</v>
      </c>
      <c r="FM416" s="14">
        <v>0</v>
      </c>
      <c r="FN416" s="14">
        <v>0</v>
      </c>
      <c r="FO416" s="14">
        <v>0</v>
      </c>
      <c r="FP416" s="14">
        <v>0</v>
      </c>
      <c r="FQ416" s="14">
        <v>0</v>
      </c>
      <c r="FR416" s="14">
        <v>0</v>
      </c>
      <c r="FS416" s="14">
        <v>0</v>
      </c>
      <c r="FT416" s="14">
        <v>0</v>
      </c>
      <c r="FU416" s="14">
        <v>0</v>
      </c>
      <c r="FV416" s="14">
        <v>0</v>
      </c>
      <c r="FW416" s="14">
        <v>0</v>
      </c>
      <c r="FX416" s="14">
        <v>0</v>
      </c>
      <c r="FY416" s="14">
        <v>0</v>
      </c>
      <c r="FZ416" s="14">
        <v>0</v>
      </c>
      <c r="GA416" s="14">
        <v>0</v>
      </c>
      <c r="GB416" s="14">
        <v>0</v>
      </c>
      <c r="GC416" s="14">
        <v>0</v>
      </c>
      <c r="GD416" s="14">
        <v>0</v>
      </c>
      <c r="GE416" s="14">
        <v>0</v>
      </c>
      <c r="GF416" s="14">
        <v>0</v>
      </c>
      <c r="GG416" s="14">
        <v>0</v>
      </c>
      <c r="GH416" s="14">
        <v>0</v>
      </c>
      <c r="GI416" s="14">
        <v>0</v>
      </c>
      <c r="GJ416" s="14">
        <v>0</v>
      </c>
      <c r="GK416" s="14">
        <v>0</v>
      </c>
      <c r="GL416" s="14">
        <v>0</v>
      </c>
      <c r="GM416" s="14">
        <v>0</v>
      </c>
      <c r="GN416" s="14">
        <v>0</v>
      </c>
      <c r="GO416" s="14">
        <v>0</v>
      </c>
      <c r="GP416" s="14">
        <v>0</v>
      </c>
      <c r="GQ416" s="14">
        <v>0</v>
      </c>
      <c r="GR416" s="14">
        <v>0</v>
      </c>
      <c r="GS416" s="14">
        <v>0</v>
      </c>
      <c r="GT416" s="14">
        <v>0</v>
      </c>
      <c r="GU416" s="14">
        <v>0</v>
      </c>
      <c r="GV416" s="14">
        <v>0</v>
      </c>
      <c r="GW416" s="14">
        <v>0</v>
      </c>
      <c r="GX416" s="14">
        <v>0</v>
      </c>
      <c r="GY416" s="14">
        <v>0</v>
      </c>
      <c r="GZ416" s="14">
        <v>0</v>
      </c>
      <c r="HA416" s="14">
        <v>0</v>
      </c>
      <c r="HB416" s="14">
        <v>0</v>
      </c>
      <c r="HC416" s="14">
        <v>0</v>
      </c>
      <c r="HD416" s="14">
        <v>0</v>
      </c>
      <c r="HE416" s="14">
        <v>0</v>
      </c>
      <c r="HF416" s="14">
        <v>0</v>
      </c>
      <c r="HG416" s="14">
        <v>0</v>
      </c>
      <c r="HH416" s="14">
        <v>0</v>
      </c>
      <c r="HI416" s="14">
        <v>0</v>
      </c>
      <c r="HJ416" s="14">
        <v>0</v>
      </c>
      <c r="HK416" s="14">
        <v>0</v>
      </c>
      <c r="HL416" s="14">
        <v>0</v>
      </c>
      <c r="HM416" s="14">
        <v>0</v>
      </c>
      <c r="HN416" s="14">
        <v>0</v>
      </c>
      <c r="HO416" s="14">
        <v>0</v>
      </c>
      <c r="HP416" s="14">
        <v>0</v>
      </c>
      <c r="HQ416" s="14">
        <v>0</v>
      </c>
      <c r="HR416" s="14">
        <v>0</v>
      </c>
      <c r="HS416" s="14">
        <v>0</v>
      </c>
      <c r="HT416" s="14">
        <v>0</v>
      </c>
      <c r="HU416" s="14">
        <v>0</v>
      </c>
      <c r="HV416" s="14">
        <v>0</v>
      </c>
      <c r="HW416" s="14">
        <v>0</v>
      </c>
      <c r="HX416" s="14">
        <v>0</v>
      </c>
      <c r="HY416" s="14">
        <v>0</v>
      </c>
      <c r="HZ416" s="14">
        <v>0</v>
      </c>
      <c r="IA416" s="14">
        <v>0</v>
      </c>
      <c r="IB416" s="14">
        <v>0</v>
      </c>
      <c r="IC416" s="14">
        <v>0</v>
      </c>
      <c r="ID416" s="14">
        <v>0</v>
      </c>
      <c r="IE416" s="14">
        <v>0</v>
      </c>
      <c r="IF416" s="14">
        <v>0</v>
      </c>
      <c r="IG416" s="14">
        <v>0</v>
      </c>
      <c r="IH416" s="14">
        <v>0</v>
      </c>
      <c r="II416" s="14">
        <v>0</v>
      </c>
      <c r="IJ416" s="14">
        <v>0</v>
      </c>
      <c r="IK416" s="14">
        <v>0</v>
      </c>
      <c r="IL416" s="14">
        <v>0</v>
      </c>
      <c r="IM416" s="14">
        <v>0</v>
      </c>
      <c r="IN416" s="14">
        <v>0</v>
      </c>
      <c r="IO416" s="14">
        <v>0</v>
      </c>
      <c r="IP416" s="14">
        <v>0</v>
      </c>
      <c r="IQ416" s="14">
        <v>0</v>
      </c>
      <c r="IR416" s="14">
        <v>0</v>
      </c>
      <c r="IS416" s="14">
        <v>0</v>
      </c>
      <c r="IT416" s="14">
        <v>0</v>
      </c>
      <c r="IU416" s="14">
        <v>0</v>
      </c>
      <c r="IV416" s="14">
        <v>0</v>
      </c>
      <c r="IW416" s="14">
        <v>0</v>
      </c>
      <c r="IX416" s="14">
        <v>0</v>
      </c>
      <c r="IY416" s="14">
        <v>0</v>
      </c>
      <c r="IZ416" s="14">
        <v>0</v>
      </c>
      <c r="JA416" s="14">
        <v>0</v>
      </c>
      <c r="JB416" s="14">
        <v>0</v>
      </c>
      <c r="JC416" s="14">
        <v>0</v>
      </c>
      <c r="JD416" s="14">
        <v>0</v>
      </c>
      <c r="JE416" s="14">
        <v>0</v>
      </c>
      <c r="JF416" s="14">
        <v>0</v>
      </c>
      <c r="JG416" s="14">
        <v>0</v>
      </c>
      <c r="JH416" s="14">
        <v>0</v>
      </c>
      <c r="JI416" s="14">
        <v>0</v>
      </c>
      <c r="JJ416" s="14">
        <v>0</v>
      </c>
      <c r="JK416" s="14">
        <v>0</v>
      </c>
      <c r="JL416" s="14">
        <v>0</v>
      </c>
      <c r="JM416" s="14">
        <v>0</v>
      </c>
      <c r="JN416" s="14">
        <v>0</v>
      </c>
      <c r="JO416" s="14">
        <v>0</v>
      </c>
      <c r="JP416" s="14">
        <v>0</v>
      </c>
      <c r="JQ416" s="14">
        <v>0</v>
      </c>
      <c r="JR416" s="14">
        <v>0</v>
      </c>
      <c r="JS416" s="14">
        <v>0</v>
      </c>
      <c r="JT416" s="14">
        <v>0</v>
      </c>
      <c r="JU416" s="14">
        <v>0</v>
      </c>
      <c r="JV416" s="14">
        <v>0</v>
      </c>
      <c r="JW416" s="14">
        <v>0</v>
      </c>
      <c r="JX416" s="14">
        <v>0</v>
      </c>
      <c r="JY416" s="14">
        <v>0</v>
      </c>
      <c r="JZ416" s="14">
        <v>0</v>
      </c>
      <c r="KA416" s="14">
        <v>0</v>
      </c>
      <c r="KB416" s="14">
        <v>0</v>
      </c>
      <c r="KC416" s="14">
        <v>0</v>
      </c>
      <c r="KD416" s="14">
        <v>0</v>
      </c>
      <c r="KE416" s="14">
        <v>0</v>
      </c>
      <c r="KF416" s="14">
        <v>0</v>
      </c>
      <c r="KG416" s="14">
        <v>0</v>
      </c>
      <c r="KH416" s="14">
        <v>0</v>
      </c>
      <c r="KI416" s="14">
        <v>0</v>
      </c>
      <c r="KJ416" s="14">
        <v>0</v>
      </c>
      <c r="KK416" s="14">
        <v>0</v>
      </c>
      <c r="KL416" s="14">
        <v>0</v>
      </c>
      <c r="KM416" s="14">
        <v>0</v>
      </c>
      <c r="KN416" s="14">
        <v>0</v>
      </c>
      <c r="KO416" s="14">
        <v>0</v>
      </c>
      <c r="KP416" s="14">
        <v>0</v>
      </c>
      <c r="KQ416" s="14">
        <v>0</v>
      </c>
      <c r="KR416" s="14">
        <v>0</v>
      </c>
      <c r="KS416" s="14">
        <v>0</v>
      </c>
      <c r="KT416" s="14">
        <v>0</v>
      </c>
      <c r="KU416" s="14">
        <v>0</v>
      </c>
      <c r="KV416" s="14">
        <v>0</v>
      </c>
      <c r="KW416" s="14">
        <v>0</v>
      </c>
      <c r="KX416" s="14">
        <v>0</v>
      </c>
      <c r="KY416" s="14">
        <v>0</v>
      </c>
      <c r="KZ416" s="14">
        <v>0</v>
      </c>
      <c r="LA416" s="14">
        <v>0</v>
      </c>
      <c r="LB416" s="14">
        <v>0</v>
      </c>
      <c r="LC416" s="14">
        <v>0</v>
      </c>
      <c r="LD416" s="14">
        <v>0</v>
      </c>
      <c r="LE416" s="14">
        <v>0</v>
      </c>
      <c r="LF416" s="14">
        <v>0</v>
      </c>
      <c r="LG416" s="14">
        <v>0</v>
      </c>
      <c r="LH416" s="14">
        <v>0</v>
      </c>
      <c r="LI416" s="14">
        <v>0</v>
      </c>
      <c r="LJ416" s="14">
        <v>0</v>
      </c>
      <c r="LK416" s="14">
        <v>0</v>
      </c>
      <c r="LL416" s="14">
        <v>0</v>
      </c>
      <c r="LM416" s="14">
        <v>0</v>
      </c>
      <c r="LN416" s="14">
        <v>0</v>
      </c>
      <c r="LO416" s="14">
        <v>0</v>
      </c>
      <c r="LP416" s="14">
        <v>0</v>
      </c>
      <c r="LQ416" s="14">
        <v>0</v>
      </c>
      <c r="LR416" s="14">
        <v>0</v>
      </c>
      <c r="LS416" s="14">
        <v>0</v>
      </c>
      <c r="LT416" s="14">
        <v>0</v>
      </c>
      <c r="LU416" s="14">
        <v>0</v>
      </c>
      <c r="LV416" s="14">
        <v>0</v>
      </c>
      <c r="LW416" s="14">
        <v>0</v>
      </c>
      <c r="LX416" s="14">
        <v>0</v>
      </c>
      <c r="LY416" s="14">
        <v>0</v>
      </c>
      <c r="LZ416" s="14">
        <v>0</v>
      </c>
      <c r="MA416" s="14">
        <v>0</v>
      </c>
      <c r="MB416" s="14">
        <v>0</v>
      </c>
      <c r="MC416" s="14">
        <v>0</v>
      </c>
      <c r="MD416" s="14">
        <v>0</v>
      </c>
      <c r="ME416" s="14">
        <v>0</v>
      </c>
      <c r="MF416" s="14">
        <v>0</v>
      </c>
      <c r="MG416" s="14">
        <v>0</v>
      </c>
      <c r="MH416" s="14">
        <v>0</v>
      </c>
      <c r="MI416" s="14">
        <v>0</v>
      </c>
      <c r="MJ416" s="14">
        <v>0</v>
      </c>
      <c r="MK416" s="14">
        <v>0</v>
      </c>
      <c r="ML416" s="14">
        <v>0</v>
      </c>
      <c r="MM416" s="14">
        <v>0</v>
      </c>
      <c r="MN416" s="14">
        <v>0</v>
      </c>
      <c r="MO416" s="14">
        <v>0</v>
      </c>
      <c r="MP416" s="14">
        <v>0</v>
      </c>
      <c r="MQ416" s="14">
        <v>0</v>
      </c>
      <c r="MR416" s="14">
        <v>0</v>
      </c>
      <c r="MS416" s="14">
        <v>0</v>
      </c>
      <c r="MT416" s="14">
        <v>0</v>
      </c>
      <c r="MU416" s="14">
        <v>0</v>
      </c>
      <c r="MV416" s="14">
        <v>0</v>
      </c>
      <c r="MW416" s="14">
        <v>0</v>
      </c>
      <c r="MX416" s="14">
        <v>0</v>
      </c>
      <c r="MY416" s="14">
        <v>0</v>
      </c>
      <c r="MZ416" s="14">
        <v>0</v>
      </c>
      <c r="NA416" s="14">
        <v>0</v>
      </c>
      <c r="NB416" s="14">
        <v>0</v>
      </c>
      <c r="NC416" s="14">
        <v>0</v>
      </c>
      <c r="ND416" s="14">
        <v>0</v>
      </c>
      <c r="NE416" s="14">
        <v>0</v>
      </c>
      <c r="NF416" s="14">
        <v>0</v>
      </c>
      <c r="NG416" s="14">
        <v>0</v>
      </c>
      <c r="NH416" s="14">
        <v>0</v>
      </c>
      <c r="NI416" s="14">
        <v>0</v>
      </c>
      <c r="NJ416" s="14">
        <v>0</v>
      </c>
      <c r="NK416" s="14">
        <v>0</v>
      </c>
      <c r="NL416" s="14">
        <v>0</v>
      </c>
      <c r="NM416" s="14">
        <v>0</v>
      </c>
      <c r="NN416" s="14">
        <v>0</v>
      </c>
      <c r="NO416" s="14">
        <v>0</v>
      </c>
      <c r="NP416" s="14">
        <v>0</v>
      </c>
      <c r="NQ416" s="14">
        <v>0</v>
      </c>
      <c r="NR416" s="14">
        <v>0</v>
      </c>
      <c r="NS416" s="14">
        <v>0</v>
      </c>
      <c r="NT416" s="14">
        <v>0</v>
      </c>
      <c r="NU416" s="14">
        <v>0</v>
      </c>
      <c r="NV416" s="14">
        <v>0</v>
      </c>
      <c r="NW416" s="14">
        <v>0</v>
      </c>
      <c r="NX416" s="14">
        <v>0</v>
      </c>
      <c r="NY416" s="14">
        <v>0</v>
      </c>
      <c r="NZ416" s="14">
        <v>0</v>
      </c>
      <c r="OA416" s="14">
        <v>0</v>
      </c>
      <c r="OB416" s="14">
        <v>0</v>
      </c>
      <c r="OC416" s="14">
        <v>0</v>
      </c>
      <c r="OD416" s="14">
        <v>0</v>
      </c>
      <c r="OE416" s="14">
        <v>0</v>
      </c>
      <c r="OF416" s="14"/>
      <c r="OG416" s="14">
        <v>0</v>
      </c>
      <c r="OH416" s="14">
        <v>0</v>
      </c>
      <c r="OI416" s="14">
        <v>0</v>
      </c>
      <c r="OJ416" s="14">
        <v>0</v>
      </c>
      <c r="OK416" s="14">
        <v>0</v>
      </c>
      <c r="OL416" s="14">
        <v>0</v>
      </c>
      <c r="OM416" s="14">
        <v>0</v>
      </c>
      <c r="ON416" s="14">
        <v>0</v>
      </c>
      <c r="OO416" s="14">
        <v>0</v>
      </c>
      <c r="OP416" s="14">
        <v>0</v>
      </c>
      <c r="OQ416" s="14">
        <v>0</v>
      </c>
      <c r="OR416" s="14">
        <v>0</v>
      </c>
      <c r="OS416" s="14">
        <v>0</v>
      </c>
      <c r="OT416" s="14">
        <v>0</v>
      </c>
      <c r="OU416" s="14">
        <v>0</v>
      </c>
      <c r="OV416" s="14">
        <v>0</v>
      </c>
      <c r="OW416" s="14">
        <v>0</v>
      </c>
      <c r="OX416" s="14">
        <v>0</v>
      </c>
      <c r="OY416" s="14">
        <v>0</v>
      </c>
      <c r="OZ416" s="14"/>
      <c r="PA416" s="14">
        <v>0</v>
      </c>
      <c r="PB416" s="14"/>
      <c r="PC416" s="14"/>
      <c r="PD416" s="14">
        <v>0</v>
      </c>
      <c r="PE416" s="14"/>
      <c r="PF416" s="14"/>
      <c r="PG416" s="54"/>
      <c r="PH416" s="54"/>
      <c r="PI416" s="54"/>
      <c r="PJ416" s="54"/>
      <c r="PK416" s="54"/>
      <c r="PL416" s="84"/>
      <c r="PM416" s="14"/>
      <c r="PN416" s="84"/>
      <c r="PO416" s="84"/>
      <c r="PP416" s="84"/>
      <c r="PQ416" s="84"/>
      <c r="PR416" s="505"/>
      <c r="PS416" s="84"/>
      <c r="PT416" s="84"/>
      <c r="PU416" s="84"/>
      <c r="PV416" s="84"/>
      <c r="PW416" s="54"/>
      <c r="PX416" s="54"/>
      <c r="PY416" s="14"/>
      <c r="PZ416" s="14"/>
      <c r="QA416" s="14"/>
      <c r="QB416" s="54"/>
      <c r="QC416" s="54"/>
      <c r="QD416" s="54"/>
      <c r="QR416" s="1"/>
      <c r="QS416" s="1"/>
      <c r="QX416" s="1"/>
      <c r="QY416" s="1"/>
      <c r="QZ416" s="1"/>
      <c r="RA416" s="1"/>
      <c r="RB416" s="1"/>
      <c r="RC416" s="1"/>
      <c r="RD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</row>
    <row r="417" spans="1:534" s="20" customFormat="1" hidden="1" x14ac:dyDescent="0.25">
      <c r="A417" s="68" t="s">
        <v>12</v>
      </c>
      <c r="B417" s="68" t="s">
        <v>1221</v>
      </c>
      <c r="C417" s="464">
        <v>735</v>
      </c>
      <c r="D417" s="347"/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  <c r="AL417" s="14">
        <v>0</v>
      </c>
      <c r="AM417" s="14">
        <v>0</v>
      </c>
      <c r="AN417" s="14">
        <v>0</v>
      </c>
      <c r="AO417" s="14">
        <v>0</v>
      </c>
      <c r="AP417" s="14">
        <v>0</v>
      </c>
      <c r="AQ417" s="14">
        <v>0</v>
      </c>
      <c r="AR417" s="14">
        <v>0</v>
      </c>
      <c r="AS417" s="14">
        <v>0</v>
      </c>
      <c r="AT417" s="14">
        <v>0</v>
      </c>
      <c r="AU417" s="14">
        <v>0</v>
      </c>
      <c r="AV417" s="14">
        <v>0</v>
      </c>
      <c r="AW417" s="14">
        <v>0</v>
      </c>
      <c r="AX417" s="14">
        <v>0</v>
      </c>
      <c r="AY417" s="14">
        <v>0</v>
      </c>
      <c r="AZ417" s="14">
        <v>0</v>
      </c>
      <c r="BA417" s="14">
        <v>0</v>
      </c>
      <c r="BB417" s="14">
        <v>0</v>
      </c>
      <c r="BC417" s="14">
        <v>0</v>
      </c>
      <c r="BD417" s="14">
        <v>0</v>
      </c>
      <c r="BE417" s="14">
        <v>0</v>
      </c>
      <c r="BF417" s="14">
        <v>0</v>
      </c>
      <c r="BG417" s="14">
        <v>0</v>
      </c>
      <c r="BH417" s="14">
        <v>0</v>
      </c>
      <c r="BI417" s="14">
        <v>0</v>
      </c>
      <c r="BJ417" s="14">
        <v>0</v>
      </c>
      <c r="BK417" s="14">
        <v>0</v>
      </c>
      <c r="BL417" s="14">
        <v>0</v>
      </c>
      <c r="BM417" s="14">
        <v>0</v>
      </c>
      <c r="BN417" s="14">
        <v>0</v>
      </c>
      <c r="BO417" s="14">
        <v>0</v>
      </c>
      <c r="BP417" s="14">
        <v>0</v>
      </c>
      <c r="BQ417" s="14">
        <v>0</v>
      </c>
      <c r="BR417" s="14">
        <v>0</v>
      </c>
      <c r="BS417" s="14">
        <v>0</v>
      </c>
      <c r="BT417" s="14">
        <v>0</v>
      </c>
      <c r="BU417" s="14">
        <v>0</v>
      </c>
      <c r="BV417" s="14">
        <v>0</v>
      </c>
      <c r="BW417" s="14">
        <v>0</v>
      </c>
      <c r="BX417" s="14">
        <v>0</v>
      </c>
      <c r="BY417" s="14">
        <v>0</v>
      </c>
      <c r="BZ417" s="14">
        <v>0</v>
      </c>
      <c r="CA417" s="14">
        <v>0</v>
      </c>
      <c r="CB417" s="14">
        <v>0</v>
      </c>
      <c r="CC417" s="14">
        <v>0</v>
      </c>
      <c r="CD417" s="14">
        <v>0</v>
      </c>
      <c r="CE417" s="14">
        <v>0</v>
      </c>
      <c r="CF417" s="14">
        <v>0</v>
      </c>
      <c r="CG417" s="14">
        <v>0</v>
      </c>
      <c r="CH417" s="14">
        <v>0</v>
      </c>
      <c r="CI417" s="14">
        <v>0</v>
      </c>
      <c r="CJ417" s="14">
        <v>0</v>
      </c>
      <c r="CK417" s="14">
        <v>0</v>
      </c>
      <c r="CL417" s="14">
        <v>0</v>
      </c>
      <c r="CM417" s="14">
        <v>0</v>
      </c>
      <c r="CN417" s="14">
        <v>0</v>
      </c>
      <c r="CO417" s="14">
        <v>0</v>
      </c>
      <c r="CP417" s="14">
        <v>0</v>
      </c>
      <c r="CQ417" s="14">
        <v>0</v>
      </c>
      <c r="CR417" s="14">
        <v>0</v>
      </c>
      <c r="CS417" s="14">
        <v>0</v>
      </c>
      <c r="CT417" s="14">
        <v>0</v>
      </c>
      <c r="CU417" s="14">
        <v>0</v>
      </c>
      <c r="CV417" s="14">
        <v>0</v>
      </c>
      <c r="CW417" s="14">
        <v>0</v>
      </c>
      <c r="CX417" s="14">
        <v>0</v>
      </c>
      <c r="CY417" s="14">
        <v>0</v>
      </c>
      <c r="CZ417" s="14">
        <v>0</v>
      </c>
      <c r="DA417" s="14">
        <v>0</v>
      </c>
      <c r="DB417" s="14">
        <v>0</v>
      </c>
      <c r="DC417" s="14">
        <v>0</v>
      </c>
      <c r="DD417" s="14">
        <v>1</v>
      </c>
      <c r="DE417" s="14">
        <v>0</v>
      </c>
      <c r="DF417" s="14">
        <v>0</v>
      </c>
      <c r="DG417" s="14">
        <v>0</v>
      </c>
      <c r="DH417" s="14">
        <v>0</v>
      </c>
      <c r="DI417" s="14">
        <v>0</v>
      </c>
      <c r="DJ417" s="14">
        <v>7</v>
      </c>
      <c r="DK417" s="14">
        <v>0</v>
      </c>
      <c r="DL417" s="14">
        <v>0</v>
      </c>
      <c r="DM417" s="14">
        <v>0</v>
      </c>
      <c r="DN417" s="14">
        <v>0</v>
      </c>
      <c r="DO417" s="14">
        <v>0</v>
      </c>
      <c r="DP417" s="14">
        <v>0</v>
      </c>
      <c r="DQ417" s="14">
        <v>3</v>
      </c>
      <c r="DR417" s="14">
        <v>0</v>
      </c>
      <c r="DS417" s="14">
        <v>1</v>
      </c>
      <c r="DT417" s="14">
        <v>1</v>
      </c>
      <c r="DU417" s="14">
        <v>0</v>
      </c>
      <c r="DV417" s="14">
        <v>0</v>
      </c>
      <c r="DW417" s="14">
        <v>0</v>
      </c>
      <c r="DX417" s="14">
        <v>0</v>
      </c>
      <c r="DY417" s="14">
        <v>0</v>
      </c>
      <c r="DZ417" s="14">
        <v>0</v>
      </c>
      <c r="EA417" s="14">
        <v>0</v>
      </c>
      <c r="EB417" s="14">
        <v>0</v>
      </c>
      <c r="EC417" s="14">
        <v>0</v>
      </c>
      <c r="ED417" s="14">
        <v>0</v>
      </c>
      <c r="EE417" s="14">
        <v>0</v>
      </c>
      <c r="EF417" s="14">
        <v>0</v>
      </c>
      <c r="EG417" s="14">
        <v>0</v>
      </c>
      <c r="EH417" s="14">
        <v>0</v>
      </c>
      <c r="EI417" s="14">
        <v>0</v>
      </c>
      <c r="EJ417" s="14">
        <v>0</v>
      </c>
      <c r="EK417" s="14">
        <v>0</v>
      </c>
      <c r="EL417" s="14">
        <v>0</v>
      </c>
      <c r="EM417" s="14">
        <v>0</v>
      </c>
      <c r="EN417" s="14">
        <v>0</v>
      </c>
      <c r="EO417" s="14">
        <v>0</v>
      </c>
      <c r="EP417" s="14">
        <v>0</v>
      </c>
      <c r="EQ417" s="14">
        <v>0</v>
      </c>
      <c r="ER417" s="14">
        <v>0</v>
      </c>
      <c r="ES417" s="14">
        <v>0</v>
      </c>
      <c r="ET417" s="14">
        <v>0</v>
      </c>
      <c r="EU417" s="14">
        <v>0</v>
      </c>
      <c r="EV417" s="14">
        <v>0</v>
      </c>
      <c r="EW417" s="14">
        <v>0</v>
      </c>
      <c r="EX417" s="14">
        <v>0</v>
      </c>
      <c r="EY417" s="14">
        <v>0</v>
      </c>
      <c r="EZ417" s="14">
        <v>0</v>
      </c>
      <c r="FA417" s="14">
        <v>0</v>
      </c>
      <c r="FB417" s="14">
        <v>0</v>
      </c>
      <c r="FC417" s="14">
        <v>0</v>
      </c>
      <c r="FD417" s="14">
        <v>0</v>
      </c>
      <c r="FE417" s="14">
        <v>0</v>
      </c>
      <c r="FF417" s="14">
        <v>0</v>
      </c>
      <c r="FG417" s="14">
        <v>0</v>
      </c>
      <c r="FH417" s="14">
        <v>0</v>
      </c>
      <c r="FI417" s="14">
        <v>0</v>
      </c>
      <c r="FJ417" s="14">
        <v>0</v>
      </c>
      <c r="FK417" s="14">
        <v>0</v>
      </c>
      <c r="FL417" s="14">
        <v>0</v>
      </c>
      <c r="FM417" s="14">
        <v>0</v>
      </c>
      <c r="FN417" s="14">
        <v>0</v>
      </c>
      <c r="FO417" s="14">
        <v>0</v>
      </c>
      <c r="FP417" s="14">
        <v>0</v>
      </c>
      <c r="FQ417" s="14">
        <v>0</v>
      </c>
      <c r="FR417" s="14">
        <v>0</v>
      </c>
      <c r="FS417" s="14">
        <v>0</v>
      </c>
      <c r="FT417" s="14">
        <v>0</v>
      </c>
      <c r="FU417" s="14">
        <v>0</v>
      </c>
      <c r="FV417" s="14">
        <v>0</v>
      </c>
      <c r="FW417" s="14">
        <v>0</v>
      </c>
      <c r="FX417" s="14">
        <v>0</v>
      </c>
      <c r="FY417" s="14">
        <v>0</v>
      </c>
      <c r="FZ417" s="14">
        <v>0</v>
      </c>
      <c r="GA417" s="14">
        <v>0</v>
      </c>
      <c r="GB417" s="14">
        <v>0</v>
      </c>
      <c r="GC417" s="14">
        <v>0</v>
      </c>
      <c r="GD417" s="14">
        <v>0</v>
      </c>
      <c r="GE417" s="14">
        <v>0</v>
      </c>
      <c r="GF417" s="14">
        <v>0</v>
      </c>
      <c r="GG417" s="14">
        <v>0</v>
      </c>
      <c r="GH417" s="14">
        <v>0</v>
      </c>
      <c r="GI417" s="14">
        <v>0</v>
      </c>
      <c r="GJ417" s="14">
        <v>0</v>
      </c>
      <c r="GK417" s="14">
        <v>0</v>
      </c>
      <c r="GL417" s="14">
        <v>0</v>
      </c>
      <c r="GM417" s="14">
        <v>0</v>
      </c>
      <c r="GN417" s="14">
        <v>0</v>
      </c>
      <c r="GO417" s="14">
        <v>0</v>
      </c>
      <c r="GP417" s="14">
        <v>0</v>
      </c>
      <c r="GQ417" s="14">
        <v>0</v>
      </c>
      <c r="GR417" s="14">
        <v>0</v>
      </c>
      <c r="GS417" s="14">
        <v>0</v>
      </c>
      <c r="GT417" s="14">
        <v>0</v>
      </c>
      <c r="GU417" s="14">
        <v>0</v>
      </c>
      <c r="GV417" s="14">
        <v>0</v>
      </c>
      <c r="GW417" s="14">
        <v>0</v>
      </c>
      <c r="GX417" s="14">
        <v>0</v>
      </c>
      <c r="GY417" s="14">
        <v>0</v>
      </c>
      <c r="GZ417" s="14">
        <v>0</v>
      </c>
      <c r="HA417" s="14">
        <v>0</v>
      </c>
      <c r="HB417" s="14">
        <v>0</v>
      </c>
      <c r="HC417" s="14">
        <v>0</v>
      </c>
      <c r="HD417" s="14">
        <v>0</v>
      </c>
      <c r="HE417" s="14">
        <v>0</v>
      </c>
      <c r="HF417" s="14">
        <v>0</v>
      </c>
      <c r="HG417" s="14">
        <v>0</v>
      </c>
      <c r="HH417" s="14">
        <v>0</v>
      </c>
      <c r="HI417" s="14">
        <v>0</v>
      </c>
      <c r="HJ417" s="14">
        <v>0</v>
      </c>
      <c r="HK417" s="14">
        <v>0</v>
      </c>
      <c r="HL417" s="14">
        <v>0</v>
      </c>
      <c r="HM417" s="14">
        <v>0</v>
      </c>
      <c r="HN417" s="14">
        <v>0</v>
      </c>
      <c r="HO417" s="14">
        <v>0</v>
      </c>
      <c r="HP417" s="14">
        <v>0</v>
      </c>
      <c r="HQ417" s="14">
        <v>0</v>
      </c>
      <c r="HR417" s="14">
        <v>0</v>
      </c>
      <c r="HS417" s="14">
        <v>0</v>
      </c>
      <c r="HT417" s="14">
        <v>0</v>
      </c>
      <c r="HU417" s="14">
        <v>0</v>
      </c>
      <c r="HV417" s="14">
        <v>0</v>
      </c>
      <c r="HW417" s="14">
        <v>0</v>
      </c>
      <c r="HX417" s="14">
        <v>0</v>
      </c>
      <c r="HY417" s="14">
        <v>0</v>
      </c>
      <c r="HZ417" s="14">
        <v>0</v>
      </c>
      <c r="IA417" s="14">
        <v>0</v>
      </c>
      <c r="IB417" s="14">
        <v>0</v>
      </c>
      <c r="IC417" s="14">
        <v>0</v>
      </c>
      <c r="ID417" s="14">
        <v>0</v>
      </c>
      <c r="IE417" s="14">
        <v>0</v>
      </c>
      <c r="IF417" s="14">
        <v>0</v>
      </c>
      <c r="IG417" s="14">
        <v>0</v>
      </c>
      <c r="IH417" s="14">
        <v>0</v>
      </c>
      <c r="II417" s="14">
        <v>0</v>
      </c>
      <c r="IJ417" s="14">
        <v>0</v>
      </c>
      <c r="IK417" s="14">
        <v>0</v>
      </c>
      <c r="IL417" s="14">
        <v>0</v>
      </c>
      <c r="IM417" s="14">
        <v>0</v>
      </c>
      <c r="IN417" s="14">
        <v>0</v>
      </c>
      <c r="IO417" s="14">
        <v>0</v>
      </c>
      <c r="IP417" s="14">
        <v>0</v>
      </c>
      <c r="IQ417" s="14">
        <v>0</v>
      </c>
      <c r="IR417" s="14">
        <v>0</v>
      </c>
      <c r="IS417" s="14">
        <v>0</v>
      </c>
      <c r="IT417" s="14">
        <v>0</v>
      </c>
      <c r="IU417" s="14">
        <v>0</v>
      </c>
      <c r="IV417" s="14">
        <v>0</v>
      </c>
      <c r="IW417" s="14">
        <v>0</v>
      </c>
      <c r="IX417" s="14">
        <v>0</v>
      </c>
      <c r="IY417" s="14">
        <v>0</v>
      </c>
      <c r="IZ417" s="14">
        <v>0</v>
      </c>
      <c r="JA417" s="14">
        <v>0</v>
      </c>
      <c r="JB417" s="14">
        <v>0</v>
      </c>
      <c r="JC417" s="14">
        <v>0</v>
      </c>
      <c r="JD417" s="14">
        <v>0</v>
      </c>
      <c r="JE417" s="14">
        <v>0</v>
      </c>
      <c r="JF417" s="14">
        <v>0</v>
      </c>
      <c r="JG417" s="14">
        <v>0</v>
      </c>
      <c r="JH417" s="14">
        <v>0</v>
      </c>
      <c r="JI417" s="14">
        <v>0</v>
      </c>
      <c r="JJ417" s="14">
        <v>1</v>
      </c>
      <c r="JK417" s="14">
        <v>1</v>
      </c>
      <c r="JL417" s="14">
        <v>0</v>
      </c>
      <c r="JM417" s="14">
        <v>0</v>
      </c>
      <c r="JN417" s="14">
        <v>0</v>
      </c>
      <c r="JO417" s="14">
        <v>0</v>
      </c>
      <c r="JP417" s="14">
        <v>0</v>
      </c>
      <c r="JQ417" s="14">
        <v>0</v>
      </c>
      <c r="JR417" s="14">
        <v>0</v>
      </c>
      <c r="JS417" s="14">
        <v>0</v>
      </c>
      <c r="JT417" s="14">
        <v>0</v>
      </c>
      <c r="JU417" s="14">
        <v>0</v>
      </c>
      <c r="JV417" s="14">
        <v>0</v>
      </c>
      <c r="JW417" s="14">
        <v>0</v>
      </c>
      <c r="JX417" s="14">
        <v>0</v>
      </c>
      <c r="JY417" s="14">
        <v>0</v>
      </c>
      <c r="JZ417" s="14">
        <v>0</v>
      </c>
      <c r="KA417" s="14">
        <v>0</v>
      </c>
      <c r="KB417" s="14">
        <v>0</v>
      </c>
      <c r="KC417" s="14">
        <v>0</v>
      </c>
      <c r="KD417" s="14">
        <v>0</v>
      </c>
      <c r="KE417" s="14">
        <v>0</v>
      </c>
      <c r="KF417" s="14">
        <v>0</v>
      </c>
      <c r="KG417" s="14">
        <v>0</v>
      </c>
      <c r="KH417" s="14">
        <v>0</v>
      </c>
      <c r="KI417" s="14">
        <v>0</v>
      </c>
      <c r="KJ417" s="14">
        <v>0</v>
      </c>
      <c r="KK417" s="14">
        <v>0</v>
      </c>
      <c r="KL417" s="14">
        <v>0</v>
      </c>
      <c r="KM417" s="14">
        <v>0</v>
      </c>
      <c r="KN417" s="14">
        <v>0</v>
      </c>
      <c r="KO417" s="14">
        <v>0</v>
      </c>
      <c r="KP417" s="14">
        <v>0</v>
      </c>
      <c r="KQ417" s="14">
        <v>0</v>
      </c>
      <c r="KR417" s="14">
        <v>0</v>
      </c>
      <c r="KS417" s="14">
        <v>1</v>
      </c>
      <c r="KT417" s="14">
        <v>0</v>
      </c>
      <c r="KU417" s="14">
        <v>0</v>
      </c>
      <c r="KV417" s="14">
        <v>0</v>
      </c>
      <c r="KW417" s="14">
        <v>0</v>
      </c>
      <c r="KX417" s="14">
        <v>0</v>
      </c>
      <c r="KY417" s="14">
        <v>0</v>
      </c>
      <c r="KZ417" s="14">
        <v>0</v>
      </c>
      <c r="LA417" s="14">
        <v>0</v>
      </c>
      <c r="LB417" s="14">
        <v>0</v>
      </c>
      <c r="LC417" s="14">
        <v>0</v>
      </c>
      <c r="LD417" s="14">
        <v>0</v>
      </c>
      <c r="LE417" s="14">
        <v>0</v>
      </c>
      <c r="LF417" s="14">
        <v>0</v>
      </c>
      <c r="LG417" s="14">
        <v>0</v>
      </c>
      <c r="LH417" s="14">
        <v>0</v>
      </c>
      <c r="LI417" s="14">
        <v>0</v>
      </c>
      <c r="LJ417" s="14">
        <v>0</v>
      </c>
      <c r="LK417" s="14">
        <v>0</v>
      </c>
      <c r="LL417" s="14">
        <v>0</v>
      </c>
      <c r="LM417" s="14">
        <v>0</v>
      </c>
      <c r="LN417" s="14">
        <v>0</v>
      </c>
      <c r="LO417" s="14">
        <v>0</v>
      </c>
      <c r="LP417" s="14">
        <v>0</v>
      </c>
      <c r="LQ417" s="14">
        <v>0</v>
      </c>
      <c r="LR417" s="14">
        <v>0</v>
      </c>
      <c r="LS417" s="14">
        <v>0</v>
      </c>
      <c r="LT417" s="14">
        <v>0</v>
      </c>
      <c r="LU417" s="14">
        <v>0</v>
      </c>
      <c r="LV417" s="14">
        <v>0</v>
      </c>
      <c r="LW417" s="14">
        <v>0</v>
      </c>
      <c r="LX417" s="14">
        <v>0</v>
      </c>
      <c r="LY417" s="14">
        <v>0</v>
      </c>
      <c r="LZ417" s="14">
        <v>0</v>
      </c>
      <c r="MA417" s="14">
        <v>0</v>
      </c>
      <c r="MB417" s="14">
        <v>0</v>
      </c>
      <c r="MC417" s="14">
        <v>0</v>
      </c>
      <c r="MD417" s="14">
        <v>0</v>
      </c>
      <c r="ME417" s="14">
        <v>0</v>
      </c>
      <c r="MF417" s="14">
        <v>0</v>
      </c>
      <c r="MG417" s="14">
        <v>0</v>
      </c>
      <c r="MH417" s="14">
        <v>0</v>
      </c>
      <c r="MI417" s="14">
        <v>0</v>
      </c>
      <c r="MJ417" s="14">
        <v>0</v>
      </c>
      <c r="MK417" s="14">
        <v>0</v>
      </c>
      <c r="ML417" s="14">
        <v>0</v>
      </c>
      <c r="MM417" s="14">
        <v>0</v>
      </c>
      <c r="MN417" s="14">
        <v>0</v>
      </c>
      <c r="MO417" s="14">
        <v>0</v>
      </c>
      <c r="MP417" s="14">
        <v>0</v>
      </c>
      <c r="MQ417" s="14">
        <v>0</v>
      </c>
      <c r="MR417" s="14">
        <v>0</v>
      </c>
      <c r="MS417" s="14">
        <v>0</v>
      </c>
      <c r="MT417" s="14">
        <v>0</v>
      </c>
      <c r="MU417" s="14">
        <v>0</v>
      </c>
      <c r="MV417" s="14">
        <v>0</v>
      </c>
      <c r="MW417" s="14">
        <v>0</v>
      </c>
      <c r="MX417" s="14">
        <v>0</v>
      </c>
      <c r="MY417" s="14">
        <v>0</v>
      </c>
      <c r="MZ417" s="14">
        <v>0</v>
      </c>
      <c r="NA417" s="14">
        <v>0</v>
      </c>
      <c r="NB417" s="14">
        <v>0</v>
      </c>
      <c r="NC417" s="14">
        <v>0</v>
      </c>
      <c r="ND417" s="14">
        <v>0</v>
      </c>
      <c r="NE417" s="14">
        <v>0</v>
      </c>
      <c r="NF417" s="14">
        <v>0</v>
      </c>
      <c r="NG417" s="14">
        <v>0</v>
      </c>
      <c r="NH417" s="14">
        <v>0</v>
      </c>
      <c r="NI417" s="14">
        <v>0</v>
      </c>
      <c r="NJ417" s="14">
        <v>0</v>
      </c>
      <c r="NK417" s="14">
        <v>0</v>
      </c>
      <c r="NL417" s="14">
        <v>0</v>
      </c>
      <c r="NM417" s="14">
        <v>0</v>
      </c>
      <c r="NN417" s="14">
        <v>0</v>
      </c>
      <c r="NO417" s="14">
        <v>0</v>
      </c>
      <c r="NP417" s="14">
        <v>0</v>
      </c>
      <c r="NQ417" s="14">
        <v>0</v>
      </c>
      <c r="NR417" s="14">
        <v>0</v>
      </c>
      <c r="NS417" s="14">
        <v>0</v>
      </c>
      <c r="NT417" s="14">
        <v>0</v>
      </c>
      <c r="NU417" s="14">
        <v>0</v>
      </c>
      <c r="NV417" s="14">
        <v>0</v>
      </c>
      <c r="NW417" s="14">
        <v>0</v>
      </c>
      <c r="NX417" s="14">
        <v>0</v>
      </c>
      <c r="NY417" s="14">
        <v>0</v>
      </c>
      <c r="NZ417" s="14">
        <v>0</v>
      </c>
      <c r="OA417" s="14">
        <v>0</v>
      </c>
      <c r="OB417" s="14">
        <v>0</v>
      </c>
      <c r="OC417" s="14">
        <v>0</v>
      </c>
      <c r="OD417" s="14">
        <v>0</v>
      </c>
      <c r="OE417" s="14">
        <v>0</v>
      </c>
      <c r="OF417" s="14"/>
      <c r="OG417" s="14">
        <v>0</v>
      </c>
      <c r="OH417" s="14">
        <v>0</v>
      </c>
      <c r="OI417" s="14">
        <v>0</v>
      </c>
      <c r="OJ417" s="14">
        <v>0</v>
      </c>
      <c r="OK417" s="14">
        <v>0</v>
      </c>
      <c r="OL417" s="14">
        <v>0</v>
      </c>
      <c r="OM417" s="14">
        <v>0</v>
      </c>
      <c r="ON417" s="14">
        <v>0</v>
      </c>
      <c r="OO417" s="14">
        <v>0</v>
      </c>
      <c r="OP417" s="14">
        <v>0</v>
      </c>
      <c r="OQ417" s="14">
        <v>0</v>
      </c>
      <c r="OR417" s="14">
        <v>1</v>
      </c>
      <c r="OS417" s="14">
        <v>0</v>
      </c>
      <c r="OT417" s="14">
        <v>0</v>
      </c>
      <c r="OU417" s="14">
        <v>0</v>
      </c>
      <c r="OV417" s="14">
        <v>0</v>
      </c>
      <c r="OW417" s="14">
        <v>0</v>
      </c>
      <c r="OX417" s="14">
        <v>0</v>
      </c>
      <c r="OY417" s="14">
        <v>0</v>
      </c>
      <c r="OZ417" s="14"/>
      <c r="PA417" s="14">
        <v>0</v>
      </c>
      <c r="PB417" s="14"/>
      <c r="PC417" s="14"/>
      <c r="PD417" s="14">
        <v>0</v>
      </c>
      <c r="PE417" s="14"/>
      <c r="PF417" s="14"/>
      <c r="PG417" s="54"/>
      <c r="PH417" s="54"/>
      <c r="PI417" s="54"/>
      <c r="PJ417" s="14">
        <v>1</v>
      </c>
      <c r="PK417" s="54"/>
      <c r="PL417" s="84"/>
      <c r="PM417" s="14"/>
      <c r="PN417" s="84"/>
      <c r="PO417" s="84"/>
      <c r="PP417" s="84"/>
      <c r="PQ417" s="84"/>
      <c r="PR417" s="505"/>
      <c r="PS417" s="84"/>
      <c r="PT417" s="84"/>
      <c r="PU417" s="84"/>
      <c r="PV417" s="84"/>
      <c r="PW417" s="54"/>
      <c r="PX417" s="54"/>
      <c r="PY417" s="14"/>
      <c r="PZ417" s="14"/>
      <c r="QA417" s="14"/>
      <c r="QB417" s="54"/>
      <c r="QC417" s="54"/>
      <c r="QD417" s="54"/>
      <c r="QR417" s="1"/>
      <c r="QS417" s="1"/>
      <c r="QX417" s="1"/>
      <c r="QY417" s="1"/>
      <c r="QZ417" s="1"/>
      <c r="RA417" s="1"/>
      <c r="RB417" s="1"/>
      <c r="RC417" s="1"/>
      <c r="RD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</row>
    <row r="418" spans="1:534" s="20" customFormat="1" hidden="1" x14ac:dyDescent="0.25">
      <c r="A418" s="68" t="s">
        <v>12</v>
      </c>
      <c r="B418" s="68" t="s">
        <v>1501</v>
      </c>
      <c r="C418" s="347"/>
      <c r="D418" s="347"/>
      <c r="E418" s="14">
        <v>0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>
        <v>0</v>
      </c>
      <c r="PE418" s="14"/>
      <c r="PF418" s="14"/>
      <c r="PG418" s="54"/>
      <c r="PH418" s="54"/>
      <c r="PI418" s="54"/>
      <c r="PJ418" s="54"/>
      <c r="PK418" s="54"/>
      <c r="PL418" s="84"/>
      <c r="PM418" s="14"/>
      <c r="PN418" s="84"/>
      <c r="PO418" s="84"/>
      <c r="PP418" s="84"/>
      <c r="PQ418" s="84"/>
      <c r="PR418" s="505"/>
      <c r="PS418" s="84"/>
      <c r="PT418" s="84"/>
      <c r="PU418" s="84"/>
      <c r="PV418" s="84"/>
      <c r="PW418" s="54"/>
      <c r="PX418" s="54"/>
      <c r="PY418" s="14"/>
      <c r="PZ418" s="14"/>
      <c r="QA418" s="14"/>
      <c r="QB418" s="54"/>
      <c r="QC418" s="54"/>
      <c r="QD418" s="54"/>
      <c r="QR418" s="1"/>
      <c r="QS418" s="1"/>
      <c r="QX418" s="1"/>
      <c r="QY418" s="1"/>
      <c r="QZ418" s="1"/>
      <c r="RA418" s="1"/>
      <c r="RB418" s="1"/>
      <c r="RC418" s="1"/>
      <c r="RD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</row>
    <row r="419" spans="1:534" hidden="1" x14ac:dyDescent="0.25">
      <c r="A419" s="68" t="s">
        <v>12</v>
      </c>
      <c r="B419" s="68" t="s">
        <v>1222</v>
      </c>
      <c r="C419" s="464">
        <v>382</v>
      </c>
      <c r="D419" s="347"/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  <c r="AL419" s="14">
        <v>0</v>
      </c>
      <c r="AM419" s="14">
        <v>0</v>
      </c>
      <c r="AN419" s="14">
        <v>0</v>
      </c>
      <c r="AO419" s="14">
        <v>0</v>
      </c>
      <c r="AP419" s="14">
        <v>0</v>
      </c>
      <c r="AQ419" s="14">
        <v>0</v>
      </c>
      <c r="AR419" s="14">
        <v>0</v>
      </c>
      <c r="AS419" s="14">
        <v>0</v>
      </c>
      <c r="AT419" s="14">
        <v>0</v>
      </c>
      <c r="AU419" s="14">
        <v>0</v>
      </c>
      <c r="AV419" s="14">
        <v>0</v>
      </c>
      <c r="AW419" s="14">
        <v>0</v>
      </c>
      <c r="AX419" s="14">
        <v>0</v>
      </c>
      <c r="AY419" s="14">
        <v>0</v>
      </c>
      <c r="AZ419" s="14">
        <v>0</v>
      </c>
      <c r="BA419" s="14">
        <v>0</v>
      </c>
      <c r="BB419" s="14">
        <v>0</v>
      </c>
      <c r="BC419" s="14">
        <v>0</v>
      </c>
      <c r="BD419" s="14">
        <v>0</v>
      </c>
      <c r="BE419" s="14">
        <v>0</v>
      </c>
      <c r="BF419" s="14">
        <v>0</v>
      </c>
      <c r="BG419" s="14">
        <v>0</v>
      </c>
      <c r="BH419" s="14">
        <v>0</v>
      </c>
      <c r="BI419" s="14">
        <v>0</v>
      </c>
      <c r="BJ419" s="14">
        <v>0</v>
      </c>
      <c r="BK419" s="14">
        <v>0</v>
      </c>
      <c r="BL419" s="14">
        <v>0</v>
      </c>
      <c r="BM419" s="14">
        <v>0</v>
      </c>
      <c r="BN419" s="14">
        <v>0</v>
      </c>
      <c r="BO419" s="14">
        <v>0</v>
      </c>
      <c r="BP419" s="14">
        <v>0</v>
      </c>
      <c r="BQ419" s="14">
        <v>0</v>
      </c>
      <c r="BR419" s="14">
        <v>0</v>
      </c>
      <c r="BS419" s="14">
        <v>0</v>
      </c>
      <c r="BT419" s="14">
        <v>0</v>
      </c>
      <c r="BU419" s="14">
        <v>0</v>
      </c>
      <c r="BV419" s="14">
        <v>0</v>
      </c>
      <c r="BW419" s="14">
        <v>0</v>
      </c>
      <c r="BX419" s="14">
        <v>0</v>
      </c>
      <c r="BY419" s="14">
        <v>0</v>
      </c>
      <c r="BZ419" s="14">
        <v>0</v>
      </c>
      <c r="CA419" s="14">
        <v>0</v>
      </c>
      <c r="CB419" s="14">
        <v>0</v>
      </c>
      <c r="CC419" s="14">
        <v>0</v>
      </c>
      <c r="CD419" s="14">
        <v>0</v>
      </c>
      <c r="CE419" s="14">
        <v>0</v>
      </c>
      <c r="CF419" s="14">
        <v>0</v>
      </c>
      <c r="CG419" s="14">
        <v>0</v>
      </c>
      <c r="CH419" s="14">
        <v>0</v>
      </c>
      <c r="CI419" s="14">
        <v>0</v>
      </c>
      <c r="CJ419" s="14">
        <v>0</v>
      </c>
      <c r="CK419" s="14">
        <v>0</v>
      </c>
      <c r="CL419" s="14">
        <v>0</v>
      </c>
      <c r="CM419" s="14">
        <v>0</v>
      </c>
      <c r="CN419" s="14">
        <v>0</v>
      </c>
      <c r="CO419" s="14">
        <v>0</v>
      </c>
      <c r="CP419" s="14">
        <v>0</v>
      </c>
      <c r="CQ419" s="14">
        <v>0</v>
      </c>
      <c r="CR419" s="14">
        <v>0</v>
      </c>
      <c r="CS419" s="14">
        <v>0</v>
      </c>
      <c r="CT419" s="14">
        <v>0</v>
      </c>
      <c r="CU419" s="14">
        <v>0</v>
      </c>
      <c r="CV419" s="14">
        <v>0</v>
      </c>
      <c r="CW419" s="14">
        <v>0</v>
      </c>
      <c r="CX419" s="14">
        <v>0</v>
      </c>
      <c r="CY419" s="14">
        <v>0</v>
      </c>
      <c r="CZ419" s="14">
        <v>0</v>
      </c>
      <c r="DA419" s="14">
        <v>0</v>
      </c>
      <c r="DB419" s="14">
        <v>0</v>
      </c>
      <c r="DC419" s="14">
        <v>0</v>
      </c>
      <c r="DD419" s="14">
        <v>0</v>
      </c>
      <c r="DE419" s="14">
        <v>0</v>
      </c>
      <c r="DF419" s="14">
        <v>0</v>
      </c>
      <c r="DG419" s="14">
        <v>0</v>
      </c>
      <c r="DH419" s="14">
        <v>0</v>
      </c>
      <c r="DI419" s="14">
        <v>0</v>
      </c>
      <c r="DJ419" s="14">
        <v>0</v>
      </c>
      <c r="DK419" s="14">
        <v>0</v>
      </c>
      <c r="DL419" s="14">
        <v>0</v>
      </c>
      <c r="DM419" s="14">
        <v>0</v>
      </c>
      <c r="DN419" s="14">
        <v>0</v>
      </c>
      <c r="DO419" s="14">
        <v>0</v>
      </c>
      <c r="DP419" s="14">
        <v>0</v>
      </c>
      <c r="DQ419" s="14">
        <v>0</v>
      </c>
      <c r="DR419" s="14">
        <v>0</v>
      </c>
      <c r="DS419" s="14">
        <v>0</v>
      </c>
      <c r="DT419" s="14">
        <v>0</v>
      </c>
      <c r="DU419" s="14">
        <v>0</v>
      </c>
      <c r="DV419" s="14">
        <v>0</v>
      </c>
      <c r="DW419" s="14">
        <v>0</v>
      </c>
      <c r="DX419" s="14">
        <v>0</v>
      </c>
      <c r="DY419" s="14">
        <v>0</v>
      </c>
      <c r="DZ419" s="14">
        <v>0</v>
      </c>
      <c r="EA419" s="14">
        <v>0</v>
      </c>
      <c r="EB419" s="14">
        <v>0</v>
      </c>
      <c r="EC419" s="14">
        <v>0</v>
      </c>
      <c r="ED419" s="14">
        <v>0</v>
      </c>
      <c r="EE419" s="14">
        <v>0</v>
      </c>
      <c r="EF419" s="14">
        <v>0</v>
      </c>
      <c r="EG419" s="14">
        <v>0</v>
      </c>
      <c r="EH419" s="14">
        <v>0</v>
      </c>
      <c r="EI419" s="14">
        <v>0</v>
      </c>
      <c r="EJ419" s="14">
        <v>0</v>
      </c>
      <c r="EK419" s="14">
        <v>0</v>
      </c>
      <c r="EL419" s="14">
        <v>0</v>
      </c>
      <c r="EM419" s="14">
        <v>0</v>
      </c>
      <c r="EN419" s="14">
        <v>0</v>
      </c>
      <c r="EO419" s="14">
        <v>0</v>
      </c>
      <c r="EP419" s="14">
        <v>0</v>
      </c>
      <c r="EQ419" s="14">
        <v>0</v>
      </c>
      <c r="ER419" s="14">
        <v>0</v>
      </c>
      <c r="ES419" s="14">
        <v>0</v>
      </c>
      <c r="ET419" s="14">
        <v>0</v>
      </c>
      <c r="EU419" s="14">
        <v>0</v>
      </c>
      <c r="EV419" s="14">
        <v>0</v>
      </c>
      <c r="EW419" s="14">
        <v>0</v>
      </c>
      <c r="EX419" s="14">
        <v>0</v>
      </c>
      <c r="EY419" s="14">
        <v>0</v>
      </c>
      <c r="EZ419" s="14">
        <v>0</v>
      </c>
      <c r="FA419" s="14">
        <v>0</v>
      </c>
      <c r="FB419" s="14">
        <v>0</v>
      </c>
      <c r="FC419" s="14">
        <v>0</v>
      </c>
      <c r="FD419" s="14">
        <v>0</v>
      </c>
      <c r="FE419" s="14">
        <v>0</v>
      </c>
      <c r="FF419" s="14">
        <v>0</v>
      </c>
      <c r="FG419" s="14">
        <v>0</v>
      </c>
      <c r="FH419" s="14">
        <v>0</v>
      </c>
      <c r="FI419" s="14">
        <v>0</v>
      </c>
      <c r="FJ419" s="14">
        <v>0</v>
      </c>
      <c r="FK419" s="14">
        <v>0</v>
      </c>
      <c r="FL419" s="14">
        <v>1</v>
      </c>
      <c r="FM419" s="14">
        <v>0</v>
      </c>
      <c r="FN419" s="14">
        <v>0</v>
      </c>
      <c r="FO419" s="14">
        <v>0</v>
      </c>
      <c r="FP419" s="14">
        <v>0</v>
      </c>
      <c r="FQ419" s="14">
        <v>1</v>
      </c>
      <c r="FR419" s="14">
        <v>0</v>
      </c>
      <c r="FS419" s="14">
        <v>0</v>
      </c>
      <c r="FT419" s="14">
        <v>0</v>
      </c>
      <c r="FU419" s="14">
        <v>0</v>
      </c>
      <c r="FV419" s="14">
        <v>0</v>
      </c>
      <c r="FW419" s="14">
        <v>0</v>
      </c>
      <c r="FX419" s="14">
        <v>0</v>
      </c>
      <c r="FY419" s="14">
        <v>0</v>
      </c>
      <c r="FZ419" s="14">
        <v>0</v>
      </c>
      <c r="GA419" s="14">
        <v>0</v>
      </c>
      <c r="GB419" s="14">
        <v>0</v>
      </c>
      <c r="GC419" s="14">
        <v>0</v>
      </c>
      <c r="GD419" s="14">
        <v>0</v>
      </c>
      <c r="GE419" s="14">
        <v>0</v>
      </c>
      <c r="GF419" s="14">
        <v>0</v>
      </c>
      <c r="GG419" s="14">
        <v>0</v>
      </c>
      <c r="GH419" s="14">
        <v>0</v>
      </c>
      <c r="GI419" s="14">
        <v>0</v>
      </c>
      <c r="GJ419" s="14">
        <v>0</v>
      </c>
      <c r="GK419" s="14">
        <v>0</v>
      </c>
      <c r="GL419" s="14">
        <v>0</v>
      </c>
      <c r="GM419" s="14">
        <v>0</v>
      </c>
      <c r="GN419" s="14">
        <v>0</v>
      </c>
      <c r="GO419" s="14">
        <v>0</v>
      </c>
      <c r="GP419" s="14">
        <v>0</v>
      </c>
      <c r="GQ419" s="14">
        <v>0</v>
      </c>
      <c r="GR419" s="14">
        <v>0</v>
      </c>
      <c r="GS419" s="14">
        <v>0</v>
      </c>
      <c r="GT419" s="14">
        <v>0</v>
      </c>
      <c r="GU419" s="14">
        <v>0</v>
      </c>
      <c r="GV419" s="14">
        <v>0</v>
      </c>
      <c r="GW419" s="14">
        <v>0</v>
      </c>
      <c r="GX419" s="14">
        <v>0</v>
      </c>
      <c r="GY419" s="14">
        <v>0</v>
      </c>
      <c r="GZ419" s="14">
        <v>0</v>
      </c>
      <c r="HA419" s="14">
        <v>0</v>
      </c>
      <c r="HB419" s="14">
        <v>0</v>
      </c>
      <c r="HC419" s="14">
        <v>0</v>
      </c>
      <c r="HD419" s="14">
        <v>0</v>
      </c>
      <c r="HE419" s="14">
        <v>0</v>
      </c>
      <c r="HF419" s="14">
        <v>0</v>
      </c>
      <c r="HG419" s="14">
        <v>0</v>
      </c>
      <c r="HH419" s="14">
        <v>0</v>
      </c>
      <c r="HI419" s="14">
        <v>0</v>
      </c>
      <c r="HJ419" s="14">
        <v>0</v>
      </c>
      <c r="HK419" s="14">
        <v>0</v>
      </c>
      <c r="HL419" s="14">
        <v>0</v>
      </c>
      <c r="HM419" s="14">
        <v>0</v>
      </c>
      <c r="HN419" s="14">
        <v>0</v>
      </c>
      <c r="HO419" s="14">
        <v>0</v>
      </c>
      <c r="HP419" s="14">
        <v>0</v>
      </c>
      <c r="HQ419" s="14">
        <v>0</v>
      </c>
      <c r="HR419" s="14">
        <v>0</v>
      </c>
      <c r="HS419" s="14">
        <v>0</v>
      </c>
      <c r="HT419" s="14">
        <v>0</v>
      </c>
      <c r="HU419" s="14">
        <v>0</v>
      </c>
      <c r="HV419" s="14">
        <v>0</v>
      </c>
      <c r="HW419" s="14">
        <v>0</v>
      </c>
      <c r="HX419" s="14">
        <v>0</v>
      </c>
      <c r="HY419" s="14">
        <v>0</v>
      </c>
      <c r="HZ419" s="14">
        <v>0</v>
      </c>
      <c r="IA419" s="14">
        <v>0</v>
      </c>
      <c r="IB419" s="14">
        <v>0</v>
      </c>
      <c r="IC419" s="14">
        <v>0</v>
      </c>
      <c r="ID419" s="14">
        <v>0</v>
      </c>
      <c r="IE419" s="14">
        <v>0</v>
      </c>
      <c r="IF419" s="14">
        <v>0</v>
      </c>
      <c r="IG419" s="14">
        <v>0</v>
      </c>
      <c r="IH419" s="14">
        <v>0</v>
      </c>
      <c r="II419" s="14">
        <v>0</v>
      </c>
      <c r="IJ419" s="14">
        <v>0</v>
      </c>
      <c r="IK419" s="14">
        <v>0</v>
      </c>
      <c r="IL419" s="14">
        <v>0</v>
      </c>
      <c r="IM419" s="14">
        <v>0</v>
      </c>
      <c r="IN419" s="14">
        <v>0</v>
      </c>
      <c r="IO419" s="14">
        <v>0</v>
      </c>
      <c r="IP419" s="14">
        <v>0</v>
      </c>
      <c r="IQ419" s="14">
        <v>0</v>
      </c>
      <c r="IR419" s="14">
        <v>0</v>
      </c>
      <c r="IS419" s="14">
        <v>1</v>
      </c>
      <c r="IT419" s="14">
        <v>0</v>
      </c>
      <c r="IU419" s="14">
        <v>0</v>
      </c>
      <c r="IV419" s="14">
        <v>0</v>
      </c>
      <c r="IW419" s="14">
        <v>0</v>
      </c>
      <c r="IX419" s="14">
        <v>0</v>
      </c>
      <c r="IY419" s="14">
        <v>0</v>
      </c>
      <c r="IZ419" s="14">
        <v>0</v>
      </c>
      <c r="JA419" s="14">
        <v>0</v>
      </c>
      <c r="JB419" s="14">
        <v>0</v>
      </c>
      <c r="JC419" s="14">
        <v>0</v>
      </c>
      <c r="JD419" s="14">
        <v>0</v>
      </c>
      <c r="JE419" s="14">
        <v>0</v>
      </c>
      <c r="JF419" s="14">
        <v>0</v>
      </c>
      <c r="JG419" s="14">
        <v>0</v>
      </c>
      <c r="JH419" s="14">
        <v>0</v>
      </c>
      <c r="JI419" s="14">
        <v>0</v>
      </c>
      <c r="JJ419" s="14">
        <v>0</v>
      </c>
      <c r="JK419" s="14">
        <v>0</v>
      </c>
      <c r="JL419" s="14">
        <v>0</v>
      </c>
      <c r="JM419" s="14">
        <v>0</v>
      </c>
      <c r="JN419" s="14">
        <v>0</v>
      </c>
      <c r="JO419" s="14">
        <v>0</v>
      </c>
      <c r="JP419" s="14">
        <v>0</v>
      </c>
      <c r="JQ419" s="14">
        <v>0</v>
      </c>
      <c r="JR419" s="14">
        <v>0</v>
      </c>
      <c r="JS419" s="14">
        <v>0</v>
      </c>
      <c r="JT419" s="14">
        <v>0</v>
      </c>
      <c r="JU419" s="14">
        <v>0</v>
      </c>
      <c r="JV419" s="14">
        <v>0</v>
      </c>
      <c r="JW419" s="14">
        <v>0</v>
      </c>
      <c r="JX419" s="14">
        <v>0</v>
      </c>
      <c r="JY419" s="14">
        <v>0</v>
      </c>
      <c r="JZ419" s="14">
        <v>0</v>
      </c>
      <c r="KA419" s="14">
        <v>0</v>
      </c>
      <c r="KB419" s="14">
        <v>1</v>
      </c>
      <c r="KC419" s="14">
        <v>0</v>
      </c>
      <c r="KD419" s="14">
        <v>0</v>
      </c>
      <c r="KE419" s="14">
        <v>0</v>
      </c>
      <c r="KF419" s="14">
        <v>0</v>
      </c>
      <c r="KG419" s="14">
        <v>0</v>
      </c>
      <c r="KH419" s="14">
        <v>0</v>
      </c>
      <c r="KI419" s="14">
        <v>0</v>
      </c>
      <c r="KJ419" s="14">
        <v>0</v>
      </c>
      <c r="KK419" s="14">
        <v>0</v>
      </c>
      <c r="KL419" s="14">
        <v>0</v>
      </c>
      <c r="KM419" s="14">
        <v>0</v>
      </c>
      <c r="KN419" s="14">
        <v>0</v>
      </c>
      <c r="KO419" s="14">
        <v>0</v>
      </c>
      <c r="KP419" s="14">
        <v>0</v>
      </c>
      <c r="KQ419" s="14">
        <v>0</v>
      </c>
      <c r="KR419" s="14">
        <v>0</v>
      </c>
      <c r="KS419" s="14">
        <v>0</v>
      </c>
      <c r="KT419" s="14">
        <v>0</v>
      </c>
      <c r="KU419" s="14">
        <v>0</v>
      </c>
      <c r="KV419" s="14">
        <v>0</v>
      </c>
      <c r="KW419" s="14">
        <v>0</v>
      </c>
      <c r="KX419" s="14">
        <v>0</v>
      </c>
      <c r="KY419" s="14">
        <v>0</v>
      </c>
      <c r="KZ419" s="14">
        <v>0</v>
      </c>
      <c r="LA419" s="14">
        <v>0</v>
      </c>
      <c r="LB419" s="14">
        <v>0</v>
      </c>
      <c r="LC419" s="14">
        <v>0</v>
      </c>
      <c r="LD419" s="14">
        <v>0</v>
      </c>
      <c r="LE419" s="14">
        <v>0</v>
      </c>
      <c r="LF419" s="14">
        <v>0</v>
      </c>
      <c r="LG419" s="14">
        <v>0</v>
      </c>
      <c r="LH419" s="14">
        <v>0</v>
      </c>
      <c r="LI419" s="14">
        <v>0</v>
      </c>
      <c r="LJ419" s="14">
        <v>0</v>
      </c>
      <c r="LK419" s="14">
        <v>0</v>
      </c>
      <c r="LL419" s="14">
        <v>0</v>
      </c>
      <c r="LM419" s="14">
        <v>0</v>
      </c>
      <c r="LN419" s="14">
        <v>0</v>
      </c>
      <c r="LO419" s="14">
        <v>0</v>
      </c>
      <c r="LP419" s="14">
        <v>0</v>
      </c>
      <c r="LQ419" s="14">
        <v>0</v>
      </c>
      <c r="LR419" s="14">
        <v>0</v>
      </c>
      <c r="LS419" s="14">
        <v>0</v>
      </c>
      <c r="LT419" s="14">
        <v>0</v>
      </c>
      <c r="LU419" s="14">
        <v>0</v>
      </c>
      <c r="LV419" s="14">
        <v>0</v>
      </c>
      <c r="LW419" s="14">
        <v>0</v>
      </c>
      <c r="LX419" s="14">
        <v>0</v>
      </c>
      <c r="LY419" s="14">
        <v>0</v>
      </c>
      <c r="LZ419" s="14">
        <v>0</v>
      </c>
      <c r="MA419" s="14">
        <v>0</v>
      </c>
      <c r="MB419" s="14">
        <v>0</v>
      </c>
      <c r="MC419" s="14">
        <v>0</v>
      </c>
      <c r="MD419" s="14">
        <v>1</v>
      </c>
      <c r="ME419" s="14">
        <v>2</v>
      </c>
      <c r="MF419" s="14">
        <v>0</v>
      </c>
      <c r="MG419" s="14">
        <v>0</v>
      </c>
      <c r="MH419" s="14">
        <v>0</v>
      </c>
      <c r="MI419" s="14">
        <v>0</v>
      </c>
      <c r="MJ419" s="14">
        <v>0</v>
      </c>
      <c r="MK419" s="14">
        <v>0</v>
      </c>
      <c r="ML419" s="14">
        <v>0</v>
      </c>
      <c r="MM419" s="14">
        <v>0</v>
      </c>
      <c r="MN419" s="14">
        <v>0</v>
      </c>
      <c r="MO419" s="14">
        <v>0</v>
      </c>
      <c r="MP419" s="14">
        <v>1</v>
      </c>
      <c r="MQ419" s="14">
        <v>0</v>
      </c>
      <c r="MR419" s="14">
        <v>0</v>
      </c>
      <c r="MS419" s="14">
        <v>0</v>
      </c>
      <c r="MT419" s="14">
        <v>0</v>
      </c>
      <c r="MU419" s="14">
        <v>0</v>
      </c>
      <c r="MV419" s="14">
        <v>0</v>
      </c>
      <c r="MW419" s="14">
        <v>1</v>
      </c>
      <c r="MX419" s="14">
        <v>0</v>
      </c>
      <c r="MY419" s="14">
        <v>0</v>
      </c>
      <c r="MZ419" s="14">
        <v>0</v>
      </c>
      <c r="NA419" s="14">
        <v>0</v>
      </c>
      <c r="NB419" s="14">
        <v>0</v>
      </c>
      <c r="NC419" s="14">
        <v>0</v>
      </c>
      <c r="ND419" s="14">
        <v>0</v>
      </c>
      <c r="NE419" s="14">
        <v>0</v>
      </c>
      <c r="NF419" s="14">
        <v>0</v>
      </c>
      <c r="NG419" s="14">
        <v>0</v>
      </c>
      <c r="NH419" s="14">
        <v>1</v>
      </c>
      <c r="NI419" s="14">
        <v>0</v>
      </c>
      <c r="NJ419" s="14">
        <v>0</v>
      </c>
      <c r="NK419" s="14">
        <v>0</v>
      </c>
      <c r="NL419" s="14">
        <v>1</v>
      </c>
      <c r="NM419" s="14">
        <v>0</v>
      </c>
      <c r="NN419" s="14">
        <v>0</v>
      </c>
      <c r="NO419" s="14">
        <v>0</v>
      </c>
      <c r="NP419" s="14">
        <v>0</v>
      </c>
      <c r="NQ419" s="14">
        <v>0</v>
      </c>
      <c r="NR419" s="14">
        <v>1</v>
      </c>
      <c r="NS419" s="14">
        <v>1</v>
      </c>
      <c r="NT419" s="14">
        <v>0</v>
      </c>
      <c r="NU419" s="14">
        <v>0</v>
      </c>
      <c r="NV419" s="14">
        <v>1</v>
      </c>
      <c r="NW419" s="14">
        <v>0</v>
      </c>
      <c r="NX419" s="14">
        <v>0</v>
      </c>
      <c r="NY419" s="14">
        <v>0</v>
      </c>
      <c r="NZ419" s="14">
        <v>0</v>
      </c>
      <c r="OA419" s="14">
        <v>0</v>
      </c>
      <c r="OB419" s="14">
        <v>0</v>
      </c>
      <c r="OC419" s="14">
        <v>0</v>
      </c>
      <c r="OD419" s="14">
        <v>1</v>
      </c>
      <c r="OE419" s="14">
        <v>1</v>
      </c>
      <c r="OF419" s="14"/>
      <c r="OG419" s="14">
        <v>0</v>
      </c>
      <c r="OH419" s="14">
        <v>0</v>
      </c>
      <c r="OI419" s="14">
        <v>0</v>
      </c>
      <c r="OJ419" s="14">
        <v>1</v>
      </c>
      <c r="OK419" s="14">
        <v>0</v>
      </c>
      <c r="OL419" s="14">
        <v>0</v>
      </c>
      <c r="OM419" s="14">
        <v>2</v>
      </c>
      <c r="ON419" s="14">
        <v>1</v>
      </c>
      <c r="OO419" s="14">
        <v>0</v>
      </c>
      <c r="OP419" s="14">
        <v>0</v>
      </c>
      <c r="OQ419" s="14">
        <v>0</v>
      </c>
      <c r="OR419" s="14">
        <v>0</v>
      </c>
      <c r="OS419" s="14">
        <v>0</v>
      </c>
      <c r="OT419" s="14">
        <v>0</v>
      </c>
      <c r="OU419" s="14">
        <v>0</v>
      </c>
      <c r="OV419" s="14">
        <v>0</v>
      </c>
      <c r="OW419" s="14">
        <v>0</v>
      </c>
      <c r="OX419" s="14">
        <v>0</v>
      </c>
      <c r="OY419" s="14">
        <v>0</v>
      </c>
      <c r="OZ419" s="14"/>
      <c r="PA419" s="14">
        <v>0</v>
      </c>
      <c r="PB419" s="14"/>
      <c r="PC419" s="14"/>
      <c r="PD419" s="14">
        <v>0</v>
      </c>
      <c r="PE419" s="14"/>
      <c r="PF419" s="14"/>
      <c r="PG419" s="54"/>
      <c r="PH419" s="54"/>
      <c r="PI419" s="54"/>
      <c r="PJ419" s="54"/>
      <c r="PK419" s="54"/>
      <c r="PL419" s="84"/>
      <c r="PM419" s="14"/>
      <c r="PN419" s="84"/>
      <c r="PO419" s="84"/>
      <c r="PP419" s="84"/>
      <c r="PQ419" s="84"/>
      <c r="PR419" s="505"/>
      <c r="PS419" s="84"/>
      <c r="PT419" s="84"/>
      <c r="PU419" s="84"/>
      <c r="PV419" s="84"/>
      <c r="PW419" s="54"/>
      <c r="PX419" s="54"/>
      <c r="PY419" s="14"/>
      <c r="PZ419" s="14"/>
      <c r="QA419" s="14"/>
      <c r="QB419" s="54"/>
      <c r="QC419" s="54"/>
      <c r="QD419" s="54"/>
      <c r="QE419" s="20"/>
      <c r="QH419" s="20"/>
      <c r="QI419" s="20"/>
      <c r="QJ419" s="20"/>
      <c r="QK419" s="20"/>
      <c r="QL419" s="20"/>
      <c r="QM419" s="20"/>
      <c r="QO419" s="20"/>
      <c r="QP419" s="20"/>
      <c r="QQ419" s="20"/>
      <c r="QT419" s="20"/>
      <c r="QU419" s="20"/>
      <c r="QV419" s="20"/>
      <c r="QW419" s="20"/>
      <c r="RE419" s="20"/>
      <c r="RF419" s="20"/>
      <c r="RG419" s="20"/>
      <c r="RH419" s="20"/>
      <c r="RL419" s="1">
        <v>1</v>
      </c>
    </row>
    <row r="420" spans="1:534" s="20" customFormat="1" hidden="1" x14ac:dyDescent="0.25">
      <c r="A420" s="68" t="s">
        <v>12</v>
      </c>
      <c r="B420" s="79" t="s">
        <v>1223</v>
      </c>
      <c r="C420" s="347">
        <v>1790</v>
      </c>
      <c r="D420" s="347"/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  <c r="AL420" s="14">
        <v>0</v>
      </c>
      <c r="AM420" s="14">
        <v>0</v>
      </c>
      <c r="AN420" s="14">
        <v>0</v>
      </c>
      <c r="AO420" s="14">
        <v>0</v>
      </c>
      <c r="AP420" s="14">
        <v>0</v>
      </c>
      <c r="AQ420" s="14">
        <v>0</v>
      </c>
      <c r="AR420" s="14">
        <v>0</v>
      </c>
      <c r="AS420" s="14">
        <v>0</v>
      </c>
      <c r="AT420" s="14">
        <v>0</v>
      </c>
      <c r="AU420" s="14">
        <v>0</v>
      </c>
      <c r="AV420" s="14">
        <v>0</v>
      </c>
      <c r="AW420" s="14">
        <v>0</v>
      </c>
      <c r="AX420" s="14">
        <v>0</v>
      </c>
      <c r="AY420" s="14">
        <v>0</v>
      </c>
      <c r="AZ420" s="14">
        <v>0</v>
      </c>
      <c r="BA420" s="14">
        <v>0</v>
      </c>
      <c r="BB420" s="14">
        <v>0</v>
      </c>
      <c r="BC420" s="14">
        <v>0</v>
      </c>
      <c r="BD420" s="14">
        <v>0</v>
      </c>
      <c r="BE420" s="14">
        <v>0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  <c r="BK420" s="14">
        <v>0</v>
      </c>
      <c r="BL420" s="14">
        <v>0</v>
      </c>
      <c r="BM420" s="14">
        <v>0</v>
      </c>
      <c r="BN420" s="14">
        <v>0</v>
      </c>
      <c r="BO420" s="14">
        <v>0</v>
      </c>
      <c r="BP420" s="14">
        <v>0</v>
      </c>
      <c r="BQ420" s="14">
        <v>0</v>
      </c>
      <c r="BR420" s="14">
        <v>0</v>
      </c>
      <c r="BS420" s="14">
        <v>0</v>
      </c>
      <c r="BT420" s="14">
        <v>0</v>
      </c>
      <c r="BU420" s="14">
        <v>0</v>
      </c>
      <c r="BV420" s="14">
        <v>0</v>
      </c>
      <c r="BW420" s="14">
        <v>0</v>
      </c>
      <c r="BX420" s="14">
        <v>0</v>
      </c>
      <c r="BY420" s="14">
        <v>0</v>
      </c>
      <c r="BZ420" s="14">
        <v>0</v>
      </c>
      <c r="CA420" s="14">
        <v>0</v>
      </c>
      <c r="CB420" s="14">
        <v>0</v>
      </c>
      <c r="CC420" s="14">
        <v>0</v>
      </c>
      <c r="CD420" s="14">
        <v>0</v>
      </c>
      <c r="CE420" s="14">
        <v>0</v>
      </c>
      <c r="CF420" s="14">
        <v>0</v>
      </c>
      <c r="CG420" s="14">
        <v>0</v>
      </c>
      <c r="CH420" s="14">
        <v>0</v>
      </c>
      <c r="CI420" s="14">
        <v>0</v>
      </c>
      <c r="CJ420" s="14">
        <v>0</v>
      </c>
      <c r="CK420" s="14">
        <v>0</v>
      </c>
      <c r="CL420" s="14">
        <v>0</v>
      </c>
      <c r="CM420" s="14">
        <v>0</v>
      </c>
      <c r="CN420" s="14">
        <v>0</v>
      </c>
      <c r="CO420" s="14">
        <v>0</v>
      </c>
      <c r="CP420" s="14">
        <v>0</v>
      </c>
      <c r="CQ420" s="14">
        <v>0</v>
      </c>
      <c r="CR420" s="14">
        <v>0</v>
      </c>
      <c r="CS420" s="14">
        <v>0</v>
      </c>
      <c r="CT420" s="14">
        <v>0</v>
      </c>
      <c r="CU420" s="14">
        <v>0</v>
      </c>
      <c r="CV420" s="14">
        <v>0</v>
      </c>
      <c r="CW420" s="14">
        <v>0</v>
      </c>
      <c r="CX420" s="14">
        <v>0</v>
      </c>
      <c r="CY420" s="14">
        <v>0</v>
      </c>
      <c r="CZ420" s="14">
        <v>0</v>
      </c>
      <c r="DA420" s="14">
        <v>0</v>
      </c>
      <c r="DB420" s="14">
        <v>0</v>
      </c>
      <c r="DC420" s="14">
        <v>0</v>
      </c>
      <c r="DD420" s="14">
        <v>0</v>
      </c>
      <c r="DE420" s="14">
        <v>0</v>
      </c>
      <c r="DF420" s="14">
        <v>0</v>
      </c>
      <c r="DG420" s="14">
        <v>0</v>
      </c>
      <c r="DH420" s="14">
        <v>0</v>
      </c>
      <c r="DI420" s="14">
        <v>0</v>
      </c>
      <c r="DJ420" s="14">
        <v>0</v>
      </c>
      <c r="DK420" s="14">
        <v>0</v>
      </c>
      <c r="DL420" s="14">
        <v>0</v>
      </c>
      <c r="DM420" s="14">
        <v>0</v>
      </c>
      <c r="DN420" s="14">
        <v>0</v>
      </c>
      <c r="DO420" s="14">
        <v>0</v>
      </c>
      <c r="DP420" s="14">
        <v>0</v>
      </c>
      <c r="DQ420" s="14">
        <v>0</v>
      </c>
      <c r="DR420" s="14">
        <v>0</v>
      </c>
      <c r="DS420" s="14">
        <v>0</v>
      </c>
      <c r="DT420" s="14">
        <v>0</v>
      </c>
      <c r="DU420" s="14">
        <v>0</v>
      </c>
      <c r="DV420" s="14">
        <v>0</v>
      </c>
      <c r="DW420" s="14">
        <v>0</v>
      </c>
      <c r="DX420" s="14">
        <v>0</v>
      </c>
      <c r="DY420" s="14">
        <v>0</v>
      </c>
      <c r="DZ420" s="14">
        <v>0</v>
      </c>
      <c r="EA420" s="14">
        <v>1</v>
      </c>
      <c r="EB420" s="14">
        <v>3</v>
      </c>
      <c r="EC420" s="14">
        <v>0</v>
      </c>
      <c r="ED420" s="14">
        <v>0</v>
      </c>
      <c r="EE420" s="14">
        <v>0</v>
      </c>
      <c r="EF420" s="14">
        <v>0</v>
      </c>
      <c r="EG420" s="14">
        <v>0</v>
      </c>
      <c r="EH420" s="14">
        <v>3</v>
      </c>
      <c r="EI420" s="14">
        <v>0</v>
      </c>
      <c r="EJ420" s="14">
        <v>1</v>
      </c>
      <c r="EK420" s="14">
        <v>0</v>
      </c>
      <c r="EL420" s="14">
        <v>0</v>
      </c>
      <c r="EM420" s="14">
        <v>2</v>
      </c>
      <c r="EN420" s="14">
        <v>0</v>
      </c>
      <c r="EO420" s="14">
        <v>3</v>
      </c>
      <c r="EP420" s="14">
        <v>0</v>
      </c>
      <c r="EQ420" s="14">
        <v>1</v>
      </c>
      <c r="ER420" s="14">
        <v>0</v>
      </c>
      <c r="ES420" s="14">
        <v>0</v>
      </c>
      <c r="ET420" s="14">
        <v>0</v>
      </c>
      <c r="EU420" s="14">
        <v>1</v>
      </c>
      <c r="EV420" s="14">
        <v>0</v>
      </c>
      <c r="EW420" s="14">
        <v>0</v>
      </c>
      <c r="EX420" s="14">
        <v>0</v>
      </c>
      <c r="EY420" s="14">
        <v>0</v>
      </c>
      <c r="EZ420" s="14">
        <v>1</v>
      </c>
      <c r="FA420" s="14">
        <v>0</v>
      </c>
      <c r="FB420" s="14">
        <v>0</v>
      </c>
      <c r="FC420" s="14">
        <v>0</v>
      </c>
      <c r="FD420" s="14">
        <v>0</v>
      </c>
      <c r="FE420" s="14">
        <v>0</v>
      </c>
      <c r="FF420" s="14">
        <v>0</v>
      </c>
      <c r="FG420" s="14">
        <v>0</v>
      </c>
      <c r="FH420" s="14">
        <v>0</v>
      </c>
      <c r="FI420" s="14">
        <v>0</v>
      </c>
      <c r="FJ420" s="14">
        <v>0</v>
      </c>
      <c r="FK420" s="14">
        <v>0</v>
      </c>
      <c r="FL420" s="14">
        <v>0</v>
      </c>
      <c r="FM420" s="14">
        <v>0</v>
      </c>
      <c r="FN420" s="14">
        <v>0</v>
      </c>
      <c r="FO420" s="14">
        <v>0</v>
      </c>
      <c r="FP420" s="14">
        <v>0</v>
      </c>
      <c r="FQ420" s="14">
        <v>3</v>
      </c>
      <c r="FR420" s="14">
        <v>0</v>
      </c>
      <c r="FS420" s="14">
        <v>0</v>
      </c>
      <c r="FT420" s="14">
        <v>0</v>
      </c>
      <c r="FU420" s="14">
        <v>0</v>
      </c>
      <c r="FV420" s="14">
        <v>0</v>
      </c>
      <c r="FW420" s="14">
        <v>0</v>
      </c>
      <c r="FX420" s="14">
        <v>0</v>
      </c>
      <c r="FY420" s="14">
        <v>0</v>
      </c>
      <c r="FZ420" s="14">
        <v>0</v>
      </c>
      <c r="GA420" s="14">
        <v>0</v>
      </c>
      <c r="GB420" s="14">
        <v>0</v>
      </c>
      <c r="GC420" s="14">
        <v>0</v>
      </c>
      <c r="GD420" s="14">
        <v>1</v>
      </c>
      <c r="GE420" s="14">
        <v>0</v>
      </c>
      <c r="GF420" s="14">
        <v>1</v>
      </c>
      <c r="GG420" s="14">
        <v>0</v>
      </c>
      <c r="GH420" s="14">
        <v>0</v>
      </c>
      <c r="GI420" s="14">
        <v>0</v>
      </c>
      <c r="GJ420" s="14">
        <v>0</v>
      </c>
      <c r="GK420" s="14">
        <v>0</v>
      </c>
      <c r="GL420" s="14">
        <v>0</v>
      </c>
      <c r="GM420" s="14">
        <v>0</v>
      </c>
      <c r="GN420" s="14">
        <v>0</v>
      </c>
      <c r="GO420" s="14">
        <v>0</v>
      </c>
      <c r="GP420" s="14">
        <v>0</v>
      </c>
      <c r="GQ420" s="14">
        <v>0</v>
      </c>
      <c r="GR420" s="14">
        <v>0</v>
      </c>
      <c r="GS420" s="14">
        <v>0</v>
      </c>
      <c r="GT420" s="14">
        <v>0</v>
      </c>
      <c r="GU420" s="14">
        <v>0</v>
      </c>
      <c r="GV420" s="14">
        <v>0</v>
      </c>
      <c r="GW420" s="14">
        <v>0</v>
      </c>
      <c r="GX420" s="14">
        <v>1</v>
      </c>
      <c r="GY420" s="14">
        <v>0</v>
      </c>
      <c r="GZ420" s="14">
        <v>0</v>
      </c>
      <c r="HA420" s="14">
        <v>0</v>
      </c>
      <c r="HB420" s="14">
        <v>0</v>
      </c>
      <c r="HC420" s="14">
        <v>0</v>
      </c>
      <c r="HD420" s="14">
        <v>0</v>
      </c>
      <c r="HE420" s="14">
        <v>0</v>
      </c>
      <c r="HF420" s="14">
        <v>0</v>
      </c>
      <c r="HG420" s="14">
        <v>0</v>
      </c>
      <c r="HH420" s="14">
        <v>0</v>
      </c>
      <c r="HI420" s="14">
        <v>0</v>
      </c>
      <c r="HJ420" s="14">
        <v>0</v>
      </c>
      <c r="HK420" s="14">
        <v>0</v>
      </c>
      <c r="HL420" s="14">
        <v>0</v>
      </c>
      <c r="HM420" s="14">
        <v>0</v>
      </c>
      <c r="HN420" s="14">
        <v>0</v>
      </c>
      <c r="HO420" s="14">
        <v>0</v>
      </c>
      <c r="HP420" s="14">
        <v>0</v>
      </c>
      <c r="HQ420" s="14">
        <v>0</v>
      </c>
      <c r="HR420" s="14">
        <v>0</v>
      </c>
      <c r="HS420" s="14">
        <v>0</v>
      </c>
      <c r="HT420" s="14">
        <v>0</v>
      </c>
      <c r="HU420" s="14">
        <v>0</v>
      </c>
      <c r="HV420" s="14">
        <v>0</v>
      </c>
      <c r="HW420" s="14">
        <v>0</v>
      </c>
      <c r="HX420" s="14">
        <v>0</v>
      </c>
      <c r="HY420" s="14">
        <v>0</v>
      </c>
      <c r="HZ420" s="14">
        <v>0</v>
      </c>
      <c r="IA420" s="14">
        <v>0</v>
      </c>
      <c r="IB420" s="14">
        <v>0</v>
      </c>
      <c r="IC420" s="14">
        <v>0</v>
      </c>
      <c r="ID420" s="14">
        <v>0</v>
      </c>
      <c r="IE420" s="14">
        <v>0</v>
      </c>
      <c r="IF420" s="14">
        <v>0</v>
      </c>
      <c r="IG420" s="14">
        <v>0</v>
      </c>
      <c r="IH420" s="14">
        <v>0</v>
      </c>
      <c r="II420" s="14">
        <v>0</v>
      </c>
      <c r="IJ420" s="14">
        <v>0</v>
      </c>
      <c r="IK420" s="14">
        <v>0</v>
      </c>
      <c r="IL420" s="14">
        <v>0</v>
      </c>
      <c r="IM420" s="14">
        <v>0</v>
      </c>
      <c r="IN420" s="14">
        <v>0</v>
      </c>
      <c r="IO420" s="14">
        <v>0</v>
      </c>
      <c r="IP420" s="14">
        <v>0</v>
      </c>
      <c r="IQ420" s="14">
        <v>0</v>
      </c>
      <c r="IR420" s="14">
        <v>0</v>
      </c>
      <c r="IS420" s="14">
        <v>0</v>
      </c>
      <c r="IT420" s="14">
        <v>0</v>
      </c>
      <c r="IU420" s="14">
        <v>0</v>
      </c>
      <c r="IV420" s="14">
        <v>0</v>
      </c>
      <c r="IW420" s="14">
        <v>0</v>
      </c>
      <c r="IX420" s="14">
        <v>0</v>
      </c>
      <c r="IY420" s="14">
        <v>0</v>
      </c>
      <c r="IZ420" s="14">
        <v>0</v>
      </c>
      <c r="JA420" s="14">
        <v>0</v>
      </c>
      <c r="JB420" s="14">
        <v>0</v>
      </c>
      <c r="JC420" s="14">
        <v>0</v>
      </c>
      <c r="JD420" s="14">
        <v>0</v>
      </c>
      <c r="JE420" s="14">
        <v>0</v>
      </c>
      <c r="JF420" s="14">
        <v>0</v>
      </c>
      <c r="JG420" s="14">
        <v>0</v>
      </c>
      <c r="JH420" s="14">
        <v>0</v>
      </c>
      <c r="JI420" s="14">
        <v>0</v>
      </c>
      <c r="JJ420" s="14">
        <v>0</v>
      </c>
      <c r="JK420" s="14">
        <v>0</v>
      </c>
      <c r="JL420" s="14">
        <v>0</v>
      </c>
      <c r="JM420" s="14">
        <v>0</v>
      </c>
      <c r="JN420" s="14">
        <v>2</v>
      </c>
      <c r="JO420" s="14">
        <v>0</v>
      </c>
      <c r="JP420" s="14">
        <v>0</v>
      </c>
      <c r="JQ420" s="14">
        <v>1</v>
      </c>
      <c r="JR420" s="14">
        <v>0</v>
      </c>
      <c r="JS420" s="14">
        <v>0</v>
      </c>
      <c r="JT420" s="14">
        <v>0</v>
      </c>
      <c r="JU420" s="14">
        <v>0</v>
      </c>
      <c r="JV420" s="14">
        <v>0</v>
      </c>
      <c r="JW420" s="14">
        <v>0</v>
      </c>
      <c r="JX420" s="14">
        <v>0</v>
      </c>
      <c r="JY420" s="14">
        <v>0</v>
      </c>
      <c r="JZ420" s="14">
        <v>0</v>
      </c>
      <c r="KA420" s="14">
        <v>0</v>
      </c>
      <c r="KB420" s="14">
        <v>1</v>
      </c>
      <c r="KC420" s="14">
        <v>0</v>
      </c>
      <c r="KD420" s="14">
        <v>0</v>
      </c>
      <c r="KE420" s="14">
        <v>0</v>
      </c>
      <c r="KF420" s="14">
        <v>0</v>
      </c>
      <c r="KG420" s="14">
        <v>0</v>
      </c>
      <c r="KH420" s="14">
        <v>0</v>
      </c>
      <c r="KI420" s="14">
        <v>0</v>
      </c>
      <c r="KJ420" s="14">
        <v>0</v>
      </c>
      <c r="KK420" s="14">
        <v>2</v>
      </c>
      <c r="KL420" s="14">
        <v>1</v>
      </c>
      <c r="KM420" s="14">
        <v>0</v>
      </c>
      <c r="KN420" s="14">
        <v>0</v>
      </c>
      <c r="KO420" s="14">
        <v>0</v>
      </c>
      <c r="KP420" s="14">
        <v>0</v>
      </c>
      <c r="KQ420" s="14">
        <v>0</v>
      </c>
      <c r="KR420" s="14">
        <v>1</v>
      </c>
      <c r="KS420" s="14">
        <v>0</v>
      </c>
      <c r="KT420" s="14">
        <v>0</v>
      </c>
      <c r="KU420" s="14">
        <v>0</v>
      </c>
      <c r="KV420" s="14">
        <v>0</v>
      </c>
      <c r="KW420" s="14">
        <v>0</v>
      </c>
      <c r="KX420" s="14">
        <v>0</v>
      </c>
      <c r="KY420" s="14">
        <v>0</v>
      </c>
      <c r="KZ420" s="14">
        <v>0</v>
      </c>
      <c r="LA420" s="14">
        <v>0</v>
      </c>
      <c r="LB420" s="14">
        <v>0</v>
      </c>
      <c r="LC420" s="14">
        <v>0</v>
      </c>
      <c r="LD420" s="14">
        <v>0</v>
      </c>
      <c r="LE420" s="14">
        <v>0</v>
      </c>
      <c r="LF420" s="14">
        <v>0</v>
      </c>
      <c r="LG420" s="14">
        <v>0</v>
      </c>
      <c r="LH420" s="14">
        <v>0</v>
      </c>
      <c r="LI420" s="14">
        <v>0</v>
      </c>
      <c r="LJ420" s="14">
        <v>0</v>
      </c>
      <c r="LK420" s="14">
        <v>0</v>
      </c>
      <c r="LL420" s="14">
        <v>0</v>
      </c>
      <c r="LM420" s="14">
        <v>0</v>
      </c>
      <c r="LN420" s="14">
        <v>0</v>
      </c>
      <c r="LO420" s="14">
        <v>0</v>
      </c>
      <c r="LP420" s="14">
        <v>0</v>
      </c>
      <c r="LQ420" s="14">
        <v>0</v>
      </c>
      <c r="LR420" s="14">
        <v>0</v>
      </c>
      <c r="LS420" s="14">
        <v>0</v>
      </c>
      <c r="LT420" s="14">
        <v>0</v>
      </c>
      <c r="LU420" s="14">
        <v>0</v>
      </c>
      <c r="LV420" s="14">
        <v>0</v>
      </c>
      <c r="LW420" s="14">
        <v>0</v>
      </c>
      <c r="LX420" s="14">
        <v>0</v>
      </c>
      <c r="LY420" s="14">
        <v>0</v>
      </c>
      <c r="LZ420" s="14">
        <v>0</v>
      </c>
      <c r="MA420" s="14">
        <v>0</v>
      </c>
      <c r="MB420" s="14">
        <v>0</v>
      </c>
      <c r="MC420" s="14">
        <v>0</v>
      </c>
      <c r="MD420" s="14">
        <v>2</v>
      </c>
      <c r="ME420" s="14">
        <v>2</v>
      </c>
      <c r="MF420" s="14">
        <v>0</v>
      </c>
      <c r="MG420" s="14">
        <v>0</v>
      </c>
      <c r="MH420" s="14">
        <v>0</v>
      </c>
      <c r="MI420" s="14">
        <v>0</v>
      </c>
      <c r="MJ420" s="14">
        <v>6</v>
      </c>
      <c r="MK420" s="14">
        <v>0</v>
      </c>
      <c r="ML420" s="14">
        <v>1</v>
      </c>
      <c r="MM420" s="14">
        <v>0</v>
      </c>
      <c r="MN420" s="14">
        <v>0</v>
      </c>
      <c r="MO420" s="14">
        <v>1</v>
      </c>
      <c r="MP420" s="14">
        <v>0</v>
      </c>
      <c r="MQ420" s="14">
        <v>0</v>
      </c>
      <c r="MR420" s="14">
        <v>0</v>
      </c>
      <c r="MS420" s="14">
        <v>0</v>
      </c>
      <c r="MT420" s="14">
        <v>2</v>
      </c>
      <c r="MU420" s="14">
        <v>0</v>
      </c>
      <c r="MV420" s="14">
        <v>0</v>
      </c>
      <c r="MW420" s="14">
        <v>1</v>
      </c>
      <c r="MX420" s="14">
        <v>0</v>
      </c>
      <c r="MY420" s="14">
        <v>0</v>
      </c>
      <c r="MZ420" s="14">
        <v>0</v>
      </c>
      <c r="NA420" s="14">
        <v>0</v>
      </c>
      <c r="NB420" s="14">
        <v>0</v>
      </c>
      <c r="NC420" s="14">
        <v>0</v>
      </c>
      <c r="ND420" s="14">
        <v>2</v>
      </c>
      <c r="NE420" s="14">
        <v>0</v>
      </c>
      <c r="NF420" s="14">
        <v>1</v>
      </c>
      <c r="NG420" s="14">
        <v>0</v>
      </c>
      <c r="NH420" s="14">
        <v>3</v>
      </c>
      <c r="NI420" s="14">
        <v>0</v>
      </c>
      <c r="NJ420" s="14">
        <v>1</v>
      </c>
      <c r="NK420" s="14">
        <v>4</v>
      </c>
      <c r="NL420" s="14">
        <v>1</v>
      </c>
      <c r="NM420" s="14">
        <v>0</v>
      </c>
      <c r="NN420" s="14">
        <v>0</v>
      </c>
      <c r="NO420" s="14">
        <v>8</v>
      </c>
      <c r="NP420" s="14">
        <v>0</v>
      </c>
      <c r="NQ420" s="14">
        <v>2</v>
      </c>
      <c r="NR420" s="14">
        <v>1</v>
      </c>
      <c r="NS420" s="14">
        <v>1</v>
      </c>
      <c r="NT420" s="14">
        <v>10</v>
      </c>
      <c r="NU420" s="14">
        <v>0</v>
      </c>
      <c r="NV420" s="14">
        <v>4</v>
      </c>
      <c r="NW420" s="14">
        <v>1</v>
      </c>
      <c r="NX420" s="14">
        <v>4</v>
      </c>
      <c r="NY420" s="14">
        <v>7</v>
      </c>
      <c r="NZ420" s="14">
        <v>0</v>
      </c>
      <c r="OA420" s="14">
        <v>1</v>
      </c>
      <c r="OB420" s="14">
        <v>0</v>
      </c>
      <c r="OC420" s="14">
        <v>3</v>
      </c>
      <c r="OD420" s="14">
        <v>0</v>
      </c>
      <c r="OE420" s="14">
        <v>0</v>
      </c>
      <c r="OF420" s="14">
        <v>3</v>
      </c>
      <c r="OG420" s="14">
        <v>0</v>
      </c>
      <c r="OH420" s="14">
        <v>1</v>
      </c>
      <c r="OI420" s="14">
        <v>0</v>
      </c>
      <c r="OJ420" s="14">
        <v>0</v>
      </c>
      <c r="OK420" s="14">
        <v>0</v>
      </c>
      <c r="OL420" s="14">
        <v>2</v>
      </c>
      <c r="OM420" s="14">
        <v>2</v>
      </c>
      <c r="ON420" s="14">
        <v>1</v>
      </c>
      <c r="OO420" s="14">
        <v>1</v>
      </c>
      <c r="OP420" s="14">
        <v>0</v>
      </c>
      <c r="OQ420" s="14">
        <v>2</v>
      </c>
      <c r="OR420" s="14">
        <v>0</v>
      </c>
      <c r="OS420" s="14">
        <v>1</v>
      </c>
      <c r="OT420" s="14">
        <v>0</v>
      </c>
      <c r="OU420" s="14">
        <v>2</v>
      </c>
      <c r="OV420" s="14">
        <v>1</v>
      </c>
      <c r="OW420" s="14">
        <v>0</v>
      </c>
      <c r="OX420" s="14">
        <v>4</v>
      </c>
      <c r="OY420" s="14">
        <v>3</v>
      </c>
      <c r="OZ420" s="31">
        <v>2</v>
      </c>
      <c r="PA420" s="14">
        <v>4</v>
      </c>
      <c r="PB420" s="14">
        <v>3</v>
      </c>
      <c r="PC420" s="14">
        <v>6</v>
      </c>
      <c r="PD420" s="14">
        <v>0</v>
      </c>
      <c r="PE420" s="14">
        <v>4</v>
      </c>
      <c r="PF420" s="14"/>
      <c r="PG420" s="54"/>
      <c r="PH420" s="84">
        <v>3</v>
      </c>
      <c r="PI420" s="14">
        <v>1</v>
      </c>
      <c r="PJ420" s="14">
        <v>3</v>
      </c>
      <c r="PK420" s="54"/>
      <c r="PL420" s="84">
        <v>2</v>
      </c>
      <c r="PM420" s="14">
        <v>2</v>
      </c>
      <c r="PN420" s="84">
        <v>1</v>
      </c>
      <c r="PO420" s="84">
        <v>3</v>
      </c>
      <c r="PP420" s="84">
        <v>3</v>
      </c>
      <c r="PQ420" s="84"/>
      <c r="PR420" s="505"/>
      <c r="PS420" s="84"/>
      <c r="PT420" s="84">
        <v>3</v>
      </c>
      <c r="PU420" s="84">
        <v>1</v>
      </c>
      <c r="PV420" s="84"/>
      <c r="PW420" s="54"/>
      <c r="PX420" s="54"/>
      <c r="PY420" s="14"/>
      <c r="PZ420" s="14"/>
      <c r="QA420" s="14"/>
      <c r="QB420" s="14">
        <v>1</v>
      </c>
      <c r="QC420" s="54"/>
      <c r="QD420" s="54"/>
      <c r="QH420" s="1">
        <v>1</v>
      </c>
      <c r="QJ420" s="1">
        <v>1</v>
      </c>
      <c r="QR420" s="1">
        <v>1</v>
      </c>
      <c r="QS420" s="1"/>
      <c r="QX420" s="1"/>
      <c r="QY420" s="1">
        <v>1</v>
      </c>
      <c r="QZ420" s="1"/>
      <c r="RA420" s="1"/>
      <c r="RB420" s="1"/>
      <c r="RC420" s="1"/>
      <c r="RD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SB420" s="20">
        <v>2</v>
      </c>
      <c r="SE420" s="20">
        <v>1</v>
      </c>
    </row>
    <row r="421" spans="1:534" s="20" customFormat="1" hidden="1" x14ac:dyDescent="0.25">
      <c r="A421" s="68" t="s">
        <v>12</v>
      </c>
      <c r="B421" s="68" t="s">
        <v>1502</v>
      </c>
      <c r="C421" s="464">
        <v>562</v>
      </c>
      <c r="D421" s="347"/>
      <c r="E421" s="14">
        <v>0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>
        <v>0</v>
      </c>
      <c r="PE421" s="14"/>
      <c r="PF421" s="14"/>
      <c r="PG421" s="54"/>
      <c r="PH421" s="54"/>
      <c r="PI421" s="54"/>
      <c r="PJ421" s="54"/>
      <c r="PK421" s="54"/>
      <c r="PL421" s="84"/>
      <c r="PM421" s="14"/>
      <c r="PN421" s="84"/>
      <c r="PO421" s="84"/>
      <c r="PP421" s="84"/>
      <c r="PQ421" s="84"/>
      <c r="PR421" s="505"/>
      <c r="PS421" s="84"/>
      <c r="PT421" s="84"/>
      <c r="PU421" s="84"/>
      <c r="PV421" s="84"/>
      <c r="PW421" s="54"/>
      <c r="PX421" s="54"/>
      <c r="PY421" s="14"/>
      <c r="PZ421" s="14"/>
      <c r="QA421" s="14"/>
      <c r="QB421" s="54"/>
      <c r="QC421" s="54"/>
      <c r="QD421" s="54"/>
      <c r="QR421" s="1"/>
      <c r="QS421" s="1"/>
      <c r="QX421" s="1"/>
      <c r="QY421" s="1"/>
      <c r="QZ421" s="1"/>
      <c r="RA421" s="1"/>
      <c r="RB421" s="1"/>
      <c r="RC421" s="1"/>
      <c r="RD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</row>
    <row r="422" spans="1:534" s="20" customFormat="1" hidden="1" x14ac:dyDescent="0.25">
      <c r="A422" s="68" t="s">
        <v>12</v>
      </c>
      <c r="B422" s="68" t="s">
        <v>1503</v>
      </c>
      <c r="C422" s="347"/>
      <c r="D422" s="347"/>
      <c r="E422" s="14">
        <v>0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>
        <v>0</v>
      </c>
      <c r="PE422" s="14"/>
      <c r="PF422" s="14"/>
      <c r="PG422" s="54"/>
      <c r="PH422" s="54"/>
      <c r="PI422" s="54"/>
      <c r="PJ422" s="54"/>
      <c r="PK422" s="54"/>
      <c r="PL422" s="84"/>
      <c r="PM422" s="14"/>
      <c r="PN422" s="84"/>
      <c r="PO422" s="84"/>
      <c r="PP422" s="84"/>
      <c r="PQ422" s="84"/>
      <c r="PR422" s="505"/>
      <c r="PS422" s="84"/>
      <c r="PT422" s="84"/>
      <c r="PU422" s="84"/>
      <c r="PV422" s="84"/>
      <c r="PW422" s="54"/>
      <c r="PX422" s="54"/>
      <c r="PY422" s="14"/>
      <c r="PZ422" s="14"/>
      <c r="QA422" s="14"/>
      <c r="QB422" s="54"/>
      <c r="QC422" s="54"/>
      <c r="QD422" s="54"/>
      <c r="QR422" s="1"/>
      <c r="QS422" s="1"/>
      <c r="QX422" s="1"/>
      <c r="QY422" s="1"/>
      <c r="QZ422" s="1"/>
      <c r="RA422" s="1"/>
      <c r="RB422" s="1"/>
      <c r="RC422" s="1"/>
      <c r="RD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</row>
    <row r="423" spans="1:534" s="20" customFormat="1" hidden="1" x14ac:dyDescent="0.25">
      <c r="A423" s="68" t="s">
        <v>12</v>
      </c>
      <c r="B423" s="68" t="s">
        <v>1504</v>
      </c>
      <c r="C423" s="347"/>
      <c r="D423" s="347"/>
      <c r="E423" s="14">
        <v>0</v>
      </c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>
        <v>0</v>
      </c>
      <c r="PE423" s="14"/>
      <c r="PF423" s="14"/>
      <c r="PG423" s="54"/>
      <c r="PH423" s="54"/>
      <c r="PI423" s="54"/>
      <c r="PJ423" s="54"/>
      <c r="PK423" s="54"/>
      <c r="PL423" s="84"/>
      <c r="PM423" s="14"/>
      <c r="PN423" s="84"/>
      <c r="PO423" s="84"/>
      <c r="PP423" s="84"/>
      <c r="PQ423" s="84"/>
      <c r="PR423" s="505"/>
      <c r="PS423" s="84"/>
      <c r="PT423" s="84"/>
      <c r="PU423" s="84"/>
      <c r="PV423" s="84"/>
      <c r="PW423" s="54"/>
      <c r="PX423" s="54"/>
      <c r="PY423" s="14"/>
      <c r="PZ423" s="14"/>
      <c r="QA423" s="14"/>
      <c r="QB423" s="54"/>
      <c r="QC423" s="54"/>
      <c r="QD423" s="54"/>
      <c r="QR423" s="1"/>
      <c r="QS423" s="1"/>
      <c r="QX423" s="1"/>
      <c r="QY423" s="1"/>
      <c r="QZ423" s="1"/>
      <c r="RA423" s="1"/>
      <c r="RB423" s="1"/>
      <c r="RC423" s="1"/>
      <c r="RD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</row>
    <row r="424" spans="1:534" s="20" customFormat="1" hidden="1" x14ac:dyDescent="0.25">
      <c r="A424" s="68" t="s">
        <v>12</v>
      </c>
      <c r="B424" s="68" t="s">
        <v>1505</v>
      </c>
      <c r="C424" s="347"/>
      <c r="D424" s="347"/>
      <c r="E424" s="14">
        <v>0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>
        <v>0</v>
      </c>
      <c r="PE424" s="14"/>
      <c r="PF424" s="14"/>
      <c r="PG424" s="54"/>
      <c r="PH424" s="54"/>
      <c r="PI424" s="54"/>
      <c r="PJ424" s="54"/>
      <c r="PK424" s="54"/>
      <c r="PL424" s="84"/>
      <c r="PM424" s="14"/>
      <c r="PN424" s="84"/>
      <c r="PO424" s="84"/>
      <c r="PP424" s="84"/>
      <c r="PQ424" s="84"/>
      <c r="PR424" s="505"/>
      <c r="PS424" s="84"/>
      <c r="PT424" s="84"/>
      <c r="PU424" s="84"/>
      <c r="PV424" s="84"/>
      <c r="PW424" s="54"/>
      <c r="PX424" s="54"/>
      <c r="PY424" s="14"/>
      <c r="PZ424" s="14"/>
      <c r="QA424" s="14"/>
      <c r="QB424" s="54"/>
      <c r="QC424" s="54"/>
      <c r="QD424" s="54"/>
      <c r="QR424" s="1"/>
      <c r="QS424" s="1"/>
      <c r="QX424" s="1"/>
      <c r="QY424" s="1"/>
      <c r="QZ424" s="1"/>
      <c r="RA424" s="1"/>
      <c r="RB424" s="1"/>
      <c r="RC424" s="1"/>
      <c r="RD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</row>
    <row r="425" spans="1:534" s="20" customFormat="1" hidden="1" x14ac:dyDescent="0.25">
      <c r="A425" s="68" t="s">
        <v>12</v>
      </c>
      <c r="B425" s="68" t="s">
        <v>1121</v>
      </c>
      <c r="C425" s="464">
        <v>229</v>
      </c>
      <c r="D425" s="347"/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  <c r="AL425" s="14">
        <v>0</v>
      </c>
      <c r="AM425" s="14">
        <v>0</v>
      </c>
      <c r="AN425" s="14">
        <v>0</v>
      </c>
      <c r="AO425" s="14">
        <v>0</v>
      </c>
      <c r="AP425" s="14">
        <v>0</v>
      </c>
      <c r="AQ425" s="14">
        <v>0</v>
      </c>
      <c r="AR425" s="14">
        <v>0</v>
      </c>
      <c r="AS425" s="14">
        <v>0</v>
      </c>
      <c r="AT425" s="14">
        <v>0</v>
      </c>
      <c r="AU425" s="14">
        <v>0</v>
      </c>
      <c r="AV425" s="14">
        <v>0</v>
      </c>
      <c r="AW425" s="14">
        <v>0</v>
      </c>
      <c r="AX425" s="14">
        <v>0</v>
      </c>
      <c r="AY425" s="14">
        <v>0</v>
      </c>
      <c r="AZ425" s="14">
        <v>0</v>
      </c>
      <c r="BA425" s="14">
        <v>0</v>
      </c>
      <c r="BB425" s="14">
        <v>0</v>
      </c>
      <c r="BC425" s="14">
        <v>0</v>
      </c>
      <c r="BD425" s="14">
        <v>0</v>
      </c>
      <c r="BE425" s="14">
        <v>0</v>
      </c>
      <c r="BF425" s="14">
        <v>0</v>
      </c>
      <c r="BG425" s="14">
        <v>0</v>
      </c>
      <c r="BH425" s="14">
        <v>0</v>
      </c>
      <c r="BI425" s="14">
        <v>0</v>
      </c>
      <c r="BJ425" s="14">
        <v>0</v>
      </c>
      <c r="BK425" s="14">
        <v>0</v>
      </c>
      <c r="BL425" s="14">
        <v>0</v>
      </c>
      <c r="BM425" s="14">
        <v>0</v>
      </c>
      <c r="BN425" s="14">
        <v>0</v>
      </c>
      <c r="BO425" s="14">
        <v>0</v>
      </c>
      <c r="BP425" s="14">
        <v>0</v>
      </c>
      <c r="BQ425" s="14">
        <v>0</v>
      </c>
      <c r="BR425" s="14">
        <v>0</v>
      </c>
      <c r="BS425" s="14">
        <v>0</v>
      </c>
      <c r="BT425" s="14">
        <v>0</v>
      </c>
      <c r="BU425" s="14">
        <v>0</v>
      </c>
      <c r="BV425" s="14">
        <v>0</v>
      </c>
      <c r="BW425" s="14">
        <v>0</v>
      </c>
      <c r="BX425" s="14">
        <v>0</v>
      </c>
      <c r="BY425" s="14">
        <v>0</v>
      </c>
      <c r="BZ425" s="14">
        <v>0</v>
      </c>
      <c r="CA425" s="14">
        <v>0</v>
      </c>
      <c r="CB425" s="14">
        <v>0</v>
      </c>
      <c r="CC425" s="14">
        <v>0</v>
      </c>
      <c r="CD425" s="14">
        <v>0</v>
      </c>
      <c r="CE425" s="14">
        <v>0</v>
      </c>
      <c r="CF425" s="14">
        <v>0</v>
      </c>
      <c r="CG425" s="14">
        <v>0</v>
      </c>
      <c r="CH425" s="14">
        <v>0</v>
      </c>
      <c r="CI425" s="14">
        <v>0</v>
      </c>
      <c r="CJ425" s="14">
        <v>0</v>
      </c>
      <c r="CK425" s="14">
        <v>0</v>
      </c>
      <c r="CL425" s="14">
        <v>0</v>
      </c>
      <c r="CM425" s="14">
        <v>0</v>
      </c>
      <c r="CN425" s="14">
        <v>0</v>
      </c>
      <c r="CO425" s="14">
        <v>0</v>
      </c>
      <c r="CP425" s="14">
        <v>0</v>
      </c>
      <c r="CQ425" s="14">
        <v>0</v>
      </c>
      <c r="CR425" s="14">
        <v>0</v>
      </c>
      <c r="CS425" s="14">
        <v>0</v>
      </c>
      <c r="CT425" s="14">
        <v>0</v>
      </c>
      <c r="CU425" s="14">
        <v>0</v>
      </c>
      <c r="CV425" s="14">
        <v>0</v>
      </c>
      <c r="CW425" s="14">
        <v>0</v>
      </c>
      <c r="CX425" s="14">
        <v>0</v>
      </c>
      <c r="CY425" s="14">
        <v>0</v>
      </c>
      <c r="CZ425" s="14">
        <v>0</v>
      </c>
      <c r="DA425" s="14">
        <v>0</v>
      </c>
      <c r="DB425" s="14">
        <v>0</v>
      </c>
      <c r="DC425" s="14">
        <v>0</v>
      </c>
      <c r="DD425" s="14">
        <v>0</v>
      </c>
      <c r="DE425" s="14">
        <v>0</v>
      </c>
      <c r="DF425" s="14">
        <v>0</v>
      </c>
      <c r="DG425" s="14">
        <v>0</v>
      </c>
      <c r="DH425" s="14">
        <v>0</v>
      </c>
      <c r="DI425" s="14">
        <v>0</v>
      </c>
      <c r="DJ425" s="14">
        <v>0</v>
      </c>
      <c r="DK425" s="14">
        <v>0</v>
      </c>
      <c r="DL425" s="14">
        <v>0</v>
      </c>
      <c r="DM425" s="14">
        <v>0</v>
      </c>
      <c r="DN425" s="14">
        <v>0</v>
      </c>
      <c r="DO425" s="14">
        <v>0</v>
      </c>
      <c r="DP425" s="14">
        <v>0</v>
      </c>
      <c r="DQ425" s="14">
        <v>0</v>
      </c>
      <c r="DR425" s="14">
        <v>0</v>
      </c>
      <c r="DS425" s="14">
        <v>0</v>
      </c>
      <c r="DT425" s="14">
        <v>0</v>
      </c>
      <c r="DU425" s="14">
        <v>0</v>
      </c>
      <c r="DV425" s="14">
        <v>0</v>
      </c>
      <c r="DW425" s="14">
        <v>0</v>
      </c>
      <c r="DX425" s="14">
        <v>0</v>
      </c>
      <c r="DY425" s="14">
        <v>0</v>
      </c>
      <c r="DZ425" s="14">
        <v>0</v>
      </c>
      <c r="EA425" s="14">
        <v>0</v>
      </c>
      <c r="EB425" s="14">
        <v>0</v>
      </c>
      <c r="EC425" s="14">
        <v>0</v>
      </c>
      <c r="ED425" s="14">
        <v>0</v>
      </c>
      <c r="EE425" s="14">
        <v>0</v>
      </c>
      <c r="EF425" s="14">
        <v>0</v>
      </c>
      <c r="EG425" s="14">
        <v>0</v>
      </c>
      <c r="EH425" s="14">
        <v>0</v>
      </c>
      <c r="EI425" s="14">
        <v>0</v>
      </c>
      <c r="EJ425" s="14">
        <v>0</v>
      </c>
      <c r="EK425" s="14">
        <v>0</v>
      </c>
      <c r="EL425" s="14">
        <v>0</v>
      </c>
      <c r="EM425" s="14">
        <v>0</v>
      </c>
      <c r="EN425" s="14">
        <v>0</v>
      </c>
      <c r="EO425" s="14">
        <v>0</v>
      </c>
      <c r="EP425" s="14">
        <v>0</v>
      </c>
      <c r="EQ425" s="14">
        <v>0</v>
      </c>
      <c r="ER425" s="14">
        <v>0</v>
      </c>
      <c r="ES425" s="14">
        <v>0</v>
      </c>
      <c r="ET425" s="14">
        <v>0</v>
      </c>
      <c r="EU425" s="14">
        <v>0</v>
      </c>
      <c r="EV425" s="14">
        <v>0</v>
      </c>
      <c r="EW425" s="14">
        <v>0</v>
      </c>
      <c r="EX425" s="14">
        <v>0</v>
      </c>
      <c r="EY425" s="14">
        <v>0</v>
      </c>
      <c r="EZ425" s="14">
        <v>0</v>
      </c>
      <c r="FA425" s="14">
        <v>0</v>
      </c>
      <c r="FB425" s="14">
        <v>0</v>
      </c>
      <c r="FC425" s="14">
        <v>0</v>
      </c>
      <c r="FD425" s="14">
        <v>0</v>
      </c>
      <c r="FE425" s="14">
        <v>0</v>
      </c>
      <c r="FF425" s="14">
        <v>0</v>
      </c>
      <c r="FG425" s="14">
        <v>0</v>
      </c>
      <c r="FH425" s="14">
        <v>0</v>
      </c>
      <c r="FI425" s="14">
        <v>0</v>
      </c>
      <c r="FJ425" s="14">
        <v>0</v>
      </c>
      <c r="FK425" s="14">
        <v>0</v>
      </c>
      <c r="FL425" s="14">
        <v>0</v>
      </c>
      <c r="FM425" s="14">
        <v>0</v>
      </c>
      <c r="FN425" s="14">
        <v>0</v>
      </c>
      <c r="FO425" s="14">
        <v>0</v>
      </c>
      <c r="FP425" s="14">
        <v>0</v>
      </c>
      <c r="FQ425" s="14">
        <v>0</v>
      </c>
      <c r="FR425" s="14">
        <v>0</v>
      </c>
      <c r="FS425" s="14">
        <v>0</v>
      </c>
      <c r="FT425" s="14">
        <v>0</v>
      </c>
      <c r="FU425" s="14">
        <v>0</v>
      </c>
      <c r="FV425" s="14">
        <v>0</v>
      </c>
      <c r="FW425" s="14">
        <v>0</v>
      </c>
      <c r="FX425" s="14">
        <v>0</v>
      </c>
      <c r="FY425" s="14">
        <v>0</v>
      </c>
      <c r="FZ425" s="14">
        <v>0</v>
      </c>
      <c r="GA425" s="14">
        <v>0</v>
      </c>
      <c r="GB425" s="14">
        <v>0</v>
      </c>
      <c r="GC425" s="14">
        <v>0</v>
      </c>
      <c r="GD425" s="14">
        <v>0</v>
      </c>
      <c r="GE425" s="14">
        <v>0</v>
      </c>
      <c r="GF425" s="14">
        <v>0</v>
      </c>
      <c r="GG425" s="14">
        <v>0</v>
      </c>
      <c r="GH425" s="14">
        <v>0</v>
      </c>
      <c r="GI425" s="14">
        <v>0</v>
      </c>
      <c r="GJ425" s="14">
        <v>0</v>
      </c>
      <c r="GK425" s="14">
        <v>0</v>
      </c>
      <c r="GL425" s="14">
        <v>0</v>
      </c>
      <c r="GM425" s="14">
        <v>0</v>
      </c>
      <c r="GN425" s="14">
        <v>0</v>
      </c>
      <c r="GO425" s="14">
        <v>0</v>
      </c>
      <c r="GP425" s="14">
        <v>0</v>
      </c>
      <c r="GQ425" s="14">
        <v>0</v>
      </c>
      <c r="GR425" s="14">
        <v>0</v>
      </c>
      <c r="GS425" s="14">
        <v>0</v>
      </c>
      <c r="GT425" s="14">
        <v>0</v>
      </c>
      <c r="GU425" s="14">
        <v>0</v>
      </c>
      <c r="GV425" s="14">
        <v>0</v>
      </c>
      <c r="GW425" s="14">
        <v>0</v>
      </c>
      <c r="GX425" s="14">
        <v>0</v>
      </c>
      <c r="GY425" s="14">
        <v>0</v>
      </c>
      <c r="GZ425" s="14">
        <v>0</v>
      </c>
      <c r="HA425" s="14">
        <v>0</v>
      </c>
      <c r="HB425" s="14">
        <v>0</v>
      </c>
      <c r="HC425" s="14">
        <v>0</v>
      </c>
      <c r="HD425" s="14">
        <v>0</v>
      </c>
      <c r="HE425" s="14">
        <v>0</v>
      </c>
      <c r="HF425" s="14">
        <v>0</v>
      </c>
      <c r="HG425" s="14">
        <v>0</v>
      </c>
      <c r="HH425" s="14">
        <v>0</v>
      </c>
      <c r="HI425" s="14">
        <v>0</v>
      </c>
      <c r="HJ425" s="14">
        <v>0</v>
      </c>
      <c r="HK425" s="14">
        <v>0</v>
      </c>
      <c r="HL425" s="14">
        <v>0</v>
      </c>
      <c r="HM425" s="14">
        <v>0</v>
      </c>
      <c r="HN425" s="14">
        <v>0</v>
      </c>
      <c r="HO425" s="14">
        <v>0</v>
      </c>
      <c r="HP425" s="14">
        <v>0</v>
      </c>
      <c r="HQ425" s="14">
        <v>0</v>
      </c>
      <c r="HR425" s="14">
        <v>0</v>
      </c>
      <c r="HS425" s="14">
        <v>0</v>
      </c>
      <c r="HT425" s="14">
        <v>0</v>
      </c>
      <c r="HU425" s="14">
        <v>0</v>
      </c>
      <c r="HV425" s="14">
        <v>0</v>
      </c>
      <c r="HW425" s="14">
        <v>0</v>
      </c>
      <c r="HX425" s="14">
        <v>0</v>
      </c>
      <c r="HY425" s="14">
        <v>0</v>
      </c>
      <c r="HZ425" s="14">
        <v>0</v>
      </c>
      <c r="IA425" s="14">
        <v>0</v>
      </c>
      <c r="IB425" s="14">
        <v>0</v>
      </c>
      <c r="IC425" s="14">
        <v>0</v>
      </c>
      <c r="ID425" s="14">
        <v>0</v>
      </c>
      <c r="IE425" s="14">
        <v>0</v>
      </c>
      <c r="IF425" s="14">
        <v>0</v>
      </c>
      <c r="IG425" s="14">
        <v>0</v>
      </c>
      <c r="IH425" s="14">
        <v>0</v>
      </c>
      <c r="II425" s="14">
        <v>0</v>
      </c>
      <c r="IJ425" s="14">
        <v>0</v>
      </c>
      <c r="IK425" s="14">
        <v>0</v>
      </c>
      <c r="IL425" s="14">
        <v>0</v>
      </c>
      <c r="IM425" s="14">
        <v>0</v>
      </c>
      <c r="IN425" s="14">
        <v>0</v>
      </c>
      <c r="IO425" s="14">
        <v>0</v>
      </c>
      <c r="IP425" s="14">
        <v>0</v>
      </c>
      <c r="IQ425" s="14">
        <v>0</v>
      </c>
      <c r="IR425" s="14">
        <v>0</v>
      </c>
      <c r="IS425" s="14">
        <v>0</v>
      </c>
      <c r="IT425" s="14">
        <v>0</v>
      </c>
      <c r="IU425" s="14">
        <v>0</v>
      </c>
      <c r="IV425" s="14">
        <v>0</v>
      </c>
      <c r="IW425" s="14">
        <v>0</v>
      </c>
      <c r="IX425" s="14">
        <v>0</v>
      </c>
      <c r="IY425" s="14">
        <v>0</v>
      </c>
      <c r="IZ425" s="14">
        <v>0</v>
      </c>
      <c r="JA425" s="14">
        <v>0</v>
      </c>
      <c r="JB425" s="14">
        <v>0</v>
      </c>
      <c r="JC425" s="14">
        <v>0</v>
      </c>
      <c r="JD425" s="14">
        <v>0</v>
      </c>
      <c r="JE425" s="14">
        <v>0</v>
      </c>
      <c r="JF425" s="14">
        <v>0</v>
      </c>
      <c r="JG425" s="14">
        <v>0</v>
      </c>
      <c r="JH425" s="14">
        <v>0</v>
      </c>
      <c r="JI425" s="14">
        <v>0</v>
      </c>
      <c r="JJ425" s="14">
        <v>0</v>
      </c>
      <c r="JK425" s="14">
        <v>0</v>
      </c>
      <c r="JL425" s="14">
        <v>0</v>
      </c>
      <c r="JM425" s="14">
        <v>0</v>
      </c>
      <c r="JN425" s="14">
        <v>0</v>
      </c>
      <c r="JO425" s="14">
        <v>0</v>
      </c>
      <c r="JP425" s="14">
        <v>0</v>
      </c>
      <c r="JQ425" s="14">
        <v>0</v>
      </c>
      <c r="JR425" s="14">
        <v>0</v>
      </c>
      <c r="JS425" s="14">
        <v>0</v>
      </c>
      <c r="JT425" s="14">
        <v>0</v>
      </c>
      <c r="JU425" s="14">
        <v>0</v>
      </c>
      <c r="JV425" s="14">
        <v>0</v>
      </c>
      <c r="JW425" s="14">
        <v>0</v>
      </c>
      <c r="JX425" s="14">
        <v>0</v>
      </c>
      <c r="JY425" s="14">
        <v>0</v>
      </c>
      <c r="JZ425" s="14">
        <v>0</v>
      </c>
      <c r="KA425" s="14">
        <v>0</v>
      </c>
      <c r="KB425" s="14">
        <v>0</v>
      </c>
      <c r="KC425" s="14">
        <v>0</v>
      </c>
      <c r="KD425" s="14">
        <v>0</v>
      </c>
      <c r="KE425" s="14">
        <v>0</v>
      </c>
      <c r="KF425" s="14">
        <v>0</v>
      </c>
      <c r="KG425" s="14">
        <v>0</v>
      </c>
      <c r="KH425" s="14">
        <v>0</v>
      </c>
      <c r="KI425" s="14">
        <v>0</v>
      </c>
      <c r="KJ425" s="14">
        <v>0</v>
      </c>
      <c r="KK425" s="14">
        <v>0</v>
      </c>
      <c r="KL425" s="14">
        <v>0</v>
      </c>
      <c r="KM425" s="14">
        <v>0</v>
      </c>
      <c r="KN425" s="14">
        <v>0</v>
      </c>
      <c r="KO425" s="14">
        <v>0</v>
      </c>
      <c r="KP425" s="14">
        <v>0</v>
      </c>
      <c r="KQ425" s="14">
        <v>0</v>
      </c>
      <c r="KR425" s="14">
        <v>0</v>
      </c>
      <c r="KS425" s="14">
        <v>0</v>
      </c>
      <c r="KT425" s="14">
        <v>0</v>
      </c>
      <c r="KU425" s="14">
        <v>0</v>
      </c>
      <c r="KV425" s="14">
        <v>0</v>
      </c>
      <c r="KW425" s="14">
        <v>0</v>
      </c>
      <c r="KX425" s="14">
        <v>0</v>
      </c>
      <c r="KY425" s="14">
        <v>0</v>
      </c>
      <c r="KZ425" s="14">
        <v>0</v>
      </c>
      <c r="LA425" s="14">
        <v>0</v>
      </c>
      <c r="LB425" s="14">
        <v>0</v>
      </c>
      <c r="LC425" s="14">
        <v>0</v>
      </c>
      <c r="LD425" s="14">
        <v>0</v>
      </c>
      <c r="LE425" s="14">
        <v>0</v>
      </c>
      <c r="LF425" s="14">
        <v>0</v>
      </c>
      <c r="LG425" s="14">
        <v>0</v>
      </c>
      <c r="LH425" s="14">
        <v>0</v>
      </c>
      <c r="LI425" s="14">
        <v>0</v>
      </c>
      <c r="LJ425" s="14">
        <v>0</v>
      </c>
      <c r="LK425" s="14">
        <v>0</v>
      </c>
      <c r="LL425" s="14">
        <v>0</v>
      </c>
      <c r="LM425" s="14">
        <v>0</v>
      </c>
      <c r="LN425" s="14">
        <v>0</v>
      </c>
      <c r="LO425" s="14">
        <v>0</v>
      </c>
      <c r="LP425" s="14">
        <v>0</v>
      </c>
      <c r="LQ425" s="14">
        <v>0</v>
      </c>
      <c r="LR425" s="14">
        <v>0</v>
      </c>
      <c r="LS425" s="14">
        <v>0</v>
      </c>
      <c r="LT425" s="14">
        <v>0</v>
      </c>
      <c r="LU425" s="14">
        <v>0</v>
      </c>
      <c r="LV425" s="14">
        <v>0</v>
      </c>
      <c r="LW425" s="14">
        <v>0</v>
      </c>
      <c r="LX425" s="14">
        <v>0</v>
      </c>
      <c r="LY425" s="14">
        <v>0</v>
      </c>
      <c r="LZ425" s="14">
        <v>0</v>
      </c>
      <c r="MA425" s="14">
        <v>0</v>
      </c>
      <c r="MB425" s="14">
        <v>0</v>
      </c>
      <c r="MC425" s="14">
        <v>0</v>
      </c>
      <c r="MD425" s="14">
        <v>0</v>
      </c>
      <c r="ME425" s="14">
        <v>0</v>
      </c>
      <c r="MF425" s="14">
        <v>0</v>
      </c>
      <c r="MG425" s="14">
        <v>0</v>
      </c>
      <c r="MH425" s="14">
        <v>0</v>
      </c>
      <c r="MI425" s="14">
        <v>0</v>
      </c>
      <c r="MJ425" s="14">
        <v>0</v>
      </c>
      <c r="MK425" s="14">
        <v>0</v>
      </c>
      <c r="ML425" s="14">
        <v>0</v>
      </c>
      <c r="MM425" s="14">
        <v>0</v>
      </c>
      <c r="MN425" s="14">
        <v>0</v>
      </c>
      <c r="MO425" s="14">
        <v>0</v>
      </c>
      <c r="MP425" s="14">
        <v>0</v>
      </c>
      <c r="MQ425" s="14">
        <v>0</v>
      </c>
      <c r="MR425" s="14">
        <v>1</v>
      </c>
      <c r="MS425" s="14">
        <v>0</v>
      </c>
      <c r="MT425" s="14">
        <v>0</v>
      </c>
      <c r="MU425" s="14">
        <v>0</v>
      </c>
      <c r="MV425" s="14">
        <v>0</v>
      </c>
      <c r="MW425" s="14">
        <v>0</v>
      </c>
      <c r="MX425" s="14">
        <v>0</v>
      </c>
      <c r="MY425" s="14">
        <v>0</v>
      </c>
      <c r="MZ425" s="14">
        <v>0</v>
      </c>
      <c r="NA425" s="14">
        <v>0</v>
      </c>
      <c r="NB425" s="14">
        <v>0</v>
      </c>
      <c r="NC425" s="14">
        <v>0</v>
      </c>
      <c r="ND425" s="14">
        <v>0</v>
      </c>
      <c r="NE425" s="14">
        <v>0</v>
      </c>
      <c r="NF425" s="14">
        <v>0</v>
      </c>
      <c r="NG425" s="14">
        <v>0</v>
      </c>
      <c r="NH425" s="14">
        <v>0</v>
      </c>
      <c r="NI425" s="14">
        <v>0</v>
      </c>
      <c r="NJ425" s="14">
        <v>0</v>
      </c>
      <c r="NK425" s="14">
        <v>0</v>
      </c>
      <c r="NL425" s="14">
        <v>0</v>
      </c>
      <c r="NM425" s="14">
        <v>0</v>
      </c>
      <c r="NN425" s="14">
        <v>0</v>
      </c>
      <c r="NO425" s="14">
        <v>0</v>
      </c>
      <c r="NP425" s="14">
        <v>0</v>
      </c>
      <c r="NQ425" s="14">
        <v>0</v>
      </c>
      <c r="NR425" s="14">
        <v>0</v>
      </c>
      <c r="NS425" s="14">
        <v>0</v>
      </c>
      <c r="NT425" s="14">
        <v>0</v>
      </c>
      <c r="NU425" s="14">
        <v>0</v>
      </c>
      <c r="NV425" s="14">
        <v>0</v>
      </c>
      <c r="NW425" s="14">
        <v>0</v>
      </c>
      <c r="NX425" s="14">
        <v>0</v>
      </c>
      <c r="NY425" s="14">
        <v>0</v>
      </c>
      <c r="NZ425" s="14">
        <v>0</v>
      </c>
      <c r="OA425" s="14">
        <v>0</v>
      </c>
      <c r="OB425" s="14">
        <v>0</v>
      </c>
      <c r="OC425" s="14">
        <v>0</v>
      </c>
      <c r="OD425" s="14">
        <v>0</v>
      </c>
      <c r="OE425" s="14">
        <v>0</v>
      </c>
      <c r="OF425" s="14"/>
      <c r="OG425" s="14">
        <v>0</v>
      </c>
      <c r="OH425" s="14">
        <v>0</v>
      </c>
      <c r="OI425" s="14">
        <v>0</v>
      </c>
      <c r="OJ425" s="14">
        <v>0</v>
      </c>
      <c r="OK425" s="14">
        <v>0</v>
      </c>
      <c r="OL425" s="14">
        <v>0</v>
      </c>
      <c r="OM425" s="14">
        <v>0</v>
      </c>
      <c r="ON425" s="14">
        <v>0</v>
      </c>
      <c r="OO425" s="14">
        <v>0</v>
      </c>
      <c r="OP425" s="14">
        <v>0</v>
      </c>
      <c r="OQ425" s="14">
        <v>0</v>
      </c>
      <c r="OR425" s="14">
        <v>0</v>
      </c>
      <c r="OS425" s="14">
        <v>0</v>
      </c>
      <c r="OT425" s="14">
        <v>0</v>
      </c>
      <c r="OU425" s="14">
        <v>0</v>
      </c>
      <c r="OV425" s="14">
        <v>0</v>
      </c>
      <c r="OW425" s="14">
        <v>0</v>
      </c>
      <c r="OX425" s="14">
        <v>0</v>
      </c>
      <c r="OY425" s="14">
        <v>0</v>
      </c>
      <c r="OZ425" s="14"/>
      <c r="PA425" s="14">
        <v>0</v>
      </c>
      <c r="PB425" s="14"/>
      <c r="PC425" s="14"/>
      <c r="PD425" s="14">
        <v>0</v>
      </c>
      <c r="PE425" s="14"/>
      <c r="PF425" s="14"/>
      <c r="PG425" s="54"/>
      <c r="PH425" s="54"/>
      <c r="PI425" s="54"/>
      <c r="PJ425" s="54"/>
      <c r="PK425" s="54"/>
      <c r="PL425" s="84"/>
      <c r="PM425" s="14"/>
      <c r="PN425" s="84"/>
      <c r="PO425" s="84"/>
      <c r="PP425" s="84"/>
      <c r="PQ425" s="84"/>
      <c r="PR425" s="505"/>
      <c r="PS425" s="84"/>
      <c r="PT425" s="84"/>
      <c r="PU425" s="84"/>
      <c r="PV425" s="84"/>
      <c r="PW425" s="54"/>
      <c r="PX425" s="54"/>
      <c r="PY425" s="14"/>
      <c r="PZ425" s="14"/>
      <c r="QA425" s="14"/>
      <c r="QB425" s="54"/>
      <c r="QC425" s="54"/>
      <c r="QD425" s="54"/>
      <c r="QR425" s="1"/>
      <c r="QS425" s="1"/>
      <c r="QX425" s="1"/>
      <c r="QY425" s="1"/>
      <c r="QZ425" s="1"/>
      <c r="RA425" s="1"/>
      <c r="RB425" s="1"/>
      <c r="RC425" s="1"/>
      <c r="RD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</row>
    <row r="426" spans="1:534" s="20" customFormat="1" hidden="1" x14ac:dyDescent="0.25">
      <c r="A426" s="68" t="s">
        <v>12</v>
      </c>
      <c r="B426" s="79" t="s">
        <v>1224</v>
      </c>
      <c r="C426" s="464">
        <v>4588</v>
      </c>
      <c r="D426" s="347"/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  <c r="AL426" s="14">
        <v>0</v>
      </c>
      <c r="AM426" s="14">
        <v>0</v>
      </c>
      <c r="AN426" s="14">
        <v>0</v>
      </c>
      <c r="AO426" s="14">
        <v>0</v>
      </c>
      <c r="AP426" s="14">
        <v>0</v>
      </c>
      <c r="AQ426" s="14">
        <v>0</v>
      </c>
      <c r="AR426" s="14">
        <v>0</v>
      </c>
      <c r="AS426" s="14">
        <v>0</v>
      </c>
      <c r="AT426" s="14">
        <v>0</v>
      </c>
      <c r="AU426" s="14">
        <v>0</v>
      </c>
      <c r="AV426" s="14">
        <v>0</v>
      </c>
      <c r="AW426" s="14">
        <v>0</v>
      </c>
      <c r="AX426" s="14">
        <v>0</v>
      </c>
      <c r="AY426" s="14">
        <v>0</v>
      </c>
      <c r="AZ426" s="14">
        <v>0</v>
      </c>
      <c r="BA426" s="14">
        <v>0</v>
      </c>
      <c r="BB426" s="14">
        <v>0</v>
      </c>
      <c r="BC426" s="14">
        <v>0</v>
      </c>
      <c r="BD426" s="14">
        <v>0</v>
      </c>
      <c r="BE426" s="14">
        <v>0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  <c r="BK426" s="14">
        <v>0</v>
      </c>
      <c r="BL426" s="14">
        <v>0</v>
      </c>
      <c r="BM426" s="14">
        <v>0</v>
      </c>
      <c r="BN426" s="14">
        <v>0</v>
      </c>
      <c r="BO426" s="14">
        <v>0</v>
      </c>
      <c r="BP426" s="14">
        <v>0</v>
      </c>
      <c r="BQ426" s="14">
        <v>0</v>
      </c>
      <c r="BR426" s="14">
        <v>0</v>
      </c>
      <c r="BS426" s="14">
        <v>0</v>
      </c>
      <c r="BT426" s="14">
        <v>0</v>
      </c>
      <c r="BU426" s="14">
        <v>0</v>
      </c>
      <c r="BV426" s="14">
        <v>0</v>
      </c>
      <c r="BW426" s="14">
        <v>0</v>
      </c>
      <c r="BX426" s="14">
        <v>0</v>
      </c>
      <c r="BY426" s="14">
        <v>0</v>
      </c>
      <c r="BZ426" s="14">
        <v>0</v>
      </c>
      <c r="CA426" s="14">
        <v>0</v>
      </c>
      <c r="CB426" s="14">
        <v>0</v>
      </c>
      <c r="CC426" s="14">
        <v>0</v>
      </c>
      <c r="CD426" s="14">
        <v>0</v>
      </c>
      <c r="CE426" s="14">
        <v>0</v>
      </c>
      <c r="CF426" s="14">
        <v>0</v>
      </c>
      <c r="CG426" s="14">
        <v>0</v>
      </c>
      <c r="CH426" s="14">
        <v>0</v>
      </c>
      <c r="CI426" s="14">
        <v>0</v>
      </c>
      <c r="CJ426" s="14">
        <v>0</v>
      </c>
      <c r="CK426" s="14">
        <v>0</v>
      </c>
      <c r="CL426" s="14">
        <v>0</v>
      </c>
      <c r="CM426" s="14">
        <v>0</v>
      </c>
      <c r="CN426" s="14">
        <v>0</v>
      </c>
      <c r="CO426" s="14">
        <v>0</v>
      </c>
      <c r="CP426" s="14">
        <v>0</v>
      </c>
      <c r="CQ426" s="14">
        <v>1</v>
      </c>
      <c r="CR426" s="14">
        <v>0</v>
      </c>
      <c r="CS426" s="14">
        <v>1</v>
      </c>
      <c r="CT426" s="14">
        <v>1</v>
      </c>
      <c r="CU426" s="14">
        <v>0</v>
      </c>
      <c r="CV426" s="14">
        <v>0</v>
      </c>
      <c r="CW426" s="14">
        <v>0</v>
      </c>
      <c r="CX426" s="14">
        <v>0</v>
      </c>
      <c r="CY426" s="14">
        <v>0</v>
      </c>
      <c r="CZ426" s="14">
        <v>0</v>
      </c>
      <c r="DA426" s="14">
        <v>0</v>
      </c>
      <c r="DB426" s="14">
        <v>0</v>
      </c>
      <c r="DC426" s="14">
        <v>0</v>
      </c>
      <c r="DD426" s="14">
        <v>0</v>
      </c>
      <c r="DE426" s="14">
        <v>0</v>
      </c>
      <c r="DF426" s="14">
        <v>0</v>
      </c>
      <c r="DG426" s="14">
        <v>0</v>
      </c>
      <c r="DH426" s="14">
        <v>0</v>
      </c>
      <c r="DI426" s="14">
        <v>0</v>
      </c>
      <c r="DJ426" s="14">
        <v>0</v>
      </c>
      <c r="DK426" s="14">
        <v>0</v>
      </c>
      <c r="DL426" s="14">
        <v>0</v>
      </c>
      <c r="DM426" s="14">
        <v>0</v>
      </c>
      <c r="DN426" s="14">
        <v>0</v>
      </c>
      <c r="DO426" s="14">
        <v>0</v>
      </c>
      <c r="DP426" s="14">
        <v>0</v>
      </c>
      <c r="DQ426" s="14">
        <v>0</v>
      </c>
      <c r="DR426" s="14">
        <v>0</v>
      </c>
      <c r="DS426" s="14">
        <v>0</v>
      </c>
      <c r="DT426" s="14">
        <v>0</v>
      </c>
      <c r="DU426" s="14">
        <v>0</v>
      </c>
      <c r="DV426" s="14">
        <v>0</v>
      </c>
      <c r="DW426" s="14">
        <v>0</v>
      </c>
      <c r="DX426" s="14">
        <v>0</v>
      </c>
      <c r="DY426" s="14">
        <v>0</v>
      </c>
      <c r="DZ426" s="14">
        <v>0</v>
      </c>
      <c r="EA426" s="14">
        <v>0</v>
      </c>
      <c r="EB426" s="14">
        <v>0</v>
      </c>
      <c r="EC426" s="14">
        <v>0</v>
      </c>
      <c r="ED426" s="14">
        <v>0</v>
      </c>
      <c r="EE426" s="14">
        <v>0</v>
      </c>
      <c r="EF426" s="14">
        <v>0</v>
      </c>
      <c r="EG426" s="14">
        <v>0</v>
      </c>
      <c r="EH426" s="14">
        <v>0</v>
      </c>
      <c r="EI426" s="14">
        <v>0</v>
      </c>
      <c r="EJ426" s="14">
        <v>0</v>
      </c>
      <c r="EK426" s="14">
        <v>0</v>
      </c>
      <c r="EL426" s="14">
        <v>0</v>
      </c>
      <c r="EM426" s="14">
        <v>0</v>
      </c>
      <c r="EN426" s="14">
        <v>0</v>
      </c>
      <c r="EO426" s="14">
        <v>0</v>
      </c>
      <c r="EP426" s="14">
        <v>0</v>
      </c>
      <c r="EQ426" s="14">
        <v>0</v>
      </c>
      <c r="ER426" s="14">
        <v>0</v>
      </c>
      <c r="ES426" s="14">
        <v>0</v>
      </c>
      <c r="ET426" s="14">
        <v>0</v>
      </c>
      <c r="EU426" s="14">
        <v>0</v>
      </c>
      <c r="EV426" s="14">
        <v>0</v>
      </c>
      <c r="EW426" s="14">
        <v>0</v>
      </c>
      <c r="EX426" s="14">
        <v>0</v>
      </c>
      <c r="EY426" s="14">
        <v>0</v>
      </c>
      <c r="EZ426" s="14">
        <v>0</v>
      </c>
      <c r="FA426" s="14">
        <v>1</v>
      </c>
      <c r="FB426" s="14">
        <v>0</v>
      </c>
      <c r="FC426" s="14">
        <v>0</v>
      </c>
      <c r="FD426" s="14">
        <v>0</v>
      </c>
      <c r="FE426" s="14">
        <v>1</v>
      </c>
      <c r="FF426" s="14">
        <v>2</v>
      </c>
      <c r="FG426" s="14">
        <v>0</v>
      </c>
      <c r="FH426" s="14">
        <v>0</v>
      </c>
      <c r="FI426" s="14">
        <v>0</v>
      </c>
      <c r="FJ426" s="14">
        <v>6</v>
      </c>
      <c r="FK426" s="14">
        <v>2</v>
      </c>
      <c r="FL426" s="14">
        <v>0</v>
      </c>
      <c r="FM426" s="14">
        <v>0</v>
      </c>
      <c r="FN426" s="14">
        <v>1</v>
      </c>
      <c r="FO426" s="14">
        <v>16</v>
      </c>
      <c r="FP426" s="14">
        <v>0</v>
      </c>
      <c r="FQ426" s="14">
        <v>1</v>
      </c>
      <c r="FR426" s="14">
        <v>0</v>
      </c>
      <c r="FS426" s="14">
        <v>0</v>
      </c>
      <c r="FT426" s="14">
        <v>1</v>
      </c>
      <c r="FU426" s="14">
        <v>6</v>
      </c>
      <c r="FV426" s="14">
        <v>2</v>
      </c>
      <c r="FW426" s="14">
        <v>1</v>
      </c>
      <c r="FX426" s="14">
        <v>0</v>
      </c>
      <c r="FY426" s="14">
        <v>1</v>
      </c>
      <c r="FZ426" s="14">
        <v>0</v>
      </c>
      <c r="GA426" s="14">
        <v>2</v>
      </c>
      <c r="GB426" s="14">
        <v>0</v>
      </c>
      <c r="GC426" s="14">
        <v>3</v>
      </c>
      <c r="GD426" s="14">
        <v>3</v>
      </c>
      <c r="GE426" s="14">
        <v>1</v>
      </c>
      <c r="GF426" s="14">
        <v>0</v>
      </c>
      <c r="GG426" s="14">
        <v>0</v>
      </c>
      <c r="GH426" s="14">
        <v>3</v>
      </c>
      <c r="GI426" s="14">
        <v>0</v>
      </c>
      <c r="GJ426" s="14">
        <v>4</v>
      </c>
      <c r="GK426" s="14">
        <v>0</v>
      </c>
      <c r="GL426" s="14">
        <v>0</v>
      </c>
      <c r="GM426" s="14">
        <v>0</v>
      </c>
      <c r="GN426" s="14">
        <v>1</v>
      </c>
      <c r="GO426" s="14">
        <v>1</v>
      </c>
      <c r="GP426" s="14">
        <v>0</v>
      </c>
      <c r="GQ426" s="14">
        <v>1</v>
      </c>
      <c r="GR426" s="14">
        <v>0</v>
      </c>
      <c r="GS426" s="14">
        <v>1</v>
      </c>
      <c r="GT426" s="14">
        <v>1</v>
      </c>
      <c r="GU426" s="14">
        <v>0</v>
      </c>
      <c r="GV426" s="14">
        <v>1</v>
      </c>
      <c r="GW426" s="14">
        <v>0</v>
      </c>
      <c r="GX426" s="14">
        <v>2</v>
      </c>
      <c r="GY426" s="14">
        <v>0</v>
      </c>
      <c r="GZ426" s="14">
        <v>2</v>
      </c>
      <c r="HA426" s="14">
        <v>3</v>
      </c>
      <c r="HB426" s="14">
        <v>0</v>
      </c>
      <c r="HC426" s="14">
        <v>1</v>
      </c>
      <c r="HD426" s="14">
        <v>0</v>
      </c>
      <c r="HE426" s="14">
        <v>2</v>
      </c>
      <c r="HF426" s="14">
        <v>5</v>
      </c>
      <c r="HG426" s="14">
        <v>6</v>
      </c>
      <c r="HH426" s="14">
        <v>4</v>
      </c>
      <c r="HI426" s="14">
        <v>0</v>
      </c>
      <c r="HJ426" s="14">
        <v>1</v>
      </c>
      <c r="HK426" s="14">
        <v>7</v>
      </c>
      <c r="HL426" s="14">
        <v>2</v>
      </c>
      <c r="HM426" s="14">
        <v>0</v>
      </c>
      <c r="HN426" s="14">
        <v>1</v>
      </c>
      <c r="HO426" s="14">
        <v>2</v>
      </c>
      <c r="HP426" s="14">
        <v>0</v>
      </c>
      <c r="HQ426" s="14">
        <v>16</v>
      </c>
      <c r="HR426" s="14">
        <v>7</v>
      </c>
      <c r="HS426" s="14">
        <v>1</v>
      </c>
      <c r="HT426" s="14">
        <v>1</v>
      </c>
      <c r="HU426" s="14">
        <v>0</v>
      </c>
      <c r="HV426" s="14">
        <v>1</v>
      </c>
      <c r="HW426" s="14">
        <v>0</v>
      </c>
      <c r="HX426" s="14">
        <v>2</v>
      </c>
      <c r="HY426" s="14">
        <v>5</v>
      </c>
      <c r="HZ426" s="14">
        <v>0</v>
      </c>
      <c r="IA426" s="14">
        <v>1</v>
      </c>
      <c r="IB426" s="14">
        <v>0</v>
      </c>
      <c r="IC426" s="14">
        <v>0</v>
      </c>
      <c r="ID426" s="14">
        <v>0</v>
      </c>
      <c r="IE426" s="14">
        <v>5</v>
      </c>
      <c r="IF426" s="14">
        <v>6</v>
      </c>
      <c r="IG426" s="14">
        <v>3</v>
      </c>
      <c r="IH426" s="14">
        <v>4</v>
      </c>
      <c r="II426" s="14">
        <v>0</v>
      </c>
      <c r="IJ426" s="14">
        <v>5</v>
      </c>
      <c r="IK426" s="14">
        <v>0</v>
      </c>
      <c r="IL426" s="14">
        <v>6</v>
      </c>
      <c r="IM426" s="14">
        <v>0</v>
      </c>
      <c r="IN426" s="14">
        <v>7</v>
      </c>
      <c r="IO426" s="14">
        <v>4</v>
      </c>
      <c r="IP426" s="14">
        <v>6</v>
      </c>
      <c r="IQ426" s="14">
        <v>2</v>
      </c>
      <c r="IR426" s="14">
        <v>0</v>
      </c>
      <c r="IS426" s="14">
        <v>1</v>
      </c>
      <c r="IT426" s="14">
        <v>4</v>
      </c>
      <c r="IU426" s="14">
        <v>0</v>
      </c>
      <c r="IV426" s="14">
        <v>3</v>
      </c>
      <c r="IW426" s="14">
        <v>0</v>
      </c>
      <c r="IX426" s="14">
        <v>2</v>
      </c>
      <c r="IY426" s="14">
        <v>0</v>
      </c>
      <c r="IZ426" s="14">
        <v>0</v>
      </c>
      <c r="JA426" s="14">
        <v>0</v>
      </c>
      <c r="JB426" s="14">
        <v>2</v>
      </c>
      <c r="JC426" s="14">
        <v>1</v>
      </c>
      <c r="JD426" s="14">
        <v>1</v>
      </c>
      <c r="JE426" s="14">
        <v>2</v>
      </c>
      <c r="JF426" s="14">
        <v>0</v>
      </c>
      <c r="JG426" s="14">
        <v>1</v>
      </c>
      <c r="JH426" s="14">
        <v>1</v>
      </c>
      <c r="JI426" s="14">
        <v>3</v>
      </c>
      <c r="JJ426" s="14">
        <v>1</v>
      </c>
      <c r="JK426" s="14">
        <v>0</v>
      </c>
      <c r="JL426" s="14">
        <v>0</v>
      </c>
      <c r="JM426" s="14">
        <v>0</v>
      </c>
      <c r="JN426" s="14">
        <v>0</v>
      </c>
      <c r="JO426" s="14">
        <v>1</v>
      </c>
      <c r="JP426" s="14">
        <v>0</v>
      </c>
      <c r="JQ426" s="14">
        <v>1</v>
      </c>
      <c r="JR426" s="14">
        <v>0</v>
      </c>
      <c r="JS426" s="14">
        <v>1</v>
      </c>
      <c r="JT426" s="14">
        <v>0</v>
      </c>
      <c r="JU426" s="14">
        <v>0</v>
      </c>
      <c r="JV426" s="14">
        <v>0</v>
      </c>
      <c r="JW426" s="14">
        <v>0</v>
      </c>
      <c r="JX426" s="14">
        <v>0</v>
      </c>
      <c r="JY426" s="14">
        <v>0</v>
      </c>
      <c r="JZ426" s="14">
        <v>0</v>
      </c>
      <c r="KA426" s="14">
        <v>0</v>
      </c>
      <c r="KB426" s="14">
        <v>0</v>
      </c>
      <c r="KC426" s="14">
        <v>0</v>
      </c>
      <c r="KD426" s="14">
        <v>0</v>
      </c>
      <c r="KE426" s="14">
        <v>0</v>
      </c>
      <c r="KF426" s="14">
        <v>0</v>
      </c>
      <c r="KG426" s="14">
        <v>0</v>
      </c>
      <c r="KH426" s="14">
        <v>0</v>
      </c>
      <c r="KI426" s="14">
        <v>0</v>
      </c>
      <c r="KJ426" s="14">
        <v>0</v>
      </c>
      <c r="KK426" s="14">
        <v>0</v>
      </c>
      <c r="KL426" s="14">
        <v>0</v>
      </c>
      <c r="KM426" s="14">
        <v>0</v>
      </c>
      <c r="KN426" s="14">
        <v>0</v>
      </c>
      <c r="KO426" s="14">
        <v>0</v>
      </c>
      <c r="KP426" s="14">
        <v>0</v>
      </c>
      <c r="KQ426" s="14">
        <v>0</v>
      </c>
      <c r="KR426" s="14">
        <v>0</v>
      </c>
      <c r="KS426" s="14">
        <v>0</v>
      </c>
      <c r="KT426" s="14">
        <v>0</v>
      </c>
      <c r="KU426" s="14">
        <v>0</v>
      </c>
      <c r="KV426" s="14">
        <v>0</v>
      </c>
      <c r="KW426" s="14">
        <v>0</v>
      </c>
      <c r="KX426" s="14">
        <v>0</v>
      </c>
      <c r="KY426" s="14">
        <v>0</v>
      </c>
      <c r="KZ426" s="14">
        <v>0</v>
      </c>
      <c r="LA426" s="14">
        <v>0</v>
      </c>
      <c r="LB426" s="14">
        <v>0</v>
      </c>
      <c r="LC426" s="14">
        <v>0</v>
      </c>
      <c r="LD426" s="14">
        <v>0</v>
      </c>
      <c r="LE426" s="14">
        <v>0</v>
      </c>
      <c r="LF426" s="14">
        <v>0</v>
      </c>
      <c r="LG426" s="14">
        <v>1</v>
      </c>
      <c r="LH426" s="14">
        <v>1</v>
      </c>
      <c r="LI426" s="14">
        <v>0</v>
      </c>
      <c r="LJ426" s="14">
        <v>0</v>
      </c>
      <c r="LK426" s="14">
        <v>2</v>
      </c>
      <c r="LL426" s="14">
        <v>0</v>
      </c>
      <c r="LM426" s="14">
        <v>0</v>
      </c>
      <c r="LN426" s="14">
        <v>0</v>
      </c>
      <c r="LO426" s="14">
        <v>0</v>
      </c>
      <c r="LP426" s="14">
        <v>0</v>
      </c>
      <c r="LQ426" s="14">
        <v>0</v>
      </c>
      <c r="LR426" s="14">
        <v>0</v>
      </c>
      <c r="LS426" s="14">
        <v>0</v>
      </c>
      <c r="LT426" s="14">
        <v>0</v>
      </c>
      <c r="LU426" s="14">
        <v>0</v>
      </c>
      <c r="LV426" s="14">
        <v>0</v>
      </c>
      <c r="LW426" s="14">
        <v>3</v>
      </c>
      <c r="LX426" s="14">
        <v>0</v>
      </c>
      <c r="LY426" s="14">
        <v>0</v>
      </c>
      <c r="LZ426" s="14">
        <v>0</v>
      </c>
      <c r="MA426" s="14">
        <v>0</v>
      </c>
      <c r="MB426" s="14">
        <v>0</v>
      </c>
      <c r="MC426" s="14">
        <v>0</v>
      </c>
      <c r="MD426" s="14">
        <v>2</v>
      </c>
      <c r="ME426" s="14">
        <v>0</v>
      </c>
      <c r="MF426" s="14">
        <v>1</v>
      </c>
      <c r="MG426" s="14">
        <v>0</v>
      </c>
      <c r="MH426" s="14">
        <v>0</v>
      </c>
      <c r="MI426" s="14">
        <v>0</v>
      </c>
      <c r="MJ426" s="14">
        <v>1</v>
      </c>
      <c r="MK426" s="14">
        <v>2</v>
      </c>
      <c r="ML426" s="14">
        <v>0</v>
      </c>
      <c r="MM426" s="14">
        <v>0</v>
      </c>
      <c r="MN426" s="14">
        <v>0</v>
      </c>
      <c r="MO426" s="14">
        <v>0</v>
      </c>
      <c r="MP426" s="14">
        <v>1</v>
      </c>
      <c r="MQ426" s="14">
        <v>0</v>
      </c>
      <c r="MR426" s="14">
        <v>1</v>
      </c>
      <c r="MS426" s="14">
        <v>0</v>
      </c>
      <c r="MT426" s="14">
        <v>2</v>
      </c>
      <c r="MU426" s="14">
        <v>0</v>
      </c>
      <c r="MV426" s="14">
        <v>2</v>
      </c>
      <c r="MW426" s="14">
        <v>1</v>
      </c>
      <c r="MX426" s="14">
        <v>1</v>
      </c>
      <c r="MY426" s="14">
        <v>1</v>
      </c>
      <c r="MZ426" s="14">
        <v>0</v>
      </c>
      <c r="NA426" s="14">
        <v>3</v>
      </c>
      <c r="NB426" s="14">
        <v>0</v>
      </c>
      <c r="NC426" s="14">
        <v>0</v>
      </c>
      <c r="ND426" s="14">
        <v>0</v>
      </c>
      <c r="NE426" s="14">
        <v>5</v>
      </c>
      <c r="NF426" s="14">
        <v>1</v>
      </c>
      <c r="NG426" s="14">
        <v>0</v>
      </c>
      <c r="NH426" s="14">
        <v>5</v>
      </c>
      <c r="NI426" s="14">
        <v>3</v>
      </c>
      <c r="NJ426" s="14">
        <v>0</v>
      </c>
      <c r="NK426" s="14">
        <v>8</v>
      </c>
      <c r="NL426" s="14">
        <v>1</v>
      </c>
      <c r="NM426" s="14">
        <v>0</v>
      </c>
      <c r="NN426" s="14">
        <v>0</v>
      </c>
      <c r="NO426" s="14">
        <v>4</v>
      </c>
      <c r="NP426" s="14">
        <v>0</v>
      </c>
      <c r="NQ426" s="14">
        <v>0</v>
      </c>
      <c r="NR426" s="14">
        <v>0</v>
      </c>
      <c r="NS426" s="14">
        <v>8</v>
      </c>
      <c r="NT426" s="14">
        <v>0</v>
      </c>
      <c r="NU426" s="14">
        <v>0</v>
      </c>
      <c r="NV426" s="14">
        <v>6</v>
      </c>
      <c r="NW426" s="14">
        <v>0</v>
      </c>
      <c r="NX426" s="14">
        <v>1</v>
      </c>
      <c r="NY426" s="14">
        <v>3</v>
      </c>
      <c r="NZ426" s="14">
        <v>4</v>
      </c>
      <c r="OA426" s="14">
        <v>0</v>
      </c>
      <c r="OB426" s="14">
        <v>0</v>
      </c>
      <c r="OC426" s="14">
        <v>3</v>
      </c>
      <c r="OD426" s="14">
        <v>0</v>
      </c>
      <c r="OE426" s="14">
        <v>0</v>
      </c>
      <c r="OF426" s="14">
        <v>1</v>
      </c>
      <c r="OG426" s="14">
        <v>3</v>
      </c>
      <c r="OH426" s="14">
        <v>8</v>
      </c>
      <c r="OI426" s="14">
        <v>0</v>
      </c>
      <c r="OJ426" s="14">
        <v>6</v>
      </c>
      <c r="OK426" s="14">
        <v>3</v>
      </c>
      <c r="OL426" s="14">
        <v>2</v>
      </c>
      <c r="OM426" s="14">
        <v>3</v>
      </c>
      <c r="ON426" s="14">
        <v>1</v>
      </c>
      <c r="OO426" s="14">
        <v>4</v>
      </c>
      <c r="OP426" s="14">
        <v>0</v>
      </c>
      <c r="OQ426" s="14">
        <v>3</v>
      </c>
      <c r="OR426" s="14">
        <v>0</v>
      </c>
      <c r="OS426" s="14">
        <v>0</v>
      </c>
      <c r="OT426" s="14">
        <v>11</v>
      </c>
      <c r="OU426" s="14">
        <v>2</v>
      </c>
      <c r="OV426" s="14">
        <v>0</v>
      </c>
      <c r="OW426" s="14">
        <v>0</v>
      </c>
      <c r="OX426" s="14">
        <v>1</v>
      </c>
      <c r="OY426" s="14">
        <v>0</v>
      </c>
      <c r="OZ426" s="14"/>
      <c r="PA426" s="14">
        <v>5</v>
      </c>
      <c r="PB426" s="14">
        <v>2</v>
      </c>
      <c r="PC426" s="14">
        <v>1</v>
      </c>
      <c r="PD426" s="14">
        <v>0</v>
      </c>
      <c r="PE426" s="14">
        <v>6</v>
      </c>
      <c r="PF426" s="14">
        <v>2</v>
      </c>
      <c r="PG426" s="54"/>
      <c r="PH426" s="84">
        <v>1</v>
      </c>
      <c r="PI426" s="54"/>
      <c r="PJ426" s="14">
        <v>1</v>
      </c>
      <c r="PK426" s="54"/>
      <c r="PL426" s="84">
        <v>1</v>
      </c>
      <c r="PM426" s="14"/>
      <c r="PN426" s="84">
        <v>6</v>
      </c>
      <c r="PO426" s="84">
        <v>2</v>
      </c>
      <c r="PP426" s="84">
        <v>4</v>
      </c>
      <c r="PQ426" s="84">
        <v>1</v>
      </c>
      <c r="PR426" s="505"/>
      <c r="PS426" s="479">
        <v>5</v>
      </c>
      <c r="PT426" s="84">
        <v>1</v>
      </c>
      <c r="PU426" s="479">
        <v>3</v>
      </c>
      <c r="PV426" s="84"/>
      <c r="PW426" s="479">
        <v>3</v>
      </c>
      <c r="PX426" s="54"/>
      <c r="PY426" s="14"/>
      <c r="PZ426" s="14">
        <v>1</v>
      </c>
      <c r="QA426" s="14">
        <v>3</v>
      </c>
      <c r="QB426" s="54"/>
      <c r="QC426" s="14">
        <v>1</v>
      </c>
      <c r="QD426" s="54"/>
      <c r="QG426" s="1">
        <v>2</v>
      </c>
      <c r="QH426" s="1">
        <v>2</v>
      </c>
      <c r="QI426" s="1">
        <v>1</v>
      </c>
      <c r="QJ426" s="486">
        <v>1</v>
      </c>
      <c r="QL426" s="487">
        <v>1</v>
      </c>
      <c r="QP426" s="1">
        <v>2</v>
      </c>
      <c r="QR426" s="1">
        <v>1</v>
      </c>
      <c r="QS426" s="1"/>
      <c r="QT426" s="1">
        <v>2</v>
      </c>
      <c r="QU426" s="1">
        <v>1</v>
      </c>
      <c r="QV426" s="1">
        <v>1</v>
      </c>
      <c r="QX426" s="1"/>
      <c r="QY426" s="1"/>
      <c r="QZ426" s="1"/>
      <c r="RA426" s="1">
        <v>2</v>
      </c>
      <c r="RB426" s="1">
        <v>1</v>
      </c>
      <c r="RC426" s="1"/>
      <c r="RD426" s="1"/>
      <c r="RE426" s="1">
        <v>1</v>
      </c>
      <c r="RF426" s="1">
        <v>1</v>
      </c>
      <c r="RG426" s="1">
        <v>0</v>
      </c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</row>
    <row r="427" spans="1:534" s="20" customFormat="1" hidden="1" x14ac:dyDescent="0.25">
      <c r="A427" s="68" t="s">
        <v>12</v>
      </c>
      <c r="B427" s="68" t="s">
        <v>1138</v>
      </c>
      <c r="C427" s="347"/>
      <c r="D427" s="347"/>
      <c r="E427" s="14">
        <v>0</v>
      </c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>
        <v>0</v>
      </c>
      <c r="PE427" s="14"/>
      <c r="PF427" s="14"/>
      <c r="PG427" s="54"/>
      <c r="PH427" s="54"/>
      <c r="PI427" s="54"/>
      <c r="PJ427" s="54"/>
      <c r="PK427" s="54"/>
      <c r="PL427" s="84"/>
      <c r="PM427" s="14"/>
      <c r="PN427" s="84"/>
      <c r="PO427" s="84"/>
      <c r="PP427" s="84"/>
      <c r="PQ427" s="84"/>
      <c r="PR427" s="505"/>
      <c r="PS427" s="84"/>
      <c r="PT427" s="84"/>
      <c r="PU427" s="84"/>
      <c r="PV427" s="84"/>
      <c r="PW427" s="54"/>
      <c r="PX427" s="54"/>
      <c r="PY427" s="14"/>
      <c r="PZ427" s="14"/>
      <c r="QA427" s="14"/>
      <c r="QB427" s="54"/>
      <c r="QC427" s="54"/>
      <c r="QD427" s="54"/>
      <c r="QR427" s="1"/>
      <c r="QS427" s="1"/>
      <c r="QX427" s="1"/>
      <c r="QY427" s="1"/>
      <c r="QZ427" s="1"/>
      <c r="RA427" s="1"/>
      <c r="RB427" s="1"/>
      <c r="RC427" s="1"/>
      <c r="RD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</row>
    <row r="428" spans="1:534" s="20" customFormat="1" x14ac:dyDescent="0.25">
      <c r="A428" s="68" t="s">
        <v>12</v>
      </c>
      <c r="B428" s="79" t="s">
        <v>12</v>
      </c>
      <c r="C428" s="464">
        <v>23702</v>
      </c>
      <c r="D428" s="347"/>
      <c r="E428" s="14">
        <v>0</v>
      </c>
      <c r="F428" s="14">
        <v>0</v>
      </c>
      <c r="G428" s="14">
        <v>0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  <c r="AL428" s="14">
        <v>0</v>
      </c>
      <c r="AM428" s="14">
        <v>0</v>
      </c>
      <c r="AN428" s="14">
        <v>0</v>
      </c>
      <c r="AO428" s="14">
        <v>0</v>
      </c>
      <c r="AP428" s="14">
        <v>0</v>
      </c>
      <c r="AQ428" s="14">
        <v>0</v>
      </c>
      <c r="AR428" s="14">
        <v>0</v>
      </c>
      <c r="AS428" s="14">
        <v>0</v>
      </c>
      <c r="AT428" s="14">
        <v>0</v>
      </c>
      <c r="AU428" s="14">
        <v>0</v>
      </c>
      <c r="AV428" s="14">
        <v>0</v>
      </c>
      <c r="AW428" s="14">
        <v>0</v>
      </c>
      <c r="AX428" s="14">
        <v>0</v>
      </c>
      <c r="AY428" s="14">
        <v>0</v>
      </c>
      <c r="AZ428" s="14">
        <v>0</v>
      </c>
      <c r="BA428" s="14">
        <v>0</v>
      </c>
      <c r="BB428" s="14">
        <v>0</v>
      </c>
      <c r="BC428" s="14">
        <v>0</v>
      </c>
      <c r="BD428" s="14">
        <v>0</v>
      </c>
      <c r="BE428" s="14">
        <v>0</v>
      </c>
      <c r="BF428" s="14">
        <v>0</v>
      </c>
      <c r="BG428" s="14">
        <v>0</v>
      </c>
      <c r="BH428" s="14">
        <v>0</v>
      </c>
      <c r="BI428" s="14">
        <v>0</v>
      </c>
      <c r="BJ428" s="14">
        <v>0</v>
      </c>
      <c r="BK428" s="14">
        <v>0</v>
      </c>
      <c r="BL428" s="14">
        <v>0</v>
      </c>
      <c r="BM428" s="14">
        <v>0</v>
      </c>
      <c r="BN428" s="14">
        <v>0</v>
      </c>
      <c r="BO428" s="14">
        <v>0</v>
      </c>
      <c r="BP428" s="14">
        <v>0</v>
      </c>
      <c r="BQ428" s="14">
        <v>0</v>
      </c>
      <c r="BR428" s="14">
        <v>0</v>
      </c>
      <c r="BS428" s="14">
        <v>0</v>
      </c>
      <c r="BT428" s="14">
        <v>0</v>
      </c>
      <c r="BU428" s="14">
        <v>0</v>
      </c>
      <c r="BV428" s="14">
        <v>0</v>
      </c>
      <c r="BW428" s="14">
        <v>0</v>
      </c>
      <c r="BX428" s="14">
        <v>0</v>
      </c>
      <c r="BY428" s="14">
        <v>0</v>
      </c>
      <c r="BZ428" s="14">
        <v>0</v>
      </c>
      <c r="CA428" s="14">
        <v>0</v>
      </c>
      <c r="CB428" s="14">
        <v>0</v>
      </c>
      <c r="CC428" s="14">
        <v>0</v>
      </c>
      <c r="CD428" s="14">
        <v>0</v>
      </c>
      <c r="CE428" s="14">
        <v>0</v>
      </c>
      <c r="CF428" s="14">
        <v>0</v>
      </c>
      <c r="CG428" s="14">
        <v>0</v>
      </c>
      <c r="CH428" s="14">
        <v>0</v>
      </c>
      <c r="CI428" s="14">
        <v>0</v>
      </c>
      <c r="CJ428" s="14">
        <v>3</v>
      </c>
      <c r="CK428" s="14">
        <v>0</v>
      </c>
      <c r="CL428" s="14">
        <v>0</v>
      </c>
      <c r="CM428" s="14">
        <v>2</v>
      </c>
      <c r="CN428" s="14">
        <v>0</v>
      </c>
      <c r="CO428" s="14">
        <v>2</v>
      </c>
      <c r="CP428" s="14">
        <v>0</v>
      </c>
      <c r="CQ428" s="14">
        <v>0</v>
      </c>
      <c r="CR428" s="14">
        <v>0</v>
      </c>
      <c r="CS428" s="14">
        <v>2</v>
      </c>
      <c r="CT428" s="14">
        <v>1</v>
      </c>
      <c r="CU428" s="14">
        <v>0</v>
      </c>
      <c r="CV428" s="14">
        <v>0</v>
      </c>
      <c r="CW428" s="14">
        <v>0</v>
      </c>
      <c r="CX428" s="14">
        <v>0</v>
      </c>
      <c r="CY428" s="14">
        <v>0</v>
      </c>
      <c r="CZ428" s="14">
        <v>0</v>
      </c>
      <c r="DA428" s="14">
        <v>3</v>
      </c>
      <c r="DB428" s="14">
        <v>0</v>
      </c>
      <c r="DC428" s="14">
        <v>0</v>
      </c>
      <c r="DD428" s="14">
        <v>1</v>
      </c>
      <c r="DE428" s="14">
        <v>0</v>
      </c>
      <c r="DF428" s="14">
        <v>1</v>
      </c>
      <c r="DG428" s="14">
        <v>2</v>
      </c>
      <c r="DH428" s="14">
        <v>0</v>
      </c>
      <c r="DI428" s="14">
        <v>1</v>
      </c>
      <c r="DJ428" s="14">
        <v>0</v>
      </c>
      <c r="DK428" s="14">
        <v>0</v>
      </c>
      <c r="DL428" s="14">
        <v>2</v>
      </c>
      <c r="DM428" s="14">
        <v>0</v>
      </c>
      <c r="DN428" s="14">
        <v>0</v>
      </c>
      <c r="DO428" s="14">
        <v>0</v>
      </c>
      <c r="DP428" s="14">
        <v>2</v>
      </c>
      <c r="DQ428" s="14">
        <v>0</v>
      </c>
      <c r="DR428" s="14">
        <v>0</v>
      </c>
      <c r="DS428" s="14">
        <v>3</v>
      </c>
      <c r="DT428" s="14">
        <v>0</v>
      </c>
      <c r="DU428" s="14">
        <v>0</v>
      </c>
      <c r="DV428" s="14">
        <v>0</v>
      </c>
      <c r="DW428" s="14">
        <v>0</v>
      </c>
      <c r="DX428" s="14">
        <v>0</v>
      </c>
      <c r="DY428" s="14">
        <v>0</v>
      </c>
      <c r="DZ428" s="14">
        <v>1</v>
      </c>
      <c r="EA428" s="14">
        <v>1</v>
      </c>
      <c r="EB428" s="14">
        <v>2</v>
      </c>
      <c r="EC428" s="14">
        <v>0</v>
      </c>
      <c r="ED428" s="14">
        <v>0</v>
      </c>
      <c r="EE428" s="14">
        <v>0</v>
      </c>
      <c r="EF428" s="14">
        <v>0</v>
      </c>
      <c r="EG428" s="14">
        <v>0</v>
      </c>
      <c r="EH428" s="14">
        <v>2</v>
      </c>
      <c r="EI428" s="14">
        <v>0</v>
      </c>
      <c r="EJ428" s="14">
        <v>0</v>
      </c>
      <c r="EK428" s="14">
        <v>0</v>
      </c>
      <c r="EL428" s="14">
        <v>0</v>
      </c>
      <c r="EM428" s="14">
        <v>1</v>
      </c>
      <c r="EN428" s="14">
        <v>0</v>
      </c>
      <c r="EO428" s="14">
        <v>2</v>
      </c>
      <c r="EP428" s="14">
        <v>0</v>
      </c>
      <c r="EQ428" s="14">
        <v>2</v>
      </c>
      <c r="ER428" s="14">
        <v>0</v>
      </c>
      <c r="ES428" s="14">
        <v>3</v>
      </c>
      <c r="ET428" s="14">
        <v>0</v>
      </c>
      <c r="EU428" s="14">
        <v>0</v>
      </c>
      <c r="EV428" s="14">
        <v>3</v>
      </c>
      <c r="EW428" s="14">
        <v>1</v>
      </c>
      <c r="EX428" s="14">
        <v>5</v>
      </c>
      <c r="EY428" s="14">
        <v>0</v>
      </c>
      <c r="EZ428" s="14">
        <v>0</v>
      </c>
      <c r="FA428" s="14">
        <v>2</v>
      </c>
      <c r="FB428" s="14">
        <v>10</v>
      </c>
      <c r="FC428" s="14">
        <v>0</v>
      </c>
      <c r="FD428" s="14">
        <v>0</v>
      </c>
      <c r="FE428" s="14">
        <v>1</v>
      </c>
      <c r="FF428" s="14">
        <v>8</v>
      </c>
      <c r="FG428" s="14">
        <v>8</v>
      </c>
      <c r="FH428" s="14">
        <v>8</v>
      </c>
      <c r="FI428" s="14">
        <v>1</v>
      </c>
      <c r="FJ428" s="14">
        <v>19</v>
      </c>
      <c r="FK428" s="14">
        <v>16</v>
      </c>
      <c r="FL428" s="14">
        <v>15</v>
      </c>
      <c r="FM428" s="14">
        <v>16</v>
      </c>
      <c r="FN428" s="14">
        <v>5</v>
      </c>
      <c r="FO428" s="14">
        <v>4</v>
      </c>
      <c r="FP428" s="14">
        <v>3</v>
      </c>
      <c r="FQ428" s="14">
        <v>19</v>
      </c>
      <c r="FR428" s="14">
        <v>8</v>
      </c>
      <c r="FS428" s="14">
        <v>-8</v>
      </c>
      <c r="FT428" s="14">
        <v>10</v>
      </c>
      <c r="FU428" s="14">
        <v>3</v>
      </c>
      <c r="FV428" s="14">
        <v>9</v>
      </c>
      <c r="FW428" s="14">
        <v>6</v>
      </c>
      <c r="FX428" s="14">
        <v>13</v>
      </c>
      <c r="FY428" s="14">
        <v>6</v>
      </c>
      <c r="FZ428" s="14">
        <v>7</v>
      </c>
      <c r="GA428" s="14">
        <v>1</v>
      </c>
      <c r="GB428" s="14">
        <v>0</v>
      </c>
      <c r="GC428" s="14">
        <v>3</v>
      </c>
      <c r="GD428" s="14">
        <v>9</v>
      </c>
      <c r="GE428" s="14">
        <v>1</v>
      </c>
      <c r="GF428" s="14">
        <v>6</v>
      </c>
      <c r="GG428" s="14">
        <v>15</v>
      </c>
      <c r="GH428" s="14">
        <v>7</v>
      </c>
      <c r="GI428" s="14">
        <v>0</v>
      </c>
      <c r="GJ428" s="14">
        <v>8</v>
      </c>
      <c r="GK428" s="14">
        <v>19</v>
      </c>
      <c r="GL428" s="14">
        <v>1</v>
      </c>
      <c r="GM428" s="14">
        <v>17</v>
      </c>
      <c r="GN428" s="14">
        <v>2</v>
      </c>
      <c r="GO428" s="14">
        <v>4</v>
      </c>
      <c r="GP428" s="14">
        <v>0</v>
      </c>
      <c r="GQ428" s="14">
        <v>1</v>
      </c>
      <c r="GR428" s="14">
        <v>10</v>
      </c>
      <c r="GS428" s="14">
        <v>10</v>
      </c>
      <c r="GT428" s="14">
        <v>0</v>
      </c>
      <c r="GU428" s="14">
        <v>0</v>
      </c>
      <c r="GV428" s="14">
        <v>7</v>
      </c>
      <c r="GW428" s="14">
        <v>1</v>
      </c>
      <c r="GX428" s="14">
        <v>10</v>
      </c>
      <c r="GY428" s="14">
        <v>1</v>
      </c>
      <c r="GZ428" s="14">
        <v>12</v>
      </c>
      <c r="HA428" s="14">
        <v>0</v>
      </c>
      <c r="HB428" s="14">
        <v>0</v>
      </c>
      <c r="HC428" s="14">
        <v>10</v>
      </c>
      <c r="HD428" s="14">
        <v>4</v>
      </c>
      <c r="HE428" s="14">
        <v>0</v>
      </c>
      <c r="HF428" s="14">
        <v>0</v>
      </c>
      <c r="HG428" s="14">
        <v>5</v>
      </c>
      <c r="HH428" s="14">
        <v>5</v>
      </c>
      <c r="HI428" s="14">
        <v>0</v>
      </c>
      <c r="HJ428" s="14">
        <v>5</v>
      </c>
      <c r="HK428" s="14">
        <v>2</v>
      </c>
      <c r="HL428" s="14">
        <v>0</v>
      </c>
      <c r="HM428" s="14">
        <v>2</v>
      </c>
      <c r="HN428" s="14">
        <v>11</v>
      </c>
      <c r="HO428" s="14">
        <v>1</v>
      </c>
      <c r="HP428" s="14">
        <v>0</v>
      </c>
      <c r="HQ428" s="14">
        <v>8</v>
      </c>
      <c r="HR428" s="14">
        <v>0</v>
      </c>
      <c r="HS428" s="14">
        <v>1</v>
      </c>
      <c r="HT428" s="14">
        <v>4</v>
      </c>
      <c r="HU428" s="14">
        <v>0</v>
      </c>
      <c r="HV428" s="14">
        <v>2</v>
      </c>
      <c r="HW428" s="14">
        <v>0</v>
      </c>
      <c r="HX428" s="14">
        <v>3</v>
      </c>
      <c r="HY428" s="14">
        <v>2</v>
      </c>
      <c r="HZ428" s="14">
        <v>4</v>
      </c>
      <c r="IA428" s="14">
        <v>0</v>
      </c>
      <c r="IB428" s="14">
        <v>0</v>
      </c>
      <c r="IC428" s="14">
        <v>1</v>
      </c>
      <c r="ID428" s="14">
        <v>0</v>
      </c>
      <c r="IE428" s="14">
        <v>2</v>
      </c>
      <c r="IF428" s="14">
        <v>3</v>
      </c>
      <c r="IG428" s="14">
        <v>10</v>
      </c>
      <c r="IH428" s="14">
        <v>0</v>
      </c>
      <c r="II428" s="14">
        <v>13</v>
      </c>
      <c r="IJ428" s="14">
        <v>6</v>
      </c>
      <c r="IK428" s="14">
        <v>0</v>
      </c>
      <c r="IL428" s="14">
        <v>3</v>
      </c>
      <c r="IM428" s="14">
        <v>1</v>
      </c>
      <c r="IN428" s="14">
        <v>7</v>
      </c>
      <c r="IO428" s="14">
        <v>17</v>
      </c>
      <c r="IP428" s="14">
        <v>5</v>
      </c>
      <c r="IQ428" s="14">
        <v>11</v>
      </c>
      <c r="IR428" s="14">
        <v>0</v>
      </c>
      <c r="IS428" s="14">
        <v>8</v>
      </c>
      <c r="IT428" s="14">
        <v>3</v>
      </c>
      <c r="IU428" s="14">
        <v>1</v>
      </c>
      <c r="IV428" s="14">
        <v>7</v>
      </c>
      <c r="IW428" s="14">
        <v>1</v>
      </c>
      <c r="IX428" s="14">
        <v>12</v>
      </c>
      <c r="IY428" s="14">
        <v>0</v>
      </c>
      <c r="IZ428" s="14">
        <v>1</v>
      </c>
      <c r="JA428" s="14">
        <v>5</v>
      </c>
      <c r="JB428" s="14">
        <v>4</v>
      </c>
      <c r="JC428" s="14">
        <v>7</v>
      </c>
      <c r="JD428" s="14">
        <v>1</v>
      </c>
      <c r="JE428" s="14">
        <v>7</v>
      </c>
      <c r="JF428" s="14">
        <v>0</v>
      </c>
      <c r="JG428" s="14">
        <v>5</v>
      </c>
      <c r="JH428" s="14">
        <v>4</v>
      </c>
      <c r="JI428" s="14">
        <v>1</v>
      </c>
      <c r="JJ428" s="14">
        <v>2</v>
      </c>
      <c r="JK428" s="14">
        <v>0</v>
      </c>
      <c r="JL428" s="14">
        <v>7</v>
      </c>
      <c r="JM428" s="14">
        <v>0</v>
      </c>
      <c r="JN428" s="14">
        <v>2</v>
      </c>
      <c r="JO428" s="14">
        <v>0</v>
      </c>
      <c r="JP428" s="14">
        <v>1</v>
      </c>
      <c r="JQ428" s="14">
        <v>2</v>
      </c>
      <c r="JR428" s="14">
        <v>0</v>
      </c>
      <c r="JS428" s="14">
        <v>1</v>
      </c>
      <c r="JT428" s="14">
        <v>0</v>
      </c>
      <c r="JU428" s="14">
        <v>1</v>
      </c>
      <c r="JV428" s="14">
        <v>0</v>
      </c>
      <c r="JW428" s="14">
        <v>0</v>
      </c>
      <c r="JX428" s="14">
        <v>0</v>
      </c>
      <c r="JY428" s="14">
        <v>2</v>
      </c>
      <c r="JZ428" s="14">
        <v>1</v>
      </c>
      <c r="KA428" s="14">
        <v>0</v>
      </c>
      <c r="KB428" s="14">
        <v>1</v>
      </c>
      <c r="KC428" s="14">
        <v>0</v>
      </c>
      <c r="KD428" s="14">
        <v>0</v>
      </c>
      <c r="KE428" s="14">
        <v>0</v>
      </c>
      <c r="KF428" s="14">
        <v>2</v>
      </c>
      <c r="KG428" s="14">
        <v>1</v>
      </c>
      <c r="KH428" s="14">
        <v>0</v>
      </c>
      <c r="KI428" s="14">
        <v>1</v>
      </c>
      <c r="KJ428" s="14">
        <v>0</v>
      </c>
      <c r="KK428" s="14">
        <v>0</v>
      </c>
      <c r="KL428" s="14">
        <v>0</v>
      </c>
      <c r="KM428" s="14">
        <v>0</v>
      </c>
      <c r="KN428" s="14">
        <v>0</v>
      </c>
      <c r="KO428" s="14">
        <v>0</v>
      </c>
      <c r="KP428" s="14">
        <v>2</v>
      </c>
      <c r="KQ428" s="14">
        <v>0</v>
      </c>
      <c r="KR428" s="14">
        <v>1</v>
      </c>
      <c r="KS428" s="14">
        <v>2</v>
      </c>
      <c r="KT428" s="14">
        <v>1</v>
      </c>
      <c r="KU428" s="14">
        <v>2</v>
      </c>
      <c r="KV428" s="14">
        <v>0</v>
      </c>
      <c r="KW428" s="14">
        <v>4</v>
      </c>
      <c r="KX428" s="14">
        <v>0</v>
      </c>
      <c r="KY428" s="14">
        <v>0</v>
      </c>
      <c r="KZ428" s="14">
        <v>1</v>
      </c>
      <c r="LA428" s="14">
        <v>5</v>
      </c>
      <c r="LB428" s="14">
        <v>0</v>
      </c>
      <c r="LC428" s="14">
        <v>0</v>
      </c>
      <c r="LD428" s="14">
        <v>0</v>
      </c>
      <c r="LE428" s="14">
        <v>0</v>
      </c>
      <c r="LF428" s="14">
        <v>0</v>
      </c>
      <c r="LG428" s="14">
        <v>0</v>
      </c>
      <c r="LH428" s="14">
        <v>5</v>
      </c>
      <c r="LI428" s="14">
        <v>0</v>
      </c>
      <c r="LJ428" s="14">
        <v>0</v>
      </c>
      <c r="LK428" s="14">
        <v>0</v>
      </c>
      <c r="LL428" s="14">
        <v>0</v>
      </c>
      <c r="LM428" s="14">
        <v>0</v>
      </c>
      <c r="LN428" s="14">
        <v>1</v>
      </c>
      <c r="LO428" s="14">
        <v>0</v>
      </c>
      <c r="LP428" s="14">
        <v>3</v>
      </c>
      <c r="LQ428" s="14">
        <v>0</v>
      </c>
      <c r="LR428" s="14">
        <v>0</v>
      </c>
      <c r="LS428" s="14">
        <v>0</v>
      </c>
      <c r="LT428" s="14">
        <v>2</v>
      </c>
      <c r="LU428" s="14">
        <v>0</v>
      </c>
      <c r="LV428" s="14">
        <v>5</v>
      </c>
      <c r="LW428" s="14">
        <v>4</v>
      </c>
      <c r="LX428" s="14">
        <v>0</v>
      </c>
      <c r="LY428" s="14">
        <v>6</v>
      </c>
      <c r="LZ428" s="14">
        <v>1</v>
      </c>
      <c r="MA428" s="14">
        <v>4</v>
      </c>
      <c r="MB428" s="14">
        <v>0</v>
      </c>
      <c r="MC428" s="14">
        <v>12</v>
      </c>
      <c r="MD428" s="14">
        <v>4</v>
      </c>
      <c r="ME428" s="14">
        <v>10</v>
      </c>
      <c r="MF428" s="14">
        <v>1</v>
      </c>
      <c r="MG428" s="14">
        <v>0</v>
      </c>
      <c r="MH428" s="14">
        <v>20</v>
      </c>
      <c r="MI428" s="14">
        <v>4</v>
      </c>
      <c r="MJ428" s="14">
        <v>13</v>
      </c>
      <c r="MK428" s="14">
        <v>7</v>
      </c>
      <c r="ML428" s="14">
        <v>26</v>
      </c>
      <c r="MM428" s="14">
        <v>1</v>
      </c>
      <c r="MN428" s="14">
        <v>0</v>
      </c>
      <c r="MO428" s="14">
        <v>4</v>
      </c>
      <c r="MP428" s="14">
        <v>22</v>
      </c>
      <c r="MQ428" s="14">
        <v>4</v>
      </c>
      <c r="MR428" s="14">
        <v>13</v>
      </c>
      <c r="MS428" s="14">
        <v>0</v>
      </c>
      <c r="MT428" s="14">
        <v>18</v>
      </c>
      <c r="MU428" s="14">
        <v>1</v>
      </c>
      <c r="MV428" s="14">
        <v>0</v>
      </c>
      <c r="MW428" s="14">
        <v>21</v>
      </c>
      <c r="MX428" s="14">
        <v>18</v>
      </c>
      <c r="MY428" s="14">
        <v>3</v>
      </c>
      <c r="MZ428" s="14">
        <v>0</v>
      </c>
      <c r="NA428" s="14">
        <v>24</v>
      </c>
      <c r="NB428" s="14">
        <v>4</v>
      </c>
      <c r="NC428" s="14">
        <v>6</v>
      </c>
      <c r="ND428" s="14">
        <v>16</v>
      </c>
      <c r="NE428" s="14">
        <v>5</v>
      </c>
      <c r="NF428" s="14">
        <v>20</v>
      </c>
      <c r="NG428" s="14">
        <v>0</v>
      </c>
      <c r="NH428" s="14">
        <v>27</v>
      </c>
      <c r="NI428" s="14">
        <v>5</v>
      </c>
      <c r="NJ428" s="14">
        <v>10</v>
      </c>
      <c r="NK428" s="14">
        <v>27</v>
      </c>
      <c r="NL428" s="14">
        <v>17</v>
      </c>
      <c r="NM428" s="14">
        <v>7</v>
      </c>
      <c r="NN428" s="14">
        <v>0</v>
      </c>
      <c r="NO428" s="14">
        <v>62</v>
      </c>
      <c r="NP428" s="14">
        <v>0</v>
      </c>
      <c r="NQ428" s="14">
        <v>31</v>
      </c>
      <c r="NR428" s="14">
        <v>11</v>
      </c>
      <c r="NS428" s="14">
        <v>32</v>
      </c>
      <c r="NT428" s="14">
        <v>14</v>
      </c>
      <c r="NU428" s="14">
        <v>0</v>
      </c>
      <c r="NV428" s="14">
        <v>31</v>
      </c>
      <c r="NW428" s="14">
        <v>7</v>
      </c>
      <c r="NX428" s="14">
        <v>16</v>
      </c>
      <c r="NY428" s="14">
        <v>12</v>
      </c>
      <c r="NZ428" s="14">
        <v>39</v>
      </c>
      <c r="OA428" s="14">
        <v>15</v>
      </c>
      <c r="OB428" s="14">
        <v>0</v>
      </c>
      <c r="OC428" s="14">
        <v>21</v>
      </c>
      <c r="OD428" s="14">
        <v>4</v>
      </c>
      <c r="OE428" s="14">
        <v>7</v>
      </c>
      <c r="OF428" s="14">
        <v>11</v>
      </c>
      <c r="OG428" s="14">
        <v>6</v>
      </c>
      <c r="OH428" s="14">
        <v>27</v>
      </c>
      <c r="OI428" s="14">
        <v>0</v>
      </c>
      <c r="OJ428" s="14">
        <v>13</v>
      </c>
      <c r="OK428" s="14">
        <v>8</v>
      </c>
      <c r="OL428" s="14">
        <v>3</v>
      </c>
      <c r="OM428" s="14">
        <v>13</v>
      </c>
      <c r="ON428" s="14">
        <v>7</v>
      </c>
      <c r="OO428" s="14">
        <v>18</v>
      </c>
      <c r="OP428" s="14">
        <v>0</v>
      </c>
      <c r="OQ428" s="14">
        <v>7</v>
      </c>
      <c r="OR428" s="14">
        <v>5</v>
      </c>
      <c r="OS428" s="14">
        <v>2</v>
      </c>
      <c r="OT428" s="14">
        <v>19</v>
      </c>
      <c r="OU428" s="14">
        <v>9</v>
      </c>
      <c r="OV428" s="14">
        <v>6</v>
      </c>
      <c r="OW428" s="14">
        <v>0</v>
      </c>
      <c r="OX428" s="14">
        <v>11</v>
      </c>
      <c r="OY428" s="14">
        <v>11</v>
      </c>
      <c r="OZ428" s="478">
        <v>10</v>
      </c>
      <c r="PA428" s="14">
        <v>17</v>
      </c>
      <c r="PB428" s="14">
        <v>12</v>
      </c>
      <c r="PC428" s="14">
        <v>20</v>
      </c>
      <c r="PD428" s="14">
        <v>0</v>
      </c>
      <c r="PE428" s="14">
        <v>13</v>
      </c>
      <c r="PF428" s="14">
        <v>12</v>
      </c>
      <c r="PG428" s="14">
        <v>23</v>
      </c>
      <c r="PH428" s="84">
        <v>10</v>
      </c>
      <c r="PI428" s="14">
        <v>5</v>
      </c>
      <c r="PJ428" s="14">
        <v>10</v>
      </c>
      <c r="PK428" s="54"/>
      <c r="PL428" s="84">
        <v>12</v>
      </c>
      <c r="PM428" s="14">
        <v>1</v>
      </c>
      <c r="PN428" s="84">
        <v>13</v>
      </c>
      <c r="PO428" s="84">
        <v>12</v>
      </c>
      <c r="PP428" s="84">
        <v>6</v>
      </c>
      <c r="PQ428" s="84">
        <v>5</v>
      </c>
      <c r="PR428" s="506">
        <v>0</v>
      </c>
      <c r="PS428" s="479">
        <v>2</v>
      </c>
      <c r="PT428" s="84">
        <v>3</v>
      </c>
      <c r="PU428" s="479">
        <v>7</v>
      </c>
      <c r="PV428" s="84">
        <v>9</v>
      </c>
      <c r="PW428" s="479">
        <v>7</v>
      </c>
      <c r="PX428" s="479">
        <v>3</v>
      </c>
      <c r="PY428" s="479">
        <v>0</v>
      </c>
      <c r="PZ428" s="14">
        <v>14</v>
      </c>
      <c r="QA428" s="14">
        <v>1</v>
      </c>
      <c r="QB428" s="479">
        <v>2</v>
      </c>
      <c r="QC428" s="479">
        <v>10</v>
      </c>
      <c r="QD428" s="479">
        <v>3</v>
      </c>
      <c r="QE428" s="480">
        <v>5</v>
      </c>
      <c r="QF428" s="480">
        <v>0</v>
      </c>
      <c r="QG428" s="480">
        <v>7</v>
      </c>
      <c r="QH428" s="480">
        <v>4</v>
      </c>
      <c r="QI428" s="480">
        <v>5</v>
      </c>
      <c r="QJ428" s="480">
        <v>4</v>
      </c>
      <c r="QK428" s="480">
        <v>1</v>
      </c>
      <c r="QL428" s="481">
        <v>1</v>
      </c>
      <c r="QM428" s="480">
        <v>5</v>
      </c>
      <c r="QN428" s="480">
        <v>0</v>
      </c>
      <c r="QO428" s="480">
        <v>1</v>
      </c>
      <c r="QP428" s="480">
        <v>7</v>
      </c>
      <c r="QQ428" s="480">
        <v>1</v>
      </c>
      <c r="QR428" s="480">
        <v>3</v>
      </c>
      <c r="QS428" s="480">
        <v>0</v>
      </c>
      <c r="QT428" s="480">
        <v>7</v>
      </c>
      <c r="QV428" s="158">
        <v>1</v>
      </c>
      <c r="QW428" s="158">
        <v>2</v>
      </c>
      <c r="QX428" s="158">
        <v>5</v>
      </c>
      <c r="QY428" s="1"/>
      <c r="QZ428" s="1">
        <v>0</v>
      </c>
      <c r="RA428" s="1">
        <v>5</v>
      </c>
      <c r="RB428" s="1"/>
      <c r="RC428" s="1">
        <v>3</v>
      </c>
      <c r="RD428" s="1">
        <v>3</v>
      </c>
      <c r="RH428" s="1">
        <v>5</v>
      </c>
      <c r="RI428" s="1">
        <v>0</v>
      </c>
      <c r="RJ428" s="1">
        <v>1</v>
      </c>
      <c r="RK428" s="1">
        <v>1</v>
      </c>
      <c r="RL428" s="1"/>
      <c r="RM428" s="1">
        <v>0</v>
      </c>
      <c r="RN428" s="1">
        <v>2</v>
      </c>
      <c r="RO428" s="1">
        <v>2</v>
      </c>
      <c r="RP428" s="1">
        <v>0</v>
      </c>
      <c r="RQ428" s="1">
        <v>1</v>
      </c>
      <c r="RR428" s="1">
        <v>0</v>
      </c>
      <c r="RS428" s="1">
        <v>8</v>
      </c>
      <c r="RT428" s="1">
        <v>0</v>
      </c>
      <c r="RU428" s="1">
        <v>0</v>
      </c>
      <c r="RV428" s="1">
        <v>3</v>
      </c>
      <c r="RW428" s="1">
        <v>16</v>
      </c>
      <c r="RX428" s="1">
        <v>20</v>
      </c>
      <c r="RY428" s="1">
        <v>15</v>
      </c>
      <c r="RZ428" s="1">
        <v>0</v>
      </c>
      <c r="SA428" s="1"/>
      <c r="SB428" s="1"/>
      <c r="SC428" s="1">
        <v>0</v>
      </c>
      <c r="SD428" s="1">
        <v>0</v>
      </c>
      <c r="SE428" s="1"/>
      <c r="SF428" s="1">
        <v>1</v>
      </c>
      <c r="SG428" s="1">
        <v>0</v>
      </c>
      <c r="SH428" s="1">
        <v>0</v>
      </c>
      <c r="SI428" s="1">
        <v>0</v>
      </c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</row>
    <row r="429" spans="1:534" s="20" customFormat="1" hidden="1" x14ac:dyDescent="0.25">
      <c r="A429" s="68" t="s">
        <v>12</v>
      </c>
      <c r="B429" s="68" t="s">
        <v>1506</v>
      </c>
      <c r="C429" s="347"/>
      <c r="D429" s="347"/>
      <c r="E429" s="14">
        <v>0</v>
      </c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>
        <v>0</v>
      </c>
      <c r="PE429" s="14"/>
      <c r="PF429" s="14"/>
      <c r="PG429" s="54"/>
      <c r="PH429" s="54"/>
      <c r="PI429" s="54"/>
      <c r="PJ429" s="54"/>
      <c r="PK429" s="54"/>
      <c r="PL429" s="84"/>
      <c r="PM429" s="14"/>
      <c r="PN429" s="84"/>
      <c r="PO429" s="84"/>
      <c r="PP429" s="84"/>
      <c r="PQ429" s="84"/>
      <c r="PR429" s="505"/>
      <c r="PS429" s="84"/>
      <c r="PT429" s="84"/>
      <c r="PU429" s="84"/>
      <c r="PV429" s="84"/>
      <c r="PW429" s="54"/>
      <c r="PX429" s="54"/>
      <c r="PY429" s="14"/>
      <c r="PZ429" s="14"/>
      <c r="QA429" s="14"/>
      <c r="QB429" s="54"/>
      <c r="QC429" s="54"/>
      <c r="QD429" s="54"/>
      <c r="QR429" s="1"/>
      <c r="QS429" s="1"/>
      <c r="QX429" s="1"/>
      <c r="QY429" s="1"/>
      <c r="QZ429" s="1"/>
      <c r="RA429" s="1"/>
      <c r="RB429" s="1"/>
      <c r="RC429" s="1"/>
      <c r="RD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</row>
    <row r="430" spans="1:534" s="20" customFormat="1" hidden="1" x14ac:dyDescent="0.25">
      <c r="A430" s="68" t="s">
        <v>12</v>
      </c>
      <c r="B430" s="68" t="s">
        <v>688</v>
      </c>
      <c r="C430" s="347"/>
      <c r="D430" s="347"/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4">
        <v>0</v>
      </c>
      <c r="AQ430" s="14">
        <v>0</v>
      </c>
      <c r="AR430" s="14">
        <v>0</v>
      </c>
      <c r="AS430" s="14">
        <v>0</v>
      </c>
      <c r="AT430" s="14">
        <v>0</v>
      </c>
      <c r="AU430" s="14">
        <v>0</v>
      </c>
      <c r="AV430" s="14">
        <v>0</v>
      </c>
      <c r="AW430" s="14">
        <v>0</v>
      </c>
      <c r="AX430" s="14">
        <v>0</v>
      </c>
      <c r="AY430" s="14">
        <v>0</v>
      </c>
      <c r="AZ430" s="14">
        <v>0</v>
      </c>
      <c r="BA430" s="14">
        <v>0</v>
      </c>
      <c r="BB430" s="14">
        <v>0</v>
      </c>
      <c r="BC430" s="14">
        <v>0</v>
      </c>
      <c r="BD430" s="14">
        <v>0</v>
      </c>
      <c r="BE430" s="14">
        <v>0</v>
      </c>
      <c r="BF430" s="14">
        <v>0</v>
      </c>
      <c r="BG430" s="14">
        <v>0</v>
      </c>
      <c r="BH430" s="14">
        <v>0</v>
      </c>
      <c r="BI430" s="14">
        <v>0</v>
      </c>
      <c r="BJ430" s="14">
        <v>0</v>
      </c>
      <c r="BK430" s="14">
        <v>0</v>
      </c>
      <c r="BL430" s="14">
        <v>0</v>
      </c>
      <c r="BM430" s="14">
        <v>0</v>
      </c>
      <c r="BN430" s="14">
        <v>0</v>
      </c>
      <c r="BO430" s="14">
        <v>0</v>
      </c>
      <c r="BP430" s="14">
        <v>0</v>
      </c>
      <c r="BQ430" s="14">
        <v>0</v>
      </c>
      <c r="BR430" s="14">
        <v>0</v>
      </c>
      <c r="BS430" s="14">
        <v>0</v>
      </c>
      <c r="BT430" s="14">
        <v>0</v>
      </c>
      <c r="BU430" s="14">
        <v>0</v>
      </c>
      <c r="BV430" s="14">
        <v>0</v>
      </c>
      <c r="BW430" s="14">
        <v>0</v>
      </c>
      <c r="BX430" s="14">
        <v>0</v>
      </c>
      <c r="BY430" s="14">
        <v>0</v>
      </c>
      <c r="BZ430" s="14">
        <v>0</v>
      </c>
      <c r="CA430" s="14">
        <v>0</v>
      </c>
      <c r="CB430" s="14">
        <v>0</v>
      </c>
      <c r="CC430" s="14">
        <v>0</v>
      </c>
      <c r="CD430" s="14">
        <v>0</v>
      </c>
      <c r="CE430" s="14">
        <v>0</v>
      </c>
      <c r="CF430" s="14">
        <v>0</v>
      </c>
      <c r="CG430" s="14">
        <v>0</v>
      </c>
      <c r="CH430" s="14">
        <v>0</v>
      </c>
      <c r="CI430" s="14">
        <v>0</v>
      </c>
      <c r="CJ430" s="14">
        <v>0</v>
      </c>
      <c r="CK430" s="14">
        <v>0</v>
      </c>
      <c r="CL430" s="14">
        <v>0</v>
      </c>
      <c r="CM430" s="14">
        <v>0</v>
      </c>
      <c r="CN430" s="14">
        <v>0</v>
      </c>
      <c r="CO430" s="14">
        <v>0</v>
      </c>
      <c r="CP430" s="14">
        <v>0</v>
      </c>
      <c r="CQ430" s="14">
        <v>0</v>
      </c>
      <c r="CR430" s="14">
        <v>0</v>
      </c>
      <c r="CS430" s="14">
        <v>0</v>
      </c>
      <c r="CT430" s="14">
        <v>0</v>
      </c>
      <c r="CU430" s="14">
        <v>0</v>
      </c>
      <c r="CV430" s="14">
        <v>0</v>
      </c>
      <c r="CW430" s="14">
        <v>0</v>
      </c>
      <c r="CX430" s="14">
        <v>0</v>
      </c>
      <c r="CY430" s="14">
        <v>0</v>
      </c>
      <c r="CZ430" s="14">
        <v>0</v>
      </c>
      <c r="DA430" s="14">
        <v>0</v>
      </c>
      <c r="DB430" s="14">
        <v>0</v>
      </c>
      <c r="DC430" s="14">
        <v>0</v>
      </c>
      <c r="DD430" s="14">
        <v>0</v>
      </c>
      <c r="DE430" s="14">
        <v>0</v>
      </c>
      <c r="DF430" s="14">
        <v>0</v>
      </c>
      <c r="DG430" s="14">
        <v>0</v>
      </c>
      <c r="DH430" s="14">
        <v>0</v>
      </c>
      <c r="DI430" s="14">
        <v>0</v>
      </c>
      <c r="DJ430" s="14">
        <v>0</v>
      </c>
      <c r="DK430" s="14">
        <v>0</v>
      </c>
      <c r="DL430" s="14">
        <v>0</v>
      </c>
      <c r="DM430" s="14">
        <v>0</v>
      </c>
      <c r="DN430" s="14">
        <v>0</v>
      </c>
      <c r="DO430" s="14">
        <v>0</v>
      </c>
      <c r="DP430" s="14">
        <v>0</v>
      </c>
      <c r="DQ430" s="14">
        <v>0</v>
      </c>
      <c r="DR430" s="14">
        <v>0</v>
      </c>
      <c r="DS430" s="14">
        <v>0</v>
      </c>
      <c r="DT430" s="14">
        <v>0</v>
      </c>
      <c r="DU430" s="14">
        <v>0</v>
      </c>
      <c r="DV430" s="14">
        <v>0</v>
      </c>
      <c r="DW430" s="14">
        <v>0</v>
      </c>
      <c r="DX430" s="14">
        <v>0</v>
      </c>
      <c r="DY430" s="14">
        <v>0</v>
      </c>
      <c r="DZ430" s="14">
        <v>0</v>
      </c>
      <c r="EA430" s="14">
        <v>0</v>
      </c>
      <c r="EB430" s="14">
        <v>0</v>
      </c>
      <c r="EC430" s="14">
        <v>0</v>
      </c>
      <c r="ED430" s="14">
        <v>0</v>
      </c>
      <c r="EE430" s="14">
        <v>0</v>
      </c>
      <c r="EF430" s="14">
        <v>0</v>
      </c>
      <c r="EG430" s="14">
        <v>0</v>
      </c>
      <c r="EH430" s="14">
        <v>0</v>
      </c>
      <c r="EI430" s="14">
        <v>0</v>
      </c>
      <c r="EJ430" s="14">
        <v>0</v>
      </c>
      <c r="EK430" s="14">
        <v>0</v>
      </c>
      <c r="EL430" s="14">
        <v>0</v>
      </c>
      <c r="EM430" s="14">
        <v>0</v>
      </c>
      <c r="EN430" s="14">
        <v>0</v>
      </c>
      <c r="EO430" s="14">
        <v>0</v>
      </c>
      <c r="EP430" s="14">
        <v>0</v>
      </c>
      <c r="EQ430" s="14">
        <v>0</v>
      </c>
      <c r="ER430" s="14">
        <v>0</v>
      </c>
      <c r="ES430" s="14">
        <v>0</v>
      </c>
      <c r="ET430" s="14">
        <v>0</v>
      </c>
      <c r="EU430" s="14">
        <v>0</v>
      </c>
      <c r="EV430" s="14">
        <v>0</v>
      </c>
      <c r="EW430" s="14">
        <v>0</v>
      </c>
      <c r="EX430" s="14">
        <v>0</v>
      </c>
      <c r="EY430" s="14">
        <v>0</v>
      </c>
      <c r="EZ430" s="14">
        <v>0</v>
      </c>
      <c r="FA430" s="14">
        <v>1</v>
      </c>
      <c r="FB430" s="14">
        <v>0</v>
      </c>
      <c r="FC430" s="14">
        <v>0</v>
      </c>
      <c r="FD430" s="14">
        <v>0</v>
      </c>
      <c r="FE430" s="14">
        <v>0</v>
      </c>
      <c r="FF430" s="14">
        <v>0</v>
      </c>
      <c r="FG430" s="14">
        <v>0</v>
      </c>
      <c r="FH430" s="14">
        <v>0</v>
      </c>
      <c r="FI430" s="14">
        <v>0</v>
      </c>
      <c r="FJ430" s="14">
        <v>0</v>
      </c>
      <c r="FK430" s="14">
        <v>0</v>
      </c>
      <c r="FL430" s="14">
        <v>0</v>
      </c>
      <c r="FM430" s="14">
        <v>0</v>
      </c>
      <c r="FN430" s="14">
        <v>0</v>
      </c>
      <c r="FO430" s="14">
        <v>0</v>
      </c>
      <c r="FP430" s="14">
        <v>0</v>
      </c>
      <c r="FQ430" s="14">
        <v>0</v>
      </c>
      <c r="FR430" s="14">
        <v>0</v>
      </c>
      <c r="FS430" s="14">
        <v>0</v>
      </c>
      <c r="FT430" s="14">
        <v>0</v>
      </c>
      <c r="FU430" s="14">
        <v>0</v>
      </c>
      <c r="FV430" s="14">
        <v>0</v>
      </c>
      <c r="FW430" s="14">
        <v>0</v>
      </c>
      <c r="FX430" s="14">
        <v>0</v>
      </c>
      <c r="FY430" s="14">
        <v>0</v>
      </c>
      <c r="FZ430" s="14">
        <v>0</v>
      </c>
      <c r="GA430" s="14">
        <v>0</v>
      </c>
      <c r="GB430" s="14">
        <v>0</v>
      </c>
      <c r="GC430" s="14">
        <v>0</v>
      </c>
      <c r="GD430" s="14">
        <v>0</v>
      </c>
      <c r="GE430" s="14">
        <v>0</v>
      </c>
      <c r="GF430" s="14">
        <v>0</v>
      </c>
      <c r="GG430" s="14">
        <v>0</v>
      </c>
      <c r="GH430" s="14">
        <v>0</v>
      </c>
      <c r="GI430" s="14">
        <v>0</v>
      </c>
      <c r="GJ430" s="14">
        <v>0</v>
      </c>
      <c r="GK430" s="14">
        <v>0</v>
      </c>
      <c r="GL430" s="14">
        <v>0</v>
      </c>
      <c r="GM430" s="14">
        <v>0</v>
      </c>
      <c r="GN430" s="14">
        <v>0</v>
      </c>
      <c r="GO430" s="14">
        <v>0</v>
      </c>
      <c r="GP430" s="14">
        <v>0</v>
      </c>
      <c r="GQ430" s="14">
        <v>0</v>
      </c>
      <c r="GR430" s="14">
        <v>0</v>
      </c>
      <c r="GS430" s="14">
        <v>0</v>
      </c>
      <c r="GT430" s="14">
        <v>0</v>
      </c>
      <c r="GU430" s="14">
        <v>0</v>
      </c>
      <c r="GV430" s="14">
        <v>0</v>
      </c>
      <c r="GW430" s="14">
        <v>0</v>
      </c>
      <c r="GX430" s="14">
        <v>0</v>
      </c>
      <c r="GY430" s="14">
        <v>0</v>
      </c>
      <c r="GZ430" s="14">
        <v>0</v>
      </c>
      <c r="HA430" s="14">
        <v>0</v>
      </c>
      <c r="HB430" s="14">
        <v>0</v>
      </c>
      <c r="HC430" s="14">
        <v>0</v>
      </c>
      <c r="HD430" s="14">
        <v>0</v>
      </c>
      <c r="HE430" s="14">
        <v>0</v>
      </c>
      <c r="HF430" s="14">
        <v>0</v>
      </c>
      <c r="HG430" s="14">
        <v>0</v>
      </c>
      <c r="HH430" s="14">
        <v>0</v>
      </c>
      <c r="HI430" s="14">
        <v>0</v>
      </c>
      <c r="HJ430" s="14">
        <v>0</v>
      </c>
      <c r="HK430" s="14">
        <v>0</v>
      </c>
      <c r="HL430" s="14">
        <v>0</v>
      </c>
      <c r="HM430" s="14">
        <v>0</v>
      </c>
      <c r="HN430" s="14">
        <v>0</v>
      </c>
      <c r="HO430" s="14">
        <v>0</v>
      </c>
      <c r="HP430" s="14">
        <v>0</v>
      </c>
      <c r="HQ430" s="14">
        <v>0</v>
      </c>
      <c r="HR430" s="14">
        <v>0</v>
      </c>
      <c r="HS430" s="14">
        <v>0</v>
      </c>
      <c r="HT430" s="14">
        <v>0</v>
      </c>
      <c r="HU430" s="14">
        <v>0</v>
      </c>
      <c r="HV430" s="14">
        <v>0</v>
      </c>
      <c r="HW430" s="14">
        <v>0</v>
      </c>
      <c r="HX430" s="14">
        <v>0</v>
      </c>
      <c r="HY430" s="14">
        <v>0</v>
      </c>
      <c r="HZ430" s="14">
        <v>0</v>
      </c>
      <c r="IA430" s="14">
        <v>0</v>
      </c>
      <c r="IB430" s="14">
        <v>0</v>
      </c>
      <c r="IC430" s="14">
        <v>0</v>
      </c>
      <c r="ID430" s="14">
        <v>0</v>
      </c>
      <c r="IE430" s="14">
        <v>0</v>
      </c>
      <c r="IF430" s="14">
        <v>0</v>
      </c>
      <c r="IG430" s="14">
        <v>0</v>
      </c>
      <c r="IH430" s="14">
        <v>0</v>
      </c>
      <c r="II430" s="14">
        <v>0</v>
      </c>
      <c r="IJ430" s="14">
        <v>0</v>
      </c>
      <c r="IK430" s="14">
        <v>0</v>
      </c>
      <c r="IL430" s="14">
        <v>0</v>
      </c>
      <c r="IM430" s="14">
        <v>0</v>
      </c>
      <c r="IN430" s="14">
        <v>0</v>
      </c>
      <c r="IO430" s="14">
        <v>0</v>
      </c>
      <c r="IP430" s="14">
        <v>0</v>
      </c>
      <c r="IQ430" s="14">
        <v>0</v>
      </c>
      <c r="IR430" s="14">
        <v>0</v>
      </c>
      <c r="IS430" s="14">
        <v>0</v>
      </c>
      <c r="IT430" s="14">
        <v>0</v>
      </c>
      <c r="IU430" s="14">
        <v>0</v>
      </c>
      <c r="IV430" s="14">
        <v>0</v>
      </c>
      <c r="IW430" s="14">
        <v>0</v>
      </c>
      <c r="IX430" s="14">
        <v>0</v>
      </c>
      <c r="IY430" s="14">
        <v>0</v>
      </c>
      <c r="IZ430" s="14">
        <v>0</v>
      </c>
      <c r="JA430" s="14">
        <v>0</v>
      </c>
      <c r="JB430" s="14">
        <v>0</v>
      </c>
      <c r="JC430" s="14">
        <v>0</v>
      </c>
      <c r="JD430" s="14">
        <v>0</v>
      </c>
      <c r="JE430" s="14">
        <v>0</v>
      </c>
      <c r="JF430" s="14">
        <v>0</v>
      </c>
      <c r="JG430" s="14">
        <v>0</v>
      </c>
      <c r="JH430" s="14">
        <v>0</v>
      </c>
      <c r="JI430" s="14">
        <v>0</v>
      </c>
      <c r="JJ430" s="14">
        <v>0</v>
      </c>
      <c r="JK430" s="14">
        <v>0</v>
      </c>
      <c r="JL430" s="14">
        <v>0</v>
      </c>
      <c r="JM430" s="14">
        <v>0</v>
      </c>
      <c r="JN430" s="14">
        <v>0</v>
      </c>
      <c r="JO430" s="14">
        <v>0</v>
      </c>
      <c r="JP430" s="14">
        <v>0</v>
      </c>
      <c r="JQ430" s="14">
        <v>0</v>
      </c>
      <c r="JR430" s="14">
        <v>0</v>
      </c>
      <c r="JS430" s="14">
        <v>0</v>
      </c>
      <c r="JT430" s="14">
        <v>0</v>
      </c>
      <c r="JU430" s="14">
        <v>0</v>
      </c>
      <c r="JV430" s="14">
        <v>0</v>
      </c>
      <c r="JW430" s="14">
        <v>0</v>
      </c>
      <c r="JX430" s="14">
        <v>0</v>
      </c>
      <c r="JY430" s="14">
        <v>0</v>
      </c>
      <c r="JZ430" s="14">
        <v>0</v>
      </c>
      <c r="KA430" s="14">
        <v>0</v>
      </c>
      <c r="KB430" s="14">
        <v>0</v>
      </c>
      <c r="KC430" s="14">
        <v>0</v>
      </c>
      <c r="KD430" s="14">
        <v>0</v>
      </c>
      <c r="KE430" s="14">
        <v>0</v>
      </c>
      <c r="KF430" s="14">
        <v>0</v>
      </c>
      <c r="KG430" s="14">
        <v>0</v>
      </c>
      <c r="KH430" s="14">
        <v>0</v>
      </c>
      <c r="KI430" s="14">
        <v>0</v>
      </c>
      <c r="KJ430" s="14">
        <v>0</v>
      </c>
      <c r="KK430" s="14">
        <v>0</v>
      </c>
      <c r="KL430" s="14">
        <v>0</v>
      </c>
      <c r="KM430" s="14">
        <v>0</v>
      </c>
      <c r="KN430" s="14">
        <v>0</v>
      </c>
      <c r="KO430" s="14">
        <v>0</v>
      </c>
      <c r="KP430" s="14">
        <v>0</v>
      </c>
      <c r="KQ430" s="14">
        <v>0</v>
      </c>
      <c r="KR430" s="14">
        <v>0</v>
      </c>
      <c r="KS430" s="14">
        <v>0</v>
      </c>
      <c r="KT430" s="14">
        <v>0</v>
      </c>
      <c r="KU430" s="14">
        <v>0</v>
      </c>
      <c r="KV430" s="14">
        <v>0</v>
      </c>
      <c r="KW430" s="14">
        <v>0</v>
      </c>
      <c r="KX430" s="14">
        <v>0</v>
      </c>
      <c r="KY430" s="14">
        <v>1</v>
      </c>
      <c r="KZ430" s="14">
        <v>0</v>
      </c>
      <c r="LA430" s="14">
        <v>0</v>
      </c>
      <c r="LB430" s="14">
        <v>0</v>
      </c>
      <c r="LC430" s="14">
        <v>0</v>
      </c>
      <c r="LD430" s="14">
        <v>0</v>
      </c>
      <c r="LE430" s="14">
        <v>0</v>
      </c>
      <c r="LF430" s="14">
        <v>0</v>
      </c>
      <c r="LG430" s="14">
        <v>0</v>
      </c>
      <c r="LH430" s="14">
        <v>0</v>
      </c>
      <c r="LI430" s="14">
        <v>0</v>
      </c>
      <c r="LJ430" s="14">
        <v>0</v>
      </c>
      <c r="LK430" s="14">
        <v>0</v>
      </c>
      <c r="LL430" s="14">
        <v>0</v>
      </c>
      <c r="LM430" s="14">
        <v>0</v>
      </c>
      <c r="LN430" s="14">
        <v>0</v>
      </c>
      <c r="LO430" s="14">
        <v>0</v>
      </c>
      <c r="LP430" s="14">
        <v>1</v>
      </c>
      <c r="LQ430" s="14">
        <v>0</v>
      </c>
      <c r="LR430" s="14">
        <v>0</v>
      </c>
      <c r="LS430" s="14">
        <v>0</v>
      </c>
      <c r="LT430" s="14">
        <v>0</v>
      </c>
      <c r="LU430" s="14">
        <v>0</v>
      </c>
      <c r="LV430" s="14">
        <v>0</v>
      </c>
      <c r="LW430" s="14">
        <v>0</v>
      </c>
      <c r="LX430" s="14">
        <v>0</v>
      </c>
      <c r="LY430" s="14">
        <v>0</v>
      </c>
      <c r="LZ430" s="14">
        <v>0</v>
      </c>
      <c r="MA430" s="14">
        <v>0</v>
      </c>
      <c r="MB430" s="14">
        <v>0</v>
      </c>
      <c r="MC430" s="14">
        <v>0</v>
      </c>
      <c r="MD430" s="14">
        <v>0</v>
      </c>
      <c r="ME430" s="14">
        <v>0</v>
      </c>
      <c r="MF430" s="14">
        <v>0</v>
      </c>
      <c r="MG430" s="14">
        <v>0</v>
      </c>
      <c r="MH430" s="14">
        <v>0</v>
      </c>
      <c r="MI430" s="14">
        <v>0</v>
      </c>
      <c r="MJ430" s="14">
        <v>0</v>
      </c>
      <c r="MK430" s="14">
        <v>0</v>
      </c>
      <c r="ML430" s="14">
        <v>0</v>
      </c>
      <c r="MM430" s="14">
        <v>0</v>
      </c>
      <c r="MN430" s="14">
        <v>0</v>
      </c>
      <c r="MO430" s="14">
        <v>0</v>
      </c>
      <c r="MP430" s="14">
        <v>0</v>
      </c>
      <c r="MQ430" s="14">
        <v>1</v>
      </c>
      <c r="MR430" s="14">
        <v>0</v>
      </c>
      <c r="MS430" s="14">
        <v>0</v>
      </c>
      <c r="MT430" s="14">
        <v>0</v>
      </c>
      <c r="MU430" s="14">
        <v>0</v>
      </c>
      <c r="MV430" s="14">
        <v>0</v>
      </c>
      <c r="MW430" s="14">
        <v>0</v>
      </c>
      <c r="MX430" s="14">
        <v>0</v>
      </c>
      <c r="MY430" s="14">
        <v>0</v>
      </c>
      <c r="MZ430" s="14">
        <v>0</v>
      </c>
      <c r="NA430" s="14">
        <v>0</v>
      </c>
      <c r="NB430" s="14">
        <v>0</v>
      </c>
      <c r="NC430" s="14">
        <v>0</v>
      </c>
      <c r="ND430" s="14">
        <v>0</v>
      </c>
      <c r="NE430" s="14">
        <v>0</v>
      </c>
      <c r="NF430" s="14">
        <v>1</v>
      </c>
      <c r="NG430" s="14">
        <v>0</v>
      </c>
      <c r="NH430" s="14">
        <v>0</v>
      </c>
      <c r="NI430" s="14">
        <v>0</v>
      </c>
      <c r="NJ430" s="14">
        <v>0</v>
      </c>
      <c r="NK430" s="14">
        <v>0</v>
      </c>
      <c r="NL430" s="14">
        <v>0</v>
      </c>
      <c r="NM430" s="14">
        <v>0</v>
      </c>
      <c r="NN430" s="14">
        <v>0</v>
      </c>
      <c r="NO430" s="14">
        <v>1</v>
      </c>
      <c r="NP430" s="14">
        <v>0</v>
      </c>
      <c r="NQ430" s="14">
        <v>0</v>
      </c>
      <c r="NR430" s="14">
        <v>0</v>
      </c>
      <c r="NS430" s="14">
        <v>0</v>
      </c>
      <c r="NT430" s="14">
        <v>0</v>
      </c>
      <c r="NU430" s="14">
        <v>0</v>
      </c>
      <c r="NV430" s="14">
        <v>0</v>
      </c>
      <c r="NW430" s="14">
        <v>0</v>
      </c>
      <c r="NX430" s="14">
        <v>0</v>
      </c>
      <c r="NY430" s="14">
        <v>0</v>
      </c>
      <c r="NZ430" s="14">
        <v>0</v>
      </c>
      <c r="OA430" s="14">
        <v>0</v>
      </c>
      <c r="OB430" s="14">
        <v>0</v>
      </c>
      <c r="OC430" s="14">
        <v>1</v>
      </c>
      <c r="OD430" s="14">
        <v>0</v>
      </c>
      <c r="OE430" s="14">
        <v>0</v>
      </c>
      <c r="OF430" s="14"/>
      <c r="OG430" s="14">
        <v>0</v>
      </c>
      <c r="OH430" s="14">
        <v>0</v>
      </c>
      <c r="OI430" s="14">
        <v>0</v>
      </c>
      <c r="OJ430" s="14">
        <v>0</v>
      </c>
      <c r="OK430" s="14">
        <v>0</v>
      </c>
      <c r="OL430" s="14">
        <v>0</v>
      </c>
      <c r="OM430" s="14">
        <v>0</v>
      </c>
      <c r="ON430" s="14">
        <v>0</v>
      </c>
      <c r="OO430" s="14">
        <v>0</v>
      </c>
      <c r="OP430" s="14">
        <v>0</v>
      </c>
      <c r="OQ430" s="14">
        <v>0</v>
      </c>
      <c r="OR430" s="14">
        <v>0</v>
      </c>
      <c r="OS430" s="14">
        <v>0</v>
      </c>
      <c r="OT430" s="14">
        <v>0</v>
      </c>
      <c r="OU430" s="14">
        <v>0</v>
      </c>
      <c r="OV430" s="14">
        <v>1</v>
      </c>
      <c r="OW430" s="14">
        <v>0</v>
      </c>
      <c r="OX430" s="14">
        <v>0</v>
      </c>
      <c r="OY430" s="14">
        <v>0</v>
      </c>
      <c r="OZ430" s="14"/>
      <c r="PA430" s="14">
        <v>0</v>
      </c>
      <c r="PB430" s="14"/>
      <c r="PC430" s="14"/>
      <c r="PD430" s="14">
        <v>0</v>
      </c>
      <c r="PE430" s="14"/>
      <c r="PF430" s="14"/>
      <c r="PG430" s="54"/>
      <c r="PH430" s="54"/>
      <c r="PI430" s="14">
        <v>2</v>
      </c>
      <c r="PJ430" s="54"/>
      <c r="PK430" s="54"/>
      <c r="PL430" s="84"/>
      <c r="PM430" s="14"/>
      <c r="PN430" s="84"/>
      <c r="PO430" s="84"/>
      <c r="PP430" s="84"/>
      <c r="PQ430" s="84"/>
      <c r="PR430" s="505"/>
      <c r="PS430" s="84"/>
      <c r="PT430" s="84"/>
      <c r="PU430" s="84"/>
      <c r="PV430" s="84"/>
      <c r="PW430" s="54"/>
      <c r="PX430" s="54"/>
      <c r="PY430" s="14"/>
      <c r="PZ430" s="14"/>
      <c r="QA430" s="14"/>
      <c r="QB430" s="54"/>
      <c r="QC430" s="54"/>
      <c r="QD430" s="54"/>
      <c r="QJ430" s="1">
        <v>1</v>
      </c>
      <c r="QR430" s="1">
        <v>1</v>
      </c>
      <c r="QS430" s="1"/>
      <c r="QX430" s="1"/>
      <c r="QY430" s="1"/>
      <c r="QZ430" s="1"/>
      <c r="RA430" s="1"/>
      <c r="RB430" s="1"/>
      <c r="RC430" s="1"/>
      <c r="RD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</row>
    <row r="431" spans="1:534" s="20" customFormat="1" hidden="1" x14ac:dyDescent="0.25">
      <c r="A431" s="68" t="s">
        <v>12</v>
      </c>
      <c r="B431" s="68" t="s">
        <v>1215</v>
      </c>
      <c r="C431" s="464">
        <v>416</v>
      </c>
      <c r="D431" s="347"/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  <c r="AL431" s="14">
        <v>0</v>
      </c>
      <c r="AM431" s="14">
        <v>0</v>
      </c>
      <c r="AN431" s="14">
        <v>0</v>
      </c>
      <c r="AO431" s="14">
        <v>0</v>
      </c>
      <c r="AP431" s="14">
        <v>0</v>
      </c>
      <c r="AQ431" s="14">
        <v>0</v>
      </c>
      <c r="AR431" s="14">
        <v>0</v>
      </c>
      <c r="AS431" s="14">
        <v>0</v>
      </c>
      <c r="AT431" s="14">
        <v>0</v>
      </c>
      <c r="AU431" s="14">
        <v>0</v>
      </c>
      <c r="AV431" s="14">
        <v>0</v>
      </c>
      <c r="AW431" s="14">
        <v>0</v>
      </c>
      <c r="AX431" s="14">
        <v>0</v>
      </c>
      <c r="AY431" s="14">
        <v>0</v>
      </c>
      <c r="AZ431" s="14">
        <v>0</v>
      </c>
      <c r="BA431" s="14">
        <v>0</v>
      </c>
      <c r="BB431" s="14">
        <v>0</v>
      </c>
      <c r="BC431" s="14">
        <v>0</v>
      </c>
      <c r="BD431" s="14">
        <v>0</v>
      </c>
      <c r="BE431" s="14">
        <v>0</v>
      </c>
      <c r="BF431" s="14">
        <v>0</v>
      </c>
      <c r="BG431" s="14">
        <v>0</v>
      </c>
      <c r="BH431" s="14">
        <v>0</v>
      </c>
      <c r="BI431" s="14">
        <v>0</v>
      </c>
      <c r="BJ431" s="14">
        <v>0</v>
      </c>
      <c r="BK431" s="14">
        <v>0</v>
      </c>
      <c r="BL431" s="14">
        <v>0</v>
      </c>
      <c r="BM431" s="14">
        <v>0</v>
      </c>
      <c r="BN431" s="14">
        <v>0</v>
      </c>
      <c r="BO431" s="14">
        <v>0</v>
      </c>
      <c r="BP431" s="14">
        <v>0</v>
      </c>
      <c r="BQ431" s="14">
        <v>0</v>
      </c>
      <c r="BR431" s="14">
        <v>0</v>
      </c>
      <c r="BS431" s="14">
        <v>0</v>
      </c>
      <c r="BT431" s="14">
        <v>0</v>
      </c>
      <c r="BU431" s="14">
        <v>0</v>
      </c>
      <c r="BV431" s="14">
        <v>0</v>
      </c>
      <c r="BW431" s="14">
        <v>0</v>
      </c>
      <c r="BX431" s="14">
        <v>0</v>
      </c>
      <c r="BY431" s="14">
        <v>0</v>
      </c>
      <c r="BZ431" s="14">
        <v>0</v>
      </c>
      <c r="CA431" s="14">
        <v>0</v>
      </c>
      <c r="CB431" s="14">
        <v>0</v>
      </c>
      <c r="CC431" s="14">
        <v>0</v>
      </c>
      <c r="CD431" s="14">
        <v>0</v>
      </c>
      <c r="CE431" s="14">
        <v>0</v>
      </c>
      <c r="CF431" s="14">
        <v>0</v>
      </c>
      <c r="CG431" s="14">
        <v>0</v>
      </c>
      <c r="CH431" s="14">
        <v>0</v>
      </c>
      <c r="CI431" s="14">
        <v>0</v>
      </c>
      <c r="CJ431" s="14">
        <v>0</v>
      </c>
      <c r="CK431" s="14">
        <v>0</v>
      </c>
      <c r="CL431" s="14">
        <v>0</v>
      </c>
      <c r="CM431" s="14">
        <v>0</v>
      </c>
      <c r="CN431" s="14">
        <v>0</v>
      </c>
      <c r="CO431" s="14">
        <v>0</v>
      </c>
      <c r="CP431" s="14">
        <v>0</v>
      </c>
      <c r="CQ431" s="14">
        <v>0</v>
      </c>
      <c r="CR431" s="14">
        <v>0</v>
      </c>
      <c r="CS431" s="14">
        <v>0</v>
      </c>
      <c r="CT431" s="14">
        <v>0</v>
      </c>
      <c r="CU431" s="14">
        <v>0</v>
      </c>
      <c r="CV431" s="14">
        <v>0</v>
      </c>
      <c r="CW431" s="14">
        <v>0</v>
      </c>
      <c r="CX431" s="14">
        <v>0</v>
      </c>
      <c r="CY431" s="14">
        <v>0</v>
      </c>
      <c r="CZ431" s="14">
        <v>0</v>
      </c>
      <c r="DA431" s="14">
        <v>0</v>
      </c>
      <c r="DB431" s="14">
        <v>0</v>
      </c>
      <c r="DC431" s="14">
        <v>0</v>
      </c>
      <c r="DD431" s="14">
        <v>0</v>
      </c>
      <c r="DE431" s="14">
        <v>0</v>
      </c>
      <c r="DF431" s="14">
        <v>0</v>
      </c>
      <c r="DG431" s="14">
        <v>0</v>
      </c>
      <c r="DH431" s="14">
        <v>0</v>
      </c>
      <c r="DI431" s="14">
        <v>0</v>
      </c>
      <c r="DJ431" s="14">
        <v>0</v>
      </c>
      <c r="DK431" s="14">
        <v>0</v>
      </c>
      <c r="DL431" s="14">
        <v>0</v>
      </c>
      <c r="DM431" s="14">
        <v>0</v>
      </c>
      <c r="DN431" s="14">
        <v>0</v>
      </c>
      <c r="DO431" s="14">
        <v>0</v>
      </c>
      <c r="DP431" s="14">
        <v>0</v>
      </c>
      <c r="DQ431" s="14">
        <v>0</v>
      </c>
      <c r="DR431" s="14">
        <v>0</v>
      </c>
      <c r="DS431" s="14">
        <v>0</v>
      </c>
      <c r="DT431" s="14">
        <v>0</v>
      </c>
      <c r="DU431" s="14">
        <v>0</v>
      </c>
      <c r="DV431" s="14">
        <v>0</v>
      </c>
      <c r="DW431" s="14">
        <v>0</v>
      </c>
      <c r="DX431" s="14">
        <v>0</v>
      </c>
      <c r="DY431" s="14">
        <v>0</v>
      </c>
      <c r="DZ431" s="14">
        <v>0</v>
      </c>
      <c r="EA431" s="14">
        <v>0</v>
      </c>
      <c r="EB431" s="14">
        <v>0</v>
      </c>
      <c r="EC431" s="14">
        <v>0</v>
      </c>
      <c r="ED431" s="14">
        <v>0</v>
      </c>
      <c r="EE431" s="14">
        <v>0</v>
      </c>
      <c r="EF431" s="14">
        <v>0</v>
      </c>
      <c r="EG431" s="14">
        <v>0</v>
      </c>
      <c r="EH431" s="14">
        <v>0</v>
      </c>
      <c r="EI431" s="14">
        <v>0</v>
      </c>
      <c r="EJ431" s="14">
        <v>0</v>
      </c>
      <c r="EK431" s="14">
        <v>0</v>
      </c>
      <c r="EL431" s="14">
        <v>0</v>
      </c>
      <c r="EM431" s="14">
        <v>0</v>
      </c>
      <c r="EN431" s="14">
        <v>0</v>
      </c>
      <c r="EO431" s="14">
        <v>0</v>
      </c>
      <c r="EP431" s="14">
        <v>0</v>
      </c>
      <c r="EQ431" s="14">
        <v>0</v>
      </c>
      <c r="ER431" s="14">
        <v>0</v>
      </c>
      <c r="ES431" s="14">
        <v>0</v>
      </c>
      <c r="ET431" s="14">
        <v>0</v>
      </c>
      <c r="EU431" s="14">
        <v>0</v>
      </c>
      <c r="EV431" s="14">
        <v>0</v>
      </c>
      <c r="EW431" s="14">
        <v>0</v>
      </c>
      <c r="EX431" s="14">
        <v>0</v>
      </c>
      <c r="EY431" s="14">
        <v>0</v>
      </c>
      <c r="EZ431" s="14">
        <v>0</v>
      </c>
      <c r="FA431" s="14">
        <v>0</v>
      </c>
      <c r="FB431" s="14">
        <v>0</v>
      </c>
      <c r="FC431" s="14">
        <v>0</v>
      </c>
      <c r="FD431" s="14">
        <v>0</v>
      </c>
      <c r="FE431" s="14">
        <v>0</v>
      </c>
      <c r="FF431" s="14">
        <v>0</v>
      </c>
      <c r="FG431" s="14">
        <v>0</v>
      </c>
      <c r="FH431" s="14">
        <v>0</v>
      </c>
      <c r="FI431" s="14">
        <v>0</v>
      </c>
      <c r="FJ431" s="14">
        <v>0</v>
      </c>
      <c r="FK431" s="14">
        <v>0</v>
      </c>
      <c r="FL431" s="14">
        <v>0</v>
      </c>
      <c r="FM431" s="14">
        <v>1</v>
      </c>
      <c r="FN431" s="14">
        <v>0</v>
      </c>
      <c r="FO431" s="14">
        <v>0</v>
      </c>
      <c r="FP431" s="14">
        <v>0</v>
      </c>
      <c r="FQ431" s="14">
        <v>0</v>
      </c>
      <c r="FR431" s="14">
        <v>0</v>
      </c>
      <c r="FS431" s="14">
        <v>0</v>
      </c>
      <c r="FT431" s="14">
        <v>0</v>
      </c>
      <c r="FU431" s="14">
        <v>0</v>
      </c>
      <c r="FV431" s="14">
        <v>0</v>
      </c>
      <c r="FW431" s="14">
        <v>0</v>
      </c>
      <c r="FX431" s="14">
        <v>0</v>
      </c>
      <c r="FY431" s="14">
        <v>0</v>
      </c>
      <c r="FZ431" s="14">
        <v>0</v>
      </c>
      <c r="GA431" s="14">
        <v>0</v>
      </c>
      <c r="GB431" s="14">
        <v>0</v>
      </c>
      <c r="GC431" s="14">
        <v>0</v>
      </c>
      <c r="GD431" s="14">
        <v>0</v>
      </c>
      <c r="GE431" s="14">
        <v>0</v>
      </c>
      <c r="GF431" s="14">
        <v>0</v>
      </c>
      <c r="GG431" s="14">
        <v>0</v>
      </c>
      <c r="GH431" s="14">
        <v>0</v>
      </c>
      <c r="GI431" s="14">
        <v>0</v>
      </c>
      <c r="GJ431" s="14">
        <v>0</v>
      </c>
      <c r="GK431" s="14">
        <v>0</v>
      </c>
      <c r="GL431" s="14">
        <v>0</v>
      </c>
      <c r="GM431" s="14">
        <v>0</v>
      </c>
      <c r="GN431" s="14">
        <v>0</v>
      </c>
      <c r="GO431" s="14">
        <v>0</v>
      </c>
      <c r="GP431" s="14">
        <v>0</v>
      </c>
      <c r="GQ431" s="14">
        <v>0</v>
      </c>
      <c r="GR431" s="14">
        <v>0</v>
      </c>
      <c r="GS431" s="14">
        <v>0</v>
      </c>
      <c r="GT431" s="14">
        <v>0</v>
      </c>
      <c r="GU431" s="14">
        <v>0</v>
      </c>
      <c r="GV431" s="14">
        <v>0</v>
      </c>
      <c r="GW431" s="14">
        <v>0</v>
      </c>
      <c r="GX431" s="14">
        <v>0</v>
      </c>
      <c r="GY431" s="14">
        <v>0</v>
      </c>
      <c r="GZ431" s="14">
        <v>0</v>
      </c>
      <c r="HA431" s="14">
        <v>0</v>
      </c>
      <c r="HB431" s="14">
        <v>0</v>
      </c>
      <c r="HC431" s="14">
        <v>0</v>
      </c>
      <c r="HD431" s="14">
        <v>0</v>
      </c>
      <c r="HE431" s="14">
        <v>0</v>
      </c>
      <c r="HF431" s="14">
        <v>0</v>
      </c>
      <c r="HG431" s="14">
        <v>0</v>
      </c>
      <c r="HH431" s="14">
        <v>0</v>
      </c>
      <c r="HI431" s="14">
        <v>0</v>
      </c>
      <c r="HJ431" s="14">
        <v>0</v>
      </c>
      <c r="HK431" s="14">
        <v>0</v>
      </c>
      <c r="HL431" s="14">
        <v>0</v>
      </c>
      <c r="HM431" s="14">
        <v>0</v>
      </c>
      <c r="HN431" s="14">
        <v>0</v>
      </c>
      <c r="HO431" s="14">
        <v>0</v>
      </c>
      <c r="HP431" s="14">
        <v>0</v>
      </c>
      <c r="HQ431" s="14">
        <v>0</v>
      </c>
      <c r="HR431" s="14">
        <v>0</v>
      </c>
      <c r="HS431" s="14">
        <v>0</v>
      </c>
      <c r="HT431" s="14">
        <v>0</v>
      </c>
      <c r="HU431" s="14">
        <v>0</v>
      </c>
      <c r="HV431" s="14">
        <v>0</v>
      </c>
      <c r="HW431" s="14">
        <v>0</v>
      </c>
      <c r="HX431" s="14">
        <v>0</v>
      </c>
      <c r="HY431" s="14">
        <v>0</v>
      </c>
      <c r="HZ431" s="14">
        <v>0</v>
      </c>
      <c r="IA431" s="14">
        <v>0</v>
      </c>
      <c r="IB431" s="14">
        <v>0</v>
      </c>
      <c r="IC431" s="14">
        <v>0</v>
      </c>
      <c r="ID431" s="14">
        <v>0</v>
      </c>
      <c r="IE431" s="14">
        <v>0</v>
      </c>
      <c r="IF431" s="14">
        <v>0</v>
      </c>
      <c r="IG431" s="14">
        <v>0</v>
      </c>
      <c r="IH431" s="14">
        <v>0</v>
      </c>
      <c r="II431" s="14">
        <v>0</v>
      </c>
      <c r="IJ431" s="14">
        <v>0</v>
      </c>
      <c r="IK431" s="14">
        <v>0</v>
      </c>
      <c r="IL431" s="14">
        <v>0</v>
      </c>
      <c r="IM431" s="14">
        <v>0</v>
      </c>
      <c r="IN431" s="14">
        <v>0</v>
      </c>
      <c r="IO431" s="14">
        <v>0</v>
      </c>
      <c r="IP431" s="14">
        <v>0</v>
      </c>
      <c r="IQ431" s="14">
        <v>0</v>
      </c>
      <c r="IR431" s="14">
        <v>0</v>
      </c>
      <c r="IS431" s="14">
        <v>0</v>
      </c>
      <c r="IT431" s="14">
        <v>0</v>
      </c>
      <c r="IU431" s="14">
        <v>0</v>
      </c>
      <c r="IV431" s="14">
        <v>0</v>
      </c>
      <c r="IW431" s="14">
        <v>0</v>
      </c>
      <c r="IX431" s="14">
        <v>0</v>
      </c>
      <c r="IY431" s="14">
        <v>0</v>
      </c>
      <c r="IZ431" s="14">
        <v>0</v>
      </c>
      <c r="JA431" s="14">
        <v>0</v>
      </c>
      <c r="JB431" s="14">
        <v>0</v>
      </c>
      <c r="JC431" s="14">
        <v>0</v>
      </c>
      <c r="JD431" s="14">
        <v>0</v>
      </c>
      <c r="JE431" s="14">
        <v>0</v>
      </c>
      <c r="JF431" s="14">
        <v>0</v>
      </c>
      <c r="JG431" s="14">
        <v>0</v>
      </c>
      <c r="JH431" s="14">
        <v>0</v>
      </c>
      <c r="JI431" s="14">
        <v>0</v>
      </c>
      <c r="JJ431" s="14">
        <v>0</v>
      </c>
      <c r="JK431" s="14">
        <v>0</v>
      </c>
      <c r="JL431" s="14">
        <v>0</v>
      </c>
      <c r="JM431" s="14">
        <v>0</v>
      </c>
      <c r="JN431" s="14">
        <v>0</v>
      </c>
      <c r="JO431" s="14">
        <v>0</v>
      </c>
      <c r="JP431" s="14">
        <v>0</v>
      </c>
      <c r="JQ431" s="14">
        <v>0</v>
      </c>
      <c r="JR431" s="14">
        <v>0</v>
      </c>
      <c r="JS431" s="14">
        <v>0</v>
      </c>
      <c r="JT431" s="14">
        <v>0</v>
      </c>
      <c r="JU431" s="14">
        <v>0</v>
      </c>
      <c r="JV431" s="14">
        <v>0</v>
      </c>
      <c r="JW431" s="14">
        <v>0</v>
      </c>
      <c r="JX431" s="14">
        <v>0</v>
      </c>
      <c r="JY431" s="14">
        <v>0</v>
      </c>
      <c r="JZ431" s="14">
        <v>0</v>
      </c>
      <c r="KA431" s="14">
        <v>0</v>
      </c>
      <c r="KB431" s="14">
        <v>0</v>
      </c>
      <c r="KC431" s="14">
        <v>0</v>
      </c>
      <c r="KD431" s="14">
        <v>0</v>
      </c>
      <c r="KE431" s="14">
        <v>0</v>
      </c>
      <c r="KF431" s="14">
        <v>0</v>
      </c>
      <c r="KG431" s="14">
        <v>0</v>
      </c>
      <c r="KH431" s="14">
        <v>0</v>
      </c>
      <c r="KI431" s="14">
        <v>0</v>
      </c>
      <c r="KJ431" s="14">
        <v>0</v>
      </c>
      <c r="KK431" s="14">
        <v>0</v>
      </c>
      <c r="KL431" s="14">
        <v>0</v>
      </c>
      <c r="KM431" s="14">
        <v>0</v>
      </c>
      <c r="KN431" s="14">
        <v>0</v>
      </c>
      <c r="KO431" s="14">
        <v>0</v>
      </c>
      <c r="KP431" s="14">
        <v>0</v>
      </c>
      <c r="KQ431" s="14">
        <v>0</v>
      </c>
      <c r="KR431" s="14">
        <v>0</v>
      </c>
      <c r="KS431" s="14">
        <v>0</v>
      </c>
      <c r="KT431" s="14">
        <v>0</v>
      </c>
      <c r="KU431" s="14">
        <v>0</v>
      </c>
      <c r="KV431" s="14">
        <v>0</v>
      </c>
      <c r="KW431" s="14">
        <v>0</v>
      </c>
      <c r="KX431" s="14">
        <v>0</v>
      </c>
      <c r="KY431" s="14">
        <v>0</v>
      </c>
      <c r="KZ431" s="14">
        <v>0</v>
      </c>
      <c r="LA431" s="14">
        <v>0</v>
      </c>
      <c r="LB431" s="14">
        <v>0</v>
      </c>
      <c r="LC431" s="14">
        <v>0</v>
      </c>
      <c r="LD431" s="14">
        <v>0</v>
      </c>
      <c r="LE431" s="14">
        <v>0</v>
      </c>
      <c r="LF431" s="14">
        <v>0</v>
      </c>
      <c r="LG431" s="14">
        <v>0</v>
      </c>
      <c r="LH431" s="14">
        <v>0</v>
      </c>
      <c r="LI431" s="14">
        <v>0</v>
      </c>
      <c r="LJ431" s="14">
        <v>0</v>
      </c>
      <c r="LK431" s="14">
        <v>0</v>
      </c>
      <c r="LL431" s="14">
        <v>0</v>
      </c>
      <c r="LM431" s="14">
        <v>0</v>
      </c>
      <c r="LN431" s="14">
        <v>0</v>
      </c>
      <c r="LO431" s="14">
        <v>0</v>
      </c>
      <c r="LP431" s="14">
        <v>0</v>
      </c>
      <c r="LQ431" s="14">
        <v>0</v>
      </c>
      <c r="LR431" s="14">
        <v>0</v>
      </c>
      <c r="LS431" s="14">
        <v>0</v>
      </c>
      <c r="LT431" s="14">
        <v>0</v>
      </c>
      <c r="LU431" s="14">
        <v>0</v>
      </c>
      <c r="LV431" s="14">
        <v>0</v>
      </c>
      <c r="LW431" s="14">
        <v>0</v>
      </c>
      <c r="LX431" s="14">
        <v>0</v>
      </c>
      <c r="LY431" s="14">
        <v>0</v>
      </c>
      <c r="LZ431" s="14">
        <v>0</v>
      </c>
      <c r="MA431" s="14">
        <v>0</v>
      </c>
      <c r="MB431" s="14">
        <v>0</v>
      </c>
      <c r="MC431" s="14">
        <v>0</v>
      </c>
      <c r="MD431" s="14">
        <v>0</v>
      </c>
      <c r="ME431" s="14">
        <v>0</v>
      </c>
      <c r="MF431" s="14">
        <v>0</v>
      </c>
      <c r="MG431" s="14">
        <v>0</v>
      </c>
      <c r="MH431" s="14">
        <v>0</v>
      </c>
      <c r="MI431" s="14">
        <v>0</v>
      </c>
      <c r="MJ431" s="14">
        <v>0</v>
      </c>
      <c r="MK431" s="14">
        <v>0</v>
      </c>
      <c r="ML431" s="14">
        <v>0</v>
      </c>
      <c r="MM431" s="14">
        <v>0</v>
      </c>
      <c r="MN431" s="14">
        <v>0</v>
      </c>
      <c r="MO431" s="14">
        <v>0</v>
      </c>
      <c r="MP431" s="14">
        <v>0</v>
      </c>
      <c r="MQ431" s="14">
        <v>0</v>
      </c>
      <c r="MR431" s="14">
        <v>0</v>
      </c>
      <c r="MS431" s="14">
        <v>0</v>
      </c>
      <c r="MT431" s="14">
        <v>0</v>
      </c>
      <c r="MU431" s="14">
        <v>0</v>
      </c>
      <c r="MV431" s="14">
        <v>0</v>
      </c>
      <c r="MW431" s="14">
        <v>0</v>
      </c>
      <c r="MX431" s="14">
        <v>0</v>
      </c>
      <c r="MY431" s="14">
        <v>0</v>
      </c>
      <c r="MZ431" s="14">
        <v>0</v>
      </c>
      <c r="NA431" s="14">
        <v>0</v>
      </c>
      <c r="NB431" s="14">
        <v>0</v>
      </c>
      <c r="NC431" s="14">
        <v>0</v>
      </c>
      <c r="ND431" s="14">
        <v>0</v>
      </c>
      <c r="NE431" s="14">
        <v>0</v>
      </c>
      <c r="NF431" s="14">
        <v>0</v>
      </c>
      <c r="NG431" s="14">
        <v>0</v>
      </c>
      <c r="NH431" s="14">
        <v>0</v>
      </c>
      <c r="NI431" s="14">
        <v>0</v>
      </c>
      <c r="NJ431" s="14">
        <v>0</v>
      </c>
      <c r="NK431" s="14">
        <v>0</v>
      </c>
      <c r="NL431" s="14">
        <v>0</v>
      </c>
      <c r="NM431" s="14">
        <v>0</v>
      </c>
      <c r="NN431" s="14">
        <v>0</v>
      </c>
      <c r="NO431" s="14">
        <v>2</v>
      </c>
      <c r="NP431" s="14">
        <v>0</v>
      </c>
      <c r="NQ431" s="14">
        <v>0</v>
      </c>
      <c r="NR431" s="14">
        <v>0</v>
      </c>
      <c r="NS431" s="14">
        <v>0</v>
      </c>
      <c r="NT431" s="14">
        <v>0</v>
      </c>
      <c r="NU431" s="14">
        <v>0</v>
      </c>
      <c r="NV431" s="14">
        <v>0</v>
      </c>
      <c r="NW431" s="14">
        <v>0</v>
      </c>
      <c r="NX431" s="14">
        <v>0</v>
      </c>
      <c r="NY431" s="14">
        <v>0</v>
      </c>
      <c r="NZ431" s="14">
        <v>0</v>
      </c>
      <c r="OA431" s="14">
        <v>0</v>
      </c>
      <c r="OB431" s="14">
        <v>0</v>
      </c>
      <c r="OC431" s="14">
        <v>0</v>
      </c>
      <c r="OD431" s="14">
        <v>0</v>
      </c>
      <c r="OE431" s="14">
        <v>0</v>
      </c>
      <c r="OF431" s="14"/>
      <c r="OG431" s="14">
        <v>0</v>
      </c>
      <c r="OH431" s="14">
        <v>0</v>
      </c>
      <c r="OI431" s="14">
        <v>0</v>
      </c>
      <c r="OJ431" s="14">
        <v>0</v>
      </c>
      <c r="OK431" s="14">
        <v>0</v>
      </c>
      <c r="OL431" s="14">
        <v>0</v>
      </c>
      <c r="OM431" s="14">
        <v>0</v>
      </c>
      <c r="ON431" s="14">
        <v>0</v>
      </c>
      <c r="OO431" s="14">
        <v>0</v>
      </c>
      <c r="OP431" s="14">
        <v>0</v>
      </c>
      <c r="OQ431" s="14">
        <v>0</v>
      </c>
      <c r="OR431" s="14">
        <v>0</v>
      </c>
      <c r="OS431" s="14">
        <v>0</v>
      </c>
      <c r="OT431" s="14">
        <v>0</v>
      </c>
      <c r="OU431" s="14">
        <v>0</v>
      </c>
      <c r="OV431" s="14">
        <v>0</v>
      </c>
      <c r="OW431" s="14">
        <v>0</v>
      </c>
      <c r="OX431" s="14">
        <v>0</v>
      </c>
      <c r="OY431" s="14">
        <v>0</v>
      </c>
      <c r="OZ431" s="14"/>
      <c r="PA431" s="14">
        <v>0</v>
      </c>
      <c r="PB431" s="14"/>
      <c r="PC431" s="14"/>
      <c r="PD431" s="14">
        <v>0</v>
      </c>
      <c r="PE431" s="14"/>
      <c r="PF431" s="14"/>
      <c r="PG431" s="54"/>
      <c r="PH431" s="54"/>
      <c r="PI431" s="54"/>
      <c r="PJ431" s="54"/>
      <c r="PK431" s="54"/>
      <c r="PL431" s="84"/>
      <c r="PM431" s="14"/>
      <c r="PN431" s="84"/>
      <c r="PO431" s="84"/>
      <c r="PP431" s="84"/>
      <c r="PQ431" s="84"/>
      <c r="PR431" s="505"/>
      <c r="PS431" s="84"/>
      <c r="PT431" s="84"/>
      <c r="PU431" s="84"/>
      <c r="PV431" s="84"/>
      <c r="PW431" s="54"/>
      <c r="PX431" s="54"/>
      <c r="PY431" s="14"/>
      <c r="PZ431" s="14"/>
      <c r="QA431" s="14"/>
      <c r="QB431" s="54"/>
      <c r="QC431" s="54"/>
      <c r="QD431" s="54"/>
      <c r="QG431" s="1">
        <v>1</v>
      </c>
      <c r="QM431" s="1">
        <v>1</v>
      </c>
      <c r="QO431" s="1">
        <v>1</v>
      </c>
      <c r="QR431" s="1"/>
      <c r="QS431" s="1"/>
      <c r="QU431" s="1">
        <v>1</v>
      </c>
      <c r="QX431" s="1"/>
      <c r="QY431" s="1"/>
      <c r="QZ431" s="1"/>
      <c r="RA431" s="1"/>
      <c r="RB431" s="1"/>
      <c r="RC431" s="1"/>
      <c r="RD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</row>
    <row r="432" spans="1:534" s="20" customFormat="1" hidden="1" x14ac:dyDescent="0.25">
      <c r="A432" s="62" t="s">
        <v>1015</v>
      </c>
      <c r="B432" s="62" t="s">
        <v>1015</v>
      </c>
      <c r="C432" s="279"/>
      <c r="D432" s="279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  <c r="BF432" s="84"/>
      <c r="BG432" s="84"/>
      <c r="BH432" s="84"/>
      <c r="BI432" s="84"/>
      <c r="BJ432" s="84"/>
      <c r="BK432" s="84"/>
      <c r="BL432" s="84"/>
      <c r="BM432" s="84"/>
      <c r="BN432" s="84"/>
      <c r="BO432" s="84"/>
      <c r="BP432" s="84"/>
      <c r="BQ432" s="84"/>
      <c r="BR432" s="84"/>
      <c r="BS432" s="84"/>
      <c r="BT432" s="84"/>
      <c r="BU432" s="84"/>
      <c r="BV432" s="84"/>
      <c r="BW432" s="84"/>
      <c r="BX432" s="84"/>
      <c r="BY432" s="84"/>
      <c r="BZ432" s="84"/>
      <c r="CA432" s="84"/>
      <c r="CB432" s="84"/>
      <c r="CC432" s="84"/>
      <c r="CD432" s="84"/>
      <c r="CE432" s="84"/>
      <c r="CF432" s="84"/>
      <c r="CG432" s="84"/>
      <c r="CH432" s="84"/>
      <c r="CI432" s="84"/>
      <c r="CJ432" s="84"/>
      <c r="CK432" s="84"/>
      <c r="CL432" s="84"/>
      <c r="CM432" s="84"/>
      <c r="CN432" s="84"/>
      <c r="CO432" s="84"/>
      <c r="CP432" s="84"/>
      <c r="CQ432" s="84"/>
      <c r="CR432" s="84"/>
      <c r="CS432" s="84"/>
      <c r="CT432" s="84"/>
      <c r="CU432" s="84"/>
      <c r="CV432" s="84"/>
      <c r="CW432" s="84"/>
      <c r="CX432" s="84"/>
      <c r="CY432" s="84"/>
      <c r="CZ432" s="84"/>
      <c r="DA432" s="84"/>
      <c r="DB432" s="84"/>
      <c r="DC432" s="84"/>
      <c r="DD432" s="84"/>
      <c r="DE432" s="84"/>
      <c r="DF432" s="84"/>
      <c r="DG432" s="84"/>
      <c r="DH432" s="84"/>
      <c r="DI432" s="84"/>
      <c r="DJ432" s="84"/>
      <c r="DK432" s="84"/>
      <c r="DL432" s="84"/>
      <c r="DM432" s="84"/>
      <c r="DN432" s="84"/>
      <c r="DO432" s="84"/>
      <c r="DP432" s="84"/>
      <c r="DQ432" s="84"/>
      <c r="DR432" s="84"/>
      <c r="DS432" s="84"/>
      <c r="DT432" s="84"/>
      <c r="DU432" s="84"/>
      <c r="DV432" s="84"/>
      <c r="DW432" s="84"/>
      <c r="DX432" s="84"/>
      <c r="DY432" s="84"/>
      <c r="DZ432" s="84"/>
      <c r="EA432" s="84"/>
      <c r="EB432" s="84"/>
      <c r="EC432" s="84"/>
      <c r="ED432" s="84"/>
      <c r="EE432" s="84"/>
      <c r="EF432" s="84"/>
      <c r="EG432" s="84"/>
      <c r="EH432" s="84"/>
      <c r="EI432" s="84"/>
      <c r="EJ432" s="84"/>
      <c r="EK432" s="84"/>
      <c r="EL432" s="84"/>
      <c r="EM432" s="84"/>
      <c r="EN432" s="84"/>
      <c r="EO432" s="84"/>
      <c r="EP432" s="84"/>
      <c r="EQ432" s="84"/>
      <c r="ER432" s="84"/>
      <c r="ES432" s="84"/>
      <c r="ET432" s="84"/>
      <c r="EU432" s="84"/>
      <c r="EV432" s="84"/>
      <c r="EW432" s="84"/>
      <c r="EX432" s="84"/>
      <c r="EY432" s="84"/>
      <c r="EZ432" s="84"/>
      <c r="FA432" s="84"/>
      <c r="FB432" s="84"/>
      <c r="FC432" s="84"/>
      <c r="FD432" s="84"/>
      <c r="FE432" s="84"/>
      <c r="FF432" s="84"/>
      <c r="FG432" s="84"/>
      <c r="FH432" s="84"/>
      <c r="FI432" s="84"/>
      <c r="FJ432" s="84"/>
      <c r="FK432" s="84"/>
      <c r="FL432" s="84"/>
      <c r="FM432" s="84"/>
      <c r="FN432" s="84"/>
      <c r="FO432" s="84"/>
      <c r="FP432" s="84"/>
      <c r="FQ432" s="84"/>
      <c r="FR432" s="84"/>
      <c r="FS432" s="84"/>
      <c r="FT432" s="84"/>
      <c r="FU432" s="84"/>
      <c r="FV432" s="84"/>
      <c r="FW432" s="84"/>
      <c r="FX432" s="84"/>
      <c r="FY432" s="84"/>
      <c r="FZ432" s="84"/>
      <c r="GA432" s="84"/>
      <c r="GB432" s="84"/>
      <c r="GC432" s="84"/>
      <c r="GD432" s="84"/>
      <c r="GE432" s="84"/>
      <c r="GF432" s="84"/>
      <c r="GG432" s="84"/>
      <c r="GH432" s="84"/>
      <c r="GI432" s="84"/>
      <c r="GJ432" s="84"/>
      <c r="GK432" s="84"/>
      <c r="GL432" s="84"/>
      <c r="GM432" s="84"/>
      <c r="GN432" s="84"/>
      <c r="GO432" s="84"/>
      <c r="GP432" s="84"/>
      <c r="GQ432" s="84"/>
      <c r="GR432" s="84"/>
      <c r="GS432" s="84"/>
      <c r="GT432" s="84"/>
      <c r="GU432" s="84"/>
      <c r="GV432" s="84"/>
      <c r="GW432" s="84"/>
      <c r="GX432" s="84"/>
      <c r="GY432" s="84"/>
      <c r="GZ432" s="84"/>
      <c r="HA432" s="84"/>
      <c r="HB432" s="84"/>
      <c r="HC432" s="84"/>
      <c r="HD432" s="84"/>
      <c r="HE432" s="84"/>
      <c r="HF432" s="84"/>
      <c r="HG432" s="84"/>
      <c r="HH432" s="84"/>
      <c r="HI432" s="84"/>
      <c r="HJ432" s="84"/>
      <c r="HK432" s="84"/>
      <c r="HL432" s="84"/>
      <c r="HM432" s="84"/>
      <c r="HN432" s="84"/>
      <c r="HO432" s="84"/>
      <c r="HP432" s="84"/>
      <c r="HQ432" s="84"/>
      <c r="HR432" s="84"/>
      <c r="HS432" s="84"/>
      <c r="HT432" s="84"/>
      <c r="HU432" s="84"/>
      <c r="HV432" s="84"/>
      <c r="HW432" s="84"/>
      <c r="HX432" s="84"/>
      <c r="HY432" s="84"/>
      <c r="HZ432" s="84"/>
      <c r="IA432" s="84"/>
      <c r="IB432" s="84"/>
      <c r="IC432" s="84"/>
      <c r="ID432" s="84"/>
      <c r="IE432" s="84"/>
      <c r="IF432" s="84"/>
      <c r="IG432" s="84"/>
      <c r="IH432" s="84"/>
      <c r="II432" s="84"/>
      <c r="IJ432" s="84"/>
      <c r="IK432" s="84"/>
      <c r="IL432" s="84">
        <v>15</v>
      </c>
      <c r="IM432" s="84">
        <v>9</v>
      </c>
      <c r="IN432" s="84">
        <v>9</v>
      </c>
      <c r="IO432" s="84">
        <v>8</v>
      </c>
      <c r="IP432" s="84">
        <v>6</v>
      </c>
      <c r="IQ432" s="84">
        <v>10</v>
      </c>
      <c r="IR432" s="84"/>
      <c r="IS432" s="84">
        <v>12</v>
      </c>
      <c r="IT432" s="84">
        <v>6</v>
      </c>
      <c r="IU432" s="84">
        <v>9</v>
      </c>
      <c r="IV432" s="84">
        <v>8</v>
      </c>
      <c r="IW432" s="84">
        <v>6</v>
      </c>
      <c r="IX432" s="84">
        <v>9</v>
      </c>
      <c r="IY432" s="84"/>
      <c r="IZ432" s="84">
        <v>6</v>
      </c>
      <c r="JA432" s="84">
        <v>15</v>
      </c>
      <c r="JB432" s="84"/>
      <c r="JC432" s="84"/>
      <c r="JD432" s="84"/>
      <c r="JE432" s="84"/>
      <c r="JF432" s="84"/>
      <c r="JG432" s="84"/>
      <c r="JH432" s="84"/>
      <c r="JI432" s="84"/>
      <c r="JJ432" s="84"/>
      <c r="JK432" s="84"/>
      <c r="JL432" s="84"/>
      <c r="JM432" s="84"/>
      <c r="JN432" s="84"/>
      <c r="JO432" s="84"/>
      <c r="JP432" s="84"/>
      <c r="JQ432" s="84"/>
      <c r="JR432" s="84"/>
      <c r="JS432" s="84"/>
      <c r="JT432" s="84"/>
      <c r="JU432" s="84"/>
      <c r="JV432" s="84"/>
      <c r="JW432" s="84"/>
      <c r="JX432" s="84"/>
      <c r="JY432" s="84"/>
      <c r="JZ432" s="84"/>
      <c r="KA432" s="84"/>
      <c r="KB432" s="84"/>
      <c r="KC432" s="84"/>
      <c r="KD432" s="84"/>
      <c r="KE432" s="84"/>
      <c r="KF432" s="84"/>
      <c r="KG432" s="84"/>
      <c r="KH432" s="84"/>
      <c r="KI432" s="84"/>
      <c r="KJ432" s="84"/>
      <c r="KK432" s="84"/>
      <c r="KL432" s="84"/>
      <c r="KM432" s="84"/>
      <c r="KN432" s="84"/>
      <c r="KO432" s="84"/>
      <c r="KP432" s="84"/>
      <c r="KQ432" s="84"/>
      <c r="KR432" s="84"/>
      <c r="KS432" s="84"/>
      <c r="KT432" s="84"/>
      <c r="KU432" s="84"/>
      <c r="KV432" s="84"/>
      <c r="KW432" s="84"/>
      <c r="KX432" s="84"/>
      <c r="KY432" s="84"/>
      <c r="KZ432" s="84"/>
      <c r="LA432" s="84"/>
      <c r="LB432" s="84"/>
      <c r="LC432" s="84"/>
      <c r="LD432" s="84"/>
      <c r="LE432" s="84"/>
      <c r="LF432" s="84"/>
      <c r="LG432" s="84"/>
      <c r="LH432" s="84"/>
      <c r="LI432" s="84"/>
      <c r="LJ432" s="84"/>
      <c r="LK432" s="84"/>
      <c r="LL432" s="84"/>
      <c r="LM432" s="84"/>
      <c r="LN432" s="84"/>
      <c r="LO432" s="84"/>
      <c r="LP432" s="84"/>
      <c r="LQ432" s="84"/>
      <c r="LR432" s="84"/>
      <c r="LS432" s="84"/>
      <c r="LT432" s="84"/>
      <c r="LU432" s="84"/>
      <c r="LV432" s="84"/>
      <c r="LW432" s="84"/>
      <c r="LX432" s="84"/>
      <c r="LY432" s="84"/>
      <c r="LZ432" s="84"/>
      <c r="MA432" s="84"/>
      <c r="MB432" s="84"/>
      <c r="MC432" s="84"/>
      <c r="MD432" s="84"/>
      <c r="ME432" s="84"/>
      <c r="MF432" s="84"/>
      <c r="MG432" s="84"/>
      <c r="MH432" s="84"/>
      <c r="MI432" s="84"/>
      <c r="MJ432" s="84"/>
      <c r="MK432" s="84"/>
      <c r="ML432" s="84"/>
      <c r="MM432" s="84"/>
      <c r="MN432" s="84"/>
      <c r="MO432" s="84"/>
      <c r="MP432" s="84"/>
      <c r="MQ432" s="84"/>
      <c r="MR432" s="84"/>
      <c r="MS432" s="84"/>
      <c r="MT432" s="84"/>
      <c r="MU432" s="84"/>
      <c r="MV432" s="84"/>
      <c r="MW432" s="84"/>
      <c r="MX432" s="84"/>
      <c r="MY432" s="84"/>
      <c r="MZ432" s="84"/>
      <c r="NA432" s="84"/>
      <c r="NB432" s="84"/>
      <c r="NC432" s="84"/>
      <c r="ND432" s="84"/>
      <c r="NE432" s="84"/>
      <c r="NF432" s="84"/>
      <c r="NG432" s="84"/>
      <c r="NH432" s="84"/>
      <c r="NI432" s="84"/>
      <c r="NJ432" s="84"/>
      <c r="NK432" s="84"/>
      <c r="NL432" s="84"/>
      <c r="NM432" s="84"/>
      <c r="NN432" s="84"/>
      <c r="NO432" s="84"/>
      <c r="NP432" s="84"/>
      <c r="NQ432" s="84"/>
      <c r="NR432" s="84"/>
      <c r="NS432" s="84"/>
      <c r="NT432" s="84"/>
      <c r="NU432" s="84"/>
      <c r="NV432" s="84"/>
      <c r="NW432" s="84"/>
      <c r="NX432" s="84"/>
      <c r="NY432" s="84"/>
      <c r="NZ432" s="84"/>
      <c r="OA432" s="84"/>
      <c r="OB432" s="84"/>
      <c r="OC432" s="84"/>
      <c r="OD432" s="84"/>
      <c r="OE432" s="84"/>
      <c r="OF432" s="84"/>
      <c r="OG432" s="84"/>
      <c r="OH432" s="84"/>
      <c r="OI432" s="84"/>
      <c r="OJ432" s="84"/>
      <c r="OK432" s="84"/>
      <c r="OL432" s="84"/>
      <c r="OM432" s="84"/>
      <c r="ON432" s="84"/>
      <c r="OO432" s="84"/>
      <c r="OP432" s="84"/>
      <c r="OQ432" s="84"/>
      <c r="OR432" s="84"/>
      <c r="OS432" s="84"/>
      <c r="OT432" s="84"/>
      <c r="OU432" s="84"/>
      <c r="OV432" s="84"/>
      <c r="OW432" s="84"/>
      <c r="OX432" s="84"/>
      <c r="OY432" s="84"/>
      <c r="OZ432" s="84"/>
      <c r="PA432" s="84"/>
      <c r="PB432" s="14"/>
      <c r="PC432" s="14"/>
      <c r="PD432" s="14"/>
      <c r="PE432" s="14"/>
      <c r="PF432" s="14"/>
      <c r="PG432" s="54"/>
      <c r="PH432" s="54"/>
      <c r="PI432" s="54"/>
      <c r="PJ432" s="54"/>
      <c r="PK432" s="54"/>
      <c r="PL432" s="84"/>
      <c r="PM432" s="14"/>
      <c r="PN432" s="84"/>
      <c r="PO432" s="84"/>
      <c r="PP432" s="84"/>
      <c r="PQ432" s="84"/>
      <c r="PR432" s="505"/>
      <c r="PS432" s="84"/>
      <c r="PT432" s="84"/>
      <c r="PU432" s="84"/>
      <c r="PV432" s="84"/>
      <c r="PW432" s="54"/>
      <c r="PX432" s="54"/>
      <c r="PY432" s="14"/>
      <c r="PZ432" s="14"/>
      <c r="QA432" s="14"/>
      <c r="QB432" s="54"/>
      <c r="QC432" s="54"/>
      <c r="QD432" s="54"/>
      <c r="QR432" s="1"/>
      <c r="QS432" s="1"/>
      <c r="QX432" s="1"/>
      <c r="QY432" s="1"/>
      <c r="QZ432" s="1"/>
      <c r="RA432" s="1"/>
      <c r="RB432" s="1"/>
      <c r="RC432" s="1"/>
      <c r="RD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</row>
    <row r="433" spans="1:488" s="20" customFormat="1" hidden="1" x14ac:dyDescent="0.25">
      <c r="A433" s="68" t="s">
        <v>8</v>
      </c>
      <c r="B433" s="68" t="s">
        <v>1225</v>
      </c>
      <c r="C433" s="464">
        <v>146</v>
      </c>
      <c r="D433" s="347"/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  <c r="AL433" s="14">
        <v>0</v>
      </c>
      <c r="AM433" s="14">
        <v>0</v>
      </c>
      <c r="AN433" s="14">
        <v>0</v>
      </c>
      <c r="AO433" s="14">
        <v>0</v>
      </c>
      <c r="AP433" s="14">
        <v>0</v>
      </c>
      <c r="AQ433" s="14">
        <v>0</v>
      </c>
      <c r="AR433" s="14">
        <v>0</v>
      </c>
      <c r="AS433" s="14">
        <v>0</v>
      </c>
      <c r="AT433" s="14">
        <v>0</v>
      </c>
      <c r="AU433" s="14">
        <v>0</v>
      </c>
      <c r="AV433" s="14">
        <v>0</v>
      </c>
      <c r="AW433" s="14">
        <v>0</v>
      </c>
      <c r="AX433" s="14">
        <v>0</v>
      </c>
      <c r="AY433" s="14">
        <v>0</v>
      </c>
      <c r="AZ433" s="14">
        <v>0</v>
      </c>
      <c r="BA433" s="14">
        <v>0</v>
      </c>
      <c r="BB433" s="14">
        <v>0</v>
      </c>
      <c r="BC433" s="14">
        <v>0</v>
      </c>
      <c r="BD433" s="14">
        <v>0</v>
      </c>
      <c r="BE433" s="14">
        <v>0</v>
      </c>
      <c r="BF433" s="14">
        <v>0</v>
      </c>
      <c r="BG433" s="14">
        <v>0</v>
      </c>
      <c r="BH433" s="14">
        <v>0</v>
      </c>
      <c r="BI433" s="14">
        <v>0</v>
      </c>
      <c r="BJ433" s="14">
        <v>0</v>
      </c>
      <c r="BK433" s="14">
        <v>0</v>
      </c>
      <c r="BL433" s="14">
        <v>0</v>
      </c>
      <c r="BM433" s="14">
        <v>0</v>
      </c>
      <c r="BN433" s="14">
        <v>0</v>
      </c>
      <c r="BO433" s="14">
        <v>0</v>
      </c>
      <c r="BP433" s="14">
        <v>0</v>
      </c>
      <c r="BQ433" s="14">
        <v>0</v>
      </c>
      <c r="BR433" s="14">
        <v>0</v>
      </c>
      <c r="BS433" s="14">
        <v>0</v>
      </c>
      <c r="BT433" s="14">
        <v>0</v>
      </c>
      <c r="BU433" s="14">
        <v>0</v>
      </c>
      <c r="BV433" s="14">
        <v>0</v>
      </c>
      <c r="BW433" s="14">
        <v>0</v>
      </c>
      <c r="BX433" s="14">
        <v>0</v>
      </c>
      <c r="BY433" s="14">
        <v>0</v>
      </c>
      <c r="BZ433" s="14">
        <v>0</v>
      </c>
      <c r="CA433" s="14">
        <v>0</v>
      </c>
      <c r="CB433" s="14">
        <v>0</v>
      </c>
      <c r="CC433" s="14">
        <v>0</v>
      </c>
      <c r="CD433" s="14">
        <v>0</v>
      </c>
      <c r="CE433" s="14">
        <v>0</v>
      </c>
      <c r="CF433" s="14">
        <v>0</v>
      </c>
      <c r="CG433" s="14">
        <v>0</v>
      </c>
      <c r="CH433" s="14">
        <v>0</v>
      </c>
      <c r="CI433" s="14">
        <v>0</v>
      </c>
      <c r="CJ433" s="14">
        <v>0</v>
      </c>
      <c r="CK433" s="14">
        <v>0</v>
      </c>
      <c r="CL433" s="14">
        <v>0</v>
      </c>
      <c r="CM433" s="14">
        <v>0</v>
      </c>
      <c r="CN433" s="14">
        <v>0</v>
      </c>
      <c r="CO433" s="14">
        <v>0</v>
      </c>
      <c r="CP433" s="14">
        <v>0</v>
      </c>
      <c r="CQ433" s="14">
        <v>0</v>
      </c>
      <c r="CR433" s="14">
        <v>0</v>
      </c>
      <c r="CS433" s="14">
        <v>0</v>
      </c>
      <c r="CT433" s="14">
        <v>0</v>
      </c>
      <c r="CU433" s="14">
        <v>0</v>
      </c>
      <c r="CV433" s="14">
        <v>0</v>
      </c>
      <c r="CW433" s="14">
        <v>0</v>
      </c>
      <c r="CX433" s="14">
        <v>0</v>
      </c>
      <c r="CY433" s="14">
        <v>0</v>
      </c>
      <c r="CZ433" s="14">
        <v>0</v>
      </c>
      <c r="DA433" s="14">
        <v>0</v>
      </c>
      <c r="DB433" s="14">
        <v>0</v>
      </c>
      <c r="DC433" s="14">
        <v>0</v>
      </c>
      <c r="DD433" s="14">
        <v>0</v>
      </c>
      <c r="DE433" s="14">
        <v>0</v>
      </c>
      <c r="DF433" s="14">
        <v>0</v>
      </c>
      <c r="DG433" s="14">
        <v>0</v>
      </c>
      <c r="DH433" s="14">
        <v>0</v>
      </c>
      <c r="DI433" s="14">
        <v>0</v>
      </c>
      <c r="DJ433" s="14">
        <v>0</v>
      </c>
      <c r="DK433" s="14">
        <v>0</v>
      </c>
      <c r="DL433" s="14">
        <v>0</v>
      </c>
      <c r="DM433" s="14">
        <v>0</v>
      </c>
      <c r="DN433" s="14">
        <v>0</v>
      </c>
      <c r="DO433" s="14">
        <v>0</v>
      </c>
      <c r="DP433" s="14">
        <v>0</v>
      </c>
      <c r="DQ433" s="14">
        <v>0</v>
      </c>
      <c r="DR433" s="14">
        <v>0</v>
      </c>
      <c r="DS433" s="14">
        <v>0</v>
      </c>
      <c r="DT433" s="14">
        <v>0</v>
      </c>
      <c r="DU433" s="14">
        <v>0</v>
      </c>
      <c r="DV433" s="14">
        <v>0</v>
      </c>
      <c r="DW433" s="14">
        <v>0</v>
      </c>
      <c r="DX433" s="14">
        <v>0</v>
      </c>
      <c r="DY433" s="14">
        <v>0</v>
      </c>
      <c r="DZ433" s="14">
        <v>0</v>
      </c>
      <c r="EA433" s="14">
        <v>0</v>
      </c>
      <c r="EB433" s="14">
        <v>0</v>
      </c>
      <c r="EC433" s="14">
        <v>0</v>
      </c>
      <c r="ED433" s="14">
        <v>0</v>
      </c>
      <c r="EE433" s="14">
        <v>0</v>
      </c>
      <c r="EF433" s="14">
        <v>0</v>
      </c>
      <c r="EG433" s="14">
        <v>0</v>
      </c>
      <c r="EH433" s="14">
        <v>0</v>
      </c>
      <c r="EI433" s="14">
        <v>0</v>
      </c>
      <c r="EJ433" s="14">
        <v>0</v>
      </c>
      <c r="EK433" s="14">
        <v>0</v>
      </c>
      <c r="EL433" s="14">
        <v>0</v>
      </c>
      <c r="EM433" s="14">
        <v>0</v>
      </c>
      <c r="EN433" s="14">
        <v>0</v>
      </c>
      <c r="EO433" s="14">
        <v>0</v>
      </c>
      <c r="EP433" s="14">
        <v>0</v>
      </c>
      <c r="EQ433" s="14">
        <v>0</v>
      </c>
      <c r="ER433" s="14">
        <v>0</v>
      </c>
      <c r="ES433" s="14">
        <v>0</v>
      </c>
      <c r="ET433" s="14">
        <v>0</v>
      </c>
      <c r="EU433" s="14">
        <v>0</v>
      </c>
      <c r="EV433" s="14">
        <v>0</v>
      </c>
      <c r="EW433" s="14">
        <v>0</v>
      </c>
      <c r="EX433" s="14">
        <v>0</v>
      </c>
      <c r="EY433" s="14">
        <v>0</v>
      </c>
      <c r="EZ433" s="14">
        <v>0</v>
      </c>
      <c r="FA433" s="14">
        <v>0</v>
      </c>
      <c r="FB433" s="14">
        <v>0</v>
      </c>
      <c r="FC433" s="14">
        <v>0</v>
      </c>
      <c r="FD433" s="14">
        <v>0</v>
      </c>
      <c r="FE433" s="14">
        <v>0</v>
      </c>
      <c r="FF433" s="14">
        <v>0</v>
      </c>
      <c r="FG433" s="14">
        <v>0</v>
      </c>
      <c r="FH433" s="14">
        <v>0</v>
      </c>
      <c r="FI433" s="14">
        <v>0</v>
      </c>
      <c r="FJ433" s="14">
        <v>0</v>
      </c>
      <c r="FK433" s="14">
        <v>1</v>
      </c>
      <c r="FL433" s="14">
        <v>0</v>
      </c>
      <c r="FM433" s="14">
        <v>0</v>
      </c>
      <c r="FN433" s="14">
        <v>0</v>
      </c>
      <c r="FO433" s="14">
        <v>0</v>
      </c>
      <c r="FP433" s="14">
        <v>0</v>
      </c>
      <c r="FQ433" s="14">
        <v>0</v>
      </c>
      <c r="FR433" s="14">
        <v>0</v>
      </c>
      <c r="FS433" s="14">
        <v>0</v>
      </c>
      <c r="FT433" s="14">
        <v>0</v>
      </c>
      <c r="FU433" s="14">
        <v>0</v>
      </c>
      <c r="FV433" s="14">
        <v>0</v>
      </c>
      <c r="FW433" s="14">
        <v>0</v>
      </c>
      <c r="FX433" s="14">
        <v>0</v>
      </c>
      <c r="FY433" s="14">
        <v>0</v>
      </c>
      <c r="FZ433" s="14">
        <v>0</v>
      </c>
      <c r="GA433" s="14">
        <v>0</v>
      </c>
      <c r="GB433" s="14">
        <v>0</v>
      </c>
      <c r="GC433" s="14">
        <v>0</v>
      </c>
      <c r="GD433" s="14">
        <v>0</v>
      </c>
      <c r="GE433" s="14">
        <v>0</v>
      </c>
      <c r="GF433" s="14">
        <v>0</v>
      </c>
      <c r="GG433" s="14">
        <v>0</v>
      </c>
      <c r="GH433" s="14">
        <v>0</v>
      </c>
      <c r="GI433" s="14">
        <v>0</v>
      </c>
      <c r="GJ433" s="14">
        <v>0</v>
      </c>
      <c r="GK433" s="14">
        <v>0</v>
      </c>
      <c r="GL433" s="14">
        <v>0</v>
      </c>
      <c r="GM433" s="14">
        <v>0</v>
      </c>
      <c r="GN433" s="14">
        <v>0</v>
      </c>
      <c r="GO433" s="14">
        <v>0</v>
      </c>
      <c r="GP433" s="14">
        <v>0</v>
      </c>
      <c r="GQ433" s="14">
        <v>0</v>
      </c>
      <c r="GR433" s="14">
        <v>0</v>
      </c>
      <c r="GS433" s="14">
        <v>0</v>
      </c>
      <c r="GT433" s="14">
        <v>0</v>
      </c>
      <c r="GU433" s="14">
        <v>0</v>
      </c>
      <c r="GV433" s="14">
        <v>0</v>
      </c>
      <c r="GW433" s="14">
        <v>0</v>
      </c>
      <c r="GX433" s="14">
        <v>0</v>
      </c>
      <c r="GY433" s="14">
        <v>0</v>
      </c>
      <c r="GZ433" s="14">
        <v>0</v>
      </c>
      <c r="HA433" s="14">
        <v>0</v>
      </c>
      <c r="HB433" s="14">
        <v>0</v>
      </c>
      <c r="HC433" s="14">
        <v>0</v>
      </c>
      <c r="HD433" s="14">
        <v>0</v>
      </c>
      <c r="HE433" s="14">
        <v>0</v>
      </c>
      <c r="HF433" s="14">
        <v>0</v>
      </c>
      <c r="HG433" s="14">
        <v>0</v>
      </c>
      <c r="HH433" s="14">
        <v>0</v>
      </c>
      <c r="HI433" s="14">
        <v>0</v>
      </c>
      <c r="HJ433" s="14">
        <v>0</v>
      </c>
      <c r="HK433" s="14">
        <v>0</v>
      </c>
      <c r="HL433" s="14">
        <v>0</v>
      </c>
      <c r="HM433" s="14">
        <v>0</v>
      </c>
      <c r="HN433" s="14">
        <v>0</v>
      </c>
      <c r="HO433" s="14">
        <v>0</v>
      </c>
      <c r="HP433" s="14">
        <v>0</v>
      </c>
      <c r="HQ433" s="14">
        <v>0</v>
      </c>
      <c r="HR433" s="14">
        <v>0</v>
      </c>
      <c r="HS433" s="14">
        <v>0</v>
      </c>
      <c r="HT433" s="14">
        <v>0</v>
      </c>
      <c r="HU433" s="14">
        <v>0</v>
      </c>
      <c r="HV433" s="14">
        <v>0</v>
      </c>
      <c r="HW433" s="14">
        <v>0</v>
      </c>
      <c r="HX433" s="14">
        <v>0</v>
      </c>
      <c r="HY433" s="14">
        <v>0</v>
      </c>
      <c r="HZ433" s="14">
        <v>0</v>
      </c>
      <c r="IA433" s="14">
        <v>0</v>
      </c>
      <c r="IB433" s="14">
        <v>0</v>
      </c>
      <c r="IC433" s="14">
        <v>0</v>
      </c>
      <c r="ID433" s="14">
        <v>0</v>
      </c>
      <c r="IE433" s="14">
        <v>0</v>
      </c>
      <c r="IF433" s="14">
        <v>0</v>
      </c>
      <c r="IG433" s="14">
        <v>0</v>
      </c>
      <c r="IH433" s="14">
        <v>0</v>
      </c>
      <c r="II433" s="14">
        <v>0</v>
      </c>
      <c r="IJ433" s="14">
        <v>0</v>
      </c>
      <c r="IK433" s="14">
        <v>0</v>
      </c>
      <c r="IL433" s="14">
        <v>0</v>
      </c>
      <c r="IM433" s="14">
        <v>0</v>
      </c>
      <c r="IN433" s="14">
        <v>0</v>
      </c>
      <c r="IO433" s="14">
        <v>0</v>
      </c>
      <c r="IP433" s="14">
        <v>0</v>
      </c>
      <c r="IQ433" s="14">
        <v>0</v>
      </c>
      <c r="IR433" s="14">
        <v>0</v>
      </c>
      <c r="IS433" s="14">
        <v>0</v>
      </c>
      <c r="IT433" s="14">
        <v>0</v>
      </c>
      <c r="IU433" s="14">
        <v>0</v>
      </c>
      <c r="IV433" s="14">
        <v>0</v>
      </c>
      <c r="IW433" s="14">
        <v>0</v>
      </c>
      <c r="IX433" s="14">
        <v>0</v>
      </c>
      <c r="IY433" s="14">
        <v>0</v>
      </c>
      <c r="IZ433" s="14">
        <v>0</v>
      </c>
      <c r="JA433" s="14">
        <v>0</v>
      </c>
      <c r="JB433" s="14">
        <v>0</v>
      </c>
      <c r="JC433" s="14">
        <v>0</v>
      </c>
      <c r="JD433" s="14">
        <v>0</v>
      </c>
      <c r="JE433" s="14">
        <v>0</v>
      </c>
      <c r="JF433" s="14">
        <v>0</v>
      </c>
      <c r="JG433" s="14">
        <v>0</v>
      </c>
      <c r="JH433" s="14">
        <v>0</v>
      </c>
      <c r="JI433" s="14">
        <v>0</v>
      </c>
      <c r="JJ433" s="14">
        <v>0</v>
      </c>
      <c r="JK433" s="14">
        <v>0</v>
      </c>
      <c r="JL433" s="14">
        <v>0</v>
      </c>
      <c r="JM433" s="14">
        <v>0</v>
      </c>
      <c r="JN433" s="14">
        <v>0</v>
      </c>
      <c r="JO433" s="14">
        <v>0</v>
      </c>
      <c r="JP433" s="14">
        <v>0</v>
      </c>
      <c r="JQ433" s="14">
        <v>0</v>
      </c>
      <c r="JR433" s="14">
        <v>0</v>
      </c>
      <c r="JS433" s="14">
        <v>0</v>
      </c>
      <c r="JT433" s="14">
        <v>0</v>
      </c>
      <c r="JU433" s="14">
        <v>0</v>
      </c>
      <c r="JV433" s="14">
        <v>0</v>
      </c>
      <c r="JW433" s="14">
        <v>0</v>
      </c>
      <c r="JX433" s="14">
        <v>0</v>
      </c>
      <c r="JY433" s="14">
        <v>0</v>
      </c>
      <c r="JZ433" s="14">
        <v>0</v>
      </c>
      <c r="KA433" s="14">
        <v>0</v>
      </c>
      <c r="KB433" s="14">
        <v>1</v>
      </c>
      <c r="KC433" s="14">
        <v>0</v>
      </c>
      <c r="KD433" s="14">
        <v>0</v>
      </c>
      <c r="KE433" s="14">
        <v>0</v>
      </c>
      <c r="KF433" s="14">
        <v>0</v>
      </c>
      <c r="KG433" s="14">
        <v>0</v>
      </c>
      <c r="KH433" s="14">
        <v>0</v>
      </c>
      <c r="KI433" s="14">
        <v>0</v>
      </c>
      <c r="KJ433" s="14">
        <v>0</v>
      </c>
      <c r="KK433" s="14">
        <v>0</v>
      </c>
      <c r="KL433" s="14">
        <v>0</v>
      </c>
      <c r="KM433" s="14">
        <v>0</v>
      </c>
      <c r="KN433" s="14">
        <v>0</v>
      </c>
      <c r="KO433" s="14">
        <v>0</v>
      </c>
      <c r="KP433" s="14">
        <v>0</v>
      </c>
      <c r="KQ433" s="14">
        <v>0</v>
      </c>
      <c r="KR433" s="14">
        <v>0</v>
      </c>
      <c r="KS433" s="14">
        <v>0</v>
      </c>
      <c r="KT433" s="14">
        <v>0</v>
      </c>
      <c r="KU433" s="14">
        <v>0</v>
      </c>
      <c r="KV433" s="14">
        <v>0</v>
      </c>
      <c r="KW433" s="14">
        <v>0</v>
      </c>
      <c r="KX433" s="14">
        <v>0</v>
      </c>
      <c r="KY433" s="14">
        <v>0</v>
      </c>
      <c r="KZ433" s="14">
        <v>0</v>
      </c>
      <c r="LA433" s="14">
        <v>0</v>
      </c>
      <c r="LB433" s="14">
        <v>0</v>
      </c>
      <c r="LC433" s="14">
        <v>0</v>
      </c>
      <c r="LD433" s="14">
        <v>0</v>
      </c>
      <c r="LE433" s="14">
        <v>0</v>
      </c>
      <c r="LF433" s="14">
        <v>0</v>
      </c>
      <c r="LG433" s="14">
        <v>0</v>
      </c>
      <c r="LH433" s="14">
        <v>0</v>
      </c>
      <c r="LI433" s="14">
        <v>0</v>
      </c>
      <c r="LJ433" s="14">
        <v>0</v>
      </c>
      <c r="LK433" s="14">
        <v>0</v>
      </c>
      <c r="LL433" s="14">
        <v>0</v>
      </c>
      <c r="LM433" s="14">
        <v>0</v>
      </c>
      <c r="LN433" s="14">
        <v>0</v>
      </c>
      <c r="LO433" s="14">
        <v>0</v>
      </c>
      <c r="LP433" s="14">
        <v>0</v>
      </c>
      <c r="LQ433" s="14">
        <v>0</v>
      </c>
      <c r="LR433" s="14">
        <v>0</v>
      </c>
      <c r="LS433" s="14">
        <v>0</v>
      </c>
      <c r="LT433" s="14">
        <v>0</v>
      </c>
      <c r="LU433" s="14">
        <v>0</v>
      </c>
      <c r="LV433" s="14">
        <v>0</v>
      </c>
      <c r="LW433" s="14">
        <v>0</v>
      </c>
      <c r="LX433" s="14">
        <v>0</v>
      </c>
      <c r="LY433" s="14">
        <v>0</v>
      </c>
      <c r="LZ433" s="14">
        <v>0</v>
      </c>
      <c r="MA433" s="14">
        <v>0</v>
      </c>
      <c r="MB433" s="14">
        <v>0</v>
      </c>
      <c r="MC433" s="14">
        <v>0</v>
      </c>
      <c r="MD433" s="14">
        <v>0</v>
      </c>
      <c r="ME433" s="14">
        <v>0</v>
      </c>
      <c r="MF433" s="14">
        <v>0</v>
      </c>
      <c r="MG433" s="14">
        <v>0</v>
      </c>
      <c r="MH433" s="14">
        <v>0</v>
      </c>
      <c r="MI433" s="14">
        <v>0</v>
      </c>
      <c r="MJ433" s="14">
        <v>0</v>
      </c>
      <c r="MK433" s="14">
        <v>0</v>
      </c>
      <c r="ML433" s="14">
        <v>0</v>
      </c>
      <c r="MM433" s="14">
        <v>0</v>
      </c>
      <c r="MN433" s="14">
        <v>0</v>
      </c>
      <c r="MO433" s="14">
        <v>0</v>
      </c>
      <c r="MP433" s="14">
        <v>0</v>
      </c>
      <c r="MQ433" s="14">
        <v>0</v>
      </c>
      <c r="MR433" s="14">
        <v>0</v>
      </c>
      <c r="MS433" s="14">
        <v>0</v>
      </c>
      <c r="MT433" s="14">
        <v>0</v>
      </c>
      <c r="MU433" s="14">
        <v>0</v>
      </c>
      <c r="MV433" s="14">
        <v>0</v>
      </c>
      <c r="MW433" s="14">
        <v>0</v>
      </c>
      <c r="MX433" s="14">
        <v>0</v>
      </c>
      <c r="MY433" s="14">
        <v>0</v>
      </c>
      <c r="MZ433" s="14">
        <v>0</v>
      </c>
      <c r="NA433" s="14">
        <v>0</v>
      </c>
      <c r="NB433" s="14">
        <v>0</v>
      </c>
      <c r="NC433" s="14">
        <v>0</v>
      </c>
      <c r="ND433" s="14">
        <v>0</v>
      </c>
      <c r="NE433" s="14">
        <v>0</v>
      </c>
      <c r="NF433" s="14">
        <v>0</v>
      </c>
      <c r="NG433" s="14">
        <v>0</v>
      </c>
      <c r="NH433" s="14">
        <v>0</v>
      </c>
      <c r="NI433" s="14">
        <v>0</v>
      </c>
      <c r="NJ433" s="14">
        <v>0</v>
      </c>
      <c r="NK433" s="14">
        <v>0</v>
      </c>
      <c r="NL433" s="14">
        <v>0</v>
      </c>
      <c r="NM433" s="14">
        <v>0</v>
      </c>
      <c r="NN433" s="14">
        <v>0</v>
      </c>
      <c r="NO433" s="14">
        <v>0</v>
      </c>
      <c r="NP433" s="14">
        <v>0</v>
      </c>
      <c r="NQ433" s="14">
        <v>0</v>
      </c>
      <c r="NR433" s="14">
        <v>0</v>
      </c>
      <c r="NS433" s="14">
        <v>0</v>
      </c>
      <c r="NT433" s="14">
        <v>0</v>
      </c>
      <c r="NU433" s="14">
        <v>0</v>
      </c>
      <c r="NV433" s="14">
        <v>0</v>
      </c>
      <c r="NW433" s="14">
        <v>0</v>
      </c>
      <c r="NX433" s="14">
        <v>0</v>
      </c>
      <c r="NY433" s="14">
        <v>0</v>
      </c>
      <c r="NZ433" s="14">
        <v>0</v>
      </c>
      <c r="OA433" s="14">
        <v>0</v>
      </c>
      <c r="OB433" s="14">
        <v>0</v>
      </c>
      <c r="OC433" s="14">
        <v>0</v>
      </c>
      <c r="OD433" s="14">
        <v>0</v>
      </c>
      <c r="OE433" s="14">
        <v>0</v>
      </c>
      <c r="OF433" s="14"/>
      <c r="OG433" s="14">
        <v>0</v>
      </c>
      <c r="OH433" s="14">
        <v>0</v>
      </c>
      <c r="OI433" s="14">
        <v>0</v>
      </c>
      <c r="OJ433" s="14">
        <v>0</v>
      </c>
      <c r="OK433" s="14">
        <v>0</v>
      </c>
      <c r="OL433" s="14">
        <v>0</v>
      </c>
      <c r="OM433" s="14">
        <v>0</v>
      </c>
      <c r="ON433" s="14">
        <v>0</v>
      </c>
      <c r="OO433" s="14">
        <v>0</v>
      </c>
      <c r="OP433" s="14">
        <v>0</v>
      </c>
      <c r="OQ433" s="14">
        <v>0</v>
      </c>
      <c r="OR433" s="14">
        <v>0</v>
      </c>
      <c r="OS433" s="14">
        <v>0</v>
      </c>
      <c r="OT433" s="14">
        <v>0</v>
      </c>
      <c r="OU433" s="14">
        <v>0</v>
      </c>
      <c r="OV433" s="14">
        <v>0</v>
      </c>
      <c r="OW433" s="14">
        <v>0</v>
      </c>
      <c r="OX433" s="14">
        <v>0</v>
      </c>
      <c r="OY433" s="14">
        <v>0</v>
      </c>
      <c r="OZ433" s="14"/>
      <c r="PA433" s="14">
        <v>0</v>
      </c>
      <c r="PB433" s="14"/>
      <c r="PC433" s="14"/>
      <c r="PD433" s="14">
        <v>0</v>
      </c>
      <c r="PE433" s="14"/>
      <c r="PF433" s="14"/>
      <c r="PG433" s="54"/>
      <c r="PH433" s="54"/>
      <c r="PI433" s="54"/>
      <c r="PJ433" s="54"/>
      <c r="PK433" s="54"/>
      <c r="PL433" s="84"/>
      <c r="PM433" s="14"/>
      <c r="PN433" s="84"/>
      <c r="PO433" s="84"/>
      <c r="PP433" s="84"/>
      <c r="PQ433" s="84"/>
      <c r="PR433" s="505"/>
      <c r="PS433" s="84"/>
      <c r="PT433" s="84"/>
      <c r="PU433" s="84"/>
      <c r="PV433" s="84"/>
      <c r="PW433" s="54"/>
      <c r="PX433" s="54"/>
      <c r="PY433" s="14"/>
      <c r="PZ433" s="14"/>
      <c r="QA433" s="14"/>
      <c r="QB433" s="54"/>
      <c r="QC433" s="54"/>
      <c r="QD433" s="54"/>
      <c r="QR433" s="1"/>
      <c r="QS433" s="1"/>
      <c r="QX433" s="1"/>
      <c r="QY433" s="1"/>
      <c r="QZ433" s="1"/>
      <c r="RA433" s="1"/>
      <c r="RB433" s="1"/>
      <c r="RC433" s="1"/>
      <c r="RD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</row>
    <row r="434" spans="1:488" s="20" customFormat="1" hidden="1" x14ac:dyDescent="0.25">
      <c r="A434" s="68" t="s">
        <v>8</v>
      </c>
      <c r="B434" s="79" t="s">
        <v>1226</v>
      </c>
      <c r="C434" s="464">
        <v>1128</v>
      </c>
      <c r="D434" s="347"/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  <c r="AL434" s="14">
        <v>0</v>
      </c>
      <c r="AM434" s="14">
        <v>0</v>
      </c>
      <c r="AN434" s="14">
        <v>0</v>
      </c>
      <c r="AO434" s="14">
        <v>0</v>
      </c>
      <c r="AP434" s="14">
        <v>0</v>
      </c>
      <c r="AQ434" s="14">
        <v>0</v>
      </c>
      <c r="AR434" s="14">
        <v>0</v>
      </c>
      <c r="AS434" s="14">
        <v>0</v>
      </c>
      <c r="AT434" s="14">
        <v>0</v>
      </c>
      <c r="AU434" s="14">
        <v>0</v>
      </c>
      <c r="AV434" s="14">
        <v>0</v>
      </c>
      <c r="AW434" s="14">
        <v>0</v>
      </c>
      <c r="AX434" s="14">
        <v>0</v>
      </c>
      <c r="AY434" s="14">
        <v>0</v>
      </c>
      <c r="AZ434" s="14">
        <v>0</v>
      </c>
      <c r="BA434" s="14">
        <v>0</v>
      </c>
      <c r="BB434" s="14">
        <v>0</v>
      </c>
      <c r="BC434" s="14">
        <v>0</v>
      </c>
      <c r="BD434" s="14">
        <v>0</v>
      </c>
      <c r="BE434" s="14">
        <v>0</v>
      </c>
      <c r="BF434" s="14">
        <v>0</v>
      </c>
      <c r="BG434" s="14">
        <v>0</v>
      </c>
      <c r="BH434" s="14">
        <v>0</v>
      </c>
      <c r="BI434" s="14">
        <v>0</v>
      </c>
      <c r="BJ434" s="14">
        <v>0</v>
      </c>
      <c r="BK434" s="14">
        <v>0</v>
      </c>
      <c r="BL434" s="14">
        <v>0</v>
      </c>
      <c r="BM434" s="14">
        <v>0</v>
      </c>
      <c r="BN434" s="14">
        <v>0</v>
      </c>
      <c r="BO434" s="14">
        <v>0</v>
      </c>
      <c r="BP434" s="14">
        <v>0</v>
      </c>
      <c r="BQ434" s="14">
        <v>0</v>
      </c>
      <c r="BR434" s="14">
        <v>0</v>
      </c>
      <c r="BS434" s="14">
        <v>0</v>
      </c>
      <c r="BT434" s="14">
        <v>0</v>
      </c>
      <c r="BU434" s="14">
        <v>0</v>
      </c>
      <c r="BV434" s="14">
        <v>0</v>
      </c>
      <c r="BW434" s="14">
        <v>0</v>
      </c>
      <c r="BX434" s="14">
        <v>0</v>
      </c>
      <c r="BY434" s="14">
        <v>0</v>
      </c>
      <c r="BZ434" s="14">
        <v>0</v>
      </c>
      <c r="CA434" s="14">
        <v>0</v>
      </c>
      <c r="CB434" s="14">
        <v>0</v>
      </c>
      <c r="CC434" s="14">
        <v>0</v>
      </c>
      <c r="CD434" s="14">
        <v>0</v>
      </c>
      <c r="CE434" s="14">
        <v>0</v>
      </c>
      <c r="CF434" s="14">
        <v>0</v>
      </c>
      <c r="CG434" s="14">
        <v>0</v>
      </c>
      <c r="CH434" s="14">
        <v>0</v>
      </c>
      <c r="CI434" s="14">
        <v>0</v>
      </c>
      <c r="CJ434" s="14">
        <v>0</v>
      </c>
      <c r="CK434" s="14">
        <v>1</v>
      </c>
      <c r="CL434" s="14">
        <v>0</v>
      </c>
      <c r="CM434" s="14">
        <v>0</v>
      </c>
      <c r="CN434" s="14">
        <v>0</v>
      </c>
      <c r="CO434" s="14">
        <v>0</v>
      </c>
      <c r="CP434" s="14">
        <v>0</v>
      </c>
      <c r="CQ434" s="14">
        <v>0</v>
      </c>
      <c r="CR434" s="14">
        <v>0</v>
      </c>
      <c r="CS434" s="14">
        <v>0</v>
      </c>
      <c r="CT434" s="14">
        <v>0</v>
      </c>
      <c r="CU434" s="14">
        <v>0</v>
      </c>
      <c r="CV434" s="14">
        <v>0</v>
      </c>
      <c r="CW434" s="14">
        <v>0</v>
      </c>
      <c r="CX434" s="14">
        <v>0</v>
      </c>
      <c r="CY434" s="14">
        <v>0</v>
      </c>
      <c r="CZ434" s="14">
        <v>0</v>
      </c>
      <c r="DA434" s="14">
        <v>0</v>
      </c>
      <c r="DB434" s="14">
        <v>0</v>
      </c>
      <c r="DC434" s="14">
        <v>0</v>
      </c>
      <c r="DD434" s="14">
        <v>0</v>
      </c>
      <c r="DE434" s="14">
        <v>0</v>
      </c>
      <c r="DF434" s="14">
        <v>0</v>
      </c>
      <c r="DG434" s="14">
        <v>0</v>
      </c>
      <c r="DH434" s="14">
        <v>0</v>
      </c>
      <c r="DI434" s="14">
        <v>0</v>
      </c>
      <c r="DJ434" s="14">
        <v>0</v>
      </c>
      <c r="DK434" s="14">
        <v>0</v>
      </c>
      <c r="DL434" s="14">
        <v>0</v>
      </c>
      <c r="DM434" s="14">
        <v>1</v>
      </c>
      <c r="DN434" s="14">
        <v>1</v>
      </c>
      <c r="DO434" s="14">
        <v>0</v>
      </c>
      <c r="DP434" s="14">
        <v>0</v>
      </c>
      <c r="DQ434" s="14">
        <v>0</v>
      </c>
      <c r="DR434" s="14">
        <v>1</v>
      </c>
      <c r="DS434" s="14">
        <v>0</v>
      </c>
      <c r="DT434" s="14">
        <v>0</v>
      </c>
      <c r="DU434" s="14">
        <v>0</v>
      </c>
      <c r="DV434" s="14">
        <v>0</v>
      </c>
      <c r="DW434" s="14">
        <v>0</v>
      </c>
      <c r="DX434" s="14">
        <v>0</v>
      </c>
      <c r="DY434" s="14">
        <v>1</v>
      </c>
      <c r="DZ434" s="14">
        <v>0</v>
      </c>
      <c r="EA434" s="14">
        <v>0</v>
      </c>
      <c r="EB434" s="14">
        <v>0</v>
      </c>
      <c r="EC434" s="14">
        <v>0</v>
      </c>
      <c r="ED434" s="14">
        <v>0</v>
      </c>
      <c r="EE434" s="14">
        <v>1</v>
      </c>
      <c r="EF434" s="14">
        <v>2</v>
      </c>
      <c r="EG434" s="14">
        <v>0</v>
      </c>
      <c r="EH434" s="14">
        <v>5</v>
      </c>
      <c r="EI434" s="14">
        <v>0</v>
      </c>
      <c r="EJ434" s="14">
        <v>0</v>
      </c>
      <c r="EK434" s="14">
        <v>0</v>
      </c>
      <c r="EL434" s="14">
        <v>2</v>
      </c>
      <c r="EM434" s="14">
        <v>2</v>
      </c>
      <c r="EN434" s="14">
        <v>2</v>
      </c>
      <c r="EO434" s="14">
        <v>0</v>
      </c>
      <c r="EP434" s="14">
        <v>4</v>
      </c>
      <c r="EQ434" s="14">
        <v>0</v>
      </c>
      <c r="ER434" s="14">
        <v>0</v>
      </c>
      <c r="ES434" s="14">
        <v>5</v>
      </c>
      <c r="ET434" s="14">
        <v>0</v>
      </c>
      <c r="EU434" s="14">
        <v>2</v>
      </c>
      <c r="EV434" s="14">
        <v>1</v>
      </c>
      <c r="EW434" s="14">
        <v>0</v>
      </c>
      <c r="EX434" s="14">
        <v>0</v>
      </c>
      <c r="EY434" s="14">
        <v>0</v>
      </c>
      <c r="EZ434" s="14">
        <v>0</v>
      </c>
      <c r="FA434" s="14">
        <v>1</v>
      </c>
      <c r="FB434" s="14">
        <v>0</v>
      </c>
      <c r="FC434" s="14">
        <v>1</v>
      </c>
      <c r="FD434" s="14">
        <v>0</v>
      </c>
      <c r="FE434" s="14">
        <v>0</v>
      </c>
      <c r="FF434" s="14">
        <v>0</v>
      </c>
      <c r="FG434" s="14">
        <v>0</v>
      </c>
      <c r="FH434" s="14">
        <v>0</v>
      </c>
      <c r="FI434" s="14">
        <v>1</v>
      </c>
      <c r="FJ434" s="14">
        <v>0</v>
      </c>
      <c r="FK434" s="14">
        <v>2</v>
      </c>
      <c r="FL434" s="14">
        <v>0</v>
      </c>
      <c r="FM434" s="14">
        <v>0</v>
      </c>
      <c r="FN434" s="14">
        <v>0</v>
      </c>
      <c r="FO434" s="14">
        <v>0</v>
      </c>
      <c r="FP434" s="14">
        <v>0</v>
      </c>
      <c r="FQ434" s="14">
        <v>0</v>
      </c>
      <c r="FR434" s="14">
        <v>0</v>
      </c>
      <c r="FS434" s="14">
        <v>0</v>
      </c>
      <c r="FT434" s="14">
        <v>0</v>
      </c>
      <c r="FU434" s="14">
        <v>0</v>
      </c>
      <c r="FV434" s="14">
        <v>0</v>
      </c>
      <c r="FW434" s="14">
        <v>0</v>
      </c>
      <c r="FX434" s="14">
        <v>0</v>
      </c>
      <c r="FY434" s="14">
        <v>0</v>
      </c>
      <c r="FZ434" s="14">
        <v>0</v>
      </c>
      <c r="GA434" s="14">
        <v>0</v>
      </c>
      <c r="GB434" s="14">
        <v>0</v>
      </c>
      <c r="GC434" s="14">
        <v>0</v>
      </c>
      <c r="GD434" s="14">
        <v>0</v>
      </c>
      <c r="GE434" s="14">
        <v>0</v>
      </c>
      <c r="GF434" s="14">
        <v>0</v>
      </c>
      <c r="GG434" s="14">
        <v>0</v>
      </c>
      <c r="GH434" s="14">
        <v>0</v>
      </c>
      <c r="GI434" s="14">
        <v>0</v>
      </c>
      <c r="GJ434" s="14">
        <v>0</v>
      </c>
      <c r="GK434" s="14">
        <v>0</v>
      </c>
      <c r="GL434" s="14">
        <v>0</v>
      </c>
      <c r="GM434" s="14">
        <v>0</v>
      </c>
      <c r="GN434" s="14">
        <v>0</v>
      </c>
      <c r="GO434" s="14">
        <v>0</v>
      </c>
      <c r="GP434" s="14">
        <v>0</v>
      </c>
      <c r="GQ434" s="14">
        <v>0</v>
      </c>
      <c r="GR434" s="14">
        <v>0</v>
      </c>
      <c r="GS434" s="14">
        <v>0</v>
      </c>
      <c r="GT434" s="14">
        <v>0</v>
      </c>
      <c r="GU434" s="14">
        <v>0</v>
      </c>
      <c r="GV434" s="14">
        <v>0</v>
      </c>
      <c r="GW434" s="14">
        <v>-5</v>
      </c>
      <c r="GX434" s="14">
        <v>0</v>
      </c>
      <c r="GY434" s="14">
        <v>0</v>
      </c>
      <c r="GZ434" s="14">
        <v>0</v>
      </c>
      <c r="HA434" s="14">
        <v>0</v>
      </c>
      <c r="HB434" s="14">
        <v>0</v>
      </c>
      <c r="HC434" s="14">
        <v>0</v>
      </c>
      <c r="HD434" s="14">
        <v>0</v>
      </c>
      <c r="HE434" s="14">
        <v>0</v>
      </c>
      <c r="HF434" s="14">
        <v>0</v>
      </c>
      <c r="HG434" s="14">
        <v>0</v>
      </c>
      <c r="HH434" s="14">
        <v>0</v>
      </c>
      <c r="HI434" s="14">
        <v>0</v>
      </c>
      <c r="HJ434" s="14">
        <v>0</v>
      </c>
      <c r="HK434" s="14">
        <v>0</v>
      </c>
      <c r="HL434" s="14">
        <v>0</v>
      </c>
      <c r="HM434" s="14">
        <v>0</v>
      </c>
      <c r="HN434" s="14">
        <v>0</v>
      </c>
      <c r="HO434" s="14">
        <v>0</v>
      </c>
      <c r="HP434" s="14">
        <v>0</v>
      </c>
      <c r="HQ434" s="14">
        <v>0</v>
      </c>
      <c r="HR434" s="14">
        <v>0</v>
      </c>
      <c r="HS434" s="14">
        <v>0</v>
      </c>
      <c r="HT434" s="14">
        <v>0</v>
      </c>
      <c r="HU434" s="14">
        <v>0</v>
      </c>
      <c r="HV434" s="14">
        <v>0</v>
      </c>
      <c r="HW434" s="14">
        <v>0</v>
      </c>
      <c r="HX434" s="14">
        <v>0</v>
      </c>
      <c r="HY434" s="14">
        <v>0</v>
      </c>
      <c r="HZ434" s="14">
        <v>0</v>
      </c>
      <c r="IA434" s="14">
        <v>0</v>
      </c>
      <c r="IB434" s="14">
        <v>0</v>
      </c>
      <c r="IC434" s="14">
        <v>0</v>
      </c>
      <c r="ID434" s="14">
        <v>0</v>
      </c>
      <c r="IE434" s="14">
        <v>0</v>
      </c>
      <c r="IF434" s="14">
        <v>0</v>
      </c>
      <c r="IG434" s="14">
        <v>0</v>
      </c>
      <c r="IH434" s="14">
        <v>1</v>
      </c>
      <c r="II434" s="14">
        <v>1</v>
      </c>
      <c r="IJ434" s="14">
        <v>0</v>
      </c>
      <c r="IK434" s="14">
        <v>0</v>
      </c>
      <c r="IL434" s="14">
        <v>1</v>
      </c>
      <c r="IM434" s="14">
        <v>0</v>
      </c>
      <c r="IN434" s="14">
        <v>0</v>
      </c>
      <c r="IO434" s="14">
        <v>0</v>
      </c>
      <c r="IP434" s="14">
        <v>1</v>
      </c>
      <c r="IQ434" s="14">
        <v>0</v>
      </c>
      <c r="IR434" s="14">
        <v>0</v>
      </c>
      <c r="IS434" s="14">
        <v>1</v>
      </c>
      <c r="IT434" s="14">
        <v>0</v>
      </c>
      <c r="IU434" s="14">
        <v>0</v>
      </c>
      <c r="IV434" s="14">
        <v>0</v>
      </c>
      <c r="IW434" s="14">
        <v>1</v>
      </c>
      <c r="IX434" s="14">
        <v>0</v>
      </c>
      <c r="IY434" s="14">
        <v>0</v>
      </c>
      <c r="IZ434" s="14">
        <v>1</v>
      </c>
      <c r="JA434" s="14">
        <v>1</v>
      </c>
      <c r="JB434" s="14">
        <v>0</v>
      </c>
      <c r="JC434" s="14">
        <v>0</v>
      </c>
      <c r="JD434" s="14">
        <v>0</v>
      </c>
      <c r="JE434" s="14">
        <v>0</v>
      </c>
      <c r="JF434" s="14">
        <v>0</v>
      </c>
      <c r="JG434" s="14">
        <v>0</v>
      </c>
      <c r="JH434" s="14">
        <v>0</v>
      </c>
      <c r="JI434" s="14">
        <v>0</v>
      </c>
      <c r="JJ434" s="14">
        <v>0</v>
      </c>
      <c r="JK434" s="14">
        <v>1</v>
      </c>
      <c r="JL434" s="14">
        <v>0</v>
      </c>
      <c r="JM434" s="14">
        <v>0</v>
      </c>
      <c r="JN434" s="14">
        <v>0</v>
      </c>
      <c r="JO434" s="14">
        <v>0</v>
      </c>
      <c r="JP434" s="14">
        <v>0</v>
      </c>
      <c r="JQ434" s="14">
        <v>0</v>
      </c>
      <c r="JR434" s="14">
        <v>0</v>
      </c>
      <c r="JS434" s="14">
        <v>0</v>
      </c>
      <c r="JT434" s="14">
        <v>0</v>
      </c>
      <c r="JU434" s="14">
        <v>0</v>
      </c>
      <c r="JV434" s="14">
        <v>0</v>
      </c>
      <c r="JW434" s="14">
        <v>0</v>
      </c>
      <c r="JX434" s="14">
        <v>0</v>
      </c>
      <c r="JY434" s="14">
        <v>0</v>
      </c>
      <c r="JZ434" s="14">
        <v>0</v>
      </c>
      <c r="KA434" s="14">
        <v>0</v>
      </c>
      <c r="KB434" s="14">
        <v>0</v>
      </c>
      <c r="KC434" s="14">
        <v>0</v>
      </c>
      <c r="KD434" s="14">
        <v>0</v>
      </c>
      <c r="KE434" s="14">
        <v>0</v>
      </c>
      <c r="KF434" s="14">
        <v>0</v>
      </c>
      <c r="KG434" s="14">
        <v>0</v>
      </c>
      <c r="KH434" s="14">
        <v>0</v>
      </c>
      <c r="KI434" s="14">
        <v>0</v>
      </c>
      <c r="KJ434" s="14">
        <v>0</v>
      </c>
      <c r="KK434" s="14">
        <v>0</v>
      </c>
      <c r="KL434" s="14">
        <v>0</v>
      </c>
      <c r="KM434" s="14">
        <v>0</v>
      </c>
      <c r="KN434" s="14">
        <v>0</v>
      </c>
      <c r="KO434" s="14">
        <v>0</v>
      </c>
      <c r="KP434" s="14">
        <v>0</v>
      </c>
      <c r="KQ434" s="14">
        <v>0</v>
      </c>
      <c r="KR434" s="14">
        <v>0</v>
      </c>
      <c r="KS434" s="14">
        <v>0</v>
      </c>
      <c r="KT434" s="14">
        <v>0</v>
      </c>
      <c r="KU434" s="14">
        <v>0</v>
      </c>
      <c r="KV434" s="14">
        <v>0</v>
      </c>
      <c r="KW434" s="14">
        <v>1</v>
      </c>
      <c r="KX434" s="14">
        <v>1</v>
      </c>
      <c r="KY434" s="14">
        <v>5</v>
      </c>
      <c r="KZ434" s="14">
        <v>0</v>
      </c>
      <c r="LA434" s="14">
        <v>0</v>
      </c>
      <c r="LB434" s="14">
        <v>0</v>
      </c>
      <c r="LC434" s="14">
        <v>0</v>
      </c>
      <c r="LD434" s="14">
        <v>0</v>
      </c>
      <c r="LE434" s="14">
        <v>0</v>
      </c>
      <c r="LF434" s="14">
        <v>0</v>
      </c>
      <c r="LG434" s="14">
        <v>0</v>
      </c>
      <c r="LH434" s="14">
        <v>0</v>
      </c>
      <c r="LI434" s="14">
        <v>2</v>
      </c>
      <c r="LJ434" s="14">
        <v>0</v>
      </c>
      <c r="LK434" s="14">
        <v>1</v>
      </c>
      <c r="LL434" s="14">
        <v>0</v>
      </c>
      <c r="LM434" s="14">
        <v>1</v>
      </c>
      <c r="LN434" s="14">
        <v>0</v>
      </c>
      <c r="LO434" s="14">
        <v>0</v>
      </c>
      <c r="LP434" s="14">
        <v>0</v>
      </c>
      <c r="LQ434" s="14">
        <v>0</v>
      </c>
      <c r="LR434" s="14">
        <v>0</v>
      </c>
      <c r="LS434" s="14">
        <v>0</v>
      </c>
      <c r="LT434" s="14">
        <v>3</v>
      </c>
      <c r="LU434" s="14">
        <v>0</v>
      </c>
      <c r="LV434" s="14">
        <v>1</v>
      </c>
      <c r="LW434" s="14">
        <v>0</v>
      </c>
      <c r="LX434" s="14">
        <v>0</v>
      </c>
      <c r="LY434" s="14">
        <v>0</v>
      </c>
      <c r="LZ434" s="14">
        <v>0</v>
      </c>
      <c r="MA434" s="14">
        <v>2</v>
      </c>
      <c r="MB434" s="14">
        <v>0</v>
      </c>
      <c r="MC434" s="14">
        <v>0</v>
      </c>
      <c r="MD434" s="14">
        <v>2</v>
      </c>
      <c r="ME434" s="14">
        <v>0</v>
      </c>
      <c r="MF434" s="14">
        <v>0</v>
      </c>
      <c r="MG434" s="14">
        <v>2</v>
      </c>
      <c r="MH434" s="14">
        <v>3</v>
      </c>
      <c r="MI434" s="14">
        <v>3</v>
      </c>
      <c r="MJ434" s="14">
        <v>0</v>
      </c>
      <c r="MK434" s="14">
        <v>0</v>
      </c>
      <c r="ML434" s="14">
        <v>0</v>
      </c>
      <c r="MM434" s="14">
        <v>0</v>
      </c>
      <c r="MN434" s="14">
        <v>0</v>
      </c>
      <c r="MO434" s="14">
        <v>0</v>
      </c>
      <c r="MP434" s="14">
        <v>0</v>
      </c>
      <c r="MQ434" s="14">
        <v>2</v>
      </c>
      <c r="MR434" s="14">
        <v>0</v>
      </c>
      <c r="MS434" s="14">
        <v>0</v>
      </c>
      <c r="MT434" s="14">
        <v>0</v>
      </c>
      <c r="MU434" s="14">
        <v>0</v>
      </c>
      <c r="MV434" s="14">
        <v>0</v>
      </c>
      <c r="MW434" s="14">
        <v>0</v>
      </c>
      <c r="MX434" s="14">
        <v>0</v>
      </c>
      <c r="MY434" s="14">
        <v>0</v>
      </c>
      <c r="MZ434" s="14">
        <v>0</v>
      </c>
      <c r="NA434" s="14">
        <v>0</v>
      </c>
      <c r="NB434" s="14">
        <v>0</v>
      </c>
      <c r="NC434" s="14">
        <v>0</v>
      </c>
      <c r="ND434" s="14">
        <v>0</v>
      </c>
      <c r="NE434" s="14">
        <v>0</v>
      </c>
      <c r="NF434" s="14">
        <v>0</v>
      </c>
      <c r="NG434" s="14">
        <v>0</v>
      </c>
      <c r="NH434" s="14">
        <v>0</v>
      </c>
      <c r="NI434" s="14">
        <v>0</v>
      </c>
      <c r="NJ434" s="14">
        <v>0</v>
      </c>
      <c r="NK434" s="14">
        <v>1</v>
      </c>
      <c r="NL434" s="14">
        <v>0</v>
      </c>
      <c r="NM434" s="14">
        <v>1</v>
      </c>
      <c r="NN434" s="14">
        <v>0</v>
      </c>
      <c r="NO434" s="14">
        <v>0</v>
      </c>
      <c r="NP434" s="14">
        <v>0</v>
      </c>
      <c r="NQ434" s="14">
        <v>1</v>
      </c>
      <c r="NR434" s="14">
        <v>3</v>
      </c>
      <c r="NS434" s="14">
        <v>6</v>
      </c>
      <c r="NT434" s="14">
        <v>1</v>
      </c>
      <c r="NU434" s="14">
        <v>0</v>
      </c>
      <c r="NV434" s="14">
        <v>7</v>
      </c>
      <c r="NW434" s="14">
        <v>5</v>
      </c>
      <c r="NX434" s="14">
        <v>5</v>
      </c>
      <c r="NY434" s="14">
        <v>0</v>
      </c>
      <c r="NZ434" s="14">
        <v>0</v>
      </c>
      <c r="OA434" s="14">
        <v>3</v>
      </c>
      <c r="OB434" s="14">
        <v>0</v>
      </c>
      <c r="OC434" s="14">
        <v>0</v>
      </c>
      <c r="OD434" s="14">
        <v>4</v>
      </c>
      <c r="OE434" s="14">
        <v>2</v>
      </c>
      <c r="OF434" s="14">
        <v>1</v>
      </c>
      <c r="OG434" s="14">
        <v>1</v>
      </c>
      <c r="OH434" s="14">
        <v>0</v>
      </c>
      <c r="OI434" s="14">
        <v>0</v>
      </c>
      <c r="OJ434" s="14">
        <v>0</v>
      </c>
      <c r="OK434" s="14">
        <v>4</v>
      </c>
      <c r="OL434" s="14">
        <v>1</v>
      </c>
      <c r="OM434" s="14">
        <v>5</v>
      </c>
      <c r="ON434" s="14">
        <v>3</v>
      </c>
      <c r="OO434" s="14">
        <v>0</v>
      </c>
      <c r="OP434" s="14">
        <v>0</v>
      </c>
      <c r="OQ434" s="14">
        <v>1</v>
      </c>
      <c r="OR434" s="14">
        <v>0</v>
      </c>
      <c r="OS434" s="14">
        <v>1</v>
      </c>
      <c r="OT434" s="14">
        <v>2</v>
      </c>
      <c r="OU434" s="14">
        <v>3</v>
      </c>
      <c r="OV434" s="14">
        <v>0</v>
      </c>
      <c r="OW434" s="14">
        <v>0</v>
      </c>
      <c r="OX434" s="14">
        <v>1</v>
      </c>
      <c r="OY434" s="14">
        <v>1</v>
      </c>
      <c r="OZ434" s="31">
        <v>2</v>
      </c>
      <c r="PA434" s="14">
        <v>1</v>
      </c>
      <c r="PB434" s="14"/>
      <c r="PC434" s="14">
        <v>1</v>
      </c>
      <c r="PD434" s="14">
        <v>0</v>
      </c>
      <c r="PE434" s="14"/>
      <c r="PF434" s="14">
        <v>5</v>
      </c>
      <c r="PG434" s="14">
        <v>6</v>
      </c>
      <c r="PH434" s="54"/>
      <c r="PI434" s="14">
        <v>1</v>
      </c>
      <c r="PJ434" s="14">
        <v>2</v>
      </c>
      <c r="PK434" s="54"/>
      <c r="PL434" s="84"/>
      <c r="PM434" s="14">
        <v>1</v>
      </c>
      <c r="PN434" s="84"/>
      <c r="PO434" s="84"/>
      <c r="PP434" s="84">
        <v>1</v>
      </c>
      <c r="PQ434" s="84"/>
      <c r="PR434" s="505"/>
      <c r="PS434" s="84">
        <v>1</v>
      </c>
      <c r="PT434" s="84"/>
      <c r="PU434" s="84">
        <v>2</v>
      </c>
      <c r="PV434" s="84"/>
      <c r="PW434" s="54"/>
      <c r="PX434" s="14">
        <v>1</v>
      </c>
      <c r="PY434" s="14"/>
      <c r="PZ434" s="14">
        <v>2</v>
      </c>
      <c r="QA434" s="14"/>
      <c r="QB434" s="54"/>
      <c r="QC434" s="14">
        <v>1</v>
      </c>
      <c r="QD434" s="14">
        <v>1</v>
      </c>
      <c r="QL434" s="482">
        <v>4</v>
      </c>
      <c r="QR434" s="1"/>
      <c r="QS434" s="1"/>
      <c r="QW434" s="1">
        <v>1</v>
      </c>
      <c r="QX434" s="1"/>
      <c r="QY434" s="1"/>
      <c r="QZ434" s="1"/>
      <c r="RA434" s="1"/>
      <c r="RB434" s="1">
        <v>1</v>
      </c>
      <c r="RC434" s="1"/>
      <c r="RD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</row>
    <row r="435" spans="1:488" s="20" customFormat="1" hidden="1" x14ac:dyDescent="0.25">
      <c r="A435" s="68" t="s">
        <v>8</v>
      </c>
      <c r="B435" s="68" t="s">
        <v>1192</v>
      </c>
      <c r="C435" s="464">
        <v>288</v>
      </c>
      <c r="D435" s="347"/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  <c r="AL435" s="14">
        <v>0</v>
      </c>
      <c r="AM435" s="14">
        <v>0</v>
      </c>
      <c r="AN435" s="14">
        <v>0</v>
      </c>
      <c r="AO435" s="14">
        <v>0</v>
      </c>
      <c r="AP435" s="14">
        <v>0</v>
      </c>
      <c r="AQ435" s="14">
        <v>0</v>
      </c>
      <c r="AR435" s="14">
        <v>0</v>
      </c>
      <c r="AS435" s="14">
        <v>0</v>
      </c>
      <c r="AT435" s="14">
        <v>0</v>
      </c>
      <c r="AU435" s="14">
        <v>0</v>
      </c>
      <c r="AV435" s="14">
        <v>0</v>
      </c>
      <c r="AW435" s="14">
        <v>0</v>
      </c>
      <c r="AX435" s="14">
        <v>0</v>
      </c>
      <c r="AY435" s="14">
        <v>0</v>
      </c>
      <c r="AZ435" s="14">
        <v>0</v>
      </c>
      <c r="BA435" s="14">
        <v>0</v>
      </c>
      <c r="BB435" s="14">
        <v>0</v>
      </c>
      <c r="BC435" s="14">
        <v>0</v>
      </c>
      <c r="BD435" s="14">
        <v>0</v>
      </c>
      <c r="BE435" s="14">
        <v>0</v>
      </c>
      <c r="BF435" s="14">
        <v>0</v>
      </c>
      <c r="BG435" s="14">
        <v>0</v>
      </c>
      <c r="BH435" s="14">
        <v>0</v>
      </c>
      <c r="BI435" s="14">
        <v>0</v>
      </c>
      <c r="BJ435" s="14">
        <v>0</v>
      </c>
      <c r="BK435" s="14">
        <v>0</v>
      </c>
      <c r="BL435" s="14">
        <v>0</v>
      </c>
      <c r="BM435" s="14">
        <v>0</v>
      </c>
      <c r="BN435" s="14">
        <v>0</v>
      </c>
      <c r="BO435" s="14">
        <v>0</v>
      </c>
      <c r="BP435" s="14">
        <v>0</v>
      </c>
      <c r="BQ435" s="14">
        <v>0</v>
      </c>
      <c r="BR435" s="14">
        <v>0</v>
      </c>
      <c r="BS435" s="14">
        <v>0</v>
      </c>
      <c r="BT435" s="14">
        <v>0</v>
      </c>
      <c r="BU435" s="14">
        <v>0</v>
      </c>
      <c r="BV435" s="14">
        <v>0</v>
      </c>
      <c r="BW435" s="14">
        <v>0</v>
      </c>
      <c r="BX435" s="14">
        <v>0</v>
      </c>
      <c r="BY435" s="14">
        <v>0</v>
      </c>
      <c r="BZ435" s="14">
        <v>0</v>
      </c>
      <c r="CA435" s="14">
        <v>0</v>
      </c>
      <c r="CB435" s="14">
        <v>0</v>
      </c>
      <c r="CC435" s="14">
        <v>0</v>
      </c>
      <c r="CD435" s="14">
        <v>0</v>
      </c>
      <c r="CE435" s="14">
        <v>0</v>
      </c>
      <c r="CF435" s="14">
        <v>0</v>
      </c>
      <c r="CG435" s="14">
        <v>0</v>
      </c>
      <c r="CH435" s="14">
        <v>0</v>
      </c>
      <c r="CI435" s="14">
        <v>0</v>
      </c>
      <c r="CJ435" s="14">
        <v>0</v>
      </c>
      <c r="CK435" s="14">
        <v>0</v>
      </c>
      <c r="CL435" s="14">
        <v>0</v>
      </c>
      <c r="CM435" s="14">
        <v>0</v>
      </c>
      <c r="CN435" s="14">
        <v>0</v>
      </c>
      <c r="CO435" s="14">
        <v>0</v>
      </c>
      <c r="CP435" s="14">
        <v>0</v>
      </c>
      <c r="CQ435" s="14">
        <v>0</v>
      </c>
      <c r="CR435" s="14">
        <v>0</v>
      </c>
      <c r="CS435" s="14">
        <v>0</v>
      </c>
      <c r="CT435" s="14">
        <v>0</v>
      </c>
      <c r="CU435" s="14">
        <v>0</v>
      </c>
      <c r="CV435" s="14">
        <v>0</v>
      </c>
      <c r="CW435" s="14">
        <v>0</v>
      </c>
      <c r="CX435" s="14">
        <v>0</v>
      </c>
      <c r="CY435" s="14">
        <v>0</v>
      </c>
      <c r="CZ435" s="14">
        <v>0</v>
      </c>
      <c r="DA435" s="14">
        <v>0</v>
      </c>
      <c r="DB435" s="14">
        <v>0</v>
      </c>
      <c r="DC435" s="14">
        <v>0</v>
      </c>
      <c r="DD435" s="14">
        <v>0</v>
      </c>
      <c r="DE435" s="14">
        <v>0</v>
      </c>
      <c r="DF435" s="14">
        <v>0</v>
      </c>
      <c r="DG435" s="14">
        <v>0</v>
      </c>
      <c r="DH435" s="14">
        <v>0</v>
      </c>
      <c r="DI435" s="14">
        <v>0</v>
      </c>
      <c r="DJ435" s="14">
        <v>0</v>
      </c>
      <c r="DK435" s="14">
        <v>0</v>
      </c>
      <c r="DL435" s="14">
        <v>0</v>
      </c>
      <c r="DM435" s="14">
        <v>0</v>
      </c>
      <c r="DN435" s="14">
        <v>0</v>
      </c>
      <c r="DO435" s="14">
        <v>0</v>
      </c>
      <c r="DP435" s="14">
        <v>0</v>
      </c>
      <c r="DQ435" s="14">
        <v>0</v>
      </c>
      <c r="DR435" s="14">
        <v>0</v>
      </c>
      <c r="DS435" s="14">
        <v>0</v>
      </c>
      <c r="DT435" s="14">
        <v>0</v>
      </c>
      <c r="DU435" s="14">
        <v>0</v>
      </c>
      <c r="DV435" s="14">
        <v>0</v>
      </c>
      <c r="DW435" s="14">
        <v>0</v>
      </c>
      <c r="DX435" s="14">
        <v>0</v>
      </c>
      <c r="DY435" s="14">
        <v>0</v>
      </c>
      <c r="DZ435" s="14">
        <v>0</v>
      </c>
      <c r="EA435" s="14">
        <v>0</v>
      </c>
      <c r="EB435" s="14">
        <v>0</v>
      </c>
      <c r="EC435" s="14">
        <v>0</v>
      </c>
      <c r="ED435" s="14">
        <v>0</v>
      </c>
      <c r="EE435" s="14">
        <v>0</v>
      </c>
      <c r="EF435" s="14">
        <v>0</v>
      </c>
      <c r="EG435" s="14">
        <v>0</v>
      </c>
      <c r="EH435" s="14">
        <v>0</v>
      </c>
      <c r="EI435" s="14">
        <v>0</v>
      </c>
      <c r="EJ435" s="14">
        <v>0</v>
      </c>
      <c r="EK435" s="14">
        <v>0</v>
      </c>
      <c r="EL435" s="14">
        <v>0</v>
      </c>
      <c r="EM435" s="14">
        <v>0</v>
      </c>
      <c r="EN435" s="14">
        <v>0</v>
      </c>
      <c r="EO435" s="14">
        <v>0</v>
      </c>
      <c r="EP435" s="14">
        <v>0</v>
      </c>
      <c r="EQ435" s="14">
        <v>0</v>
      </c>
      <c r="ER435" s="14">
        <v>0</v>
      </c>
      <c r="ES435" s="14">
        <v>0</v>
      </c>
      <c r="ET435" s="14">
        <v>0</v>
      </c>
      <c r="EU435" s="14">
        <v>0</v>
      </c>
      <c r="EV435" s="14">
        <v>0</v>
      </c>
      <c r="EW435" s="14">
        <v>0</v>
      </c>
      <c r="EX435" s="14">
        <v>0</v>
      </c>
      <c r="EY435" s="14">
        <v>0</v>
      </c>
      <c r="EZ435" s="14">
        <v>0</v>
      </c>
      <c r="FA435" s="14">
        <v>0</v>
      </c>
      <c r="FB435" s="14">
        <v>0</v>
      </c>
      <c r="FC435" s="14">
        <v>0</v>
      </c>
      <c r="FD435" s="14">
        <v>0</v>
      </c>
      <c r="FE435" s="14">
        <v>0</v>
      </c>
      <c r="FF435" s="14">
        <v>0</v>
      </c>
      <c r="FG435" s="14">
        <v>0</v>
      </c>
      <c r="FH435" s="14">
        <v>0</v>
      </c>
      <c r="FI435" s="14">
        <v>0</v>
      </c>
      <c r="FJ435" s="14">
        <v>0</v>
      </c>
      <c r="FK435" s="14">
        <v>0</v>
      </c>
      <c r="FL435" s="14">
        <v>0</v>
      </c>
      <c r="FM435" s="14">
        <v>0</v>
      </c>
      <c r="FN435" s="14">
        <v>0</v>
      </c>
      <c r="FO435" s="14">
        <v>0</v>
      </c>
      <c r="FP435" s="14">
        <v>0</v>
      </c>
      <c r="FQ435" s="14">
        <v>0</v>
      </c>
      <c r="FR435" s="14">
        <v>0</v>
      </c>
      <c r="FS435" s="14">
        <v>0</v>
      </c>
      <c r="FT435" s="14">
        <v>0</v>
      </c>
      <c r="FU435" s="14">
        <v>0</v>
      </c>
      <c r="FV435" s="14">
        <v>0</v>
      </c>
      <c r="FW435" s="14">
        <v>0</v>
      </c>
      <c r="FX435" s="14">
        <v>0</v>
      </c>
      <c r="FY435" s="14">
        <v>0</v>
      </c>
      <c r="FZ435" s="14">
        <v>0</v>
      </c>
      <c r="GA435" s="14">
        <v>0</v>
      </c>
      <c r="GB435" s="14">
        <v>0</v>
      </c>
      <c r="GC435" s="14">
        <v>0</v>
      </c>
      <c r="GD435" s="14">
        <v>0</v>
      </c>
      <c r="GE435" s="14">
        <v>0</v>
      </c>
      <c r="GF435" s="14">
        <v>0</v>
      </c>
      <c r="GG435" s="14">
        <v>0</v>
      </c>
      <c r="GH435" s="14">
        <v>0</v>
      </c>
      <c r="GI435" s="14">
        <v>0</v>
      </c>
      <c r="GJ435" s="14">
        <v>0</v>
      </c>
      <c r="GK435" s="14">
        <v>0</v>
      </c>
      <c r="GL435" s="14">
        <v>0</v>
      </c>
      <c r="GM435" s="14">
        <v>0</v>
      </c>
      <c r="GN435" s="14">
        <v>0</v>
      </c>
      <c r="GO435" s="14">
        <v>0</v>
      </c>
      <c r="GP435" s="14">
        <v>0</v>
      </c>
      <c r="GQ435" s="14">
        <v>0</v>
      </c>
      <c r="GR435" s="14">
        <v>0</v>
      </c>
      <c r="GS435" s="14">
        <v>0</v>
      </c>
      <c r="GT435" s="14">
        <v>0</v>
      </c>
      <c r="GU435" s="14">
        <v>0</v>
      </c>
      <c r="GV435" s="14">
        <v>0</v>
      </c>
      <c r="GW435" s="14">
        <v>0</v>
      </c>
      <c r="GX435" s="14">
        <v>0</v>
      </c>
      <c r="GY435" s="14">
        <v>0</v>
      </c>
      <c r="GZ435" s="14">
        <v>0</v>
      </c>
      <c r="HA435" s="14">
        <v>0</v>
      </c>
      <c r="HB435" s="14">
        <v>0</v>
      </c>
      <c r="HC435" s="14">
        <v>0</v>
      </c>
      <c r="HD435" s="14">
        <v>0</v>
      </c>
      <c r="HE435" s="14">
        <v>0</v>
      </c>
      <c r="HF435" s="14">
        <v>0</v>
      </c>
      <c r="HG435" s="14">
        <v>0</v>
      </c>
      <c r="HH435" s="14">
        <v>0</v>
      </c>
      <c r="HI435" s="14">
        <v>0</v>
      </c>
      <c r="HJ435" s="14">
        <v>0</v>
      </c>
      <c r="HK435" s="14">
        <v>0</v>
      </c>
      <c r="HL435" s="14">
        <v>0</v>
      </c>
      <c r="HM435" s="14">
        <v>0</v>
      </c>
      <c r="HN435" s="14">
        <v>0</v>
      </c>
      <c r="HO435" s="14">
        <v>0</v>
      </c>
      <c r="HP435" s="14">
        <v>0</v>
      </c>
      <c r="HQ435" s="14">
        <v>0</v>
      </c>
      <c r="HR435" s="14">
        <v>0</v>
      </c>
      <c r="HS435" s="14">
        <v>0</v>
      </c>
      <c r="HT435" s="14">
        <v>0</v>
      </c>
      <c r="HU435" s="14">
        <v>0</v>
      </c>
      <c r="HV435" s="14">
        <v>0</v>
      </c>
      <c r="HW435" s="14">
        <v>0</v>
      </c>
      <c r="HX435" s="14">
        <v>0</v>
      </c>
      <c r="HY435" s="14">
        <v>0</v>
      </c>
      <c r="HZ435" s="14">
        <v>0</v>
      </c>
      <c r="IA435" s="14">
        <v>0</v>
      </c>
      <c r="IB435" s="14">
        <v>0</v>
      </c>
      <c r="IC435" s="14">
        <v>0</v>
      </c>
      <c r="ID435" s="14">
        <v>0</v>
      </c>
      <c r="IE435" s="14">
        <v>0</v>
      </c>
      <c r="IF435" s="14">
        <v>0</v>
      </c>
      <c r="IG435" s="14">
        <v>0</v>
      </c>
      <c r="IH435" s="14">
        <v>0</v>
      </c>
      <c r="II435" s="14">
        <v>0</v>
      </c>
      <c r="IJ435" s="14">
        <v>0</v>
      </c>
      <c r="IK435" s="14">
        <v>0</v>
      </c>
      <c r="IL435" s="14">
        <v>0</v>
      </c>
      <c r="IM435" s="14">
        <v>0</v>
      </c>
      <c r="IN435" s="14">
        <v>1</v>
      </c>
      <c r="IO435" s="14">
        <v>0</v>
      </c>
      <c r="IP435" s="14">
        <v>0</v>
      </c>
      <c r="IQ435" s="14">
        <v>0</v>
      </c>
      <c r="IR435" s="14">
        <v>0</v>
      </c>
      <c r="IS435" s="14">
        <v>0</v>
      </c>
      <c r="IT435" s="14">
        <v>0</v>
      </c>
      <c r="IU435" s="14">
        <v>0</v>
      </c>
      <c r="IV435" s="14">
        <v>0</v>
      </c>
      <c r="IW435" s="14">
        <v>0</v>
      </c>
      <c r="IX435" s="14">
        <v>0</v>
      </c>
      <c r="IY435" s="14">
        <v>0</v>
      </c>
      <c r="IZ435" s="14">
        <v>0</v>
      </c>
      <c r="JA435" s="14">
        <v>0</v>
      </c>
      <c r="JB435" s="14">
        <v>0</v>
      </c>
      <c r="JC435" s="14">
        <v>0</v>
      </c>
      <c r="JD435" s="14">
        <v>0</v>
      </c>
      <c r="JE435" s="14">
        <v>0</v>
      </c>
      <c r="JF435" s="14">
        <v>0</v>
      </c>
      <c r="JG435" s="14">
        <v>0</v>
      </c>
      <c r="JH435" s="14">
        <v>0</v>
      </c>
      <c r="JI435" s="14">
        <v>0</v>
      </c>
      <c r="JJ435" s="14">
        <v>0</v>
      </c>
      <c r="JK435" s="14">
        <v>0</v>
      </c>
      <c r="JL435" s="14">
        <v>0</v>
      </c>
      <c r="JM435" s="14">
        <v>0</v>
      </c>
      <c r="JN435" s="14">
        <v>0</v>
      </c>
      <c r="JO435" s="14">
        <v>0</v>
      </c>
      <c r="JP435" s="14">
        <v>0</v>
      </c>
      <c r="JQ435" s="14">
        <v>0</v>
      </c>
      <c r="JR435" s="14">
        <v>0</v>
      </c>
      <c r="JS435" s="14">
        <v>0</v>
      </c>
      <c r="JT435" s="14">
        <v>0</v>
      </c>
      <c r="JU435" s="14">
        <v>0</v>
      </c>
      <c r="JV435" s="14">
        <v>0</v>
      </c>
      <c r="JW435" s="14">
        <v>0</v>
      </c>
      <c r="JX435" s="14">
        <v>0</v>
      </c>
      <c r="JY435" s="14">
        <v>0</v>
      </c>
      <c r="JZ435" s="14">
        <v>0</v>
      </c>
      <c r="KA435" s="14">
        <v>0</v>
      </c>
      <c r="KB435" s="14">
        <v>0</v>
      </c>
      <c r="KC435" s="14">
        <v>0</v>
      </c>
      <c r="KD435" s="14">
        <v>0</v>
      </c>
      <c r="KE435" s="14">
        <v>0</v>
      </c>
      <c r="KF435" s="14">
        <v>1</v>
      </c>
      <c r="KG435" s="14">
        <v>0</v>
      </c>
      <c r="KH435" s="14">
        <v>0</v>
      </c>
      <c r="KI435" s="14">
        <v>0</v>
      </c>
      <c r="KJ435" s="14">
        <v>0</v>
      </c>
      <c r="KK435" s="14">
        <v>0</v>
      </c>
      <c r="KL435" s="14">
        <v>0</v>
      </c>
      <c r="KM435" s="14">
        <v>0</v>
      </c>
      <c r="KN435" s="14">
        <v>0</v>
      </c>
      <c r="KO435" s="14">
        <v>0</v>
      </c>
      <c r="KP435" s="14">
        <v>0</v>
      </c>
      <c r="KQ435" s="14">
        <v>0</v>
      </c>
      <c r="KR435" s="14">
        <v>0</v>
      </c>
      <c r="KS435" s="14">
        <v>0</v>
      </c>
      <c r="KT435" s="14">
        <v>0</v>
      </c>
      <c r="KU435" s="14">
        <v>0</v>
      </c>
      <c r="KV435" s="14">
        <v>0</v>
      </c>
      <c r="KW435" s="14">
        <v>0</v>
      </c>
      <c r="KX435" s="14">
        <v>0</v>
      </c>
      <c r="KY435" s="14">
        <v>0</v>
      </c>
      <c r="KZ435" s="14">
        <v>0</v>
      </c>
      <c r="LA435" s="14">
        <v>0</v>
      </c>
      <c r="LB435" s="14">
        <v>0</v>
      </c>
      <c r="LC435" s="14">
        <v>0</v>
      </c>
      <c r="LD435" s="14">
        <v>0</v>
      </c>
      <c r="LE435" s="14">
        <v>0</v>
      </c>
      <c r="LF435" s="14">
        <v>0</v>
      </c>
      <c r="LG435" s="14">
        <v>0</v>
      </c>
      <c r="LH435" s="14">
        <v>0</v>
      </c>
      <c r="LI435" s="14">
        <v>0</v>
      </c>
      <c r="LJ435" s="14">
        <v>0</v>
      </c>
      <c r="LK435" s="14">
        <v>0</v>
      </c>
      <c r="LL435" s="14">
        <v>0</v>
      </c>
      <c r="LM435" s="14">
        <v>0</v>
      </c>
      <c r="LN435" s="14">
        <v>0</v>
      </c>
      <c r="LO435" s="14">
        <v>0</v>
      </c>
      <c r="LP435" s="14">
        <v>0</v>
      </c>
      <c r="LQ435" s="14">
        <v>0</v>
      </c>
      <c r="LR435" s="14">
        <v>0</v>
      </c>
      <c r="LS435" s="14">
        <v>0</v>
      </c>
      <c r="LT435" s="14">
        <v>0</v>
      </c>
      <c r="LU435" s="14">
        <v>0</v>
      </c>
      <c r="LV435" s="14">
        <v>0</v>
      </c>
      <c r="LW435" s="14">
        <v>0</v>
      </c>
      <c r="LX435" s="14">
        <v>0</v>
      </c>
      <c r="LY435" s="14">
        <v>0</v>
      </c>
      <c r="LZ435" s="14">
        <v>0</v>
      </c>
      <c r="MA435" s="14">
        <v>0</v>
      </c>
      <c r="MB435" s="14">
        <v>0</v>
      </c>
      <c r="MC435" s="14">
        <v>0</v>
      </c>
      <c r="MD435" s="14">
        <v>0</v>
      </c>
      <c r="ME435" s="14">
        <v>0</v>
      </c>
      <c r="MF435" s="14">
        <v>0</v>
      </c>
      <c r="MG435" s="14">
        <v>0</v>
      </c>
      <c r="MH435" s="14">
        <v>0</v>
      </c>
      <c r="MI435" s="14">
        <v>0</v>
      </c>
      <c r="MJ435" s="14">
        <v>0</v>
      </c>
      <c r="MK435" s="14">
        <v>0</v>
      </c>
      <c r="ML435" s="14">
        <v>0</v>
      </c>
      <c r="MM435" s="14">
        <v>0</v>
      </c>
      <c r="MN435" s="14">
        <v>0</v>
      </c>
      <c r="MO435" s="14">
        <v>0</v>
      </c>
      <c r="MP435" s="14">
        <v>0</v>
      </c>
      <c r="MQ435" s="14">
        <v>0</v>
      </c>
      <c r="MR435" s="14">
        <v>0</v>
      </c>
      <c r="MS435" s="14">
        <v>0</v>
      </c>
      <c r="MT435" s="14">
        <v>0</v>
      </c>
      <c r="MU435" s="14">
        <v>0</v>
      </c>
      <c r="MV435" s="14">
        <v>0</v>
      </c>
      <c r="MW435" s="14">
        <v>0</v>
      </c>
      <c r="MX435" s="14">
        <v>0</v>
      </c>
      <c r="MY435" s="14">
        <v>0</v>
      </c>
      <c r="MZ435" s="14">
        <v>0</v>
      </c>
      <c r="NA435" s="14">
        <v>0</v>
      </c>
      <c r="NB435" s="14">
        <v>0</v>
      </c>
      <c r="NC435" s="14">
        <v>0</v>
      </c>
      <c r="ND435" s="14">
        <v>0</v>
      </c>
      <c r="NE435" s="14">
        <v>0</v>
      </c>
      <c r="NF435" s="14">
        <v>0</v>
      </c>
      <c r="NG435" s="14">
        <v>0</v>
      </c>
      <c r="NH435" s="14">
        <v>0</v>
      </c>
      <c r="NI435" s="14">
        <v>0</v>
      </c>
      <c r="NJ435" s="14">
        <v>0</v>
      </c>
      <c r="NK435" s="14">
        <v>0</v>
      </c>
      <c r="NL435" s="14">
        <v>0</v>
      </c>
      <c r="NM435" s="14">
        <v>0</v>
      </c>
      <c r="NN435" s="14">
        <v>0</v>
      </c>
      <c r="NO435" s="14">
        <v>0</v>
      </c>
      <c r="NP435" s="14">
        <v>0</v>
      </c>
      <c r="NQ435" s="14">
        <v>0</v>
      </c>
      <c r="NR435" s="14">
        <v>0</v>
      </c>
      <c r="NS435" s="14">
        <v>0</v>
      </c>
      <c r="NT435" s="14">
        <v>0</v>
      </c>
      <c r="NU435" s="14">
        <v>0</v>
      </c>
      <c r="NV435" s="14">
        <v>0</v>
      </c>
      <c r="NW435" s="14">
        <v>0</v>
      </c>
      <c r="NX435" s="14">
        <v>0</v>
      </c>
      <c r="NY435" s="14">
        <v>0</v>
      </c>
      <c r="NZ435" s="14">
        <v>0</v>
      </c>
      <c r="OA435" s="14">
        <v>0</v>
      </c>
      <c r="OB435" s="14">
        <v>0</v>
      </c>
      <c r="OC435" s="14">
        <v>0</v>
      </c>
      <c r="OD435" s="14">
        <v>0</v>
      </c>
      <c r="OE435" s="14">
        <v>0</v>
      </c>
      <c r="OF435" s="14"/>
      <c r="OG435" s="14">
        <v>0</v>
      </c>
      <c r="OH435" s="14">
        <v>0</v>
      </c>
      <c r="OI435" s="14">
        <v>0</v>
      </c>
      <c r="OJ435" s="14">
        <v>0</v>
      </c>
      <c r="OK435" s="14">
        <v>0</v>
      </c>
      <c r="OL435" s="14">
        <v>0</v>
      </c>
      <c r="OM435" s="14">
        <v>0</v>
      </c>
      <c r="ON435" s="14">
        <v>0</v>
      </c>
      <c r="OO435" s="14">
        <v>0</v>
      </c>
      <c r="OP435" s="14">
        <v>0</v>
      </c>
      <c r="OQ435" s="14">
        <v>0</v>
      </c>
      <c r="OR435" s="14">
        <v>0</v>
      </c>
      <c r="OS435" s="14">
        <v>0</v>
      </c>
      <c r="OT435" s="14">
        <v>0</v>
      </c>
      <c r="OU435" s="14">
        <v>0</v>
      </c>
      <c r="OV435" s="14">
        <v>0</v>
      </c>
      <c r="OW435" s="14">
        <v>0</v>
      </c>
      <c r="OX435" s="14">
        <v>0</v>
      </c>
      <c r="OY435" s="14">
        <v>0</v>
      </c>
      <c r="OZ435" s="14"/>
      <c r="PA435" s="14">
        <v>0</v>
      </c>
      <c r="PB435" s="14"/>
      <c r="PC435" s="14"/>
      <c r="PD435" s="14">
        <v>0</v>
      </c>
      <c r="PE435" s="14"/>
      <c r="PF435" s="14"/>
      <c r="PG435" s="54"/>
      <c r="PH435" s="54"/>
      <c r="PI435" s="54"/>
      <c r="PJ435" s="54"/>
      <c r="PK435" s="54"/>
      <c r="PL435" s="84"/>
      <c r="PM435" s="14"/>
      <c r="PN435" s="84"/>
      <c r="PO435" s="84"/>
      <c r="PP435" s="84"/>
      <c r="PQ435" s="84"/>
      <c r="PR435" s="505"/>
      <c r="PS435" s="84"/>
      <c r="PT435" s="84"/>
      <c r="PU435" s="84"/>
      <c r="PV435" s="84"/>
      <c r="PW435" s="54"/>
      <c r="PX435" s="54"/>
      <c r="PY435" s="14"/>
      <c r="PZ435" s="14"/>
      <c r="QA435" s="14"/>
      <c r="QB435" s="54"/>
      <c r="QC435" s="54"/>
      <c r="QD435" s="54"/>
      <c r="QE435" s="1">
        <v>1</v>
      </c>
      <c r="QR435" s="1"/>
      <c r="QS435" s="1"/>
      <c r="QX435" s="1"/>
      <c r="QY435" s="1"/>
      <c r="QZ435" s="1"/>
      <c r="RA435" s="1"/>
      <c r="RB435" s="1"/>
      <c r="RC435" s="1"/>
      <c r="RD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</row>
    <row r="436" spans="1:488" s="20" customFormat="1" hidden="1" x14ac:dyDescent="0.25">
      <c r="A436" s="68" t="s">
        <v>8</v>
      </c>
      <c r="B436" s="68" t="s">
        <v>1193</v>
      </c>
      <c r="C436" s="464">
        <v>387</v>
      </c>
      <c r="D436" s="347"/>
      <c r="E436" s="14">
        <v>0</v>
      </c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>
        <v>0</v>
      </c>
      <c r="PE436" s="14"/>
      <c r="PF436" s="14"/>
      <c r="PG436" s="54"/>
      <c r="PH436" s="54"/>
      <c r="PI436" s="54"/>
      <c r="PJ436" s="54"/>
      <c r="PK436" s="54"/>
      <c r="PL436" s="84"/>
      <c r="PM436" s="14"/>
      <c r="PN436" s="84"/>
      <c r="PO436" s="84"/>
      <c r="PP436" s="84"/>
      <c r="PQ436" s="84"/>
      <c r="PR436" s="505"/>
      <c r="PS436" s="84"/>
      <c r="PT436" s="84"/>
      <c r="PU436" s="84"/>
      <c r="PV436" s="84"/>
      <c r="PW436" s="54"/>
      <c r="PX436" s="54"/>
      <c r="PY436" s="14"/>
      <c r="PZ436" s="14"/>
      <c r="QA436" s="14"/>
      <c r="QB436" s="54"/>
      <c r="QC436" s="54"/>
      <c r="QD436" s="54"/>
      <c r="QR436" s="1"/>
      <c r="QS436" s="1"/>
      <c r="QX436" s="1"/>
      <c r="QY436" s="1"/>
      <c r="QZ436" s="1"/>
      <c r="RA436" s="1"/>
      <c r="RB436" s="1"/>
      <c r="RC436" s="1"/>
      <c r="RD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</row>
    <row r="437" spans="1:488" s="20" customFormat="1" hidden="1" x14ac:dyDescent="0.25">
      <c r="A437" s="68" t="s">
        <v>8</v>
      </c>
      <c r="B437" s="68" t="s">
        <v>1227</v>
      </c>
      <c r="C437" s="464">
        <v>368</v>
      </c>
      <c r="D437" s="347"/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  <c r="AL437" s="14">
        <v>0</v>
      </c>
      <c r="AM437" s="14">
        <v>0</v>
      </c>
      <c r="AN437" s="14">
        <v>0</v>
      </c>
      <c r="AO437" s="14">
        <v>0</v>
      </c>
      <c r="AP437" s="14">
        <v>0</v>
      </c>
      <c r="AQ437" s="14">
        <v>0</v>
      </c>
      <c r="AR437" s="14">
        <v>0</v>
      </c>
      <c r="AS437" s="14">
        <v>0</v>
      </c>
      <c r="AT437" s="14">
        <v>0</v>
      </c>
      <c r="AU437" s="14">
        <v>0</v>
      </c>
      <c r="AV437" s="14">
        <v>0</v>
      </c>
      <c r="AW437" s="14">
        <v>0</v>
      </c>
      <c r="AX437" s="14">
        <v>0</v>
      </c>
      <c r="AY437" s="14">
        <v>0</v>
      </c>
      <c r="AZ437" s="14">
        <v>0</v>
      </c>
      <c r="BA437" s="14">
        <v>0</v>
      </c>
      <c r="BB437" s="14">
        <v>0</v>
      </c>
      <c r="BC437" s="14">
        <v>0</v>
      </c>
      <c r="BD437" s="14">
        <v>0</v>
      </c>
      <c r="BE437" s="14">
        <v>0</v>
      </c>
      <c r="BF437" s="14">
        <v>0</v>
      </c>
      <c r="BG437" s="14">
        <v>0</v>
      </c>
      <c r="BH437" s="14">
        <v>0</v>
      </c>
      <c r="BI437" s="14">
        <v>0</v>
      </c>
      <c r="BJ437" s="14">
        <v>0</v>
      </c>
      <c r="BK437" s="14">
        <v>0</v>
      </c>
      <c r="BL437" s="14">
        <v>0</v>
      </c>
      <c r="BM437" s="14">
        <v>0</v>
      </c>
      <c r="BN437" s="14">
        <v>0</v>
      </c>
      <c r="BO437" s="14">
        <v>0</v>
      </c>
      <c r="BP437" s="14">
        <v>0</v>
      </c>
      <c r="BQ437" s="14">
        <v>0</v>
      </c>
      <c r="BR437" s="14">
        <v>0</v>
      </c>
      <c r="BS437" s="14">
        <v>0</v>
      </c>
      <c r="BT437" s="14">
        <v>0</v>
      </c>
      <c r="BU437" s="14">
        <v>0</v>
      </c>
      <c r="BV437" s="14">
        <v>0</v>
      </c>
      <c r="BW437" s="14">
        <v>0</v>
      </c>
      <c r="BX437" s="14">
        <v>0</v>
      </c>
      <c r="BY437" s="14">
        <v>0</v>
      </c>
      <c r="BZ437" s="14">
        <v>0</v>
      </c>
      <c r="CA437" s="14">
        <v>0</v>
      </c>
      <c r="CB437" s="14">
        <v>0</v>
      </c>
      <c r="CC437" s="14">
        <v>0</v>
      </c>
      <c r="CD437" s="14">
        <v>0</v>
      </c>
      <c r="CE437" s="14">
        <v>0</v>
      </c>
      <c r="CF437" s="14">
        <v>0</v>
      </c>
      <c r="CG437" s="14">
        <v>0</v>
      </c>
      <c r="CH437" s="14">
        <v>0</v>
      </c>
      <c r="CI437" s="14">
        <v>0</v>
      </c>
      <c r="CJ437" s="14">
        <v>0</v>
      </c>
      <c r="CK437" s="14">
        <v>0</v>
      </c>
      <c r="CL437" s="14">
        <v>0</v>
      </c>
      <c r="CM437" s="14">
        <v>0</v>
      </c>
      <c r="CN437" s="14">
        <v>0</v>
      </c>
      <c r="CO437" s="14">
        <v>0</v>
      </c>
      <c r="CP437" s="14">
        <v>0</v>
      </c>
      <c r="CQ437" s="14">
        <v>0</v>
      </c>
      <c r="CR437" s="14">
        <v>0</v>
      </c>
      <c r="CS437" s="14">
        <v>0</v>
      </c>
      <c r="CT437" s="14">
        <v>0</v>
      </c>
      <c r="CU437" s="14">
        <v>0</v>
      </c>
      <c r="CV437" s="14">
        <v>0</v>
      </c>
      <c r="CW437" s="14">
        <v>0</v>
      </c>
      <c r="CX437" s="14">
        <v>0</v>
      </c>
      <c r="CY437" s="14">
        <v>0</v>
      </c>
      <c r="CZ437" s="14">
        <v>0</v>
      </c>
      <c r="DA437" s="14">
        <v>0</v>
      </c>
      <c r="DB437" s="14">
        <v>0</v>
      </c>
      <c r="DC437" s="14">
        <v>0</v>
      </c>
      <c r="DD437" s="14">
        <v>0</v>
      </c>
      <c r="DE437" s="14">
        <v>0</v>
      </c>
      <c r="DF437" s="14">
        <v>0</v>
      </c>
      <c r="DG437" s="14">
        <v>0</v>
      </c>
      <c r="DH437" s="14">
        <v>0</v>
      </c>
      <c r="DI437" s="14">
        <v>0</v>
      </c>
      <c r="DJ437" s="14">
        <v>0</v>
      </c>
      <c r="DK437" s="14">
        <v>0</v>
      </c>
      <c r="DL437" s="14">
        <v>0</v>
      </c>
      <c r="DM437" s="14">
        <v>0</v>
      </c>
      <c r="DN437" s="14">
        <v>0</v>
      </c>
      <c r="DO437" s="14">
        <v>0</v>
      </c>
      <c r="DP437" s="14">
        <v>0</v>
      </c>
      <c r="DQ437" s="14">
        <v>0</v>
      </c>
      <c r="DR437" s="14">
        <v>0</v>
      </c>
      <c r="DS437" s="14">
        <v>0</v>
      </c>
      <c r="DT437" s="14">
        <v>1</v>
      </c>
      <c r="DU437" s="14">
        <v>0</v>
      </c>
      <c r="DV437" s="14">
        <v>0</v>
      </c>
      <c r="DW437" s="14">
        <v>0</v>
      </c>
      <c r="DX437" s="14">
        <v>0</v>
      </c>
      <c r="DY437" s="14">
        <v>0</v>
      </c>
      <c r="DZ437" s="14">
        <v>0</v>
      </c>
      <c r="EA437" s="14">
        <v>0</v>
      </c>
      <c r="EB437" s="14">
        <v>0</v>
      </c>
      <c r="EC437" s="14">
        <v>0</v>
      </c>
      <c r="ED437" s="14">
        <v>0</v>
      </c>
      <c r="EE437" s="14">
        <v>0</v>
      </c>
      <c r="EF437" s="14">
        <v>0</v>
      </c>
      <c r="EG437" s="14">
        <v>0</v>
      </c>
      <c r="EH437" s="14">
        <v>0</v>
      </c>
      <c r="EI437" s="14">
        <v>0</v>
      </c>
      <c r="EJ437" s="14">
        <v>1</v>
      </c>
      <c r="EK437" s="14">
        <v>0</v>
      </c>
      <c r="EL437" s="14">
        <v>0</v>
      </c>
      <c r="EM437" s="14">
        <v>0</v>
      </c>
      <c r="EN437" s="14">
        <v>0</v>
      </c>
      <c r="EO437" s="14">
        <v>0</v>
      </c>
      <c r="EP437" s="14">
        <v>0</v>
      </c>
      <c r="EQ437" s="14">
        <v>0</v>
      </c>
      <c r="ER437" s="14">
        <v>0</v>
      </c>
      <c r="ES437" s="14">
        <v>0</v>
      </c>
      <c r="ET437" s="14">
        <v>0</v>
      </c>
      <c r="EU437" s="14">
        <v>0</v>
      </c>
      <c r="EV437" s="14">
        <v>0</v>
      </c>
      <c r="EW437" s="14">
        <v>0</v>
      </c>
      <c r="EX437" s="14">
        <v>0</v>
      </c>
      <c r="EY437" s="14">
        <v>0</v>
      </c>
      <c r="EZ437" s="14">
        <v>0</v>
      </c>
      <c r="FA437" s="14">
        <v>0</v>
      </c>
      <c r="FB437" s="14">
        <v>0</v>
      </c>
      <c r="FC437" s="14">
        <v>1</v>
      </c>
      <c r="FD437" s="14">
        <v>0</v>
      </c>
      <c r="FE437" s="14">
        <v>0</v>
      </c>
      <c r="FF437" s="14">
        <v>0</v>
      </c>
      <c r="FG437" s="14">
        <v>0</v>
      </c>
      <c r="FH437" s="14">
        <v>0</v>
      </c>
      <c r="FI437" s="14">
        <v>0</v>
      </c>
      <c r="FJ437" s="14">
        <v>0</v>
      </c>
      <c r="FK437" s="14">
        <v>0</v>
      </c>
      <c r="FL437" s="14">
        <v>0</v>
      </c>
      <c r="FM437" s="14">
        <v>0</v>
      </c>
      <c r="FN437" s="14">
        <v>0</v>
      </c>
      <c r="FO437" s="14">
        <v>0</v>
      </c>
      <c r="FP437" s="14">
        <v>0</v>
      </c>
      <c r="FQ437" s="14">
        <v>0</v>
      </c>
      <c r="FR437" s="14">
        <v>0</v>
      </c>
      <c r="FS437" s="14">
        <v>0</v>
      </c>
      <c r="FT437" s="14">
        <v>0</v>
      </c>
      <c r="FU437" s="14">
        <v>0</v>
      </c>
      <c r="FV437" s="14">
        <v>0</v>
      </c>
      <c r="FW437" s="14">
        <v>0</v>
      </c>
      <c r="FX437" s="14">
        <v>0</v>
      </c>
      <c r="FY437" s="14">
        <v>0</v>
      </c>
      <c r="FZ437" s="14">
        <v>0</v>
      </c>
      <c r="GA437" s="14">
        <v>0</v>
      </c>
      <c r="GB437" s="14">
        <v>0</v>
      </c>
      <c r="GC437" s="14">
        <v>0</v>
      </c>
      <c r="GD437" s="14">
        <v>0</v>
      </c>
      <c r="GE437" s="14">
        <v>0</v>
      </c>
      <c r="GF437" s="14">
        <v>0</v>
      </c>
      <c r="GG437" s="14">
        <v>0</v>
      </c>
      <c r="GH437" s="14">
        <v>0</v>
      </c>
      <c r="GI437" s="14">
        <v>0</v>
      </c>
      <c r="GJ437" s="14">
        <v>0</v>
      </c>
      <c r="GK437" s="14">
        <v>0</v>
      </c>
      <c r="GL437" s="14">
        <v>0</v>
      </c>
      <c r="GM437" s="14">
        <v>0</v>
      </c>
      <c r="GN437" s="14">
        <v>0</v>
      </c>
      <c r="GO437" s="14">
        <v>0</v>
      </c>
      <c r="GP437" s="14">
        <v>0</v>
      </c>
      <c r="GQ437" s="14">
        <v>0</v>
      </c>
      <c r="GR437" s="14">
        <v>0</v>
      </c>
      <c r="GS437" s="14">
        <v>0</v>
      </c>
      <c r="GT437" s="14">
        <v>0</v>
      </c>
      <c r="GU437" s="14">
        <v>0</v>
      </c>
      <c r="GV437" s="14">
        <v>0</v>
      </c>
      <c r="GW437" s="14">
        <v>0</v>
      </c>
      <c r="GX437" s="14">
        <v>0</v>
      </c>
      <c r="GY437" s="14">
        <v>0</v>
      </c>
      <c r="GZ437" s="14">
        <v>0</v>
      </c>
      <c r="HA437" s="14">
        <v>0</v>
      </c>
      <c r="HB437" s="14">
        <v>0</v>
      </c>
      <c r="HC437" s="14">
        <v>0</v>
      </c>
      <c r="HD437" s="14">
        <v>0</v>
      </c>
      <c r="HE437" s="14">
        <v>0</v>
      </c>
      <c r="HF437" s="14">
        <v>0</v>
      </c>
      <c r="HG437" s="14">
        <v>0</v>
      </c>
      <c r="HH437" s="14">
        <v>0</v>
      </c>
      <c r="HI437" s="14">
        <v>0</v>
      </c>
      <c r="HJ437" s="14">
        <v>0</v>
      </c>
      <c r="HK437" s="14">
        <v>0</v>
      </c>
      <c r="HL437" s="14">
        <v>0</v>
      </c>
      <c r="HM437" s="14">
        <v>0</v>
      </c>
      <c r="HN437" s="14">
        <v>0</v>
      </c>
      <c r="HO437" s="14">
        <v>0</v>
      </c>
      <c r="HP437" s="14">
        <v>0</v>
      </c>
      <c r="HQ437" s="14">
        <v>0</v>
      </c>
      <c r="HR437" s="14">
        <v>0</v>
      </c>
      <c r="HS437" s="14">
        <v>0</v>
      </c>
      <c r="HT437" s="14">
        <v>0</v>
      </c>
      <c r="HU437" s="14">
        <v>0</v>
      </c>
      <c r="HV437" s="14">
        <v>0</v>
      </c>
      <c r="HW437" s="14">
        <v>0</v>
      </c>
      <c r="HX437" s="14">
        <v>0</v>
      </c>
      <c r="HY437" s="14">
        <v>0</v>
      </c>
      <c r="HZ437" s="14">
        <v>0</v>
      </c>
      <c r="IA437" s="14">
        <v>0</v>
      </c>
      <c r="IB437" s="14">
        <v>0</v>
      </c>
      <c r="IC437" s="14">
        <v>0</v>
      </c>
      <c r="ID437" s="14">
        <v>0</v>
      </c>
      <c r="IE437" s="14">
        <v>0</v>
      </c>
      <c r="IF437" s="14">
        <v>0</v>
      </c>
      <c r="IG437" s="14">
        <v>0</v>
      </c>
      <c r="IH437" s="14">
        <v>0</v>
      </c>
      <c r="II437" s="14">
        <v>0</v>
      </c>
      <c r="IJ437" s="14">
        <v>0</v>
      </c>
      <c r="IK437" s="14">
        <v>0</v>
      </c>
      <c r="IL437" s="14">
        <v>0</v>
      </c>
      <c r="IM437" s="14">
        <v>0</v>
      </c>
      <c r="IN437" s="14">
        <v>0</v>
      </c>
      <c r="IO437" s="14">
        <v>0</v>
      </c>
      <c r="IP437" s="14">
        <v>0</v>
      </c>
      <c r="IQ437" s="14">
        <v>0</v>
      </c>
      <c r="IR437" s="14">
        <v>0</v>
      </c>
      <c r="IS437" s="14">
        <v>0</v>
      </c>
      <c r="IT437" s="14">
        <v>0</v>
      </c>
      <c r="IU437" s="14">
        <v>0</v>
      </c>
      <c r="IV437" s="14">
        <v>0</v>
      </c>
      <c r="IW437" s="14">
        <v>0</v>
      </c>
      <c r="IX437" s="14">
        <v>0</v>
      </c>
      <c r="IY437" s="14">
        <v>0</v>
      </c>
      <c r="IZ437" s="14">
        <v>0</v>
      </c>
      <c r="JA437" s="14">
        <v>1</v>
      </c>
      <c r="JB437" s="14">
        <v>0</v>
      </c>
      <c r="JC437" s="14">
        <v>0</v>
      </c>
      <c r="JD437" s="14">
        <v>0</v>
      </c>
      <c r="JE437" s="14">
        <v>0</v>
      </c>
      <c r="JF437" s="14">
        <v>0</v>
      </c>
      <c r="JG437" s="14">
        <v>0</v>
      </c>
      <c r="JH437" s="14">
        <v>0</v>
      </c>
      <c r="JI437" s="14">
        <v>0</v>
      </c>
      <c r="JJ437" s="14">
        <v>0</v>
      </c>
      <c r="JK437" s="14">
        <v>0</v>
      </c>
      <c r="JL437" s="14">
        <v>0</v>
      </c>
      <c r="JM437" s="14">
        <v>0</v>
      </c>
      <c r="JN437" s="14">
        <v>0</v>
      </c>
      <c r="JO437" s="14">
        <v>0</v>
      </c>
      <c r="JP437" s="14">
        <v>0</v>
      </c>
      <c r="JQ437" s="14">
        <v>0</v>
      </c>
      <c r="JR437" s="14">
        <v>0</v>
      </c>
      <c r="JS437" s="14">
        <v>0</v>
      </c>
      <c r="JT437" s="14">
        <v>0</v>
      </c>
      <c r="JU437" s="14">
        <v>0</v>
      </c>
      <c r="JV437" s="14">
        <v>0</v>
      </c>
      <c r="JW437" s="14">
        <v>0</v>
      </c>
      <c r="JX437" s="14">
        <v>0</v>
      </c>
      <c r="JY437" s="14">
        <v>0</v>
      </c>
      <c r="JZ437" s="14">
        <v>0</v>
      </c>
      <c r="KA437" s="14">
        <v>0</v>
      </c>
      <c r="KB437" s="14">
        <v>0</v>
      </c>
      <c r="KC437" s="14">
        <v>0</v>
      </c>
      <c r="KD437" s="14">
        <v>0</v>
      </c>
      <c r="KE437" s="14">
        <v>0</v>
      </c>
      <c r="KF437" s="14">
        <v>0</v>
      </c>
      <c r="KG437" s="14">
        <v>0</v>
      </c>
      <c r="KH437" s="14">
        <v>0</v>
      </c>
      <c r="KI437" s="14">
        <v>0</v>
      </c>
      <c r="KJ437" s="14">
        <v>0</v>
      </c>
      <c r="KK437" s="14">
        <v>0</v>
      </c>
      <c r="KL437" s="14">
        <v>0</v>
      </c>
      <c r="KM437" s="14">
        <v>0</v>
      </c>
      <c r="KN437" s="14">
        <v>0</v>
      </c>
      <c r="KO437" s="14">
        <v>0</v>
      </c>
      <c r="KP437" s="14">
        <v>0</v>
      </c>
      <c r="KQ437" s="14">
        <v>0</v>
      </c>
      <c r="KR437" s="14">
        <v>0</v>
      </c>
      <c r="KS437" s="14">
        <v>0</v>
      </c>
      <c r="KT437" s="14">
        <v>0</v>
      </c>
      <c r="KU437" s="14">
        <v>0</v>
      </c>
      <c r="KV437" s="14">
        <v>0</v>
      </c>
      <c r="KW437" s="14">
        <v>0</v>
      </c>
      <c r="KX437" s="14">
        <v>0</v>
      </c>
      <c r="KY437" s="14">
        <v>0</v>
      </c>
      <c r="KZ437" s="14">
        <v>0</v>
      </c>
      <c r="LA437" s="14">
        <v>0</v>
      </c>
      <c r="LB437" s="14">
        <v>0</v>
      </c>
      <c r="LC437" s="14">
        <v>0</v>
      </c>
      <c r="LD437" s="14">
        <v>0</v>
      </c>
      <c r="LE437" s="14">
        <v>0</v>
      </c>
      <c r="LF437" s="14">
        <v>0</v>
      </c>
      <c r="LG437" s="14">
        <v>0</v>
      </c>
      <c r="LH437" s="14">
        <v>0</v>
      </c>
      <c r="LI437" s="14">
        <v>0</v>
      </c>
      <c r="LJ437" s="14">
        <v>0</v>
      </c>
      <c r="LK437" s="14">
        <v>0</v>
      </c>
      <c r="LL437" s="14">
        <v>0</v>
      </c>
      <c r="LM437" s="14">
        <v>0</v>
      </c>
      <c r="LN437" s="14">
        <v>0</v>
      </c>
      <c r="LO437" s="14">
        <v>0</v>
      </c>
      <c r="LP437" s="14">
        <v>0</v>
      </c>
      <c r="LQ437" s="14">
        <v>0</v>
      </c>
      <c r="LR437" s="14">
        <v>0</v>
      </c>
      <c r="LS437" s="14">
        <v>0</v>
      </c>
      <c r="LT437" s="14">
        <v>0</v>
      </c>
      <c r="LU437" s="14">
        <v>0</v>
      </c>
      <c r="LV437" s="14">
        <v>0</v>
      </c>
      <c r="LW437" s="14">
        <v>0</v>
      </c>
      <c r="LX437" s="14">
        <v>0</v>
      </c>
      <c r="LY437" s="14">
        <v>0</v>
      </c>
      <c r="LZ437" s="14">
        <v>0</v>
      </c>
      <c r="MA437" s="14">
        <v>0</v>
      </c>
      <c r="MB437" s="14">
        <v>0</v>
      </c>
      <c r="MC437" s="14">
        <v>0</v>
      </c>
      <c r="MD437" s="14">
        <v>0</v>
      </c>
      <c r="ME437" s="14">
        <v>0</v>
      </c>
      <c r="MF437" s="14">
        <v>0</v>
      </c>
      <c r="MG437" s="14">
        <v>0</v>
      </c>
      <c r="MH437" s="14">
        <v>0</v>
      </c>
      <c r="MI437" s="14">
        <v>0</v>
      </c>
      <c r="MJ437" s="14">
        <v>0</v>
      </c>
      <c r="MK437" s="14">
        <v>0</v>
      </c>
      <c r="ML437" s="14">
        <v>0</v>
      </c>
      <c r="MM437" s="14">
        <v>0</v>
      </c>
      <c r="MN437" s="14">
        <v>0</v>
      </c>
      <c r="MO437" s="14">
        <v>0</v>
      </c>
      <c r="MP437" s="14">
        <v>1</v>
      </c>
      <c r="MQ437" s="14">
        <v>0</v>
      </c>
      <c r="MR437" s="14">
        <v>2</v>
      </c>
      <c r="MS437" s="14">
        <v>0</v>
      </c>
      <c r="MT437" s="14">
        <v>0</v>
      </c>
      <c r="MU437" s="14">
        <v>0</v>
      </c>
      <c r="MV437" s="14">
        <v>0</v>
      </c>
      <c r="MW437" s="14">
        <v>0</v>
      </c>
      <c r="MX437" s="14">
        <v>0</v>
      </c>
      <c r="MY437" s="14">
        <v>1</v>
      </c>
      <c r="MZ437" s="14">
        <v>0</v>
      </c>
      <c r="NA437" s="14">
        <v>0</v>
      </c>
      <c r="NB437" s="14">
        <v>0</v>
      </c>
      <c r="NC437" s="14">
        <v>0</v>
      </c>
      <c r="ND437" s="14">
        <v>0</v>
      </c>
      <c r="NE437" s="14">
        <v>0</v>
      </c>
      <c r="NF437" s="14">
        <v>0</v>
      </c>
      <c r="NG437" s="14">
        <v>0</v>
      </c>
      <c r="NH437" s="14">
        <v>0</v>
      </c>
      <c r="NI437" s="14">
        <v>0</v>
      </c>
      <c r="NJ437" s="14">
        <v>0</v>
      </c>
      <c r="NK437" s="14">
        <v>0</v>
      </c>
      <c r="NL437" s="14">
        <v>0</v>
      </c>
      <c r="NM437" s="14">
        <v>0</v>
      </c>
      <c r="NN437" s="14">
        <v>0</v>
      </c>
      <c r="NO437" s="14">
        <v>0</v>
      </c>
      <c r="NP437" s="14">
        <v>0</v>
      </c>
      <c r="NQ437" s="14">
        <v>0</v>
      </c>
      <c r="NR437" s="14">
        <v>0</v>
      </c>
      <c r="NS437" s="14">
        <v>0</v>
      </c>
      <c r="NT437" s="14">
        <v>0</v>
      </c>
      <c r="NU437" s="14">
        <v>0</v>
      </c>
      <c r="NV437" s="14">
        <v>0</v>
      </c>
      <c r="NW437" s="14">
        <v>0</v>
      </c>
      <c r="NX437" s="14">
        <v>0</v>
      </c>
      <c r="NY437" s="14">
        <v>0</v>
      </c>
      <c r="NZ437" s="14">
        <v>0</v>
      </c>
      <c r="OA437" s="14">
        <v>0</v>
      </c>
      <c r="OB437" s="14">
        <v>0</v>
      </c>
      <c r="OC437" s="14">
        <v>0</v>
      </c>
      <c r="OD437" s="14">
        <v>0</v>
      </c>
      <c r="OE437" s="14">
        <v>0</v>
      </c>
      <c r="OF437" s="14"/>
      <c r="OG437" s="14">
        <v>0</v>
      </c>
      <c r="OH437" s="14">
        <v>0</v>
      </c>
      <c r="OI437" s="14">
        <v>0</v>
      </c>
      <c r="OJ437" s="14">
        <v>0</v>
      </c>
      <c r="OK437" s="14">
        <v>0</v>
      </c>
      <c r="OL437" s="14">
        <v>0</v>
      </c>
      <c r="OM437" s="14">
        <v>0</v>
      </c>
      <c r="ON437" s="14">
        <v>0</v>
      </c>
      <c r="OO437" s="14">
        <v>0</v>
      </c>
      <c r="OP437" s="14">
        <v>0</v>
      </c>
      <c r="OQ437" s="14">
        <v>0</v>
      </c>
      <c r="OR437" s="14">
        <v>0</v>
      </c>
      <c r="OS437" s="14">
        <v>0</v>
      </c>
      <c r="OT437" s="14">
        <v>0</v>
      </c>
      <c r="OU437" s="14">
        <v>0</v>
      </c>
      <c r="OV437" s="14">
        <v>0</v>
      </c>
      <c r="OW437" s="14">
        <v>0</v>
      </c>
      <c r="OX437" s="14">
        <v>0</v>
      </c>
      <c r="OY437" s="14">
        <v>0</v>
      </c>
      <c r="OZ437" s="14"/>
      <c r="PA437" s="14">
        <v>0</v>
      </c>
      <c r="PB437" s="14"/>
      <c r="PC437" s="14"/>
      <c r="PD437" s="14">
        <v>0</v>
      </c>
      <c r="PE437" s="14"/>
      <c r="PF437" s="14"/>
      <c r="PG437" s="54"/>
      <c r="PH437" s="54"/>
      <c r="PI437" s="14">
        <v>1</v>
      </c>
      <c r="PJ437" s="54"/>
      <c r="PK437" s="54"/>
      <c r="PL437" s="84"/>
      <c r="PM437" s="14"/>
      <c r="PN437" s="84"/>
      <c r="PO437" s="84"/>
      <c r="PP437" s="84"/>
      <c r="PQ437" s="84"/>
      <c r="PR437" s="505"/>
      <c r="PS437" s="84"/>
      <c r="PT437" s="84"/>
      <c r="PU437" s="84"/>
      <c r="PV437" s="84"/>
      <c r="PW437" s="54"/>
      <c r="PX437" s="54"/>
      <c r="PY437" s="14"/>
      <c r="PZ437" s="14">
        <v>1</v>
      </c>
      <c r="QA437" s="14"/>
      <c r="QB437" s="54"/>
      <c r="QC437" s="54"/>
      <c r="QD437" s="54"/>
      <c r="QE437" s="1">
        <v>1</v>
      </c>
      <c r="QR437" s="1"/>
      <c r="QS437" s="1"/>
      <c r="QX437" s="1"/>
      <c r="QY437" s="1"/>
      <c r="QZ437" s="1"/>
      <c r="RA437" s="1"/>
      <c r="RB437" s="1"/>
      <c r="RC437" s="1"/>
      <c r="RD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</row>
    <row r="438" spans="1:488" s="20" customFormat="1" hidden="1" x14ac:dyDescent="0.25">
      <c r="A438" s="68" t="s">
        <v>8</v>
      </c>
      <c r="B438" s="68" t="s">
        <v>1228</v>
      </c>
      <c r="C438" s="464">
        <v>553</v>
      </c>
      <c r="D438" s="347"/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  <c r="AL438" s="14">
        <v>0</v>
      </c>
      <c r="AM438" s="14">
        <v>0</v>
      </c>
      <c r="AN438" s="14">
        <v>0</v>
      </c>
      <c r="AO438" s="14">
        <v>0</v>
      </c>
      <c r="AP438" s="14">
        <v>0</v>
      </c>
      <c r="AQ438" s="14">
        <v>0</v>
      </c>
      <c r="AR438" s="14">
        <v>0</v>
      </c>
      <c r="AS438" s="14">
        <v>0</v>
      </c>
      <c r="AT438" s="14">
        <v>0</v>
      </c>
      <c r="AU438" s="14">
        <v>0</v>
      </c>
      <c r="AV438" s="14">
        <v>0</v>
      </c>
      <c r="AW438" s="14">
        <v>0</v>
      </c>
      <c r="AX438" s="14">
        <v>0</v>
      </c>
      <c r="AY438" s="14">
        <v>0</v>
      </c>
      <c r="AZ438" s="14">
        <v>0</v>
      </c>
      <c r="BA438" s="14">
        <v>0</v>
      </c>
      <c r="BB438" s="14">
        <v>0</v>
      </c>
      <c r="BC438" s="14">
        <v>0</v>
      </c>
      <c r="BD438" s="14">
        <v>0</v>
      </c>
      <c r="BE438" s="14">
        <v>0</v>
      </c>
      <c r="BF438" s="14">
        <v>0</v>
      </c>
      <c r="BG438" s="14">
        <v>0</v>
      </c>
      <c r="BH438" s="14">
        <v>0</v>
      </c>
      <c r="BI438" s="14">
        <v>0</v>
      </c>
      <c r="BJ438" s="14">
        <v>0</v>
      </c>
      <c r="BK438" s="14">
        <v>0</v>
      </c>
      <c r="BL438" s="14">
        <v>0</v>
      </c>
      <c r="BM438" s="14">
        <v>0</v>
      </c>
      <c r="BN438" s="14">
        <v>0</v>
      </c>
      <c r="BO438" s="14">
        <v>0</v>
      </c>
      <c r="BP438" s="14">
        <v>0</v>
      </c>
      <c r="BQ438" s="14">
        <v>0</v>
      </c>
      <c r="BR438" s="14">
        <v>0</v>
      </c>
      <c r="BS438" s="14">
        <v>0</v>
      </c>
      <c r="BT438" s="14">
        <v>0</v>
      </c>
      <c r="BU438" s="14">
        <v>0</v>
      </c>
      <c r="BV438" s="14">
        <v>0</v>
      </c>
      <c r="BW438" s="14">
        <v>0</v>
      </c>
      <c r="BX438" s="14">
        <v>0</v>
      </c>
      <c r="BY438" s="14">
        <v>0</v>
      </c>
      <c r="BZ438" s="14">
        <v>0</v>
      </c>
      <c r="CA438" s="14">
        <v>0</v>
      </c>
      <c r="CB438" s="14">
        <v>0</v>
      </c>
      <c r="CC438" s="14">
        <v>0</v>
      </c>
      <c r="CD438" s="14">
        <v>0</v>
      </c>
      <c r="CE438" s="14">
        <v>0</v>
      </c>
      <c r="CF438" s="14">
        <v>0</v>
      </c>
      <c r="CG438" s="14">
        <v>0</v>
      </c>
      <c r="CH438" s="14">
        <v>0</v>
      </c>
      <c r="CI438" s="14">
        <v>0</v>
      </c>
      <c r="CJ438" s="14">
        <v>0</v>
      </c>
      <c r="CK438" s="14">
        <v>0</v>
      </c>
      <c r="CL438" s="14">
        <v>0</v>
      </c>
      <c r="CM438" s="14">
        <v>0</v>
      </c>
      <c r="CN438" s="14">
        <v>0</v>
      </c>
      <c r="CO438" s="14">
        <v>0</v>
      </c>
      <c r="CP438" s="14">
        <v>0</v>
      </c>
      <c r="CQ438" s="14">
        <v>0</v>
      </c>
      <c r="CR438" s="14">
        <v>0</v>
      </c>
      <c r="CS438" s="14">
        <v>0</v>
      </c>
      <c r="CT438" s="14">
        <v>0</v>
      </c>
      <c r="CU438" s="14">
        <v>0</v>
      </c>
      <c r="CV438" s="14">
        <v>0</v>
      </c>
      <c r="CW438" s="14">
        <v>0</v>
      </c>
      <c r="CX438" s="14">
        <v>0</v>
      </c>
      <c r="CY438" s="14">
        <v>0</v>
      </c>
      <c r="CZ438" s="14">
        <v>0</v>
      </c>
      <c r="DA438" s="14">
        <v>0</v>
      </c>
      <c r="DB438" s="14">
        <v>0</v>
      </c>
      <c r="DC438" s="14">
        <v>0</v>
      </c>
      <c r="DD438" s="14">
        <v>0</v>
      </c>
      <c r="DE438" s="14">
        <v>0</v>
      </c>
      <c r="DF438" s="14">
        <v>0</v>
      </c>
      <c r="DG438" s="14">
        <v>0</v>
      </c>
      <c r="DH438" s="14">
        <v>0</v>
      </c>
      <c r="DI438" s="14">
        <v>0</v>
      </c>
      <c r="DJ438" s="14">
        <v>0</v>
      </c>
      <c r="DK438" s="14">
        <v>0</v>
      </c>
      <c r="DL438" s="14">
        <v>0</v>
      </c>
      <c r="DM438" s="14">
        <v>0</v>
      </c>
      <c r="DN438" s="14">
        <v>0</v>
      </c>
      <c r="DO438" s="14">
        <v>0</v>
      </c>
      <c r="DP438" s="14">
        <v>0</v>
      </c>
      <c r="DQ438" s="14">
        <v>0</v>
      </c>
      <c r="DR438" s="14">
        <v>0</v>
      </c>
      <c r="DS438" s="14">
        <v>0</v>
      </c>
      <c r="DT438" s="14">
        <v>0</v>
      </c>
      <c r="DU438" s="14">
        <v>0</v>
      </c>
      <c r="DV438" s="14">
        <v>0</v>
      </c>
      <c r="DW438" s="14">
        <v>0</v>
      </c>
      <c r="DX438" s="14">
        <v>0</v>
      </c>
      <c r="DY438" s="14">
        <v>0</v>
      </c>
      <c r="DZ438" s="14">
        <v>0</v>
      </c>
      <c r="EA438" s="14">
        <v>0</v>
      </c>
      <c r="EB438" s="14">
        <v>0</v>
      </c>
      <c r="EC438" s="14">
        <v>0</v>
      </c>
      <c r="ED438" s="14">
        <v>0</v>
      </c>
      <c r="EE438" s="14">
        <v>0</v>
      </c>
      <c r="EF438" s="14">
        <v>0</v>
      </c>
      <c r="EG438" s="14">
        <v>0</v>
      </c>
      <c r="EH438" s="14">
        <v>0</v>
      </c>
      <c r="EI438" s="14">
        <v>0</v>
      </c>
      <c r="EJ438" s="14">
        <v>0</v>
      </c>
      <c r="EK438" s="14">
        <v>0</v>
      </c>
      <c r="EL438" s="14">
        <v>0</v>
      </c>
      <c r="EM438" s="14">
        <v>0</v>
      </c>
      <c r="EN438" s="14">
        <v>0</v>
      </c>
      <c r="EO438" s="14">
        <v>0</v>
      </c>
      <c r="EP438" s="14">
        <v>0</v>
      </c>
      <c r="EQ438" s="14">
        <v>0</v>
      </c>
      <c r="ER438" s="14">
        <v>0</v>
      </c>
      <c r="ES438" s="14">
        <v>0</v>
      </c>
      <c r="ET438" s="14">
        <v>0</v>
      </c>
      <c r="EU438" s="14">
        <v>0</v>
      </c>
      <c r="EV438" s="14">
        <v>0</v>
      </c>
      <c r="EW438" s="14">
        <v>0</v>
      </c>
      <c r="EX438" s="14">
        <v>0</v>
      </c>
      <c r="EY438" s="14">
        <v>0</v>
      </c>
      <c r="EZ438" s="14">
        <v>0</v>
      </c>
      <c r="FA438" s="14">
        <v>0</v>
      </c>
      <c r="FB438" s="14">
        <v>0</v>
      </c>
      <c r="FC438" s="14">
        <v>0</v>
      </c>
      <c r="FD438" s="14">
        <v>0</v>
      </c>
      <c r="FE438" s="14">
        <v>0</v>
      </c>
      <c r="FF438" s="14">
        <v>0</v>
      </c>
      <c r="FG438" s="14">
        <v>0</v>
      </c>
      <c r="FH438" s="14">
        <v>0</v>
      </c>
      <c r="FI438" s="14">
        <v>0</v>
      </c>
      <c r="FJ438" s="14">
        <v>0</v>
      </c>
      <c r="FK438" s="14">
        <v>0</v>
      </c>
      <c r="FL438" s="14">
        <v>0</v>
      </c>
      <c r="FM438" s="14">
        <v>0</v>
      </c>
      <c r="FN438" s="14">
        <v>0</v>
      </c>
      <c r="FO438" s="14">
        <v>0</v>
      </c>
      <c r="FP438" s="14">
        <v>2</v>
      </c>
      <c r="FQ438" s="14">
        <v>0</v>
      </c>
      <c r="FR438" s="14">
        <v>0</v>
      </c>
      <c r="FS438" s="14">
        <v>1</v>
      </c>
      <c r="FT438" s="14">
        <v>0</v>
      </c>
      <c r="FU438" s="14">
        <v>0</v>
      </c>
      <c r="FV438" s="14">
        <v>0</v>
      </c>
      <c r="FW438" s="14">
        <v>0</v>
      </c>
      <c r="FX438" s="14">
        <v>1</v>
      </c>
      <c r="FY438" s="14">
        <v>0</v>
      </c>
      <c r="FZ438" s="14">
        <v>0</v>
      </c>
      <c r="GA438" s="14">
        <v>0</v>
      </c>
      <c r="GB438" s="14">
        <v>0</v>
      </c>
      <c r="GC438" s="14">
        <v>0</v>
      </c>
      <c r="GD438" s="14">
        <v>0</v>
      </c>
      <c r="GE438" s="14">
        <v>0</v>
      </c>
      <c r="GF438" s="14">
        <v>0</v>
      </c>
      <c r="GG438" s="14">
        <v>0</v>
      </c>
      <c r="GH438" s="14">
        <v>0</v>
      </c>
      <c r="GI438" s="14">
        <v>1</v>
      </c>
      <c r="GJ438" s="14">
        <v>0</v>
      </c>
      <c r="GK438" s="14">
        <v>0</v>
      </c>
      <c r="GL438" s="14">
        <v>0</v>
      </c>
      <c r="GM438" s="14">
        <v>0</v>
      </c>
      <c r="GN438" s="14">
        <v>0</v>
      </c>
      <c r="GO438" s="14">
        <v>0</v>
      </c>
      <c r="GP438" s="14">
        <v>0</v>
      </c>
      <c r="GQ438" s="14">
        <v>0</v>
      </c>
      <c r="GR438" s="14">
        <v>0</v>
      </c>
      <c r="GS438" s="14">
        <v>0</v>
      </c>
      <c r="GT438" s="14">
        <v>0</v>
      </c>
      <c r="GU438" s="14">
        <v>0</v>
      </c>
      <c r="GV438" s="14">
        <v>0</v>
      </c>
      <c r="GW438" s="14">
        <v>0</v>
      </c>
      <c r="GX438" s="14">
        <v>0</v>
      </c>
      <c r="GY438" s="14">
        <v>0</v>
      </c>
      <c r="GZ438" s="14">
        <v>0</v>
      </c>
      <c r="HA438" s="14">
        <v>0</v>
      </c>
      <c r="HB438" s="14">
        <v>0</v>
      </c>
      <c r="HC438" s="14">
        <v>0</v>
      </c>
      <c r="HD438" s="14">
        <v>0</v>
      </c>
      <c r="HE438" s="14">
        <v>0</v>
      </c>
      <c r="HF438" s="14">
        <v>0</v>
      </c>
      <c r="HG438" s="14">
        <v>0</v>
      </c>
      <c r="HH438" s="14">
        <v>0</v>
      </c>
      <c r="HI438" s="14">
        <v>0</v>
      </c>
      <c r="HJ438" s="14">
        <v>0</v>
      </c>
      <c r="HK438" s="14">
        <v>0</v>
      </c>
      <c r="HL438" s="14">
        <v>0</v>
      </c>
      <c r="HM438" s="14">
        <v>0</v>
      </c>
      <c r="HN438" s="14">
        <v>0</v>
      </c>
      <c r="HO438" s="14">
        <v>0</v>
      </c>
      <c r="HP438" s="14">
        <v>0</v>
      </c>
      <c r="HQ438" s="14">
        <v>0</v>
      </c>
      <c r="HR438" s="14">
        <v>0</v>
      </c>
      <c r="HS438" s="14">
        <v>0</v>
      </c>
      <c r="HT438" s="14">
        <v>0</v>
      </c>
      <c r="HU438" s="14">
        <v>0</v>
      </c>
      <c r="HV438" s="14">
        <v>0</v>
      </c>
      <c r="HW438" s="14">
        <v>0</v>
      </c>
      <c r="HX438" s="14">
        <v>0</v>
      </c>
      <c r="HY438" s="14">
        <v>0</v>
      </c>
      <c r="HZ438" s="14">
        <v>0</v>
      </c>
      <c r="IA438" s="14">
        <v>0</v>
      </c>
      <c r="IB438" s="14">
        <v>0</v>
      </c>
      <c r="IC438" s="14">
        <v>0</v>
      </c>
      <c r="ID438" s="14">
        <v>0</v>
      </c>
      <c r="IE438" s="14">
        <v>0</v>
      </c>
      <c r="IF438" s="14">
        <v>0</v>
      </c>
      <c r="IG438" s="14">
        <v>0</v>
      </c>
      <c r="IH438" s="14">
        <v>0</v>
      </c>
      <c r="II438" s="14">
        <v>0</v>
      </c>
      <c r="IJ438" s="14">
        <v>0</v>
      </c>
      <c r="IK438" s="14">
        <v>0</v>
      </c>
      <c r="IL438" s="14">
        <v>0</v>
      </c>
      <c r="IM438" s="14">
        <v>0</v>
      </c>
      <c r="IN438" s="14">
        <v>0</v>
      </c>
      <c r="IO438" s="14">
        <v>0</v>
      </c>
      <c r="IP438" s="14">
        <v>0</v>
      </c>
      <c r="IQ438" s="14">
        <v>0</v>
      </c>
      <c r="IR438" s="14">
        <v>0</v>
      </c>
      <c r="IS438" s="14">
        <v>0</v>
      </c>
      <c r="IT438" s="14">
        <v>0</v>
      </c>
      <c r="IU438" s="14">
        <v>0</v>
      </c>
      <c r="IV438" s="14">
        <v>0</v>
      </c>
      <c r="IW438" s="14">
        <v>0</v>
      </c>
      <c r="IX438" s="14">
        <v>0</v>
      </c>
      <c r="IY438" s="14">
        <v>0</v>
      </c>
      <c r="IZ438" s="14">
        <v>0</v>
      </c>
      <c r="JA438" s="14">
        <v>0</v>
      </c>
      <c r="JB438" s="14">
        <v>0</v>
      </c>
      <c r="JC438" s="14">
        <v>0</v>
      </c>
      <c r="JD438" s="14">
        <v>0</v>
      </c>
      <c r="JE438" s="14">
        <v>0</v>
      </c>
      <c r="JF438" s="14">
        <v>0</v>
      </c>
      <c r="JG438" s="14">
        <v>0</v>
      </c>
      <c r="JH438" s="14">
        <v>0</v>
      </c>
      <c r="JI438" s="14">
        <v>0</v>
      </c>
      <c r="JJ438" s="14">
        <v>0</v>
      </c>
      <c r="JK438" s="14">
        <v>0</v>
      </c>
      <c r="JL438" s="14">
        <v>0</v>
      </c>
      <c r="JM438" s="14">
        <v>0</v>
      </c>
      <c r="JN438" s="14">
        <v>0</v>
      </c>
      <c r="JO438" s="14">
        <v>0</v>
      </c>
      <c r="JP438" s="14">
        <v>0</v>
      </c>
      <c r="JQ438" s="14">
        <v>0</v>
      </c>
      <c r="JR438" s="14">
        <v>0</v>
      </c>
      <c r="JS438" s="14">
        <v>0</v>
      </c>
      <c r="JT438" s="14">
        <v>0</v>
      </c>
      <c r="JU438" s="14">
        <v>0</v>
      </c>
      <c r="JV438" s="14">
        <v>0</v>
      </c>
      <c r="JW438" s="14">
        <v>0</v>
      </c>
      <c r="JX438" s="14">
        <v>0</v>
      </c>
      <c r="JY438" s="14">
        <v>0</v>
      </c>
      <c r="JZ438" s="14">
        <v>0</v>
      </c>
      <c r="KA438" s="14">
        <v>0</v>
      </c>
      <c r="KB438" s="14">
        <v>0</v>
      </c>
      <c r="KC438" s="14">
        <v>0</v>
      </c>
      <c r="KD438" s="14">
        <v>0</v>
      </c>
      <c r="KE438" s="14">
        <v>0</v>
      </c>
      <c r="KF438" s="14">
        <v>0</v>
      </c>
      <c r="KG438" s="14">
        <v>0</v>
      </c>
      <c r="KH438" s="14">
        <v>0</v>
      </c>
      <c r="KI438" s="14">
        <v>0</v>
      </c>
      <c r="KJ438" s="14">
        <v>0</v>
      </c>
      <c r="KK438" s="14">
        <v>0</v>
      </c>
      <c r="KL438" s="14">
        <v>0</v>
      </c>
      <c r="KM438" s="14">
        <v>0</v>
      </c>
      <c r="KN438" s="14">
        <v>0</v>
      </c>
      <c r="KO438" s="14">
        <v>0</v>
      </c>
      <c r="KP438" s="14">
        <v>0</v>
      </c>
      <c r="KQ438" s="14">
        <v>0</v>
      </c>
      <c r="KR438" s="14">
        <v>0</v>
      </c>
      <c r="KS438" s="14">
        <v>0</v>
      </c>
      <c r="KT438" s="14">
        <v>0</v>
      </c>
      <c r="KU438" s="14">
        <v>0</v>
      </c>
      <c r="KV438" s="14">
        <v>0</v>
      </c>
      <c r="KW438" s="14">
        <v>0</v>
      </c>
      <c r="KX438" s="14">
        <v>0</v>
      </c>
      <c r="KY438" s="14">
        <v>0</v>
      </c>
      <c r="KZ438" s="14">
        <v>0</v>
      </c>
      <c r="LA438" s="14">
        <v>0</v>
      </c>
      <c r="LB438" s="14">
        <v>0</v>
      </c>
      <c r="LC438" s="14">
        <v>0</v>
      </c>
      <c r="LD438" s="14">
        <v>0</v>
      </c>
      <c r="LE438" s="14">
        <v>0</v>
      </c>
      <c r="LF438" s="14">
        <v>0</v>
      </c>
      <c r="LG438" s="14">
        <v>0</v>
      </c>
      <c r="LH438" s="14">
        <v>0</v>
      </c>
      <c r="LI438" s="14">
        <v>0</v>
      </c>
      <c r="LJ438" s="14">
        <v>0</v>
      </c>
      <c r="LK438" s="14">
        <v>1</v>
      </c>
      <c r="LL438" s="14">
        <v>0</v>
      </c>
      <c r="LM438" s="14">
        <v>0</v>
      </c>
      <c r="LN438" s="14">
        <v>0</v>
      </c>
      <c r="LO438" s="14">
        <v>0</v>
      </c>
      <c r="LP438" s="14">
        <v>0</v>
      </c>
      <c r="LQ438" s="14">
        <v>0</v>
      </c>
      <c r="LR438" s="14">
        <v>0</v>
      </c>
      <c r="LS438" s="14">
        <v>0</v>
      </c>
      <c r="LT438" s="14">
        <v>0</v>
      </c>
      <c r="LU438" s="14">
        <v>0</v>
      </c>
      <c r="LV438" s="14">
        <v>0</v>
      </c>
      <c r="LW438" s="14">
        <v>0</v>
      </c>
      <c r="LX438" s="14">
        <v>0</v>
      </c>
      <c r="LY438" s="14">
        <v>0</v>
      </c>
      <c r="LZ438" s="14">
        <v>0</v>
      </c>
      <c r="MA438" s="14">
        <v>0</v>
      </c>
      <c r="MB438" s="14">
        <v>0</v>
      </c>
      <c r="MC438" s="14">
        <v>0</v>
      </c>
      <c r="MD438" s="14">
        <v>0</v>
      </c>
      <c r="ME438" s="14">
        <v>0</v>
      </c>
      <c r="MF438" s="14">
        <v>0</v>
      </c>
      <c r="MG438" s="14">
        <v>0</v>
      </c>
      <c r="MH438" s="14">
        <v>0</v>
      </c>
      <c r="MI438" s="14">
        <v>1</v>
      </c>
      <c r="MJ438" s="14">
        <v>0</v>
      </c>
      <c r="MK438" s="14">
        <v>0</v>
      </c>
      <c r="ML438" s="14">
        <v>0</v>
      </c>
      <c r="MM438" s="14">
        <v>0</v>
      </c>
      <c r="MN438" s="14">
        <v>0</v>
      </c>
      <c r="MO438" s="14">
        <v>0</v>
      </c>
      <c r="MP438" s="14">
        <v>1</v>
      </c>
      <c r="MQ438" s="14">
        <v>2</v>
      </c>
      <c r="MR438" s="14">
        <v>0</v>
      </c>
      <c r="MS438" s="14">
        <v>0</v>
      </c>
      <c r="MT438" s="14">
        <v>3</v>
      </c>
      <c r="MU438" s="14">
        <v>0</v>
      </c>
      <c r="MV438" s="14">
        <v>0</v>
      </c>
      <c r="MW438" s="14">
        <v>0</v>
      </c>
      <c r="MX438" s="14">
        <v>0</v>
      </c>
      <c r="MY438" s="14">
        <v>0</v>
      </c>
      <c r="MZ438" s="14">
        <v>0</v>
      </c>
      <c r="NA438" s="14">
        <v>0</v>
      </c>
      <c r="NB438" s="14">
        <v>0</v>
      </c>
      <c r="NC438" s="14">
        <v>0</v>
      </c>
      <c r="ND438" s="14">
        <v>0</v>
      </c>
      <c r="NE438" s="14">
        <v>0</v>
      </c>
      <c r="NF438" s="14">
        <v>0</v>
      </c>
      <c r="NG438" s="14">
        <v>0</v>
      </c>
      <c r="NH438" s="14">
        <v>1</v>
      </c>
      <c r="NI438" s="14">
        <v>0</v>
      </c>
      <c r="NJ438" s="14">
        <v>0</v>
      </c>
      <c r="NK438" s="14">
        <v>0</v>
      </c>
      <c r="NL438" s="14">
        <v>0</v>
      </c>
      <c r="NM438" s="14">
        <v>0</v>
      </c>
      <c r="NN438" s="14">
        <v>0</v>
      </c>
      <c r="NO438" s="14">
        <v>1</v>
      </c>
      <c r="NP438" s="14">
        <v>0</v>
      </c>
      <c r="NQ438" s="14">
        <v>3</v>
      </c>
      <c r="NR438" s="14">
        <v>0</v>
      </c>
      <c r="NS438" s="14">
        <v>0</v>
      </c>
      <c r="NT438" s="14">
        <v>2</v>
      </c>
      <c r="NU438" s="14">
        <v>0</v>
      </c>
      <c r="NV438" s="14">
        <v>0</v>
      </c>
      <c r="NW438" s="14">
        <v>1</v>
      </c>
      <c r="NX438" s="14">
        <v>0</v>
      </c>
      <c r="NY438" s="14">
        <v>0</v>
      </c>
      <c r="NZ438" s="14">
        <v>0</v>
      </c>
      <c r="OA438" s="14">
        <v>1</v>
      </c>
      <c r="OB438" s="14">
        <v>0</v>
      </c>
      <c r="OC438" s="14">
        <v>0</v>
      </c>
      <c r="OD438" s="14">
        <v>2</v>
      </c>
      <c r="OE438" s="14">
        <v>2</v>
      </c>
      <c r="OF438" s="14">
        <v>1</v>
      </c>
      <c r="OG438" s="14">
        <v>0</v>
      </c>
      <c r="OH438" s="14">
        <v>0</v>
      </c>
      <c r="OI438" s="14">
        <v>0</v>
      </c>
      <c r="OJ438" s="14">
        <v>0</v>
      </c>
      <c r="OK438" s="14">
        <v>0</v>
      </c>
      <c r="OL438" s="14">
        <v>1</v>
      </c>
      <c r="OM438" s="14">
        <v>0</v>
      </c>
      <c r="ON438" s="14">
        <v>0</v>
      </c>
      <c r="OO438" s="14">
        <v>1</v>
      </c>
      <c r="OP438" s="14">
        <v>0</v>
      </c>
      <c r="OQ438" s="14">
        <v>0</v>
      </c>
      <c r="OR438" s="14">
        <v>0</v>
      </c>
      <c r="OS438" s="14">
        <v>0</v>
      </c>
      <c r="OT438" s="14">
        <v>0</v>
      </c>
      <c r="OU438" s="14">
        <v>0</v>
      </c>
      <c r="OV438" s="14">
        <v>0</v>
      </c>
      <c r="OW438" s="14">
        <v>0</v>
      </c>
      <c r="OX438" s="14">
        <v>0</v>
      </c>
      <c r="OY438" s="14">
        <v>0</v>
      </c>
      <c r="OZ438" s="14"/>
      <c r="PA438" s="14">
        <v>1</v>
      </c>
      <c r="PB438" s="14">
        <v>1</v>
      </c>
      <c r="PC438" s="14"/>
      <c r="PD438" s="14">
        <v>0</v>
      </c>
      <c r="PE438" s="14"/>
      <c r="PF438" s="14"/>
      <c r="PG438" s="14">
        <v>2</v>
      </c>
      <c r="PH438" s="54"/>
      <c r="PI438" s="54"/>
      <c r="PJ438" s="54"/>
      <c r="PK438" s="54"/>
      <c r="PL438" s="84"/>
      <c r="PM438" s="14"/>
      <c r="PN438" s="84"/>
      <c r="PO438" s="84">
        <v>1</v>
      </c>
      <c r="PP438" s="84"/>
      <c r="PQ438" s="84"/>
      <c r="PR438" s="505"/>
      <c r="PS438" s="84"/>
      <c r="PT438" s="84">
        <v>1</v>
      </c>
      <c r="PU438" s="84">
        <v>1</v>
      </c>
      <c r="PV438" s="84"/>
      <c r="PW438" s="54"/>
      <c r="PX438" s="54"/>
      <c r="PY438" s="14"/>
      <c r="PZ438" s="14">
        <v>1</v>
      </c>
      <c r="QA438" s="14"/>
      <c r="QB438" s="54"/>
      <c r="QC438" s="54"/>
      <c r="QD438" s="54"/>
      <c r="QI438" s="1">
        <v>1</v>
      </c>
      <c r="QR438" s="1"/>
      <c r="QS438" s="1"/>
      <c r="QX438" s="1"/>
      <c r="QY438" s="1"/>
      <c r="QZ438" s="1"/>
      <c r="RA438" s="1"/>
      <c r="RB438" s="1"/>
      <c r="RC438" s="1"/>
      <c r="RD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</row>
    <row r="439" spans="1:488" s="20" customFormat="1" hidden="1" x14ac:dyDescent="0.25">
      <c r="A439" s="68" t="s">
        <v>8</v>
      </c>
      <c r="B439" s="68" t="s">
        <v>1229</v>
      </c>
      <c r="C439" s="347">
        <v>71</v>
      </c>
      <c r="D439" s="347"/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  <c r="AL439" s="14">
        <v>0</v>
      </c>
      <c r="AM439" s="14">
        <v>0</v>
      </c>
      <c r="AN439" s="14">
        <v>0</v>
      </c>
      <c r="AO439" s="14">
        <v>0</v>
      </c>
      <c r="AP439" s="14">
        <v>0</v>
      </c>
      <c r="AQ439" s="14">
        <v>0</v>
      </c>
      <c r="AR439" s="14">
        <v>0</v>
      </c>
      <c r="AS439" s="14">
        <v>0</v>
      </c>
      <c r="AT439" s="14">
        <v>0</v>
      </c>
      <c r="AU439" s="14">
        <v>0</v>
      </c>
      <c r="AV439" s="14">
        <v>0</v>
      </c>
      <c r="AW439" s="14">
        <v>0</v>
      </c>
      <c r="AX439" s="14">
        <v>0</v>
      </c>
      <c r="AY439" s="14">
        <v>0</v>
      </c>
      <c r="AZ439" s="14">
        <v>0</v>
      </c>
      <c r="BA439" s="14">
        <v>0</v>
      </c>
      <c r="BB439" s="14">
        <v>0</v>
      </c>
      <c r="BC439" s="14">
        <v>0</v>
      </c>
      <c r="BD439" s="14">
        <v>0</v>
      </c>
      <c r="BE439" s="14">
        <v>0</v>
      </c>
      <c r="BF439" s="14">
        <v>0</v>
      </c>
      <c r="BG439" s="14">
        <v>0</v>
      </c>
      <c r="BH439" s="14">
        <v>0</v>
      </c>
      <c r="BI439" s="14">
        <v>0</v>
      </c>
      <c r="BJ439" s="14">
        <v>0</v>
      </c>
      <c r="BK439" s="14">
        <v>0</v>
      </c>
      <c r="BL439" s="14">
        <v>0</v>
      </c>
      <c r="BM439" s="14">
        <v>0</v>
      </c>
      <c r="BN439" s="14">
        <v>0</v>
      </c>
      <c r="BO439" s="14">
        <v>0</v>
      </c>
      <c r="BP439" s="14">
        <v>0</v>
      </c>
      <c r="BQ439" s="14">
        <v>0</v>
      </c>
      <c r="BR439" s="14">
        <v>0</v>
      </c>
      <c r="BS439" s="14">
        <v>0</v>
      </c>
      <c r="BT439" s="14">
        <v>0</v>
      </c>
      <c r="BU439" s="14">
        <v>0</v>
      </c>
      <c r="BV439" s="14">
        <v>0</v>
      </c>
      <c r="BW439" s="14">
        <v>0</v>
      </c>
      <c r="BX439" s="14">
        <v>0</v>
      </c>
      <c r="BY439" s="14">
        <v>0</v>
      </c>
      <c r="BZ439" s="14">
        <v>0</v>
      </c>
      <c r="CA439" s="14">
        <v>0</v>
      </c>
      <c r="CB439" s="14">
        <v>0</v>
      </c>
      <c r="CC439" s="14">
        <v>0</v>
      </c>
      <c r="CD439" s="14">
        <v>0</v>
      </c>
      <c r="CE439" s="14">
        <v>0</v>
      </c>
      <c r="CF439" s="14">
        <v>0</v>
      </c>
      <c r="CG439" s="14">
        <v>0</v>
      </c>
      <c r="CH439" s="14">
        <v>0</v>
      </c>
      <c r="CI439" s="14">
        <v>0</v>
      </c>
      <c r="CJ439" s="14">
        <v>0</v>
      </c>
      <c r="CK439" s="14">
        <v>0</v>
      </c>
      <c r="CL439" s="14">
        <v>0</v>
      </c>
      <c r="CM439" s="14">
        <v>0</v>
      </c>
      <c r="CN439" s="14">
        <v>0</v>
      </c>
      <c r="CO439" s="14">
        <v>0</v>
      </c>
      <c r="CP439" s="14">
        <v>0</v>
      </c>
      <c r="CQ439" s="14">
        <v>0</v>
      </c>
      <c r="CR439" s="14">
        <v>0</v>
      </c>
      <c r="CS439" s="14">
        <v>0</v>
      </c>
      <c r="CT439" s="14">
        <v>0</v>
      </c>
      <c r="CU439" s="14">
        <v>0</v>
      </c>
      <c r="CV439" s="14">
        <v>0</v>
      </c>
      <c r="CW439" s="14">
        <v>0</v>
      </c>
      <c r="CX439" s="14">
        <v>0</v>
      </c>
      <c r="CY439" s="14">
        <v>0</v>
      </c>
      <c r="CZ439" s="14">
        <v>0</v>
      </c>
      <c r="DA439" s="14">
        <v>0</v>
      </c>
      <c r="DB439" s="14">
        <v>0</v>
      </c>
      <c r="DC439" s="14">
        <v>0</v>
      </c>
      <c r="DD439" s="14">
        <v>0</v>
      </c>
      <c r="DE439" s="14">
        <v>0</v>
      </c>
      <c r="DF439" s="14">
        <v>0</v>
      </c>
      <c r="DG439" s="14">
        <v>0</v>
      </c>
      <c r="DH439" s="14">
        <v>0</v>
      </c>
      <c r="DI439" s="14">
        <v>0</v>
      </c>
      <c r="DJ439" s="14">
        <v>0</v>
      </c>
      <c r="DK439" s="14">
        <v>0</v>
      </c>
      <c r="DL439" s="14">
        <v>0</v>
      </c>
      <c r="DM439" s="14">
        <v>0</v>
      </c>
      <c r="DN439" s="14">
        <v>0</v>
      </c>
      <c r="DO439" s="14">
        <v>0</v>
      </c>
      <c r="DP439" s="14">
        <v>0</v>
      </c>
      <c r="DQ439" s="14">
        <v>0</v>
      </c>
      <c r="DR439" s="14">
        <v>0</v>
      </c>
      <c r="DS439" s="14">
        <v>0</v>
      </c>
      <c r="DT439" s="14">
        <v>0</v>
      </c>
      <c r="DU439" s="14">
        <v>0</v>
      </c>
      <c r="DV439" s="14">
        <v>0</v>
      </c>
      <c r="DW439" s="14">
        <v>0</v>
      </c>
      <c r="DX439" s="14">
        <v>0</v>
      </c>
      <c r="DY439" s="14">
        <v>0</v>
      </c>
      <c r="DZ439" s="14">
        <v>0</v>
      </c>
      <c r="EA439" s="14">
        <v>0</v>
      </c>
      <c r="EB439" s="14">
        <v>0</v>
      </c>
      <c r="EC439" s="14">
        <v>0</v>
      </c>
      <c r="ED439" s="14">
        <v>0</v>
      </c>
      <c r="EE439" s="14">
        <v>0</v>
      </c>
      <c r="EF439" s="14">
        <v>0</v>
      </c>
      <c r="EG439" s="14">
        <v>0</v>
      </c>
      <c r="EH439" s="14">
        <v>0</v>
      </c>
      <c r="EI439" s="14">
        <v>0</v>
      </c>
      <c r="EJ439" s="14">
        <v>0</v>
      </c>
      <c r="EK439" s="14">
        <v>0</v>
      </c>
      <c r="EL439" s="14">
        <v>0</v>
      </c>
      <c r="EM439" s="14">
        <v>0</v>
      </c>
      <c r="EN439" s="14">
        <v>0</v>
      </c>
      <c r="EO439" s="14">
        <v>0</v>
      </c>
      <c r="EP439" s="14">
        <v>0</v>
      </c>
      <c r="EQ439" s="14">
        <v>0</v>
      </c>
      <c r="ER439" s="14">
        <v>0</v>
      </c>
      <c r="ES439" s="14">
        <v>0</v>
      </c>
      <c r="ET439" s="14">
        <v>0</v>
      </c>
      <c r="EU439" s="14">
        <v>0</v>
      </c>
      <c r="EV439" s="14">
        <v>0</v>
      </c>
      <c r="EW439" s="14">
        <v>0</v>
      </c>
      <c r="EX439" s="14">
        <v>0</v>
      </c>
      <c r="EY439" s="14">
        <v>0</v>
      </c>
      <c r="EZ439" s="14">
        <v>0</v>
      </c>
      <c r="FA439" s="14">
        <v>0</v>
      </c>
      <c r="FB439" s="14">
        <v>0</v>
      </c>
      <c r="FC439" s="14">
        <v>0</v>
      </c>
      <c r="FD439" s="14">
        <v>0</v>
      </c>
      <c r="FE439" s="14">
        <v>0</v>
      </c>
      <c r="FF439" s="14">
        <v>0</v>
      </c>
      <c r="FG439" s="14">
        <v>0</v>
      </c>
      <c r="FH439" s="14">
        <v>0</v>
      </c>
      <c r="FI439" s="14">
        <v>0</v>
      </c>
      <c r="FJ439" s="14">
        <v>0</v>
      </c>
      <c r="FK439" s="14">
        <v>0</v>
      </c>
      <c r="FL439" s="14">
        <v>0</v>
      </c>
      <c r="FM439" s="14">
        <v>0</v>
      </c>
      <c r="FN439" s="14">
        <v>0</v>
      </c>
      <c r="FO439" s="14">
        <v>0</v>
      </c>
      <c r="FP439" s="14">
        <v>0</v>
      </c>
      <c r="FQ439" s="14">
        <v>0</v>
      </c>
      <c r="FR439" s="14">
        <v>0</v>
      </c>
      <c r="FS439" s="14">
        <v>0</v>
      </c>
      <c r="FT439" s="14">
        <v>0</v>
      </c>
      <c r="FU439" s="14">
        <v>0</v>
      </c>
      <c r="FV439" s="14">
        <v>0</v>
      </c>
      <c r="FW439" s="14">
        <v>0</v>
      </c>
      <c r="FX439" s="14">
        <v>0</v>
      </c>
      <c r="FY439" s="14">
        <v>0</v>
      </c>
      <c r="FZ439" s="14">
        <v>0</v>
      </c>
      <c r="GA439" s="14">
        <v>0</v>
      </c>
      <c r="GB439" s="14">
        <v>0</v>
      </c>
      <c r="GC439" s="14">
        <v>0</v>
      </c>
      <c r="GD439" s="14">
        <v>0</v>
      </c>
      <c r="GE439" s="14">
        <v>0</v>
      </c>
      <c r="GF439" s="14">
        <v>0</v>
      </c>
      <c r="GG439" s="14">
        <v>0</v>
      </c>
      <c r="GH439" s="14">
        <v>0</v>
      </c>
      <c r="GI439" s="14">
        <v>0</v>
      </c>
      <c r="GJ439" s="14">
        <v>0</v>
      </c>
      <c r="GK439" s="14">
        <v>0</v>
      </c>
      <c r="GL439" s="14">
        <v>0</v>
      </c>
      <c r="GM439" s="14">
        <v>0</v>
      </c>
      <c r="GN439" s="14">
        <v>0</v>
      </c>
      <c r="GO439" s="14">
        <v>0</v>
      </c>
      <c r="GP439" s="14">
        <v>0</v>
      </c>
      <c r="GQ439" s="14">
        <v>0</v>
      </c>
      <c r="GR439" s="14">
        <v>0</v>
      </c>
      <c r="GS439" s="14">
        <v>0</v>
      </c>
      <c r="GT439" s="14">
        <v>0</v>
      </c>
      <c r="GU439" s="14">
        <v>0</v>
      </c>
      <c r="GV439" s="14">
        <v>0</v>
      </c>
      <c r="GW439" s="14">
        <v>0</v>
      </c>
      <c r="GX439" s="14">
        <v>0</v>
      </c>
      <c r="GY439" s="14">
        <v>0</v>
      </c>
      <c r="GZ439" s="14">
        <v>0</v>
      </c>
      <c r="HA439" s="14">
        <v>0</v>
      </c>
      <c r="HB439" s="14">
        <v>0</v>
      </c>
      <c r="HC439" s="14">
        <v>0</v>
      </c>
      <c r="HD439" s="14">
        <v>0</v>
      </c>
      <c r="HE439" s="14">
        <v>0</v>
      </c>
      <c r="HF439" s="14">
        <v>0</v>
      </c>
      <c r="HG439" s="14">
        <v>0</v>
      </c>
      <c r="HH439" s="14">
        <v>0</v>
      </c>
      <c r="HI439" s="14">
        <v>0</v>
      </c>
      <c r="HJ439" s="14">
        <v>0</v>
      </c>
      <c r="HK439" s="14">
        <v>0</v>
      </c>
      <c r="HL439" s="14">
        <v>0</v>
      </c>
      <c r="HM439" s="14">
        <v>0</v>
      </c>
      <c r="HN439" s="14">
        <v>0</v>
      </c>
      <c r="HO439" s="14">
        <v>0</v>
      </c>
      <c r="HP439" s="14">
        <v>0</v>
      </c>
      <c r="HQ439" s="14">
        <v>0</v>
      </c>
      <c r="HR439" s="14">
        <v>0</v>
      </c>
      <c r="HS439" s="14">
        <v>0</v>
      </c>
      <c r="HT439" s="14">
        <v>0</v>
      </c>
      <c r="HU439" s="14">
        <v>0</v>
      </c>
      <c r="HV439" s="14">
        <v>0</v>
      </c>
      <c r="HW439" s="14">
        <v>0</v>
      </c>
      <c r="HX439" s="14">
        <v>0</v>
      </c>
      <c r="HY439" s="14">
        <v>0</v>
      </c>
      <c r="HZ439" s="14">
        <v>0</v>
      </c>
      <c r="IA439" s="14">
        <v>0</v>
      </c>
      <c r="IB439" s="14">
        <v>0</v>
      </c>
      <c r="IC439" s="14">
        <v>0</v>
      </c>
      <c r="ID439" s="14">
        <v>0</v>
      </c>
      <c r="IE439" s="14">
        <v>0</v>
      </c>
      <c r="IF439" s="14">
        <v>0</v>
      </c>
      <c r="IG439" s="14">
        <v>0</v>
      </c>
      <c r="IH439" s="14">
        <v>0</v>
      </c>
      <c r="II439" s="14">
        <v>0</v>
      </c>
      <c r="IJ439" s="14">
        <v>0</v>
      </c>
      <c r="IK439" s="14">
        <v>0</v>
      </c>
      <c r="IL439" s="14">
        <v>0</v>
      </c>
      <c r="IM439" s="14">
        <v>0</v>
      </c>
      <c r="IN439" s="14">
        <v>0</v>
      </c>
      <c r="IO439" s="14">
        <v>0</v>
      </c>
      <c r="IP439" s="14">
        <v>0</v>
      </c>
      <c r="IQ439" s="14">
        <v>0</v>
      </c>
      <c r="IR439" s="14">
        <v>0</v>
      </c>
      <c r="IS439" s="14">
        <v>0</v>
      </c>
      <c r="IT439" s="14">
        <v>0</v>
      </c>
      <c r="IU439" s="14">
        <v>0</v>
      </c>
      <c r="IV439" s="14">
        <v>0</v>
      </c>
      <c r="IW439" s="14">
        <v>0</v>
      </c>
      <c r="IX439" s="14">
        <v>0</v>
      </c>
      <c r="IY439" s="14">
        <v>0</v>
      </c>
      <c r="IZ439" s="14">
        <v>0</v>
      </c>
      <c r="JA439" s="14">
        <v>0</v>
      </c>
      <c r="JB439" s="14">
        <v>0</v>
      </c>
      <c r="JC439" s="14">
        <v>0</v>
      </c>
      <c r="JD439" s="14">
        <v>0</v>
      </c>
      <c r="JE439" s="14">
        <v>0</v>
      </c>
      <c r="JF439" s="14">
        <v>0</v>
      </c>
      <c r="JG439" s="14">
        <v>0</v>
      </c>
      <c r="JH439" s="14">
        <v>0</v>
      </c>
      <c r="JI439" s="14">
        <v>0</v>
      </c>
      <c r="JJ439" s="14">
        <v>0</v>
      </c>
      <c r="JK439" s="14">
        <v>0</v>
      </c>
      <c r="JL439" s="14">
        <v>0</v>
      </c>
      <c r="JM439" s="14">
        <v>0</v>
      </c>
      <c r="JN439" s="14">
        <v>0</v>
      </c>
      <c r="JO439" s="14">
        <v>0</v>
      </c>
      <c r="JP439" s="14">
        <v>0</v>
      </c>
      <c r="JQ439" s="14">
        <v>0</v>
      </c>
      <c r="JR439" s="14">
        <v>0</v>
      </c>
      <c r="JS439" s="14">
        <v>0</v>
      </c>
      <c r="JT439" s="14">
        <v>0</v>
      </c>
      <c r="JU439" s="14">
        <v>0</v>
      </c>
      <c r="JV439" s="14">
        <v>0</v>
      </c>
      <c r="JW439" s="14">
        <v>0</v>
      </c>
      <c r="JX439" s="14">
        <v>0</v>
      </c>
      <c r="JY439" s="14">
        <v>0</v>
      </c>
      <c r="JZ439" s="14">
        <v>0</v>
      </c>
      <c r="KA439" s="14">
        <v>0</v>
      </c>
      <c r="KB439" s="14">
        <v>0</v>
      </c>
      <c r="KC439" s="14">
        <v>0</v>
      </c>
      <c r="KD439" s="14">
        <v>0</v>
      </c>
      <c r="KE439" s="14">
        <v>0</v>
      </c>
      <c r="KF439" s="14">
        <v>0</v>
      </c>
      <c r="KG439" s="14">
        <v>0</v>
      </c>
      <c r="KH439" s="14">
        <v>0</v>
      </c>
      <c r="KI439" s="14">
        <v>0</v>
      </c>
      <c r="KJ439" s="14">
        <v>0</v>
      </c>
      <c r="KK439" s="14">
        <v>0</v>
      </c>
      <c r="KL439" s="14">
        <v>0</v>
      </c>
      <c r="KM439" s="14">
        <v>0</v>
      </c>
      <c r="KN439" s="14">
        <v>1</v>
      </c>
      <c r="KO439" s="14">
        <v>0</v>
      </c>
      <c r="KP439" s="14">
        <v>0</v>
      </c>
      <c r="KQ439" s="14">
        <v>0</v>
      </c>
      <c r="KR439" s="14">
        <v>0</v>
      </c>
      <c r="KS439" s="14">
        <v>0</v>
      </c>
      <c r="KT439" s="14">
        <v>0</v>
      </c>
      <c r="KU439" s="14">
        <v>0</v>
      </c>
      <c r="KV439" s="14">
        <v>0</v>
      </c>
      <c r="KW439" s="14">
        <v>0</v>
      </c>
      <c r="KX439" s="14">
        <v>0</v>
      </c>
      <c r="KY439" s="14">
        <v>0</v>
      </c>
      <c r="KZ439" s="14">
        <v>0</v>
      </c>
      <c r="LA439" s="14">
        <v>0</v>
      </c>
      <c r="LB439" s="14">
        <v>0</v>
      </c>
      <c r="LC439" s="14">
        <v>0</v>
      </c>
      <c r="LD439" s="14">
        <v>0</v>
      </c>
      <c r="LE439" s="14">
        <v>0</v>
      </c>
      <c r="LF439" s="14">
        <v>0</v>
      </c>
      <c r="LG439" s="14">
        <v>0</v>
      </c>
      <c r="LH439" s="14">
        <v>0</v>
      </c>
      <c r="LI439" s="14">
        <v>0</v>
      </c>
      <c r="LJ439" s="14">
        <v>0</v>
      </c>
      <c r="LK439" s="14">
        <v>0</v>
      </c>
      <c r="LL439" s="14">
        <v>0</v>
      </c>
      <c r="LM439" s="14">
        <v>0</v>
      </c>
      <c r="LN439" s="14">
        <v>0</v>
      </c>
      <c r="LO439" s="14">
        <v>0</v>
      </c>
      <c r="LP439" s="14">
        <v>0</v>
      </c>
      <c r="LQ439" s="14">
        <v>0</v>
      </c>
      <c r="LR439" s="14">
        <v>0</v>
      </c>
      <c r="LS439" s="14">
        <v>0</v>
      </c>
      <c r="LT439" s="14">
        <v>0</v>
      </c>
      <c r="LU439" s="14">
        <v>0</v>
      </c>
      <c r="LV439" s="14">
        <v>0</v>
      </c>
      <c r="LW439" s="14">
        <v>0</v>
      </c>
      <c r="LX439" s="14">
        <v>0</v>
      </c>
      <c r="LY439" s="14">
        <v>0</v>
      </c>
      <c r="LZ439" s="14">
        <v>0</v>
      </c>
      <c r="MA439" s="14">
        <v>0</v>
      </c>
      <c r="MB439" s="14">
        <v>0</v>
      </c>
      <c r="MC439" s="14">
        <v>0</v>
      </c>
      <c r="MD439" s="14">
        <v>0</v>
      </c>
      <c r="ME439" s="14">
        <v>0</v>
      </c>
      <c r="MF439" s="14">
        <v>0</v>
      </c>
      <c r="MG439" s="14">
        <v>0</v>
      </c>
      <c r="MH439" s="14">
        <v>0</v>
      </c>
      <c r="MI439" s="14">
        <v>0</v>
      </c>
      <c r="MJ439" s="14">
        <v>0</v>
      </c>
      <c r="MK439" s="14">
        <v>0</v>
      </c>
      <c r="ML439" s="14">
        <v>0</v>
      </c>
      <c r="MM439" s="14">
        <v>0</v>
      </c>
      <c r="MN439" s="14">
        <v>0</v>
      </c>
      <c r="MO439" s="14">
        <v>0</v>
      </c>
      <c r="MP439" s="14">
        <v>0</v>
      </c>
      <c r="MQ439" s="14">
        <v>0</v>
      </c>
      <c r="MR439" s="14">
        <v>0</v>
      </c>
      <c r="MS439" s="14">
        <v>0</v>
      </c>
      <c r="MT439" s="14">
        <v>0</v>
      </c>
      <c r="MU439" s="14">
        <v>0</v>
      </c>
      <c r="MV439" s="14">
        <v>0</v>
      </c>
      <c r="MW439" s="14">
        <v>0</v>
      </c>
      <c r="MX439" s="14">
        <v>0</v>
      </c>
      <c r="MY439" s="14">
        <v>0</v>
      </c>
      <c r="MZ439" s="14">
        <v>0</v>
      </c>
      <c r="NA439" s="14">
        <v>0</v>
      </c>
      <c r="NB439" s="14">
        <v>0</v>
      </c>
      <c r="NC439" s="14">
        <v>0</v>
      </c>
      <c r="ND439" s="14">
        <v>0</v>
      </c>
      <c r="NE439" s="14">
        <v>0</v>
      </c>
      <c r="NF439" s="14">
        <v>0</v>
      </c>
      <c r="NG439" s="14">
        <v>0</v>
      </c>
      <c r="NH439" s="14">
        <v>0</v>
      </c>
      <c r="NI439" s="14">
        <v>0</v>
      </c>
      <c r="NJ439" s="14">
        <v>0</v>
      </c>
      <c r="NK439" s="14">
        <v>0</v>
      </c>
      <c r="NL439" s="14">
        <v>0</v>
      </c>
      <c r="NM439" s="14">
        <v>0</v>
      </c>
      <c r="NN439" s="14">
        <v>0</v>
      </c>
      <c r="NO439" s="14">
        <v>0</v>
      </c>
      <c r="NP439" s="14">
        <v>0</v>
      </c>
      <c r="NQ439" s="14">
        <v>0</v>
      </c>
      <c r="NR439" s="14">
        <v>0</v>
      </c>
      <c r="NS439" s="14">
        <v>0</v>
      </c>
      <c r="NT439" s="14">
        <v>1</v>
      </c>
      <c r="NU439" s="14">
        <v>0</v>
      </c>
      <c r="NV439" s="14">
        <v>0</v>
      </c>
      <c r="NW439" s="14">
        <v>0</v>
      </c>
      <c r="NX439" s="14">
        <v>0</v>
      </c>
      <c r="NY439" s="14">
        <v>0</v>
      </c>
      <c r="NZ439" s="14">
        <v>0</v>
      </c>
      <c r="OA439" s="14">
        <v>0</v>
      </c>
      <c r="OB439" s="14">
        <v>0</v>
      </c>
      <c r="OC439" s="14">
        <v>0</v>
      </c>
      <c r="OD439" s="14">
        <v>0</v>
      </c>
      <c r="OE439" s="14">
        <v>0</v>
      </c>
      <c r="OF439" s="14"/>
      <c r="OG439" s="14">
        <v>0</v>
      </c>
      <c r="OH439" s="14">
        <v>0</v>
      </c>
      <c r="OI439" s="14">
        <v>0</v>
      </c>
      <c r="OJ439" s="14">
        <v>0</v>
      </c>
      <c r="OK439" s="14">
        <v>0</v>
      </c>
      <c r="OL439" s="14">
        <v>0</v>
      </c>
      <c r="OM439" s="14">
        <v>0</v>
      </c>
      <c r="ON439" s="14">
        <v>0</v>
      </c>
      <c r="OO439" s="14">
        <v>0</v>
      </c>
      <c r="OP439" s="14">
        <v>0</v>
      </c>
      <c r="OQ439" s="14">
        <v>0</v>
      </c>
      <c r="OR439" s="14">
        <v>0</v>
      </c>
      <c r="OS439" s="14">
        <v>0</v>
      </c>
      <c r="OT439" s="14">
        <v>0</v>
      </c>
      <c r="OU439" s="14">
        <v>0</v>
      </c>
      <c r="OV439" s="14">
        <v>0</v>
      </c>
      <c r="OW439" s="14">
        <v>0</v>
      </c>
      <c r="OX439" s="14">
        <v>0</v>
      </c>
      <c r="OY439" s="14">
        <v>0</v>
      </c>
      <c r="OZ439" s="14"/>
      <c r="PA439" s="14">
        <v>0</v>
      </c>
      <c r="PB439" s="14"/>
      <c r="PC439" s="14"/>
      <c r="PD439" s="14">
        <v>0</v>
      </c>
      <c r="PE439" s="14"/>
      <c r="PF439" s="14"/>
      <c r="PG439" s="54"/>
      <c r="PH439" s="54"/>
      <c r="PI439" s="54"/>
      <c r="PJ439" s="54"/>
      <c r="PK439" s="54"/>
      <c r="PL439" s="84"/>
      <c r="PM439" s="14"/>
      <c r="PN439" s="84"/>
      <c r="PO439" s="84"/>
      <c r="PP439" s="84"/>
      <c r="PQ439" s="84"/>
      <c r="PR439" s="505"/>
      <c r="PS439" s="84"/>
      <c r="PT439" s="84"/>
      <c r="PU439" s="84"/>
      <c r="PV439" s="84"/>
      <c r="PW439" s="54"/>
      <c r="PX439" s="54"/>
      <c r="PY439" s="14"/>
      <c r="PZ439" s="14"/>
      <c r="QA439" s="14"/>
      <c r="QB439" s="54"/>
      <c r="QC439" s="54"/>
      <c r="QD439" s="54"/>
      <c r="QR439" s="1"/>
      <c r="QS439" s="1"/>
      <c r="QX439" s="1"/>
      <c r="QY439" s="1"/>
      <c r="QZ439" s="1"/>
      <c r="RA439" s="1"/>
      <c r="RB439" s="1"/>
      <c r="RC439" s="1"/>
      <c r="RD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</row>
    <row r="440" spans="1:488" s="20" customFormat="1" hidden="1" x14ac:dyDescent="0.25">
      <c r="A440" s="68" t="s">
        <v>8</v>
      </c>
      <c r="B440" s="68" t="s">
        <v>1230</v>
      </c>
      <c r="C440" s="464">
        <v>261</v>
      </c>
      <c r="D440" s="347"/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  <c r="AL440" s="14">
        <v>0</v>
      </c>
      <c r="AM440" s="14">
        <v>0</v>
      </c>
      <c r="AN440" s="14">
        <v>0</v>
      </c>
      <c r="AO440" s="14">
        <v>0</v>
      </c>
      <c r="AP440" s="14">
        <v>0</v>
      </c>
      <c r="AQ440" s="14">
        <v>0</v>
      </c>
      <c r="AR440" s="14">
        <v>0</v>
      </c>
      <c r="AS440" s="14">
        <v>0</v>
      </c>
      <c r="AT440" s="14">
        <v>0</v>
      </c>
      <c r="AU440" s="14">
        <v>0</v>
      </c>
      <c r="AV440" s="14">
        <v>0</v>
      </c>
      <c r="AW440" s="14">
        <v>0</v>
      </c>
      <c r="AX440" s="14">
        <v>0</v>
      </c>
      <c r="AY440" s="14">
        <v>0</v>
      </c>
      <c r="AZ440" s="14">
        <v>0</v>
      </c>
      <c r="BA440" s="14">
        <v>0</v>
      </c>
      <c r="BB440" s="14">
        <v>0</v>
      </c>
      <c r="BC440" s="14">
        <v>0</v>
      </c>
      <c r="BD440" s="14">
        <v>0</v>
      </c>
      <c r="BE440" s="14">
        <v>0</v>
      </c>
      <c r="BF440" s="14">
        <v>0</v>
      </c>
      <c r="BG440" s="14">
        <v>0</v>
      </c>
      <c r="BH440" s="14">
        <v>0</v>
      </c>
      <c r="BI440" s="14">
        <v>0</v>
      </c>
      <c r="BJ440" s="14">
        <v>0</v>
      </c>
      <c r="BK440" s="14">
        <v>0</v>
      </c>
      <c r="BL440" s="14">
        <v>0</v>
      </c>
      <c r="BM440" s="14">
        <v>0</v>
      </c>
      <c r="BN440" s="14">
        <v>0</v>
      </c>
      <c r="BO440" s="14">
        <v>0</v>
      </c>
      <c r="BP440" s="14">
        <v>0</v>
      </c>
      <c r="BQ440" s="14">
        <v>0</v>
      </c>
      <c r="BR440" s="14">
        <v>0</v>
      </c>
      <c r="BS440" s="14">
        <v>0</v>
      </c>
      <c r="BT440" s="14">
        <v>0</v>
      </c>
      <c r="BU440" s="14">
        <v>0</v>
      </c>
      <c r="BV440" s="14">
        <v>0</v>
      </c>
      <c r="BW440" s="14">
        <v>0</v>
      </c>
      <c r="BX440" s="14">
        <v>0</v>
      </c>
      <c r="BY440" s="14">
        <v>0</v>
      </c>
      <c r="BZ440" s="14">
        <v>0</v>
      </c>
      <c r="CA440" s="14">
        <v>0</v>
      </c>
      <c r="CB440" s="14">
        <v>0</v>
      </c>
      <c r="CC440" s="14">
        <v>0</v>
      </c>
      <c r="CD440" s="14">
        <v>0</v>
      </c>
      <c r="CE440" s="14">
        <v>0</v>
      </c>
      <c r="CF440" s="14">
        <v>0</v>
      </c>
      <c r="CG440" s="14">
        <v>0</v>
      </c>
      <c r="CH440" s="14">
        <v>0</v>
      </c>
      <c r="CI440" s="14">
        <v>0</v>
      </c>
      <c r="CJ440" s="14">
        <v>0</v>
      </c>
      <c r="CK440" s="14">
        <v>0</v>
      </c>
      <c r="CL440" s="14">
        <v>0</v>
      </c>
      <c r="CM440" s="14">
        <v>0</v>
      </c>
      <c r="CN440" s="14">
        <v>0</v>
      </c>
      <c r="CO440" s="14">
        <v>0</v>
      </c>
      <c r="CP440" s="14">
        <v>0</v>
      </c>
      <c r="CQ440" s="14">
        <v>0</v>
      </c>
      <c r="CR440" s="14">
        <v>0</v>
      </c>
      <c r="CS440" s="14">
        <v>0</v>
      </c>
      <c r="CT440" s="14">
        <v>0</v>
      </c>
      <c r="CU440" s="14">
        <v>0</v>
      </c>
      <c r="CV440" s="14">
        <v>0</v>
      </c>
      <c r="CW440" s="14">
        <v>0</v>
      </c>
      <c r="CX440" s="14">
        <v>0</v>
      </c>
      <c r="CY440" s="14">
        <v>0</v>
      </c>
      <c r="CZ440" s="14">
        <v>0</v>
      </c>
      <c r="DA440" s="14">
        <v>0</v>
      </c>
      <c r="DB440" s="14">
        <v>0</v>
      </c>
      <c r="DC440" s="14">
        <v>0</v>
      </c>
      <c r="DD440" s="14">
        <v>0</v>
      </c>
      <c r="DE440" s="14">
        <v>0</v>
      </c>
      <c r="DF440" s="14">
        <v>0</v>
      </c>
      <c r="DG440" s="14">
        <v>0</v>
      </c>
      <c r="DH440" s="14">
        <v>0</v>
      </c>
      <c r="DI440" s="14">
        <v>0</v>
      </c>
      <c r="DJ440" s="14">
        <v>0</v>
      </c>
      <c r="DK440" s="14">
        <v>0</v>
      </c>
      <c r="DL440" s="14">
        <v>0</v>
      </c>
      <c r="DM440" s="14">
        <v>0</v>
      </c>
      <c r="DN440" s="14">
        <v>0</v>
      </c>
      <c r="DO440" s="14">
        <v>0</v>
      </c>
      <c r="DP440" s="14">
        <v>0</v>
      </c>
      <c r="DQ440" s="14">
        <v>0</v>
      </c>
      <c r="DR440" s="14">
        <v>0</v>
      </c>
      <c r="DS440" s="14">
        <v>0</v>
      </c>
      <c r="DT440" s="14">
        <v>0</v>
      </c>
      <c r="DU440" s="14">
        <v>0</v>
      </c>
      <c r="DV440" s="14">
        <v>0</v>
      </c>
      <c r="DW440" s="14">
        <v>0</v>
      </c>
      <c r="DX440" s="14">
        <v>0</v>
      </c>
      <c r="DY440" s="14">
        <v>0</v>
      </c>
      <c r="DZ440" s="14">
        <v>0</v>
      </c>
      <c r="EA440" s="14">
        <v>0</v>
      </c>
      <c r="EB440" s="14">
        <v>0</v>
      </c>
      <c r="EC440" s="14">
        <v>0</v>
      </c>
      <c r="ED440" s="14">
        <v>0</v>
      </c>
      <c r="EE440" s="14">
        <v>0</v>
      </c>
      <c r="EF440" s="14">
        <v>0</v>
      </c>
      <c r="EG440" s="14">
        <v>0</v>
      </c>
      <c r="EH440" s="14">
        <v>0</v>
      </c>
      <c r="EI440" s="14">
        <v>0</v>
      </c>
      <c r="EJ440" s="14">
        <v>0</v>
      </c>
      <c r="EK440" s="14">
        <v>0</v>
      </c>
      <c r="EL440" s="14">
        <v>0</v>
      </c>
      <c r="EM440" s="14">
        <v>0</v>
      </c>
      <c r="EN440" s="14">
        <v>0</v>
      </c>
      <c r="EO440" s="14">
        <v>0</v>
      </c>
      <c r="EP440" s="14">
        <v>0</v>
      </c>
      <c r="EQ440" s="14">
        <v>0</v>
      </c>
      <c r="ER440" s="14">
        <v>0</v>
      </c>
      <c r="ES440" s="14">
        <v>0</v>
      </c>
      <c r="ET440" s="14">
        <v>0</v>
      </c>
      <c r="EU440" s="14">
        <v>0</v>
      </c>
      <c r="EV440" s="14">
        <v>0</v>
      </c>
      <c r="EW440" s="14">
        <v>0</v>
      </c>
      <c r="EX440" s="14">
        <v>0</v>
      </c>
      <c r="EY440" s="14">
        <v>0</v>
      </c>
      <c r="EZ440" s="14">
        <v>0</v>
      </c>
      <c r="FA440" s="14">
        <v>0</v>
      </c>
      <c r="FB440" s="14">
        <v>0</v>
      </c>
      <c r="FC440" s="14">
        <v>0</v>
      </c>
      <c r="FD440" s="14">
        <v>0</v>
      </c>
      <c r="FE440" s="14">
        <v>0</v>
      </c>
      <c r="FF440" s="14">
        <v>0</v>
      </c>
      <c r="FG440" s="14">
        <v>0</v>
      </c>
      <c r="FH440" s="14">
        <v>0</v>
      </c>
      <c r="FI440" s="14">
        <v>0</v>
      </c>
      <c r="FJ440" s="14">
        <v>0</v>
      </c>
      <c r="FK440" s="14">
        <v>0</v>
      </c>
      <c r="FL440" s="14">
        <v>0</v>
      </c>
      <c r="FM440" s="14">
        <v>0</v>
      </c>
      <c r="FN440" s="14">
        <v>0</v>
      </c>
      <c r="FO440" s="14">
        <v>0</v>
      </c>
      <c r="FP440" s="14">
        <v>0</v>
      </c>
      <c r="FQ440" s="14">
        <v>0</v>
      </c>
      <c r="FR440" s="14">
        <v>0</v>
      </c>
      <c r="FS440" s="14">
        <v>0</v>
      </c>
      <c r="FT440" s="14">
        <v>0</v>
      </c>
      <c r="FU440" s="14">
        <v>0</v>
      </c>
      <c r="FV440" s="14">
        <v>0</v>
      </c>
      <c r="FW440" s="14">
        <v>0</v>
      </c>
      <c r="FX440" s="14">
        <v>0</v>
      </c>
      <c r="FY440" s="14">
        <v>0</v>
      </c>
      <c r="FZ440" s="14">
        <v>0</v>
      </c>
      <c r="GA440" s="14">
        <v>0</v>
      </c>
      <c r="GB440" s="14">
        <v>0</v>
      </c>
      <c r="GC440" s="14">
        <v>0</v>
      </c>
      <c r="GD440" s="14">
        <v>0</v>
      </c>
      <c r="GE440" s="14">
        <v>0</v>
      </c>
      <c r="GF440" s="14">
        <v>0</v>
      </c>
      <c r="GG440" s="14">
        <v>0</v>
      </c>
      <c r="GH440" s="14">
        <v>0</v>
      </c>
      <c r="GI440" s="14">
        <v>0</v>
      </c>
      <c r="GJ440" s="14">
        <v>0</v>
      </c>
      <c r="GK440" s="14">
        <v>0</v>
      </c>
      <c r="GL440" s="14">
        <v>0</v>
      </c>
      <c r="GM440" s="14">
        <v>0</v>
      </c>
      <c r="GN440" s="14">
        <v>0</v>
      </c>
      <c r="GO440" s="14">
        <v>0</v>
      </c>
      <c r="GP440" s="14">
        <v>0</v>
      </c>
      <c r="GQ440" s="14">
        <v>0</v>
      </c>
      <c r="GR440" s="14">
        <v>0</v>
      </c>
      <c r="GS440" s="14">
        <v>0</v>
      </c>
      <c r="GT440" s="14">
        <v>0</v>
      </c>
      <c r="GU440" s="14">
        <v>0</v>
      </c>
      <c r="GV440" s="14">
        <v>0</v>
      </c>
      <c r="GW440" s="14">
        <v>0</v>
      </c>
      <c r="GX440" s="14">
        <v>0</v>
      </c>
      <c r="GY440" s="14">
        <v>0</v>
      </c>
      <c r="GZ440" s="14">
        <v>0</v>
      </c>
      <c r="HA440" s="14">
        <v>0</v>
      </c>
      <c r="HB440" s="14">
        <v>0</v>
      </c>
      <c r="HC440" s="14">
        <v>0</v>
      </c>
      <c r="HD440" s="14">
        <v>0</v>
      </c>
      <c r="HE440" s="14">
        <v>0</v>
      </c>
      <c r="HF440" s="14">
        <v>0</v>
      </c>
      <c r="HG440" s="14">
        <v>0</v>
      </c>
      <c r="HH440" s="14">
        <v>0</v>
      </c>
      <c r="HI440" s="14">
        <v>0</v>
      </c>
      <c r="HJ440" s="14">
        <v>0</v>
      </c>
      <c r="HK440" s="14">
        <v>0</v>
      </c>
      <c r="HL440" s="14">
        <v>0</v>
      </c>
      <c r="HM440" s="14">
        <v>0</v>
      </c>
      <c r="HN440" s="14">
        <v>0</v>
      </c>
      <c r="HO440" s="14">
        <v>0</v>
      </c>
      <c r="HP440" s="14">
        <v>0</v>
      </c>
      <c r="HQ440" s="14">
        <v>0</v>
      </c>
      <c r="HR440" s="14">
        <v>0</v>
      </c>
      <c r="HS440" s="14">
        <v>0</v>
      </c>
      <c r="HT440" s="14">
        <v>0</v>
      </c>
      <c r="HU440" s="14">
        <v>0</v>
      </c>
      <c r="HV440" s="14">
        <v>0</v>
      </c>
      <c r="HW440" s="14">
        <v>0</v>
      </c>
      <c r="HX440" s="14">
        <v>0</v>
      </c>
      <c r="HY440" s="14">
        <v>0</v>
      </c>
      <c r="HZ440" s="14">
        <v>0</v>
      </c>
      <c r="IA440" s="14">
        <v>0</v>
      </c>
      <c r="IB440" s="14">
        <v>0</v>
      </c>
      <c r="IC440" s="14">
        <v>0</v>
      </c>
      <c r="ID440" s="14">
        <v>0</v>
      </c>
      <c r="IE440" s="14">
        <v>0</v>
      </c>
      <c r="IF440" s="14">
        <v>0</v>
      </c>
      <c r="IG440" s="14">
        <v>0</v>
      </c>
      <c r="IH440" s="14">
        <v>0</v>
      </c>
      <c r="II440" s="14">
        <v>0</v>
      </c>
      <c r="IJ440" s="14">
        <v>0</v>
      </c>
      <c r="IK440" s="14">
        <v>0</v>
      </c>
      <c r="IL440" s="14">
        <v>0</v>
      </c>
      <c r="IM440" s="14">
        <v>0</v>
      </c>
      <c r="IN440" s="14">
        <v>0</v>
      </c>
      <c r="IO440" s="14">
        <v>0</v>
      </c>
      <c r="IP440" s="14">
        <v>0</v>
      </c>
      <c r="IQ440" s="14">
        <v>0</v>
      </c>
      <c r="IR440" s="14">
        <v>0</v>
      </c>
      <c r="IS440" s="14">
        <v>0</v>
      </c>
      <c r="IT440" s="14">
        <v>0</v>
      </c>
      <c r="IU440" s="14">
        <v>0</v>
      </c>
      <c r="IV440" s="14">
        <v>0</v>
      </c>
      <c r="IW440" s="14">
        <v>0</v>
      </c>
      <c r="IX440" s="14">
        <v>0</v>
      </c>
      <c r="IY440" s="14">
        <v>0</v>
      </c>
      <c r="IZ440" s="14">
        <v>0</v>
      </c>
      <c r="JA440" s="14">
        <v>0</v>
      </c>
      <c r="JB440" s="14">
        <v>0</v>
      </c>
      <c r="JC440" s="14">
        <v>0</v>
      </c>
      <c r="JD440" s="14">
        <v>0</v>
      </c>
      <c r="JE440" s="14">
        <v>0</v>
      </c>
      <c r="JF440" s="14">
        <v>0</v>
      </c>
      <c r="JG440" s="14">
        <v>0</v>
      </c>
      <c r="JH440" s="14">
        <v>0</v>
      </c>
      <c r="JI440" s="14">
        <v>0</v>
      </c>
      <c r="JJ440" s="14">
        <v>0</v>
      </c>
      <c r="JK440" s="14">
        <v>0</v>
      </c>
      <c r="JL440" s="14">
        <v>0</v>
      </c>
      <c r="JM440" s="14">
        <v>0</v>
      </c>
      <c r="JN440" s="14">
        <v>0</v>
      </c>
      <c r="JO440" s="14">
        <v>0</v>
      </c>
      <c r="JP440" s="14">
        <v>0</v>
      </c>
      <c r="JQ440" s="14">
        <v>0</v>
      </c>
      <c r="JR440" s="14">
        <v>0</v>
      </c>
      <c r="JS440" s="14">
        <v>0</v>
      </c>
      <c r="JT440" s="14">
        <v>0</v>
      </c>
      <c r="JU440" s="14">
        <v>0</v>
      </c>
      <c r="JV440" s="14">
        <v>0</v>
      </c>
      <c r="JW440" s="14">
        <v>0</v>
      </c>
      <c r="JX440" s="14">
        <v>0</v>
      </c>
      <c r="JY440" s="14">
        <v>0</v>
      </c>
      <c r="JZ440" s="14">
        <v>0</v>
      </c>
      <c r="KA440" s="14">
        <v>0</v>
      </c>
      <c r="KB440" s="14">
        <v>0</v>
      </c>
      <c r="KC440" s="14">
        <v>0</v>
      </c>
      <c r="KD440" s="14">
        <v>0</v>
      </c>
      <c r="KE440" s="14">
        <v>0</v>
      </c>
      <c r="KF440" s="14">
        <v>0</v>
      </c>
      <c r="KG440" s="14">
        <v>0</v>
      </c>
      <c r="KH440" s="14">
        <v>0</v>
      </c>
      <c r="KI440" s="14">
        <v>0</v>
      </c>
      <c r="KJ440" s="14">
        <v>0</v>
      </c>
      <c r="KK440" s="14">
        <v>0</v>
      </c>
      <c r="KL440" s="14">
        <v>0</v>
      </c>
      <c r="KM440" s="14">
        <v>0</v>
      </c>
      <c r="KN440" s="14">
        <v>0</v>
      </c>
      <c r="KO440" s="14">
        <v>0</v>
      </c>
      <c r="KP440" s="14">
        <v>0</v>
      </c>
      <c r="KQ440" s="14">
        <v>0</v>
      </c>
      <c r="KR440" s="14">
        <v>0</v>
      </c>
      <c r="KS440" s="14">
        <v>0</v>
      </c>
      <c r="KT440" s="14">
        <v>0</v>
      </c>
      <c r="KU440" s="14">
        <v>0</v>
      </c>
      <c r="KV440" s="14">
        <v>0</v>
      </c>
      <c r="KW440" s="14">
        <v>0</v>
      </c>
      <c r="KX440" s="14">
        <v>0</v>
      </c>
      <c r="KY440" s="14">
        <v>0</v>
      </c>
      <c r="KZ440" s="14">
        <v>0</v>
      </c>
      <c r="LA440" s="14">
        <v>0</v>
      </c>
      <c r="LB440" s="14">
        <v>0</v>
      </c>
      <c r="LC440" s="14">
        <v>0</v>
      </c>
      <c r="LD440" s="14">
        <v>0</v>
      </c>
      <c r="LE440" s="14">
        <v>0</v>
      </c>
      <c r="LF440" s="14">
        <v>0</v>
      </c>
      <c r="LG440" s="14">
        <v>0</v>
      </c>
      <c r="LH440" s="14">
        <v>0</v>
      </c>
      <c r="LI440" s="14">
        <v>0</v>
      </c>
      <c r="LJ440" s="14">
        <v>0</v>
      </c>
      <c r="LK440" s="14">
        <v>0</v>
      </c>
      <c r="LL440" s="14">
        <v>0</v>
      </c>
      <c r="LM440" s="14">
        <v>0</v>
      </c>
      <c r="LN440" s="14">
        <v>0</v>
      </c>
      <c r="LO440" s="14">
        <v>0</v>
      </c>
      <c r="LP440" s="14">
        <v>0</v>
      </c>
      <c r="LQ440" s="14">
        <v>0</v>
      </c>
      <c r="LR440" s="14">
        <v>0</v>
      </c>
      <c r="LS440" s="14">
        <v>0</v>
      </c>
      <c r="LT440" s="14">
        <v>0</v>
      </c>
      <c r="LU440" s="14">
        <v>0</v>
      </c>
      <c r="LV440" s="14">
        <v>0</v>
      </c>
      <c r="LW440" s="14">
        <v>0</v>
      </c>
      <c r="LX440" s="14">
        <v>0</v>
      </c>
      <c r="LY440" s="14">
        <v>0</v>
      </c>
      <c r="LZ440" s="14">
        <v>0</v>
      </c>
      <c r="MA440" s="14">
        <v>0</v>
      </c>
      <c r="MB440" s="14">
        <v>0</v>
      </c>
      <c r="MC440" s="14">
        <v>0</v>
      </c>
      <c r="MD440" s="14">
        <v>0</v>
      </c>
      <c r="ME440" s="14">
        <v>0</v>
      </c>
      <c r="MF440" s="14">
        <v>0</v>
      </c>
      <c r="MG440" s="14">
        <v>0</v>
      </c>
      <c r="MH440" s="14">
        <v>0</v>
      </c>
      <c r="MI440" s="14">
        <v>0</v>
      </c>
      <c r="MJ440" s="14">
        <v>0</v>
      </c>
      <c r="MK440" s="14">
        <v>0</v>
      </c>
      <c r="ML440" s="14">
        <v>0</v>
      </c>
      <c r="MM440" s="14">
        <v>0</v>
      </c>
      <c r="MN440" s="14">
        <v>0</v>
      </c>
      <c r="MO440" s="14">
        <v>0</v>
      </c>
      <c r="MP440" s="14">
        <v>0</v>
      </c>
      <c r="MQ440" s="14">
        <v>0</v>
      </c>
      <c r="MR440" s="14">
        <v>0</v>
      </c>
      <c r="MS440" s="14">
        <v>0</v>
      </c>
      <c r="MT440" s="14">
        <v>0</v>
      </c>
      <c r="MU440" s="14">
        <v>0</v>
      </c>
      <c r="MV440" s="14">
        <v>0</v>
      </c>
      <c r="MW440" s="14">
        <v>1</v>
      </c>
      <c r="MX440" s="14">
        <v>0</v>
      </c>
      <c r="MY440" s="14">
        <v>0</v>
      </c>
      <c r="MZ440" s="14">
        <v>0</v>
      </c>
      <c r="NA440" s="14">
        <v>0</v>
      </c>
      <c r="NB440" s="14">
        <v>0</v>
      </c>
      <c r="NC440" s="14">
        <v>1</v>
      </c>
      <c r="ND440" s="14">
        <v>0</v>
      </c>
      <c r="NE440" s="14">
        <v>0</v>
      </c>
      <c r="NF440" s="14">
        <v>0</v>
      </c>
      <c r="NG440" s="14">
        <v>0</v>
      </c>
      <c r="NH440" s="14">
        <v>1</v>
      </c>
      <c r="NI440" s="14">
        <v>0</v>
      </c>
      <c r="NJ440" s="14">
        <v>1</v>
      </c>
      <c r="NK440" s="14">
        <v>0</v>
      </c>
      <c r="NL440" s="14">
        <v>0</v>
      </c>
      <c r="NM440" s="14">
        <v>0</v>
      </c>
      <c r="NN440" s="14">
        <v>0</v>
      </c>
      <c r="NO440" s="14">
        <v>0</v>
      </c>
      <c r="NP440" s="14">
        <v>0</v>
      </c>
      <c r="NQ440" s="14">
        <v>0</v>
      </c>
      <c r="NR440" s="14">
        <v>0</v>
      </c>
      <c r="NS440" s="14">
        <v>0</v>
      </c>
      <c r="NT440" s="14">
        <v>0</v>
      </c>
      <c r="NU440" s="14">
        <v>0</v>
      </c>
      <c r="NV440" s="14">
        <v>1</v>
      </c>
      <c r="NW440" s="14">
        <v>0</v>
      </c>
      <c r="NX440" s="14">
        <v>0</v>
      </c>
      <c r="NY440" s="14">
        <v>0</v>
      </c>
      <c r="NZ440" s="14">
        <v>0</v>
      </c>
      <c r="OA440" s="14">
        <v>0</v>
      </c>
      <c r="OB440" s="14">
        <v>0</v>
      </c>
      <c r="OC440" s="14">
        <v>0</v>
      </c>
      <c r="OD440" s="14">
        <v>0</v>
      </c>
      <c r="OE440" s="14">
        <v>0</v>
      </c>
      <c r="OF440" s="14"/>
      <c r="OG440" s="14">
        <v>0</v>
      </c>
      <c r="OH440" s="14">
        <v>0</v>
      </c>
      <c r="OI440" s="14">
        <v>0</v>
      </c>
      <c r="OJ440" s="14">
        <v>0</v>
      </c>
      <c r="OK440" s="14">
        <v>0</v>
      </c>
      <c r="OL440" s="14">
        <v>0</v>
      </c>
      <c r="OM440" s="14">
        <v>0</v>
      </c>
      <c r="ON440" s="14">
        <v>0</v>
      </c>
      <c r="OO440" s="14">
        <v>0</v>
      </c>
      <c r="OP440" s="14">
        <v>0</v>
      </c>
      <c r="OQ440" s="14">
        <v>0</v>
      </c>
      <c r="OR440" s="14">
        <v>0</v>
      </c>
      <c r="OS440" s="14">
        <v>0</v>
      </c>
      <c r="OT440" s="14">
        <v>0</v>
      </c>
      <c r="OU440" s="14">
        <v>0</v>
      </c>
      <c r="OV440" s="14">
        <v>0</v>
      </c>
      <c r="OW440" s="14">
        <v>0</v>
      </c>
      <c r="OX440" s="14">
        <v>0</v>
      </c>
      <c r="OY440" s="14">
        <v>0</v>
      </c>
      <c r="OZ440" s="14"/>
      <c r="PA440" s="14">
        <v>0</v>
      </c>
      <c r="PB440" s="14"/>
      <c r="PC440" s="14"/>
      <c r="PD440" s="14">
        <v>0</v>
      </c>
      <c r="PE440" s="14"/>
      <c r="PF440" s="14"/>
      <c r="PG440" s="54"/>
      <c r="PH440" s="54"/>
      <c r="PI440" s="54"/>
      <c r="PJ440" s="54"/>
      <c r="PK440" s="54"/>
      <c r="PL440" s="84"/>
      <c r="PM440" s="14"/>
      <c r="PN440" s="84"/>
      <c r="PO440" s="84"/>
      <c r="PP440" s="84"/>
      <c r="PQ440" s="84"/>
      <c r="PR440" s="505"/>
      <c r="PS440" s="84"/>
      <c r="PT440" s="84"/>
      <c r="PU440" s="84"/>
      <c r="PV440" s="84"/>
      <c r="PW440" s="54"/>
      <c r="PX440" s="54"/>
      <c r="PY440" s="14"/>
      <c r="PZ440" s="14"/>
      <c r="QA440" s="14"/>
      <c r="QB440" s="54"/>
      <c r="QC440" s="54"/>
      <c r="QD440" s="54"/>
      <c r="QR440" s="1"/>
      <c r="QS440" s="1"/>
      <c r="QX440" s="1"/>
      <c r="QY440" s="1"/>
      <c r="QZ440" s="1"/>
      <c r="RA440" s="1"/>
      <c r="RB440" s="1"/>
      <c r="RC440" s="1"/>
      <c r="RD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</row>
    <row r="441" spans="1:488" s="20" customFormat="1" hidden="1" x14ac:dyDescent="0.25">
      <c r="A441" s="68" t="s">
        <v>8</v>
      </c>
      <c r="B441" s="68" t="s">
        <v>1507</v>
      </c>
      <c r="C441" s="347"/>
      <c r="D441" s="347"/>
      <c r="E441" s="14">
        <v>0</v>
      </c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>
        <v>0</v>
      </c>
      <c r="PE441" s="14"/>
      <c r="PF441" s="14"/>
      <c r="PG441" s="54"/>
      <c r="PH441" s="54"/>
      <c r="PI441" s="54"/>
      <c r="PJ441" s="54"/>
      <c r="PK441" s="54"/>
      <c r="PL441" s="84"/>
      <c r="PM441" s="14"/>
      <c r="PN441" s="84"/>
      <c r="PO441" s="84"/>
      <c r="PP441" s="84"/>
      <c r="PQ441" s="84"/>
      <c r="PR441" s="505"/>
      <c r="PS441" s="84"/>
      <c r="PT441" s="84"/>
      <c r="PU441" s="84"/>
      <c r="PV441" s="84"/>
      <c r="PW441" s="54"/>
      <c r="PX441" s="54"/>
      <c r="PY441" s="14"/>
      <c r="PZ441" s="14"/>
      <c r="QA441" s="14"/>
      <c r="QB441" s="54"/>
      <c r="QC441" s="54"/>
      <c r="QD441" s="54"/>
      <c r="QR441" s="1"/>
      <c r="QS441" s="1"/>
      <c r="QX441" s="1"/>
      <c r="QY441" s="1"/>
      <c r="QZ441" s="1"/>
      <c r="RA441" s="1"/>
      <c r="RB441" s="1"/>
      <c r="RC441" s="1"/>
      <c r="RD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</row>
    <row r="442" spans="1:488" s="20" customFormat="1" hidden="1" x14ac:dyDescent="0.25">
      <c r="A442" s="68" t="s">
        <v>8</v>
      </c>
      <c r="B442" s="68" t="s">
        <v>1508</v>
      </c>
      <c r="C442" s="464">
        <v>58</v>
      </c>
      <c r="D442" s="347"/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  <c r="AL442" s="14">
        <v>0</v>
      </c>
      <c r="AM442" s="14">
        <v>0</v>
      </c>
      <c r="AN442" s="14">
        <v>0</v>
      </c>
      <c r="AO442" s="14">
        <v>0</v>
      </c>
      <c r="AP442" s="14">
        <v>0</v>
      </c>
      <c r="AQ442" s="14">
        <v>0</v>
      </c>
      <c r="AR442" s="14">
        <v>0</v>
      </c>
      <c r="AS442" s="14">
        <v>0</v>
      </c>
      <c r="AT442" s="14">
        <v>0</v>
      </c>
      <c r="AU442" s="14">
        <v>0</v>
      </c>
      <c r="AV442" s="14">
        <v>0</v>
      </c>
      <c r="AW442" s="14">
        <v>0</v>
      </c>
      <c r="AX442" s="14">
        <v>0</v>
      </c>
      <c r="AY442" s="14">
        <v>0</v>
      </c>
      <c r="AZ442" s="14">
        <v>0</v>
      </c>
      <c r="BA442" s="14">
        <v>0</v>
      </c>
      <c r="BB442" s="14">
        <v>0</v>
      </c>
      <c r="BC442" s="14">
        <v>0</v>
      </c>
      <c r="BD442" s="14">
        <v>0</v>
      </c>
      <c r="BE442" s="14">
        <v>0</v>
      </c>
      <c r="BF442" s="14">
        <v>0</v>
      </c>
      <c r="BG442" s="14">
        <v>0</v>
      </c>
      <c r="BH442" s="14">
        <v>0</v>
      </c>
      <c r="BI442" s="14">
        <v>0</v>
      </c>
      <c r="BJ442" s="14">
        <v>0</v>
      </c>
      <c r="BK442" s="14">
        <v>0</v>
      </c>
      <c r="BL442" s="14">
        <v>0</v>
      </c>
      <c r="BM442" s="14">
        <v>0</v>
      </c>
      <c r="BN442" s="14">
        <v>0</v>
      </c>
      <c r="BO442" s="14">
        <v>0</v>
      </c>
      <c r="BP442" s="14">
        <v>0</v>
      </c>
      <c r="BQ442" s="14">
        <v>0</v>
      </c>
      <c r="BR442" s="14">
        <v>0</v>
      </c>
      <c r="BS442" s="14">
        <v>0</v>
      </c>
      <c r="BT442" s="14">
        <v>0</v>
      </c>
      <c r="BU442" s="14">
        <v>0</v>
      </c>
      <c r="BV442" s="14">
        <v>0</v>
      </c>
      <c r="BW442" s="14">
        <v>0</v>
      </c>
      <c r="BX442" s="14">
        <v>0</v>
      </c>
      <c r="BY442" s="14">
        <v>0</v>
      </c>
      <c r="BZ442" s="14">
        <v>0</v>
      </c>
      <c r="CA442" s="14">
        <v>0</v>
      </c>
      <c r="CB442" s="14">
        <v>0</v>
      </c>
      <c r="CC442" s="14">
        <v>0</v>
      </c>
      <c r="CD442" s="14">
        <v>0</v>
      </c>
      <c r="CE442" s="14">
        <v>0</v>
      </c>
      <c r="CF442" s="14">
        <v>0</v>
      </c>
      <c r="CG442" s="14">
        <v>0</v>
      </c>
      <c r="CH442" s="14">
        <v>0</v>
      </c>
      <c r="CI442" s="14">
        <v>0</v>
      </c>
      <c r="CJ442" s="14">
        <v>0</v>
      </c>
      <c r="CK442" s="14">
        <v>0</v>
      </c>
      <c r="CL442" s="14">
        <v>0</v>
      </c>
      <c r="CM442" s="14">
        <v>0</v>
      </c>
      <c r="CN442" s="14">
        <v>0</v>
      </c>
      <c r="CO442" s="14">
        <v>0</v>
      </c>
      <c r="CP442" s="14">
        <v>0</v>
      </c>
      <c r="CQ442" s="14">
        <v>0</v>
      </c>
      <c r="CR442" s="14">
        <v>0</v>
      </c>
      <c r="CS442" s="14">
        <v>0</v>
      </c>
      <c r="CT442" s="14">
        <v>0</v>
      </c>
      <c r="CU442" s="14">
        <v>0</v>
      </c>
      <c r="CV442" s="14">
        <v>0</v>
      </c>
      <c r="CW442" s="14">
        <v>0</v>
      </c>
      <c r="CX442" s="14">
        <v>0</v>
      </c>
      <c r="CY442" s="14">
        <v>0</v>
      </c>
      <c r="CZ442" s="14">
        <v>0</v>
      </c>
      <c r="DA442" s="14">
        <v>0</v>
      </c>
      <c r="DB442" s="14">
        <v>0</v>
      </c>
      <c r="DC442" s="14">
        <v>0</v>
      </c>
      <c r="DD442" s="14">
        <v>0</v>
      </c>
      <c r="DE442" s="14">
        <v>0</v>
      </c>
      <c r="DF442" s="14">
        <v>0</v>
      </c>
      <c r="DG442" s="14">
        <v>0</v>
      </c>
      <c r="DH442" s="14">
        <v>0</v>
      </c>
      <c r="DI442" s="14">
        <v>0</v>
      </c>
      <c r="DJ442" s="14">
        <v>0</v>
      </c>
      <c r="DK442" s="14">
        <v>0</v>
      </c>
      <c r="DL442" s="14">
        <v>0</v>
      </c>
      <c r="DM442" s="14">
        <v>0</v>
      </c>
      <c r="DN442" s="14">
        <v>0</v>
      </c>
      <c r="DO442" s="14">
        <v>0</v>
      </c>
      <c r="DP442" s="14">
        <v>0</v>
      </c>
      <c r="DQ442" s="14">
        <v>0</v>
      </c>
      <c r="DR442" s="14">
        <v>0</v>
      </c>
      <c r="DS442" s="14">
        <v>0</v>
      </c>
      <c r="DT442" s="14">
        <v>0</v>
      </c>
      <c r="DU442" s="14">
        <v>0</v>
      </c>
      <c r="DV442" s="14">
        <v>0</v>
      </c>
      <c r="DW442" s="14">
        <v>0</v>
      </c>
      <c r="DX442" s="14">
        <v>0</v>
      </c>
      <c r="DY442" s="14">
        <v>0</v>
      </c>
      <c r="DZ442" s="14">
        <v>0</v>
      </c>
      <c r="EA442" s="14">
        <v>0</v>
      </c>
      <c r="EB442" s="14">
        <v>0</v>
      </c>
      <c r="EC442" s="14">
        <v>0</v>
      </c>
      <c r="ED442" s="14">
        <v>0</v>
      </c>
      <c r="EE442" s="14">
        <v>0</v>
      </c>
      <c r="EF442" s="14">
        <v>0</v>
      </c>
      <c r="EG442" s="14">
        <v>0</v>
      </c>
      <c r="EH442" s="14">
        <v>0</v>
      </c>
      <c r="EI442" s="14">
        <v>0</v>
      </c>
      <c r="EJ442" s="14">
        <v>0</v>
      </c>
      <c r="EK442" s="14">
        <v>0</v>
      </c>
      <c r="EL442" s="14">
        <v>0</v>
      </c>
      <c r="EM442" s="14">
        <v>0</v>
      </c>
      <c r="EN442" s="14">
        <v>0</v>
      </c>
      <c r="EO442" s="14">
        <v>0</v>
      </c>
      <c r="EP442" s="14">
        <v>0</v>
      </c>
      <c r="EQ442" s="14">
        <v>0</v>
      </c>
      <c r="ER442" s="14">
        <v>0</v>
      </c>
      <c r="ES442" s="14">
        <v>0</v>
      </c>
      <c r="ET442" s="14">
        <v>0</v>
      </c>
      <c r="EU442" s="14">
        <v>0</v>
      </c>
      <c r="EV442" s="14">
        <v>0</v>
      </c>
      <c r="EW442" s="14">
        <v>0</v>
      </c>
      <c r="EX442" s="14">
        <v>0</v>
      </c>
      <c r="EY442" s="14">
        <v>0</v>
      </c>
      <c r="EZ442" s="14">
        <v>0</v>
      </c>
      <c r="FA442" s="14">
        <v>0</v>
      </c>
      <c r="FB442" s="14">
        <v>0</v>
      </c>
      <c r="FC442" s="14">
        <v>0</v>
      </c>
      <c r="FD442" s="14">
        <v>0</v>
      </c>
      <c r="FE442" s="14">
        <v>0</v>
      </c>
      <c r="FF442" s="14">
        <v>0</v>
      </c>
      <c r="FG442" s="14">
        <v>0</v>
      </c>
      <c r="FH442" s="14">
        <v>0</v>
      </c>
      <c r="FI442" s="14">
        <v>0</v>
      </c>
      <c r="FJ442" s="14">
        <v>0</v>
      </c>
      <c r="FK442" s="14">
        <v>0</v>
      </c>
      <c r="FL442" s="14">
        <v>0</v>
      </c>
      <c r="FM442" s="14">
        <v>0</v>
      </c>
      <c r="FN442" s="14">
        <v>0</v>
      </c>
      <c r="FO442" s="14">
        <v>0</v>
      </c>
      <c r="FP442" s="14">
        <v>0</v>
      </c>
      <c r="FQ442" s="14">
        <v>0</v>
      </c>
      <c r="FR442" s="14">
        <v>0</v>
      </c>
      <c r="FS442" s="14">
        <v>0</v>
      </c>
      <c r="FT442" s="14">
        <v>0</v>
      </c>
      <c r="FU442" s="14">
        <v>0</v>
      </c>
      <c r="FV442" s="14">
        <v>0</v>
      </c>
      <c r="FW442" s="14">
        <v>0</v>
      </c>
      <c r="FX442" s="14">
        <v>0</v>
      </c>
      <c r="FY442" s="14">
        <v>0</v>
      </c>
      <c r="FZ442" s="14">
        <v>0</v>
      </c>
      <c r="GA442" s="14">
        <v>0</v>
      </c>
      <c r="GB442" s="14">
        <v>0</v>
      </c>
      <c r="GC442" s="14">
        <v>0</v>
      </c>
      <c r="GD442" s="14">
        <v>0</v>
      </c>
      <c r="GE442" s="14">
        <v>0</v>
      </c>
      <c r="GF442" s="14">
        <v>0</v>
      </c>
      <c r="GG442" s="14">
        <v>0</v>
      </c>
      <c r="GH442" s="14">
        <v>0</v>
      </c>
      <c r="GI442" s="14">
        <v>0</v>
      </c>
      <c r="GJ442" s="14">
        <v>0</v>
      </c>
      <c r="GK442" s="14">
        <v>0</v>
      </c>
      <c r="GL442" s="14">
        <v>0</v>
      </c>
      <c r="GM442" s="14">
        <v>0</v>
      </c>
      <c r="GN442" s="14">
        <v>0</v>
      </c>
      <c r="GO442" s="14">
        <v>0</v>
      </c>
      <c r="GP442" s="14">
        <v>0</v>
      </c>
      <c r="GQ442" s="14">
        <v>0</v>
      </c>
      <c r="GR442" s="14">
        <v>0</v>
      </c>
      <c r="GS442" s="14">
        <v>0</v>
      </c>
      <c r="GT442" s="14">
        <v>0</v>
      </c>
      <c r="GU442" s="14">
        <v>0</v>
      </c>
      <c r="GV442" s="14">
        <v>0</v>
      </c>
      <c r="GW442" s="14">
        <v>0</v>
      </c>
      <c r="GX442" s="14">
        <v>0</v>
      </c>
      <c r="GY442" s="14">
        <v>0</v>
      </c>
      <c r="GZ442" s="14">
        <v>0</v>
      </c>
      <c r="HA442" s="14">
        <v>0</v>
      </c>
      <c r="HB442" s="14">
        <v>0</v>
      </c>
      <c r="HC442" s="14">
        <v>0</v>
      </c>
      <c r="HD442" s="14">
        <v>0</v>
      </c>
      <c r="HE442" s="14">
        <v>0</v>
      </c>
      <c r="HF442" s="14">
        <v>0</v>
      </c>
      <c r="HG442" s="14">
        <v>0</v>
      </c>
      <c r="HH442" s="14">
        <v>0</v>
      </c>
      <c r="HI442" s="14">
        <v>0</v>
      </c>
      <c r="HJ442" s="14">
        <v>0</v>
      </c>
      <c r="HK442" s="14">
        <v>0</v>
      </c>
      <c r="HL442" s="14">
        <v>0</v>
      </c>
      <c r="HM442" s="14">
        <v>0</v>
      </c>
      <c r="HN442" s="14">
        <v>0</v>
      </c>
      <c r="HO442" s="14">
        <v>0</v>
      </c>
      <c r="HP442" s="14">
        <v>0</v>
      </c>
      <c r="HQ442" s="14">
        <v>0</v>
      </c>
      <c r="HR442" s="14">
        <v>0</v>
      </c>
      <c r="HS442" s="14">
        <v>0</v>
      </c>
      <c r="HT442" s="14">
        <v>0</v>
      </c>
      <c r="HU442" s="14">
        <v>0</v>
      </c>
      <c r="HV442" s="14">
        <v>0</v>
      </c>
      <c r="HW442" s="14">
        <v>0</v>
      </c>
      <c r="HX442" s="14">
        <v>0</v>
      </c>
      <c r="HY442" s="14">
        <v>0</v>
      </c>
      <c r="HZ442" s="14">
        <v>0</v>
      </c>
      <c r="IA442" s="14">
        <v>0</v>
      </c>
      <c r="IB442" s="14">
        <v>0</v>
      </c>
      <c r="IC442" s="14">
        <v>0</v>
      </c>
      <c r="ID442" s="14">
        <v>0</v>
      </c>
      <c r="IE442" s="14">
        <v>0</v>
      </c>
      <c r="IF442" s="14">
        <v>0</v>
      </c>
      <c r="IG442" s="14">
        <v>0</v>
      </c>
      <c r="IH442" s="14">
        <v>0</v>
      </c>
      <c r="II442" s="14">
        <v>0</v>
      </c>
      <c r="IJ442" s="14">
        <v>0</v>
      </c>
      <c r="IK442" s="14">
        <v>0</v>
      </c>
      <c r="IL442" s="14">
        <v>0</v>
      </c>
      <c r="IM442" s="14">
        <v>0</v>
      </c>
      <c r="IN442" s="14">
        <v>0</v>
      </c>
      <c r="IO442" s="14">
        <v>0</v>
      </c>
      <c r="IP442" s="14">
        <v>0</v>
      </c>
      <c r="IQ442" s="14">
        <v>0</v>
      </c>
      <c r="IR442" s="14">
        <v>0</v>
      </c>
      <c r="IS442" s="14">
        <v>0</v>
      </c>
      <c r="IT442" s="14">
        <v>0</v>
      </c>
      <c r="IU442" s="14">
        <v>0</v>
      </c>
      <c r="IV442" s="14">
        <v>0</v>
      </c>
      <c r="IW442" s="14">
        <v>0</v>
      </c>
      <c r="IX442" s="14">
        <v>0</v>
      </c>
      <c r="IY442" s="14">
        <v>0</v>
      </c>
      <c r="IZ442" s="14">
        <v>0</v>
      </c>
      <c r="JA442" s="14">
        <v>0</v>
      </c>
      <c r="JB442" s="14">
        <v>0</v>
      </c>
      <c r="JC442" s="14">
        <v>0</v>
      </c>
      <c r="JD442" s="14">
        <v>0</v>
      </c>
      <c r="JE442" s="14">
        <v>0</v>
      </c>
      <c r="JF442" s="14">
        <v>0</v>
      </c>
      <c r="JG442" s="14">
        <v>0</v>
      </c>
      <c r="JH442" s="14">
        <v>0</v>
      </c>
      <c r="JI442" s="14">
        <v>0</v>
      </c>
      <c r="JJ442" s="14">
        <v>0</v>
      </c>
      <c r="JK442" s="14">
        <v>0</v>
      </c>
      <c r="JL442" s="14">
        <v>0</v>
      </c>
      <c r="JM442" s="14">
        <v>0</v>
      </c>
      <c r="JN442" s="14">
        <v>0</v>
      </c>
      <c r="JO442" s="14">
        <v>0</v>
      </c>
      <c r="JP442" s="14">
        <v>0</v>
      </c>
      <c r="JQ442" s="14">
        <v>0</v>
      </c>
      <c r="JR442" s="14">
        <v>0</v>
      </c>
      <c r="JS442" s="14">
        <v>0</v>
      </c>
      <c r="JT442" s="14">
        <v>0</v>
      </c>
      <c r="JU442" s="14">
        <v>0</v>
      </c>
      <c r="JV442" s="14">
        <v>0</v>
      </c>
      <c r="JW442" s="14">
        <v>0</v>
      </c>
      <c r="JX442" s="14">
        <v>0</v>
      </c>
      <c r="JY442" s="14">
        <v>0</v>
      </c>
      <c r="JZ442" s="14">
        <v>0</v>
      </c>
      <c r="KA442" s="14">
        <v>0</v>
      </c>
      <c r="KB442" s="14">
        <v>0</v>
      </c>
      <c r="KC442" s="14">
        <v>0</v>
      </c>
      <c r="KD442" s="14">
        <v>0</v>
      </c>
      <c r="KE442" s="14">
        <v>0</v>
      </c>
      <c r="KF442" s="14">
        <v>0</v>
      </c>
      <c r="KG442" s="14">
        <v>0</v>
      </c>
      <c r="KH442" s="14">
        <v>0</v>
      </c>
      <c r="KI442" s="14">
        <v>0</v>
      </c>
      <c r="KJ442" s="14">
        <v>0</v>
      </c>
      <c r="KK442" s="14">
        <v>0</v>
      </c>
      <c r="KL442" s="14">
        <v>0</v>
      </c>
      <c r="KM442" s="14">
        <v>0</v>
      </c>
      <c r="KN442" s="14">
        <v>0</v>
      </c>
      <c r="KO442" s="14">
        <v>0</v>
      </c>
      <c r="KP442" s="14">
        <v>0</v>
      </c>
      <c r="KQ442" s="14">
        <v>0</v>
      </c>
      <c r="KR442" s="14">
        <v>0</v>
      </c>
      <c r="KS442" s="14">
        <v>0</v>
      </c>
      <c r="KT442" s="14">
        <v>0</v>
      </c>
      <c r="KU442" s="14">
        <v>0</v>
      </c>
      <c r="KV442" s="14">
        <v>0</v>
      </c>
      <c r="KW442" s="14">
        <v>0</v>
      </c>
      <c r="KX442" s="14">
        <v>0</v>
      </c>
      <c r="KY442" s="14">
        <v>0</v>
      </c>
      <c r="KZ442" s="14">
        <v>0</v>
      </c>
      <c r="LA442" s="14">
        <v>0</v>
      </c>
      <c r="LB442" s="14">
        <v>0</v>
      </c>
      <c r="LC442" s="14">
        <v>0</v>
      </c>
      <c r="LD442" s="14">
        <v>0</v>
      </c>
      <c r="LE442" s="14">
        <v>0</v>
      </c>
      <c r="LF442" s="14">
        <v>0</v>
      </c>
      <c r="LG442" s="14">
        <v>0</v>
      </c>
      <c r="LH442" s="14">
        <v>0</v>
      </c>
      <c r="LI442" s="14">
        <v>0</v>
      </c>
      <c r="LJ442" s="14">
        <v>0</v>
      </c>
      <c r="LK442" s="14">
        <v>0</v>
      </c>
      <c r="LL442" s="14">
        <v>0</v>
      </c>
      <c r="LM442" s="14">
        <v>0</v>
      </c>
      <c r="LN442" s="14">
        <v>0</v>
      </c>
      <c r="LO442" s="14">
        <v>0</v>
      </c>
      <c r="LP442" s="14">
        <v>0</v>
      </c>
      <c r="LQ442" s="14">
        <v>0</v>
      </c>
      <c r="LR442" s="14">
        <v>0</v>
      </c>
      <c r="LS442" s="14">
        <v>0</v>
      </c>
      <c r="LT442" s="14">
        <v>0</v>
      </c>
      <c r="LU442" s="14">
        <v>0</v>
      </c>
      <c r="LV442" s="14">
        <v>0</v>
      </c>
      <c r="LW442" s="14">
        <v>0</v>
      </c>
      <c r="LX442" s="14">
        <v>0</v>
      </c>
      <c r="LY442" s="14">
        <v>0</v>
      </c>
      <c r="LZ442" s="14">
        <v>0</v>
      </c>
      <c r="MA442" s="14">
        <v>0</v>
      </c>
      <c r="MB442" s="14">
        <v>0</v>
      </c>
      <c r="MC442" s="14">
        <v>0</v>
      </c>
      <c r="MD442" s="14">
        <v>0</v>
      </c>
      <c r="ME442" s="14">
        <v>0</v>
      </c>
      <c r="MF442" s="14">
        <v>0</v>
      </c>
      <c r="MG442" s="14">
        <v>0</v>
      </c>
      <c r="MH442" s="14">
        <v>0</v>
      </c>
      <c r="MI442" s="14">
        <v>0</v>
      </c>
      <c r="MJ442" s="14">
        <v>0</v>
      </c>
      <c r="MK442" s="14">
        <v>0</v>
      </c>
      <c r="ML442" s="14">
        <v>0</v>
      </c>
      <c r="MM442" s="14">
        <v>0</v>
      </c>
      <c r="MN442" s="14">
        <v>0</v>
      </c>
      <c r="MO442" s="14">
        <v>0</v>
      </c>
      <c r="MP442" s="14">
        <v>0</v>
      </c>
      <c r="MQ442" s="14">
        <v>0</v>
      </c>
      <c r="MR442" s="14">
        <v>0</v>
      </c>
      <c r="MS442" s="14">
        <v>0</v>
      </c>
      <c r="MT442" s="14">
        <v>0</v>
      </c>
      <c r="MU442" s="14">
        <v>0</v>
      </c>
      <c r="MV442" s="14">
        <v>0</v>
      </c>
      <c r="MW442" s="14">
        <v>0</v>
      </c>
      <c r="MX442" s="14">
        <v>0</v>
      </c>
      <c r="MY442" s="14">
        <v>0</v>
      </c>
      <c r="MZ442" s="14">
        <v>0</v>
      </c>
      <c r="NA442" s="14">
        <v>0</v>
      </c>
      <c r="NB442" s="14">
        <v>0</v>
      </c>
      <c r="NC442" s="14">
        <v>0</v>
      </c>
      <c r="ND442" s="14">
        <v>0</v>
      </c>
      <c r="NE442" s="14">
        <v>0</v>
      </c>
      <c r="NF442" s="14">
        <v>0</v>
      </c>
      <c r="NG442" s="14">
        <v>0</v>
      </c>
      <c r="NH442" s="14">
        <v>0</v>
      </c>
      <c r="NI442" s="14">
        <v>0</v>
      </c>
      <c r="NJ442" s="14">
        <v>0</v>
      </c>
      <c r="NK442" s="14">
        <v>0</v>
      </c>
      <c r="NL442" s="14">
        <v>0</v>
      </c>
      <c r="NM442" s="14">
        <v>0</v>
      </c>
      <c r="NN442" s="14">
        <v>0</v>
      </c>
      <c r="NO442" s="14">
        <v>0</v>
      </c>
      <c r="NP442" s="14">
        <v>0</v>
      </c>
      <c r="NQ442" s="14">
        <v>0</v>
      </c>
      <c r="NR442" s="14">
        <v>0</v>
      </c>
      <c r="NS442" s="14">
        <v>0</v>
      </c>
      <c r="NT442" s="14">
        <v>0</v>
      </c>
      <c r="NU442" s="14">
        <v>0</v>
      </c>
      <c r="NV442" s="14">
        <v>0</v>
      </c>
      <c r="NW442" s="14">
        <v>0</v>
      </c>
      <c r="NX442" s="14">
        <v>0</v>
      </c>
      <c r="NY442" s="14">
        <v>0</v>
      </c>
      <c r="NZ442" s="14">
        <v>0</v>
      </c>
      <c r="OA442" s="14">
        <v>0</v>
      </c>
      <c r="OB442" s="14">
        <v>0</v>
      </c>
      <c r="OC442" s="14">
        <v>0</v>
      </c>
      <c r="OD442" s="14">
        <v>0</v>
      </c>
      <c r="OE442" s="14">
        <v>0</v>
      </c>
      <c r="OF442" s="14"/>
      <c r="OG442" s="14">
        <v>0</v>
      </c>
      <c r="OH442" s="14">
        <v>0</v>
      </c>
      <c r="OI442" s="14">
        <v>0</v>
      </c>
      <c r="OJ442" s="14">
        <v>0</v>
      </c>
      <c r="OK442" s="14">
        <v>0</v>
      </c>
      <c r="OL442" s="14">
        <v>0</v>
      </c>
      <c r="OM442" s="14">
        <v>0</v>
      </c>
      <c r="ON442" s="14">
        <v>0</v>
      </c>
      <c r="OO442" s="14">
        <v>0</v>
      </c>
      <c r="OP442" s="14">
        <v>0</v>
      </c>
      <c r="OQ442" s="14">
        <v>0</v>
      </c>
      <c r="OR442" s="14">
        <v>0</v>
      </c>
      <c r="OS442" s="14">
        <v>0</v>
      </c>
      <c r="OT442" s="14">
        <v>0</v>
      </c>
      <c r="OU442" s="14">
        <v>0</v>
      </c>
      <c r="OV442" s="14">
        <v>0</v>
      </c>
      <c r="OW442" s="14">
        <v>0</v>
      </c>
      <c r="OX442" s="14">
        <v>0</v>
      </c>
      <c r="OY442" s="14">
        <v>0</v>
      </c>
      <c r="OZ442" s="31">
        <v>1</v>
      </c>
      <c r="PA442" s="14">
        <v>0</v>
      </c>
      <c r="PB442" s="14"/>
      <c r="PC442" s="14"/>
      <c r="PD442" s="14">
        <v>0</v>
      </c>
      <c r="PE442" s="14"/>
      <c r="PF442" s="14"/>
      <c r="PG442" s="54"/>
      <c r="PH442" s="54"/>
      <c r="PI442" s="54"/>
      <c r="PJ442" s="54"/>
      <c r="PK442" s="54"/>
      <c r="PL442" s="84"/>
      <c r="PM442" s="14"/>
      <c r="PN442" s="84"/>
      <c r="PO442" s="84"/>
      <c r="PP442" s="84"/>
      <c r="PQ442" s="84"/>
      <c r="PR442" s="505"/>
      <c r="PS442" s="84"/>
      <c r="PT442" s="84"/>
      <c r="PU442" s="84"/>
      <c r="PV442" s="84"/>
      <c r="PW442" s="54"/>
      <c r="PX442" s="54"/>
      <c r="PY442" s="14"/>
      <c r="PZ442" s="14"/>
      <c r="QA442" s="14"/>
      <c r="QB442" s="54"/>
      <c r="QC442" s="54"/>
      <c r="QD442" s="54"/>
      <c r="QR442" s="1"/>
      <c r="QS442" s="1"/>
      <c r="QX442" s="1"/>
      <c r="QY442" s="1"/>
      <c r="QZ442" s="1"/>
      <c r="RA442" s="1"/>
      <c r="RB442" s="1"/>
      <c r="RC442" s="1"/>
      <c r="RD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</row>
    <row r="443" spans="1:488" s="20" customFormat="1" hidden="1" x14ac:dyDescent="0.25">
      <c r="A443" s="68" t="s">
        <v>8</v>
      </c>
      <c r="B443" s="68" t="s">
        <v>1509</v>
      </c>
      <c r="C443" s="464">
        <v>4</v>
      </c>
      <c r="D443" s="347"/>
      <c r="E443" s="14">
        <v>0</v>
      </c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>
        <v>0</v>
      </c>
      <c r="PE443" s="14"/>
      <c r="PF443" s="14"/>
      <c r="PG443" s="54"/>
      <c r="PH443" s="54"/>
      <c r="PI443" s="54"/>
      <c r="PJ443" s="54"/>
      <c r="PK443" s="54"/>
      <c r="PL443" s="84"/>
      <c r="PM443" s="14"/>
      <c r="PN443" s="84"/>
      <c r="PO443" s="84"/>
      <c r="PP443" s="84"/>
      <c r="PQ443" s="84"/>
      <c r="PR443" s="505"/>
      <c r="PS443" s="84"/>
      <c r="PT443" s="84"/>
      <c r="PU443" s="84"/>
      <c r="PV443" s="84"/>
      <c r="PW443" s="54"/>
      <c r="PX443" s="54"/>
      <c r="PY443" s="14"/>
      <c r="PZ443" s="14"/>
      <c r="QA443" s="14"/>
      <c r="QB443" s="54"/>
      <c r="QC443" s="54"/>
      <c r="QD443" s="54"/>
      <c r="QR443" s="1"/>
      <c r="QS443" s="1"/>
      <c r="QX443" s="1"/>
      <c r="QY443" s="1"/>
      <c r="QZ443" s="1"/>
      <c r="RA443" s="1"/>
      <c r="RB443" s="1"/>
      <c r="RC443" s="1"/>
      <c r="RD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</row>
    <row r="444" spans="1:488" s="20" customFormat="1" hidden="1" x14ac:dyDescent="0.25">
      <c r="A444" s="68" t="s">
        <v>8</v>
      </c>
      <c r="B444" s="68" t="s">
        <v>1510</v>
      </c>
      <c r="C444" s="464">
        <v>209</v>
      </c>
      <c r="D444" s="347"/>
      <c r="E444" s="14">
        <v>0</v>
      </c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>
        <v>0</v>
      </c>
      <c r="PE444" s="14"/>
      <c r="PF444" s="14"/>
      <c r="PG444" s="54"/>
      <c r="PH444" s="54"/>
      <c r="PI444" s="54"/>
      <c r="PJ444" s="54"/>
      <c r="PK444" s="54"/>
      <c r="PL444" s="84"/>
      <c r="PM444" s="14"/>
      <c r="PN444" s="84"/>
      <c r="PO444" s="84"/>
      <c r="PP444" s="84"/>
      <c r="PQ444" s="84"/>
      <c r="PR444" s="505"/>
      <c r="PS444" s="84"/>
      <c r="PT444" s="84"/>
      <c r="PU444" s="84"/>
      <c r="PV444" s="84"/>
      <c r="PW444" s="54"/>
      <c r="PX444" s="54"/>
      <c r="PY444" s="14"/>
      <c r="PZ444" s="14"/>
      <c r="QA444" s="14"/>
      <c r="QB444" s="54"/>
      <c r="QC444" s="54"/>
      <c r="QD444" s="54"/>
      <c r="QR444" s="1"/>
      <c r="QS444" s="1"/>
      <c r="QX444" s="1"/>
      <c r="QY444" s="1"/>
      <c r="QZ444" s="1"/>
      <c r="RA444" s="1"/>
      <c r="RB444" s="1"/>
      <c r="RC444" s="1"/>
      <c r="RD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</row>
    <row r="445" spans="1:488" s="20" customFormat="1" hidden="1" x14ac:dyDescent="0.25">
      <c r="A445" s="68" t="s">
        <v>8</v>
      </c>
      <c r="B445" s="68" t="s">
        <v>1511</v>
      </c>
      <c r="C445" s="347"/>
      <c r="D445" s="347"/>
      <c r="E445" s="14">
        <v>0</v>
      </c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>
        <v>0</v>
      </c>
      <c r="PE445" s="14"/>
      <c r="PF445" s="14"/>
      <c r="PG445" s="54"/>
      <c r="PH445" s="54"/>
      <c r="PI445" s="54"/>
      <c r="PJ445" s="54"/>
      <c r="PK445" s="54"/>
      <c r="PL445" s="84"/>
      <c r="PM445" s="14"/>
      <c r="PN445" s="84"/>
      <c r="PO445" s="84"/>
      <c r="PP445" s="84"/>
      <c r="PQ445" s="84"/>
      <c r="PR445" s="505"/>
      <c r="PS445" s="84"/>
      <c r="PT445" s="84"/>
      <c r="PU445" s="84"/>
      <c r="PV445" s="84"/>
      <c r="PW445" s="54"/>
      <c r="PX445" s="54"/>
      <c r="PY445" s="14"/>
      <c r="PZ445" s="14"/>
      <c r="QA445" s="14"/>
      <c r="QB445" s="54"/>
      <c r="QC445" s="54"/>
      <c r="QD445" s="54"/>
      <c r="QR445" s="1"/>
      <c r="QS445" s="1"/>
      <c r="QX445" s="1"/>
      <c r="QY445" s="1"/>
      <c r="QZ445" s="1"/>
      <c r="RA445" s="1"/>
      <c r="RB445" s="1"/>
      <c r="RC445" s="1"/>
      <c r="RD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</row>
    <row r="446" spans="1:488" s="20" customFormat="1" hidden="1" x14ac:dyDescent="0.25">
      <c r="A446" s="68" t="s">
        <v>8</v>
      </c>
      <c r="B446" s="68" t="s">
        <v>1512</v>
      </c>
      <c r="C446" s="347"/>
      <c r="D446" s="347"/>
      <c r="E446" s="14">
        <v>0</v>
      </c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>
        <v>0</v>
      </c>
      <c r="PE446" s="14"/>
      <c r="PF446" s="14"/>
      <c r="PG446" s="54"/>
      <c r="PH446" s="54"/>
      <c r="PI446" s="54"/>
      <c r="PJ446" s="54"/>
      <c r="PK446" s="54"/>
      <c r="PL446" s="84"/>
      <c r="PM446" s="14"/>
      <c r="PN446" s="84"/>
      <c r="PO446" s="84"/>
      <c r="PP446" s="84"/>
      <c r="PQ446" s="84"/>
      <c r="PR446" s="505"/>
      <c r="PS446" s="84"/>
      <c r="PT446" s="84"/>
      <c r="PU446" s="84"/>
      <c r="PV446" s="84"/>
      <c r="PW446" s="54"/>
      <c r="PX446" s="54"/>
      <c r="PY446" s="14"/>
      <c r="PZ446" s="14"/>
      <c r="QA446" s="14"/>
      <c r="QB446" s="54"/>
      <c r="QC446" s="54"/>
      <c r="QD446" s="54"/>
      <c r="QR446" s="1"/>
      <c r="QS446" s="1"/>
      <c r="QX446" s="1"/>
      <c r="QY446" s="1"/>
      <c r="QZ446" s="1"/>
      <c r="RA446" s="1"/>
      <c r="RB446" s="1"/>
      <c r="RC446" s="1"/>
      <c r="RD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</row>
    <row r="447" spans="1:488" s="20" customFormat="1" hidden="1" x14ac:dyDescent="0.25">
      <c r="A447" s="68" t="s">
        <v>8</v>
      </c>
      <c r="B447" s="68" t="s">
        <v>1513</v>
      </c>
      <c r="C447" s="347"/>
      <c r="D447" s="347"/>
      <c r="E447" s="14">
        <v>0</v>
      </c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>
        <v>0</v>
      </c>
      <c r="PE447" s="14"/>
      <c r="PF447" s="14"/>
      <c r="PG447" s="54"/>
      <c r="PH447" s="54"/>
      <c r="PI447" s="54"/>
      <c r="PJ447" s="54"/>
      <c r="PK447" s="54"/>
      <c r="PL447" s="84"/>
      <c r="PM447" s="14"/>
      <c r="PN447" s="84"/>
      <c r="PO447" s="84"/>
      <c r="PP447" s="84"/>
      <c r="PQ447" s="84"/>
      <c r="PR447" s="505"/>
      <c r="PS447" s="84"/>
      <c r="PT447" s="84"/>
      <c r="PU447" s="84"/>
      <c r="PV447" s="84"/>
      <c r="PW447" s="54"/>
      <c r="PX447" s="54"/>
      <c r="PY447" s="14"/>
      <c r="PZ447" s="14"/>
      <c r="QA447" s="14"/>
      <c r="QB447" s="54"/>
      <c r="QC447" s="54"/>
      <c r="QD447" s="54"/>
      <c r="QR447" s="1"/>
      <c r="QS447" s="1"/>
      <c r="QX447" s="1"/>
      <c r="QY447" s="1"/>
      <c r="QZ447" s="1"/>
      <c r="RA447" s="1"/>
      <c r="RB447" s="1"/>
      <c r="RC447" s="1"/>
      <c r="RD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</row>
    <row r="448" spans="1:488" s="20" customFormat="1" hidden="1" x14ac:dyDescent="0.25">
      <c r="A448" s="68" t="s">
        <v>8</v>
      </c>
      <c r="B448" s="68" t="s">
        <v>1514</v>
      </c>
      <c r="C448" s="347"/>
      <c r="D448" s="347"/>
      <c r="E448" s="14">
        <v>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>
        <v>0</v>
      </c>
      <c r="PE448" s="14"/>
      <c r="PF448" s="14"/>
      <c r="PG448" s="54"/>
      <c r="PH448" s="54"/>
      <c r="PI448" s="54"/>
      <c r="PJ448" s="54"/>
      <c r="PK448" s="54"/>
      <c r="PL448" s="84"/>
      <c r="PM448" s="14"/>
      <c r="PN448" s="84"/>
      <c r="PO448" s="84"/>
      <c r="PP448" s="84"/>
      <c r="PQ448" s="84"/>
      <c r="PR448" s="505"/>
      <c r="PS448" s="84"/>
      <c r="PT448" s="84"/>
      <c r="PU448" s="84"/>
      <c r="PV448" s="84"/>
      <c r="PW448" s="54"/>
      <c r="PX448" s="54"/>
      <c r="PY448" s="14"/>
      <c r="PZ448" s="14"/>
      <c r="QA448" s="14"/>
      <c r="QB448" s="54"/>
      <c r="QC448" s="54"/>
      <c r="QD448" s="54"/>
      <c r="QR448" s="1"/>
      <c r="QS448" s="1"/>
      <c r="QX448" s="1"/>
      <c r="QY448" s="1"/>
      <c r="QZ448" s="1"/>
      <c r="RA448" s="1"/>
      <c r="RB448" s="1"/>
      <c r="RC448" s="1"/>
      <c r="RD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</row>
    <row r="449" spans="1:498" s="20" customFormat="1" hidden="1" x14ac:dyDescent="0.25">
      <c r="A449" s="68" t="s">
        <v>8</v>
      </c>
      <c r="B449" s="68" t="s">
        <v>1515</v>
      </c>
      <c r="C449" s="347"/>
      <c r="D449" s="347"/>
      <c r="E449" s="14">
        <v>0</v>
      </c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>
        <v>0</v>
      </c>
      <c r="PE449" s="14"/>
      <c r="PF449" s="14"/>
      <c r="PG449" s="54"/>
      <c r="PH449" s="54"/>
      <c r="PI449" s="54"/>
      <c r="PJ449" s="54"/>
      <c r="PK449" s="54"/>
      <c r="PL449" s="84"/>
      <c r="PM449" s="14"/>
      <c r="PN449" s="84"/>
      <c r="PO449" s="84"/>
      <c r="PP449" s="84"/>
      <c r="PQ449" s="84"/>
      <c r="PR449" s="505"/>
      <c r="PS449" s="84"/>
      <c r="PT449" s="84"/>
      <c r="PU449" s="84"/>
      <c r="PV449" s="84"/>
      <c r="PW449" s="54"/>
      <c r="PX449" s="54"/>
      <c r="PY449" s="14"/>
      <c r="PZ449" s="14"/>
      <c r="QA449" s="14"/>
      <c r="QB449" s="54"/>
      <c r="QC449" s="54"/>
      <c r="QD449" s="54"/>
      <c r="QR449" s="1"/>
      <c r="QS449" s="1"/>
      <c r="QX449" s="1"/>
      <c r="QY449" s="1"/>
      <c r="QZ449" s="1"/>
      <c r="RA449" s="1"/>
      <c r="RB449" s="1"/>
      <c r="RC449" s="1"/>
      <c r="RD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</row>
    <row r="450" spans="1:498" s="20" customFormat="1" hidden="1" x14ac:dyDescent="0.25">
      <c r="A450" s="68" t="s">
        <v>8</v>
      </c>
      <c r="B450" s="68" t="s">
        <v>1516</v>
      </c>
      <c r="C450" s="347"/>
      <c r="D450" s="347"/>
      <c r="E450" s="14">
        <v>0</v>
      </c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>
        <v>0</v>
      </c>
      <c r="PE450" s="14"/>
      <c r="PF450" s="14"/>
      <c r="PG450" s="54"/>
      <c r="PH450" s="54"/>
      <c r="PI450" s="54"/>
      <c r="PJ450" s="54"/>
      <c r="PK450" s="54"/>
      <c r="PL450" s="84"/>
      <c r="PM450" s="14"/>
      <c r="PN450" s="84"/>
      <c r="PO450" s="84"/>
      <c r="PP450" s="84"/>
      <c r="PQ450" s="84"/>
      <c r="PR450" s="505"/>
      <c r="PS450" s="84"/>
      <c r="PT450" s="84"/>
      <c r="PU450" s="84"/>
      <c r="PV450" s="84"/>
      <c r="PW450" s="54"/>
      <c r="PX450" s="54"/>
      <c r="PY450" s="14"/>
      <c r="PZ450" s="14"/>
      <c r="QA450" s="14"/>
      <c r="QB450" s="54"/>
      <c r="QC450" s="54"/>
      <c r="QD450" s="54"/>
      <c r="QR450" s="1"/>
      <c r="QS450" s="1"/>
      <c r="QX450" s="1"/>
      <c r="QY450" s="1"/>
      <c r="QZ450" s="1"/>
      <c r="RA450" s="1"/>
      <c r="RB450" s="1"/>
      <c r="RC450" s="1"/>
      <c r="RD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</row>
    <row r="451" spans="1:498" s="20" customFormat="1" hidden="1" x14ac:dyDescent="0.25">
      <c r="A451" s="68" t="s">
        <v>8</v>
      </c>
      <c r="B451" s="68" t="s">
        <v>1517</v>
      </c>
      <c r="C451" s="347"/>
      <c r="D451" s="347"/>
      <c r="E451" s="14">
        <v>0</v>
      </c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>
        <v>0</v>
      </c>
      <c r="PE451" s="14"/>
      <c r="PF451" s="14"/>
      <c r="PG451" s="54"/>
      <c r="PH451" s="54"/>
      <c r="PI451" s="54"/>
      <c r="PJ451" s="54"/>
      <c r="PK451" s="54"/>
      <c r="PL451" s="84"/>
      <c r="PM451" s="14"/>
      <c r="PN451" s="84"/>
      <c r="PO451" s="84"/>
      <c r="PP451" s="84"/>
      <c r="PQ451" s="84"/>
      <c r="PR451" s="505"/>
      <c r="PS451" s="84"/>
      <c r="PT451" s="84"/>
      <c r="PU451" s="84"/>
      <c r="PV451" s="84"/>
      <c r="PW451" s="54"/>
      <c r="PX451" s="54"/>
      <c r="PY451" s="14"/>
      <c r="PZ451" s="14"/>
      <c r="QA451" s="14"/>
      <c r="QB451" s="54"/>
      <c r="QC451" s="54"/>
      <c r="QD451" s="54"/>
      <c r="QR451" s="1"/>
      <c r="QS451" s="1"/>
      <c r="QX451" s="1"/>
      <c r="QY451" s="1"/>
      <c r="QZ451" s="1"/>
      <c r="RA451" s="1"/>
      <c r="RB451" s="1"/>
      <c r="RC451" s="1"/>
      <c r="RD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</row>
    <row r="452" spans="1:498" s="20" customFormat="1" hidden="1" x14ac:dyDescent="0.25">
      <c r="A452" s="68" t="s">
        <v>8</v>
      </c>
      <c r="B452" s="68" t="s">
        <v>1518</v>
      </c>
      <c r="C452" s="347"/>
      <c r="D452" s="347"/>
      <c r="E452" s="14">
        <v>0</v>
      </c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>
        <v>0</v>
      </c>
      <c r="PE452" s="14"/>
      <c r="PF452" s="14"/>
      <c r="PG452" s="54"/>
      <c r="PH452" s="54"/>
      <c r="PI452" s="54"/>
      <c r="PJ452" s="54"/>
      <c r="PK452" s="54"/>
      <c r="PL452" s="84"/>
      <c r="PM452" s="14"/>
      <c r="PN452" s="84"/>
      <c r="PO452" s="84"/>
      <c r="PP452" s="84"/>
      <c r="PQ452" s="84"/>
      <c r="PR452" s="505"/>
      <c r="PS452" s="84"/>
      <c r="PT452" s="84"/>
      <c r="PU452" s="84"/>
      <c r="PV452" s="84"/>
      <c r="PW452" s="54"/>
      <c r="PX452" s="54"/>
      <c r="PY452" s="14"/>
      <c r="PZ452" s="14"/>
      <c r="QA452" s="14"/>
      <c r="QB452" s="54"/>
      <c r="QC452" s="54"/>
      <c r="QD452" s="54"/>
      <c r="QR452" s="1"/>
      <c r="QS452" s="1"/>
      <c r="QX452" s="1"/>
      <c r="QY452" s="1"/>
      <c r="QZ452" s="1"/>
      <c r="RA452" s="1"/>
      <c r="RB452" s="1"/>
      <c r="RC452" s="1"/>
      <c r="RD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</row>
    <row r="453" spans="1:498" s="20" customFormat="1" hidden="1" x14ac:dyDescent="0.25">
      <c r="A453" s="68" t="s">
        <v>8</v>
      </c>
      <c r="B453" s="79" t="s">
        <v>72</v>
      </c>
      <c r="C453" s="464">
        <v>5729</v>
      </c>
      <c r="D453" s="347"/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  <c r="AL453" s="14">
        <v>0</v>
      </c>
      <c r="AM453" s="14">
        <v>0</v>
      </c>
      <c r="AN453" s="14">
        <v>0</v>
      </c>
      <c r="AO453" s="14">
        <v>0</v>
      </c>
      <c r="AP453" s="14">
        <v>0</v>
      </c>
      <c r="AQ453" s="14">
        <v>0</v>
      </c>
      <c r="AR453" s="14">
        <v>0</v>
      </c>
      <c r="AS453" s="14">
        <v>0</v>
      </c>
      <c r="AT453" s="14">
        <v>0</v>
      </c>
      <c r="AU453" s="14">
        <v>0</v>
      </c>
      <c r="AV453" s="14">
        <v>0</v>
      </c>
      <c r="AW453" s="14">
        <v>0</v>
      </c>
      <c r="AX453" s="14">
        <v>0</v>
      </c>
      <c r="AY453" s="14">
        <v>0</v>
      </c>
      <c r="AZ453" s="14">
        <v>0</v>
      </c>
      <c r="BA453" s="14">
        <v>0</v>
      </c>
      <c r="BB453" s="14">
        <v>0</v>
      </c>
      <c r="BC453" s="14">
        <v>0</v>
      </c>
      <c r="BD453" s="14">
        <v>0</v>
      </c>
      <c r="BE453" s="14">
        <v>0</v>
      </c>
      <c r="BF453" s="14">
        <v>0</v>
      </c>
      <c r="BG453" s="14">
        <v>0</v>
      </c>
      <c r="BH453" s="14">
        <v>0</v>
      </c>
      <c r="BI453" s="14">
        <v>0</v>
      </c>
      <c r="BJ453" s="14">
        <v>0</v>
      </c>
      <c r="BK453" s="14">
        <v>0</v>
      </c>
      <c r="BL453" s="14">
        <v>1</v>
      </c>
      <c r="BM453" s="14">
        <v>0</v>
      </c>
      <c r="BN453" s="14">
        <v>0</v>
      </c>
      <c r="BO453" s="14">
        <v>0</v>
      </c>
      <c r="BP453" s="14">
        <v>0</v>
      </c>
      <c r="BQ453" s="14">
        <v>0</v>
      </c>
      <c r="BR453" s="14">
        <v>0</v>
      </c>
      <c r="BS453" s="14">
        <v>0</v>
      </c>
      <c r="BT453" s="14">
        <v>0</v>
      </c>
      <c r="BU453" s="14">
        <v>0</v>
      </c>
      <c r="BV453" s="14">
        <v>0</v>
      </c>
      <c r="BW453" s="14">
        <v>0</v>
      </c>
      <c r="BX453" s="14">
        <v>0</v>
      </c>
      <c r="BY453" s="14">
        <v>0</v>
      </c>
      <c r="BZ453" s="14">
        <v>0</v>
      </c>
      <c r="CA453" s="14">
        <v>0</v>
      </c>
      <c r="CB453" s="14">
        <v>0</v>
      </c>
      <c r="CC453" s="14">
        <v>0</v>
      </c>
      <c r="CD453" s="14">
        <v>0</v>
      </c>
      <c r="CE453" s="14">
        <v>0</v>
      </c>
      <c r="CF453" s="14">
        <v>1</v>
      </c>
      <c r="CG453" s="14">
        <v>0</v>
      </c>
      <c r="CH453" s="14">
        <v>0</v>
      </c>
      <c r="CI453" s="14">
        <v>0</v>
      </c>
      <c r="CJ453" s="14">
        <v>0</v>
      </c>
      <c r="CK453" s="14">
        <v>0</v>
      </c>
      <c r="CL453" s="14">
        <v>0</v>
      </c>
      <c r="CM453" s="14">
        <v>0</v>
      </c>
      <c r="CN453" s="14">
        <v>0</v>
      </c>
      <c r="CO453" s="14">
        <v>0</v>
      </c>
      <c r="CP453" s="14">
        <v>0</v>
      </c>
      <c r="CQ453" s="14">
        <v>0</v>
      </c>
      <c r="CR453" s="14">
        <v>0</v>
      </c>
      <c r="CS453" s="14">
        <v>0</v>
      </c>
      <c r="CT453" s="14">
        <v>0</v>
      </c>
      <c r="CU453" s="14">
        <v>0</v>
      </c>
      <c r="CV453" s="14">
        <v>1</v>
      </c>
      <c r="CW453" s="14">
        <v>0</v>
      </c>
      <c r="CX453" s="14">
        <v>0</v>
      </c>
      <c r="CY453" s="14">
        <v>0</v>
      </c>
      <c r="CZ453" s="14">
        <v>0</v>
      </c>
      <c r="DA453" s="14">
        <v>1</v>
      </c>
      <c r="DB453" s="14">
        <v>0</v>
      </c>
      <c r="DC453" s="14">
        <v>0</v>
      </c>
      <c r="DD453" s="14">
        <v>0</v>
      </c>
      <c r="DE453" s="14">
        <v>0</v>
      </c>
      <c r="DF453" s="14">
        <v>0</v>
      </c>
      <c r="DG453" s="14">
        <v>0</v>
      </c>
      <c r="DH453" s="14">
        <v>0</v>
      </c>
      <c r="DI453" s="14">
        <v>0</v>
      </c>
      <c r="DJ453" s="14">
        <v>0</v>
      </c>
      <c r="DK453" s="14">
        <v>0</v>
      </c>
      <c r="DL453" s="14">
        <v>0</v>
      </c>
      <c r="DM453" s="14">
        <v>0</v>
      </c>
      <c r="DN453" s="14">
        <v>0</v>
      </c>
      <c r="DO453" s="14">
        <v>2</v>
      </c>
      <c r="DP453" s="14">
        <v>0</v>
      </c>
      <c r="DQ453" s="14">
        <v>0</v>
      </c>
      <c r="DR453" s="14">
        <v>0</v>
      </c>
      <c r="DS453" s="14">
        <v>0</v>
      </c>
      <c r="DT453" s="14">
        <v>1</v>
      </c>
      <c r="DU453" s="14">
        <v>3</v>
      </c>
      <c r="DV453" s="14">
        <v>0</v>
      </c>
      <c r="DW453" s="14">
        <v>2</v>
      </c>
      <c r="DX453" s="14">
        <v>2</v>
      </c>
      <c r="DY453" s="14">
        <v>0</v>
      </c>
      <c r="DZ453" s="14">
        <v>0</v>
      </c>
      <c r="EA453" s="14">
        <v>3</v>
      </c>
      <c r="EB453" s="14">
        <v>0</v>
      </c>
      <c r="EC453" s="14">
        <v>0</v>
      </c>
      <c r="ED453" s="14">
        <v>0</v>
      </c>
      <c r="EE453" s="14">
        <v>2</v>
      </c>
      <c r="EF453" s="14">
        <v>0</v>
      </c>
      <c r="EG453" s="14">
        <v>2</v>
      </c>
      <c r="EH453" s="14">
        <v>1</v>
      </c>
      <c r="EI453" s="14">
        <v>0</v>
      </c>
      <c r="EJ453" s="14">
        <v>1</v>
      </c>
      <c r="EK453" s="14">
        <v>0</v>
      </c>
      <c r="EL453" s="14">
        <v>0</v>
      </c>
      <c r="EM453" s="14">
        <v>0</v>
      </c>
      <c r="EN453" s="14">
        <v>0</v>
      </c>
      <c r="EO453" s="14">
        <v>2</v>
      </c>
      <c r="EP453" s="14">
        <v>0</v>
      </c>
      <c r="EQ453" s="14">
        <v>0</v>
      </c>
      <c r="ER453" s="14">
        <v>0</v>
      </c>
      <c r="ES453" s="14">
        <v>0</v>
      </c>
      <c r="ET453" s="14">
        <v>0</v>
      </c>
      <c r="EU453" s="14">
        <v>0</v>
      </c>
      <c r="EV453" s="14">
        <v>0</v>
      </c>
      <c r="EW453" s="14">
        <v>1</v>
      </c>
      <c r="EX453" s="14">
        <v>0</v>
      </c>
      <c r="EY453" s="14">
        <v>0</v>
      </c>
      <c r="EZ453" s="14">
        <v>2</v>
      </c>
      <c r="FA453" s="14">
        <v>2</v>
      </c>
      <c r="FB453" s="14">
        <v>1</v>
      </c>
      <c r="FC453" s="14">
        <v>0</v>
      </c>
      <c r="FD453" s="14">
        <v>0</v>
      </c>
      <c r="FE453" s="14">
        <v>4</v>
      </c>
      <c r="FF453" s="14">
        <v>2</v>
      </c>
      <c r="FG453" s="14">
        <v>0</v>
      </c>
      <c r="FH453" s="14">
        <v>1</v>
      </c>
      <c r="FI453" s="14">
        <v>7</v>
      </c>
      <c r="FJ453" s="14">
        <v>3</v>
      </c>
      <c r="FK453" s="14">
        <v>5</v>
      </c>
      <c r="FL453" s="14">
        <v>0</v>
      </c>
      <c r="FM453" s="14">
        <v>9</v>
      </c>
      <c r="FN453" s="14">
        <v>3</v>
      </c>
      <c r="FO453" s="14">
        <v>0</v>
      </c>
      <c r="FP453" s="14">
        <v>6</v>
      </c>
      <c r="FQ453" s="14">
        <v>1</v>
      </c>
      <c r="FR453" s="14">
        <v>2</v>
      </c>
      <c r="FS453" s="14">
        <v>0</v>
      </c>
      <c r="FT453" s="14">
        <v>0</v>
      </c>
      <c r="FU453" s="14">
        <v>0</v>
      </c>
      <c r="FV453" s="14">
        <v>0</v>
      </c>
      <c r="FW453" s="14">
        <v>1</v>
      </c>
      <c r="FX453" s="14">
        <v>0</v>
      </c>
      <c r="FY453" s="14">
        <v>1</v>
      </c>
      <c r="FZ453" s="14">
        <v>0</v>
      </c>
      <c r="GA453" s="14">
        <v>2</v>
      </c>
      <c r="GB453" s="14">
        <v>0</v>
      </c>
      <c r="GC453" s="14">
        <v>2</v>
      </c>
      <c r="GD453" s="14">
        <v>0</v>
      </c>
      <c r="GE453" s="14">
        <v>0</v>
      </c>
      <c r="GF453" s="14">
        <v>0</v>
      </c>
      <c r="GG453" s="14">
        <v>2</v>
      </c>
      <c r="GH453" s="14">
        <v>0</v>
      </c>
      <c r="GI453" s="14">
        <v>1</v>
      </c>
      <c r="GJ453" s="14">
        <v>0</v>
      </c>
      <c r="GK453" s="14">
        <v>0</v>
      </c>
      <c r="GL453" s="14">
        <v>0</v>
      </c>
      <c r="GM453" s="14">
        <v>0</v>
      </c>
      <c r="GN453" s="14">
        <v>0</v>
      </c>
      <c r="GO453" s="14">
        <v>0</v>
      </c>
      <c r="GP453" s="14">
        <v>0</v>
      </c>
      <c r="GQ453" s="14">
        <v>3</v>
      </c>
      <c r="GR453" s="14">
        <v>2</v>
      </c>
      <c r="GS453" s="14">
        <v>0</v>
      </c>
      <c r="GT453" s="14">
        <v>2</v>
      </c>
      <c r="GU453" s="14">
        <v>0</v>
      </c>
      <c r="GV453" s="14">
        <v>0</v>
      </c>
      <c r="GW453" s="14">
        <v>0</v>
      </c>
      <c r="GX453" s="14">
        <v>0</v>
      </c>
      <c r="GY453" s="14">
        <v>0</v>
      </c>
      <c r="GZ453" s="14">
        <v>1</v>
      </c>
      <c r="HA453" s="14">
        <v>2</v>
      </c>
      <c r="HB453" s="14">
        <v>0</v>
      </c>
      <c r="HC453" s="14">
        <v>0</v>
      </c>
      <c r="HD453" s="14">
        <v>0</v>
      </c>
      <c r="HE453" s="14">
        <v>0</v>
      </c>
      <c r="HF453" s="14">
        <v>0</v>
      </c>
      <c r="HG453" s="14">
        <v>2</v>
      </c>
      <c r="HH453" s="14">
        <v>0</v>
      </c>
      <c r="HI453" s="14">
        <v>0</v>
      </c>
      <c r="HJ453" s="14">
        <v>0</v>
      </c>
      <c r="HK453" s="14">
        <v>1</v>
      </c>
      <c r="HL453" s="14">
        <v>0</v>
      </c>
      <c r="HM453" s="14">
        <v>1</v>
      </c>
      <c r="HN453" s="14">
        <v>0</v>
      </c>
      <c r="HO453" s="14">
        <v>0</v>
      </c>
      <c r="HP453" s="14">
        <v>0</v>
      </c>
      <c r="HQ453" s="14">
        <v>0</v>
      </c>
      <c r="HR453" s="14">
        <v>0</v>
      </c>
      <c r="HS453" s="14">
        <v>0</v>
      </c>
      <c r="HT453" s="14">
        <v>0</v>
      </c>
      <c r="HU453" s="14">
        <v>0</v>
      </c>
      <c r="HV453" s="14">
        <v>0</v>
      </c>
      <c r="HW453" s="14">
        <v>0</v>
      </c>
      <c r="HX453" s="14">
        <v>0</v>
      </c>
      <c r="HY453" s="14">
        <v>0</v>
      </c>
      <c r="HZ453" s="14">
        <v>1</v>
      </c>
      <c r="IA453" s="14">
        <v>5</v>
      </c>
      <c r="IB453" s="14">
        <v>0</v>
      </c>
      <c r="IC453" s="14">
        <v>3</v>
      </c>
      <c r="ID453" s="14">
        <v>0</v>
      </c>
      <c r="IE453" s="14">
        <v>0</v>
      </c>
      <c r="IF453" s="14">
        <v>6</v>
      </c>
      <c r="IG453" s="14">
        <v>4</v>
      </c>
      <c r="IH453" s="14">
        <v>0</v>
      </c>
      <c r="II453" s="14">
        <v>1</v>
      </c>
      <c r="IJ453" s="14">
        <v>2</v>
      </c>
      <c r="IK453" s="14">
        <v>0</v>
      </c>
      <c r="IL453" s="14">
        <v>0</v>
      </c>
      <c r="IM453" s="14">
        <v>0</v>
      </c>
      <c r="IN453" s="14">
        <v>2</v>
      </c>
      <c r="IO453" s="14">
        <v>2</v>
      </c>
      <c r="IP453" s="14">
        <v>0</v>
      </c>
      <c r="IQ453" s="14">
        <v>2</v>
      </c>
      <c r="IR453" s="14">
        <v>0</v>
      </c>
      <c r="IS453" s="14">
        <v>2</v>
      </c>
      <c r="IT453" s="14">
        <v>1</v>
      </c>
      <c r="IU453" s="14">
        <v>0</v>
      </c>
      <c r="IV453" s="14">
        <v>1</v>
      </c>
      <c r="IW453" s="14">
        <v>3</v>
      </c>
      <c r="IX453" s="14">
        <v>0</v>
      </c>
      <c r="IY453" s="14">
        <v>0</v>
      </c>
      <c r="IZ453" s="14">
        <v>0</v>
      </c>
      <c r="JA453" s="14">
        <v>0</v>
      </c>
      <c r="JB453" s="14">
        <v>2</v>
      </c>
      <c r="JC453" s="14">
        <v>1</v>
      </c>
      <c r="JD453" s="14">
        <v>0</v>
      </c>
      <c r="JE453" s="14">
        <v>0</v>
      </c>
      <c r="JF453" s="14">
        <v>0</v>
      </c>
      <c r="JG453" s="14">
        <v>0</v>
      </c>
      <c r="JH453" s="14">
        <v>0</v>
      </c>
      <c r="JI453" s="14">
        <v>0</v>
      </c>
      <c r="JJ453" s="14">
        <v>1</v>
      </c>
      <c r="JK453" s="14">
        <v>1</v>
      </c>
      <c r="JL453" s="14">
        <v>1</v>
      </c>
      <c r="JM453" s="14">
        <v>0</v>
      </c>
      <c r="JN453" s="14">
        <v>0</v>
      </c>
      <c r="JO453" s="14">
        <v>1</v>
      </c>
      <c r="JP453" s="14">
        <v>2</v>
      </c>
      <c r="JQ453" s="14">
        <v>0</v>
      </c>
      <c r="JR453" s="14">
        <v>3</v>
      </c>
      <c r="JS453" s="14">
        <v>4</v>
      </c>
      <c r="JT453" s="14">
        <v>0</v>
      </c>
      <c r="JU453" s="14">
        <v>0</v>
      </c>
      <c r="JV453" s="14">
        <v>0</v>
      </c>
      <c r="JW453" s="14">
        <v>0</v>
      </c>
      <c r="JX453" s="14">
        <v>1</v>
      </c>
      <c r="JY453" s="14">
        <v>0</v>
      </c>
      <c r="JZ453" s="14">
        <v>1</v>
      </c>
      <c r="KA453" s="14">
        <v>0</v>
      </c>
      <c r="KB453" s="14">
        <v>0</v>
      </c>
      <c r="KC453" s="14">
        <v>0</v>
      </c>
      <c r="KD453" s="14">
        <v>0</v>
      </c>
      <c r="KE453" s="14">
        <v>0</v>
      </c>
      <c r="KF453" s="14">
        <v>0</v>
      </c>
      <c r="KG453" s="14">
        <v>1</v>
      </c>
      <c r="KH453" s="14">
        <v>0</v>
      </c>
      <c r="KI453" s="14">
        <v>1</v>
      </c>
      <c r="KJ453" s="14">
        <v>0</v>
      </c>
      <c r="KK453" s="14">
        <v>2</v>
      </c>
      <c r="KL453" s="14">
        <v>1</v>
      </c>
      <c r="KM453" s="14">
        <v>1</v>
      </c>
      <c r="KN453" s="14">
        <v>0</v>
      </c>
      <c r="KO453" s="14">
        <v>0</v>
      </c>
      <c r="KP453" s="14">
        <v>2</v>
      </c>
      <c r="KQ453" s="14">
        <v>0</v>
      </c>
      <c r="KR453" s="14">
        <v>0</v>
      </c>
      <c r="KS453" s="14">
        <v>0</v>
      </c>
      <c r="KT453" s="14">
        <v>0</v>
      </c>
      <c r="KU453" s="14">
        <v>0</v>
      </c>
      <c r="KV453" s="14">
        <v>0</v>
      </c>
      <c r="KW453" s="14">
        <v>0</v>
      </c>
      <c r="KX453" s="14">
        <v>0</v>
      </c>
      <c r="KY453" s="14">
        <v>1</v>
      </c>
      <c r="KZ453" s="14">
        <v>0</v>
      </c>
      <c r="LA453" s="14">
        <v>0</v>
      </c>
      <c r="LB453" s="14">
        <v>0</v>
      </c>
      <c r="LC453" s="14">
        <v>0</v>
      </c>
      <c r="LD453" s="14">
        <v>0</v>
      </c>
      <c r="LE453" s="14">
        <v>0</v>
      </c>
      <c r="LF453" s="14">
        <v>0</v>
      </c>
      <c r="LG453" s="14">
        <v>0</v>
      </c>
      <c r="LH453" s="14">
        <v>0</v>
      </c>
      <c r="LI453" s="14">
        <v>1</v>
      </c>
      <c r="LJ453" s="14">
        <v>0</v>
      </c>
      <c r="LK453" s="14">
        <v>5</v>
      </c>
      <c r="LL453" s="14">
        <v>0</v>
      </c>
      <c r="LM453" s="14">
        <v>1</v>
      </c>
      <c r="LN453" s="14">
        <v>0</v>
      </c>
      <c r="LO453" s="14">
        <v>0</v>
      </c>
      <c r="LP453" s="14">
        <v>1</v>
      </c>
      <c r="LQ453" s="14">
        <v>0</v>
      </c>
      <c r="LR453" s="14">
        <v>3</v>
      </c>
      <c r="LS453" s="14">
        <v>3</v>
      </c>
      <c r="LT453" s="14">
        <v>1</v>
      </c>
      <c r="LU453" s="14">
        <v>6</v>
      </c>
      <c r="LV453" s="14">
        <v>2</v>
      </c>
      <c r="LW453" s="14">
        <v>1</v>
      </c>
      <c r="LX453" s="14">
        <v>0</v>
      </c>
      <c r="LY453" s="14">
        <v>6</v>
      </c>
      <c r="LZ453" s="14">
        <v>2</v>
      </c>
      <c r="MA453" s="14">
        <v>5</v>
      </c>
      <c r="MB453" s="14">
        <v>2</v>
      </c>
      <c r="MC453" s="14">
        <v>0</v>
      </c>
      <c r="MD453" s="14">
        <v>4</v>
      </c>
      <c r="ME453" s="14">
        <v>1</v>
      </c>
      <c r="MF453" s="14">
        <v>0</v>
      </c>
      <c r="MG453" s="14">
        <v>6</v>
      </c>
      <c r="MH453" s="14">
        <v>4</v>
      </c>
      <c r="MI453" s="14">
        <v>2</v>
      </c>
      <c r="MJ453" s="14">
        <v>4</v>
      </c>
      <c r="MK453" s="14">
        <v>0</v>
      </c>
      <c r="ML453" s="14">
        <v>3</v>
      </c>
      <c r="MM453" s="14">
        <v>2</v>
      </c>
      <c r="MN453" s="14">
        <v>3</v>
      </c>
      <c r="MO453" s="14">
        <v>1</v>
      </c>
      <c r="MP453" s="14">
        <v>0</v>
      </c>
      <c r="MQ453" s="14">
        <v>0</v>
      </c>
      <c r="MR453" s="14">
        <v>1</v>
      </c>
      <c r="MS453" s="14">
        <v>0</v>
      </c>
      <c r="MT453" s="14">
        <v>2</v>
      </c>
      <c r="MU453" s="14">
        <v>0</v>
      </c>
      <c r="MV453" s="14">
        <v>1</v>
      </c>
      <c r="MW453" s="14">
        <v>1</v>
      </c>
      <c r="MX453" s="14">
        <v>4</v>
      </c>
      <c r="MY453" s="14">
        <v>0</v>
      </c>
      <c r="MZ453" s="14">
        <v>0</v>
      </c>
      <c r="NA453" s="14">
        <v>3</v>
      </c>
      <c r="NB453" s="14">
        <v>2</v>
      </c>
      <c r="NC453" s="14">
        <v>1</v>
      </c>
      <c r="ND453" s="14">
        <v>2</v>
      </c>
      <c r="NE453" s="14">
        <v>1</v>
      </c>
      <c r="NF453" s="14">
        <v>1</v>
      </c>
      <c r="NG453" s="14">
        <v>0</v>
      </c>
      <c r="NH453" s="14">
        <v>8</v>
      </c>
      <c r="NI453" s="14">
        <v>1</v>
      </c>
      <c r="NJ453" s="14">
        <v>11</v>
      </c>
      <c r="NK453" s="14">
        <v>8</v>
      </c>
      <c r="NL453" s="14">
        <v>1</v>
      </c>
      <c r="NM453" s="14">
        <v>0</v>
      </c>
      <c r="NN453" s="14">
        <v>0</v>
      </c>
      <c r="NO453" s="14">
        <v>10</v>
      </c>
      <c r="NP453" s="14">
        <v>0</v>
      </c>
      <c r="NQ453" s="14">
        <v>7</v>
      </c>
      <c r="NR453" s="14">
        <v>7</v>
      </c>
      <c r="NS453" s="14">
        <v>10</v>
      </c>
      <c r="NT453" s="14">
        <v>4</v>
      </c>
      <c r="NU453" s="14">
        <v>0</v>
      </c>
      <c r="NV453" s="14">
        <v>26</v>
      </c>
      <c r="NW453" s="14">
        <v>2</v>
      </c>
      <c r="NX453" s="14">
        <v>7</v>
      </c>
      <c r="NY453" s="14">
        <v>10</v>
      </c>
      <c r="NZ453" s="14">
        <v>3</v>
      </c>
      <c r="OA453" s="14">
        <v>7</v>
      </c>
      <c r="OB453" s="14">
        <v>0</v>
      </c>
      <c r="OC453" s="14">
        <v>10</v>
      </c>
      <c r="OD453" s="14">
        <v>3</v>
      </c>
      <c r="OE453" s="14">
        <v>9</v>
      </c>
      <c r="OF453" s="14">
        <v>5</v>
      </c>
      <c r="OG453" s="14">
        <v>6</v>
      </c>
      <c r="OH453" s="14">
        <v>6</v>
      </c>
      <c r="OI453" s="14">
        <v>0</v>
      </c>
      <c r="OJ453" s="14">
        <v>1</v>
      </c>
      <c r="OK453" s="14">
        <v>1</v>
      </c>
      <c r="OL453" s="14">
        <v>1</v>
      </c>
      <c r="OM453" s="14">
        <v>9</v>
      </c>
      <c r="ON453" s="14">
        <v>4</v>
      </c>
      <c r="OO453" s="14">
        <v>0</v>
      </c>
      <c r="OP453" s="14">
        <v>0</v>
      </c>
      <c r="OQ453" s="14">
        <v>1</v>
      </c>
      <c r="OR453" s="14">
        <v>0</v>
      </c>
      <c r="OS453" s="14">
        <v>1</v>
      </c>
      <c r="OT453" s="14">
        <v>2</v>
      </c>
      <c r="OU453" s="14">
        <v>1</v>
      </c>
      <c r="OV453" s="14">
        <v>3</v>
      </c>
      <c r="OW453" s="14">
        <v>0</v>
      </c>
      <c r="OX453" s="14">
        <v>1</v>
      </c>
      <c r="OY453" s="14">
        <v>3</v>
      </c>
      <c r="OZ453" s="14"/>
      <c r="PA453" s="14">
        <v>2</v>
      </c>
      <c r="PB453" s="14">
        <v>1</v>
      </c>
      <c r="PC453" s="14">
        <v>3</v>
      </c>
      <c r="PD453" s="14">
        <v>0</v>
      </c>
      <c r="PE453" s="14">
        <v>6</v>
      </c>
      <c r="PF453" s="14">
        <v>3</v>
      </c>
      <c r="PG453" s="54"/>
      <c r="PH453" s="84">
        <v>3</v>
      </c>
      <c r="PI453" s="14">
        <v>3</v>
      </c>
      <c r="PJ453" s="14">
        <v>2</v>
      </c>
      <c r="PK453" s="54"/>
      <c r="PL453" s="84">
        <v>1</v>
      </c>
      <c r="PM453" s="14">
        <v>3</v>
      </c>
      <c r="PN453" s="84">
        <v>6</v>
      </c>
      <c r="PO453" s="84">
        <v>4</v>
      </c>
      <c r="PP453" s="84">
        <v>7</v>
      </c>
      <c r="PQ453" s="84">
        <v>5</v>
      </c>
      <c r="PR453" s="505"/>
      <c r="PS453" s="479">
        <v>3</v>
      </c>
      <c r="PT453" s="84">
        <v>2</v>
      </c>
      <c r="PU453" s="479">
        <v>1</v>
      </c>
      <c r="PV453" s="84">
        <v>2</v>
      </c>
      <c r="PW453" s="54"/>
      <c r="PX453" s="479">
        <v>1</v>
      </c>
      <c r="PY453" s="14"/>
      <c r="PZ453" s="14">
        <v>4</v>
      </c>
      <c r="QA453" s="14">
        <v>1</v>
      </c>
      <c r="QB453" s="60">
        <v>5</v>
      </c>
      <c r="QC453" s="60">
        <v>9</v>
      </c>
      <c r="QD453" s="60">
        <v>5</v>
      </c>
      <c r="QE453" s="436">
        <v>3</v>
      </c>
      <c r="QG453" s="510">
        <v>6</v>
      </c>
      <c r="QI453" s="486">
        <v>2</v>
      </c>
      <c r="QJ453" s="486">
        <v>2</v>
      </c>
      <c r="QM453" s="1">
        <v>5</v>
      </c>
      <c r="QN453" s="1">
        <v>1</v>
      </c>
      <c r="QO453" s="1">
        <v>3</v>
      </c>
      <c r="QP453" s="1">
        <v>1</v>
      </c>
      <c r="QQ453" s="1">
        <v>2</v>
      </c>
      <c r="QR453" s="1">
        <v>2</v>
      </c>
      <c r="QS453" s="1"/>
      <c r="QT453" s="1">
        <v>1</v>
      </c>
      <c r="QV453" s="1">
        <v>1</v>
      </c>
      <c r="QW453" s="1">
        <v>4</v>
      </c>
      <c r="QX453" s="1">
        <v>1</v>
      </c>
      <c r="QY453" s="1">
        <v>3</v>
      </c>
      <c r="QZ453" s="1"/>
      <c r="RA453" s="1">
        <v>1</v>
      </c>
      <c r="RB453" s="1">
        <v>1</v>
      </c>
      <c r="RC453" s="1">
        <v>1</v>
      </c>
      <c r="RD453" s="1">
        <v>1</v>
      </c>
      <c r="RE453" s="1">
        <v>1</v>
      </c>
      <c r="RF453" s="1">
        <v>1</v>
      </c>
      <c r="RG453" s="1"/>
      <c r="RH453" s="1">
        <v>2</v>
      </c>
      <c r="RI453" s="1"/>
      <c r="RJ453" s="1"/>
      <c r="RK453" s="1">
        <v>1</v>
      </c>
      <c r="RL453" s="1"/>
      <c r="RM453" s="1"/>
      <c r="RN453" s="1">
        <v>2</v>
      </c>
      <c r="RO453" s="1">
        <v>2</v>
      </c>
      <c r="RP453" s="1">
        <v>1</v>
      </c>
      <c r="RQ453" s="1">
        <v>1</v>
      </c>
      <c r="RR453" s="1">
        <v>2</v>
      </c>
      <c r="RS453" s="1">
        <v>2</v>
      </c>
      <c r="RT453" s="1"/>
      <c r="RU453" s="1">
        <v>1</v>
      </c>
      <c r="RW453" s="1">
        <v>1</v>
      </c>
      <c r="RX453" s="1">
        <v>1</v>
      </c>
      <c r="RZ453" s="1">
        <v>1</v>
      </c>
      <c r="SB453" s="1">
        <v>2</v>
      </c>
      <c r="SD453" s="20">
        <v>1</v>
      </c>
    </row>
    <row r="454" spans="1:498" s="20" customFormat="1" hidden="1" x14ac:dyDescent="0.25">
      <c r="A454" s="68" t="s">
        <v>8</v>
      </c>
      <c r="B454" s="68" t="s">
        <v>1231</v>
      </c>
      <c r="C454" s="464">
        <v>458</v>
      </c>
      <c r="D454" s="347"/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  <c r="AL454" s="14">
        <v>0</v>
      </c>
      <c r="AM454" s="14">
        <v>0</v>
      </c>
      <c r="AN454" s="14">
        <v>0</v>
      </c>
      <c r="AO454" s="14">
        <v>0</v>
      </c>
      <c r="AP454" s="14">
        <v>0</v>
      </c>
      <c r="AQ454" s="14">
        <v>0</v>
      </c>
      <c r="AR454" s="14">
        <v>0</v>
      </c>
      <c r="AS454" s="14">
        <v>0</v>
      </c>
      <c r="AT454" s="14">
        <v>0</v>
      </c>
      <c r="AU454" s="14">
        <v>0</v>
      </c>
      <c r="AV454" s="14">
        <v>0</v>
      </c>
      <c r="AW454" s="14">
        <v>0</v>
      </c>
      <c r="AX454" s="14">
        <v>0</v>
      </c>
      <c r="AY454" s="14">
        <v>0</v>
      </c>
      <c r="AZ454" s="14">
        <v>0</v>
      </c>
      <c r="BA454" s="14">
        <v>0</v>
      </c>
      <c r="BB454" s="14">
        <v>0</v>
      </c>
      <c r="BC454" s="14">
        <v>0</v>
      </c>
      <c r="BD454" s="14">
        <v>0</v>
      </c>
      <c r="BE454" s="14">
        <v>0</v>
      </c>
      <c r="BF454" s="14">
        <v>0</v>
      </c>
      <c r="BG454" s="14">
        <v>0</v>
      </c>
      <c r="BH454" s="14">
        <v>0</v>
      </c>
      <c r="BI454" s="14">
        <v>0</v>
      </c>
      <c r="BJ454" s="14">
        <v>0</v>
      </c>
      <c r="BK454" s="14">
        <v>0</v>
      </c>
      <c r="BL454" s="14">
        <v>0</v>
      </c>
      <c r="BM454" s="14">
        <v>0</v>
      </c>
      <c r="BN454" s="14">
        <v>0</v>
      </c>
      <c r="BO454" s="14">
        <v>0</v>
      </c>
      <c r="BP454" s="14">
        <v>0</v>
      </c>
      <c r="BQ454" s="14">
        <v>0</v>
      </c>
      <c r="BR454" s="14">
        <v>0</v>
      </c>
      <c r="BS454" s="14">
        <v>0</v>
      </c>
      <c r="BT454" s="14">
        <v>0</v>
      </c>
      <c r="BU454" s="14">
        <v>0</v>
      </c>
      <c r="BV454" s="14">
        <v>0</v>
      </c>
      <c r="BW454" s="14">
        <v>0</v>
      </c>
      <c r="BX454" s="14">
        <v>0</v>
      </c>
      <c r="BY454" s="14">
        <v>0</v>
      </c>
      <c r="BZ454" s="14">
        <v>0</v>
      </c>
      <c r="CA454" s="14">
        <v>0</v>
      </c>
      <c r="CB454" s="14">
        <v>0</v>
      </c>
      <c r="CC454" s="14">
        <v>0</v>
      </c>
      <c r="CD454" s="14">
        <v>0</v>
      </c>
      <c r="CE454" s="14">
        <v>0</v>
      </c>
      <c r="CF454" s="14">
        <v>0</v>
      </c>
      <c r="CG454" s="14">
        <v>0</v>
      </c>
      <c r="CH454" s="14">
        <v>0</v>
      </c>
      <c r="CI454" s="14">
        <v>0</v>
      </c>
      <c r="CJ454" s="14">
        <v>0</v>
      </c>
      <c r="CK454" s="14">
        <v>0</v>
      </c>
      <c r="CL454" s="14">
        <v>0</v>
      </c>
      <c r="CM454" s="14">
        <v>0</v>
      </c>
      <c r="CN454" s="14">
        <v>0</v>
      </c>
      <c r="CO454" s="14">
        <v>0</v>
      </c>
      <c r="CP454" s="14">
        <v>0</v>
      </c>
      <c r="CQ454" s="14">
        <v>0</v>
      </c>
      <c r="CR454" s="14">
        <v>0</v>
      </c>
      <c r="CS454" s="14">
        <v>0</v>
      </c>
      <c r="CT454" s="14">
        <v>0</v>
      </c>
      <c r="CU454" s="14">
        <v>0</v>
      </c>
      <c r="CV454" s="14">
        <v>0</v>
      </c>
      <c r="CW454" s="14">
        <v>0</v>
      </c>
      <c r="CX454" s="14">
        <v>0</v>
      </c>
      <c r="CY454" s="14">
        <v>0</v>
      </c>
      <c r="CZ454" s="14">
        <v>0</v>
      </c>
      <c r="DA454" s="14">
        <v>0</v>
      </c>
      <c r="DB454" s="14">
        <v>0</v>
      </c>
      <c r="DC454" s="14">
        <v>0</v>
      </c>
      <c r="DD454" s="14">
        <v>0</v>
      </c>
      <c r="DE454" s="14">
        <v>0</v>
      </c>
      <c r="DF454" s="14">
        <v>0</v>
      </c>
      <c r="DG454" s="14">
        <v>0</v>
      </c>
      <c r="DH454" s="14">
        <v>0</v>
      </c>
      <c r="DI454" s="14">
        <v>0</v>
      </c>
      <c r="DJ454" s="14">
        <v>0</v>
      </c>
      <c r="DK454" s="14">
        <v>0</v>
      </c>
      <c r="DL454" s="14">
        <v>0</v>
      </c>
      <c r="DM454" s="14">
        <v>0</v>
      </c>
      <c r="DN454" s="14">
        <v>0</v>
      </c>
      <c r="DO454" s="14">
        <v>0</v>
      </c>
      <c r="DP454" s="14">
        <v>0</v>
      </c>
      <c r="DQ454" s="14">
        <v>0</v>
      </c>
      <c r="DR454" s="14">
        <v>0</v>
      </c>
      <c r="DS454" s="14">
        <v>0</v>
      </c>
      <c r="DT454" s="14">
        <v>0</v>
      </c>
      <c r="DU454" s="14">
        <v>0</v>
      </c>
      <c r="DV454" s="14">
        <v>0</v>
      </c>
      <c r="DW454" s="14">
        <v>0</v>
      </c>
      <c r="DX454" s="14">
        <v>0</v>
      </c>
      <c r="DY454" s="14">
        <v>0</v>
      </c>
      <c r="DZ454" s="14">
        <v>0</v>
      </c>
      <c r="EA454" s="14">
        <v>0</v>
      </c>
      <c r="EB454" s="14">
        <v>0</v>
      </c>
      <c r="EC454" s="14">
        <v>0</v>
      </c>
      <c r="ED454" s="14">
        <v>0</v>
      </c>
      <c r="EE454" s="14">
        <v>0</v>
      </c>
      <c r="EF454" s="14">
        <v>0</v>
      </c>
      <c r="EG454" s="14">
        <v>0</v>
      </c>
      <c r="EH454" s="14">
        <v>0</v>
      </c>
      <c r="EI454" s="14">
        <v>0</v>
      </c>
      <c r="EJ454" s="14">
        <v>0</v>
      </c>
      <c r="EK454" s="14">
        <v>0</v>
      </c>
      <c r="EL454" s="14">
        <v>0</v>
      </c>
      <c r="EM454" s="14">
        <v>0</v>
      </c>
      <c r="EN454" s="14">
        <v>0</v>
      </c>
      <c r="EO454" s="14">
        <v>0</v>
      </c>
      <c r="EP454" s="14">
        <v>0</v>
      </c>
      <c r="EQ454" s="14">
        <v>0</v>
      </c>
      <c r="ER454" s="14">
        <v>0</v>
      </c>
      <c r="ES454" s="14">
        <v>0</v>
      </c>
      <c r="ET454" s="14">
        <v>0</v>
      </c>
      <c r="EU454" s="14">
        <v>0</v>
      </c>
      <c r="EV454" s="14">
        <v>0</v>
      </c>
      <c r="EW454" s="14">
        <v>0</v>
      </c>
      <c r="EX454" s="14">
        <v>0</v>
      </c>
      <c r="EY454" s="14">
        <v>0</v>
      </c>
      <c r="EZ454" s="14">
        <v>0</v>
      </c>
      <c r="FA454" s="14">
        <v>0</v>
      </c>
      <c r="FB454" s="14">
        <v>0</v>
      </c>
      <c r="FC454" s="14">
        <v>0</v>
      </c>
      <c r="FD454" s="14">
        <v>0</v>
      </c>
      <c r="FE454" s="14">
        <v>0</v>
      </c>
      <c r="FF454" s="14">
        <v>0</v>
      </c>
      <c r="FG454" s="14">
        <v>0</v>
      </c>
      <c r="FH454" s="14">
        <v>0</v>
      </c>
      <c r="FI454" s="14">
        <v>0</v>
      </c>
      <c r="FJ454" s="14">
        <v>0</v>
      </c>
      <c r="FK454" s="14">
        <v>0</v>
      </c>
      <c r="FL454" s="14">
        <v>0</v>
      </c>
      <c r="FM454" s="14">
        <v>0</v>
      </c>
      <c r="FN454" s="14">
        <v>0</v>
      </c>
      <c r="FO454" s="14">
        <v>0</v>
      </c>
      <c r="FP454" s="14">
        <v>0</v>
      </c>
      <c r="FQ454" s="14">
        <v>0</v>
      </c>
      <c r="FR454" s="14">
        <v>0</v>
      </c>
      <c r="FS454" s="14">
        <v>0</v>
      </c>
      <c r="FT454" s="14">
        <v>0</v>
      </c>
      <c r="FU454" s="14">
        <v>0</v>
      </c>
      <c r="FV454" s="14">
        <v>0</v>
      </c>
      <c r="FW454" s="14">
        <v>0</v>
      </c>
      <c r="FX454" s="14">
        <v>0</v>
      </c>
      <c r="FY454" s="14">
        <v>0</v>
      </c>
      <c r="FZ454" s="14">
        <v>0</v>
      </c>
      <c r="GA454" s="14">
        <v>0</v>
      </c>
      <c r="GB454" s="14">
        <v>0</v>
      </c>
      <c r="GC454" s="14">
        <v>0</v>
      </c>
      <c r="GD454" s="14">
        <v>0</v>
      </c>
      <c r="GE454" s="14">
        <v>0</v>
      </c>
      <c r="GF454" s="14">
        <v>0</v>
      </c>
      <c r="GG454" s="14">
        <v>0</v>
      </c>
      <c r="GH454" s="14">
        <v>0</v>
      </c>
      <c r="GI454" s="14">
        <v>0</v>
      </c>
      <c r="GJ454" s="14">
        <v>0</v>
      </c>
      <c r="GK454" s="14">
        <v>0</v>
      </c>
      <c r="GL454" s="14">
        <v>0</v>
      </c>
      <c r="GM454" s="14">
        <v>0</v>
      </c>
      <c r="GN454" s="14">
        <v>0</v>
      </c>
      <c r="GO454" s="14">
        <v>0</v>
      </c>
      <c r="GP454" s="14">
        <v>0</v>
      </c>
      <c r="GQ454" s="14">
        <v>0</v>
      </c>
      <c r="GR454" s="14">
        <v>0</v>
      </c>
      <c r="GS454" s="14">
        <v>0</v>
      </c>
      <c r="GT454" s="14">
        <v>1</v>
      </c>
      <c r="GU454" s="14">
        <v>0</v>
      </c>
      <c r="GV454" s="14">
        <v>0</v>
      </c>
      <c r="GW454" s="14">
        <v>0</v>
      </c>
      <c r="GX454" s="14">
        <v>0</v>
      </c>
      <c r="GY454" s="14">
        <v>0</v>
      </c>
      <c r="GZ454" s="14">
        <v>0</v>
      </c>
      <c r="HA454" s="14">
        <v>0</v>
      </c>
      <c r="HB454" s="14">
        <v>0</v>
      </c>
      <c r="HC454" s="14">
        <v>0</v>
      </c>
      <c r="HD454" s="14">
        <v>0</v>
      </c>
      <c r="HE454" s="14">
        <v>0</v>
      </c>
      <c r="HF454" s="14">
        <v>0</v>
      </c>
      <c r="HG454" s="14">
        <v>0</v>
      </c>
      <c r="HH454" s="14">
        <v>0</v>
      </c>
      <c r="HI454" s="14">
        <v>0</v>
      </c>
      <c r="HJ454" s="14">
        <v>0</v>
      </c>
      <c r="HK454" s="14">
        <v>0</v>
      </c>
      <c r="HL454" s="14">
        <v>0</v>
      </c>
      <c r="HM454" s="14">
        <v>0</v>
      </c>
      <c r="HN454" s="14">
        <v>0</v>
      </c>
      <c r="HO454" s="14">
        <v>0</v>
      </c>
      <c r="HP454" s="14">
        <v>0</v>
      </c>
      <c r="HQ454" s="14">
        <v>0</v>
      </c>
      <c r="HR454" s="14">
        <v>0</v>
      </c>
      <c r="HS454" s="14">
        <v>0</v>
      </c>
      <c r="HT454" s="14">
        <v>0</v>
      </c>
      <c r="HU454" s="14">
        <v>0</v>
      </c>
      <c r="HV454" s="14">
        <v>0</v>
      </c>
      <c r="HW454" s="14">
        <v>0</v>
      </c>
      <c r="HX454" s="14">
        <v>0</v>
      </c>
      <c r="HY454" s="14">
        <v>0</v>
      </c>
      <c r="HZ454" s="14">
        <v>0</v>
      </c>
      <c r="IA454" s="14">
        <v>0</v>
      </c>
      <c r="IB454" s="14">
        <v>0</v>
      </c>
      <c r="IC454" s="14">
        <v>0</v>
      </c>
      <c r="ID454" s="14">
        <v>0</v>
      </c>
      <c r="IE454" s="14">
        <v>0</v>
      </c>
      <c r="IF454" s="14">
        <v>0</v>
      </c>
      <c r="IG454" s="14">
        <v>0</v>
      </c>
      <c r="IH454" s="14">
        <v>0</v>
      </c>
      <c r="II454" s="14">
        <v>0</v>
      </c>
      <c r="IJ454" s="14">
        <v>0</v>
      </c>
      <c r="IK454" s="14">
        <v>0</v>
      </c>
      <c r="IL454" s="14">
        <v>0</v>
      </c>
      <c r="IM454" s="14">
        <v>0</v>
      </c>
      <c r="IN454" s="14">
        <v>0</v>
      </c>
      <c r="IO454" s="14">
        <v>0</v>
      </c>
      <c r="IP454" s="14">
        <v>0</v>
      </c>
      <c r="IQ454" s="14">
        <v>0</v>
      </c>
      <c r="IR454" s="14">
        <v>0</v>
      </c>
      <c r="IS454" s="14">
        <v>0</v>
      </c>
      <c r="IT454" s="14">
        <v>0</v>
      </c>
      <c r="IU454" s="14">
        <v>0</v>
      </c>
      <c r="IV454" s="14">
        <v>0</v>
      </c>
      <c r="IW454" s="14">
        <v>0</v>
      </c>
      <c r="IX454" s="14">
        <v>0</v>
      </c>
      <c r="IY454" s="14">
        <v>0</v>
      </c>
      <c r="IZ454" s="14">
        <v>0</v>
      </c>
      <c r="JA454" s="14">
        <v>0</v>
      </c>
      <c r="JB454" s="14">
        <v>0</v>
      </c>
      <c r="JC454" s="14">
        <v>0</v>
      </c>
      <c r="JD454" s="14">
        <v>0</v>
      </c>
      <c r="JE454" s="14">
        <v>0</v>
      </c>
      <c r="JF454" s="14">
        <v>0</v>
      </c>
      <c r="JG454" s="14">
        <v>0</v>
      </c>
      <c r="JH454" s="14">
        <v>0</v>
      </c>
      <c r="JI454" s="14">
        <v>0</v>
      </c>
      <c r="JJ454" s="14">
        <v>0</v>
      </c>
      <c r="JK454" s="14">
        <v>0</v>
      </c>
      <c r="JL454" s="14">
        <v>0</v>
      </c>
      <c r="JM454" s="14">
        <v>0</v>
      </c>
      <c r="JN454" s="14">
        <v>0</v>
      </c>
      <c r="JO454" s="14">
        <v>0</v>
      </c>
      <c r="JP454" s="14">
        <v>0</v>
      </c>
      <c r="JQ454" s="14">
        <v>0</v>
      </c>
      <c r="JR454" s="14">
        <v>0</v>
      </c>
      <c r="JS454" s="14">
        <v>0</v>
      </c>
      <c r="JT454" s="14">
        <v>0</v>
      </c>
      <c r="JU454" s="14">
        <v>0</v>
      </c>
      <c r="JV454" s="14">
        <v>0</v>
      </c>
      <c r="JW454" s="14">
        <v>0</v>
      </c>
      <c r="JX454" s="14">
        <v>0</v>
      </c>
      <c r="JY454" s="14">
        <v>0</v>
      </c>
      <c r="JZ454" s="14">
        <v>0</v>
      </c>
      <c r="KA454" s="14">
        <v>0</v>
      </c>
      <c r="KB454" s="14">
        <v>0</v>
      </c>
      <c r="KC454" s="14">
        <v>0</v>
      </c>
      <c r="KD454" s="14">
        <v>0</v>
      </c>
      <c r="KE454" s="14">
        <v>0</v>
      </c>
      <c r="KF454" s="14">
        <v>0</v>
      </c>
      <c r="KG454" s="14">
        <v>0</v>
      </c>
      <c r="KH454" s="14">
        <v>0</v>
      </c>
      <c r="KI454" s="14">
        <v>0</v>
      </c>
      <c r="KJ454" s="14">
        <v>0</v>
      </c>
      <c r="KK454" s="14">
        <v>0</v>
      </c>
      <c r="KL454" s="14">
        <v>0</v>
      </c>
      <c r="KM454" s="14">
        <v>0</v>
      </c>
      <c r="KN454" s="14">
        <v>0</v>
      </c>
      <c r="KO454" s="14">
        <v>0</v>
      </c>
      <c r="KP454" s="14">
        <v>0</v>
      </c>
      <c r="KQ454" s="14">
        <v>0</v>
      </c>
      <c r="KR454" s="14">
        <v>0</v>
      </c>
      <c r="KS454" s="14">
        <v>0</v>
      </c>
      <c r="KT454" s="14">
        <v>0</v>
      </c>
      <c r="KU454" s="14">
        <v>0</v>
      </c>
      <c r="KV454" s="14">
        <v>0</v>
      </c>
      <c r="KW454" s="14">
        <v>0</v>
      </c>
      <c r="KX454" s="14">
        <v>0</v>
      </c>
      <c r="KY454" s="14">
        <v>0</v>
      </c>
      <c r="KZ454" s="14">
        <v>0</v>
      </c>
      <c r="LA454" s="14">
        <v>0</v>
      </c>
      <c r="LB454" s="14">
        <v>0</v>
      </c>
      <c r="LC454" s="14">
        <v>0</v>
      </c>
      <c r="LD454" s="14">
        <v>0</v>
      </c>
      <c r="LE454" s="14">
        <v>0</v>
      </c>
      <c r="LF454" s="14">
        <v>0</v>
      </c>
      <c r="LG454" s="14">
        <v>0</v>
      </c>
      <c r="LH454" s="14">
        <v>0</v>
      </c>
      <c r="LI454" s="14">
        <v>0</v>
      </c>
      <c r="LJ454" s="14">
        <v>0</v>
      </c>
      <c r="LK454" s="14">
        <v>0</v>
      </c>
      <c r="LL454" s="14">
        <v>0</v>
      </c>
      <c r="LM454" s="14">
        <v>0</v>
      </c>
      <c r="LN454" s="14">
        <v>0</v>
      </c>
      <c r="LO454" s="14">
        <v>0</v>
      </c>
      <c r="LP454" s="14">
        <v>0</v>
      </c>
      <c r="LQ454" s="14">
        <v>0</v>
      </c>
      <c r="LR454" s="14">
        <v>0</v>
      </c>
      <c r="LS454" s="14">
        <v>0</v>
      </c>
      <c r="LT454" s="14">
        <v>0</v>
      </c>
      <c r="LU454" s="14">
        <v>0</v>
      </c>
      <c r="LV454" s="14">
        <v>0</v>
      </c>
      <c r="LW454" s="14">
        <v>0</v>
      </c>
      <c r="LX454" s="14">
        <v>0</v>
      </c>
      <c r="LY454" s="14">
        <v>0</v>
      </c>
      <c r="LZ454" s="14">
        <v>0</v>
      </c>
      <c r="MA454" s="14">
        <v>0</v>
      </c>
      <c r="MB454" s="14">
        <v>0</v>
      </c>
      <c r="MC454" s="14">
        <v>0</v>
      </c>
      <c r="MD454" s="14">
        <v>0</v>
      </c>
      <c r="ME454" s="14">
        <v>0</v>
      </c>
      <c r="MF454" s="14">
        <v>0</v>
      </c>
      <c r="MG454" s="14">
        <v>0</v>
      </c>
      <c r="MH454" s="14">
        <v>0</v>
      </c>
      <c r="MI454" s="14">
        <v>0</v>
      </c>
      <c r="MJ454" s="14">
        <v>0</v>
      </c>
      <c r="MK454" s="14">
        <v>0</v>
      </c>
      <c r="ML454" s="14">
        <v>0</v>
      </c>
      <c r="MM454" s="14">
        <v>0</v>
      </c>
      <c r="MN454" s="14">
        <v>0</v>
      </c>
      <c r="MO454" s="14">
        <v>0</v>
      </c>
      <c r="MP454" s="14">
        <v>0</v>
      </c>
      <c r="MQ454" s="14">
        <v>0</v>
      </c>
      <c r="MR454" s="14">
        <v>0</v>
      </c>
      <c r="MS454" s="14">
        <v>0</v>
      </c>
      <c r="MT454" s="14">
        <v>0</v>
      </c>
      <c r="MU454" s="14">
        <v>0</v>
      </c>
      <c r="MV454" s="14">
        <v>0</v>
      </c>
      <c r="MW454" s="14">
        <v>0</v>
      </c>
      <c r="MX454" s="14">
        <v>0</v>
      </c>
      <c r="MY454" s="14">
        <v>0</v>
      </c>
      <c r="MZ454" s="14">
        <v>0</v>
      </c>
      <c r="NA454" s="14">
        <v>0</v>
      </c>
      <c r="NB454" s="14">
        <v>0</v>
      </c>
      <c r="NC454" s="14">
        <v>0</v>
      </c>
      <c r="ND454" s="14">
        <v>0</v>
      </c>
      <c r="NE454" s="14">
        <v>0</v>
      </c>
      <c r="NF454" s="14">
        <v>0</v>
      </c>
      <c r="NG454" s="14">
        <v>0</v>
      </c>
      <c r="NH454" s="14">
        <v>0</v>
      </c>
      <c r="NI454" s="14">
        <v>0</v>
      </c>
      <c r="NJ454" s="14">
        <v>0</v>
      </c>
      <c r="NK454" s="14">
        <v>0</v>
      </c>
      <c r="NL454" s="14">
        <v>0</v>
      </c>
      <c r="NM454" s="14">
        <v>0</v>
      </c>
      <c r="NN454" s="14">
        <v>0</v>
      </c>
      <c r="NO454" s="14">
        <v>0</v>
      </c>
      <c r="NP454" s="14">
        <v>0</v>
      </c>
      <c r="NQ454" s="14">
        <v>0</v>
      </c>
      <c r="NR454" s="14">
        <v>0</v>
      </c>
      <c r="NS454" s="14">
        <v>0</v>
      </c>
      <c r="NT454" s="14">
        <v>0</v>
      </c>
      <c r="NU454" s="14">
        <v>0</v>
      </c>
      <c r="NV454" s="14">
        <v>0</v>
      </c>
      <c r="NW454" s="14">
        <v>0</v>
      </c>
      <c r="NX454" s="14">
        <v>0</v>
      </c>
      <c r="NY454" s="14">
        <v>0</v>
      </c>
      <c r="NZ454" s="14">
        <v>0</v>
      </c>
      <c r="OA454" s="14">
        <v>0</v>
      </c>
      <c r="OB454" s="14">
        <v>0</v>
      </c>
      <c r="OC454" s="14">
        <v>0</v>
      </c>
      <c r="OD454" s="14">
        <v>0</v>
      </c>
      <c r="OE454" s="14">
        <v>0</v>
      </c>
      <c r="OF454" s="14"/>
      <c r="OG454" s="14">
        <v>0</v>
      </c>
      <c r="OH454" s="14">
        <v>0</v>
      </c>
      <c r="OI454" s="14">
        <v>0</v>
      </c>
      <c r="OJ454" s="14">
        <v>0</v>
      </c>
      <c r="OK454" s="14">
        <v>0</v>
      </c>
      <c r="OL454" s="14">
        <v>0</v>
      </c>
      <c r="OM454" s="14">
        <v>0</v>
      </c>
      <c r="ON454" s="14">
        <v>0</v>
      </c>
      <c r="OO454" s="14">
        <v>0</v>
      </c>
      <c r="OP454" s="14">
        <v>0</v>
      </c>
      <c r="OQ454" s="14">
        <v>0</v>
      </c>
      <c r="OR454" s="14">
        <v>0</v>
      </c>
      <c r="OS454" s="14">
        <v>0</v>
      </c>
      <c r="OT454" s="14">
        <v>0</v>
      </c>
      <c r="OU454" s="14">
        <v>0</v>
      </c>
      <c r="OV454" s="14">
        <v>0</v>
      </c>
      <c r="OW454" s="14">
        <v>0</v>
      </c>
      <c r="OX454" s="14">
        <v>0</v>
      </c>
      <c r="OY454" s="14">
        <v>0</v>
      </c>
      <c r="OZ454" s="14"/>
      <c r="PA454" s="14">
        <v>0</v>
      </c>
      <c r="PB454" s="14"/>
      <c r="PC454" s="14"/>
      <c r="PD454" s="14">
        <v>0</v>
      </c>
      <c r="PE454" s="14"/>
      <c r="PF454" s="14"/>
      <c r="PG454" s="54"/>
      <c r="PH454" s="54"/>
      <c r="PI454" s="54"/>
      <c r="PJ454" s="54"/>
      <c r="PK454" s="54"/>
      <c r="PL454" s="84"/>
      <c r="PM454" s="14"/>
      <c r="PN454" s="84"/>
      <c r="PO454" s="84"/>
      <c r="PP454" s="84"/>
      <c r="PQ454" s="84"/>
      <c r="PR454" s="505"/>
      <c r="PS454" s="84"/>
      <c r="PT454" s="84"/>
      <c r="PU454" s="84"/>
      <c r="PV454" s="84"/>
      <c r="PW454" s="54"/>
      <c r="PX454" s="54"/>
      <c r="PY454" s="14"/>
      <c r="PZ454" s="14"/>
      <c r="QA454" s="14"/>
      <c r="QB454" s="54"/>
      <c r="QC454" s="54"/>
      <c r="QD454" s="54"/>
      <c r="QR454" s="1"/>
      <c r="QS454" s="1"/>
      <c r="QX454" s="1"/>
      <c r="QY454" s="1"/>
      <c r="QZ454" s="1"/>
      <c r="RA454" s="1"/>
      <c r="RB454" s="1"/>
      <c r="RC454" s="1"/>
      <c r="RD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</row>
    <row r="455" spans="1:498" hidden="1" x14ac:dyDescent="0.25">
      <c r="A455" s="68" t="s">
        <v>8</v>
      </c>
      <c r="B455" s="79" t="s">
        <v>1232</v>
      </c>
      <c r="C455" s="464">
        <v>3084</v>
      </c>
      <c r="D455" s="347"/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  <c r="AL455" s="14">
        <v>0</v>
      </c>
      <c r="AM455" s="14">
        <v>0</v>
      </c>
      <c r="AN455" s="14">
        <v>0</v>
      </c>
      <c r="AO455" s="14">
        <v>0</v>
      </c>
      <c r="AP455" s="14">
        <v>0</v>
      </c>
      <c r="AQ455" s="14">
        <v>0</v>
      </c>
      <c r="AR455" s="14">
        <v>0</v>
      </c>
      <c r="AS455" s="14">
        <v>0</v>
      </c>
      <c r="AT455" s="14">
        <v>0</v>
      </c>
      <c r="AU455" s="14">
        <v>0</v>
      </c>
      <c r="AV455" s="14">
        <v>0</v>
      </c>
      <c r="AW455" s="14">
        <v>0</v>
      </c>
      <c r="AX455" s="14">
        <v>2</v>
      </c>
      <c r="AY455" s="14">
        <v>0</v>
      </c>
      <c r="AZ455" s="14">
        <v>0</v>
      </c>
      <c r="BA455" s="14">
        <v>0</v>
      </c>
      <c r="BB455" s="14">
        <v>0</v>
      </c>
      <c r="BC455" s="14">
        <v>0</v>
      </c>
      <c r="BD455" s="14">
        <v>0</v>
      </c>
      <c r="BE455" s="14">
        <v>0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  <c r="BK455" s="14">
        <v>0</v>
      </c>
      <c r="BL455" s="14">
        <v>0</v>
      </c>
      <c r="BM455" s="14">
        <v>0</v>
      </c>
      <c r="BN455" s="14">
        <v>0</v>
      </c>
      <c r="BO455" s="14">
        <v>0</v>
      </c>
      <c r="BP455" s="14">
        <v>0</v>
      </c>
      <c r="BQ455" s="14">
        <v>0</v>
      </c>
      <c r="BR455" s="14">
        <v>0</v>
      </c>
      <c r="BS455" s="14">
        <v>0</v>
      </c>
      <c r="BT455" s="14">
        <v>0</v>
      </c>
      <c r="BU455" s="14">
        <v>0</v>
      </c>
      <c r="BV455" s="14">
        <v>0</v>
      </c>
      <c r="BW455" s="14">
        <v>0</v>
      </c>
      <c r="BX455" s="14">
        <v>0</v>
      </c>
      <c r="BY455" s="14">
        <v>0</v>
      </c>
      <c r="BZ455" s="14">
        <v>0</v>
      </c>
      <c r="CA455" s="14">
        <v>0</v>
      </c>
      <c r="CB455" s="14">
        <v>0</v>
      </c>
      <c r="CC455" s="14">
        <v>1</v>
      </c>
      <c r="CD455" s="14">
        <v>0</v>
      </c>
      <c r="CE455" s="14">
        <v>0</v>
      </c>
      <c r="CF455" s="14">
        <v>0</v>
      </c>
      <c r="CG455" s="14">
        <v>0</v>
      </c>
      <c r="CH455" s="14">
        <v>1</v>
      </c>
      <c r="CI455" s="14">
        <v>0</v>
      </c>
      <c r="CJ455" s="14">
        <v>1</v>
      </c>
      <c r="CK455" s="14">
        <v>3</v>
      </c>
      <c r="CL455" s="14">
        <v>0</v>
      </c>
      <c r="CM455" s="14">
        <v>1</v>
      </c>
      <c r="CN455" s="14">
        <v>0</v>
      </c>
      <c r="CO455" s="14">
        <v>0</v>
      </c>
      <c r="CP455" s="14">
        <v>6</v>
      </c>
      <c r="CQ455" s="14">
        <v>2</v>
      </c>
      <c r="CR455" s="14">
        <v>1</v>
      </c>
      <c r="CS455" s="14">
        <v>2</v>
      </c>
      <c r="CT455" s="14">
        <v>6</v>
      </c>
      <c r="CU455" s="14">
        <v>1</v>
      </c>
      <c r="CV455" s="14">
        <v>0</v>
      </c>
      <c r="CW455" s="14">
        <v>1</v>
      </c>
      <c r="CX455" s="14">
        <v>0</v>
      </c>
      <c r="CY455" s="14">
        <v>1</v>
      </c>
      <c r="CZ455" s="14">
        <v>5</v>
      </c>
      <c r="DA455" s="14">
        <v>1</v>
      </c>
      <c r="DB455" s="14">
        <v>4</v>
      </c>
      <c r="DC455" s="14">
        <v>3</v>
      </c>
      <c r="DD455" s="14">
        <v>4</v>
      </c>
      <c r="DE455" s="14">
        <v>0</v>
      </c>
      <c r="DF455" s="14">
        <v>2</v>
      </c>
      <c r="DG455" s="14">
        <v>1</v>
      </c>
      <c r="DH455" s="14">
        <v>2</v>
      </c>
      <c r="DI455" s="14">
        <v>1</v>
      </c>
      <c r="DJ455" s="14">
        <v>2</v>
      </c>
      <c r="DK455" s="14">
        <v>0</v>
      </c>
      <c r="DL455" s="14">
        <v>2</v>
      </c>
      <c r="DM455" s="14">
        <v>1</v>
      </c>
      <c r="DN455" s="14">
        <v>1</v>
      </c>
      <c r="DO455" s="14">
        <v>1</v>
      </c>
      <c r="DP455" s="14">
        <v>0</v>
      </c>
      <c r="DQ455" s="14">
        <v>8</v>
      </c>
      <c r="DR455" s="14">
        <v>0</v>
      </c>
      <c r="DS455" s="14">
        <v>2</v>
      </c>
      <c r="DT455" s="14">
        <v>2</v>
      </c>
      <c r="DU455" s="14">
        <v>5</v>
      </c>
      <c r="DV455" s="14">
        <v>1</v>
      </c>
      <c r="DW455" s="14">
        <v>2</v>
      </c>
      <c r="DX455" s="14">
        <v>3</v>
      </c>
      <c r="DY455" s="14">
        <v>1</v>
      </c>
      <c r="DZ455" s="14">
        <v>0</v>
      </c>
      <c r="EA455" s="14">
        <v>2</v>
      </c>
      <c r="EB455" s="14">
        <v>1</v>
      </c>
      <c r="EC455" s="14">
        <v>0</v>
      </c>
      <c r="ED455" s="14">
        <v>1</v>
      </c>
      <c r="EE455" s="14">
        <v>1</v>
      </c>
      <c r="EF455" s="14">
        <v>1</v>
      </c>
      <c r="EG455" s="14">
        <v>0</v>
      </c>
      <c r="EH455" s="14">
        <v>1</v>
      </c>
      <c r="EI455" s="14">
        <v>0</v>
      </c>
      <c r="EJ455" s="14">
        <v>0</v>
      </c>
      <c r="EK455" s="14">
        <v>0</v>
      </c>
      <c r="EL455" s="14">
        <v>1</v>
      </c>
      <c r="EM455" s="14">
        <v>3</v>
      </c>
      <c r="EN455" s="14">
        <v>2</v>
      </c>
      <c r="EO455" s="14">
        <v>0</v>
      </c>
      <c r="EP455" s="14">
        <v>0</v>
      </c>
      <c r="EQ455" s="14">
        <v>2</v>
      </c>
      <c r="ER455" s="14">
        <v>0</v>
      </c>
      <c r="ES455" s="14">
        <v>1</v>
      </c>
      <c r="ET455" s="14">
        <v>0</v>
      </c>
      <c r="EU455" s="14">
        <v>0</v>
      </c>
      <c r="EV455" s="14">
        <v>1</v>
      </c>
      <c r="EW455" s="14">
        <v>2</v>
      </c>
      <c r="EX455" s="14">
        <v>1</v>
      </c>
      <c r="EY455" s="14">
        <v>3</v>
      </c>
      <c r="EZ455" s="14">
        <v>1</v>
      </c>
      <c r="FA455" s="14">
        <v>2</v>
      </c>
      <c r="FB455" s="14">
        <v>5</v>
      </c>
      <c r="FC455" s="14">
        <v>2</v>
      </c>
      <c r="FD455" s="14">
        <v>2</v>
      </c>
      <c r="FE455" s="14">
        <v>2</v>
      </c>
      <c r="FF455" s="14">
        <v>1</v>
      </c>
      <c r="FG455" s="14">
        <v>2</v>
      </c>
      <c r="FH455" s="14">
        <v>2</v>
      </c>
      <c r="FI455" s="14">
        <v>1</v>
      </c>
      <c r="FJ455" s="14">
        <v>2</v>
      </c>
      <c r="FK455" s="14">
        <v>2</v>
      </c>
      <c r="FL455" s="14">
        <v>0</v>
      </c>
      <c r="FM455" s="14">
        <v>3</v>
      </c>
      <c r="FN455" s="14">
        <v>1</v>
      </c>
      <c r="FO455" s="14">
        <v>5</v>
      </c>
      <c r="FP455" s="14">
        <v>5</v>
      </c>
      <c r="FQ455" s="14">
        <v>2</v>
      </c>
      <c r="FR455" s="14">
        <v>3</v>
      </c>
      <c r="FS455" s="14">
        <v>1</v>
      </c>
      <c r="FT455" s="14">
        <v>1</v>
      </c>
      <c r="FU455" s="14">
        <v>0</v>
      </c>
      <c r="FV455" s="14">
        <v>3</v>
      </c>
      <c r="FW455" s="14">
        <v>3</v>
      </c>
      <c r="FX455" s="14">
        <v>0</v>
      </c>
      <c r="FY455" s="14">
        <v>2</v>
      </c>
      <c r="FZ455" s="14">
        <v>1</v>
      </c>
      <c r="GA455" s="14">
        <v>1</v>
      </c>
      <c r="GB455" s="14">
        <v>3</v>
      </c>
      <c r="GC455" s="14">
        <v>1</v>
      </c>
      <c r="GD455" s="14">
        <v>4</v>
      </c>
      <c r="GE455" s="14">
        <v>3</v>
      </c>
      <c r="GF455" s="14">
        <v>9</v>
      </c>
      <c r="GG455" s="14">
        <v>1</v>
      </c>
      <c r="GH455" s="14">
        <v>0</v>
      </c>
      <c r="GI455" s="14">
        <v>1</v>
      </c>
      <c r="GJ455" s="14">
        <v>2</v>
      </c>
      <c r="GK455" s="14">
        <v>3</v>
      </c>
      <c r="GL455" s="14">
        <v>8</v>
      </c>
      <c r="GM455" s="14">
        <v>1</v>
      </c>
      <c r="GN455" s="14">
        <v>1</v>
      </c>
      <c r="GO455" s="14">
        <v>0</v>
      </c>
      <c r="GP455" s="14">
        <v>0</v>
      </c>
      <c r="GQ455" s="14">
        <v>1</v>
      </c>
      <c r="GR455" s="14">
        <v>0</v>
      </c>
      <c r="GS455" s="14">
        <v>1</v>
      </c>
      <c r="GT455" s="14">
        <v>6</v>
      </c>
      <c r="GU455" s="14">
        <v>0</v>
      </c>
      <c r="GV455" s="14">
        <v>1</v>
      </c>
      <c r="GW455" s="14">
        <v>-2</v>
      </c>
      <c r="GX455" s="14">
        <v>1</v>
      </c>
      <c r="GY455" s="14">
        <v>3</v>
      </c>
      <c r="GZ455" s="14">
        <v>4</v>
      </c>
      <c r="HA455" s="14">
        <v>2</v>
      </c>
      <c r="HB455" s="14">
        <v>0</v>
      </c>
      <c r="HC455" s="14">
        <v>0</v>
      </c>
      <c r="HD455" s="14">
        <v>0</v>
      </c>
      <c r="HE455" s="14">
        <v>0</v>
      </c>
      <c r="HF455" s="14">
        <v>0</v>
      </c>
      <c r="HG455" s="14">
        <v>1</v>
      </c>
      <c r="HH455" s="14">
        <v>0</v>
      </c>
      <c r="HI455" s="14">
        <v>0</v>
      </c>
      <c r="HJ455" s="14">
        <v>0</v>
      </c>
      <c r="HK455" s="14">
        <v>0</v>
      </c>
      <c r="HL455" s="14">
        <v>0</v>
      </c>
      <c r="HM455" s="14">
        <v>0</v>
      </c>
      <c r="HN455" s="14">
        <v>1</v>
      </c>
      <c r="HO455" s="14">
        <v>1</v>
      </c>
      <c r="HP455" s="14">
        <v>0</v>
      </c>
      <c r="HQ455" s="14">
        <v>0</v>
      </c>
      <c r="HR455" s="14">
        <v>0</v>
      </c>
      <c r="HS455" s="14">
        <v>2</v>
      </c>
      <c r="HT455" s="14">
        <v>0</v>
      </c>
      <c r="HU455" s="14">
        <v>0</v>
      </c>
      <c r="HV455" s="14">
        <v>0</v>
      </c>
      <c r="HW455" s="14">
        <v>0</v>
      </c>
      <c r="HX455" s="14">
        <v>0</v>
      </c>
      <c r="HY455" s="14">
        <v>1</v>
      </c>
      <c r="HZ455" s="14">
        <v>2</v>
      </c>
      <c r="IA455" s="14">
        <v>0</v>
      </c>
      <c r="IB455" s="14">
        <v>0</v>
      </c>
      <c r="IC455" s="14">
        <v>2</v>
      </c>
      <c r="ID455" s="14">
        <v>0</v>
      </c>
      <c r="IE455" s="14">
        <v>0</v>
      </c>
      <c r="IF455" s="14">
        <v>4</v>
      </c>
      <c r="IG455" s="14">
        <v>3</v>
      </c>
      <c r="IH455" s="14">
        <v>2</v>
      </c>
      <c r="II455" s="14">
        <v>3</v>
      </c>
      <c r="IJ455" s="14">
        <v>1</v>
      </c>
      <c r="IK455" s="14">
        <v>0</v>
      </c>
      <c r="IL455" s="14">
        <v>2</v>
      </c>
      <c r="IM455" s="14">
        <v>2</v>
      </c>
      <c r="IN455" s="14">
        <v>3</v>
      </c>
      <c r="IO455" s="14">
        <v>0</v>
      </c>
      <c r="IP455" s="14">
        <v>0</v>
      </c>
      <c r="IQ455" s="14">
        <v>0</v>
      </c>
      <c r="IR455" s="14">
        <v>0</v>
      </c>
      <c r="IS455" s="14">
        <v>3</v>
      </c>
      <c r="IT455" s="14">
        <v>2</v>
      </c>
      <c r="IU455" s="14">
        <v>3</v>
      </c>
      <c r="IV455" s="14">
        <v>0</v>
      </c>
      <c r="IW455" s="14">
        <v>3</v>
      </c>
      <c r="IX455" s="14">
        <v>0</v>
      </c>
      <c r="IY455" s="14">
        <v>0</v>
      </c>
      <c r="IZ455" s="14">
        <v>0</v>
      </c>
      <c r="JA455" s="14">
        <v>0</v>
      </c>
      <c r="JB455" s="14">
        <v>0</v>
      </c>
      <c r="JC455" s="14">
        <v>0</v>
      </c>
      <c r="JD455" s="14">
        <v>1</v>
      </c>
      <c r="JE455" s="14">
        <v>0</v>
      </c>
      <c r="JF455" s="14">
        <v>0</v>
      </c>
      <c r="JG455" s="14">
        <v>1</v>
      </c>
      <c r="JH455" s="14">
        <v>0</v>
      </c>
      <c r="JI455" s="14">
        <v>1</v>
      </c>
      <c r="JJ455" s="14">
        <v>1</v>
      </c>
      <c r="JK455" s="14">
        <v>4</v>
      </c>
      <c r="JL455" s="14">
        <v>0</v>
      </c>
      <c r="JM455" s="14">
        <v>0</v>
      </c>
      <c r="JN455" s="14">
        <v>0</v>
      </c>
      <c r="JO455" s="14">
        <v>2</v>
      </c>
      <c r="JP455" s="14">
        <v>1</v>
      </c>
      <c r="JQ455" s="14">
        <v>1</v>
      </c>
      <c r="JR455" s="14">
        <v>0</v>
      </c>
      <c r="JS455" s="14">
        <v>3</v>
      </c>
      <c r="JT455" s="14">
        <v>0</v>
      </c>
      <c r="JU455" s="14">
        <v>1</v>
      </c>
      <c r="JV455" s="14">
        <v>0</v>
      </c>
      <c r="JW455" s="14">
        <v>0</v>
      </c>
      <c r="JX455" s="14">
        <v>2</v>
      </c>
      <c r="JY455" s="14">
        <v>1</v>
      </c>
      <c r="JZ455" s="14">
        <v>0</v>
      </c>
      <c r="KA455" s="14">
        <v>0</v>
      </c>
      <c r="KB455" s="14">
        <v>4</v>
      </c>
      <c r="KC455" s="14">
        <v>1</v>
      </c>
      <c r="KD455" s="14">
        <v>3</v>
      </c>
      <c r="KE455" s="14">
        <v>1</v>
      </c>
      <c r="KF455" s="14">
        <v>5</v>
      </c>
      <c r="KG455" s="14">
        <v>1</v>
      </c>
      <c r="KH455" s="14">
        <v>0</v>
      </c>
      <c r="KI455" s="14">
        <v>1</v>
      </c>
      <c r="KJ455" s="14">
        <v>1</v>
      </c>
      <c r="KK455" s="14">
        <v>0</v>
      </c>
      <c r="KL455" s="14">
        <v>0</v>
      </c>
      <c r="KM455" s="14">
        <v>0</v>
      </c>
      <c r="KN455" s="14">
        <v>0</v>
      </c>
      <c r="KO455" s="14">
        <v>0</v>
      </c>
      <c r="KP455" s="14">
        <v>0</v>
      </c>
      <c r="KQ455" s="14">
        <v>0</v>
      </c>
      <c r="KR455" s="14">
        <v>1</v>
      </c>
      <c r="KS455" s="14">
        <v>5</v>
      </c>
      <c r="KT455" s="14">
        <v>3</v>
      </c>
      <c r="KU455" s="14">
        <v>5</v>
      </c>
      <c r="KV455" s="14">
        <v>0</v>
      </c>
      <c r="KW455" s="14">
        <v>0</v>
      </c>
      <c r="KX455" s="14">
        <v>2</v>
      </c>
      <c r="KY455" s="14">
        <v>3</v>
      </c>
      <c r="KZ455" s="14">
        <v>0</v>
      </c>
      <c r="LA455" s="14">
        <v>2</v>
      </c>
      <c r="LB455" s="14">
        <v>1</v>
      </c>
      <c r="LC455" s="14">
        <v>0</v>
      </c>
      <c r="LD455" s="14">
        <v>0</v>
      </c>
      <c r="LE455" s="14">
        <v>0</v>
      </c>
      <c r="LF455" s="14">
        <v>0</v>
      </c>
      <c r="LG455" s="14">
        <v>0</v>
      </c>
      <c r="LH455" s="14">
        <v>2</v>
      </c>
      <c r="LI455" s="14">
        <v>2</v>
      </c>
      <c r="LJ455" s="14">
        <v>0</v>
      </c>
      <c r="LK455" s="14">
        <v>1</v>
      </c>
      <c r="LL455" s="14">
        <v>0</v>
      </c>
      <c r="LM455" s="14">
        <v>3</v>
      </c>
      <c r="LN455" s="14">
        <v>2</v>
      </c>
      <c r="LO455" s="14">
        <v>0</v>
      </c>
      <c r="LP455" s="14">
        <v>2</v>
      </c>
      <c r="LQ455" s="14">
        <v>0</v>
      </c>
      <c r="LR455" s="14">
        <v>2</v>
      </c>
      <c r="LS455" s="14">
        <v>0</v>
      </c>
      <c r="LT455" s="14">
        <v>3</v>
      </c>
      <c r="LU455" s="14">
        <v>1</v>
      </c>
      <c r="LV455" s="14">
        <v>1</v>
      </c>
      <c r="LW455" s="14">
        <v>0</v>
      </c>
      <c r="LX455" s="14">
        <v>0</v>
      </c>
      <c r="LY455" s="14">
        <v>1</v>
      </c>
      <c r="LZ455" s="14">
        <v>4</v>
      </c>
      <c r="MA455" s="14">
        <v>7</v>
      </c>
      <c r="MB455" s="14">
        <v>2</v>
      </c>
      <c r="MC455" s="14">
        <v>1</v>
      </c>
      <c r="MD455" s="14">
        <v>1</v>
      </c>
      <c r="ME455" s="14">
        <v>2</v>
      </c>
      <c r="MF455" s="14">
        <v>2</v>
      </c>
      <c r="MG455" s="14">
        <v>4</v>
      </c>
      <c r="MH455" s="14">
        <v>0</v>
      </c>
      <c r="MI455" s="14">
        <v>4</v>
      </c>
      <c r="MJ455" s="14">
        <v>7</v>
      </c>
      <c r="MK455" s="14">
        <v>4</v>
      </c>
      <c r="ML455" s="14">
        <v>1</v>
      </c>
      <c r="MM455" s="14">
        <v>0</v>
      </c>
      <c r="MN455" s="14">
        <v>2</v>
      </c>
      <c r="MO455" s="14">
        <v>2</v>
      </c>
      <c r="MP455" s="14">
        <v>3</v>
      </c>
      <c r="MQ455" s="14">
        <v>0</v>
      </c>
      <c r="MR455" s="14">
        <v>6</v>
      </c>
      <c r="MS455" s="14">
        <v>0</v>
      </c>
      <c r="MT455" s="14">
        <v>2</v>
      </c>
      <c r="MU455" s="14">
        <v>6</v>
      </c>
      <c r="MV455" s="14">
        <v>0</v>
      </c>
      <c r="MW455" s="14">
        <v>0</v>
      </c>
      <c r="MX455" s="14">
        <v>3</v>
      </c>
      <c r="MY455" s="14">
        <v>3</v>
      </c>
      <c r="MZ455" s="14">
        <v>0</v>
      </c>
      <c r="NA455" s="14">
        <v>2</v>
      </c>
      <c r="NB455" s="14">
        <v>7</v>
      </c>
      <c r="NC455" s="14">
        <v>2</v>
      </c>
      <c r="ND455" s="14">
        <v>3</v>
      </c>
      <c r="NE455" s="14">
        <v>4</v>
      </c>
      <c r="NF455" s="14">
        <v>9</v>
      </c>
      <c r="NG455" s="14">
        <v>0</v>
      </c>
      <c r="NH455" s="14">
        <v>2</v>
      </c>
      <c r="NI455" s="14">
        <v>5</v>
      </c>
      <c r="NJ455" s="14">
        <v>5</v>
      </c>
      <c r="NK455" s="14">
        <v>3</v>
      </c>
      <c r="NL455" s="14">
        <v>8</v>
      </c>
      <c r="NM455" s="14">
        <v>3</v>
      </c>
      <c r="NN455" s="14">
        <v>0</v>
      </c>
      <c r="NO455" s="14">
        <v>5</v>
      </c>
      <c r="NP455" s="14">
        <v>0</v>
      </c>
      <c r="NQ455" s="14">
        <v>4</v>
      </c>
      <c r="NR455" s="14">
        <v>11</v>
      </c>
      <c r="NS455" s="14">
        <v>14</v>
      </c>
      <c r="NT455" s="14">
        <v>4</v>
      </c>
      <c r="NU455" s="14">
        <v>0</v>
      </c>
      <c r="NV455" s="14">
        <v>19</v>
      </c>
      <c r="NW455" s="14">
        <v>9</v>
      </c>
      <c r="NX455" s="14">
        <v>4</v>
      </c>
      <c r="NY455" s="14">
        <v>10</v>
      </c>
      <c r="NZ455" s="14">
        <v>4</v>
      </c>
      <c r="OA455" s="14">
        <v>4</v>
      </c>
      <c r="OB455" s="14">
        <v>0</v>
      </c>
      <c r="OC455" s="14">
        <v>7</v>
      </c>
      <c r="OD455" s="14">
        <v>1</v>
      </c>
      <c r="OE455" s="14">
        <v>4</v>
      </c>
      <c r="OF455" s="14"/>
      <c r="OG455" s="14">
        <v>13</v>
      </c>
      <c r="OH455" s="14">
        <v>5</v>
      </c>
      <c r="OI455" s="14">
        <v>0</v>
      </c>
      <c r="OJ455" s="14">
        <v>9</v>
      </c>
      <c r="OK455" s="14">
        <v>12</v>
      </c>
      <c r="OL455" s="14">
        <v>4</v>
      </c>
      <c r="OM455" s="14">
        <v>2</v>
      </c>
      <c r="ON455" s="14">
        <v>9</v>
      </c>
      <c r="OO455" s="14">
        <v>2</v>
      </c>
      <c r="OP455" s="14">
        <v>0</v>
      </c>
      <c r="OQ455" s="14">
        <v>2</v>
      </c>
      <c r="OR455" s="14">
        <v>1</v>
      </c>
      <c r="OS455" s="14">
        <v>2</v>
      </c>
      <c r="OT455" s="14">
        <v>3</v>
      </c>
      <c r="OU455" s="14">
        <v>5</v>
      </c>
      <c r="OV455" s="14">
        <v>3</v>
      </c>
      <c r="OW455" s="14">
        <v>0</v>
      </c>
      <c r="OX455" s="14">
        <v>7</v>
      </c>
      <c r="OY455" s="14">
        <v>0</v>
      </c>
      <c r="OZ455" s="31">
        <v>6</v>
      </c>
      <c r="PA455" s="14">
        <v>3</v>
      </c>
      <c r="PB455" s="14">
        <v>5</v>
      </c>
      <c r="PC455" s="14">
        <v>2</v>
      </c>
      <c r="PD455" s="14">
        <v>0</v>
      </c>
      <c r="PE455" s="14">
        <v>12</v>
      </c>
      <c r="PF455" s="14">
        <v>5</v>
      </c>
      <c r="PG455" s="14">
        <v>10</v>
      </c>
      <c r="PH455" s="84">
        <v>7</v>
      </c>
      <c r="PI455" s="14">
        <v>10</v>
      </c>
      <c r="PJ455" s="14">
        <v>3</v>
      </c>
      <c r="PK455" s="54"/>
      <c r="PL455" s="84">
        <v>3</v>
      </c>
      <c r="PM455" s="14">
        <v>12</v>
      </c>
      <c r="PN455" s="84">
        <v>4</v>
      </c>
      <c r="PO455" s="84">
        <v>2</v>
      </c>
      <c r="PP455" s="84">
        <v>3</v>
      </c>
      <c r="PQ455" s="84">
        <v>9</v>
      </c>
      <c r="PR455" s="505"/>
      <c r="PS455" s="479">
        <v>5</v>
      </c>
      <c r="PT455" s="84">
        <v>10</v>
      </c>
      <c r="PU455" s="479">
        <v>4</v>
      </c>
      <c r="PV455" s="84">
        <v>3</v>
      </c>
      <c r="PW455" s="479">
        <v>2</v>
      </c>
      <c r="PX455" s="479">
        <v>2</v>
      </c>
      <c r="PY455" s="14"/>
      <c r="PZ455" s="14">
        <v>5</v>
      </c>
      <c r="QA455" s="14">
        <v>4</v>
      </c>
      <c r="QB455" s="60">
        <v>1</v>
      </c>
      <c r="QC455" s="60">
        <v>5</v>
      </c>
      <c r="QD455" s="60">
        <v>3</v>
      </c>
      <c r="QE455" s="436">
        <v>3</v>
      </c>
      <c r="QG455" s="510">
        <v>3</v>
      </c>
      <c r="QH455" s="20"/>
      <c r="QI455" s="20">
        <v>1</v>
      </c>
      <c r="QJ455" s="486">
        <v>1</v>
      </c>
      <c r="QK455" s="486">
        <v>4</v>
      </c>
      <c r="QL455" s="487">
        <v>1</v>
      </c>
      <c r="QM455" s="486">
        <v>4</v>
      </c>
      <c r="QN455" s="486">
        <v>1</v>
      </c>
      <c r="QO455" s="486">
        <v>4</v>
      </c>
      <c r="QP455" s="486">
        <v>4</v>
      </c>
      <c r="QQ455" s="486">
        <v>8</v>
      </c>
      <c r="QR455" s="486">
        <v>5</v>
      </c>
      <c r="QT455" s="1">
        <v>4</v>
      </c>
      <c r="QU455" s="20"/>
      <c r="QV455" s="1">
        <v>2</v>
      </c>
      <c r="QW455" s="20"/>
      <c r="QX455" s="1">
        <v>2</v>
      </c>
      <c r="RA455" s="1">
        <v>2</v>
      </c>
      <c r="RC455" s="1">
        <v>3</v>
      </c>
      <c r="RE455" s="1">
        <v>3</v>
      </c>
      <c r="RF455" s="1">
        <v>3</v>
      </c>
      <c r="RH455" s="1">
        <v>1</v>
      </c>
      <c r="RI455" s="1">
        <v>1</v>
      </c>
      <c r="RL455" s="1">
        <v>2</v>
      </c>
      <c r="RO455" s="1">
        <v>1</v>
      </c>
      <c r="RS455" s="1">
        <v>1</v>
      </c>
      <c r="RU455" s="1">
        <v>2</v>
      </c>
      <c r="RV455" s="1">
        <v>1</v>
      </c>
      <c r="RX455" s="1">
        <v>1</v>
      </c>
      <c r="RZ455" s="1">
        <v>1</v>
      </c>
      <c r="SB455" s="1">
        <v>1</v>
      </c>
      <c r="SD455" s="1">
        <v>1</v>
      </c>
    </row>
    <row r="456" spans="1:498" s="20" customFormat="1" hidden="1" x14ac:dyDescent="0.25">
      <c r="A456" s="68" t="s">
        <v>8</v>
      </c>
      <c r="B456" s="68" t="s">
        <v>1233</v>
      </c>
      <c r="C456" s="464">
        <v>223</v>
      </c>
      <c r="D456" s="347"/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  <c r="AL456" s="14">
        <v>0</v>
      </c>
      <c r="AM456" s="14">
        <v>0</v>
      </c>
      <c r="AN456" s="14">
        <v>0</v>
      </c>
      <c r="AO456" s="14">
        <v>0</v>
      </c>
      <c r="AP456" s="14">
        <v>0</v>
      </c>
      <c r="AQ456" s="14">
        <v>0</v>
      </c>
      <c r="AR456" s="14">
        <v>0</v>
      </c>
      <c r="AS456" s="14">
        <v>0</v>
      </c>
      <c r="AT456" s="14">
        <v>0</v>
      </c>
      <c r="AU456" s="14">
        <v>0</v>
      </c>
      <c r="AV456" s="14">
        <v>0</v>
      </c>
      <c r="AW456" s="14">
        <v>0</v>
      </c>
      <c r="AX456" s="14">
        <v>0</v>
      </c>
      <c r="AY456" s="14">
        <v>0</v>
      </c>
      <c r="AZ456" s="14">
        <v>0</v>
      </c>
      <c r="BA456" s="14">
        <v>0</v>
      </c>
      <c r="BB456" s="14">
        <v>0</v>
      </c>
      <c r="BC456" s="14">
        <v>0</v>
      </c>
      <c r="BD456" s="14">
        <v>0</v>
      </c>
      <c r="BE456" s="14">
        <v>0</v>
      </c>
      <c r="BF456" s="14">
        <v>0</v>
      </c>
      <c r="BG456" s="14">
        <v>0</v>
      </c>
      <c r="BH456" s="14">
        <v>0</v>
      </c>
      <c r="BI456" s="14">
        <v>0</v>
      </c>
      <c r="BJ456" s="14">
        <v>0</v>
      </c>
      <c r="BK456" s="14">
        <v>0</v>
      </c>
      <c r="BL456" s="14">
        <v>0</v>
      </c>
      <c r="BM456" s="14">
        <v>0</v>
      </c>
      <c r="BN456" s="14">
        <v>0</v>
      </c>
      <c r="BO456" s="14">
        <v>0</v>
      </c>
      <c r="BP456" s="14">
        <v>0</v>
      </c>
      <c r="BQ456" s="14">
        <v>0</v>
      </c>
      <c r="BR456" s="14">
        <v>0</v>
      </c>
      <c r="BS456" s="14">
        <v>0</v>
      </c>
      <c r="BT456" s="14">
        <v>0</v>
      </c>
      <c r="BU456" s="14">
        <v>0</v>
      </c>
      <c r="BV456" s="14">
        <v>0</v>
      </c>
      <c r="BW456" s="14">
        <v>0</v>
      </c>
      <c r="BX456" s="14">
        <v>0</v>
      </c>
      <c r="BY456" s="14">
        <v>0</v>
      </c>
      <c r="BZ456" s="14">
        <v>0</v>
      </c>
      <c r="CA456" s="14">
        <v>0</v>
      </c>
      <c r="CB456" s="14">
        <v>0</v>
      </c>
      <c r="CC456" s="14">
        <v>0</v>
      </c>
      <c r="CD456" s="14">
        <v>0</v>
      </c>
      <c r="CE456" s="14">
        <v>0</v>
      </c>
      <c r="CF456" s="14">
        <v>0</v>
      </c>
      <c r="CG456" s="14">
        <v>0</v>
      </c>
      <c r="CH456" s="14">
        <v>0</v>
      </c>
      <c r="CI456" s="14">
        <v>0</v>
      </c>
      <c r="CJ456" s="14">
        <v>0</v>
      </c>
      <c r="CK456" s="14">
        <v>0</v>
      </c>
      <c r="CL456" s="14">
        <v>0</v>
      </c>
      <c r="CM456" s="14">
        <v>0</v>
      </c>
      <c r="CN456" s="14">
        <v>2</v>
      </c>
      <c r="CO456" s="14">
        <v>0</v>
      </c>
      <c r="CP456" s="14">
        <v>0</v>
      </c>
      <c r="CQ456" s="14">
        <v>0</v>
      </c>
      <c r="CR456" s="14">
        <v>0</v>
      </c>
      <c r="CS456" s="14">
        <v>0</v>
      </c>
      <c r="CT456" s="14">
        <v>0</v>
      </c>
      <c r="CU456" s="14">
        <v>0</v>
      </c>
      <c r="CV456" s="14">
        <v>0</v>
      </c>
      <c r="CW456" s="14">
        <v>0</v>
      </c>
      <c r="CX456" s="14">
        <v>0</v>
      </c>
      <c r="CY456" s="14">
        <v>0</v>
      </c>
      <c r="CZ456" s="14">
        <v>0</v>
      </c>
      <c r="DA456" s="14">
        <v>0</v>
      </c>
      <c r="DB456" s="14">
        <v>0</v>
      </c>
      <c r="DC456" s="14">
        <v>0</v>
      </c>
      <c r="DD456" s="14">
        <v>0</v>
      </c>
      <c r="DE456" s="14">
        <v>0</v>
      </c>
      <c r="DF456" s="14">
        <v>0</v>
      </c>
      <c r="DG456" s="14">
        <v>0</v>
      </c>
      <c r="DH456" s="14">
        <v>0</v>
      </c>
      <c r="DI456" s="14">
        <v>0</v>
      </c>
      <c r="DJ456" s="14">
        <v>0</v>
      </c>
      <c r="DK456" s="14">
        <v>0</v>
      </c>
      <c r="DL456" s="14">
        <v>0</v>
      </c>
      <c r="DM456" s="14">
        <v>0</v>
      </c>
      <c r="DN456" s="14">
        <v>0</v>
      </c>
      <c r="DO456" s="14">
        <v>0</v>
      </c>
      <c r="DP456" s="14">
        <v>0</v>
      </c>
      <c r="DQ456" s="14">
        <v>0</v>
      </c>
      <c r="DR456" s="14">
        <v>0</v>
      </c>
      <c r="DS456" s="14">
        <v>0</v>
      </c>
      <c r="DT456" s="14">
        <v>0</v>
      </c>
      <c r="DU456" s="14">
        <v>0</v>
      </c>
      <c r="DV456" s="14">
        <v>0</v>
      </c>
      <c r="DW456" s="14">
        <v>0</v>
      </c>
      <c r="DX456" s="14">
        <v>0</v>
      </c>
      <c r="DY456" s="14">
        <v>0</v>
      </c>
      <c r="DZ456" s="14">
        <v>0</v>
      </c>
      <c r="EA456" s="14">
        <v>0</v>
      </c>
      <c r="EB456" s="14">
        <v>0</v>
      </c>
      <c r="EC456" s="14">
        <v>0</v>
      </c>
      <c r="ED456" s="14">
        <v>0</v>
      </c>
      <c r="EE456" s="14">
        <v>0</v>
      </c>
      <c r="EF456" s="14">
        <v>0</v>
      </c>
      <c r="EG456" s="14">
        <v>0</v>
      </c>
      <c r="EH456" s="14">
        <v>0</v>
      </c>
      <c r="EI456" s="14">
        <v>0</v>
      </c>
      <c r="EJ456" s="14">
        <v>0</v>
      </c>
      <c r="EK456" s="14">
        <v>0</v>
      </c>
      <c r="EL456" s="14">
        <v>0</v>
      </c>
      <c r="EM456" s="14">
        <v>0</v>
      </c>
      <c r="EN456" s="14">
        <v>0</v>
      </c>
      <c r="EO456" s="14">
        <v>0</v>
      </c>
      <c r="EP456" s="14">
        <v>0</v>
      </c>
      <c r="EQ456" s="14">
        <v>0</v>
      </c>
      <c r="ER456" s="14">
        <v>0</v>
      </c>
      <c r="ES456" s="14">
        <v>0</v>
      </c>
      <c r="ET456" s="14">
        <v>0</v>
      </c>
      <c r="EU456" s="14">
        <v>0</v>
      </c>
      <c r="EV456" s="14">
        <v>0</v>
      </c>
      <c r="EW456" s="14">
        <v>0</v>
      </c>
      <c r="EX456" s="14">
        <v>0</v>
      </c>
      <c r="EY456" s="14">
        <v>0</v>
      </c>
      <c r="EZ456" s="14">
        <v>0</v>
      </c>
      <c r="FA456" s="14">
        <v>0</v>
      </c>
      <c r="FB456" s="14">
        <v>0</v>
      </c>
      <c r="FC456" s="14">
        <v>0</v>
      </c>
      <c r="FD456" s="14">
        <v>0</v>
      </c>
      <c r="FE456" s="14">
        <v>0</v>
      </c>
      <c r="FF456" s="14">
        <v>0</v>
      </c>
      <c r="FG456" s="14">
        <v>0</v>
      </c>
      <c r="FH456" s="14">
        <v>0</v>
      </c>
      <c r="FI456" s="14">
        <v>0</v>
      </c>
      <c r="FJ456" s="14">
        <v>0</v>
      </c>
      <c r="FK456" s="14">
        <v>0</v>
      </c>
      <c r="FL456" s="14">
        <v>0</v>
      </c>
      <c r="FM456" s="14">
        <v>0</v>
      </c>
      <c r="FN456" s="14">
        <v>0</v>
      </c>
      <c r="FO456" s="14">
        <v>0</v>
      </c>
      <c r="FP456" s="14">
        <v>0</v>
      </c>
      <c r="FQ456" s="14">
        <v>0</v>
      </c>
      <c r="FR456" s="14">
        <v>0</v>
      </c>
      <c r="FS456" s="14">
        <v>0</v>
      </c>
      <c r="FT456" s="14">
        <v>0</v>
      </c>
      <c r="FU456" s="14">
        <v>0</v>
      </c>
      <c r="FV456" s="14">
        <v>0</v>
      </c>
      <c r="FW456" s="14">
        <v>0</v>
      </c>
      <c r="FX456" s="14">
        <v>0</v>
      </c>
      <c r="FY456" s="14">
        <v>0</v>
      </c>
      <c r="FZ456" s="14">
        <v>0</v>
      </c>
      <c r="GA456" s="14">
        <v>0</v>
      </c>
      <c r="GB456" s="14">
        <v>0</v>
      </c>
      <c r="GC456" s="14">
        <v>0</v>
      </c>
      <c r="GD456" s="14">
        <v>0</v>
      </c>
      <c r="GE456" s="14">
        <v>0</v>
      </c>
      <c r="GF456" s="14">
        <v>0</v>
      </c>
      <c r="GG456" s="14">
        <v>0</v>
      </c>
      <c r="GH456" s="14">
        <v>0</v>
      </c>
      <c r="GI456" s="14">
        <v>0</v>
      </c>
      <c r="GJ456" s="14">
        <v>0</v>
      </c>
      <c r="GK456" s="14">
        <v>0</v>
      </c>
      <c r="GL456" s="14">
        <v>0</v>
      </c>
      <c r="GM456" s="14">
        <v>0</v>
      </c>
      <c r="GN456" s="14">
        <v>0</v>
      </c>
      <c r="GO456" s="14">
        <v>0</v>
      </c>
      <c r="GP456" s="14">
        <v>0</v>
      </c>
      <c r="GQ456" s="14">
        <v>0</v>
      </c>
      <c r="GR456" s="14">
        <v>0</v>
      </c>
      <c r="GS456" s="14">
        <v>0</v>
      </c>
      <c r="GT456" s="14">
        <v>0</v>
      </c>
      <c r="GU456" s="14">
        <v>0</v>
      </c>
      <c r="GV456" s="14">
        <v>0</v>
      </c>
      <c r="GW456" s="14">
        <v>0</v>
      </c>
      <c r="GX456" s="14">
        <v>0</v>
      </c>
      <c r="GY456" s="14">
        <v>0</v>
      </c>
      <c r="GZ456" s="14">
        <v>0</v>
      </c>
      <c r="HA456" s="14">
        <v>0</v>
      </c>
      <c r="HB456" s="14">
        <v>0</v>
      </c>
      <c r="HC456" s="14">
        <v>0</v>
      </c>
      <c r="HD456" s="14">
        <v>0</v>
      </c>
      <c r="HE456" s="14">
        <v>0</v>
      </c>
      <c r="HF456" s="14">
        <v>0</v>
      </c>
      <c r="HG456" s="14">
        <v>0</v>
      </c>
      <c r="HH456" s="14">
        <v>0</v>
      </c>
      <c r="HI456" s="14">
        <v>0</v>
      </c>
      <c r="HJ456" s="14">
        <v>0</v>
      </c>
      <c r="HK456" s="14">
        <v>0</v>
      </c>
      <c r="HL456" s="14">
        <v>0</v>
      </c>
      <c r="HM456" s="14">
        <v>0</v>
      </c>
      <c r="HN456" s="14">
        <v>0</v>
      </c>
      <c r="HO456" s="14">
        <v>0</v>
      </c>
      <c r="HP456" s="14">
        <v>0</v>
      </c>
      <c r="HQ456" s="14">
        <v>0</v>
      </c>
      <c r="HR456" s="14">
        <v>0</v>
      </c>
      <c r="HS456" s="14">
        <v>0</v>
      </c>
      <c r="HT456" s="14">
        <v>0</v>
      </c>
      <c r="HU456" s="14">
        <v>0</v>
      </c>
      <c r="HV456" s="14">
        <v>0</v>
      </c>
      <c r="HW456" s="14">
        <v>0</v>
      </c>
      <c r="HX456" s="14">
        <v>0</v>
      </c>
      <c r="HY456" s="14">
        <v>0</v>
      </c>
      <c r="HZ456" s="14">
        <v>0</v>
      </c>
      <c r="IA456" s="14">
        <v>0</v>
      </c>
      <c r="IB456" s="14">
        <v>0</v>
      </c>
      <c r="IC456" s="14">
        <v>0</v>
      </c>
      <c r="ID456" s="14">
        <v>0</v>
      </c>
      <c r="IE456" s="14">
        <v>0</v>
      </c>
      <c r="IF456" s="14">
        <v>0</v>
      </c>
      <c r="IG456" s="14">
        <v>0</v>
      </c>
      <c r="IH456" s="14">
        <v>0</v>
      </c>
      <c r="II456" s="14">
        <v>0</v>
      </c>
      <c r="IJ456" s="14">
        <v>0</v>
      </c>
      <c r="IK456" s="14">
        <v>0</v>
      </c>
      <c r="IL456" s="14">
        <v>0</v>
      </c>
      <c r="IM456" s="14">
        <v>0</v>
      </c>
      <c r="IN456" s="14">
        <v>0</v>
      </c>
      <c r="IO456" s="14">
        <v>0</v>
      </c>
      <c r="IP456" s="14">
        <v>0</v>
      </c>
      <c r="IQ456" s="14">
        <v>0</v>
      </c>
      <c r="IR456" s="14">
        <v>0</v>
      </c>
      <c r="IS456" s="14">
        <v>0</v>
      </c>
      <c r="IT456" s="14">
        <v>0</v>
      </c>
      <c r="IU456" s="14">
        <v>0</v>
      </c>
      <c r="IV456" s="14">
        <v>0</v>
      </c>
      <c r="IW456" s="14">
        <v>0</v>
      </c>
      <c r="IX456" s="14">
        <v>0</v>
      </c>
      <c r="IY456" s="14">
        <v>0</v>
      </c>
      <c r="IZ456" s="14">
        <v>0</v>
      </c>
      <c r="JA456" s="14">
        <v>0</v>
      </c>
      <c r="JB456" s="14">
        <v>0</v>
      </c>
      <c r="JC456" s="14">
        <v>0</v>
      </c>
      <c r="JD456" s="14">
        <v>0</v>
      </c>
      <c r="JE456" s="14">
        <v>0</v>
      </c>
      <c r="JF456" s="14">
        <v>0</v>
      </c>
      <c r="JG456" s="14">
        <v>0</v>
      </c>
      <c r="JH456" s="14">
        <v>0</v>
      </c>
      <c r="JI456" s="14">
        <v>0</v>
      </c>
      <c r="JJ456" s="14">
        <v>0</v>
      </c>
      <c r="JK456" s="14">
        <v>0</v>
      </c>
      <c r="JL456" s="14">
        <v>0</v>
      </c>
      <c r="JM456" s="14">
        <v>0</v>
      </c>
      <c r="JN456" s="14">
        <v>0</v>
      </c>
      <c r="JO456" s="14">
        <v>0</v>
      </c>
      <c r="JP456" s="14">
        <v>0</v>
      </c>
      <c r="JQ456" s="14">
        <v>0</v>
      </c>
      <c r="JR456" s="14">
        <v>0</v>
      </c>
      <c r="JS456" s="14">
        <v>0</v>
      </c>
      <c r="JT456" s="14">
        <v>0</v>
      </c>
      <c r="JU456" s="14">
        <v>0</v>
      </c>
      <c r="JV456" s="14">
        <v>0</v>
      </c>
      <c r="JW456" s="14">
        <v>0</v>
      </c>
      <c r="JX456" s="14">
        <v>0</v>
      </c>
      <c r="JY456" s="14">
        <v>0</v>
      </c>
      <c r="JZ456" s="14">
        <v>0</v>
      </c>
      <c r="KA456" s="14">
        <v>0</v>
      </c>
      <c r="KB456" s="14">
        <v>0</v>
      </c>
      <c r="KC456" s="14">
        <v>0</v>
      </c>
      <c r="KD456" s="14">
        <v>0</v>
      </c>
      <c r="KE456" s="14">
        <v>0</v>
      </c>
      <c r="KF456" s="14">
        <v>0</v>
      </c>
      <c r="KG456" s="14">
        <v>0</v>
      </c>
      <c r="KH456" s="14">
        <v>0</v>
      </c>
      <c r="KI456" s="14">
        <v>0</v>
      </c>
      <c r="KJ456" s="14">
        <v>0</v>
      </c>
      <c r="KK456" s="14">
        <v>0</v>
      </c>
      <c r="KL456" s="14">
        <v>0</v>
      </c>
      <c r="KM456" s="14">
        <v>0</v>
      </c>
      <c r="KN456" s="14">
        <v>0</v>
      </c>
      <c r="KO456" s="14">
        <v>0</v>
      </c>
      <c r="KP456" s="14">
        <v>0</v>
      </c>
      <c r="KQ456" s="14">
        <v>0</v>
      </c>
      <c r="KR456" s="14">
        <v>0</v>
      </c>
      <c r="KS456" s="14">
        <v>0</v>
      </c>
      <c r="KT456" s="14">
        <v>0</v>
      </c>
      <c r="KU456" s="14">
        <v>0</v>
      </c>
      <c r="KV456" s="14">
        <v>0</v>
      </c>
      <c r="KW456" s="14">
        <v>0</v>
      </c>
      <c r="KX456" s="14">
        <v>0</v>
      </c>
      <c r="KY456" s="14">
        <v>0</v>
      </c>
      <c r="KZ456" s="14">
        <v>0</v>
      </c>
      <c r="LA456" s="14">
        <v>0</v>
      </c>
      <c r="LB456" s="14">
        <v>0</v>
      </c>
      <c r="LC456" s="14">
        <v>0</v>
      </c>
      <c r="LD456" s="14">
        <v>0</v>
      </c>
      <c r="LE456" s="14">
        <v>0</v>
      </c>
      <c r="LF456" s="14">
        <v>0</v>
      </c>
      <c r="LG456" s="14">
        <v>0</v>
      </c>
      <c r="LH456" s="14">
        <v>0</v>
      </c>
      <c r="LI456" s="14">
        <v>0</v>
      </c>
      <c r="LJ456" s="14">
        <v>0</v>
      </c>
      <c r="LK456" s="14">
        <v>0</v>
      </c>
      <c r="LL456" s="14">
        <v>0</v>
      </c>
      <c r="LM456" s="14">
        <v>0</v>
      </c>
      <c r="LN456" s="14">
        <v>0</v>
      </c>
      <c r="LO456" s="14">
        <v>0</v>
      </c>
      <c r="LP456" s="14">
        <v>0</v>
      </c>
      <c r="LQ456" s="14">
        <v>0</v>
      </c>
      <c r="LR456" s="14">
        <v>0</v>
      </c>
      <c r="LS456" s="14">
        <v>0</v>
      </c>
      <c r="LT456" s="14">
        <v>0</v>
      </c>
      <c r="LU456" s="14">
        <v>0</v>
      </c>
      <c r="LV456" s="14">
        <v>0</v>
      </c>
      <c r="LW456" s="14">
        <v>0</v>
      </c>
      <c r="LX456" s="14">
        <v>0</v>
      </c>
      <c r="LY456" s="14">
        <v>0</v>
      </c>
      <c r="LZ456" s="14">
        <v>0</v>
      </c>
      <c r="MA456" s="14">
        <v>0</v>
      </c>
      <c r="MB456" s="14">
        <v>0</v>
      </c>
      <c r="MC456" s="14">
        <v>0</v>
      </c>
      <c r="MD456" s="14">
        <v>0</v>
      </c>
      <c r="ME456" s="14">
        <v>0</v>
      </c>
      <c r="MF456" s="14">
        <v>0</v>
      </c>
      <c r="MG456" s="14">
        <v>0</v>
      </c>
      <c r="MH456" s="14">
        <v>0</v>
      </c>
      <c r="MI456" s="14">
        <v>0</v>
      </c>
      <c r="MJ456" s="14">
        <v>0</v>
      </c>
      <c r="MK456" s="14">
        <v>0</v>
      </c>
      <c r="ML456" s="14">
        <v>0</v>
      </c>
      <c r="MM456" s="14">
        <v>0</v>
      </c>
      <c r="MN456" s="14">
        <v>0</v>
      </c>
      <c r="MO456" s="14">
        <v>0</v>
      </c>
      <c r="MP456" s="14">
        <v>0</v>
      </c>
      <c r="MQ456" s="14">
        <v>0</v>
      </c>
      <c r="MR456" s="14">
        <v>0</v>
      </c>
      <c r="MS456" s="14">
        <v>0</v>
      </c>
      <c r="MT456" s="14">
        <v>0</v>
      </c>
      <c r="MU456" s="14">
        <v>0</v>
      </c>
      <c r="MV456" s="14">
        <v>0</v>
      </c>
      <c r="MW456" s="14">
        <v>0</v>
      </c>
      <c r="MX456" s="14">
        <v>0</v>
      </c>
      <c r="MY456" s="14">
        <v>0</v>
      </c>
      <c r="MZ456" s="14">
        <v>0</v>
      </c>
      <c r="NA456" s="14">
        <v>0</v>
      </c>
      <c r="NB456" s="14">
        <v>0</v>
      </c>
      <c r="NC456" s="14">
        <v>0</v>
      </c>
      <c r="ND456" s="14">
        <v>0</v>
      </c>
      <c r="NE456" s="14">
        <v>0</v>
      </c>
      <c r="NF456" s="14">
        <v>0</v>
      </c>
      <c r="NG456" s="14">
        <v>0</v>
      </c>
      <c r="NH456" s="14">
        <v>0</v>
      </c>
      <c r="NI456" s="14">
        <v>0</v>
      </c>
      <c r="NJ456" s="14">
        <v>0</v>
      </c>
      <c r="NK456" s="14">
        <v>0</v>
      </c>
      <c r="NL456" s="14">
        <v>0</v>
      </c>
      <c r="NM456" s="14">
        <v>0</v>
      </c>
      <c r="NN456" s="14">
        <v>0</v>
      </c>
      <c r="NO456" s="14">
        <v>0</v>
      </c>
      <c r="NP456" s="14">
        <v>0</v>
      </c>
      <c r="NQ456" s="14">
        <v>0</v>
      </c>
      <c r="NR456" s="14">
        <v>0</v>
      </c>
      <c r="NS456" s="14">
        <v>0</v>
      </c>
      <c r="NT456" s="14">
        <v>0</v>
      </c>
      <c r="NU456" s="14">
        <v>0</v>
      </c>
      <c r="NV456" s="14">
        <v>0</v>
      </c>
      <c r="NW456" s="14">
        <v>0</v>
      </c>
      <c r="NX456" s="14">
        <v>0</v>
      </c>
      <c r="NY456" s="14">
        <v>0</v>
      </c>
      <c r="NZ456" s="14">
        <v>0</v>
      </c>
      <c r="OA456" s="14">
        <v>0</v>
      </c>
      <c r="OB456" s="14">
        <v>0</v>
      </c>
      <c r="OC456" s="14">
        <v>1</v>
      </c>
      <c r="OD456" s="14">
        <v>0</v>
      </c>
      <c r="OE456" s="14">
        <v>0</v>
      </c>
      <c r="OF456" s="14"/>
      <c r="OG456" s="14">
        <v>0</v>
      </c>
      <c r="OH456" s="14">
        <v>0</v>
      </c>
      <c r="OI456" s="14">
        <v>0</v>
      </c>
      <c r="OJ456" s="14">
        <v>0</v>
      </c>
      <c r="OK456" s="14">
        <v>0</v>
      </c>
      <c r="OL456" s="14">
        <v>0</v>
      </c>
      <c r="OM456" s="14">
        <v>2</v>
      </c>
      <c r="ON456" s="14">
        <v>0</v>
      </c>
      <c r="OO456" s="14">
        <v>0</v>
      </c>
      <c r="OP456" s="14">
        <v>0</v>
      </c>
      <c r="OQ456" s="14">
        <v>0</v>
      </c>
      <c r="OR456" s="14">
        <v>0</v>
      </c>
      <c r="OS456" s="14">
        <v>0</v>
      </c>
      <c r="OT456" s="14">
        <v>0</v>
      </c>
      <c r="OU456" s="14">
        <v>0</v>
      </c>
      <c r="OV456" s="14">
        <v>0</v>
      </c>
      <c r="OW456" s="14">
        <v>0</v>
      </c>
      <c r="OX456" s="14">
        <v>0</v>
      </c>
      <c r="OY456" s="14">
        <v>0</v>
      </c>
      <c r="OZ456" s="14"/>
      <c r="PA456" s="14">
        <v>0</v>
      </c>
      <c r="PB456" s="14"/>
      <c r="PC456" s="14"/>
      <c r="PD456" s="14">
        <v>0</v>
      </c>
      <c r="PE456" s="14"/>
      <c r="PF456" s="14"/>
      <c r="PG456" s="54"/>
      <c r="PH456" s="54"/>
      <c r="PI456" s="54"/>
      <c r="PJ456" s="54"/>
      <c r="PK456" s="54"/>
      <c r="PL456" s="84"/>
      <c r="PM456" s="14"/>
      <c r="PN456" s="84"/>
      <c r="PO456" s="84"/>
      <c r="PP456" s="84"/>
      <c r="PQ456" s="84"/>
      <c r="PR456" s="505"/>
      <c r="PS456" s="84"/>
      <c r="PT456" s="84"/>
      <c r="PU456" s="84"/>
      <c r="PV456" s="84"/>
      <c r="PW456" s="54"/>
      <c r="PX456" s="54"/>
      <c r="PY456" s="14"/>
      <c r="PZ456" s="14"/>
      <c r="QA456" s="14"/>
      <c r="QB456" s="54"/>
      <c r="QC456" s="54"/>
      <c r="QD456" s="54"/>
      <c r="QR456" s="1"/>
      <c r="QS456" s="1"/>
      <c r="QX456" s="1"/>
      <c r="QY456" s="1"/>
      <c r="QZ456" s="1"/>
      <c r="RA456" s="1"/>
      <c r="RB456" s="1"/>
      <c r="RC456" s="1"/>
      <c r="RD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</row>
    <row r="457" spans="1:498" s="20" customFormat="1" hidden="1" x14ac:dyDescent="0.25">
      <c r="A457" s="68" t="s">
        <v>8</v>
      </c>
      <c r="B457" s="68" t="s">
        <v>1234</v>
      </c>
      <c r="C457" s="464">
        <v>264</v>
      </c>
      <c r="D457" s="347"/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  <c r="AL457" s="14">
        <v>0</v>
      </c>
      <c r="AM457" s="14">
        <v>0</v>
      </c>
      <c r="AN457" s="14">
        <v>0</v>
      </c>
      <c r="AO457" s="14">
        <v>0</v>
      </c>
      <c r="AP457" s="14">
        <v>0</v>
      </c>
      <c r="AQ457" s="14">
        <v>0</v>
      </c>
      <c r="AR457" s="14">
        <v>0</v>
      </c>
      <c r="AS457" s="14">
        <v>0</v>
      </c>
      <c r="AT457" s="14">
        <v>0</v>
      </c>
      <c r="AU457" s="14">
        <v>0</v>
      </c>
      <c r="AV457" s="14">
        <v>0</v>
      </c>
      <c r="AW457" s="14">
        <v>0</v>
      </c>
      <c r="AX457" s="14">
        <v>0</v>
      </c>
      <c r="AY457" s="14">
        <v>0</v>
      </c>
      <c r="AZ457" s="14">
        <v>0</v>
      </c>
      <c r="BA457" s="14">
        <v>0</v>
      </c>
      <c r="BB457" s="14">
        <v>0</v>
      </c>
      <c r="BC457" s="14">
        <v>0</v>
      </c>
      <c r="BD457" s="14">
        <v>0</v>
      </c>
      <c r="BE457" s="14">
        <v>0</v>
      </c>
      <c r="BF457" s="14">
        <v>0</v>
      </c>
      <c r="BG457" s="14">
        <v>0</v>
      </c>
      <c r="BH457" s="14">
        <v>0</v>
      </c>
      <c r="BI457" s="14">
        <v>0</v>
      </c>
      <c r="BJ457" s="14">
        <v>0</v>
      </c>
      <c r="BK457" s="14">
        <v>0</v>
      </c>
      <c r="BL457" s="14">
        <v>0</v>
      </c>
      <c r="BM457" s="14">
        <v>0</v>
      </c>
      <c r="BN457" s="14">
        <v>0</v>
      </c>
      <c r="BO457" s="14">
        <v>0</v>
      </c>
      <c r="BP457" s="14">
        <v>0</v>
      </c>
      <c r="BQ457" s="14">
        <v>0</v>
      </c>
      <c r="BR457" s="14">
        <v>0</v>
      </c>
      <c r="BS457" s="14">
        <v>0</v>
      </c>
      <c r="BT457" s="14">
        <v>0</v>
      </c>
      <c r="BU457" s="14">
        <v>0</v>
      </c>
      <c r="BV457" s="14">
        <v>0</v>
      </c>
      <c r="BW457" s="14">
        <v>0</v>
      </c>
      <c r="BX457" s="14">
        <v>0</v>
      </c>
      <c r="BY457" s="14">
        <v>0</v>
      </c>
      <c r="BZ457" s="14">
        <v>0</v>
      </c>
      <c r="CA457" s="14">
        <v>0</v>
      </c>
      <c r="CB457" s="14">
        <v>0</v>
      </c>
      <c r="CC457" s="14">
        <v>0</v>
      </c>
      <c r="CD457" s="14">
        <v>0</v>
      </c>
      <c r="CE457" s="14">
        <v>0</v>
      </c>
      <c r="CF457" s="14">
        <v>0</v>
      </c>
      <c r="CG457" s="14">
        <v>0</v>
      </c>
      <c r="CH457" s="14">
        <v>0</v>
      </c>
      <c r="CI457" s="14">
        <v>0</v>
      </c>
      <c r="CJ457" s="14">
        <v>0</v>
      </c>
      <c r="CK457" s="14">
        <v>0</v>
      </c>
      <c r="CL457" s="14">
        <v>0</v>
      </c>
      <c r="CM457" s="14">
        <v>0</v>
      </c>
      <c r="CN457" s="14">
        <v>0</v>
      </c>
      <c r="CO457" s="14">
        <v>0</v>
      </c>
      <c r="CP457" s="14">
        <v>0</v>
      </c>
      <c r="CQ457" s="14">
        <v>0</v>
      </c>
      <c r="CR457" s="14">
        <v>0</v>
      </c>
      <c r="CS457" s="14">
        <v>0</v>
      </c>
      <c r="CT457" s="14">
        <v>0</v>
      </c>
      <c r="CU457" s="14">
        <v>0</v>
      </c>
      <c r="CV457" s="14">
        <v>0</v>
      </c>
      <c r="CW457" s="14">
        <v>0</v>
      </c>
      <c r="CX457" s="14">
        <v>0</v>
      </c>
      <c r="CY457" s="14">
        <v>0</v>
      </c>
      <c r="CZ457" s="14">
        <v>0</v>
      </c>
      <c r="DA457" s="14">
        <v>0</v>
      </c>
      <c r="DB457" s="14">
        <v>0</v>
      </c>
      <c r="DC457" s="14">
        <v>0</v>
      </c>
      <c r="DD457" s="14">
        <v>0</v>
      </c>
      <c r="DE457" s="14">
        <v>0</v>
      </c>
      <c r="DF457" s="14">
        <v>0</v>
      </c>
      <c r="DG457" s="14">
        <v>0</v>
      </c>
      <c r="DH457" s="14">
        <v>0</v>
      </c>
      <c r="DI457" s="14">
        <v>0</v>
      </c>
      <c r="DJ457" s="14">
        <v>0</v>
      </c>
      <c r="DK457" s="14">
        <v>0</v>
      </c>
      <c r="DL457" s="14">
        <v>0</v>
      </c>
      <c r="DM457" s="14">
        <v>0</v>
      </c>
      <c r="DN457" s="14">
        <v>0</v>
      </c>
      <c r="DO457" s="14">
        <v>0</v>
      </c>
      <c r="DP457" s="14">
        <v>0</v>
      </c>
      <c r="DQ457" s="14">
        <v>0</v>
      </c>
      <c r="DR457" s="14">
        <v>0</v>
      </c>
      <c r="DS457" s="14">
        <v>0</v>
      </c>
      <c r="DT457" s="14">
        <v>0</v>
      </c>
      <c r="DU457" s="14">
        <v>0</v>
      </c>
      <c r="DV457" s="14">
        <v>0</v>
      </c>
      <c r="DW457" s="14">
        <v>0</v>
      </c>
      <c r="DX457" s="14">
        <v>0</v>
      </c>
      <c r="DY457" s="14">
        <v>0</v>
      </c>
      <c r="DZ457" s="14">
        <v>0</v>
      </c>
      <c r="EA457" s="14">
        <v>0</v>
      </c>
      <c r="EB457" s="14">
        <v>0</v>
      </c>
      <c r="EC457" s="14">
        <v>0</v>
      </c>
      <c r="ED457" s="14">
        <v>0</v>
      </c>
      <c r="EE457" s="14">
        <v>0</v>
      </c>
      <c r="EF457" s="14">
        <v>0</v>
      </c>
      <c r="EG457" s="14">
        <v>0</v>
      </c>
      <c r="EH457" s="14">
        <v>0</v>
      </c>
      <c r="EI457" s="14">
        <v>0</v>
      </c>
      <c r="EJ457" s="14">
        <v>0</v>
      </c>
      <c r="EK457" s="14">
        <v>0</v>
      </c>
      <c r="EL457" s="14">
        <v>0</v>
      </c>
      <c r="EM457" s="14">
        <v>0</v>
      </c>
      <c r="EN457" s="14">
        <v>0</v>
      </c>
      <c r="EO457" s="14">
        <v>0</v>
      </c>
      <c r="EP457" s="14">
        <v>0</v>
      </c>
      <c r="EQ457" s="14">
        <v>0</v>
      </c>
      <c r="ER457" s="14">
        <v>0</v>
      </c>
      <c r="ES457" s="14">
        <v>0</v>
      </c>
      <c r="ET457" s="14">
        <v>0</v>
      </c>
      <c r="EU457" s="14">
        <v>0</v>
      </c>
      <c r="EV457" s="14">
        <v>0</v>
      </c>
      <c r="EW457" s="14">
        <v>0</v>
      </c>
      <c r="EX457" s="14">
        <v>0</v>
      </c>
      <c r="EY457" s="14">
        <v>0</v>
      </c>
      <c r="EZ457" s="14">
        <v>0</v>
      </c>
      <c r="FA457" s="14">
        <v>0</v>
      </c>
      <c r="FB457" s="14">
        <v>0</v>
      </c>
      <c r="FC457" s="14">
        <v>0</v>
      </c>
      <c r="FD457" s="14">
        <v>0</v>
      </c>
      <c r="FE457" s="14">
        <v>0</v>
      </c>
      <c r="FF457" s="14">
        <v>0</v>
      </c>
      <c r="FG457" s="14">
        <v>0</v>
      </c>
      <c r="FH457" s="14">
        <v>0</v>
      </c>
      <c r="FI457" s="14">
        <v>0</v>
      </c>
      <c r="FJ457" s="14">
        <v>0</v>
      </c>
      <c r="FK457" s="14">
        <v>0</v>
      </c>
      <c r="FL457" s="14">
        <v>0</v>
      </c>
      <c r="FM457" s="14">
        <v>0</v>
      </c>
      <c r="FN457" s="14">
        <v>0</v>
      </c>
      <c r="FO457" s="14">
        <v>0</v>
      </c>
      <c r="FP457" s="14">
        <v>0</v>
      </c>
      <c r="FQ457" s="14">
        <v>0</v>
      </c>
      <c r="FR457" s="14">
        <v>0</v>
      </c>
      <c r="FS457" s="14">
        <v>0</v>
      </c>
      <c r="FT457" s="14">
        <v>0</v>
      </c>
      <c r="FU457" s="14">
        <v>0</v>
      </c>
      <c r="FV457" s="14">
        <v>0</v>
      </c>
      <c r="FW457" s="14">
        <v>0</v>
      </c>
      <c r="FX457" s="14">
        <v>0</v>
      </c>
      <c r="FY457" s="14">
        <v>0</v>
      </c>
      <c r="FZ457" s="14">
        <v>0</v>
      </c>
      <c r="GA457" s="14">
        <v>0</v>
      </c>
      <c r="GB457" s="14">
        <v>0</v>
      </c>
      <c r="GC457" s="14">
        <v>0</v>
      </c>
      <c r="GD457" s="14">
        <v>0</v>
      </c>
      <c r="GE457" s="14">
        <v>0</v>
      </c>
      <c r="GF457" s="14">
        <v>0</v>
      </c>
      <c r="GG457" s="14">
        <v>0</v>
      </c>
      <c r="GH457" s="14">
        <v>0</v>
      </c>
      <c r="GI457" s="14">
        <v>0</v>
      </c>
      <c r="GJ457" s="14">
        <v>0</v>
      </c>
      <c r="GK457" s="14">
        <v>0</v>
      </c>
      <c r="GL457" s="14">
        <v>0</v>
      </c>
      <c r="GM457" s="14">
        <v>0</v>
      </c>
      <c r="GN457" s="14">
        <v>0</v>
      </c>
      <c r="GO457" s="14">
        <v>0</v>
      </c>
      <c r="GP457" s="14">
        <v>0</v>
      </c>
      <c r="GQ457" s="14">
        <v>0</v>
      </c>
      <c r="GR457" s="14">
        <v>0</v>
      </c>
      <c r="GS457" s="14">
        <v>0</v>
      </c>
      <c r="GT457" s="14">
        <v>0</v>
      </c>
      <c r="GU457" s="14">
        <v>0</v>
      </c>
      <c r="GV457" s="14">
        <v>0</v>
      </c>
      <c r="GW457" s="14">
        <v>0</v>
      </c>
      <c r="GX457" s="14">
        <v>0</v>
      </c>
      <c r="GY457" s="14">
        <v>0</v>
      </c>
      <c r="GZ457" s="14">
        <v>0</v>
      </c>
      <c r="HA457" s="14">
        <v>0</v>
      </c>
      <c r="HB457" s="14">
        <v>0</v>
      </c>
      <c r="HC457" s="14">
        <v>0</v>
      </c>
      <c r="HD457" s="14">
        <v>0</v>
      </c>
      <c r="HE457" s="14">
        <v>0</v>
      </c>
      <c r="HF457" s="14">
        <v>0</v>
      </c>
      <c r="HG457" s="14">
        <v>0</v>
      </c>
      <c r="HH457" s="14">
        <v>0</v>
      </c>
      <c r="HI457" s="14">
        <v>0</v>
      </c>
      <c r="HJ457" s="14">
        <v>0</v>
      </c>
      <c r="HK457" s="14">
        <v>0</v>
      </c>
      <c r="HL457" s="14">
        <v>0</v>
      </c>
      <c r="HM457" s="14">
        <v>0</v>
      </c>
      <c r="HN457" s="14">
        <v>0</v>
      </c>
      <c r="HO457" s="14">
        <v>0</v>
      </c>
      <c r="HP457" s="14">
        <v>0</v>
      </c>
      <c r="HQ457" s="14">
        <v>0</v>
      </c>
      <c r="HR457" s="14">
        <v>0</v>
      </c>
      <c r="HS457" s="14">
        <v>0</v>
      </c>
      <c r="HT457" s="14">
        <v>0</v>
      </c>
      <c r="HU457" s="14">
        <v>0</v>
      </c>
      <c r="HV457" s="14">
        <v>0</v>
      </c>
      <c r="HW457" s="14">
        <v>0</v>
      </c>
      <c r="HX457" s="14">
        <v>0</v>
      </c>
      <c r="HY457" s="14">
        <v>0</v>
      </c>
      <c r="HZ457" s="14">
        <v>0</v>
      </c>
      <c r="IA457" s="14">
        <v>0</v>
      </c>
      <c r="IB457" s="14">
        <v>0</v>
      </c>
      <c r="IC457" s="14">
        <v>0</v>
      </c>
      <c r="ID457" s="14">
        <v>0</v>
      </c>
      <c r="IE457" s="14">
        <v>0</v>
      </c>
      <c r="IF457" s="14">
        <v>0</v>
      </c>
      <c r="IG457" s="14">
        <v>0</v>
      </c>
      <c r="IH457" s="14">
        <v>0</v>
      </c>
      <c r="II457" s="14">
        <v>0</v>
      </c>
      <c r="IJ457" s="14">
        <v>0</v>
      </c>
      <c r="IK457" s="14">
        <v>0</v>
      </c>
      <c r="IL457" s="14">
        <v>0</v>
      </c>
      <c r="IM457" s="14">
        <v>0</v>
      </c>
      <c r="IN457" s="14">
        <v>0</v>
      </c>
      <c r="IO457" s="14">
        <v>0</v>
      </c>
      <c r="IP457" s="14">
        <v>0</v>
      </c>
      <c r="IQ457" s="14">
        <v>0</v>
      </c>
      <c r="IR457" s="14">
        <v>0</v>
      </c>
      <c r="IS457" s="14">
        <v>0</v>
      </c>
      <c r="IT457" s="14">
        <v>0</v>
      </c>
      <c r="IU457" s="14">
        <v>0</v>
      </c>
      <c r="IV457" s="14">
        <v>0</v>
      </c>
      <c r="IW457" s="14">
        <v>0</v>
      </c>
      <c r="IX457" s="14">
        <v>0</v>
      </c>
      <c r="IY457" s="14">
        <v>0</v>
      </c>
      <c r="IZ457" s="14">
        <v>0</v>
      </c>
      <c r="JA457" s="14">
        <v>0</v>
      </c>
      <c r="JB457" s="14">
        <v>0</v>
      </c>
      <c r="JC457" s="14">
        <v>0</v>
      </c>
      <c r="JD457" s="14">
        <v>0</v>
      </c>
      <c r="JE457" s="14">
        <v>0</v>
      </c>
      <c r="JF457" s="14">
        <v>0</v>
      </c>
      <c r="JG457" s="14">
        <v>0</v>
      </c>
      <c r="JH457" s="14">
        <v>0</v>
      </c>
      <c r="JI457" s="14">
        <v>0</v>
      </c>
      <c r="JJ457" s="14">
        <v>0</v>
      </c>
      <c r="JK457" s="14">
        <v>0</v>
      </c>
      <c r="JL457" s="14">
        <v>0</v>
      </c>
      <c r="JM457" s="14">
        <v>0</v>
      </c>
      <c r="JN457" s="14">
        <v>0</v>
      </c>
      <c r="JO457" s="14">
        <v>0</v>
      </c>
      <c r="JP457" s="14">
        <v>0</v>
      </c>
      <c r="JQ457" s="14">
        <v>0</v>
      </c>
      <c r="JR457" s="14">
        <v>0</v>
      </c>
      <c r="JS457" s="14">
        <v>0</v>
      </c>
      <c r="JT457" s="14">
        <v>0</v>
      </c>
      <c r="JU457" s="14">
        <v>0</v>
      </c>
      <c r="JV457" s="14">
        <v>0</v>
      </c>
      <c r="JW457" s="14">
        <v>0</v>
      </c>
      <c r="JX457" s="14">
        <v>0</v>
      </c>
      <c r="JY457" s="14">
        <v>0</v>
      </c>
      <c r="JZ457" s="14">
        <v>0</v>
      </c>
      <c r="KA457" s="14">
        <v>0</v>
      </c>
      <c r="KB457" s="14">
        <v>0</v>
      </c>
      <c r="KC457" s="14">
        <v>0</v>
      </c>
      <c r="KD457" s="14">
        <v>0</v>
      </c>
      <c r="KE457" s="14">
        <v>0</v>
      </c>
      <c r="KF457" s="14">
        <v>0</v>
      </c>
      <c r="KG457" s="14">
        <v>0</v>
      </c>
      <c r="KH457" s="14">
        <v>0</v>
      </c>
      <c r="KI457" s="14">
        <v>0</v>
      </c>
      <c r="KJ457" s="14">
        <v>0</v>
      </c>
      <c r="KK457" s="14">
        <v>0</v>
      </c>
      <c r="KL457" s="14">
        <v>0</v>
      </c>
      <c r="KM457" s="14">
        <v>0</v>
      </c>
      <c r="KN457" s="14">
        <v>0</v>
      </c>
      <c r="KO457" s="14">
        <v>0</v>
      </c>
      <c r="KP457" s="14">
        <v>0</v>
      </c>
      <c r="KQ457" s="14">
        <v>0</v>
      </c>
      <c r="KR457" s="14">
        <v>0</v>
      </c>
      <c r="KS457" s="14">
        <v>0</v>
      </c>
      <c r="KT457" s="14">
        <v>0</v>
      </c>
      <c r="KU457" s="14">
        <v>0</v>
      </c>
      <c r="KV457" s="14">
        <v>0</v>
      </c>
      <c r="KW457" s="14">
        <v>0</v>
      </c>
      <c r="KX457" s="14">
        <v>0</v>
      </c>
      <c r="KY457" s="14">
        <v>0</v>
      </c>
      <c r="KZ457" s="14">
        <v>0</v>
      </c>
      <c r="LA457" s="14">
        <v>0</v>
      </c>
      <c r="LB457" s="14">
        <v>0</v>
      </c>
      <c r="LC457" s="14">
        <v>0</v>
      </c>
      <c r="LD457" s="14">
        <v>0</v>
      </c>
      <c r="LE457" s="14">
        <v>0</v>
      </c>
      <c r="LF457" s="14">
        <v>0</v>
      </c>
      <c r="LG457" s="14">
        <v>0</v>
      </c>
      <c r="LH457" s="14">
        <v>0</v>
      </c>
      <c r="LI457" s="14">
        <v>0</v>
      </c>
      <c r="LJ457" s="14">
        <v>0</v>
      </c>
      <c r="LK457" s="14">
        <v>0</v>
      </c>
      <c r="LL457" s="14">
        <v>0</v>
      </c>
      <c r="LM457" s="14">
        <v>0</v>
      </c>
      <c r="LN457" s="14">
        <v>0</v>
      </c>
      <c r="LO457" s="14">
        <v>0</v>
      </c>
      <c r="LP457" s="14">
        <v>0</v>
      </c>
      <c r="LQ457" s="14">
        <v>0</v>
      </c>
      <c r="LR457" s="14">
        <v>0</v>
      </c>
      <c r="LS457" s="14">
        <v>0</v>
      </c>
      <c r="LT457" s="14">
        <v>0</v>
      </c>
      <c r="LU457" s="14">
        <v>0</v>
      </c>
      <c r="LV457" s="14">
        <v>0</v>
      </c>
      <c r="LW457" s="14">
        <v>0</v>
      </c>
      <c r="LX457" s="14">
        <v>0</v>
      </c>
      <c r="LY457" s="14">
        <v>0</v>
      </c>
      <c r="LZ457" s="14">
        <v>0</v>
      </c>
      <c r="MA457" s="14">
        <v>0</v>
      </c>
      <c r="MB457" s="14">
        <v>0</v>
      </c>
      <c r="MC457" s="14">
        <v>0</v>
      </c>
      <c r="MD457" s="14">
        <v>0</v>
      </c>
      <c r="ME457" s="14">
        <v>0</v>
      </c>
      <c r="MF457" s="14">
        <v>0</v>
      </c>
      <c r="MG457" s="14">
        <v>0</v>
      </c>
      <c r="MH457" s="14">
        <v>0</v>
      </c>
      <c r="MI457" s="14">
        <v>0</v>
      </c>
      <c r="MJ457" s="14">
        <v>0</v>
      </c>
      <c r="MK457" s="14">
        <v>0</v>
      </c>
      <c r="ML457" s="14">
        <v>0</v>
      </c>
      <c r="MM457" s="14">
        <v>0</v>
      </c>
      <c r="MN457" s="14">
        <v>0</v>
      </c>
      <c r="MO457" s="14">
        <v>0</v>
      </c>
      <c r="MP457" s="14">
        <v>0</v>
      </c>
      <c r="MQ457" s="14">
        <v>0</v>
      </c>
      <c r="MR457" s="14">
        <v>0</v>
      </c>
      <c r="MS457" s="14">
        <v>0</v>
      </c>
      <c r="MT457" s="14">
        <v>0</v>
      </c>
      <c r="MU457" s="14">
        <v>0</v>
      </c>
      <c r="MV457" s="14">
        <v>0</v>
      </c>
      <c r="MW457" s="14">
        <v>0</v>
      </c>
      <c r="MX457" s="14">
        <v>0</v>
      </c>
      <c r="MY457" s="14">
        <v>0</v>
      </c>
      <c r="MZ457" s="14">
        <v>0</v>
      </c>
      <c r="NA457" s="14">
        <v>0</v>
      </c>
      <c r="NB457" s="14">
        <v>0</v>
      </c>
      <c r="NC457" s="14">
        <v>0</v>
      </c>
      <c r="ND457" s="14">
        <v>0</v>
      </c>
      <c r="NE457" s="14">
        <v>0</v>
      </c>
      <c r="NF457" s="14">
        <v>0</v>
      </c>
      <c r="NG457" s="14">
        <v>0</v>
      </c>
      <c r="NH457" s="14">
        <v>1</v>
      </c>
      <c r="NI457" s="14">
        <v>0</v>
      </c>
      <c r="NJ457" s="14">
        <v>0</v>
      </c>
      <c r="NK457" s="14">
        <v>0</v>
      </c>
      <c r="NL457" s="14">
        <v>0</v>
      </c>
      <c r="NM457" s="14">
        <v>0</v>
      </c>
      <c r="NN457" s="14">
        <v>0</v>
      </c>
      <c r="NO457" s="14">
        <v>1</v>
      </c>
      <c r="NP457" s="14">
        <v>0</v>
      </c>
      <c r="NQ457" s="14">
        <v>0</v>
      </c>
      <c r="NR457" s="14">
        <v>0</v>
      </c>
      <c r="NS457" s="14">
        <v>1</v>
      </c>
      <c r="NT457" s="14">
        <v>0</v>
      </c>
      <c r="NU457" s="14">
        <v>0</v>
      </c>
      <c r="NV457" s="14">
        <v>0</v>
      </c>
      <c r="NW457" s="14">
        <v>0</v>
      </c>
      <c r="NX457" s="14">
        <v>0</v>
      </c>
      <c r="NY457" s="14">
        <v>0</v>
      </c>
      <c r="NZ457" s="14">
        <v>0</v>
      </c>
      <c r="OA457" s="14">
        <v>0</v>
      </c>
      <c r="OB457" s="14">
        <v>0</v>
      </c>
      <c r="OC457" s="14">
        <v>1</v>
      </c>
      <c r="OD457" s="14">
        <v>0</v>
      </c>
      <c r="OE457" s="14">
        <v>0</v>
      </c>
      <c r="OF457" s="14"/>
      <c r="OG457" s="14">
        <v>0</v>
      </c>
      <c r="OH457" s="14">
        <v>0</v>
      </c>
      <c r="OI457" s="14">
        <v>0</v>
      </c>
      <c r="OJ457" s="14">
        <v>0</v>
      </c>
      <c r="OK457" s="14">
        <v>0</v>
      </c>
      <c r="OL457" s="14">
        <v>0</v>
      </c>
      <c r="OM457" s="14">
        <v>0</v>
      </c>
      <c r="ON457" s="14">
        <v>0</v>
      </c>
      <c r="OO457" s="14">
        <v>0</v>
      </c>
      <c r="OP457" s="14">
        <v>0</v>
      </c>
      <c r="OQ457" s="14">
        <v>0</v>
      </c>
      <c r="OR457" s="14">
        <v>0</v>
      </c>
      <c r="OS457" s="14">
        <v>0</v>
      </c>
      <c r="OT457" s="14">
        <v>0</v>
      </c>
      <c r="OU457" s="14">
        <v>0</v>
      </c>
      <c r="OV457" s="14">
        <v>0</v>
      </c>
      <c r="OW457" s="14">
        <v>0</v>
      </c>
      <c r="OX457" s="14">
        <v>1</v>
      </c>
      <c r="OY457" s="14">
        <v>0</v>
      </c>
      <c r="OZ457" s="14"/>
      <c r="PA457" s="14">
        <v>0</v>
      </c>
      <c r="PB457" s="14"/>
      <c r="PC457" s="14"/>
      <c r="PD457" s="14">
        <v>0</v>
      </c>
      <c r="PE457" s="14"/>
      <c r="PF457" s="14"/>
      <c r="PG457" s="14">
        <v>1</v>
      </c>
      <c r="PH457" s="54"/>
      <c r="PI457" s="54"/>
      <c r="PJ457" s="54"/>
      <c r="PK457" s="54"/>
      <c r="PL457" s="84"/>
      <c r="PM457" s="14"/>
      <c r="PN457" s="84"/>
      <c r="PO457" s="84">
        <v>1</v>
      </c>
      <c r="PP457" s="84"/>
      <c r="PQ457" s="84"/>
      <c r="PR457" s="505"/>
      <c r="PS457" s="84"/>
      <c r="PT457" s="84"/>
      <c r="PU457" s="84"/>
      <c r="PV457" s="84"/>
      <c r="PW457" s="54"/>
      <c r="PX457" s="54"/>
      <c r="PY457" s="14"/>
      <c r="PZ457" s="14"/>
      <c r="QA457" s="14"/>
      <c r="QB457" s="54"/>
      <c r="QC457" s="54"/>
      <c r="QD457" s="54"/>
      <c r="QL457" s="482">
        <v>1</v>
      </c>
      <c r="QM457" s="1">
        <v>11</v>
      </c>
      <c r="QR457" s="1"/>
      <c r="QS457" s="1"/>
      <c r="QX457" s="1"/>
      <c r="QY457" s="1"/>
      <c r="QZ457" s="1"/>
      <c r="RA457" s="1"/>
      <c r="RB457" s="1"/>
      <c r="RC457" s="1"/>
      <c r="RD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</row>
    <row r="458" spans="1:498" s="20" customFormat="1" hidden="1" x14ac:dyDescent="0.25">
      <c r="A458" s="68" t="s">
        <v>8</v>
      </c>
      <c r="B458" s="68" t="s">
        <v>1519</v>
      </c>
      <c r="C458" s="347"/>
      <c r="D458" s="347"/>
      <c r="E458" s="14">
        <v>0</v>
      </c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>
        <v>0</v>
      </c>
      <c r="PE458" s="14"/>
      <c r="PF458" s="14"/>
      <c r="PG458" s="54"/>
      <c r="PH458" s="54"/>
      <c r="PI458" s="54"/>
      <c r="PJ458" s="54"/>
      <c r="PK458" s="54"/>
      <c r="PL458" s="84"/>
      <c r="PM458" s="14"/>
      <c r="PN458" s="84"/>
      <c r="PO458" s="84"/>
      <c r="PP458" s="84"/>
      <c r="PQ458" s="84"/>
      <c r="PR458" s="505"/>
      <c r="PS458" s="84"/>
      <c r="PT458" s="84"/>
      <c r="PU458" s="84"/>
      <c r="PV458" s="84"/>
      <c r="PW458" s="54"/>
      <c r="PX458" s="54"/>
      <c r="PY458" s="14"/>
      <c r="PZ458" s="14"/>
      <c r="QA458" s="14"/>
      <c r="QB458" s="54"/>
      <c r="QC458" s="54"/>
      <c r="QD458" s="54"/>
      <c r="QR458" s="1"/>
      <c r="QS458" s="1"/>
      <c r="QX458" s="1"/>
      <c r="QY458" s="1"/>
      <c r="QZ458" s="1"/>
      <c r="RA458" s="1"/>
      <c r="RB458" s="1"/>
      <c r="RC458" s="1"/>
      <c r="RD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</row>
    <row r="459" spans="1:498" s="20" customFormat="1" hidden="1" x14ac:dyDescent="0.25">
      <c r="A459" s="68" t="s">
        <v>8</v>
      </c>
      <c r="B459" s="68" t="s">
        <v>1235</v>
      </c>
      <c r="C459" s="464">
        <v>245</v>
      </c>
      <c r="D459" s="347"/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  <c r="AL459" s="14">
        <v>0</v>
      </c>
      <c r="AM459" s="14">
        <v>0</v>
      </c>
      <c r="AN459" s="14">
        <v>0</v>
      </c>
      <c r="AO459" s="14">
        <v>0</v>
      </c>
      <c r="AP459" s="14">
        <v>0</v>
      </c>
      <c r="AQ459" s="14">
        <v>0</v>
      </c>
      <c r="AR459" s="14">
        <v>0</v>
      </c>
      <c r="AS459" s="14">
        <v>0</v>
      </c>
      <c r="AT459" s="14">
        <v>0</v>
      </c>
      <c r="AU459" s="14">
        <v>0</v>
      </c>
      <c r="AV459" s="14">
        <v>0</v>
      </c>
      <c r="AW459" s="14">
        <v>0</v>
      </c>
      <c r="AX459" s="14">
        <v>0</v>
      </c>
      <c r="AY459" s="14">
        <v>0</v>
      </c>
      <c r="AZ459" s="14">
        <v>0</v>
      </c>
      <c r="BA459" s="14">
        <v>0</v>
      </c>
      <c r="BB459" s="14">
        <v>0</v>
      </c>
      <c r="BC459" s="14">
        <v>0</v>
      </c>
      <c r="BD459" s="14">
        <v>0</v>
      </c>
      <c r="BE459" s="14">
        <v>0</v>
      </c>
      <c r="BF459" s="14">
        <v>0</v>
      </c>
      <c r="BG459" s="14">
        <v>0</v>
      </c>
      <c r="BH459" s="14">
        <v>0</v>
      </c>
      <c r="BI459" s="14">
        <v>0</v>
      </c>
      <c r="BJ459" s="14">
        <v>0</v>
      </c>
      <c r="BK459" s="14">
        <v>0</v>
      </c>
      <c r="BL459" s="14">
        <v>0</v>
      </c>
      <c r="BM459" s="14">
        <v>0</v>
      </c>
      <c r="BN459" s="14">
        <v>0</v>
      </c>
      <c r="BO459" s="14">
        <v>0</v>
      </c>
      <c r="BP459" s="14">
        <v>0</v>
      </c>
      <c r="BQ459" s="14">
        <v>0</v>
      </c>
      <c r="BR459" s="14">
        <v>0</v>
      </c>
      <c r="BS459" s="14">
        <v>0</v>
      </c>
      <c r="BT459" s="14">
        <v>0</v>
      </c>
      <c r="BU459" s="14">
        <v>0</v>
      </c>
      <c r="BV459" s="14">
        <v>0</v>
      </c>
      <c r="BW459" s="14">
        <v>0</v>
      </c>
      <c r="BX459" s="14">
        <v>0</v>
      </c>
      <c r="BY459" s="14">
        <v>0</v>
      </c>
      <c r="BZ459" s="14">
        <v>0</v>
      </c>
      <c r="CA459" s="14">
        <v>0</v>
      </c>
      <c r="CB459" s="14">
        <v>0</v>
      </c>
      <c r="CC459" s="14">
        <v>0</v>
      </c>
      <c r="CD459" s="14">
        <v>0</v>
      </c>
      <c r="CE459" s="14">
        <v>0</v>
      </c>
      <c r="CF459" s="14">
        <v>0</v>
      </c>
      <c r="CG459" s="14">
        <v>0</v>
      </c>
      <c r="CH459" s="14">
        <v>0</v>
      </c>
      <c r="CI459" s="14">
        <v>0</v>
      </c>
      <c r="CJ459" s="14">
        <v>0</v>
      </c>
      <c r="CK459" s="14">
        <v>0</v>
      </c>
      <c r="CL459" s="14">
        <v>0</v>
      </c>
      <c r="CM459" s="14">
        <v>0</v>
      </c>
      <c r="CN459" s="14">
        <v>0</v>
      </c>
      <c r="CO459" s="14">
        <v>0</v>
      </c>
      <c r="CP459" s="14">
        <v>0</v>
      </c>
      <c r="CQ459" s="14">
        <v>0</v>
      </c>
      <c r="CR459" s="14">
        <v>0</v>
      </c>
      <c r="CS459" s="14">
        <v>0</v>
      </c>
      <c r="CT459" s="14">
        <v>0</v>
      </c>
      <c r="CU459" s="14">
        <v>0</v>
      </c>
      <c r="CV459" s="14">
        <v>0</v>
      </c>
      <c r="CW459" s="14">
        <v>0</v>
      </c>
      <c r="CX459" s="14">
        <v>0</v>
      </c>
      <c r="CY459" s="14">
        <v>0</v>
      </c>
      <c r="CZ459" s="14">
        <v>0</v>
      </c>
      <c r="DA459" s="14">
        <v>0</v>
      </c>
      <c r="DB459" s="14">
        <v>0</v>
      </c>
      <c r="DC459" s="14">
        <v>0</v>
      </c>
      <c r="DD459" s="14">
        <v>0</v>
      </c>
      <c r="DE459" s="14">
        <v>0</v>
      </c>
      <c r="DF459" s="14">
        <v>0</v>
      </c>
      <c r="DG459" s="14">
        <v>0</v>
      </c>
      <c r="DH459" s="14">
        <v>0</v>
      </c>
      <c r="DI459" s="14">
        <v>0</v>
      </c>
      <c r="DJ459" s="14">
        <v>0</v>
      </c>
      <c r="DK459" s="14">
        <v>0</v>
      </c>
      <c r="DL459" s="14">
        <v>0</v>
      </c>
      <c r="DM459" s="14">
        <v>0</v>
      </c>
      <c r="DN459" s="14">
        <v>0</v>
      </c>
      <c r="DO459" s="14">
        <v>0</v>
      </c>
      <c r="DP459" s="14">
        <v>0</v>
      </c>
      <c r="DQ459" s="14">
        <v>0</v>
      </c>
      <c r="DR459" s="14">
        <v>0</v>
      </c>
      <c r="DS459" s="14">
        <v>0</v>
      </c>
      <c r="DT459" s="14">
        <v>0</v>
      </c>
      <c r="DU459" s="14">
        <v>0</v>
      </c>
      <c r="DV459" s="14">
        <v>0</v>
      </c>
      <c r="DW459" s="14">
        <v>0</v>
      </c>
      <c r="DX459" s="14">
        <v>0</v>
      </c>
      <c r="DY459" s="14">
        <v>0</v>
      </c>
      <c r="DZ459" s="14">
        <v>0</v>
      </c>
      <c r="EA459" s="14">
        <v>0</v>
      </c>
      <c r="EB459" s="14">
        <v>0</v>
      </c>
      <c r="EC459" s="14">
        <v>0</v>
      </c>
      <c r="ED459" s="14">
        <v>0</v>
      </c>
      <c r="EE459" s="14">
        <v>0</v>
      </c>
      <c r="EF459" s="14">
        <v>0</v>
      </c>
      <c r="EG459" s="14">
        <v>0</v>
      </c>
      <c r="EH459" s="14">
        <v>0</v>
      </c>
      <c r="EI459" s="14">
        <v>0</v>
      </c>
      <c r="EJ459" s="14">
        <v>0</v>
      </c>
      <c r="EK459" s="14">
        <v>0</v>
      </c>
      <c r="EL459" s="14">
        <v>0</v>
      </c>
      <c r="EM459" s="14">
        <v>0</v>
      </c>
      <c r="EN459" s="14">
        <v>0</v>
      </c>
      <c r="EO459" s="14">
        <v>0</v>
      </c>
      <c r="EP459" s="14">
        <v>0</v>
      </c>
      <c r="EQ459" s="14">
        <v>0</v>
      </c>
      <c r="ER459" s="14">
        <v>0</v>
      </c>
      <c r="ES459" s="14">
        <v>0</v>
      </c>
      <c r="ET459" s="14">
        <v>0</v>
      </c>
      <c r="EU459" s="14">
        <v>0</v>
      </c>
      <c r="EV459" s="14">
        <v>0</v>
      </c>
      <c r="EW459" s="14">
        <v>0</v>
      </c>
      <c r="EX459" s="14">
        <v>0</v>
      </c>
      <c r="EY459" s="14">
        <v>0</v>
      </c>
      <c r="EZ459" s="14">
        <v>0</v>
      </c>
      <c r="FA459" s="14">
        <v>0</v>
      </c>
      <c r="FB459" s="14">
        <v>0</v>
      </c>
      <c r="FC459" s="14">
        <v>0</v>
      </c>
      <c r="FD459" s="14">
        <v>0</v>
      </c>
      <c r="FE459" s="14">
        <v>0</v>
      </c>
      <c r="FF459" s="14">
        <v>0</v>
      </c>
      <c r="FG459" s="14">
        <v>0</v>
      </c>
      <c r="FH459" s="14">
        <v>0</v>
      </c>
      <c r="FI459" s="14">
        <v>0</v>
      </c>
      <c r="FJ459" s="14">
        <v>0</v>
      </c>
      <c r="FK459" s="14">
        <v>0</v>
      </c>
      <c r="FL459" s="14">
        <v>0</v>
      </c>
      <c r="FM459" s="14">
        <v>0</v>
      </c>
      <c r="FN459" s="14">
        <v>0</v>
      </c>
      <c r="FO459" s="14">
        <v>0</v>
      </c>
      <c r="FP459" s="14">
        <v>0</v>
      </c>
      <c r="FQ459" s="14">
        <v>0</v>
      </c>
      <c r="FR459" s="14">
        <v>0</v>
      </c>
      <c r="FS459" s="14">
        <v>0</v>
      </c>
      <c r="FT459" s="14">
        <v>0</v>
      </c>
      <c r="FU459" s="14">
        <v>0</v>
      </c>
      <c r="FV459" s="14">
        <v>0</v>
      </c>
      <c r="FW459" s="14">
        <v>0</v>
      </c>
      <c r="FX459" s="14">
        <v>0</v>
      </c>
      <c r="FY459" s="14">
        <v>0</v>
      </c>
      <c r="FZ459" s="14">
        <v>0</v>
      </c>
      <c r="GA459" s="14">
        <v>0</v>
      </c>
      <c r="GB459" s="14">
        <v>0</v>
      </c>
      <c r="GC459" s="14">
        <v>0</v>
      </c>
      <c r="GD459" s="14">
        <v>0</v>
      </c>
      <c r="GE459" s="14">
        <v>0</v>
      </c>
      <c r="GF459" s="14">
        <v>0</v>
      </c>
      <c r="GG459" s="14">
        <v>0</v>
      </c>
      <c r="GH459" s="14">
        <v>0</v>
      </c>
      <c r="GI459" s="14">
        <v>0</v>
      </c>
      <c r="GJ459" s="14">
        <v>0</v>
      </c>
      <c r="GK459" s="14">
        <v>0</v>
      </c>
      <c r="GL459" s="14">
        <v>0</v>
      </c>
      <c r="GM459" s="14">
        <v>0</v>
      </c>
      <c r="GN459" s="14">
        <v>0</v>
      </c>
      <c r="GO459" s="14">
        <v>0</v>
      </c>
      <c r="GP459" s="14">
        <v>0</v>
      </c>
      <c r="GQ459" s="14">
        <v>0</v>
      </c>
      <c r="GR459" s="14">
        <v>0</v>
      </c>
      <c r="GS459" s="14">
        <v>0</v>
      </c>
      <c r="GT459" s="14">
        <v>0</v>
      </c>
      <c r="GU459" s="14">
        <v>0</v>
      </c>
      <c r="GV459" s="14">
        <v>0</v>
      </c>
      <c r="GW459" s="14">
        <v>0</v>
      </c>
      <c r="GX459" s="14">
        <v>0</v>
      </c>
      <c r="GY459" s="14">
        <v>0</v>
      </c>
      <c r="GZ459" s="14">
        <v>0</v>
      </c>
      <c r="HA459" s="14">
        <v>0</v>
      </c>
      <c r="HB459" s="14">
        <v>0</v>
      </c>
      <c r="HC459" s="14">
        <v>0</v>
      </c>
      <c r="HD459" s="14">
        <v>0</v>
      </c>
      <c r="HE459" s="14">
        <v>0</v>
      </c>
      <c r="HF459" s="14">
        <v>0</v>
      </c>
      <c r="HG459" s="14">
        <v>0</v>
      </c>
      <c r="HH459" s="14">
        <v>0</v>
      </c>
      <c r="HI459" s="14">
        <v>0</v>
      </c>
      <c r="HJ459" s="14">
        <v>0</v>
      </c>
      <c r="HK459" s="14">
        <v>0</v>
      </c>
      <c r="HL459" s="14">
        <v>0</v>
      </c>
      <c r="HM459" s="14">
        <v>0</v>
      </c>
      <c r="HN459" s="14">
        <v>0</v>
      </c>
      <c r="HO459" s="14">
        <v>0</v>
      </c>
      <c r="HP459" s="14">
        <v>0</v>
      </c>
      <c r="HQ459" s="14">
        <v>0</v>
      </c>
      <c r="HR459" s="14">
        <v>0</v>
      </c>
      <c r="HS459" s="14">
        <v>0</v>
      </c>
      <c r="HT459" s="14">
        <v>0</v>
      </c>
      <c r="HU459" s="14">
        <v>0</v>
      </c>
      <c r="HV459" s="14">
        <v>0</v>
      </c>
      <c r="HW459" s="14">
        <v>0</v>
      </c>
      <c r="HX459" s="14">
        <v>0</v>
      </c>
      <c r="HY459" s="14">
        <v>0</v>
      </c>
      <c r="HZ459" s="14">
        <v>0</v>
      </c>
      <c r="IA459" s="14">
        <v>0</v>
      </c>
      <c r="IB459" s="14">
        <v>0</v>
      </c>
      <c r="IC459" s="14">
        <v>0</v>
      </c>
      <c r="ID459" s="14">
        <v>0</v>
      </c>
      <c r="IE459" s="14">
        <v>0</v>
      </c>
      <c r="IF459" s="14">
        <v>0</v>
      </c>
      <c r="IG459" s="14">
        <v>0</v>
      </c>
      <c r="IH459" s="14">
        <v>0</v>
      </c>
      <c r="II459" s="14">
        <v>0</v>
      </c>
      <c r="IJ459" s="14">
        <v>0</v>
      </c>
      <c r="IK459" s="14">
        <v>0</v>
      </c>
      <c r="IL459" s="14">
        <v>0</v>
      </c>
      <c r="IM459" s="14">
        <v>0</v>
      </c>
      <c r="IN459" s="14">
        <v>0</v>
      </c>
      <c r="IO459" s="14">
        <v>0</v>
      </c>
      <c r="IP459" s="14">
        <v>0</v>
      </c>
      <c r="IQ459" s="14">
        <v>0</v>
      </c>
      <c r="IR459" s="14">
        <v>0</v>
      </c>
      <c r="IS459" s="14">
        <v>0</v>
      </c>
      <c r="IT459" s="14">
        <v>0</v>
      </c>
      <c r="IU459" s="14">
        <v>0</v>
      </c>
      <c r="IV459" s="14">
        <v>2</v>
      </c>
      <c r="IW459" s="14">
        <v>0</v>
      </c>
      <c r="IX459" s="14">
        <v>0</v>
      </c>
      <c r="IY459" s="14">
        <v>0</v>
      </c>
      <c r="IZ459" s="14">
        <v>0</v>
      </c>
      <c r="JA459" s="14">
        <v>0</v>
      </c>
      <c r="JB459" s="14">
        <v>0</v>
      </c>
      <c r="JC459" s="14">
        <v>0</v>
      </c>
      <c r="JD459" s="14">
        <v>0</v>
      </c>
      <c r="JE459" s="14">
        <v>0</v>
      </c>
      <c r="JF459" s="14">
        <v>0</v>
      </c>
      <c r="JG459" s="14">
        <v>0</v>
      </c>
      <c r="JH459" s="14">
        <v>0</v>
      </c>
      <c r="JI459" s="14">
        <v>0</v>
      </c>
      <c r="JJ459" s="14">
        <v>0</v>
      </c>
      <c r="JK459" s="14">
        <v>0</v>
      </c>
      <c r="JL459" s="14">
        <v>0</v>
      </c>
      <c r="JM459" s="14">
        <v>0</v>
      </c>
      <c r="JN459" s="14">
        <v>0</v>
      </c>
      <c r="JO459" s="14">
        <v>0</v>
      </c>
      <c r="JP459" s="14">
        <v>0</v>
      </c>
      <c r="JQ459" s="14">
        <v>0</v>
      </c>
      <c r="JR459" s="14">
        <v>0</v>
      </c>
      <c r="JS459" s="14">
        <v>0</v>
      </c>
      <c r="JT459" s="14">
        <v>0</v>
      </c>
      <c r="JU459" s="14">
        <v>0</v>
      </c>
      <c r="JV459" s="14">
        <v>0</v>
      </c>
      <c r="JW459" s="14">
        <v>0</v>
      </c>
      <c r="JX459" s="14">
        <v>0</v>
      </c>
      <c r="JY459" s="14">
        <v>0</v>
      </c>
      <c r="JZ459" s="14">
        <v>0</v>
      </c>
      <c r="KA459" s="14">
        <v>0</v>
      </c>
      <c r="KB459" s="14">
        <v>0</v>
      </c>
      <c r="KC459" s="14">
        <v>0</v>
      </c>
      <c r="KD459" s="14">
        <v>0</v>
      </c>
      <c r="KE459" s="14">
        <v>0</v>
      </c>
      <c r="KF459" s="14">
        <v>0</v>
      </c>
      <c r="KG459" s="14">
        <v>0</v>
      </c>
      <c r="KH459" s="14">
        <v>0</v>
      </c>
      <c r="KI459" s="14">
        <v>0</v>
      </c>
      <c r="KJ459" s="14">
        <v>0</v>
      </c>
      <c r="KK459" s="14">
        <v>0</v>
      </c>
      <c r="KL459" s="14">
        <v>0</v>
      </c>
      <c r="KM459" s="14">
        <v>0</v>
      </c>
      <c r="KN459" s="14">
        <v>0</v>
      </c>
      <c r="KO459" s="14">
        <v>0</v>
      </c>
      <c r="KP459" s="14">
        <v>0</v>
      </c>
      <c r="KQ459" s="14">
        <v>0</v>
      </c>
      <c r="KR459" s="14">
        <v>0</v>
      </c>
      <c r="KS459" s="14">
        <v>0</v>
      </c>
      <c r="KT459" s="14">
        <v>0</v>
      </c>
      <c r="KU459" s="14">
        <v>0</v>
      </c>
      <c r="KV459" s="14">
        <v>0</v>
      </c>
      <c r="KW459" s="14">
        <v>0</v>
      </c>
      <c r="KX459" s="14">
        <v>0</v>
      </c>
      <c r="KY459" s="14">
        <v>0</v>
      </c>
      <c r="KZ459" s="14">
        <v>0</v>
      </c>
      <c r="LA459" s="14">
        <v>0</v>
      </c>
      <c r="LB459" s="14">
        <v>0</v>
      </c>
      <c r="LC459" s="14">
        <v>0</v>
      </c>
      <c r="LD459" s="14">
        <v>0</v>
      </c>
      <c r="LE459" s="14">
        <v>0</v>
      </c>
      <c r="LF459" s="14">
        <v>0</v>
      </c>
      <c r="LG459" s="14">
        <v>0</v>
      </c>
      <c r="LH459" s="14">
        <v>0</v>
      </c>
      <c r="LI459" s="14">
        <v>0</v>
      </c>
      <c r="LJ459" s="14">
        <v>0</v>
      </c>
      <c r="LK459" s="14">
        <v>0</v>
      </c>
      <c r="LL459" s="14">
        <v>0</v>
      </c>
      <c r="LM459" s="14">
        <v>0</v>
      </c>
      <c r="LN459" s="14">
        <v>0</v>
      </c>
      <c r="LO459" s="14">
        <v>0</v>
      </c>
      <c r="LP459" s="14">
        <v>0</v>
      </c>
      <c r="LQ459" s="14">
        <v>0</v>
      </c>
      <c r="LR459" s="14">
        <v>0</v>
      </c>
      <c r="LS459" s="14">
        <v>0</v>
      </c>
      <c r="LT459" s="14">
        <v>0</v>
      </c>
      <c r="LU459" s="14">
        <v>0</v>
      </c>
      <c r="LV459" s="14">
        <v>0</v>
      </c>
      <c r="LW459" s="14">
        <v>0</v>
      </c>
      <c r="LX459" s="14">
        <v>0</v>
      </c>
      <c r="LY459" s="14">
        <v>0</v>
      </c>
      <c r="LZ459" s="14">
        <v>0</v>
      </c>
      <c r="MA459" s="14">
        <v>0</v>
      </c>
      <c r="MB459" s="14">
        <v>0</v>
      </c>
      <c r="MC459" s="14">
        <v>0</v>
      </c>
      <c r="MD459" s="14">
        <v>0</v>
      </c>
      <c r="ME459" s="14">
        <v>0</v>
      </c>
      <c r="MF459" s="14">
        <v>0</v>
      </c>
      <c r="MG459" s="14">
        <v>0</v>
      </c>
      <c r="MH459" s="14">
        <v>0</v>
      </c>
      <c r="MI459" s="14">
        <v>0</v>
      </c>
      <c r="MJ459" s="14">
        <v>0</v>
      </c>
      <c r="MK459" s="14">
        <v>0</v>
      </c>
      <c r="ML459" s="14">
        <v>0</v>
      </c>
      <c r="MM459" s="14">
        <v>0</v>
      </c>
      <c r="MN459" s="14">
        <v>0</v>
      </c>
      <c r="MO459" s="14">
        <v>0</v>
      </c>
      <c r="MP459" s="14">
        <v>0</v>
      </c>
      <c r="MQ459" s="14">
        <v>0</v>
      </c>
      <c r="MR459" s="14">
        <v>0</v>
      </c>
      <c r="MS459" s="14">
        <v>0</v>
      </c>
      <c r="MT459" s="14">
        <v>0</v>
      </c>
      <c r="MU459" s="14">
        <v>0</v>
      </c>
      <c r="MV459" s="14">
        <v>0</v>
      </c>
      <c r="MW459" s="14">
        <v>0</v>
      </c>
      <c r="MX459" s="14">
        <v>0</v>
      </c>
      <c r="MY459" s="14">
        <v>0</v>
      </c>
      <c r="MZ459" s="14">
        <v>0</v>
      </c>
      <c r="NA459" s="14">
        <v>0</v>
      </c>
      <c r="NB459" s="14">
        <v>0</v>
      </c>
      <c r="NC459" s="14">
        <v>0</v>
      </c>
      <c r="ND459" s="14">
        <v>0</v>
      </c>
      <c r="NE459" s="14">
        <v>0</v>
      </c>
      <c r="NF459" s="14">
        <v>0</v>
      </c>
      <c r="NG459" s="14">
        <v>0</v>
      </c>
      <c r="NH459" s="14">
        <v>0</v>
      </c>
      <c r="NI459" s="14">
        <v>0</v>
      </c>
      <c r="NJ459" s="14">
        <v>0</v>
      </c>
      <c r="NK459" s="14">
        <v>0</v>
      </c>
      <c r="NL459" s="14">
        <v>0</v>
      </c>
      <c r="NM459" s="14">
        <v>0</v>
      </c>
      <c r="NN459" s="14">
        <v>0</v>
      </c>
      <c r="NO459" s="14">
        <v>0</v>
      </c>
      <c r="NP459" s="14">
        <v>0</v>
      </c>
      <c r="NQ459" s="14">
        <v>0</v>
      </c>
      <c r="NR459" s="14">
        <v>0</v>
      </c>
      <c r="NS459" s="14">
        <v>0</v>
      </c>
      <c r="NT459" s="14">
        <v>0</v>
      </c>
      <c r="NU459" s="14">
        <v>0</v>
      </c>
      <c r="NV459" s="14">
        <v>0</v>
      </c>
      <c r="NW459" s="14">
        <v>0</v>
      </c>
      <c r="NX459" s="14">
        <v>0</v>
      </c>
      <c r="NY459" s="14">
        <v>0</v>
      </c>
      <c r="NZ459" s="14">
        <v>0</v>
      </c>
      <c r="OA459" s="14">
        <v>0</v>
      </c>
      <c r="OB459" s="14">
        <v>0</v>
      </c>
      <c r="OC459" s="14">
        <v>0</v>
      </c>
      <c r="OD459" s="14">
        <v>0</v>
      </c>
      <c r="OE459" s="14">
        <v>0</v>
      </c>
      <c r="OF459" s="14"/>
      <c r="OG459" s="14">
        <v>0</v>
      </c>
      <c r="OH459" s="14">
        <v>0</v>
      </c>
      <c r="OI459" s="14">
        <v>0</v>
      </c>
      <c r="OJ459" s="14">
        <v>0</v>
      </c>
      <c r="OK459" s="14">
        <v>0</v>
      </c>
      <c r="OL459" s="14">
        <v>0</v>
      </c>
      <c r="OM459" s="14">
        <v>0</v>
      </c>
      <c r="ON459" s="14">
        <v>0</v>
      </c>
      <c r="OO459" s="14">
        <v>0</v>
      </c>
      <c r="OP459" s="14">
        <v>0</v>
      </c>
      <c r="OQ459" s="14">
        <v>0</v>
      </c>
      <c r="OR459" s="14">
        <v>0</v>
      </c>
      <c r="OS459" s="14">
        <v>0</v>
      </c>
      <c r="OT459" s="14">
        <v>0</v>
      </c>
      <c r="OU459" s="14">
        <v>0</v>
      </c>
      <c r="OV459" s="14">
        <v>1</v>
      </c>
      <c r="OW459" s="14">
        <v>0</v>
      </c>
      <c r="OX459" s="14">
        <v>0</v>
      </c>
      <c r="OY459" s="14">
        <v>0</v>
      </c>
      <c r="OZ459" s="14"/>
      <c r="PA459" s="14">
        <v>0</v>
      </c>
      <c r="PB459" s="14"/>
      <c r="PC459" s="14"/>
      <c r="PD459" s="14">
        <v>0</v>
      </c>
      <c r="PE459" s="14"/>
      <c r="PF459" s="14"/>
      <c r="PG459" s="54"/>
      <c r="PH459" s="54"/>
      <c r="PI459" s="54"/>
      <c r="PJ459" s="54"/>
      <c r="PK459" s="54"/>
      <c r="PL459" s="84"/>
      <c r="PM459" s="14"/>
      <c r="PN459" s="84"/>
      <c r="PO459" s="84"/>
      <c r="PP459" s="84"/>
      <c r="PQ459" s="84"/>
      <c r="PR459" s="505"/>
      <c r="PS459" s="84"/>
      <c r="PT459" s="84"/>
      <c r="PU459" s="84"/>
      <c r="PV459" s="84"/>
      <c r="PW459" s="54"/>
      <c r="PX459" s="54"/>
      <c r="PY459" s="14"/>
      <c r="PZ459" s="14"/>
      <c r="QA459" s="14"/>
      <c r="QB459" s="54"/>
      <c r="QC459" s="54"/>
      <c r="QD459" s="54"/>
      <c r="QR459" s="1"/>
      <c r="QS459" s="1"/>
      <c r="QX459" s="1"/>
      <c r="QY459" s="1"/>
      <c r="QZ459" s="1"/>
      <c r="RA459" s="1"/>
      <c r="RB459" s="1"/>
      <c r="RC459" s="1"/>
      <c r="RD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</row>
    <row r="460" spans="1:498" s="20" customFormat="1" hidden="1" x14ac:dyDescent="0.25">
      <c r="A460" s="313" t="s">
        <v>8</v>
      </c>
      <c r="B460" s="313" t="s">
        <v>2973</v>
      </c>
      <c r="C460" s="347"/>
      <c r="D460" s="347"/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  <c r="AL460" s="14">
        <v>0</v>
      </c>
      <c r="AM460" s="14">
        <v>0</v>
      </c>
      <c r="AN460" s="14">
        <v>0</v>
      </c>
      <c r="AO460" s="14">
        <v>0</v>
      </c>
      <c r="AP460" s="14">
        <v>0</v>
      </c>
      <c r="AQ460" s="14">
        <v>0</v>
      </c>
      <c r="AR460" s="14">
        <v>0</v>
      </c>
      <c r="AS460" s="14">
        <v>0</v>
      </c>
      <c r="AT460" s="14">
        <v>0</v>
      </c>
      <c r="AU460" s="14">
        <v>0</v>
      </c>
      <c r="AV460" s="14">
        <v>0</v>
      </c>
      <c r="AW460" s="14">
        <v>0</v>
      </c>
      <c r="AX460" s="14">
        <v>0</v>
      </c>
      <c r="AY460" s="14">
        <v>0</v>
      </c>
      <c r="AZ460" s="14">
        <v>0</v>
      </c>
      <c r="BA460" s="14">
        <v>0</v>
      </c>
      <c r="BB460" s="14">
        <v>0</v>
      </c>
      <c r="BC460" s="14">
        <v>0</v>
      </c>
      <c r="BD460" s="14">
        <v>0</v>
      </c>
      <c r="BE460" s="14">
        <v>0</v>
      </c>
      <c r="BF460" s="14">
        <v>0</v>
      </c>
      <c r="BG460" s="14">
        <v>0</v>
      </c>
      <c r="BH460" s="14">
        <v>0</v>
      </c>
      <c r="BI460" s="14">
        <v>0</v>
      </c>
      <c r="BJ460" s="14">
        <v>0</v>
      </c>
      <c r="BK460" s="14">
        <v>0</v>
      </c>
      <c r="BL460" s="14">
        <v>0</v>
      </c>
      <c r="BM460" s="14">
        <v>0</v>
      </c>
      <c r="BN460" s="14">
        <v>0</v>
      </c>
      <c r="BO460" s="14">
        <v>0</v>
      </c>
      <c r="BP460" s="14">
        <v>0</v>
      </c>
      <c r="BQ460" s="14">
        <v>0</v>
      </c>
      <c r="BR460" s="14">
        <v>0</v>
      </c>
      <c r="BS460" s="14">
        <v>0</v>
      </c>
      <c r="BT460" s="14">
        <v>0</v>
      </c>
      <c r="BU460" s="14">
        <v>0</v>
      </c>
      <c r="BV460" s="14">
        <v>0</v>
      </c>
      <c r="BW460" s="14">
        <v>0</v>
      </c>
      <c r="BX460" s="14">
        <v>0</v>
      </c>
      <c r="BY460" s="14">
        <v>0</v>
      </c>
      <c r="BZ460" s="14">
        <v>0</v>
      </c>
      <c r="CA460" s="14">
        <v>0</v>
      </c>
      <c r="CB460" s="14">
        <v>0</v>
      </c>
      <c r="CC460" s="14">
        <v>0</v>
      </c>
      <c r="CD460" s="14">
        <v>0</v>
      </c>
      <c r="CE460" s="14">
        <v>0</v>
      </c>
      <c r="CF460" s="14">
        <v>0</v>
      </c>
      <c r="CG460" s="14">
        <v>0</v>
      </c>
      <c r="CH460" s="14">
        <v>0</v>
      </c>
      <c r="CI460" s="14">
        <v>0</v>
      </c>
      <c r="CJ460" s="14">
        <v>0</v>
      </c>
      <c r="CK460" s="14">
        <v>0</v>
      </c>
      <c r="CL460" s="14">
        <v>0</v>
      </c>
      <c r="CM460" s="14">
        <v>0</v>
      </c>
      <c r="CN460" s="14">
        <v>0</v>
      </c>
      <c r="CO460" s="14">
        <v>0</v>
      </c>
      <c r="CP460" s="14">
        <v>0</v>
      </c>
      <c r="CQ460" s="14">
        <v>0</v>
      </c>
      <c r="CR460" s="14">
        <v>0</v>
      </c>
      <c r="CS460" s="14">
        <v>0</v>
      </c>
      <c r="CT460" s="14">
        <v>0</v>
      </c>
      <c r="CU460" s="14">
        <v>0</v>
      </c>
      <c r="CV460" s="14">
        <v>0</v>
      </c>
      <c r="CW460" s="14">
        <v>0</v>
      </c>
      <c r="CX460" s="14">
        <v>0</v>
      </c>
      <c r="CY460" s="14">
        <v>0</v>
      </c>
      <c r="CZ460" s="14">
        <v>0</v>
      </c>
      <c r="DA460" s="14">
        <v>0</v>
      </c>
      <c r="DB460" s="14">
        <v>0</v>
      </c>
      <c r="DC460" s="14">
        <v>0</v>
      </c>
      <c r="DD460" s="14">
        <v>0</v>
      </c>
      <c r="DE460" s="14">
        <v>0</v>
      </c>
      <c r="DF460" s="14">
        <v>0</v>
      </c>
      <c r="DG460" s="14">
        <v>0</v>
      </c>
      <c r="DH460" s="14">
        <v>0</v>
      </c>
      <c r="DI460" s="14">
        <v>0</v>
      </c>
      <c r="DJ460" s="14">
        <v>0</v>
      </c>
      <c r="DK460" s="14">
        <v>0</v>
      </c>
      <c r="DL460" s="14">
        <v>0</v>
      </c>
      <c r="DM460" s="14">
        <v>0</v>
      </c>
      <c r="DN460" s="14">
        <v>0</v>
      </c>
      <c r="DO460" s="14">
        <v>0</v>
      </c>
      <c r="DP460" s="14">
        <v>0</v>
      </c>
      <c r="DQ460" s="14">
        <v>0</v>
      </c>
      <c r="DR460" s="14">
        <v>0</v>
      </c>
      <c r="DS460" s="14">
        <v>0</v>
      </c>
      <c r="DT460" s="14">
        <v>0</v>
      </c>
      <c r="DU460" s="14">
        <v>0</v>
      </c>
      <c r="DV460" s="14">
        <v>0</v>
      </c>
      <c r="DW460" s="14">
        <v>0</v>
      </c>
      <c r="DX460" s="14">
        <v>0</v>
      </c>
      <c r="DY460" s="14">
        <v>0</v>
      </c>
      <c r="DZ460" s="14">
        <v>0</v>
      </c>
      <c r="EA460" s="14">
        <v>0</v>
      </c>
      <c r="EB460" s="14">
        <v>0</v>
      </c>
      <c r="EC460" s="14">
        <v>0</v>
      </c>
      <c r="ED460" s="14">
        <v>0</v>
      </c>
      <c r="EE460" s="14">
        <v>0</v>
      </c>
      <c r="EF460" s="14">
        <v>0</v>
      </c>
      <c r="EG460" s="14">
        <v>0</v>
      </c>
      <c r="EH460" s="14">
        <v>0</v>
      </c>
      <c r="EI460" s="14">
        <v>0</v>
      </c>
      <c r="EJ460" s="14">
        <v>0</v>
      </c>
      <c r="EK460" s="14">
        <v>0</v>
      </c>
      <c r="EL460" s="14">
        <v>0</v>
      </c>
      <c r="EM460" s="14">
        <v>0</v>
      </c>
      <c r="EN460" s="14">
        <v>0</v>
      </c>
      <c r="EO460" s="14">
        <v>0</v>
      </c>
      <c r="EP460" s="14">
        <v>0</v>
      </c>
      <c r="EQ460" s="14">
        <v>0</v>
      </c>
      <c r="ER460" s="14">
        <v>0</v>
      </c>
      <c r="ES460" s="14">
        <v>0</v>
      </c>
      <c r="ET460" s="14">
        <v>0</v>
      </c>
      <c r="EU460" s="14">
        <v>0</v>
      </c>
      <c r="EV460" s="14">
        <v>0</v>
      </c>
      <c r="EW460" s="14">
        <v>0</v>
      </c>
      <c r="EX460" s="14">
        <v>0</v>
      </c>
      <c r="EY460" s="14">
        <v>0</v>
      </c>
      <c r="EZ460" s="14">
        <v>0</v>
      </c>
      <c r="FA460" s="14">
        <v>0</v>
      </c>
      <c r="FB460" s="14">
        <v>0</v>
      </c>
      <c r="FC460" s="14">
        <v>0</v>
      </c>
      <c r="FD460" s="14">
        <v>0</v>
      </c>
      <c r="FE460" s="14">
        <v>0</v>
      </c>
      <c r="FF460" s="14">
        <v>0</v>
      </c>
      <c r="FG460" s="14">
        <v>0</v>
      </c>
      <c r="FH460" s="14">
        <v>0</v>
      </c>
      <c r="FI460" s="14">
        <v>0</v>
      </c>
      <c r="FJ460" s="14">
        <v>0</v>
      </c>
      <c r="FK460" s="14">
        <v>0</v>
      </c>
      <c r="FL460" s="14">
        <v>0</v>
      </c>
      <c r="FM460" s="14">
        <v>0</v>
      </c>
      <c r="FN460" s="14">
        <v>0</v>
      </c>
      <c r="FO460" s="14">
        <v>0</v>
      </c>
      <c r="FP460" s="14">
        <v>0</v>
      </c>
      <c r="FQ460" s="14">
        <v>0</v>
      </c>
      <c r="FR460" s="14">
        <v>0</v>
      </c>
      <c r="FS460" s="14">
        <v>0</v>
      </c>
      <c r="FT460" s="14">
        <v>0</v>
      </c>
      <c r="FU460" s="14">
        <v>0</v>
      </c>
      <c r="FV460" s="14">
        <v>0</v>
      </c>
      <c r="FW460" s="14">
        <v>0</v>
      </c>
      <c r="FX460" s="14">
        <v>0</v>
      </c>
      <c r="FY460" s="14">
        <v>0</v>
      </c>
      <c r="FZ460" s="14">
        <v>0</v>
      </c>
      <c r="GA460" s="14">
        <v>0</v>
      </c>
      <c r="GB460" s="14">
        <v>0</v>
      </c>
      <c r="GC460" s="14">
        <v>0</v>
      </c>
      <c r="GD460" s="14">
        <v>0</v>
      </c>
      <c r="GE460" s="14">
        <v>0</v>
      </c>
      <c r="GF460" s="14">
        <v>0</v>
      </c>
      <c r="GG460" s="14">
        <v>0</v>
      </c>
      <c r="GH460" s="14">
        <v>0</v>
      </c>
      <c r="GI460" s="14">
        <v>0</v>
      </c>
      <c r="GJ460" s="14">
        <v>0</v>
      </c>
      <c r="GK460" s="14">
        <v>0</v>
      </c>
      <c r="GL460" s="14">
        <v>0</v>
      </c>
      <c r="GM460" s="14">
        <v>0</v>
      </c>
      <c r="GN460" s="14">
        <v>0</v>
      </c>
      <c r="GO460" s="14">
        <v>0</v>
      </c>
      <c r="GP460" s="14">
        <v>0</v>
      </c>
      <c r="GQ460" s="14">
        <v>0</v>
      </c>
      <c r="GR460" s="14">
        <v>0</v>
      </c>
      <c r="GS460" s="14">
        <v>0</v>
      </c>
      <c r="GT460" s="14">
        <v>1</v>
      </c>
      <c r="GU460" s="14">
        <v>0</v>
      </c>
      <c r="GV460" s="14">
        <v>0</v>
      </c>
      <c r="GW460" s="14">
        <v>0</v>
      </c>
      <c r="GX460" s="14">
        <v>0</v>
      </c>
      <c r="GY460" s="14">
        <v>0</v>
      </c>
      <c r="GZ460" s="14">
        <v>0</v>
      </c>
      <c r="HA460" s="14">
        <v>0</v>
      </c>
      <c r="HB460" s="14">
        <v>0</v>
      </c>
      <c r="HC460" s="14">
        <v>0</v>
      </c>
      <c r="HD460" s="14">
        <v>0</v>
      </c>
      <c r="HE460" s="14">
        <v>0</v>
      </c>
      <c r="HF460" s="14">
        <v>0</v>
      </c>
      <c r="HG460" s="14">
        <v>0</v>
      </c>
      <c r="HH460" s="14">
        <v>0</v>
      </c>
      <c r="HI460" s="14">
        <v>0</v>
      </c>
      <c r="HJ460" s="14">
        <v>0</v>
      </c>
      <c r="HK460" s="14">
        <v>0</v>
      </c>
      <c r="HL460" s="14">
        <v>0</v>
      </c>
      <c r="HM460" s="14">
        <v>0</v>
      </c>
      <c r="HN460" s="14">
        <v>0</v>
      </c>
      <c r="HO460" s="14">
        <v>0</v>
      </c>
      <c r="HP460" s="14">
        <v>0</v>
      </c>
      <c r="HQ460" s="14">
        <v>0</v>
      </c>
      <c r="HR460" s="14">
        <v>0</v>
      </c>
      <c r="HS460" s="14">
        <v>0</v>
      </c>
      <c r="HT460" s="14">
        <v>0</v>
      </c>
      <c r="HU460" s="14">
        <v>0</v>
      </c>
      <c r="HV460" s="14">
        <v>0</v>
      </c>
      <c r="HW460" s="14">
        <v>0</v>
      </c>
      <c r="HX460" s="14">
        <v>0</v>
      </c>
      <c r="HY460" s="14">
        <v>0</v>
      </c>
      <c r="HZ460" s="14">
        <v>0</v>
      </c>
      <c r="IA460" s="14">
        <v>0</v>
      </c>
      <c r="IB460" s="14">
        <v>0</v>
      </c>
      <c r="IC460" s="14">
        <v>0</v>
      </c>
      <c r="ID460" s="14">
        <v>0</v>
      </c>
      <c r="IE460" s="14">
        <v>0</v>
      </c>
      <c r="IF460" s="14">
        <v>1</v>
      </c>
      <c r="IG460" s="14">
        <v>0</v>
      </c>
      <c r="IH460" s="14">
        <v>0</v>
      </c>
      <c r="II460" s="14">
        <v>0</v>
      </c>
      <c r="IJ460" s="14">
        <v>1</v>
      </c>
      <c r="IK460" s="14">
        <v>0</v>
      </c>
      <c r="IL460" s="14">
        <v>0</v>
      </c>
      <c r="IM460" s="14">
        <v>0</v>
      </c>
      <c r="IN460" s="14">
        <v>0</v>
      </c>
      <c r="IO460" s="14">
        <v>1</v>
      </c>
      <c r="IP460" s="14">
        <v>0</v>
      </c>
      <c r="IQ460" s="14">
        <v>0</v>
      </c>
      <c r="IR460" s="14">
        <v>0</v>
      </c>
      <c r="IS460" s="14">
        <v>0</v>
      </c>
      <c r="IT460" s="14">
        <v>0</v>
      </c>
      <c r="IU460" s="14">
        <v>0</v>
      </c>
      <c r="IV460" s="14">
        <v>0</v>
      </c>
      <c r="IW460" s="14">
        <v>0</v>
      </c>
      <c r="IX460" s="14">
        <v>0</v>
      </c>
      <c r="IY460" s="14">
        <v>0</v>
      </c>
      <c r="IZ460" s="14">
        <v>0</v>
      </c>
      <c r="JA460" s="14">
        <v>0</v>
      </c>
      <c r="JB460" s="14">
        <v>0</v>
      </c>
      <c r="JC460" s="14">
        <v>0</v>
      </c>
      <c r="JD460" s="14">
        <v>0</v>
      </c>
      <c r="JE460" s="14">
        <v>0</v>
      </c>
      <c r="JF460" s="14">
        <v>0</v>
      </c>
      <c r="JG460" s="14">
        <v>0</v>
      </c>
      <c r="JH460" s="14">
        <v>0</v>
      </c>
      <c r="JI460" s="14">
        <v>0</v>
      </c>
      <c r="JJ460" s="14">
        <v>0</v>
      </c>
      <c r="JK460" s="14">
        <v>0</v>
      </c>
      <c r="JL460" s="14">
        <v>0</v>
      </c>
      <c r="JM460" s="14">
        <v>0</v>
      </c>
      <c r="JN460" s="14">
        <v>0</v>
      </c>
      <c r="JO460" s="14">
        <v>0</v>
      </c>
      <c r="JP460" s="14">
        <v>0</v>
      </c>
      <c r="JQ460" s="14">
        <v>0</v>
      </c>
      <c r="JR460" s="14">
        <v>0</v>
      </c>
      <c r="JS460" s="14">
        <v>0</v>
      </c>
      <c r="JT460" s="14">
        <v>0</v>
      </c>
      <c r="JU460" s="14">
        <v>0</v>
      </c>
      <c r="JV460" s="14">
        <v>0</v>
      </c>
      <c r="JW460" s="14">
        <v>0</v>
      </c>
      <c r="JX460" s="14">
        <v>0</v>
      </c>
      <c r="JY460" s="14">
        <v>0</v>
      </c>
      <c r="JZ460" s="14">
        <v>0</v>
      </c>
      <c r="KA460" s="14">
        <v>0</v>
      </c>
      <c r="KB460" s="14">
        <v>0</v>
      </c>
      <c r="KC460" s="14">
        <v>0</v>
      </c>
      <c r="KD460" s="14">
        <v>0</v>
      </c>
      <c r="KE460" s="14">
        <v>0</v>
      </c>
      <c r="KF460" s="14">
        <v>0</v>
      </c>
      <c r="KG460" s="14">
        <v>0</v>
      </c>
      <c r="KH460" s="14">
        <v>0</v>
      </c>
      <c r="KI460" s="14">
        <v>0</v>
      </c>
      <c r="KJ460" s="14">
        <v>0</v>
      </c>
      <c r="KK460" s="14">
        <v>0</v>
      </c>
      <c r="KL460" s="14">
        <v>0</v>
      </c>
      <c r="KM460" s="14">
        <v>0</v>
      </c>
      <c r="KN460" s="14">
        <v>0</v>
      </c>
      <c r="KO460" s="14">
        <v>0</v>
      </c>
      <c r="KP460" s="14">
        <v>0</v>
      </c>
      <c r="KQ460" s="14">
        <v>0</v>
      </c>
      <c r="KR460" s="14">
        <v>0</v>
      </c>
      <c r="KS460" s="14">
        <v>0</v>
      </c>
      <c r="KT460" s="14">
        <v>0</v>
      </c>
      <c r="KU460" s="14">
        <v>0</v>
      </c>
      <c r="KV460" s="14">
        <v>0</v>
      </c>
      <c r="KW460" s="14">
        <v>0</v>
      </c>
      <c r="KX460" s="14">
        <v>0</v>
      </c>
      <c r="KY460" s="14">
        <v>0</v>
      </c>
      <c r="KZ460" s="14">
        <v>0</v>
      </c>
      <c r="LA460" s="14">
        <v>0</v>
      </c>
      <c r="LB460" s="14">
        <v>0</v>
      </c>
      <c r="LC460" s="14">
        <v>0</v>
      </c>
      <c r="LD460" s="14">
        <v>0</v>
      </c>
      <c r="LE460" s="14">
        <v>0</v>
      </c>
      <c r="LF460" s="14">
        <v>0</v>
      </c>
      <c r="LG460" s="14">
        <v>0</v>
      </c>
      <c r="LH460" s="14">
        <v>0</v>
      </c>
      <c r="LI460" s="14">
        <v>0</v>
      </c>
      <c r="LJ460" s="14">
        <v>0</v>
      </c>
      <c r="LK460" s="14">
        <v>0</v>
      </c>
      <c r="LL460" s="14">
        <v>0</v>
      </c>
      <c r="LM460" s="14">
        <v>0</v>
      </c>
      <c r="LN460" s="14">
        <v>0</v>
      </c>
      <c r="LO460" s="14">
        <v>0</v>
      </c>
      <c r="LP460" s="14">
        <v>0</v>
      </c>
      <c r="LQ460" s="14">
        <v>0</v>
      </c>
      <c r="LR460" s="14">
        <v>0</v>
      </c>
      <c r="LS460" s="14">
        <v>0</v>
      </c>
      <c r="LT460" s="14">
        <v>0</v>
      </c>
      <c r="LU460" s="14">
        <v>0</v>
      </c>
      <c r="LV460" s="14">
        <v>0</v>
      </c>
      <c r="LW460" s="14">
        <v>0</v>
      </c>
      <c r="LX460" s="14">
        <v>0</v>
      </c>
      <c r="LY460" s="14">
        <v>0</v>
      </c>
      <c r="LZ460" s="14">
        <v>0</v>
      </c>
      <c r="MA460" s="14">
        <v>0</v>
      </c>
      <c r="MB460" s="14">
        <v>0</v>
      </c>
      <c r="MC460" s="14">
        <v>0</v>
      </c>
      <c r="MD460" s="14">
        <v>1</v>
      </c>
      <c r="ME460" s="14">
        <v>0</v>
      </c>
      <c r="MF460" s="14">
        <v>0</v>
      </c>
      <c r="MG460" s="14">
        <v>0</v>
      </c>
      <c r="MH460" s="14">
        <v>1</v>
      </c>
      <c r="MI460" s="14">
        <v>0</v>
      </c>
      <c r="MJ460" s="14">
        <v>0</v>
      </c>
      <c r="MK460" s="14">
        <v>0</v>
      </c>
      <c r="ML460" s="14">
        <v>0</v>
      </c>
      <c r="MM460" s="14">
        <v>0</v>
      </c>
      <c r="MN460" s="14">
        <v>0</v>
      </c>
      <c r="MO460" s="14">
        <v>0</v>
      </c>
      <c r="MP460" s="14">
        <v>0</v>
      </c>
      <c r="MQ460" s="14">
        <v>0</v>
      </c>
      <c r="MR460" s="14">
        <v>0</v>
      </c>
      <c r="MS460" s="14">
        <v>0</v>
      </c>
      <c r="MT460" s="14">
        <v>0</v>
      </c>
      <c r="MU460" s="14">
        <v>0</v>
      </c>
      <c r="MV460" s="14">
        <v>0</v>
      </c>
      <c r="MW460" s="14">
        <v>0</v>
      </c>
      <c r="MX460" s="14">
        <v>0</v>
      </c>
      <c r="MY460" s="14">
        <v>0</v>
      </c>
      <c r="MZ460" s="14">
        <v>0</v>
      </c>
      <c r="NA460" s="14">
        <v>1</v>
      </c>
      <c r="NB460" s="14">
        <v>0</v>
      </c>
      <c r="NC460" s="14">
        <v>0</v>
      </c>
      <c r="ND460" s="14">
        <v>1</v>
      </c>
      <c r="NE460" s="14">
        <v>0</v>
      </c>
      <c r="NF460" s="14">
        <v>1</v>
      </c>
      <c r="NG460" s="14">
        <v>0</v>
      </c>
      <c r="NH460" s="14">
        <v>0</v>
      </c>
      <c r="NI460" s="14">
        <v>0</v>
      </c>
      <c r="NJ460" s="14">
        <v>0</v>
      </c>
      <c r="NK460" s="14">
        <v>0</v>
      </c>
      <c r="NL460" s="14">
        <v>0</v>
      </c>
      <c r="NM460" s="14">
        <v>0</v>
      </c>
      <c r="NN460" s="14">
        <v>0</v>
      </c>
      <c r="NO460" s="14">
        <v>0</v>
      </c>
      <c r="NP460" s="14">
        <v>0</v>
      </c>
      <c r="NQ460" s="14">
        <v>0</v>
      </c>
      <c r="NR460" s="14">
        <v>0</v>
      </c>
      <c r="NS460" s="14">
        <v>0</v>
      </c>
      <c r="NT460" s="14">
        <v>0</v>
      </c>
      <c r="NU460" s="14">
        <v>0</v>
      </c>
      <c r="NV460" s="14">
        <v>0</v>
      </c>
      <c r="NW460" s="14">
        <v>0</v>
      </c>
      <c r="NX460" s="14">
        <v>0</v>
      </c>
      <c r="NY460" s="14">
        <v>0</v>
      </c>
      <c r="NZ460" s="14">
        <v>0</v>
      </c>
      <c r="OA460" s="14">
        <v>0</v>
      </c>
      <c r="OB460" s="14">
        <v>0</v>
      </c>
      <c r="OC460" s="14">
        <v>0</v>
      </c>
      <c r="OD460" s="14">
        <v>0</v>
      </c>
      <c r="OE460" s="14">
        <v>0</v>
      </c>
      <c r="OF460" s="14">
        <v>1</v>
      </c>
      <c r="OG460" s="14">
        <v>0</v>
      </c>
      <c r="OH460" s="14">
        <v>0</v>
      </c>
      <c r="OI460" s="14">
        <v>0</v>
      </c>
      <c r="OJ460" s="14">
        <v>0</v>
      </c>
      <c r="OK460" s="14">
        <v>1</v>
      </c>
      <c r="OL460" s="14">
        <v>0</v>
      </c>
      <c r="OM460" s="14">
        <v>0</v>
      </c>
      <c r="ON460" s="14">
        <v>0</v>
      </c>
      <c r="OO460" s="14">
        <v>0</v>
      </c>
      <c r="OP460" s="14">
        <v>0</v>
      </c>
      <c r="OQ460" s="14">
        <v>0</v>
      </c>
      <c r="OR460" s="14">
        <v>0</v>
      </c>
      <c r="OS460" s="14">
        <v>0</v>
      </c>
      <c r="OT460" s="14">
        <v>1</v>
      </c>
      <c r="OU460" s="14">
        <v>0</v>
      </c>
      <c r="OV460" s="14">
        <v>0</v>
      </c>
      <c r="OW460" s="14">
        <v>0</v>
      </c>
      <c r="OX460" s="14">
        <v>0</v>
      </c>
      <c r="OY460" s="14">
        <v>0</v>
      </c>
      <c r="OZ460" s="14"/>
      <c r="PA460" s="14">
        <v>0</v>
      </c>
      <c r="PB460" s="14"/>
      <c r="PC460" s="14"/>
      <c r="PD460" s="14">
        <v>0</v>
      </c>
      <c r="PE460" s="14"/>
      <c r="PF460" s="14"/>
      <c r="PG460" s="54"/>
      <c r="PH460" s="54"/>
      <c r="PI460" s="54"/>
      <c r="PJ460" s="54"/>
      <c r="PK460" s="54"/>
      <c r="PL460" s="84"/>
      <c r="PM460" s="14"/>
      <c r="PN460" s="84"/>
      <c r="PO460" s="84"/>
      <c r="PP460" s="84"/>
      <c r="PQ460" s="84"/>
      <c r="PR460" s="505"/>
      <c r="PS460" s="84">
        <v>1</v>
      </c>
      <c r="PT460" s="84"/>
      <c r="PU460" s="84"/>
      <c r="PV460" s="84"/>
      <c r="PW460" s="54"/>
      <c r="PX460" s="54"/>
      <c r="PY460" s="14"/>
      <c r="PZ460" s="14"/>
      <c r="QA460" s="14"/>
      <c r="QB460" s="54"/>
      <c r="QC460" s="54"/>
      <c r="QD460" s="54"/>
      <c r="QM460" s="1">
        <v>1</v>
      </c>
      <c r="QR460" s="1"/>
      <c r="QS460" s="1"/>
      <c r="QX460" s="1"/>
      <c r="QY460" s="1"/>
      <c r="QZ460" s="1"/>
      <c r="RA460" s="1"/>
      <c r="RB460" s="1"/>
      <c r="RC460" s="1"/>
      <c r="RD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</row>
    <row r="461" spans="1:498" s="20" customFormat="1" hidden="1" x14ac:dyDescent="0.25">
      <c r="A461" s="68" t="s">
        <v>8</v>
      </c>
      <c r="B461" s="68" t="s">
        <v>1236</v>
      </c>
      <c r="C461" s="347"/>
      <c r="D461" s="347"/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  <c r="AL461" s="14">
        <v>0</v>
      </c>
      <c r="AM461" s="14">
        <v>0</v>
      </c>
      <c r="AN461" s="14">
        <v>0</v>
      </c>
      <c r="AO461" s="14">
        <v>0</v>
      </c>
      <c r="AP461" s="14">
        <v>0</v>
      </c>
      <c r="AQ461" s="14">
        <v>0</v>
      </c>
      <c r="AR461" s="14">
        <v>0</v>
      </c>
      <c r="AS461" s="14">
        <v>0</v>
      </c>
      <c r="AT461" s="14">
        <v>0</v>
      </c>
      <c r="AU461" s="14">
        <v>0</v>
      </c>
      <c r="AV461" s="14">
        <v>0</v>
      </c>
      <c r="AW461" s="14">
        <v>0</v>
      </c>
      <c r="AX461" s="14">
        <v>0</v>
      </c>
      <c r="AY461" s="14">
        <v>0</v>
      </c>
      <c r="AZ461" s="14">
        <v>0</v>
      </c>
      <c r="BA461" s="14">
        <v>0</v>
      </c>
      <c r="BB461" s="14">
        <v>0</v>
      </c>
      <c r="BC461" s="14">
        <v>0</v>
      </c>
      <c r="BD461" s="14">
        <v>0</v>
      </c>
      <c r="BE461" s="14">
        <v>0</v>
      </c>
      <c r="BF461" s="14">
        <v>0</v>
      </c>
      <c r="BG461" s="14">
        <v>0</v>
      </c>
      <c r="BH461" s="14">
        <v>0</v>
      </c>
      <c r="BI461" s="14">
        <v>0</v>
      </c>
      <c r="BJ461" s="14">
        <v>0</v>
      </c>
      <c r="BK461" s="14">
        <v>0</v>
      </c>
      <c r="BL461" s="14">
        <v>0</v>
      </c>
      <c r="BM461" s="14">
        <v>0</v>
      </c>
      <c r="BN461" s="14">
        <v>0</v>
      </c>
      <c r="BO461" s="14">
        <v>0</v>
      </c>
      <c r="BP461" s="14">
        <v>0</v>
      </c>
      <c r="BQ461" s="14">
        <v>0</v>
      </c>
      <c r="BR461" s="14">
        <v>0</v>
      </c>
      <c r="BS461" s="14">
        <v>0</v>
      </c>
      <c r="BT461" s="14">
        <v>0</v>
      </c>
      <c r="BU461" s="14">
        <v>0</v>
      </c>
      <c r="BV461" s="14">
        <v>0</v>
      </c>
      <c r="BW461" s="14">
        <v>0</v>
      </c>
      <c r="BX461" s="14">
        <v>0</v>
      </c>
      <c r="BY461" s="14">
        <v>0</v>
      </c>
      <c r="BZ461" s="14">
        <v>0</v>
      </c>
      <c r="CA461" s="14">
        <v>0</v>
      </c>
      <c r="CB461" s="14">
        <v>0</v>
      </c>
      <c r="CC461" s="14">
        <v>0</v>
      </c>
      <c r="CD461" s="14">
        <v>0</v>
      </c>
      <c r="CE461" s="14">
        <v>0</v>
      </c>
      <c r="CF461" s="14">
        <v>0</v>
      </c>
      <c r="CG461" s="14">
        <v>0</v>
      </c>
      <c r="CH461" s="14">
        <v>0</v>
      </c>
      <c r="CI461" s="14">
        <v>0</v>
      </c>
      <c r="CJ461" s="14">
        <v>0</v>
      </c>
      <c r="CK461" s="14">
        <v>0</v>
      </c>
      <c r="CL461" s="14">
        <v>0</v>
      </c>
      <c r="CM461" s="14">
        <v>0</v>
      </c>
      <c r="CN461" s="14">
        <v>0</v>
      </c>
      <c r="CO461" s="14">
        <v>0</v>
      </c>
      <c r="CP461" s="14">
        <v>0</v>
      </c>
      <c r="CQ461" s="14">
        <v>0</v>
      </c>
      <c r="CR461" s="14">
        <v>0</v>
      </c>
      <c r="CS461" s="14">
        <v>0</v>
      </c>
      <c r="CT461" s="14">
        <v>0</v>
      </c>
      <c r="CU461" s="14">
        <v>0</v>
      </c>
      <c r="CV461" s="14">
        <v>0</v>
      </c>
      <c r="CW461" s="14">
        <v>0</v>
      </c>
      <c r="CX461" s="14">
        <v>0</v>
      </c>
      <c r="CY461" s="14">
        <v>0</v>
      </c>
      <c r="CZ461" s="14">
        <v>0</v>
      </c>
      <c r="DA461" s="14">
        <v>0</v>
      </c>
      <c r="DB461" s="14">
        <v>0</v>
      </c>
      <c r="DC461" s="14">
        <v>0</v>
      </c>
      <c r="DD461" s="14">
        <v>0</v>
      </c>
      <c r="DE461" s="14">
        <v>0</v>
      </c>
      <c r="DF461" s="14">
        <v>0</v>
      </c>
      <c r="DG461" s="14">
        <v>0</v>
      </c>
      <c r="DH461" s="14">
        <v>0</v>
      </c>
      <c r="DI461" s="14">
        <v>0</v>
      </c>
      <c r="DJ461" s="14">
        <v>0</v>
      </c>
      <c r="DK461" s="14">
        <v>0</v>
      </c>
      <c r="DL461" s="14">
        <v>0</v>
      </c>
      <c r="DM461" s="14">
        <v>0</v>
      </c>
      <c r="DN461" s="14">
        <v>0</v>
      </c>
      <c r="DO461" s="14">
        <v>0</v>
      </c>
      <c r="DP461" s="14">
        <v>0</v>
      </c>
      <c r="DQ461" s="14">
        <v>0</v>
      </c>
      <c r="DR461" s="14">
        <v>0</v>
      </c>
      <c r="DS461" s="14">
        <v>0</v>
      </c>
      <c r="DT461" s="14">
        <v>0</v>
      </c>
      <c r="DU461" s="14">
        <v>0</v>
      </c>
      <c r="DV461" s="14">
        <v>0</v>
      </c>
      <c r="DW461" s="14">
        <v>0</v>
      </c>
      <c r="DX461" s="14">
        <v>0</v>
      </c>
      <c r="DY461" s="14">
        <v>0</v>
      </c>
      <c r="DZ461" s="14">
        <v>0</v>
      </c>
      <c r="EA461" s="14">
        <v>0</v>
      </c>
      <c r="EB461" s="14">
        <v>0</v>
      </c>
      <c r="EC461" s="14">
        <v>0</v>
      </c>
      <c r="ED461" s="14">
        <v>0</v>
      </c>
      <c r="EE461" s="14">
        <v>0</v>
      </c>
      <c r="EF461" s="14">
        <v>0</v>
      </c>
      <c r="EG461" s="14">
        <v>0</v>
      </c>
      <c r="EH461" s="14">
        <v>0</v>
      </c>
      <c r="EI461" s="14">
        <v>0</v>
      </c>
      <c r="EJ461" s="14">
        <v>0</v>
      </c>
      <c r="EK461" s="14">
        <v>0</v>
      </c>
      <c r="EL461" s="14">
        <v>0</v>
      </c>
      <c r="EM461" s="14">
        <v>0</v>
      </c>
      <c r="EN461" s="14">
        <v>0</v>
      </c>
      <c r="EO461" s="14">
        <v>0</v>
      </c>
      <c r="EP461" s="14">
        <v>0</v>
      </c>
      <c r="EQ461" s="14">
        <v>0</v>
      </c>
      <c r="ER461" s="14">
        <v>0</v>
      </c>
      <c r="ES461" s="14">
        <v>0</v>
      </c>
      <c r="ET461" s="14">
        <v>0</v>
      </c>
      <c r="EU461" s="14">
        <v>0</v>
      </c>
      <c r="EV461" s="14">
        <v>2</v>
      </c>
      <c r="EW461" s="14">
        <v>0</v>
      </c>
      <c r="EX461" s="14">
        <v>0</v>
      </c>
      <c r="EY461" s="14">
        <v>0</v>
      </c>
      <c r="EZ461" s="14">
        <v>0</v>
      </c>
      <c r="FA461" s="14">
        <v>0</v>
      </c>
      <c r="FB461" s="14">
        <v>0</v>
      </c>
      <c r="FC461" s="14">
        <v>0</v>
      </c>
      <c r="FD461" s="14">
        <v>0</v>
      </c>
      <c r="FE461" s="14">
        <v>0</v>
      </c>
      <c r="FF461" s="14">
        <v>0</v>
      </c>
      <c r="FG461" s="14">
        <v>0</v>
      </c>
      <c r="FH461" s="14">
        <v>0</v>
      </c>
      <c r="FI461" s="14">
        <v>0</v>
      </c>
      <c r="FJ461" s="14">
        <v>0</v>
      </c>
      <c r="FK461" s="14">
        <v>0</v>
      </c>
      <c r="FL461" s="14">
        <v>0</v>
      </c>
      <c r="FM461" s="14">
        <v>0</v>
      </c>
      <c r="FN461" s="14">
        <v>0</v>
      </c>
      <c r="FO461" s="14">
        <v>0</v>
      </c>
      <c r="FP461" s="14">
        <v>0</v>
      </c>
      <c r="FQ461" s="14">
        <v>0</v>
      </c>
      <c r="FR461" s="14">
        <v>0</v>
      </c>
      <c r="FS461" s="14">
        <v>0</v>
      </c>
      <c r="FT461" s="14">
        <v>0</v>
      </c>
      <c r="FU461" s="14">
        <v>0</v>
      </c>
      <c r="FV461" s="14">
        <v>0</v>
      </c>
      <c r="FW461" s="14">
        <v>0</v>
      </c>
      <c r="FX461" s="14">
        <v>0</v>
      </c>
      <c r="FY461" s="14">
        <v>0</v>
      </c>
      <c r="FZ461" s="14">
        <v>0</v>
      </c>
      <c r="GA461" s="14">
        <v>0</v>
      </c>
      <c r="GB461" s="14">
        <v>0</v>
      </c>
      <c r="GC461" s="14">
        <v>0</v>
      </c>
      <c r="GD461" s="14">
        <v>0</v>
      </c>
      <c r="GE461" s="14">
        <v>0</v>
      </c>
      <c r="GF461" s="14">
        <v>0</v>
      </c>
      <c r="GG461" s="14">
        <v>0</v>
      </c>
      <c r="GH461" s="14">
        <v>0</v>
      </c>
      <c r="GI461" s="14">
        <v>0</v>
      </c>
      <c r="GJ461" s="14">
        <v>0</v>
      </c>
      <c r="GK461" s="14">
        <v>0</v>
      </c>
      <c r="GL461" s="14">
        <v>0</v>
      </c>
      <c r="GM461" s="14">
        <v>0</v>
      </c>
      <c r="GN461" s="14">
        <v>0</v>
      </c>
      <c r="GO461" s="14">
        <v>0</v>
      </c>
      <c r="GP461" s="14">
        <v>0</v>
      </c>
      <c r="GQ461" s="14">
        <v>0</v>
      </c>
      <c r="GR461" s="14">
        <v>0</v>
      </c>
      <c r="GS461" s="14">
        <v>0</v>
      </c>
      <c r="GT461" s="14">
        <v>0</v>
      </c>
      <c r="GU461" s="14">
        <v>0</v>
      </c>
      <c r="GV461" s="14">
        <v>0</v>
      </c>
      <c r="GW461" s="14">
        <v>0</v>
      </c>
      <c r="GX461" s="14">
        <v>0</v>
      </c>
      <c r="GY461" s="14">
        <v>0</v>
      </c>
      <c r="GZ461" s="14">
        <v>0</v>
      </c>
      <c r="HA461" s="14">
        <v>0</v>
      </c>
      <c r="HB461" s="14">
        <v>0</v>
      </c>
      <c r="HC461" s="14">
        <v>0</v>
      </c>
      <c r="HD461" s="14">
        <v>0</v>
      </c>
      <c r="HE461" s="14">
        <v>0</v>
      </c>
      <c r="HF461" s="14">
        <v>0</v>
      </c>
      <c r="HG461" s="14">
        <v>0</v>
      </c>
      <c r="HH461" s="14">
        <v>0</v>
      </c>
      <c r="HI461" s="14">
        <v>0</v>
      </c>
      <c r="HJ461" s="14">
        <v>0</v>
      </c>
      <c r="HK461" s="14">
        <v>0</v>
      </c>
      <c r="HL461" s="14">
        <v>0</v>
      </c>
      <c r="HM461" s="14">
        <v>0</v>
      </c>
      <c r="HN461" s="14">
        <v>0</v>
      </c>
      <c r="HO461" s="14">
        <v>0</v>
      </c>
      <c r="HP461" s="14">
        <v>0</v>
      </c>
      <c r="HQ461" s="14">
        <v>0</v>
      </c>
      <c r="HR461" s="14">
        <v>0</v>
      </c>
      <c r="HS461" s="14">
        <v>0</v>
      </c>
      <c r="HT461" s="14">
        <v>0</v>
      </c>
      <c r="HU461" s="14">
        <v>0</v>
      </c>
      <c r="HV461" s="14">
        <v>0</v>
      </c>
      <c r="HW461" s="14">
        <v>0</v>
      </c>
      <c r="HX461" s="14">
        <v>0</v>
      </c>
      <c r="HY461" s="14">
        <v>0</v>
      </c>
      <c r="HZ461" s="14">
        <v>0</v>
      </c>
      <c r="IA461" s="14">
        <v>0</v>
      </c>
      <c r="IB461" s="14">
        <v>0</v>
      </c>
      <c r="IC461" s="14">
        <v>0</v>
      </c>
      <c r="ID461" s="14">
        <v>0</v>
      </c>
      <c r="IE461" s="14">
        <v>0</v>
      </c>
      <c r="IF461" s="14">
        <v>0</v>
      </c>
      <c r="IG461" s="14">
        <v>0</v>
      </c>
      <c r="IH461" s="14">
        <v>0</v>
      </c>
      <c r="II461" s="14">
        <v>0</v>
      </c>
      <c r="IJ461" s="14">
        <v>0</v>
      </c>
      <c r="IK461" s="14">
        <v>0</v>
      </c>
      <c r="IL461" s="14">
        <v>0</v>
      </c>
      <c r="IM461" s="14">
        <v>0</v>
      </c>
      <c r="IN461" s="14">
        <v>0</v>
      </c>
      <c r="IO461" s="14">
        <v>0</v>
      </c>
      <c r="IP461" s="14">
        <v>0</v>
      </c>
      <c r="IQ461" s="14">
        <v>0</v>
      </c>
      <c r="IR461" s="14">
        <v>0</v>
      </c>
      <c r="IS461" s="14">
        <v>0</v>
      </c>
      <c r="IT461" s="14">
        <v>0</v>
      </c>
      <c r="IU461" s="14">
        <v>0</v>
      </c>
      <c r="IV461" s="14">
        <v>0</v>
      </c>
      <c r="IW461" s="14">
        <v>0</v>
      </c>
      <c r="IX461" s="14">
        <v>0</v>
      </c>
      <c r="IY461" s="14">
        <v>0</v>
      </c>
      <c r="IZ461" s="14">
        <v>0</v>
      </c>
      <c r="JA461" s="14">
        <v>0</v>
      </c>
      <c r="JB461" s="14">
        <v>0</v>
      </c>
      <c r="JC461" s="14">
        <v>0</v>
      </c>
      <c r="JD461" s="14">
        <v>0</v>
      </c>
      <c r="JE461" s="14">
        <v>0</v>
      </c>
      <c r="JF461" s="14">
        <v>0</v>
      </c>
      <c r="JG461" s="14">
        <v>0</v>
      </c>
      <c r="JH461" s="14">
        <v>0</v>
      </c>
      <c r="JI461" s="14">
        <v>0</v>
      </c>
      <c r="JJ461" s="14">
        <v>0</v>
      </c>
      <c r="JK461" s="14">
        <v>0</v>
      </c>
      <c r="JL461" s="14">
        <v>0</v>
      </c>
      <c r="JM461" s="14">
        <v>0</v>
      </c>
      <c r="JN461" s="14">
        <v>0</v>
      </c>
      <c r="JO461" s="14">
        <v>0</v>
      </c>
      <c r="JP461" s="14">
        <v>0</v>
      </c>
      <c r="JQ461" s="14">
        <v>0</v>
      </c>
      <c r="JR461" s="14">
        <v>0</v>
      </c>
      <c r="JS461" s="14">
        <v>0</v>
      </c>
      <c r="JT461" s="14">
        <v>0</v>
      </c>
      <c r="JU461" s="14">
        <v>0</v>
      </c>
      <c r="JV461" s="14">
        <v>0</v>
      </c>
      <c r="JW461" s="14">
        <v>0</v>
      </c>
      <c r="JX461" s="14">
        <v>0</v>
      </c>
      <c r="JY461" s="14">
        <v>0</v>
      </c>
      <c r="JZ461" s="14">
        <v>0</v>
      </c>
      <c r="KA461" s="14">
        <v>0</v>
      </c>
      <c r="KB461" s="14">
        <v>0</v>
      </c>
      <c r="KC461" s="14">
        <v>0</v>
      </c>
      <c r="KD461" s="14">
        <v>0</v>
      </c>
      <c r="KE461" s="14">
        <v>0</v>
      </c>
      <c r="KF461" s="14">
        <v>0</v>
      </c>
      <c r="KG461" s="14">
        <v>0</v>
      </c>
      <c r="KH461" s="14">
        <v>0</v>
      </c>
      <c r="KI461" s="14">
        <v>0</v>
      </c>
      <c r="KJ461" s="14">
        <v>0</v>
      </c>
      <c r="KK461" s="14">
        <v>0</v>
      </c>
      <c r="KL461" s="14">
        <v>0</v>
      </c>
      <c r="KM461" s="14">
        <v>0</v>
      </c>
      <c r="KN461" s="14">
        <v>0</v>
      </c>
      <c r="KO461" s="14">
        <v>0</v>
      </c>
      <c r="KP461" s="14">
        <v>0</v>
      </c>
      <c r="KQ461" s="14">
        <v>0</v>
      </c>
      <c r="KR461" s="14">
        <v>0</v>
      </c>
      <c r="KS461" s="14">
        <v>0</v>
      </c>
      <c r="KT461" s="14">
        <v>0</v>
      </c>
      <c r="KU461" s="14">
        <v>0</v>
      </c>
      <c r="KV461" s="14">
        <v>0</v>
      </c>
      <c r="KW461" s="14">
        <v>0</v>
      </c>
      <c r="KX461" s="14">
        <v>0</v>
      </c>
      <c r="KY461" s="14">
        <v>0</v>
      </c>
      <c r="KZ461" s="14">
        <v>0</v>
      </c>
      <c r="LA461" s="14">
        <v>0</v>
      </c>
      <c r="LB461" s="14">
        <v>0</v>
      </c>
      <c r="LC461" s="14">
        <v>0</v>
      </c>
      <c r="LD461" s="14">
        <v>0</v>
      </c>
      <c r="LE461" s="14">
        <v>0</v>
      </c>
      <c r="LF461" s="14">
        <v>0</v>
      </c>
      <c r="LG461" s="14">
        <v>0</v>
      </c>
      <c r="LH461" s="14">
        <v>0</v>
      </c>
      <c r="LI461" s="14">
        <v>0</v>
      </c>
      <c r="LJ461" s="14">
        <v>0</v>
      </c>
      <c r="LK461" s="14">
        <v>0</v>
      </c>
      <c r="LL461" s="14">
        <v>0</v>
      </c>
      <c r="LM461" s="14">
        <v>0</v>
      </c>
      <c r="LN461" s="14">
        <v>0</v>
      </c>
      <c r="LO461" s="14">
        <v>0</v>
      </c>
      <c r="LP461" s="14">
        <v>0</v>
      </c>
      <c r="LQ461" s="14">
        <v>0</v>
      </c>
      <c r="LR461" s="14">
        <v>0</v>
      </c>
      <c r="LS461" s="14">
        <v>0</v>
      </c>
      <c r="LT461" s="14">
        <v>0</v>
      </c>
      <c r="LU461" s="14">
        <v>0</v>
      </c>
      <c r="LV461" s="14">
        <v>0</v>
      </c>
      <c r="LW461" s="14">
        <v>0</v>
      </c>
      <c r="LX461" s="14">
        <v>0</v>
      </c>
      <c r="LY461" s="14">
        <v>0</v>
      </c>
      <c r="LZ461" s="14">
        <v>0</v>
      </c>
      <c r="MA461" s="14">
        <v>0</v>
      </c>
      <c r="MB461" s="14">
        <v>0</v>
      </c>
      <c r="MC461" s="14">
        <v>0</v>
      </c>
      <c r="MD461" s="14">
        <v>0</v>
      </c>
      <c r="ME461" s="14">
        <v>0</v>
      </c>
      <c r="MF461" s="14">
        <v>0</v>
      </c>
      <c r="MG461" s="14">
        <v>0</v>
      </c>
      <c r="MH461" s="14">
        <v>0</v>
      </c>
      <c r="MI461" s="14">
        <v>0</v>
      </c>
      <c r="MJ461" s="14">
        <v>0</v>
      </c>
      <c r="MK461" s="14">
        <v>0</v>
      </c>
      <c r="ML461" s="14">
        <v>0</v>
      </c>
      <c r="MM461" s="14">
        <v>0</v>
      </c>
      <c r="MN461" s="14">
        <v>0</v>
      </c>
      <c r="MO461" s="14">
        <v>0</v>
      </c>
      <c r="MP461" s="14">
        <v>0</v>
      </c>
      <c r="MQ461" s="14">
        <v>0</v>
      </c>
      <c r="MR461" s="14">
        <v>0</v>
      </c>
      <c r="MS461" s="14">
        <v>0</v>
      </c>
      <c r="MT461" s="14">
        <v>0</v>
      </c>
      <c r="MU461" s="14">
        <v>0</v>
      </c>
      <c r="MV461" s="14">
        <v>0</v>
      </c>
      <c r="MW461" s="14">
        <v>0</v>
      </c>
      <c r="MX461" s="14">
        <v>0</v>
      </c>
      <c r="MY461" s="14">
        <v>0</v>
      </c>
      <c r="MZ461" s="14">
        <v>0</v>
      </c>
      <c r="NA461" s="14">
        <v>0</v>
      </c>
      <c r="NB461" s="14">
        <v>0</v>
      </c>
      <c r="NC461" s="14">
        <v>0</v>
      </c>
      <c r="ND461" s="14">
        <v>0</v>
      </c>
      <c r="NE461" s="14">
        <v>0</v>
      </c>
      <c r="NF461" s="14">
        <v>0</v>
      </c>
      <c r="NG461" s="14">
        <v>0</v>
      </c>
      <c r="NH461" s="14">
        <v>0</v>
      </c>
      <c r="NI461" s="14">
        <v>0</v>
      </c>
      <c r="NJ461" s="14">
        <v>0</v>
      </c>
      <c r="NK461" s="14">
        <v>0</v>
      </c>
      <c r="NL461" s="14">
        <v>0</v>
      </c>
      <c r="NM461" s="14">
        <v>0</v>
      </c>
      <c r="NN461" s="14">
        <v>0</v>
      </c>
      <c r="NO461" s="14">
        <v>0</v>
      </c>
      <c r="NP461" s="14">
        <v>0</v>
      </c>
      <c r="NQ461" s="14">
        <v>0</v>
      </c>
      <c r="NR461" s="14">
        <v>0</v>
      </c>
      <c r="NS461" s="14">
        <v>0</v>
      </c>
      <c r="NT461" s="14">
        <v>0</v>
      </c>
      <c r="NU461" s="14">
        <v>0</v>
      </c>
      <c r="NV461" s="14">
        <v>2</v>
      </c>
      <c r="NW461" s="14">
        <v>0</v>
      </c>
      <c r="NX461" s="14">
        <v>0</v>
      </c>
      <c r="NY461" s="14">
        <v>0</v>
      </c>
      <c r="NZ461" s="14">
        <v>0</v>
      </c>
      <c r="OA461" s="14">
        <v>0</v>
      </c>
      <c r="OB461" s="14">
        <v>0</v>
      </c>
      <c r="OC461" s="14">
        <v>0</v>
      </c>
      <c r="OD461" s="14">
        <v>0</v>
      </c>
      <c r="OE461" s="14">
        <v>0</v>
      </c>
      <c r="OF461" s="14"/>
      <c r="OG461" s="14">
        <v>0</v>
      </c>
      <c r="OH461" s="14">
        <v>0</v>
      </c>
      <c r="OI461" s="14">
        <v>0</v>
      </c>
      <c r="OJ461" s="14">
        <v>0</v>
      </c>
      <c r="OK461" s="14">
        <v>0</v>
      </c>
      <c r="OL461" s="14">
        <v>0</v>
      </c>
      <c r="OM461" s="14">
        <v>0</v>
      </c>
      <c r="ON461" s="14">
        <v>0</v>
      </c>
      <c r="OO461" s="14">
        <v>1</v>
      </c>
      <c r="OP461" s="14">
        <v>0</v>
      </c>
      <c r="OQ461" s="14">
        <v>0</v>
      </c>
      <c r="OR461" s="14">
        <v>0</v>
      </c>
      <c r="OS461" s="14">
        <v>0</v>
      </c>
      <c r="OT461" s="14">
        <v>0</v>
      </c>
      <c r="OU461" s="14">
        <v>0</v>
      </c>
      <c r="OV461" s="14">
        <v>0</v>
      </c>
      <c r="OW461" s="14">
        <v>0</v>
      </c>
      <c r="OX461" s="14">
        <v>0</v>
      </c>
      <c r="OY461" s="14">
        <v>0</v>
      </c>
      <c r="OZ461" s="14"/>
      <c r="PA461" s="14">
        <v>0</v>
      </c>
      <c r="PB461" s="14"/>
      <c r="PC461" s="14"/>
      <c r="PD461" s="14">
        <v>0</v>
      </c>
      <c r="PE461" s="14"/>
      <c r="PF461" s="14"/>
      <c r="PG461" s="54"/>
      <c r="PH461" s="54"/>
      <c r="PI461" s="14">
        <v>1</v>
      </c>
      <c r="PJ461" s="54"/>
      <c r="PK461" s="54"/>
      <c r="PL461" s="84"/>
      <c r="PM461" s="14"/>
      <c r="PN461" s="84">
        <v>1</v>
      </c>
      <c r="PO461" s="84"/>
      <c r="PP461" s="84"/>
      <c r="PQ461" s="84"/>
      <c r="PR461" s="505"/>
      <c r="PS461" s="84"/>
      <c r="PT461" s="84"/>
      <c r="PU461" s="84"/>
      <c r="PV461" s="84"/>
      <c r="PW461" s="54"/>
      <c r="PX461" s="54"/>
      <c r="PY461" s="14"/>
      <c r="PZ461" s="14"/>
      <c r="QA461" s="14"/>
      <c r="QB461" s="54"/>
      <c r="QC461" s="54"/>
      <c r="QD461" s="54"/>
      <c r="QM461" s="1">
        <v>1</v>
      </c>
      <c r="QR461" s="1"/>
      <c r="QS461" s="1"/>
      <c r="QW461" s="1">
        <v>1</v>
      </c>
      <c r="QX461" s="1"/>
      <c r="QY461" s="1"/>
      <c r="QZ461" s="1"/>
      <c r="RA461" s="1"/>
      <c r="RB461" s="1"/>
      <c r="RC461" s="1"/>
      <c r="RD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</row>
    <row r="462" spans="1:498" s="20" customFormat="1" hidden="1" x14ac:dyDescent="0.25">
      <c r="A462" s="68" t="s">
        <v>8</v>
      </c>
      <c r="B462" s="68" t="s">
        <v>1237</v>
      </c>
      <c r="C462" s="347"/>
      <c r="D462" s="347"/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  <c r="AL462" s="14">
        <v>0</v>
      </c>
      <c r="AM462" s="14">
        <v>0</v>
      </c>
      <c r="AN462" s="14">
        <v>0</v>
      </c>
      <c r="AO462" s="14">
        <v>0</v>
      </c>
      <c r="AP462" s="14">
        <v>0</v>
      </c>
      <c r="AQ462" s="14">
        <v>0</v>
      </c>
      <c r="AR462" s="14">
        <v>0</v>
      </c>
      <c r="AS462" s="14">
        <v>0</v>
      </c>
      <c r="AT462" s="14">
        <v>0</v>
      </c>
      <c r="AU462" s="14">
        <v>0</v>
      </c>
      <c r="AV462" s="14">
        <v>0</v>
      </c>
      <c r="AW462" s="14">
        <v>0</v>
      </c>
      <c r="AX462" s="14">
        <v>0</v>
      </c>
      <c r="AY462" s="14">
        <v>0</v>
      </c>
      <c r="AZ462" s="14">
        <v>0</v>
      </c>
      <c r="BA462" s="14">
        <v>0</v>
      </c>
      <c r="BB462" s="14">
        <v>0</v>
      </c>
      <c r="BC462" s="14">
        <v>0</v>
      </c>
      <c r="BD462" s="14">
        <v>0</v>
      </c>
      <c r="BE462" s="14">
        <v>0</v>
      </c>
      <c r="BF462" s="14">
        <v>0</v>
      </c>
      <c r="BG462" s="14">
        <v>0</v>
      </c>
      <c r="BH462" s="14">
        <v>0</v>
      </c>
      <c r="BI462" s="14">
        <v>0</v>
      </c>
      <c r="BJ462" s="14">
        <v>0</v>
      </c>
      <c r="BK462" s="14">
        <v>0</v>
      </c>
      <c r="BL462" s="14">
        <v>0</v>
      </c>
      <c r="BM462" s="14">
        <v>0</v>
      </c>
      <c r="BN462" s="14">
        <v>0</v>
      </c>
      <c r="BO462" s="14">
        <v>0</v>
      </c>
      <c r="BP462" s="14">
        <v>0</v>
      </c>
      <c r="BQ462" s="14">
        <v>0</v>
      </c>
      <c r="BR462" s="14">
        <v>0</v>
      </c>
      <c r="BS462" s="14">
        <v>0</v>
      </c>
      <c r="BT462" s="14">
        <v>0</v>
      </c>
      <c r="BU462" s="14">
        <v>0</v>
      </c>
      <c r="BV462" s="14">
        <v>0</v>
      </c>
      <c r="BW462" s="14">
        <v>0</v>
      </c>
      <c r="BX462" s="14">
        <v>0</v>
      </c>
      <c r="BY462" s="14">
        <v>0</v>
      </c>
      <c r="BZ462" s="14">
        <v>0</v>
      </c>
      <c r="CA462" s="14">
        <v>0</v>
      </c>
      <c r="CB462" s="14">
        <v>0</v>
      </c>
      <c r="CC462" s="14">
        <v>0</v>
      </c>
      <c r="CD462" s="14">
        <v>0</v>
      </c>
      <c r="CE462" s="14">
        <v>0</v>
      </c>
      <c r="CF462" s="14">
        <v>0</v>
      </c>
      <c r="CG462" s="14">
        <v>0</v>
      </c>
      <c r="CH462" s="14">
        <v>0</v>
      </c>
      <c r="CI462" s="14">
        <v>0</v>
      </c>
      <c r="CJ462" s="14">
        <v>0</v>
      </c>
      <c r="CK462" s="14">
        <v>0</v>
      </c>
      <c r="CL462" s="14">
        <v>0</v>
      </c>
      <c r="CM462" s="14">
        <v>0</v>
      </c>
      <c r="CN462" s="14">
        <v>0</v>
      </c>
      <c r="CO462" s="14">
        <v>0</v>
      </c>
      <c r="CP462" s="14">
        <v>0</v>
      </c>
      <c r="CQ462" s="14">
        <v>0</v>
      </c>
      <c r="CR462" s="14">
        <v>0</v>
      </c>
      <c r="CS462" s="14">
        <v>0</v>
      </c>
      <c r="CT462" s="14">
        <v>0</v>
      </c>
      <c r="CU462" s="14">
        <v>0</v>
      </c>
      <c r="CV462" s="14">
        <v>0</v>
      </c>
      <c r="CW462" s="14">
        <v>0</v>
      </c>
      <c r="CX462" s="14">
        <v>0</v>
      </c>
      <c r="CY462" s="14">
        <v>0</v>
      </c>
      <c r="CZ462" s="14">
        <v>0</v>
      </c>
      <c r="DA462" s="14">
        <v>0</v>
      </c>
      <c r="DB462" s="14">
        <v>0</v>
      </c>
      <c r="DC462" s="14">
        <v>0</v>
      </c>
      <c r="DD462" s="14">
        <v>0</v>
      </c>
      <c r="DE462" s="14">
        <v>0</v>
      </c>
      <c r="DF462" s="14">
        <v>0</v>
      </c>
      <c r="DG462" s="14">
        <v>0</v>
      </c>
      <c r="DH462" s="14">
        <v>0</v>
      </c>
      <c r="DI462" s="14">
        <v>0</v>
      </c>
      <c r="DJ462" s="14">
        <v>0</v>
      </c>
      <c r="DK462" s="14">
        <v>0</v>
      </c>
      <c r="DL462" s="14">
        <v>0</v>
      </c>
      <c r="DM462" s="14">
        <v>0</v>
      </c>
      <c r="DN462" s="14">
        <v>0</v>
      </c>
      <c r="DO462" s="14">
        <v>0</v>
      </c>
      <c r="DP462" s="14">
        <v>0</v>
      </c>
      <c r="DQ462" s="14">
        <v>0</v>
      </c>
      <c r="DR462" s="14">
        <v>0</v>
      </c>
      <c r="DS462" s="14">
        <v>0</v>
      </c>
      <c r="DT462" s="14">
        <v>0</v>
      </c>
      <c r="DU462" s="14">
        <v>0</v>
      </c>
      <c r="DV462" s="14">
        <v>0</v>
      </c>
      <c r="DW462" s="14">
        <v>0</v>
      </c>
      <c r="DX462" s="14">
        <v>0</v>
      </c>
      <c r="DY462" s="14">
        <v>0</v>
      </c>
      <c r="DZ462" s="14">
        <v>0</v>
      </c>
      <c r="EA462" s="14">
        <v>0</v>
      </c>
      <c r="EB462" s="14">
        <v>0</v>
      </c>
      <c r="EC462" s="14">
        <v>0</v>
      </c>
      <c r="ED462" s="14">
        <v>0</v>
      </c>
      <c r="EE462" s="14">
        <v>0</v>
      </c>
      <c r="EF462" s="14">
        <v>0</v>
      </c>
      <c r="EG462" s="14">
        <v>0</v>
      </c>
      <c r="EH462" s="14">
        <v>0</v>
      </c>
      <c r="EI462" s="14">
        <v>0</v>
      </c>
      <c r="EJ462" s="14">
        <v>0</v>
      </c>
      <c r="EK462" s="14">
        <v>0</v>
      </c>
      <c r="EL462" s="14">
        <v>0</v>
      </c>
      <c r="EM462" s="14">
        <v>0</v>
      </c>
      <c r="EN462" s="14">
        <v>0</v>
      </c>
      <c r="EO462" s="14">
        <v>0</v>
      </c>
      <c r="EP462" s="14">
        <v>0</v>
      </c>
      <c r="EQ462" s="14">
        <v>0</v>
      </c>
      <c r="ER462" s="14">
        <v>0</v>
      </c>
      <c r="ES462" s="14">
        <v>0</v>
      </c>
      <c r="ET462" s="14">
        <v>0</v>
      </c>
      <c r="EU462" s="14">
        <v>0</v>
      </c>
      <c r="EV462" s="14">
        <v>0</v>
      </c>
      <c r="EW462" s="14">
        <v>0</v>
      </c>
      <c r="EX462" s="14">
        <v>0</v>
      </c>
      <c r="EY462" s="14">
        <v>0</v>
      </c>
      <c r="EZ462" s="14">
        <v>0</v>
      </c>
      <c r="FA462" s="14">
        <v>0</v>
      </c>
      <c r="FB462" s="14">
        <v>0</v>
      </c>
      <c r="FC462" s="14">
        <v>0</v>
      </c>
      <c r="FD462" s="14">
        <v>0</v>
      </c>
      <c r="FE462" s="14">
        <v>0</v>
      </c>
      <c r="FF462" s="14">
        <v>0</v>
      </c>
      <c r="FG462" s="14">
        <v>0</v>
      </c>
      <c r="FH462" s="14">
        <v>0</v>
      </c>
      <c r="FI462" s="14">
        <v>0</v>
      </c>
      <c r="FJ462" s="14">
        <v>0</v>
      </c>
      <c r="FK462" s="14">
        <v>0</v>
      </c>
      <c r="FL462" s="14">
        <v>1</v>
      </c>
      <c r="FM462" s="14">
        <v>0</v>
      </c>
      <c r="FN462" s="14">
        <v>0</v>
      </c>
      <c r="FO462" s="14">
        <v>0</v>
      </c>
      <c r="FP462" s="14">
        <v>0</v>
      </c>
      <c r="FQ462" s="14">
        <v>0</v>
      </c>
      <c r="FR462" s="14">
        <v>0</v>
      </c>
      <c r="FS462" s="14">
        <v>0</v>
      </c>
      <c r="FT462" s="14">
        <v>0</v>
      </c>
      <c r="FU462" s="14">
        <v>0</v>
      </c>
      <c r="FV462" s="14">
        <v>0</v>
      </c>
      <c r="FW462" s="14">
        <v>0</v>
      </c>
      <c r="FX462" s="14">
        <v>0</v>
      </c>
      <c r="FY462" s="14">
        <v>0</v>
      </c>
      <c r="FZ462" s="14">
        <v>0</v>
      </c>
      <c r="GA462" s="14">
        <v>0</v>
      </c>
      <c r="GB462" s="14">
        <v>0</v>
      </c>
      <c r="GC462" s="14">
        <v>0</v>
      </c>
      <c r="GD462" s="14">
        <v>0</v>
      </c>
      <c r="GE462" s="14">
        <v>0</v>
      </c>
      <c r="GF462" s="14">
        <v>0</v>
      </c>
      <c r="GG462" s="14">
        <v>0</v>
      </c>
      <c r="GH462" s="14">
        <v>0</v>
      </c>
      <c r="GI462" s="14">
        <v>0</v>
      </c>
      <c r="GJ462" s="14">
        <v>0</v>
      </c>
      <c r="GK462" s="14">
        <v>0</v>
      </c>
      <c r="GL462" s="14">
        <v>0</v>
      </c>
      <c r="GM462" s="14">
        <v>0</v>
      </c>
      <c r="GN462" s="14">
        <v>0</v>
      </c>
      <c r="GO462" s="14">
        <v>0</v>
      </c>
      <c r="GP462" s="14">
        <v>0</v>
      </c>
      <c r="GQ462" s="14">
        <v>0</v>
      </c>
      <c r="GR462" s="14">
        <v>0</v>
      </c>
      <c r="GS462" s="14">
        <v>0</v>
      </c>
      <c r="GT462" s="14">
        <v>0</v>
      </c>
      <c r="GU462" s="14">
        <v>0</v>
      </c>
      <c r="GV462" s="14">
        <v>0</v>
      </c>
      <c r="GW462" s="14">
        <v>0</v>
      </c>
      <c r="GX462" s="14">
        <v>0</v>
      </c>
      <c r="GY462" s="14">
        <v>0</v>
      </c>
      <c r="GZ462" s="14">
        <v>0</v>
      </c>
      <c r="HA462" s="14">
        <v>0</v>
      </c>
      <c r="HB462" s="14">
        <v>0</v>
      </c>
      <c r="HC462" s="14">
        <v>0</v>
      </c>
      <c r="HD462" s="14">
        <v>0</v>
      </c>
      <c r="HE462" s="14">
        <v>0</v>
      </c>
      <c r="HF462" s="14">
        <v>0</v>
      </c>
      <c r="HG462" s="14">
        <v>0</v>
      </c>
      <c r="HH462" s="14">
        <v>0</v>
      </c>
      <c r="HI462" s="14">
        <v>0</v>
      </c>
      <c r="HJ462" s="14">
        <v>0</v>
      </c>
      <c r="HK462" s="14">
        <v>0</v>
      </c>
      <c r="HL462" s="14">
        <v>0</v>
      </c>
      <c r="HM462" s="14">
        <v>0</v>
      </c>
      <c r="HN462" s="14">
        <v>0</v>
      </c>
      <c r="HO462" s="14">
        <v>0</v>
      </c>
      <c r="HP462" s="14">
        <v>0</v>
      </c>
      <c r="HQ462" s="14">
        <v>0</v>
      </c>
      <c r="HR462" s="14">
        <v>0</v>
      </c>
      <c r="HS462" s="14">
        <v>0</v>
      </c>
      <c r="HT462" s="14">
        <v>0</v>
      </c>
      <c r="HU462" s="14">
        <v>0</v>
      </c>
      <c r="HV462" s="14">
        <v>0</v>
      </c>
      <c r="HW462" s="14">
        <v>0</v>
      </c>
      <c r="HX462" s="14">
        <v>0</v>
      </c>
      <c r="HY462" s="14">
        <v>0</v>
      </c>
      <c r="HZ462" s="14">
        <v>0</v>
      </c>
      <c r="IA462" s="14">
        <v>0</v>
      </c>
      <c r="IB462" s="14">
        <v>0</v>
      </c>
      <c r="IC462" s="14">
        <v>0</v>
      </c>
      <c r="ID462" s="14">
        <v>0</v>
      </c>
      <c r="IE462" s="14">
        <v>0</v>
      </c>
      <c r="IF462" s="14">
        <v>0</v>
      </c>
      <c r="IG462" s="14">
        <v>0</v>
      </c>
      <c r="IH462" s="14">
        <v>0</v>
      </c>
      <c r="II462" s="14">
        <v>0</v>
      </c>
      <c r="IJ462" s="14">
        <v>0</v>
      </c>
      <c r="IK462" s="14">
        <v>0</v>
      </c>
      <c r="IL462" s="14">
        <v>0</v>
      </c>
      <c r="IM462" s="14">
        <v>0</v>
      </c>
      <c r="IN462" s="14">
        <v>0</v>
      </c>
      <c r="IO462" s="14">
        <v>0</v>
      </c>
      <c r="IP462" s="14">
        <v>0</v>
      </c>
      <c r="IQ462" s="14">
        <v>0</v>
      </c>
      <c r="IR462" s="14">
        <v>0</v>
      </c>
      <c r="IS462" s="14">
        <v>0</v>
      </c>
      <c r="IT462" s="14">
        <v>0</v>
      </c>
      <c r="IU462" s="14">
        <v>0</v>
      </c>
      <c r="IV462" s="14">
        <v>0</v>
      </c>
      <c r="IW462" s="14">
        <v>0</v>
      </c>
      <c r="IX462" s="14">
        <v>0</v>
      </c>
      <c r="IY462" s="14">
        <v>0</v>
      </c>
      <c r="IZ462" s="14">
        <v>0</v>
      </c>
      <c r="JA462" s="14">
        <v>0</v>
      </c>
      <c r="JB462" s="14">
        <v>1</v>
      </c>
      <c r="JC462" s="14">
        <v>0</v>
      </c>
      <c r="JD462" s="14">
        <v>0</v>
      </c>
      <c r="JE462" s="14">
        <v>0</v>
      </c>
      <c r="JF462" s="14">
        <v>0</v>
      </c>
      <c r="JG462" s="14">
        <v>0</v>
      </c>
      <c r="JH462" s="14">
        <v>0</v>
      </c>
      <c r="JI462" s="14">
        <v>0</v>
      </c>
      <c r="JJ462" s="14">
        <v>0</v>
      </c>
      <c r="JK462" s="14">
        <v>0</v>
      </c>
      <c r="JL462" s="14">
        <v>0</v>
      </c>
      <c r="JM462" s="14">
        <v>0</v>
      </c>
      <c r="JN462" s="14">
        <v>0</v>
      </c>
      <c r="JO462" s="14">
        <v>0</v>
      </c>
      <c r="JP462" s="14">
        <v>0</v>
      </c>
      <c r="JQ462" s="14">
        <v>0</v>
      </c>
      <c r="JR462" s="14">
        <v>0</v>
      </c>
      <c r="JS462" s="14">
        <v>0</v>
      </c>
      <c r="JT462" s="14">
        <v>0</v>
      </c>
      <c r="JU462" s="14">
        <v>0</v>
      </c>
      <c r="JV462" s="14">
        <v>0</v>
      </c>
      <c r="JW462" s="14">
        <v>0</v>
      </c>
      <c r="JX462" s="14">
        <v>0</v>
      </c>
      <c r="JY462" s="14">
        <v>0</v>
      </c>
      <c r="JZ462" s="14">
        <v>0</v>
      </c>
      <c r="KA462" s="14">
        <v>0</v>
      </c>
      <c r="KB462" s="14">
        <v>0</v>
      </c>
      <c r="KC462" s="14">
        <v>0</v>
      </c>
      <c r="KD462" s="14">
        <v>0</v>
      </c>
      <c r="KE462" s="14">
        <v>0</v>
      </c>
      <c r="KF462" s="14">
        <v>0</v>
      </c>
      <c r="KG462" s="14">
        <v>0</v>
      </c>
      <c r="KH462" s="14">
        <v>0</v>
      </c>
      <c r="KI462" s="14">
        <v>0</v>
      </c>
      <c r="KJ462" s="14">
        <v>0</v>
      </c>
      <c r="KK462" s="14">
        <v>0</v>
      </c>
      <c r="KL462" s="14">
        <v>0</v>
      </c>
      <c r="KM462" s="14">
        <v>0</v>
      </c>
      <c r="KN462" s="14">
        <v>0</v>
      </c>
      <c r="KO462" s="14">
        <v>0</v>
      </c>
      <c r="KP462" s="14">
        <v>0</v>
      </c>
      <c r="KQ462" s="14">
        <v>0</v>
      </c>
      <c r="KR462" s="14">
        <v>0</v>
      </c>
      <c r="KS462" s="14">
        <v>0</v>
      </c>
      <c r="KT462" s="14">
        <v>0</v>
      </c>
      <c r="KU462" s="14">
        <v>0</v>
      </c>
      <c r="KV462" s="14">
        <v>0</v>
      </c>
      <c r="KW462" s="14">
        <v>0</v>
      </c>
      <c r="KX462" s="14">
        <v>0</v>
      </c>
      <c r="KY462" s="14">
        <v>0</v>
      </c>
      <c r="KZ462" s="14">
        <v>0</v>
      </c>
      <c r="LA462" s="14">
        <v>0</v>
      </c>
      <c r="LB462" s="14">
        <v>0</v>
      </c>
      <c r="LC462" s="14">
        <v>0</v>
      </c>
      <c r="LD462" s="14">
        <v>0</v>
      </c>
      <c r="LE462" s="14">
        <v>0</v>
      </c>
      <c r="LF462" s="14">
        <v>0</v>
      </c>
      <c r="LG462" s="14">
        <v>0</v>
      </c>
      <c r="LH462" s="14">
        <v>0</v>
      </c>
      <c r="LI462" s="14">
        <v>0</v>
      </c>
      <c r="LJ462" s="14">
        <v>0</v>
      </c>
      <c r="LK462" s="14">
        <v>0</v>
      </c>
      <c r="LL462" s="14">
        <v>0</v>
      </c>
      <c r="LM462" s="14">
        <v>0</v>
      </c>
      <c r="LN462" s="14">
        <v>0</v>
      </c>
      <c r="LO462" s="14">
        <v>0</v>
      </c>
      <c r="LP462" s="14">
        <v>0</v>
      </c>
      <c r="LQ462" s="14">
        <v>0</v>
      </c>
      <c r="LR462" s="14">
        <v>0</v>
      </c>
      <c r="LS462" s="14">
        <v>0</v>
      </c>
      <c r="LT462" s="14">
        <v>0</v>
      </c>
      <c r="LU462" s="14">
        <v>0</v>
      </c>
      <c r="LV462" s="14">
        <v>0</v>
      </c>
      <c r="LW462" s="14">
        <v>0</v>
      </c>
      <c r="LX462" s="14">
        <v>0</v>
      </c>
      <c r="LY462" s="14">
        <v>0</v>
      </c>
      <c r="LZ462" s="14">
        <v>0</v>
      </c>
      <c r="MA462" s="14">
        <v>0</v>
      </c>
      <c r="MB462" s="14">
        <v>0</v>
      </c>
      <c r="MC462" s="14">
        <v>0</v>
      </c>
      <c r="MD462" s="14">
        <v>0</v>
      </c>
      <c r="ME462" s="14">
        <v>0</v>
      </c>
      <c r="MF462" s="14">
        <v>0</v>
      </c>
      <c r="MG462" s="14">
        <v>0</v>
      </c>
      <c r="MH462" s="14">
        <v>0</v>
      </c>
      <c r="MI462" s="14">
        <v>0</v>
      </c>
      <c r="MJ462" s="14">
        <v>0</v>
      </c>
      <c r="MK462" s="14">
        <v>0</v>
      </c>
      <c r="ML462" s="14">
        <v>0</v>
      </c>
      <c r="MM462" s="14">
        <v>0</v>
      </c>
      <c r="MN462" s="14">
        <v>0</v>
      </c>
      <c r="MO462" s="14">
        <v>0</v>
      </c>
      <c r="MP462" s="14">
        <v>0</v>
      </c>
      <c r="MQ462" s="14">
        <v>0</v>
      </c>
      <c r="MR462" s="14">
        <v>0</v>
      </c>
      <c r="MS462" s="14">
        <v>0</v>
      </c>
      <c r="MT462" s="14">
        <v>0</v>
      </c>
      <c r="MU462" s="14">
        <v>0</v>
      </c>
      <c r="MV462" s="14">
        <v>0</v>
      </c>
      <c r="MW462" s="14">
        <v>0</v>
      </c>
      <c r="MX462" s="14">
        <v>0</v>
      </c>
      <c r="MY462" s="14">
        <v>0</v>
      </c>
      <c r="MZ462" s="14">
        <v>0</v>
      </c>
      <c r="NA462" s="14">
        <v>0</v>
      </c>
      <c r="NB462" s="14">
        <v>0</v>
      </c>
      <c r="NC462" s="14">
        <v>0</v>
      </c>
      <c r="ND462" s="14">
        <v>0</v>
      </c>
      <c r="NE462" s="14">
        <v>0</v>
      </c>
      <c r="NF462" s="14">
        <v>0</v>
      </c>
      <c r="NG462" s="14">
        <v>0</v>
      </c>
      <c r="NH462" s="14">
        <v>0</v>
      </c>
      <c r="NI462" s="14">
        <v>0</v>
      </c>
      <c r="NJ462" s="14">
        <v>0</v>
      </c>
      <c r="NK462" s="14">
        <v>0</v>
      </c>
      <c r="NL462" s="14">
        <v>0</v>
      </c>
      <c r="NM462" s="14">
        <v>0</v>
      </c>
      <c r="NN462" s="14">
        <v>0</v>
      </c>
      <c r="NO462" s="14">
        <v>0</v>
      </c>
      <c r="NP462" s="14">
        <v>0</v>
      </c>
      <c r="NQ462" s="14">
        <v>0</v>
      </c>
      <c r="NR462" s="14">
        <v>0</v>
      </c>
      <c r="NS462" s="14">
        <v>1</v>
      </c>
      <c r="NT462" s="14">
        <v>0</v>
      </c>
      <c r="NU462" s="14">
        <v>0</v>
      </c>
      <c r="NV462" s="14">
        <v>0</v>
      </c>
      <c r="NW462" s="14">
        <v>0</v>
      </c>
      <c r="NX462" s="14">
        <v>0</v>
      </c>
      <c r="NY462" s="14">
        <v>0</v>
      </c>
      <c r="NZ462" s="14">
        <v>0</v>
      </c>
      <c r="OA462" s="14">
        <v>0</v>
      </c>
      <c r="OB462" s="14">
        <v>0</v>
      </c>
      <c r="OC462" s="14">
        <v>0</v>
      </c>
      <c r="OD462" s="14">
        <v>0</v>
      </c>
      <c r="OE462" s="14">
        <v>0</v>
      </c>
      <c r="OF462" s="14"/>
      <c r="OG462" s="14">
        <v>0</v>
      </c>
      <c r="OH462" s="14">
        <v>0</v>
      </c>
      <c r="OI462" s="14">
        <v>0</v>
      </c>
      <c r="OJ462" s="14">
        <v>0</v>
      </c>
      <c r="OK462" s="14">
        <v>0</v>
      </c>
      <c r="OL462" s="14">
        <v>0</v>
      </c>
      <c r="OM462" s="14">
        <v>0</v>
      </c>
      <c r="ON462" s="14">
        <v>0</v>
      </c>
      <c r="OO462" s="14">
        <v>0</v>
      </c>
      <c r="OP462" s="14">
        <v>0</v>
      </c>
      <c r="OQ462" s="14">
        <v>0</v>
      </c>
      <c r="OR462" s="14">
        <v>0</v>
      </c>
      <c r="OS462" s="14">
        <v>0</v>
      </c>
      <c r="OT462" s="14">
        <v>0</v>
      </c>
      <c r="OU462" s="14">
        <v>0</v>
      </c>
      <c r="OV462" s="14">
        <v>0</v>
      </c>
      <c r="OW462" s="14">
        <v>0</v>
      </c>
      <c r="OX462" s="14">
        <v>0</v>
      </c>
      <c r="OY462" s="14">
        <v>0</v>
      </c>
      <c r="OZ462" s="14"/>
      <c r="PA462" s="14">
        <v>0</v>
      </c>
      <c r="PB462" s="14"/>
      <c r="PC462" s="14"/>
      <c r="PD462" s="14">
        <v>0</v>
      </c>
      <c r="PE462" s="14"/>
      <c r="PF462" s="14"/>
      <c r="PG462" s="54"/>
      <c r="PH462" s="54"/>
      <c r="PI462" s="54"/>
      <c r="PJ462" s="54"/>
      <c r="PK462" s="54"/>
      <c r="PL462" s="84"/>
      <c r="PM462" s="14"/>
      <c r="PN462" s="84"/>
      <c r="PO462" s="84"/>
      <c r="PP462" s="84"/>
      <c r="PQ462" s="84"/>
      <c r="PR462" s="505"/>
      <c r="PS462" s="84"/>
      <c r="PT462" s="84"/>
      <c r="PU462" s="84"/>
      <c r="PV462" s="84"/>
      <c r="PW462" s="54"/>
      <c r="PX462" s="54"/>
      <c r="PY462" s="14"/>
      <c r="PZ462" s="14"/>
      <c r="QA462" s="14"/>
      <c r="QB462" s="54"/>
      <c r="QC462" s="54"/>
      <c r="QD462" s="54"/>
      <c r="QR462" s="1"/>
      <c r="QS462" s="1"/>
      <c r="QX462" s="1"/>
      <c r="QY462" s="1"/>
      <c r="QZ462" s="1"/>
      <c r="RA462" s="1"/>
      <c r="RB462" s="1"/>
      <c r="RC462" s="1"/>
      <c r="RD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</row>
    <row r="463" spans="1:498" s="20" customFormat="1" hidden="1" x14ac:dyDescent="0.25">
      <c r="A463" s="68" t="s">
        <v>8</v>
      </c>
      <c r="B463" s="68" t="s">
        <v>1520</v>
      </c>
      <c r="C463" s="347"/>
      <c r="D463" s="347"/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  <c r="AL463" s="14">
        <v>0</v>
      </c>
      <c r="AM463" s="14">
        <v>0</v>
      </c>
      <c r="AN463" s="14">
        <v>0</v>
      </c>
      <c r="AO463" s="14">
        <v>0</v>
      </c>
      <c r="AP463" s="14">
        <v>0</v>
      </c>
      <c r="AQ463" s="14">
        <v>0</v>
      </c>
      <c r="AR463" s="14">
        <v>0</v>
      </c>
      <c r="AS463" s="14">
        <v>0</v>
      </c>
      <c r="AT463" s="14">
        <v>0</v>
      </c>
      <c r="AU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v>0</v>
      </c>
      <c r="BA463" s="14">
        <v>0</v>
      </c>
      <c r="BB463" s="14">
        <v>0</v>
      </c>
      <c r="BC463" s="14">
        <v>0</v>
      </c>
      <c r="BD463" s="14">
        <v>0</v>
      </c>
      <c r="BE463" s="14">
        <v>0</v>
      </c>
      <c r="BF463" s="14">
        <v>0</v>
      </c>
      <c r="BG463" s="14">
        <v>0</v>
      </c>
      <c r="BH463" s="14">
        <v>0</v>
      </c>
      <c r="BI463" s="14">
        <v>0</v>
      </c>
      <c r="BJ463" s="14">
        <v>0</v>
      </c>
      <c r="BK463" s="14">
        <v>0</v>
      </c>
      <c r="BL463" s="14">
        <v>0</v>
      </c>
      <c r="BM463" s="14">
        <v>0</v>
      </c>
      <c r="BN463" s="14">
        <v>0</v>
      </c>
      <c r="BO463" s="14">
        <v>0</v>
      </c>
      <c r="BP463" s="14">
        <v>0</v>
      </c>
      <c r="BQ463" s="14">
        <v>0</v>
      </c>
      <c r="BR463" s="14">
        <v>0</v>
      </c>
      <c r="BS463" s="14">
        <v>0</v>
      </c>
      <c r="BT463" s="14">
        <v>0</v>
      </c>
      <c r="BU463" s="14">
        <v>0</v>
      </c>
      <c r="BV463" s="14">
        <v>0</v>
      </c>
      <c r="BW463" s="14">
        <v>0</v>
      </c>
      <c r="BX463" s="14">
        <v>0</v>
      </c>
      <c r="BY463" s="14">
        <v>0</v>
      </c>
      <c r="BZ463" s="14">
        <v>0</v>
      </c>
      <c r="CA463" s="14">
        <v>0</v>
      </c>
      <c r="CB463" s="14">
        <v>0</v>
      </c>
      <c r="CC463" s="14">
        <v>0</v>
      </c>
      <c r="CD463" s="14">
        <v>0</v>
      </c>
      <c r="CE463" s="14">
        <v>0</v>
      </c>
      <c r="CF463" s="14">
        <v>0</v>
      </c>
      <c r="CG463" s="14">
        <v>0</v>
      </c>
      <c r="CH463" s="14">
        <v>0</v>
      </c>
      <c r="CI463" s="14">
        <v>0</v>
      </c>
      <c r="CJ463" s="14">
        <v>0</v>
      </c>
      <c r="CK463" s="14">
        <v>0</v>
      </c>
      <c r="CL463" s="14">
        <v>0</v>
      </c>
      <c r="CM463" s="14">
        <v>0</v>
      </c>
      <c r="CN463" s="14">
        <v>0</v>
      </c>
      <c r="CO463" s="14">
        <v>0</v>
      </c>
      <c r="CP463" s="14">
        <v>0</v>
      </c>
      <c r="CQ463" s="14">
        <v>0</v>
      </c>
      <c r="CR463" s="14">
        <v>0</v>
      </c>
      <c r="CS463" s="14">
        <v>0</v>
      </c>
      <c r="CT463" s="14">
        <v>0</v>
      </c>
      <c r="CU463" s="14">
        <v>0</v>
      </c>
      <c r="CV463" s="14">
        <v>0</v>
      </c>
      <c r="CW463" s="14">
        <v>0</v>
      </c>
      <c r="CX463" s="14">
        <v>0</v>
      </c>
      <c r="CY463" s="14">
        <v>0</v>
      </c>
      <c r="CZ463" s="14">
        <v>0</v>
      </c>
      <c r="DA463" s="14">
        <v>0</v>
      </c>
      <c r="DB463" s="14">
        <v>0</v>
      </c>
      <c r="DC463" s="14">
        <v>0</v>
      </c>
      <c r="DD463" s="14">
        <v>0</v>
      </c>
      <c r="DE463" s="14">
        <v>0</v>
      </c>
      <c r="DF463" s="14">
        <v>0</v>
      </c>
      <c r="DG463" s="14">
        <v>0</v>
      </c>
      <c r="DH463" s="14">
        <v>0</v>
      </c>
      <c r="DI463" s="14">
        <v>0</v>
      </c>
      <c r="DJ463" s="14">
        <v>0</v>
      </c>
      <c r="DK463" s="14">
        <v>0</v>
      </c>
      <c r="DL463" s="14">
        <v>0</v>
      </c>
      <c r="DM463" s="14">
        <v>0</v>
      </c>
      <c r="DN463" s="14">
        <v>0</v>
      </c>
      <c r="DO463" s="14">
        <v>0</v>
      </c>
      <c r="DP463" s="14">
        <v>0</v>
      </c>
      <c r="DQ463" s="14">
        <v>0</v>
      </c>
      <c r="DR463" s="14">
        <v>0</v>
      </c>
      <c r="DS463" s="14">
        <v>0</v>
      </c>
      <c r="DT463" s="14">
        <v>0</v>
      </c>
      <c r="DU463" s="14">
        <v>0</v>
      </c>
      <c r="DV463" s="14">
        <v>0</v>
      </c>
      <c r="DW463" s="14">
        <v>0</v>
      </c>
      <c r="DX463" s="14">
        <v>0</v>
      </c>
      <c r="DY463" s="14">
        <v>0</v>
      </c>
      <c r="DZ463" s="14">
        <v>0</v>
      </c>
      <c r="EA463" s="14">
        <v>0</v>
      </c>
      <c r="EB463" s="14">
        <v>0</v>
      </c>
      <c r="EC463" s="14">
        <v>0</v>
      </c>
      <c r="ED463" s="14">
        <v>0</v>
      </c>
      <c r="EE463" s="14">
        <v>0</v>
      </c>
      <c r="EF463" s="14">
        <v>0</v>
      </c>
      <c r="EG463" s="14">
        <v>0</v>
      </c>
      <c r="EH463" s="14">
        <v>0</v>
      </c>
      <c r="EI463" s="14">
        <v>0</v>
      </c>
      <c r="EJ463" s="14">
        <v>0</v>
      </c>
      <c r="EK463" s="14">
        <v>0</v>
      </c>
      <c r="EL463" s="14">
        <v>0</v>
      </c>
      <c r="EM463" s="14">
        <v>0</v>
      </c>
      <c r="EN463" s="14">
        <v>0</v>
      </c>
      <c r="EO463" s="14">
        <v>0</v>
      </c>
      <c r="EP463" s="14">
        <v>0</v>
      </c>
      <c r="EQ463" s="14">
        <v>0</v>
      </c>
      <c r="ER463" s="14">
        <v>0</v>
      </c>
      <c r="ES463" s="14">
        <v>0</v>
      </c>
      <c r="ET463" s="14">
        <v>0</v>
      </c>
      <c r="EU463" s="14">
        <v>0</v>
      </c>
      <c r="EV463" s="14">
        <v>0</v>
      </c>
      <c r="EW463" s="14">
        <v>0</v>
      </c>
      <c r="EX463" s="14">
        <v>0</v>
      </c>
      <c r="EY463" s="14">
        <v>0</v>
      </c>
      <c r="EZ463" s="14">
        <v>0</v>
      </c>
      <c r="FA463" s="14">
        <v>0</v>
      </c>
      <c r="FB463" s="14">
        <v>0</v>
      </c>
      <c r="FC463" s="14">
        <v>0</v>
      </c>
      <c r="FD463" s="14">
        <v>0</v>
      </c>
      <c r="FE463" s="14">
        <v>0</v>
      </c>
      <c r="FF463" s="14">
        <v>0</v>
      </c>
      <c r="FG463" s="14">
        <v>0</v>
      </c>
      <c r="FH463" s="14">
        <v>0</v>
      </c>
      <c r="FI463" s="14">
        <v>0</v>
      </c>
      <c r="FJ463" s="14">
        <v>0</v>
      </c>
      <c r="FK463" s="14">
        <v>0</v>
      </c>
      <c r="FL463" s="14">
        <v>0</v>
      </c>
      <c r="FM463" s="14">
        <v>0</v>
      </c>
      <c r="FN463" s="14">
        <v>0</v>
      </c>
      <c r="FO463" s="14">
        <v>0</v>
      </c>
      <c r="FP463" s="14">
        <v>0</v>
      </c>
      <c r="FQ463" s="14">
        <v>0</v>
      </c>
      <c r="FR463" s="14">
        <v>0</v>
      </c>
      <c r="FS463" s="14">
        <v>0</v>
      </c>
      <c r="FT463" s="14">
        <v>0</v>
      </c>
      <c r="FU463" s="14">
        <v>0</v>
      </c>
      <c r="FV463" s="14">
        <v>0</v>
      </c>
      <c r="FW463" s="14">
        <v>0</v>
      </c>
      <c r="FX463" s="14">
        <v>0</v>
      </c>
      <c r="FY463" s="14">
        <v>0</v>
      </c>
      <c r="FZ463" s="14">
        <v>0</v>
      </c>
      <c r="GA463" s="14">
        <v>0</v>
      </c>
      <c r="GB463" s="14">
        <v>0</v>
      </c>
      <c r="GC463" s="14">
        <v>0</v>
      </c>
      <c r="GD463" s="14">
        <v>0</v>
      </c>
      <c r="GE463" s="14">
        <v>0</v>
      </c>
      <c r="GF463" s="14">
        <v>0</v>
      </c>
      <c r="GG463" s="14">
        <v>0</v>
      </c>
      <c r="GH463" s="14">
        <v>0</v>
      </c>
      <c r="GI463" s="14">
        <v>0</v>
      </c>
      <c r="GJ463" s="14">
        <v>0</v>
      </c>
      <c r="GK463" s="14">
        <v>0</v>
      </c>
      <c r="GL463" s="14">
        <v>0</v>
      </c>
      <c r="GM463" s="14">
        <v>0</v>
      </c>
      <c r="GN463" s="14">
        <v>0</v>
      </c>
      <c r="GO463" s="14">
        <v>0</v>
      </c>
      <c r="GP463" s="14">
        <v>0</v>
      </c>
      <c r="GQ463" s="14">
        <v>0</v>
      </c>
      <c r="GR463" s="14">
        <v>0</v>
      </c>
      <c r="GS463" s="14">
        <v>0</v>
      </c>
      <c r="GT463" s="14">
        <v>0</v>
      </c>
      <c r="GU463" s="14">
        <v>0</v>
      </c>
      <c r="GV463" s="14">
        <v>0</v>
      </c>
      <c r="GW463" s="14">
        <v>0</v>
      </c>
      <c r="GX463" s="14">
        <v>0</v>
      </c>
      <c r="GY463" s="14">
        <v>0</v>
      </c>
      <c r="GZ463" s="14">
        <v>0</v>
      </c>
      <c r="HA463" s="14">
        <v>0</v>
      </c>
      <c r="HB463" s="14">
        <v>0</v>
      </c>
      <c r="HC463" s="14">
        <v>0</v>
      </c>
      <c r="HD463" s="14">
        <v>0</v>
      </c>
      <c r="HE463" s="14">
        <v>0</v>
      </c>
      <c r="HF463" s="14">
        <v>0</v>
      </c>
      <c r="HG463" s="14">
        <v>0</v>
      </c>
      <c r="HH463" s="14">
        <v>0</v>
      </c>
      <c r="HI463" s="14">
        <v>0</v>
      </c>
      <c r="HJ463" s="14">
        <v>0</v>
      </c>
      <c r="HK463" s="14">
        <v>0</v>
      </c>
      <c r="HL463" s="14">
        <v>0</v>
      </c>
      <c r="HM463" s="14">
        <v>0</v>
      </c>
      <c r="HN463" s="14">
        <v>0</v>
      </c>
      <c r="HO463" s="14">
        <v>0</v>
      </c>
      <c r="HP463" s="14">
        <v>0</v>
      </c>
      <c r="HQ463" s="14">
        <v>0</v>
      </c>
      <c r="HR463" s="14">
        <v>0</v>
      </c>
      <c r="HS463" s="14">
        <v>0</v>
      </c>
      <c r="HT463" s="14">
        <v>0</v>
      </c>
      <c r="HU463" s="14">
        <v>0</v>
      </c>
      <c r="HV463" s="14">
        <v>0</v>
      </c>
      <c r="HW463" s="14">
        <v>0</v>
      </c>
      <c r="HX463" s="14">
        <v>0</v>
      </c>
      <c r="HY463" s="14">
        <v>0</v>
      </c>
      <c r="HZ463" s="14">
        <v>0</v>
      </c>
      <c r="IA463" s="14">
        <v>0</v>
      </c>
      <c r="IB463" s="14">
        <v>0</v>
      </c>
      <c r="IC463" s="14">
        <v>0</v>
      </c>
      <c r="ID463" s="14">
        <v>0</v>
      </c>
      <c r="IE463" s="14">
        <v>0</v>
      </c>
      <c r="IF463" s="14">
        <v>0</v>
      </c>
      <c r="IG463" s="14">
        <v>0</v>
      </c>
      <c r="IH463" s="14">
        <v>0</v>
      </c>
      <c r="II463" s="14">
        <v>0</v>
      </c>
      <c r="IJ463" s="14">
        <v>0</v>
      </c>
      <c r="IK463" s="14">
        <v>0</v>
      </c>
      <c r="IL463" s="14">
        <v>0</v>
      </c>
      <c r="IM463" s="14">
        <v>0</v>
      </c>
      <c r="IN463" s="14">
        <v>0</v>
      </c>
      <c r="IO463" s="14">
        <v>0</v>
      </c>
      <c r="IP463" s="14">
        <v>0</v>
      </c>
      <c r="IQ463" s="14">
        <v>0</v>
      </c>
      <c r="IR463" s="14">
        <v>0</v>
      </c>
      <c r="IS463" s="14">
        <v>0</v>
      </c>
      <c r="IT463" s="14">
        <v>0</v>
      </c>
      <c r="IU463" s="14">
        <v>0</v>
      </c>
      <c r="IV463" s="14">
        <v>0</v>
      </c>
      <c r="IW463" s="14">
        <v>0</v>
      </c>
      <c r="IX463" s="14">
        <v>0</v>
      </c>
      <c r="IY463" s="14">
        <v>0</v>
      </c>
      <c r="IZ463" s="14">
        <v>0</v>
      </c>
      <c r="JA463" s="14">
        <v>0</v>
      </c>
      <c r="JB463" s="14">
        <v>0</v>
      </c>
      <c r="JC463" s="14">
        <v>0</v>
      </c>
      <c r="JD463" s="14">
        <v>0</v>
      </c>
      <c r="JE463" s="14">
        <v>0</v>
      </c>
      <c r="JF463" s="14">
        <v>0</v>
      </c>
      <c r="JG463" s="14">
        <v>0</v>
      </c>
      <c r="JH463" s="14">
        <v>0</v>
      </c>
      <c r="JI463" s="14">
        <v>0</v>
      </c>
      <c r="JJ463" s="14">
        <v>0</v>
      </c>
      <c r="JK463" s="14">
        <v>0</v>
      </c>
      <c r="JL463" s="14">
        <v>0</v>
      </c>
      <c r="JM463" s="14">
        <v>0</v>
      </c>
      <c r="JN463" s="14">
        <v>0</v>
      </c>
      <c r="JO463" s="14">
        <v>0</v>
      </c>
      <c r="JP463" s="14">
        <v>0</v>
      </c>
      <c r="JQ463" s="14">
        <v>0</v>
      </c>
      <c r="JR463" s="14">
        <v>0</v>
      </c>
      <c r="JS463" s="14">
        <v>0</v>
      </c>
      <c r="JT463" s="14">
        <v>0</v>
      </c>
      <c r="JU463" s="14">
        <v>0</v>
      </c>
      <c r="JV463" s="14">
        <v>0</v>
      </c>
      <c r="JW463" s="14">
        <v>0</v>
      </c>
      <c r="JX463" s="14">
        <v>0</v>
      </c>
      <c r="JY463" s="14">
        <v>0</v>
      </c>
      <c r="JZ463" s="14">
        <v>0</v>
      </c>
      <c r="KA463" s="14">
        <v>0</v>
      </c>
      <c r="KB463" s="14">
        <v>0</v>
      </c>
      <c r="KC463" s="14">
        <v>0</v>
      </c>
      <c r="KD463" s="14">
        <v>0</v>
      </c>
      <c r="KE463" s="14">
        <v>0</v>
      </c>
      <c r="KF463" s="14">
        <v>0</v>
      </c>
      <c r="KG463" s="14">
        <v>0</v>
      </c>
      <c r="KH463" s="14">
        <v>0</v>
      </c>
      <c r="KI463" s="14">
        <v>0</v>
      </c>
      <c r="KJ463" s="14">
        <v>0</v>
      </c>
      <c r="KK463" s="14">
        <v>0</v>
      </c>
      <c r="KL463" s="14">
        <v>0</v>
      </c>
      <c r="KM463" s="14">
        <v>0</v>
      </c>
      <c r="KN463" s="14">
        <v>0</v>
      </c>
      <c r="KO463" s="14">
        <v>0</v>
      </c>
      <c r="KP463" s="14">
        <v>0</v>
      </c>
      <c r="KQ463" s="14">
        <v>0</v>
      </c>
      <c r="KR463" s="14">
        <v>0</v>
      </c>
      <c r="KS463" s="14">
        <v>0</v>
      </c>
      <c r="KT463" s="14">
        <v>0</v>
      </c>
      <c r="KU463" s="14">
        <v>0</v>
      </c>
      <c r="KV463" s="14">
        <v>0</v>
      </c>
      <c r="KW463" s="14">
        <v>0</v>
      </c>
      <c r="KX463" s="14">
        <v>0</v>
      </c>
      <c r="KY463" s="14">
        <v>0</v>
      </c>
      <c r="KZ463" s="14">
        <v>0</v>
      </c>
      <c r="LA463" s="14">
        <v>0</v>
      </c>
      <c r="LB463" s="14">
        <v>0</v>
      </c>
      <c r="LC463" s="14">
        <v>0</v>
      </c>
      <c r="LD463" s="14">
        <v>0</v>
      </c>
      <c r="LE463" s="14">
        <v>0</v>
      </c>
      <c r="LF463" s="14">
        <v>0</v>
      </c>
      <c r="LG463" s="14">
        <v>0</v>
      </c>
      <c r="LH463" s="14">
        <v>0</v>
      </c>
      <c r="LI463" s="14">
        <v>0</v>
      </c>
      <c r="LJ463" s="14">
        <v>0</v>
      </c>
      <c r="LK463" s="14">
        <v>0</v>
      </c>
      <c r="LL463" s="14">
        <v>0</v>
      </c>
      <c r="LM463" s="14">
        <v>0</v>
      </c>
      <c r="LN463" s="14">
        <v>0</v>
      </c>
      <c r="LO463" s="14">
        <v>0</v>
      </c>
      <c r="LP463" s="14">
        <v>0</v>
      </c>
      <c r="LQ463" s="14">
        <v>0</v>
      </c>
      <c r="LR463" s="14">
        <v>0</v>
      </c>
      <c r="LS463" s="14">
        <v>0</v>
      </c>
      <c r="LT463" s="14">
        <v>0</v>
      </c>
      <c r="LU463" s="14">
        <v>0</v>
      </c>
      <c r="LV463" s="14">
        <v>0</v>
      </c>
      <c r="LW463" s="14">
        <v>0</v>
      </c>
      <c r="LX463" s="14">
        <v>0</v>
      </c>
      <c r="LY463" s="14">
        <v>0</v>
      </c>
      <c r="LZ463" s="14">
        <v>0</v>
      </c>
      <c r="MA463" s="14">
        <v>0</v>
      </c>
      <c r="MB463" s="14">
        <v>0</v>
      </c>
      <c r="MC463" s="14">
        <v>0</v>
      </c>
      <c r="MD463" s="14">
        <v>0</v>
      </c>
      <c r="ME463" s="14">
        <v>0</v>
      </c>
      <c r="MF463" s="14">
        <v>0</v>
      </c>
      <c r="MG463" s="14">
        <v>0</v>
      </c>
      <c r="MH463" s="14">
        <v>0</v>
      </c>
      <c r="MI463" s="14">
        <v>0</v>
      </c>
      <c r="MJ463" s="14">
        <v>0</v>
      </c>
      <c r="MK463" s="14">
        <v>0</v>
      </c>
      <c r="ML463" s="14">
        <v>0</v>
      </c>
      <c r="MM463" s="14">
        <v>0</v>
      </c>
      <c r="MN463" s="14">
        <v>0</v>
      </c>
      <c r="MO463" s="14">
        <v>0</v>
      </c>
      <c r="MP463" s="14">
        <v>0</v>
      </c>
      <c r="MQ463" s="14">
        <v>0</v>
      </c>
      <c r="MR463" s="14">
        <v>0</v>
      </c>
      <c r="MS463" s="14">
        <v>0</v>
      </c>
      <c r="MT463" s="14">
        <v>0</v>
      </c>
      <c r="MU463" s="14">
        <v>0</v>
      </c>
      <c r="MV463" s="14">
        <v>0</v>
      </c>
      <c r="MW463" s="14">
        <v>0</v>
      </c>
      <c r="MX463" s="14">
        <v>0</v>
      </c>
      <c r="MY463" s="14">
        <v>0</v>
      </c>
      <c r="MZ463" s="14">
        <v>0</v>
      </c>
      <c r="NA463" s="14">
        <v>0</v>
      </c>
      <c r="NB463" s="14">
        <v>0</v>
      </c>
      <c r="NC463" s="14">
        <v>0</v>
      </c>
      <c r="ND463" s="14">
        <v>0</v>
      </c>
      <c r="NE463" s="14">
        <v>0</v>
      </c>
      <c r="NF463" s="14">
        <v>0</v>
      </c>
      <c r="NG463" s="14">
        <v>0</v>
      </c>
      <c r="NH463" s="14">
        <v>0</v>
      </c>
      <c r="NI463" s="14">
        <v>0</v>
      </c>
      <c r="NJ463" s="14">
        <v>0</v>
      </c>
      <c r="NK463" s="14">
        <v>0</v>
      </c>
      <c r="NL463" s="14">
        <v>0</v>
      </c>
      <c r="NM463" s="14">
        <v>0</v>
      </c>
      <c r="NN463" s="14">
        <v>0</v>
      </c>
      <c r="NO463" s="14">
        <v>0</v>
      </c>
      <c r="NP463" s="14">
        <v>0</v>
      </c>
      <c r="NQ463" s="14">
        <v>0</v>
      </c>
      <c r="NR463" s="14">
        <v>0</v>
      </c>
      <c r="NS463" s="14">
        <v>0</v>
      </c>
      <c r="NT463" s="14">
        <v>0</v>
      </c>
      <c r="NU463" s="14">
        <v>0</v>
      </c>
      <c r="NV463" s="14">
        <v>0</v>
      </c>
      <c r="NW463" s="14">
        <v>0</v>
      </c>
      <c r="NX463" s="14">
        <v>0</v>
      </c>
      <c r="NY463" s="14">
        <v>0</v>
      </c>
      <c r="NZ463" s="14">
        <v>0</v>
      </c>
      <c r="OA463" s="14">
        <v>0</v>
      </c>
      <c r="OB463" s="14">
        <v>0</v>
      </c>
      <c r="OC463" s="14">
        <v>0</v>
      </c>
      <c r="OD463" s="14">
        <v>0</v>
      </c>
      <c r="OE463" s="14">
        <v>0</v>
      </c>
      <c r="OF463" s="14"/>
      <c r="OG463" s="14">
        <v>0</v>
      </c>
      <c r="OH463" s="14">
        <v>0</v>
      </c>
      <c r="OI463" s="14">
        <v>0</v>
      </c>
      <c r="OJ463" s="14">
        <v>0</v>
      </c>
      <c r="OK463" s="14">
        <v>0</v>
      </c>
      <c r="OL463" s="14">
        <v>0</v>
      </c>
      <c r="OM463" s="14">
        <v>0</v>
      </c>
      <c r="ON463" s="14">
        <v>0</v>
      </c>
      <c r="OO463" s="14">
        <v>0</v>
      </c>
      <c r="OP463" s="14">
        <v>0</v>
      </c>
      <c r="OQ463" s="14">
        <v>0</v>
      </c>
      <c r="OR463" s="14">
        <v>0</v>
      </c>
      <c r="OS463" s="14">
        <v>0</v>
      </c>
      <c r="OT463" s="14">
        <v>0</v>
      </c>
      <c r="OU463" s="14">
        <v>0</v>
      </c>
      <c r="OV463" s="14">
        <v>0</v>
      </c>
      <c r="OW463" s="14">
        <v>0</v>
      </c>
      <c r="OX463" s="14">
        <v>0</v>
      </c>
      <c r="OY463" s="14">
        <v>0</v>
      </c>
      <c r="OZ463" s="14"/>
      <c r="PA463" s="14">
        <v>1</v>
      </c>
      <c r="PB463" s="14"/>
      <c r="PC463" s="14"/>
      <c r="PD463" s="14">
        <v>0</v>
      </c>
      <c r="PE463" s="14"/>
      <c r="PF463" s="14"/>
      <c r="PG463" s="54"/>
      <c r="PH463" s="54"/>
      <c r="PI463" s="54"/>
      <c r="PJ463" s="54"/>
      <c r="PK463" s="54"/>
      <c r="PL463" s="84"/>
      <c r="PM463" s="14"/>
      <c r="PN463" s="84"/>
      <c r="PO463" s="84"/>
      <c r="PP463" s="84"/>
      <c r="PQ463" s="84"/>
      <c r="PR463" s="505"/>
      <c r="PS463" s="84"/>
      <c r="PT463" s="84"/>
      <c r="PU463" s="84"/>
      <c r="PV463" s="84"/>
      <c r="PW463" s="54"/>
      <c r="PX463" s="54"/>
      <c r="PY463" s="14"/>
      <c r="PZ463" s="14"/>
      <c r="QA463" s="14"/>
      <c r="QB463" s="54"/>
      <c r="QC463" s="54"/>
      <c r="QD463" s="54"/>
      <c r="QR463" s="1"/>
      <c r="QS463" s="1"/>
      <c r="QX463" s="1"/>
      <c r="QY463" s="1"/>
      <c r="QZ463" s="1"/>
      <c r="RA463" s="1"/>
      <c r="RB463" s="1"/>
      <c r="RC463" s="1"/>
      <c r="RD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</row>
    <row r="464" spans="1:498" s="20" customFormat="1" hidden="1" x14ac:dyDescent="0.25">
      <c r="A464" s="68" t="s">
        <v>8</v>
      </c>
      <c r="B464" s="68" t="s">
        <v>1521</v>
      </c>
      <c r="C464" s="347"/>
      <c r="D464" s="347"/>
      <c r="E464" s="14">
        <v>0</v>
      </c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>
        <v>0</v>
      </c>
      <c r="PE464" s="14"/>
      <c r="PF464" s="14"/>
      <c r="PG464" s="54"/>
      <c r="PH464" s="54"/>
      <c r="PI464" s="54"/>
      <c r="PJ464" s="54"/>
      <c r="PK464" s="54"/>
      <c r="PL464" s="84"/>
      <c r="PM464" s="14"/>
      <c r="PN464" s="84"/>
      <c r="PO464" s="84"/>
      <c r="PP464" s="84"/>
      <c r="PQ464" s="84"/>
      <c r="PR464" s="505"/>
      <c r="PS464" s="84"/>
      <c r="PT464" s="84"/>
      <c r="PU464" s="84"/>
      <c r="PV464" s="84"/>
      <c r="PW464" s="54"/>
      <c r="PX464" s="54"/>
      <c r="PY464" s="14"/>
      <c r="PZ464" s="14"/>
      <c r="QA464" s="14"/>
      <c r="QB464" s="54"/>
      <c r="QC464" s="54"/>
      <c r="QD464" s="54"/>
      <c r="QR464" s="1"/>
      <c r="QS464" s="1"/>
      <c r="QX464" s="1"/>
      <c r="QY464" s="1"/>
      <c r="QZ464" s="1"/>
      <c r="RA464" s="1"/>
      <c r="RB464" s="1"/>
      <c r="RC464" s="1"/>
      <c r="RD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</row>
    <row r="465" spans="1:534" s="20" customFormat="1" hidden="1" x14ac:dyDescent="0.25">
      <c r="A465" s="68" t="s">
        <v>8</v>
      </c>
      <c r="B465" s="79" t="s">
        <v>58</v>
      </c>
      <c r="C465" s="464">
        <v>20203</v>
      </c>
      <c r="D465" s="347"/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  <c r="AL465" s="14">
        <v>0</v>
      </c>
      <c r="AM465" s="14">
        <v>0</v>
      </c>
      <c r="AN465" s="14">
        <v>0</v>
      </c>
      <c r="AO465" s="14">
        <v>0</v>
      </c>
      <c r="AP465" s="14">
        <v>0</v>
      </c>
      <c r="AQ465" s="14">
        <v>0</v>
      </c>
      <c r="AR465" s="14">
        <v>0</v>
      </c>
      <c r="AS465" s="14">
        <v>0</v>
      </c>
      <c r="AT465" s="14">
        <v>0</v>
      </c>
      <c r="AU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v>1</v>
      </c>
      <c r="BA465" s="14">
        <v>0</v>
      </c>
      <c r="BB465" s="14">
        <v>0</v>
      </c>
      <c r="BC465" s="14">
        <v>0</v>
      </c>
      <c r="BD465" s="14">
        <v>0</v>
      </c>
      <c r="BE465" s="14">
        <v>0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  <c r="BK465" s="14">
        <v>0</v>
      </c>
      <c r="BL465" s="14">
        <v>2</v>
      </c>
      <c r="BM465" s="14">
        <v>0</v>
      </c>
      <c r="BN465" s="14">
        <v>0</v>
      </c>
      <c r="BO465" s="14">
        <v>0</v>
      </c>
      <c r="BP465" s="14">
        <v>0</v>
      </c>
      <c r="BQ465" s="14">
        <v>0</v>
      </c>
      <c r="BR465" s="14">
        <v>0</v>
      </c>
      <c r="BS465" s="14">
        <v>0</v>
      </c>
      <c r="BT465" s="14">
        <v>0</v>
      </c>
      <c r="BU465" s="14">
        <v>0</v>
      </c>
      <c r="BV465" s="14">
        <v>0</v>
      </c>
      <c r="BW465" s="14">
        <v>0</v>
      </c>
      <c r="BX465" s="14">
        <v>0</v>
      </c>
      <c r="BY465" s="14">
        <v>0</v>
      </c>
      <c r="BZ465" s="14">
        <v>0</v>
      </c>
      <c r="CA465" s="14">
        <v>0</v>
      </c>
      <c r="CB465" s="14">
        <v>0</v>
      </c>
      <c r="CC465" s="14">
        <v>0</v>
      </c>
      <c r="CD465" s="14">
        <v>0</v>
      </c>
      <c r="CE465" s="14">
        <v>0</v>
      </c>
      <c r="CF465" s="14">
        <v>0</v>
      </c>
      <c r="CG465" s="14">
        <v>0</v>
      </c>
      <c r="CH465" s="14">
        <v>0</v>
      </c>
      <c r="CI465" s="14">
        <v>0</v>
      </c>
      <c r="CJ465" s="14">
        <v>0</v>
      </c>
      <c r="CK465" s="14">
        <v>0</v>
      </c>
      <c r="CL465" s="14">
        <v>0</v>
      </c>
      <c r="CM465" s="14">
        <v>0</v>
      </c>
      <c r="CN465" s="14">
        <v>0</v>
      </c>
      <c r="CO465" s="14">
        <v>0</v>
      </c>
      <c r="CP465" s="14">
        <v>0</v>
      </c>
      <c r="CQ465" s="14">
        <v>0</v>
      </c>
      <c r="CR465" s="14">
        <v>0</v>
      </c>
      <c r="CS465" s="14">
        <v>0</v>
      </c>
      <c r="CT465" s="14">
        <v>0</v>
      </c>
      <c r="CU465" s="14">
        <v>0</v>
      </c>
      <c r="CV465" s="14">
        <v>0</v>
      </c>
      <c r="CW465" s="14">
        <v>0</v>
      </c>
      <c r="CX465" s="14">
        <v>0</v>
      </c>
      <c r="CY465" s="14">
        <v>2</v>
      </c>
      <c r="CZ465" s="14">
        <v>1</v>
      </c>
      <c r="DA465" s="14">
        <v>0</v>
      </c>
      <c r="DB465" s="14">
        <v>2</v>
      </c>
      <c r="DC465" s="14">
        <v>0</v>
      </c>
      <c r="DD465" s="14">
        <v>2</v>
      </c>
      <c r="DE465" s="14">
        <v>1</v>
      </c>
      <c r="DF465" s="14">
        <v>0</v>
      </c>
      <c r="DG465" s="14">
        <v>0</v>
      </c>
      <c r="DH465" s="14">
        <v>0</v>
      </c>
      <c r="DI465" s="14">
        <v>1</v>
      </c>
      <c r="DJ465" s="14">
        <v>8</v>
      </c>
      <c r="DK465" s="14">
        <v>0</v>
      </c>
      <c r="DL465" s="14">
        <v>1</v>
      </c>
      <c r="DM465" s="14">
        <v>0</v>
      </c>
      <c r="DN465" s="14">
        <v>4</v>
      </c>
      <c r="DO465" s="14">
        <v>6</v>
      </c>
      <c r="DP465" s="14">
        <v>0</v>
      </c>
      <c r="DQ465" s="14">
        <v>6</v>
      </c>
      <c r="DR465" s="14">
        <v>0</v>
      </c>
      <c r="DS465" s="14">
        <v>9</v>
      </c>
      <c r="DT465" s="14">
        <v>4</v>
      </c>
      <c r="DU465" s="14">
        <v>2</v>
      </c>
      <c r="DV465" s="14">
        <v>9</v>
      </c>
      <c r="DW465" s="14">
        <v>4</v>
      </c>
      <c r="DX465" s="14">
        <v>6</v>
      </c>
      <c r="DY465" s="14">
        <v>10</v>
      </c>
      <c r="DZ465" s="14">
        <v>0</v>
      </c>
      <c r="EA465" s="14">
        <v>3</v>
      </c>
      <c r="EB465" s="14">
        <v>4</v>
      </c>
      <c r="EC465" s="14">
        <v>12</v>
      </c>
      <c r="ED465" s="14">
        <v>4</v>
      </c>
      <c r="EE465" s="14">
        <v>2</v>
      </c>
      <c r="EF465" s="14">
        <v>8</v>
      </c>
      <c r="EG465" s="14">
        <v>5</v>
      </c>
      <c r="EH465" s="14">
        <v>12</v>
      </c>
      <c r="EI465" s="14">
        <v>3</v>
      </c>
      <c r="EJ465" s="14">
        <v>10</v>
      </c>
      <c r="EK465" s="14">
        <v>6</v>
      </c>
      <c r="EL465" s="14">
        <v>5</v>
      </c>
      <c r="EM465" s="14">
        <v>3</v>
      </c>
      <c r="EN465" s="14">
        <v>4</v>
      </c>
      <c r="EO465" s="14">
        <v>6</v>
      </c>
      <c r="EP465" s="14">
        <v>4</v>
      </c>
      <c r="EQ465" s="14">
        <v>11</v>
      </c>
      <c r="ER465" s="14">
        <v>1</v>
      </c>
      <c r="ES465" s="14">
        <v>3</v>
      </c>
      <c r="ET465" s="14">
        <v>2</v>
      </c>
      <c r="EU465" s="14">
        <v>0</v>
      </c>
      <c r="EV465" s="14">
        <v>6</v>
      </c>
      <c r="EW465" s="14">
        <v>1</v>
      </c>
      <c r="EX465" s="14">
        <v>1</v>
      </c>
      <c r="EY465" s="14">
        <v>3</v>
      </c>
      <c r="EZ465" s="14">
        <v>31</v>
      </c>
      <c r="FA465" s="14">
        <v>28</v>
      </c>
      <c r="FB465" s="14">
        <v>10</v>
      </c>
      <c r="FC465" s="14">
        <v>35</v>
      </c>
      <c r="FD465" s="14">
        <v>24</v>
      </c>
      <c r="FE465" s="14">
        <v>10</v>
      </c>
      <c r="FF465" s="14">
        <v>3</v>
      </c>
      <c r="FG465" s="14">
        <v>26</v>
      </c>
      <c r="FH465" s="14">
        <v>17</v>
      </c>
      <c r="FI465" s="14">
        <v>29</v>
      </c>
      <c r="FJ465" s="14">
        <v>4</v>
      </c>
      <c r="FK465" s="14">
        <v>16</v>
      </c>
      <c r="FL465" s="14">
        <v>6</v>
      </c>
      <c r="FM465" s="14">
        <v>9</v>
      </c>
      <c r="FN465" s="14">
        <v>12</v>
      </c>
      <c r="FO465" s="14">
        <v>14</v>
      </c>
      <c r="FP465" s="14">
        <v>23</v>
      </c>
      <c r="FQ465" s="14">
        <v>11</v>
      </c>
      <c r="FR465" s="14">
        <v>8</v>
      </c>
      <c r="FS465" s="14">
        <v>6</v>
      </c>
      <c r="FT465" s="14">
        <v>7</v>
      </c>
      <c r="FU465" s="14">
        <v>8</v>
      </c>
      <c r="FV465" s="14">
        <v>9</v>
      </c>
      <c r="FW465" s="14">
        <v>19</v>
      </c>
      <c r="FX465" s="14">
        <v>7</v>
      </c>
      <c r="FY465" s="14">
        <v>8</v>
      </c>
      <c r="FZ465" s="14">
        <v>5</v>
      </c>
      <c r="GA465" s="14">
        <v>0</v>
      </c>
      <c r="GB465" s="14">
        <v>1</v>
      </c>
      <c r="GC465" s="14">
        <v>7</v>
      </c>
      <c r="GD465" s="14">
        <v>4</v>
      </c>
      <c r="GE465" s="14">
        <v>2</v>
      </c>
      <c r="GF465" s="14">
        <v>3</v>
      </c>
      <c r="GG465" s="14">
        <v>8</v>
      </c>
      <c r="GH465" s="14">
        <v>0</v>
      </c>
      <c r="GI465" s="14">
        <v>1</v>
      </c>
      <c r="GJ465" s="14">
        <v>4</v>
      </c>
      <c r="GK465" s="14">
        <v>2</v>
      </c>
      <c r="GL465" s="14">
        <v>4</v>
      </c>
      <c r="GM465" s="14">
        <v>4</v>
      </c>
      <c r="GN465" s="14">
        <v>6</v>
      </c>
      <c r="GO465" s="14">
        <v>0</v>
      </c>
      <c r="GP465" s="14">
        <v>0</v>
      </c>
      <c r="GQ465" s="14">
        <v>1</v>
      </c>
      <c r="GR465" s="14">
        <v>9</v>
      </c>
      <c r="GS465" s="14">
        <v>5</v>
      </c>
      <c r="GT465" s="14">
        <v>2</v>
      </c>
      <c r="GU465" s="14">
        <v>0</v>
      </c>
      <c r="GV465" s="14">
        <v>4</v>
      </c>
      <c r="GW465" s="14">
        <v>-9</v>
      </c>
      <c r="GX465" s="14">
        <v>4</v>
      </c>
      <c r="GY465" s="14">
        <v>1</v>
      </c>
      <c r="GZ465" s="14">
        <v>2</v>
      </c>
      <c r="HA465" s="14">
        <v>0</v>
      </c>
      <c r="HB465" s="14">
        <v>0</v>
      </c>
      <c r="HC465" s="14">
        <v>1</v>
      </c>
      <c r="HD465" s="14">
        <v>0</v>
      </c>
      <c r="HE465" s="14">
        <v>1</v>
      </c>
      <c r="HF465" s="14">
        <v>0</v>
      </c>
      <c r="HG465" s="14">
        <v>0</v>
      </c>
      <c r="HH465" s="14">
        <v>2</v>
      </c>
      <c r="HI465" s="14">
        <v>0</v>
      </c>
      <c r="HJ465" s="14">
        <v>3</v>
      </c>
      <c r="HK465" s="14">
        <v>0</v>
      </c>
      <c r="HL465" s="14">
        <v>1</v>
      </c>
      <c r="HM465" s="14">
        <v>3</v>
      </c>
      <c r="HN465" s="14">
        <v>0</v>
      </c>
      <c r="HO465" s="14">
        <v>0</v>
      </c>
      <c r="HP465" s="14">
        <v>0</v>
      </c>
      <c r="HQ465" s="14">
        <v>0</v>
      </c>
      <c r="HR465" s="14">
        <v>0</v>
      </c>
      <c r="HS465" s="14">
        <v>2</v>
      </c>
      <c r="HT465" s="14">
        <v>1</v>
      </c>
      <c r="HU465" s="14">
        <v>0</v>
      </c>
      <c r="HV465" s="14">
        <v>0</v>
      </c>
      <c r="HW465" s="14">
        <v>0</v>
      </c>
      <c r="HX465" s="14">
        <v>0</v>
      </c>
      <c r="HY465" s="14">
        <v>2</v>
      </c>
      <c r="HZ465" s="14">
        <v>1</v>
      </c>
      <c r="IA465" s="14">
        <v>6</v>
      </c>
      <c r="IB465" s="14">
        <v>0</v>
      </c>
      <c r="IC465" s="14">
        <v>11</v>
      </c>
      <c r="ID465" s="14">
        <v>0</v>
      </c>
      <c r="IE465" s="14">
        <v>4</v>
      </c>
      <c r="IF465" s="14">
        <v>9</v>
      </c>
      <c r="IG465" s="14">
        <v>11</v>
      </c>
      <c r="IH465" s="14">
        <v>22</v>
      </c>
      <c r="II465" s="14">
        <v>13</v>
      </c>
      <c r="IJ465" s="14">
        <v>12</v>
      </c>
      <c r="IK465" s="14">
        <v>0</v>
      </c>
      <c r="IL465" s="14">
        <v>12</v>
      </c>
      <c r="IM465" s="14">
        <v>1</v>
      </c>
      <c r="IN465" s="14">
        <v>0</v>
      </c>
      <c r="IO465" s="14">
        <v>8</v>
      </c>
      <c r="IP465" s="14">
        <v>1</v>
      </c>
      <c r="IQ465" s="14">
        <v>12</v>
      </c>
      <c r="IR465" s="14">
        <v>0</v>
      </c>
      <c r="IS465" s="14">
        <v>5</v>
      </c>
      <c r="IT465" s="14">
        <v>5</v>
      </c>
      <c r="IU465" s="14">
        <v>6</v>
      </c>
      <c r="IV465" s="14">
        <v>4</v>
      </c>
      <c r="IW465" s="14">
        <v>7</v>
      </c>
      <c r="IX465" s="14">
        <v>4</v>
      </c>
      <c r="IY465" s="14">
        <v>0</v>
      </c>
      <c r="IZ465" s="14">
        <v>4</v>
      </c>
      <c r="JA465" s="14">
        <v>2</v>
      </c>
      <c r="JB465" s="14">
        <v>6</v>
      </c>
      <c r="JC465" s="14">
        <v>2</v>
      </c>
      <c r="JD465" s="14">
        <v>4</v>
      </c>
      <c r="JE465" s="14">
        <v>6</v>
      </c>
      <c r="JF465" s="14">
        <v>0</v>
      </c>
      <c r="JG465" s="14">
        <v>1</v>
      </c>
      <c r="JH465" s="14">
        <v>0</v>
      </c>
      <c r="JI465" s="14">
        <v>3</v>
      </c>
      <c r="JJ465" s="14">
        <v>4</v>
      </c>
      <c r="JK465" s="14">
        <v>1</v>
      </c>
      <c r="JL465" s="14">
        <v>1</v>
      </c>
      <c r="JM465" s="14">
        <v>0</v>
      </c>
      <c r="JN465" s="14">
        <v>1</v>
      </c>
      <c r="JO465" s="14">
        <v>1</v>
      </c>
      <c r="JP465" s="14">
        <v>2</v>
      </c>
      <c r="JQ465" s="14">
        <v>1</v>
      </c>
      <c r="JR465" s="14">
        <v>1</v>
      </c>
      <c r="JS465" s="14">
        <v>1</v>
      </c>
      <c r="JT465" s="14">
        <v>0</v>
      </c>
      <c r="JU465" s="14">
        <v>0</v>
      </c>
      <c r="JV465" s="14">
        <v>0</v>
      </c>
      <c r="JW465" s="14">
        <v>1</v>
      </c>
      <c r="JX465" s="14">
        <v>0</v>
      </c>
      <c r="JY465" s="14">
        <v>1</v>
      </c>
      <c r="JZ465" s="14">
        <v>1</v>
      </c>
      <c r="KA465" s="14">
        <v>0</v>
      </c>
      <c r="KB465" s="14">
        <v>1</v>
      </c>
      <c r="KC465" s="14">
        <v>1</v>
      </c>
      <c r="KD465" s="14">
        <v>2</v>
      </c>
      <c r="KE465" s="14">
        <v>0</v>
      </c>
      <c r="KF465" s="14">
        <v>1</v>
      </c>
      <c r="KG465" s="14">
        <v>1</v>
      </c>
      <c r="KH465" s="14">
        <v>0</v>
      </c>
      <c r="KI465" s="14">
        <v>2</v>
      </c>
      <c r="KJ465" s="14">
        <v>4</v>
      </c>
      <c r="KK465" s="14">
        <v>2</v>
      </c>
      <c r="KL465" s="14">
        <v>5</v>
      </c>
      <c r="KM465" s="14">
        <v>4</v>
      </c>
      <c r="KN465" s="14">
        <v>3</v>
      </c>
      <c r="KO465" s="14">
        <v>0</v>
      </c>
      <c r="KP465" s="14">
        <v>11</v>
      </c>
      <c r="KQ465" s="14">
        <v>3</v>
      </c>
      <c r="KR465" s="14">
        <v>2</v>
      </c>
      <c r="KS465" s="14">
        <v>8</v>
      </c>
      <c r="KT465" s="14">
        <v>1</v>
      </c>
      <c r="KU465" s="14">
        <v>3</v>
      </c>
      <c r="KV465" s="14">
        <v>0</v>
      </c>
      <c r="KW465" s="14">
        <v>3</v>
      </c>
      <c r="KX465" s="14">
        <v>5</v>
      </c>
      <c r="KY465" s="14">
        <v>7</v>
      </c>
      <c r="KZ465" s="14">
        <v>3</v>
      </c>
      <c r="LA465" s="14">
        <v>0</v>
      </c>
      <c r="LB465" s="14">
        <v>4</v>
      </c>
      <c r="LC465" s="14">
        <v>0</v>
      </c>
      <c r="LD465" s="14">
        <v>1</v>
      </c>
      <c r="LE465" s="14">
        <v>1</v>
      </c>
      <c r="LF465" s="14">
        <v>0</v>
      </c>
      <c r="LG465" s="14">
        <v>1</v>
      </c>
      <c r="LH465" s="14">
        <v>0</v>
      </c>
      <c r="LI465" s="14">
        <v>4</v>
      </c>
      <c r="LJ465" s="14">
        <v>0</v>
      </c>
      <c r="LK465" s="14">
        <v>2</v>
      </c>
      <c r="LL465" s="14">
        <v>2</v>
      </c>
      <c r="LM465" s="14">
        <v>0</v>
      </c>
      <c r="LN465" s="14">
        <v>9</v>
      </c>
      <c r="LO465" s="14">
        <v>0</v>
      </c>
      <c r="LP465" s="14">
        <v>3</v>
      </c>
      <c r="LQ465" s="14">
        <v>0</v>
      </c>
      <c r="LR465" s="14">
        <v>0</v>
      </c>
      <c r="LS465" s="14">
        <v>5</v>
      </c>
      <c r="LT465" s="14">
        <v>2</v>
      </c>
      <c r="LU465" s="14">
        <v>5</v>
      </c>
      <c r="LV465" s="14">
        <v>3</v>
      </c>
      <c r="LW465" s="14">
        <v>5</v>
      </c>
      <c r="LX465" s="14">
        <v>0</v>
      </c>
      <c r="LY465" s="14">
        <v>6</v>
      </c>
      <c r="LZ465" s="14">
        <v>2</v>
      </c>
      <c r="MA465" s="14">
        <v>2</v>
      </c>
      <c r="MB465" s="14">
        <v>5</v>
      </c>
      <c r="MC465" s="14">
        <v>5</v>
      </c>
      <c r="MD465" s="14">
        <v>13</v>
      </c>
      <c r="ME465" s="14">
        <v>10</v>
      </c>
      <c r="MF465" s="14">
        <v>4</v>
      </c>
      <c r="MG465" s="14">
        <v>3</v>
      </c>
      <c r="MH465" s="14">
        <v>5</v>
      </c>
      <c r="MI465" s="14">
        <v>8</v>
      </c>
      <c r="MJ465" s="14">
        <v>7</v>
      </c>
      <c r="MK465" s="14">
        <v>7</v>
      </c>
      <c r="ML465" s="14">
        <v>10</v>
      </c>
      <c r="MM465" s="14">
        <v>2</v>
      </c>
      <c r="MN465" s="14">
        <v>6</v>
      </c>
      <c r="MO465" s="14">
        <v>9</v>
      </c>
      <c r="MP465" s="14">
        <v>7</v>
      </c>
      <c r="MQ465" s="14">
        <v>5</v>
      </c>
      <c r="MR465" s="14">
        <v>9</v>
      </c>
      <c r="MS465" s="14">
        <v>0</v>
      </c>
      <c r="MT465" s="14">
        <v>5</v>
      </c>
      <c r="MU465" s="14">
        <v>0</v>
      </c>
      <c r="MV465" s="14">
        <v>5</v>
      </c>
      <c r="MW465" s="14">
        <v>7</v>
      </c>
      <c r="MX465" s="14">
        <v>8</v>
      </c>
      <c r="MY465" s="14">
        <v>10</v>
      </c>
      <c r="MZ465" s="14">
        <v>0</v>
      </c>
      <c r="NA465" s="14">
        <v>5</v>
      </c>
      <c r="NB465" s="14">
        <v>0</v>
      </c>
      <c r="NC465" s="14">
        <v>12</v>
      </c>
      <c r="ND465" s="14">
        <v>6</v>
      </c>
      <c r="NE465" s="14">
        <v>6</v>
      </c>
      <c r="NF465" s="14">
        <v>18</v>
      </c>
      <c r="NG465" s="14">
        <v>0</v>
      </c>
      <c r="NH465" s="14">
        <v>7</v>
      </c>
      <c r="NI465" s="14">
        <v>5</v>
      </c>
      <c r="NJ465" s="14">
        <v>6</v>
      </c>
      <c r="NK465" s="14">
        <v>15</v>
      </c>
      <c r="NL465" s="14">
        <v>9</v>
      </c>
      <c r="NM465" s="14">
        <v>2</v>
      </c>
      <c r="NN465" s="14">
        <v>0</v>
      </c>
      <c r="NO465" s="14">
        <v>18</v>
      </c>
      <c r="NP465" s="14">
        <v>0</v>
      </c>
      <c r="NQ465" s="14">
        <v>12</v>
      </c>
      <c r="NR465" s="14">
        <v>2</v>
      </c>
      <c r="NS465" s="14">
        <v>11</v>
      </c>
      <c r="NT465" s="14">
        <v>21</v>
      </c>
      <c r="NU465" s="14">
        <v>0</v>
      </c>
      <c r="NV465" s="14">
        <v>25</v>
      </c>
      <c r="NW465" s="14">
        <v>8</v>
      </c>
      <c r="NX465" s="14">
        <v>8</v>
      </c>
      <c r="NY465" s="14">
        <v>20</v>
      </c>
      <c r="NZ465" s="14">
        <v>11</v>
      </c>
      <c r="OA465" s="14">
        <v>14</v>
      </c>
      <c r="OB465" s="14">
        <v>0</v>
      </c>
      <c r="OC465" s="14">
        <v>29</v>
      </c>
      <c r="OD465" s="14">
        <v>13</v>
      </c>
      <c r="OE465" s="14">
        <v>5</v>
      </c>
      <c r="OF465" s="14">
        <v>8</v>
      </c>
      <c r="OG465" s="14">
        <v>12</v>
      </c>
      <c r="OH465" s="14">
        <v>11</v>
      </c>
      <c r="OI465" s="14">
        <v>0</v>
      </c>
      <c r="OJ465" s="14">
        <v>7</v>
      </c>
      <c r="OK465" s="14">
        <v>7</v>
      </c>
      <c r="OL465" s="14">
        <v>11</v>
      </c>
      <c r="OM465" s="14">
        <v>15</v>
      </c>
      <c r="ON465" s="14">
        <v>6</v>
      </c>
      <c r="OO465" s="14">
        <v>1</v>
      </c>
      <c r="OP465" s="14">
        <v>0</v>
      </c>
      <c r="OQ465" s="14">
        <v>15</v>
      </c>
      <c r="OR465" s="14">
        <v>0</v>
      </c>
      <c r="OS465" s="14">
        <v>2</v>
      </c>
      <c r="OT465" s="14">
        <v>5</v>
      </c>
      <c r="OU465" s="14">
        <v>10</v>
      </c>
      <c r="OV465" s="14">
        <v>9</v>
      </c>
      <c r="OW465" s="14">
        <v>0</v>
      </c>
      <c r="OX465" s="14">
        <v>19</v>
      </c>
      <c r="OY465" s="14">
        <v>4</v>
      </c>
      <c r="OZ465" s="31">
        <v>7</v>
      </c>
      <c r="PA465" s="14">
        <v>17</v>
      </c>
      <c r="PB465" s="14">
        <v>9</v>
      </c>
      <c r="PC465" s="14">
        <v>5</v>
      </c>
      <c r="PD465" s="14">
        <v>0</v>
      </c>
      <c r="PE465" s="14">
        <v>9</v>
      </c>
      <c r="PF465" s="14">
        <v>2</v>
      </c>
      <c r="PG465" s="14">
        <v>7</v>
      </c>
      <c r="PH465" s="84">
        <v>5</v>
      </c>
      <c r="PI465" s="14">
        <v>6</v>
      </c>
      <c r="PJ465" s="14">
        <v>7</v>
      </c>
      <c r="PK465" s="54"/>
      <c r="PL465" s="84">
        <v>6</v>
      </c>
      <c r="PM465" s="14">
        <v>2</v>
      </c>
      <c r="PN465" s="84">
        <v>6</v>
      </c>
      <c r="PO465" s="84">
        <v>6</v>
      </c>
      <c r="PP465" s="84">
        <v>7</v>
      </c>
      <c r="PQ465" s="84">
        <v>2</v>
      </c>
      <c r="PR465" s="505"/>
      <c r="PS465" s="479">
        <v>6</v>
      </c>
      <c r="PT465" s="84">
        <v>2</v>
      </c>
      <c r="PU465" s="479">
        <v>2</v>
      </c>
      <c r="PV465" s="84">
        <v>9</v>
      </c>
      <c r="PW465" s="479">
        <v>6</v>
      </c>
      <c r="PX465" s="479">
        <v>9</v>
      </c>
      <c r="PY465" s="14"/>
      <c r="PZ465" s="14">
        <v>8</v>
      </c>
      <c r="QA465" s="14">
        <v>4</v>
      </c>
      <c r="QB465" s="60">
        <v>7</v>
      </c>
      <c r="QC465" s="60">
        <v>7</v>
      </c>
      <c r="QD465" s="60">
        <v>8</v>
      </c>
      <c r="QE465" s="436">
        <v>7</v>
      </c>
      <c r="QG465" s="510">
        <v>8</v>
      </c>
      <c r="QH465" s="510">
        <v>1</v>
      </c>
      <c r="QI465" s="510">
        <v>2</v>
      </c>
      <c r="QJ465" s="510">
        <v>10</v>
      </c>
      <c r="QK465" s="510">
        <v>11</v>
      </c>
      <c r="QL465" s="513">
        <v>10</v>
      </c>
      <c r="QN465" s="486">
        <v>4</v>
      </c>
      <c r="QO465" s="486">
        <v>8</v>
      </c>
      <c r="QP465" s="486">
        <v>11</v>
      </c>
      <c r="QQ465" s="486">
        <v>5</v>
      </c>
      <c r="QR465" s="486">
        <v>6</v>
      </c>
      <c r="QS465" s="1"/>
      <c r="QT465" s="1">
        <v>11</v>
      </c>
      <c r="QU465" s="1">
        <v>1</v>
      </c>
      <c r="QV465" s="1">
        <v>6</v>
      </c>
      <c r="QW465" s="1">
        <v>8</v>
      </c>
      <c r="QX465" s="1">
        <v>4</v>
      </c>
      <c r="QY465" s="1">
        <v>4</v>
      </c>
      <c r="QZ465" s="1"/>
      <c r="RA465" s="1">
        <v>5</v>
      </c>
      <c r="RB465" s="1">
        <v>1</v>
      </c>
      <c r="RC465" s="1">
        <v>2</v>
      </c>
      <c r="RD465" s="1">
        <v>7</v>
      </c>
      <c r="RE465" s="1">
        <v>1</v>
      </c>
      <c r="RF465" s="1">
        <v>1</v>
      </c>
      <c r="RG465" s="1"/>
      <c r="RH465" s="1">
        <v>5</v>
      </c>
      <c r="RI465" s="1"/>
      <c r="RJ465" s="1">
        <v>3</v>
      </c>
      <c r="RK465" s="1">
        <v>5</v>
      </c>
      <c r="RL465" s="1"/>
      <c r="RM465" s="1"/>
      <c r="RN465" s="1">
        <v>3</v>
      </c>
      <c r="RO465" s="1"/>
      <c r="RP465" s="1"/>
      <c r="RQ465" s="1">
        <v>3</v>
      </c>
      <c r="RR465" s="1">
        <v>1</v>
      </c>
      <c r="RS465" s="1">
        <v>1</v>
      </c>
      <c r="RT465" s="1"/>
    </row>
    <row r="466" spans="1:534" s="20" customFormat="1" hidden="1" x14ac:dyDescent="0.25">
      <c r="A466" s="68" t="s">
        <v>8</v>
      </c>
      <c r="B466" s="68" t="s">
        <v>1522</v>
      </c>
      <c r="C466" s="347"/>
      <c r="D466" s="347"/>
      <c r="E466" s="14">
        <v>0</v>
      </c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>
        <v>0</v>
      </c>
      <c r="PE466" s="14"/>
      <c r="PF466" s="14"/>
      <c r="PG466" s="54"/>
      <c r="PH466" s="54"/>
      <c r="PI466" s="54"/>
      <c r="PJ466" s="54"/>
      <c r="PK466" s="54"/>
      <c r="PL466" s="84"/>
      <c r="PM466" s="14"/>
      <c r="PN466" s="84"/>
      <c r="PO466" s="84"/>
      <c r="PP466" s="84"/>
      <c r="PQ466" s="84"/>
      <c r="PR466" s="505"/>
      <c r="PS466" s="84"/>
      <c r="PT466" s="84"/>
      <c r="PU466" s="84"/>
      <c r="PV466" s="84"/>
      <c r="PW466" s="54"/>
      <c r="PX466" s="54"/>
      <c r="PY466" s="14"/>
      <c r="PZ466" s="14"/>
      <c r="QA466" s="14"/>
      <c r="QB466" s="54"/>
      <c r="QC466" s="54"/>
      <c r="QD466" s="54"/>
      <c r="QR466" s="1"/>
      <c r="QS466" s="1"/>
      <c r="QX466" s="1"/>
      <c r="QY466" s="1"/>
      <c r="QZ466" s="1"/>
      <c r="RA466" s="1"/>
      <c r="RB466" s="1"/>
      <c r="RC466" s="1"/>
      <c r="RD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</row>
    <row r="467" spans="1:534" s="20" customFormat="1" hidden="1" x14ac:dyDescent="0.25">
      <c r="A467" s="68" t="s">
        <v>8</v>
      </c>
      <c r="B467" s="68" t="s">
        <v>718</v>
      </c>
      <c r="C467" s="464">
        <v>521</v>
      </c>
      <c r="D467" s="347"/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  <c r="AL467" s="14">
        <v>0</v>
      </c>
      <c r="AM467" s="14">
        <v>0</v>
      </c>
      <c r="AN467" s="14">
        <v>0</v>
      </c>
      <c r="AO467" s="14">
        <v>0</v>
      </c>
      <c r="AP467" s="14">
        <v>0</v>
      </c>
      <c r="AQ467" s="14">
        <v>0</v>
      </c>
      <c r="AR467" s="14">
        <v>0</v>
      </c>
      <c r="AS467" s="14">
        <v>0</v>
      </c>
      <c r="AT467" s="14">
        <v>0</v>
      </c>
      <c r="AU467" s="14">
        <v>0</v>
      </c>
      <c r="AV467" s="14">
        <v>0</v>
      </c>
      <c r="AW467" s="14">
        <v>0</v>
      </c>
      <c r="AX467" s="14">
        <v>0</v>
      </c>
      <c r="AY467" s="14">
        <v>0</v>
      </c>
      <c r="AZ467" s="14">
        <v>0</v>
      </c>
      <c r="BA467" s="14">
        <v>0</v>
      </c>
      <c r="BB467" s="14">
        <v>0</v>
      </c>
      <c r="BC467" s="14">
        <v>0</v>
      </c>
      <c r="BD467" s="14">
        <v>0</v>
      </c>
      <c r="BE467" s="14">
        <v>0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  <c r="BK467" s="14">
        <v>0</v>
      </c>
      <c r="BL467" s="14">
        <v>0</v>
      </c>
      <c r="BM467" s="14">
        <v>0</v>
      </c>
      <c r="BN467" s="14">
        <v>0</v>
      </c>
      <c r="BO467" s="14">
        <v>0</v>
      </c>
      <c r="BP467" s="14">
        <v>0</v>
      </c>
      <c r="BQ467" s="14">
        <v>0</v>
      </c>
      <c r="BR467" s="14">
        <v>0</v>
      </c>
      <c r="BS467" s="14">
        <v>0</v>
      </c>
      <c r="BT467" s="14">
        <v>0</v>
      </c>
      <c r="BU467" s="14">
        <v>0</v>
      </c>
      <c r="BV467" s="14">
        <v>0</v>
      </c>
      <c r="BW467" s="14">
        <v>0</v>
      </c>
      <c r="BX467" s="14">
        <v>0</v>
      </c>
      <c r="BY467" s="14">
        <v>0</v>
      </c>
      <c r="BZ467" s="14">
        <v>0</v>
      </c>
      <c r="CA467" s="14">
        <v>0</v>
      </c>
      <c r="CB467" s="14">
        <v>0</v>
      </c>
      <c r="CC467" s="14">
        <v>0</v>
      </c>
      <c r="CD467" s="14">
        <v>0</v>
      </c>
      <c r="CE467" s="14">
        <v>0</v>
      </c>
      <c r="CF467" s="14">
        <v>0</v>
      </c>
      <c r="CG467" s="14">
        <v>0</v>
      </c>
      <c r="CH467" s="14">
        <v>0</v>
      </c>
      <c r="CI467" s="14">
        <v>0</v>
      </c>
      <c r="CJ467" s="14">
        <v>0</v>
      </c>
      <c r="CK467" s="14">
        <v>0</v>
      </c>
      <c r="CL467" s="14">
        <v>0</v>
      </c>
      <c r="CM467" s="14">
        <v>0</v>
      </c>
      <c r="CN467" s="14">
        <v>0</v>
      </c>
      <c r="CO467" s="14">
        <v>0</v>
      </c>
      <c r="CP467" s="14">
        <v>0</v>
      </c>
      <c r="CQ467" s="14">
        <v>0</v>
      </c>
      <c r="CR467" s="14">
        <v>0</v>
      </c>
      <c r="CS467" s="14">
        <v>0</v>
      </c>
      <c r="CT467" s="14">
        <v>0</v>
      </c>
      <c r="CU467" s="14">
        <v>0</v>
      </c>
      <c r="CV467" s="14">
        <v>0</v>
      </c>
      <c r="CW467" s="14">
        <v>0</v>
      </c>
      <c r="CX467" s="14">
        <v>0</v>
      </c>
      <c r="CY467" s="14">
        <v>0</v>
      </c>
      <c r="CZ467" s="14">
        <v>0</v>
      </c>
      <c r="DA467" s="14">
        <v>0</v>
      </c>
      <c r="DB467" s="14">
        <v>0</v>
      </c>
      <c r="DC467" s="14">
        <v>0</v>
      </c>
      <c r="DD467" s="14">
        <v>0</v>
      </c>
      <c r="DE467" s="14">
        <v>0</v>
      </c>
      <c r="DF467" s="14">
        <v>0</v>
      </c>
      <c r="DG467" s="14">
        <v>0</v>
      </c>
      <c r="DH467" s="14">
        <v>0</v>
      </c>
      <c r="DI467" s="14">
        <v>0</v>
      </c>
      <c r="DJ467" s="14">
        <v>0</v>
      </c>
      <c r="DK467" s="14">
        <v>0</v>
      </c>
      <c r="DL467" s="14">
        <v>0</v>
      </c>
      <c r="DM467" s="14">
        <v>0</v>
      </c>
      <c r="DN467" s="14">
        <v>0</v>
      </c>
      <c r="DO467" s="14">
        <v>0</v>
      </c>
      <c r="DP467" s="14">
        <v>0</v>
      </c>
      <c r="DQ467" s="14">
        <v>0</v>
      </c>
      <c r="DR467" s="14">
        <v>0</v>
      </c>
      <c r="DS467" s="14">
        <v>0</v>
      </c>
      <c r="DT467" s="14">
        <v>0</v>
      </c>
      <c r="DU467" s="14">
        <v>0</v>
      </c>
      <c r="DV467" s="14">
        <v>0</v>
      </c>
      <c r="DW467" s="14">
        <v>0</v>
      </c>
      <c r="DX467" s="14">
        <v>0</v>
      </c>
      <c r="DY467" s="14">
        <v>0</v>
      </c>
      <c r="DZ467" s="14">
        <v>0</v>
      </c>
      <c r="EA467" s="14">
        <v>0</v>
      </c>
      <c r="EB467" s="14">
        <v>0</v>
      </c>
      <c r="EC467" s="14">
        <v>0</v>
      </c>
      <c r="ED467" s="14">
        <v>0</v>
      </c>
      <c r="EE467" s="14">
        <v>0</v>
      </c>
      <c r="EF467" s="14">
        <v>0</v>
      </c>
      <c r="EG467" s="14">
        <v>0</v>
      </c>
      <c r="EH467" s="14">
        <v>0</v>
      </c>
      <c r="EI467" s="14">
        <v>0</v>
      </c>
      <c r="EJ467" s="14">
        <v>0</v>
      </c>
      <c r="EK467" s="14">
        <v>0</v>
      </c>
      <c r="EL467" s="14">
        <v>0</v>
      </c>
      <c r="EM467" s="14">
        <v>0</v>
      </c>
      <c r="EN467" s="14">
        <v>0</v>
      </c>
      <c r="EO467" s="14">
        <v>0</v>
      </c>
      <c r="EP467" s="14">
        <v>0</v>
      </c>
      <c r="EQ467" s="14">
        <v>0</v>
      </c>
      <c r="ER467" s="14">
        <v>0</v>
      </c>
      <c r="ES467" s="14">
        <v>0</v>
      </c>
      <c r="ET467" s="14">
        <v>0</v>
      </c>
      <c r="EU467" s="14">
        <v>0</v>
      </c>
      <c r="EV467" s="14">
        <v>0</v>
      </c>
      <c r="EW467" s="14">
        <v>0</v>
      </c>
      <c r="EX467" s="14">
        <v>0</v>
      </c>
      <c r="EY467" s="14">
        <v>0</v>
      </c>
      <c r="EZ467" s="14">
        <v>0</v>
      </c>
      <c r="FA467" s="14">
        <v>0</v>
      </c>
      <c r="FB467" s="14">
        <v>0</v>
      </c>
      <c r="FC467" s="14">
        <v>0</v>
      </c>
      <c r="FD467" s="14">
        <v>0</v>
      </c>
      <c r="FE467" s="14">
        <v>0</v>
      </c>
      <c r="FF467" s="14">
        <v>1</v>
      </c>
      <c r="FG467" s="14">
        <v>1</v>
      </c>
      <c r="FH467" s="14">
        <v>0</v>
      </c>
      <c r="FI467" s="14">
        <v>0</v>
      </c>
      <c r="FJ467" s="14">
        <v>0</v>
      </c>
      <c r="FK467" s="14">
        <v>0</v>
      </c>
      <c r="FL467" s="14">
        <v>0</v>
      </c>
      <c r="FM467" s="14">
        <v>0</v>
      </c>
      <c r="FN467" s="14">
        <v>0</v>
      </c>
      <c r="FO467" s="14">
        <v>1</v>
      </c>
      <c r="FP467" s="14">
        <v>0</v>
      </c>
      <c r="FQ467" s="14">
        <v>0</v>
      </c>
      <c r="FR467" s="14">
        <v>0</v>
      </c>
      <c r="FS467" s="14">
        <v>0</v>
      </c>
      <c r="FT467" s="14">
        <v>0</v>
      </c>
      <c r="FU467" s="14">
        <v>0</v>
      </c>
      <c r="FV467" s="14">
        <v>0</v>
      </c>
      <c r="FW467" s="14">
        <v>0</v>
      </c>
      <c r="FX467" s="14">
        <v>0</v>
      </c>
      <c r="FY467" s="14">
        <v>0</v>
      </c>
      <c r="FZ467" s="14">
        <v>0</v>
      </c>
      <c r="GA467" s="14">
        <v>0</v>
      </c>
      <c r="GB467" s="14">
        <v>0</v>
      </c>
      <c r="GC467" s="14">
        <v>0</v>
      </c>
      <c r="GD467" s="14">
        <v>0</v>
      </c>
      <c r="GE467" s="14">
        <v>0</v>
      </c>
      <c r="GF467" s="14">
        <v>0</v>
      </c>
      <c r="GG467" s="14">
        <v>0</v>
      </c>
      <c r="GH467" s="14">
        <v>0</v>
      </c>
      <c r="GI467" s="14">
        <v>0</v>
      </c>
      <c r="GJ467" s="14">
        <v>0</v>
      </c>
      <c r="GK467" s="14">
        <v>0</v>
      </c>
      <c r="GL467" s="14">
        <v>0</v>
      </c>
      <c r="GM467" s="14">
        <v>0</v>
      </c>
      <c r="GN467" s="14">
        <v>0</v>
      </c>
      <c r="GO467" s="14">
        <v>0</v>
      </c>
      <c r="GP467" s="14">
        <v>0</v>
      </c>
      <c r="GQ467" s="14">
        <v>0</v>
      </c>
      <c r="GR467" s="14">
        <v>0</v>
      </c>
      <c r="GS467" s="14">
        <v>0</v>
      </c>
      <c r="GT467" s="14">
        <v>0</v>
      </c>
      <c r="GU467" s="14">
        <v>0</v>
      </c>
      <c r="GV467" s="14">
        <v>0</v>
      </c>
      <c r="GW467" s="14">
        <v>0</v>
      </c>
      <c r="GX467" s="14">
        <v>0</v>
      </c>
      <c r="GY467" s="14">
        <v>0</v>
      </c>
      <c r="GZ467" s="14">
        <v>0</v>
      </c>
      <c r="HA467" s="14">
        <v>0</v>
      </c>
      <c r="HB467" s="14">
        <v>0</v>
      </c>
      <c r="HC467" s="14">
        <v>0</v>
      </c>
      <c r="HD467" s="14">
        <v>0</v>
      </c>
      <c r="HE467" s="14">
        <v>0</v>
      </c>
      <c r="HF467" s="14">
        <v>0</v>
      </c>
      <c r="HG467" s="14">
        <v>0</v>
      </c>
      <c r="HH467" s="14">
        <v>0</v>
      </c>
      <c r="HI467" s="14">
        <v>0</v>
      </c>
      <c r="HJ467" s="14">
        <v>0</v>
      </c>
      <c r="HK467" s="14">
        <v>0</v>
      </c>
      <c r="HL467" s="14">
        <v>0</v>
      </c>
      <c r="HM467" s="14">
        <v>0</v>
      </c>
      <c r="HN467" s="14">
        <v>0</v>
      </c>
      <c r="HO467" s="14">
        <v>0</v>
      </c>
      <c r="HP467" s="14">
        <v>0</v>
      </c>
      <c r="HQ467" s="14">
        <v>0</v>
      </c>
      <c r="HR467" s="14">
        <v>1</v>
      </c>
      <c r="HS467" s="14">
        <v>0</v>
      </c>
      <c r="HT467" s="14">
        <v>0</v>
      </c>
      <c r="HU467" s="14">
        <v>0</v>
      </c>
      <c r="HV467" s="14">
        <v>0</v>
      </c>
      <c r="HW467" s="14">
        <v>0</v>
      </c>
      <c r="HX467" s="14">
        <v>0</v>
      </c>
      <c r="HY467" s="14">
        <v>1</v>
      </c>
      <c r="HZ467" s="14">
        <v>0</v>
      </c>
      <c r="IA467" s="14">
        <v>0</v>
      </c>
      <c r="IB467" s="14">
        <v>0</v>
      </c>
      <c r="IC467" s="14">
        <v>0</v>
      </c>
      <c r="ID467" s="14">
        <v>0</v>
      </c>
      <c r="IE467" s="14">
        <v>0</v>
      </c>
      <c r="IF467" s="14">
        <v>0</v>
      </c>
      <c r="IG467" s="14">
        <v>0</v>
      </c>
      <c r="IH467" s="14">
        <v>0</v>
      </c>
      <c r="II467" s="14">
        <v>0</v>
      </c>
      <c r="IJ467" s="14">
        <v>0</v>
      </c>
      <c r="IK467" s="14">
        <v>0</v>
      </c>
      <c r="IL467" s="14">
        <v>0</v>
      </c>
      <c r="IM467" s="14">
        <v>0</v>
      </c>
      <c r="IN467" s="14">
        <v>0</v>
      </c>
      <c r="IO467" s="14">
        <v>0</v>
      </c>
      <c r="IP467" s="14">
        <v>0</v>
      </c>
      <c r="IQ467" s="14">
        <v>1</v>
      </c>
      <c r="IR467" s="14">
        <v>0</v>
      </c>
      <c r="IS467" s="14">
        <v>0</v>
      </c>
      <c r="IT467" s="14">
        <v>0</v>
      </c>
      <c r="IU467" s="14">
        <v>0</v>
      </c>
      <c r="IV467" s="14">
        <v>0</v>
      </c>
      <c r="IW467" s="14">
        <v>0</v>
      </c>
      <c r="IX467" s="14">
        <v>0</v>
      </c>
      <c r="IY467" s="14">
        <v>0</v>
      </c>
      <c r="IZ467" s="14">
        <v>0</v>
      </c>
      <c r="JA467" s="14">
        <v>0</v>
      </c>
      <c r="JB467" s="14">
        <v>1</v>
      </c>
      <c r="JC467" s="14">
        <v>0</v>
      </c>
      <c r="JD467" s="14">
        <v>0</v>
      </c>
      <c r="JE467" s="14">
        <v>0</v>
      </c>
      <c r="JF467" s="14">
        <v>0</v>
      </c>
      <c r="JG467" s="14">
        <v>0</v>
      </c>
      <c r="JH467" s="14">
        <v>0</v>
      </c>
      <c r="JI467" s="14">
        <v>0</v>
      </c>
      <c r="JJ467" s="14">
        <v>0</v>
      </c>
      <c r="JK467" s="14">
        <v>1</v>
      </c>
      <c r="JL467" s="14">
        <v>0</v>
      </c>
      <c r="JM467" s="14">
        <v>0</v>
      </c>
      <c r="JN467" s="14">
        <v>0</v>
      </c>
      <c r="JO467" s="14">
        <v>0</v>
      </c>
      <c r="JP467" s="14">
        <v>0</v>
      </c>
      <c r="JQ467" s="14">
        <v>0</v>
      </c>
      <c r="JR467" s="14">
        <v>0</v>
      </c>
      <c r="JS467" s="14">
        <v>0</v>
      </c>
      <c r="JT467" s="14">
        <v>0</v>
      </c>
      <c r="JU467" s="14">
        <v>0</v>
      </c>
      <c r="JV467" s="14">
        <v>0</v>
      </c>
      <c r="JW467" s="14">
        <v>0</v>
      </c>
      <c r="JX467" s="14">
        <v>0</v>
      </c>
      <c r="JY467" s="14">
        <v>0</v>
      </c>
      <c r="JZ467" s="14">
        <v>0</v>
      </c>
      <c r="KA467" s="14">
        <v>0</v>
      </c>
      <c r="KB467" s="14">
        <v>0</v>
      </c>
      <c r="KC467" s="14">
        <v>0</v>
      </c>
      <c r="KD467" s="14">
        <v>0</v>
      </c>
      <c r="KE467" s="14">
        <v>0</v>
      </c>
      <c r="KF467" s="14">
        <v>0</v>
      </c>
      <c r="KG467" s="14">
        <v>0</v>
      </c>
      <c r="KH467" s="14">
        <v>0</v>
      </c>
      <c r="KI467" s="14">
        <v>0</v>
      </c>
      <c r="KJ467" s="14">
        <v>0</v>
      </c>
      <c r="KK467" s="14">
        <v>0</v>
      </c>
      <c r="KL467" s="14">
        <v>0</v>
      </c>
      <c r="KM467" s="14">
        <v>0</v>
      </c>
      <c r="KN467" s="14">
        <v>0</v>
      </c>
      <c r="KO467" s="14">
        <v>0</v>
      </c>
      <c r="KP467" s="14">
        <v>0</v>
      </c>
      <c r="KQ467" s="14">
        <v>0</v>
      </c>
      <c r="KR467" s="14">
        <v>0</v>
      </c>
      <c r="KS467" s="14">
        <v>0</v>
      </c>
      <c r="KT467" s="14">
        <v>0</v>
      </c>
      <c r="KU467" s="14">
        <v>0</v>
      </c>
      <c r="KV467" s="14">
        <v>0</v>
      </c>
      <c r="KW467" s="14">
        <v>0</v>
      </c>
      <c r="KX467" s="14">
        <v>0</v>
      </c>
      <c r="KY467" s="14">
        <v>0</v>
      </c>
      <c r="KZ467" s="14">
        <v>0</v>
      </c>
      <c r="LA467" s="14">
        <v>0</v>
      </c>
      <c r="LB467" s="14">
        <v>0</v>
      </c>
      <c r="LC467" s="14">
        <v>0</v>
      </c>
      <c r="LD467" s="14">
        <v>0</v>
      </c>
      <c r="LE467" s="14">
        <v>0</v>
      </c>
      <c r="LF467" s="14">
        <v>0</v>
      </c>
      <c r="LG467" s="14">
        <v>0</v>
      </c>
      <c r="LH467" s="14">
        <v>0</v>
      </c>
      <c r="LI467" s="14">
        <v>0</v>
      </c>
      <c r="LJ467" s="14">
        <v>0</v>
      </c>
      <c r="LK467" s="14">
        <v>0</v>
      </c>
      <c r="LL467" s="14">
        <v>0</v>
      </c>
      <c r="LM467" s="14">
        <v>0</v>
      </c>
      <c r="LN467" s="14">
        <v>0</v>
      </c>
      <c r="LO467" s="14">
        <v>0</v>
      </c>
      <c r="LP467" s="14">
        <v>0</v>
      </c>
      <c r="LQ467" s="14">
        <v>0</v>
      </c>
      <c r="LR467" s="14">
        <v>1</v>
      </c>
      <c r="LS467" s="14">
        <v>0</v>
      </c>
      <c r="LT467" s="14">
        <v>1</v>
      </c>
      <c r="LU467" s="14">
        <v>0</v>
      </c>
      <c r="LV467" s="14">
        <v>0</v>
      </c>
      <c r="LW467" s="14">
        <v>0</v>
      </c>
      <c r="LX467" s="14">
        <v>0</v>
      </c>
      <c r="LY467" s="14">
        <v>0</v>
      </c>
      <c r="LZ467" s="14">
        <v>0</v>
      </c>
      <c r="MA467" s="14">
        <v>0</v>
      </c>
      <c r="MB467" s="14">
        <v>0</v>
      </c>
      <c r="MC467" s="14">
        <v>0</v>
      </c>
      <c r="MD467" s="14">
        <v>0</v>
      </c>
      <c r="ME467" s="14">
        <v>0</v>
      </c>
      <c r="MF467" s="14">
        <v>0</v>
      </c>
      <c r="MG467" s="14">
        <v>0</v>
      </c>
      <c r="MH467" s="14">
        <v>0</v>
      </c>
      <c r="MI467" s="14">
        <v>0</v>
      </c>
      <c r="MJ467" s="14">
        <v>0</v>
      </c>
      <c r="MK467" s="14">
        <v>0</v>
      </c>
      <c r="ML467" s="14">
        <v>1</v>
      </c>
      <c r="MM467" s="14">
        <v>0</v>
      </c>
      <c r="MN467" s="14">
        <v>1</v>
      </c>
      <c r="MO467" s="14">
        <v>0</v>
      </c>
      <c r="MP467" s="14">
        <v>0</v>
      </c>
      <c r="MQ467" s="14">
        <v>0</v>
      </c>
      <c r="MR467" s="14">
        <v>0</v>
      </c>
      <c r="MS467" s="14">
        <v>0</v>
      </c>
      <c r="MT467" s="14">
        <v>2</v>
      </c>
      <c r="MU467" s="14">
        <v>0</v>
      </c>
      <c r="MV467" s="14">
        <v>0</v>
      </c>
      <c r="MW467" s="14">
        <v>2</v>
      </c>
      <c r="MX467" s="14">
        <v>0</v>
      </c>
      <c r="MY467" s="14">
        <v>0</v>
      </c>
      <c r="MZ467" s="14">
        <v>0</v>
      </c>
      <c r="NA467" s="14">
        <v>0</v>
      </c>
      <c r="NB467" s="14">
        <v>0</v>
      </c>
      <c r="NC467" s="14">
        <v>0</v>
      </c>
      <c r="ND467" s="14">
        <v>0</v>
      </c>
      <c r="NE467" s="14">
        <v>0</v>
      </c>
      <c r="NF467" s="14">
        <v>0</v>
      </c>
      <c r="NG467" s="14">
        <v>0</v>
      </c>
      <c r="NH467" s="14">
        <v>1</v>
      </c>
      <c r="NI467" s="14">
        <v>0</v>
      </c>
      <c r="NJ467" s="14">
        <v>0</v>
      </c>
      <c r="NK467" s="14">
        <v>0</v>
      </c>
      <c r="NL467" s="14">
        <v>0</v>
      </c>
      <c r="NM467" s="14">
        <v>0</v>
      </c>
      <c r="NN467" s="14">
        <v>0</v>
      </c>
      <c r="NO467" s="14">
        <v>0</v>
      </c>
      <c r="NP467" s="14">
        <v>0</v>
      </c>
      <c r="NQ467" s="14">
        <v>0</v>
      </c>
      <c r="NR467" s="14">
        <v>0</v>
      </c>
      <c r="NS467" s="14">
        <v>1</v>
      </c>
      <c r="NT467" s="14">
        <v>0</v>
      </c>
      <c r="NU467" s="14">
        <v>0</v>
      </c>
      <c r="NV467" s="14">
        <v>1</v>
      </c>
      <c r="NW467" s="14">
        <v>0</v>
      </c>
      <c r="NX467" s="14">
        <v>0</v>
      </c>
      <c r="NY467" s="14">
        <v>1</v>
      </c>
      <c r="NZ467" s="14">
        <v>1</v>
      </c>
      <c r="OA467" s="14">
        <v>0</v>
      </c>
      <c r="OB467" s="14">
        <v>0</v>
      </c>
      <c r="OC467" s="14">
        <v>0</v>
      </c>
      <c r="OD467" s="14">
        <v>0</v>
      </c>
      <c r="OE467" s="14">
        <v>0</v>
      </c>
      <c r="OF467" s="14">
        <v>2</v>
      </c>
      <c r="OG467" s="14">
        <v>0</v>
      </c>
      <c r="OH467" s="14">
        <v>0</v>
      </c>
      <c r="OI467" s="14">
        <v>0</v>
      </c>
      <c r="OJ467" s="14">
        <v>0</v>
      </c>
      <c r="OK467" s="14">
        <v>0</v>
      </c>
      <c r="OL467" s="14">
        <v>1</v>
      </c>
      <c r="OM467" s="14">
        <v>0</v>
      </c>
      <c r="ON467" s="14">
        <v>0</v>
      </c>
      <c r="OO467" s="14">
        <v>0</v>
      </c>
      <c r="OP467" s="14">
        <v>0</v>
      </c>
      <c r="OQ467" s="14">
        <v>1</v>
      </c>
      <c r="OR467" s="14">
        <v>0</v>
      </c>
      <c r="OS467" s="14">
        <v>0</v>
      </c>
      <c r="OT467" s="14">
        <v>0</v>
      </c>
      <c r="OU467" s="14">
        <v>0</v>
      </c>
      <c r="OV467" s="14">
        <v>0</v>
      </c>
      <c r="OW467" s="14">
        <v>0</v>
      </c>
      <c r="OX467" s="14">
        <v>0</v>
      </c>
      <c r="OY467" s="14">
        <v>0</v>
      </c>
      <c r="OZ467" s="14"/>
      <c r="PA467" s="14">
        <v>0</v>
      </c>
      <c r="PB467" s="14"/>
      <c r="PC467" s="14"/>
      <c r="PD467" s="14">
        <v>0</v>
      </c>
      <c r="PE467" s="14"/>
      <c r="PF467" s="14"/>
      <c r="PG467" s="54"/>
      <c r="PH467" s="54"/>
      <c r="PI467" s="54"/>
      <c r="PJ467" s="54"/>
      <c r="PK467" s="54"/>
      <c r="PL467" s="84"/>
      <c r="PM467" s="14"/>
      <c r="PN467" s="84"/>
      <c r="PO467" s="84"/>
      <c r="PP467" s="84"/>
      <c r="PQ467" s="84"/>
      <c r="PR467" s="505"/>
      <c r="PS467" s="84"/>
      <c r="PT467" s="84"/>
      <c r="PU467" s="84"/>
      <c r="PV467" s="84"/>
      <c r="PW467" s="54"/>
      <c r="PX467" s="54"/>
      <c r="PY467" s="14"/>
      <c r="PZ467" s="14"/>
      <c r="QA467" s="14"/>
      <c r="QB467" s="54"/>
      <c r="QC467" s="14">
        <v>1</v>
      </c>
      <c r="QD467" s="54"/>
      <c r="QR467" s="1"/>
      <c r="QS467" s="1"/>
      <c r="QX467" s="1"/>
      <c r="QY467" s="1"/>
      <c r="QZ467" s="1"/>
      <c r="RA467" s="1"/>
      <c r="RB467" s="1"/>
      <c r="RC467" s="1"/>
      <c r="RD467" s="1"/>
      <c r="RI467" s="1"/>
      <c r="RJ467" s="1"/>
      <c r="RK467" s="1"/>
      <c r="RL467" s="1"/>
      <c r="RM467" s="1">
        <v>1</v>
      </c>
      <c r="RN467" s="1"/>
      <c r="RO467" s="1"/>
      <c r="RP467" s="1"/>
      <c r="RQ467" s="1"/>
      <c r="RR467" s="1"/>
      <c r="RS467" s="1"/>
      <c r="RT467" s="1"/>
    </row>
    <row r="468" spans="1:534" s="20" customFormat="1" hidden="1" x14ac:dyDescent="0.25">
      <c r="A468" s="68" t="s">
        <v>8</v>
      </c>
      <c r="B468" s="68" t="s">
        <v>113</v>
      </c>
      <c r="C468" s="464">
        <v>931</v>
      </c>
      <c r="D468" s="347"/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  <c r="AL468" s="14">
        <v>0</v>
      </c>
      <c r="AM468" s="14">
        <v>0</v>
      </c>
      <c r="AN468" s="14">
        <v>0</v>
      </c>
      <c r="AO468" s="14">
        <v>0</v>
      </c>
      <c r="AP468" s="14">
        <v>0</v>
      </c>
      <c r="AQ468" s="14">
        <v>0</v>
      </c>
      <c r="AR468" s="14">
        <v>0</v>
      </c>
      <c r="AS468" s="14">
        <v>0</v>
      </c>
      <c r="AT468" s="14">
        <v>0</v>
      </c>
      <c r="AU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v>0</v>
      </c>
      <c r="BA468" s="14">
        <v>0</v>
      </c>
      <c r="BB468" s="14">
        <v>0</v>
      </c>
      <c r="BC468" s="14">
        <v>0</v>
      </c>
      <c r="BD468" s="14">
        <v>0</v>
      </c>
      <c r="BE468" s="14">
        <v>0</v>
      </c>
      <c r="BF468" s="14">
        <v>0</v>
      </c>
      <c r="BG468" s="14">
        <v>0</v>
      </c>
      <c r="BH468" s="14">
        <v>0</v>
      </c>
      <c r="BI468" s="14">
        <v>0</v>
      </c>
      <c r="BJ468" s="14">
        <v>0</v>
      </c>
      <c r="BK468" s="14">
        <v>0</v>
      </c>
      <c r="BL468" s="14">
        <v>0</v>
      </c>
      <c r="BM468" s="14">
        <v>0</v>
      </c>
      <c r="BN468" s="14">
        <v>0</v>
      </c>
      <c r="BO468" s="14">
        <v>0</v>
      </c>
      <c r="BP468" s="14">
        <v>0</v>
      </c>
      <c r="BQ468" s="14">
        <v>0</v>
      </c>
      <c r="BR468" s="14">
        <v>0</v>
      </c>
      <c r="BS468" s="14">
        <v>0</v>
      </c>
      <c r="BT468" s="14">
        <v>0</v>
      </c>
      <c r="BU468" s="14">
        <v>0</v>
      </c>
      <c r="BV468" s="14">
        <v>0</v>
      </c>
      <c r="BW468" s="14">
        <v>0</v>
      </c>
      <c r="BX468" s="14">
        <v>0</v>
      </c>
      <c r="BY468" s="14">
        <v>0</v>
      </c>
      <c r="BZ468" s="14">
        <v>0</v>
      </c>
      <c r="CA468" s="14">
        <v>0</v>
      </c>
      <c r="CB468" s="14">
        <v>0</v>
      </c>
      <c r="CC468" s="14">
        <v>0</v>
      </c>
      <c r="CD468" s="14">
        <v>0</v>
      </c>
      <c r="CE468" s="14">
        <v>0</v>
      </c>
      <c r="CF468" s="14">
        <v>0</v>
      </c>
      <c r="CG468" s="14">
        <v>0</v>
      </c>
      <c r="CH468" s="14">
        <v>0</v>
      </c>
      <c r="CI468" s="14">
        <v>0</v>
      </c>
      <c r="CJ468" s="14">
        <v>0</v>
      </c>
      <c r="CK468" s="14">
        <v>0</v>
      </c>
      <c r="CL468" s="14">
        <v>0</v>
      </c>
      <c r="CM468" s="14">
        <v>0</v>
      </c>
      <c r="CN468" s="14">
        <v>2</v>
      </c>
      <c r="CO468" s="14">
        <v>0</v>
      </c>
      <c r="CP468" s="14">
        <v>0</v>
      </c>
      <c r="CQ468" s="14">
        <v>0</v>
      </c>
      <c r="CR468" s="14">
        <v>0</v>
      </c>
      <c r="CS468" s="14">
        <v>0</v>
      </c>
      <c r="CT468" s="14">
        <v>0</v>
      </c>
      <c r="CU468" s="14">
        <v>0</v>
      </c>
      <c r="CV468" s="14">
        <v>0</v>
      </c>
      <c r="CW468" s="14">
        <v>0</v>
      </c>
      <c r="CX468" s="14">
        <v>0</v>
      </c>
      <c r="CY468" s="14">
        <v>0</v>
      </c>
      <c r="CZ468" s="14">
        <v>0</v>
      </c>
      <c r="DA468" s="14">
        <v>0</v>
      </c>
      <c r="DB468" s="14">
        <v>0</v>
      </c>
      <c r="DC468" s="14">
        <v>0</v>
      </c>
      <c r="DD468" s="14">
        <v>0</v>
      </c>
      <c r="DE468" s="14">
        <v>0</v>
      </c>
      <c r="DF468" s="14">
        <v>0</v>
      </c>
      <c r="DG468" s="14">
        <v>0</v>
      </c>
      <c r="DH468" s="14">
        <v>0</v>
      </c>
      <c r="DI468" s="14">
        <v>0</v>
      </c>
      <c r="DJ468" s="14">
        <v>0</v>
      </c>
      <c r="DK468" s="14">
        <v>0</v>
      </c>
      <c r="DL468" s="14">
        <v>0</v>
      </c>
      <c r="DM468" s="14">
        <v>0</v>
      </c>
      <c r="DN468" s="14">
        <v>0</v>
      </c>
      <c r="DO468" s="14">
        <v>0</v>
      </c>
      <c r="DP468" s="14">
        <v>0</v>
      </c>
      <c r="DQ468" s="14">
        <v>0</v>
      </c>
      <c r="DR468" s="14">
        <v>0</v>
      </c>
      <c r="DS468" s="14">
        <v>0</v>
      </c>
      <c r="DT468" s="14">
        <v>0</v>
      </c>
      <c r="DU468" s="14">
        <v>0</v>
      </c>
      <c r="DV468" s="14">
        <v>0</v>
      </c>
      <c r="DW468" s="14">
        <v>0</v>
      </c>
      <c r="DX468" s="14">
        <v>0</v>
      </c>
      <c r="DY468" s="14">
        <v>0</v>
      </c>
      <c r="DZ468" s="14">
        <v>0</v>
      </c>
      <c r="EA468" s="14">
        <v>0</v>
      </c>
      <c r="EB468" s="14">
        <v>0</v>
      </c>
      <c r="EC468" s="14">
        <v>0</v>
      </c>
      <c r="ED468" s="14">
        <v>0</v>
      </c>
      <c r="EE468" s="14">
        <v>0</v>
      </c>
      <c r="EF468" s="14">
        <v>0</v>
      </c>
      <c r="EG468" s="14">
        <v>0</v>
      </c>
      <c r="EH468" s="14">
        <v>0</v>
      </c>
      <c r="EI468" s="14">
        <v>0</v>
      </c>
      <c r="EJ468" s="14">
        <v>0</v>
      </c>
      <c r="EK468" s="14">
        <v>0</v>
      </c>
      <c r="EL468" s="14">
        <v>0</v>
      </c>
      <c r="EM468" s="14">
        <v>0</v>
      </c>
      <c r="EN468" s="14">
        <v>0</v>
      </c>
      <c r="EO468" s="14">
        <v>0</v>
      </c>
      <c r="EP468" s="14">
        <v>0</v>
      </c>
      <c r="EQ468" s="14">
        <v>0</v>
      </c>
      <c r="ER468" s="14">
        <v>0</v>
      </c>
      <c r="ES468" s="14">
        <v>0</v>
      </c>
      <c r="ET468" s="14">
        <v>0</v>
      </c>
      <c r="EU468" s="14">
        <v>0</v>
      </c>
      <c r="EV468" s="14">
        <v>0</v>
      </c>
      <c r="EW468" s="14">
        <v>0</v>
      </c>
      <c r="EX468" s="14">
        <v>0</v>
      </c>
      <c r="EY468" s="14">
        <v>0</v>
      </c>
      <c r="EZ468" s="14">
        <v>0</v>
      </c>
      <c r="FA468" s="14">
        <v>0</v>
      </c>
      <c r="FB468" s="14">
        <v>0</v>
      </c>
      <c r="FC468" s="14">
        <v>0</v>
      </c>
      <c r="FD468" s="14">
        <v>0</v>
      </c>
      <c r="FE468" s="14">
        <v>0</v>
      </c>
      <c r="FF468" s="14">
        <v>0</v>
      </c>
      <c r="FG468" s="14">
        <v>0</v>
      </c>
      <c r="FH468" s="14">
        <v>0</v>
      </c>
      <c r="FI468" s="14">
        <v>0</v>
      </c>
      <c r="FJ468" s="14">
        <v>1</v>
      </c>
      <c r="FK468" s="14">
        <v>0</v>
      </c>
      <c r="FL468" s="14">
        <v>0</v>
      </c>
      <c r="FM468" s="14">
        <v>0</v>
      </c>
      <c r="FN468" s="14">
        <v>0</v>
      </c>
      <c r="FO468" s="14">
        <v>0</v>
      </c>
      <c r="FP468" s="14">
        <v>0</v>
      </c>
      <c r="FQ468" s="14">
        <v>0</v>
      </c>
      <c r="FR468" s="14">
        <v>0</v>
      </c>
      <c r="FS468" s="14">
        <v>0</v>
      </c>
      <c r="FT468" s="14">
        <v>0</v>
      </c>
      <c r="FU468" s="14">
        <v>0</v>
      </c>
      <c r="FV468" s="14">
        <v>0</v>
      </c>
      <c r="FW468" s="14">
        <v>0</v>
      </c>
      <c r="FX468" s="14">
        <v>0</v>
      </c>
      <c r="FY468" s="14">
        <v>0</v>
      </c>
      <c r="FZ468" s="14">
        <v>0</v>
      </c>
      <c r="GA468" s="14">
        <v>0</v>
      </c>
      <c r="GB468" s="14">
        <v>0</v>
      </c>
      <c r="GC468" s="14">
        <v>0</v>
      </c>
      <c r="GD468" s="14">
        <v>0</v>
      </c>
      <c r="GE468" s="14">
        <v>0</v>
      </c>
      <c r="GF468" s="14">
        <v>0</v>
      </c>
      <c r="GG468" s="14">
        <v>0</v>
      </c>
      <c r="GH468" s="14">
        <v>0</v>
      </c>
      <c r="GI468" s="14">
        <v>0</v>
      </c>
      <c r="GJ468" s="14">
        <v>0</v>
      </c>
      <c r="GK468" s="14">
        <v>0</v>
      </c>
      <c r="GL468" s="14">
        <v>0</v>
      </c>
      <c r="GM468" s="14">
        <v>0</v>
      </c>
      <c r="GN468" s="14">
        <v>0</v>
      </c>
      <c r="GO468" s="14">
        <v>0</v>
      </c>
      <c r="GP468" s="14">
        <v>0</v>
      </c>
      <c r="GQ468" s="14">
        <v>0</v>
      </c>
      <c r="GR468" s="14">
        <v>1</v>
      </c>
      <c r="GS468" s="14">
        <v>0</v>
      </c>
      <c r="GT468" s="14">
        <v>0</v>
      </c>
      <c r="GU468" s="14">
        <v>0</v>
      </c>
      <c r="GV468" s="14">
        <v>0</v>
      </c>
      <c r="GW468" s="14">
        <v>0</v>
      </c>
      <c r="GX468" s="14">
        <v>0</v>
      </c>
      <c r="GY468" s="14">
        <v>0</v>
      </c>
      <c r="GZ468" s="14">
        <v>0</v>
      </c>
      <c r="HA468" s="14">
        <v>0</v>
      </c>
      <c r="HB468" s="14">
        <v>0</v>
      </c>
      <c r="HC468" s="14">
        <v>0</v>
      </c>
      <c r="HD468" s="14">
        <v>0</v>
      </c>
      <c r="HE468" s="14">
        <v>0</v>
      </c>
      <c r="HF468" s="14">
        <v>0</v>
      </c>
      <c r="HG468" s="14">
        <v>0</v>
      </c>
      <c r="HH468" s="14">
        <v>0</v>
      </c>
      <c r="HI468" s="14">
        <v>0</v>
      </c>
      <c r="HJ468" s="14">
        <v>0</v>
      </c>
      <c r="HK468" s="14">
        <v>0</v>
      </c>
      <c r="HL468" s="14">
        <v>0</v>
      </c>
      <c r="HM468" s="14">
        <v>0</v>
      </c>
      <c r="HN468" s="14">
        <v>0</v>
      </c>
      <c r="HO468" s="14">
        <v>0</v>
      </c>
      <c r="HP468" s="14">
        <v>0</v>
      </c>
      <c r="HQ468" s="14">
        <v>0</v>
      </c>
      <c r="HR468" s="14">
        <v>0</v>
      </c>
      <c r="HS468" s="14">
        <v>1</v>
      </c>
      <c r="HT468" s="14">
        <v>1</v>
      </c>
      <c r="HU468" s="14">
        <v>0</v>
      </c>
      <c r="HV468" s="14">
        <v>0</v>
      </c>
      <c r="HW468" s="14">
        <v>0</v>
      </c>
      <c r="HX468" s="14">
        <v>1</v>
      </c>
      <c r="HY468" s="14">
        <v>0</v>
      </c>
      <c r="HZ468" s="14">
        <v>0</v>
      </c>
      <c r="IA468" s="14">
        <v>0</v>
      </c>
      <c r="IB468" s="14">
        <v>0</v>
      </c>
      <c r="IC468" s="14">
        <v>0</v>
      </c>
      <c r="ID468" s="14">
        <v>0</v>
      </c>
      <c r="IE468" s="14">
        <v>0</v>
      </c>
      <c r="IF468" s="14">
        <v>0</v>
      </c>
      <c r="IG468" s="14">
        <v>0</v>
      </c>
      <c r="IH468" s="14">
        <v>0</v>
      </c>
      <c r="II468" s="14">
        <v>0</v>
      </c>
      <c r="IJ468" s="14">
        <v>0</v>
      </c>
      <c r="IK468" s="14">
        <v>0</v>
      </c>
      <c r="IL468" s="14">
        <v>0</v>
      </c>
      <c r="IM468" s="14">
        <v>0</v>
      </c>
      <c r="IN468" s="14">
        <v>0</v>
      </c>
      <c r="IO468" s="14">
        <v>0</v>
      </c>
      <c r="IP468" s="14">
        <v>0</v>
      </c>
      <c r="IQ468" s="14">
        <v>0</v>
      </c>
      <c r="IR468" s="14">
        <v>0</v>
      </c>
      <c r="IS468" s="14">
        <v>1</v>
      </c>
      <c r="IT468" s="14">
        <v>0</v>
      </c>
      <c r="IU468" s="14">
        <v>1</v>
      </c>
      <c r="IV468" s="14">
        <v>0</v>
      </c>
      <c r="IW468" s="14">
        <v>0</v>
      </c>
      <c r="IX468" s="14">
        <v>0</v>
      </c>
      <c r="IY468" s="14">
        <v>0</v>
      </c>
      <c r="IZ468" s="14">
        <v>1</v>
      </c>
      <c r="JA468" s="14">
        <v>0</v>
      </c>
      <c r="JB468" s="14">
        <v>0</v>
      </c>
      <c r="JC468" s="14">
        <v>0</v>
      </c>
      <c r="JD468" s="14">
        <v>0</v>
      </c>
      <c r="JE468" s="14">
        <v>0</v>
      </c>
      <c r="JF468" s="14">
        <v>0</v>
      </c>
      <c r="JG468" s="14">
        <v>0</v>
      </c>
      <c r="JH468" s="14">
        <v>0</v>
      </c>
      <c r="JI468" s="14">
        <v>0</v>
      </c>
      <c r="JJ468" s="14">
        <v>0</v>
      </c>
      <c r="JK468" s="14">
        <v>0</v>
      </c>
      <c r="JL468" s="14">
        <v>0</v>
      </c>
      <c r="JM468" s="14">
        <v>0</v>
      </c>
      <c r="JN468" s="14">
        <v>0</v>
      </c>
      <c r="JO468" s="14">
        <v>0</v>
      </c>
      <c r="JP468" s="14">
        <v>0</v>
      </c>
      <c r="JQ468" s="14">
        <v>0</v>
      </c>
      <c r="JR468" s="14">
        <v>0</v>
      </c>
      <c r="JS468" s="14">
        <v>0</v>
      </c>
      <c r="JT468" s="14">
        <v>0</v>
      </c>
      <c r="JU468" s="14">
        <v>0</v>
      </c>
      <c r="JV468" s="14">
        <v>0</v>
      </c>
      <c r="JW468" s="14">
        <v>0</v>
      </c>
      <c r="JX468" s="14">
        <v>0</v>
      </c>
      <c r="JY468" s="14">
        <v>0</v>
      </c>
      <c r="JZ468" s="14">
        <v>0</v>
      </c>
      <c r="KA468" s="14">
        <v>0</v>
      </c>
      <c r="KB468" s="14">
        <v>0</v>
      </c>
      <c r="KC468" s="14">
        <v>0</v>
      </c>
      <c r="KD468" s="14">
        <v>0</v>
      </c>
      <c r="KE468" s="14">
        <v>0</v>
      </c>
      <c r="KF468" s="14">
        <v>0</v>
      </c>
      <c r="KG468" s="14">
        <v>0</v>
      </c>
      <c r="KH468" s="14">
        <v>0</v>
      </c>
      <c r="KI468" s="14">
        <v>0</v>
      </c>
      <c r="KJ468" s="14">
        <v>0</v>
      </c>
      <c r="KK468" s="14">
        <v>0</v>
      </c>
      <c r="KL468" s="14">
        <v>0</v>
      </c>
      <c r="KM468" s="14">
        <v>0</v>
      </c>
      <c r="KN468" s="14">
        <v>0</v>
      </c>
      <c r="KO468" s="14">
        <v>0</v>
      </c>
      <c r="KP468" s="14">
        <v>0</v>
      </c>
      <c r="KQ468" s="14">
        <v>0</v>
      </c>
      <c r="KR468" s="14">
        <v>0</v>
      </c>
      <c r="KS468" s="14">
        <v>0</v>
      </c>
      <c r="KT468" s="14">
        <v>0</v>
      </c>
      <c r="KU468" s="14">
        <v>0</v>
      </c>
      <c r="KV468" s="14">
        <v>0</v>
      </c>
      <c r="KW468" s="14">
        <v>0</v>
      </c>
      <c r="KX468" s="14">
        <v>0</v>
      </c>
      <c r="KY468" s="14">
        <v>0</v>
      </c>
      <c r="KZ468" s="14">
        <v>0</v>
      </c>
      <c r="LA468" s="14">
        <v>0</v>
      </c>
      <c r="LB468" s="14">
        <v>0</v>
      </c>
      <c r="LC468" s="14">
        <v>0</v>
      </c>
      <c r="LD468" s="14">
        <v>0</v>
      </c>
      <c r="LE468" s="14">
        <v>0</v>
      </c>
      <c r="LF468" s="14">
        <v>0</v>
      </c>
      <c r="LG468" s="14">
        <v>0</v>
      </c>
      <c r="LH468" s="14">
        <v>0</v>
      </c>
      <c r="LI468" s="14">
        <v>0</v>
      </c>
      <c r="LJ468" s="14">
        <v>0</v>
      </c>
      <c r="LK468" s="14">
        <v>0</v>
      </c>
      <c r="LL468" s="14">
        <v>0</v>
      </c>
      <c r="LM468" s="14">
        <v>0</v>
      </c>
      <c r="LN468" s="14">
        <v>0</v>
      </c>
      <c r="LO468" s="14">
        <v>0</v>
      </c>
      <c r="LP468" s="14">
        <v>0</v>
      </c>
      <c r="LQ468" s="14">
        <v>0</v>
      </c>
      <c r="LR468" s="14">
        <v>0</v>
      </c>
      <c r="LS468" s="14">
        <v>0</v>
      </c>
      <c r="LT468" s="14">
        <v>0</v>
      </c>
      <c r="LU468" s="14">
        <v>1</v>
      </c>
      <c r="LV468" s="14">
        <v>0</v>
      </c>
      <c r="LW468" s="14">
        <v>0</v>
      </c>
      <c r="LX468" s="14">
        <v>0</v>
      </c>
      <c r="LY468" s="14">
        <v>0</v>
      </c>
      <c r="LZ468" s="14">
        <v>0</v>
      </c>
      <c r="MA468" s="14">
        <v>0</v>
      </c>
      <c r="MB468" s="14">
        <v>0</v>
      </c>
      <c r="MC468" s="14">
        <v>0</v>
      </c>
      <c r="MD468" s="14">
        <v>0</v>
      </c>
      <c r="ME468" s="14">
        <v>0</v>
      </c>
      <c r="MF468" s="14">
        <v>0</v>
      </c>
      <c r="MG468" s="14">
        <v>0</v>
      </c>
      <c r="MH468" s="14">
        <v>0</v>
      </c>
      <c r="MI468" s="14">
        <v>0</v>
      </c>
      <c r="MJ468" s="14">
        <v>0</v>
      </c>
      <c r="MK468" s="14">
        <v>0</v>
      </c>
      <c r="ML468" s="14">
        <v>0</v>
      </c>
      <c r="MM468" s="14">
        <v>1</v>
      </c>
      <c r="MN468" s="14">
        <v>0</v>
      </c>
      <c r="MO468" s="14">
        <v>0</v>
      </c>
      <c r="MP468" s="14">
        <v>0</v>
      </c>
      <c r="MQ468" s="14">
        <v>0</v>
      </c>
      <c r="MR468" s="14">
        <v>0</v>
      </c>
      <c r="MS468" s="14">
        <v>0</v>
      </c>
      <c r="MT468" s="14">
        <v>0</v>
      </c>
      <c r="MU468" s="14">
        <v>0</v>
      </c>
      <c r="MV468" s="14">
        <v>0</v>
      </c>
      <c r="MW468" s="14">
        <v>0</v>
      </c>
      <c r="MX468" s="14">
        <v>1</v>
      </c>
      <c r="MY468" s="14">
        <v>0</v>
      </c>
      <c r="MZ468" s="14">
        <v>0</v>
      </c>
      <c r="NA468" s="14">
        <v>0</v>
      </c>
      <c r="NB468" s="14">
        <v>1</v>
      </c>
      <c r="NC468" s="14">
        <v>0</v>
      </c>
      <c r="ND468" s="14">
        <v>0</v>
      </c>
      <c r="NE468" s="14">
        <v>0</v>
      </c>
      <c r="NF468" s="14">
        <v>1</v>
      </c>
      <c r="NG468" s="14">
        <v>0</v>
      </c>
      <c r="NH468" s="14">
        <v>1</v>
      </c>
      <c r="NI468" s="14">
        <v>0</v>
      </c>
      <c r="NJ468" s="14">
        <v>0</v>
      </c>
      <c r="NK468" s="14">
        <v>0</v>
      </c>
      <c r="NL468" s="14">
        <v>0</v>
      </c>
      <c r="NM468" s="14">
        <v>1</v>
      </c>
      <c r="NN468" s="14">
        <v>0</v>
      </c>
      <c r="NO468" s="14">
        <v>1</v>
      </c>
      <c r="NP468" s="14">
        <v>0</v>
      </c>
      <c r="NQ468" s="14">
        <v>0</v>
      </c>
      <c r="NR468" s="14">
        <v>0</v>
      </c>
      <c r="NS468" s="14">
        <v>1</v>
      </c>
      <c r="NT468" s="14">
        <v>0</v>
      </c>
      <c r="NU468" s="14">
        <v>0</v>
      </c>
      <c r="NV468" s="14">
        <v>0</v>
      </c>
      <c r="NW468" s="14">
        <v>0</v>
      </c>
      <c r="NX468" s="14">
        <v>1</v>
      </c>
      <c r="NY468" s="14">
        <v>1</v>
      </c>
      <c r="NZ468" s="14">
        <v>0</v>
      </c>
      <c r="OA468" s="14">
        <v>0</v>
      </c>
      <c r="OB468" s="14">
        <v>0</v>
      </c>
      <c r="OC468" s="14">
        <v>1</v>
      </c>
      <c r="OD468" s="14">
        <v>0</v>
      </c>
      <c r="OE468" s="14">
        <v>0</v>
      </c>
      <c r="OF468" s="14"/>
      <c r="OG468" s="14">
        <v>0</v>
      </c>
      <c r="OH468" s="14">
        <v>0</v>
      </c>
      <c r="OI468" s="14">
        <v>0</v>
      </c>
      <c r="OJ468" s="14">
        <v>0</v>
      </c>
      <c r="OK468" s="14">
        <v>0</v>
      </c>
      <c r="OL468" s="14">
        <v>0</v>
      </c>
      <c r="OM468" s="14">
        <v>0</v>
      </c>
      <c r="ON468" s="14">
        <v>0</v>
      </c>
      <c r="OO468" s="14">
        <v>0</v>
      </c>
      <c r="OP468" s="14">
        <v>0</v>
      </c>
      <c r="OQ468" s="14">
        <v>1</v>
      </c>
      <c r="OR468" s="14">
        <v>0</v>
      </c>
      <c r="OS468" s="14">
        <v>0</v>
      </c>
      <c r="OT468" s="14">
        <v>2</v>
      </c>
      <c r="OU468" s="14">
        <v>2</v>
      </c>
      <c r="OV468" s="14">
        <v>3</v>
      </c>
      <c r="OW468" s="14">
        <v>0</v>
      </c>
      <c r="OX468" s="14">
        <v>0</v>
      </c>
      <c r="OY468" s="14">
        <v>0</v>
      </c>
      <c r="OZ468" s="14"/>
      <c r="PA468" s="14">
        <v>0</v>
      </c>
      <c r="PB468" s="14"/>
      <c r="PC468" s="14">
        <v>1</v>
      </c>
      <c r="PD468" s="14">
        <v>0</v>
      </c>
      <c r="PE468" s="14"/>
      <c r="PF468" s="14"/>
      <c r="PG468" s="54"/>
      <c r="PH468" s="54"/>
      <c r="PI468" s="54"/>
      <c r="PJ468" s="54"/>
      <c r="PK468" s="54"/>
      <c r="PL468" s="84"/>
      <c r="PM468" s="14">
        <v>1</v>
      </c>
      <c r="PN468" s="84">
        <v>1</v>
      </c>
      <c r="PO468" s="84"/>
      <c r="PP468" s="84"/>
      <c r="PQ468" s="84"/>
      <c r="PR468" s="505"/>
      <c r="PS468" s="84">
        <v>1</v>
      </c>
      <c r="PT468" s="84"/>
      <c r="PU468" s="84"/>
      <c r="PV468" s="84"/>
      <c r="PW468" s="54"/>
      <c r="PX468" s="54"/>
      <c r="PY468" s="14"/>
      <c r="PZ468" s="14"/>
      <c r="QA468" s="14"/>
      <c r="QB468" s="54"/>
      <c r="QC468" s="54"/>
      <c r="QD468" s="54"/>
      <c r="QM468" s="1">
        <v>1</v>
      </c>
      <c r="QP468" s="1">
        <v>1</v>
      </c>
      <c r="QR468" s="1">
        <v>1</v>
      </c>
      <c r="QS468" s="1"/>
      <c r="QT468" s="1">
        <v>1</v>
      </c>
      <c r="QW468" s="1">
        <v>1</v>
      </c>
      <c r="QX468" s="1"/>
      <c r="QY468" s="1"/>
      <c r="QZ468" s="1"/>
      <c r="RA468" s="1"/>
      <c r="RB468" s="1"/>
      <c r="RC468" s="1"/>
      <c r="RD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</row>
    <row r="469" spans="1:534" s="20" customFormat="1" hidden="1" x14ac:dyDescent="0.25">
      <c r="A469" s="68" t="s">
        <v>8</v>
      </c>
      <c r="B469" s="68" t="s">
        <v>593</v>
      </c>
      <c r="C469" s="347">
        <v>82</v>
      </c>
      <c r="D469" s="347"/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  <c r="AL469" s="14">
        <v>0</v>
      </c>
      <c r="AM469" s="14">
        <v>0</v>
      </c>
      <c r="AN469" s="14">
        <v>0</v>
      </c>
      <c r="AO469" s="14">
        <v>0</v>
      </c>
      <c r="AP469" s="14">
        <v>0</v>
      </c>
      <c r="AQ469" s="14">
        <v>0</v>
      </c>
      <c r="AR469" s="14">
        <v>0</v>
      </c>
      <c r="AS469" s="14">
        <v>0</v>
      </c>
      <c r="AT469" s="14">
        <v>0</v>
      </c>
      <c r="AU469" s="14">
        <v>0</v>
      </c>
      <c r="AV469" s="14">
        <v>0</v>
      </c>
      <c r="AW469" s="14">
        <v>0</v>
      </c>
      <c r="AX469" s="14">
        <v>0</v>
      </c>
      <c r="AY469" s="14">
        <v>0</v>
      </c>
      <c r="AZ469" s="14">
        <v>0</v>
      </c>
      <c r="BA469" s="14">
        <v>0</v>
      </c>
      <c r="BB469" s="14">
        <v>0</v>
      </c>
      <c r="BC469" s="14">
        <v>0</v>
      </c>
      <c r="BD469" s="14">
        <v>0</v>
      </c>
      <c r="BE469" s="14">
        <v>0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  <c r="BK469" s="14">
        <v>0</v>
      </c>
      <c r="BL469" s="14">
        <v>0</v>
      </c>
      <c r="BM469" s="14">
        <v>0</v>
      </c>
      <c r="BN469" s="14">
        <v>0</v>
      </c>
      <c r="BO469" s="14">
        <v>0</v>
      </c>
      <c r="BP469" s="14">
        <v>0</v>
      </c>
      <c r="BQ469" s="14">
        <v>0</v>
      </c>
      <c r="BR469" s="14">
        <v>0</v>
      </c>
      <c r="BS469" s="14">
        <v>0</v>
      </c>
      <c r="BT469" s="14">
        <v>0</v>
      </c>
      <c r="BU469" s="14">
        <v>0</v>
      </c>
      <c r="BV469" s="14">
        <v>0</v>
      </c>
      <c r="BW469" s="14">
        <v>0</v>
      </c>
      <c r="BX469" s="14">
        <v>0</v>
      </c>
      <c r="BY469" s="14">
        <v>0</v>
      </c>
      <c r="BZ469" s="14">
        <v>0</v>
      </c>
      <c r="CA469" s="14">
        <v>0</v>
      </c>
      <c r="CB469" s="14">
        <v>0</v>
      </c>
      <c r="CC469" s="14">
        <v>0</v>
      </c>
      <c r="CD469" s="14">
        <v>0</v>
      </c>
      <c r="CE469" s="14">
        <v>0</v>
      </c>
      <c r="CF469" s="14">
        <v>0</v>
      </c>
      <c r="CG469" s="14">
        <v>0</v>
      </c>
      <c r="CH469" s="14">
        <v>0</v>
      </c>
      <c r="CI469" s="14">
        <v>0</v>
      </c>
      <c r="CJ469" s="14">
        <v>0</v>
      </c>
      <c r="CK469" s="14">
        <v>0</v>
      </c>
      <c r="CL469" s="14">
        <v>0</v>
      </c>
      <c r="CM469" s="14">
        <v>0</v>
      </c>
      <c r="CN469" s="14">
        <v>0</v>
      </c>
      <c r="CO469" s="14">
        <v>0</v>
      </c>
      <c r="CP469" s="14">
        <v>0</v>
      </c>
      <c r="CQ469" s="14">
        <v>0</v>
      </c>
      <c r="CR469" s="14">
        <v>0</v>
      </c>
      <c r="CS469" s="14">
        <v>0</v>
      </c>
      <c r="CT469" s="14">
        <v>0</v>
      </c>
      <c r="CU469" s="14">
        <v>0</v>
      </c>
      <c r="CV469" s="14">
        <v>0</v>
      </c>
      <c r="CW469" s="14">
        <v>0</v>
      </c>
      <c r="CX469" s="14">
        <v>0</v>
      </c>
      <c r="CY469" s="14">
        <v>0</v>
      </c>
      <c r="CZ469" s="14">
        <v>0</v>
      </c>
      <c r="DA469" s="14">
        <v>0</v>
      </c>
      <c r="DB469" s="14">
        <v>0</v>
      </c>
      <c r="DC469" s="14">
        <v>0</v>
      </c>
      <c r="DD469" s="14">
        <v>0</v>
      </c>
      <c r="DE469" s="14">
        <v>0</v>
      </c>
      <c r="DF469" s="14">
        <v>0</v>
      </c>
      <c r="DG469" s="14">
        <v>0</v>
      </c>
      <c r="DH469" s="14">
        <v>0</v>
      </c>
      <c r="DI469" s="14">
        <v>0</v>
      </c>
      <c r="DJ469" s="14">
        <v>0</v>
      </c>
      <c r="DK469" s="14">
        <v>0</v>
      </c>
      <c r="DL469" s="14">
        <v>0</v>
      </c>
      <c r="DM469" s="14">
        <v>0</v>
      </c>
      <c r="DN469" s="14">
        <v>0</v>
      </c>
      <c r="DO469" s="14">
        <v>0</v>
      </c>
      <c r="DP469" s="14">
        <v>0</v>
      </c>
      <c r="DQ469" s="14">
        <v>0</v>
      </c>
      <c r="DR469" s="14">
        <v>0</v>
      </c>
      <c r="DS469" s="14">
        <v>0</v>
      </c>
      <c r="DT469" s="14">
        <v>0</v>
      </c>
      <c r="DU469" s="14">
        <v>0</v>
      </c>
      <c r="DV469" s="14">
        <v>0</v>
      </c>
      <c r="DW469" s="14">
        <v>0</v>
      </c>
      <c r="DX469" s="14">
        <v>0</v>
      </c>
      <c r="DY469" s="14">
        <v>0</v>
      </c>
      <c r="DZ469" s="14">
        <v>0</v>
      </c>
      <c r="EA469" s="14">
        <v>0</v>
      </c>
      <c r="EB469" s="14">
        <v>0</v>
      </c>
      <c r="EC469" s="14">
        <v>0</v>
      </c>
      <c r="ED469" s="14">
        <v>0</v>
      </c>
      <c r="EE469" s="14">
        <v>1</v>
      </c>
      <c r="EF469" s="14">
        <v>0</v>
      </c>
      <c r="EG469" s="14">
        <v>0</v>
      </c>
      <c r="EH469" s="14">
        <v>0</v>
      </c>
      <c r="EI469" s="14">
        <v>0</v>
      </c>
      <c r="EJ469" s="14">
        <v>0</v>
      </c>
      <c r="EK469" s="14">
        <v>0</v>
      </c>
      <c r="EL469" s="14">
        <v>0</v>
      </c>
      <c r="EM469" s="14">
        <v>0</v>
      </c>
      <c r="EN469" s="14">
        <v>0</v>
      </c>
      <c r="EO469" s="14">
        <v>0</v>
      </c>
      <c r="EP469" s="14">
        <v>0</v>
      </c>
      <c r="EQ469" s="14">
        <v>0</v>
      </c>
      <c r="ER469" s="14">
        <v>0</v>
      </c>
      <c r="ES469" s="14">
        <v>0</v>
      </c>
      <c r="ET469" s="14">
        <v>0</v>
      </c>
      <c r="EU469" s="14">
        <v>0</v>
      </c>
      <c r="EV469" s="14">
        <v>0</v>
      </c>
      <c r="EW469" s="14">
        <v>0</v>
      </c>
      <c r="EX469" s="14">
        <v>0</v>
      </c>
      <c r="EY469" s="14">
        <v>0</v>
      </c>
      <c r="EZ469" s="14">
        <v>0</v>
      </c>
      <c r="FA469" s="14">
        <v>0</v>
      </c>
      <c r="FB469" s="14">
        <v>0</v>
      </c>
      <c r="FC469" s="14">
        <v>0</v>
      </c>
      <c r="FD469" s="14">
        <v>0</v>
      </c>
      <c r="FE469" s="14">
        <v>0</v>
      </c>
      <c r="FF469" s="14">
        <v>0</v>
      </c>
      <c r="FG469" s="14">
        <v>0</v>
      </c>
      <c r="FH469" s="14">
        <v>0</v>
      </c>
      <c r="FI469" s="14">
        <v>0</v>
      </c>
      <c r="FJ469" s="14">
        <v>0</v>
      </c>
      <c r="FK469" s="14">
        <v>0</v>
      </c>
      <c r="FL469" s="14">
        <v>0</v>
      </c>
      <c r="FM469" s="14">
        <v>0</v>
      </c>
      <c r="FN469" s="14">
        <v>0</v>
      </c>
      <c r="FO469" s="14">
        <v>0</v>
      </c>
      <c r="FP469" s="14">
        <v>0</v>
      </c>
      <c r="FQ469" s="14">
        <v>0</v>
      </c>
      <c r="FR469" s="14">
        <v>0</v>
      </c>
      <c r="FS469" s="14">
        <v>1</v>
      </c>
      <c r="FT469" s="14">
        <v>0</v>
      </c>
      <c r="FU469" s="14">
        <v>0</v>
      </c>
      <c r="FV469" s="14">
        <v>0</v>
      </c>
      <c r="FW469" s="14">
        <v>0</v>
      </c>
      <c r="FX469" s="14">
        <v>0</v>
      </c>
      <c r="FY469" s="14">
        <v>0</v>
      </c>
      <c r="FZ469" s="14">
        <v>0</v>
      </c>
      <c r="GA469" s="14">
        <v>0</v>
      </c>
      <c r="GB469" s="14">
        <v>0</v>
      </c>
      <c r="GC469" s="14">
        <v>0</v>
      </c>
      <c r="GD469" s="14">
        <v>0</v>
      </c>
      <c r="GE469" s="14">
        <v>0</v>
      </c>
      <c r="GF469" s="14">
        <v>0</v>
      </c>
      <c r="GG469" s="14">
        <v>0</v>
      </c>
      <c r="GH469" s="14">
        <v>0</v>
      </c>
      <c r="GI469" s="14">
        <v>0</v>
      </c>
      <c r="GJ469" s="14">
        <v>0</v>
      </c>
      <c r="GK469" s="14">
        <v>0</v>
      </c>
      <c r="GL469" s="14">
        <v>0</v>
      </c>
      <c r="GM469" s="14">
        <v>0</v>
      </c>
      <c r="GN469" s="14">
        <v>0</v>
      </c>
      <c r="GO469" s="14">
        <v>0</v>
      </c>
      <c r="GP469" s="14">
        <v>0</v>
      </c>
      <c r="GQ469" s="14">
        <v>0</v>
      </c>
      <c r="GR469" s="14">
        <v>0</v>
      </c>
      <c r="GS469" s="14">
        <v>0</v>
      </c>
      <c r="GT469" s="14">
        <v>0</v>
      </c>
      <c r="GU469" s="14">
        <v>0</v>
      </c>
      <c r="GV469" s="14">
        <v>0</v>
      </c>
      <c r="GW469" s="14">
        <v>0</v>
      </c>
      <c r="GX469" s="14">
        <v>0</v>
      </c>
      <c r="GY469" s="14">
        <v>0</v>
      </c>
      <c r="GZ469" s="14">
        <v>0</v>
      </c>
      <c r="HA469" s="14">
        <v>0</v>
      </c>
      <c r="HB469" s="14">
        <v>0</v>
      </c>
      <c r="HC469" s="14">
        <v>0</v>
      </c>
      <c r="HD469" s="14">
        <v>0</v>
      </c>
      <c r="HE469" s="14">
        <v>0</v>
      </c>
      <c r="HF469" s="14">
        <v>0</v>
      </c>
      <c r="HG469" s="14">
        <v>0</v>
      </c>
      <c r="HH469" s="14">
        <v>0</v>
      </c>
      <c r="HI469" s="14">
        <v>0</v>
      </c>
      <c r="HJ469" s="14">
        <v>0</v>
      </c>
      <c r="HK469" s="14">
        <v>0</v>
      </c>
      <c r="HL469" s="14">
        <v>0</v>
      </c>
      <c r="HM469" s="14">
        <v>0</v>
      </c>
      <c r="HN469" s="14">
        <v>0</v>
      </c>
      <c r="HO469" s="14">
        <v>0</v>
      </c>
      <c r="HP469" s="14">
        <v>0</v>
      </c>
      <c r="HQ469" s="14">
        <v>0</v>
      </c>
      <c r="HR469" s="14">
        <v>0</v>
      </c>
      <c r="HS469" s="14">
        <v>0</v>
      </c>
      <c r="HT469" s="14">
        <v>0</v>
      </c>
      <c r="HU469" s="14">
        <v>0</v>
      </c>
      <c r="HV469" s="14">
        <v>0</v>
      </c>
      <c r="HW469" s="14">
        <v>0</v>
      </c>
      <c r="HX469" s="14">
        <v>0</v>
      </c>
      <c r="HY469" s="14">
        <v>0</v>
      </c>
      <c r="HZ469" s="14">
        <v>0</v>
      </c>
      <c r="IA469" s="14">
        <v>0</v>
      </c>
      <c r="IB469" s="14">
        <v>0</v>
      </c>
      <c r="IC469" s="14">
        <v>0</v>
      </c>
      <c r="ID469" s="14">
        <v>0</v>
      </c>
      <c r="IE469" s="14">
        <v>0</v>
      </c>
      <c r="IF469" s="14">
        <v>0</v>
      </c>
      <c r="IG469" s="14">
        <v>0</v>
      </c>
      <c r="IH469" s="14">
        <v>0</v>
      </c>
      <c r="II469" s="14">
        <v>0</v>
      </c>
      <c r="IJ469" s="14">
        <v>0</v>
      </c>
      <c r="IK469" s="14">
        <v>0</v>
      </c>
      <c r="IL469" s="14">
        <v>0</v>
      </c>
      <c r="IM469" s="14">
        <v>0</v>
      </c>
      <c r="IN469" s="14">
        <v>0</v>
      </c>
      <c r="IO469" s="14">
        <v>0</v>
      </c>
      <c r="IP469" s="14">
        <v>0</v>
      </c>
      <c r="IQ469" s="14">
        <v>0</v>
      </c>
      <c r="IR469" s="14">
        <v>0</v>
      </c>
      <c r="IS469" s="14">
        <v>0</v>
      </c>
      <c r="IT469" s="14">
        <v>0</v>
      </c>
      <c r="IU469" s="14">
        <v>0</v>
      </c>
      <c r="IV469" s="14">
        <v>0</v>
      </c>
      <c r="IW469" s="14">
        <v>0</v>
      </c>
      <c r="IX469" s="14">
        <v>0</v>
      </c>
      <c r="IY469" s="14">
        <v>0</v>
      </c>
      <c r="IZ469" s="14">
        <v>0</v>
      </c>
      <c r="JA469" s="14">
        <v>0</v>
      </c>
      <c r="JB469" s="14">
        <v>0</v>
      </c>
      <c r="JC469" s="14">
        <v>0</v>
      </c>
      <c r="JD469" s="14">
        <v>0</v>
      </c>
      <c r="JE469" s="14">
        <v>0</v>
      </c>
      <c r="JF469" s="14">
        <v>0</v>
      </c>
      <c r="JG469" s="14">
        <v>0</v>
      </c>
      <c r="JH469" s="14">
        <v>0</v>
      </c>
      <c r="JI469" s="14">
        <v>0</v>
      </c>
      <c r="JJ469" s="14">
        <v>0</v>
      </c>
      <c r="JK469" s="14">
        <v>0</v>
      </c>
      <c r="JL469" s="14">
        <v>0</v>
      </c>
      <c r="JM469" s="14">
        <v>0</v>
      </c>
      <c r="JN469" s="14">
        <v>0</v>
      </c>
      <c r="JO469" s="14">
        <v>0</v>
      </c>
      <c r="JP469" s="14">
        <v>0</v>
      </c>
      <c r="JQ469" s="14">
        <v>0</v>
      </c>
      <c r="JR469" s="14">
        <v>0</v>
      </c>
      <c r="JS469" s="14">
        <v>0</v>
      </c>
      <c r="JT469" s="14">
        <v>0</v>
      </c>
      <c r="JU469" s="14">
        <v>0</v>
      </c>
      <c r="JV469" s="14">
        <v>0</v>
      </c>
      <c r="JW469" s="14">
        <v>0</v>
      </c>
      <c r="JX469" s="14">
        <v>0</v>
      </c>
      <c r="JY469" s="14">
        <v>0</v>
      </c>
      <c r="JZ469" s="14">
        <v>0</v>
      </c>
      <c r="KA469" s="14">
        <v>0</v>
      </c>
      <c r="KB469" s="14">
        <v>0</v>
      </c>
      <c r="KC469" s="14">
        <v>0</v>
      </c>
      <c r="KD469" s="14">
        <v>0</v>
      </c>
      <c r="KE469" s="14">
        <v>0</v>
      </c>
      <c r="KF469" s="14">
        <v>0</v>
      </c>
      <c r="KG469" s="14">
        <v>0</v>
      </c>
      <c r="KH469" s="14">
        <v>0</v>
      </c>
      <c r="KI469" s="14">
        <v>0</v>
      </c>
      <c r="KJ469" s="14">
        <v>0</v>
      </c>
      <c r="KK469" s="14">
        <v>0</v>
      </c>
      <c r="KL469" s="14">
        <v>0</v>
      </c>
      <c r="KM469" s="14">
        <v>0</v>
      </c>
      <c r="KN469" s="14">
        <v>0</v>
      </c>
      <c r="KO469" s="14">
        <v>0</v>
      </c>
      <c r="KP469" s="14">
        <v>0</v>
      </c>
      <c r="KQ469" s="14">
        <v>0</v>
      </c>
      <c r="KR469" s="14">
        <v>0</v>
      </c>
      <c r="KS469" s="14">
        <v>0</v>
      </c>
      <c r="KT469" s="14">
        <v>0</v>
      </c>
      <c r="KU469" s="14">
        <v>0</v>
      </c>
      <c r="KV469" s="14">
        <v>0</v>
      </c>
      <c r="KW469" s="14">
        <v>0</v>
      </c>
      <c r="KX469" s="14">
        <v>0</v>
      </c>
      <c r="KY469" s="14">
        <v>0</v>
      </c>
      <c r="KZ469" s="14">
        <v>0</v>
      </c>
      <c r="LA469" s="14">
        <v>1</v>
      </c>
      <c r="LB469" s="14">
        <v>0</v>
      </c>
      <c r="LC469" s="14">
        <v>0</v>
      </c>
      <c r="LD469" s="14">
        <v>0</v>
      </c>
      <c r="LE469" s="14">
        <v>0</v>
      </c>
      <c r="LF469" s="14">
        <v>0</v>
      </c>
      <c r="LG469" s="14">
        <v>1</v>
      </c>
      <c r="LH469" s="14">
        <v>0</v>
      </c>
      <c r="LI469" s="14">
        <v>0</v>
      </c>
      <c r="LJ469" s="14">
        <v>0</v>
      </c>
      <c r="LK469" s="14">
        <v>0</v>
      </c>
      <c r="LL469" s="14">
        <v>0</v>
      </c>
      <c r="LM469" s="14">
        <v>0</v>
      </c>
      <c r="LN469" s="14">
        <v>0</v>
      </c>
      <c r="LO469" s="14">
        <v>0</v>
      </c>
      <c r="LP469" s="14">
        <v>0</v>
      </c>
      <c r="LQ469" s="14">
        <v>0</v>
      </c>
      <c r="LR469" s="14">
        <v>0</v>
      </c>
      <c r="LS469" s="14">
        <v>0</v>
      </c>
      <c r="LT469" s="14">
        <v>0</v>
      </c>
      <c r="LU469" s="14">
        <v>0</v>
      </c>
      <c r="LV469" s="14">
        <v>0</v>
      </c>
      <c r="LW469" s="14">
        <v>0</v>
      </c>
      <c r="LX469" s="14">
        <v>0</v>
      </c>
      <c r="LY469" s="14">
        <v>0</v>
      </c>
      <c r="LZ469" s="14">
        <v>0</v>
      </c>
      <c r="MA469" s="14">
        <v>0</v>
      </c>
      <c r="MB469" s="14">
        <v>0</v>
      </c>
      <c r="MC469" s="14">
        <v>0</v>
      </c>
      <c r="MD469" s="14">
        <v>0</v>
      </c>
      <c r="ME469" s="14">
        <v>0</v>
      </c>
      <c r="MF469" s="14">
        <v>0</v>
      </c>
      <c r="MG469" s="14">
        <v>0</v>
      </c>
      <c r="MH469" s="14">
        <v>0</v>
      </c>
      <c r="MI469" s="14">
        <v>0</v>
      </c>
      <c r="MJ469" s="14">
        <v>0</v>
      </c>
      <c r="MK469" s="14">
        <v>0</v>
      </c>
      <c r="ML469" s="14">
        <v>0</v>
      </c>
      <c r="MM469" s="14">
        <v>0</v>
      </c>
      <c r="MN469" s="14">
        <v>0</v>
      </c>
      <c r="MO469" s="14">
        <v>0</v>
      </c>
      <c r="MP469" s="14">
        <v>0</v>
      </c>
      <c r="MQ469" s="14">
        <v>0</v>
      </c>
      <c r="MR469" s="14">
        <v>0</v>
      </c>
      <c r="MS469" s="14">
        <v>0</v>
      </c>
      <c r="MT469" s="14">
        <v>0</v>
      </c>
      <c r="MU469" s="14">
        <v>0</v>
      </c>
      <c r="MV469" s="14">
        <v>0</v>
      </c>
      <c r="MW469" s="14">
        <v>0</v>
      </c>
      <c r="MX469" s="14">
        <v>0</v>
      </c>
      <c r="MY469" s="14">
        <v>0</v>
      </c>
      <c r="MZ469" s="14">
        <v>0</v>
      </c>
      <c r="NA469" s="14">
        <v>0</v>
      </c>
      <c r="NB469" s="14">
        <v>0</v>
      </c>
      <c r="NC469" s="14">
        <v>0</v>
      </c>
      <c r="ND469" s="14">
        <v>0</v>
      </c>
      <c r="NE469" s="14">
        <v>0</v>
      </c>
      <c r="NF469" s="14">
        <v>0</v>
      </c>
      <c r="NG469" s="14">
        <v>0</v>
      </c>
      <c r="NH469" s="14">
        <v>0</v>
      </c>
      <c r="NI469" s="14">
        <v>0</v>
      </c>
      <c r="NJ469" s="14">
        <v>0</v>
      </c>
      <c r="NK469" s="14">
        <v>0</v>
      </c>
      <c r="NL469" s="14">
        <v>0</v>
      </c>
      <c r="NM469" s="14">
        <v>1</v>
      </c>
      <c r="NN469" s="14">
        <v>0</v>
      </c>
      <c r="NO469" s="14">
        <v>0</v>
      </c>
      <c r="NP469" s="14">
        <v>0</v>
      </c>
      <c r="NQ469" s="14">
        <v>0</v>
      </c>
      <c r="NR469" s="14">
        <v>0</v>
      </c>
      <c r="NS469" s="14">
        <v>0</v>
      </c>
      <c r="NT469" s="14">
        <v>0</v>
      </c>
      <c r="NU469" s="14">
        <v>0</v>
      </c>
      <c r="NV469" s="14">
        <v>0</v>
      </c>
      <c r="NW469" s="14">
        <v>0</v>
      </c>
      <c r="NX469" s="14">
        <v>0</v>
      </c>
      <c r="NY469" s="14">
        <v>0</v>
      </c>
      <c r="NZ469" s="14">
        <v>0</v>
      </c>
      <c r="OA469" s="14">
        <v>0</v>
      </c>
      <c r="OB469" s="14">
        <v>0</v>
      </c>
      <c r="OC469" s="14">
        <v>0</v>
      </c>
      <c r="OD469" s="14">
        <v>0</v>
      </c>
      <c r="OE469" s="14">
        <v>0</v>
      </c>
      <c r="OF469" s="14"/>
      <c r="OG469" s="14">
        <v>0</v>
      </c>
      <c r="OH469" s="14">
        <v>0</v>
      </c>
      <c r="OI469" s="14">
        <v>0</v>
      </c>
      <c r="OJ469" s="14">
        <v>0</v>
      </c>
      <c r="OK469" s="14">
        <v>0</v>
      </c>
      <c r="OL469" s="14">
        <v>0</v>
      </c>
      <c r="OM469" s="14">
        <v>0</v>
      </c>
      <c r="ON469" s="14">
        <v>0</v>
      </c>
      <c r="OO469" s="14">
        <v>0</v>
      </c>
      <c r="OP469" s="14">
        <v>0</v>
      </c>
      <c r="OQ469" s="14">
        <v>0</v>
      </c>
      <c r="OR469" s="14">
        <v>0</v>
      </c>
      <c r="OS469" s="14">
        <v>0</v>
      </c>
      <c r="OT469" s="14">
        <v>0</v>
      </c>
      <c r="OU469" s="14">
        <v>0</v>
      </c>
      <c r="OV469" s="14">
        <v>0</v>
      </c>
      <c r="OW469" s="14">
        <v>0</v>
      </c>
      <c r="OX469" s="14">
        <v>0</v>
      </c>
      <c r="OY469" s="14">
        <v>0</v>
      </c>
      <c r="OZ469" s="14"/>
      <c r="PA469" s="14">
        <v>0</v>
      </c>
      <c r="PB469" s="14"/>
      <c r="PC469" s="14"/>
      <c r="PD469" s="14">
        <v>0</v>
      </c>
      <c r="PE469" s="14"/>
      <c r="PF469" s="14"/>
      <c r="PG469" s="54"/>
      <c r="PH469" s="54"/>
      <c r="PI469" s="54"/>
      <c r="PJ469" s="54"/>
      <c r="PK469" s="54"/>
      <c r="PL469" s="84"/>
      <c r="PM469" s="14"/>
      <c r="PN469" s="84"/>
      <c r="PO469" s="84"/>
      <c r="PP469" s="84"/>
      <c r="PQ469" s="84"/>
      <c r="PR469" s="505"/>
      <c r="PS469" s="84"/>
      <c r="PT469" s="84"/>
      <c r="PU469" s="84"/>
      <c r="PV469" s="84"/>
      <c r="PW469" s="54"/>
      <c r="PX469" s="54"/>
      <c r="PY469" s="14"/>
      <c r="PZ469" s="14"/>
      <c r="QA469" s="14"/>
      <c r="QB469" s="54"/>
      <c r="QC469" s="54"/>
      <c r="QD469" s="54"/>
      <c r="QR469" s="1"/>
      <c r="QS469" s="1"/>
      <c r="QX469" s="1">
        <v>1</v>
      </c>
      <c r="QY469" s="1"/>
      <c r="QZ469" s="1"/>
      <c r="RA469" s="1"/>
      <c r="RB469" s="1"/>
      <c r="RC469" s="1"/>
      <c r="RD469" s="1"/>
      <c r="RH469" s="1">
        <v>1</v>
      </c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</row>
    <row r="470" spans="1:534" s="20" customFormat="1" hidden="1" x14ac:dyDescent="0.25">
      <c r="A470" s="68" t="s">
        <v>8</v>
      </c>
      <c r="B470" s="68" t="s">
        <v>1238</v>
      </c>
      <c r="C470" s="464">
        <v>296</v>
      </c>
      <c r="D470" s="347"/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  <c r="AL470" s="14">
        <v>0</v>
      </c>
      <c r="AM470" s="14">
        <v>0</v>
      </c>
      <c r="AN470" s="14">
        <v>0</v>
      </c>
      <c r="AO470" s="14">
        <v>0</v>
      </c>
      <c r="AP470" s="14">
        <v>0</v>
      </c>
      <c r="AQ470" s="14">
        <v>0</v>
      </c>
      <c r="AR470" s="14">
        <v>0</v>
      </c>
      <c r="AS470" s="14">
        <v>0</v>
      </c>
      <c r="AT470" s="14">
        <v>0</v>
      </c>
      <c r="AU470" s="14">
        <v>0</v>
      </c>
      <c r="AV470" s="14">
        <v>0</v>
      </c>
      <c r="AW470" s="14">
        <v>0</v>
      </c>
      <c r="AX470" s="14">
        <v>0</v>
      </c>
      <c r="AY470" s="14">
        <v>0</v>
      </c>
      <c r="AZ470" s="14">
        <v>0</v>
      </c>
      <c r="BA470" s="14">
        <v>0</v>
      </c>
      <c r="BB470" s="14">
        <v>0</v>
      </c>
      <c r="BC470" s="14">
        <v>0</v>
      </c>
      <c r="BD470" s="14">
        <v>0</v>
      </c>
      <c r="BE470" s="14">
        <v>0</v>
      </c>
      <c r="BF470" s="14">
        <v>0</v>
      </c>
      <c r="BG470" s="14">
        <v>0</v>
      </c>
      <c r="BH470" s="14">
        <v>0</v>
      </c>
      <c r="BI470" s="14">
        <v>0</v>
      </c>
      <c r="BJ470" s="14">
        <v>0</v>
      </c>
      <c r="BK470" s="14">
        <v>0</v>
      </c>
      <c r="BL470" s="14">
        <v>0</v>
      </c>
      <c r="BM470" s="14">
        <v>0</v>
      </c>
      <c r="BN470" s="14">
        <v>0</v>
      </c>
      <c r="BO470" s="14">
        <v>0</v>
      </c>
      <c r="BP470" s="14">
        <v>0</v>
      </c>
      <c r="BQ470" s="14">
        <v>0</v>
      </c>
      <c r="BR470" s="14">
        <v>0</v>
      </c>
      <c r="BS470" s="14">
        <v>0</v>
      </c>
      <c r="BT470" s="14">
        <v>0</v>
      </c>
      <c r="BU470" s="14">
        <v>0</v>
      </c>
      <c r="BV470" s="14">
        <v>0</v>
      </c>
      <c r="BW470" s="14">
        <v>0</v>
      </c>
      <c r="BX470" s="14">
        <v>0</v>
      </c>
      <c r="BY470" s="14">
        <v>0</v>
      </c>
      <c r="BZ470" s="14">
        <v>0</v>
      </c>
      <c r="CA470" s="14">
        <v>0</v>
      </c>
      <c r="CB470" s="14">
        <v>0</v>
      </c>
      <c r="CC470" s="14">
        <v>0</v>
      </c>
      <c r="CD470" s="14">
        <v>0</v>
      </c>
      <c r="CE470" s="14">
        <v>0</v>
      </c>
      <c r="CF470" s="14">
        <v>0</v>
      </c>
      <c r="CG470" s="14">
        <v>0</v>
      </c>
      <c r="CH470" s="14">
        <v>0</v>
      </c>
      <c r="CI470" s="14">
        <v>0</v>
      </c>
      <c r="CJ470" s="14">
        <v>0</v>
      </c>
      <c r="CK470" s="14">
        <v>0</v>
      </c>
      <c r="CL470" s="14">
        <v>0</v>
      </c>
      <c r="CM470" s="14">
        <v>0</v>
      </c>
      <c r="CN470" s="14">
        <v>0</v>
      </c>
      <c r="CO470" s="14">
        <v>0</v>
      </c>
      <c r="CP470" s="14">
        <v>0</v>
      </c>
      <c r="CQ470" s="14">
        <v>0</v>
      </c>
      <c r="CR470" s="14">
        <v>0</v>
      </c>
      <c r="CS470" s="14">
        <v>0</v>
      </c>
      <c r="CT470" s="14">
        <v>0</v>
      </c>
      <c r="CU470" s="14">
        <v>0</v>
      </c>
      <c r="CV470" s="14">
        <v>0</v>
      </c>
      <c r="CW470" s="14">
        <v>0</v>
      </c>
      <c r="CX470" s="14">
        <v>0</v>
      </c>
      <c r="CY470" s="14">
        <v>0</v>
      </c>
      <c r="CZ470" s="14">
        <v>0</v>
      </c>
      <c r="DA470" s="14">
        <v>0</v>
      </c>
      <c r="DB470" s="14">
        <v>0</v>
      </c>
      <c r="DC470" s="14">
        <v>0</v>
      </c>
      <c r="DD470" s="14">
        <v>0</v>
      </c>
      <c r="DE470" s="14">
        <v>0</v>
      </c>
      <c r="DF470" s="14">
        <v>0</v>
      </c>
      <c r="DG470" s="14">
        <v>0</v>
      </c>
      <c r="DH470" s="14">
        <v>0</v>
      </c>
      <c r="DI470" s="14">
        <v>0</v>
      </c>
      <c r="DJ470" s="14">
        <v>0</v>
      </c>
      <c r="DK470" s="14">
        <v>0</v>
      </c>
      <c r="DL470" s="14">
        <v>0</v>
      </c>
      <c r="DM470" s="14">
        <v>0</v>
      </c>
      <c r="DN470" s="14">
        <v>0</v>
      </c>
      <c r="DO470" s="14">
        <v>0</v>
      </c>
      <c r="DP470" s="14">
        <v>0</v>
      </c>
      <c r="DQ470" s="14">
        <v>0</v>
      </c>
      <c r="DR470" s="14">
        <v>0</v>
      </c>
      <c r="DS470" s="14">
        <v>0</v>
      </c>
      <c r="DT470" s="14">
        <v>0</v>
      </c>
      <c r="DU470" s="14">
        <v>0</v>
      </c>
      <c r="DV470" s="14">
        <v>0</v>
      </c>
      <c r="DW470" s="14">
        <v>0</v>
      </c>
      <c r="DX470" s="14">
        <v>0</v>
      </c>
      <c r="DY470" s="14">
        <v>0</v>
      </c>
      <c r="DZ470" s="14">
        <v>0</v>
      </c>
      <c r="EA470" s="14">
        <v>0</v>
      </c>
      <c r="EB470" s="14">
        <v>0</v>
      </c>
      <c r="EC470" s="14">
        <v>0</v>
      </c>
      <c r="ED470" s="14">
        <v>0</v>
      </c>
      <c r="EE470" s="14">
        <v>0</v>
      </c>
      <c r="EF470" s="14">
        <v>0</v>
      </c>
      <c r="EG470" s="14">
        <v>0</v>
      </c>
      <c r="EH470" s="14">
        <v>0</v>
      </c>
      <c r="EI470" s="14">
        <v>0</v>
      </c>
      <c r="EJ470" s="14">
        <v>0</v>
      </c>
      <c r="EK470" s="14">
        <v>0</v>
      </c>
      <c r="EL470" s="14">
        <v>0</v>
      </c>
      <c r="EM470" s="14">
        <v>0</v>
      </c>
      <c r="EN470" s="14">
        <v>0</v>
      </c>
      <c r="EO470" s="14">
        <v>0</v>
      </c>
      <c r="EP470" s="14">
        <v>0</v>
      </c>
      <c r="EQ470" s="14">
        <v>0</v>
      </c>
      <c r="ER470" s="14">
        <v>0</v>
      </c>
      <c r="ES470" s="14">
        <v>0</v>
      </c>
      <c r="ET470" s="14">
        <v>0</v>
      </c>
      <c r="EU470" s="14">
        <v>0</v>
      </c>
      <c r="EV470" s="14">
        <v>0</v>
      </c>
      <c r="EW470" s="14">
        <v>0</v>
      </c>
      <c r="EX470" s="14">
        <v>0</v>
      </c>
      <c r="EY470" s="14">
        <v>0</v>
      </c>
      <c r="EZ470" s="14">
        <v>0</v>
      </c>
      <c r="FA470" s="14">
        <v>0</v>
      </c>
      <c r="FB470" s="14">
        <v>0</v>
      </c>
      <c r="FC470" s="14">
        <v>0</v>
      </c>
      <c r="FD470" s="14">
        <v>0</v>
      </c>
      <c r="FE470" s="14">
        <v>0</v>
      </c>
      <c r="FF470" s="14">
        <v>0</v>
      </c>
      <c r="FG470" s="14">
        <v>0</v>
      </c>
      <c r="FH470" s="14">
        <v>0</v>
      </c>
      <c r="FI470" s="14">
        <v>0</v>
      </c>
      <c r="FJ470" s="14">
        <v>0</v>
      </c>
      <c r="FK470" s="14">
        <v>0</v>
      </c>
      <c r="FL470" s="14">
        <v>0</v>
      </c>
      <c r="FM470" s="14">
        <v>0</v>
      </c>
      <c r="FN470" s="14">
        <v>0</v>
      </c>
      <c r="FO470" s="14">
        <v>0</v>
      </c>
      <c r="FP470" s="14">
        <v>0</v>
      </c>
      <c r="FQ470" s="14">
        <v>0</v>
      </c>
      <c r="FR470" s="14">
        <v>0</v>
      </c>
      <c r="FS470" s="14">
        <v>0</v>
      </c>
      <c r="FT470" s="14">
        <v>0</v>
      </c>
      <c r="FU470" s="14">
        <v>0</v>
      </c>
      <c r="FV470" s="14">
        <v>0</v>
      </c>
      <c r="FW470" s="14">
        <v>0</v>
      </c>
      <c r="FX470" s="14">
        <v>0</v>
      </c>
      <c r="FY470" s="14">
        <v>0</v>
      </c>
      <c r="FZ470" s="14">
        <v>0</v>
      </c>
      <c r="GA470" s="14">
        <v>0</v>
      </c>
      <c r="GB470" s="14">
        <v>0</v>
      </c>
      <c r="GC470" s="14">
        <v>0</v>
      </c>
      <c r="GD470" s="14">
        <v>0</v>
      </c>
      <c r="GE470" s="14">
        <v>0</v>
      </c>
      <c r="GF470" s="14">
        <v>0</v>
      </c>
      <c r="GG470" s="14">
        <v>0</v>
      </c>
      <c r="GH470" s="14">
        <v>0</v>
      </c>
      <c r="GI470" s="14">
        <v>0</v>
      </c>
      <c r="GJ470" s="14">
        <v>0</v>
      </c>
      <c r="GK470" s="14">
        <v>0</v>
      </c>
      <c r="GL470" s="14">
        <v>0</v>
      </c>
      <c r="GM470" s="14">
        <v>0</v>
      </c>
      <c r="GN470" s="14">
        <v>0</v>
      </c>
      <c r="GO470" s="14">
        <v>0</v>
      </c>
      <c r="GP470" s="14">
        <v>0</v>
      </c>
      <c r="GQ470" s="14">
        <v>0</v>
      </c>
      <c r="GR470" s="14">
        <v>0</v>
      </c>
      <c r="GS470" s="14">
        <v>0</v>
      </c>
      <c r="GT470" s="14">
        <v>0</v>
      </c>
      <c r="GU470" s="14">
        <v>0</v>
      </c>
      <c r="GV470" s="14">
        <v>0</v>
      </c>
      <c r="GW470" s="14">
        <v>0</v>
      </c>
      <c r="GX470" s="14">
        <v>0</v>
      </c>
      <c r="GY470" s="14">
        <v>0</v>
      </c>
      <c r="GZ470" s="14">
        <v>0</v>
      </c>
      <c r="HA470" s="14">
        <v>0</v>
      </c>
      <c r="HB470" s="14">
        <v>0</v>
      </c>
      <c r="HC470" s="14">
        <v>0</v>
      </c>
      <c r="HD470" s="14">
        <v>0</v>
      </c>
      <c r="HE470" s="14">
        <v>0</v>
      </c>
      <c r="HF470" s="14">
        <v>0</v>
      </c>
      <c r="HG470" s="14">
        <v>0</v>
      </c>
      <c r="HH470" s="14">
        <v>0</v>
      </c>
      <c r="HI470" s="14">
        <v>0</v>
      </c>
      <c r="HJ470" s="14">
        <v>0</v>
      </c>
      <c r="HK470" s="14">
        <v>0</v>
      </c>
      <c r="HL470" s="14">
        <v>0</v>
      </c>
      <c r="HM470" s="14">
        <v>0</v>
      </c>
      <c r="HN470" s="14">
        <v>0</v>
      </c>
      <c r="HO470" s="14">
        <v>0</v>
      </c>
      <c r="HP470" s="14">
        <v>0</v>
      </c>
      <c r="HQ470" s="14">
        <v>0</v>
      </c>
      <c r="HR470" s="14">
        <v>0</v>
      </c>
      <c r="HS470" s="14">
        <v>0</v>
      </c>
      <c r="HT470" s="14">
        <v>0</v>
      </c>
      <c r="HU470" s="14">
        <v>0</v>
      </c>
      <c r="HV470" s="14">
        <v>0</v>
      </c>
      <c r="HW470" s="14">
        <v>0</v>
      </c>
      <c r="HX470" s="14">
        <v>0</v>
      </c>
      <c r="HY470" s="14">
        <v>0</v>
      </c>
      <c r="HZ470" s="14">
        <v>0</v>
      </c>
      <c r="IA470" s="14">
        <v>0</v>
      </c>
      <c r="IB470" s="14">
        <v>0</v>
      </c>
      <c r="IC470" s="14">
        <v>0</v>
      </c>
      <c r="ID470" s="14">
        <v>0</v>
      </c>
      <c r="IE470" s="14">
        <v>0</v>
      </c>
      <c r="IF470" s="14">
        <v>0</v>
      </c>
      <c r="IG470" s="14">
        <v>0</v>
      </c>
      <c r="IH470" s="14">
        <v>0</v>
      </c>
      <c r="II470" s="14">
        <v>0</v>
      </c>
      <c r="IJ470" s="14">
        <v>0</v>
      </c>
      <c r="IK470" s="14">
        <v>0</v>
      </c>
      <c r="IL470" s="14">
        <v>0</v>
      </c>
      <c r="IM470" s="14">
        <v>0</v>
      </c>
      <c r="IN470" s="14">
        <v>0</v>
      </c>
      <c r="IO470" s="14">
        <v>0</v>
      </c>
      <c r="IP470" s="14">
        <v>0</v>
      </c>
      <c r="IQ470" s="14">
        <v>0</v>
      </c>
      <c r="IR470" s="14">
        <v>0</v>
      </c>
      <c r="IS470" s="14">
        <v>0</v>
      </c>
      <c r="IT470" s="14">
        <v>0</v>
      </c>
      <c r="IU470" s="14">
        <v>0</v>
      </c>
      <c r="IV470" s="14">
        <v>0</v>
      </c>
      <c r="IW470" s="14">
        <v>0</v>
      </c>
      <c r="IX470" s="14">
        <v>0</v>
      </c>
      <c r="IY470" s="14">
        <v>0</v>
      </c>
      <c r="IZ470" s="14">
        <v>0</v>
      </c>
      <c r="JA470" s="14">
        <v>0</v>
      </c>
      <c r="JB470" s="14">
        <v>0</v>
      </c>
      <c r="JC470" s="14">
        <v>0</v>
      </c>
      <c r="JD470" s="14">
        <v>0</v>
      </c>
      <c r="JE470" s="14">
        <v>0</v>
      </c>
      <c r="JF470" s="14">
        <v>0</v>
      </c>
      <c r="JG470" s="14">
        <v>0</v>
      </c>
      <c r="JH470" s="14">
        <v>0</v>
      </c>
      <c r="JI470" s="14">
        <v>0</v>
      </c>
      <c r="JJ470" s="14">
        <v>0</v>
      </c>
      <c r="JK470" s="14">
        <v>0</v>
      </c>
      <c r="JL470" s="14">
        <v>0</v>
      </c>
      <c r="JM470" s="14">
        <v>0</v>
      </c>
      <c r="JN470" s="14">
        <v>0</v>
      </c>
      <c r="JO470" s="14">
        <v>0</v>
      </c>
      <c r="JP470" s="14">
        <v>0</v>
      </c>
      <c r="JQ470" s="14">
        <v>0</v>
      </c>
      <c r="JR470" s="14">
        <v>0</v>
      </c>
      <c r="JS470" s="14">
        <v>0</v>
      </c>
      <c r="JT470" s="14">
        <v>0</v>
      </c>
      <c r="JU470" s="14">
        <v>0</v>
      </c>
      <c r="JV470" s="14">
        <v>0</v>
      </c>
      <c r="JW470" s="14">
        <v>0</v>
      </c>
      <c r="JX470" s="14">
        <v>0</v>
      </c>
      <c r="JY470" s="14">
        <v>0</v>
      </c>
      <c r="JZ470" s="14">
        <v>0</v>
      </c>
      <c r="KA470" s="14">
        <v>0</v>
      </c>
      <c r="KB470" s="14">
        <v>0</v>
      </c>
      <c r="KC470" s="14">
        <v>0</v>
      </c>
      <c r="KD470" s="14">
        <v>0</v>
      </c>
      <c r="KE470" s="14">
        <v>0</v>
      </c>
      <c r="KF470" s="14">
        <v>0</v>
      </c>
      <c r="KG470" s="14">
        <v>0</v>
      </c>
      <c r="KH470" s="14">
        <v>0</v>
      </c>
      <c r="KI470" s="14">
        <v>0</v>
      </c>
      <c r="KJ470" s="14">
        <v>0</v>
      </c>
      <c r="KK470" s="14">
        <v>0</v>
      </c>
      <c r="KL470" s="14">
        <v>0</v>
      </c>
      <c r="KM470" s="14">
        <v>0</v>
      </c>
      <c r="KN470" s="14">
        <v>0</v>
      </c>
      <c r="KO470" s="14">
        <v>0</v>
      </c>
      <c r="KP470" s="14">
        <v>0</v>
      </c>
      <c r="KQ470" s="14">
        <v>0</v>
      </c>
      <c r="KR470" s="14">
        <v>0</v>
      </c>
      <c r="KS470" s="14">
        <v>0</v>
      </c>
      <c r="KT470" s="14">
        <v>0</v>
      </c>
      <c r="KU470" s="14">
        <v>0</v>
      </c>
      <c r="KV470" s="14">
        <v>0</v>
      </c>
      <c r="KW470" s="14">
        <v>0</v>
      </c>
      <c r="KX470" s="14">
        <v>0</v>
      </c>
      <c r="KY470" s="14">
        <v>1</v>
      </c>
      <c r="KZ470" s="14">
        <v>0</v>
      </c>
      <c r="LA470" s="14">
        <v>0</v>
      </c>
      <c r="LB470" s="14">
        <v>0</v>
      </c>
      <c r="LC470" s="14">
        <v>0</v>
      </c>
      <c r="LD470" s="14">
        <v>0</v>
      </c>
      <c r="LE470" s="14">
        <v>0</v>
      </c>
      <c r="LF470" s="14">
        <v>0</v>
      </c>
      <c r="LG470" s="14">
        <v>0</v>
      </c>
      <c r="LH470" s="14">
        <v>0</v>
      </c>
      <c r="LI470" s="14">
        <v>0</v>
      </c>
      <c r="LJ470" s="14">
        <v>0</v>
      </c>
      <c r="LK470" s="14">
        <v>0</v>
      </c>
      <c r="LL470" s="14">
        <v>0</v>
      </c>
      <c r="LM470" s="14">
        <v>0</v>
      </c>
      <c r="LN470" s="14">
        <v>0</v>
      </c>
      <c r="LO470" s="14">
        <v>0</v>
      </c>
      <c r="LP470" s="14">
        <v>0</v>
      </c>
      <c r="LQ470" s="14">
        <v>0</v>
      </c>
      <c r="LR470" s="14">
        <v>0</v>
      </c>
      <c r="LS470" s="14">
        <v>0</v>
      </c>
      <c r="LT470" s="14">
        <v>0</v>
      </c>
      <c r="LU470" s="14">
        <v>0</v>
      </c>
      <c r="LV470" s="14">
        <v>0</v>
      </c>
      <c r="LW470" s="14">
        <v>0</v>
      </c>
      <c r="LX470" s="14">
        <v>0</v>
      </c>
      <c r="LY470" s="14">
        <v>0</v>
      </c>
      <c r="LZ470" s="14">
        <v>0</v>
      </c>
      <c r="MA470" s="14">
        <v>0</v>
      </c>
      <c r="MB470" s="14">
        <v>0</v>
      </c>
      <c r="MC470" s="14">
        <v>0</v>
      </c>
      <c r="MD470" s="14">
        <v>0</v>
      </c>
      <c r="ME470" s="14">
        <v>0</v>
      </c>
      <c r="MF470" s="14">
        <v>0</v>
      </c>
      <c r="MG470" s="14">
        <v>0</v>
      </c>
      <c r="MH470" s="14">
        <v>0</v>
      </c>
      <c r="MI470" s="14">
        <v>0</v>
      </c>
      <c r="MJ470" s="14">
        <v>0</v>
      </c>
      <c r="MK470" s="14">
        <v>0</v>
      </c>
      <c r="ML470" s="14">
        <v>0</v>
      </c>
      <c r="MM470" s="14">
        <v>0</v>
      </c>
      <c r="MN470" s="14">
        <v>0</v>
      </c>
      <c r="MO470" s="14">
        <v>0</v>
      </c>
      <c r="MP470" s="14">
        <v>0</v>
      </c>
      <c r="MQ470" s="14">
        <v>0</v>
      </c>
      <c r="MR470" s="14">
        <v>0</v>
      </c>
      <c r="MS470" s="14">
        <v>0</v>
      </c>
      <c r="MT470" s="14">
        <v>0</v>
      </c>
      <c r="MU470" s="14">
        <v>0</v>
      </c>
      <c r="MV470" s="14">
        <v>0</v>
      </c>
      <c r="MW470" s="14">
        <v>0</v>
      </c>
      <c r="MX470" s="14">
        <v>0</v>
      </c>
      <c r="MY470" s="14">
        <v>0</v>
      </c>
      <c r="MZ470" s="14">
        <v>0</v>
      </c>
      <c r="NA470" s="14">
        <v>0</v>
      </c>
      <c r="NB470" s="14">
        <v>0</v>
      </c>
      <c r="NC470" s="14">
        <v>0</v>
      </c>
      <c r="ND470" s="14">
        <v>0</v>
      </c>
      <c r="NE470" s="14">
        <v>0</v>
      </c>
      <c r="NF470" s="14">
        <v>0</v>
      </c>
      <c r="NG470" s="14">
        <v>0</v>
      </c>
      <c r="NH470" s="14">
        <v>0</v>
      </c>
      <c r="NI470" s="14">
        <v>0</v>
      </c>
      <c r="NJ470" s="14">
        <v>0</v>
      </c>
      <c r="NK470" s="14">
        <v>0</v>
      </c>
      <c r="NL470" s="14">
        <v>0</v>
      </c>
      <c r="NM470" s="14">
        <v>0</v>
      </c>
      <c r="NN470" s="14">
        <v>0</v>
      </c>
      <c r="NO470" s="14">
        <v>0</v>
      </c>
      <c r="NP470" s="14">
        <v>0</v>
      </c>
      <c r="NQ470" s="14">
        <v>0</v>
      </c>
      <c r="NR470" s="14">
        <v>0</v>
      </c>
      <c r="NS470" s="14">
        <v>0</v>
      </c>
      <c r="NT470" s="14">
        <v>0</v>
      </c>
      <c r="NU470" s="14">
        <v>0</v>
      </c>
      <c r="NV470" s="14">
        <v>0</v>
      </c>
      <c r="NW470" s="14">
        <v>0</v>
      </c>
      <c r="NX470" s="14">
        <v>0</v>
      </c>
      <c r="NY470" s="14">
        <v>0</v>
      </c>
      <c r="NZ470" s="14">
        <v>0</v>
      </c>
      <c r="OA470" s="14">
        <v>0</v>
      </c>
      <c r="OB470" s="14">
        <v>0</v>
      </c>
      <c r="OC470" s="14">
        <v>0</v>
      </c>
      <c r="OD470" s="14">
        <v>0</v>
      </c>
      <c r="OE470" s="14">
        <v>0</v>
      </c>
      <c r="OF470" s="14"/>
      <c r="OG470" s="14">
        <v>0</v>
      </c>
      <c r="OH470" s="14">
        <v>0</v>
      </c>
      <c r="OI470" s="14">
        <v>0</v>
      </c>
      <c r="OJ470" s="14">
        <v>0</v>
      </c>
      <c r="OK470" s="14">
        <v>0</v>
      </c>
      <c r="OL470" s="14">
        <v>0</v>
      </c>
      <c r="OM470" s="14">
        <v>0</v>
      </c>
      <c r="ON470" s="14">
        <v>0</v>
      </c>
      <c r="OO470" s="14">
        <v>0</v>
      </c>
      <c r="OP470" s="14">
        <v>0</v>
      </c>
      <c r="OQ470" s="14">
        <v>0</v>
      </c>
      <c r="OR470" s="14">
        <v>0</v>
      </c>
      <c r="OS470" s="14">
        <v>0</v>
      </c>
      <c r="OT470" s="14">
        <v>0</v>
      </c>
      <c r="OU470" s="14">
        <v>0</v>
      </c>
      <c r="OV470" s="14">
        <v>0</v>
      </c>
      <c r="OW470" s="14">
        <v>0</v>
      </c>
      <c r="OX470" s="14">
        <v>0</v>
      </c>
      <c r="OY470" s="14">
        <v>0</v>
      </c>
      <c r="OZ470" s="14"/>
      <c r="PA470" s="14">
        <v>0</v>
      </c>
      <c r="PB470" s="14"/>
      <c r="PC470" s="14"/>
      <c r="PD470" s="14">
        <v>0</v>
      </c>
      <c r="PE470" s="14"/>
      <c r="PF470" s="14"/>
      <c r="PG470" s="54"/>
      <c r="PH470" s="54"/>
      <c r="PI470" s="54"/>
      <c r="PJ470" s="54"/>
      <c r="PK470" s="54"/>
      <c r="PL470" s="84"/>
      <c r="PM470" s="14"/>
      <c r="PN470" s="84"/>
      <c r="PO470" s="84"/>
      <c r="PP470" s="84"/>
      <c r="PQ470" s="84">
        <v>2</v>
      </c>
      <c r="PR470" s="505"/>
      <c r="PS470" s="84"/>
      <c r="PT470" s="84"/>
      <c r="PU470" s="84"/>
      <c r="PV470" s="84"/>
      <c r="PW470" s="54"/>
      <c r="PX470" s="54"/>
      <c r="PY470" s="14"/>
      <c r="PZ470" s="14"/>
      <c r="QA470" s="14"/>
      <c r="QB470" s="54"/>
      <c r="QC470" s="54"/>
      <c r="QD470" s="54"/>
      <c r="QR470" s="1"/>
      <c r="QS470" s="1"/>
      <c r="QX470" s="1"/>
      <c r="QY470" s="1"/>
      <c r="QZ470" s="1"/>
      <c r="RA470" s="1"/>
      <c r="RB470" s="1"/>
      <c r="RC470" s="1"/>
      <c r="RD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W470" s="1">
        <v>1</v>
      </c>
    </row>
    <row r="471" spans="1:534" s="20" customFormat="1" hidden="1" x14ac:dyDescent="0.25">
      <c r="A471" s="68" t="s">
        <v>8</v>
      </c>
      <c r="B471" s="68" t="s">
        <v>1523</v>
      </c>
      <c r="C471" s="347"/>
      <c r="D471" s="347"/>
      <c r="E471" s="14">
        <v>0</v>
      </c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>
        <v>0</v>
      </c>
      <c r="PE471" s="14"/>
      <c r="PF471" s="14"/>
      <c r="PG471" s="54"/>
      <c r="PH471" s="54"/>
      <c r="PI471" s="54"/>
      <c r="PJ471" s="54"/>
      <c r="PK471" s="54"/>
      <c r="PL471" s="84"/>
      <c r="PM471" s="14"/>
      <c r="PN471" s="84"/>
      <c r="PO471" s="84"/>
      <c r="PP471" s="84"/>
      <c r="PQ471" s="84"/>
      <c r="PR471" s="505"/>
      <c r="PS471" s="84"/>
      <c r="PT471" s="84"/>
      <c r="PU471" s="84"/>
      <c r="PV471" s="84"/>
      <c r="PW471" s="54"/>
      <c r="PX471" s="54"/>
      <c r="PY471" s="14"/>
      <c r="PZ471" s="14"/>
      <c r="QA471" s="14"/>
      <c r="QB471" s="54"/>
      <c r="QC471" s="54"/>
      <c r="QD471" s="54"/>
      <c r="QE471" s="1">
        <v>1</v>
      </c>
      <c r="QP471" s="1">
        <v>1</v>
      </c>
      <c r="QR471" s="1"/>
      <c r="QS471" s="1"/>
      <c r="QT471" s="1">
        <v>1</v>
      </c>
      <c r="QX471" s="1"/>
      <c r="QY471" s="1"/>
      <c r="QZ471" s="1"/>
      <c r="RA471" s="1"/>
      <c r="RB471" s="1"/>
      <c r="RC471" s="1"/>
      <c r="RD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</row>
    <row r="472" spans="1:534" s="20" customFormat="1" hidden="1" x14ac:dyDescent="0.25">
      <c r="A472" s="68" t="s">
        <v>8</v>
      </c>
      <c r="B472" s="79" t="s">
        <v>140</v>
      </c>
      <c r="C472" s="464">
        <v>4925</v>
      </c>
      <c r="D472" s="347"/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  <c r="AL472" s="14">
        <v>0</v>
      </c>
      <c r="AM472" s="14">
        <v>0</v>
      </c>
      <c r="AN472" s="14">
        <v>0</v>
      </c>
      <c r="AO472" s="14">
        <v>0</v>
      </c>
      <c r="AP472" s="14">
        <v>0</v>
      </c>
      <c r="AQ472" s="14">
        <v>0</v>
      </c>
      <c r="AR472" s="14">
        <v>0</v>
      </c>
      <c r="AS472" s="14">
        <v>0</v>
      </c>
      <c r="AT472" s="14">
        <v>0</v>
      </c>
      <c r="AU472" s="14">
        <v>0</v>
      </c>
      <c r="AV472" s="14">
        <v>0</v>
      </c>
      <c r="AW472" s="14">
        <v>0</v>
      </c>
      <c r="AX472" s="14">
        <v>0</v>
      </c>
      <c r="AY472" s="14">
        <v>0</v>
      </c>
      <c r="AZ472" s="14">
        <v>0</v>
      </c>
      <c r="BA472" s="14">
        <v>0</v>
      </c>
      <c r="BB472" s="14">
        <v>0</v>
      </c>
      <c r="BC472" s="14">
        <v>0</v>
      </c>
      <c r="BD472" s="14">
        <v>0</v>
      </c>
      <c r="BE472" s="14">
        <v>0</v>
      </c>
      <c r="BF472" s="14">
        <v>0</v>
      </c>
      <c r="BG472" s="14">
        <v>0</v>
      </c>
      <c r="BH472" s="14">
        <v>0</v>
      </c>
      <c r="BI472" s="14">
        <v>0</v>
      </c>
      <c r="BJ472" s="14">
        <v>0</v>
      </c>
      <c r="BK472" s="14">
        <v>0</v>
      </c>
      <c r="BL472" s="14">
        <v>0</v>
      </c>
      <c r="BM472" s="14">
        <v>0</v>
      </c>
      <c r="BN472" s="14">
        <v>0</v>
      </c>
      <c r="BO472" s="14">
        <v>0</v>
      </c>
      <c r="BP472" s="14">
        <v>0</v>
      </c>
      <c r="BQ472" s="14">
        <v>0</v>
      </c>
      <c r="BR472" s="14">
        <v>0</v>
      </c>
      <c r="BS472" s="14">
        <v>0</v>
      </c>
      <c r="BT472" s="14">
        <v>0</v>
      </c>
      <c r="BU472" s="14">
        <v>0</v>
      </c>
      <c r="BV472" s="14">
        <v>0</v>
      </c>
      <c r="BW472" s="14">
        <v>0</v>
      </c>
      <c r="BX472" s="14">
        <v>0</v>
      </c>
      <c r="BY472" s="14">
        <v>0</v>
      </c>
      <c r="BZ472" s="14">
        <v>0</v>
      </c>
      <c r="CA472" s="14">
        <v>0</v>
      </c>
      <c r="CB472" s="14">
        <v>0</v>
      </c>
      <c r="CC472" s="14">
        <v>0</v>
      </c>
      <c r="CD472" s="14">
        <v>0</v>
      </c>
      <c r="CE472" s="14">
        <v>0</v>
      </c>
      <c r="CF472" s="14">
        <v>0</v>
      </c>
      <c r="CG472" s="14">
        <v>0</v>
      </c>
      <c r="CH472" s="14">
        <v>0</v>
      </c>
      <c r="CI472" s="14">
        <v>0</v>
      </c>
      <c r="CJ472" s="14">
        <v>0</v>
      </c>
      <c r="CK472" s="14">
        <v>0</v>
      </c>
      <c r="CL472" s="14">
        <v>0</v>
      </c>
      <c r="CM472" s="14">
        <v>0</v>
      </c>
      <c r="CN472" s="14">
        <v>0</v>
      </c>
      <c r="CO472" s="14">
        <v>0</v>
      </c>
      <c r="CP472" s="14">
        <v>0</v>
      </c>
      <c r="CQ472" s="14">
        <v>0</v>
      </c>
      <c r="CR472" s="14">
        <v>0</v>
      </c>
      <c r="CS472" s="14">
        <v>0</v>
      </c>
      <c r="CT472" s="14">
        <v>0</v>
      </c>
      <c r="CU472" s="14">
        <v>0</v>
      </c>
      <c r="CV472" s="14">
        <v>0</v>
      </c>
      <c r="CW472" s="14">
        <v>0</v>
      </c>
      <c r="CX472" s="14">
        <v>0</v>
      </c>
      <c r="CY472" s="14">
        <v>1</v>
      </c>
      <c r="CZ472" s="14">
        <v>0</v>
      </c>
      <c r="DA472" s="14">
        <v>2</v>
      </c>
      <c r="DB472" s="14">
        <v>1</v>
      </c>
      <c r="DC472" s="14">
        <v>0</v>
      </c>
      <c r="DD472" s="14">
        <v>1</v>
      </c>
      <c r="DE472" s="14">
        <v>1</v>
      </c>
      <c r="DF472" s="14">
        <v>2</v>
      </c>
      <c r="DG472" s="14">
        <v>0</v>
      </c>
      <c r="DH472" s="14">
        <v>0</v>
      </c>
      <c r="DI472" s="14">
        <v>0</v>
      </c>
      <c r="DJ472" s="14">
        <v>0</v>
      </c>
      <c r="DK472" s="14">
        <v>0</v>
      </c>
      <c r="DL472" s="14">
        <v>0</v>
      </c>
      <c r="DM472" s="14">
        <v>0</v>
      </c>
      <c r="DN472" s="14">
        <v>0</v>
      </c>
      <c r="DO472" s="14">
        <v>0</v>
      </c>
      <c r="DP472" s="14">
        <v>0</v>
      </c>
      <c r="DQ472" s="14">
        <v>0</v>
      </c>
      <c r="DR472" s="14">
        <v>0</v>
      </c>
      <c r="DS472" s="14">
        <v>0</v>
      </c>
      <c r="DT472" s="14">
        <v>0</v>
      </c>
      <c r="DU472" s="14">
        <v>0</v>
      </c>
      <c r="DV472" s="14">
        <v>0</v>
      </c>
      <c r="DW472" s="14">
        <v>0</v>
      </c>
      <c r="DX472" s="14">
        <v>0</v>
      </c>
      <c r="DY472" s="14">
        <v>0</v>
      </c>
      <c r="DZ472" s="14">
        <v>0</v>
      </c>
      <c r="EA472" s="14">
        <v>0</v>
      </c>
      <c r="EB472" s="14">
        <v>0</v>
      </c>
      <c r="EC472" s="14">
        <v>0</v>
      </c>
      <c r="ED472" s="14">
        <v>0</v>
      </c>
      <c r="EE472" s="14">
        <v>0</v>
      </c>
      <c r="EF472" s="14">
        <v>0</v>
      </c>
      <c r="EG472" s="14">
        <v>0</v>
      </c>
      <c r="EH472" s="14">
        <v>0</v>
      </c>
      <c r="EI472" s="14">
        <v>0</v>
      </c>
      <c r="EJ472" s="14">
        <v>0</v>
      </c>
      <c r="EK472" s="14">
        <v>0</v>
      </c>
      <c r="EL472" s="14">
        <v>0</v>
      </c>
      <c r="EM472" s="14">
        <v>0</v>
      </c>
      <c r="EN472" s="14">
        <v>1</v>
      </c>
      <c r="EO472" s="14">
        <v>0</v>
      </c>
      <c r="EP472" s="14">
        <v>0</v>
      </c>
      <c r="EQ472" s="14">
        <v>1</v>
      </c>
      <c r="ER472" s="14">
        <v>1</v>
      </c>
      <c r="ES472" s="14">
        <v>0</v>
      </c>
      <c r="ET472" s="14">
        <v>0</v>
      </c>
      <c r="EU472" s="14">
        <v>0</v>
      </c>
      <c r="EV472" s="14">
        <v>0</v>
      </c>
      <c r="EW472" s="14">
        <v>0</v>
      </c>
      <c r="EX472" s="14">
        <v>1</v>
      </c>
      <c r="EY472" s="14">
        <v>0</v>
      </c>
      <c r="EZ472" s="14">
        <v>1</v>
      </c>
      <c r="FA472" s="14">
        <v>0</v>
      </c>
      <c r="FB472" s="14">
        <v>1</v>
      </c>
      <c r="FC472" s="14">
        <v>2</v>
      </c>
      <c r="FD472" s="14">
        <v>1</v>
      </c>
      <c r="FE472" s="14">
        <v>0</v>
      </c>
      <c r="FF472" s="14">
        <v>2</v>
      </c>
      <c r="FG472" s="14">
        <v>0</v>
      </c>
      <c r="FH472" s="14">
        <v>0</v>
      </c>
      <c r="FI472" s="14">
        <v>3</v>
      </c>
      <c r="FJ472" s="14">
        <v>2</v>
      </c>
      <c r="FK472" s="14">
        <v>1</v>
      </c>
      <c r="FL472" s="14">
        <v>0</v>
      </c>
      <c r="FM472" s="14">
        <v>3</v>
      </c>
      <c r="FN472" s="14">
        <v>2</v>
      </c>
      <c r="FO472" s="14">
        <v>0</v>
      </c>
      <c r="FP472" s="14">
        <v>1</v>
      </c>
      <c r="FQ472" s="14">
        <v>0</v>
      </c>
      <c r="FR472" s="14">
        <v>0</v>
      </c>
      <c r="FS472" s="14">
        <v>0</v>
      </c>
      <c r="FT472" s="14">
        <v>0</v>
      </c>
      <c r="FU472" s="14">
        <v>0</v>
      </c>
      <c r="FV472" s="14">
        <v>1</v>
      </c>
      <c r="FW472" s="14">
        <v>0</v>
      </c>
      <c r="FX472" s="14">
        <v>2</v>
      </c>
      <c r="FY472" s="14">
        <v>0</v>
      </c>
      <c r="FZ472" s="14">
        <v>0</v>
      </c>
      <c r="GA472" s="14">
        <v>0</v>
      </c>
      <c r="GB472" s="14">
        <v>0</v>
      </c>
      <c r="GC472" s="14">
        <v>0</v>
      </c>
      <c r="GD472" s="14">
        <v>0</v>
      </c>
      <c r="GE472" s="14">
        <v>0</v>
      </c>
      <c r="GF472" s="14">
        <v>0</v>
      </c>
      <c r="GG472" s="14">
        <v>0</v>
      </c>
      <c r="GH472" s="14">
        <v>0</v>
      </c>
      <c r="GI472" s="14">
        <v>0</v>
      </c>
      <c r="GJ472" s="14">
        <v>0</v>
      </c>
      <c r="GK472" s="14">
        <v>0</v>
      </c>
      <c r="GL472" s="14">
        <v>0</v>
      </c>
      <c r="GM472" s="14">
        <v>1</v>
      </c>
      <c r="GN472" s="14">
        <v>0</v>
      </c>
      <c r="GO472" s="14">
        <v>0</v>
      </c>
      <c r="GP472" s="14">
        <v>0</v>
      </c>
      <c r="GQ472" s="14">
        <v>0</v>
      </c>
      <c r="GR472" s="14">
        <v>1</v>
      </c>
      <c r="GS472" s="14">
        <v>0</v>
      </c>
      <c r="GT472" s="14">
        <v>0</v>
      </c>
      <c r="GU472" s="14">
        <v>0</v>
      </c>
      <c r="GV472" s="14">
        <v>0</v>
      </c>
      <c r="GW472" s="14">
        <v>0</v>
      </c>
      <c r="GX472" s="14">
        <v>0</v>
      </c>
      <c r="GY472" s="14">
        <v>0</v>
      </c>
      <c r="GZ472" s="14">
        <v>0</v>
      </c>
      <c r="HA472" s="14">
        <v>0</v>
      </c>
      <c r="HB472" s="14">
        <v>0</v>
      </c>
      <c r="HC472" s="14">
        <v>0</v>
      </c>
      <c r="HD472" s="14">
        <v>0</v>
      </c>
      <c r="HE472" s="14">
        <v>0</v>
      </c>
      <c r="HF472" s="14">
        <v>0</v>
      </c>
      <c r="HG472" s="14">
        <v>0</v>
      </c>
      <c r="HH472" s="14">
        <v>0</v>
      </c>
      <c r="HI472" s="14">
        <v>0</v>
      </c>
      <c r="HJ472" s="14">
        <v>0</v>
      </c>
      <c r="HK472" s="14">
        <v>1</v>
      </c>
      <c r="HL472" s="14">
        <v>0</v>
      </c>
      <c r="HM472" s="14">
        <v>0</v>
      </c>
      <c r="HN472" s="14">
        <v>0</v>
      </c>
      <c r="HO472" s="14">
        <v>0</v>
      </c>
      <c r="HP472" s="14">
        <v>0</v>
      </c>
      <c r="HQ472" s="14">
        <v>0</v>
      </c>
      <c r="HR472" s="14">
        <v>0</v>
      </c>
      <c r="HS472" s="14">
        <v>1</v>
      </c>
      <c r="HT472" s="14">
        <v>0</v>
      </c>
      <c r="HU472" s="14">
        <v>0</v>
      </c>
      <c r="HV472" s="14">
        <v>0</v>
      </c>
      <c r="HW472" s="14">
        <v>0</v>
      </c>
      <c r="HX472" s="14">
        <v>0</v>
      </c>
      <c r="HY472" s="14">
        <v>0</v>
      </c>
      <c r="HZ472" s="14">
        <v>0</v>
      </c>
      <c r="IA472" s="14">
        <v>2</v>
      </c>
      <c r="IB472" s="14">
        <v>0</v>
      </c>
      <c r="IC472" s="14">
        <v>0</v>
      </c>
      <c r="ID472" s="14">
        <v>0</v>
      </c>
      <c r="IE472" s="14">
        <v>0</v>
      </c>
      <c r="IF472" s="14">
        <v>2</v>
      </c>
      <c r="IG472" s="14">
        <v>5</v>
      </c>
      <c r="IH472" s="14">
        <v>1</v>
      </c>
      <c r="II472" s="14">
        <v>1</v>
      </c>
      <c r="IJ472" s="14">
        <v>2</v>
      </c>
      <c r="IK472" s="14">
        <v>0</v>
      </c>
      <c r="IL472" s="14">
        <v>5</v>
      </c>
      <c r="IM472" s="14">
        <v>1</v>
      </c>
      <c r="IN472" s="14">
        <v>12</v>
      </c>
      <c r="IO472" s="14">
        <v>4</v>
      </c>
      <c r="IP472" s="14">
        <v>12</v>
      </c>
      <c r="IQ472" s="14">
        <v>19</v>
      </c>
      <c r="IR472" s="14">
        <v>0</v>
      </c>
      <c r="IS472" s="14">
        <v>3</v>
      </c>
      <c r="IT472" s="14">
        <v>2</v>
      </c>
      <c r="IU472" s="14">
        <v>6</v>
      </c>
      <c r="IV472" s="14">
        <v>3</v>
      </c>
      <c r="IW472" s="14">
        <v>12</v>
      </c>
      <c r="IX472" s="14">
        <v>6</v>
      </c>
      <c r="IY472" s="14">
        <v>0</v>
      </c>
      <c r="IZ472" s="14">
        <v>2</v>
      </c>
      <c r="JA472" s="14">
        <v>0</v>
      </c>
      <c r="JB472" s="14">
        <v>1</v>
      </c>
      <c r="JC472" s="14">
        <v>1</v>
      </c>
      <c r="JD472" s="14">
        <v>2</v>
      </c>
      <c r="JE472" s="14">
        <v>1</v>
      </c>
      <c r="JF472" s="14">
        <v>0</v>
      </c>
      <c r="JG472" s="14">
        <v>1</v>
      </c>
      <c r="JH472" s="14">
        <v>2</v>
      </c>
      <c r="JI472" s="14">
        <v>1</v>
      </c>
      <c r="JJ472" s="14">
        <v>3</v>
      </c>
      <c r="JK472" s="14">
        <v>1</v>
      </c>
      <c r="JL472" s="14">
        <v>1</v>
      </c>
      <c r="JM472" s="14">
        <v>0</v>
      </c>
      <c r="JN472" s="14">
        <v>0</v>
      </c>
      <c r="JO472" s="14">
        <v>0</v>
      </c>
      <c r="JP472" s="14">
        <v>1</v>
      </c>
      <c r="JQ472" s="14">
        <v>0</v>
      </c>
      <c r="JR472" s="14">
        <v>3</v>
      </c>
      <c r="JS472" s="14">
        <v>0</v>
      </c>
      <c r="JT472" s="14">
        <v>0</v>
      </c>
      <c r="JU472" s="14">
        <v>1</v>
      </c>
      <c r="JV472" s="14">
        <v>0</v>
      </c>
      <c r="JW472" s="14">
        <v>1</v>
      </c>
      <c r="JX472" s="14">
        <v>1</v>
      </c>
      <c r="JY472" s="14">
        <v>0</v>
      </c>
      <c r="JZ472" s="14">
        <v>0</v>
      </c>
      <c r="KA472" s="14">
        <v>0</v>
      </c>
      <c r="KB472" s="14">
        <v>0</v>
      </c>
      <c r="KC472" s="14">
        <v>0</v>
      </c>
      <c r="KD472" s="14">
        <v>0</v>
      </c>
      <c r="KE472" s="14">
        <v>1</v>
      </c>
      <c r="KF472" s="14">
        <v>0</v>
      </c>
      <c r="KG472" s="14">
        <v>0</v>
      </c>
      <c r="KH472" s="14">
        <v>0</v>
      </c>
      <c r="KI472" s="14">
        <v>0</v>
      </c>
      <c r="KJ472" s="14">
        <v>3</v>
      </c>
      <c r="KK472" s="14">
        <v>0</v>
      </c>
      <c r="KL472" s="14">
        <v>0</v>
      </c>
      <c r="KM472" s="14">
        <v>1</v>
      </c>
      <c r="KN472" s="14">
        <v>0</v>
      </c>
      <c r="KO472" s="14">
        <v>0</v>
      </c>
      <c r="KP472" s="14">
        <v>0</v>
      </c>
      <c r="KQ472" s="14">
        <v>1</v>
      </c>
      <c r="KR472" s="14">
        <v>0</v>
      </c>
      <c r="KS472" s="14">
        <v>0</v>
      </c>
      <c r="KT472" s="14">
        <v>0</v>
      </c>
      <c r="KU472" s="14">
        <v>0</v>
      </c>
      <c r="KV472" s="14">
        <v>0</v>
      </c>
      <c r="KW472" s="14">
        <v>0</v>
      </c>
      <c r="KX472" s="14">
        <v>0</v>
      </c>
      <c r="KY472" s="14">
        <v>0</v>
      </c>
      <c r="KZ472" s="14">
        <v>0</v>
      </c>
      <c r="LA472" s="14">
        <v>0</v>
      </c>
      <c r="LB472" s="14">
        <v>2</v>
      </c>
      <c r="LC472" s="14">
        <v>0</v>
      </c>
      <c r="LD472" s="14">
        <v>0</v>
      </c>
      <c r="LE472" s="14">
        <v>0</v>
      </c>
      <c r="LF472" s="14">
        <v>0</v>
      </c>
      <c r="LG472" s="14">
        <v>0</v>
      </c>
      <c r="LH472" s="14">
        <v>4</v>
      </c>
      <c r="LI472" s="14">
        <v>0</v>
      </c>
      <c r="LJ472" s="14">
        <v>0</v>
      </c>
      <c r="LK472" s="14">
        <v>0</v>
      </c>
      <c r="LL472" s="14">
        <v>0</v>
      </c>
      <c r="LM472" s="14">
        <v>0</v>
      </c>
      <c r="LN472" s="14">
        <v>0</v>
      </c>
      <c r="LO472" s="14">
        <v>0</v>
      </c>
      <c r="LP472" s="14">
        <v>0</v>
      </c>
      <c r="LQ472" s="14">
        <v>0</v>
      </c>
      <c r="LR472" s="14">
        <v>3</v>
      </c>
      <c r="LS472" s="14">
        <v>0</v>
      </c>
      <c r="LT472" s="14">
        <v>1</v>
      </c>
      <c r="LU472" s="14">
        <v>1</v>
      </c>
      <c r="LV472" s="14">
        <v>1</v>
      </c>
      <c r="LW472" s="14">
        <v>3</v>
      </c>
      <c r="LX472" s="14">
        <v>0</v>
      </c>
      <c r="LY472" s="14">
        <v>1</v>
      </c>
      <c r="LZ472" s="14">
        <v>0</v>
      </c>
      <c r="MA472" s="14">
        <v>6</v>
      </c>
      <c r="MB472" s="14">
        <v>1</v>
      </c>
      <c r="MC472" s="14">
        <v>5</v>
      </c>
      <c r="MD472" s="14">
        <v>3</v>
      </c>
      <c r="ME472" s="14">
        <v>0</v>
      </c>
      <c r="MF472" s="14">
        <v>0</v>
      </c>
      <c r="MG472" s="14">
        <v>0</v>
      </c>
      <c r="MH472" s="14">
        <v>1</v>
      </c>
      <c r="MI472" s="14">
        <v>0</v>
      </c>
      <c r="MJ472" s="14">
        <v>2</v>
      </c>
      <c r="MK472" s="14">
        <v>2</v>
      </c>
      <c r="ML472" s="14">
        <v>2</v>
      </c>
      <c r="MM472" s="14">
        <v>0</v>
      </c>
      <c r="MN472" s="14">
        <v>3</v>
      </c>
      <c r="MO472" s="14">
        <v>2</v>
      </c>
      <c r="MP472" s="14">
        <v>1</v>
      </c>
      <c r="MQ472" s="14">
        <v>1</v>
      </c>
      <c r="MR472" s="14">
        <v>2</v>
      </c>
      <c r="MS472" s="14">
        <v>0</v>
      </c>
      <c r="MT472" s="14">
        <v>0</v>
      </c>
      <c r="MU472" s="14">
        <v>1</v>
      </c>
      <c r="MV472" s="14">
        <v>1</v>
      </c>
      <c r="MW472" s="14">
        <v>1</v>
      </c>
      <c r="MX472" s="14">
        <v>1</v>
      </c>
      <c r="MY472" s="14">
        <v>2</v>
      </c>
      <c r="MZ472" s="14">
        <v>0</v>
      </c>
      <c r="NA472" s="14">
        <v>2</v>
      </c>
      <c r="NB472" s="14">
        <v>2</v>
      </c>
      <c r="NC472" s="14">
        <v>2</v>
      </c>
      <c r="ND472" s="14">
        <v>1</v>
      </c>
      <c r="NE472" s="14">
        <v>0</v>
      </c>
      <c r="NF472" s="14">
        <v>6</v>
      </c>
      <c r="NG472" s="14">
        <v>0</v>
      </c>
      <c r="NH472" s="14">
        <v>3</v>
      </c>
      <c r="NI472" s="14">
        <v>2</v>
      </c>
      <c r="NJ472" s="14">
        <v>2</v>
      </c>
      <c r="NK472" s="14">
        <v>2</v>
      </c>
      <c r="NL472" s="14">
        <v>1</v>
      </c>
      <c r="NM472" s="14">
        <v>2</v>
      </c>
      <c r="NN472" s="14">
        <v>0</v>
      </c>
      <c r="NO472" s="14">
        <v>9</v>
      </c>
      <c r="NP472" s="14">
        <v>0</v>
      </c>
      <c r="NQ472" s="14">
        <v>6</v>
      </c>
      <c r="NR472" s="14">
        <v>1</v>
      </c>
      <c r="NS472" s="14">
        <v>12</v>
      </c>
      <c r="NT472" s="14">
        <v>3</v>
      </c>
      <c r="NU472" s="14">
        <v>0</v>
      </c>
      <c r="NV472" s="14">
        <v>5</v>
      </c>
      <c r="NW472" s="14">
        <v>2</v>
      </c>
      <c r="NX472" s="14">
        <v>1</v>
      </c>
      <c r="NY472" s="14">
        <v>10</v>
      </c>
      <c r="NZ472" s="14">
        <v>5</v>
      </c>
      <c r="OA472" s="14">
        <v>4</v>
      </c>
      <c r="OB472" s="14">
        <v>0</v>
      </c>
      <c r="OC472" s="14">
        <v>2</v>
      </c>
      <c r="OD472" s="14">
        <v>1</v>
      </c>
      <c r="OE472" s="14">
        <v>7</v>
      </c>
      <c r="OF472" s="14">
        <v>7</v>
      </c>
      <c r="OG472" s="14">
        <v>7</v>
      </c>
      <c r="OH472" s="14">
        <v>7</v>
      </c>
      <c r="OI472" s="14">
        <v>0</v>
      </c>
      <c r="OJ472" s="14">
        <v>5</v>
      </c>
      <c r="OK472" s="14">
        <v>1</v>
      </c>
      <c r="OL472" s="14">
        <v>5</v>
      </c>
      <c r="OM472" s="14">
        <v>5</v>
      </c>
      <c r="ON472" s="14">
        <v>2</v>
      </c>
      <c r="OO472" s="14">
        <v>6</v>
      </c>
      <c r="OP472" s="14">
        <v>0</v>
      </c>
      <c r="OQ472" s="14">
        <v>6</v>
      </c>
      <c r="OR472" s="14">
        <v>1</v>
      </c>
      <c r="OS472" s="14">
        <v>2</v>
      </c>
      <c r="OT472" s="14">
        <v>7</v>
      </c>
      <c r="OU472" s="14">
        <v>4</v>
      </c>
      <c r="OV472" s="14">
        <v>24</v>
      </c>
      <c r="OW472" s="14">
        <v>0</v>
      </c>
      <c r="OX472" s="14">
        <v>1</v>
      </c>
      <c r="OY472" s="14">
        <v>1</v>
      </c>
      <c r="OZ472" s="31">
        <v>8</v>
      </c>
      <c r="PA472" s="14">
        <v>4</v>
      </c>
      <c r="PB472" s="14">
        <v>2</v>
      </c>
      <c r="PC472" s="14">
        <v>3</v>
      </c>
      <c r="PD472" s="14">
        <v>0</v>
      </c>
      <c r="PE472" s="14"/>
      <c r="PF472" s="14">
        <v>1</v>
      </c>
      <c r="PG472" s="14">
        <v>4</v>
      </c>
      <c r="PH472" s="84">
        <v>4</v>
      </c>
      <c r="PI472" s="14">
        <v>5</v>
      </c>
      <c r="PJ472" s="14">
        <v>2</v>
      </c>
      <c r="PK472" s="54"/>
      <c r="PL472" s="84"/>
      <c r="PM472" s="14">
        <v>2</v>
      </c>
      <c r="PN472" s="84">
        <v>4</v>
      </c>
      <c r="PO472" s="84">
        <v>8</v>
      </c>
      <c r="PP472" s="84">
        <v>2</v>
      </c>
      <c r="PQ472" s="84">
        <v>1</v>
      </c>
      <c r="PR472" s="505"/>
      <c r="PS472" s="84"/>
      <c r="PT472" s="84">
        <v>1</v>
      </c>
      <c r="PU472" s="479">
        <v>3</v>
      </c>
      <c r="PV472" s="84">
        <v>1</v>
      </c>
      <c r="PW472" s="479">
        <v>5</v>
      </c>
      <c r="PX472" s="54"/>
      <c r="PY472" s="14"/>
      <c r="PZ472" s="14">
        <v>2</v>
      </c>
      <c r="QA472" s="14"/>
      <c r="QB472" s="14">
        <v>2</v>
      </c>
      <c r="QC472" s="14">
        <v>3</v>
      </c>
      <c r="QD472" s="14">
        <v>1</v>
      </c>
      <c r="QE472" s="436">
        <v>1</v>
      </c>
      <c r="QG472" s="510">
        <v>1</v>
      </c>
      <c r="QH472" s="510">
        <v>1</v>
      </c>
      <c r="QJ472" s="486">
        <v>3</v>
      </c>
      <c r="QK472" s="486">
        <v>5</v>
      </c>
      <c r="QL472" s="487">
        <v>2</v>
      </c>
      <c r="QN472" s="1">
        <v>1</v>
      </c>
      <c r="QO472" s="1">
        <v>1</v>
      </c>
      <c r="QQ472" s="1">
        <v>1</v>
      </c>
      <c r="QR472" s="1">
        <v>2</v>
      </c>
      <c r="QS472" s="1"/>
      <c r="QW472" s="1">
        <v>5</v>
      </c>
      <c r="QX472" s="1"/>
      <c r="QY472" s="1"/>
      <c r="QZ472" s="1"/>
      <c r="RA472" s="1"/>
      <c r="RB472" s="1"/>
      <c r="RC472" s="1"/>
      <c r="RD472" s="1">
        <v>2</v>
      </c>
      <c r="RE472" s="1">
        <v>2</v>
      </c>
      <c r="RF472" s="1">
        <v>2</v>
      </c>
      <c r="RG472" s="1"/>
      <c r="RH472" s="1"/>
      <c r="RI472" s="1"/>
      <c r="RJ472" s="1"/>
      <c r="RK472" s="1"/>
      <c r="RL472" s="1"/>
      <c r="RM472" s="1">
        <v>2</v>
      </c>
      <c r="RN472" s="1"/>
      <c r="RO472" s="1"/>
      <c r="RP472" s="1"/>
      <c r="RQ472" s="1">
        <v>1</v>
      </c>
      <c r="RR472" s="1"/>
      <c r="RS472" s="1">
        <v>1</v>
      </c>
      <c r="RT472" s="1"/>
      <c r="RV472" s="1">
        <v>3</v>
      </c>
      <c r="RW472" s="1">
        <v>1</v>
      </c>
      <c r="RX472" s="1">
        <v>1</v>
      </c>
      <c r="RY472" s="1">
        <v>1</v>
      </c>
      <c r="RZ472" s="1">
        <v>1</v>
      </c>
      <c r="SA472" s="1"/>
      <c r="SB472" s="1"/>
      <c r="SC472" s="1">
        <v>2</v>
      </c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</row>
    <row r="473" spans="1:534" s="20" customFormat="1" hidden="1" x14ac:dyDescent="0.25">
      <c r="A473" s="68" t="s">
        <v>8</v>
      </c>
      <c r="B473" s="79" t="s">
        <v>132</v>
      </c>
      <c r="C473" s="347">
        <v>5770</v>
      </c>
      <c r="D473" s="347"/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  <c r="AL473" s="14">
        <v>0</v>
      </c>
      <c r="AM473" s="14">
        <v>0</v>
      </c>
      <c r="AN473" s="14">
        <v>0</v>
      </c>
      <c r="AO473" s="14">
        <v>0</v>
      </c>
      <c r="AP473" s="14">
        <v>0</v>
      </c>
      <c r="AQ473" s="14">
        <v>0</v>
      </c>
      <c r="AR473" s="14">
        <v>0</v>
      </c>
      <c r="AS473" s="14">
        <v>0</v>
      </c>
      <c r="AT473" s="14">
        <v>0</v>
      </c>
      <c r="AU473" s="14">
        <v>0</v>
      </c>
      <c r="AV473" s="14">
        <v>0</v>
      </c>
      <c r="AW473" s="14">
        <v>0</v>
      </c>
      <c r="AX473" s="14">
        <v>0</v>
      </c>
      <c r="AY473" s="14">
        <v>0</v>
      </c>
      <c r="AZ473" s="14">
        <v>0</v>
      </c>
      <c r="BA473" s="14">
        <v>0</v>
      </c>
      <c r="BB473" s="14">
        <v>0</v>
      </c>
      <c r="BC473" s="14">
        <v>0</v>
      </c>
      <c r="BD473" s="14">
        <v>0</v>
      </c>
      <c r="BE473" s="14">
        <v>0</v>
      </c>
      <c r="BF473" s="14">
        <v>0</v>
      </c>
      <c r="BG473" s="14">
        <v>0</v>
      </c>
      <c r="BH473" s="14">
        <v>0</v>
      </c>
      <c r="BI473" s="14">
        <v>0</v>
      </c>
      <c r="BJ473" s="14">
        <v>0</v>
      </c>
      <c r="BK473" s="14">
        <v>0</v>
      </c>
      <c r="BL473" s="14">
        <v>0</v>
      </c>
      <c r="BM473" s="14">
        <v>0</v>
      </c>
      <c r="BN473" s="14">
        <v>0</v>
      </c>
      <c r="BO473" s="14">
        <v>0</v>
      </c>
      <c r="BP473" s="14">
        <v>0</v>
      </c>
      <c r="BQ473" s="14">
        <v>0</v>
      </c>
      <c r="BR473" s="14">
        <v>0</v>
      </c>
      <c r="BS473" s="14">
        <v>0</v>
      </c>
      <c r="BT473" s="14">
        <v>0</v>
      </c>
      <c r="BU473" s="14">
        <v>0</v>
      </c>
      <c r="BV473" s="14">
        <v>0</v>
      </c>
      <c r="BW473" s="14">
        <v>0</v>
      </c>
      <c r="BX473" s="14">
        <v>0</v>
      </c>
      <c r="BY473" s="14">
        <v>0</v>
      </c>
      <c r="BZ473" s="14">
        <v>0</v>
      </c>
      <c r="CA473" s="14">
        <v>0</v>
      </c>
      <c r="CB473" s="14">
        <v>0</v>
      </c>
      <c r="CC473" s="14">
        <v>0</v>
      </c>
      <c r="CD473" s="14">
        <v>0</v>
      </c>
      <c r="CE473" s="14">
        <v>0</v>
      </c>
      <c r="CF473" s="14">
        <v>0</v>
      </c>
      <c r="CG473" s="14">
        <v>0</v>
      </c>
      <c r="CH473" s="14">
        <v>0</v>
      </c>
      <c r="CI473" s="14">
        <v>0</v>
      </c>
      <c r="CJ473" s="14">
        <v>0</v>
      </c>
      <c r="CK473" s="14">
        <v>0</v>
      </c>
      <c r="CL473" s="14">
        <v>0</v>
      </c>
      <c r="CM473" s="14">
        <v>0</v>
      </c>
      <c r="CN473" s="14">
        <v>0</v>
      </c>
      <c r="CO473" s="14">
        <v>0</v>
      </c>
      <c r="CP473" s="14">
        <v>0</v>
      </c>
      <c r="CQ473" s="14">
        <v>0</v>
      </c>
      <c r="CR473" s="14">
        <v>0</v>
      </c>
      <c r="CS473" s="14">
        <v>1</v>
      </c>
      <c r="CT473" s="14">
        <v>0</v>
      </c>
      <c r="CU473" s="14">
        <v>0</v>
      </c>
      <c r="CV473" s="14">
        <v>0</v>
      </c>
      <c r="CW473" s="14">
        <v>0</v>
      </c>
      <c r="CX473" s="14">
        <v>0</v>
      </c>
      <c r="CY473" s="14">
        <v>0</v>
      </c>
      <c r="CZ473" s="14">
        <v>1</v>
      </c>
      <c r="DA473" s="14">
        <v>0</v>
      </c>
      <c r="DB473" s="14">
        <v>0</v>
      </c>
      <c r="DC473" s="14">
        <v>0</v>
      </c>
      <c r="DD473" s="14">
        <v>1</v>
      </c>
      <c r="DE473" s="14">
        <v>0</v>
      </c>
      <c r="DF473" s="14">
        <v>0</v>
      </c>
      <c r="DG473" s="14">
        <v>0</v>
      </c>
      <c r="DH473" s="14">
        <v>0</v>
      </c>
      <c r="DI473" s="14">
        <v>0</v>
      </c>
      <c r="DJ473" s="14">
        <v>3</v>
      </c>
      <c r="DK473" s="14">
        <v>0</v>
      </c>
      <c r="DL473" s="14">
        <v>0</v>
      </c>
      <c r="DM473" s="14">
        <v>0</v>
      </c>
      <c r="DN473" s="14">
        <v>0</v>
      </c>
      <c r="DO473" s="14">
        <v>0</v>
      </c>
      <c r="DP473" s="14">
        <v>0</v>
      </c>
      <c r="DQ473" s="14">
        <v>0</v>
      </c>
      <c r="DR473" s="14">
        <v>1</v>
      </c>
      <c r="DS473" s="14">
        <v>0</v>
      </c>
      <c r="DT473" s="14">
        <v>0</v>
      </c>
      <c r="DU473" s="14">
        <v>0</v>
      </c>
      <c r="DV473" s="14">
        <v>0</v>
      </c>
      <c r="DW473" s="14">
        <v>0</v>
      </c>
      <c r="DX473" s="14">
        <v>0</v>
      </c>
      <c r="DY473" s="14">
        <v>0</v>
      </c>
      <c r="DZ473" s="14">
        <v>0</v>
      </c>
      <c r="EA473" s="14">
        <v>0</v>
      </c>
      <c r="EB473" s="14">
        <v>0</v>
      </c>
      <c r="EC473" s="14">
        <v>1</v>
      </c>
      <c r="ED473" s="14">
        <v>0</v>
      </c>
      <c r="EE473" s="14">
        <v>0</v>
      </c>
      <c r="EF473" s="14">
        <v>1</v>
      </c>
      <c r="EG473" s="14">
        <v>0</v>
      </c>
      <c r="EH473" s="14">
        <v>0</v>
      </c>
      <c r="EI473" s="14">
        <v>0</v>
      </c>
      <c r="EJ473" s="14">
        <v>1</v>
      </c>
      <c r="EK473" s="14">
        <v>0</v>
      </c>
      <c r="EL473" s="14">
        <v>0</v>
      </c>
      <c r="EM473" s="14">
        <v>0</v>
      </c>
      <c r="EN473" s="14">
        <v>0</v>
      </c>
      <c r="EO473" s="14">
        <v>0</v>
      </c>
      <c r="EP473" s="14">
        <v>1</v>
      </c>
      <c r="EQ473" s="14">
        <v>0</v>
      </c>
      <c r="ER473" s="14">
        <v>0</v>
      </c>
      <c r="ES473" s="14">
        <v>0</v>
      </c>
      <c r="ET473" s="14">
        <v>0</v>
      </c>
      <c r="EU473" s="14">
        <v>1</v>
      </c>
      <c r="EV473" s="14">
        <v>1</v>
      </c>
      <c r="EW473" s="14">
        <v>0</v>
      </c>
      <c r="EX473" s="14">
        <v>0</v>
      </c>
      <c r="EY473" s="14">
        <v>0</v>
      </c>
      <c r="EZ473" s="14">
        <v>0</v>
      </c>
      <c r="FA473" s="14">
        <v>0</v>
      </c>
      <c r="FB473" s="14">
        <v>0</v>
      </c>
      <c r="FC473" s="14">
        <v>1</v>
      </c>
      <c r="FD473" s="14">
        <v>0</v>
      </c>
      <c r="FE473" s="14">
        <v>0</v>
      </c>
      <c r="FF473" s="14">
        <v>0</v>
      </c>
      <c r="FG473" s="14">
        <v>0</v>
      </c>
      <c r="FH473" s="14">
        <v>0</v>
      </c>
      <c r="FI473" s="14">
        <v>2</v>
      </c>
      <c r="FJ473" s="14">
        <v>0</v>
      </c>
      <c r="FK473" s="14">
        <v>0</v>
      </c>
      <c r="FL473" s="14">
        <v>0</v>
      </c>
      <c r="FM473" s="14">
        <v>0</v>
      </c>
      <c r="FN473" s="14">
        <v>0</v>
      </c>
      <c r="FO473" s="14">
        <v>8</v>
      </c>
      <c r="FP473" s="14">
        <v>0</v>
      </c>
      <c r="FQ473" s="14">
        <v>3</v>
      </c>
      <c r="FR473" s="14">
        <v>1</v>
      </c>
      <c r="FS473" s="14">
        <v>6</v>
      </c>
      <c r="FT473" s="14">
        <v>1</v>
      </c>
      <c r="FU473" s="14">
        <v>0</v>
      </c>
      <c r="FV473" s="14">
        <v>1</v>
      </c>
      <c r="FW473" s="14">
        <v>14</v>
      </c>
      <c r="FX473" s="14">
        <v>2</v>
      </c>
      <c r="FY473" s="14">
        <v>8</v>
      </c>
      <c r="FZ473" s="14">
        <v>0</v>
      </c>
      <c r="GA473" s="14">
        <v>0</v>
      </c>
      <c r="GB473" s="14">
        <v>2</v>
      </c>
      <c r="GC473" s="14">
        <v>7</v>
      </c>
      <c r="GD473" s="14">
        <v>3</v>
      </c>
      <c r="GE473" s="14">
        <v>2</v>
      </c>
      <c r="GF473" s="14">
        <v>7</v>
      </c>
      <c r="GG473" s="14">
        <v>6</v>
      </c>
      <c r="GH473" s="14">
        <v>0</v>
      </c>
      <c r="GI473" s="14">
        <v>2</v>
      </c>
      <c r="GJ473" s="14">
        <v>6</v>
      </c>
      <c r="GK473" s="14">
        <v>2</v>
      </c>
      <c r="GL473" s="14">
        <v>2</v>
      </c>
      <c r="GM473" s="14">
        <v>2</v>
      </c>
      <c r="GN473" s="14">
        <v>0</v>
      </c>
      <c r="GO473" s="14">
        <v>0</v>
      </c>
      <c r="GP473" s="14">
        <v>0</v>
      </c>
      <c r="GQ473" s="14">
        <v>0</v>
      </c>
      <c r="GR473" s="14">
        <v>2</v>
      </c>
      <c r="GS473" s="14">
        <v>0</v>
      </c>
      <c r="GT473" s="14">
        <v>1</v>
      </c>
      <c r="GU473" s="14">
        <v>0</v>
      </c>
      <c r="GV473" s="14">
        <v>0</v>
      </c>
      <c r="GW473" s="14">
        <v>0</v>
      </c>
      <c r="GX473" s="14">
        <v>1</v>
      </c>
      <c r="GY473" s="14">
        <v>0</v>
      </c>
      <c r="GZ473" s="14">
        <v>0</v>
      </c>
      <c r="HA473" s="14">
        <v>0</v>
      </c>
      <c r="HB473" s="14">
        <v>0</v>
      </c>
      <c r="HC473" s="14">
        <v>0</v>
      </c>
      <c r="HD473" s="14">
        <v>0</v>
      </c>
      <c r="HE473" s="14">
        <v>1</v>
      </c>
      <c r="HF473" s="14">
        <v>1</v>
      </c>
      <c r="HG473" s="14">
        <v>2</v>
      </c>
      <c r="HH473" s="14">
        <v>1</v>
      </c>
      <c r="HI473" s="14">
        <v>0</v>
      </c>
      <c r="HJ473" s="14">
        <v>0</v>
      </c>
      <c r="HK473" s="14">
        <v>0</v>
      </c>
      <c r="HL473" s="14">
        <v>2</v>
      </c>
      <c r="HM473" s="14">
        <v>0</v>
      </c>
      <c r="HN473" s="14">
        <v>3</v>
      </c>
      <c r="HO473" s="14">
        <v>3</v>
      </c>
      <c r="HP473" s="14">
        <v>0</v>
      </c>
      <c r="HQ473" s="14">
        <v>2</v>
      </c>
      <c r="HR473" s="14">
        <v>1</v>
      </c>
      <c r="HS473" s="14">
        <v>3</v>
      </c>
      <c r="HT473" s="14">
        <v>4</v>
      </c>
      <c r="HU473" s="14">
        <v>0</v>
      </c>
      <c r="HV473" s="14">
        <v>2</v>
      </c>
      <c r="HW473" s="14">
        <v>0</v>
      </c>
      <c r="HX473" s="14">
        <v>3</v>
      </c>
      <c r="HY473" s="14">
        <v>2</v>
      </c>
      <c r="HZ473" s="14">
        <v>2</v>
      </c>
      <c r="IA473" s="14">
        <v>7</v>
      </c>
      <c r="IB473" s="14">
        <v>0</v>
      </c>
      <c r="IC473" s="14">
        <v>1</v>
      </c>
      <c r="ID473" s="14">
        <v>0</v>
      </c>
      <c r="IE473" s="14">
        <v>1</v>
      </c>
      <c r="IF473" s="14">
        <v>1</v>
      </c>
      <c r="IG473" s="14">
        <v>3</v>
      </c>
      <c r="IH473" s="14">
        <v>0</v>
      </c>
      <c r="II473" s="14">
        <v>5</v>
      </c>
      <c r="IJ473" s="14">
        <v>4</v>
      </c>
      <c r="IK473" s="14">
        <v>0</v>
      </c>
      <c r="IL473" s="14">
        <v>0</v>
      </c>
      <c r="IM473" s="14">
        <v>3</v>
      </c>
      <c r="IN473" s="14">
        <v>3</v>
      </c>
      <c r="IO473" s="14">
        <v>0</v>
      </c>
      <c r="IP473" s="14">
        <v>1</v>
      </c>
      <c r="IQ473" s="14">
        <v>2</v>
      </c>
      <c r="IR473" s="14">
        <v>0</v>
      </c>
      <c r="IS473" s="14">
        <v>2</v>
      </c>
      <c r="IT473" s="14">
        <v>4</v>
      </c>
      <c r="IU473" s="14">
        <v>1</v>
      </c>
      <c r="IV473" s="14">
        <v>2</v>
      </c>
      <c r="IW473" s="14">
        <v>2</v>
      </c>
      <c r="IX473" s="14">
        <v>1</v>
      </c>
      <c r="IY473" s="14">
        <v>0</v>
      </c>
      <c r="IZ473" s="14">
        <v>3</v>
      </c>
      <c r="JA473" s="14">
        <v>0</v>
      </c>
      <c r="JB473" s="14">
        <v>0</v>
      </c>
      <c r="JC473" s="14">
        <v>0</v>
      </c>
      <c r="JD473" s="14">
        <v>2</v>
      </c>
      <c r="JE473" s="14">
        <v>0</v>
      </c>
      <c r="JF473" s="14">
        <v>0</v>
      </c>
      <c r="JG473" s="14">
        <v>0</v>
      </c>
      <c r="JH473" s="14">
        <v>0</v>
      </c>
      <c r="JI473" s="14">
        <v>0</v>
      </c>
      <c r="JJ473" s="14">
        <v>1</v>
      </c>
      <c r="JK473" s="14">
        <v>0</v>
      </c>
      <c r="JL473" s="14">
        <v>2</v>
      </c>
      <c r="JM473" s="14">
        <v>0</v>
      </c>
      <c r="JN473" s="14">
        <v>0</v>
      </c>
      <c r="JO473" s="14">
        <v>1</v>
      </c>
      <c r="JP473" s="14">
        <v>0</v>
      </c>
      <c r="JQ473" s="14">
        <v>0</v>
      </c>
      <c r="JR473" s="14">
        <v>0</v>
      </c>
      <c r="JS473" s="14">
        <v>0</v>
      </c>
      <c r="JT473" s="14">
        <v>0</v>
      </c>
      <c r="JU473" s="14">
        <v>0</v>
      </c>
      <c r="JV473" s="14">
        <v>0</v>
      </c>
      <c r="JW473" s="14">
        <v>0</v>
      </c>
      <c r="JX473" s="14">
        <v>1</v>
      </c>
      <c r="JY473" s="14">
        <v>0</v>
      </c>
      <c r="JZ473" s="14">
        <v>2</v>
      </c>
      <c r="KA473" s="14">
        <v>0</v>
      </c>
      <c r="KB473" s="14">
        <v>1</v>
      </c>
      <c r="KC473" s="14">
        <v>0</v>
      </c>
      <c r="KD473" s="14">
        <v>0</v>
      </c>
      <c r="KE473" s="14">
        <v>3</v>
      </c>
      <c r="KF473" s="14">
        <v>0</v>
      </c>
      <c r="KG473" s="14">
        <v>0</v>
      </c>
      <c r="KH473" s="14">
        <v>0</v>
      </c>
      <c r="KI473" s="14">
        <v>2</v>
      </c>
      <c r="KJ473" s="14">
        <v>2</v>
      </c>
      <c r="KK473" s="14">
        <v>2</v>
      </c>
      <c r="KL473" s="14">
        <v>3</v>
      </c>
      <c r="KM473" s="14">
        <v>2</v>
      </c>
      <c r="KN473" s="14">
        <v>0</v>
      </c>
      <c r="KO473" s="14">
        <v>0</v>
      </c>
      <c r="KP473" s="14">
        <v>0</v>
      </c>
      <c r="KQ473" s="14">
        <v>1</v>
      </c>
      <c r="KR473" s="14">
        <v>0</v>
      </c>
      <c r="KS473" s="14">
        <v>0</v>
      </c>
      <c r="KT473" s="14">
        <v>0</v>
      </c>
      <c r="KU473" s="14">
        <v>0</v>
      </c>
      <c r="KV473" s="14">
        <v>0</v>
      </c>
      <c r="KW473" s="14">
        <v>0</v>
      </c>
      <c r="KX473" s="14">
        <v>0</v>
      </c>
      <c r="KY473" s="14">
        <v>0</v>
      </c>
      <c r="KZ473" s="14">
        <v>2</v>
      </c>
      <c r="LA473" s="14">
        <v>0</v>
      </c>
      <c r="LB473" s="14">
        <v>0</v>
      </c>
      <c r="LC473" s="14">
        <v>0</v>
      </c>
      <c r="LD473" s="14">
        <v>0</v>
      </c>
      <c r="LE473" s="14">
        <v>0</v>
      </c>
      <c r="LF473" s="14">
        <v>0</v>
      </c>
      <c r="LG473" s="14">
        <v>0</v>
      </c>
      <c r="LH473" s="14">
        <v>0</v>
      </c>
      <c r="LI473" s="14">
        <v>0</v>
      </c>
      <c r="LJ473" s="14">
        <v>0</v>
      </c>
      <c r="LK473" s="14">
        <v>0</v>
      </c>
      <c r="LL473" s="14">
        <v>1</v>
      </c>
      <c r="LM473" s="14">
        <v>0</v>
      </c>
      <c r="LN473" s="14">
        <v>0</v>
      </c>
      <c r="LO473" s="14">
        <v>0</v>
      </c>
      <c r="LP473" s="14">
        <v>0</v>
      </c>
      <c r="LQ473" s="14">
        <v>0</v>
      </c>
      <c r="LR473" s="14">
        <v>0</v>
      </c>
      <c r="LS473" s="14">
        <v>0</v>
      </c>
      <c r="LT473" s="14">
        <v>0</v>
      </c>
      <c r="LU473" s="14">
        <v>0</v>
      </c>
      <c r="LV473" s="14">
        <v>0</v>
      </c>
      <c r="LW473" s="14">
        <v>0</v>
      </c>
      <c r="LX473" s="14">
        <v>0</v>
      </c>
      <c r="LY473" s="14">
        <v>2</v>
      </c>
      <c r="LZ473" s="14">
        <v>0</v>
      </c>
      <c r="MA473" s="14">
        <v>1</v>
      </c>
      <c r="MB473" s="14">
        <v>1</v>
      </c>
      <c r="MC473" s="14">
        <v>2</v>
      </c>
      <c r="MD473" s="14">
        <v>2</v>
      </c>
      <c r="ME473" s="14">
        <v>0</v>
      </c>
      <c r="MF473" s="14">
        <v>0</v>
      </c>
      <c r="MG473" s="14">
        <v>0</v>
      </c>
      <c r="MH473" s="14">
        <v>0</v>
      </c>
      <c r="MI473" s="14">
        <v>1</v>
      </c>
      <c r="MJ473" s="14">
        <v>1</v>
      </c>
      <c r="MK473" s="14">
        <v>0</v>
      </c>
      <c r="ML473" s="14">
        <v>4</v>
      </c>
      <c r="MM473" s="14">
        <v>0</v>
      </c>
      <c r="MN473" s="14">
        <v>0</v>
      </c>
      <c r="MO473" s="14">
        <v>3</v>
      </c>
      <c r="MP473" s="14">
        <v>0</v>
      </c>
      <c r="MQ473" s="14">
        <v>4</v>
      </c>
      <c r="MR473" s="14">
        <v>1</v>
      </c>
      <c r="MS473" s="14">
        <v>0</v>
      </c>
      <c r="MT473" s="14">
        <v>1</v>
      </c>
      <c r="MU473" s="14">
        <v>3</v>
      </c>
      <c r="MV473" s="14">
        <v>3</v>
      </c>
      <c r="MW473" s="14">
        <v>6</v>
      </c>
      <c r="MX473" s="14">
        <v>3</v>
      </c>
      <c r="MY473" s="14">
        <v>0</v>
      </c>
      <c r="MZ473" s="14">
        <v>0</v>
      </c>
      <c r="NA473" s="14">
        <v>5</v>
      </c>
      <c r="NB473" s="14">
        <v>3</v>
      </c>
      <c r="NC473" s="14">
        <v>8</v>
      </c>
      <c r="ND473" s="14">
        <v>6</v>
      </c>
      <c r="NE473" s="14">
        <v>3</v>
      </c>
      <c r="NF473" s="14">
        <v>1</v>
      </c>
      <c r="NG473" s="14">
        <v>0</v>
      </c>
      <c r="NH473" s="14">
        <v>9</v>
      </c>
      <c r="NI473" s="14">
        <v>5</v>
      </c>
      <c r="NJ473" s="14">
        <v>10</v>
      </c>
      <c r="NK473" s="14">
        <v>6</v>
      </c>
      <c r="NL473" s="14">
        <v>12</v>
      </c>
      <c r="NM473" s="14">
        <v>8</v>
      </c>
      <c r="NN473" s="14">
        <v>0</v>
      </c>
      <c r="NO473" s="14">
        <v>10</v>
      </c>
      <c r="NP473" s="14">
        <v>0</v>
      </c>
      <c r="NQ473" s="14">
        <v>10</v>
      </c>
      <c r="NR473" s="14">
        <v>9</v>
      </c>
      <c r="NS473" s="14">
        <v>13</v>
      </c>
      <c r="NT473" s="14">
        <v>5</v>
      </c>
      <c r="NU473" s="14">
        <v>0</v>
      </c>
      <c r="NV473" s="14">
        <v>6</v>
      </c>
      <c r="NW473" s="14">
        <v>1</v>
      </c>
      <c r="NX473" s="14">
        <v>14</v>
      </c>
      <c r="NY473" s="14">
        <v>2</v>
      </c>
      <c r="NZ473" s="14">
        <v>7</v>
      </c>
      <c r="OA473" s="14">
        <v>0</v>
      </c>
      <c r="OB473" s="14">
        <v>0</v>
      </c>
      <c r="OC473" s="14">
        <v>8</v>
      </c>
      <c r="OD473" s="14">
        <v>7</v>
      </c>
      <c r="OE473" s="14">
        <v>2</v>
      </c>
      <c r="OF473" s="14">
        <v>1</v>
      </c>
      <c r="OG473" s="14">
        <v>3</v>
      </c>
      <c r="OH473" s="14">
        <v>3</v>
      </c>
      <c r="OI473" s="14">
        <v>0</v>
      </c>
      <c r="OJ473" s="14">
        <v>3</v>
      </c>
      <c r="OK473" s="14">
        <v>2</v>
      </c>
      <c r="OL473" s="14">
        <v>4</v>
      </c>
      <c r="OM473" s="14">
        <v>3</v>
      </c>
      <c r="ON473" s="14">
        <v>0</v>
      </c>
      <c r="OO473" s="14">
        <v>2</v>
      </c>
      <c r="OP473" s="14">
        <v>0</v>
      </c>
      <c r="OQ473" s="14">
        <v>0</v>
      </c>
      <c r="OR473" s="14">
        <v>0</v>
      </c>
      <c r="OS473" s="14">
        <v>2</v>
      </c>
      <c r="OT473" s="14">
        <v>1</v>
      </c>
      <c r="OU473" s="14">
        <v>0</v>
      </c>
      <c r="OV473" s="14">
        <v>2</v>
      </c>
      <c r="OW473" s="14">
        <v>0</v>
      </c>
      <c r="OX473" s="14">
        <v>1</v>
      </c>
      <c r="OY473" s="14">
        <v>0</v>
      </c>
      <c r="OZ473" s="14"/>
      <c r="PA473" s="14">
        <v>0</v>
      </c>
      <c r="PB473" s="14"/>
      <c r="PC473" s="14">
        <v>3</v>
      </c>
      <c r="PD473" s="14">
        <v>0</v>
      </c>
      <c r="PE473" s="14">
        <v>2</v>
      </c>
      <c r="PF473" s="14"/>
      <c r="PG473" s="14">
        <v>5</v>
      </c>
      <c r="PH473" s="84">
        <v>3</v>
      </c>
      <c r="PI473" s="14">
        <v>2</v>
      </c>
      <c r="PJ473" s="14">
        <v>7</v>
      </c>
      <c r="PK473" s="54"/>
      <c r="PL473" s="84"/>
      <c r="PM473" s="14">
        <v>4</v>
      </c>
      <c r="PN473" s="84"/>
      <c r="PO473" s="84"/>
      <c r="PP473" s="84">
        <v>1</v>
      </c>
      <c r="PQ473" s="84">
        <v>2</v>
      </c>
      <c r="PR473" s="505"/>
      <c r="PS473" s="84"/>
      <c r="PT473" s="84">
        <v>1</v>
      </c>
      <c r="PU473" s="479">
        <v>4</v>
      </c>
      <c r="PV473" s="84"/>
      <c r="PW473" s="54"/>
      <c r="PX473" s="14">
        <v>2</v>
      </c>
      <c r="PY473" s="14"/>
      <c r="PZ473" s="14"/>
      <c r="QA473" s="14">
        <v>3</v>
      </c>
      <c r="QB473" s="14">
        <v>2</v>
      </c>
      <c r="QC473" s="54"/>
      <c r="QD473" s="14"/>
      <c r="QE473" s="1">
        <v>4</v>
      </c>
      <c r="QG473" s="1">
        <v>1</v>
      </c>
      <c r="QH473" s="1">
        <v>1</v>
      </c>
      <c r="QK473" s="1">
        <v>1</v>
      </c>
      <c r="QN473" s="1">
        <v>2</v>
      </c>
      <c r="QO473" s="1">
        <v>1</v>
      </c>
      <c r="QR473" s="1">
        <v>2</v>
      </c>
      <c r="QS473" s="1"/>
      <c r="QU473" s="1">
        <v>1</v>
      </c>
      <c r="QW473" s="1">
        <v>1</v>
      </c>
      <c r="QX473" s="1"/>
      <c r="QY473" s="1">
        <v>1</v>
      </c>
      <c r="QZ473" s="1"/>
      <c r="RA473" s="1">
        <v>1</v>
      </c>
      <c r="RB473" s="1"/>
      <c r="RC473" s="1">
        <v>1</v>
      </c>
      <c r="RD473" s="1">
        <v>2</v>
      </c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X473" s="1"/>
      <c r="RY473" s="1">
        <v>1</v>
      </c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</row>
    <row r="474" spans="1:534" s="20" customFormat="1" hidden="1" x14ac:dyDescent="0.25">
      <c r="A474" s="68" t="s">
        <v>8</v>
      </c>
      <c r="B474" s="68" t="s">
        <v>1524</v>
      </c>
      <c r="C474" s="347"/>
      <c r="D474" s="347"/>
      <c r="E474" s="14">
        <v>0</v>
      </c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>
        <v>0</v>
      </c>
      <c r="PE474" s="14"/>
      <c r="PF474" s="14"/>
      <c r="PG474" s="54"/>
      <c r="PH474" s="54"/>
      <c r="PI474" s="54"/>
      <c r="PJ474" s="54"/>
      <c r="PK474" s="54"/>
      <c r="PL474" s="84"/>
      <c r="PM474" s="14"/>
      <c r="PN474" s="84"/>
      <c r="PO474" s="84"/>
      <c r="PP474" s="84"/>
      <c r="PQ474" s="84"/>
      <c r="PR474" s="505"/>
      <c r="PS474" s="84"/>
      <c r="PT474" s="84"/>
      <c r="PU474" s="84"/>
      <c r="PV474" s="84"/>
      <c r="PW474" s="54"/>
      <c r="PX474" s="54"/>
      <c r="PY474" s="14"/>
      <c r="PZ474" s="14"/>
      <c r="QA474" s="14"/>
      <c r="QB474" s="54"/>
      <c r="QC474" s="54"/>
      <c r="QD474" s="54"/>
      <c r="QR474" s="1"/>
      <c r="QS474" s="1"/>
      <c r="QX474" s="1"/>
      <c r="QY474" s="1"/>
      <c r="QZ474" s="1"/>
      <c r="RA474" s="1"/>
      <c r="RB474" s="1"/>
      <c r="RC474" s="1"/>
      <c r="RD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</row>
    <row r="475" spans="1:534" s="20" customFormat="1" hidden="1" x14ac:dyDescent="0.25">
      <c r="A475" s="68" t="s">
        <v>8</v>
      </c>
      <c r="B475" s="68" t="s">
        <v>1142</v>
      </c>
      <c r="C475" s="347"/>
      <c r="D475" s="347"/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  <c r="AL475" s="14">
        <v>0</v>
      </c>
      <c r="AM475" s="14">
        <v>0</v>
      </c>
      <c r="AN475" s="14">
        <v>0</v>
      </c>
      <c r="AO475" s="14">
        <v>0</v>
      </c>
      <c r="AP475" s="14">
        <v>0</v>
      </c>
      <c r="AQ475" s="14">
        <v>0</v>
      </c>
      <c r="AR475" s="14">
        <v>0</v>
      </c>
      <c r="AS475" s="14">
        <v>0</v>
      </c>
      <c r="AT475" s="14">
        <v>0</v>
      </c>
      <c r="AU475" s="14">
        <v>0</v>
      </c>
      <c r="AV475" s="14">
        <v>0</v>
      </c>
      <c r="AW475" s="14">
        <v>0</v>
      </c>
      <c r="AX475" s="14">
        <v>0</v>
      </c>
      <c r="AY475" s="14">
        <v>0</v>
      </c>
      <c r="AZ475" s="14">
        <v>0</v>
      </c>
      <c r="BA475" s="14">
        <v>0</v>
      </c>
      <c r="BB475" s="14">
        <v>0</v>
      </c>
      <c r="BC475" s="14">
        <v>0</v>
      </c>
      <c r="BD475" s="14">
        <v>0</v>
      </c>
      <c r="BE475" s="14">
        <v>0</v>
      </c>
      <c r="BF475" s="14">
        <v>0</v>
      </c>
      <c r="BG475" s="14">
        <v>0</v>
      </c>
      <c r="BH475" s="14">
        <v>0</v>
      </c>
      <c r="BI475" s="14">
        <v>0</v>
      </c>
      <c r="BJ475" s="14">
        <v>0</v>
      </c>
      <c r="BK475" s="14">
        <v>0</v>
      </c>
      <c r="BL475" s="14">
        <v>0</v>
      </c>
      <c r="BM475" s="14">
        <v>0</v>
      </c>
      <c r="BN475" s="14">
        <v>0</v>
      </c>
      <c r="BO475" s="14">
        <v>0</v>
      </c>
      <c r="BP475" s="14">
        <v>0</v>
      </c>
      <c r="BQ475" s="14">
        <v>0</v>
      </c>
      <c r="BR475" s="14">
        <v>0</v>
      </c>
      <c r="BS475" s="14">
        <v>0</v>
      </c>
      <c r="BT475" s="14">
        <v>0</v>
      </c>
      <c r="BU475" s="14">
        <v>0</v>
      </c>
      <c r="BV475" s="14">
        <v>0</v>
      </c>
      <c r="BW475" s="14">
        <v>0</v>
      </c>
      <c r="BX475" s="14">
        <v>0</v>
      </c>
      <c r="BY475" s="14">
        <v>0</v>
      </c>
      <c r="BZ475" s="14">
        <v>0</v>
      </c>
      <c r="CA475" s="14">
        <v>0</v>
      </c>
      <c r="CB475" s="14">
        <v>0</v>
      </c>
      <c r="CC475" s="14">
        <v>0</v>
      </c>
      <c r="CD475" s="14">
        <v>0</v>
      </c>
      <c r="CE475" s="14">
        <v>0</v>
      </c>
      <c r="CF475" s="14">
        <v>0</v>
      </c>
      <c r="CG475" s="14">
        <v>0</v>
      </c>
      <c r="CH475" s="14">
        <v>0</v>
      </c>
      <c r="CI475" s="14">
        <v>0</v>
      </c>
      <c r="CJ475" s="14">
        <v>0</v>
      </c>
      <c r="CK475" s="14">
        <v>0</v>
      </c>
      <c r="CL475" s="14">
        <v>0</v>
      </c>
      <c r="CM475" s="14">
        <v>0</v>
      </c>
      <c r="CN475" s="14">
        <v>0</v>
      </c>
      <c r="CO475" s="14">
        <v>0</v>
      </c>
      <c r="CP475" s="14">
        <v>0</v>
      </c>
      <c r="CQ475" s="14">
        <v>0</v>
      </c>
      <c r="CR475" s="14">
        <v>0</v>
      </c>
      <c r="CS475" s="14">
        <v>0</v>
      </c>
      <c r="CT475" s="14">
        <v>0</v>
      </c>
      <c r="CU475" s="14">
        <v>0</v>
      </c>
      <c r="CV475" s="14">
        <v>0</v>
      </c>
      <c r="CW475" s="14">
        <v>0</v>
      </c>
      <c r="CX475" s="14">
        <v>0</v>
      </c>
      <c r="CY475" s="14">
        <v>0</v>
      </c>
      <c r="CZ475" s="14">
        <v>0</v>
      </c>
      <c r="DA475" s="14">
        <v>0</v>
      </c>
      <c r="DB475" s="14">
        <v>0</v>
      </c>
      <c r="DC475" s="14">
        <v>0</v>
      </c>
      <c r="DD475" s="14">
        <v>0</v>
      </c>
      <c r="DE475" s="14">
        <v>0</v>
      </c>
      <c r="DF475" s="14">
        <v>0</v>
      </c>
      <c r="DG475" s="14">
        <v>0</v>
      </c>
      <c r="DH475" s="14">
        <v>0</v>
      </c>
      <c r="DI475" s="14">
        <v>0</v>
      </c>
      <c r="DJ475" s="14">
        <v>0</v>
      </c>
      <c r="DK475" s="14">
        <v>0</v>
      </c>
      <c r="DL475" s="14">
        <v>0</v>
      </c>
      <c r="DM475" s="14">
        <v>0</v>
      </c>
      <c r="DN475" s="14">
        <v>0</v>
      </c>
      <c r="DO475" s="14">
        <v>0</v>
      </c>
      <c r="DP475" s="14">
        <v>0</v>
      </c>
      <c r="DQ475" s="14">
        <v>0</v>
      </c>
      <c r="DR475" s="14">
        <v>0</v>
      </c>
      <c r="DS475" s="14">
        <v>0</v>
      </c>
      <c r="DT475" s="14">
        <v>0</v>
      </c>
      <c r="DU475" s="14">
        <v>0</v>
      </c>
      <c r="DV475" s="14">
        <v>0</v>
      </c>
      <c r="DW475" s="14">
        <v>0</v>
      </c>
      <c r="DX475" s="14">
        <v>0</v>
      </c>
      <c r="DY475" s="14">
        <v>0</v>
      </c>
      <c r="DZ475" s="14">
        <v>0</v>
      </c>
      <c r="EA475" s="14">
        <v>0</v>
      </c>
      <c r="EB475" s="14">
        <v>0</v>
      </c>
      <c r="EC475" s="14">
        <v>0</v>
      </c>
      <c r="ED475" s="14">
        <v>0</v>
      </c>
      <c r="EE475" s="14">
        <v>0</v>
      </c>
      <c r="EF475" s="14">
        <v>0</v>
      </c>
      <c r="EG475" s="14">
        <v>0</v>
      </c>
      <c r="EH475" s="14">
        <v>0</v>
      </c>
      <c r="EI475" s="14">
        <v>0</v>
      </c>
      <c r="EJ475" s="14">
        <v>0</v>
      </c>
      <c r="EK475" s="14">
        <v>0</v>
      </c>
      <c r="EL475" s="14">
        <v>0</v>
      </c>
      <c r="EM475" s="14">
        <v>0</v>
      </c>
      <c r="EN475" s="14">
        <v>0</v>
      </c>
      <c r="EO475" s="14">
        <v>0</v>
      </c>
      <c r="EP475" s="14">
        <v>0</v>
      </c>
      <c r="EQ475" s="14">
        <v>0</v>
      </c>
      <c r="ER475" s="14">
        <v>0</v>
      </c>
      <c r="ES475" s="14">
        <v>0</v>
      </c>
      <c r="ET475" s="14">
        <v>0</v>
      </c>
      <c r="EU475" s="14">
        <v>0</v>
      </c>
      <c r="EV475" s="14">
        <v>0</v>
      </c>
      <c r="EW475" s="14">
        <v>0</v>
      </c>
      <c r="EX475" s="14">
        <v>0</v>
      </c>
      <c r="EY475" s="14">
        <v>0</v>
      </c>
      <c r="EZ475" s="14">
        <v>0</v>
      </c>
      <c r="FA475" s="14">
        <v>0</v>
      </c>
      <c r="FB475" s="14">
        <v>0</v>
      </c>
      <c r="FC475" s="14">
        <v>0</v>
      </c>
      <c r="FD475" s="14">
        <v>0</v>
      </c>
      <c r="FE475" s="14">
        <v>0</v>
      </c>
      <c r="FF475" s="14">
        <v>0</v>
      </c>
      <c r="FG475" s="14">
        <v>0</v>
      </c>
      <c r="FH475" s="14">
        <v>0</v>
      </c>
      <c r="FI475" s="14">
        <v>0</v>
      </c>
      <c r="FJ475" s="14">
        <v>0</v>
      </c>
      <c r="FK475" s="14">
        <v>0</v>
      </c>
      <c r="FL475" s="14">
        <v>0</v>
      </c>
      <c r="FM475" s="14">
        <v>0</v>
      </c>
      <c r="FN475" s="14">
        <v>0</v>
      </c>
      <c r="FO475" s="14">
        <v>0</v>
      </c>
      <c r="FP475" s="14">
        <v>0</v>
      </c>
      <c r="FQ475" s="14">
        <v>0</v>
      </c>
      <c r="FR475" s="14">
        <v>0</v>
      </c>
      <c r="FS475" s="14">
        <v>0</v>
      </c>
      <c r="FT475" s="14">
        <v>0</v>
      </c>
      <c r="FU475" s="14">
        <v>0</v>
      </c>
      <c r="FV475" s="14">
        <v>0</v>
      </c>
      <c r="FW475" s="14">
        <v>0</v>
      </c>
      <c r="FX475" s="14">
        <v>0</v>
      </c>
      <c r="FY475" s="14">
        <v>0</v>
      </c>
      <c r="FZ475" s="14">
        <v>0</v>
      </c>
      <c r="GA475" s="14">
        <v>0</v>
      </c>
      <c r="GB475" s="14">
        <v>0</v>
      </c>
      <c r="GC475" s="14">
        <v>0</v>
      </c>
      <c r="GD475" s="14">
        <v>0</v>
      </c>
      <c r="GE475" s="14">
        <v>0</v>
      </c>
      <c r="GF475" s="14">
        <v>0</v>
      </c>
      <c r="GG475" s="14">
        <v>0</v>
      </c>
      <c r="GH475" s="14">
        <v>0</v>
      </c>
      <c r="GI475" s="14">
        <v>0</v>
      </c>
      <c r="GJ475" s="14">
        <v>0</v>
      </c>
      <c r="GK475" s="14">
        <v>0</v>
      </c>
      <c r="GL475" s="14">
        <v>0</v>
      </c>
      <c r="GM475" s="14">
        <v>0</v>
      </c>
      <c r="GN475" s="14">
        <v>0</v>
      </c>
      <c r="GO475" s="14">
        <v>0</v>
      </c>
      <c r="GP475" s="14">
        <v>0</v>
      </c>
      <c r="GQ475" s="14">
        <v>0</v>
      </c>
      <c r="GR475" s="14">
        <v>0</v>
      </c>
      <c r="GS475" s="14">
        <v>0</v>
      </c>
      <c r="GT475" s="14">
        <v>0</v>
      </c>
      <c r="GU475" s="14">
        <v>0</v>
      </c>
      <c r="GV475" s="14">
        <v>0</v>
      </c>
      <c r="GW475" s="14">
        <v>0</v>
      </c>
      <c r="GX475" s="14">
        <v>0</v>
      </c>
      <c r="GY475" s="14">
        <v>0</v>
      </c>
      <c r="GZ475" s="14">
        <v>0</v>
      </c>
      <c r="HA475" s="14">
        <v>0</v>
      </c>
      <c r="HB475" s="14">
        <v>0</v>
      </c>
      <c r="HC475" s="14">
        <v>0</v>
      </c>
      <c r="HD475" s="14">
        <v>0</v>
      </c>
      <c r="HE475" s="14">
        <v>0</v>
      </c>
      <c r="HF475" s="14">
        <v>0</v>
      </c>
      <c r="HG475" s="14">
        <v>0</v>
      </c>
      <c r="HH475" s="14">
        <v>0</v>
      </c>
      <c r="HI475" s="14">
        <v>0</v>
      </c>
      <c r="HJ475" s="14">
        <v>0</v>
      </c>
      <c r="HK475" s="14">
        <v>0</v>
      </c>
      <c r="HL475" s="14">
        <v>0</v>
      </c>
      <c r="HM475" s="14">
        <v>0</v>
      </c>
      <c r="HN475" s="14">
        <v>0</v>
      </c>
      <c r="HO475" s="14">
        <v>0</v>
      </c>
      <c r="HP475" s="14">
        <v>0</v>
      </c>
      <c r="HQ475" s="14">
        <v>0</v>
      </c>
      <c r="HR475" s="14">
        <v>0</v>
      </c>
      <c r="HS475" s="14">
        <v>0</v>
      </c>
      <c r="HT475" s="14">
        <v>0</v>
      </c>
      <c r="HU475" s="14">
        <v>0</v>
      </c>
      <c r="HV475" s="14">
        <v>0</v>
      </c>
      <c r="HW475" s="14">
        <v>0</v>
      </c>
      <c r="HX475" s="14">
        <v>0</v>
      </c>
      <c r="HY475" s="14">
        <v>0</v>
      </c>
      <c r="HZ475" s="14">
        <v>0</v>
      </c>
      <c r="IA475" s="14">
        <v>0</v>
      </c>
      <c r="IB475" s="14">
        <v>0</v>
      </c>
      <c r="IC475" s="14">
        <v>0</v>
      </c>
      <c r="ID475" s="14">
        <v>0</v>
      </c>
      <c r="IE475" s="14">
        <v>0</v>
      </c>
      <c r="IF475" s="14">
        <v>0</v>
      </c>
      <c r="IG475" s="14">
        <v>0</v>
      </c>
      <c r="IH475" s="14">
        <v>0</v>
      </c>
      <c r="II475" s="14">
        <v>0</v>
      </c>
      <c r="IJ475" s="14">
        <v>0</v>
      </c>
      <c r="IK475" s="14">
        <v>0</v>
      </c>
      <c r="IL475" s="14">
        <v>0</v>
      </c>
      <c r="IM475" s="14">
        <v>0</v>
      </c>
      <c r="IN475" s="14">
        <v>0</v>
      </c>
      <c r="IO475" s="14">
        <v>0</v>
      </c>
      <c r="IP475" s="14">
        <v>0</v>
      </c>
      <c r="IQ475" s="14">
        <v>0</v>
      </c>
      <c r="IR475" s="14">
        <v>0</v>
      </c>
      <c r="IS475" s="14">
        <v>0</v>
      </c>
      <c r="IT475" s="14">
        <v>0</v>
      </c>
      <c r="IU475" s="14">
        <v>0</v>
      </c>
      <c r="IV475" s="14">
        <v>0</v>
      </c>
      <c r="IW475" s="14">
        <v>0</v>
      </c>
      <c r="IX475" s="14">
        <v>0</v>
      </c>
      <c r="IY475" s="14">
        <v>0</v>
      </c>
      <c r="IZ475" s="14">
        <v>0</v>
      </c>
      <c r="JA475" s="14">
        <v>0</v>
      </c>
      <c r="JB475" s="14">
        <v>0</v>
      </c>
      <c r="JC475" s="14">
        <v>0</v>
      </c>
      <c r="JD475" s="14">
        <v>0</v>
      </c>
      <c r="JE475" s="14">
        <v>0</v>
      </c>
      <c r="JF475" s="14">
        <v>0</v>
      </c>
      <c r="JG475" s="14">
        <v>0</v>
      </c>
      <c r="JH475" s="14">
        <v>0</v>
      </c>
      <c r="JI475" s="14">
        <v>0</v>
      </c>
      <c r="JJ475" s="14">
        <v>0</v>
      </c>
      <c r="JK475" s="14">
        <v>0</v>
      </c>
      <c r="JL475" s="14">
        <v>0</v>
      </c>
      <c r="JM475" s="14">
        <v>0</v>
      </c>
      <c r="JN475" s="14">
        <v>0</v>
      </c>
      <c r="JO475" s="14">
        <v>0</v>
      </c>
      <c r="JP475" s="14">
        <v>0</v>
      </c>
      <c r="JQ475" s="14">
        <v>0</v>
      </c>
      <c r="JR475" s="14">
        <v>0</v>
      </c>
      <c r="JS475" s="14">
        <v>0</v>
      </c>
      <c r="JT475" s="14">
        <v>0</v>
      </c>
      <c r="JU475" s="14">
        <v>0</v>
      </c>
      <c r="JV475" s="14">
        <v>0</v>
      </c>
      <c r="JW475" s="14">
        <v>0</v>
      </c>
      <c r="JX475" s="14">
        <v>0</v>
      </c>
      <c r="JY475" s="14">
        <v>0</v>
      </c>
      <c r="JZ475" s="14">
        <v>0</v>
      </c>
      <c r="KA475" s="14">
        <v>0</v>
      </c>
      <c r="KB475" s="14">
        <v>0</v>
      </c>
      <c r="KC475" s="14">
        <v>0</v>
      </c>
      <c r="KD475" s="14">
        <v>0</v>
      </c>
      <c r="KE475" s="14">
        <v>0</v>
      </c>
      <c r="KF475" s="14">
        <v>0</v>
      </c>
      <c r="KG475" s="14">
        <v>0</v>
      </c>
      <c r="KH475" s="14">
        <v>0</v>
      </c>
      <c r="KI475" s="14">
        <v>0</v>
      </c>
      <c r="KJ475" s="14">
        <v>0</v>
      </c>
      <c r="KK475" s="14">
        <v>0</v>
      </c>
      <c r="KL475" s="14">
        <v>0</v>
      </c>
      <c r="KM475" s="14">
        <v>0</v>
      </c>
      <c r="KN475" s="14">
        <v>0</v>
      </c>
      <c r="KO475" s="14">
        <v>0</v>
      </c>
      <c r="KP475" s="14">
        <v>0</v>
      </c>
      <c r="KQ475" s="14">
        <v>0</v>
      </c>
      <c r="KR475" s="14">
        <v>0</v>
      </c>
      <c r="KS475" s="14">
        <v>0</v>
      </c>
      <c r="KT475" s="14">
        <v>0</v>
      </c>
      <c r="KU475" s="14">
        <v>0</v>
      </c>
      <c r="KV475" s="14">
        <v>0</v>
      </c>
      <c r="KW475" s="14">
        <v>0</v>
      </c>
      <c r="KX475" s="14">
        <v>0</v>
      </c>
      <c r="KY475" s="14">
        <v>0</v>
      </c>
      <c r="KZ475" s="14">
        <v>0</v>
      </c>
      <c r="LA475" s="14">
        <v>0</v>
      </c>
      <c r="LB475" s="14">
        <v>0</v>
      </c>
      <c r="LC475" s="14">
        <v>0</v>
      </c>
      <c r="LD475" s="14">
        <v>0</v>
      </c>
      <c r="LE475" s="14">
        <v>0</v>
      </c>
      <c r="LF475" s="14">
        <v>0</v>
      </c>
      <c r="LG475" s="14">
        <v>0</v>
      </c>
      <c r="LH475" s="14">
        <v>0</v>
      </c>
      <c r="LI475" s="14">
        <v>0</v>
      </c>
      <c r="LJ475" s="14">
        <v>0</v>
      </c>
      <c r="LK475" s="14">
        <v>0</v>
      </c>
      <c r="LL475" s="14">
        <v>0</v>
      </c>
      <c r="LM475" s="14">
        <v>0</v>
      </c>
      <c r="LN475" s="14">
        <v>0</v>
      </c>
      <c r="LO475" s="14">
        <v>0</v>
      </c>
      <c r="LP475" s="14">
        <v>0</v>
      </c>
      <c r="LQ475" s="14">
        <v>0</v>
      </c>
      <c r="LR475" s="14">
        <v>0</v>
      </c>
      <c r="LS475" s="14">
        <v>0</v>
      </c>
      <c r="LT475" s="14">
        <v>0</v>
      </c>
      <c r="LU475" s="14">
        <v>0</v>
      </c>
      <c r="LV475" s="14">
        <v>0</v>
      </c>
      <c r="LW475" s="14">
        <v>0</v>
      </c>
      <c r="LX475" s="14">
        <v>0</v>
      </c>
      <c r="LY475" s="14">
        <v>0</v>
      </c>
      <c r="LZ475" s="14">
        <v>0</v>
      </c>
      <c r="MA475" s="14">
        <v>0</v>
      </c>
      <c r="MB475" s="14">
        <v>0</v>
      </c>
      <c r="MC475" s="14">
        <v>0</v>
      </c>
      <c r="MD475" s="14">
        <v>0</v>
      </c>
      <c r="ME475" s="14">
        <v>0</v>
      </c>
      <c r="MF475" s="14">
        <v>0</v>
      </c>
      <c r="MG475" s="14">
        <v>0</v>
      </c>
      <c r="MH475" s="14">
        <v>0</v>
      </c>
      <c r="MI475" s="14">
        <v>0</v>
      </c>
      <c r="MJ475" s="14">
        <v>0</v>
      </c>
      <c r="MK475" s="14">
        <v>0</v>
      </c>
      <c r="ML475" s="14">
        <v>0</v>
      </c>
      <c r="MM475" s="14">
        <v>0</v>
      </c>
      <c r="MN475" s="14">
        <v>0</v>
      </c>
      <c r="MO475" s="14">
        <v>0</v>
      </c>
      <c r="MP475" s="14">
        <v>0</v>
      </c>
      <c r="MQ475" s="14">
        <v>0</v>
      </c>
      <c r="MR475" s="14">
        <v>0</v>
      </c>
      <c r="MS475" s="14">
        <v>0</v>
      </c>
      <c r="MT475" s="14">
        <v>0</v>
      </c>
      <c r="MU475" s="14">
        <v>0</v>
      </c>
      <c r="MV475" s="14">
        <v>0</v>
      </c>
      <c r="MW475" s="14">
        <v>0</v>
      </c>
      <c r="MX475" s="14">
        <v>0</v>
      </c>
      <c r="MY475" s="14">
        <v>0</v>
      </c>
      <c r="MZ475" s="14">
        <v>0</v>
      </c>
      <c r="NA475" s="14">
        <v>0</v>
      </c>
      <c r="NB475" s="14">
        <v>0</v>
      </c>
      <c r="NC475" s="14">
        <v>0</v>
      </c>
      <c r="ND475" s="14">
        <v>0</v>
      </c>
      <c r="NE475" s="14">
        <v>0</v>
      </c>
      <c r="NF475" s="14">
        <v>0</v>
      </c>
      <c r="NG475" s="14">
        <v>0</v>
      </c>
      <c r="NH475" s="14">
        <v>0</v>
      </c>
      <c r="NI475" s="14">
        <v>0</v>
      </c>
      <c r="NJ475" s="14">
        <v>0</v>
      </c>
      <c r="NK475" s="14">
        <v>0</v>
      </c>
      <c r="NL475" s="14">
        <v>0</v>
      </c>
      <c r="NM475" s="14">
        <v>0</v>
      </c>
      <c r="NN475" s="14">
        <v>0</v>
      </c>
      <c r="NO475" s="14">
        <v>0</v>
      </c>
      <c r="NP475" s="14">
        <v>0</v>
      </c>
      <c r="NQ475" s="14">
        <v>1</v>
      </c>
      <c r="NR475" s="14">
        <v>0</v>
      </c>
      <c r="NS475" s="14">
        <v>0</v>
      </c>
      <c r="NT475" s="14">
        <v>0</v>
      </c>
      <c r="NU475" s="14">
        <v>0</v>
      </c>
      <c r="NV475" s="14">
        <v>0</v>
      </c>
      <c r="NW475" s="14">
        <v>0</v>
      </c>
      <c r="NX475" s="14">
        <v>0</v>
      </c>
      <c r="NY475" s="14">
        <v>0</v>
      </c>
      <c r="NZ475" s="14">
        <v>0</v>
      </c>
      <c r="OA475" s="14">
        <v>0</v>
      </c>
      <c r="OB475" s="14">
        <v>0</v>
      </c>
      <c r="OC475" s="14">
        <v>0</v>
      </c>
      <c r="OD475" s="14">
        <v>0</v>
      </c>
      <c r="OE475" s="14">
        <v>0</v>
      </c>
      <c r="OF475" s="14"/>
      <c r="OG475" s="14">
        <v>0</v>
      </c>
      <c r="OH475" s="14">
        <v>0</v>
      </c>
      <c r="OI475" s="14">
        <v>0</v>
      </c>
      <c r="OJ475" s="14">
        <v>0</v>
      </c>
      <c r="OK475" s="14">
        <v>0</v>
      </c>
      <c r="OL475" s="14">
        <v>0</v>
      </c>
      <c r="OM475" s="14">
        <v>0</v>
      </c>
      <c r="ON475" s="14">
        <v>0</v>
      </c>
      <c r="OO475" s="14">
        <v>0</v>
      </c>
      <c r="OP475" s="14">
        <v>0</v>
      </c>
      <c r="OQ475" s="14">
        <v>0</v>
      </c>
      <c r="OR475" s="14">
        <v>0</v>
      </c>
      <c r="OS475" s="14">
        <v>0</v>
      </c>
      <c r="OT475" s="14">
        <v>0</v>
      </c>
      <c r="OU475" s="14">
        <v>0</v>
      </c>
      <c r="OV475" s="14">
        <v>0</v>
      </c>
      <c r="OW475" s="14">
        <v>0</v>
      </c>
      <c r="OX475" s="14">
        <v>0</v>
      </c>
      <c r="OY475" s="14">
        <v>0</v>
      </c>
      <c r="OZ475" s="14"/>
      <c r="PA475" s="14">
        <v>0</v>
      </c>
      <c r="PB475" s="14"/>
      <c r="PC475" s="14"/>
      <c r="PD475" s="14">
        <v>0</v>
      </c>
      <c r="PE475" s="14"/>
      <c r="PF475" s="14"/>
      <c r="PG475" s="54"/>
      <c r="PH475" s="54"/>
      <c r="PI475" s="54"/>
      <c r="PJ475" s="54"/>
      <c r="PK475" s="54"/>
      <c r="PL475" s="84"/>
      <c r="PM475" s="14"/>
      <c r="PN475" s="84"/>
      <c r="PO475" s="84"/>
      <c r="PP475" s="84"/>
      <c r="PQ475" s="84"/>
      <c r="PR475" s="505"/>
      <c r="PS475" s="84"/>
      <c r="PT475" s="84"/>
      <c r="PU475" s="84"/>
      <c r="PV475" s="84"/>
      <c r="PW475" s="54"/>
      <c r="PX475" s="54"/>
      <c r="PY475" s="14"/>
      <c r="PZ475" s="14"/>
      <c r="QA475" s="14"/>
      <c r="QB475" s="54"/>
      <c r="QC475" s="54"/>
      <c r="QD475" s="54"/>
      <c r="QR475" s="1"/>
      <c r="QS475" s="1"/>
      <c r="QX475" s="1"/>
      <c r="QY475" s="1"/>
      <c r="QZ475" s="1"/>
      <c r="RA475" s="1"/>
      <c r="RB475" s="1"/>
      <c r="RC475" s="1"/>
      <c r="RD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</row>
    <row r="476" spans="1:534" s="20" customFormat="1" hidden="1" x14ac:dyDescent="0.25">
      <c r="A476" s="68" t="s">
        <v>8</v>
      </c>
      <c r="B476" s="68" t="s">
        <v>232</v>
      </c>
      <c r="C476" s="464">
        <v>689</v>
      </c>
      <c r="D476" s="347"/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  <c r="AL476" s="14">
        <v>0</v>
      </c>
      <c r="AM476" s="14">
        <v>0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0</v>
      </c>
      <c r="AT476" s="14">
        <v>0</v>
      </c>
      <c r="AU476" s="14">
        <v>0</v>
      </c>
      <c r="AV476" s="14">
        <v>0</v>
      </c>
      <c r="AW476" s="14">
        <v>0</v>
      </c>
      <c r="AX476" s="14">
        <v>0</v>
      </c>
      <c r="AY476" s="14">
        <v>0</v>
      </c>
      <c r="AZ476" s="14">
        <v>0</v>
      </c>
      <c r="BA476" s="14">
        <v>0</v>
      </c>
      <c r="BB476" s="14">
        <v>0</v>
      </c>
      <c r="BC476" s="14">
        <v>0</v>
      </c>
      <c r="BD476" s="14">
        <v>0</v>
      </c>
      <c r="BE476" s="14">
        <v>0</v>
      </c>
      <c r="BF476" s="14">
        <v>0</v>
      </c>
      <c r="BG476" s="14">
        <v>0</v>
      </c>
      <c r="BH476" s="14">
        <v>0</v>
      </c>
      <c r="BI476" s="14">
        <v>0</v>
      </c>
      <c r="BJ476" s="14">
        <v>0</v>
      </c>
      <c r="BK476" s="14">
        <v>0</v>
      </c>
      <c r="BL476" s="14">
        <v>0</v>
      </c>
      <c r="BM476" s="14">
        <v>0</v>
      </c>
      <c r="BN476" s="14">
        <v>0</v>
      </c>
      <c r="BO476" s="14">
        <v>0</v>
      </c>
      <c r="BP476" s="14">
        <v>0</v>
      </c>
      <c r="BQ476" s="14">
        <v>0</v>
      </c>
      <c r="BR476" s="14">
        <v>0</v>
      </c>
      <c r="BS476" s="14">
        <v>0</v>
      </c>
      <c r="BT476" s="14">
        <v>0</v>
      </c>
      <c r="BU476" s="14">
        <v>0</v>
      </c>
      <c r="BV476" s="14">
        <v>0</v>
      </c>
      <c r="BW476" s="14">
        <v>0</v>
      </c>
      <c r="BX476" s="14">
        <v>0</v>
      </c>
      <c r="BY476" s="14">
        <v>0</v>
      </c>
      <c r="BZ476" s="14">
        <v>0</v>
      </c>
      <c r="CA476" s="14">
        <v>0</v>
      </c>
      <c r="CB476" s="14">
        <v>0</v>
      </c>
      <c r="CC476" s="14">
        <v>0</v>
      </c>
      <c r="CD476" s="14">
        <v>0</v>
      </c>
      <c r="CE476" s="14">
        <v>0</v>
      </c>
      <c r="CF476" s="14">
        <v>0</v>
      </c>
      <c r="CG476" s="14">
        <v>0</v>
      </c>
      <c r="CH476" s="14">
        <v>0</v>
      </c>
      <c r="CI476" s="14">
        <v>0</v>
      </c>
      <c r="CJ476" s="14">
        <v>0</v>
      </c>
      <c r="CK476" s="14">
        <v>0</v>
      </c>
      <c r="CL476" s="14">
        <v>0</v>
      </c>
      <c r="CM476" s="14">
        <v>0</v>
      </c>
      <c r="CN476" s="14">
        <v>0</v>
      </c>
      <c r="CO476" s="14">
        <v>0</v>
      </c>
      <c r="CP476" s="14">
        <v>0</v>
      </c>
      <c r="CQ476" s="14">
        <v>0</v>
      </c>
      <c r="CR476" s="14">
        <v>0</v>
      </c>
      <c r="CS476" s="14">
        <v>0</v>
      </c>
      <c r="CT476" s="14">
        <v>0</v>
      </c>
      <c r="CU476" s="14">
        <v>0</v>
      </c>
      <c r="CV476" s="14">
        <v>0</v>
      </c>
      <c r="CW476" s="14">
        <v>0</v>
      </c>
      <c r="CX476" s="14">
        <v>0</v>
      </c>
      <c r="CY476" s="14">
        <v>0</v>
      </c>
      <c r="CZ476" s="14">
        <v>0</v>
      </c>
      <c r="DA476" s="14">
        <v>0</v>
      </c>
      <c r="DB476" s="14">
        <v>0</v>
      </c>
      <c r="DC476" s="14">
        <v>0</v>
      </c>
      <c r="DD476" s="14">
        <v>0</v>
      </c>
      <c r="DE476" s="14">
        <v>0</v>
      </c>
      <c r="DF476" s="14">
        <v>0</v>
      </c>
      <c r="DG476" s="14">
        <v>0</v>
      </c>
      <c r="DH476" s="14">
        <v>0</v>
      </c>
      <c r="DI476" s="14">
        <v>0</v>
      </c>
      <c r="DJ476" s="14">
        <v>0</v>
      </c>
      <c r="DK476" s="14">
        <v>1</v>
      </c>
      <c r="DL476" s="14">
        <v>0</v>
      </c>
      <c r="DM476" s="14">
        <v>0</v>
      </c>
      <c r="DN476" s="14">
        <v>0</v>
      </c>
      <c r="DO476" s="14">
        <v>0</v>
      </c>
      <c r="DP476" s="14">
        <v>0</v>
      </c>
      <c r="DQ476" s="14">
        <v>0</v>
      </c>
      <c r="DR476" s="14">
        <v>0</v>
      </c>
      <c r="DS476" s="14">
        <v>0</v>
      </c>
      <c r="DT476" s="14">
        <v>0</v>
      </c>
      <c r="DU476" s="14">
        <v>0</v>
      </c>
      <c r="DV476" s="14">
        <v>0</v>
      </c>
      <c r="DW476" s="14">
        <v>0</v>
      </c>
      <c r="DX476" s="14">
        <v>0</v>
      </c>
      <c r="DY476" s="14">
        <v>0</v>
      </c>
      <c r="DZ476" s="14">
        <v>0</v>
      </c>
      <c r="EA476" s="14">
        <v>0</v>
      </c>
      <c r="EB476" s="14">
        <v>0</v>
      </c>
      <c r="EC476" s="14">
        <v>0</v>
      </c>
      <c r="ED476" s="14">
        <v>0</v>
      </c>
      <c r="EE476" s="14">
        <v>0</v>
      </c>
      <c r="EF476" s="14">
        <v>0</v>
      </c>
      <c r="EG476" s="14">
        <v>0</v>
      </c>
      <c r="EH476" s="14">
        <v>0</v>
      </c>
      <c r="EI476" s="14">
        <v>0</v>
      </c>
      <c r="EJ476" s="14">
        <v>0</v>
      </c>
      <c r="EK476" s="14">
        <v>0</v>
      </c>
      <c r="EL476" s="14">
        <v>0</v>
      </c>
      <c r="EM476" s="14">
        <v>0</v>
      </c>
      <c r="EN476" s="14">
        <v>0</v>
      </c>
      <c r="EO476" s="14">
        <v>0</v>
      </c>
      <c r="EP476" s="14">
        <v>0</v>
      </c>
      <c r="EQ476" s="14">
        <v>0</v>
      </c>
      <c r="ER476" s="14">
        <v>0</v>
      </c>
      <c r="ES476" s="14">
        <v>0</v>
      </c>
      <c r="ET476" s="14">
        <v>0</v>
      </c>
      <c r="EU476" s="14">
        <v>0</v>
      </c>
      <c r="EV476" s="14">
        <v>0</v>
      </c>
      <c r="EW476" s="14">
        <v>0</v>
      </c>
      <c r="EX476" s="14">
        <v>0</v>
      </c>
      <c r="EY476" s="14">
        <v>0</v>
      </c>
      <c r="EZ476" s="14">
        <v>0</v>
      </c>
      <c r="FA476" s="14">
        <v>0</v>
      </c>
      <c r="FB476" s="14">
        <v>0</v>
      </c>
      <c r="FC476" s="14">
        <v>0</v>
      </c>
      <c r="FD476" s="14">
        <v>0</v>
      </c>
      <c r="FE476" s="14">
        <v>0</v>
      </c>
      <c r="FF476" s="14">
        <v>0</v>
      </c>
      <c r="FG476" s="14">
        <v>0</v>
      </c>
      <c r="FH476" s="14">
        <v>0</v>
      </c>
      <c r="FI476" s="14">
        <v>0</v>
      </c>
      <c r="FJ476" s="14">
        <v>0</v>
      </c>
      <c r="FK476" s="14">
        <v>0</v>
      </c>
      <c r="FL476" s="14">
        <v>0</v>
      </c>
      <c r="FM476" s="14">
        <v>0</v>
      </c>
      <c r="FN476" s="14">
        <v>0</v>
      </c>
      <c r="FO476" s="14">
        <v>1</v>
      </c>
      <c r="FP476" s="14">
        <v>0</v>
      </c>
      <c r="FQ476" s="14">
        <v>0</v>
      </c>
      <c r="FR476" s="14">
        <v>0</v>
      </c>
      <c r="FS476" s="14">
        <v>0</v>
      </c>
      <c r="FT476" s="14">
        <v>0</v>
      </c>
      <c r="FU476" s="14">
        <v>0</v>
      </c>
      <c r="FV476" s="14">
        <v>0</v>
      </c>
      <c r="FW476" s="14">
        <v>0</v>
      </c>
      <c r="FX476" s="14">
        <v>0</v>
      </c>
      <c r="FY476" s="14">
        <v>0</v>
      </c>
      <c r="FZ476" s="14">
        <v>0</v>
      </c>
      <c r="GA476" s="14">
        <v>0</v>
      </c>
      <c r="GB476" s="14">
        <v>0</v>
      </c>
      <c r="GC476" s="14">
        <v>0</v>
      </c>
      <c r="GD476" s="14">
        <v>1</v>
      </c>
      <c r="GE476" s="14">
        <v>0</v>
      </c>
      <c r="GF476" s="14">
        <v>0</v>
      </c>
      <c r="GG476" s="14">
        <v>0</v>
      </c>
      <c r="GH476" s="14">
        <v>0</v>
      </c>
      <c r="GI476" s="14">
        <v>0</v>
      </c>
      <c r="GJ476" s="14">
        <v>0</v>
      </c>
      <c r="GK476" s="14">
        <v>0</v>
      </c>
      <c r="GL476" s="14">
        <v>0</v>
      </c>
      <c r="GM476" s="14">
        <v>0</v>
      </c>
      <c r="GN476" s="14">
        <v>0</v>
      </c>
      <c r="GO476" s="14">
        <v>0</v>
      </c>
      <c r="GP476" s="14">
        <v>0</v>
      </c>
      <c r="GQ476" s="14">
        <v>0</v>
      </c>
      <c r="GR476" s="14">
        <v>0</v>
      </c>
      <c r="GS476" s="14">
        <v>0</v>
      </c>
      <c r="GT476" s="14">
        <v>0</v>
      </c>
      <c r="GU476" s="14">
        <v>0</v>
      </c>
      <c r="GV476" s="14">
        <v>0</v>
      </c>
      <c r="GW476" s="14">
        <v>0</v>
      </c>
      <c r="GX476" s="14">
        <v>0</v>
      </c>
      <c r="GY476" s="14">
        <v>0</v>
      </c>
      <c r="GZ476" s="14">
        <v>0</v>
      </c>
      <c r="HA476" s="14">
        <v>0</v>
      </c>
      <c r="HB476" s="14">
        <v>0</v>
      </c>
      <c r="HC476" s="14">
        <v>1</v>
      </c>
      <c r="HD476" s="14">
        <v>0</v>
      </c>
      <c r="HE476" s="14">
        <v>0</v>
      </c>
      <c r="HF476" s="14">
        <v>0</v>
      </c>
      <c r="HG476" s="14">
        <v>0</v>
      </c>
      <c r="HH476" s="14">
        <v>0</v>
      </c>
      <c r="HI476" s="14">
        <v>0</v>
      </c>
      <c r="HJ476" s="14">
        <v>0</v>
      </c>
      <c r="HK476" s="14">
        <v>0</v>
      </c>
      <c r="HL476" s="14">
        <v>0</v>
      </c>
      <c r="HM476" s="14">
        <v>1</v>
      </c>
      <c r="HN476" s="14">
        <v>0</v>
      </c>
      <c r="HO476" s="14">
        <v>0</v>
      </c>
      <c r="HP476" s="14">
        <v>0</v>
      </c>
      <c r="HQ476" s="14">
        <v>0</v>
      </c>
      <c r="HR476" s="14">
        <v>0</v>
      </c>
      <c r="HS476" s="14">
        <v>0</v>
      </c>
      <c r="HT476" s="14">
        <v>0</v>
      </c>
      <c r="HU476" s="14">
        <v>0</v>
      </c>
      <c r="HV476" s="14">
        <v>0</v>
      </c>
      <c r="HW476" s="14">
        <v>0</v>
      </c>
      <c r="HX476" s="14">
        <v>0</v>
      </c>
      <c r="HY476" s="14">
        <v>0</v>
      </c>
      <c r="HZ476" s="14">
        <v>1</v>
      </c>
      <c r="IA476" s="14">
        <v>0</v>
      </c>
      <c r="IB476" s="14">
        <v>0</v>
      </c>
      <c r="IC476" s="14">
        <v>2</v>
      </c>
      <c r="ID476" s="14">
        <v>0</v>
      </c>
      <c r="IE476" s="14">
        <v>0</v>
      </c>
      <c r="IF476" s="14">
        <v>0</v>
      </c>
      <c r="IG476" s="14">
        <v>1</v>
      </c>
      <c r="IH476" s="14">
        <v>0</v>
      </c>
      <c r="II476" s="14">
        <v>0</v>
      </c>
      <c r="IJ476" s="14">
        <v>0</v>
      </c>
      <c r="IK476" s="14">
        <v>0</v>
      </c>
      <c r="IL476" s="14">
        <v>0</v>
      </c>
      <c r="IM476" s="14">
        <v>0</v>
      </c>
      <c r="IN476" s="14">
        <v>0</v>
      </c>
      <c r="IO476" s="14">
        <v>0</v>
      </c>
      <c r="IP476" s="14">
        <v>0</v>
      </c>
      <c r="IQ476" s="14">
        <v>0</v>
      </c>
      <c r="IR476" s="14">
        <v>0</v>
      </c>
      <c r="IS476" s="14">
        <v>0</v>
      </c>
      <c r="IT476" s="14">
        <v>0</v>
      </c>
      <c r="IU476" s="14">
        <v>0</v>
      </c>
      <c r="IV476" s="14">
        <v>0</v>
      </c>
      <c r="IW476" s="14">
        <v>0</v>
      </c>
      <c r="IX476" s="14">
        <v>0</v>
      </c>
      <c r="IY476" s="14">
        <v>0</v>
      </c>
      <c r="IZ476" s="14">
        <v>0</v>
      </c>
      <c r="JA476" s="14">
        <v>0</v>
      </c>
      <c r="JB476" s="14">
        <v>0</v>
      </c>
      <c r="JC476" s="14">
        <v>0</v>
      </c>
      <c r="JD476" s="14">
        <v>0</v>
      </c>
      <c r="JE476" s="14">
        <v>0</v>
      </c>
      <c r="JF476" s="14">
        <v>0</v>
      </c>
      <c r="JG476" s="14">
        <v>0</v>
      </c>
      <c r="JH476" s="14">
        <v>0</v>
      </c>
      <c r="JI476" s="14">
        <v>0</v>
      </c>
      <c r="JJ476" s="14">
        <v>0</v>
      </c>
      <c r="JK476" s="14">
        <v>0</v>
      </c>
      <c r="JL476" s="14">
        <v>0</v>
      </c>
      <c r="JM476" s="14">
        <v>0</v>
      </c>
      <c r="JN476" s="14">
        <v>0</v>
      </c>
      <c r="JO476" s="14">
        <v>0</v>
      </c>
      <c r="JP476" s="14">
        <v>0</v>
      </c>
      <c r="JQ476" s="14">
        <v>0</v>
      </c>
      <c r="JR476" s="14">
        <v>0</v>
      </c>
      <c r="JS476" s="14">
        <v>0</v>
      </c>
      <c r="JT476" s="14">
        <v>0</v>
      </c>
      <c r="JU476" s="14">
        <v>0</v>
      </c>
      <c r="JV476" s="14">
        <v>0</v>
      </c>
      <c r="JW476" s="14">
        <v>0</v>
      </c>
      <c r="JX476" s="14">
        <v>0</v>
      </c>
      <c r="JY476" s="14">
        <v>0</v>
      </c>
      <c r="JZ476" s="14">
        <v>0</v>
      </c>
      <c r="KA476" s="14">
        <v>0</v>
      </c>
      <c r="KB476" s="14">
        <v>0</v>
      </c>
      <c r="KC476" s="14">
        <v>0</v>
      </c>
      <c r="KD476" s="14">
        <v>0</v>
      </c>
      <c r="KE476" s="14">
        <v>0</v>
      </c>
      <c r="KF476" s="14">
        <v>0</v>
      </c>
      <c r="KG476" s="14">
        <v>0</v>
      </c>
      <c r="KH476" s="14">
        <v>0</v>
      </c>
      <c r="KI476" s="14">
        <v>1</v>
      </c>
      <c r="KJ476" s="14">
        <v>0</v>
      </c>
      <c r="KK476" s="14">
        <v>0</v>
      </c>
      <c r="KL476" s="14">
        <v>0</v>
      </c>
      <c r="KM476" s="14">
        <v>0</v>
      </c>
      <c r="KN476" s="14">
        <v>0</v>
      </c>
      <c r="KO476" s="14">
        <v>0</v>
      </c>
      <c r="KP476" s="14">
        <v>0</v>
      </c>
      <c r="KQ476" s="14">
        <v>0</v>
      </c>
      <c r="KR476" s="14">
        <v>0</v>
      </c>
      <c r="KS476" s="14">
        <v>0</v>
      </c>
      <c r="KT476" s="14">
        <v>0</v>
      </c>
      <c r="KU476" s="14">
        <v>0</v>
      </c>
      <c r="KV476" s="14">
        <v>0</v>
      </c>
      <c r="KW476" s="14">
        <v>0</v>
      </c>
      <c r="KX476" s="14">
        <v>0</v>
      </c>
      <c r="KY476" s="14">
        <v>1</v>
      </c>
      <c r="KZ476" s="14">
        <v>0</v>
      </c>
      <c r="LA476" s="14">
        <v>0</v>
      </c>
      <c r="LB476" s="14">
        <v>0</v>
      </c>
      <c r="LC476" s="14">
        <v>0</v>
      </c>
      <c r="LD476" s="14">
        <v>0</v>
      </c>
      <c r="LE476" s="14">
        <v>0</v>
      </c>
      <c r="LF476" s="14">
        <v>0</v>
      </c>
      <c r="LG476" s="14">
        <v>0</v>
      </c>
      <c r="LH476" s="14">
        <v>0</v>
      </c>
      <c r="LI476" s="14">
        <v>0</v>
      </c>
      <c r="LJ476" s="14">
        <v>0</v>
      </c>
      <c r="LK476" s="14">
        <v>1</v>
      </c>
      <c r="LL476" s="14">
        <v>0</v>
      </c>
      <c r="LM476" s="14">
        <v>1</v>
      </c>
      <c r="LN476" s="14">
        <v>1</v>
      </c>
      <c r="LO476" s="14">
        <v>0</v>
      </c>
      <c r="LP476" s="14">
        <v>1</v>
      </c>
      <c r="LQ476" s="14">
        <v>0</v>
      </c>
      <c r="LR476" s="14">
        <v>0</v>
      </c>
      <c r="LS476" s="14">
        <v>0</v>
      </c>
      <c r="LT476" s="14">
        <v>0</v>
      </c>
      <c r="LU476" s="14">
        <v>0</v>
      </c>
      <c r="LV476" s="14">
        <v>0</v>
      </c>
      <c r="LW476" s="14">
        <v>0</v>
      </c>
      <c r="LX476" s="14">
        <v>0</v>
      </c>
      <c r="LY476" s="14">
        <v>0</v>
      </c>
      <c r="LZ476" s="14">
        <v>0</v>
      </c>
      <c r="MA476" s="14">
        <v>0</v>
      </c>
      <c r="MB476" s="14">
        <v>0</v>
      </c>
      <c r="MC476" s="14">
        <v>1</v>
      </c>
      <c r="MD476" s="14">
        <v>0</v>
      </c>
      <c r="ME476" s="14">
        <v>0</v>
      </c>
      <c r="MF476" s="14">
        <v>0</v>
      </c>
      <c r="MG476" s="14">
        <v>0</v>
      </c>
      <c r="MH476" s="14">
        <v>0</v>
      </c>
      <c r="MI476" s="14">
        <v>0</v>
      </c>
      <c r="MJ476" s="14">
        <v>0</v>
      </c>
      <c r="MK476" s="14">
        <v>0</v>
      </c>
      <c r="ML476" s="14">
        <v>0</v>
      </c>
      <c r="MM476" s="14">
        <v>0</v>
      </c>
      <c r="MN476" s="14">
        <v>0</v>
      </c>
      <c r="MO476" s="14">
        <v>0</v>
      </c>
      <c r="MP476" s="14">
        <v>0</v>
      </c>
      <c r="MQ476" s="14">
        <v>0</v>
      </c>
      <c r="MR476" s="14">
        <v>0</v>
      </c>
      <c r="MS476" s="14">
        <v>0</v>
      </c>
      <c r="MT476" s="14">
        <v>0</v>
      </c>
      <c r="MU476" s="14">
        <v>1</v>
      </c>
      <c r="MV476" s="14">
        <v>1</v>
      </c>
      <c r="MW476" s="14">
        <v>0</v>
      </c>
      <c r="MX476" s="14">
        <v>0</v>
      </c>
      <c r="MY476" s="14">
        <v>0</v>
      </c>
      <c r="MZ476" s="14">
        <v>0</v>
      </c>
      <c r="NA476" s="14">
        <v>1</v>
      </c>
      <c r="NB476" s="14">
        <v>0</v>
      </c>
      <c r="NC476" s="14">
        <v>0</v>
      </c>
      <c r="ND476" s="14">
        <v>0</v>
      </c>
      <c r="NE476" s="14">
        <v>0</v>
      </c>
      <c r="NF476" s="14">
        <v>0</v>
      </c>
      <c r="NG476" s="14">
        <v>0</v>
      </c>
      <c r="NH476" s="14">
        <v>0</v>
      </c>
      <c r="NI476" s="14">
        <v>0</v>
      </c>
      <c r="NJ476" s="14">
        <v>0</v>
      </c>
      <c r="NK476" s="14">
        <v>0</v>
      </c>
      <c r="NL476" s="14">
        <v>0</v>
      </c>
      <c r="NM476" s="14">
        <v>0</v>
      </c>
      <c r="NN476" s="14">
        <v>0</v>
      </c>
      <c r="NO476" s="14">
        <v>0</v>
      </c>
      <c r="NP476" s="14">
        <v>0</v>
      </c>
      <c r="NQ476" s="14">
        <v>0</v>
      </c>
      <c r="NR476" s="14">
        <v>0</v>
      </c>
      <c r="NS476" s="14">
        <v>1</v>
      </c>
      <c r="NT476" s="14">
        <v>0</v>
      </c>
      <c r="NU476" s="14">
        <v>0</v>
      </c>
      <c r="NV476" s="14">
        <v>1</v>
      </c>
      <c r="NW476" s="14">
        <v>0</v>
      </c>
      <c r="NX476" s="14">
        <v>0</v>
      </c>
      <c r="NY476" s="14">
        <v>0</v>
      </c>
      <c r="NZ476" s="14">
        <v>0</v>
      </c>
      <c r="OA476" s="14">
        <v>0</v>
      </c>
      <c r="OB476" s="14">
        <v>0</v>
      </c>
      <c r="OC476" s="14">
        <v>1</v>
      </c>
      <c r="OD476" s="14">
        <v>0</v>
      </c>
      <c r="OE476" s="14">
        <v>0</v>
      </c>
      <c r="OF476" s="14"/>
      <c r="OG476" s="14">
        <v>0</v>
      </c>
      <c r="OH476" s="14">
        <v>0</v>
      </c>
      <c r="OI476" s="14">
        <v>0</v>
      </c>
      <c r="OJ476" s="14">
        <v>1</v>
      </c>
      <c r="OK476" s="14">
        <v>0</v>
      </c>
      <c r="OL476" s="14">
        <v>0</v>
      </c>
      <c r="OM476" s="14">
        <v>1</v>
      </c>
      <c r="ON476" s="14">
        <v>0</v>
      </c>
      <c r="OO476" s="14">
        <v>1</v>
      </c>
      <c r="OP476" s="14">
        <v>0</v>
      </c>
      <c r="OQ476" s="14">
        <v>1</v>
      </c>
      <c r="OR476" s="14">
        <v>0</v>
      </c>
      <c r="OS476" s="14">
        <v>0</v>
      </c>
      <c r="OT476" s="14">
        <v>0</v>
      </c>
      <c r="OU476" s="14">
        <v>0</v>
      </c>
      <c r="OV476" s="14">
        <v>0</v>
      </c>
      <c r="OW476" s="14">
        <v>0</v>
      </c>
      <c r="OX476" s="14">
        <v>0</v>
      </c>
      <c r="OY476" s="14">
        <v>0</v>
      </c>
      <c r="OZ476" s="14"/>
      <c r="PA476" s="14">
        <v>1</v>
      </c>
      <c r="PB476" s="14"/>
      <c r="PC476" s="14"/>
      <c r="PD476" s="14">
        <v>0</v>
      </c>
      <c r="PE476" s="14"/>
      <c r="PF476" s="14"/>
      <c r="PG476" s="54"/>
      <c r="PH476" s="54"/>
      <c r="PI476" s="14">
        <v>1</v>
      </c>
      <c r="PJ476" s="54"/>
      <c r="PK476" s="54"/>
      <c r="PL476" s="84"/>
      <c r="PM476" s="14">
        <v>1</v>
      </c>
      <c r="PN476" s="84">
        <v>1</v>
      </c>
      <c r="PO476" s="84">
        <v>1</v>
      </c>
      <c r="PP476" s="84"/>
      <c r="PQ476" s="84">
        <v>1</v>
      </c>
      <c r="PR476" s="505"/>
      <c r="PS476" s="84"/>
      <c r="PT476" s="84"/>
      <c r="PU476" s="84">
        <v>2</v>
      </c>
      <c r="PV476" s="84"/>
      <c r="PW476" s="54"/>
      <c r="PX476" s="54"/>
      <c r="PY476" s="14"/>
      <c r="PZ476" s="14"/>
      <c r="QA476" s="14"/>
      <c r="QB476" s="54"/>
      <c r="QC476" s="54"/>
      <c r="QD476" s="54"/>
      <c r="QR476" s="1"/>
      <c r="QS476" s="1"/>
      <c r="QX476" s="1"/>
      <c r="QY476" s="1"/>
      <c r="QZ476" s="1"/>
      <c r="RA476" s="1"/>
      <c r="RB476" s="1"/>
      <c r="RC476" s="1"/>
      <c r="RD476" s="1"/>
      <c r="RI476" s="1"/>
      <c r="RJ476" s="1"/>
      <c r="RK476" s="1">
        <v>1</v>
      </c>
      <c r="RL476" s="1"/>
      <c r="RM476" s="1"/>
      <c r="RN476" s="1"/>
      <c r="RO476" s="1"/>
      <c r="RP476" s="1"/>
      <c r="RQ476" s="1"/>
      <c r="RR476" s="1"/>
      <c r="RS476" s="1"/>
      <c r="RT476" s="1"/>
    </row>
    <row r="477" spans="1:534" s="20" customFormat="1" hidden="1" x14ac:dyDescent="0.25">
      <c r="A477" s="62" t="s">
        <v>8</v>
      </c>
      <c r="B477" s="62" t="s">
        <v>907</v>
      </c>
      <c r="C477" s="464">
        <v>395</v>
      </c>
      <c r="D477" s="279"/>
      <c r="E477" s="14">
        <v>0</v>
      </c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  <c r="BF477" s="84"/>
      <c r="BG477" s="84"/>
      <c r="BH477" s="84"/>
      <c r="BI477" s="84"/>
      <c r="BJ477" s="84"/>
      <c r="BK477" s="84"/>
      <c r="BL477" s="84"/>
      <c r="BM477" s="84"/>
      <c r="BN477" s="84"/>
      <c r="BO477" s="84"/>
      <c r="BP477" s="84"/>
      <c r="BQ477" s="84"/>
      <c r="BR477" s="84"/>
      <c r="BS477" s="84"/>
      <c r="BT477" s="84"/>
      <c r="BU477" s="84"/>
      <c r="BV477" s="84"/>
      <c r="BW477" s="84"/>
      <c r="BX477" s="84"/>
      <c r="BY477" s="84"/>
      <c r="BZ477" s="84"/>
      <c r="CA477" s="84"/>
      <c r="CB477" s="84"/>
      <c r="CC477" s="84"/>
      <c r="CD477" s="84"/>
      <c r="CE477" s="84"/>
      <c r="CF477" s="84"/>
      <c r="CG477" s="84"/>
      <c r="CH477" s="84"/>
      <c r="CI477" s="84"/>
      <c r="CJ477" s="84"/>
      <c r="CK477" s="84"/>
      <c r="CL477" s="84"/>
      <c r="CM477" s="84"/>
      <c r="CN477" s="84"/>
      <c r="CO477" s="84"/>
      <c r="CP477" s="84"/>
      <c r="CQ477" s="84"/>
      <c r="CR477" s="84"/>
      <c r="CS477" s="84"/>
      <c r="CT477" s="84"/>
      <c r="CU477" s="84"/>
      <c r="CV477" s="84"/>
      <c r="CW477" s="84"/>
      <c r="CX477" s="84"/>
      <c r="CY477" s="84"/>
      <c r="CZ477" s="84"/>
      <c r="DA477" s="84"/>
      <c r="DB477" s="84"/>
      <c r="DC477" s="84"/>
      <c r="DD477" s="84"/>
      <c r="DE477" s="84"/>
      <c r="DF477" s="84"/>
      <c r="DG477" s="84"/>
      <c r="DH477" s="84"/>
      <c r="DI477" s="84"/>
      <c r="DJ477" s="84"/>
      <c r="DK477" s="84"/>
      <c r="DL477" s="84"/>
      <c r="DM477" s="84"/>
      <c r="DN477" s="84"/>
      <c r="DO477" s="84"/>
      <c r="DP477" s="84"/>
      <c r="DQ477" s="84"/>
      <c r="DR477" s="84"/>
      <c r="DS477" s="84"/>
      <c r="DT477" s="84"/>
      <c r="DU477" s="84"/>
      <c r="DV477" s="84"/>
      <c r="DW477" s="84"/>
      <c r="DX477" s="84"/>
      <c r="DY477" s="84"/>
      <c r="DZ477" s="84"/>
      <c r="EA477" s="84"/>
      <c r="EB477" s="84"/>
      <c r="EC477" s="84"/>
      <c r="ED477" s="84"/>
      <c r="EE477" s="84"/>
      <c r="EF477" s="84"/>
      <c r="EG477" s="84"/>
      <c r="EH477" s="84"/>
      <c r="EI477" s="84"/>
      <c r="EJ477" s="84"/>
      <c r="EK477" s="84"/>
      <c r="EL477" s="84"/>
      <c r="EM477" s="84"/>
      <c r="EN477" s="84"/>
      <c r="EO477" s="84"/>
      <c r="EP477" s="84"/>
      <c r="EQ477" s="84"/>
      <c r="ER477" s="84"/>
      <c r="ES477" s="84"/>
      <c r="ET477" s="84"/>
      <c r="EU477" s="84"/>
      <c r="EV477" s="84"/>
      <c r="EW477" s="84"/>
      <c r="EX477" s="84"/>
      <c r="EY477" s="84"/>
      <c r="EZ477" s="84"/>
      <c r="FA477" s="84"/>
      <c r="FB477" s="84"/>
      <c r="FC477" s="84"/>
      <c r="FD477" s="84"/>
      <c r="FE477" s="84"/>
      <c r="FF477" s="84"/>
      <c r="FG477" s="84"/>
      <c r="FH477" s="84"/>
      <c r="FI477" s="84"/>
      <c r="FJ477" s="84"/>
      <c r="FK477" s="84"/>
      <c r="FL477" s="84"/>
      <c r="FM477" s="84"/>
      <c r="FN477" s="84"/>
      <c r="FO477" s="84"/>
      <c r="FP477" s="84"/>
      <c r="FQ477" s="84"/>
      <c r="FR477" s="84"/>
      <c r="FS477" s="84"/>
      <c r="FT477" s="84"/>
      <c r="FU477" s="84"/>
      <c r="FV477" s="84"/>
      <c r="FW477" s="84"/>
      <c r="FX477" s="84"/>
      <c r="FY477" s="84"/>
      <c r="FZ477" s="84"/>
      <c r="GA477" s="84"/>
      <c r="GB477" s="84"/>
      <c r="GC477" s="84"/>
      <c r="GD477" s="84"/>
      <c r="GE477" s="84"/>
      <c r="GF477" s="84"/>
      <c r="GG477" s="84"/>
      <c r="GH477" s="84"/>
      <c r="GI477" s="84"/>
      <c r="GJ477" s="84"/>
      <c r="GK477" s="84"/>
      <c r="GL477" s="84"/>
      <c r="GM477" s="84"/>
      <c r="GN477" s="84"/>
      <c r="GO477" s="84"/>
      <c r="GP477" s="84"/>
      <c r="GQ477" s="84"/>
      <c r="GR477" s="84"/>
      <c r="GS477" s="84"/>
      <c r="GT477" s="84"/>
      <c r="GU477" s="84"/>
      <c r="GV477" s="84"/>
      <c r="GW477" s="84"/>
      <c r="GX477" s="84"/>
      <c r="GY477" s="84"/>
      <c r="GZ477" s="84"/>
      <c r="HA477" s="84"/>
      <c r="HB477" s="84"/>
      <c r="HC477" s="84"/>
      <c r="HD477" s="84"/>
      <c r="HE477" s="84"/>
      <c r="HF477" s="84"/>
      <c r="HG477" s="84"/>
      <c r="HH477" s="84"/>
      <c r="HI477" s="84"/>
      <c r="HJ477" s="84"/>
      <c r="HK477" s="84"/>
      <c r="HL477" s="84"/>
      <c r="HM477" s="84"/>
      <c r="HN477" s="84"/>
      <c r="HO477" s="84"/>
      <c r="HP477" s="84"/>
      <c r="HQ477" s="84"/>
      <c r="HR477" s="84"/>
      <c r="HS477" s="84"/>
      <c r="HT477" s="84"/>
      <c r="HU477" s="84"/>
      <c r="HV477" s="84"/>
      <c r="HW477" s="84"/>
      <c r="HX477" s="84"/>
      <c r="HY477" s="84"/>
      <c r="HZ477" s="84"/>
      <c r="IA477" s="84"/>
      <c r="IB477" s="84"/>
      <c r="IC477" s="84"/>
      <c r="ID477" s="84"/>
      <c r="IE477" s="84"/>
      <c r="IF477" s="84"/>
      <c r="IG477" s="84"/>
      <c r="IH477" s="84"/>
      <c r="II477" s="84"/>
      <c r="IJ477" s="84"/>
      <c r="IK477" s="84"/>
      <c r="IL477" s="84"/>
      <c r="IM477" s="84"/>
      <c r="IN477" s="84"/>
      <c r="IO477" s="84"/>
      <c r="IP477" s="84"/>
      <c r="IQ477" s="84"/>
      <c r="IR477" s="84"/>
      <c r="IS477" s="84"/>
      <c r="IT477" s="84"/>
      <c r="IU477" s="84"/>
      <c r="IV477" s="84"/>
      <c r="IW477" s="84"/>
      <c r="IX477" s="84"/>
      <c r="IY477" s="84"/>
      <c r="IZ477" s="84"/>
      <c r="JA477" s="84"/>
      <c r="JB477" s="84"/>
      <c r="JC477" s="84"/>
      <c r="JD477" s="84"/>
      <c r="JE477" s="84"/>
      <c r="JF477" s="84"/>
      <c r="JG477" s="84"/>
      <c r="JH477" s="84"/>
      <c r="JI477" s="84"/>
      <c r="JJ477" s="84"/>
      <c r="JK477" s="84"/>
      <c r="JL477" s="84"/>
      <c r="JM477" s="84"/>
      <c r="JN477" s="84"/>
      <c r="JO477" s="84"/>
      <c r="JP477" s="84"/>
      <c r="JQ477" s="84"/>
      <c r="JR477" s="84"/>
      <c r="JS477" s="84"/>
      <c r="JT477" s="84"/>
      <c r="JU477" s="84"/>
      <c r="JV477" s="84"/>
      <c r="JW477" s="84"/>
      <c r="JX477" s="84"/>
      <c r="JY477" s="84"/>
      <c r="JZ477" s="84"/>
      <c r="KA477" s="84"/>
      <c r="KB477" s="84"/>
      <c r="KC477" s="84"/>
      <c r="KD477" s="84"/>
      <c r="KE477" s="84"/>
      <c r="KF477" s="84"/>
      <c r="KG477" s="84"/>
      <c r="KH477" s="84"/>
      <c r="KI477" s="84"/>
      <c r="KJ477" s="84"/>
      <c r="KK477" s="84"/>
      <c r="KL477" s="84"/>
      <c r="KM477" s="84"/>
      <c r="KN477" s="84"/>
      <c r="KO477" s="84"/>
      <c r="KP477" s="84"/>
      <c r="KQ477" s="84"/>
      <c r="KR477" s="84"/>
      <c r="KS477" s="84"/>
      <c r="KT477" s="84"/>
      <c r="KU477" s="84"/>
      <c r="KV477" s="84"/>
      <c r="KW477" s="84"/>
      <c r="KX477" s="84"/>
      <c r="KY477" s="84"/>
      <c r="KZ477" s="84"/>
      <c r="LA477" s="84"/>
      <c r="LB477" s="84"/>
      <c r="LC477" s="84"/>
      <c r="LD477" s="84"/>
      <c r="LE477" s="84"/>
      <c r="LF477" s="84"/>
      <c r="LG477" s="84"/>
      <c r="LH477" s="84"/>
      <c r="LI477" s="84"/>
      <c r="LJ477" s="84"/>
      <c r="LK477" s="84"/>
      <c r="LL477" s="84"/>
      <c r="LM477" s="84"/>
      <c r="LN477" s="84"/>
      <c r="LO477" s="84"/>
      <c r="LP477" s="84"/>
      <c r="LQ477" s="84"/>
      <c r="LR477" s="84"/>
      <c r="LS477" s="84"/>
      <c r="LT477" s="84"/>
      <c r="LU477" s="84"/>
      <c r="LV477" s="84"/>
      <c r="LW477" s="84"/>
      <c r="LX477" s="84"/>
      <c r="LY477" s="84"/>
      <c r="LZ477" s="84"/>
      <c r="MA477" s="84"/>
      <c r="MB477" s="84"/>
      <c r="MC477" s="84"/>
      <c r="MD477" s="84"/>
      <c r="ME477" s="84"/>
      <c r="MF477" s="84"/>
      <c r="MG477" s="84"/>
      <c r="MH477" s="84"/>
      <c r="MI477" s="84"/>
      <c r="MJ477" s="84"/>
      <c r="MK477" s="84"/>
      <c r="ML477" s="84"/>
      <c r="MM477" s="84"/>
      <c r="MN477" s="84"/>
      <c r="MO477" s="84"/>
      <c r="MP477" s="84"/>
      <c r="MQ477" s="84"/>
      <c r="MR477" s="84"/>
      <c r="MS477" s="84"/>
      <c r="MT477" s="84"/>
      <c r="MU477" s="84"/>
      <c r="MV477" s="84"/>
      <c r="MW477" s="84"/>
      <c r="MX477" s="84"/>
      <c r="MY477" s="84"/>
      <c r="MZ477" s="84"/>
      <c r="NA477" s="84"/>
      <c r="NB477" s="84"/>
      <c r="NC477" s="84"/>
      <c r="ND477" s="84"/>
      <c r="NE477" s="84"/>
      <c r="NF477" s="84"/>
      <c r="NG477" s="84"/>
      <c r="NH477" s="84"/>
      <c r="NI477" s="84"/>
      <c r="NJ477" s="84"/>
      <c r="NK477" s="84"/>
      <c r="NL477" s="84"/>
      <c r="NM477" s="84"/>
      <c r="NN477" s="84"/>
      <c r="NO477" s="84"/>
      <c r="NP477" s="84"/>
      <c r="NQ477" s="84"/>
      <c r="NR477" s="84"/>
      <c r="NS477" s="84"/>
      <c r="NT477" s="84"/>
      <c r="NU477" s="84"/>
      <c r="NV477" s="84"/>
      <c r="NW477" s="84"/>
      <c r="NX477" s="84"/>
      <c r="NY477" s="84"/>
      <c r="NZ477" s="84"/>
      <c r="OA477" s="84"/>
      <c r="OB477" s="84"/>
      <c r="OC477" s="84"/>
      <c r="OD477" s="84"/>
      <c r="OE477" s="84"/>
      <c r="OF477" s="84"/>
      <c r="OG477" s="84"/>
      <c r="OH477" s="84"/>
      <c r="OI477" s="84"/>
      <c r="OJ477" s="84"/>
      <c r="OK477" s="84"/>
      <c r="OL477" s="84"/>
      <c r="OM477" s="84"/>
      <c r="ON477" s="84"/>
      <c r="OO477" s="84"/>
      <c r="OP477" s="84"/>
      <c r="OQ477" s="84"/>
      <c r="OR477" s="84"/>
      <c r="OS477" s="84"/>
      <c r="OT477" s="84"/>
      <c r="OU477" s="84"/>
      <c r="OV477" s="84"/>
      <c r="OW477" s="84"/>
      <c r="OX477" s="84"/>
      <c r="OY477" s="84"/>
      <c r="OZ477" s="84"/>
      <c r="PA477" s="84"/>
      <c r="PB477" s="14"/>
      <c r="PC477" s="14"/>
      <c r="PD477" s="14"/>
      <c r="PE477" s="14">
        <v>1</v>
      </c>
      <c r="PF477" s="14"/>
      <c r="PG477" s="14">
        <v>1</v>
      </c>
      <c r="PH477" s="54"/>
      <c r="PI477" s="54"/>
      <c r="PJ477" s="54"/>
      <c r="PK477" s="54"/>
      <c r="PL477" s="84"/>
      <c r="PM477" s="14">
        <v>1</v>
      </c>
      <c r="PN477" s="84"/>
      <c r="PO477" s="84">
        <v>3</v>
      </c>
      <c r="PP477" s="84"/>
      <c r="PQ477" s="84"/>
      <c r="PR477" s="505"/>
      <c r="PS477" s="84"/>
      <c r="PT477" s="84"/>
      <c r="PU477" s="84"/>
      <c r="PV477" s="84"/>
      <c r="PW477" s="54"/>
      <c r="PX477" s="54"/>
      <c r="PY477" s="14"/>
      <c r="PZ477" s="14"/>
      <c r="QA477" s="14"/>
      <c r="QB477" s="54"/>
      <c r="QC477" s="54"/>
      <c r="QD477" s="54"/>
      <c r="QQ477" s="1">
        <v>2</v>
      </c>
      <c r="QR477" s="1">
        <v>2</v>
      </c>
      <c r="QS477" s="1"/>
      <c r="QV477" s="1">
        <v>5</v>
      </c>
      <c r="QX477" s="1">
        <v>1</v>
      </c>
      <c r="QY477" s="1">
        <v>1</v>
      </c>
      <c r="QZ477" s="1"/>
      <c r="RA477" s="1"/>
      <c r="RB477" s="1">
        <v>1</v>
      </c>
      <c r="RC477" s="1"/>
      <c r="RD477" s="1"/>
      <c r="RE477" s="1">
        <v>1</v>
      </c>
      <c r="RF477" s="1">
        <v>1</v>
      </c>
      <c r="RG477" s="1"/>
      <c r="RH477" s="1"/>
      <c r="RI477" s="1"/>
      <c r="RJ477" s="1">
        <v>2</v>
      </c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X477" s="1"/>
      <c r="RY477" s="1">
        <v>1</v>
      </c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</row>
    <row r="478" spans="1:534" s="20" customFormat="1" hidden="1" x14ac:dyDescent="0.25">
      <c r="A478" s="68" t="s">
        <v>8</v>
      </c>
      <c r="B478" s="68" t="s">
        <v>1030</v>
      </c>
      <c r="C478" s="464">
        <v>532</v>
      </c>
      <c r="D478" s="347"/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  <c r="AL478" s="14">
        <v>0</v>
      </c>
      <c r="AM478" s="14">
        <v>0</v>
      </c>
      <c r="AN478" s="14">
        <v>0</v>
      </c>
      <c r="AO478" s="14">
        <v>0</v>
      </c>
      <c r="AP478" s="14">
        <v>0</v>
      </c>
      <c r="AQ478" s="14">
        <v>0</v>
      </c>
      <c r="AR478" s="14">
        <v>0</v>
      </c>
      <c r="AS478" s="14">
        <v>0</v>
      </c>
      <c r="AT478" s="14">
        <v>0</v>
      </c>
      <c r="AU478" s="14">
        <v>0</v>
      </c>
      <c r="AV478" s="14">
        <v>0</v>
      </c>
      <c r="AW478" s="14">
        <v>0</v>
      </c>
      <c r="AX478" s="14">
        <v>0</v>
      </c>
      <c r="AY478" s="14">
        <v>0</v>
      </c>
      <c r="AZ478" s="14">
        <v>0</v>
      </c>
      <c r="BA478" s="14">
        <v>0</v>
      </c>
      <c r="BB478" s="14">
        <v>0</v>
      </c>
      <c r="BC478" s="14">
        <v>0</v>
      </c>
      <c r="BD478" s="14">
        <v>0</v>
      </c>
      <c r="BE478" s="14">
        <v>0</v>
      </c>
      <c r="BF478" s="14">
        <v>0</v>
      </c>
      <c r="BG478" s="14">
        <v>0</v>
      </c>
      <c r="BH478" s="14">
        <v>0</v>
      </c>
      <c r="BI478" s="14">
        <v>0</v>
      </c>
      <c r="BJ478" s="14">
        <v>0</v>
      </c>
      <c r="BK478" s="14">
        <v>0</v>
      </c>
      <c r="BL478" s="14">
        <v>0</v>
      </c>
      <c r="BM478" s="14">
        <v>0</v>
      </c>
      <c r="BN478" s="14">
        <v>0</v>
      </c>
      <c r="BO478" s="14">
        <v>0</v>
      </c>
      <c r="BP478" s="14">
        <v>0</v>
      </c>
      <c r="BQ478" s="14">
        <v>0</v>
      </c>
      <c r="BR478" s="14">
        <v>0</v>
      </c>
      <c r="BS478" s="14">
        <v>0</v>
      </c>
      <c r="BT478" s="14">
        <v>0</v>
      </c>
      <c r="BU478" s="14">
        <v>0</v>
      </c>
      <c r="BV478" s="14">
        <v>0</v>
      </c>
      <c r="BW478" s="14">
        <v>0</v>
      </c>
      <c r="BX478" s="14">
        <v>0</v>
      </c>
      <c r="BY478" s="14">
        <v>0</v>
      </c>
      <c r="BZ478" s="14">
        <v>0</v>
      </c>
      <c r="CA478" s="14">
        <v>0</v>
      </c>
      <c r="CB478" s="14">
        <v>0</v>
      </c>
      <c r="CC478" s="14">
        <v>0</v>
      </c>
      <c r="CD478" s="14">
        <v>0</v>
      </c>
      <c r="CE478" s="14">
        <v>0</v>
      </c>
      <c r="CF478" s="14">
        <v>0</v>
      </c>
      <c r="CG478" s="14">
        <v>0</v>
      </c>
      <c r="CH478" s="14">
        <v>0</v>
      </c>
      <c r="CI478" s="14">
        <v>0</v>
      </c>
      <c r="CJ478" s="14">
        <v>0</v>
      </c>
      <c r="CK478" s="14">
        <v>0</v>
      </c>
      <c r="CL478" s="14">
        <v>0</v>
      </c>
      <c r="CM478" s="14">
        <v>0</v>
      </c>
      <c r="CN478" s="14">
        <v>0</v>
      </c>
      <c r="CO478" s="14">
        <v>0</v>
      </c>
      <c r="CP478" s="14">
        <v>0</v>
      </c>
      <c r="CQ478" s="14">
        <v>0</v>
      </c>
      <c r="CR478" s="14">
        <v>0</v>
      </c>
      <c r="CS478" s="14">
        <v>0</v>
      </c>
      <c r="CT478" s="14">
        <v>0</v>
      </c>
      <c r="CU478" s="14">
        <v>0</v>
      </c>
      <c r="CV478" s="14">
        <v>0</v>
      </c>
      <c r="CW478" s="14">
        <v>0</v>
      </c>
      <c r="CX478" s="14">
        <v>0</v>
      </c>
      <c r="CY478" s="14">
        <v>0</v>
      </c>
      <c r="CZ478" s="14">
        <v>0</v>
      </c>
      <c r="DA478" s="14">
        <v>0</v>
      </c>
      <c r="DB478" s="14">
        <v>0</v>
      </c>
      <c r="DC478" s="14">
        <v>0</v>
      </c>
      <c r="DD478" s="14">
        <v>0</v>
      </c>
      <c r="DE478" s="14">
        <v>0</v>
      </c>
      <c r="DF478" s="14">
        <v>0</v>
      </c>
      <c r="DG478" s="14">
        <v>0</v>
      </c>
      <c r="DH478" s="14">
        <v>0</v>
      </c>
      <c r="DI478" s="14">
        <v>0</v>
      </c>
      <c r="DJ478" s="14">
        <v>0</v>
      </c>
      <c r="DK478" s="14">
        <v>0</v>
      </c>
      <c r="DL478" s="14">
        <v>0</v>
      </c>
      <c r="DM478" s="14">
        <v>0</v>
      </c>
      <c r="DN478" s="14">
        <v>0</v>
      </c>
      <c r="DO478" s="14">
        <v>0</v>
      </c>
      <c r="DP478" s="14">
        <v>0</v>
      </c>
      <c r="DQ478" s="14">
        <v>0</v>
      </c>
      <c r="DR478" s="14">
        <v>0</v>
      </c>
      <c r="DS478" s="14">
        <v>0</v>
      </c>
      <c r="DT478" s="14">
        <v>0</v>
      </c>
      <c r="DU478" s="14">
        <v>0</v>
      </c>
      <c r="DV478" s="14">
        <v>0</v>
      </c>
      <c r="DW478" s="14">
        <v>0</v>
      </c>
      <c r="DX478" s="14">
        <v>0</v>
      </c>
      <c r="DY478" s="14">
        <v>0</v>
      </c>
      <c r="DZ478" s="14">
        <v>0</v>
      </c>
      <c r="EA478" s="14">
        <v>0</v>
      </c>
      <c r="EB478" s="14">
        <v>0</v>
      </c>
      <c r="EC478" s="14">
        <v>0</v>
      </c>
      <c r="ED478" s="14">
        <v>0</v>
      </c>
      <c r="EE478" s="14">
        <v>0</v>
      </c>
      <c r="EF478" s="14">
        <v>0</v>
      </c>
      <c r="EG478" s="14">
        <v>0</v>
      </c>
      <c r="EH478" s="14">
        <v>0</v>
      </c>
      <c r="EI478" s="14">
        <v>0</v>
      </c>
      <c r="EJ478" s="14">
        <v>0</v>
      </c>
      <c r="EK478" s="14">
        <v>0</v>
      </c>
      <c r="EL478" s="14">
        <v>0</v>
      </c>
      <c r="EM478" s="14">
        <v>0</v>
      </c>
      <c r="EN478" s="14">
        <v>0</v>
      </c>
      <c r="EO478" s="14">
        <v>0</v>
      </c>
      <c r="EP478" s="14">
        <v>0</v>
      </c>
      <c r="EQ478" s="14">
        <v>0</v>
      </c>
      <c r="ER478" s="14">
        <v>0</v>
      </c>
      <c r="ES478" s="14">
        <v>0</v>
      </c>
      <c r="ET478" s="14">
        <v>0</v>
      </c>
      <c r="EU478" s="14">
        <v>0</v>
      </c>
      <c r="EV478" s="14">
        <v>0</v>
      </c>
      <c r="EW478" s="14">
        <v>0</v>
      </c>
      <c r="EX478" s="14">
        <v>0</v>
      </c>
      <c r="EY478" s="14">
        <v>0</v>
      </c>
      <c r="EZ478" s="14">
        <v>0</v>
      </c>
      <c r="FA478" s="14">
        <v>0</v>
      </c>
      <c r="FB478" s="14">
        <v>0</v>
      </c>
      <c r="FC478" s="14">
        <v>0</v>
      </c>
      <c r="FD478" s="14">
        <v>0</v>
      </c>
      <c r="FE478" s="14">
        <v>0</v>
      </c>
      <c r="FF478" s="14">
        <v>0</v>
      </c>
      <c r="FG478" s="14">
        <v>0</v>
      </c>
      <c r="FH478" s="14">
        <v>0</v>
      </c>
      <c r="FI478" s="14">
        <v>0</v>
      </c>
      <c r="FJ478" s="14">
        <v>0</v>
      </c>
      <c r="FK478" s="14">
        <v>0</v>
      </c>
      <c r="FL478" s="14">
        <v>0</v>
      </c>
      <c r="FM478" s="14">
        <v>0</v>
      </c>
      <c r="FN478" s="14">
        <v>0</v>
      </c>
      <c r="FO478" s="14">
        <v>0</v>
      </c>
      <c r="FP478" s="14">
        <v>0</v>
      </c>
      <c r="FQ478" s="14">
        <v>0</v>
      </c>
      <c r="FR478" s="14">
        <v>0</v>
      </c>
      <c r="FS478" s="14">
        <v>0</v>
      </c>
      <c r="FT478" s="14">
        <v>0</v>
      </c>
      <c r="FU478" s="14">
        <v>0</v>
      </c>
      <c r="FV478" s="14">
        <v>0</v>
      </c>
      <c r="FW478" s="14">
        <v>0</v>
      </c>
      <c r="FX478" s="14">
        <v>0</v>
      </c>
      <c r="FY478" s="14">
        <v>0</v>
      </c>
      <c r="FZ478" s="14">
        <v>0</v>
      </c>
      <c r="GA478" s="14">
        <v>0</v>
      </c>
      <c r="GB478" s="14">
        <v>0</v>
      </c>
      <c r="GC478" s="14">
        <v>0</v>
      </c>
      <c r="GD478" s="14">
        <v>0</v>
      </c>
      <c r="GE478" s="14">
        <v>0</v>
      </c>
      <c r="GF478" s="14">
        <v>0</v>
      </c>
      <c r="GG478" s="14">
        <v>0</v>
      </c>
      <c r="GH478" s="14">
        <v>0</v>
      </c>
      <c r="GI478" s="14">
        <v>0</v>
      </c>
      <c r="GJ478" s="14">
        <v>0</v>
      </c>
      <c r="GK478" s="14">
        <v>0</v>
      </c>
      <c r="GL478" s="14">
        <v>0</v>
      </c>
      <c r="GM478" s="14">
        <v>0</v>
      </c>
      <c r="GN478" s="14">
        <v>0</v>
      </c>
      <c r="GO478" s="14">
        <v>0</v>
      </c>
      <c r="GP478" s="14">
        <v>0</v>
      </c>
      <c r="GQ478" s="14">
        <v>0</v>
      </c>
      <c r="GR478" s="14">
        <v>0</v>
      </c>
      <c r="GS478" s="14">
        <v>0</v>
      </c>
      <c r="GT478" s="14">
        <v>0</v>
      </c>
      <c r="GU478" s="14">
        <v>0</v>
      </c>
      <c r="GV478" s="14">
        <v>0</v>
      </c>
      <c r="GW478" s="14">
        <v>0</v>
      </c>
      <c r="GX478" s="14">
        <v>0</v>
      </c>
      <c r="GY478" s="14">
        <v>0</v>
      </c>
      <c r="GZ478" s="14">
        <v>0</v>
      </c>
      <c r="HA478" s="14">
        <v>0</v>
      </c>
      <c r="HB478" s="14">
        <v>0</v>
      </c>
      <c r="HC478" s="14">
        <v>0</v>
      </c>
      <c r="HD478" s="14">
        <v>0</v>
      </c>
      <c r="HE478" s="14">
        <v>0</v>
      </c>
      <c r="HF478" s="14">
        <v>0</v>
      </c>
      <c r="HG478" s="14">
        <v>0</v>
      </c>
      <c r="HH478" s="14">
        <v>0</v>
      </c>
      <c r="HI478" s="14">
        <v>0</v>
      </c>
      <c r="HJ478" s="14">
        <v>0</v>
      </c>
      <c r="HK478" s="14">
        <v>0</v>
      </c>
      <c r="HL478" s="14">
        <v>0</v>
      </c>
      <c r="HM478" s="14">
        <v>0</v>
      </c>
      <c r="HN478" s="14">
        <v>0</v>
      </c>
      <c r="HO478" s="14">
        <v>0</v>
      </c>
      <c r="HP478" s="14">
        <v>0</v>
      </c>
      <c r="HQ478" s="14">
        <v>0</v>
      </c>
      <c r="HR478" s="14">
        <v>0</v>
      </c>
      <c r="HS478" s="14">
        <v>0</v>
      </c>
      <c r="HT478" s="14">
        <v>0</v>
      </c>
      <c r="HU478" s="14">
        <v>0</v>
      </c>
      <c r="HV478" s="14">
        <v>0</v>
      </c>
      <c r="HW478" s="14">
        <v>0</v>
      </c>
      <c r="HX478" s="14">
        <v>0</v>
      </c>
      <c r="HY478" s="14">
        <v>0</v>
      </c>
      <c r="HZ478" s="14">
        <v>0</v>
      </c>
      <c r="IA478" s="14">
        <v>0</v>
      </c>
      <c r="IB478" s="14">
        <v>0</v>
      </c>
      <c r="IC478" s="14">
        <v>0</v>
      </c>
      <c r="ID478" s="14">
        <v>0</v>
      </c>
      <c r="IE478" s="14">
        <v>0</v>
      </c>
      <c r="IF478" s="14">
        <v>0</v>
      </c>
      <c r="IG478" s="14">
        <v>0</v>
      </c>
      <c r="IH478" s="14">
        <v>0</v>
      </c>
      <c r="II478" s="14">
        <v>0</v>
      </c>
      <c r="IJ478" s="14">
        <v>0</v>
      </c>
      <c r="IK478" s="14">
        <v>0</v>
      </c>
      <c r="IL478" s="14">
        <v>0</v>
      </c>
      <c r="IM478" s="14">
        <v>0</v>
      </c>
      <c r="IN478" s="14">
        <v>0</v>
      </c>
      <c r="IO478" s="14">
        <v>0</v>
      </c>
      <c r="IP478" s="14">
        <v>0</v>
      </c>
      <c r="IQ478" s="14">
        <v>0</v>
      </c>
      <c r="IR478" s="14">
        <v>0</v>
      </c>
      <c r="IS478" s="14">
        <v>0</v>
      </c>
      <c r="IT478" s="14">
        <v>0</v>
      </c>
      <c r="IU478" s="14">
        <v>0</v>
      </c>
      <c r="IV478" s="14">
        <v>0</v>
      </c>
      <c r="IW478" s="14">
        <v>0</v>
      </c>
      <c r="IX478" s="14">
        <v>0</v>
      </c>
      <c r="IY478" s="14">
        <v>0</v>
      </c>
      <c r="IZ478" s="14">
        <v>0</v>
      </c>
      <c r="JA478" s="14">
        <v>0</v>
      </c>
      <c r="JB478" s="14">
        <v>0</v>
      </c>
      <c r="JC478" s="14">
        <v>0</v>
      </c>
      <c r="JD478" s="14">
        <v>0</v>
      </c>
      <c r="JE478" s="14">
        <v>0</v>
      </c>
      <c r="JF478" s="14">
        <v>0</v>
      </c>
      <c r="JG478" s="14">
        <v>1</v>
      </c>
      <c r="JH478" s="14">
        <v>0</v>
      </c>
      <c r="JI478" s="14">
        <v>0</v>
      </c>
      <c r="JJ478" s="14">
        <v>0</v>
      </c>
      <c r="JK478" s="14">
        <v>0</v>
      </c>
      <c r="JL478" s="14">
        <v>0</v>
      </c>
      <c r="JM478" s="14">
        <v>0</v>
      </c>
      <c r="JN478" s="14">
        <v>0</v>
      </c>
      <c r="JO478" s="14">
        <v>0</v>
      </c>
      <c r="JP478" s="14">
        <v>0</v>
      </c>
      <c r="JQ478" s="14">
        <v>0</v>
      </c>
      <c r="JR478" s="14">
        <v>0</v>
      </c>
      <c r="JS478" s="14">
        <v>0</v>
      </c>
      <c r="JT478" s="14">
        <v>0</v>
      </c>
      <c r="JU478" s="14">
        <v>0</v>
      </c>
      <c r="JV478" s="14">
        <v>0</v>
      </c>
      <c r="JW478" s="14">
        <v>0</v>
      </c>
      <c r="JX478" s="14">
        <v>0</v>
      </c>
      <c r="JY478" s="14">
        <v>0</v>
      </c>
      <c r="JZ478" s="14">
        <v>0</v>
      </c>
      <c r="KA478" s="14">
        <v>0</v>
      </c>
      <c r="KB478" s="14">
        <v>0</v>
      </c>
      <c r="KC478" s="14">
        <v>0</v>
      </c>
      <c r="KD478" s="14">
        <v>0</v>
      </c>
      <c r="KE478" s="14">
        <v>0</v>
      </c>
      <c r="KF478" s="14">
        <v>0</v>
      </c>
      <c r="KG478" s="14">
        <v>0</v>
      </c>
      <c r="KH478" s="14">
        <v>0</v>
      </c>
      <c r="KI478" s="14">
        <v>0</v>
      </c>
      <c r="KJ478" s="14">
        <v>0</v>
      </c>
      <c r="KK478" s="14">
        <v>0</v>
      </c>
      <c r="KL478" s="14">
        <v>0</v>
      </c>
      <c r="KM478" s="14">
        <v>0</v>
      </c>
      <c r="KN478" s="14">
        <v>0</v>
      </c>
      <c r="KO478" s="14">
        <v>0</v>
      </c>
      <c r="KP478" s="14">
        <v>0</v>
      </c>
      <c r="KQ478" s="14">
        <v>0</v>
      </c>
      <c r="KR478" s="14">
        <v>0</v>
      </c>
      <c r="KS478" s="14">
        <v>0</v>
      </c>
      <c r="KT478" s="14">
        <v>0</v>
      </c>
      <c r="KU478" s="14">
        <v>0</v>
      </c>
      <c r="KV478" s="14">
        <v>0</v>
      </c>
      <c r="KW478" s="14">
        <v>0</v>
      </c>
      <c r="KX478" s="14">
        <v>0</v>
      </c>
      <c r="KY478" s="14">
        <v>0</v>
      </c>
      <c r="KZ478" s="14">
        <v>0</v>
      </c>
      <c r="LA478" s="14">
        <v>0</v>
      </c>
      <c r="LB478" s="14">
        <v>0</v>
      </c>
      <c r="LC478" s="14">
        <v>0</v>
      </c>
      <c r="LD478" s="14">
        <v>0</v>
      </c>
      <c r="LE478" s="14">
        <v>0</v>
      </c>
      <c r="LF478" s="14">
        <v>0</v>
      </c>
      <c r="LG478" s="14">
        <v>0</v>
      </c>
      <c r="LH478" s="14">
        <v>0</v>
      </c>
      <c r="LI478" s="14">
        <v>0</v>
      </c>
      <c r="LJ478" s="14">
        <v>0</v>
      </c>
      <c r="LK478" s="14">
        <v>0</v>
      </c>
      <c r="LL478" s="14">
        <v>0</v>
      </c>
      <c r="LM478" s="14">
        <v>0</v>
      </c>
      <c r="LN478" s="14">
        <v>0</v>
      </c>
      <c r="LO478" s="14">
        <v>0</v>
      </c>
      <c r="LP478" s="14">
        <v>0</v>
      </c>
      <c r="LQ478" s="14">
        <v>0</v>
      </c>
      <c r="LR478" s="14">
        <v>0</v>
      </c>
      <c r="LS478" s="14">
        <v>0</v>
      </c>
      <c r="LT478" s="14">
        <v>0</v>
      </c>
      <c r="LU478" s="14">
        <v>0</v>
      </c>
      <c r="LV478" s="14">
        <v>0</v>
      </c>
      <c r="LW478" s="14">
        <v>0</v>
      </c>
      <c r="LX478" s="14">
        <v>0</v>
      </c>
      <c r="LY478" s="14">
        <v>0</v>
      </c>
      <c r="LZ478" s="14">
        <v>0</v>
      </c>
      <c r="MA478" s="14">
        <v>0</v>
      </c>
      <c r="MB478" s="14">
        <v>0</v>
      </c>
      <c r="MC478" s="14">
        <v>0</v>
      </c>
      <c r="MD478" s="14">
        <v>0</v>
      </c>
      <c r="ME478" s="14">
        <v>0</v>
      </c>
      <c r="MF478" s="14">
        <v>0</v>
      </c>
      <c r="MG478" s="14">
        <v>0</v>
      </c>
      <c r="MH478" s="14">
        <v>0</v>
      </c>
      <c r="MI478" s="14">
        <v>0</v>
      </c>
      <c r="MJ478" s="14">
        <v>0</v>
      </c>
      <c r="MK478" s="14">
        <v>0</v>
      </c>
      <c r="ML478" s="14">
        <v>0</v>
      </c>
      <c r="MM478" s="14">
        <v>0</v>
      </c>
      <c r="MN478" s="14">
        <v>0</v>
      </c>
      <c r="MO478" s="14">
        <v>0</v>
      </c>
      <c r="MP478" s="14">
        <v>0</v>
      </c>
      <c r="MQ478" s="14">
        <v>0</v>
      </c>
      <c r="MR478" s="14">
        <v>0</v>
      </c>
      <c r="MS478" s="14">
        <v>0</v>
      </c>
      <c r="MT478" s="14">
        <v>0</v>
      </c>
      <c r="MU478" s="14">
        <v>0</v>
      </c>
      <c r="MV478" s="14">
        <v>0</v>
      </c>
      <c r="MW478" s="14">
        <v>0</v>
      </c>
      <c r="MX478" s="14">
        <v>0</v>
      </c>
      <c r="MY478" s="14">
        <v>0</v>
      </c>
      <c r="MZ478" s="14">
        <v>0</v>
      </c>
      <c r="NA478" s="14">
        <v>0</v>
      </c>
      <c r="NB478" s="14">
        <v>0</v>
      </c>
      <c r="NC478" s="14">
        <v>0</v>
      </c>
      <c r="ND478" s="14">
        <v>0</v>
      </c>
      <c r="NE478" s="14">
        <v>0</v>
      </c>
      <c r="NF478" s="14">
        <v>0</v>
      </c>
      <c r="NG478" s="14">
        <v>0</v>
      </c>
      <c r="NH478" s="14">
        <v>0</v>
      </c>
      <c r="NI478" s="14">
        <v>0</v>
      </c>
      <c r="NJ478" s="14">
        <v>0</v>
      </c>
      <c r="NK478" s="14">
        <v>0</v>
      </c>
      <c r="NL478" s="14">
        <v>0</v>
      </c>
      <c r="NM478" s="14">
        <v>0</v>
      </c>
      <c r="NN478" s="14">
        <v>0</v>
      </c>
      <c r="NO478" s="14">
        <v>0</v>
      </c>
      <c r="NP478" s="14">
        <v>0</v>
      </c>
      <c r="NQ478" s="14">
        <v>0</v>
      </c>
      <c r="NR478" s="14">
        <v>0</v>
      </c>
      <c r="NS478" s="14">
        <v>0</v>
      </c>
      <c r="NT478" s="14">
        <v>1</v>
      </c>
      <c r="NU478" s="14">
        <v>0</v>
      </c>
      <c r="NV478" s="14">
        <v>0</v>
      </c>
      <c r="NW478" s="14">
        <v>0</v>
      </c>
      <c r="NX478" s="14">
        <v>0</v>
      </c>
      <c r="NY478" s="14">
        <v>0</v>
      </c>
      <c r="NZ478" s="14">
        <v>0</v>
      </c>
      <c r="OA478" s="14">
        <v>0</v>
      </c>
      <c r="OB478" s="14">
        <v>0</v>
      </c>
      <c r="OC478" s="14">
        <v>1</v>
      </c>
      <c r="OD478" s="14">
        <v>0</v>
      </c>
      <c r="OE478" s="14">
        <v>1</v>
      </c>
      <c r="OF478" s="14"/>
      <c r="OG478" s="14">
        <v>0</v>
      </c>
      <c r="OH478" s="14">
        <v>1</v>
      </c>
      <c r="OI478" s="14">
        <v>0</v>
      </c>
      <c r="OJ478" s="14">
        <v>0</v>
      </c>
      <c r="OK478" s="14">
        <v>1</v>
      </c>
      <c r="OL478" s="14">
        <v>0</v>
      </c>
      <c r="OM478" s="14">
        <v>0</v>
      </c>
      <c r="ON478" s="14">
        <v>0</v>
      </c>
      <c r="OO478" s="14">
        <v>0</v>
      </c>
      <c r="OP478" s="14">
        <v>0</v>
      </c>
      <c r="OQ478" s="14">
        <v>0</v>
      </c>
      <c r="OR478" s="14">
        <v>0</v>
      </c>
      <c r="OS478" s="14">
        <v>0</v>
      </c>
      <c r="OT478" s="14">
        <v>0</v>
      </c>
      <c r="OU478" s="14">
        <v>0</v>
      </c>
      <c r="OV478" s="14">
        <v>0</v>
      </c>
      <c r="OW478" s="14">
        <v>0</v>
      </c>
      <c r="OX478" s="14">
        <v>0</v>
      </c>
      <c r="OY478" s="14">
        <v>0</v>
      </c>
      <c r="OZ478" s="14"/>
      <c r="PA478" s="14">
        <v>1</v>
      </c>
      <c r="PB478" s="14"/>
      <c r="PC478" s="14"/>
      <c r="PD478" s="14">
        <v>0</v>
      </c>
      <c r="PE478" s="14"/>
      <c r="PF478" s="14"/>
      <c r="PG478" s="54"/>
      <c r="PH478" s="54"/>
      <c r="PI478" s="54"/>
      <c r="PJ478" s="54"/>
      <c r="PK478" s="54"/>
      <c r="PL478" s="84"/>
      <c r="PM478" s="14"/>
      <c r="PN478" s="84"/>
      <c r="PO478" s="84"/>
      <c r="PP478" s="84"/>
      <c r="PQ478" s="84"/>
      <c r="PR478" s="505"/>
      <c r="PS478" s="84"/>
      <c r="PT478" s="84"/>
      <c r="PU478" s="84"/>
      <c r="PV478" s="84"/>
      <c r="PW478" s="54"/>
      <c r="PX478" s="54"/>
      <c r="PY478" s="14"/>
      <c r="PZ478" s="14"/>
      <c r="QA478" s="14"/>
      <c r="QB478" s="54"/>
      <c r="QC478" s="54"/>
      <c r="QD478" s="54"/>
      <c r="QR478" s="1"/>
      <c r="QS478" s="1"/>
      <c r="QX478" s="1"/>
      <c r="QY478" s="1"/>
      <c r="QZ478" s="1"/>
      <c r="RA478" s="1"/>
      <c r="RB478" s="1"/>
      <c r="RC478" s="1"/>
      <c r="RD478" s="1"/>
      <c r="RI478" s="1"/>
      <c r="RJ478" s="1"/>
      <c r="RK478" s="1"/>
      <c r="RL478" s="1"/>
      <c r="RM478" s="1"/>
      <c r="RN478" s="1">
        <v>1</v>
      </c>
      <c r="RO478" s="1"/>
      <c r="RP478" s="1"/>
      <c r="RQ478" s="1"/>
      <c r="RR478" s="1"/>
      <c r="RS478" s="1"/>
      <c r="RT478" s="1"/>
    </row>
    <row r="479" spans="1:534" s="20" customFormat="1" hidden="1" x14ac:dyDescent="0.25">
      <c r="A479" s="68" t="s">
        <v>8</v>
      </c>
      <c r="B479" s="68" t="s">
        <v>1525</v>
      </c>
      <c r="C479" s="347"/>
      <c r="D479" s="347"/>
      <c r="E479" s="14">
        <v>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/>
      <c r="MJ479" s="14"/>
      <c r="MK479" s="14"/>
      <c r="ML479" s="14"/>
      <c r="MM479" s="14"/>
      <c r="MN479" s="14"/>
      <c r="MO479" s="14"/>
      <c r="MP479" s="14"/>
      <c r="MQ479" s="14"/>
      <c r="MR479" s="14"/>
      <c r="MS479" s="14"/>
      <c r="MT479" s="14"/>
      <c r="MU479" s="14"/>
      <c r="MV479" s="14"/>
      <c r="MW479" s="14"/>
      <c r="MX479" s="14"/>
      <c r="MY479" s="14"/>
      <c r="MZ479" s="14"/>
      <c r="NA479" s="14"/>
      <c r="NB479" s="14"/>
      <c r="NC479" s="14"/>
      <c r="ND479" s="14"/>
      <c r="NE479" s="14"/>
      <c r="NF479" s="14"/>
      <c r="NG479" s="14"/>
      <c r="NH479" s="14"/>
      <c r="NI479" s="14"/>
      <c r="NJ479" s="14"/>
      <c r="NK479" s="14"/>
      <c r="NL479" s="14"/>
      <c r="NM479" s="14"/>
      <c r="NN479" s="14"/>
      <c r="NO479" s="14"/>
      <c r="NP479" s="14"/>
      <c r="NQ479" s="14"/>
      <c r="NR479" s="14"/>
      <c r="NS479" s="14"/>
      <c r="NT479" s="14"/>
      <c r="NU479" s="14"/>
      <c r="NV479" s="14"/>
      <c r="NW479" s="14"/>
      <c r="NX479" s="14"/>
      <c r="NY479" s="14"/>
      <c r="NZ479" s="14"/>
      <c r="OA479" s="14"/>
      <c r="OB479" s="14"/>
      <c r="OC479" s="14"/>
      <c r="OD479" s="14"/>
      <c r="OE479" s="14"/>
      <c r="OF479" s="14"/>
      <c r="OG479" s="14"/>
      <c r="OH479" s="14"/>
      <c r="OI479" s="14"/>
      <c r="OJ479" s="14"/>
      <c r="OK479" s="14"/>
      <c r="OL479" s="14"/>
      <c r="OM479" s="14"/>
      <c r="ON479" s="14"/>
      <c r="OO479" s="14"/>
      <c r="OP479" s="14"/>
      <c r="OQ479" s="14"/>
      <c r="OR479" s="14"/>
      <c r="OS479" s="14"/>
      <c r="OT479" s="14"/>
      <c r="OU479" s="14"/>
      <c r="OV479" s="14"/>
      <c r="OW479" s="14"/>
      <c r="OX479" s="14"/>
      <c r="OY479" s="14"/>
      <c r="OZ479" s="14"/>
      <c r="PA479" s="14"/>
      <c r="PB479" s="14"/>
      <c r="PC479" s="14"/>
      <c r="PD479" s="14">
        <v>0</v>
      </c>
      <c r="PE479" s="14"/>
      <c r="PF479" s="14"/>
      <c r="PG479" s="54"/>
      <c r="PH479" s="54"/>
      <c r="PI479" s="54"/>
      <c r="PJ479" s="54"/>
      <c r="PK479" s="54"/>
      <c r="PL479" s="84"/>
      <c r="PM479" s="14"/>
      <c r="PN479" s="84"/>
      <c r="PO479" s="84"/>
      <c r="PP479" s="84"/>
      <c r="PQ479" s="84"/>
      <c r="PR479" s="505"/>
      <c r="PS479" s="84"/>
      <c r="PT479" s="84"/>
      <c r="PU479" s="84"/>
      <c r="PV479" s="84"/>
      <c r="PW479" s="54"/>
      <c r="PX479" s="54"/>
      <c r="PY479" s="14"/>
      <c r="PZ479" s="14"/>
      <c r="QA479" s="14"/>
      <c r="QB479" s="54"/>
      <c r="QC479" s="54"/>
      <c r="QD479" s="54"/>
      <c r="QR479" s="1"/>
      <c r="QS479" s="1"/>
      <c r="QX479" s="1"/>
      <c r="QY479" s="1"/>
      <c r="QZ479" s="1"/>
      <c r="RA479" s="1"/>
      <c r="RB479" s="1"/>
      <c r="RC479" s="1"/>
      <c r="RD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</row>
    <row r="480" spans="1:534" s="20" customFormat="1" hidden="1" x14ac:dyDescent="0.25">
      <c r="A480" s="68" t="s">
        <v>8</v>
      </c>
      <c r="B480" s="79" t="s">
        <v>203</v>
      </c>
      <c r="C480" s="464">
        <v>7694</v>
      </c>
      <c r="D480" s="347"/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  <c r="AL480" s="14">
        <v>0</v>
      </c>
      <c r="AM480" s="14">
        <v>0</v>
      </c>
      <c r="AN480" s="14">
        <v>0</v>
      </c>
      <c r="AO480" s="14">
        <v>0</v>
      </c>
      <c r="AP480" s="14">
        <v>0</v>
      </c>
      <c r="AQ480" s="14">
        <v>0</v>
      </c>
      <c r="AR480" s="14">
        <v>0</v>
      </c>
      <c r="AS480" s="14">
        <v>0</v>
      </c>
      <c r="AT480" s="14">
        <v>0</v>
      </c>
      <c r="AU480" s="14">
        <v>0</v>
      </c>
      <c r="AV480" s="14">
        <v>0</v>
      </c>
      <c r="AW480" s="14">
        <v>0</v>
      </c>
      <c r="AX480" s="14">
        <v>0</v>
      </c>
      <c r="AY480" s="14">
        <v>0</v>
      </c>
      <c r="AZ480" s="14">
        <v>0</v>
      </c>
      <c r="BA480" s="14">
        <v>0</v>
      </c>
      <c r="BB480" s="14">
        <v>0</v>
      </c>
      <c r="BC480" s="14">
        <v>0</v>
      </c>
      <c r="BD480" s="14">
        <v>0</v>
      </c>
      <c r="BE480" s="14">
        <v>0</v>
      </c>
      <c r="BF480" s="14">
        <v>0</v>
      </c>
      <c r="BG480" s="14">
        <v>0</v>
      </c>
      <c r="BH480" s="14">
        <v>0</v>
      </c>
      <c r="BI480" s="14">
        <v>0</v>
      </c>
      <c r="BJ480" s="14">
        <v>0</v>
      </c>
      <c r="BK480" s="14">
        <v>0</v>
      </c>
      <c r="BL480" s="14">
        <v>0</v>
      </c>
      <c r="BM480" s="14">
        <v>0</v>
      </c>
      <c r="BN480" s="14">
        <v>0</v>
      </c>
      <c r="BO480" s="14">
        <v>0</v>
      </c>
      <c r="BP480" s="14">
        <v>0</v>
      </c>
      <c r="BQ480" s="14">
        <v>0</v>
      </c>
      <c r="BR480" s="14">
        <v>0</v>
      </c>
      <c r="BS480" s="14">
        <v>0</v>
      </c>
      <c r="BT480" s="14">
        <v>0</v>
      </c>
      <c r="BU480" s="14">
        <v>0</v>
      </c>
      <c r="BV480" s="14">
        <v>0</v>
      </c>
      <c r="BW480" s="14">
        <v>0</v>
      </c>
      <c r="BX480" s="14">
        <v>0</v>
      </c>
      <c r="BY480" s="14">
        <v>0</v>
      </c>
      <c r="BZ480" s="14">
        <v>0</v>
      </c>
      <c r="CA480" s="14">
        <v>0</v>
      </c>
      <c r="CB480" s="14">
        <v>0</v>
      </c>
      <c r="CC480" s="14">
        <v>0</v>
      </c>
      <c r="CD480" s="14">
        <v>0</v>
      </c>
      <c r="CE480" s="14">
        <v>0</v>
      </c>
      <c r="CF480" s="14">
        <v>0</v>
      </c>
      <c r="CG480" s="14">
        <v>0</v>
      </c>
      <c r="CH480" s="14">
        <v>0</v>
      </c>
      <c r="CI480" s="14">
        <v>0</v>
      </c>
      <c r="CJ480" s="14">
        <v>0</v>
      </c>
      <c r="CK480" s="14">
        <v>0</v>
      </c>
      <c r="CL480" s="14">
        <v>0</v>
      </c>
      <c r="CM480" s="14">
        <v>0</v>
      </c>
      <c r="CN480" s="14">
        <v>0</v>
      </c>
      <c r="CO480" s="14">
        <v>0</v>
      </c>
      <c r="CP480" s="14">
        <v>0</v>
      </c>
      <c r="CQ480" s="14">
        <v>0</v>
      </c>
      <c r="CR480" s="14">
        <v>0</v>
      </c>
      <c r="CS480" s="14">
        <v>0</v>
      </c>
      <c r="CT480" s="14">
        <v>0</v>
      </c>
      <c r="CU480" s="14">
        <v>0</v>
      </c>
      <c r="CV480" s="14">
        <v>0</v>
      </c>
      <c r="CW480" s="14">
        <v>0</v>
      </c>
      <c r="CX480" s="14">
        <v>0</v>
      </c>
      <c r="CY480" s="14">
        <v>0</v>
      </c>
      <c r="CZ480" s="14">
        <v>0</v>
      </c>
      <c r="DA480" s="14">
        <v>0</v>
      </c>
      <c r="DB480" s="14">
        <v>0</v>
      </c>
      <c r="DC480" s="14">
        <v>0</v>
      </c>
      <c r="DD480" s="14">
        <v>0</v>
      </c>
      <c r="DE480" s="14">
        <v>0</v>
      </c>
      <c r="DF480" s="14">
        <v>0</v>
      </c>
      <c r="DG480" s="14">
        <v>0</v>
      </c>
      <c r="DH480" s="14">
        <v>1</v>
      </c>
      <c r="DI480" s="14">
        <v>0</v>
      </c>
      <c r="DJ480" s="14">
        <v>0</v>
      </c>
      <c r="DK480" s="14">
        <v>3</v>
      </c>
      <c r="DL480" s="14">
        <v>0</v>
      </c>
      <c r="DM480" s="14">
        <v>0</v>
      </c>
      <c r="DN480" s="14">
        <v>0</v>
      </c>
      <c r="DO480" s="14">
        <v>0</v>
      </c>
      <c r="DP480" s="14">
        <v>0</v>
      </c>
      <c r="DQ480" s="14">
        <v>0</v>
      </c>
      <c r="DR480" s="14">
        <v>0</v>
      </c>
      <c r="DS480" s="14">
        <v>0</v>
      </c>
      <c r="DT480" s="14">
        <v>0</v>
      </c>
      <c r="DU480" s="14">
        <v>0</v>
      </c>
      <c r="DV480" s="14">
        <v>0</v>
      </c>
      <c r="DW480" s="14">
        <v>0</v>
      </c>
      <c r="DX480" s="14">
        <v>0</v>
      </c>
      <c r="DY480" s="14">
        <v>0</v>
      </c>
      <c r="DZ480" s="14">
        <v>0</v>
      </c>
      <c r="EA480" s="14">
        <v>1</v>
      </c>
      <c r="EB480" s="14">
        <v>0</v>
      </c>
      <c r="EC480" s="14">
        <v>0</v>
      </c>
      <c r="ED480" s="14">
        <v>0</v>
      </c>
      <c r="EE480" s="14">
        <v>0</v>
      </c>
      <c r="EF480" s="14">
        <v>1</v>
      </c>
      <c r="EG480" s="14">
        <v>0</v>
      </c>
      <c r="EH480" s="14">
        <v>2</v>
      </c>
      <c r="EI480" s="14">
        <v>0</v>
      </c>
      <c r="EJ480" s="14">
        <v>0</v>
      </c>
      <c r="EK480" s="14">
        <v>1</v>
      </c>
      <c r="EL480" s="14">
        <v>0</v>
      </c>
      <c r="EM480" s="14">
        <v>1</v>
      </c>
      <c r="EN480" s="14">
        <v>0</v>
      </c>
      <c r="EO480" s="14">
        <v>1</v>
      </c>
      <c r="EP480" s="14">
        <v>2</v>
      </c>
      <c r="EQ480" s="14">
        <v>2</v>
      </c>
      <c r="ER480" s="14">
        <v>2</v>
      </c>
      <c r="ES480" s="14">
        <v>3</v>
      </c>
      <c r="ET480" s="14">
        <v>2</v>
      </c>
      <c r="EU480" s="14">
        <v>2</v>
      </c>
      <c r="EV480" s="14">
        <v>3</v>
      </c>
      <c r="EW480" s="14">
        <v>1</v>
      </c>
      <c r="EX480" s="14">
        <v>4</v>
      </c>
      <c r="EY480" s="14">
        <v>0</v>
      </c>
      <c r="EZ480" s="14">
        <v>3</v>
      </c>
      <c r="FA480" s="14">
        <v>1</v>
      </c>
      <c r="FB480" s="14">
        <v>2</v>
      </c>
      <c r="FC480" s="14">
        <v>0</v>
      </c>
      <c r="FD480" s="14">
        <v>2</v>
      </c>
      <c r="FE480" s="14">
        <v>0</v>
      </c>
      <c r="FF480" s="14">
        <v>3</v>
      </c>
      <c r="FG480" s="14">
        <v>1</v>
      </c>
      <c r="FH480" s="14">
        <v>2</v>
      </c>
      <c r="FI480" s="14">
        <v>9</v>
      </c>
      <c r="FJ480" s="14">
        <v>4</v>
      </c>
      <c r="FK480" s="14">
        <v>6</v>
      </c>
      <c r="FL480" s="14">
        <v>0</v>
      </c>
      <c r="FM480" s="14">
        <v>0</v>
      </c>
      <c r="FN480" s="14">
        <v>0</v>
      </c>
      <c r="FO480" s="14">
        <v>0</v>
      </c>
      <c r="FP480" s="14">
        <v>3</v>
      </c>
      <c r="FQ480" s="14">
        <v>3</v>
      </c>
      <c r="FR480" s="14">
        <v>2</v>
      </c>
      <c r="FS480" s="14">
        <v>1</v>
      </c>
      <c r="FT480" s="14">
        <v>0</v>
      </c>
      <c r="FU480" s="14">
        <v>3</v>
      </c>
      <c r="FV480" s="14">
        <v>0</v>
      </c>
      <c r="FW480" s="14">
        <v>0</v>
      </c>
      <c r="FX480" s="14">
        <v>2</v>
      </c>
      <c r="FY480" s="14">
        <v>0</v>
      </c>
      <c r="FZ480" s="14">
        <v>0</v>
      </c>
      <c r="GA480" s="14">
        <v>1</v>
      </c>
      <c r="GB480" s="14">
        <v>1</v>
      </c>
      <c r="GC480" s="14">
        <v>0</v>
      </c>
      <c r="GD480" s="14">
        <v>0</v>
      </c>
      <c r="GE480" s="14">
        <v>1</v>
      </c>
      <c r="GF480" s="14">
        <v>0</v>
      </c>
      <c r="GG480" s="14">
        <v>0</v>
      </c>
      <c r="GH480" s="14">
        <v>0</v>
      </c>
      <c r="GI480" s="14">
        <v>1</v>
      </c>
      <c r="GJ480" s="14">
        <v>2</v>
      </c>
      <c r="GK480" s="14">
        <v>2</v>
      </c>
      <c r="GL480" s="14">
        <v>3</v>
      </c>
      <c r="GM480" s="14">
        <v>4</v>
      </c>
      <c r="GN480" s="14">
        <v>0</v>
      </c>
      <c r="GO480" s="14">
        <v>0</v>
      </c>
      <c r="GP480" s="14">
        <v>5</v>
      </c>
      <c r="GQ480" s="14">
        <v>1</v>
      </c>
      <c r="GR480" s="14">
        <v>7</v>
      </c>
      <c r="GS480" s="14">
        <v>0</v>
      </c>
      <c r="GT480" s="14">
        <v>10</v>
      </c>
      <c r="GU480" s="14">
        <v>0</v>
      </c>
      <c r="GV480" s="14">
        <v>0</v>
      </c>
      <c r="GW480" s="14">
        <v>4</v>
      </c>
      <c r="GX480" s="14">
        <v>0</v>
      </c>
      <c r="GY480" s="14">
        <v>3</v>
      </c>
      <c r="GZ480" s="14">
        <v>0</v>
      </c>
      <c r="HA480" s="14">
        <v>0</v>
      </c>
      <c r="HB480" s="14">
        <v>0</v>
      </c>
      <c r="HC480" s="14">
        <v>0</v>
      </c>
      <c r="HD480" s="14">
        <v>0</v>
      </c>
      <c r="HE480" s="14">
        <v>0</v>
      </c>
      <c r="HF480" s="14">
        <v>0</v>
      </c>
      <c r="HG480" s="14">
        <v>0</v>
      </c>
      <c r="HH480" s="14">
        <v>0</v>
      </c>
      <c r="HI480" s="14">
        <v>0</v>
      </c>
      <c r="HJ480" s="14">
        <v>0</v>
      </c>
      <c r="HK480" s="14">
        <v>3</v>
      </c>
      <c r="HL480" s="14">
        <v>1</v>
      </c>
      <c r="HM480" s="14">
        <v>4</v>
      </c>
      <c r="HN480" s="14">
        <v>2</v>
      </c>
      <c r="HO480" s="14">
        <v>0</v>
      </c>
      <c r="HP480" s="14">
        <v>0</v>
      </c>
      <c r="HQ480" s="14">
        <v>3</v>
      </c>
      <c r="HR480" s="14">
        <v>0</v>
      </c>
      <c r="HS480" s="14">
        <v>2</v>
      </c>
      <c r="HT480" s="14">
        <v>0</v>
      </c>
      <c r="HU480" s="14">
        <v>0</v>
      </c>
      <c r="HV480" s="14">
        <v>2</v>
      </c>
      <c r="HW480" s="14">
        <v>0</v>
      </c>
      <c r="HX480" s="14">
        <v>0</v>
      </c>
      <c r="HY480" s="14">
        <v>2</v>
      </c>
      <c r="HZ480" s="14">
        <v>0</v>
      </c>
      <c r="IA480" s="14">
        <v>5</v>
      </c>
      <c r="IB480" s="14">
        <v>0</v>
      </c>
      <c r="IC480" s="14">
        <v>3</v>
      </c>
      <c r="ID480" s="14">
        <v>0</v>
      </c>
      <c r="IE480" s="14">
        <v>0</v>
      </c>
      <c r="IF480" s="14">
        <v>7</v>
      </c>
      <c r="IG480" s="14">
        <v>2</v>
      </c>
      <c r="IH480" s="14">
        <v>6</v>
      </c>
      <c r="II480" s="14">
        <v>6</v>
      </c>
      <c r="IJ480" s="14">
        <v>10</v>
      </c>
      <c r="IK480" s="14">
        <v>0</v>
      </c>
      <c r="IL480" s="14">
        <v>11</v>
      </c>
      <c r="IM480" s="14">
        <v>3</v>
      </c>
      <c r="IN480" s="14">
        <v>4</v>
      </c>
      <c r="IO480" s="14">
        <v>15</v>
      </c>
      <c r="IP480" s="14">
        <v>0</v>
      </c>
      <c r="IQ480" s="14">
        <v>27</v>
      </c>
      <c r="IR480" s="14">
        <v>0</v>
      </c>
      <c r="IS480" s="14">
        <v>7</v>
      </c>
      <c r="IT480" s="14">
        <v>2</v>
      </c>
      <c r="IU480" s="14">
        <v>0</v>
      </c>
      <c r="IV480" s="14">
        <v>13</v>
      </c>
      <c r="IW480" s="14">
        <v>4</v>
      </c>
      <c r="IX480" s="14">
        <v>1</v>
      </c>
      <c r="IY480" s="14">
        <v>0</v>
      </c>
      <c r="IZ480" s="14">
        <v>2</v>
      </c>
      <c r="JA480" s="14">
        <v>2</v>
      </c>
      <c r="JB480" s="14">
        <v>0</v>
      </c>
      <c r="JC480" s="14">
        <v>0</v>
      </c>
      <c r="JD480" s="14">
        <v>0</v>
      </c>
      <c r="JE480" s="14">
        <v>1</v>
      </c>
      <c r="JF480" s="14">
        <v>0</v>
      </c>
      <c r="JG480" s="14">
        <v>0</v>
      </c>
      <c r="JH480" s="14">
        <v>1</v>
      </c>
      <c r="JI480" s="14">
        <v>0</v>
      </c>
      <c r="JJ480" s="14">
        <v>0</v>
      </c>
      <c r="JK480" s="14">
        <v>1</v>
      </c>
      <c r="JL480" s="14">
        <v>0</v>
      </c>
      <c r="JM480" s="14">
        <v>0</v>
      </c>
      <c r="JN480" s="14">
        <v>0</v>
      </c>
      <c r="JO480" s="14">
        <v>4</v>
      </c>
      <c r="JP480" s="14">
        <v>3</v>
      </c>
      <c r="JQ480" s="14">
        <v>5</v>
      </c>
      <c r="JR480" s="14">
        <v>1</v>
      </c>
      <c r="JS480" s="14">
        <v>0</v>
      </c>
      <c r="JT480" s="14">
        <v>0</v>
      </c>
      <c r="JU480" s="14">
        <v>1</v>
      </c>
      <c r="JV480" s="14">
        <v>0</v>
      </c>
      <c r="JW480" s="14">
        <v>3</v>
      </c>
      <c r="JX480" s="14">
        <v>0</v>
      </c>
      <c r="JY480" s="14">
        <v>0</v>
      </c>
      <c r="JZ480" s="14">
        <v>0</v>
      </c>
      <c r="KA480" s="14">
        <v>0</v>
      </c>
      <c r="KB480" s="14">
        <v>0</v>
      </c>
      <c r="KC480" s="14">
        <v>3</v>
      </c>
      <c r="KD480" s="14">
        <v>0</v>
      </c>
      <c r="KE480" s="14">
        <v>0</v>
      </c>
      <c r="KF480" s="14">
        <v>0</v>
      </c>
      <c r="KG480" s="14">
        <v>0</v>
      </c>
      <c r="KH480" s="14">
        <v>0</v>
      </c>
      <c r="KI480" s="14">
        <v>0</v>
      </c>
      <c r="KJ480" s="14">
        <v>0</v>
      </c>
      <c r="KK480" s="14">
        <v>0</v>
      </c>
      <c r="KL480" s="14">
        <v>1</v>
      </c>
      <c r="KM480" s="14">
        <v>0</v>
      </c>
      <c r="KN480" s="14">
        <v>0</v>
      </c>
      <c r="KO480" s="14">
        <v>0</v>
      </c>
      <c r="KP480" s="14">
        <v>5</v>
      </c>
      <c r="KQ480" s="14">
        <v>0</v>
      </c>
      <c r="KR480" s="14">
        <v>0</v>
      </c>
      <c r="KS480" s="14">
        <v>5</v>
      </c>
      <c r="KT480" s="14">
        <v>0</v>
      </c>
      <c r="KU480" s="14">
        <v>0</v>
      </c>
      <c r="KV480" s="14">
        <v>0</v>
      </c>
      <c r="KW480" s="14">
        <v>2</v>
      </c>
      <c r="KX480" s="14">
        <v>0</v>
      </c>
      <c r="KY480" s="14">
        <v>0</v>
      </c>
      <c r="KZ480" s="14">
        <v>5</v>
      </c>
      <c r="LA480" s="14">
        <v>0</v>
      </c>
      <c r="LB480" s="14">
        <v>0</v>
      </c>
      <c r="LC480" s="14">
        <v>0</v>
      </c>
      <c r="LD480" s="14">
        <v>2</v>
      </c>
      <c r="LE480" s="14">
        <v>2</v>
      </c>
      <c r="LF480" s="14">
        <v>0</v>
      </c>
      <c r="LG480" s="14">
        <v>2</v>
      </c>
      <c r="LH480" s="14">
        <v>0</v>
      </c>
      <c r="LI480" s="14">
        <v>0</v>
      </c>
      <c r="LJ480" s="14">
        <v>0</v>
      </c>
      <c r="LK480" s="14">
        <v>1</v>
      </c>
      <c r="LL480" s="14">
        <v>1</v>
      </c>
      <c r="LM480" s="14">
        <v>3</v>
      </c>
      <c r="LN480" s="14">
        <v>6</v>
      </c>
      <c r="LO480" s="14">
        <v>0</v>
      </c>
      <c r="LP480" s="14">
        <v>1</v>
      </c>
      <c r="LQ480" s="14">
        <v>0</v>
      </c>
      <c r="LR480" s="14">
        <v>4</v>
      </c>
      <c r="LS480" s="14">
        <v>0</v>
      </c>
      <c r="LT480" s="14">
        <v>0</v>
      </c>
      <c r="LU480" s="14">
        <v>1</v>
      </c>
      <c r="LV480" s="14">
        <v>0</v>
      </c>
      <c r="LW480" s="14">
        <v>0</v>
      </c>
      <c r="LX480" s="14">
        <v>0</v>
      </c>
      <c r="LY480" s="14">
        <v>11</v>
      </c>
      <c r="LZ480" s="14">
        <v>1</v>
      </c>
      <c r="MA480" s="14">
        <v>0</v>
      </c>
      <c r="MB480" s="14">
        <v>2</v>
      </c>
      <c r="MC480" s="14">
        <v>2</v>
      </c>
      <c r="MD480" s="14">
        <v>0</v>
      </c>
      <c r="ME480" s="14">
        <v>0</v>
      </c>
      <c r="MF480" s="14">
        <v>1</v>
      </c>
      <c r="MG480" s="14">
        <v>1</v>
      </c>
      <c r="MH480" s="14">
        <v>1</v>
      </c>
      <c r="MI480" s="14">
        <v>4</v>
      </c>
      <c r="MJ480" s="14">
        <v>1</v>
      </c>
      <c r="MK480" s="14">
        <v>5</v>
      </c>
      <c r="ML480" s="14">
        <v>1</v>
      </c>
      <c r="MM480" s="14">
        <v>3</v>
      </c>
      <c r="MN480" s="14">
        <v>3</v>
      </c>
      <c r="MO480" s="14">
        <v>1</v>
      </c>
      <c r="MP480" s="14">
        <v>5</v>
      </c>
      <c r="MQ480" s="14">
        <v>0</v>
      </c>
      <c r="MR480" s="14">
        <v>3</v>
      </c>
      <c r="MS480" s="14">
        <v>0</v>
      </c>
      <c r="MT480" s="14">
        <v>9</v>
      </c>
      <c r="MU480" s="14">
        <v>1</v>
      </c>
      <c r="MV480" s="14">
        <v>1</v>
      </c>
      <c r="MW480" s="14">
        <v>3</v>
      </c>
      <c r="MX480" s="14">
        <v>1</v>
      </c>
      <c r="MY480" s="14">
        <v>5</v>
      </c>
      <c r="MZ480" s="14">
        <v>0</v>
      </c>
      <c r="NA480" s="14">
        <v>4</v>
      </c>
      <c r="NB480" s="14">
        <v>5</v>
      </c>
      <c r="NC480" s="14">
        <v>0</v>
      </c>
      <c r="ND480" s="14">
        <v>3</v>
      </c>
      <c r="NE480" s="14">
        <v>2</v>
      </c>
      <c r="NF480" s="14">
        <v>3</v>
      </c>
      <c r="NG480" s="14">
        <v>0</v>
      </c>
      <c r="NH480" s="14">
        <v>5</v>
      </c>
      <c r="NI480" s="14">
        <v>0</v>
      </c>
      <c r="NJ480" s="14">
        <v>4</v>
      </c>
      <c r="NK480" s="14">
        <v>5</v>
      </c>
      <c r="NL480" s="14">
        <v>0</v>
      </c>
      <c r="NM480" s="14">
        <v>14</v>
      </c>
      <c r="NN480" s="14">
        <v>0</v>
      </c>
      <c r="NO480" s="14">
        <v>8</v>
      </c>
      <c r="NP480" s="14">
        <v>0</v>
      </c>
      <c r="NQ480" s="14">
        <v>9</v>
      </c>
      <c r="NR480" s="14">
        <v>2</v>
      </c>
      <c r="NS480" s="14">
        <v>8</v>
      </c>
      <c r="NT480" s="14">
        <v>3</v>
      </c>
      <c r="NU480" s="14">
        <v>0</v>
      </c>
      <c r="NV480" s="14">
        <v>10</v>
      </c>
      <c r="NW480" s="14">
        <v>0</v>
      </c>
      <c r="NX480" s="14">
        <v>8</v>
      </c>
      <c r="NY480" s="14">
        <v>9</v>
      </c>
      <c r="NZ480" s="14">
        <v>1</v>
      </c>
      <c r="OA480" s="14">
        <v>3</v>
      </c>
      <c r="OB480" s="14">
        <v>0</v>
      </c>
      <c r="OC480" s="14">
        <v>7</v>
      </c>
      <c r="OD480" s="14">
        <v>0</v>
      </c>
      <c r="OE480" s="14">
        <v>6</v>
      </c>
      <c r="OF480" s="14">
        <v>13</v>
      </c>
      <c r="OG480" s="14">
        <v>0</v>
      </c>
      <c r="OH480" s="14">
        <v>2</v>
      </c>
      <c r="OI480" s="14">
        <v>0</v>
      </c>
      <c r="OJ480" s="14">
        <v>5</v>
      </c>
      <c r="OK480" s="14">
        <v>2</v>
      </c>
      <c r="OL480" s="14">
        <v>0</v>
      </c>
      <c r="OM480" s="14">
        <v>6</v>
      </c>
      <c r="ON480" s="14">
        <v>2</v>
      </c>
      <c r="OO480" s="14">
        <v>6</v>
      </c>
      <c r="OP480" s="14">
        <v>0</v>
      </c>
      <c r="OQ480" s="14">
        <v>7</v>
      </c>
      <c r="OR480" s="14">
        <v>0</v>
      </c>
      <c r="OS480" s="14">
        <v>0</v>
      </c>
      <c r="OT480" s="14">
        <v>6</v>
      </c>
      <c r="OU480" s="14">
        <v>6</v>
      </c>
      <c r="OV480" s="14">
        <v>0</v>
      </c>
      <c r="OW480" s="14">
        <v>0</v>
      </c>
      <c r="OX480" s="14">
        <v>15</v>
      </c>
      <c r="OY480" s="14">
        <v>3</v>
      </c>
      <c r="OZ480" s="31">
        <v>4</v>
      </c>
      <c r="PA480" s="14">
        <v>7</v>
      </c>
      <c r="PB480" s="14">
        <v>1</v>
      </c>
      <c r="PC480" s="14"/>
      <c r="PD480" s="14">
        <v>0</v>
      </c>
      <c r="PE480" s="14">
        <v>5</v>
      </c>
      <c r="PF480" s="14">
        <v>4</v>
      </c>
      <c r="PG480" s="14">
        <v>1</v>
      </c>
      <c r="PH480" s="84">
        <v>6</v>
      </c>
      <c r="PI480" s="14">
        <v>7</v>
      </c>
      <c r="PJ480" s="14">
        <v>10</v>
      </c>
      <c r="PK480" s="54"/>
      <c r="PL480" s="84">
        <v>4</v>
      </c>
      <c r="PM480" s="14">
        <v>6</v>
      </c>
      <c r="PN480" s="84">
        <v>2</v>
      </c>
      <c r="PO480" s="84">
        <v>8</v>
      </c>
      <c r="PP480" s="84"/>
      <c r="PQ480" s="84">
        <v>3</v>
      </c>
      <c r="PR480" s="505"/>
      <c r="PS480" s="479">
        <v>4</v>
      </c>
      <c r="PT480" s="84">
        <v>3</v>
      </c>
      <c r="PU480" s="479">
        <v>4</v>
      </c>
      <c r="PV480" s="84">
        <v>2</v>
      </c>
      <c r="PW480" s="54"/>
      <c r="PX480" s="479">
        <v>5</v>
      </c>
      <c r="PY480" s="14"/>
      <c r="PZ480" s="14">
        <v>3</v>
      </c>
      <c r="QA480" s="14"/>
      <c r="QB480" s="14">
        <v>1</v>
      </c>
      <c r="QC480" s="54"/>
      <c r="QD480" s="54"/>
      <c r="QE480" s="1">
        <v>3</v>
      </c>
      <c r="QG480" s="1">
        <v>1</v>
      </c>
      <c r="QI480" s="1">
        <v>2</v>
      </c>
      <c r="QJ480" s="486">
        <v>4</v>
      </c>
      <c r="QM480" s="1">
        <v>1</v>
      </c>
      <c r="QN480" s="1">
        <v>1</v>
      </c>
      <c r="QO480" s="1">
        <v>1</v>
      </c>
      <c r="QP480" s="1">
        <v>1</v>
      </c>
      <c r="QQ480" s="1">
        <v>1</v>
      </c>
      <c r="QR480" s="1">
        <v>3</v>
      </c>
      <c r="QS480" s="1"/>
      <c r="QT480" s="1">
        <v>1</v>
      </c>
      <c r="QV480" s="1">
        <v>1</v>
      </c>
      <c r="QW480" s="1">
        <v>2</v>
      </c>
      <c r="QX480" s="1"/>
      <c r="QY480" s="1">
        <v>2</v>
      </c>
      <c r="QZ480" s="1"/>
      <c r="RA480" s="1">
        <v>1</v>
      </c>
      <c r="RB480" s="1"/>
      <c r="RC480" s="1">
        <v>1</v>
      </c>
      <c r="RD480" s="1">
        <v>1</v>
      </c>
      <c r="RI480" s="1">
        <v>1</v>
      </c>
      <c r="RJ480" s="1"/>
      <c r="RK480" s="1">
        <v>5</v>
      </c>
      <c r="RL480" s="1"/>
      <c r="RM480" s="1">
        <v>1</v>
      </c>
      <c r="RN480" s="1">
        <v>1</v>
      </c>
      <c r="RO480" s="1"/>
      <c r="RP480" s="1"/>
      <c r="RQ480" s="1"/>
      <c r="RR480" s="1"/>
      <c r="RS480" s="1"/>
      <c r="RT480" s="1"/>
      <c r="RU480" s="20">
        <v>1</v>
      </c>
    </row>
    <row r="481" spans="1:503" s="20" customFormat="1" hidden="1" x14ac:dyDescent="0.25">
      <c r="A481" s="68" t="s">
        <v>8</v>
      </c>
      <c r="B481" s="68" t="s">
        <v>1240</v>
      </c>
      <c r="C481" s="464">
        <v>297</v>
      </c>
      <c r="D481" s="347"/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  <c r="AL481" s="14">
        <v>0</v>
      </c>
      <c r="AM481" s="14">
        <v>0</v>
      </c>
      <c r="AN481" s="14">
        <v>0</v>
      </c>
      <c r="AO481" s="14">
        <v>0</v>
      </c>
      <c r="AP481" s="14">
        <v>0</v>
      </c>
      <c r="AQ481" s="14">
        <v>0</v>
      </c>
      <c r="AR481" s="14">
        <v>0</v>
      </c>
      <c r="AS481" s="14">
        <v>0</v>
      </c>
      <c r="AT481" s="14">
        <v>0</v>
      </c>
      <c r="AU481" s="14">
        <v>0</v>
      </c>
      <c r="AV481" s="14">
        <v>0</v>
      </c>
      <c r="AW481" s="14">
        <v>0</v>
      </c>
      <c r="AX481" s="14">
        <v>0</v>
      </c>
      <c r="AY481" s="14">
        <v>0</v>
      </c>
      <c r="AZ481" s="14">
        <v>0</v>
      </c>
      <c r="BA481" s="14">
        <v>0</v>
      </c>
      <c r="BB481" s="14">
        <v>0</v>
      </c>
      <c r="BC481" s="14">
        <v>0</v>
      </c>
      <c r="BD481" s="14">
        <v>0</v>
      </c>
      <c r="BE481" s="14">
        <v>0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  <c r="BK481" s="14">
        <v>0</v>
      </c>
      <c r="BL481" s="14">
        <v>0</v>
      </c>
      <c r="BM481" s="14">
        <v>0</v>
      </c>
      <c r="BN481" s="14">
        <v>0</v>
      </c>
      <c r="BO481" s="14">
        <v>0</v>
      </c>
      <c r="BP481" s="14">
        <v>0</v>
      </c>
      <c r="BQ481" s="14">
        <v>0</v>
      </c>
      <c r="BR481" s="14">
        <v>0</v>
      </c>
      <c r="BS481" s="14">
        <v>0</v>
      </c>
      <c r="BT481" s="14">
        <v>0</v>
      </c>
      <c r="BU481" s="14">
        <v>0</v>
      </c>
      <c r="BV481" s="14">
        <v>0</v>
      </c>
      <c r="BW481" s="14">
        <v>0</v>
      </c>
      <c r="BX481" s="14">
        <v>0</v>
      </c>
      <c r="BY481" s="14">
        <v>0</v>
      </c>
      <c r="BZ481" s="14">
        <v>0</v>
      </c>
      <c r="CA481" s="14">
        <v>0</v>
      </c>
      <c r="CB481" s="14">
        <v>0</v>
      </c>
      <c r="CC481" s="14">
        <v>0</v>
      </c>
      <c r="CD481" s="14">
        <v>0</v>
      </c>
      <c r="CE481" s="14">
        <v>0</v>
      </c>
      <c r="CF481" s="14">
        <v>0</v>
      </c>
      <c r="CG481" s="14">
        <v>0</v>
      </c>
      <c r="CH481" s="14">
        <v>0</v>
      </c>
      <c r="CI481" s="14">
        <v>0</v>
      </c>
      <c r="CJ481" s="14">
        <v>0</v>
      </c>
      <c r="CK481" s="14">
        <v>0</v>
      </c>
      <c r="CL481" s="14">
        <v>0</v>
      </c>
      <c r="CM481" s="14">
        <v>0</v>
      </c>
      <c r="CN481" s="14">
        <v>0</v>
      </c>
      <c r="CO481" s="14">
        <v>0</v>
      </c>
      <c r="CP481" s="14">
        <v>0</v>
      </c>
      <c r="CQ481" s="14">
        <v>0</v>
      </c>
      <c r="CR481" s="14">
        <v>0</v>
      </c>
      <c r="CS481" s="14">
        <v>0</v>
      </c>
      <c r="CT481" s="14">
        <v>0</v>
      </c>
      <c r="CU481" s="14">
        <v>0</v>
      </c>
      <c r="CV481" s="14">
        <v>0</v>
      </c>
      <c r="CW481" s="14">
        <v>0</v>
      </c>
      <c r="CX481" s="14">
        <v>0</v>
      </c>
      <c r="CY481" s="14">
        <v>0</v>
      </c>
      <c r="CZ481" s="14">
        <v>0</v>
      </c>
      <c r="DA481" s="14">
        <v>0</v>
      </c>
      <c r="DB481" s="14">
        <v>0</v>
      </c>
      <c r="DC481" s="14">
        <v>0</v>
      </c>
      <c r="DD481" s="14">
        <v>0</v>
      </c>
      <c r="DE481" s="14">
        <v>0</v>
      </c>
      <c r="DF481" s="14">
        <v>0</v>
      </c>
      <c r="DG481" s="14">
        <v>0</v>
      </c>
      <c r="DH481" s="14">
        <v>0</v>
      </c>
      <c r="DI481" s="14">
        <v>0</v>
      </c>
      <c r="DJ481" s="14">
        <v>0</v>
      </c>
      <c r="DK481" s="14">
        <v>0</v>
      </c>
      <c r="DL481" s="14">
        <v>0</v>
      </c>
      <c r="DM481" s="14">
        <v>0</v>
      </c>
      <c r="DN481" s="14">
        <v>0</v>
      </c>
      <c r="DO481" s="14">
        <v>0</v>
      </c>
      <c r="DP481" s="14">
        <v>0</v>
      </c>
      <c r="DQ481" s="14">
        <v>0</v>
      </c>
      <c r="DR481" s="14">
        <v>0</v>
      </c>
      <c r="DS481" s="14">
        <v>0</v>
      </c>
      <c r="DT481" s="14">
        <v>0</v>
      </c>
      <c r="DU481" s="14">
        <v>0</v>
      </c>
      <c r="DV481" s="14">
        <v>0</v>
      </c>
      <c r="DW481" s="14">
        <v>0</v>
      </c>
      <c r="DX481" s="14">
        <v>0</v>
      </c>
      <c r="DY481" s="14">
        <v>0</v>
      </c>
      <c r="DZ481" s="14">
        <v>0</v>
      </c>
      <c r="EA481" s="14">
        <v>0</v>
      </c>
      <c r="EB481" s="14">
        <v>0</v>
      </c>
      <c r="EC481" s="14">
        <v>0</v>
      </c>
      <c r="ED481" s="14">
        <v>0</v>
      </c>
      <c r="EE481" s="14">
        <v>0</v>
      </c>
      <c r="EF481" s="14">
        <v>0</v>
      </c>
      <c r="EG481" s="14">
        <v>0</v>
      </c>
      <c r="EH481" s="14">
        <v>0</v>
      </c>
      <c r="EI481" s="14">
        <v>0</v>
      </c>
      <c r="EJ481" s="14">
        <v>0</v>
      </c>
      <c r="EK481" s="14">
        <v>0</v>
      </c>
      <c r="EL481" s="14">
        <v>0</v>
      </c>
      <c r="EM481" s="14">
        <v>0</v>
      </c>
      <c r="EN481" s="14">
        <v>0</v>
      </c>
      <c r="EO481" s="14">
        <v>0</v>
      </c>
      <c r="EP481" s="14">
        <v>0</v>
      </c>
      <c r="EQ481" s="14">
        <v>0</v>
      </c>
      <c r="ER481" s="14">
        <v>0</v>
      </c>
      <c r="ES481" s="14">
        <v>0</v>
      </c>
      <c r="ET481" s="14">
        <v>0</v>
      </c>
      <c r="EU481" s="14">
        <v>0</v>
      </c>
      <c r="EV481" s="14">
        <v>0</v>
      </c>
      <c r="EW481" s="14">
        <v>0</v>
      </c>
      <c r="EX481" s="14">
        <v>0</v>
      </c>
      <c r="EY481" s="14">
        <v>0</v>
      </c>
      <c r="EZ481" s="14">
        <v>0</v>
      </c>
      <c r="FA481" s="14">
        <v>0</v>
      </c>
      <c r="FB481" s="14">
        <v>0</v>
      </c>
      <c r="FC481" s="14">
        <v>0</v>
      </c>
      <c r="FD481" s="14">
        <v>0</v>
      </c>
      <c r="FE481" s="14">
        <v>0</v>
      </c>
      <c r="FF481" s="14">
        <v>0</v>
      </c>
      <c r="FG481" s="14">
        <v>0</v>
      </c>
      <c r="FH481" s="14">
        <v>0</v>
      </c>
      <c r="FI481" s="14">
        <v>0</v>
      </c>
      <c r="FJ481" s="14">
        <v>0</v>
      </c>
      <c r="FK481" s="14">
        <v>0</v>
      </c>
      <c r="FL481" s="14">
        <v>0</v>
      </c>
      <c r="FM481" s="14">
        <v>0</v>
      </c>
      <c r="FN481" s="14">
        <v>0</v>
      </c>
      <c r="FO481" s="14">
        <v>0</v>
      </c>
      <c r="FP481" s="14">
        <v>0</v>
      </c>
      <c r="FQ481" s="14">
        <v>0</v>
      </c>
      <c r="FR481" s="14">
        <v>0</v>
      </c>
      <c r="FS481" s="14">
        <v>0</v>
      </c>
      <c r="FT481" s="14">
        <v>0</v>
      </c>
      <c r="FU481" s="14">
        <v>0</v>
      </c>
      <c r="FV481" s="14">
        <v>0</v>
      </c>
      <c r="FW481" s="14">
        <v>0</v>
      </c>
      <c r="FX481" s="14">
        <v>0</v>
      </c>
      <c r="FY481" s="14">
        <v>0</v>
      </c>
      <c r="FZ481" s="14">
        <v>0</v>
      </c>
      <c r="GA481" s="14">
        <v>0</v>
      </c>
      <c r="GB481" s="14">
        <v>0</v>
      </c>
      <c r="GC481" s="14">
        <v>0</v>
      </c>
      <c r="GD481" s="14">
        <v>0</v>
      </c>
      <c r="GE481" s="14">
        <v>0</v>
      </c>
      <c r="GF481" s="14">
        <v>0</v>
      </c>
      <c r="GG481" s="14">
        <v>0</v>
      </c>
      <c r="GH481" s="14">
        <v>0</v>
      </c>
      <c r="GI481" s="14">
        <v>0</v>
      </c>
      <c r="GJ481" s="14">
        <v>0</v>
      </c>
      <c r="GK481" s="14">
        <v>0</v>
      </c>
      <c r="GL481" s="14">
        <v>0</v>
      </c>
      <c r="GM481" s="14">
        <v>0</v>
      </c>
      <c r="GN481" s="14">
        <v>0</v>
      </c>
      <c r="GO481" s="14">
        <v>0</v>
      </c>
      <c r="GP481" s="14">
        <v>0</v>
      </c>
      <c r="GQ481" s="14">
        <v>0</v>
      </c>
      <c r="GR481" s="14">
        <v>0</v>
      </c>
      <c r="GS481" s="14">
        <v>0</v>
      </c>
      <c r="GT481" s="14">
        <v>0</v>
      </c>
      <c r="GU481" s="14">
        <v>0</v>
      </c>
      <c r="GV481" s="14">
        <v>0</v>
      </c>
      <c r="GW481" s="14">
        <v>0</v>
      </c>
      <c r="GX481" s="14">
        <v>0</v>
      </c>
      <c r="GY481" s="14">
        <v>0</v>
      </c>
      <c r="GZ481" s="14">
        <v>0</v>
      </c>
      <c r="HA481" s="14">
        <v>0</v>
      </c>
      <c r="HB481" s="14">
        <v>0</v>
      </c>
      <c r="HC481" s="14">
        <v>0</v>
      </c>
      <c r="HD481" s="14">
        <v>0</v>
      </c>
      <c r="HE481" s="14">
        <v>0</v>
      </c>
      <c r="HF481" s="14">
        <v>0</v>
      </c>
      <c r="HG481" s="14">
        <v>0</v>
      </c>
      <c r="HH481" s="14">
        <v>0</v>
      </c>
      <c r="HI481" s="14">
        <v>0</v>
      </c>
      <c r="HJ481" s="14">
        <v>0</v>
      </c>
      <c r="HK481" s="14">
        <v>0</v>
      </c>
      <c r="HL481" s="14">
        <v>0</v>
      </c>
      <c r="HM481" s="14">
        <v>0</v>
      </c>
      <c r="HN481" s="14">
        <v>0</v>
      </c>
      <c r="HO481" s="14">
        <v>0</v>
      </c>
      <c r="HP481" s="14">
        <v>0</v>
      </c>
      <c r="HQ481" s="14">
        <v>0</v>
      </c>
      <c r="HR481" s="14">
        <v>0</v>
      </c>
      <c r="HS481" s="14">
        <v>0</v>
      </c>
      <c r="HT481" s="14">
        <v>0</v>
      </c>
      <c r="HU481" s="14">
        <v>0</v>
      </c>
      <c r="HV481" s="14">
        <v>0</v>
      </c>
      <c r="HW481" s="14">
        <v>0</v>
      </c>
      <c r="HX481" s="14">
        <v>0</v>
      </c>
      <c r="HY481" s="14">
        <v>0</v>
      </c>
      <c r="HZ481" s="14">
        <v>0</v>
      </c>
      <c r="IA481" s="14">
        <v>0</v>
      </c>
      <c r="IB481" s="14">
        <v>0</v>
      </c>
      <c r="IC481" s="14">
        <v>0</v>
      </c>
      <c r="ID481" s="14">
        <v>0</v>
      </c>
      <c r="IE481" s="14">
        <v>0</v>
      </c>
      <c r="IF481" s="14">
        <v>0</v>
      </c>
      <c r="IG481" s="14">
        <v>0</v>
      </c>
      <c r="IH481" s="14">
        <v>0</v>
      </c>
      <c r="II481" s="14">
        <v>0</v>
      </c>
      <c r="IJ481" s="14">
        <v>0</v>
      </c>
      <c r="IK481" s="14">
        <v>0</v>
      </c>
      <c r="IL481" s="14">
        <v>0</v>
      </c>
      <c r="IM481" s="14">
        <v>0</v>
      </c>
      <c r="IN481" s="14">
        <v>0</v>
      </c>
      <c r="IO481" s="14">
        <v>0</v>
      </c>
      <c r="IP481" s="14">
        <v>0</v>
      </c>
      <c r="IQ481" s="14">
        <v>0</v>
      </c>
      <c r="IR481" s="14">
        <v>0</v>
      </c>
      <c r="IS481" s="14">
        <v>0</v>
      </c>
      <c r="IT481" s="14">
        <v>0</v>
      </c>
      <c r="IU481" s="14">
        <v>0</v>
      </c>
      <c r="IV481" s="14">
        <v>0</v>
      </c>
      <c r="IW481" s="14">
        <v>0</v>
      </c>
      <c r="IX481" s="14">
        <v>0</v>
      </c>
      <c r="IY481" s="14">
        <v>0</v>
      </c>
      <c r="IZ481" s="14">
        <v>0</v>
      </c>
      <c r="JA481" s="14">
        <v>0</v>
      </c>
      <c r="JB481" s="14">
        <v>0</v>
      </c>
      <c r="JC481" s="14">
        <v>0</v>
      </c>
      <c r="JD481" s="14">
        <v>0</v>
      </c>
      <c r="JE481" s="14">
        <v>0</v>
      </c>
      <c r="JF481" s="14">
        <v>0</v>
      </c>
      <c r="JG481" s="14">
        <v>0</v>
      </c>
      <c r="JH481" s="14">
        <v>0</v>
      </c>
      <c r="JI481" s="14">
        <v>0</v>
      </c>
      <c r="JJ481" s="14">
        <v>0</v>
      </c>
      <c r="JK481" s="14">
        <v>0</v>
      </c>
      <c r="JL481" s="14">
        <v>0</v>
      </c>
      <c r="JM481" s="14">
        <v>0</v>
      </c>
      <c r="JN481" s="14">
        <v>0</v>
      </c>
      <c r="JO481" s="14">
        <v>0</v>
      </c>
      <c r="JP481" s="14">
        <v>0</v>
      </c>
      <c r="JQ481" s="14">
        <v>0</v>
      </c>
      <c r="JR481" s="14">
        <v>0</v>
      </c>
      <c r="JS481" s="14">
        <v>0</v>
      </c>
      <c r="JT481" s="14">
        <v>0</v>
      </c>
      <c r="JU481" s="14">
        <v>0</v>
      </c>
      <c r="JV481" s="14">
        <v>0</v>
      </c>
      <c r="JW481" s="14">
        <v>0</v>
      </c>
      <c r="JX481" s="14">
        <v>0</v>
      </c>
      <c r="JY481" s="14">
        <v>0</v>
      </c>
      <c r="JZ481" s="14">
        <v>0</v>
      </c>
      <c r="KA481" s="14">
        <v>0</v>
      </c>
      <c r="KB481" s="14">
        <v>0</v>
      </c>
      <c r="KC481" s="14">
        <v>0</v>
      </c>
      <c r="KD481" s="14">
        <v>0</v>
      </c>
      <c r="KE481" s="14">
        <v>0</v>
      </c>
      <c r="KF481" s="14">
        <v>0</v>
      </c>
      <c r="KG481" s="14">
        <v>0</v>
      </c>
      <c r="KH481" s="14">
        <v>0</v>
      </c>
      <c r="KI481" s="14">
        <v>0</v>
      </c>
      <c r="KJ481" s="14">
        <v>0</v>
      </c>
      <c r="KK481" s="14">
        <v>0</v>
      </c>
      <c r="KL481" s="14">
        <v>0</v>
      </c>
      <c r="KM481" s="14">
        <v>0</v>
      </c>
      <c r="KN481" s="14">
        <v>0</v>
      </c>
      <c r="KO481" s="14">
        <v>0</v>
      </c>
      <c r="KP481" s="14">
        <v>0</v>
      </c>
      <c r="KQ481" s="14">
        <v>0</v>
      </c>
      <c r="KR481" s="14">
        <v>0</v>
      </c>
      <c r="KS481" s="14">
        <v>0</v>
      </c>
      <c r="KT481" s="14">
        <v>0</v>
      </c>
      <c r="KU481" s="14">
        <v>0</v>
      </c>
      <c r="KV481" s="14">
        <v>0</v>
      </c>
      <c r="KW481" s="14">
        <v>0</v>
      </c>
      <c r="KX481" s="14">
        <v>0</v>
      </c>
      <c r="KY481" s="14">
        <v>0</v>
      </c>
      <c r="KZ481" s="14">
        <v>0</v>
      </c>
      <c r="LA481" s="14">
        <v>0</v>
      </c>
      <c r="LB481" s="14">
        <v>0</v>
      </c>
      <c r="LC481" s="14">
        <v>0</v>
      </c>
      <c r="LD481" s="14">
        <v>0</v>
      </c>
      <c r="LE481" s="14">
        <v>0</v>
      </c>
      <c r="LF481" s="14">
        <v>0</v>
      </c>
      <c r="LG481" s="14">
        <v>0</v>
      </c>
      <c r="LH481" s="14">
        <v>0</v>
      </c>
      <c r="LI481" s="14">
        <v>0</v>
      </c>
      <c r="LJ481" s="14">
        <v>0</v>
      </c>
      <c r="LK481" s="14">
        <v>0</v>
      </c>
      <c r="LL481" s="14">
        <v>0</v>
      </c>
      <c r="LM481" s="14">
        <v>0</v>
      </c>
      <c r="LN481" s="14">
        <v>0</v>
      </c>
      <c r="LO481" s="14">
        <v>0</v>
      </c>
      <c r="LP481" s="14">
        <v>0</v>
      </c>
      <c r="LQ481" s="14">
        <v>0</v>
      </c>
      <c r="LR481" s="14">
        <v>0</v>
      </c>
      <c r="LS481" s="14">
        <v>0</v>
      </c>
      <c r="LT481" s="14">
        <v>0</v>
      </c>
      <c r="LU481" s="14">
        <v>0</v>
      </c>
      <c r="LV481" s="14">
        <v>0</v>
      </c>
      <c r="LW481" s="14">
        <v>0</v>
      </c>
      <c r="LX481" s="14">
        <v>0</v>
      </c>
      <c r="LY481" s="14">
        <v>0</v>
      </c>
      <c r="LZ481" s="14">
        <v>0</v>
      </c>
      <c r="MA481" s="14">
        <v>0</v>
      </c>
      <c r="MB481" s="14">
        <v>0</v>
      </c>
      <c r="MC481" s="14">
        <v>0</v>
      </c>
      <c r="MD481" s="14">
        <v>0</v>
      </c>
      <c r="ME481" s="14">
        <v>0</v>
      </c>
      <c r="MF481" s="14">
        <v>0</v>
      </c>
      <c r="MG481" s="14">
        <v>0</v>
      </c>
      <c r="MH481" s="14">
        <v>0</v>
      </c>
      <c r="MI481" s="14">
        <v>0</v>
      </c>
      <c r="MJ481" s="14">
        <v>0</v>
      </c>
      <c r="MK481" s="14">
        <v>0</v>
      </c>
      <c r="ML481" s="14">
        <v>0</v>
      </c>
      <c r="MM481" s="14">
        <v>0</v>
      </c>
      <c r="MN481" s="14">
        <v>0</v>
      </c>
      <c r="MO481" s="14">
        <v>0</v>
      </c>
      <c r="MP481" s="14">
        <v>0</v>
      </c>
      <c r="MQ481" s="14">
        <v>0</v>
      </c>
      <c r="MR481" s="14">
        <v>0</v>
      </c>
      <c r="MS481" s="14">
        <v>0</v>
      </c>
      <c r="MT481" s="14">
        <v>0</v>
      </c>
      <c r="MU481" s="14">
        <v>0</v>
      </c>
      <c r="MV481" s="14">
        <v>0</v>
      </c>
      <c r="MW481" s="14">
        <v>0</v>
      </c>
      <c r="MX481" s="14">
        <v>0</v>
      </c>
      <c r="MY481" s="14">
        <v>0</v>
      </c>
      <c r="MZ481" s="14">
        <v>0</v>
      </c>
      <c r="NA481" s="14">
        <v>0</v>
      </c>
      <c r="NB481" s="14">
        <v>0</v>
      </c>
      <c r="NC481" s="14">
        <v>0</v>
      </c>
      <c r="ND481" s="14">
        <v>1</v>
      </c>
      <c r="NE481" s="14">
        <v>2</v>
      </c>
      <c r="NF481" s="14">
        <v>0</v>
      </c>
      <c r="NG481" s="14">
        <v>0</v>
      </c>
      <c r="NH481" s="14">
        <v>0</v>
      </c>
      <c r="NI481" s="14">
        <v>0</v>
      </c>
      <c r="NJ481" s="14">
        <v>0</v>
      </c>
      <c r="NK481" s="14">
        <v>0</v>
      </c>
      <c r="NL481" s="14">
        <v>0</v>
      </c>
      <c r="NM481" s="14">
        <v>0</v>
      </c>
      <c r="NN481" s="14">
        <v>0</v>
      </c>
      <c r="NO481" s="14">
        <v>0</v>
      </c>
      <c r="NP481" s="14">
        <v>0</v>
      </c>
      <c r="NQ481" s="14">
        <v>0</v>
      </c>
      <c r="NR481" s="14">
        <v>0</v>
      </c>
      <c r="NS481" s="14">
        <v>1</v>
      </c>
      <c r="NT481" s="14">
        <v>0</v>
      </c>
      <c r="NU481" s="14">
        <v>0</v>
      </c>
      <c r="NV481" s="14">
        <v>0</v>
      </c>
      <c r="NW481" s="14">
        <v>0</v>
      </c>
      <c r="NX481" s="14">
        <v>0</v>
      </c>
      <c r="NY481" s="14">
        <v>0</v>
      </c>
      <c r="NZ481" s="14">
        <v>0</v>
      </c>
      <c r="OA481" s="14">
        <v>0</v>
      </c>
      <c r="OB481" s="14">
        <v>0</v>
      </c>
      <c r="OC481" s="14">
        <v>0</v>
      </c>
      <c r="OD481" s="14">
        <v>0</v>
      </c>
      <c r="OE481" s="14">
        <v>0</v>
      </c>
      <c r="OF481" s="14"/>
      <c r="OG481" s="14">
        <v>0</v>
      </c>
      <c r="OH481" s="14">
        <v>0</v>
      </c>
      <c r="OI481" s="14">
        <v>0</v>
      </c>
      <c r="OJ481" s="14">
        <v>0</v>
      </c>
      <c r="OK481" s="14">
        <v>0</v>
      </c>
      <c r="OL481" s="14">
        <v>0</v>
      </c>
      <c r="OM481" s="14">
        <v>0</v>
      </c>
      <c r="ON481" s="14">
        <v>0</v>
      </c>
      <c r="OO481" s="14">
        <v>0</v>
      </c>
      <c r="OP481" s="14">
        <v>0</v>
      </c>
      <c r="OQ481" s="14">
        <v>0</v>
      </c>
      <c r="OR481" s="14">
        <v>0</v>
      </c>
      <c r="OS481" s="14">
        <v>0</v>
      </c>
      <c r="OT481" s="14">
        <v>0</v>
      </c>
      <c r="OU481" s="14">
        <v>0</v>
      </c>
      <c r="OV481" s="14">
        <v>0</v>
      </c>
      <c r="OW481" s="14">
        <v>0</v>
      </c>
      <c r="OX481" s="14">
        <v>0</v>
      </c>
      <c r="OY481" s="14">
        <v>0</v>
      </c>
      <c r="OZ481" s="14"/>
      <c r="PA481" s="14">
        <v>0</v>
      </c>
      <c r="PB481" s="14"/>
      <c r="PC481" s="14"/>
      <c r="PD481" s="14">
        <v>0</v>
      </c>
      <c r="PE481" s="14"/>
      <c r="PF481" s="14"/>
      <c r="PG481" s="54"/>
      <c r="PH481" s="54"/>
      <c r="PI481" s="54"/>
      <c r="PJ481" s="54"/>
      <c r="PK481" s="54"/>
      <c r="PL481" s="84"/>
      <c r="PM481" s="14"/>
      <c r="PN481" s="84"/>
      <c r="PO481" s="84"/>
      <c r="PP481" s="84"/>
      <c r="PQ481" s="84"/>
      <c r="PR481" s="505"/>
      <c r="PS481" s="84"/>
      <c r="PT481" s="84"/>
      <c r="PU481" s="84"/>
      <c r="PV481" s="84"/>
      <c r="PW481" s="54"/>
      <c r="PX481" s="54"/>
      <c r="PY481" s="14"/>
      <c r="PZ481" s="14"/>
      <c r="QA481" s="14"/>
      <c r="QB481" s="54"/>
      <c r="QC481" s="54"/>
      <c r="QD481" s="54"/>
      <c r="QR481" s="1"/>
      <c r="QS481" s="1"/>
      <c r="QX481" s="1"/>
      <c r="QY481" s="1"/>
      <c r="QZ481" s="1"/>
      <c r="RA481" s="1"/>
      <c r="RB481" s="1"/>
      <c r="RC481" s="1"/>
      <c r="RD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</row>
    <row r="482" spans="1:503" hidden="1" x14ac:dyDescent="0.25">
      <c r="A482" s="68" t="s">
        <v>8</v>
      </c>
      <c r="B482" s="79" t="s">
        <v>40</v>
      </c>
      <c r="C482" s="464">
        <v>4333</v>
      </c>
      <c r="D482" s="347"/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  <c r="AL482" s="14">
        <v>0</v>
      </c>
      <c r="AM482" s="14">
        <v>2</v>
      </c>
      <c r="AN482" s="14">
        <v>0</v>
      </c>
      <c r="AO482" s="14">
        <v>0</v>
      </c>
      <c r="AP482" s="14">
        <v>0</v>
      </c>
      <c r="AQ482" s="14">
        <v>0</v>
      </c>
      <c r="AR482" s="14">
        <v>0</v>
      </c>
      <c r="AS482" s="14">
        <v>0</v>
      </c>
      <c r="AT482" s="14">
        <v>0</v>
      </c>
      <c r="AU482" s="14">
        <v>0</v>
      </c>
      <c r="AV482" s="14">
        <v>0</v>
      </c>
      <c r="AW482" s="14">
        <v>0</v>
      </c>
      <c r="AX482" s="14">
        <v>0</v>
      </c>
      <c r="AY482" s="14">
        <v>0</v>
      </c>
      <c r="AZ482" s="14">
        <v>0</v>
      </c>
      <c r="BA482" s="14">
        <v>0</v>
      </c>
      <c r="BB482" s="14">
        <v>0</v>
      </c>
      <c r="BC482" s="14">
        <v>0</v>
      </c>
      <c r="BD482" s="14">
        <v>0</v>
      </c>
      <c r="BE482" s="14">
        <v>0</v>
      </c>
      <c r="BF482" s="14">
        <v>0</v>
      </c>
      <c r="BG482" s="14">
        <v>0</v>
      </c>
      <c r="BH482" s="14">
        <v>0</v>
      </c>
      <c r="BI482" s="14">
        <v>0</v>
      </c>
      <c r="BJ482" s="14">
        <v>0</v>
      </c>
      <c r="BK482" s="14">
        <v>0</v>
      </c>
      <c r="BL482" s="14">
        <v>0</v>
      </c>
      <c r="BM482" s="14">
        <v>0</v>
      </c>
      <c r="BN482" s="14">
        <v>0</v>
      </c>
      <c r="BO482" s="14">
        <v>0</v>
      </c>
      <c r="BP482" s="14">
        <v>0</v>
      </c>
      <c r="BQ482" s="14">
        <v>1</v>
      </c>
      <c r="BR482" s="14">
        <v>0</v>
      </c>
      <c r="BS482" s="14">
        <v>0</v>
      </c>
      <c r="BT482" s="14">
        <v>0</v>
      </c>
      <c r="BU482" s="14">
        <v>2</v>
      </c>
      <c r="BV482" s="14">
        <v>0</v>
      </c>
      <c r="BW482" s="14">
        <v>0</v>
      </c>
      <c r="BX482" s="14">
        <v>0</v>
      </c>
      <c r="BY482" s="14">
        <v>0</v>
      </c>
      <c r="BZ482" s="14">
        <v>0</v>
      </c>
      <c r="CA482" s="14">
        <v>0</v>
      </c>
      <c r="CB482" s="14">
        <v>0</v>
      </c>
      <c r="CC482" s="14">
        <v>0</v>
      </c>
      <c r="CD482" s="14">
        <v>0</v>
      </c>
      <c r="CE482" s="14">
        <v>0</v>
      </c>
      <c r="CF482" s="14">
        <v>0</v>
      </c>
      <c r="CG482" s="14">
        <v>1</v>
      </c>
      <c r="CH482" s="14">
        <v>0</v>
      </c>
      <c r="CI482" s="14">
        <v>0</v>
      </c>
      <c r="CJ482" s="14">
        <v>0</v>
      </c>
      <c r="CK482" s="14">
        <v>0</v>
      </c>
      <c r="CL482" s="14">
        <v>0</v>
      </c>
      <c r="CM482" s="14">
        <v>0</v>
      </c>
      <c r="CN482" s="14">
        <v>0</v>
      </c>
      <c r="CO482" s="14">
        <v>0</v>
      </c>
      <c r="CP482" s="14">
        <v>0</v>
      </c>
      <c r="CQ482" s="14">
        <v>0</v>
      </c>
      <c r="CR482" s="14">
        <v>0</v>
      </c>
      <c r="CS482" s="14">
        <v>2</v>
      </c>
      <c r="CT482" s="14">
        <v>0</v>
      </c>
      <c r="CU482" s="14">
        <v>0</v>
      </c>
      <c r="CV482" s="14">
        <v>0</v>
      </c>
      <c r="CW482" s="14">
        <v>0</v>
      </c>
      <c r="CX482" s="14">
        <v>0</v>
      </c>
      <c r="CY482" s="14">
        <v>0</v>
      </c>
      <c r="CZ482" s="14">
        <v>0</v>
      </c>
      <c r="DA482" s="14">
        <v>0</v>
      </c>
      <c r="DB482" s="14">
        <v>3</v>
      </c>
      <c r="DC482" s="14">
        <v>0</v>
      </c>
      <c r="DD482" s="14">
        <v>1</v>
      </c>
      <c r="DE482" s="14">
        <v>1</v>
      </c>
      <c r="DF482" s="14">
        <v>2</v>
      </c>
      <c r="DG482" s="14">
        <v>0</v>
      </c>
      <c r="DH482" s="14">
        <v>2</v>
      </c>
      <c r="DI482" s="14">
        <v>6</v>
      </c>
      <c r="DJ482" s="14">
        <v>4</v>
      </c>
      <c r="DK482" s="14">
        <v>3</v>
      </c>
      <c r="DL482" s="14">
        <v>8</v>
      </c>
      <c r="DM482" s="14">
        <v>4</v>
      </c>
      <c r="DN482" s="14">
        <v>15</v>
      </c>
      <c r="DO482" s="14">
        <v>3</v>
      </c>
      <c r="DP482" s="14">
        <v>0</v>
      </c>
      <c r="DQ482" s="14">
        <v>7</v>
      </c>
      <c r="DR482" s="14">
        <v>15</v>
      </c>
      <c r="DS482" s="14">
        <v>6</v>
      </c>
      <c r="DT482" s="14">
        <v>5</v>
      </c>
      <c r="DU482" s="14">
        <v>4</v>
      </c>
      <c r="DV482" s="14">
        <v>2</v>
      </c>
      <c r="DW482" s="14">
        <v>2</v>
      </c>
      <c r="DX482" s="14">
        <v>2</v>
      </c>
      <c r="DY482" s="14">
        <v>0</v>
      </c>
      <c r="DZ482" s="14">
        <v>3</v>
      </c>
      <c r="EA482" s="14">
        <v>2</v>
      </c>
      <c r="EB482" s="14">
        <v>0</v>
      </c>
      <c r="EC482" s="14">
        <v>0</v>
      </c>
      <c r="ED482" s="14">
        <v>2</v>
      </c>
      <c r="EE482" s="14">
        <v>0</v>
      </c>
      <c r="EF482" s="14">
        <v>0</v>
      </c>
      <c r="EG482" s="14">
        <v>0</v>
      </c>
      <c r="EH482" s="14">
        <v>0</v>
      </c>
      <c r="EI482" s="14">
        <v>0</v>
      </c>
      <c r="EJ482" s="14">
        <v>3</v>
      </c>
      <c r="EK482" s="14">
        <v>0</v>
      </c>
      <c r="EL482" s="14">
        <v>2</v>
      </c>
      <c r="EM482" s="14">
        <v>2</v>
      </c>
      <c r="EN482" s="14">
        <v>3</v>
      </c>
      <c r="EO482" s="14">
        <v>0</v>
      </c>
      <c r="EP482" s="14">
        <v>0</v>
      </c>
      <c r="EQ482" s="14">
        <v>2</v>
      </c>
      <c r="ER482" s="14">
        <v>0</v>
      </c>
      <c r="ES482" s="14">
        <v>1</v>
      </c>
      <c r="ET482" s="14">
        <v>2</v>
      </c>
      <c r="EU482" s="14">
        <v>1</v>
      </c>
      <c r="EV482" s="14">
        <v>1</v>
      </c>
      <c r="EW482" s="14">
        <v>0</v>
      </c>
      <c r="EX482" s="14">
        <v>0</v>
      </c>
      <c r="EY482" s="14">
        <v>1</v>
      </c>
      <c r="EZ482" s="14">
        <v>0</v>
      </c>
      <c r="FA482" s="14">
        <v>4</v>
      </c>
      <c r="FB482" s="14">
        <v>1</v>
      </c>
      <c r="FC482" s="14">
        <v>1</v>
      </c>
      <c r="FD482" s="14">
        <v>1</v>
      </c>
      <c r="FE482" s="14">
        <v>1</v>
      </c>
      <c r="FF482" s="14">
        <v>3</v>
      </c>
      <c r="FG482" s="14">
        <v>7</v>
      </c>
      <c r="FH482" s="14">
        <v>0</v>
      </c>
      <c r="FI482" s="14">
        <v>1</v>
      </c>
      <c r="FJ482" s="14">
        <v>1</v>
      </c>
      <c r="FK482" s="14">
        <v>2</v>
      </c>
      <c r="FL482" s="14">
        <v>1</v>
      </c>
      <c r="FM482" s="14">
        <v>1</v>
      </c>
      <c r="FN482" s="14">
        <v>2</v>
      </c>
      <c r="FO482" s="14">
        <v>3</v>
      </c>
      <c r="FP482" s="14">
        <v>2</v>
      </c>
      <c r="FQ482" s="14">
        <v>1</v>
      </c>
      <c r="FR482" s="14">
        <v>0</v>
      </c>
      <c r="FS482" s="14">
        <v>1</v>
      </c>
      <c r="FT482" s="14">
        <v>0</v>
      </c>
      <c r="FU482" s="14">
        <v>10</v>
      </c>
      <c r="FV482" s="14">
        <v>2</v>
      </c>
      <c r="FW482" s="14">
        <v>2</v>
      </c>
      <c r="FX482" s="14">
        <v>1</v>
      </c>
      <c r="FY482" s="14">
        <v>2</v>
      </c>
      <c r="FZ482" s="14">
        <v>2</v>
      </c>
      <c r="GA482" s="14">
        <v>0</v>
      </c>
      <c r="GB482" s="14">
        <v>4</v>
      </c>
      <c r="GC482" s="14">
        <v>2</v>
      </c>
      <c r="GD482" s="14">
        <v>2</v>
      </c>
      <c r="GE482" s="14">
        <v>3</v>
      </c>
      <c r="GF482" s="14">
        <v>1</v>
      </c>
      <c r="GG482" s="14">
        <v>0</v>
      </c>
      <c r="GH482" s="14">
        <v>0</v>
      </c>
      <c r="GI482" s="14">
        <v>0</v>
      </c>
      <c r="GJ482" s="14">
        <v>0</v>
      </c>
      <c r="GK482" s="14">
        <v>0</v>
      </c>
      <c r="GL482" s="14">
        <v>2</v>
      </c>
      <c r="GM482" s="14">
        <v>0</v>
      </c>
      <c r="GN482" s="14">
        <v>0</v>
      </c>
      <c r="GO482" s="14">
        <v>0</v>
      </c>
      <c r="GP482" s="14">
        <v>0</v>
      </c>
      <c r="GQ482" s="14">
        <v>2</v>
      </c>
      <c r="GR482" s="14">
        <v>3</v>
      </c>
      <c r="GS482" s="14">
        <v>3</v>
      </c>
      <c r="GT482" s="14">
        <v>1</v>
      </c>
      <c r="GU482" s="14">
        <v>0</v>
      </c>
      <c r="GV482" s="14">
        <v>1</v>
      </c>
      <c r="GW482" s="14">
        <v>-7</v>
      </c>
      <c r="GX482" s="14">
        <v>1</v>
      </c>
      <c r="GY482" s="14">
        <v>0</v>
      </c>
      <c r="GZ482" s="14">
        <v>0</v>
      </c>
      <c r="HA482" s="14">
        <v>1</v>
      </c>
      <c r="HB482" s="14">
        <v>0</v>
      </c>
      <c r="HC482" s="14">
        <v>1</v>
      </c>
      <c r="HD482" s="14">
        <v>0</v>
      </c>
      <c r="HE482" s="14">
        <v>2</v>
      </c>
      <c r="HF482" s="14">
        <v>3</v>
      </c>
      <c r="HG482" s="14">
        <v>1</v>
      </c>
      <c r="HH482" s="14">
        <v>1</v>
      </c>
      <c r="HI482" s="14">
        <v>0</v>
      </c>
      <c r="HJ482" s="14">
        <v>2</v>
      </c>
      <c r="HK482" s="14">
        <v>1</v>
      </c>
      <c r="HL482" s="14">
        <v>2</v>
      </c>
      <c r="HM482" s="14">
        <v>3</v>
      </c>
      <c r="HN482" s="14">
        <v>0</v>
      </c>
      <c r="HO482" s="14">
        <v>1</v>
      </c>
      <c r="HP482" s="14">
        <v>0</v>
      </c>
      <c r="HQ482" s="14">
        <v>1</v>
      </c>
      <c r="HR482" s="14">
        <v>3</v>
      </c>
      <c r="HS482" s="14">
        <v>0</v>
      </c>
      <c r="HT482" s="14">
        <v>1</v>
      </c>
      <c r="HU482" s="14">
        <v>0</v>
      </c>
      <c r="HV482" s="14">
        <v>0</v>
      </c>
      <c r="HW482" s="14">
        <v>0</v>
      </c>
      <c r="HX482" s="14">
        <v>0</v>
      </c>
      <c r="HY482" s="14">
        <v>1</v>
      </c>
      <c r="HZ482" s="14">
        <v>1</v>
      </c>
      <c r="IA482" s="14">
        <v>0</v>
      </c>
      <c r="IB482" s="14">
        <v>0</v>
      </c>
      <c r="IC482" s="14">
        <v>1</v>
      </c>
      <c r="ID482" s="14">
        <v>0</v>
      </c>
      <c r="IE482" s="14">
        <v>1</v>
      </c>
      <c r="IF482" s="14">
        <v>5</v>
      </c>
      <c r="IG482" s="14">
        <v>1</v>
      </c>
      <c r="IH482" s="14">
        <v>3</v>
      </c>
      <c r="II482" s="14">
        <v>3</v>
      </c>
      <c r="IJ482" s="14">
        <v>1</v>
      </c>
      <c r="IK482" s="14">
        <v>0</v>
      </c>
      <c r="IL482" s="14">
        <v>1</v>
      </c>
      <c r="IM482" s="14">
        <v>0</v>
      </c>
      <c r="IN482" s="14">
        <v>2</v>
      </c>
      <c r="IO482" s="14">
        <v>2</v>
      </c>
      <c r="IP482" s="14">
        <v>4</v>
      </c>
      <c r="IQ482" s="14">
        <v>0</v>
      </c>
      <c r="IR482" s="14">
        <v>0</v>
      </c>
      <c r="IS482" s="14">
        <v>1</v>
      </c>
      <c r="IT482" s="14">
        <v>0</v>
      </c>
      <c r="IU482" s="14">
        <v>0</v>
      </c>
      <c r="IV482" s="14">
        <v>1</v>
      </c>
      <c r="IW482" s="14">
        <v>1</v>
      </c>
      <c r="IX482" s="14">
        <v>0</v>
      </c>
      <c r="IY482" s="14">
        <v>0</v>
      </c>
      <c r="IZ482" s="14">
        <v>2</v>
      </c>
      <c r="JA482" s="14">
        <v>0</v>
      </c>
      <c r="JB482" s="14">
        <v>0</v>
      </c>
      <c r="JC482" s="14">
        <v>2</v>
      </c>
      <c r="JD482" s="14">
        <v>0</v>
      </c>
      <c r="JE482" s="14">
        <v>2</v>
      </c>
      <c r="JF482" s="14">
        <v>0</v>
      </c>
      <c r="JG482" s="14">
        <v>1</v>
      </c>
      <c r="JH482" s="14">
        <v>1</v>
      </c>
      <c r="JI482" s="14">
        <v>2</v>
      </c>
      <c r="JJ482" s="14">
        <v>3</v>
      </c>
      <c r="JK482" s="14">
        <v>6</v>
      </c>
      <c r="JL482" s="14">
        <v>1</v>
      </c>
      <c r="JM482" s="14">
        <v>0</v>
      </c>
      <c r="JN482" s="14">
        <v>0</v>
      </c>
      <c r="JO482" s="14">
        <v>2</v>
      </c>
      <c r="JP482" s="14">
        <v>0</v>
      </c>
      <c r="JQ482" s="14">
        <v>0</v>
      </c>
      <c r="JR482" s="14">
        <v>5</v>
      </c>
      <c r="JS482" s="14">
        <v>0</v>
      </c>
      <c r="JT482" s="14">
        <v>0</v>
      </c>
      <c r="JU482" s="14">
        <v>1</v>
      </c>
      <c r="JV482" s="14">
        <v>0</v>
      </c>
      <c r="JW482" s="14">
        <v>1</v>
      </c>
      <c r="JX482" s="14">
        <v>6</v>
      </c>
      <c r="JY482" s="14">
        <v>1</v>
      </c>
      <c r="JZ482" s="14">
        <v>0</v>
      </c>
      <c r="KA482" s="14">
        <v>0</v>
      </c>
      <c r="KB482" s="14">
        <v>0</v>
      </c>
      <c r="KC482" s="14">
        <v>2</v>
      </c>
      <c r="KD482" s="14">
        <v>0</v>
      </c>
      <c r="KE482" s="14">
        <v>0</v>
      </c>
      <c r="KF482" s="14">
        <v>2</v>
      </c>
      <c r="KG482" s="14">
        <v>1</v>
      </c>
      <c r="KH482" s="14">
        <v>0</v>
      </c>
      <c r="KI482" s="14">
        <v>2</v>
      </c>
      <c r="KJ482" s="14">
        <v>0</v>
      </c>
      <c r="KK482" s="14">
        <v>1</v>
      </c>
      <c r="KL482" s="14">
        <v>0</v>
      </c>
      <c r="KM482" s="14">
        <v>3</v>
      </c>
      <c r="KN482" s="14">
        <v>0</v>
      </c>
      <c r="KO482" s="14">
        <v>0</v>
      </c>
      <c r="KP482" s="14">
        <v>0</v>
      </c>
      <c r="KQ482" s="14">
        <v>0</v>
      </c>
      <c r="KR482" s="14">
        <v>11</v>
      </c>
      <c r="KS482" s="14">
        <v>7</v>
      </c>
      <c r="KT482" s="14">
        <v>2</v>
      </c>
      <c r="KU482" s="14">
        <v>14</v>
      </c>
      <c r="KV482" s="14">
        <v>0</v>
      </c>
      <c r="KW482" s="14">
        <v>3</v>
      </c>
      <c r="KX482" s="14">
        <v>7</v>
      </c>
      <c r="KY482" s="14">
        <v>0</v>
      </c>
      <c r="KZ482" s="14">
        <v>1</v>
      </c>
      <c r="LA482" s="14">
        <v>0</v>
      </c>
      <c r="LB482" s="14">
        <v>0</v>
      </c>
      <c r="LC482" s="14">
        <v>0</v>
      </c>
      <c r="LD482" s="14">
        <v>0</v>
      </c>
      <c r="LE482" s="14">
        <v>2</v>
      </c>
      <c r="LF482" s="14">
        <v>1</v>
      </c>
      <c r="LG482" s="14">
        <v>0</v>
      </c>
      <c r="LH482" s="14">
        <v>1</v>
      </c>
      <c r="LI482" s="14">
        <v>1</v>
      </c>
      <c r="LJ482" s="14">
        <v>0</v>
      </c>
      <c r="LK482" s="14">
        <v>3</v>
      </c>
      <c r="LL482" s="14">
        <v>2</v>
      </c>
      <c r="LM482" s="14">
        <v>0</v>
      </c>
      <c r="LN482" s="14">
        <v>1</v>
      </c>
      <c r="LO482" s="14">
        <v>0</v>
      </c>
      <c r="LP482" s="14">
        <v>2</v>
      </c>
      <c r="LQ482" s="14">
        <v>0</v>
      </c>
      <c r="LR482" s="14">
        <v>2</v>
      </c>
      <c r="LS482" s="14">
        <v>2</v>
      </c>
      <c r="LT482" s="14">
        <v>2</v>
      </c>
      <c r="LU482" s="14">
        <v>0</v>
      </c>
      <c r="LV482" s="14">
        <v>0</v>
      </c>
      <c r="LW482" s="14">
        <v>4</v>
      </c>
      <c r="LX482" s="14">
        <v>0</v>
      </c>
      <c r="LY482" s="14">
        <v>4</v>
      </c>
      <c r="LZ482" s="14">
        <v>0</v>
      </c>
      <c r="MA482" s="14">
        <v>6</v>
      </c>
      <c r="MB482" s="14">
        <v>3</v>
      </c>
      <c r="MC482" s="14">
        <v>2</v>
      </c>
      <c r="MD482" s="14">
        <v>9</v>
      </c>
      <c r="ME482" s="14">
        <v>4</v>
      </c>
      <c r="MF482" s="14">
        <v>2</v>
      </c>
      <c r="MG482" s="14">
        <v>2</v>
      </c>
      <c r="MH482" s="14">
        <v>0</v>
      </c>
      <c r="MI482" s="14">
        <v>2</v>
      </c>
      <c r="MJ482" s="14">
        <v>4</v>
      </c>
      <c r="MK482" s="14">
        <v>3</v>
      </c>
      <c r="ML482" s="14">
        <v>2</v>
      </c>
      <c r="MM482" s="14">
        <v>2</v>
      </c>
      <c r="MN482" s="14">
        <v>1</v>
      </c>
      <c r="MO482" s="14">
        <v>2</v>
      </c>
      <c r="MP482" s="14">
        <v>8</v>
      </c>
      <c r="MQ482" s="14">
        <v>1</v>
      </c>
      <c r="MR482" s="14">
        <v>1</v>
      </c>
      <c r="MS482" s="14">
        <v>0</v>
      </c>
      <c r="MT482" s="14">
        <v>1</v>
      </c>
      <c r="MU482" s="14">
        <v>0</v>
      </c>
      <c r="MV482" s="14">
        <v>2</v>
      </c>
      <c r="MW482" s="14">
        <v>1</v>
      </c>
      <c r="MX482" s="14">
        <v>1</v>
      </c>
      <c r="MY482" s="14">
        <v>2</v>
      </c>
      <c r="MZ482" s="14">
        <v>0</v>
      </c>
      <c r="NA482" s="14">
        <v>2</v>
      </c>
      <c r="NB482" s="14">
        <v>6</v>
      </c>
      <c r="NC482" s="14">
        <v>5</v>
      </c>
      <c r="ND482" s="14">
        <v>0</v>
      </c>
      <c r="NE482" s="14">
        <v>1</v>
      </c>
      <c r="NF482" s="14">
        <v>3</v>
      </c>
      <c r="NG482" s="14">
        <v>0</v>
      </c>
      <c r="NH482" s="14">
        <v>4</v>
      </c>
      <c r="NI482" s="14">
        <v>0</v>
      </c>
      <c r="NJ482" s="14">
        <v>4</v>
      </c>
      <c r="NK482" s="14">
        <v>3</v>
      </c>
      <c r="NL482" s="14">
        <v>3</v>
      </c>
      <c r="NM482" s="14">
        <v>5</v>
      </c>
      <c r="NN482" s="14">
        <v>0</v>
      </c>
      <c r="NO482" s="14">
        <v>4</v>
      </c>
      <c r="NP482" s="14">
        <v>0</v>
      </c>
      <c r="NQ482" s="14">
        <v>2</v>
      </c>
      <c r="NR482" s="14">
        <v>7</v>
      </c>
      <c r="NS482" s="14">
        <v>10</v>
      </c>
      <c r="NT482" s="14">
        <v>4</v>
      </c>
      <c r="NU482" s="14">
        <v>0</v>
      </c>
      <c r="NV482" s="14">
        <v>7</v>
      </c>
      <c r="NW482" s="14">
        <v>4</v>
      </c>
      <c r="NX482" s="14">
        <v>11</v>
      </c>
      <c r="NY482" s="14">
        <v>3</v>
      </c>
      <c r="NZ482" s="14">
        <v>4</v>
      </c>
      <c r="OA482" s="14">
        <v>4</v>
      </c>
      <c r="OB482" s="14">
        <v>0</v>
      </c>
      <c r="OC482" s="14">
        <v>5</v>
      </c>
      <c r="OD482" s="14">
        <v>3</v>
      </c>
      <c r="OE482" s="14">
        <v>5</v>
      </c>
      <c r="OF482" s="14">
        <v>2</v>
      </c>
      <c r="OG482" s="14">
        <v>3</v>
      </c>
      <c r="OH482" s="14">
        <v>8</v>
      </c>
      <c r="OI482" s="14">
        <v>0</v>
      </c>
      <c r="OJ482" s="14">
        <v>2</v>
      </c>
      <c r="OK482" s="14">
        <v>6</v>
      </c>
      <c r="OL482" s="14">
        <v>13</v>
      </c>
      <c r="OM482" s="14">
        <v>4</v>
      </c>
      <c r="ON482" s="14">
        <v>3</v>
      </c>
      <c r="OO482" s="14">
        <v>4</v>
      </c>
      <c r="OP482" s="14">
        <v>0</v>
      </c>
      <c r="OQ482" s="14">
        <v>0</v>
      </c>
      <c r="OR482" s="14">
        <v>0</v>
      </c>
      <c r="OS482" s="14">
        <v>4</v>
      </c>
      <c r="OT482" s="14">
        <v>2</v>
      </c>
      <c r="OU482" s="14">
        <v>3</v>
      </c>
      <c r="OV482" s="14">
        <v>8</v>
      </c>
      <c r="OW482" s="14">
        <v>0</v>
      </c>
      <c r="OX482" s="14">
        <v>4</v>
      </c>
      <c r="OY482" s="14">
        <v>2</v>
      </c>
      <c r="OZ482" s="31">
        <v>7</v>
      </c>
      <c r="PA482" s="14">
        <v>6</v>
      </c>
      <c r="PB482" s="14">
        <v>3</v>
      </c>
      <c r="PC482" s="14">
        <v>5</v>
      </c>
      <c r="PD482" s="14">
        <v>0</v>
      </c>
      <c r="PE482" s="14">
        <v>5</v>
      </c>
      <c r="PF482" s="14">
        <v>1</v>
      </c>
      <c r="PG482" s="14">
        <v>9</v>
      </c>
      <c r="PH482" s="84">
        <v>6</v>
      </c>
      <c r="PI482" s="14">
        <v>3</v>
      </c>
      <c r="PJ482" s="14">
        <v>4</v>
      </c>
      <c r="PK482" s="54"/>
      <c r="PL482" s="84">
        <v>2</v>
      </c>
      <c r="PM482" s="14"/>
      <c r="PN482" s="84">
        <v>11</v>
      </c>
      <c r="PO482" s="84">
        <v>2</v>
      </c>
      <c r="PP482" s="84">
        <v>4</v>
      </c>
      <c r="PQ482" s="84">
        <v>5</v>
      </c>
      <c r="PR482" s="505"/>
      <c r="PS482" s="479">
        <v>4</v>
      </c>
      <c r="PT482" s="84">
        <v>1</v>
      </c>
      <c r="PU482" s="479">
        <v>4</v>
      </c>
      <c r="PV482" s="84">
        <v>1</v>
      </c>
      <c r="PW482" s="54"/>
      <c r="PX482" s="479">
        <v>3</v>
      </c>
      <c r="PY482" s="14"/>
      <c r="PZ482" s="14"/>
      <c r="QA482" s="14">
        <v>3</v>
      </c>
      <c r="QB482" s="14">
        <v>5</v>
      </c>
      <c r="QC482" s="60">
        <v>5</v>
      </c>
      <c r="QD482" s="60">
        <v>1</v>
      </c>
      <c r="QE482" s="436">
        <v>4</v>
      </c>
      <c r="QG482" s="510">
        <v>1</v>
      </c>
      <c r="QH482" s="510">
        <v>1</v>
      </c>
      <c r="QI482" s="510">
        <v>3</v>
      </c>
      <c r="QJ482" s="510">
        <v>2</v>
      </c>
      <c r="QK482" s="510">
        <v>1</v>
      </c>
      <c r="QL482" s="20"/>
      <c r="QM482" s="486">
        <v>3</v>
      </c>
      <c r="QN482" s="486">
        <v>2</v>
      </c>
      <c r="QO482" s="486">
        <v>2</v>
      </c>
      <c r="QP482" s="486">
        <v>1</v>
      </c>
      <c r="QQ482" s="20"/>
      <c r="QR482" s="486">
        <v>2</v>
      </c>
      <c r="QT482" s="1">
        <v>1</v>
      </c>
      <c r="QU482" s="20"/>
      <c r="QV482" s="1">
        <v>1</v>
      </c>
      <c r="QW482" s="20"/>
      <c r="QX482" s="1">
        <v>1</v>
      </c>
      <c r="QY482" s="1">
        <v>1</v>
      </c>
      <c r="RA482" s="1">
        <v>1</v>
      </c>
      <c r="RC482" s="1">
        <v>1</v>
      </c>
      <c r="RD482" s="1">
        <v>2</v>
      </c>
      <c r="RE482" s="1">
        <v>1</v>
      </c>
      <c r="RF482" s="1">
        <v>1</v>
      </c>
      <c r="RI482" s="1">
        <v>1</v>
      </c>
      <c r="RJ482" s="1">
        <v>4</v>
      </c>
      <c r="RL482" s="1">
        <v>1</v>
      </c>
      <c r="SC482" s="1">
        <v>1</v>
      </c>
    </row>
    <row r="483" spans="1:503" x14ac:dyDescent="0.25">
      <c r="A483" s="68" t="s">
        <v>8</v>
      </c>
      <c r="B483" s="79" t="s">
        <v>8</v>
      </c>
      <c r="C483" s="464">
        <v>247863</v>
      </c>
      <c r="D483" s="347"/>
      <c r="E483" s="14">
        <v>0</v>
      </c>
      <c r="F483" s="14">
        <v>1</v>
      </c>
      <c r="G483" s="14">
        <v>0</v>
      </c>
      <c r="H483" s="14">
        <v>1</v>
      </c>
      <c r="I483" s="14">
        <v>0</v>
      </c>
      <c r="J483" s="14">
        <v>0</v>
      </c>
      <c r="K483" s="14">
        <v>1</v>
      </c>
      <c r="L483" s="14">
        <v>1</v>
      </c>
      <c r="M483" s="14">
        <v>1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1</v>
      </c>
      <c r="AI483" s="14">
        <v>0</v>
      </c>
      <c r="AJ483" s="14">
        <v>0</v>
      </c>
      <c r="AK483" s="14">
        <v>0</v>
      </c>
      <c r="AL483" s="14">
        <v>0</v>
      </c>
      <c r="AM483" s="14">
        <v>0</v>
      </c>
      <c r="AN483" s="14">
        <v>2</v>
      </c>
      <c r="AO483" s="14">
        <v>8</v>
      </c>
      <c r="AP483" s="14">
        <v>8</v>
      </c>
      <c r="AQ483" s="14">
        <v>8</v>
      </c>
      <c r="AR483" s="14">
        <v>11</v>
      </c>
      <c r="AS483" s="14">
        <v>10</v>
      </c>
      <c r="AT483" s="14">
        <v>9</v>
      </c>
      <c r="AU483" s="14">
        <v>8</v>
      </c>
      <c r="AV483" s="14">
        <v>7</v>
      </c>
      <c r="AW483" s="14">
        <v>8</v>
      </c>
      <c r="AX483" s="14">
        <v>5</v>
      </c>
      <c r="AY483" s="14">
        <v>5</v>
      </c>
      <c r="AZ483" s="14">
        <v>8</v>
      </c>
      <c r="BA483" s="14">
        <v>2</v>
      </c>
      <c r="BB483" s="14">
        <v>8</v>
      </c>
      <c r="BC483" s="14">
        <v>3</v>
      </c>
      <c r="BD483" s="14">
        <v>4</v>
      </c>
      <c r="BE483" s="14">
        <v>5</v>
      </c>
      <c r="BF483" s="14">
        <v>6</v>
      </c>
      <c r="BG483" s="14">
        <v>6</v>
      </c>
      <c r="BH483" s="14">
        <v>5</v>
      </c>
      <c r="BI483" s="14">
        <v>10</v>
      </c>
      <c r="BJ483" s="14">
        <v>19</v>
      </c>
      <c r="BK483" s="14">
        <v>24</v>
      </c>
      <c r="BL483" s="14">
        <v>18</v>
      </c>
      <c r="BM483" s="14">
        <v>6</v>
      </c>
      <c r="BN483" s="14">
        <v>5</v>
      </c>
      <c r="BO483" s="14">
        <v>3</v>
      </c>
      <c r="BP483" s="14">
        <v>6</v>
      </c>
      <c r="BQ483" s="14">
        <v>4</v>
      </c>
      <c r="BR483" s="14">
        <v>9</v>
      </c>
      <c r="BS483" s="14">
        <v>14</v>
      </c>
      <c r="BT483" s="14">
        <v>0</v>
      </c>
      <c r="BU483" s="14">
        <v>10</v>
      </c>
      <c r="BV483" s="14">
        <v>5</v>
      </c>
      <c r="BW483" s="14">
        <v>5</v>
      </c>
      <c r="BX483" s="14">
        <v>4</v>
      </c>
      <c r="BY483" s="14">
        <v>10</v>
      </c>
      <c r="BZ483" s="14">
        <v>1</v>
      </c>
      <c r="CA483" s="14">
        <v>6</v>
      </c>
      <c r="CB483" s="14">
        <v>9</v>
      </c>
      <c r="CC483" s="14">
        <v>8</v>
      </c>
      <c r="CD483" s="14">
        <v>6</v>
      </c>
      <c r="CE483" s="14">
        <v>9</v>
      </c>
      <c r="CF483" s="14">
        <v>11</v>
      </c>
      <c r="CG483" s="14">
        <v>20</v>
      </c>
      <c r="CH483" s="14">
        <v>13</v>
      </c>
      <c r="CI483" s="14">
        <v>12</v>
      </c>
      <c r="CJ483" s="14">
        <v>44</v>
      </c>
      <c r="CK483" s="14">
        <v>48</v>
      </c>
      <c r="CL483" s="14">
        <v>28</v>
      </c>
      <c r="CM483" s="14">
        <v>35</v>
      </c>
      <c r="CN483" s="14">
        <v>44</v>
      </c>
      <c r="CO483" s="14">
        <v>31</v>
      </c>
      <c r="CP483" s="14">
        <v>40</v>
      </c>
      <c r="CQ483" s="14">
        <v>32</v>
      </c>
      <c r="CR483" s="14">
        <v>68</v>
      </c>
      <c r="CS483" s="14">
        <v>63</v>
      </c>
      <c r="CT483" s="14">
        <v>36</v>
      </c>
      <c r="CU483" s="14">
        <v>41</v>
      </c>
      <c r="CV483" s="14">
        <v>36</v>
      </c>
      <c r="CW483" s="14">
        <v>32</v>
      </c>
      <c r="CX483" s="14">
        <v>32</v>
      </c>
      <c r="CY483" s="14">
        <v>58</v>
      </c>
      <c r="CZ483" s="14">
        <v>79</v>
      </c>
      <c r="DA483" s="14">
        <v>75</v>
      </c>
      <c r="DB483" s="14">
        <v>85</v>
      </c>
      <c r="DC483" s="14">
        <v>43</v>
      </c>
      <c r="DD483" s="14">
        <v>48</v>
      </c>
      <c r="DE483" s="14">
        <v>103</v>
      </c>
      <c r="DF483" s="14">
        <v>70</v>
      </c>
      <c r="DG483" s="14">
        <v>91</v>
      </c>
      <c r="DH483" s="14">
        <v>59</v>
      </c>
      <c r="DI483" s="14">
        <v>121</v>
      </c>
      <c r="DJ483" s="14">
        <v>160</v>
      </c>
      <c r="DK483" s="14">
        <v>51</v>
      </c>
      <c r="DL483" s="14">
        <v>63</v>
      </c>
      <c r="DM483" s="14">
        <v>99</v>
      </c>
      <c r="DN483" s="14">
        <v>49</v>
      </c>
      <c r="DO483" s="14">
        <v>35</v>
      </c>
      <c r="DP483" s="14">
        <v>45</v>
      </c>
      <c r="DQ483" s="14">
        <v>56</v>
      </c>
      <c r="DR483" s="14">
        <v>118</v>
      </c>
      <c r="DS483" s="14">
        <v>61</v>
      </c>
      <c r="DT483" s="14">
        <v>127</v>
      </c>
      <c r="DU483" s="14">
        <v>111</v>
      </c>
      <c r="DV483" s="14">
        <v>83</v>
      </c>
      <c r="DW483" s="14">
        <v>41</v>
      </c>
      <c r="DX483" s="14">
        <v>82</v>
      </c>
      <c r="DY483" s="14">
        <v>68</v>
      </c>
      <c r="DZ483" s="14">
        <v>82</v>
      </c>
      <c r="EA483" s="14">
        <v>85</v>
      </c>
      <c r="EB483" s="14">
        <v>76</v>
      </c>
      <c r="EC483" s="14">
        <v>67</v>
      </c>
      <c r="ED483" s="14">
        <v>34</v>
      </c>
      <c r="EE483" s="14">
        <v>59</v>
      </c>
      <c r="EF483" s="14">
        <v>68</v>
      </c>
      <c r="EG483" s="14">
        <v>62</v>
      </c>
      <c r="EH483" s="14">
        <v>97</v>
      </c>
      <c r="EI483" s="14">
        <v>33</v>
      </c>
      <c r="EJ483" s="14">
        <v>88</v>
      </c>
      <c r="EK483" s="14">
        <v>48</v>
      </c>
      <c r="EL483" s="14">
        <v>58</v>
      </c>
      <c r="EM483" s="14">
        <v>64</v>
      </c>
      <c r="EN483" s="14">
        <v>108</v>
      </c>
      <c r="EO483" s="14">
        <v>74</v>
      </c>
      <c r="EP483" s="14">
        <v>99</v>
      </c>
      <c r="EQ483" s="14">
        <v>71</v>
      </c>
      <c r="ER483" s="14">
        <v>75</v>
      </c>
      <c r="ES483" s="14">
        <v>74</v>
      </c>
      <c r="ET483" s="14">
        <v>37</v>
      </c>
      <c r="EU483" s="14">
        <v>82</v>
      </c>
      <c r="EV483" s="14">
        <v>77</v>
      </c>
      <c r="EW483" s="14">
        <v>121</v>
      </c>
      <c r="EX483" s="14">
        <v>49</v>
      </c>
      <c r="EY483" s="14">
        <v>83</v>
      </c>
      <c r="EZ483" s="14">
        <v>105</v>
      </c>
      <c r="FA483" s="14">
        <v>128</v>
      </c>
      <c r="FB483" s="14">
        <v>90</v>
      </c>
      <c r="FC483" s="14">
        <v>113</v>
      </c>
      <c r="FD483" s="14">
        <v>142</v>
      </c>
      <c r="FE483" s="14">
        <v>111</v>
      </c>
      <c r="FF483" s="14">
        <v>63</v>
      </c>
      <c r="FG483" s="14">
        <v>116</v>
      </c>
      <c r="FH483" s="14">
        <v>167</v>
      </c>
      <c r="FI483" s="14">
        <v>136</v>
      </c>
      <c r="FJ483" s="14">
        <v>141</v>
      </c>
      <c r="FK483" s="14">
        <v>144</v>
      </c>
      <c r="FL483" s="14">
        <v>59</v>
      </c>
      <c r="FM483" s="14">
        <v>86</v>
      </c>
      <c r="FN483" s="14">
        <v>115</v>
      </c>
      <c r="FO483" s="14">
        <v>123</v>
      </c>
      <c r="FP483" s="14">
        <v>88</v>
      </c>
      <c r="FQ483" s="14">
        <v>94</v>
      </c>
      <c r="FR483" s="14">
        <v>88</v>
      </c>
      <c r="FS483" s="14">
        <v>-72</v>
      </c>
      <c r="FT483" s="14">
        <v>60</v>
      </c>
      <c r="FU483" s="14">
        <v>87</v>
      </c>
      <c r="FV483" s="14">
        <v>96</v>
      </c>
      <c r="FW483" s="14">
        <v>84</v>
      </c>
      <c r="FX483" s="14">
        <v>65</v>
      </c>
      <c r="FY483" s="14">
        <v>89</v>
      </c>
      <c r="FZ483" s="14">
        <v>49</v>
      </c>
      <c r="GA483" s="14">
        <v>32</v>
      </c>
      <c r="GB483" s="14">
        <v>36</v>
      </c>
      <c r="GC483" s="14">
        <v>100</v>
      </c>
      <c r="GD483" s="14">
        <v>58</v>
      </c>
      <c r="GE483" s="14">
        <v>82</v>
      </c>
      <c r="GF483" s="14">
        <v>70</v>
      </c>
      <c r="GG483" s="14">
        <v>64</v>
      </c>
      <c r="GH483" s="14">
        <v>18</v>
      </c>
      <c r="GI483" s="14">
        <v>11</v>
      </c>
      <c r="GJ483" s="14">
        <v>56</v>
      </c>
      <c r="GK483" s="14">
        <v>56</v>
      </c>
      <c r="GL483" s="14">
        <v>110</v>
      </c>
      <c r="GM483" s="14">
        <v>24</v>
      </c>
      <c r="GN483" s="14">
        <v>82</v>
      </c>
      <c r="GO483" s="14">
        <v>30</v>
      </c>
      <c r="GP483" s="14">
        <v>25</v>
      </c>
      <c r="GQ483" s="14">
        <v>63</v>
      </c>
      <c r="GR483" s="14">
        <v>52</v>
      </c>
      <c r="GS483" s="14">
        <v>64</v>
      </c>
      <c r="GT483" s="14">
        <v>48</v>
      </c>
      <c r="GU483" s="14">
        <v>0</v>
      </c>
      <c r="GV483" s="14">
        <v>54</v>
      </c>
      <c r="GW483" s="14">
        <v>-3</v>
      </c>
      <c r="GX483" s="14">
        <v>68</v>
      </c>
      <c r="GY483" s="14">
        <v>22</v>
      </c>
      <c r="GZ483" s="14">
        <v>28</v>
      </c>
      <c r="HA483" s="14">
        <v>28</v>
      </c>
      <c r="HB483" s="14">
        <v>0</v>
      </c>
      <c r="HC483" s="14">
        <v>28</v>
      </c>
      <c r="HD483" s="14">
        <v>12</v>
      </c>
      <c r="HE483" s="14">
        <v>16</v>
      </c>
      <c r="HF483" s="14">
        <v>45</v>
      </c>
      <c r="HG483" s="14">
        <v>18</v>
      </c>
      <c r="HH483" s="14">
        <v>34</v>
      </c>
      <c r="HI483" s="14">
        <v>0</v>
      </c>
      <c r="HJ483" s="14">
        <v>13</v>
      </c>
      <c r="HK483" s="14">
        <v>39</v>
      </c>
      <c r="HL483" s="14">
        <v>59</v>
      </c>
      <c r="HM483" s="14">
        <v>28</v>
      </c>
      <c r="HN483" s="14">
        <v>28</v>
      </c>
      <c r="HO483" s="14">
        <v>22</v>
      </c>
      <c r="HP483" s="14">
        <v>0</v>
      </c>
      <c r="HQ483" s="14">
        <v>24</v>
      </c>
      <c r="HR483" s="14">
        <v>35</v>
      </c>
      <c r="HS483" s="14">
        <v>32</v>
      </c>
      <c r="HT483" s="14">
        <v>19</v>
      </c>
      <c r="HU483" s="14">
        <v>0</v>
      </c>
      <c r="HV483" s="14">
        <v>26</v>
      </c>
      <c r="HW483" s="14">
        <v>0</v>
      </c>
      <c r="HX483" s="14">
        <v>42</v>
      </c>
      <c r="HY483" s="14">
        <v>46</v>
      </c>
      <c r="HZ483" s="14">
        <v>60</v>
      </c>
      <c r="IA483" s="14">
        <v>33</v>
      </c>
      <c r="IB483" s="14">
        <v>0</v>
      </c>
      <c r="IC483" s="14">
        <v>65</v>
      </c>
      <c r="ID483" s="14">
        <v>0</v>
      </c>
      <c r="IE483" s="14">
        <v>34</v>
      </c>
      <c r="IF483" s="14">
        <v>67</v>
      </c>
      <c r="IG483" s="14">
        <v>84</v>
      </c>
      <c r="IH483" s="14">
        <v>53</v>
      </c>
      <c r="II483" s="14">
        <v>80</v>
      </c>
      <c r="IJ483" s="14">
        <v>85</v>
      </c>
      <c r="IK483" s="14">
        <v>0</v>
      </c>
      <c r="IL483" s="14">
        <v>63</v>
      </c>
      <c r="IM483" s="14">
        <v>94</v>
      </c>
      <c r="IN483" s="14">
        <v>56</v>
      </c>
      <c r="IO483" s="14">
        <v>96</v>
      </c>
      <c r="IP483" s="14">
        <v>73</v>
      </c>
      <c r="IQ483" s="14">
        <v>70</v>
      </c>
      <c r="IR483" s="14">
        <v>0</v>
      </c>
      <c r="IS483" s="14">
        <v>42</v>
      </c>
      <c r="IT483" s="14">
        <v>63</v>
      </c>
      <c r="IU483" s="14">
        <v>57</v>
      </c>
      <c r="IV483" s="14">
        <v>82</v>
      </c>
      <c r="IW483" s="14">
        <v>62</v>
      </c>
      <c r="IX483" s="14">
        <v>52</v>
      </c>
      <c r="IY483" s="14">
        <v>0</v>
      </c>
      <c r="IZ483" s="14">
        <v>56</v>
      </c>
      <c r="JA483" s="14">
        <v>40</v>
      </c>
      <c r="JB483" s="14">
        <v>32</v>
      </c>
      <c r="JC483" s="14">
        <v>30</v>
      </c>
      <c r="JD483" s="14">
        <v>60</v>
      </c>
      <c r="JE483" s="14">
        <v>39</v>
      </c>
      <c r="JF483" s="14">
        <v>0</v>
      </c>
      <c r="JG483" s="14">
        <v>17</v>
      </c>
      <c r="JH483" s="14">
        <v>29</v>
      </c>
      <c r="JI483" s="14">
        <v>47</v>
      </c>
      <c r="JJ483" s="14">
        <v>52</v>
      </c>
      <c r="JK483" s="14">
        <v>40</v>
      </c>
      <c r="JL483" s="14">
        <v>37</v>
      </c>
      <c r="JM483" s="14">
        <v>0</v>
      </c>
      <c r="JN483" s="14">
        <v>25</v>
      </c>
      <c r="JO483" s="14">
        <v>25</v>
      </c>
      <c r="JP483" s="14">
        <v>42</v>
      </c>
      <c r="JQ483" s="14">
        <v>31</v>
      </c>
      <c r="JR483" s="14">
        <v>35</v>
      </c>
      <c r="JS483" s="14">
        <v>40</v>
      </c>
      <c r="JT483" s="14">
        <v>0</v>
      </c>
      <c r="JU483" s="14">
        <v>16</v>
      </c>
      <c r="JV483" s="14">
        <v>0</v>
      </c>
      <c r="JW483" s="14">
        <v>25</v>
      </c>
      <c r="JX483" s="14">
        <v>10</v>
      </c>
      <c r="JY483" s="14">
        <v>41</v>
      </c>
      <c r="JZ483" s="14">
        <v>14</v>
      </c>
      <c r="KA483" s="14">
        <v>0</v>
      </c>
      <c r="KB483" s="14">
        <v>39</v>
      </c>
      <c r="KC483" s="14">
        <v>17</v>
      </c>
      <c r="KD483" s="14">
        <v>35</v>
      </c>
      <c r="KE483" s="14">
        <v>30</v>
      </c>
      <c r="KF483" s="14">
        <v>14</v>
      </c>
      <c r="KG483" s="14">
        <v>23</v>
      </c>
      <c r="KH483" s="14">
        <v>0</v>
      </c>
      <c r="KI483" s="14">
        <v>25</v>
      </c>
      <c r="KJ483" s="14">
        <v>32</v>
      </c>
      <c r="KK483" s="14">
        <v>15</v>
      </c>
      <c r="KL483" s="14">
        <v>34</v>
      </c>
      <c r="KM483" s="14">
        <v>22</v>
      </c>
      <c r="KN483" s="14">
        <v>25</v>
      </c>
      <c r="KO483" s="14">
        <v>0</v>
      </c>
      <c r="KP483" s="14">
        <v>23</v>
      </c>
      <c r="KQ483" s="14">
        <v>25</v>
      </c>
      <c r="KR483" s="14">
        <v>46</v>
      </c>
      <c r="KS483" s="14">
        <v>69</v>
      </c>
      <c r="KT483" s="14">
        <v>45</v>
      </c>
      <c r="KU483" s="14">
        <v>39</v>
      </c>
      <c r="KV483" s="14">
        <v>0</v>
      </c>
      <c r="KW483" s="14">
        <v>31</v>
      </c>
      <c r="KX483" s="14">
        <v>41</v>
      </c>
      <c r="KY483" s="14">
        <v>64</v>
      </c>
      <c r="KZ483" s="14">
        <v>35</v>
      </c>
      <c r="LA483" s="14">
        <v>22</v>
      </c>
      <c r="LB483" s="14">
        <v>27</v>
      </c>
      <c r="LC483" s="14">
        <v>0</v>
      </c>
      <c r="LD483" s="14">
        <v>45</v>
      </c>
      <c r="LE483" s="14">
        <v>23</v>
      </c>
      <c r="LF483" s="14">
        <v>42</v>
      </c>
      <c r="LG483" s="14">
        <v>31</v>
      </c>
      <c r="LH483" s="14">
        <v>15</v>
      </c>
      <c r="LI483" s="14">
        <v>31</v>
      </c>
      <c r="LJ483" s="14">
        <v>0</v>
      </c>
      <c r="LK483" s="14">
        <v>35</v>
      </c>
      <c r="LL483" s="14">
        <v>27</v>
      </c>
      <c r="LM483" s="14">
        <v>27</v>
      </c>
      <c r="LN483" s="14">
        <v>29</v>
      </c>
      <c r="LO483" s="14">
        <v>0</v>
      </c>
      <c r="LP483" s="14">
        <v>61</v>
      </c>
      <c r="LQ483" s="14">
        <v>0</v>
      </c>
      <c r="LR483" s="14">
        <v>39</v>
      </c>
      <c r="LS483" s="14">
        <v>12</v>
      </c>
      <c r="LT483" s="14">
        <v>72</v>
      </c>
      <c r="LU483" s="14">
        <v>103</v>
      </c>
      <c r="LV483" s="14">
        <v>73</v>
      </c>
      <c r="LW483" s="14">
        <v>79</v>
      </c>
      <c r="LX483" s="14">
        <v>0</v>
      </c>
      <c r="LY483" s="14">
        <v>155</v>
      </c>
      <c r="LZ483" s="14">
        <v>37</v>
      </c>
      <c r="MA483" s="14">
        <v>124</v>
      </c>
      <c r="MB483" s="14">
        <v>147</v>
      </c>
      <c r="MC483" s="14">
        <v>108</v>
      </c>
      <c r="MD483" s="14">
        <v>174</v>
      </c>
      <c r="ME483" s="14">
        <v>74</v>
      </c>
      <c r="MF483" s="14">
        <v>49</v>
      </c>
      <c r="MG483" s="14">
        <v>28</v>
      </c>
      <c r="MH483" s="14">
        <v>86</v>
      </c>
      <c r="MI483" s="14">
        <v>121</v>
      </c>
      <c r="MJ483" s="14">
        <v>70</v>
      </c>
      <c r="MK483" s="14">
        <v>210</v>
      </c>
      <c r="ML483" s="14">
        <v>112</v>
      </c>
      <c r="MM483" s="14">
        <v>56</v>
      </c>
      <c r="MN483" s="14">
        <v>42</v>
      </c>
      <c r="MO483" s="14">
        <v>98</v>
      </c>
      <c r="MP483" s="14">
        <v>102</v>
      </c>
      <c r="MQ483" s="14">
        <v>110</v>
      </c>
      <c r="MR483" s="14">
        <v>73</v>
      </c>
      <c r="MS483" s="14">
        <v>0</v>
      </c>
      <c r="MT483" s="14">
        <v>102</v>
      </c>
      <c r="MU483" s="14">
        <v>17</v>
      </c>
      <c r="MV483" s="14">
        <v>108</v>
      </c>
      <c r="MW483" s="14">
        <v>122</v>
      </c>
      <c r="MX483" s="14">
        <v>97</v>
      </c>
      <c r="MY483" s="14">
        <v>115</v>
      </c>
      <c r="MZ483" s="14">
        <v>0</v>
      </c>
      <c r="NA483" s="14">
        <v>107</v>
      </c>
      <c r="NB483" s="14">
        <v>24</v>
      </c>
      <c r="NC483" s="14">
        <v>138</v>
      </c>
      <c r="ND483" s="14">
        <v>96</v>
      </c>
      <c r="NE483" s="14">
        <v>132</v>
      </c>
      <c r="NF483" s="14">
        <v>172</v>
      </c>
      <c r="NG483" s="14">
        <v>0</v>
      </c>
      <c r="NH483" s="14">
        <v>192</v>
      </c>
      <c r="NI483" s="14">
        <v>55</v>
      </c>
      <c r="NJ483" s="14">
        <v>165</v>
      </c>
      <c r="NK483" s="14">
        <v>159</v>
      </c>
      <c r="NL483" s="14">
        <v>207</v>
      </c>
      <c r="NM483" s="14">
        <v>178</v>
      </c>
      <c r="NN483" s="14">
        <v>0</v>
      </c>
      <c r="NO483" s="14">
        <v>310</v>
      </c>
      <c r="NP483" s="14">
        <v>0</v>
      </c>
      <c r="NQ483" s="14">
        <v>142</v>
      </c>
      <c r="NR483" s="14">
        <v>73</v>
      </c>
      <c r="NS483" s="14">
        <v>275</v>
      </c>
      <c r="NT483" s="14">
        <v>233</v>
      </c>
      <c r="NU483" s="14">
        <v>0</v>
      </c>
      <c r="NV483" s="14">
        <v>378</v>
      </c>
      <c r="NW483" s="14">
        <v>85</v>
      </c>
      <c r="NX483" s="14">
        <v>228</v>
      </c>
      <c r="NY483" s="14">
        <v>213</v>
      </c>
      <c r="NZ483" s="14">
        <v>211</v>
      </c>
      <c r="OA483" s="14">
        <v>228</v>
      </c>
      <c r="OB483" s="14">
        <v>0</v>
      </c>
      <c r="OC483" s="14">
        <v>225</v>
      </c>
      <c r="OD483" s="14">
        <v>89</v>
      </c>
      <c r="OE483" s="14">
        <v>192</v>
      </c>
      <c r="OF483" s="14">
        <v>204</v>
      </c>
      <c r="OG483" s="14">
        <v>230</v>
      </c>
      <c r="OH483" s="14">
        <v>188</v>
      </c>
      <c r="OI483" s="14">
        <v>0</v>
      </c>
      <c r="OJ483" s="14">
        <v>192</v>
      </c>
      <c r="OK483" s="14">
        <v>100</v>
      </c>
      <c r="OL483" s="14">
        <v>191</v>
      </c>
      <c r="OM483" s="14">
        <v>198</v>
      </c>
      <c r="ON483" s="14">
        <v>195</v>
      </c>
      <c r="OO483" s="14">
        <v>183</v>
      </c>
      <c r="OP483" s="14">
        <v>0</v>
      </c>
      <c r="OQ483" s="14">
        <v>181</v>
      </c>
      <c r="OR483" s="14">
        <v>30</v>
      </c>
      <c r="OS483" s="14">
        <v>128</v>
      </c>
      <c r="OT483" s="14">
        <v>173</v>
      </c>
      <c r="OU483" s="14">
        <v>145</v>
      </c>
      <c r="OV483" s="14">
        <v>178</v>
      </c>
      <c r="OW483" s="14">
        <v>0</v>
      </c>
      <c r="OX483" s="14">
        <v>196</v>
      </c>
      <c r="OY483" s="14">
        <v>80</v>
      </c>
      <c r="OZ483" s="31">
        <v>186</v>
      </c>
      <c r="PA483" s="14">
        <v>139</v>
      </c>
      <c r="PB483" s="14">
        <v>236</v>
      </c>
      <c r="PC483" s="14">
        <v>183</v>
      </c>
      <c r="PD483" s="14">
        <v>0</v>
      </c>
      <c r="PE483" s="14">
        <v>127</v>
      </c>
      <c r="PF483" s="14">
        <v>90</v>
      </c>
      <c r="PG483" s="14">
        <v>282</v>
      </c>
      <c r="PH483" s="84">
        <v>160</v>
      </c>
      <c r="PI483" s="14">
        <v>210</v>
      </c>
      <c r="PJ483" s="14">
        <v>114</v>
      </c>
      <c r="PK483" s="54"/>
      <c r="PL483" s="84">
        <v>180</v>
      </c>
      <c r="PM483" s="14">
        <v>84</v>
      </c>
      <c r="PN483" s="84">
        <v>219</v>
      </c>
      <c r="PO483" s="84">
        <v>187</v>
      </c>
      <c r="PP483" s="84">
        <v>169</v>
      </c>
      <c r="PQ483" s="84">
        <v>153</v>
      </c>
      <c r="PR483" s="506">
        <v>0</v>
      </c>
      <c r="PS483" s="479">
        <v>126</v>
      </c>
      <c r="PT483" s="84">
        <v>40</v>
      </c>
      <c r="PU483" s="479">
        <v>174</v>
      </c>
      <c r="PV483" s="84">
        <v>88</v>
      </c>
      <c r="PW483" s="479">
        <v>137</v>
      </c>
      <c r="PX483" s="479">
        <v>109</v>
      </c>
      <c r="PY483" s="479">
        <v>0</v>
      </c>
      <c r="PZ483" s="14">
        <v>134</v>
      </c>
      <c r="QA483" s="14">
        <v>47</v>
      </c>
      <c r="QB483" s="479">
        <v>166</v>
      </c>
      <c r="QC483" s="479">
        <v>151</v>
      </c>
      <c r="QD483" s="479">
        <v>135</v>
      </c>
      <c r="QE483" s="480">
        <v>84</v>
      </c>
      <c r="QF483" s="480">
        <v>0</v>
      </c>
      <c r="QG483" s="480">
        <v>115</v>
      </c>
      <c r="QH483" s="480">
        <v>12</v>
      </c>
      <c r="QI483" s="480">
        <v>104</v>
      </c>
      <c r="QJ483" s="480">
        <v>87</v>
      </c>
      <c r="QK483" s="480">
        <v>110</v>
      </c>
      <c r="QL483" s="481">
        <v>95</v>
      </c>
      <c r="QM483" s="480">
        <v>76</v>
      </c>
      <c r="QN483" s="480">
        <v>64</v>
      </c>
      <c r="QO483" s="480">
        <v>101</v>
      </c>
      <c r="QP483" s="480">
        <v>86</v>
      </c>
      <c r="QQ483" s="480">
        <v>87</v>
      </c>
      <c r="QR483" s="480">
        <v>79</v>
      </c>
      <c r="QS483" s="480">
        <v>0</v>
      </c>
      <c r="QT483" s="480">
        <v>86</v>
      </c>
      <c r="QU483" s="480">
        <v>15</v>
      </c>
      <c r="QV483" s="480">
        <v>65</v>
      </c>
      <c r="QW483" s="480">
        <v>48</v>
      </c>
      <c r="QX483" s="480">
        <v>70</v>
      </c>
      <c r="QY483" s="1">
        <v>18</v>
      </c>
      <c r="QZ483" s="1">
        <v>0</v>
      </c>
      <c r="RA483" s="1">
        <v>59</v>
      </c>
      <c r="RB483" s="1">
        <v>22</v>
      </c>
      <c r="RC483" s="1">
        <v>48</v>
      </c>
      <c r="RD483" s="1">
        <v>38</v>
      </c>
      <c r="RE483" s="1">
        <v>46</v>
      </c>
      <c r="RF483" s="1">
        <v>46</v>
      </c>
      <c r="RG483" s="1">
        <v>0</v>
      </c>
      <c r="RH483" s="1">
        <v>40</v>
      </c>
      <c r="RI483" s="1">
        <v>7</v>
      </c>
      <c r="RJ483" s="1">
        <v>47</v>
      </c>
      <c r="RK483" s="1">
        <v>28</v>
      </c>
      <c r="RL483" s="1">
        <v>34</v>
      </c>
      <c r="RM483" s="1">
        <v>16</v>
      </c>
      <c r="RN483" s="1">
        <v>10</v>
      </c>
      <c r="RO483" s="1">
        <v>9</v>
      </c>
      <c r="RP483" s="1">
        <v>31</v>
      </c>
      <c r="RQ483" s="1">
        <v>15</v>
      </c>
      <c r="RR483" s="1">
        <v>15</v>
      </c>
      <c r="RS483" s="1">
        <v>18</v>
      </c>
      <c r="RT483" s="1">
        <v>0</v>
      </c>
      <c r="RU483" s="1">
        <v>14</v>
      </c>
      <c r="RV483" s="1">
        <v>16</v>
      </c>
      <c r="RW483" s="1">
        <v>40</v>
      </c>
      <c r="RX483" s="1">
        <v>44</v>
      </c>
      <c r="RY483" s="1">
        <v>26</v>
      </c>
      <c r="RZ483" s="1">
        <v>53</v>
      </c>
      <c r="SB483" s="1">
        <v>4</v>
      </c>
      <c r="SC483" s="1">
        <v>36</v>
      </c>
      <c r="SD483" s="1">
        <v>20</v>
      </c>
      <c r="SE483" s="1">
        <v>19</v>
      </c>
      <c r="SF483" s="1">
        <v>14</v>
      </c>
      <c r="SG483" s="1">
        <v>20</v>
      </c>
      <c r="SH483" s="1">
        <v>0</v>
      </c>
      <c r="SI483" s="1">
        <v>4</v>
      </c>
    </row>
    <row r="484" spans="1:503" s="20" customFormat="1" hidden="1" x14ac:dyDescent="0.25">
      <c r="A484" s="68" t="s">
        <v>8</v>
      </c>
      <c r="B484" s="68" t="s">
        <v>1526</v>
      </c>
      <c r="C484" s="464">
        <v>315</v>
      </c>
      <c r="D484" s="347"/>
      <c r="E484" s="14">
        <v>0</v>
      </c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>
        <v>0</v>
      </c>
      <c r="PE484" s="14"/>
      <c r="PF484" s="14"/>
      <c r="PG484" s="14">
        <v>1</v>
      </c>
      <c r="PH484" s="54"/>
      <c r="PI484" s="54"/>
      <c r="PJ484" s="54"/>
      <c r="PK484" s="54"/>
      <c r="PL484" s="84"/>
      <c r="PM484" s="14"/>
      <c r="PN484" s="84"/>
      <c r="PO484" s="84"/>
      <c r="PP484" s="84"/>
      <c r="PQ484" s="84"/>
      <c r="PR484" s="505"/>
      <c r="PS484" s="84"/>
      <c r="PT484" s="84"/>
      <c r="PU484" s="84"/>
      <c r="PV484" s="84"/>
      <c r="PW484" s="54"/>
      <c r="PX484" s="54"/>
      <c r="PY484" s="14"/>
      <c r="PZ484" s="14"/>
      <c r="QA484" s="14"/>
      <c r="QB484" s="54"/>
      <c r="QC484" s="54"/>
      <c r="QD484" s="54"/>
      <c r="QR484" s="1"/>
      <c r="QS484" s="1"/>
      <c r="QX484" s="1"/>
      <c r="QY484" s="1"/>
      <c r="QZ484" s="1"/>
      <c r="RA484" s="1"/>
      <c r="RB484" s="1"/>
      <c r="RC484" s="1"/>
      <c r="RD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</row>
    <row r="485" spans="1:503" s="20" customFormat="1" hidden="1" x14ac:dyDescent="0.25">
      <c r="A485" s="68" t="s">
        <v>8</v>
      </c>
      <c r="B485" s="68" t="s">
        <v>1025</v>
      </c>
      <c r="C485" s="464">
        <v>112</v>
      </c>
      <c r="D485" s="347"/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  <c r="AL485" s="14">
        <v>0</v>
      </c>
      <c r="AM485" s="14">
        <v>0</v>
      </c>
      <c r="AN485" s="14">
        <v>0</v>
      </c>
      <c r="AO485" s="14">
        <v>0</v>
      </c>
      <c r="AP485" s="14">
        <v>0</v>
      </c>
      <c r="AQ485" s="14">
        <v>0</v>
      </c>
      <c r="AR485" s="14">
        <v>0</v>
      </c>
      <c r="AS485" s="14">
        <v>0</v>
      </c>
      <c r="AT485" s="14">
        <v>0</v>
      </c>
      <c r="AU485" s="14">
        <v>0</v>
      </c>
      <c r="AV485" s="14">
        <v>0</v>
      </c>
      <c r="AW485" s="14">
        <v>0</v>
      </c>
      <c r="AX485" s="14">
        <v>0</v>
      </c>
      <c r="AY485" s="14">
        <v>0</v>
      </c>
      <c r="AZ485" s="14">
        <v>0</v>
      </c>
      <c r="BA485" s="14">
        <v>0</v>
      </c>
      <c r="BB485" s="14">
        <v>0</v>
      </c>
      <c r="BC485" s="14">
        <v>0</v>
      </c>
      <c r="BD485" s="14">
        <v>0</v>
      </c>
      <c r="BE485" s="14">
        <v>0</v>
      </c>
      <c r="BF485" s="14">
        <v>0</v>
      </c>
      <c r="BG485" s="14">
        <v>0</v>
      </c>
      <c r="BH485" s="14">
        <v>0</v>
      </c>
      <c r="BI485" s="14">
        <v>0</v>
      </c>
      <c r="BJ485" s="14">
        <v>0</v>
      </c>
      <c r="BK485" s="14">
        <v>0</v>
      </c>
      <c r="BL485" s="14">
        <v>0</v>
      </c>
      <c r="BM485" s="14">
        <v>0</v>
      </c>
      <c r="BN485" s="14">
        <v>0</v>
      </c>
      <c r="BO485" s="14">
        <v>0</v>
      </c>
      <c r="BP485" s="14">
        <v>0</v>
      </c>
      <c r="BQ485" s="14">
        <v>0</v>
      </c>
      <c r="BR485" s="14">
        <v>0</v>
      </c>
      <c r="BS485" s="14">
        <v>0</v>
      </c>
      <c r="BT485" s="14">
        <v>0</v>
      </c>
      <c r="BU485" s="14">
        <v>0</v>
      </c>
      <c r="BV485" s="14">
        <v>0</v>
      </c>
      <c r="BW485" s="14">
        <v>0</v>
      </c>
      <c r="BX485" s="14">
        <v>0</v>
      </c>
      <c r="BY485" s="14">
        <v>0</v>
      </c>
      <c r="BZ485" s="14">
        <v>0</v>
      </c>
      <c r="CA485" s="14">
        <v>0</v>
      </c>
      <c r="CB485" s="14">
        <v>0</v>
      </c>
      <c r="CC485" s="14">
        <v>0</v>
      </c>
      <c r="CD485" s="14">
        <v>0</v>
      </c>
      <c r="CE485" s="14">
        <v>0</v>
      </c>
      <c r="CF485" s="14">
        <v>0</v>
      </c>
      <c r="CG485" s="14">
        <v>0</v>
      </c>
      <c r="CH485" s="14">
        <v>0</v>
      </c>
      <c r="CI485" s="14">
        <v>0</v>
      </c>
      <c r="CJ485" s="14">
        <v>0</v>
      </c>
      <c r="CK485" s="14">
        <v>0</v>
      </c>
      <c r="CL485" s="14">
        <v>0</v>
      </c>
      <c r="CM485" s="14">
        <v>0</v>
      </c>
      <c r="CN485" s="14">
        <v>0</v>
      </c>
      <c r="CO485" s="14">
        <v>0</v>
      </c>
      <c r="CP485" s="14">
        <v>0</v>
      </c>
      <c r="CQ485" s="14">
        <v>0</v>
      </c>
      <c r="CR485" s="14">
        <v>0</v>
      </c>
      <c r="CS485" s="14">
        <v>0</v>
      </c>
      <c r="CT485" s="14">
        <v>0</v>
      </c>
      <c r="CU485" s="14">
        <v>0</v>
      </c>
      <c r="CV485" s="14">
        <v>0</v>
      </c>
      <c r="CW485" s="14">
        <v>0</v>
      </c>
      <c r="CX485" s="14">
        <v>0</v>
      </c>
      <c r="CY485" s="14">
        <v>0</v>
      </c>
      <c r="CZ485" s="14">
        <v>0</v>
      </c>
      <c r="DA485" s="14">
        <v>0</v>
      </c>
      <c r="DB485" s="14">
        <v>0</v>
      </c>
      <c r="DC485" s="14">
        <v>0</v>
      </c>
      <c r="DD485" s="14">
        <v>0</v>
      </c>
      <c r="DE485" s="14">
        <v>0</v>
      </c>
      <c r="DF485" s="14">
        <v>0</v>
      </c>
      <c r="DG485" s="14">
        <v>0</v>
      </c>
      <c r="DH485" s="14">
        <v>0</v>
      </c>
      <c r="DI485" s="14">
        <v>0</v>
      </c>
      <c r="DJ485" s="14">
        <v>0</v>
      </c>
      <c r="DK485" s="14">
        <v>0</v>
      </c>
      <c r="DL485" s="14">
        <v>0</v>
      </c>
      <c r="DM485" s="14">
        <v>0</v>
      </c>
      <c r="DN485" s="14">
        <v>0</v>
      </c>
      <c r="DO485" s="14">
        <v>0</v>
      </c>
      <c r="DP485" s="14">
        <v>0</v>
      </c>
      <c r="DQ485" s="14">
        <v>0</v>
      </c>
      <c r="DR485" s="14">
        <v>0</v>
      </c>
      <c r="DS485" s="14">
        <v>0</v>
      </c>
      <c r="DT485" s="14">
        <v>0</v>
      </c>
      <c r="DU485" s="14">
        <v>0</v>
      </c>
      <c r="DV485" s="14">
        <v>0</v>
      </c>
      <c r="DW485" s="14">
        <v>0</v>
      </c>
      <c r="DX485" s="14">
        <v>0</v>
      </c>
      <c r="DY485" s="14">
        <v>0</v>
      </c>
      <c r="DZ485" s="14">
        <v>0</v>
      </c>
      <c r="EA485" s="14">
        <v>0</v>
      </c>
      <c r="EB485" s="14">
        <v>0</v>
      </c>
      <c r="EC485" s="14">
        <v>0</v>
      </c>
      <c r="ED485" s="14">
        <v>0</v>
      </c>
      <c r="EE485" s="14">
        <v>0</v>
      </c>
      <c r="EF485" s="14">
        <v>0</v>
      </c>
      <c r="EG485" s="14">
        <v>0</v>
      </c>
      <c r="EH485" s="14">
        <v>0</v>
      </c>
      <c r="EI485" s="14">
        <v>0</v>
      </c>
      <c r="EJ485" s="14">
        <v>0</v>
      </c>
      <c r="EK485" s="14">
        <v>0</v>
      </c>
      <c r="EL485" s="14">
        <v>0</v>
      </c>
      <c r="EM485" s="14">
        <v>0</v>
      </c>
      <c r="EN485" s="14">
        <v>0</v>
      </c>
      <c r="EO485" s="14">
        <v>0</v>
      </c>
      <c r="EP485" s="14">
        <v>0</v>
      </c>
      <c r="EQ485" s="14">
        <v>0</v>
      </c>
      <c r="ER485" s="14">
        <v>0</v>
      </c>
      <c r="ES485" s="14">
        <v>0</v>
      </c>
      <c r="ET485" s="14">
        <v>0</v>
      </c>
      <c r="EU485" s="14">
        <v>0</v>
      </c>
      <c r="EV485" s="14">
        <v>0</v>
      </c>
      <c r="EW485" s="14">
        <v>0</v>
      </c>
      <c r="EX485" s="14">
        <v>0</v>
      </c>
      <c r="EY485" s="14">
        <v>0</v>
      </c>
      <c r="EZ485" s="14">
        <v>0</v>
      </c>
      <c r="FA485" s="14">
        <v>0</v>
      </c>
      <c r="FB485" s="14">
        <v>0</v>
      </c>
      <c r="FC485" s="14">
        <v>0</v>
      </c>
      <c r="FD485" s="14">
        <v>0</v>
      </c>
      <c r="FE485" s="14">
        <v>0</v>
      </c>
      <c r="FF485" s="14">
        <v>0</v>
      </c>
      <c r="FG485" s="14">
        <v>0</v>
      </c>
      <c r="FH485" s="14">
        <v>0</v>
      </c>
      <c r="FI485" s="14">
        <v>0</v>
      </c>
      <c r="FJ485" s="14">
        <v>0</v>
      </c>
      <c r="FK485" s="14">
        <v>0</v>
      </c>
      <c r="FL485" s="14">
        <v>0</v>
      </c>
      <c r="FM485" s="14">
        <v>0</v>
      </c>
      <c r="FN485" s="14">
        <v>0</v>
      </c>
      <c r="FO485" s="14">
        <v>0</v>
      </c>
      <c r="FP485" s="14">
        <v>0</v>
      </c>
      <c r="FQ485" s="14">
        <v>0</v>
      </c>
      <c r="FR485" s="14">
        <v>0</v>
      </c>
      <c r="FS485" s="14">
        <v>0</v>
      </c>
      <c r="FT485" s="14">
        <v>0</v>
      </c>
      <c r="FU485" s="14">
        <v>0</v>
      </c>
      <c r="FV485" s="14">
        <v>0</v>
      </c>
      <c r="FW485" s="14">
        <v>0</v>
      </c>
      <c r="FX485" s="14">
        <v>0</v>
      </c>
      <c r="FY485" s="14">
        <v>0</v>
      </c>
      <c r="FZ485" s="14">
        <v>0</v>
      </c>
      <c r="GA485" s="14">
        <v>0</v>
      </c>
      <c r="GB485" s="14">
        <v>0</v>
      </c>
      <c r="GC485" s="14">
        <v>0</v>
      </c>
      <c r="GD485" s="14">
        <v>0</v>
      </c>
      <c r="GE485" s="14">
        <v>0</v>
      </c>
      <c r="GF485" s="14">
        <v>0</v>
      </c>
      <c r="GG485" s="14">
        <v>0</v>
      </c>
      <c r="GH485" s="14">
        <v>0</v>
      </c>
      <c r="GI485" s="14">
        <v>0</v>
      </c>
      <c r="GJ485" s="14">
        <v>0</v>
      </c>
      <c r="GK485" s="14">
        <v>0</v>
      </c>
      <c r="GL485" s="14">
        <v>0</v>
      </c>
      <c r="GM485" s="14">
        <v>0</v>
      </c>
      <c r="GN485" s="14">
        <v>0</v>
      </c>
      <c r="GO485" s="14">
        <v>0</v>
      </c>
      <c r="GP485" s="14">
        <v>0</v>
      </c>
      <c r="GQ485" s="14">
        <v>0</v>
      </c>
      <c r="GR485" s="14">
        <v>0</v>
      </c>
      <c r="GS485" s="14">
        <v>0</v>
      </c>
      <c r="GT485" s="14">
        <v>0</v>
      </c>
      <c r="GU485" s="14">
        <v>0</v>
      </c>
      <c r="GV485" s="14">
        <v>0</v>
      </c>
      <c r="GW485" s="14">
        <v>0</v>
      </c>
      <c r="GX485" s="14">
        <v>0</v>
      </c>
      <c r="GY485" s="14">
        <v>0</v>
      </c>
      <c r="GZ485" s="14">
        <v>0</v>
      </c>
      <c r="HA485" s="14">
        <v>0</v>
      </c>
      <c r="HB485" s="14">
        <v>0</v>
      </c>
      <c r="HC485" s="14">
        <v>0</v>
      </c>
      <c r="HD485" s="14">
        <v>0</v>
      </c>
      <c r="HE485" s="14">
        <v>0</v>
      </c>
      <c r="HF485" s="14">
        <v>0</v>
      </c>
      <c r="HG485" s="14">
        <v>0</v>
      </c>
      <c r="HH485" s="14">
        <v>0</v>
      </c>
      <c r="HI485" s="14">
        <v>0</v>
      </c>
      <c r="HJ485" s="14">
        <v>0</v>
      </c>
      <c r="HK485" s="14">
        <v>0</v>
      </c>
      <c r="HL485" s="14">
        <v>0</v>
      </c>
      <c r="HM485" s="14">
        <v>0</v>
      </c>
      <c r="HN485" s="14">
        <v>0</v>
      </c>
      <c r="HO485" s="14">
        <v>0</v>
      </c>
      <c r="HP485" s="14">
        <v>0</v>
      </c>
      <c r="HQ485" s="14">
        <v>0</v>
      </c>
      <c r="HR485" s="14">
        <v>0</v>
      </c>
      <c r="HS485" s="14">
        <v>0</v>
      </c>
      <c r="HT485" s="14">
        <v>0</v>
      </c>
      <c r="HU485" s="14">
        <v>0</v>
      </c>
      <c r="HV485" s="14">
        <v>0</v>
      </c>
      <c r="HW485" s="14">
        <v>0</v>
      </c>
      <c r="HX485" s="14">
        <v>0</v>
      </c>
      <c r="HY485" s="14">
        <v>0</v>
      </c>
      <c r="HZ485" s="14">
        <v>0</v>
      </c>
      <c r="IA485" s="14">
        <v>0</v>
      </c>
      <c r="IB485" s="14">
        <v>0</v>
      </c>
      <c r="IC485" s="14">
        <v>0</v>
      </c>
      <c r="ID485" s="14">
        <v>0</v>
      </c>
      <c r="IE485" s="14">
        <v>0</v>
      </c>
      <c r="IF485" s="14">
        <v>0</v>
      </c>
      <c r="IG485" s="14">
        <v>0</v>
      </c>
      <c r="IH485" s="14">
        <v>0</v>
      </c>
      <c r="II485" s="14">
        <v>0</v>
      </c>
      <c r="IJ485" s="14">
        <v>0</v>
      </c>
      <c r="IK485" s="14">
        <v>0</v>
      </c>
      <c r="IL485" s="14">
        <v>0</v>
      </c>
      <c r="IM485" s="14">
        <v>0</v>
      </c>
      <c r="IN485" s="14">
        <v>0</v>
      </c>
      <c r="IO485" s="14">
        <v>0</v>
      </c>
      <c r="IP485" s="14">
        <v>0</v>
      </c>
      <c r="IQ485" s="14">
        <v>0</v>
      </c>
      <c r="IR485" s="14">
        <v>0</v>
      </c>
      <c r="IS485" s="14">
        <v>0</v>
      </c>
      <c r="IT485" s="14">
        <v>0</v>
      </c>
      <c r="IU485" s="14">
        <v>0</v>
      </c>
      <c r="IV485" s="14">
        <v>0</v>
      </c>
      <c r="IW485" s="14">
        <v>1</v>
      </c>
      <c r="IX485" s="14">
        <v>0</v>
      </c>
      <c r="IY485" s="14">
        <v>0</v>
      </c>
      <c r="IZ485" s="14">
        <v>0</v>
      </c>
      <c r="JA485" s="14">
        <v>0</v>
      </c>
      <c r="JB485" s="14">
        <v>0</v>
      </c>
      <c r="JC485" s="14">
        <v>0</v>
      </c>
      <c r="JD485" s="14">
        <v>0</v>
      </c>
      <c r="JE485" s="14">
        <v>0</v>
      </c>
      <c r="JF485" s="14">
        <v>0</v>
      </c>
      <c r="JG485" s="14">
        <v>0</v>
      </c>
      <c r="JH485" s="14">
        <v>0</v>
      </c>
      <c r="JI485" s="14">
        <v>0</v>
      </c>
      <c r="JJ485" s="14">
        <v>0</v>
      </c>
      <c r="JK485" s="14">
        <v>0</v>
      </c>
      <c r="JL485" s="14">
        <v>0</v>
      </c>
      <c r="JM485" s="14">
        <v>0</v>
      </c>
      <c r="JN485" s="14">
        <v>0</v>
      </c>
      <c r="JO485" s="14">
        <v>0</v>
      </c>
      <c r="JP485" s="14">
        <v>0</v>
      </c>
      <c r="JQ485" s="14">
        <v>0</v>
      </c>
      <c r="JR485" s="14">
        <v>0</v>
      </c>
      <c r="JS485" s="14">
        <v>0</v>
      </c>
      <c r="JT485" s="14">
        <v>0</v>
      </c>
      <c r="JU485" s="14">
        <v>0</v>
      </c>
      <c r="JV485" s="14">
        <v>0</v>
      </c>
      <c r="JW485" s="14">
        <v>0</v>
      </c>
      <c r="JX485" s="14">
        <v>0</v>
      </c>
      <c r="JY485" s="14">
        <v>0</v>
      </c>
      <c r="JZ485" s="14">
        <v>0</v>
      </c>
      <c r="KA485" s="14">
        <v>0</v>
      </c>
      <c r="KB485" s="14">
        <v>0</v>
      </c>
      <c r="KC485" s="14">
        <v>0</v>
      </c>
      <c r="KD485" s="14">
        <v>0</v>
      </c>
      <c r="KE485" s="14">
        <v>0</v>
      </c>
      <c r="KF485" s="14">
        <v>0</v>
      </c>
      <c r="KG485" s="14">
        <v>0</v>
      </c>
      <c r="KH485" s="14">
        <v>0</v>
      </c>
      <c r="KI485" s="14">
        <v>0</v>
      </c>
      <c r="KJ485" s="14">
        <v>0</v>
      </c>
      <c r="KK485" s="14">
        <v>0</v>
      </c>
      <c r="KL485" s="14">
        <v>0</v>
      </c>
      <c r="KM485" s="14">
        <v>0</v>
      </c>
      <c r="KN485" s="14">
        <v>0</v>
      </c>
      <c r="KO485" s="14">
        <v>0</v>
      </c>
      <c r="KP485" s="14">
        <v>0</v>
      </c>
      <c r="KQ485" s="14">
        <v>0</v>
      </c>
      <c r="KR485" s="14">
        <v>0</v>
      </c>
      <c r="KS485" s="14">
        <v>0</v>
      </c>
      <c r="KT485" s="14">
        <v>0</v>
      </c>
      <c r="KU485" s="14">
        <v>0</v>
      </c>
      <c r="KV485" s="14">
        <v>0</v>
      </c>
      <c r="KW485" s="14">
        <v>0</v>
      </c>
      <c r="KX485" s="14">
        <v>0</v>
      </c>
      <c r="KY485" s="14">
        <v>0</v>
      </c>
      <c r="KZ485" s="14">
        <v>0</v>
      </c>
      <c r="LA485" s="14">
        <v>0</v>
      </c>
      <c r="LB485" s="14">
        <v>0</v>
      </c>
      <c r="LC485" s="14">
        <v>0</v>
      </c>
      <c r="LD485" s="14">
        <v>0</v>
      </c>
      <c r="LE485" s="14">
        <v>0</v>
      </c>
      <c r="LF485" s="14">
        <v>0</v>
      </c>
      <c r="LG485" s="14">
        <v>0</v>
      </c>
      <c r="LH485" s="14">
        <v>0</v>
      </c>
      <c r="LI485" s="14">
        <v>0</v>
      </c>
      <c r="LJ485" s="14">
        <v>0</v>
      </c>
      <c r="LK485" s="14">
        <v>0</v>
      </c>
      <c r="LL485" s="14">
        <v>0</v>
      </c>
      <c r="LM485" s="14">
        <v>0</v>
      </c>
      <c r="LN485" s="14">
        <v>0</v>
      </c>
      <c r="LO485" s="14">
        <v>0</v>
      </c>
      <c r="LP485" s="14">
        <v>0</v>
      </c>
      <c r="LQ485" s="14">
        <v>0</v>
      </c>
      <c r="LR485" s="14">
        <v>0</v>
      </c>
      <c r="LS485" s="14">
        <v>0</v>
      </c>
      <c r="LT485" s="14">
        <v>0</v>
      </c>
      <c r="LU485" s="14">
        <v>0</v>
      </c>
      <c r="LV485" s="14">
        <v>0</v>
      </c>
      <c r="LW485" s="14">
        <v>0</v>
      </c>
      <c r="LX485" s="14">
        <v>0</v>
      </c>
      <c r="LY485" s="14">
        <v>0</v>
      </c>
      <c r="LZ485" s="14">
        <v>0</v>
      </c>
      <c r="MA485" s="14">
        <v>0</v>
      </c>
      <c r="MB485" s="14">
        <v>0</v>
      </c>
      <c r="MC485" s="14">
        <v>0</v>
      </c>
      <c r="MD485" s="14">
        <v>0</v>
      </c>
      <c r="ME485" s="14">
        <v>0</v>
      </c>
      <c r="MF485" s="14">
        <v>0</v>
      </c>
      <c r="MG485" s="14">
        <v>0</v>
      </c>
      <c r="MH485" s="14">
        <v>0</v>
      </c>
      <c r="MI485" s="14">
        <v>0</v>
      </c>
      <c r="MJ485" s="14">
        <v>0</v>
      </c>
      <c r="MK485" s="14">
        <v>0</v>
      </c>
      <c r="ML485" s="14">
        <v>0</v>
      </c>
      <c r="MM485" s="14">
        <v>0</v>
      </c>
      <c r="MN485" s="14">
        <v>0</v>
      </c>
      <c r="MO485" s="14">
        <v>0</v>
      </c>
      <c r="MP485" s="14">
        <v>0</v>
      </c>
      <c r="MQ485" s="14">
        <v>0</v>
      </c>
      <c r="MR485" s="14">
        <v>0</v>
      </c>
      <c r="MS485" s="14">
        <v>0</v>
      </c>
      <c r="MT485" s="14">
        <v>0</v>
      </c>
      <c r="MU485" s="14">
        <v>0</v>
      </c>
      <c r="MV485" s="14">
        <v>0</v>
      </c>
      <c r="MW485" s="14">
        <v>0</v>
      </c>
      <c r="MX485" s="14">
        <v>0</v>
      </c>
      <c r="MY485" s="14">
        <v>0</v>
      </c>
      <c r="MZ485" s="14">
        <v>0</v>
      </c>
      <c r="NA485" s="14">
        <v>0</v>
      </c>
      <c r="NB485" s="14">
        <v>0</v>
      </c>
      <c r="NC485" s="14">
        <v>0</v>
      </c>
      <c r="ND485" s="14">
        <v>0</v>
      </c>
      <c r="NE485" s="14">
        <v>0</v>
      </c>
      <c r="NF485" s="14">
        <v>0</v>
      </c>
      <c r="NG485" s="14">
        <v>0</v>
      </c>
      <c r="NH485" s="14">
        <v>0</v>
      </c>
      <c r="NI485" s="14">
        <v>0</v>
      </c>
      <c r="NJ485" s="14">
        <v>0</v>
      </c>
      <c r="NK485" s="14">
        <v>0</v>
      </c>
      <c r="NL485" s="14">
        <v>0</v>
      </c>
      <c r="NM485" s="14">
        <v>0</v>
      </c>
      <c r="NN485" s="14">
        <v>0</v>
      </c>
      <c r="NO485" s="14">
        <v>0</v>
      </c>
      <c r="NP485" s="14">
        <v>0</v>
      </c>
      <c r="NQ485" s="14">
        <v>0</v>
      </c>
      <c r="NR485" s="14">
        <v>0</v>
      </c>
      <c r="NS485" s="14">
        <v>0</v>
      </c>
      <c r="NT485" s="14">
        <v>0</v>
      </c>
      <c r="NU485" s="14">
        <v>0</v>
      </c>
      <c r="NV485" s="14">
        <v>0</v>
      </c>
      <c r="NW485" s="14">
        <v>0</v>
      </c>
      <c r="NX485" s="14">
        <v>0</v>
      </c>
      <c r="NY485" s="14">
        <v>0</v>
      </c>
      <c r="NZ485" s="14">
        <v>0</v>
      </c>
      <c r="OA485" s="14">
        <v>0</v>
      </c>
      <c r="OB485" s="14">
        <v>0</v>
      </c>
      <c r="OC485" s="14">
        <v>0</v>
      </c>
      <c r="OD485" s="14">
        <v>0</v>
      </c>
      <c r="OE485" s="14">
        <v>0</v>
      </c>
      <c r="OF485" s="14"/>
      <c r="OG485" s="14">
        <v>0</v>
      </c>
      <c r="OH485" s="14">
        <v>0</v>
      </c>
      <c r="OI485" s="14">
        <v>0</v>
      </c>
      <c r="OJ485" s="14">
        <v>0</v>
      </c>
      <c r="OK485" s="14">
        <v>0</v>
      </c>
      <c r="OL485" s="14">
        <v>0</v>
      </c>
      <c r="OM485" s="14">
        <v>0</v>
      </c>
      <c r="ON485" s="14">
        <v>0</v>
      </c>
      <c r="OO485" s="14">
        <v>0</v>
      </c>
      <c r="OP485" s="14">
        <v>0</v>
      </c>
      <c r="OQ485" s="14">
        <v>0</v>
      </c>
      <c r="OR485" s="14">
        <v>0</v>
      </c>
      <c r="OS485" s="14">
        <v>0</v>
      </c>
      <c r="OT485" s="14">
        <v>1</v>
      </c>
      <c r="OU485" s="14">
        <v>0</v>
      </c>
      <c r="OV485" s="14">
        <v>0</v>
      </c>
      <c r="OW485" s="14">
        <v>0</v>
      </c>
      <c r="OX485" s="14">
        <v>0</v>
      </c>
      <c r="OY485" s="14">
        <v>0</v>
      </c>
      <c r="OZ485" s="14"/>
      <c r="PA485" s="14">
        <v>0</v>
      </c>
      <c r="PB485" s="14"/>
      <c r="PC485" s="14"/>
      <c r="PD485" s="14">
        <v>0</v>
      </c>
      <c r="PE485" s="14"/>
      <c r="PF485" s="14"/>
      <c r="PG485" s="54"/>
      <c r="PH485" s="54"/>
      <c r="PI485" s="54"/>
      <c r="PJ485" s="54"/>
      <c r="PK485" s="54"/>
      <c r="PL485" s="84"/>
      <c r="PM485" s="14"/>
      <c r="PN485" s="84"/>
      <c r="PO485" s="84"/>
      <c r="PP485" s="84"/>
      <c r="PQ485" s="84"/>
      <c r="PR485" s="505"/>
      <c r="PS485" s="84"/>
      <c r="PT485" s="84"/>
      <c r="PU485" s="84"/>
      <c r="PV485" s="84"/>
      <c r="PW485" s="54"/>
      <c r="PX485" s="54"/>
      <c r="PY485" s="14"/>
      <c r="PZ485" s="14"/>
      <c r="QA485" s="14"/>
      <c r="QB485" s="54"/>
      <c r="QC485" s="54"/>
      <c r="QD485" s="54"/>
      <c r="QR485" s="1"/>
      <c r="QS485" s="1"/>
      <c r="QX485" s="1"/>
      <c r="QY485" s="1"/>
      <c r="QZ485" s="1"/>
      <c r="RA485" s="1"/>
      <c r="RB485" s="1"/>
      <c r="RC485" s="1"/>
      <c r="RD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</row>
    <row r="486" spans="1:503" s="20" customFormat="1" hidden="1" x14ac:dyDescent="0.25">
      <c r="A486" s="68" t="s">
        <v>8</v>
      </c>
      <c r="B486" s="68" t="s">
        <v>1527</v>
      </c>
      <c r="C486" s="347"/>
      <c r="D486" s="347"/>
      <c r="E486" s="14">
        <v>0</v>
      </c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>
        <v>0</v>
      </c>
      <c r="PE486" s="14"/>
      <c r="PF486" s="14"/>
      <c r="PG486" s="54"/>
      <c r="PH486" s="54"/>
      <c r="PI486" s="54"/>
      <c r="PJ486" s="54"/>
      <c r="PK486" s="54"/>
      <c r="PL486" s="84"/>
      <c r="PM486" s="14"/>
      <c r="PN486" s="84"/>
      <c r="PO486" s="84"/>
      <c r="PP486" s="84"/>
      <c r="PQ486" s="84"/>
      <c r="PR486" s="505"/>
      <c r="PS486" s="84"/>
      <c r="PT486" s="84"/>
      <c r="PU486" s="84"/>
      <c r="PV486" s="84"/>
      <c r="PW486" s="54"/>
      <c r="PX486" s="54"/>
      <c r="PY486" s="14"/>
      <c r="PZ486" s="14"/>
      <c r="QA486" s="14"/>
      <c r="QB486" s="54"/>
      <c r="QC486" s="54"/>
      <c r="QD486" s="54"/>
      <c r="QR486" s="1"/>
      <c r="QS486" s="1"/>
      <c r="QX486" s="1"/>
      <c r="QY486" s="1"/>
      <c r="QZ486" s="1"/>
      <c r="RA486" s="1"/>
      <c r="RB486" s="1"/>
      <c r="RC486" s="1"/>
      <c r="RD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</row>
    <row r="487" spans="1:503" s="20" customFormat="1" hidden="1" x14ac:dyDescent="0.25">
      <c r="A487" s="68" t="s">
        <v>8</v>
      </c>
      <c r="B487" s="68" t="s">
        <v>1528</v>
      </c>
      <c r="C487" s="347">
        <v>282</v>
      </c>
      <c r="D487" s="347"/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  <c r="AL487" s="14">
        <v>0</v>
      </c>
      <c r="AM487" s="14">
        <v>0</v>
      </c>
      <c r="AN487" s="14">
        <v>0</v>
      </c>
      <c r="AO487" s="14">
        <v>0</v>
      </c>
      <c r="AP487" s="14">
        <v>0</v>
      </c>
      <c r="AQ487" s="14">
        <v>0</v>
      </c>
      <c r="AR487" s="14">
        <v>0</v>
      </c>
      <c r="AS487" s="14">
        <v>0</v>
      </c>
      <c r="AT487" s="14">
        <v>0</v>
      </c>
      <c r="AU487" s="14">
        <v>0</v>
      </c>
      <c r="AV487" s="14">
        <v>0</v>
      </c>
      <c r="AW487" s="14">
        <v>0</v>
      </c>
      <c r="AX487" s="14">
        <v>0</v>
      </c>
      <c r="AY487" s="14">
        <v>0</v>
      </c>
      <c r="AZ487" s="14">
        <v>0</v>
      </c>
      <c r="BA487" s="14">
        <v>0</v>
      </c>
      <c r="BB487" s="14">
        <v>0</v>
      </c>
      <c r="BC487" s="14">
        <v>0</v>
      </c>
      <c r="BD487" s="14">
        <v>0</v>
      </c>
      <c r="BE487" s="14">
        <v>0</v>
      </c>
      <c r="BF487" s="14">
        <v>0</v>
      </c>
      <c r="BG487" s="14">
        <v>0</v>
      </c>
      <c r="BH487" s="14">
        <v>0</v>
      </c>
      <c r="BI487" s="14">
        <v>0</v>
      </c>
      <c r="BJ487" s="14">
        <v>0</v>
      </c>
      <c r="BK487" s="14">
        <v>0</v>
      </c>
      <c r="BL487" s="14">
        <v>0</v>
      </c>
      <c r="BM487" s="14">
        <v>0</v>
      </c>
      <c r="BN487" s="14">
        <v>0</v>
      </c>
      <c r="BO487" s="14">
        <v>0</v>
      </c>
      <c r="BP487" s="14">
        <v>0</v>
      </c>
      <c r="BQ487" s="14">
        <v>0</v>
      </c>
      <c r="BR487" s="14">
        <v>0</v>
      </c>
      <c r="BS487" s="14">
        <v>0</v>
      </c>
      <c r="BT487" s="14">
        <v>0</v>
      </c>
      <c r="BU487" s="14">
        <v>0</v>
      </c>
      <c r="BV487" s="14">
        <v>0</v>
      </c>
      <c r="BW487" s="14">
        <v>0</v>
      </c>
      <c r="BX487" s="14">
        <v>0</v>
      </c>
      <c r="BY487" s="14">
        <v>0</v>
      </c>
      <c r="BZ487" s="14">
        <v>0</v>
      </c>
      <c r="CA487" s="14">
        <v>0</v>
      </c>
      <c r="CB487" s="14">
        <v>0</v>
      </c>
      <c r="CC487" s="14">
        <v>0</v>
      </c>
      <c r="CD487" s="14">
        <v>0</v>
      </c>
      <c r="CE487" s="14">
        <v>0</v>
      </c>
      <c r="CF487" s="14">
        <v>0</v>
      </c>
      <c r="CG487" s="14">
        <v>0</v>
      </c>
      <c r="CH487" s="14">
        <v>0</v>
      </c>
      <c r="CI487" s="14">
        <v>0</v>
      </c>
      <c r="CJ487" s="14">
        <v>0</v>
      </c>
      <c r="CK487" s="14">
        <v>0</v>
      </c>
      <c r="CL487" s="14">
        <v>0</v>
      </c>
      <c r="CM487" s="14">
        <v>0</v>
      </c>
      <c r="CN487" s="14">
        <v>0</v>
      </c>
      <c r="CO487" s="14">
        <v>0</v>
      </c>
      <c r="CP487" s="14">
        <v>0</v>
      </c>
      <c r="CQ487" s="14">
        <v>0</v>
      </c>
      <c r="CR487" s="14">
        <v>0</v>
      </c>
      <c r="CS487" s="14">
        <v>0</v>
      </c>
      <c r="CT487" s="14">
        <v>0</v>
      </c>
      <c r="CU487" s="14">
        <v>0</v>
      </c>
      <c r="CV487" s="14">
        <v>0</v>
      </c>
      <c r="CW487" s="14">
        <v>0</v>
      </c>
      <c r="CX487" s="14">
        <v>0</v>
      </c>
      <c r="CY487" s="14">
        <v>0</v>
      </c>
      <c r="CZ487" s="14">
        <v>0</v>
      </c>
      <c r="DA487" s="14">
        <v>0</v>
      </c>
      <c r="DB487" s="14">
        <v>0</v>
      </c>
      <c r="DC487" s="14">
        <v>0</v>
      </c>
      <c r="DD487" s="14">
        <v>0</v>
      </c>
      <c r="DE487" s="14">
        <v>0</v>
      </c>
      <c r="DF487" s="14">
        <v>0</v>
      </c>
      <c r="DG487" s="14">
        <v>0</v>
      </c>
      <c r="DH487" s="14">
        <v>0</v>
      </c>
      <c r="DI487" s="14">
        <v>0</v>
      </c>
      <c r="DJ487" s="14">
        <v>0</v>
      </c>
      <c r="DK487" s="14">
        <v>0</v>
      </c>
      <c r="DL487" s="14">
        <v>0</v>
      </c>
      <c r="DM487" s="14">
        <v>0</v>
      </c>
      <c r="DN487" s="14">
        <v>0</v>
      </c>
      <c r="DO487" s="14">
        <v>0</v>
      </c>
      <c r="DP487" s="14">
        <v>0</v>
      </c>
      <c r="DQ487" s="14">
        <v>0</v>
      </c>
      <c r="DR487" s="14">
        <v>0</v>
      </c>
      <c r="DS487" s="14">
        <v>0</v>
      </c>
      <c r="DT487" s="14">
        <v>0</v>
      </c>
      <c r="DU487" s="14">
        <v>0</v>
      </c>
      <c r="DV487" s="14">
        <v>0</v>
      </c>
      <c r="DW487" s="14">
        <v>0</v>
      </c>
      <c r="DX487" s="14">
        <v>0</v>
      </c>
      <c r="DY487" s="14">
        <v>0</v>
      </c>
      <c r="DZ487" s="14">
        <v>0</v>
      </c>
      <c r="EA487" s="14">
        <v>0</v>
      </c>
      <c r="EB487" s="14">
        <v>0</v>
      </c>
      <c r="EC487" s="14">
        <v>0</v>
      </c>
      <c r="ED487" s="14">
        <v>0</v>
      </c>
      <c r="EE487" s="14">
        <v>0</v>
      </c>
      <c r="EF487" s="14">
        <v>0</v>
      </c>
      <c r="EG487" s="14">
        <v>0</v>
      </c>
      <c r="EH487" s="14">
        <v>0</v>
      </c>
      <c r="EI487" s="14">
        <v>0</v>
      </c>
      <c r="EJ487" s="14">
        <v>0</v>
      </c>
      <c r="EK487" s="14">
        <v>0</v>
      </c>
      <c r="EL487" s="14">
        <v>0</v>
      </c>
      <c r="EM487" s="14">
        <v>0</v>
      </c>
      <c r="EN487" s="14">
        <v>0</v>
      </c>
      <c r="EO487" s="14">
        <v>0</v>
      </c>
      <c r="EP487" s="14">
        <v>0</v>
      </c>
      <c r="EQ487" s="14">
        <v>0</v>
      </c>
      <c r="ER487" s="14">
        <v>0</v>
      </c>
      <c r="ES487" s="14">
        <v>0</v>
      </c>
      <c r="ET487" s="14">
        <v>0</v>
      </c>
      <c r="EU487" s="14">
        <v>0</v>
      </c>
      <c r="EV487" s="14">
        <v>0</v>
      </c>
      <c r="EW487" s="14">
        <v>0</v>
      </c>
      <c r="EX487" s="14">
        <v>0</v>
      </c>
      <c r="EY487" s="14">
        <v>0</v>
      </c>
      <c r="EZ487" s="14">
        <v>0</v>
      </c>
      <c r="FA487" s="14">
        <v>0</v>
      </c>
      <c r="FB487" s="14">
        <v>0</v>
      </c>
      <c r="FC487" s="14">
        <v>0</v>
      </c>
      <c r="FD487" s="14">
        <v>0</v>
      </c>
      <c r="FE487" s="14">
        <v>0</v>
      </c>
      <c r="FF487" s="14">
        <v>0</v>
      </c>
      <c r="FG487" s="14">
        <v>0</v>
      </c>
      <c r="FH487" s="14">
        <v>0</v>
      </c>
      <c r="FI487" s="14">
        <v>0</v>
      </c>
      <c r="FJ487" s="14">
        <v>0</v>
      </c>
      <c r="FK487" s="14">
        <v>0</v>
      </c>
      <c r="FL487" s="14">
        <v>0</v>
      </c>
      <c r="FM487" s="14">
        <v>0</v>
      </c>
      <c r="FN487" s="14">
        <v>0</v>
      </c>
      <c r="FO487" s="14">
        <v>0</v>
      </c>
      <c r="FP487" s="14">
        <v>0</v>
      </c>
      <c r="FQ487" s="14">
        <v>0</v>
      </c>
      <c r="FR487" s="14">
        <v>0</v>
      </c>
      <c r="FS487" s="14">
        <v>0</v>
      </c>
      <c r="FT487" s="14">
        <v>0</v>
      </c>
      <c r="FU487" s="14">
        <v>0</v>
      </c>
      <c r="FV487" s="14">
        <v>0</v>
      </c>
      <c r="FW487" s="14">
        <v>0</v>
      </c>
      <c r="FX487" s="14">
        <v>0</v>
      </c>
      <c r="FY487" s="14">
        <v>0</v>
      </c>
      <c r="FZ487" s="14">
        <v>0</v>
      </c>
      <c r="GA487" s="14">
        <v>0</v>
      </c>
      <c r="GB487" s="14">
        <v>0</v>
      </c>
      <c r="GC487" s="14">
        <v>0</v>
      </c>
      <c r="GD487" s="14">
        <v>0</v>
      </c>
      <c r="GE487" s="14">
        <v>0</v>
      </c>
      <c r="GF487" s="14">
        <v>0</v>
      </c>
      <c r="GG487" s="14">
        <v>0</v>
      </c>
      <c r="GH487" s="14">
        <v>0</v>
      </c>
      <c r="GI487" s="14">
        <v>0</v>
      </c>
      <c r="GJ487" s="14">
        <v>0</v>
      </c>
      <c r="GK487" s="14">
        <v>0</v>
      </c>
      <c r="GL487" s="14">
        <v>0</v>
      </c>
      <c r="GM487" s="14">
        <v>0</v>
      </c>
      <c r="GN487" s="14">
        <v>0</v>
      </c>
      <c r="GO487" s="14">
        <v>0</v>
      </c>
      <c r="GP487" s="14">
        <v>0</v>
      </c>
      <c r="GQ487" s="14">
        <v>0</v>
      </c>
      <c r="GR487" s="14">
        <v>0</v>
      </c>
      <c r="GS487" s="14">
        <v>1</v>
      </c>
      <c r="GT487" s="14">
        <v>0</v>
      </c>
      <c r="GU487" s="14">
        <v>0</v>
      </c>
      <c r="GV487" s="14">
        <v>0</v>
      </c>
      <c r="GW487" s="14">
        <v>0</v>
      </c>
      <c r="GX487" s="14">
        <v>0</v>
      </c>
      <c r="GY487" s="14">
        <v>0</v>
      </c>
      <c r="GZ487" s="14">
        <v>0</v>
      </c>
      <c r="HA487" s="14">
        <v>0</v>
      </c>
      <c r="HB487" s="14">
        <v>0</v>
      </c>
      <c r="HC487" s="14">
        <v>0</v>
      </c>
      <c r="HD487" s="14">
        <v>0</v>
      </c>
      <c r="HE487" s="14">
        <v>0</v>
      </c>
      <c r="HF487" s="14">
        <v>0</v>
      </c>
      <c r="HG487" s="14">
        <v>0</v>
      </c>
      <c r="HH487" s="14">
        <v>0</v>
      </c>
      <c r="HI487" s="14">
        <v>0</v>
      </c>
      <c r="HJ487" s="14">
        <v>0</v>
      </c>
      <c r="HK487" s="14">
        <v>0</v>
      </c>
      <c r="HL487" s="14">
        <v>0</v>
      </c>
      <c r="HM487" s="14">
        <v>0</v>
      </c>
      <c r="HN487" s="14">
        <v>0</v>
      </c>
      <c r="HO487" s="14">
        <v>0</v>
      </c>
      <c r="HP487" s="14">
        <v>0</v>
      </c>
      <c r="HQ487" s="14">
        <v>0</v>
      </c>
      <c r="HR487" s="14">
        <v>0</v>
      </c>
      <c r="HS487" s="14">
        <v>0</v>
      </c>
      <c r="HT487" s="14">
        <v>0</v>
      </c>
      <c r="HU487" s="14">
        <v>0</v>
      </c>
      <c r="HV487" s="14">
        <v>0</v>
      </c>
      <c r="HW487" s="14">
        <v>0</v>
      </c>
      <c r="HX487" s="14">
        <v>0</v>
      </c>
      <c r="HY487" s="14">
        <v>0</v>
      </c>
      <c r="HZ487" s="14">
        <v>0</v>
      </c>
      <c r="IA487" s="14">
        <v>0</v>
      </c>
      <c r="IB487" s="14">
        <v>0</v>
      </c>
      <c r="IC487" s="14">
        <v>0</v>
      </c>
      <c r="ID487" s="14">
        <v>0</v>
      </c>
      <c r="IE487" s="14">
        <v>0</v>
      </c>
      <c r="IF487" s="14">
        <v>0</v>
      </c>
      <c r="IG487" s="14">
        <v>0</v>
      </c>
      <c r="IH487" s="14">
        <v>0</v>
      </c>
      <c r="II487" s="14">
        <v>0</v>
      </c>
      <c r="IJ487" s="14">
        <v>0</v>
      </c>
      <c r="IK487" s="14">
        <v>0</v>
      </c>
      <c r="IL487" s="14">
        <v>0</v>
      </c>
      <c r="IM487" s="14">
        <v>0</v>
      </c>
      <c r="IN487" s="14">
        <v>0</v>
      </c>
      <c r="IO487" s="14">
        <v>0</v>
      </c>
      <c r="IP487" s="14">
        <v>0</v>
      </c>
      <c r="IQ487" s="14">
        <v>0</v>
      </c>
      <c r="IR487" s="14">
        <v>0</v>
      </c>
      <c r="IS487" s="14">
        <v>0</v>
      </c>
      <c r="IT487" s="14">
        <v>0</v>
      </c>
      <c r="IU487" s="14">
        <v>0</v>
      </c>
      <c r="IV487" s="14">
        <v>0</v>
      </c>
      <c r="IW487" s="14">
        <v>0</v>
      </c>
      <c r="IX487" s="14">
        <v>0</v>
      </c>
      <c r="IY487" s="14">
        <v>0</v>
      </c>
      <c r="IZ487" s="14">
        <v>0</v>
      </c>
      <c r="JA487" s="14">
        <v>0</v>
      </c>
      <c r="JB487" s="14">
        <v>0</v>
      </c>
      <c r="JC487" s="14">
        <v>0</v>
      </c>
      <c r="JD487" s="14">
        <v>0</v>
      </c>
      <c r="JE487" s="14">
        <v>0</v>
      </c>
      <c r="JF487" s="14">
        <v>0</v>
      </c>
      <c r="JG487" s="14">
        <v>0</v>
      </c>
      <c r="JH487" s="14">
        <v>0</v>
      </c>
      <c r="JI487" s="14">
        <v>0</v>
      </c>
      <c r="JJ487" s="14">
        <v>0</v>
      </c>
      <c r="JK487" s="14">
        <v>0</v>
      </c>
      <c r="JL487" s="14">
        <v>0</v>
      </c>
      <c r="JM487" s="14">
        <v>0</v>
      </c>
      <c r="JN487" s="14">
        <v>0</v>
      </c>
      <c r="JO487" s="14">
        <v>0</v>
      </c>
      <c r="JP487" s="14">
        <v>0</v>
      </c>
      <c r="JQ487" s="14">
        <v>0</v>
      </c>
      <c r="JR487" s="14">
        <v>0</v>
      </c>
      <c r="JS487" s="14">
        <v>0</v>
      </c>
      <c r="JT487" s="14">
        <v>0</v>
      </c>
      <c r="JU487" s="14">
        <v>0</v>
      </c>
      <c r="JV487" s="14">
        <v>0</v>
      </c>
      <c r="JW487" s="14">
        <v>0</v>
      </c>
      <c r="JX487" s="14">
        <v>0</v>
      </c>
      <c r="JY487" s="14">
        <v>0</v>
      </c>
      <c r="JZ487" s="14">
        <v>0</v>
      </c>
      <c r="KA487" s="14">
        <v>0</v>
      </c>
      <c r="KB487" s="14">
        <v>0</v>
      </c>
      <c r="KC487" s="14">
        <v>0</v>
      </c>
      <c r="KD487" s="14">
        <v>0</v>
      </c>
      <c r="KE487" s="14">
        <v>0</v>
      </c>
      <c r="KF487" s="14">
        <v>0</v>
      </c>
      <c r="KG487" s="14">
        <v>0</v>
      </c>
      <c r="KH487" s="14">
        <v>0</v>
      </c>
      <c r="KI487" s="14">
        <v>0</v>
      </c>
      <c r="KJ487" s="14">
        <v>0</v>
      </c>
      <c r="KK487" s="14">
        <v>1</v>
      </c>
      <c r="KL487" s="14">
        <v>0</v>
      </c>
      <c r="KM487" s="14">
        <v>0</v>
      </c>
      <c r="KN487" s="14">
        <v>0</v>
      </c>
      <c r="KO487" s="14">
        <v>0</v>
      </c>
      <c r="KP487" s="14">
        <v>0</v>
      </c>
      <c r="KQ487" s="14">
        <v>0</v>
      </c>
      <c r="KR487" s="14">
        <v>0</v>
      </c>
      <c r="KS487" s="14">
        <v>0</v>
      </c>
      <c r="KT487" s="14">
        <v>0</v>
      </c>
      <c r="KU487" s="14">
        <v>0</v>
      </c>
      <c r="KV487" s="14">
        <v>0</v>
      </c>
      <c r="KW487" s="14">
        <v>0</v>
      </c>
      <c r="KX487" s="14">
        <v>0</v>
      </c>
      <c r="KY487" s="14">
        <v>0</v>
      </c>
      <c r="KZ487" s="14">
        <v>0</v>
      </c>
      <c r="LA487" s="14">
        <v>0</v>
      </c>
      <c r="LB487" s="14">
        <v>0</v>
      </c>
      <c r="LC487" s="14">
        <v>0</v>
      </c>
      <c r="LD487" s="14">
        <v>0</v>
      </c>
      <c r="LE487" s="14">
        <v>0</v>
      </c>
      <c r="LF487" s="14">
        <v>0</v>
      </c>
      <c r="LG487" s="14">
        <v>0</v>
      </c>
      <c r="LH487" s="14">
        <v>0</v>
      </c>
      <c r="LI487" s="14">
        <v>0</v>
      </c>
      <c r="LJ487" s="14">
        <v>0</v>
      </c>
      <c r="LK487" s="14">
        <v>0</v>
      </c>
      <c r="LL487" s="14">
        <v>0</v>
      </c>
      <c r="LM487" s="14">
        <v>0</v>
      </c>
      <c r="LN487" s="14">
        <v>0</v>
      </c>
      <c r="LO487" s="14">
        <v>0</v>
      </c>
      <c r="LP487" s="14">
        <v>0</v>
      </c>
      <c r="LQ487" s="14">
        <v>0</v>
      </c>
      <c r="LR487" s="14">
        <v>0</v>
      </c>
      <c r="LS487" s="14">
        <v>0</v>
      </c>
      <c r="LT487" s="14">
        <v>0</v>
      </c>
      <c r="LU487" s="14">
        <v>0</v>
      </c>
      <c r="LV487" s="14">
        <v>0</v>
      </c>
      <c r="LW487" s="14">
        <v>0</v>
      </c>
      <c r="LX487" s="14">
        <v>0</v>
      </c>
      <c r="LY487" s="14">
        <v>0</v>
      </c>
      <c r="LZ487" s="14">
        <v>0</v>
      </c>
      <c r="MA487" s="14">
        <v>0</v>
      </c>
      <c r="MB487" s="14">
        <v>0</v>
      </c>
      <c r="MC487" s="14">
        <v>0</v>
      </c>
      <c r="MD487" s="14">
        <v>0</v>
      </c>
      <c r="ME487" s="14">
        <v>0</v>
      </c>
      <c r="MF487" s="14">
        <v>0</v>
      </c>
      <c r="MG487" s="14">
        <v>0</v>
      </c>
      <c r="MH487" s="14">
        <v>0</v>
      </c>
      <c r="MI487" s="14">
        <v>0</v>
      </c>
      <c r="MJ487" s="14">
        <v>0</v>
      </c>
      <c r="MK487" s="14">
        <v>0</v>
      </c>
      <c r="ML487" s="14">
        <v>0</v>
      </c>
      <c r="MM487" s="14">
        <v>0</v>
      </c>
      <c r="MN487" s="14">
        <v>0</v>
      </c>
      <c r="MO487" s="14">
        <v>0</v>
      </c>
      <c r="MP487" s="14">
        <v>0</v>
      </c>
      <c r="MQ487" s="14">
        <v>0</v>
      </c>
      <c r="MR487" s="14">
        <v>0</v>
      </c>
      <c r="MS487" s="14">
        <v>0</v>
      </c>
      <c r="MT487" s="14">
        <v>0</v>
      </c>
      <c r="MU487" s="14">
        <v>0</v>
      </c>
      <c r="MV487" s="14">
        <v>0</v>
      </c>
      <c r="MW487" s="14">
        <v>0</v>
      </c>
      <c r="MX487" s="14">
        <v>0</v>
      </c>
      <c r="MY487" s="14">
        <v>0</v>
      </c>
      <c r="MZ487" s="14">
        <v>0</v>
      </c>
      <c r="NA487" s="14">
        <v>0</v>
      </c>
      <c r="NB487" s="14">
        <v>0</v>
      </c>
      <c r="NC487" s="14">
        <v>0</v>
      </c>
      <c r="ND487" s="14">
        <v>0</v>
      </c>
      <c r="NE487" s="14">
        <v>0</v>
      </c>
      <c r="NF487" s="14">
        <v>0</v>
      </c>
      <c r="NG487" s="14">
        <v>0</v>
      </c>
      <c r="NH487" s="14">
        <v>0</v>
      </c>
      <c r="NI487" s="14">
        <v>0</v>
      </c>
      <c r="NJ487" s="14">
        <v>0</v>
      </c>
      <c r="NK487" s="14">
        <v>0</v>
      </c>
      <c r="NL487" s="14">
        <v>0</v>
      </c>
      <c r="NM487" s="14">
        <v>0</v>
      </c>
      <c r="NN487" s="14">
        <v>0</v>
      </c>
      <c r="NO487" s="14">
        <v>0</v>
      </c>
      <c r="NP487" s="14">
        <v>0</v>
      </c>
      <c r="NQ487" s="14">
        <v>0</v>
      </c>
      <c r="NR487" s="14">
        <v>0</v>
      </c>
      <c r="NS487" s="14">
        <v>0</v>
      </c>
      <c r="NT487" s="14">
        <v>0</v>
      </c>
      <c r="NU487" s="14">
        <v>0</v>
      </c>
      <c r="NV487" s="14">
        <v>0</v>
      </c>
      <c r="NW487" s="14">
        <v>0</v>
      </c>
      <c r="NX487" s="14">
        <v>0</v>
      </c>
      <c r="NY487" s="14">
        <v>0</v>
      </c>
      <c r="NZ487" s="14">
        <v>0</v>
      </c>
      <c r="OA487" s="14">
        <v>0</v>
      </c>
      <c r="OB487" s="14">
        <v>0</v>
      </c>
      <c r="OC487" s="14">
        <v>0</v>
      </c>
      <c r="OD487" s="14">
        <v>0</v>
      </c>
      <c r="OE487" s="14">
        <v>1</v>
      </c>
      <c r="OF487" s="14"/>
      <c r="OG487" s="14">
        <v>0</v>
      </c>
      <c r="OH487" s="14">
        <v>0</v>
      </c>
      <c r="OI487" s="14">
        <v>0</v>
      </c>
      <c r="OJ487" s="14">
        <v>0</v>
      </c>
      <c r="OK487" s="14">
        <v>0</v>
      </c>
      <c r="OL487" s="14">
        <v>0</v>
      </c>
      <c r="OM487" s="14">
        <v>0</v>
      </c>
      <c r="ON487" s="14">
        <v>0</v>
      </c>
      <c r="OO487" s="14">
        <v>0</v>
      </c>
      <c r="OP487" s="14">
        <v>0</v>
      </c>
      <c r="OQ487" s="14">
        <v>0</v>
      </c>
      <c r="OR487" s="14">
        <v>0</v>
      </c>
      <c r="OS487" s="14">
        <v>0</v>
      </c>
      <c r="OT487" s="14">
        <v>0</v>
      </c>
      <c r="OU487" s="14">
        <v>0</v>
      </c>
      <c r="OV487" s="14">
        <v>0</v>
      </c>
      <c r="OW487" s="14">
        <v>0</v>
      </c>
      <c r="OX487" s="14">
        <v>0</v>
      </c>
      <c r="OY487" s="14">
        <v>0</v>
      </c>
      <c r="OZ487" s="14"/>
      <c r="PA487" s="14">
        <v>0</v>
      </c>
      <c r="PB487" s="14"/>
      <c r="PC487" s="14"/>
      <c r="PD487" s="14">
        <v>0</v>
      </c>
      <c r="PE487" s="14"/>
      <c r="PF487" s="14"/>
      <c r="PG487" s="54"/>
      <c r="PH487" s="54"/>
      <c r="PI487" s="54"/>
      <c r="PJ487" s="54"/>
      <c r="PK487" s="54"/>
      <c r="PL487" s="84"/>
      <c r="PM487" s="14"/>
      <c r="PN487" s="84"/>
      <c r="PO487" s="84"/>
      <c r="PP487" s="84"/>
      <c r="PQ487" s="84"/>
      <c r="PR487" s="505"/>
      <c r="PS487" s="84"/>
      <c r="PT487" s="84"/>
      <c r="PU487" s="84"/>
      <c r="PV487" s="84"/>
      <c r="PW487" s="54"/>
      <c r="PX487" s="54"/>
      <c r="PY487" s="14"/>
      <c r="PZ487" s="14"/>
      <c r="QA487" s="14"/>
      <c r="QB487" s="54"/>
      <c r="QC487" s="54"/>
      <c r="QD487" s="54"/>
      <c r="QR487" s="1"/>
      <c r="QS487" s="1"/>
      <c r="QX487" s="1"/>
      <c r="QY487" s="1"/>
      <c r="QZ487" s="1"/>
      <c r="RA487" s="1"/>
      <c r="RB487" s="1"/>
      <c r="RC487" s="1"/>
      <c r="RD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</row>
    <row r="488" spans="1:503" s="20" customFormat="1" hidden="1" x14ac:dyDescent="0.25">
      <c r="A488" s="68" t="s">
        <v>8</v>
      </c>
      <c r="B488" s="68" t="s">
        <v>185</v>
      </c>
      <c r="C488" s="464">
        <v>946</v>
      </c>
      <c r="D488" s="347"/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  <c r="AL488" s="14">
        <v>0</v>
      </c>
      <c r="AM488" s="14">
        <v>0</v>
      </c>
      <c r="AN488" s="14">
        <v>0</v>
      </c>
      <c r="AO488" s="14">
        <v>0</v>
      </c>
      <c r="AP488" s="14">
        <v>0</v>
      </c>
      <c r="AQ488" s="14">
        <v>0</v>
      </c>
      <c r="AR488" s="14">
        <v>0</v>
      </c>
      <c r="AS488" s="14">
        <v>0</v>
      </c>
      <c r="AT488" s="14">
        <v>0</v>
      </c>
      <c r="AU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v>0</v>
      </c>
      <c r="BA488" s="14">
        <v>0</v>
      </c>
      <c r="BB488" s="14">
        <v>0</v>
      </c>
      <c r="BC488" s="14">
        <v>0</v>
      </c>
      <c r="BD488" s="14">
        <v>0</v>
      </c>
      <c r="BE488" s="14">
        <v>0</v>
      </c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  <c r="BK488" s="14">
        <v>0</v>
      </c>
      <c r="BL488" s="14">
        <v>0</v>
      </c>
      <c r="BM488" s="14">
        <v>0</v>
      </c>
      <c r="BN488" s="14">
        <v>0</v>
      </c>
      <c r="BO488" s="14">
        <v>0</v>
      </c>
      <c r="BP488" s="14">
        <v>0</v>
      </c>
      <c r="BQ488" s="14">
        <v>0</v>
      </c>
      <c r="BR488" s="14">
        <v>0</v>
      </c>
      <c r="BS488" s="14">
        <v>0</v>
      </c>
      <c r="BT488" s="14">
        <v>0</v>
      </c>
      <c r="BU488" s="14">
        <v>0</v>
      </c>
      <c r="BV488" s="14">
        <v>0</v>
      </c>
      <c r="BW488" s="14">
        <v>0</v>
      </c>
      <c r="BX488" s="14">
        <v>0</v>
      </c>
      <c r="BY488" s="14">
        <v>0</v>
      </c>
      <c r="BZ488" s="14">
        <v>0</v>
      </c>
      <c r="CA488" s="14">
        <v>0</v>
      </c>
      <c r="CB488" s="14">
        <v>0</v>
      </c>
      <c r="CC488" s="14">
        <v>0</v>
      </c>
      <c r="CD488" s="14">
        <v>0</v>
      </c>
      <c r="CE488" s="14">
        <v>0</v>
      </c>
      <c r="CF488" s="14">
        <v>0</v>
      </c>
      <c r="CG488" s="14">
        <v>0</v>
      </c>
      <c r="CH488" s="14">
        <v>0</v>
      </c>
      <c r="CI488" s="14">
        <v>0</v>
      </c>
      <c r="CJ488" s="14">
        <v>0</v>
      </c>
      <c r="CK488" s="14">
        <v>0</v>
      </c>
      <c r="CL488" s="14">
        <v>0</v>
      </c>
      <c r="CM488" s="14">
        <v>0</v>
      </c>
      <c r="CN488" s="14">
        <v>0</v>
      </c>
      <c r="CO488" s="14">
        <v>0</v>
      </c>
      <c r="CP488" s="14">
        <v>0</v>
      </c>
      <c r="CQ488" s="14">
        <v>0</v>
      </c>
      <c r="CR488" s="14">
        <v>0</v>
      </c>
      <c r="CS488" s="14">
        <v>0</v>
      </c>
      <c r="CT488" s="14">
        <v>0</v>
      </c>
      <c r="CU488" s="14">
        <v>0</v>
      </c>
      <c r="CV488" s="14">
        <v>0</v>
      </c>
      <c r="CW488" s="14">
        <v>0</v>
      </c>
      <c r="CX488" s="14">
        <v>0</v>
      </c>
      <c r="CY488" s="14">
        <v>0</v>
      </c>
      <c r="CZ488" s="14">
        <v>0</v>
      </c>
      <c r="DA488" s="14">
        <v>0</v>
      </c>
      <c r="DB488" s="14">
        <v>0</v>
      </c>
      <c r="DC488" s="14">
        <v>0</v>
      </c>
      <c r="DD488" s="14">
        <v>0</v>
      </c>
      <c r="DE488" s="14">
        <v>0</v>
      </c>
      <c r="DF488" s="14">
        <v>1</v>
      </c>
      <c r="DG488" s="14">
        <v>0</v>
      </c>
      <c r="DH488" s="14">
        <v>0</v>
      </c>
      <c r="DI488" s="14">
        <v>0</v>
      </c>
      <c r="DJ488" s="14">
        <v>2</v>
      </c>
      <c r="DK488" s="14">
        <v>0</v>
      </c>
      <c r="DL488" s="14">
        <v>0</v>
      </c>
      <c r="DM488" s="14">
        <v>0</v>
      </c>
      <c r="DN488" s="14">
        <v>0</v>
      </c>
      <c r="DO488" s="14">
        <v>0</v>
      </c>
      <c r="DP488" s="14">
        <v>0</v>
      </c>
      <c r="DQ488" s="14">
        <v>0</v>
      </c>
      <c r="DR488" s="14">
        <v>0</v>
      </c>
      <c r="DS488" s="14">
        <v>0</v>
      </c>
      <c r="DT488" s="14">
        <v>0</v>
      </c>
      <c r="DU488" s="14">
        <v>0</v>
      </c>
      <c r="DV488" s="14">
        <v>0</v>
      </c>
      <c r="DW488" s="14">
        <v>0</v>
      </c>
      <c r="DX488" s="14">
        <v>1</v>
      </c>
      <c r="DY488" s="14">
        <v>0</v>
      </c>
      <c r="DZ488" s="14">
        <v>0</v>
      </c>
      <c r="EA488" s="14">
        <v>0</v>
      </c>
      <c r="EB488" s="14">
        <v>0</v>
      </c>
      <c r="EC488" s="14">
        <v>0</v>
      </c>
      <c r="ED488" s="14">
        <v>0</v>
      </c>
      <c r="EE488" s="14">
        <v>0</v>
      </c>
      <c r="EF488" s="14">
        <v>0</v>
      </c>
      <c r="EG488" s="14">
        <v>0</v>
      </c>
      <c r="EH488" s="14">
        <v>0</v>
      </c>
      <c r="EI488" s="14">
        <v>0</v>
      </c>
      <c r="EJ488" s="14">
        <v>0</v>
      </c>
      <c r="EK488" s="14">
        <v>0</v>
      </c>
      <c r="EL488" s="14">
        <v>0</v>
      </c>
      <c r="EM488" s="14">
        <v>0</v>
      </c>
      <c r="EN488" s="14">
        <v>1</v>
      </c>
      <c r="EO488" s="14">
        <v>0</v>
      </c>
      <c r="EP488" s="14">
        <v>0</v>
      </c>
      <c r="EQ488" s="14">
        <v>0</v>
      </c>
      <c r="ER488" s="14">
        <v>0</v>
      </c>
      <c r="ES488" s="14">
        <v>0</v>
      </c>
      <c r="ET488" s="14">
        <v>0</v>
      </c>
      <c r="EU488" s="14">
        <v>0</v>
      </c>
      <c r="EV488" s="14">
        <v>0</v>
      </c>
      <c r="EW488" s="14">
        <v>0</v>
      </c>
      <c r="EX488" s="14">
        <v>0</v>
      </c>
      <c r="EY488" s="14">
        <v>0</v>
      </c>
      <c r="EZ488" s="14">
        <v>0</v>
      </c>
      <c r="FA488" s="14">
        <v>0</v>
      </c>
      <c r="FB488" s="14">
        <v>0</v>
      </c>
      <c r="FC488" s="14">
        <v>0</v>
      </c>
      <c r="FD488" s="14">
        <v>0</v>
      </c>
      <c r="FE488" s="14">
        <v>0</v>
      </c>
      <c r="FF488" s="14">
        <v>0</v>
      </c>
      <c r="FG488" s="14">
        <v>0</v>
      </c>
      <c r="FH488" s="14">
        <v>0</v>
      </c>
      <c r="FI488" s="14">
        <v>0</v>
      </c>
      <c r="FJ488" s="14">
        <v>1</v>
      </c>
      <c r="FK488" s="14">
        <v>1</v>
      </c>
      <c r="FL488" s="14">
        <v>0</v>
      </c>
      <c r="FM488" s="14">
        <v>0</v>
      </c>
      <c r="FN488" s="14">
        <v>0</v>
      </c>
      <c r="FO488" s="14">
        <v>0</v>
      </c>
      <c r="FP488" s="14">
        <v>0</v>
      </c>
      <c r="FQ488" s="14">
        <v>0</v>
      </c>
      <c r="FR488" s="14">
        <v>0</v>
      </c>
      <c r="FS488" s="14">
        <v>0</v>
      </c>
      <c r="FT488" s="14">
        <v>0</v>
      </c>
      <c r="FU488" s="14">
        <v>0</v>
      </c>
      <c r="FV488" s="14">
        <v>0</v>
      </c>
      <c r="FW488" s="14">
        <v>0</v>
      </c>
      <c r="FX488" s="14">
        <v>0</v>
      </c>
      <c r="FY488" s="14">
        <v>0</v>
      </c>
      <c r="FZ488" s="14">
        <v>0</v>
      </c>
      <c r="GA488" s="14">
        <v>0</v>
      </c>
      <c r="GB488" s="14">
        <v>0</v>
      </c>
      <c r="GC488" s="14">
        <v>0</v>
      </c>
      <c r="GD488" s="14">
        <v>0</v>
      </c>
      <c r="GE488" s="14">
        <v>0</v>
      </c>
      <c r="GF488" s="14">
        <v>0</v>
      </c>
      <c r="GG488" s="14">
        <v>0</v>
      </c>
      <c r="GH488" s="14">
        <v>0</v>
      </c>
      <c r="GI488" s="14">
        <v>0</v>
      </c>
      <c r="GJ488" s="14">
        <v>0</v>
      </c>
      <c r="GK488" s="14">
        <v>0</v>
      </c>
      <c r="GL488" s="14">
        <v>1</v>
      </c>
      <c r="GM488" s="14">
        <v>1</v>
      </c>
      <c r="GN488" s="14">
        <v>0</v>
      </c>
      <c r="GO488" s="14">
        <v>0</v>
      </c>
      <c r="GP488" s="14">
        <v>0</v>
      </c>
      <c r="GQ488" s="14">
        <v>0</v>
      </c>
      <c r="GR488" s="14">
        <v>0</v>
      </c>
      <c r="GS488" s="14">
        <v>0</v>
      </c>
      <c r="GT488" s="14">
        <v>1</v>
      </c>
      <c r="GU488" s="14">
        <v>0</v>
      </c>
      <c r="GV488" s="14">
        <v>0</v>
      </c>
      <c r="GW488" s="14">
        <v>0</v>
      </c>
      <c r="GX488" s="14">
        <v>1</v>
      </c>
      <c r="GY488" s="14">
        <v>0</v>
      </c>
      <c r="GZ488" s="14">
        <v>0</v>
      </c>
      <c r="HA488" s="14">
        <v>0</v>
      </c>
      <c r="HB488" s="14">
        <v>0</v>
      </c>
      <c r="HC488" s="14">
        <v>2</v>
      </c>
      <c r="HD488" s="14">
        <v>0</v>
      </c>
      <c r="HE488" s="14">
        <v>0</v>
      </c>
      <c r="HF488" s="14">
        <v>1</v>
      </c>
      <c r="HG488" s="14">
        <v>0</v>
      </c>
      <c r="HH488" s="14">
        <v>0</v>
      </c>
      <c r="HI488" s="14">
        <v>0</v>
      </c>
      <c r="HJ488" s="14">
        <v>2</v>
      </c>
      <c r="HK488" s="14">
        <v>0</v>
      </c>
      <c r="HL488" s="14">
        <v>1</v>
      </c>
      <c r="HM488" s="14">
        <v>0</v>
      </c>
      <c r="HN488" s="14">
        <v>0</v>
      </c>
      <c r="HO488" s="14">
        <v>0</v>
      </c>
      <c r="HP488" s="14">
        <v>0</v>
      </c>
      <c r="HQ488" s="14">
        <v>0</v>
      </c>
      <c r="HR488" s="14">
        <v>0</v>
      </c>
      <c r="HS488" s="14">
        <v>0</v>
      </c>
      <c r="HT488" s="14">
        <v>0</v>
      </c>
      <c r="HU488" s="14">
        <v>0</v>
      </c>
      <c r="HV488" s="14">
        <v>0</v>
      </c>
      <c r="HW488" s="14">
        <v>0</v>
      </c>
      <c r="HX488" s="14">
        <v>0</v>
      </c>
      <c r="HY488" s="14">
        <v>0</v>
      </c>
      <c r="HZ488" s="14">
        <v>0</v>
      </c>
      <c r="IA488" s="14">
        <v>0</v>
      </c>
      <c r="IB488" s="14">
        <v>0</v>
      </c>
      <c r="IC488" s="14">
        <v>0</v>
      </c>
      <c r="ID488" s="14">
        <v>0</v>
      </c>
      <c r="IE488" s="14">
        <v>0</v>
      </c>
      <c r="IF488" s="14">
        <v>0</v>
      </c>
      <c r="IG488" s="14">
        <v>2</v>
      </c>
      <c r="IH488" s="14">
        <v>1</v>
      </c>
      <c r="II488" s="14">
        <v>1</v>
      </c>
      <c r="IJ488" s="14">
        <v>0</v>
      </c>
      <c r="IK488" s="14">
        <v>0</v>
      </c>
      <c r="IL488" s="14">
        <v>0</v>
      </c>
      <c r="IM488" s="14">
        <v>0</v>
      </c>
      <c r="IN488" s="14">
        <v>1</v>
      </c>
      <c r="IO488" s="14">
        <v>1</v>
      </c>
      <c r="IP488" s="14">
        <v>0</v>
      </c>
      <c r="IQ488" s="14">
        <v>0</v>
      </c>
      <c r="IR488" s="14">
        <v>0</v>
      </c>
      <c r="IS488" s="14">
        <v>0</v>
      </c>
      <c r="IT488" s="14">
        <v>0</v>
      </c>
      <c r="IU488" s="14">
        <v>0</v>
      </c>
      <c r="IV488" s="14">
        <v>0</v>
      </c>
      <c r="IW488" s="14">
        <v>0</v>
      </c>
      <c r="IX488" s="14">
        <v>1</v>
      </c>
      <c r="IY488" s="14">
        <v>0</v>
      </c>
      <c r="IZ488" s="14">
        <v>0</v>
      </c>
      <c r="JA488" s="14">
        <v>0</v>
      </c>
      <c r="JB488" s="14">
        <v>0</v>
      </c>
      <c r="JC488" s="14">
        <v>0</v>
      </c>
      <c r="JD488" s="14">
        <v>0</v>
      </c>
      <c r="JE488" s="14">
        <v>0</v>
      </c>
      <c r="JF488" s="14">
        <v>0</v>
      </c>
      <c r="JG488" s="14">
        <v>0</v>
      </c>
      <c r="JH488" s="14">
        <v>0</v>
      </c>
      <c r="JI488" s="14">
        <v>0</v>
      </c>
      <c r="JJ488" s="14">
        <v>0</v>
      </c>
      <c r="JK488" s="14">
        <v>0</v>
      </c>
      <c r="JL488" s="14">
        <v>0</v>
      </c>
      <c r="JM488" s="14">
        <v>0</v>
      </c>
      <c r="JN488" s="14">
        <v>0</v>
      </c>
      <c r="JO488" s="14">
        <v>0</v>
      </c>
      <c r="JP488" s="14">
        <v>0</v>
      </c>
      <c r="JQ488" s="14">
        <v>0</v>
      </c>
      <c r="JR488" s="14">
        <v>0</v>
      </c>
      <c r="JS488" s="14">
        <v>0</v>
      </c>
      <c r="JT488" s="14">
        <v>0</v>
      </c>
      <c r="JU488" s="14">
        <v>0</v>
      </c>
      <c r="JV488" s="14">
        <v>0</v>
      </c>
      <c r="JW488" s="14">
        <v>0</v>
      </c>
      <c r="JX488" s="14">
        <v>0</v>
      </c>
      <c r="JY488" s="14">
        <v>0</v>
      </c>
      <c r="JZ488" s="14">
        <v>0</v>
      </c>
      <c r="KA488" s="14">
        <v>0</v>
      </c>
      <c r="KB488" s="14">
        <v>0</v>
      </c>
      <c r="KC488" s="14">
        <v>0</v>
      </c>
      <c r="KD488" s="14">
        <v>1</v>
      </c>
      <c r="KE488" s="14">
        <v>1</v>
      </c>
      <c r="KF488" s="14">
        <v>0</v>
      </c>
      <c r="KG488" s="14">
        <v>0</v>
      </c>
      <c r="KH488" s="14">
        <v>0</v>
      </c>
      <c r="KI488" s="14">
        <v>0</v>
      </c>
      <c r="KJ488" s="14">
        <v>0</v>
      </c>
      <c r="KK488" s="14">
        <v>1</v>
      </c>
      <c r="KL488" s="14">
        <v>0</v>
      </c>
      <c r="KM488" s="14">
        <v>0</v>
      </c>
      <c r="KN488" s="14">
        <v>0</v>
      </c>
      <c r="KO488" s="14">
        <v>0</v>
      </c>
      <c r="KP488" s="14">
        <v>0</v>
      </c>
      <c r="KQ488" s="14">
        <v>0</v>
      </c>
      <c r="KR488" s="14">
        <v>0</v>
      </c>
      <c r="KS488" s="14">
        <v>0</v>
      </c>
      <c r="KT488" s="14">
        <v>0</v>
      </c>
      <c r="KU488" s="14">
        <v>0</v>
      </c>
      <c r="KV488" s="14">
        <v>0</v>
      </c>
      <c r="KW488" s="14">
        <v>0</v>
      </c>
      <c r="KX488" s="14">
        <v>0</v>
      </c>
      <c r="KY488" s="14">
        <v>0</v>
      </c>
      <c r="KZ488" s="14">
        <v>0</v>
      </c>
      <c r="LA488" s="14">
        <v>0</v>
      </c>
      <c r="LB488" s="14">
        <v>0</v>
      </c>
      <c r="LC488" s="14">
        <v>0</v>
      </c>
      <c r="LD488" s="14">
        <v>0</v>
      </c>
      <c r="LE488" s="14">
        <v>0</v>
      </c>
      <c r="LF488" s="14">
        <v>0</v>
      </c>
      <c r="LG488" s="14">
        <v>0</v>
      </c>
      <c r="LH488" s="14">
        <v>0</v>
      </c>
      <c r="LI488" s="14">
        <v>0</v>
      </c>
      <c r="LJ488" s="14">
        <v>0</v>
      </c>
      <c r="LK488" s="14">
        <v>0</v>
      </c>
      <c r="LL488" s="14">
        <v>0</v>
      </c>
      <c r="LM488" s="14">
        <v>0</v>
      </c>
      <c r="LN488" s="14">
        <v>0</v>
      </c>
      <c r="LO488" s="14">
        <v>0</v>
      </c>
      <c r="LP488" s="14">
        <v>1</v>
      </c>
      <c r="LQ488" s="14">
        <v>0</v>
      </c>
      <c r="LR488" s="14">
        <v>0</v>
      </c>
      <c r="LS488" s="14">
        <v>0</v>
      </c>
      <c r="LT488" s="14">
        <v>0</v>
      </c>
      <c r="LU488" s="14">
        <v>0</v>
      </c>
      <c r="LV488" s="14">
        <v>0</v>
      </c>
      <c r="LW488" s="14">
        <v>0</v>
      </c>
      <c r="LX488" s="14">
        <v>0</v>
      </c>
      <c r="LY488" s="14">
        <v>0</v>
      </c>
      <c r="LZ488" s="14">
        <v>1</v>
      </c>
      <c r="MA488" s="14">
        <v>0</v>
      </c>
      <c r="MB488" s="14">
        <v>0</v>
      </c>
      <c r="MC488" s="14">
        <v>0</v>
      </c>
      <c r="MD488" s="14">
        <v>0</v>
      </c>
      <c r="ME488" s="14">
        <v>0</v>
      </c>
      <c r="MF488" s="14">
        <v>0</v>
      </c>
      <c r="MG488" s="14">
        <v>0</v>
      </c>
      <c r="MH488" s="14">
        <v>0</v>
      </c>
      <c r="MI488" s="14">
        <v>0</v>
      </c>
      <c r="MJ488" s="14">
        <v>0</v>
      </c>
      <c r="MK488" s="14">
        <v>0</v>
      </c>
      <c r="ML488" s="14">
        <v>0</v>
      </c>
      <c r="MM488" s="14">
        <v>0</v>
      </c>
      <c r="MN488" s="14">
        <v>0</v>
      </c>
      <c r="MO488" s="14">
        <v>0</v>
      </c>
      <c r="MP488" s="14">
        <v>1</v>
      </c>
      <c r="MQ488" s="14">
        <v>1</v>
      </c>
      <c r="MR488" s="14">
        <v>0</v>
      </c>
      <c r="MS488" s="14">
        <v>0</v>
      </c>
      <c r="MT488" s="14">
        <v>1</v>
      </c>
      <c r="MU488" s="14">
        <v>2</v>
      </c>
      <c r="MV488" s="14">
        <v>1</v>
      </c>
      <c r="MW488" s="14">
        <v>0</v>
      </c>
      <c r="MX488" s="14">
        <v>0</v>
      </c>
      <c r="MY488" s="14">
        <v>4</v>
      </c>
      <c r="MZ488" s="14">
        <v>0</v>
      </c>
      <c r="NA488" s="14">
        <v>1</v>
      </c>
      <c r="NB488" s="14">
        <v>0</v>
      </c>
      <c r="NC488" s="14">
        <v>0</v>
      </c>
      <c r="ND488" s="14">
        <v>0</v>
      </c>
      <c r="NE488" s="14">
        <v>0</v>
      </c>
      <c r="NF488" s="14">
        <v>0</v>
      </c>
      <c r="NG488" s="14">
        <v>0</v>
      </c>
      <c r="NH488" s="14">
        <v>0</v>
      </c>
      <c r="NI488" s="14">
        <v>0</v>
      </c>
      <c r="NJ488" s="14">
        <v>0</v>
      </c>
      <c r="NK488" s="14">
        <v>0</v>
      </c>
      <c r="NL488" s="14">
        <v>0</v>
      </c>
      <c r="NM488" s="14">
        <v>0</v>
      </c>
      <c r="NN488" s="14">
        <v>0</v>
      </c>
      <c r="NO488" s="14">
        <v>0</v>
      </c>
      <c r="NP488" s="14">
        <v>0</v>
      </c>
      <c r="NQ488" s="14">
        <v>0</v>
      </c>
      <c r="NR488" s="14">
        <v>0</v>
      </c>
      <c r="NS488" s="14">
        <v>0</v>
      </c>
      <c r="NT488" s="14">
        <v>1</v>
      </c>
      <c r="NU488" s="14">
        <v>0</v>
      </c>
      <c r="NV488" s="14">
        <v>0</v>
      </c>
      <c r="NW488" s="14">
        <v>0</v>
      </c>
      <c r="NX488" s="14">
        <v>0</v>
      </c>
      <c r="NY488" s="14">
        <v>0</v>
      </c>
      <c r="NZ488" s="14">
        <v>2</v>
      </c>
      <c r="OA488" s="14">
        <v>1</v>
      </c>
      <c r="OB488" s="14">
        <v>0</v>
      </c>
      <c r="OC488" s="14">
        <v>1</v>
      </c>
      <c r="OD488" s="14">
        <v>0</v>
      </c>
      <c r="OE488" s="14">
        <v>1</v>
      </c>
      <c r="OF488" s="14"/>
      <c r="OG488" s="14">
        <v>0</v>
      </c>
      <c r="OH488" s="14">
        <v>0</v>
      </c>
      <c r="OI488" s="14">
        <v>0</v>
      </c>
      <c r="OJ488" s="14">
        <v>0</v>
      </c>
      <c r="OK488" s="14">
        <v>0</v>
      </c>
      <c r="OL488" s="14">
        <v>0</v>
      </c>
      <c r="OM488" s="14">
        <v>0</v>
      </c>
      <c r="ON488" s="14">
        <v>0</v>
      </c>
      <c r="OO488" s="14">
        <v>0</v>
      </c>
      <c r="OP488" s="14">
        <v>0</v>
      </c>
      <c r="OQ488" s="14">
        <v>0</v>
      </c>
      <c r="OR488" s="14">
        <v>0</v>
      </c>
      <c r="OS488" s="14">
        <v>0</v>
      </c>
      <c r="OT488" s="14">
        <v>0</v>
      </c>
      <c r="OU488" s="14">
        <v>0</v>
      </c>
      <c r="OV488" s="14">
        <v>0</v>
      </c>
      <c r="OW488" s="14">
        <v>0</v>
      </c>
      <c r="OX488" s="14">
        <v>0</v>
      </c>
      <c r="OY488" s="14">
        <v>0</v>
      </c>
      <c r="OZ488" s="14"/>
      <c r="PA488" s="14">
        <v>1</v>
      </c>
      <c r="PB488" s="14"/>
      <c r="PC488" s="14"/>
      <c r="PD488" s="14">
        <v>0</v>
      </c>
      <c r="PE488" s="14"/>
      <c r="PF488" s="14"/>
      <c r="PG488" s="54"/>
      <c r="PH488" s="84">
        <v>1</v>
      </c>
      <c r="PI488" s="54"/>
      <c r="PJ488" s="54"/>
      <c r="PK488" s="54"/>
      <c r="PL488" s="84"/>
      <c r="PM488" s="14"/>
      <c r="PN488" s="84"/>
      <c r="PO488" s="84"/>
      <c r="PP488" s="84"/>
      <c r="PQ488" s="84"/>
      <c r="PR488" s="505"/>
      <c r="PS488" s="84"/>
      <c r="PT488" s="84"/>
      <c r="PU488" s="84"/>
      <c r="PV488" s="84"/>
      <c r="PW488" s="54"/>
      <c r="PX488" s="54"/>
      <c r="PY488" s="14"/>
      <c r="PZ488" s="14"/>
      <c r="QA488" s="14"/>
      <c r="QB488" s="14">
        <v>1</v>
      </c>
      <c r="QC488" s="54"/>
      <c r="QD488" s="54"/>
      <c r="QI488" s="1">
        <v>2</v>
      </c>
      <c r="QR488" s="1"/>
      <c r="QS488" s="1"/>
      <c r="QX488" s="1"/>
      <c r="QY488" s="1"/>
      <c r="QZ488" s="1"/>
      <c r="RA488" s="1"/>
      <c r="RB488" s="1"/>
      <c r="RC488" s="1"/>
      <c r="RD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</row>
    <row r="489" spans="1:503" s="20" customFormat="1" hidden="1" x14ac:dyDescent="0.25">
      <c r="A489" s="68" t="s">
        <v>8</v>
      </c>
      <c r="B489" s="68" t="s">
        <v>1529</v>
      </c>
      <c r="C489" s="347"/>
      <c r="D489" s="347"/>
      <c r="E489" s="14">
        <v>0</v>
      </c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>
        <v>0</v>
      </c>
      <c r="PE489" s="14"/>
      <c r="PF489" s="14"/>
      <c r="PG489" s="54"/>
      <c r="PH489" s="54"/>
      <c r="PI489" s="54"/>
      <c r="PJ489" s="54"/>
      <c r="PK489" s="54"/>
      <c r="PL489" s="84"/>
      <c r="PM489" s="14"/>
      <c r="PN489" s="84"/>
      <c r="PO489" s="84"/>
      <c r="PP489" s="84"/>
      <c r="PQ489" s="84"/>
      <c r="PR489" s="505"/>
      <c r="PS489" s="84"/>
      <c r="PT489" s="84"/>
      <c r="PU489" s="84"/>
      <c r="PV489" s="84"/>
      <c r="PW489" s="54"/>
      <c r="PX489" s="54"/>
      <c r="PY489" s="14"/>
      <c r="PZ489" s="14"/>
      <c r="QA489" s="14"/>
      <c r="QB489" s="54"/>
      <c r="QC489" s="54"/>
      <c r="QD489" s="54"/>
      <c r="QR489" s="1"/>
      <c r="QS489" s="1"/>
      <c r="QX489" s="1"/>
      <c r="QY489" s="1"/>
      <c r="QZ489" s="1"/>
      <c r="RA489" s="1"/>
      <c r="RB489" s="1"/>
      <c r="RC489" s="1"/>
      <c r="RD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</row>
    <row r="490" spans="1:503" s="20" customFormat="1" hidden="1" x14ac:dyDescent="0.25">
      <c r="A490" s="68" t="s">
        <v>8</v>
      </c>
      <c r="B490" s="68" t="s">
        <v>1241</v>
      </c>
      <c r="C490" s="347">
        <v>296</v>
      </c>
      <c r="D490" s="347"/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  <c r="AL490" s="14">
        <v>0</v>
      </c>
      <c r="AM490" s="14">
        <v>0</v>
      </c>
      <c r="AN490" s="14">
        <v>0</v>
      </c>
      <c r="AO490" s="14">
        <v>0</v>
      </c>
      <c r="AP490" s="14">
        <v>0</v>
      </c>
      <c r="AQ490" s="14">
        <v>0</v>
      </c>
      <c r="AR490" s="14">
        <v>0</v>
      </c>
      <c r="AS490" s="14">
        <v>0</v>
      </c>
      <c r="AT490" s="14">
        <v>0</v>
      </c>
      <c r="AU490" s="14">
        <v>0</v>
      </c>
      <c r="AV490" s="14">
        <v>0</v>
      </c>
      <c r="AW490" s="14">
        <v>0</v>
      </c>
      <c r="AX490" s="14">
        <v>0</v>
      </c>
      <c r="AY490" s="14">
        <v>0</v>
      </c>
      <c r="AZ490" s="14">
        <v>0</v>
      </c>
      <c r="BA490" s="14">
        <v>0</v>
      </c>
      <c r="BB490" s="14">
        <v>0</v>
      </c>
      <c r="BC490" s="14">
        <v>0</v>
      </c>
      <c r="BD490" s="14">
        <v>0</v>
      </c>
      <c r="BE490" s="14">
        <v>0</v>
      </c>
      <c r="BF490" s="14">
        <v>0</v>
      </c>
      <c r="BG490" s="14">
        <v>0</v>
      </c>
      <c r="BH490" s="14">
        <v>0</v>
      </c>
      <c r="BI490" s="14">
        <v>0</v>
      </c>
      <c r="BJ490" s="14">
        <v>0</v>
      </c>
      <c r="BK490" s="14">
        <v>0</v>
      </c>
      <c r="BL490" s="14">
        <v>0</v>
      </c>
      <c r="BM490" s="14">
        <v>0</v>
      </c>
      <c r="BN490" s="14">
        <v>0</v>
      </c>
      <c r="BO490" s="14">
        <v>0</v>
      </c>
      <c r="BP490" s="14">
        <v>0</v>
      </c>
      <c r="BQ490" s="14">
        <v>0</v>
      </c>
      <c r="BR490" s="14">
        <v>0</v>
      </c>
      <c r="BS490" s="14">
        <v>0</v>
      </c>
      <c r="BT490" s="14">
        <v>0</v>
      </c>
      <c r="BU490" s="14">
        <v>0</v>
      </c>
      <c r="BV490" s="14">
        <v>0</v>
      </c>
      <c r="BW490" s="14">
        <v>0</v>
      </c>
      <c r="BX490" s="14">
        <v>0</v>
      </c>
      <c r="BY490" s="14">
        <v>0</v>
      </c>
      <c r="BZ490" s="14">
        <v>0</v>
      </c>
      <c r="CA490" s="14">
        <v>0</v>
      </c>
      <c r="CB490" s="14">
        <v>0</v>
      </c>
      <c r="CC490" s="14">
        <v>0</v>
      </c>
      <c r="CD490" s="14">
        <v>0</v>
      </c>
      <c r="CE490" s="14">
        <v>0</v>
      </c>
      <c r="CF490" s="14">
        <v>0</v>
      </c>
      <c r="CG490" s="14">
        <v>0</v>
      </c>
      <c r="CH490" s="14">
        <v>0</v>
      </c>
      <c r="CI490" s="14">
        <v>0</v>
      </c>
      <c r="CJ490" s="14">
        <v>0</v>
      </c>
      <c r="CK490" s="14">
        <v>0</v>
      </c>
      <c r="CL490" s="14">
        <v>0</v>
      </c>
      <c r="CM490" s="14">
        <v>0</v>
      </c>
      <c r="CN490" s="14">
        <v>0</v>
      </c>
      <c r="CO490" s="14">
        <v>0</v>
      </c>
      <c r="CP490" s="14">
        <v>0</v>
      </c>
      <c r="CQ490" s="14">
        <v>0</v>
      </c>
      <c r="CR490" s="14">
        <v>0</v>
      </c>
      <c r="CS490" s="14">
        <v>0</v>
      </c>
      <c r="CT490" s="14">
        <v>0</v>
      </c>
      <c r="CU490" s="14">
        <v>0</v>
      </c>
      <c r="CV490" s="14">
        <v>0</v>
      </c>
      <c r="CW490" s="14">
        <v>0</v>
      </c>
      <c r="CX490" s="14">
        <v>0</v>
      </c>
      <c r="CY490" s="14">
        <v>0</v>
      </c>
      <c r="CZ490" s="14">
        <v>0</v>
      </c>
      <c r="DA490" s="14">
        <v>0</v>
      </c>
      <c r="DB490" s="14">
        <v>0</v>
      </c>
      <c r="DC490" s="14">
        <v>0</v>
      </c>
      <c r="DD490" s="14">
        <v>0</v>
      </c>
      <c r="DE490" s="14">
        <v>0</v>
      </c>
      <c r="DF490" s="14">
        <v>0</v>
      </c>
      <c r="DG490" s="14">
        <v>0</v>
      </c>
      <c r="DH490" s="14">
        <v>0</v>
      </c>
      <c r="DI490" s="14">
        <v>0</v>
      </c>
      <c r="DJ490" s="14">
        <v>0</v>
      </c>
      <c r="DK490" s="14">
        <v>0</v>
      </c>
      <c r="DL490" s="14">
        <v>0</v>
      </c>
      <c r="DM490" s="14">
        <v>0</v>
      </c>
      <c r="DN490" s="14">
        <v>0</v>
      </c>
      <c r="DO490" s="14">
        <v>0</v>
      </c>
      <c r="DP490" s="14">
        <v>0</v>
      </c>
      <c r="DQ490" s="14">
        <v>0</v>
      </c>
      <c r="DR490" s="14">
        <v>0</v>
      </c>
      <c r="DS490" s="14">
        <v>0</v>
      </c>
      <c r="DT490" s="14">
        <v>0</v>
      </c>
      <c r="DU490" s="14">
        <v>0</v>
      </c>
      <c r="DV490" s="14">
        <v>0</v>
      </c>
      <c r="DW490" s="14">
        <v>0</v>
      </c>
      <c r="DX490" s="14">
        <v>0</v>
      </c>
      <c r="DY490" s="14">
        <v>0</v>
      </c>
      <c r="DZ490" s="14">
        <v>0</v>
      </c>
      <c r="EA490" s="14">
        <v>0</v>
      </c>
      <c r="EB490" s="14">
        <v>0</v>
      </c>
      <c r="EC490" s="14">
        <v>0</v>
      </c>
      <c r="ED490" s="14">
        <v>0</v>
      </c>
      <c r="EE490" s="14">
        <v>0</v>
      </c>
      <c r="EF490" s="14">
        <v>0</v>
      </c>
      <c r="EG490" s="14">
        <v>0</v>
      </c>
      <c r="EH490" s="14">
        <v>0</v>
      </c>
      <c r="EI490" s="14">
        <v>0</v>
      </c>
      <c r="EJ490" s="14">
        <v>0</v>
      </c>
      <c r="EK490" s="14">
        <v>0</v>
      </c>
      <c r="EL490" s="14">
        <v>0</v>
      </c>
      <c r="EM490" s="14">
        <v>0</v>
      </c>
      <c r="EN490" s="14">
        <v>0</v>
      </c>
      <c r="EO490" s="14">
        <v>0</v>
      </c>
      <c r="EP490" s="14">
        <v>0</v>
      </c>
      <c r="EQ490" s="14">
        <v>0</v>
      </c>
      <c r="ER490" s="14">
        <v>0</v>
      </c>
      <c r="ES490" s="14">
        <v>0</v>
      </c>
      <c r="ET490" s="14">
        <v>0</v>
      </c>
      <c r="EU490" s="14">
        <v>0</v>
      </c>
      <c r="EV490" s="14">
        <v>0</v>
      </c>
      <c r="EW490" s="14">
        <v>0</v>
      </c>
      <c r="EX490" s="14">
        <v>0</v>
      </c>
      <c r="EY490" s="14">
        <v>0</v>
      </c>
      <c r="EZ490" s="14">
        <v>0</v>
      </c>
      <c r="FA490" s="14">
        <v>0</v>
      </c>
      <c r="FB490" s="14">
        <v>0</v>
      </c>
      <c r="FC490" s="14">
        <v>0</v>
      </c>
      <c r="FD490" s="14">
        <v>0</v>
      </c>
      <c r="FE490" s="14">
        <v>0</v>
      </c>
      <c r="FF490" s="14">
        <v>0</v>
      </c>
      <c r="FG490" s="14">
        <v>0</v>
      </c>
      <c r="FH490" s="14">
        <v>0</v>
      </c>
      <c r="FI490" s="14">
        <v>0</v>
      </c>
      <c r="FJ490" s="14">
        <v>0</v>
      </c>
      <c r="FK490" s="14">
        <v>0</v>
      </c>
      <c r="FL490" s="14">
        <v>0</v>
      </c>
      <c r="FM490" s="14">
        <v>0</v>
      </c>
      <c r="FN490" s="14">
        <v>0</v>
      </c>
      <c r="FO490" s="14">
        <v>0</v>
      </c>
      <c r="FP490" s="14">
        <v>0</v>
      </c>
      <c r="FQ490" s="14">
        <v>0</v>
      </c>
      <c r="FR490" s="14">
        <v>0</v>
      </c>
      <c r="FS490" s="14">
        <v>0</v>
      </c>
      <c r="FT490" s="14">
        <v>0</v>
      </c>
      <c r="FU490" s="14">
        <v>0</v>
      </c>
      <c r="FV490" s="14">
        <v>0</v>
      </c>
      <c r="FW490" s="14">
        <v>0</v>
      </c>
      <c r="FX490" s="14">
        <v>0</v>
      </c>
      <c r="FY490" s="14">
        <v>0</v>
      </c>
      <c r="FZ490" s="14">
        <v>0</v>
      </c>
      <c r="GA490" s="14">
        <v>0</v>
      </c>
      <c r="GB490" s="14">
        <v>0</v>
      </c>
      <c r="GC490" s="14">
        <v>0</v>
      </c>
      <c r="GD490" s="14">
        <v>0</v>
      </c>
      <c r="GE490" s="14">
        <v>0</v>
      </c>
      <c r="GF490" s="14">
        <v>0</v>
      </c>
      <c r="GG490" s="14">
        <v>0</v>
      </c>
      <c r="GH490" s="14">
        <v>0</v>
      </c>
      <c r="GI490" s="14">
        <v>0</v>
      </c>
      <c r="GJ490" s="14">
        <v>0</v>
      </c>
      <c r="GK490" s="14">
        <v>0</v>
      </c>
      <c r="GL490" s="14">
        <v>0</v>
      </c>
      <c r="GM490" s="14">
        <v>0</v>
      </c>
      <c r="GN490" s="14">
        <v>0</v>
      </c>
      <c r="GO490" s="14">
        <v>0</v>
      </c>
      <c r="GP490" s="14">
        <v>0</v>
      </c>
      <c r="GQ490" s="14">
        <v>0</v>
      </c>
      <c r="GR490" s="14">
        <v>0</v>
      </c>
      <c r="GS490" s="14">
        <v>0</v>
      </c>
      <c r="GT490" s="14">
        <v>0</v>
      </c>
      <c r="GU490" s="14">
        <v>0</v>
      </c>
      <c r="GV490" s="14">
        <v>0</v>
      </c>
      <c r="GW490" s="14">
        <v>0</v>
      </c>
      <c r="GX490" s="14">
        <v>0</v>
      </c>
      <c r="GY490" s="14">
        <v>0</v>
      </c>
      <c r="GZ490" s="14">
        <v>0</v>
      </c>
      <c r="HA490" s="14">
        <v>0</v>
      </c>
      <c r="HB490" s="14">
        <v>0</v>
      </c>
      <c r="HC490" s="14">
        <v>0</v>
      </c>
      <c r="HD490" s="14">
        <v>0</v>
      </c>
      <c r="HE490" s="14">
        <v>0</v>
      </c>
      <c r="HF490" s="14">
        <v>0</v>
      </c>
      <c r="HG490" s="14">
        <v>0</v>
      </c>
      <c r="HH490" s="14">
        <v>0</v>
      </c>
      <c r="HI490" s="14">
        <v>0</v>
      </c>
      <c r="HJ490" s="14">
        <v>0</v>
      </c>
      <c r="HK490" s="14">
        <v>0</v>
      </c>
      <c r="HL490" s="14">
        <v>0</v>
      </c>
      <c r="HM490" s="14">
        <v>0</v>
      </c>
      <c r="HN490" s="14">
        <v>0</v>
      </c>
      <c r="HO490" s="14">
        <v>0</v>
      </c>
      <c r="HP490" s="14">
        <v>0</v>
      </c>
      <c r="HQ490" s="14">
        <v>0</v>
      </c>
      <c r="HR490" s="14">
        <v>0</v>
      </c>
      <c r="HS490" s="14">
        <v>0</v>
      </c>
      <c r="HT490" s="14">
        <v>0</v>
      </c>
      <c r="HU490" s="14">
        <v>0</v>
      </c>
      <c r="HV490" s="14">
        <v>0</v>
      </c>
      <c r="HW490" s="14">
        <v>0</v>
      </c>
      <c r="HX490" s="14">
        <v>0</v>
      </c>
      <c r="HY490" s="14">
        <v>0</v>
      </c>
      <c r="HZ490" s="14">
        <v>0</v>
      </c>
      <c r="IA490" s="14">
        <v>0</v>
      </c>
      <c r="IB490" s="14">
        <v>0</v>
      </c>
      <c r="IC490" s="14">
        <v>0</v>
      </c>
      <c r="ID490" s="14">
        <v>0</v>
      </c>
      <c r="IE490" s="14">
        <v>0</v>
      </c>
      <c r="IF490" s="14">
        <v>0</v>
      </c>
      <c r="IG490" s="14">
        <v>0</v>
      </c>
      <c r="IH490" s="14">
        <v>0</v>
      </c>
      <c r="II490" s="14">
        <v>0</v>
      </c>
      <c r="IJ490" s="14">
        <v>0</v>
      </c>
      <c r="IK490" s="14">
        <v>0</v>
      </c>
      <c r="IL490" s="14">
        <v>0</v>
      </c>
      <c r="IM490" s="14">
        <v>0</v>
      </c>
      <c r="IN490" s="14">
        <v>0</v>
      </c>
      <c r="IO490" s="14">
        <v>0</v>
      </c>
      <c r="IP490" s="14">
        <v>0</v>
      </c>
      <c r="IQ490" s="14">
        <v>0</v>
      </c>
      <c r="IR490" s="14">
        <v>0</v>
      </c>
      <c r="IS490" s="14">
        <v>0</v>
      </c>
      <c r="IT490" s="14">
        <v>0</v>
      </c>
      <c r="IU490" s="14">
        <v>0</v>
      </c>
      <c r="IV490" s="14">
        <v>0</v>
      </c>
      <c r="IW490" s="14">
        <v>0</v>
      </c>
      <c r="IX490" s="14">
        <v>0</v>
      </c>
      <c r="IY490" s="14">
        <v>0</v>
      </c>
      <c r="IZ490" s="14">
        <v>0</v>
      </c>
      <c r="JA490" s="14">
        <v>0</v>
      </c>
      <c r="JB490" s="14">
        <v>0</v>
      </c>
      <c r="JC490" s="14">
        <v>0</v>
      </c>
      <c r="JD490" s="14">
        <v>0</v>
      </c>
      <c r="JE490" s="14">
        <v>0</v>
      </c>
      <c r="JF490" s="14">
        <v>0</v>
      </c>
      <c r="JG490" s="14">
        <v>0</v>
      </c>
      <c r="JH490" s="14">
        <v>0</v>
      </c>
      <c r="JI490" s="14">
        <v>0</v>
      </c>
      <c r="JJ490" s="14">
        <v>0</v>
      </c>
      <c r="JK490" s="14">
        <v>0</v>
      </c>
      <c r="JL490" s="14">
        <v>0</v>
      </c>
      <c r="JM490" s="14">
        <v>0</v>
      </c>
      <c r="JN490" s="14">
        <v>0</v>
      </c>
      <c r="JO490" s="14">
        <v>0</v>
      </c>
      <c r="JP490" s="14">
        <v>0</v>
      </c>
      <c r="JQ490" s="14">
        <v>0</v>
      </c>
      <c r="JR490" s="14">
        <v>0</v>
      </c>
      <c r="JS490" s="14">
        <v>0</v>
      </c>
      <c r="JT490" s="14">
        <v>0</v>
      </c>
      <c r="JU490" s="14">
        <v>0</v>
      </c>
      <c r="JV490" s="14">
        <v>0</v>
      </c>
      <c r="JW490" s="14">
        <v>0</v>
      </c>
      <c r="JX490" s="14">
        <v>0</v>
      </c>
      <c r="JY490" s="14">
        <v>0</v>
      </c>
      <c r="JZ490" s="14">
        <v>0</v>
      </c>
      <c r="KA490" s="14">
        <v>0</v>
      </c>
      <c r="KB490" s="14">
        <v>0</v>
      </c>
      <c r="KC490" s="14">
        <v>0</v>
      </c>
      <c r="KD490" s="14">
        <v>0</v>
      </c>
      <c r="KE490" s="14">
        <v>0</v>
      </c>
      <c r="KF490" s="14">
        <v>0</v>
      </c>
      <c r="KG490" s="14">
        <v>0</v>
      </c>
      <c r="KH490" s="14">
        <v>0</v>
      </c>
      <c r="KI490" s="14">
        <v>0</v>
      </c>
      <c r="KJ490" s="14">
        <v>0</v>
      </c>
      <c r="KK490" s="14">
        <v>0</v>
      </c>
      <c r="KL490" s="14">
        <v>0</v>
      </c>
      <c r="KM490" s="14">
        <v>0</v>
      </c>
      <c r="KN490" s="14">
        <v>0</v>
      </c>
      <c r="KO490" s="14">
        <v>0</v>
      </c>
      <c r="KP490" s="14">
        <v>0</v>
      </c>
      <c r="KQ490" s="14">
        <v>0</v>
      </c>
      <c r="KR490" s="14">
        <v>0</v>
      </c>
      <c r="KS490" s="14">
        <v>0</v>
      </c>
      <c r="KT490" s="14">
        <v>0</v>
      </c>
      <c r="KU490" s="14">
        <v>0</v>
      </c>
      <c r="KV490" s="14">
        <v>0</v>
      </c>
      <c r="KW490" s="14">
        <v>0</v>
      </c>
      <c r="KX490" s="14">
        <v>0</v>
      </c>
      <c r="KY490" s="14">
        <v>0</v>
      </c>
      <c r="KZ490" s="14">
        <v>0</v>
      </c>
      <c r="LA490" s="14">
        <v>0</v>
      </c>
      <c r="LB490" s="14">
        <v>0</v>
      </c>
      <c r="LC490" s="14">
        <v>0</v>
      </c>
      <c r="LD490" s="14">
        <v>0</v>
      </c>
      <c r="LE490" s="14">
        <v>0</v>
      </c>
      <c r="LF490" s="14">
        <v>0</v>
      </c>
      <c r="LG490" s="14">
        <v>0</v>
      </c>
      <c r="LH490" s="14">
        <v>0</v>
      </c>
      <c r="LI490" s="14">
        <v>0</v>
      </c>
      <c r="LJ490" s="14">
        <v>0</v>
      </c>
      <c r="LK490" s="14">
        <v>0</v>
      </c>
      <c r="LL490" s="14">
        <v>0</v>
      </c>
      <c r="LM490" s="14">
        <v>0</v>
      </c>
      <c r="LN490" s="14">
        <v>0</v>
      </c>
      <c r="LO490" s="14">
        <v>0</v>
      </c>
      <c r="LP490" s="14">
        <v>0</v>
      </c>
      <c r="LQ490" s="14">
        <v>0</v>
      </c>
      <c r="LR490" s="14">
        <v>0</v>
      </c>
      <c r="LS490" s="14">
        <v>0</v>
      </c>
      <c r="LT490" s="14">
        <v>0</v>
      </c>
      <c r="LU490" s="14">
        <v>0</v>
      </c>
      <c r="LV490" s="14">
        <v>0</v>
      </c>
      <c r="LW490" s="14">
        <v>0</v>
      </c>
      <c r="LX490" s="14">
        <v>0</v>
      </c>
      <c r="LY490" s="14">
        <v>0</v>
      </c>
      <c r="LZ490" s="14">
        <v>0</v>
      </c>
      <c r="MA490" s="14">
        <v>0</v>
      </c>
      <c r="MB490" s="14">
        <v>0</v>
      </c>
      <c r="MC490" s="14">
        <v>0</v>
      </c>
      <c r="MD490" s="14">
        <v>0</v>
      </c>
      <c r="ME490" s="14">
        <v>0</v>
      </c>
      <c r="MF490" s="14">
        <v>0</v>
      </c>
      <c r="MG490" s="14">
        <v>0</v>
      </c>
      <c r="MH490" s="14">
        <v>0</v>
      </c>
      <c r="MI490" s="14">
        <v>0</v>
      </c>
      <c r="MJ490" s="14">
        <v>0</v>
      </c>
      <c r="MK490" s="14">
        <v>0</v>
      </c>
      <c r="ML490" s="14">
        <v>0</v>
      </c>
      <c r="MM490" s="14">
        <v>0</v>
      </c>
      <c r="MN490" s="14">
        <v>0</v>
      </c>
      <c r="MO490" s="14">
        <v>0</v>
      </c>
      <c r="MP490" s="14">
        <v>0</v>
      </c>
      <c r="MQ490" s="14">
        <v>0</v>
      </c>
      <c r="MR490" s="14">
        <v>0</v>
      </c>
      <c r="MS490" s="14">
        <v>0</v>
      </c>
      <c r="MT490" s="14">
        <v>0</v>
      </c>
      <c r="MU490" s="14">
        <v>0</v>
      </c>
      <c r="MV490" s="14">
        <v>0</v>
      </c>
      <c r="MW490" s="14">
        <v>0</v>
      </c>
      <c r="MX490" s="14">
        <v>0</v>
      </c>
      <c r="MY490" s="14">
        <v>0</v>
      </c>
      <c r="MZ490" s="14">
        <v>0</v>
      </c>
      <c r="NA490" s="14">
        <v>0</v>
      </c>
      <c r="NB490" s="14">
        <v>0</v>
      </c>
      <c r="NC490" s="14">
        <v>0</v>
      </c>
      <c r="ND490" s="14">
        <v>0</v>
      </c>
      <c r="NE490" s="14">
        <v>0</v>
      </c>
      <c r="NF490" s="14">
        <v>0</v>
      </c>
      <c r="NG490" s="14">
        <v>0</v>
      </c>
      <c r="NH490" s="14">
        <v>0</v>
      </c>
      <c r="NI490" s="14">
        <v>0</v>
      </c>
      <c r="NJ490" s="14">
        <v>0</v>
      </c>
      <c r="NK490" s="14">
        <v>0</v>
      </c>
      <c r="NL490" s="14">
        <v>0</v>
      </c>
      <c r="NM490" s="14">
        <v>0</v>
      </c>
      <c r="NN490" s="14">
        <v>0</v>
      </c>
      <c r="NO490" s="14">
        <v>1</v>
      </c>
      <c r="NP490" s="14">
        <v>0</v>
      </c>
      <c r="NQ490" s="14">
        <v>0</v>
      </c>
      <c r="NR490" s="14">
        <v>0</v>
      </c>
      <c r="NS490" s="14">
        <v>0</v>
      </c>
      <c r="NT490" s="14">
        <v>0</v>
      </c>
      <c r="NU490" s="14">
        <v>0</v>
      </c>
      <c r="NV490" s="14">
        <v>0</v>
      </c>
      <c r="NW490" s="14">
        <v>0</v>
      </c>
      <c r="NX490" s="14">
        <v>0</v>
      </c>
      <c r="NY490" s="14">
        <v>0</v>
      </c>
      <c r="NZ490" s="14">
        <v>0</v>
      </c>
      <c r="OA490" s="14">
        <v>0</v>
      </c>
      <c r="OB490" s="14">
        <v>0</v>
      </c>
      <c r="OC490" s="14">
        <v>0</v>
      </c>
      <c r="OD490" s="14">
        <v>0</v>
      </c>
      <c r="OE490" s="14">
        <v>0</v>
      </c>
      <c r="OF490" s="14"/>
      <c r="OG490" s="14">
        <v>0</v>
      </c>
      <c r="OH490" s="14">
        <v>0</v>
      </c>
      <c r="OI490" s="14">
        <v>0</v>
      </c>
      <c r="OJ490" s="14">
        <v>0</v>
      </c>
      <c r="OK490" s="14">
        <v>0</v>
      </c>
      <c r="OL490" s="14">
        <v>0</v>
      </c>
      <c r="OM490" s="14">
        <v>0</v>
      </c>
      <c r="ON490" s="14">
        <v>0</v>
      </c>
      <c r="OO490" s="14">
        <v>0</v>
      </c>
      <c r="OP490" s="14">
        <v>0</v>
      </c>
      <c r="OQ490" s="14">
        <v>0</v>
      </c>
      <c r="OR490" s="14">
        <v>0</v>
      </c>
      <c r="OS490" s="14">
        <v>0</v>
      </c>
      <c r="OT490" s="14">
        <v>0</v>
      </c>
      <c r="OU490" s="14">
        <v>0</v>
      </c>
      <c r="OV490" s="14">
        <v>0</v>
      </c>
      <c r="OW490" s="14">
        <v>0</v>
      </c>
      <c r="OX490" s="14">
        <v>0</v>
      </c>
      <c r="OY490" s="14">
        <v>0</v>
      </c>
      <c r="OZ490" s="14"/>
      <c r="PA490" s="14">
        <v>0</v>
      </c>
      <c r="PB490" s="14"/>
      <c r="PC490" s="14"/>
      <c r="PD490" s="14">
        <v>0</v>
      </c>
      <c r="PE490" s="14"/>
      <c r="PF490" s="14"/>
      <c r="PG490" s="54"/>
      <c r="PH490" s="54"/>
      <c r="PI490" s="54"/>
      <c r="PJ490" s="54"/>
      <c r="PK490" s="54"/>
      <c r="PL490" s="84"/>
      <c r="PM490" s="14"/>
      <c r="PN490" s="84"/>
      <c r="PO490" s="84"/>
      <c r="PP490" s="84"/>
      <c r="PQ490" s="84"/>
      <c r="PR490" s="505"/>
      <c r="PS490" s="84"/>
      <c r="PT490" s="84"/>
      <c r="PU490" s="84"/>
      <c r="PV490" s="84"/>
      <c r="PW490" s="54"/>
      <c r="PX490" s="54"/>
      <c r="PY490" s="14"/>
      <c r="PZ490" s="14"/>
      <c r="QA490" s="14"/>
      <c r="QB490" s="54"/>
      <c r="QC490" s="54"/>
      <c r="QD490" s="14">
        <v>1</v>
      </c>
      <c r="QR490" s="1"/>
      <c r="QS490" s="1"/>
      <c r="QX490" s="1"/>
      <c r="QY490" s="1"/>
      <c r="QZ490" s="1"/>
      <c r="RA490" s="1"/>
      <c r="RB490" s="1"/>
      <c r="RC490" s="1"/>
      <c r="RD490" s="1"/>
      <c r="RI490" s="1"/>
      <c r="RJ490" s="1"/>
      <c r="RK490" s="1"/>
      <c r="RL490" s="1"/>
      <c r="RM490" s="1">
        <v>1</v>
      </c>
      <c r="RN490" s="1"/>
      <c r="RO490" s="1"/>
      <c r="RP490" s="1"/>
      <c r="RQ490" s="1"/>
      <c r="RR490" s="1"/>
      <c r="RS490" s="1"/>
      <c r="RT490" s="1"/>
    </row>
    <row r="491" spans="1:503" s="20" customFormat="1" hidden="1" x14ac:dyDescent="0.25">
      <c r="A491" s="68" t="s">
        <v>8</v>
      </c>
      <c r="B491" s="68" t="s">
        <v>1530</v>
      </c>
      <c r="C491" s="347"/>
      <c r="D491" s="347"/>
      <c r="E491" s="14">
        <v>0</v>
      </c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>
        <v>0</v>
      </c>
      <c r="PE491" s="14"/>
      <c r="PF491" s="14"/>
      <c r="PG491" s="54"/>
      <c r="PH491" s="54"/>
      <c r="PI491" s="54"/>
      <c r="PJ491" s="54"/>
      <c r="PK491" s="54"/>
      <c r="PL491" s="84"/>
      <c r="PM491" s="14"/>
      <c r="PN491" s="84"/>
      <c r="PO491" s="84"/>
      <c r="PP491" s="84"/>
      <c r="PQ491" s="84"/>
      <c r="PR491" s="505"/>
      <c r="PS491" s="84"/>
      <c r="PT491" s="84"/>
      <c r="PU491" s="84"/>
      <c r="PV491" s="84"/>
      <c r="PW491" s="54"/>
      <c r="PX491" s="54"/>
      <c r="PY491" s="14"/>
      <c r="PZ491" s="14"/>
      <c r="QA491" s="14"/>
      <c r="QB491" s="54"/>
      <c r="QC491" s="54"/>
      <c r="QD491" s="54"/>
      <c r="QR491" s="1"/>
      <c r="QS491" s="1"/>
      <c r="QX491" s="1"/>
      <c r="QY491" s="1"/>
      <c r="QZ491" s="1"/>
      <c r="RA491" s="1"/>
      <c r="RB491" s="1"/>
      <c r="RC491" s="1"/>
      <c r="RD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</row>
    <row r="492" spans="1:503" s="20" customFormat="1" hidden="1" x14ac:dyDescent="0.25">
      <c r="A492" s="68" t="s">
        <v>8</v>
      </c>
      <c r="B492" s="68" t="s">
        <v>1531</v>
      </c>
      <c r="C492" s="347"/>
      <c r="D492" s="347"/>
      <c r="E492" s="14">
        <v>0</v>
      </c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>
        <v>0</v>
      </c>
      <c r="PE492" s="14"/>
      <c r="PF492" s="14"/>
      <c r="PG492" s="54"/>
      <c r="PH492" s="54"/>
      <c r="PI492" s="54"/>
      <c r="PJ492" s="54"/>
      <c r="PK492" s="54"/>
      <c r="PL492" s="84"/>
      <c r="PM492" s="14"/>
      <c r="PN492" s="84"/>
      <c r="PO492" s="84"/>
      <c r="PP492" s="84"/>
      <c r="PQ492" s="84"/>
      <c r="PR492" s="505"/>
      <c r="PS492" s="84"/>
      <c r="PT492" s="84"/>
      <c r="PU492" s="84"/>
      <c r="PV492" s="84"/>
      <c r="PW492" s="54"/>
      <c r="PX492" s="54"/>
      <c r="PY492" s="14"/>
      <c r="PZ492" s="14"/>
      <c r="QA492" s="14"/>
      <c r="QB492" s="54"/>
      <c r="QC492" s="54"/>
      <c r="QD492" s="54"/>
      <c r="QR492" s="1"/>
      <c r="QS492" s="1"/>
      <c r="QX492" s="1"/>
      <c r="QY492" s="1"/>
      <c r="QZ492" s="1"/>
      <c r="RA492" s="1"/>
      <c r="RB492" s="1"/>
      <c r="RC492" s="1"/>
      <c r="RD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</row>
    <row r="493" spans="1:503" s="20" customFormat="1" hidden="1" x14ac:dyDescent="0.25">
      <c r="A493" s="68" t="s">
        <v>8</v>
      </c>
      <c r="B493" s="68" t="s">
        <v>1014</v>
      </c>
      <c r="C493" s="464">
        <v>308</v>
      </c>
      <c r="D493" s="347"/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  <c r="AL493" s="14">
        <v>0</v>
      </c>
      <c r="AM493" s="14">
        <v>0</v>
      </c>
      <c r="AN493" s="14">
        <v>0</v>
      </c>
      <c r="AO493" s="14">
        <v>0</v>
      </c>
      <c r="AP493" s="14">
        <v>0</v>
      </c>
      <c r="AQ493" s="14">
        <v>0</v>
      </c>
      <c r="AR493" s="14">
        <v>0</v>
      </c>
      <c r="AS493" s="14">
        <v>0</v>
      </c>
      <c r="AT493" s="14">
        <v>0</v>
      </c>
      <c r="AU493" s="14">
        <v>0</v>
      </c>
      <c r="AV493" s="14">
        <v>0</v>
      </c>
      <c r="AW493" s="14">
        <v>0</v>
      </c>
      <c r="AX493" s="14">
        <v>0</v>
      </c>
      <c r="AY493" s="14">
        <v>0</v>
      </c>
      <c r="AZ493" s="14">
        <v>0</v>
      </c>
      <c r="BA493" s="14">
        <v>0</v>
      </c>
      <c r="BB493" s="14">
        <v>0</v>
      </c>
      <c r="BC493" s="14">
        <v>0</v>
      </c>
      <c r="BD493" s="14">
        <v>0</v>
      </c>
      <c r="BE493" s="14">
        <v>0</v>
      </c>
      <c r="BF493" s="14">
        <v>0</v>
      </c>
      <c r="BG493" s="14">
        <v>0</v>
      </c>
      <c r="BH493" s="14">
        <v>0</v>
      </c>
      <c r="BI493" s="14">
        <v>0</v>
      </c>
      <c r="BJ493" s="14">
        <v>0</v>
      </c>
      <c r="BK493" s="14">
        <v>0</v>
      </c>
      <c r="BL493" s="14">
        <v>0</v>
      </c>
      <c r="BM493" s="14">
        <v>0</v>
      </c>
      <c r="BN493" s="14">
        <v>0</v>
      </c>
      <c r="BO493" s="14">
        <v>0</v>
      </c>
      <c r="BP493" s="14">
        <v>0</v>
      </c>
      <c r="BQ493" s="14">
        <v>0</v>
      </c>
      <c r="BR493" s="14">
        <v>0</v>
      </c>
      <c r="BS493" s="14">
        <v>0</v>
      </c>
      <c r="BT493" s="14">
        <v>0</v>
      </c>
      <c r="BU493" s="14">
        <v>0</v>
      </c>
      <c r="BV493" s="14">
        <v>0</v>
      </c>
      <c r="BW493" s="14">
        <v>0</v>
      </c>
      <c r="BX493" s="14">
        <v>0</v>
      </c>
      <c r="BY493" s="14">
        <v>0</v>
      </c>
      <c r="BZ493" s="14">
        <v>0</v>
      </c>
      <c r="CA493" s="14">
        <v>0</v>
      </c>
      <c r="CB493" s="14">
        <v>0</v>
      </c>
      <c r="CC493" s="14">
        <v>0</v>
      </c>
      <c r="CD493" s="14">
        <v>0</v>
      </c>
      <c r="CE493" s="14">
        <v>0</v>
      </c>
      <c r="CF493" s="14">
        <v>0</v>
      </c>
      <c r="CG493" s="14">
        <v>0</v>
      </c>
      <c r="CH493" s="14">
        <v>0</v>
      </c>
      <c r="CI493" s="14">
        <v>0</v>
      </c>
      <c r="CJ493" s="14">
        <v>0</v>
      </c>
      <c r="CK493" s="14">
        <v>0</v>
      </c>
      <c r="CL493" s="14">
        <v>0</v>
      </c>
      <c r="CM493" s="14">
        <v>0</v>
      </c>
      <c r="CN493" s="14">
        <v>0</v>
      </c>
      <c r="CO493" s="14">
        <v>0</v>
      </c>
      <c r="CP493" s="14">
        <v>0</v>
      </c>
      <c r="CQ493" s="14">
        <v>0</v>
      </c>
      <c r="CR493" s="14">
        <v>0</v>
      </c>
      <c r="CS493" s="14">
        <v>0</v>
      </c>
      <c r="CT493" s="14">
        <v>0</v>
      </c>
      <c r="CU493" s="14">
        <v>0</v>
      </c>
      <c r="CV493" s="14">
        <v>0</v>
      </c>
      <c r="CW493" s="14">
        <v>0</v>
      </c>
      <c r="CX493" s="14">
        <v>0</v>
      </c>
      <c r="CY493" s="14">
        <v>0</v>
      </c>
      <c r="CZ493" s="14">
        <v>0</v>
      </c>
      <c r="DA493" s="14">
        <v>0</v>
      </c>
      <c r="DB493" s="14">
        <v>0</v>
      </c>
      <c r="DC493" s="14">
        <v>0</v>
      </c>
      <c r="DD493" s="14">
        <v>0</v>
      </c>
      <c r="DE493" s="14">
        <v>0</v>
      </c>
      <c r="DF493" s="14">
        <v>0</v>
      </c>
      <c r="DG493" s="14">
        <v>0</v>
      </c>
      <c r="DH493" s="14">
        <v>0</v>
      </c>
      <c r="DI493" s="14">
        <v>0</v>
      </c>
      <c r="DJ493" s="14">
        <v>0</v>
      </c>
      <c r="DK493" s="14">
        <v>0</v>
      </c>
      <c r="DL493" s="14">
        <v>0</v>
      </c>
      <c r="DM493" s="14">
        <v>0</v>
      </c>
      <c r="DN493" s="14">
        <v>0</v>
      </c>
      <c r="DO493" s="14">
        <v>0</v>
      </c>
      <c r="DP493" s="14">
        <v>0</v>
      </c>
      <c r="DQ493" s="14">
        <v>0</v>
      </c>
      <c r="DR493" s="14">
        <v>0</v>
      </c>
      <c r="DS493" s="14">
        <v>0</v>
      </c>
      <c r="DT493" s="14">
        <v>0</v>
      </c>
      <c r="DU493" s="14">
        <v>0</v>
      </c>
      <c r="DV493" s="14">
        <v>0</v>
      </c>
      <c r="DW493" s="14">
        <v>0</v>
      </c>
      <c r="DX493" s="14">
        <v>0</v>
      </c>
      <c r="DY493" s="14">
        <v>0</v>
      </c>
      <c r="DZ493" s="14">
        <v>0</v>
      </c>
      <c r="EA493" s="14">
        <v>0</v>
      </c>
      <c r="EB493" s="14">
        <v>0</v>
      </c>
      <c r="EC493" s="14">
        <v>0</v>
      </c>
      <c r="ED493" s="14">
        <v>0</v>
      </c>
      <c r="EE493" s="14">
        <v>0</v>
      </c>
      <c r="EF493" s="14">
        <v>0</v>
      </c>
      <c r="EG493" s="14">
        <v>0</v>
      </c>
      <c r="EH493" s="14">
        <v>0</v>
      </c>
      <c r="EI493" s="14">
        <v>0</v>
      </c>
      <c r="EJ493" s="14">
        <v>0</v>
      </c>
      <c r="EK493" s="14">
        <v>0</v>
      </c>
      <c r="EL493" s="14">
        <v>0</v>
      </c>
      <c r="EM493" s="14">
        <v>0</v>
      </c>
      <c r="EN493" s="14">
        <v>0</v>
      </c>
      <c r="EO493" s="14">
        <v>0</v>
      </c>
      <c r="EP493" s="14">
        <v>0</v>
      </c>
      <c r="EQ493" s="14">
        <v>0</v>
      </c>
      <c r="ER493" s="14">
        <v>0</v>
      </c>
      <c r="ES493" s="14">
        <v>0</v>
      </c>
      <c r="ET493" s="14">
        <v>0</v>
      </c>
      <c r="EU493" s="14">
        <v>0</v>
      </c>
      <c r="EV493" s="14">
        <v>0</v>
      </c>
      <c r="EW493" s="14">
        <v>0</v>
      </c>
      <c r="EX493" s="14">
        <v>0</v>
      </c>
      <c r="EY493" s="14">
        <v>0</v>
      </c>
      <c r="EZ493" s="14">
        <v>0</v>
      </c>
      <c r="FA493" s="14">
        <v>0</v>
      </c>
      <c r="FB493" s="14">
        <v>0</v>
      </c>
      <c r="FC493" s="14">
        <v>0</v>
      </c>
      <c r="FD493" s="14">
        <v>0</v>
      </c>
      <c r="FE493" s="14">
        <v>0</v>
      </c>
      <c r="FF493" s="14">
        <v>0</v>
      </c>
      <c r="FG493" s="14">
        <v>0</v>
      </c>
      <c r="FH493" s="14">
        <v>0</v>
      </c>
      <c r="FI493" s="14">
        <v>0</v>
      </c>
      <c r="FJ493" s="14">
        <v>0</v>
      </c>
      <c r="FK493" s="14">
        <v>0</v>
      </c>
      <c r="FL493" s="14">
        <v>0</v>
      </c>
      <c r="FM493" s="14">
        <v>0</v>
      </c>
      <c r="FN493" s="14">
        <v>0</v>
      </c>
      <c r="FO493" s="14">
        <v>0</v>
      </c>
      <c r="FP493" s="14">
        <v>0</v>
      </c>
      <c r="FQ493" s="14">
        <v>0</v>
      </c>
      <c r="FR493" s="14">
        <v>0</v>
      </c>
      <c r="FS493" s="14">
        <v>0</v>
      </c>
      <c r="FT493" s="14">
        <v>0</v>
      </c>
      <c r="FU493" s="14">
        <v>0</v>
      </c>
      <c r="FV493" s="14">
        <v>0</v>
      </c>
      <c r="FW493" s="14">
        <v>0</v>
      </c>
      <c r="FX493" s="14">
        <v>0</v>
      </c>
      <c r="FY493" s="14">
        <v>0</v>
      </c>
      <c r="FZ493" s="14">
        <v>0</v>
      </c>
      <c r="GA493" s="14">
        <v>0</v>
      </c>
      <c r="GB493" s="14">
        <v>0</v>
      </c>
      <c r="GC493" s="14">
        <v>0</v>
      </c>
      <c r="GD493" s="14">
        <v>0</v>
      </c>
      <c r="GE493" s="14">
        <v>0</v>
      </c>
      <c r="GF493" s="14">
        <v>0</v>
      </c>
      <c r="GG493" s="14">
        <v>0</v>
      </c>
      <c r="GH493" s="14">
        <v>0</v>
      </c>
      <c r="GI493" s="14">
        <v>0</v>
      </c>
      <c r="GJ493" s="14">
        <v>0</v>
      </c>
      <c r="GK493" s="14">
        <v>0</v>
      </c>
      <c r="GL493" s="14">
        <v>0</v>
      </c>
      <c r="GM493" s="14">
        <v>0</v>
      </c>
      <c r="GN493" s="14">
        <v>0</v>
      </c>
      <c r="GO493" s="14">
        <v>0</v>
      </c>
      <c r="GP493" s="14">
        <v>0</v>
      </c>
      <c r="GQ493" s="14">
        <v>0</v>
      </c>
      <c r="GR493" s="14">
        <v>0</v>
      </c>
      <c r="GS493" s="14">
        <v>0</v>
      </c>
      <c r="GT493" s="14">
        <v>0</v>
      </c>
      <c r="GU493" s="14">
        <v>0</v>
      </c>
      <c r="GV493" s="14">
        <v>0</v>
      </c>
      <c r="GW493" s="14">
        <v>0</v>
      </c>
      <c r="GX493" s="14">
        <v>0</v>
      </c>
      <c r="GY493" s="14">
        <v>0</v>
      </c>
      <c r="GZ493" s="14">
        <v>0</v>
      </c>
      <c r="HA493" s="14">
        <v>0</v>
      </c>
      <c r="HB493" s="14">
        <v>0</v>
      </c>
      <c r="HC493" s="14">
        <v>0</v>
      </c>
      <c r="HD493" s="14">
        <v>0</v>
      </c>
      <c r="HE493" s="14">
        <v>0</v>
      </c>
      <c r="HF493" s="14">
        <v>0</v>
      </c>
      <c r="HG493" s="14">
        <v>0</v>
      </c>
      <c r="HH493" s="14">
        <v>0</v>
      </c>
      <c r="HI493" s="14">
        <v>0</v>
      </c>
      <c r="HJ493" s="14">
        <v>0</v>
      </c>
      <c r="HK493" s="14">
        <v>0</v>
      </c>
      <c r="HL493" s="14">
        <v>0</v>
      </c>
      <c r="HM493" s="14">
        <v>0</v>
      </c>
      <c r="HN493" s="14">
        <v>0</v>
      </c>
      <c r="HO493" s="14">
        <v>0</v>
      </c>
      <c r="HP493" s="14">
        <v>0</v>
      </c>
      <c r="HQ493" s="14">
        <v>0</v>
      </c>
      <c r="HR493" s="14">
        <v>0</v>
      </c>
      <c r="HS493" s="14">
        <v>0</v>
      </c>
      <c r="HT493" s="14">
        <v>0</v>
      </c>
      <c r="HU493" s="14">
        <v>0</v>
      </c>
      <c r="HV493" s="14">
        <v>0</v>
      </c>
      <c r="HW493" s="14">
        <v>0</v>
      </c>
      <c r="HX493" s="14">
        <v>0</v>
      </c>
      <c r="HY493" s="14">
        <v>0</v>
      </c>
      <c r="HZ493" s="14">
        <v>0</v>
      </c>
      <c r="IA493" s="14">
        <v>0</v>
      </c>
      <c r="IB493" s="14">
        <v>0</v>
      </c>
      <c r="IC493" s="14">
        <v>0</v>
      </c>
      <c r="ID493" s="14">
        <v>0</v>
      </c>
      <c r="IE493" s="14">
        <v>0</v>
      </c>
      <c r="IF493" s="14">
        <v>0</v>
      </c>
      <c r="IG493" s="14">
        <v>0</v>
      </c>
      <c r="IH493" s="14">
        <v>0</v>
      </c>
      <c r="II493" s="14">
        <v>0</v>
      </c>
      <c r="IJ493" s="14">
        <v>0</v>
      </c>
      <c r="IK493" s="14">
        <v>0</v>
      </c>
      <c r="IL493" s="14">
        <v>1</v>
      </c>
      <c r="IM493" s="14">
        <v>0</v>
      </c>
      <c r="IN493" s="14">
        <v>1</v>
      </c>
      <c r="IO493" s="14">
        <v>0</v>
      </c>
      <c r="IP493" s="14">
        <v>0</v>
      </c>
      <c r="IQ493" s="14">
        <v>0</v>
      </c>
      <c r="IR493" s="14">
        <v>0</v>
      </c>
      <c r="IS493" s="14">
        <v>0</v>
      </c>
      <c r="IT493" s="14">
        <v>0</v>
      </c>
      <c r="IU493" s="14">
        <v>0</v>
      </c>
      <c r="IV493" s="14">
        <v>0</v>
      </c>
      <c r="IW493" s="14">
        <v>0</v>
      </c>
      <c r="IX493" s="14">
        <v>0</v>
      </c>
      <c r="IY493" s="14">
        <v>0</v>
      </c>
      <c r="IZ493" s="14">
        <v>0</v>
      </c>
      <c r="JA493" s="14">
        <v>0</v>
      </c>
      <c r="JB493" s="14">
        <v>0</v>
      </c>
      <c r="JC493" s="14">
        <v>0</v>
      </c>
      <c r="JD493" s="14">
        <v>0</v>
      </c>
      <c r="JE493" s="14">
        <v>0</v>
      </c>
      <c r="JF493" s="14">
        <v>0</v>
      </c>
      <c r="JG493" s="14">
        <v>0</v>
      </c>
      <c r="JH493" s="14">
        <v>0</v>
      </c>
      <c r="JI493" s="14">
        <v>0</v>
      </c>
      <c r="JJ493" s="14">
        <v>0</v>
      </c>
      <c r="JK493" s="14">
        <v>0</v>
      </c>
      <c r="JL493" s="14">
        <v>0</v>
      </c>
      <c r="JM493" s="14">
        <v>0</v>
      </c>
      <c r="JN493" s="14">
        <v>0</v>
      </c>
      <c r="JO493" s="14">
        <v>0</v>
      </c>
      <c r="JP493" s="14">
        <v>0</v>
      </c>
      <c r="JQ493" s="14">
        <v>0</v>
      </c>
      <c r="JR493" s="14">
        <v>0</v>
      </c>
      <c r="JS493" s="14">
        <v>0</v>
      </c>
      <c r="JT493" s="14">
        <v>0</v>
      </c>
      <c r="JU493" s="14">
        <v>0</v>
      </c>
      <c r="JV493" s="14">
        <v>0</v>
      </c>
      <c r="JW493" s="14">
        <v>0</v>
      </c>
      <c r="JX493" s="14">
        <v>0</v>
      </c>
      <c r="JY493" s="14">
        <v>0</v>
      </c>
      <c r="JZ493" s="14">
        <v>0</v>
      </c>
      <c r="KA493" s="14">
        <v>0</v>
      </c>
      <c r="KB493" s="14">
        <v>0</v>
      </c>
      <c r="KC493" s="14">
        <v>0</v>
      </c>
      <c r="KD493" s="14">
        <v>0</v>
      </c>
      <c r="KE493" s="14">
        <v>0</v>
      </c>
      <c r="KF493" s="14">
        <v>0</v>
      </c>
      <c r="KG493" s="14">
        <v>0</v>
      </c>
      <c r="KH493" s="14">
        <v>0</v>
      </c>
      <c r="KI493" s="14">
        <v>0</v>
      </c>
      <c r="KJ493" s="14">
        <v>0</v>
      </c>
      <c r="KK493" s="14">
        <v>0</v>
      </c>
      <c r="KL493" s="14">
        <v>0</v>
      </c>
      <c r="KM493" s="14">
        <v>0</v>
      </c>
      <c r="KN493" s="14">
        <v>0</v>
      </c>
      <c r="KO493" s="14">
        <v>0</v>
      </c>
      <c r="KP493" s="14">
        <v>0</v>
      </c>
      <c r="KQ493" s="14">
        <v>0</v>
      </c>
      <c r="KR493" s="14">
        <v>0</v>
      </c>
      <c r="KS493" s="14">
        <v>0</v>
      </c>
      <c r="KT493" s="14">
        <v>0</v>
      </c>
      <c r="KU493" s="14">
        <v>0</v>
      </c>
      <c r="KV493" s="14">
        <v>0</v>
      </c>
      <c r="KW493" s="14">
        <v>0</v>
      </c>
      <c r="KX493" s="14">
        <v>0</v>
      </c>
      <c r="KY493" s="14">
        <v>0</v>
      </c>
      <c r="KZ493" s="14">
        <v>0</v>
      </c>
      <c r="LA493" s="14">
        <v>0</v>
      </c>
      <c r="LB493" s="14">
        <v>0</v>
      </c>
      <c r="LC493" s="14">
        <v>0</v>
      </c>
      <c r="LD493" s="14">
        <v>0</v>
      </c>
      <c r="LE493" s="14">
        <v>0</v>
      </c>
      <c r="LF493" s="14">
        <v>1</v>
      </c>
      <c r="LG493" s="14">
        <v>0</v>
      </c>
      <c r="LH493" s="14">
        <v>0</v>
      </c>
      <c r="LI493" s="14">
        <v>0</v>
      </c>
      <c r="LJ493" s="14">
        <v>0</v>
      </c>
      <c r="LK493" s="14">
        <v>0</v>
      </c>
      <c r="LL493" s="14">
        <v>0</v>
      </c>
      <c r="LM493" s="14">
        <v>0</v>
      </c>
      <c r="LN493" s="14">
        <v>0</v>
      </c>
      <c r="LO493" s="14">
        <v>0</v>
      </c>
      <c r="LP493" s="14">
        <v>0</v>
      </c>
      <c r="LQ493" s="14">
        <v>0</v>
      </c>
      <c r="LR493" s="14">
        <v>0</v>
      </c>
      <c r="LS493" s="14">
        <v>0</v>
      </c>
      <c r="LT493" s="14">
        <v>0</v>
      </c>
      <c r="LU493" s="14">
        <v>0</v>
      </c>
      <c r="LV493" s="14">
        <v>0</v>
      </c>
      <c r="LW493" s="14">
        <v>0</v>
      </c>
      <c r="LX493" s="14">
        <v>0</v>
      </c>
      <c r="LY493" s="14">
        <v>0</v>
      </c>
      <c r="LZ493" s="14">
        <v>0</v>
      </c>
      <c r="MA493" s="14">
        <v>0</v>
      </c>
      <c r="MB493" s="14">
        <v>0</v>
      </c>
      <c r="MC493" s="14">
        <v>0</v>
      </c>
      <c r="MD493" s="14">
        <v>0</v>
      </c>
      <c r="ME493" s="14">
        <v>0</v>
      </c>
      <c r="MF493" s="14">
        <v>0</v>
      </c>
      <c r="MG493" s="14">
        <v>0</v>
      </c>
      <c r="MH493" s="14">
        <v>0</v>
      </c>
      <c r="MI493" s="14">
        <v>0</v>
      </c>
      <c r="MJ493" s="14">
        <v>0</v>
      </c>
      <c r="MK493" s="14">
        <v>0</v>
      </c>
      <c r="ML493" s="14">
        <v>0</v>
      </c>
      <c r="MM493" s="14">
        <v>0</v>
      </c>
      <c r="MN493" s="14">
        <v>0</v>
      </c>
      <c r="MO493" s="14">
        <v>0</v>
      </c>
      <c r="MP493" s="14">
        <v>0</v>
      </c>
      <c r="MQ493" s="14">
        <v>0</v>
      </c>
      <c r="MR493" s="14">
        <v>0</v>
      </c>
      <c r="MS493" s="14">
        <v>0</v>
      </c>
      <c r="MT493" s="14">
        <v>0</v>
      </c>
      <c r="MU493" s="14">
        <v>0</v>
      </c>
      <c r="MV493" s="14">
        <v>0</v>
      </c>
      <c r="MW493" s="14">
        <v>0</v>
      </c>
      <c r="MX493" s="14">
        <v>0</v>
      </c>
      <c r="MY493" s="14">
        <v>0</v>
      </c>
      <c r="MZ493" s="14">
        <v>0</v>
      </c>
      <c r="NA493" s="14">
        <v>0</v>
      </c>
      <c r="NB493" s="14">
        <v>0</v>
      </c>
      <c r="NC493" s="14">
        <v>0</v>
      </c>
      <c r="ND493" s="14">
        <v>0</v>
      </c>
      <c r="NE493" s="14">
        <v>0</v>
      </c>
      <c r="NF493" s="14">
        <v>0</v>
      </c>
      <c r="NG493" s="14">
        <v>0</v>
      </c>
      <c r="NH493" s="14">
        <v>0</v>
      </c>
      <c r="NI493" s="14">
        <v>0</v>
      </c>
      <c r="NJ493" s="14">
        <v>0</v>
      </c>
      <c r="NK493" s="14">
        <v>0</v>
      </c>
      <c r="NL493" s="14">
        <v>0</v>
      </c>
      <c r="NM493" s="14">
        <v>0</v>
      </c>
      <c r="NN493" s="14">
        <v>0</v>
      </c>
      <c r="NO493" s="14">
        <v>1</v>
      </c>
      <c r="NP493" s="14">
        <v>0</v>
      </c>
      <c r="NQ493" s="14">
        <v>0</v>
      </c>
      <c r="NR493" s="14">
        <v>0</v>
      </c>
      <c r="NS493" s="14">
        <v>0</v>
      </c>
      <c r="NT493" s="14">
        <v>0</v>
      </c>
      <c r="NU493" s="14">
        <v>0</v>
      </c>
      <c r="NV493" s="14">
        <v>0</v>
      </c>
      <c r="NW493" s="14">
        <v>0</v>
      </c>
      <c r="NX493" s="14">
        <v>0</v>
      </c>
      <c r="NY493" s="14">
        <v>0</v>
      </c>
      <c r="NZ493" s="14">
        <v>0</v>
      </c>
      <c r="OA493" s="14">
        <v>0</v>
      </c>
      <c r="OB493" s="14">
        <v>0</v>
      </c>
      <c r="OC493" s="14">
        <v>0</v>
      </c>
      <c r="OD493" s="14">
        <v>0</v>
      </c>
      <c r="OE493" s="14">
        <v>0</v>
      </c>
      <c r="OF493" s="14"/>
      <c r="OG493" s="14">
        <v>0</v>
      </c>
      <c r="OH493" s="14">
        <v>0</v>
      </c>
      <c r="OI493" s="14">
        <v>0</v>
      </c>
      <c r="OJ493" s="14">
        <v>0</v>
      </c>
      <c r="OK493" s="14">
        <v>0</v>
      </c>
      <c r="OL493" s="14">
        <v>0</v>
      </c>
      <c r="OM493" s="14">
        <v>0</v>
      </c>
      <c r="ON493" s="14">
        <v>0</v>
      </c>
      <c r="OO493" s="14">
        <v>0</v>
      </c>
      <c r="OP493" s="14">
        <v>0</v>
      </c>
      <c r="OQ493" s="14">
        <v>0</v>
      </c>
      <c r="OR493" s="14">
        <v>0</v>
      </c>
      <c r="OS493" s="14">
        <v>0</v>
      </c>
      <c r="OT493" s="14">
        <v>0</v>
      </c>
      <c r="OU493" s="14">
        <v>0</v>
      </c>
      <c r="OV493" s="14">
        <v>0</v>
      </c>
      <c r="OW493" s="14">
        <v>0</v>
      </c>
      <c r="OX493" s="14">
        <v>0</v>
      </c>
      <c r="OY493" s="14">
        <v>0</v>
      </c>
      <c r="OZ493" s="14"/>
      <c r="PA493" s="14">
        <v>0</v>
      </c>
      <c r="PB493" s="14"/>
      <c r="PC493" s="14"/>
      <c r="PD493" s="14">
        <v>0</v>
      </c>
      <c r="PE493" s="14"/>
      <c r="PF493" s="14"/>
      <c r="PG493" s="54"/>
      <c r="PH493" s="54"/>
      <c r="PI493" s="54"/>
      <c r="PJ493" s="54"/>
      <c r="PK493" s="54"/>
      <c r="PL493" s="84"/>
      <c r="PM493" s="14"/>
      <c r="PN493" s="84"/>
      <c r="PO493" s="84"/>
      <c r="PP493" s="84"/>
      <c r="PQ493" s="84"/>
      <c r="PR493" s="505"/>
      <c r="PS493" s="84"/>
      <c r="PT493" s="84"/>
      <c r="PU493" s="84"/>
      <c r="PV493" s="84"/>
      <c r="PW493" s="54"/>
      <c r="PX493" s="54"/>
      <c r="PY493" s="14"/>
      <c r="PZ493" s="14"/>
      <c r="QA493" s="14"/>
      <c r="QB493" s="54"/>
      <c r="QC493" s="54"/>
      <c r="QD493" s="54"/>
      <c r="QE493" s="1">
        <v>1</v>
      </c>
      <c r="QP493" s="1">
        <v>1</v>
      </c>
      <c r="QQ493" s="1">
        <v>1</v>
      </c>
      <c r="QR493" s="1"/>
      <c r="QS493" s="1"/>
      <c r="QT493" s="1">
        <v>1</v>
      </c>
      <c r="QX493" s="1"/>
      <c r="QY493" s="1"/>
      <c r="QZ493" s="1"/>
      <c r="RA493" s="1"/>
      <c r="RB493" s="1"/>
      <c r="RC493" s="1"/>
      <c r="RD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</row>
    <row r="494" spans="1:503" x14ac:dyDescent="0.25">
      <c r="A494" s="68" t="s">
        <v>8</v>
      </c>
      <c r="B494" s="79" t="s">
        <v>31</v>
      </c>
      <c r="C494" s="464">
        <v>9324</v>
      </c>
      <c r="D494" s="347"/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1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  <c r="AL494" s="14">
        <v>0</v>
      </c>
      <c r="AM494" s="14">
        <v>0</v>
      </c>
      <c r="AN494" s="14">
        <v>0</v>
      </c>
      <c r="AO494" s="14">
        <v>0</v>
      </c>
      <c r="AP494" s="14">
        <v>0</v>
      </c>
      <c r="AQ494" s="14">
        <v>0</v>
      </c>
      <c r="AR494" s="14">
        <v>0</v>
      </c>
      <c r="AS494" s="14">
        <v>0</v>
      </c>
      <c r="AT494" s="14">
        <v>0</v>
      </c>
      <c r="AU494" s="14">
        <v>0</v>
      </c>
      <c r="AV494" s="14">
        <v>0</v>
      </c>
      <c r="AW494" s="14">
        <v>0</v>
      </c>
      <c r="AX494" s="14">
        <v>0</v>
      </c>
      <c r="AY494" s="14">
        <v>0</v>
      </c>
      <c r="AZ494" s="14">
        <v>0</v>
      </c>
      <c r="BA494" s="14">
        <v>0</v>
      </c>
      <c r="BB494" s="14">
        <v>0</v>
      </c>
      <c r="BC494" s="14">
        <v>0</v>
      </c>
      <c r="BD494" s="14">
        <v>0</v>
      </c>
      <c r="BE494" s="14">
        <v>0</v>
      </c>
      <c r="BF494" s="14">
        <v>0</v>
      </c>
      <c r="BG494" s="14">
        <v>0</v>
      </c>
      <c r="BH494" s="14">
        <v>0</v>
      </c>
      <c r="BI494" s="14">
        <v>0</v>
      </c>
      <c r="BJ494" s="14">
        <v>0</v>
      </c>
      <c r="BK494" s="14">
        <v>0</v>
      </c>
      <c r="BL494" s="14">
        <v>1</v>
      </c>
      <c r="BM494" s="14">
        <v>0</v>
      </c>
      <c r="BN494" s="14">
        <v>0</v>
      </c>
      <c r="BO494" s="14">
        <v>0</v>
      </c>
      <c r="BP494" s="14">
        <v>1</v>
      </c>
      <c r="BQ494" s="14">
        <v>0</v>
      </c>
      <c r="BR494" s="14">
        <v>0</v>
      </c>
      <c r="BS494" s="14">
        <v>0</v>
      </c>
      <c r="BT494" s="14">
        <v>0</v>
      </c>
      <c r="BU494" s="14">
        <v>0</v>
      </c>
      <c r="BV494" s="14">
        <v>0</v>
      </c>
      <c r="BW494" s="14">
        <v>0</v>
      </c>
      <c r="BX494" s="14">
        <v>0</v>
      </c>
      <c r="BY494" s="14">
        <v>1</v>
      </c>
      <c r="BZ494" s="14">
        <v>0</v>
      </c>
      <c r="CA494" s="14">
        <v>0</v>
      </c>
      <c r="CB494" s="14">
        <v>0</v>
      </c>
      <c r="CC494" s="14">
        <v>2</v>
      </c>
      <c r="CD494" s="14">
        <v>0</v>
      </c>
      <c r="CE494" s="14">
        <v>0</v>
      </c>
      <c r="CF494" s="14">
        <v>1</v>
      </c>
      <c r="CG494" s="14">
        <v>0</v>
      </c>
      <c r="CH494" s="14">
        <v>2</v>
      </c>
      <c r="CI494" s="14">
        <v>0</v>
      </c>
      <c r="CJ494" s="14">
        <v>2</v>
      </c>
      <c r="CK494" s="14">
        <v>1</v>
      </c>
      <c r="CL494" s="14">
        <v>2</v>
      </c>
      <c r="CM494" s="14">
        <v>0</v>
      </c>
      <c r="CN494" s="14">
        <v>2</v>
      </c>
      <c r="CO494" s="14">
        <v>0</v>
      </c>
      <c r="CP494" s="14">
        <v>1</v>
      </c>
      <c r="CQ494" s="14">
        <v>2</v>
      </c>
      <c r="CR494" s="14">
        <v>3</v>
      </c>
      <c r="CS494" s="14">
        <v>0</v>
      </c>
      <c r="CT494" s="14">
        <v>3</v>
      </c>
      <c r="CU494" s="14">
        <v>1</v>
      </c>
      <c r="CV494" s="14">
        <v>2</v>
      </c>
      <c r="CW494" s="14">
        <v>1</v>
      </c>
      <c r="CX494" s="14">
        <v>1</v>
      </c>
      <c r="CY494" s="14">
        <v>3</v>
      </c>
      <c r="CZ494" s="14">
        <v>5</v>
      </c>
      <c r="DA494" s="14">
        <v>0</v>
      </c>
      <c r="DB494" s="14">
        <v>0</v>
      </c>
      <c r="DC494" s="14">
        <v>2</v>
      </c>
      <c r="DD494" s="14">
        <v>0</v>
      </c>
      <c r="DE494" s="14">
        <v>1</v>
      </c>
      <c r="DF494" s="14">
        <v>0</v>
      </c>
      <c r="DG494" s="14">
        <v>2</v>
      </c>
      <c r="DH494" s="14">
        <v>0</v>
      </c>
      <c r="DI494" s="14">
        <v>7</v>
      </c>
      <c r="DJ494" s="14">
        <v>6</v>
      </c>
      <c r="DK494" s="14">
        <v>0</v>
      </c>
      <c r="DL494" s="14">
        <v>2</v>
      </c>
      <c r="DM494" s="14">
        <v>2</v>
      </c>
      <c r="DN494" s="14">
        <v>0</v>
      </c>
      <c r="DO494" s="14">
        <v>1</v>
      </c>
      <c r="DP494" s="14">
        <v>0</v>
      </c>
      <c r="DQ494" s="14">
        <v>0</v>
      </c>
      <c r="DR494" s="14">
        <v>5</v>
      </c>
      <c r="DS494" s="14">
        <v>2</v>
      </c>
      <c r="DT494" s="14">
        <v>4</v>
      </c>
      <c r="DU494" s="14">
        <v>0</v>
      </c>
      <c r="DV494" s="14">
        <v>3</v>
      </c>
      <c r="DW494" s="14">
        <v>0</v>
      </c>
      <c r="DX494" s="14">
        <v>2</v>
      </c>
      <c r="DY494" s="14">
        <v>2</v>
      </c>
      <c r="DZ494" s="14">
        <v>1</v>
      </c>
      <c r="EA494" s="14">
        <v>1</v>
      </c>
      <c r="EB494" s="14">
        <v>1</v>
      </c>
      <c r="EC494" s="14">
        <v>4</v>
      </c>
      <c r="ED494" s="14">
        <v>0</v>
      </c>
      <c r="EE494" s="14">
        <v>1</v>
      </c>
      <c r="EF494" s="14">
        <v>0</v>
      </c>
      <c r="EG494" s="14">
        <v>2</v>
      </c>
      <c r="EH494" s="14">
        <v>5</v>
      </c>
      <c r="EI494" s="14">
        <v>0</v>
      </c>
      <c r="EJ494" s="14">
        <v>2</v>
      </c>
      <c r="EK494" s="14">
        <v>2</v>
      </c>
      <c r="EL494" s="14">
        <v>2</v>
      </c>
      <c r="EM494" s="14">
        <v>1</v>
      </c>
      <c r="EN494" s="14">
        <v>2</v>
      </c>
      <c r="EO494" s="14">
        <v>2</v>
      </c>
      <c r="EP494" s="14">
        <v>3</v>
      </c>
      <c r="EQ494" s="14">
        <v>0</v>
      </c>
      <c r="ER494" s="14">
        <v>3</v>
      </c>
      <c r="ES494" s="14">
        <v>2</v>
      </c>
      <c r="ET494" s="14">
        <v>0</v>
      </c>
      <c r="EU494" s="14">
        <v>0</v>
      </c>
      <c r="EV494" s="14">
        <v>2</v>
      </c>
      <c r="EW494" s="14">
        <v>2</v>
      </c>
      <c r="EX494" s="14">
        <v>1</v>
      </c>
      <c r="EY494" s="14">
        <v>2</v>
      </c>
      <c r="EZ494" s="14">
        <v>3</v>
      </c>
      <c r="FA494" s="14">
        <v>1</v>
      </c>
      <c r="FB494" s="14">
        <v>3</v>
      </c>
      <c r="FC494" s="14">
        <v>3</v>
      </c>
      <c r="FD494" s="14">
        <v>0</v>
      </c>
      <c r="FE494" s="14">
        <v>0</v>
      </c>
      <c r="FF494" s="14">
        <v>1</v>
      </c>
      <c r="FG494" s="14">
        <v>5</v>
      </c>
      <c r="FH494" s="14">
        <v>5</v>
      </c>
      <c r="FI494" s="14">
        <v>4</v>
      </c>
      <c r="FJ494" s="14">
        <v>2</v>
      </c>
      <c r="FK494" s="14">
        <v>3</v>
      </c>
      <c r="FL494" s="14">
        <v>2</v>
      </c>
      <c r="FM494" s="14">
        <v>4</v>
      </c>
      <c r="FN494" s="14">
        <v>7</v>
      </c>
      <c r="FO494" s="14">
        <v>8</v>
      </c>
      <c r="FP494" s="14">
        <v>2</v>
      </c>
      <c r="FQ494" s="14">
        <v>1</v>
      </c>
      <c r="FR494" s="14">
        <v>2</v>
      </c>
      <c r="FS494" s="14">
        <v>1</v>
      </c>
      <c r="FT494" s="14">
        <v>3</v>
      </c>
      <c r="FU494" s="14">
        <v>0</v>
      </c>
      <c r="FV494" s="14">
        <v>1</v>
      </c>
      <c r="FW494" s="14">
        <v>4</v>
      </c>
      <c r="FX494" s="14">
        <v>2</v>
      </c>
      <c r="FY494" s="14">
        <v>5</v>
      </c>
      <c r="FZ494" s="14">
        <v>2</v>
      </c>
      <c r="GA494" s="14">
        <v>0</v>
      </c>
      <c r="GB494" s="14">
        <v>4</v>
      </c>
      <c r="GC494" s="14">
        <v>4</v>
      </c>
      <c r="GD494" s="14">
        <v>2</v>
      </c>
      <c r="GE494" s="14">
        <v>3</v>
      </c>
      <c r="GF494" s="14">
        <v>1</v>
      </c>
      <c r="GG494" s="14">
        <v>2</v>
      </c>
      <c r="GH494" s="14">
        <v>1</v>
      </c>
      <c r="GI494" s="14">
        <v>1</v>
      </c>
      <c r="GJ494" s="14">
        <v>2</v>
      </c>
      <c r="GK494" s="14">
        <v>0</v>
      </c>
      <c r="GL494" s="14">
        <v>8</v>
      </c>
      <c r="GM494" s="14">
        <v>0</v>
      </c>
      <c r="GN494" s="14">
        <v>6</v>
      </c>
      <c r="GO494" s="14">
        <v>1</v>
      </c>
      <c r="GP494" s="14">
        <v>0</v>
      </c>
      <c r="GQ494" s="14">
        <v>1</v>
      </c>
      <c r="GR494" s="14">
        <v>2</v>
      </c>
      <c r="GS494" s="14">
        <v>2</v>
      </c>
      <c r="GT494" s="14">
        <v>3</v>
      </c>
      <c r="GU494" s="14">
        <v>0</v>
      </c>
      <c r="GV494" s="14">
        <v>1</v>
      </c>
      <c r="GW494" s="14">
        <v>-5</v>
      </c>
      <c r="GX494" s="14">
        <v>0</v>
      </c>
      <c r="GY494" s="14">
        <v>1</v>
      </c>
      <c r="GZ494" s="14">
        <v>4</v>
      </c>
      <c r="HA494" s="14">
        <v>1</v>
      </c>
      <c r="HB494" s="14">
        <v>0</v>
      </c>
      <c r="HC494" s="14">
        <v>3</v>
      </c>
      <c r="HD494" s="14">
        <v>0</v>
      </c>
      <c r="HE494" s="14">
        <v>2</v>
      </c>
      <c r="HF494" s="14">
        <v>3</v>
      </c>
      <c r="HG494" s="14">
        <v>0</v>
      </c>
      <c r="HH494" s="14">
        <v>0</v>
      </c>
      <c r="HI494" s="14">
        <v>0</v>
      </c>
      <c r="HJ494" s="14">
        <v>2</v>
      </c>
      <c r="HK494" s="14">
        <v>3</v>
      </c>
      <c r="HL494" s="14">
        <v>8</v>
      </c>
      <c r="HM494" s="14">
        <v>0</v>
      </c>
      <c r="HN494" s="14">
        <v>3</v>
      </c>
      <c r="HO494" s="14">
        <v>2</v>
      </c>
      <c r="HP494" s="14">
        <v>0</v>
      </c>
      <c r="HQ494" s="14">
        <v>2</v>
      </c>
      <c r="HR494" s="14">
        <v>0</v>
      </c>
      <c r="HS494" s="14">
        <v>1</v>
      </c>
      <c r="HT494" s="14">
        <v>1</v>
      </c>
      <c r="HU494" s="14">
        <v>0</v>
      </c>
      <c r="HV494" s="14">
        <v>2</v>
      </c>
      <c r="HW494" s="14">
        <v>0</v>
      </c>
      <c r="HX494" s="14">
        <v>1</v>
      </c>
      <c r="HY494" s="14">
        <v>0</v>
      </c>
      <c r="HZ494" s="14">
        <v>4</v>
      </c>
      <c r="IA494" s="14">
        <v>2</v>
      </c>
      <c r="IB494" s="14">
        <v>0</v>
      </c>
      <c r="IC494" s="14">
        <v>0</v>
      </c>
      <c r="ID494" s="14">
        <v>0</v>
      </c>
      <c r="IE494" s="14">
        <v>1</v>
      </c>
      <c r="IF494" s="14">
        <v>4</v>
      </c>
      <c r="IG494" s="14">
        <v>2</v>
      </c>
      <c r="IH494" s="14">
        <v>5</v>
      </c>
      <c r="II494" s="14">
        <v>4</v>
      </c>
      <c r="IJ494" s="14">
        <v>1</v>
      </c>
      <c r="IK494" s="14">
        <v>0</v>
      </c>
      <c r="IL494" s="14">
        <v>0</v>
      </c>
      <c r="IM494" s="14">
        <v>0</v>
      </c>
      <c r="IN494" s="14">
        <v>3</v>
      </c>
      <c r="IO494" s="14">
        <v>1</v>
      </c>
      <c r="IP494" s="14">
        <v>4</v>
      </c>
      <c r="IQ494" s="14">
        <v>2</v>
      </c>
      <c r="IR494" s="14">
        <v>0</v>
      </c>
      <c r="IS494" s="14">
        <v>1</v>
      </c>
      <c r="IT494" s="14">
        <v>1</v>
      </c>
      <c r="IU494" s="14">
        <v>1</v>
      </c>
      <c r="IV494" s="14">
        <v>6</v>
      </c>
      <c r="IW494" s="14">
        <v>4</v>
      </c>
      <c r="IX494" s="14">
        <v>0</v>
      </c>
      <c r="IY494" s="14">
        <v>0</v>
      </c>
      <c r="IZ494" s="14">
        <v>3</v>
      </c>
      <c r="JA494" s="14">
        <v>2</v>
      </c>
      <c r="JB494" s="14">
        <v>2</v>
      </c>
      <c r="JC494" s="14">
        <v>1</v>
      </c>
      <c r="JD494" s="14">
        <v>0</v>
      </c>
      <c r="JE494" s="14">
        <v>3</v>
      </c>
      <c r="JF494" s="14">
        <v>0</v>
      </c>
      <c r="JG494" s="14">
        <v>1</v>
      </c>
      <c r="JH494" s="14">
        <v>1</v>
      </c>
      <c r="JI494" s="14">
        <v>4</v>
      </c>
      <c r="JJ494" s="14">
        <v>1</v>
      </c>
      <c r="JK494" s="14">
        <v>0</v>
      </c>
      <c r="JL494" s="14">
        <v>4</v>
      </c>
      <c r="JM494" s="14">
        <v>0</v>
      </c>
      <c r="JN494" s="14">
        <v>2</v>
      </c>
      <c r="JO494" s="14">
        <v>1</v>
      </c>
      <c r="JP494" s="14">
        <v>2</v>
      </c>
      <c r="JQ494" s="14">
        <v>2</v>
      </c>
      <c r="JR494" s="14">
        <v>1</v>
      </c>
      <c r="JS494" s="14">
        <v>2</v>
      </c>
      <c r="JT494" s="14">
        <v>0</v>
      </c>
      <c r="JU494" s="14">
        <v>1</v>
      </c>
      <c r="JV494" s="14">
        <v>0</v>
      </c>
      <c r="JW494" s="14">
        <v>2</v>
      </c>
      <c r="JX494" s="14">
        <v>0</v>
      </c>
      <c r="JY494" s="14">
        <v>2</v>
      </c>
      <c r="JZ494" s="14">
        <v>1</v>
      </c>
      <c r="KA494" s="14">
        <v>0</v>
      </c>
      <c r="KB494" s="14">
        <v>1</v>
      </c>
      <c r="KC494" s="14">
        <v>0</v>
      </c>
      <c r="KD494" s="14">
        <v>0</v>
      </c>
      <c r="KE494" s="14">
        <v>2</v>
      </c>
      <c r="KF494" s="14">
        <v>1</v>
      </c>
      <c r="KG494" s="14">
        <v>0</v>
      </c>
      <c r="KH494" s="14">
        <v>0</v>
      </c>
      <c r="KI494" s="14">
        <v>1</v>
      </c>
      <c r="KJ494" s="14">
        <v>0</v>
      </c>
      <c r="KK494" s="14">
        <v>0</v>
      </c>
      <c r="KL494" s="14">
        <v>0</v>
      </c>
      <c r="KM494" s="14">
        <v>0</v>
      </c>
      <c r="KN494" s="14">
        <v>0</v>
      </c>
      <c r="KO494" s="14">
        <v>0</v>
      </c>
      <c r="KP494" s="14">
        <v>0</v>
      </c>
      <c r="KQ494" s="14">
        <v>0</v>
      </c>
      <c r="KR494" s="14">
        <v>0</v>
      </c>
      <c r="KS494" s="14">
        <v>4</v>
      </c>
      <c r="KT494" s="14">
        <v>4</v>
      </c>
      <c r="KU494" s="14">
        <v>4</v>
      </c>
      <c r="KV494" s="14">
        <v>0</v>
      </c>
      <c r="KW494" s="14">
        <v>0</v>
      </c>
      <c r="KX494" s="14">
        <v>2</v>
      </c>
      <c r="KY494" s="14">
        <v>7</v>
      </c>
      <c r="KZ494" s="14">
        <v>1</v>
      </c>
      <c r="LA494" s="14">
        <v>0</v>
      </c>
      <c r="LB494" s="14">
        <v>1</v>
      </c>
      <c r="LC494" s="14">
        <v>0</v>
      </c>
      <c r="LD494" s="14">
        <v>3</v>
      </c>
      <c r="LE494" s="14">
        <v>2</v>
      </c>
      <c r="LF494" s="14">
        <v>2</v>
      </c>
      <c r="LG494" s="14">
        <v>0</v>
      </c>
      <c r="LH494" s="14">
        <v>1</v>
      </c>
      <c r="LI494" s="14">
        <v>1</v>
      </c>
      <c r="LJ494" s="14">
        <v>0</v>
      </c>
      <c r="LK494" s="14">
        <v>1</v>
      </c>
      <c r="LL494" s="14">
        <v>4</v>
      </c>
      <c r="LM494" s="14">
        <v>3</v>
      </c>
      <c r="LN494" s="14">
        <v>1</v>
      </c>
      <c r="LO494" s="14">
        <v>0</v>
      </c>
      <c r="LP494" s="14">
        <v>2</v>
      </c>
      <c r="LQ494" s="14">
        <v>0</v>
      </c>
      <c r="LR494" s="14">
        <v>2</v>
      </c>
      <c r="LS494" s="14">
        <v>0</v>
      </c>
      <c r="LT494" s="14">
        <v>3</v>
      </c>
      <c r="LU494" s="14">
        <v>5</v>
      </c>
      <c r="LV494" s="14">
        <v>3</v>
      </c>
      <c r="LW494" s="14">
        <v>3</v>
      </c>
      <c r="LX494" s="14">
        <v>0</v>
      </c>
      <c r="LY494" s="14">
        <v>2</v>
      </c>
      <c r="LZ494" s="14">
        <v>1</v>
      </c>
      <c r="MA494" s="14">
        <v>10</v>
      </c>
      <c r="MB494" s="14">
        <v>10</v>
      </c>
      <c r="MC494" s="14">
        <v>5</v>
      </c>
      <c r="MD494" s="14">
        <v>12</v>
      </c>
      <c r="ME494" s="14">
        <v>4</v>
      </c>
      <c r="MF494" s="14">
        <v>0</v>
      </c>
      <c r="MG494" s="14">
        <v>3</v>
      </c>
      <c r="MH494" s="14">
        <v>7</v>
      </c>
      <c r="MI494" s="14">
        <v>10</v>
      </c>
      <c r="MJ494" s="14">
        <v>17</v>
      </c>
      <c r="MK494" s="14">
        <v>7</v>
      </c>
      <c r="ML494" s="14">
        <v>4</v>
      </c>
      <c r="MM494" s="14">
        <v>1</v>
      </c>
      <c r="MN494" s="14">
        <v>1</v>
      </c>
      <c r="MO494" s="14">
        <v>9</v>
      </c>
      <c r="MP494" s="14">
        <v>2</v>
      </c>
      <c r="MQ494" s="14">
        <v>4</v>
      </c>
      <c r="MR494" s="14">
        <v>8</v>
      </c>
      <c r="MS494" s="14">
        <v>0</v>
      </c>
      <c r="MT494" s="14">
        <v>4</v>
      </c>
      <c r="MU494" s="14">
        <v>5</v>
      </c>
      <c r="MV494" s="14">
        <v>3</v>
      </c>
      <c r="MW494" s="14">
        <v>6</v>
      </c>
      <c r="MX494" s="14">
        <v>6</v>
      </c>
      <c r="MY494" s="14">
        <v>1</v>
      </c>
      <c r="MZ494" s="14">
        <v>0</v>
      </c>
      <c r="NA494" s="14">
        <v>4</v>
      </c>
      <c r="NB494" s="14">
        <v>2</v>
      </c>
      <c r="NC494" s="14">
        <v>9</v>
      </c>
      <c r="ND494" s="14">
        <v>6</v>
      </c>
      <c r="NE494" s="14">
        <v>10</v>
      </c>
      <c r="NF494" s="14">
        <v>4</v>
      </c>
      <c r="NG494" s="14">
        <v>0</v>
      </c>
      <c r="NH494" s="14">
        <v>12</v>
      </c>
      <c r="NI494" s="14">
        <v>1</v>
      </c>
      <c r="NJ494" s="14">
        <v>8</v>
      </c>
      <c r="NK494" s="14">
        <v>14</v>
      </c>
      <c r="NL494" s="14">
        <v>13</v>
      </c>
      <c r="NM494" s="14">
        <v>11</v>
      </c>
      <c r="NN494" s="14">
        <v>0</v>
      </c>
      <c r="NO494" s="14">
        <v>14</v>
      </c>
      <c r="NP494" s="14">
        <v>0</v>
      </c>
      <c r="NQ494" s="14">
        <v>6</v>
      </c>
      <c r="NR494" s="14">
        <v>9</v>
      </c>
      <c r="NS494" s="14">
        <v>14</v>
      </c>
      <c r="NT494" s="14">
        <v>11</v>
      </c>
      <c r="NU494" s="14">
        <v>0</v>
      </c>
      <c r="NV494" s="14">
        <v>14</v>
      </c>
      <c r="NW494" s="14">
        <v>8</v>
      </c>
      <c r="NX494" s="14">
        <v>14</v>
      </c>
      <c r="NY494" s="14">
        <v>9</v>
      </c>
      <c r="NZ494" s="14">
        <v>11</v>
      </c>
      <c r="OA494" s="14">
        <v>12</v>
      </c>
      <c r="OB494" s="14">
        <v>0</v>
      </c>
      <c r="OC494" s="14">
        <v>20</v>
      </c>
      <c r="OD494" s="14">
        <v>4</v>
      </c>
      <c r="OE494" s="14">
        <v>5</v>
      </c>
      <c r="OF494" s="14">
        <v>5</v>
      </c>
      <c r="OG494" s="14">
        <v>12</v>
      </c>
      <c r="OH494" s="14">
        <v>17</v>
      </c>
      <c r="OI494" s="14">
        <v>0</v>
      </c>
      <c r="OJ494" s="14">
        <v>12</v>
      </c>
      <c r="OK494" s="14">
        <v>10</v>
      </c>
      <c r="OL494" s="14">
        <v>11</v>
      </c>
      <c r="OM494" s="14">
        <v>15</v>
      </c>
      <c r="ON494" s="14">
        <v>7</v>
      </c>
      <c r="OO494" s="14">
        <v>8</v>
      </c>
      <c r="OP494" s="14">
        <v>0</v>
      </c>
      <c r="OQ494" s="14">
        <v>11</v>
      </c>
      <c r="OR494" s="14">
        <v>0</v>
      </c>
      <c r="OS494" s="14">
        <v>10</v>
      </c>
      <c r="OT494" s="14">
        <v>12</v>
      </c>
      <c r="OU494" s="14">
        <v>6</v>
      </c>
      <c r="OV494" s="14">
        <v>11</v>
      </c>
      <c r="OW494" s="14">
        <v>0</v>
      </c>
      <c r="OX494" s="14">
        <v>6</v>
      </c>
      <c r="OY494" s="14">
        <v>5</v>
      </c>
      <c r="OZ494" s="31">
        <v>10</v>
      </c>
      <c r="PA494" s="14">
        <v>13</v>
      </c>
      <c r="PB494" s="14">
        <v>1</v>
      </c>
      <c r="PC494" s="14">
        <v>14</v>
      </c>
      <c r="PD494" s="14">
        <v>0</v>
      </c>
      <c r="PE494" s="14">
        <v>6</v>
      </c>
      <c r="PF494" s="14">
        <v>10</v>
      </c>
      <c r="PG494" s="14">
        <v>29</v>
      </c>
      <c r="PH494" s="84">
        <v>10</v>
      </c>
      <c r="PI494" s="14">
        <v>13</v>
      </c>
      <c r="PJ494" s="14">
        <v>8</v>
      </c>
      <c r="PK494" s="54"/>
      <c r="PL494" s="84">
        <v>10</v>
      </c>
      <c r="PM494" s="14">
        <v>3</v>
      </c>
      <c r="PN494" s="84">
        <v>12</v>
      </c>
      <c r="PO494" s="84">
        <v>7</v>
      </c>
      <c r="PP494" s="84">
        <v>17</v>
      </c>
      <c r="PQ494" s="84">
        <v>13</v>
      </c>
      <c r="PR494" s="505"/>
      <c r="PS494" s="479">
        <v>8</v>
      </c>
      <c r="PT494" s="84">
        <v>4</v>
      </c>
      <c r="PU494" s="479">
        <v>9</v>
      </c>
      <c r="PV494" s="84">
        <v>1</v>
      </c>
      <c r="PW494" s="479">
        <v>16</v>
      </c>
      <c r="PX494" s="479">
        <v>4</v>
      </c>
      <c r="PY494" s="14"/>
      <c r="PZ494" s="14">
        <v>5</v>
      </c>
      <c r="QA494" s="14">
        <v>5</v>
      </c>
      <c r="QB494" s="60">
        <v>7</v>
      </c>
      <c r="QC494" s="60">
        <v>3</v>
      </c>
      <c r="QD494" s="60">
        <v>9</v>
      </c>
      <c r="QE494" s="436">
        <v>8</v>
      </c>
      <c r="QG494" s="510">
        <v>1</v>
      </c>
      <c r="QH494" s="510">
        <v>1</v>
      </c>
      <c r="QI494" s="510">
        <v>3</v>
      </c>
      <c r="QJ494" s="510">
        <v>3</v>
      </c>
      <c r="QK494" s="510">
        <v>5</v>
      </c>
      <c r="QL494" s="20"/>
      <c r="QM494" s="486">
        <v>6</v>
      </c>
      <c r="QO494" s="20"/>
      <c r="QP494" s="1">
        <v>2</v>
      </c>
      <c r="QQ494" s="1">
        <v>2</v>
      </c>
      <c r="QR494" s="1">
        <v>5</v>
      </c>
      <c r="QT494" s="1">
        <v>2</v>
      </c>
      <c r="QU494" s="20"/>
      <c r="QV494" s="1">
        <v>6</v>
      </c>
      <c r="QW494" s="1">
        <v>5</v>
      </c>
      <c r="QX494" s="1">
        <v>3</v>
      </c>
      <c r="QY494" s="1">
        <v>3</v>
      </c>
      <c r="RA494" s="1">
        <v>4</v>
      </c>
      <c r="RC494" s="1">
        <v>2</v>
      </c>
      <c r="RD494" s="1">
        <v>4</v>
      </c>
      <c r="RE494" s="1">
        <v>5</v>
      </c>
      <c r="RF494" s="1">
        <v>5</v>
      </c>
      <c r="RI494" s="1">
        <v>1</v>
      </c>
      <c r="RJ494" s="1">
        <v>1</v>
      </c>
      <c r="RK494" s="1">
        <v>1</v>
      </c>
      <c r="RL494" s="1">
        <v>3</v>
      </c>
      <c r="RM494" s="1">
        <v>3</v>
      </c>
      <c r="RN494" s="1">
        <v>1</v>
      </c>
      <c r="RQ494" s="1">
        <v>2</v>
      </c>
      <c r="RS494" s="1">
        <v>2</v>
      </c>
      <c r="RV494" s="1">
        <v>4</v>
      </c>
      <c r="RW494" s="1">
        <v>3</v>
      </c>
      <c r="RY494" s="1">
        <v>2</v>
      </c>
      <c r="RZ494" s="1">
        <v>3</v>
      </c>
      <c r="SB494" s="1">
        <v>1</v>
      </c>
      <c r="SC494" s="1">
        <v>1</v>
      </c>
      <c r="SD494" s="1">
        <v>1</v>
      </c>
      <c r="SI494" s="1">
        <v>3</v>
      </c>
    </row>
    <row r="495" spans="1:503" s="20" customFormat="1" hidden="1" x14ac:dyDescent="0.25">
      <c r="A495" s="68" t="s">
        <v>8</v>
      </c>
      <c r="B495" s="68" t="s">
        <v>1532</v>
      </c>
      <c r="C495" s="464">
        <v>366</v>
      </c>
      <c r="D495" s="347"/>
      <c r="E495" s="14">
        <v>0</v>
      </c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4"/>
      <c r="LO495" s="14"/>
      <c r="LP495" s="14"/>
      <c r="LQ495" s="14"/>
      <c r="LR495" s="14"/>
      <c r="LS495" s="14"/>
      <c r="LT495" s="14"/>
      <c r="LU495" s="14"/>
      <c r="LV495" s="14"/>
      <c r="LW495" s="14"/>
      <c r="LX495" s="14"/>
      <c r="LY495" s="14"/>
      <c r="LZ495" s="14"/>
      <c r="MA495" s="14"/>
      <c r="MB495" s="14"/>
      <c r="MC495" s="14"/>
      <c r="MD495" s="14"/>
      <c r="ME495" s="14"/>
      <c r="MF495" s="14"/>
      <c r="MG495" s="14"/>
      <c r="MH495" s="14"/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/>
      <c r="OC495" s="14"/>
      <c r="OD495" s="14"/>
      <c r="OE495" s="14"/>
      <c r="OF495" s="14"/>
      <c r="OG495" s="14"/>
      <c r="OH495" s="14"/>
      <c r="OI495" s="14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>
        <v>0</v>
      </c>
      <c r="PE495" s="14"/>
      <c r="PF495" s="14"/>
      <c r="PG495" s="54"/>
      <c r="PH495" s="54"/>
      <c r="PI495" s="54"/>
      <c r="PJ495" s="54"/>
      <c r="PK495" s="54"/>
      <c r="PL495" s="84"/>
      <c r="PM495" s="14"/>
      <c r="PN495" s="84"/>
      <c r="PO495" s="84"/>
      <c r="PP495" s="84"/>
      <c r="PQ495" s="84"/>
      <c r="PR495" s="505"/>
      <c r="PS495" s="84">
        <v>1</v>
      </c>
      <c r="PT495" s="84"/>
      <c r="PU495" s="84"/>
      <c r="PV495" s="84">
        <v>1</v>
      </c>
      <c r="PW495" s="54"/>
      <c r="PX495" s="54"/>
      <c r="PY495" s="14"/>
      <c r="PZ495" s="14"/>
      <c r="QA495" s="14"/>
      <c r="QB495" s="54"/>
      <c r="QC495" s="54"/>
      <c r="QD495" s="54"/>
      <c r="QR495" s="1"/>
      <c r="QS495" s="1"/>
      <c r="QX495" s="1"/>
      <c r="QY495" s="1"/>
      <c r="QZ495" s="1"/>
      <c r="RA495" s="1"/>
      <c r="RB495" s="1"/>
      <c r="RC495" s="1"/>
      <c r="RD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</row>
    <row r="496" spans="1:503" s="20" customFormat="1" hidden="1" x14ac:dyDescent="0.25">
      <c r="A496" s="68" t="s">
        <v>8</v>
      </c>
      <c r="B496" s="68" t="s">
        <v>1533</v>
      </c>
      <c r="C496" s="347"/>
      <c r="D496" s="347"/>
      <c r="E496" s="14">
        <v>0</v>
      </c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>
        <v>0</v>
      </c>
      <c r="PE496" s="14"/>
      <c r="PF496" s="14"/>
      <c r="PG496" s="54"/>
      <c r="PH496" s="54"/>
      <c r="PI496" s="54"/>
      <c r="PJ496" s="54"/>
      <c r="PK496" s="54"/>
      <c r="PL496" s="84"/>
      <c r="PM496" s="14"/>
      <c r="PN496" s="84"/>
      <c r="PO496" s="84"/>
      <c r="PP496" s="84"/>
      <c r="PQ496" s="84"/>
      <c r="PR496" s="505"/>
      <c r="PS496" s="84"/>
      <c r="PT496" s="84"/>
      <c r="PU496" s="84"/>
      <c r="PV496" s="84"/>
      <c r="PW496" s="54"/>
      <c r="PX496" s="54"/>
      <c r="PY496" s="14"/>
      <c r="PZ496" s="14"/>
      <c r="QA496" s="14"/>
      <c r="QB496" s="54"/>
      <c r="QC496" s="54"/>
      <c r="QD496" s="54"/>
      <c r="QR496" s="1"/>
      <c r="QS496" s="1"/>
      <c r="QX496" s="1"/>
      <c r="QY496" s="1"/>
      <c r="QZ496" s="1"/>
      <c r="RA496" s="1"/>
      <c r="RB496" s="1"/>
      <c r="RC496" s="1"/>
      <c r="RD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</row>
    <row r="497" spans="1:534" s="20" customFormat="1" hidden="1" x14ac:dyDescent="0.25">
      <c r="A497" s="68" t="s">
        <v>8</v>
      </c>
      <c r="B497" s="68" t="s">
        <v>129</v>
      </c>
      <c r="C497" s="464">
        <v>837</v>
      </c>
      <c r="D497" s="347"/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  <c r="AL497" s="14">
        <v>0</v>
      </c>
      <c r="AM497" s="14">
        <v>0</v>
      </c>
      <c r="AN497" s="14">
        <v>0</v>
      </c>
      <c r="AO497" s="14">
        <v>0</v>
      </c>
      <c r="AP497" s="14">
        <v>0</v>
      </c>
      <c r="AQ497" s="14">
        <v>0</v>
      </c>
      <c r="AR497" s="14">
        <v>0</v>
      </c>
      <c r="AS497" s="14">
        <v>0</v>
      </c>
      <c r="AT497" s="14">
        <v>0</v>
      </c>
      <c r="AU497" s="14">
        <v>0</v>
      </c>
      <c r="AV497" s="14">
        <v>0</v>
      </c>
      <c r="AW497" s="14">
        <v>0</v>
      </c>
      <c r="AX497" s="14">
        <v>0</v>
      </c>
      <c r="AY497" s="14">
        <v>0</v>
      </c>
      <c r="AZ497" s="14">
        <v>0</v>
      </c>
      <c r="BA497" s="14">
        <v>0</v>
      </c>
      <c r="BB497" s="14">
        <v>0</v>
      </c>
      <c r="BC497" s="14">
        <v>0</v>
      </c>
      <c r="BD497" s="14">
        <v>0</v>
      </c>
      <c r="BE497" s="14">
        <v>0</v>
      </c>
      <c r="BF497" s="14">
        <v>0</v>
      </c>
      <c r="BG497" s="14">
        <v>0</v>
      </c>
      <c r="BH497" s="14">
        <v>0</v>
      </c>
      <c r="BI497" s="14">
        <v>0</v>
      </c>
      <c r="BJ497" s="14">
        <v>0</v>
      </c>
      <c r="BK497" s="14">
        <v>0</v>
      </c>
      <c r="BL497" s="14">
        <v>0</v>
      </c>
      <c r="BM497" s="14">
        <v>0</v>
      </c>
      <c r="BN497" s="14">
        <v>0</v>
      </c>
      <c r="BO497" s="14">
        <v>0</v>
      </c>
      <c r="BP497" s="14">
        <v>0</v>
      </c>
      <c r="BQ497" s="14">
        <v>0</v>
      </c>
      <c r="BR497" s="14">
        <v>0</v>
      </c>
      <c r="BS497" s="14">
        <v>0</v>
      </c>
      <c r="BT497" s="14">
        <v>0</v>
      </c>
      <c r="BU497" s="14">
        <v>0</v>
      </c>
      <c r="BV497" s="14">
        <v>0</v>
      </c>
      <c r="BW497" s="14">
        <v>0</v>
      </c>
      <c r="BX497" s="14">
        <v>0</v>
      </c>
      <c r="BY497" s="14">
        <v>0</v>
      </c>
      <c r="BZ497" s="14">
        <v>0</v>
      </c>
      <c r="CA497" s="14">
        <v>0</v>
      </c>
      <c r="CB497" s="14">
        <v>0</v>
      </c>
      <c r="CC497" s="14">
        <v>0</v>
      </c>
      <c r="CD497" s="14">
        <v>0</v>
      </c>
      <c r="CE497" s="14">
        <v>0</v>
      </c>
      <c r="CF497" s="14">
        <v>0</v>
      </c>
      <c r="CG497" s="14">
        <v>0</v>
      </c>
      <c r="CH497" s="14">
        <v>0</v>
      </c>
      <c r="CI497" s="14">
        <v>0</v>
      </c>
      <c r="CJ497" s="14">
        <v>0</v>
      </c>
      <c r="CK497" s="14">
        <v>0</v>
      </c>
      <c r="CL497" s="14">
        <v>0</v>
      </c>
      <c r="CM497" s="14">
        <v>0</v>
      </c>
      <c r="CN497" s="14">
        <v>0</v>
      </c>
      <c r="CO497" s="14">
        <v>0</v>
      </c>
      <c r="CP497" s="14">
        <v>0</v>
      </c>
      <c r="CQ497" s="14">
        <v>0</v>
      </c>
      <c r="CR497" s="14">
        <v>1</v>
      </c>
      <c r="CS497" s="14">
        <v>0</v>
      </c>
      <c r="CT497" s="14">
        <v>0</v>
      </c>
      <c r="CU497" s="14">
        <v>0</v>
      </c>
      <c r="CV497" s="14">
        <v>0</v>
      </c>
      <c r="CW497" s="14">
        <v>0</v>
      </c>
      <c r="CX497" s="14">
        <v>0</v>
      </c>
      <c r="CY497" s="14">
        <v>0</v>
      </c>
      <c r="CZ497" s="14">
        <v>0</v>
      </c>
      <c r="DA497" s="14">
        <v>0</v>
      </c>
      <c r="DB497" s="14">
        <v>0</v>
      </c>
      <c r="DC497" s="14">
        <v>2</v>
      </c>
      <c r="DD497" s="14">
        <v>0</v>
      </c>
      <c r="DE497" s="14">
        <v>0</v>
      </c>
      <c r="DF497" s="14">
        <v>0</v>
      </c>
      <c r="DG497" s="14">
        <v>0</v>
      </c>
      <c r="DH497" s="14">
        <v>0</v>
      </c>
      <c r="DI497" s="14">
        <v>0</v>
      </c>
      <c r="DJ497" s="14">
        <v>0</v>
      </c>
      <c r="DK497" s="14">
        <v>0</v>
      </c>
      <c r="DL497" s="14">
        <v>0</v>
      </c>
      <c r="DM497" s="14">
        <v>0</v>
      </c>
      <c r="DN497" s="14">
        <v>0</v>
      </c>
      <c r="DO497" s="14">
        <v>0</v>
      </c>
      <c r="DP497" s="14">
        <v>0</v>
      </c>
      <c r="DQ497" s="14">
        <v>0</v>
      </c>
      <c r="DR497" s="14">
        <v>0</v>
      </c>
      <c r="DS497" s="14">
        <v>0</v>
      </c>
      <c r="DT497" s="14">
        <v>0</v>
      </c>
      <c r="DU497" s="14">
        <v>2</v>
      </c>
      <c r="DV497" s="14">
        <v>0</v>
      </c>
      <c r="DW497" s="14">
        <v>0</v>
      </c>
      <c r="DX497" s="14">
        <v>0</v>
      </c>
      <c r="DY497" s="14">
        <v>1</v>
      </c>
      <c r="DZ497" s="14">
        <v>1</v>
      </c>
      <c r="EA497" s="14">
        <v>0</v>
      </c>
      <c r="EB497" s="14">
        <v>0</v>
      </c>
      <c r="EC497" s="14">
        <v>0</v>
      </c>
      <c r="ED497" s="14">
        <v>0</v>
      </c>
      <c r="EE497" s="14">
        <v>0</v>
      </c>
      <c r="EF497" s="14">
        <v>0</v>
      </c>
      <c r="EG497" s="14">
        <v>0</v>
      </c>
      <c r="EH497" s="14">
        <v>0</v>
      </c>
      <c r="EI497" s="14">
        <v>1</v>
      </c>
      <c r="EJ497" s="14">
        <v>0</v>
      </c>
      <c r="EK497" s="14">
        <v>0</v>
      </c>
      <c r="EL497" s="14">
        <v>0</v>
      </c>
      <c r="EM497" s="14">
        <v>0</v>
      </c>
      <c r="EN497" s="14">
        <v>0</v>
      </c>
      <c r="EO497" s="14">
        <v>0</v>
      </c>
      <c r="EP497" s="14">
        <v>0</v>
      </c>
      <c r="EQ497" s="14">
        <v>0</v>
      </c>
      <c r="ER497" s="14">
        <v>0</v>
      </c>
      <c r="ES497" s="14">
        <v>0</v>
      </c>
      <c r="ET497" s="14">
        <v>0</v>
      </c>
      <c r="EU497" s="14">
        <v>0</v>
      </c>
      <c r="EV497" s="14">
        <v>0</v>
      </c>
      <c r="EW497" s="14">
        <v>0</v>
      </c>
      <c r="EX497" s="14">
        <v>0</v>
      </c>
      <c r="EY497" s="14">
        <v>0</v>
      </c>
      <c r="EZ497" s="14">
        <v>0</v>
      </c>
      <c r="FA497" s="14">
        <v>1</v>
      </c>
      <c r="FB497" s="14">
        <v>0</v>
      </c>
      <c r="FC497" s="14">
        <v>1</v>
      </c>
      <c r="FD497" s="14">
        <v>0</v>
      </c>
      <c r="FE497" s="14">
        <v>0</v>
      </c>
      <c r="FF497" s="14">
        <v>0</v>
      </c>
      <c r="FG497" s="14">
        <v>0</v>
      </c>
      <c r="FH497" s="14">
        <v>0</v>
      </c>
      <c r="FI497" s="14">
        <v>1</v>
      </c>
      <c r="FJ497" s="14">
        <v>0</v>
      </c>
      <c r="FK497" s="14">
        <v>0</v>
      </c>
      <c r="FL497" s="14">
        <v>0</v>
      </c>
      <c r="FM497" s="14">
        <v>0</v>
      </c>
      <c r="FN497" s="14">
        <v>0</v>
      </c>
      <c r="FO497" s="14">
        <v>0</v>
      </c>
      <c r="FP497" s="14">
        <v>0</v>
      </c>
      <c r="FQ497" s="14">
        <v>0</v>
      </c>
      <c r="FR497" s="14">
        <v>0</v>
      </c>
      <c r="FS497" s="14">
        <v>0</v>
      </c>
      <c r="FT497" s="14">
        <v>0</v>
      </c>
      <c r="FU497" s="14">
        <v>0</v>
      </c>
      <c r="FV497" s="14">
        <v>0</v>
      </c>
      <c r="FW497" s="14">
        <v>0</v>
      </c>
      <c r="FX497" s="14">
        <v>0</v>
      </c>
      <c r="FY497" s="14">
        <v>0</v>
      </c>
      <c r="FZ497" s="14">
        <v>2</v>
      </c>
      <c r="GA497" s="14">
        <v>0</v>
      </c>
      <c r="GB497" s="14">
        <v>0</v>
      </c>
      <c r="GC497" s="14">
        <v>0</v>
      </c>
      <c r="GD497" s="14">
        <v>0</v>
      </c>
      <c r="GE497" s="14">
        <v>0</v>
      </c>
      <c r="GF497" s="14">
        <v>0</v>
      </c>
      <c r="GG497" s="14">
        <v>0</v>
      </c>
      <c r="GH497" s="14">
        <v>0</v>
      </c>
      <c r="GI497" s="14">
        <v>0</v>
      </c>
      <c r="GJ497" s="14">
        <v>0</v>
      </c>
      <c r="GK497" s="14">
        <v>0</v>
      </c>
      <c r="GL497" s="14">
        <v>0</v>
      </c>
      <c r="GM497" s="14">
        <v>1</v>
      </c>
      <c r="GN497" s="14">
        <v>1</v>
      </c>
      <c r="GO497" s="14">
        <v>0</v>
      </c>
      <c r="GP497" s="14">
        <v>0</v>
      </c>
      <c r="GQ497" s="14">
        <v>1</v>
      </c>
      <c r="GR497" s="14">
        <v>1</v>
      </c>
      <c r="GS497" s="14">
        <v>0</v>
      </c>
      <c r="GT497" s="14">
        <v>0</v>
      </c>
      <c r="GU497" s="14">
        <v>0</v>
      </c>
      <c r="GV497" s="14">
        <v>0</v>
      </c>
      <c r="GW497" s="14">
        <v>0</v>
      </c>
      <c r="GX497" s="14">
        <v>0</v>
      </c>
      <c r="GY497" s="14">
        <v>0</v>
      </c>
      <c r="GZ497" s="14">
        <v>0</v>
      </c>
      <c r="HA497" s="14">
        <v>1</v>
      </c>
      <c r="HB497" s="14">
        <v>0</v>
      </c>
      <c r="HC497" s="14">
        <v>1</v>
      </c>
      <c r="HD497" s="14">
        <v>0</v>
      </c>
      <c r="HE497" s="14">
        <v>0</v>
      </c>
      <c r="HF497" s="14">
        <v>0</v>
      </c>
      <c r="HG497" s="14">
        <v>0</v>
      </c>
      <c r="HH497" s="14">
        <v>0</v>
      </c>
      <c r="HI497" s="14">
        <v>0</v>
      </c>
      <c r="HJ497" s="14">
        <v>0</v>
      </c>
      <c r="HK497" s="14">
        <v>0</v>
      </c>
      <c r="HL497" s="14">
        <v>0</v>
      </c>
      <c r="HM497" s="14">
        <v>0</v>
      </c>
      <c r="HN497" s="14">
        <v>0</v>
      </c>
      <c r="HO497" s="14">
        <v>0</v>
      </c>
      <c r="HP497" s="14">
        <v>0</v>
      </c>
      <c r="HQ497" s="14">
        <v>0</v>
      </c>
      <c r="HR497" s="14">
        <v>0</v>
      </c>
      <c r="HS497" s="14">
        <v>0</v>
      </c>
      <c r="HT497" s="14">
        <v>0</v>
      </c>
      <c r="HU497" s="14">
        <v>0</v>
      </c>
      <c r="HV497" s="14">
        <v>0</v>
      </c>
      <c r="HW497" s="14">
        <v>0</v>
      </c>
      <c r="HX497" s="14">
        <v>0</v>
      </c>
      <c r="HY497" s="14">
        <v>1</v>
      </c>
      <c r="HZ497" s="14">
        <v>0</v>
      </c>
      <c r="IA497" s="14">
        <v>0</v>
      </c>
      <c r="IB497" s="14">
        <v>0</v>
      </c>
      <c r="IC497" s="14">
        <v>2</v>
      </c>
      <c r="ID497" s="14">
        <v>0</v>
      </c>
      <c r="IE497" s="14">
        <v>0</v>
      </c>
      <c r="IF497" s="14">
        <v>1</v>
      </c>
      <c r="IG497" s="14">
        <v>0</v>
      </c>
      <c r="IH497" s="14">
        <v>0</v>
      </c>
      <c r="II497" s="14">
        <v>0</v>
      </c>
      <c r="IJ497" s="14">
        <v>0</v>
      </c>
      <c r="IK497" s="14">
        <v>0</v>
      </c>
      <c r="IL497" s="14">
        <v>0</v>
      </c>
      <c r="IM497" s="14">
        <v>0</v>
      </c>
      <c r="IN497" s="14">
        <v>0</v>
      </c>
      <c r="IO497" s="14">
        <v>0</v>
      </c>
      <c r="IP497" s="14">
        <v>0</v>
      </c>
      <c r="IQ497" s="14">
        <v>0</v>
      </c>
      <c r="IR497" s="14">
        <v>0</v>
      </c>
      <c r="IS497" s="14">
        <v>0</v>
      </c>
      <c r="IT497" s="14">
        <v>0</v>
      </c>
      <c r="IU497" s="14">
        <v>0</v>
      </c>
      <c r="IV497" s="14">
        <v>0</v>
      </c>
      <c r="IW497" s="14">
        <v>0</v>
      </c>
      <c r="IX497" s="14">
        <v>0</v>
      </c>
      <c r="IY497" s="14">
        <v>0</v>
      </c>
      <c r="IZ497" s="14">
        <v>0</v>
      </c>
      <c r="JA497" s="14">
        <v>0</v>
      </c>
      <c r="JB497" s="14">
        <v>0</v>
      </c>
      <c r="JC497" s="14">
        <v>0</v>
      </c>
      <c r="JD497" s="14">
        <v>2</v>
      </c>
      <c r="JE497" s="14">
        <v>0</v>
      </c>
      <c r="JF497" s="14">
        <v>0</v>
      </c>
      <c r="JG497" s="14">
        <v>0</v>
      </c>
      <c r="JH497" s="14">
        <v>0</v>
      </c>
      <c r="JI497" s="14">
        <v>2</v>
      </c>
      <c r="JJ497" s="14">
        <v>0</v>
      </c>
      <c r="JK497" s="14">
        <v>1</v>
      </c>
      <c r="JL497" s="14">
        <v>0</v>
      </c>
      <c r="JM497" s="14">
        <v>0</v>
      </c>
      <c r="JN497" s="14">
        <v>0</v>
      </c>
      <c r="JO497" s="14">
        <v>0</v>
      </c>
      <c r="JP497" s="14">
        <v>0</v>
      </c>
      <c r="JQ497" s="14">
        <v>0</v>
      </c>
      <c r="JR497" s="14">
        <v>0</v>
      </c>
      <c r="JS497" s="14">
        <v>1</v>
      </c>
      <c r="JT497" s="14">
        <v>0</v>
      </c>
      <c r="JU497" s="14">
        <v>0</v>
      </c>
      <c r="JV497" s="14">
        <v>0</v>
      </c>
      <c r="JW497" s="14">
        <v>0</v>
      </c>
      <c r="JX497" s="14">
        <v>0</v>
      </c>
      <c r="JY497" s="14">
        <v>0</v>
      </c>
      <c r="JZ497" s="14">
        <v>0</v>
      </c>
      <c r="KA497" s="14">
        <v>0</v>
      </c>
      <c r="KB497" s="14">
        <v>0</v>
      </c>
      <c r="KC497" s="14">
        <v>0</v>
      </c>
      <c r="KD497" s="14">
        <v>0</v>
      </c>
      <c r="KE497" s="14">
        <v>0</v>
      </c>
      <c r="KF497" s="14">
        <v>0</v>
      </c>
      <c r="KG497" s="14">
        <v>0</v>
      </c>
      <c r="KH497" s="14">
        <v>0</v>
      </c>
      <c r="KI497" s="14">
        <v>0</v>
      </c>
      <c r="KJ497" s="14">
        <v>0</v>
      </c>
      <c r="KK497" s="14">
        <v>2</v>
      </c>
      <c r="KL497" s="14">
        <v>0</v>
      </c>
      <c r="KM497" s="14">
        <v>0</v>
      </c>
      <c r="KN497" s="14">
        <v>0</v>
      </c>
      <c r="KO497" s="14">
        <v>0</v>
      </c>
      <c r="KP497" s="14">
        <v>0</v>
      </c>
      <c r="KQ497" s="14">
        <v>0</v>
      </c>
      <c r="KR497" s="14">
        <v>0</v>
      </c>
      <c r="KS497" s="14">
        <v>0</v>
      </c>
      <c r="KT497" s="14">
        <v>0</v>
      </c>
      <c r="KU497" s="14">
        <v>0</v>
      </c>
      <c r="KV497" s="14">
        <v>0</v>
      </c>
      <c r="KW497" s="14">
        <v>0</v>
      </c>
      <c r="KX497" s="14">
        <v>0</v>
      </c>
      <c r="KY497" s="14">
        <v>1</v>
      </c>
      <c r="KZ497" s="14">
        <v>0</v>
      </c>
      <c r="LA497" s="14">
        <v>0</v>
      </c>
      <c r="LB497" s="14">
        <v>0</v>
      </c>
      <c r="LC497" s="14">
        <v>0</v>
      </c>
      <c r="LD497" s="14">
        <v>0</v>
      </c>
      <c r="LE497" s="14">
        <v>0</v>
      </c>
      <c r="LF497" s="14">
        <v>0</v>
      </c>
      <c r="LG497" s="14">
        <v>1</v>
      </c>
      <c r="LH497" s="14">
        <v>0</v>
      </c>
      <c r="LI497" s="14">
        <v>0</v>
      </c>
      <c r="LJ497" s="14">
        <v>0</v>
      </c>
      <c r="LK497" s="14">
        <v>0</v>
      </c>
      <c r="LL497" s="14">
        <v>0</v>
      </c>
      <c r="LM497" s="14">
        <v>0</v>
      </c>
      <c r="LN497" s="14">
        <v>0</v>
      </c>
      <c r="LO497" s="14">
        <v>0</v>
      </c>
      <c r="LP497" s="14">
        <v>0</v>
      </c>
      <c r="LQ497" s="14">
        <v>0</v>
      </c>
      <c r="LR497" s="14">
        <v>1</v>
      </c>
      <c r="LS497" s="14">
        <v>0</v>
      </c>
      <c r="LT497" s="14">
        <v>0</v>
      </c>
      <c r="LU497" s="14">
        <v>1</v>
      </c>
      <c r="LV497" s="14">
        <v>0</v>
      </c>
      <c r="LW497" s="14">
        <v>0</v>
      </c>
      <c r="LX497" s="14">
        <v>0</v>
      </c>
      <c r="LY497" s="14">
        <v>0</v>
      </c>
      <c r="LZ497" s="14">
        <v>0</v>
      </c>
      <c r="MA497" s="14">
        <v>1</v>
      </c>
      <c r="MB497" s="14">
        <v>1</v>
      </c>
      <c r="MC497" s="14">
        <v>0</v>
      </c>
      <c r="MD497" s="14">
        <v>1</v>
      </c>
      <c r="ME497" s="14">
        <v>0</v>
      </c>
      <c r="MF497" s="14">
        <v>0</v>
      </c>
      <c r="MG497" s="14">
        <v>0</v>
      </c>
      <c r="MH497" s="14">
        <v>0</v>
      </c>
      <c r="MI497" s="14">
        <v>0</v>
      </c>
      <c r="MJ497" s="14">
        <v>2</v>
      </c>
      <c r="MK497" s="14">
        <v>0</v>
      </c>
      <c r="ML497" s="14">
        <v>1</v>
      </c>
      <c r="MM497" s="14">
        <v>0</v>
      </c>
      <c r="MN497" s="14">
        <v>0</v>
      </c>
      <c r="MO497" s="14">
        <v>1</v>
      </c>
      <c r="MP497" s="14">
        <v>0</v>
      </c>
      <c r="MQ497" s="14">
        <v>0</v>
      </c>
      <c r="MR497" s="14">
        <v>2</v>
      </c>
      <c r="MS497" s="14">
        <v>0</v>
      </c>
      <c r="MT497" s="14">
        <v>1</v>
      </c>
      <c r="MU497" s="14">
        <v>1</v>
      </c>
      <c r="MV497" s="14">
        <v>0</v>
      </c>
      <c r="MW497" s="14">
        <v>0</v>
      </c>
      <c r="MX497" s="14">
        <v>0</v>
      </c>
      <c r="MY497" s="14">
        <v>0</v>
      </c>
      <c r="MZ497" s="14">
        <v>0</v>
      </c>
      <c r="NA497" s="14">
        <v>0</v>
      </c>
      <c r="NB497" s="14">
        <v>0</v>
      </c>
      <c r="NC497" s="14">
        <v>0</v>
      </c>
      <c r="ND497" s="14">
        <v>0</v>
      </c>
      <c r="NE497" s="14">
        <v>0</v>
      </c>
      <c r="NF497" s="14">
        <v>1</v>
      </c>
      <c r="NG497" s="14">
        <v>0</v>
      </c>
      <c r="NH497" s="14">
        <v>0</v>
      </c>
      <c r="NI497" s="14">
        <v>0</v>
      </c>
      <c r="NJ497" s="14">
        <v>1</v>
      </c>
      <c r="NK497" s="14">
        <v>1</v>
      </c>
      <c r="NL497" s="14">
        <v>0</v>
      </c>
      <c r="NM497" s="14">
        <v>0</v>
      </c>
      <c r="NN497" s="14">
        <v>0</v>
      </c>
      <c r="NO497" s="14">
        <v>0</v>
      </c>
      <c r="NP497" s="14">
        <v>0</v>
      </c>
      <c r="NQ497" s="14">
        <v>0</v>
      </c>
      <c r="NR497" s="14">
        <v>0</v>
      </c>
      <c r="NS497" s="14">
        <v>1</v>
      </c>
      <c r="NT497" s="14">
        <v>0</v>
      </c>
      <c r="NU497" s="14">
        <v>0</v>
      </c>
      <c r="NV497" s="14">
        <v>0</v>
      </c>
      <c r="NW497" s="14">
        <v>0</v>
      </c>
      <c r="NX497" s="14">
        <v>1</v>
      </c>
      <c r="NY497" s="14">
        <v>0</v>
      </c>
      <c r="NZ497" s="14">
        <v>1</v>
      </c>
      <c r="OA497" s="14">
        <v>0</v>
      </c>
      <c r="OB497" s="14">
        <v>0</v>
      </c>
      <c r="OC497" s="14">
        <v>0</v>
      </c>
      <c r="OD497" s="14">
        <v>0</v>
      </c>
      <c r="OE497" s="14">
        <v>0</v>
      </c>
      <c r="OF497" s="14"/>
      <c r="OG497" s="14">
        <v>0</v>
      </c>
      <c r="OH497" s="14">
        <v>0</v>
      </c>
      <c r="OI497" s="14">
        <v>0</v>
      </c>
      <c r="OJ497" s="14">
        <v>1</v>
      </c>
      <c r="OK497" s="14">
        <v>0</v>
      </c>
      <c r="OL497" s="14">
        <v>2</v>
      </c>
      <c r="OM497" s="14">
        <v>0</v>
      </c>
      <c r="ON497" s="14">
        <v>0</v>
      </c>
      <c r="OO497" s="14">
        <v>0</v>
      </c>
      <c r="OP497" s="14">
        <v>0</v>
      </c>
      <c r="OQ497" s="14">
        <v>0</v>
      </c>
      <c r="OR497" s="14">
        <v>0</v>
      </c>
      <c r="OS497" s="14">
        <v>0</v>
      </c>
      <c r="OT497" s="14">
        <v>0</v>
      </c>
      <c r="OU497" s="14">
        <v>0</v>
      </c>
      <c r="OV497" s="14">
        <v>0</v>
      </c>
      <c r="OW497" s="14">
        <v>0</v>
      </c>
      <c r="OX497" s="14">
        <v>3</v>
      </c>
      <c r="OY497" s="14">
        <v>0</v>
      </c>
      <c r="OZ497" s="14"/>
      <c r="PA497" s="14">
        <v>0</v>
      </c>
      <c r="PB497" s="14"/>
      <c r="PC497" s="14">
        <v>1</v>
      </c>
      <c r="PD497" s="14">
        <v>0</v>
      </c>
      <c r="PE497" s="14"/>
      <c r="PF497" s="14"/>
      <c r="PG497" s="14">
        <v>1</v>
      </c>
      <c r="PH497" s="54"/>
      <c r="PI497" s="54"/>
      <c r="PJ497" s="54"/>
      <c r="PK497" s="54"/>
      <c r="PL497" s="84">
        <v>1</v>
      </c>
      <c r="PM497" s="14"/>
      <c r="PN497" s="84"/>
      <c r="PO497" s="84"/>
      <c r="PP497" s="84"/>
      <c r="PQ497" s="84">
        <v>1</v>
      </c>
      <c r="PR497" s="505"/>
      <c r="PS497" s="84">
        <v>1</v>
      </c>
      <c r="PT497" s="84">
        <v>1</v>
      </c>
      <c r="PU497" s="84"/>
      <c r="PV497" s="84">
        <v>1</v>
      </c>
      <c r="PW497" s="479">
        <v>1</v>
      </c>
      <c r="PX497" s="479">
        <v>1</v>
      </c>
      <c r="PY497" s="14"/>
      <c r="PZ497" s="14">
        <v>1</v>
      </c>
      <c r="QA497" s="14">
        <v>1</v>
      </c>
      <c r="QB497" s="54"/>
      <c r="QC497" s="54"/>
      <c r="QD497" s="54"/>
      <c r="QM497" s="1">
        <v>1</v>
      </c>
      <c r="QR497" s="1"/>
      <c r="QS497" s="1"/>
      <c r="QX497" s="1"/>
      <c r="QY497" s="1"/>
      <c r="QZ497" s="1"/>
      <c r="RA497" s="1"/>
      <c r="RB497" s="1"/>
      <c r="RC497" s="1"/>
      <c r="RD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</row>
    <row r="498" spans="1:534" s="20" customFormat="1" hidden="1" x14ac:dyDescent="0.25">
      <c r="A498" s="68" t="s">
        <v>8</v>
      </c>
      <c r="B498" s="68" t="s">
        <v>702</v>
      </c>
      <c r="C498" s="464">
        <v>177</v>
      </c>
      <c r="D498" s="347"/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  <c r="AL498" s="14">
        <v>0</v>
      </c>
      <c r="AM498" s="14">
        <v>0</v>
      </c>
      <c r="AN498" s="14">
        <v>0</v>
      </c>
      <c r="AO498" s="14">
        <v>0</v>
      </c>
      <c r="AP498" s="14">
        <v>0</v>
      </c>
      <c r="AQ498" s="14">
        <v>0</v>
      </c>
      <c r="AR498" s="14">
        <v>0</v>
      </c>
      <c r="AS498" s="14">
        <v>0</v>
      </c>
      <c r="AT498" s="14">
        <v>0</v>
      </c>
      <c r="AU498" s="14">
        <v>0</v>
      </c>
      <c r="AV498" s="14">
        <v>0</v>
      </c>
      <c r="AW498" s="14">
        <v>0</v>
      </c>
      <c r="AX498" s="14">
        <v>0</v>
      </c>
      <c r="AY498" s="14">
        <v>0</v>
      </c>
      <c r="AZ498" s="14">
        <v>0</v>
      </c>
      <c r="BA498" s="14">
        <v>0</v>
      </c>
      <c r="BB498" s="14">
        <v>0</v>
      </c>
      <c r="BC498" s="14">
        <v>0</v>
      </c>
      <c r="BD498" s="14">
        <v>0</v>
      </c>
      <c r="BE498" s="14">
        <v>0</v>
      </c>
      <c r="BF498" s="14">
        <v>0</v>
      </c>
      <c r="BG498" s="14">
        <v>0</v>
      </c>
      <c r="BH498" s="14">
        <v>0</v>
      </c>
      <c r="BI498" s="14">
        <v>0</v>
      </c>
      <c r="BJ498" s="14">
        <v>0</v>
      </c>
      <c r="BK498" s="14">
        <v>0</v>
      </c>
      <c r="BL498" s="14">
        <v>0</v>
      </c>
      <c r="BM498" s="14">
        <v>0</v>
      </c>
      <c r="BN498" s="14">
        <v>0</v>
      </c>
      <c r="BO498" s="14">
        <v>0</v>
      </c>
      <c r="BP498" s="14">
        <v>0</v>
      </c>
      <c r="BQ498" s="14">
        <v>0</v>
      </c>
      <c r="BR498" s="14">
        <v>0</v>
      </c>
      <c r="BS498" s="14">
        <v>0</v>
      </c>
      <c r="BT498" s="14">
        <v>0</v>
      </c>
      <c r="BU498" s="14">
        <v>0</v>
      </c>
      <c r="BV498" s="14">
        <v>0</v>
      </c>
      <c r="BW498" s="14">
        <v>0</v>
      </c>
      <c r="BX498" s="14">
        <v>0</v>
      </c>
      <c r="BY498" s="14">
        <v>0</v>
      </c>
      <c r="BZ498" s="14">
        <v>0</v>
      </c>
      <c r="CA498" s="14">
        <v>0</v>
      </c>
      <c r="CB498" s="14">
        <v>0</v>
      </c>
      <c r="CC498" s="14">
        <v>0</v>
      </c>
      <c r="CD498" s="14">
        <v>0</v>
      </c>
      <c r="CE498" s="14">
        <v>0</v>
      </c>
      <c r="CF498" s="14">
        <v>0</v>
      </c>
      <c r="CG498" s="14">
        <v>0</v>
      </c>
      <c r="CH498" s="14">
        <v>0</v>
      </c>
      <c r="CI498" s="14">
        <v>0</v>
      </c>
      <c r="CJ498" s="14">
        <v>0</v>
      </c>
      <c r="CK498" s="14">
        <v>0</v>
      </c>
      <c r="CL498" s="14">
        <v>0</v>
      </c>
      <c r="CM498" s="14">
        <v>0</v>
      </c>
      <c r="CN498" s="14">
        <v>0</v>
      </c>
      <c r="CO498" s="14">
        <v>0</v>
      </c>
      <c r="CP498" s="14">
        <v>0</v>
      </c>
      <c r="CQ498" s="14">
        <v>0</v>
      </c>
      <c r="CR498" s="14">
        <v>0</v>
      </c>
      <c r="CS498" s="14">
        <v>0</v>
      </c>
      <c r="CT498" s="14">
        <v>0</v>
      </c>
      <c r="CU498" s="14">
        <v>0</v>
      </c>
      <c r="CV498" s="14">
        <v>0</v>
      </c>
      <c r="CW498" s="14">
        <v>0</v>
      </c>
      <c r="CX498" s="14">
        <v>0</v>
      </c>
      <c r="CY498" s="14">
        <v>0</v>
      </c>
      <c r="CZ498" s="14">
        <v>0</v>
      </c>
      <c r="DA498" s="14">
        <v>0</v>
      </c>
      <c r="DB498" s="14">
        <v>0</v>
      </c>
      <c r="DC498" s="14">
        <v>0</v>
      </c>
      <c r="DD498" s="14">
        <v>0</v>
      </c>
      <c r="DE498" s="14">
        <v>0</v>
      </c>
      <c r="DF498" s="14">
        <v>0</v>
      </c>
      <c r="DG498" s="14">
        <v>0</v>
      </c>
      <c r="DH498" s="14">
        <v>0</v>
      </c>
      <c r="DI498" s="14">
        <v>0</v>
      </c>
      <c r="DJ498" s="14">
        <v>0</v>
      </c>
      <c r="DK498" s="14">
        <v>0</v>
      </c>
      <c r="DL498" s="14">
        <v>0</v>
      </c>
      <c r="DM498" s="14">
        <v>0</v>
      </c>
      <c r="DN498" s="14">
        <v>0</v>
      </c>
      <c r="DO498" s="14">
        <v>0</v>
      </c>
      <c r="DP498" s="14">
        <v>0</v>
      </c>
      <c r="DQ498" s="14">
        <v>0</v>
      </c>
      <c r="DR498" s="14">
        <v>0</v>
      </c>
      <c r="DS498" s="14">
        <v>0</v>
      </c>
      <c r="DT498" s="14">
        <v>0</v>
      </c>
      <c r="DU498" s="14">
        <v>0</v>
      </c>
      <c r="DV498" s="14">
        <v>0</v>
      </c>
      <c r="DW498" s="14">
        <v>0</v>
      </c>
      <c r="DX498" s="14">
        <v>0</v>
      </c>
      <c r="DY498" s="14">
        <v>0</v>
      </c>
      <c r="DZ498" s="14">
        <v>0</v>
      </c>
      <c r="EA498" s="14">
        <v>0</v>
      </c>
      <c r="EB498" s="14">
        <v>0</v>
      </c>
      <c r="EC498" s="14">
        <v>0</v>
      </c>
      <c r="ED498" s="14">
        <v>0</v>
      </c>
      <c r="EE498" s="14">
        <v>0</v>
      </c>
      <c r="EF498" s="14">
        <v>0</v>
      </c>
      <c r="EG498" s="14">
        <v>0</v>
      </c>
      <c r="EH498" s="14">
        <v>0</v>
      </c>
      <c r="EI498" s="14">
        <v>0</v>
      </c>
      <c r="EJ498" s="14">
        <v>0</v>
      </c>
      <c r="EK498" s="14">
        <v>0</v>
      </c>
      <c r="EL498" s="14">
        <v>0</v>
      </c>
      <c r="EM498" s="14">
        <v>0</v>
      </c>
      <c r="EN498" s="14">
        <v>0</v>
      </c>
      <c r="EO498" s="14">
        <v>0</v>
      </c>
      <c r="EP498" s="14">
        <v>0</v>
      </c>
      <c r="EQ498" s="14">
        <v>0</v>
      </c>
      <c r="ER498" s="14">
        <v>0</v>
      </c>
      <c r="ES498" s="14">
        <v>0</v>
      </c>
      <c r="ET498" s="14">
        <v>0</v>
      </c>
      <c r="EU498" s="14">
        <v>0</v>
      </c>
      <c r="EV498" s="14">
        <v>0</v>
      </c>
      <c r="EW498" s="14">
        <v>0</v>
      </c>
      <c r="EX498" s="14">
        <v>0</v>
      </c>
      <c r="EY498" s="14">
        <v>0</v>
      </c>
      <c r="EZ498" s="14">
        <v>0</v>
      </c>
      <c r="FA498" s="14">
        <v>0</v>
      </c>
      <c r="FB498" s="14">
        <v>0</v>
      </c>
      <c r="FC498" s="14">
        <v>1</v>
      </c>
      <c r="FD498" s="14">
        <v>0</v>
      </c>
      <c r="FE498" s="14">
        <v>0</v>
      </c>
      <c r="FF498" s="14">
        <v>0</v>
      </c>
      <c r="FG498" s="14">
        <v>1</v>
      </c>
      <c r="FH498" s="14">
        <v>0</v>
      </c>
      <c r="FI498" s="14">
        <v>1</v>
      </c>
      <c r="FJ498" s="14">
        <v>0</v>
      </c>
      <c r="FK498" s="14">
        <v>0</v>
      </c>
      <c r="FL498" s="14">
        <v>1</v>
      </c>
      <c r="FM498" s="14">
        <v>0</v>
      </c>
      <c r="FN498" s="14">
        <v>0</v>
      </c>
      <c r="FO498" s="14">
        <v>0</v>
      </c>
      <c r="FP498" s="14">
        <v>0</v>
      </c>
      <c r="FQ498" s="14">
        <v>0</v>
      </c>
      <c r="FR498" s="14">
        <v>0</v>
      </c>
      <c r="FS498" s="14">
        <v>0</v>
      </c>
      <c r="FT498" s="14">
        <v>0</v>
      </c>
      <c r="FU498" s="14">
        <v>0</v>
      </c>
      <c r="FV498" s="14">
        <v>0</v>
      </c>
      <c r="FW498" s="14">
        <v>0</v>
      </c>
      <c r="FX498" s="14">
        <v>0</v>
      </c>
      <c r="FY498" s="14">
        <v>0</v>
      </c>
      <c r="FZ498" s="14">
        <v>0</v>
      </c>
      <c r="GA498" s="14">
        <v>0</v>
      </c>
      <c r="GB498" s="14">
        <v>0</v>
      </c>
      <c r="GC498" s="14">
        <v>0</v>
      </c>
      <c r="GD498" s="14">
        <v>0</v>
      </c>
      <c r="GE498" s="14">
        <v>0</v>
      </c>
      <c r="GF498" s="14">
        <v>0</v>
      </c>
      <c r="GG498" s="14">
        <v>0</v>
      </c>
      <c r="GH498" s="14">
        <v>0</v>
      </c>
      <c r="GI498" s="14">
        <v>0</v>
      </c>
      <c r="GJ498" s="14">
        <v>0</v>
      </c>
      <c r="GK498" s="14">
        <v>0</v>
      </c>
      <c r="GL498" s="14">
        <v>0</v>
      </c>
      <c r="GM498" s="14">
        <v>0</v>
      </c>
      <c r="GN498" s="14">
        <v>0</v>
      </c>
      <c r="GO498" s="14">
        <v>0</v>
      </c>
      <c r="GP498" s="14">
        <v>0</v>
      </c>
      <c r="GQ498" s="14">
        <v>0</v>
      </c>
      <c r="GR498" s="14">
        <v>0</v>
      </c>
      <c r="GS498" s="14">
        <v>0</v>
      </c>
      <c r="GT498" s="14">
        <v>0</v>
      </c>
      <c r="GU498" s="14">
        <v>0</v>
      </c>
      <c r="GV498" s="14">
        <v>0</v>
      </c>
      <c r="GW498" s="14">
        <v>0</v>
      </c>
      <c r="GX498" s="14">
        <v>0</v>
      </c>
      <c r="GY498" s="14">
        <v>0</v>
      </c>
      <c r="GZ498" s="14">
        <v>0</v>
      </c>
      <c r="HA498" s="14">
        <v>0</v>
      </c>
      <c r="HB498" s="14">
        <v>0</v>
      </c>
      <c r="HC498" s="14">
        <v>0</v>
      </c>
      <c r="HD498" s="14">
        <v>0</v>
      </c>
      <c r="HE498" s="14">
        <v>0</v>
      </c>
      <c r="HF498" s="14">
        <v>0</v>
      </c>
      <c r="HG498" s="14">
        <v>0</v>
      </c>
      <c r="HH498" s="14">
        <v>0</v>
      </c>
      <c r="HI498" s="14">
        <v>0</v>
      </c>
      <c r="HJ498" s="14">
        <v>0</v>
      </c>
      <c r="HK498" s="14">
        <v>0</v>
      </c>
      <c r="HL498" s="14">
        <v>0</v>
      </c>
      <c r="HM498" s="14">
        <v>0</v>
      </c>
      <c r="HN498" s="14">
        <v>0</v>
      </c>
      <c r="HO498" s="14">
        <v>0</v>
      </c>
      <c r="HP498" s="14">
        <v>0</v>
      </c>
      <c r="HQ498" s="14">
        <v>0</v>
      </c>
      <c r="HR498" s="14">
        <v>0</v>
      </c>
      <c r="HS498" s="14">
        <v>0</v>
      </c>
      <c r="HT498" s="14">
        <v>0</v>
      </c>
      <c r="HU498" s="14">
        <v>0</v>
      </c>
      <c r="HV498" s="14">
        <v>0</v>
      </c>
      <c r="HW498" s="14">
        <v>0</v>
      </c>
      <c r="HX498" s="14">
        <v>0</v>
      </c>
      <c r="HY498" s="14">
        <v>0</v>
      </c>
      <c r="HZ498" s="14">
        <v>0</v>
      </c>
      <c r="IA498" s="14">
        <v>0</v>
      </c>
      <c r="IB498" s="14">
        <v>0</v>
      </c>
      <c r="IC498" s="14">
        <v>0</v>
      </c>
      <c r="ID498" s="14">
        <v>0</v>
      </c>
      <c r="IE498" s="14">
        <v>0</v>
      </c>
      <c r="IF498" s="14">
        <v>0</v>
      </c>
      <c r="IG498" s="14">
        <v>0</v>
      </c>
      <c r="IH498" s="14">
        <v>1</v>
      </c>
      <c r="II498" s="14">
        <v>0</v>
      </c>
      <c r="IJ498" s="14">
        <v>0</v>
      </c>
      <c r="IK498" s="14">
        <v>0</v>
      </c>
      <c r="IL498" s="14">
        <v>0</v>
      </c>
      <c r="IM498" s="14">
        <v>0</v>
      </c>
      <c r="IN498" s="14">
        <v>0</v>
      </c>
      <c r="IO498" s="14">
        <v>0</v>
      </c>
      <c r="IP498" s="14">
        <v>0</v>
      </c>
      <c r="IQ498" s="14">
        <v>1</v>
      </c>
      <c r="IR498" s="14">
        <v>0</v>
      </c>
      <c r="IS498" s="14">
        <v>0</v>
      </c>
      <c r="IT498" s="14">
        <v>0</v>
      </c>
      <c r="IU498" s="14">
        <v>0</v>
      </c>
      <c r="IV498" s="14">
        <v>0</v>
      </c>
      <c r="IW498" s="14">
        <v>0</v>
      </c>
      <c r="IX498" s="14">
        <v>0</v>
      </c>
      <c r="IY498" s="14">
        <v>0</v>
      </c>
      <c r="IZ498" s="14">
        <v>0</v>
      </c>
      <c r="JA498" s="14">
        <v>0</v>
      </c>
      <c r="JB498" s="14">
        <v>0</v>
      </c>
      <c r="JC498" s="14">
        <v>0</v>
      </c>
      <c r="JD498" s="14">
        <v>0</v>
      </c>
      <c r="JE498" s="14">
        <v>0</v>
      </c>
      <c r="JF498" s="14">
        <v>0</v>
      </c>
      <c r="JG498" s="14">
        <v>0</v>
      </c>
      <c r="JH498" s="14">
        <v>0</v>
      </c>
      <c r="JI498" s="14">
        <v>0</v>
      </c>
      <c r="JJ498" s="14">
        <v>0</v>
      </c>
      <c r="JK498" s="14">
        <v>0</v>
      </c>
      <c r="JL498" s="14">
        <v>0</v>
      </c>
      <c r="JM498" s="14">
        <v>0</v>
      </c>
      <c r="JN498" s="14">
        <v>0</v>
      </c>
      <c r="JO498" s="14">
        <v>0</v>
      </c>
      <c r="JP498" s="14">
        <v>0</v>
      </c>
      <c r="JQ498" s="14">
        <v>0</v>
      </c>
      <c r="JR498" s="14">
        <v>0</v>
      </c>
      <c r="JS498" s="14">
        <v>0</v>
      </c>
      <c r="JT498" s="14">
        <v>0</v>
      </c>
      <c r="JU498" s="14">
        <v>0</v>
      </c>
      <c r="JV498" s="14">
        <v>0</v>
      </c>
      <c r="JW498" s="14">
        <v>0</v>
      </c>
      <c r="JX498" s="14">
        <v>0</v>
      </c>
      <c r="JY498" s="14">
        <v>0</v>
      </c>
      <c r="JZ498" s="14">
        <v>0</v>
      </c>
      <c r="KA498" s="14">
        <v>0</v>
      </c>
      <c r="KB498" s="14">
        <v>0</v>
      </c>
      <c r="KC498" s="14">
        <v>0</v>
      </c>
      <c r="KD498" s="14">
        <v>0</v>
      </c>
      <c r="KE498" s="14">
        <v>0</v>
      </c>
      <c r="KF498" s="14">
        <v>0</v>
      </c>
      <c r="KG498" s="14">
        <v>0</v>
      </c>
      <c r="KH498" s="14">
        <v>0</v>
      </c>
      <c r="KI498" s="14">
        <v>0</v>
      </c>
      <c r="KJ498" s="14">
        <v>0</v>
      </c>
      <c r="KK498" s="14">
        <v>0</v>
      </c>
      <c r="KL498" s="14">
        <v>0</v>
      </c>
      <c r="KM498" s="14">
        <v>0</v>
      </c>
      <c r="KN498" s="14">
        <v>0</v>
      </c>
      <c r="KO498" s="14">
        <v>0</v>
      </c>
      <c r="KP498" s="14">
        <v>0</v>
      </c>
      <c r="KQ498" s="14">
        <v>0</v>
      </c>
      <c r="KR498" s="14">
        <v>0</v>
      </c>
      <c r="KS498" s="14">
        <v>0</v>
      </c>
      <c r="KT498" s="14">
        <v>0</v>
      </c>
      <c r="KU498" s="14">
        <v>0</v>
      </c>
      <c r="KV498" s="14">
        <v>0</v>
      </c>
      <c r="KW498" s="14">
        <v>0</v>
      </c>
      <c r="KX498" s="14">
        <v>0</v>
      </c>
      <c r="KY498" s="14">
        <v>0</v>
      </c>
      <c r="KZ498" s="14">
        <v>0</v>
      </c>
      <c r="LA498" s="14">
        <v>0</v>
      </c>
      <c r="LB498" s="14">
        <v>0</v>
      </c>
      <c r="LC498" s="14">
        <v>0</v>
      </c>
      <c r="LD498" s="14">
        <v>0</v>
      </c>
      <c r="LE498" s="14">
        <v>0</v>
      </c>
      <c r="LF498" s="14">
        <v>0</v>
      </c>
      <c r="LG498" s="14">
        <v>0</v>
      </c>
      <c r="LH498" s="14">
        <v>0</v>
      </c>
      <c r="LI498" s="14">
        <v>0</v>
      </c>
      <c r="LJ498" s="14">
        <v>0</v>
      </c>
      <c r="LK498" s="14">
        <v>0</v>
      </c>
      <c r="LL498" s="14">
        <v>0</v>
      </c>
      <c r="LM498" s="14">
        <v>0</v>
      </c>
      <c r="LN498" s="14">
        <v>0</v>
      </c>
      <c r="LO498" s="14">
        <v>0</v>
      </c>
      <c r="LP498" s="14">
        <v>0</v>
      </c>
      <c r="LQ498" s="14">
        <v>0</v>
      </c>
      <c r="LR498" s="14">
        <v>0</v>
      </c>
      <c r="LS498" s="14">
        <v>0</v>
      </c>
      <c r="LT498" s="14">
        <v>0</v>
      </c>
      <c r="LU498" s="14">
        <v>0</v>
      </c>
      <c r="LV498" s="14">
        <v>0</v>
      </c>
      <c r="LW498" s="14">
        <v>0</v>
      </c>
      <c r="LX498" s="14">
        <v>0</v>
      </c>
      <c r="LY498" s="14">
        <v>0</v>
      </c>
      <c r="LZ498" s="14">
        <v>0</v>
      </c>
      <c r="MA498" s="14">
        <v>0</v>
      </c>
      <c r="MB498" s="14">
        <v>0</v>
      </c>
      <c r="MC498" s="14">
        <v>0</v>
      </c>
      <c r="MD498" s="14">
        <v>0</v>
      </c>
      <c r="ME498" s="14">
        <v>0</v>
      </c>
      <c r="MF498" s="14">
        <v>0</v>
      </c>
      <c r="MG498" s="14">
        <v>0</v>
      </c>
      <c r="MH498" s="14">
        <v>0</v>
      </c>
      <c r="MI498" s="14">
        <v>0</v>
      </c>
      <c r="MJ498" s="14">
        <v>0</v>
      </c>
      <c r="MK498" s="14">
        <v>0</v>
      </c>
      <c r="ML498" s="14">
        <v>0</v>
      </c>
      <c r="MM498" s="14">
        <v>0</v>
      </c>
      <c r="MN498" s="14">
        <v>0</v>
      </c>
      <c r="MO498" s="14">
        <v>0</v>
      </c>
      <c r="MP498" s="14">
        <v>0</v>
      </c>
      <c r="MQ498" s="14">
        <v>2</v>
      </c>
      <c r="MR498" s="14">
        <v>0</v>
      </c>
      <c r="MS498" s="14">
        <v>0</v>
      </c>
      <c r="MT498" s="14">
        <v>0</v>
      </c>
      <c r="MU498" s="14">
        <v>0</v>
      </c>
      <c r="MV498" s="14">
        <v>0</v>
      </c>
      <c r="MW498" s="14">
        <v>0</v>
      </c>
      <c r="MX498" s="14">
        <v>0</v>
      </c>
      <c r="MY498" s="14">
        <v>0</v>
      </c>
      <c r="MZ498" s="14">
        <v>0</v>
      </c>
      <c r="NA498" s="14">
        <v>0</v>
      </c>
      <c r="NB498" s="14">
        <v>0</v>
      </c>
      <c r="NC498" s="14">
        <v>0</v>
      </c>
      <c r="ND498" s="14">
        <v>0</v>
      </c>
      <c r="NE498" s="14">
        <v>0</v>
      </c>
      <c r="NF498" s="14">
        <v>0</v>
      </c>
      <c r="NG498" s="14">
        <v>0</v>
      </c>
      <c r="NH498" s="14">
        <v>0</v>
      </c>
      <c r="NI498" s="14">
        <v>0</v>
      </c>
      <c r="NJ498" s="14">
        <v>0</v>
      </c>
      <c r="NK498" s="14">
        <v>0</v>
      </c>
      <c r="NL498" s="14">
        <v>0</v>
      </c>
      <c r="NM498" s="14">
        <v>0</v>
      </c>
      <c r="NN498" s="14">
        <v>0</v>
      </c>
      <c r="NO498" s="14">
        <v>0</v>
      </c>
      <c r="NP498" s="14">
        <v>0</v>
      </c>
      <c r="NQ498" s="14">
        <v>0</v>
      </c>
      <c r="NR498" s="14">
        <v>0</v>
      </c>
      <c r="NS498" s="14">
        <v>0</v>
      </c>
      <c r="NT498" s="14">
        <v>0</v>
      </c>
      <c r="NU498" s="14">
        <v>0</v>
      </c>
      <c r="NV498" s="14">
        <v>0</v>
      </c>
      <c r="NW498" s="14">
        <v>0</v>
      </c>
      <c r="NX498" s="14">
        <v>1</v>
      </c>
      <c r="NY498" s="14">
        <v>0</v>
      </c>
      <c r="NZ498" s="14">
        <v>0</v>
      </c>
      <c r="OA498" s="14">
        <v>0</v>
      </c>
      <c r="OB498" s="14">
        <v>0</v>
      </c>
      <c r="OC498" s="14">
        <v>0</v>
      </c>
      <c r="OD498" s="14">
        <v>0</v>
      </c>
      <c r="OE498" s="14">
        <v>1</v>
      </c>
      <c r="OF498" s="14"/>
      <c r="OG498" s="14">
        <v>0</v>
      </c>
      <c r="OH498" s="14">
        <v>0</v>
      </c>
      <c r="OI498" s="14">
        <v>0</v>
      </c>
      <c r="OJ498" s="14">
        <v>0</v>
      </c>
      <c r="OK498" s="14">
        <v>0</v>
      </c>
      <c r="OL498" s="14">
        <v>0</v>
      </c>
      <c r="OM498" s="14">
        <v>0</v>
      </c>
      <c r="ON498" s="14">
        <v>0</v>
      </c>
      <c r="OO498" s="14">
        <v>0</v>
      </c>
      <c r="OP498" s="14">
        <v>0</v>
      </c>
      <c r="OQ498" s="14">
        <v>0</v>
      </c>
      <c r="OR498" s="14">
        <v>0</v>
      </c>
      <c r="OS498" s="14">
        <v>0</v>
      </c>
      <c r="OT498" s="14">
        <v>0</v>
      </c>
      <c r="OU498" s="14">
        <v>0</v>
      </c>
      <c r="OV498" s="14">
        <v>0</v>
      </c>
      <c r="OW498" s="14">
        <v>0</v>
      </c>
      <c r="OX498" s="14">
        <v>0</v>
      </c>
      <c r="OY498" s="14">
        <v>0</v>
      </c>
      <c r="OZ498" s="14"/>
      <c r="PA498" s="14">
        <v>0</v>
      </c>
      <c r="PB498" s="14"/>
      <c r="PC498" s="14"/>
      <c r="PD498" s="14">
        <v>0</v>
      </c>
      <c r="PE498" s="14"/>
      <c r="PF498" s="14"/>
      <c r="PG498" s="54"/>
      <c r="PH498" s="54"/>
      <c r="PI498" s="54"/>
      <c r="PJ498" s="54"/>
      <c r="PK498" s="54"/>
      <c r="PL498" s="84"/>
      <c r="PM498" s="14"/>
      <c r="PN498" s="84"/>
      <c r="PO498" s="84"/>
      <c r="PP498" s="84"/>
      <c r="PQ498" s="84"/>
      <c r="PR498" s="505"/>
      <c r="PS498" s="84"/>
      <c r="PT498" s="84"/>
      <c r="PU498" s="84"/>
      <c r="PV498" s="84"/>
      <c r="PW498" s="54"/>
      <c r="PX498" s="54"/>
      <c r="PY498" s="14"/>
      <c r="PZ498" s="14"/>
      <c r="QA498" s="14"/>
      <c r="QB498" s="54"/>
      <c r="QC498" s="54"/>
      <c r="QD498" s="54"/>
      <c r="QR498" s="1"/>
      <c r="QS498" s="1"/>
      <c r="QX498" s="1"/>
      <c r="QY498" s="1"/>
      <c r="QZ498" s="1"/>
      <c r="RA498" s="1"/>
      <c r="RB498" s="1"/>
      <c r="RC498" s="1"/>
      <c r="RD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</row>
    <row r="499" spans="1:534" s="20" customFormat="1" hidden="1" x14ac:dyDescent="0.25">
      <c r="A499" s="68" t="s">
        <v>8</v>
      </c>
      <c r="B499" s="79" t="s">
        <v>79</v>
      </c>
      <c r="C499" s="464">
        <v>3885</v>
      </c>
      <c r="D499" s="347"/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  <c r="AL499" s="14">
        <v>0</v>
      </c>
      <c r="AM499" s="14">
        <v>0</v>
      </c>
      <c r="AN499" s="14">
        <v>0</v>
      </c>
      <c r="AO499" s="14">
        <v>0</v>
      </c>
      <c r="AP499" s="14">
        <v>0</v>
      </c>
      <c r="AQ499" s="14">
        <v>0</v>
      </c>
      <c r="AR499" s="14">
        <v>0</v>
      </c>
      <c r="AS499" s="14">
        <v>0</v>
      </c>
      <c r="AT499" s="14">
        <v>0</v>
      </c>
      <c r="AU499" s="14">
        <v>0</v>
      </c>
      <c r="AV499" s="14">
        <v>0</v>
      </c>
      <c r="AW499" s="14">
        <v>0</v>
      </c>
      <c r="AX499" s="14">
        <v>0</v>
      </c>
      <c r="AY499" s="14">
        <v>0</v>
      </c>
      <c r="AZ499" s="14">
        <v>0</v>
      </c>
      <c r="BA499" s="14">
        <v>0</v>
      </c>
      <c r="BB499" s="14">
        <v>0</v>
      </c>
      <c r="BC499" s="14">
        <v>0</v>
      </c>
      <c r="BD499" s="14">
        <v>0</v>
      </c>
      <c r="BE499" s="14">
        <v>0</v>
      </c>
      <c r="BF499" s="14">
        <v>0</v>
      </c>
      <c r="BG499" s="14">
        <v>0</v>
      </c>
      <c r="BH499" s="14">
        <v>0</v>
      </c>
      <c r="BI499" s="14">
        <v>0</v>
      </c>
      <c r="BJ499" s="14">
        <v>0</v>
      </c>
      <c r="BK499" s="14">
        <v>1</v>
      </c>
      <c r="BL499" s="14">
        <v>0</v>
      </c>
      <c r="BM499" s="14">
        <v>0</v>
      </c>
      <c r="BN499" s="14">
        <v>0</v>
      </c>
      <c r="BO499" s="14">
        <v>0</v>
      </c>
      <c r="BP499" s="14">
        <v>0</v>
      </c>
      <c r="BQ499" s="14">
        <v>0</v>
      </c>
      <c r="BR499" s="14">
        <v>0</v>
      </c>
      <c r="BS499" s="14">
        <v>0</v>
      </c>
      <c r="BT499" s="14">
        <v>0</v>
      </c>
      <c r="BU499" s="14">
        <v>0</v>
      </c>
      <c r="BV499" s="14">
        <v>0</v>
      </c>
      <c r="BW499" s="14">
        <v>0</v>
      </c>
      <c r="BX499" s="14">
        <v>0</v>
      </c>
      <c r="BY499" s="14">
        <v>0</v>
      </c>
      <c r="BZ499" s="14">
        <v>0</v>
      </c>
      <c r="CA499" s="14">
        <v>0</v>
      </c>
      <c r="CB499" s="14">
        <v>0</v>
      </c>
      <c r="CC499" s="14">
        <v>0</v>
      </c>
      <c r="CD499" s="14">
        <v>0</v>
      </c>
      <c r="CE499" s="14">
        <v>0</v>
      </c>
      <c r="CF499" s="14">
        <v>0</v>
      </c>
      <c r="CG499" s="14">
        <v>0</v>
      </c>
      <c r="CH499" s="14">
        <v>0</v>
      </c>
      <c r="CI499" s="14">
        <v>0</v>
      </c>
      <c r="CJ499" s="14">
        <v>0</v>
      </c>
      <c r="CK499" s="14">
        <v>0</v>
      </c>
      <c r="CL499" s="14">
        <v>0</v>
      </c>
      <c r="CM499" s="14">
        <v>0</v>
      </c>
      <c r="CN499" s="14">
        <v>0</v>
      </c>
      <c r="CO499" s="14">
        <v>0</v>
      </c>
      <c r="CP499" s="14">
        <v>0</v>
      </c>
      <c r="CQ499" s="14">
        <v>0</v>
      </c>
      <c r="CR499" s="14">
        <v>0</v>
      </c>
      <c r="CS499" s="14">
        <v>0</v>
      </c>
      <c r="CT499" s="14">
        <v>0</v>
      </c>
      <c r="CU499" s="14">
        <v>0</v>
      </c>
      <c r="CV499" s="14">
        <v>0</v>
      </c>
      <c r="CW499" s="14">
        <v>0</v>
      </c>
      <c r="CX499" s="14">
        <v>0</v>
      </c>
      <c r="CY499" s="14">
        <v>0</v>
      </c>
      <c r="CZ499" s="14">
        <v>0</v>
      </c>
      <c r="DA499" s="14">
        <v>0</v>
      </c>
      <c r="DB499" s="14">
        <v>0</v>
      </c>
      <c r="DC499" s="14">
        <v>2</v>
      </c>
      <c r="DD499" s="14">
        <v>0</v>
      </c>
      <c r="DE499" s="14">
        <v>0</v>
      </c>
      <c r="DF499" s="14">
        <v>0</v>
      </c>
      <c r="DG499" s="14">
        <v>2</v>
      </c>
      <c r="DH499" s="14">
        <v>0</v>
      </c>
      <c r="DI499" s="14">
        <v>2</v>
      </c>
      <c r="DJ499" s="14">
        <v>2</v>
      </c>
      <c r="DK499" s="14">
        <v>0</v>
      </c>
      <c r="DL499" s="14">
        <v>0</v>
      </c>
      <c r="DM499" s="14">
        <v>0</v>
      </c>
      <c r="DN499" s="14">
        <v>0</v>
      </c>
      <c r="DO499" s="14">
        <v>0</v>
      </c>
      <c r="DP499" s="14">
        <v>0</v>
      </c>
      <c r="DQ499" s="14">
        <v>0</v>
      </c>
      <c r="DR499" s="14">
        <v>0</v>
      </c>
      <c r="DS499" s="14">
        <v>0</v>
      </c>
      <c r="DT499" s="14">
        <v>0</v>
      </c>
      <c r="DU499" s="14">
        <v>0</v>
      </c>
      <c r="DV499" s="14">
        <v>0</v>
      </c>
      <c r="DW499" s="14">
        <v>0</v>
      </c>
      <c r="DX499" s="14">
        <v>0</v>
      </c>
      <c r="DY499" s="14">
        <v>0</v>
      </c>
      <c r="DZ499" s="14">
        <v>0</v>
      </c>
      <c r="EA499" s="14">
        <v>0</v>
      </c>
      <c r="EB499" s="14">
        <v>0</v>
      </c>
      <c r="EC499" s="14">
        <v>0</v>
      </c>
      <c r="ED499" s="14">
        <v>2</v>
      </c>
      <c r="EE499" s="14">
        <v>3</v>
      </c>
      <c r="EF499" s="14">
        <v>0</v>
      </c>
      <c r="EG499" s="14">
        <v>0</v>
      </c>
      <c r="EH499" s="14">
        <v>2</v>
      </c>
      <c r="EI499" s="14">
        <v>0</v>
      </c>
      <c r="EJ499" s="14">
        <v>2</v>
      </c>
      <c r="EK499" s="14">
        <v>2</v>
      </c>
      <c r="EL499" s="14">
        <v>3</v>
      </c>
      <c r="EM499" s="14">
        <v>0</v>
      </c>
      <c r="EN499" s="14">
        <v>0</v>
      </c>
      <c r="EO499" s="14">
        <v>0</v>
      </c>
      <c r="EP499" s="14">
        <v>1</v>
      </c>
      <c r="EQ499" s="14">
        <v>0</v>
      </c>
      <c r="ER499" s="14">
        <v>0</v>
      </c>
      <c r="ES499" s="14">
        <v>0</v>
      </c>
      <c r="ET499" s="14">
        <v>0</v>
      </c>
      <c r="EU499" s="14">
        <v>0</v>
      </c>
      <c r="EV499" s="14">
        <v>1</v>
      </c>
      <c r="EW499" s="14">
        <v>2</v>
      </c>
      <c r="EX499" s="14">
        <v>1</v>
      </c>
      <c r="EY499" s="14">
        <v>0</v>
      </c>
      <c r="EZ499" s="14">
        <v>0</v>
      </c>
      <c r="FA499" s="14">
        <v>4</v>
      </c>
      <c r="FB499" s="14">
        <v>2</v>
      </c>
      <c r="FC499" s="14">
        <v>6</v>
      </c>
      <c r="FD499" s="14">
        <v>0</v>
      </c>
      <c r="FE499" s="14">
        <v>2</v>
      </c>
      <c r="FF499" s="14">
        <v>0</v>
      </c>
      <c r="FG499" s="14">
        <v>2</v>
      </c>
      <c r="FH499" s="14">
        <v>0</v>
      </c>
      <c r="FI499" s="14">
        <v>7</v>
      </c>
      <c r="FJ499" s="14">
        <v>3</v>
      </c>
      <c r="FK499" s="14">
        <v>1</v>
      </c>
      <c r="FL499" s="14">
        <v>1</v>
      </c>
      <c r="FM499" s="14">
        <v>0</v>
      </c>
      <c r="FN499" s="14">
        <v>2</v>
      </c>
      <c r="FO499" s="14">
        <v>3</v>
      </c>
      <c r="FP499" s="14">
        <v>1</v>
      </c>
      <c r="FQ499" s="14">
        <v>4</v>
      </c>
      <c r="FR499" s="14">
        <v>0</v>
      </c>
      <c r="FS499" s="14">
        <v>0</v>
      </c>
      <c r="FT499" s="14">
        <v>3</v>
      </c>
      <c r="FU499" s="14">
        <v>1</v>
      </c>
      <c r="FV499" s="14">
        <v>2</v>
      </c>
      <c r="FW499" s="14">
        <v>1</v>
      </c>
      <c r="FX499" s="14">
        <v>0</v>
      </c>
      <c r="FY499" s="14">
        <v>1</v>
      </c>
      <c r="FZ499" s="14">
        <v>1</v>
      </c>
      <c r="GA499" s="14">
        <v>0</v>
      </c>
      <c r="GB499" s="14">
        <v>1</v>
      </c>
      <c r="GC499" s="14">
        <v>1</v>
      </c>
      <c r="GD499" s="14">
        <v>1</v>
      </c>
      <c r="GE499" s="14">
        <v>0</v>
      </c>
      <c r="GF499" s="14">
        <v>0</v>
      </c>
      <c r="GG499" s="14">
        <v>1</v>
      </c>
      <c r="GH499" s="14">
        <v>0</v>
      </c>
      <c r="GI499" s="14">
        <v>2</v>
      </c>
      <c r="GJ499" s="14">
        <v>0</v>
      </c>
      <c r="GK499" s="14">
        <v>0</v>
      </c>
      <c r="GL499" s="14">
        <v>0</v>
      </c>
      <c r="GM499" s="14">
        <v>2</v>
      </c>
      <c r="GN499" s="14">
        <v>2</v>
      </c>
      <c r="GO499" s="14">
        <v>1</v>
      </c>
      <c r="GP499" s="14">
        <v>0</v>
      </c>
      <c r="GQ499" s="14">
        <v>2</v>
      </c>
      <c r="GR499" s="14">
        <v>2</v>
      </c>
      <c r="GS499" s="14">
        <v>1</v>
      </c>
      <c r="GT499" s="14">
        <v>0</v>
      </c>
      <c r="GU499" s="14">
        <v>0</v>
      </c>
      <c r="GV499" s="14">
        <v>0</v>
      </c>
      <c r="GW499" s="14">
        <v>0</v>
      </c>
      <c r="GX499" s="14">
        <v>0</v>
      </c>
      <c r="GY499" s="14">
        <v>0</v>
      </c>
      <c r="GZ499" s="14">
        <v>0</v>
      </c>
      <c r="HA499" s="14">
        <v>0</v>
      </c>
      <c r="HB499" s="14">
        <v>0</v>
      </c>
      <c r="HC499" s="14">
        <v>1</v>
      </c>
      <c r="HD499" s="14">
        <v>0</v>
      </c>
      <c r="HE499" s="14">
        <v>0</v>
      </c>
      <c r="HF499" s="14">
        <v>1</v>
      </c>
      <c r="HG499" s="14">
        <v>0</v>
      </c>
      <c r="HH499" s="14">
        <v>4</v>
      </c>
      <c r="HI499" s="14">
        <v>0</v>
      </c>
      <c r="HJ499" s="14">
        <v>1</v>
      </c>
      <c r="HK499" s="14">
        <v>0</v>
      </c>
      <c r="HL499" s="14">
        <v>2</v>
      </c>
      <c r="HM499" s="14">
        <v>3</v>
      </c>
      <c r="HN499" s="14">
        <v>0</v>
      </c>
      <c r="HO499" s="14">
        <v>0</v>
      </c>
      <c r="HP499" s="14">
        <v>0</v>
      </c>
      <c r="HQ499" s="14">
        <v>2</v>
      </c>
      <c r="HR499" s="14">
        <v>0</v>
      </c>
      <c r="HS499" s="14">
        <v>0</v>
      </c>
      <c r="HT499" s="14">
        <v>0</v>
      </c>
      <c r="HU499" s="14">
        <v>0</v>
      </c>
      <c r="HV499" s="14">
        <v>0</v>
      </c>
      <c r="HW499" s="14">
        <v>0</v>
      </c>
      <c r="HX499" s="14">
        <v>0</v>
      </c>
      <c r="HY499" s="14">
        <v>0</v>
      </c>
      <c r="HZ499" s="14">
        <v>0</v>
      </c>
      <c r="IA499" s="14">
        <v>0</v>
      </c>
      <c r="IB499" s="14">
        <v>0</v>
      </c>
      <c r="IC499" s="14">
        <v>0</v>
      </c>
      <c r="ID499" s="14">
        <v>0</v>
      </c>
      <c r="IE499" s="14">
        <v>0</v>
      </c>
      <c r="IF499" s="14">
        <v>0</v>
      </c>
      <c r="IG499" s="14">
        <v>1</v>
      </c>
      <c r="IH499" s="14">
        <v>1</v>
      </c>
      <c r="II499" s="14">
        <v>2</v>
      </c>
      <c r="IJ499" s="14">
        <v>2</v>
      </c>
      <c r="IK499" s="14">
        <v>0</v>
      </c>
      <c r="IL499" s="14">
        <v>1</v>
      </c>
      <c r="IM499" s="14">
        <v>0</v>
      </c>
      <c r="IN499" s="14">
        <v>0</v>
      </c>
      <c r="IO499" s="14">
        <v>0</v>
      </c>
      <c r="IP499" s="14">
        <v>0</v>
      </c>
      <c r="IQ499" s="14">
        <v>0</v>
      </c>
      <c r="IR499" s="14">
        <v>0</v>
      </c>
      <c r="IS499" s="14">
        <v>0</v>
      </c>
      <c r="IT499" s="14">
        <v>0</v>
      </c>
      <c r="IU499" s="14">
        <v>1</v>
      </c>
      <c r="IV499" s="14">
        <v>1</v>
      </c>
      <c r="IW499" s="14">
        <v>0</v>
      </c>
      <c r="IX499" s="14">
        <v>0</v>
      </c>
      <c r="IY499" s="14">
        <v>0</v>
      </c>
      <c r="IZ499" s="14">
        <v>0</v>
      </c>
      <c r="JA499" s="14">
        <v>0</v>
      </c>
      <c r="JB499" s="14">
        <v>0</v>
      </c>
      <c r="JC499" s="14">
        <v>0</v>
      </c>
      <c r="JD499" s="14">
        <v>0</v>
      </c>
      <c r="JE499" s="14">
        <v>0</v>
      </c>
      <c r="JF499" s="14">
        <v>0</v>
      </c>
      <c r="JG499" s="14">
        <v>0</v>
      </c>
      <c r="JH499" s="14">
        <v>0</v>
      </c>
      <c r="JI499" s="14">
        <v>0</v>
      </c>
      <c r="JJ499" s="14">
        <v>0</v>
      </c>
      <c r="JK499" s="14">
        <v>0</v>
      </c>
      <c r="JL499" s="14">
        <v>0</v>
      </c>
      <c r="JM499" s="14">
        <v>0</v>
      </c>
      <c r="JN499" s="14">
        <v>0</v>
      </c>
      <c r="JO499" s="14">
        <v>0</v>
      </c>
      <c r="JP499" s="14">
        <v>0</v>
      </c>
      <c r="JQ499" s="14">
        <v>0</v>
      </c>
      <c r="JR499" s="14">
        <v>0</v>
      </c>
      <c r="JS499" s="14">
        <v>0</v>
      </c>
      <c r="JT499" s="14">
        <v>0</v>
      </c>
      <c r="JU499" s="14">
        <v>0</v>
      </c>
      <c r="JV499" s="14">
        <v>0</v>
      </c>
      <c r="JW499" s="14">
        <v>0</v>
      </c>
      <c r="JX499" s="14">
        <v>0</v>
      </c>
      <c r="JY499" s="14">
        <v>1</v>
      </c>
      <c r="JZ499" s="14">
        <v>0</v>
      </c>
      <c r="KA499" s="14">
        <v>0</v>
      </c>
      <c r="KB499" s="14">
        <v>0</v>
      </c>
      <c r="KC499" s="14">
        <v>0</v>
      </c>
      <c r="KD499" s="14">
        <v>0</v>
      </c>
      <c r="KE499" s="14">
        <v>0</v>
      </c>
      <c r="KF499" s="14">
        <v>0</v>
      </c>
      <c r="KG499" s="14">
        <v>0</v>
      </c>
      <c r="KH499" s="14">
        <v>0</v>
      </c>
      <c r="KI499" s="14">
        <v>0</v>
      </c>
      <c r="KJ499" s="14">
        <v>0</v>
      </c>
      <c r="KK499" s="14">
        <v>1</v>
      </c>
      <c r="KL499" s="14">
        <v>0</v>
      </c>
      <c r="KM499" s="14">
        <v>0</v>
      </c>
      <c r="KN499" s="14">
        <v>1</v>
      </c>
      <c r="KO499" s="14">
        <v>0</v>
      </c>
      <c r="KP499" s="14">
        <v>1</v>
      </c>
      <c r="KQ499" s="14">
        <v>0</v>
      </c>
      <c r="KR499" s="14">
        <v>0</v>
      </c>
      <c r="KS499" s="14">
        <v>0</v>
      </c>
      <c r="KT499" s="14">
        <v>0</v>
      </c>
      <c r="KU499" s="14">
        <v>1</v>
      </c>
      <c r="KV499" s="14">
        <v>0</v>
      </c>
      <c r="KW499" s="14">
        <v>0</v>
      </c>
      <c r="KX499" s="14">
        <v>0</v>
      </c>
      <c r="KY499" s="14">
        <v>1</v>
      </c>
      <c r="KZ499" s="14">
        <v>3</v>
      </c>
      <c r="LA499" s="14">
        <v>1</v>
      </c>
      <c r="LB499" s="14">
        <v>2</v>
      </c>
      <c r="LC499" s="14">
        <v>0</v>
      </c>
      <c r="LD499" s="14">
        <v>0</v>
      </c>
      <c r="LE499" s="14">
        <v>0</v>
      </c>
      <c r="LF499" s="14">
        <v>0</v>
      </c>
      <c r="LG499" s="14">
        <v>1</v>
      </c>
      <c r="LH499" s="14">
        <v>0</v>
      </c>
      <c r="LI499" s="14">
        <v>0</v>
      </c>
      <c r="LJ499" s="14">
        <v>0</v>
      </c>
      <c r="LK499" s="14">
        <v>0</v>
      </c>
      <c r="LL499" s="14">
        <v>0</v>
      </c>
      <c r="LM499" s="14">
        <v>0</v>
      </c>
      <c r="LN499" s="14">
        <v>0</v>
      </c>
      <c r="LO499" s="14">
        <v>0</v>
      </c>
      <c r="LP499" s="14">
        <v>2</v>
      </c>
      <c r="LQ499" s="14">
        <v>0</v>
      </c>
      <c r="LR499" s="14">
        <v>0</v>
      </c>
      <c r="LS499" s="14">
        <v>1</v>
      </c>
      <c r="LT499" s="14">
        <v>2</v>
      </c>
      <c r="LU499" s="14">
        <v>2</v>
      </c>
      <c r="LV499" s="14">
        <v>3</v>
      </c>
      <c r="LW499" s="14">
        <v>0</v>
      </c>
      <c r="LX499" s="14">
        <v>0</v>
      </c>
      <c r="LY499" s="14">
        <v>3</v>
      </c>
      <c r="LZ499" s="14">
        <v>0</v>
      </c>
      <c r="MA499" s="14">
        <v>1</v>
      </c>
      <c r="MB499" s="14">
        <v>2</v>
      </c>
      <c r="MC499" s="14">
        <v>1</v>
      </c>
      <c r="MD499" s="14">
        <v>0</v>
      </c>
      <c r="ME499" s="14">
        <v>3</v>
      </c>
      <c r="MF499" s="14">
        <v>0</v>
      </c>
      <c r="MG499" s="14">
        <v>0</v>
      </c>
      <c r="MH499" s="14">
        <v>0</v>
      </c>
      <c r="MI499" s="14">
        <v>1</v>
      </c>
      <c r="MJ499" s="14">
        <v>1</v>
      </c>
      <c r="MK499" s="14">
        <v>0</v>
      </c>
      <c r="ML499" s="14">
        <v>0</v>
      </c>
      <c r="MM499" s="14">
        <v>0</v>
      </c>
      <c r="MN499" s="14">
        <v>0</v>
      </c>
      <c r="MO499" s="14">
        <v>0</v>
      </c>
      <c r="MP499" s="14">
        <v>2</v>
      </c>
      <c r="MQ499" s="14">
        <v>1</v>
      </c>
      <c r="MR499" s="14">
        <v>0</v>
      </c>
      <c r="MS499" s="14">
        <v>0</v>
      </c>
      <c r="MT499" s="14">
        <v>1</v>
      </c>
      <c r="MU499" s="14">
        <v>0</v>
      </c>
      <c r="MV499" s="14">
        <v>0</v>
      </c>
      <c r="MW499" s="14">
        <v>0</v>
      </c>
      <c r="MX499" s="14">
        <v>1</v>
      </c>
      <c r="MY499" s="14">
        <v>1</v>
      </c>
      <c r="MZ499" s="14">
        <v>0</v>
      </c>
      <c r="NA499" s="14">
        <v>1</v>
      </c>
      <c r="NB499" s="14">
        <v>0</v>
      </c>
      <c r="NC499" s="14">
        <v>0</v>
      </c>
      <c r="ND499" s="14">
        <v>0</v>
      </c>
      <c r="NE499" s="14">
        <v>1</v>
      </c>
      <c r="NF499" s="14">
        <v>0</v>
      </c>
      <c r="NG499" s="14">
        <v>0</v>
      </c>
      <c r="NH499" s="14">
        <v>2</v>
      </c>
      <c r="NI499" s="14">
        <v>1</v>
      </c>
      <c r="NJ499" s="14">
        <v>3</v>
      </c>
      <c r="NK499" s="14">
        <v>1</v>
      </c>
      <c r="NL499" s="14">
        <v>2</v>
      </c>
      <c r="NM499" s="14">
        <v>2</v>
      </c>
      <c r="NN499" s="14">
        <v>0</v>
      </c>
      <c r="NO499" s="14">
        <v>4</v>
      </c>
      <c r="NP499" s="14">
        <v>0</v>
      </c>
      <c r="NQ499" s="14">
        <v>2</v>
      </c>
      <c r="NR499" s="14">
        <v>4</v>
      </c>
      <c r="NS499" s="14">
        <v>4</v>
      </c>
      <c r="NT499" s="14">
        <v>4</v>
      </c>
      <c r="NU499" s="14">
        <v>0</v>
      </c>
      <c r="NV499" s="14">
        <v>6</v>
      </c>
      <c r="NW499" s="14">
        <v>1</v>
      </c>
      <c r="NX499" s="14">
        <v>3</v>
      </c>
      <c r="NY499" s="14">
        <v>0</v>
      </c>
      <c r="NZ499" s="14">
        <v>1</v>
      </c>
      <c r="OA499" s="14">
        <v>4</v>
      </c>
      <c r="OB499" s="14">
        <v>0</v>
      </c>
      <c r="OC499" s="14">
        <v>2</v>
      </c>
      <c r="OD499" s="14">
        <v>0</v>
      </c>
      <c r="OE499" s="14">
        <v>1</v>
      </c>
      <c r="OF499" s="14">
        <v>2</v>
      </c>
      <c r="OG499" s="14">
        <v>1</v>
      </c>
      <c r="OH499" s="14">
        <v>0</v>
      </c>
      <c r="OI499" s="14">
        <v>0</v>
      </c>
      <c r="OJ499" s="14">
        <v>0</v>
      </c>
      <c r="OK499" s="14">
        <v>0</v>
      </c>
      <c r="OL499" s="14">
        <v>1</v>
      </c>
      <c r="OM499" s="14">
        <v>5</v>
      </c>
      <c r="ON499" s="14">
        <v>0</v>
      </c>
      <c r="OO499" s="14">
        <v>1</v>
      </c>
      <c r="OP499" s="14">
        <v>0</v>
      </c>
      <c r="OQ499" s="14">
        <v>1</v>
      </c>
      <c r="OR499" s="14">
        <v>3</v>
      </c>
      <c r="OS499" s="14">
        <v>0</v>
      </c>
      <c r="OT499" s="14">
        <v>0</v>
      </c>
      <c r="OU499" s="14">
        <v>0</v>
      </c>
      <c r="OV499" s="14">
        <v>0</v>
      </c>
      <c r="OW499" s="14">
        <v>0</v>
      </c>
      <c r="OX499" s="14">
        <v>0</v>
      </c>
      <c r="OY499" s="14">
        <v>0</v>
      </c>
      <c r="OZ499" s="31">
        <v>2</v>
      </c>
      <c r="PA499" s="14">
        <v>1</v>
      </c>
      <c r="PB499" s="14">
        <v>2</v>
      </c>
      <c r="PC499" s="14"/>
      <c r="PD499" s="14">
        <v>0</v>
      </c>
      <c r="PE499" s="14">
        <v>2</v>
      </c>
      <c r="PF499" s="14"/>
      <c r="PG499" s="14">
        <v>1</v>
      </c>
      <c r="PH499" s="54"/>
      <c r="PI499" s="14">
        <v>1</v>
      </c>
      <c r="PJ499" s="54"/>
      <c r="PK499" s="54"/>
      <c r="PL499" s="84"/>
      <c r="PM499" s="14"/>
      <c r="PN499" s="84">
        <v>3</v>
      </c>
      <c r="PO499" s="84">
        <v>1</v>
      </c>
      <c r="PP499" s="84"/>
      <c r="PQ499" s="84">
        <v>1</v>
      </c>
      <c r="PR499" s="505"/>
      <c r="PS499" s="479">
        <v>6</v>
      </c>
      <c r="PT499" s="84"/>
      <c r="PU499" s="84"/>
      <c r="PV499" s="84">
        <v>1</v>
      </c>
      <c r="PW499" s="54"/>
      <c r="PX499" s="14">
        <v>1</v>
      </c>
      <c r="PY499" s="14"/>
      <c r="PZ499" s="14">
        <v>1</v>
      </c>
      <c r="QA499" s="14">
        <v>1</v>
      </c>
      <c r="QB499" s="60">
        <v>1</v>
      </c>
      <c r="QC499" s="54"/>
      <c r="QD499" s="60">
        <v>1</v>
      </c>
      <c r="QG499" s="1">
        <v>1</v>
      </c>
      <c r="QI499" s="1">
        <v>1</v>
      </c>
      <c r="QK499" s="1">
        <v>1</v>
      </c>
      <c r="QM499" s="1">
        <v>1</v>
      </c>
      <c r="QN499" s="1">
        <v>1</v>
      </c>
      <c r="QQ499" s="1">
        <v>1</v>
      </c>
      <c r="QR499" s="1">
        <v>1</v>
      </c>
      <c r="QS499" s="1"/>
      <c r="QX499" s="1"/>
      <c r="QY499" s="1"/>
      <c r="QZ499" s="1"/>
      <c r="RA499" s="1">
        <v>1</v>
      </c>
      <c r="RB499" s="1"/>
      <c r="RC499" s="1"/>
      <c r="RD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</row>
    <row r="500" spans="1:534" s="20" customFormat="1" hidden="1" x14ac:dyDescent="0.25">
      <c r="A500" s="68" t="s">
        <v>8</v>
      </c>
      <c r="B500" s="68" t="s">
        <v>1135</v>
      </c>
      <c r="C500" s="464">
        <v>616</v>
      </c>
      <c r="D500" s="347"/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  <c r="AL500" s="14">
        <v>0</v>
      </c>
      <c r="AM500" s="14">
        <v>0</v>
      </c>
      <c r="AN500" s="14">
        <v>0</v>
      </c>
      <c r="AO500" s="14">
        <v>0</v>
      </c>
      <c r="AP500" s="14">
        <v>0</v>
      </c>
      <c r="AQ500" s="14">
        <v>0</v>
      </c>
      <c r="AR500" s="14">
        <v>0</v>
      </c>
      <c r="AS500" s="14">
        <v>0</v>
      </c>
      <c r="AT500" s="14">
        <v>0</v>
      </c>
      <c r="AU500" s="14">
        <v>0</v>
      </c>
      <c r="AV500" s="14">
        <v>0</v>
      </c>
      <c r="AW500" s="14">
        <v>0</v>
      </c>
      <c r="AX500" s="14">
        <v>0</v>
      </c>
      <c r="AY500" s="14">
        <v>0</v>
      </c>
      <c r="AZ500" s="14">
        <v>0</v>
      </c>
      <c r="BA500" s="14">
        <v>0</v>
      </c>
      <c r="BB500" s="14">
        <v>0</v>
      </c>
      <c r="BC500" s="14">
        <v>0</v>
      </c>
      <c r="BD500" s="14">
        <v>0</v>
      </c>
      <c r="BE500" s="14">
        <v>0</v>
      </c>
      <c r="BF500" s="14">
        <v>0</v>
      </c>
      <c r="BG500" s="14">
        <v>0</v>
      </c>
      <c r="BH500" s="14">
        <v>0</v>
      </c>
      <c r="BI500" s="14">
        <v>0</v>
      </c>
      <c r="BJ500" s="14">
        <v>0</v>
      </c>
      <c r="BK500" s="14">
        <v>0</v>
      </c>
      <c r="BL500" s="14">
        <v>0</v>
      </c>
      <c r="BM500" s="14">
        <v>0</v>
      </c>
      <c r="BN500" s="14">
        <v>0</v>
      </c>
      <c r="BO500" s="14">
        <v>0</v>
      </c>
      <c r="BP500" s="14">
        <v>0</v>
      </c>
      <c r="BQ500" s="14">
        <v>0</v>
      </c>
      <c r="BR500" s="14">
        <v>0</v>
      </c>
      <c r="BS500" s="14">
        <v>0</v>
      </c>
      <c r="BT500" s="14">
        <v>0</v>
      </c>
      <c r="BU500" s="14">
        <v>0</v>
      </c>
      <c r="BV500" s="14">
        <v>0</v>
      </c>
      <c r="BW500" s="14">
        <v>0</v>
      </c>
      <c r="BX500" s="14">
        <v>0</v>
      </c>
      <c r="BY500" s="14">
        <v>0</v>
      </c>
      <c r="BZ500" s="14">
        <v>0</v>
      </c>
      <c r="CA500" s="14">
        <v>0</v>
      </c>
      <c r="CB500" s="14">
        <v>0</v>
      </c>
      <c r="CC500" s="14">
        <v>0</v>
      </c>
      <c r="CD500" s="14">
        <v>0</v>
      </c>
      <c r="CE500" s="14">
        <v>0</v>
      </c>
      <c r="CF500" s="14">
        <v>0</v>
      </c>
      <c r="CG500" s="14">
        <v>0</v>
      </c>
      <c r="CH500" s="14">
        <v>0</v>
      </c>
      <c r="CI500" s="14">
        <v>0</v>
      </c>
      <c r="CJ500" s="14">
        <v>0</v>
      </c>
      <c r="CK500" s="14">
        <v>0</v>
      </c>
      <c r="CL500" s="14">
        <v>0</v>
      </c>
      <c r="CM500" s="14">
        <v>0</v>
      </c>
      <c r="CN500" s="14">
        <v>0</v>
      </c>
      <c r="CO500" s="14">
        <v>0</v>
      </c>
      <c r="CP500" s="14">
        <v>0</v>
      </c>
      <c r="CQ500" s="14">
        <v>0</v>
      </c>
      <c r="CR500" s="14">
        <v>0</v>
      </c>
      <c r="CS500" s="14">
        <v>0</v>
      </c>
      <c r="CT500" s="14">
        <v>0</v>
      </c>
      <c r="CU500" s="14">
        <v>0</v>
      </c>
      <c r="CV500" s="14">
        <v>0</v>
      </c>
      <c r="CW500" s="14">
        <v>0</v>
      </c>
      <c r="CX500" s="14">
        <v>0</v>
      </c>
      <c r="CY500" s="14">
        <v>0</v>
      </c>
      <c r="CZ500" s="14">
        <v>0</v>
      </c>
      <c r="DA500" s="14">
        <v>0</v>
      </c>
      <c r="DB500" s="14">
        <v>0</v>
      </c>
      <c r="DC500" s="14">
        <v>0</v>
      </c>
      <c r="DD500" s="14">
        <v>0</v>
      </c>
      <c r="DE500" s="14">
        <v>0</v>
      </c>
      <c r="DF500" s="14">
        <v>0</v>
      </c>
      <c r="DG500" s="14">
        <v>0</v>
      </c>
      <c r="DH500" s="14">
        <v>0</v>
      </c>
      <c r="DI500" s="14">
        <v>0</v>
      </c>
      <c r="DJ500" s="14">
        <v>0</v>
      </c>
      <c r="DK500" s="14">
        <v>0</v>
      </c>
      <c r="DL500" s="14">
        <v>0</v>
      </c>
      <c r="DM500" s="14">
        <v>0</v>
      </c>
      <c r="DN500" s="14">
        <v>0</v>
      </c>
      <c r="DO500" s="14">
        <v>0</v>
      </c>
      <c r="DP500" s="14">
        <v>0</v>
      </c>
      <c r="DQ500" s="14">
        <v>0</v>
      </c>
      <c r="DR500" s="14">
        <v>0</v>
      </c>
      <c r="DS500" s="14">
        <v>0</v>
      </c>
      <c r="DT500" s="14">
        <v>0</v>
      </c>
      <c r="DU500" s="14">
        <v>0</v>
      </c>
      <c r="DV500" s="14">
        <v>0</v>
      </c>
      <c r="DW500" s="14">
        <v>0</v>
      </c>
      <c r="DX500" s="14">
        <v>0</v>
      </c>
      <c r="DY500" s="14">
        <v>0</v>
      </c>
      <c r="DZ500" s="14">
        <v>0</v>
      </c>
      <c r="EA500" s="14">
        <v>0</v>
      </c>
      <c r="EB500" s="14">
        <v>0</v>
      </c>
      <c r="EC500" s="14">
        <v>0</v>
      </c>
      <c r="ED500" s="14">
        <v>0</v>
      </c>
      <c r="EE500" s="14">
        <v>0</v>
      </c>
      <c r="EF500" s="14">
        <v>0</v>
      </c>
      <c r="EG500" s="14">
        <v>0</v>
      </c>
      <c r="EH500" s="14">
        <v>0</v>
      </c>
      <c r="EI500" s="14">
        <v>0</v>
      </c>
      <c r="EJ500" s="14">
        <v>0</v>
      </c>
      <c r="EK500" s="14">
        <v>0</v>
      </c>
      <c r="EL500" s="14">
        <v>0</v>
      </c>
      <c r="EM500" s="14">
        <v>0</v>
      </c>
      <c r="EN500" s="14">
        <v>0</v>
      </c>
      <c r="EO500" s="14">
        <v>0</v>
      </c>
      <c r="EP500" s="14">
        <v>0</v>
      </c>
      <c r="EQ500" s="14">
        <v>0</v>
      </c>
      <c r="ER500" s="14">
        <v>0</v>
      </c>
      <c r="ES500" s="14">
        <v>0</v>
      </c>
      <c r="ET500" s="14">
        <v>0</v>
      </c>
      <c r="EU500" s="14">
        <v>0</v>
      </c>
      <c r="EV500" s="14">
        <v>0</v>
      </c>
      <c r="EW500" s="14">
        <v>0</v>
      </c>
      <c r="EX500" s="14">
        <v>0</v>
      </c>
      <c r="EY500" s="14">
        <v>0</v>
      </c>
      <c r="EZ500" s="14">
        <v>0</v>
      </c>
      <c r="FA500" s="14">
        <v>0</v>
      </c>
      <c r="FB500" s="14">
        <v>0</v>
      </c>
      <c r="FC500" s="14">
        <v>0</v>
      </c>
      <c r="FD500" s="14">
        <v>0</v>
      </c>
      <c r="FE500" s="14">
        <v>0</v>
      </c>
      <c r="FF500" s="14">
        <v>0</v>
      </c>
      <c r="FG500" s="14">
        <v>0</v>
      </c>
      <c r="FH500" s="14">
        <v>0</v>
      </c>
      <c r="FI500" s="14">
        <v>0</v>
      </c>
      <c r="FJ500" s="14">
        <v>0</v>
      </c>
      <c r="FK500" s="14">
        <v>0</v>
      </c>
      <c r="FL500" s="14">
        <v>0</v>
      </c>
      <c r="FM500" s="14">
        <v>0</v>
      </c>
      <c r="FN500" s="14">
        <v>0</v>
      </c>
      <c r="FO500" s="14">
        <v>0</v>
      </c>
      <c r="FP500" s="14">
        <v>2</v>
      </c>
      <c r="FQ500" s="14">
        <v>0</v>
      </c>
      <c r="FR500" s="14">
        <v>0</v>
      </c>
      <c r="FS500" s="14">
        <v>0</v>
      </c>
      <c r="FT500" s="14">
        <v>0</v>
      </c>
      <c r="FU500" s="14">
        <v>0</v>
      </c>
      <c r="FV500" s="14">
        <v>0</v>
      </c>
      <c r="FW500" s="14">
        <v>0</v>
      </c>
      <c r="FX500" s="14">
        <v>0</v>
      </c>
      <c r="FY500" s="14">
        <v>0</v>
      </c>
      <c r="FZ500" s="14">
        <v>0</v>
      </c>
      <c r="GA500" s="14">
        <v>0</v>
      </c>
      <c r="GB500" s="14">
        <v>0</v>
      </c>
      <c r="GC500" s="14">
        <v>0</v>
      </c>
      <c r="GD500" s="14">
        <v>0</v>
      </c>
      <c r="GE500" s="14">
        <v>0</v>
      </c>
      <c r="GF500" s="14">
        <v>0</v>
      </c>
      <c r="GG500" s="14">
        <v>0</v>
      </c>
      <c r="GH500" s="14">
        <v>0</v>
      </c>
      <c r="GI500" s="14">
        <v>0</v>
      </c>
      <c r="GJ500" s="14">
        <v>0</v>
      </c>
      <c r="GK500" s="14">
        <v>0</v>
      </c>
      <c r="GL500" s="14">
        <v>0</v>
      </c>
      <c r="GM500" s="14">
        <v>0</v>
      </c>
      <c r="GN500" s="14">
        <v>0</v>
      </c>
      <c r="GO500" s="14">
        <v>0</v>
      </c>
      <c r="GP500" s="14">
        <v>0</v>
      </c>
      <c r="GQ500" s="14">
        <v>0</v>
      </c>
      <c r="GR500" s="14">
        <v>0</v>
      </c>
      <c r="GS500" s="14">
        <v>0</v>
      </c>
      <c r="GT500" s="14">
        <v>0</v>
      </c>
      <c r="GU500" s="14">
        <v>0</v>
      </c>
      <c r="GV500" s="14">
        <v>0</v>
      </c>
      <c r="GW500" s="14">
        <v>0</v>
      </c>
      <c r="GX500" s="14">
        <v>0</v>
      </c>
      <c r="GY500" s="14">
        <v>0</v>
      </c>
      <c r="GZ500" s="14">
        <v>0</v>
      </c>
      <c r="HA500" s="14">
        <v>0</v>
      </c>
      <c r="HB500" s="14">
        <v>0</v>
      </c>
      <c r="HC500" s="14">
        <v>0</v>
      </c>
      <c r="HD500" s="14">
        <v>0</v>
      </c>
      <c r="HE500" s="14">
        <v>0</v>
      </c>
      <c r="HF500" s="14">
        <v>0</v>
      </c>
      <c r="HG500" s="14">
        <v>0</v>
      </c>
      <c r="HH500" s="14">
        <v>0</v>
      </c>
      <c r="HI500" s="14">
        <v>0</v>
      </c>
      <c r="HJ500" s="14">
        <v>0</v>
      </c>
      <c r="HK500" s="14">
        <v>0</v>
      </c>
      <c r="HL500" s="14">
        <v>0</v>
      </c>
      <c r="HM500" s="14">
        <v>0</v>
      </c>
      <c r="HN500" s="14">
        <v>0</v>
      </c>
      <c r="HO500" s="14">
        <v>0</v>
      </c>
      <c r="HP500" s="14">
        <v>0</v>
      </c>
      <c r="HQ500" s="14">
        <v>0</v>
      </c>
      <c r="HR500" s="14">
        <v>0</v>
      </c>
      <c r="HS500" s="14">
        <v>0</v>
      </c>
      <c r="HT500" s="14">
        <v>0</v>
      </c>
      <c r="HU500" s="14">
        <v>0</v>
      </c>
      <c r="HV500" s="14">
        <v>0</v>
      </c>
      <c r="HW500" s="14">
        <v>0</v>
      </c>
      <c r="HX500" s="14">
        <v>0</v>
      </c>
      <c r="HY500" s="14">
        <v>0</v>
      </c>
      <c r="HZ500" s="14">
        <v>0</v>
      </c>
      <c r="IA500" s="14">
        <v>0</v>
      </c>
      <c r="IB500" s="14">
        <v>0</v>
      </c>
      <c r="IC500" s="14">
        <v>0</v>
      </c>
      <c r="ID500" s="14">
        <v>0</v>
      </c>
      <c r="IE500" s="14">
        <v>0</v>
      </c>
      <c r="IF500" s="14">
        <v>0</v>
      </c>
      <c r="IG500" s="14">
        <v>1</v>
      </c>
      <c r="IH500" s="14">
        <v>0</v>
      </c>
      <c r="II500" s="14">
        <v>0</v>
      </c>
      <c r="IJ500" s="14">
        <v>0</v>
      </c>
      <c r="IK500" s="14">
        <v>0</v>
      </c>
      <c r="IL500" s="14">
        <v>0</v>
      </c>
      <c r="IM500" s="14">
        <v>0</v>
      </c>
      <c r="IN500" s="14">
        <v>0</v>
      </c>
      <c r="IO500" s="14">
        <v>0</v>
      </c>
      <c r="IP500" s="14">
        <v>0</v>
      </c>
      <c r="IQ500" s="14">
        <v>0</v>
      </c>
      <c r="IR500" s="14">
        <v>0</v>
      </c>
      <c r="IS500" s="14">
        <v>0</v>
      </c>
      <c r="IT500" s="14">
        <v>0</v>
      </c>
      <c r="IU500" s="14">
        <v>0</v>
      </c>
      <c r="IV500" s="14">
        <v>0</v>
      </c>
      <c r="IW500" s="14">
        <v>0</v>
      </c>
      <c r="IX500" s="14">
        <v>0</v>
      </c>
      <c r="IY500" s="14">
        <v>0</v>
      </c>
      <c r="IZ500" s="14">
        <v>0</v>
      </c>
      <c r="JA500" s="14">
        <v>0</v>
      </c>
      <c r="JB500" s="14">
        <v>0</v>
      </c>
      <c r="JC500" s="14">
        <v>0</v>
      </c>
      <c r="JD500" s="14">
        <v>0</v>
      </c>
      <c r="JE500" s="14">
        <v>0</v>
      </c>
      <c r="JF500" s="14">
        <v>0</v>
      </c>
      <c r="JG500" s="14">
        <v>0</v>
      </c>
      <c r="JH500" s="14">
        <v>0</v>
      </c>
      <c r="JI500" s="14">
        <v>0</v>
      </c>
      <c r="JJ500" s="14">
        <v>0</v>
      </c>
      <c r="JK500" s="14">
        <v>1</v>
      </c>
      <c r="JL500" s="14">
        <v>0</v>
      </c>
      <c r="JM500" s="14">
        <v>0</v>
      </c>
      <c r="JN500" s="14">
        <v>0</v>
      </c>
      <c r="JO500" s="14">
        <v>0</v>
      </c>
      <c r="JP500" s="14">
        <v>0</v>
      </c>
      <c r="JQ500" s="14">
        <v>0</v>
      </c>
      <c r="JR500" s="14">
        <v>0</v>
      </c>
      <c r="JS500" s="14">
        <v>0</v>
      </c>
      <c r="JT500" s="14">
        <v>0</v>
      </c>
      <c r="JU500" s="14">
        <v>0</v>
      </c>
      <c r="JV500" s="14">
        <v>0</v>
      </c>
      <c r="JW500" s="14">
        <v>0</v>
      </c>
      <c r="JX500" s="14">
        <v>0</v>
      </c>
      <c r="JY500" s="14">
        <v>0</v>
      </c>
      <c r="JZ500" s="14">
        <v>0</v>
      </c>
      <c r="KA500" s="14">
        <v>0</v>
      </c>
      <c r="KB500" s="14">
        <v>0</v>
      </c>
      <c r="KC500" s="14">
        <v>0</v>
      </c>
      <c r="KD500" s="14">
        <v>0</v>
      </c>
      <c r="KE500" s="14">
        <v>0</v>
      </c>
      <c r="KF500" s="14">
        <v>0</v>
      </c>
      <c r="KG500" s="14">
        <v>0</v>
      </c>
      <c r="KH500" s="14">
        <v>0</v>
      </c>
      <c r="KI500" s="14">
        <v>0</v>
      </c>
      <c r="KJ500" s="14">
        <v>0</v>
      </c>
      <c r="KK500" s="14">
        <v>0</v>
      </c>
      <c r="KL500" s="14">
        <v>0</v>
      </c>
      <c r="KM500" s="14">
        <v>0</v>
      </c>
      <c r="KN500" s="14">
        <v>0</v>
      </c>
      <c r="KO500" s="14">
        <v>0</v>
      </c>
      <c r="KP500" s="14">
        <v>0</v>
      </c>
      <c r="KQ500" s="14">
        <v>0</v>
      </c>
      <c r="KR500" s="14">
        <v>0</v>
      </c>
      <c r="KS500" s="14">
        <v>0</v>
      </c>
      <c r="KT500" s="14">
        <v>0</v>
      </c>
      <c r="KU500" s="14">
        <v>0</v>
      </c>
      <c r="KV500" s="14">
        <v>0</v>
      </c>
      <c r="KW500" s="14">
        <v>0</v>
      </c>
      <c r="KX500" s="14">
        <v>0</v>
      </c>
      <c r="KY500" s="14">
        <v>0</v>
      </c>
      <c r="KZ500" s="14">
        <v>0</v>
      </c>
      <c r="LA500" s="14">
        <v>0</v>
      </c>
      <c r="LB500" s="14">
        <v>0</v>
      </c>
      <c r="LC500" s="14">
        <v>0</v>
      </c>
      <c r="LD500" s="14">
        <v>0</v>
      </c>
      <c r="LE500" s="14">
        <v>0</v>
      </c>
      <c r="LF500" s="14">
        <v>0</v>
      </c>
      <c r="LG500" s="14">
        <v>0</v>
      </c>
      <c r="LH500" s="14">
        <v>0</v>
      </c>
      <c r="LI500" s="14">
        <v>0</v>
      </c>
      <c r="LJ500" s="14">
        <v>0</v>
      </c>
      <c r="LK500" s="14">
        <v>1</v>
      </c>
      <c r="LL500" s="14">
        <v>0</v>
      </c>
      <c r="LM500" s="14">
        <v>0</v>
      </c>
      <c r="LN500" s="14">
        <v>0</v>
      </c>
      <c r="LO500" s="14">
        <v>0</v>
      </c>
      <c r="LP500" s="14">
        <v>0</v>
      </c>
      <c r="LQ500" s="14">
        <v>0</v>
      </c>
      <c r="LR500" s="14">
        <v>0</v>
      </c>
      <c r="LS500" s="14">
        <v>0</v>
      </c>
      <c r="LT500" s="14">
        <v>0</v>
      </c>
      <c r="LU500" s="14">
        <v>0</v>
      </c>
      <c r="LV500" s="14">
        <v>0</v>
      </c>
      <c r="LW500" s="14">
        <v>0</v>
      </c>
      <c r="LX500" s="14">
        <v>0</v>
      </c>
      <c r="LY500" s="14">
        <v>0</v>
      </c>
      <c r="LZ500" s="14">
        <v>0</v>
      </c>
      <c r="MA500" s="14">
        <v>0</v>
      </c>
      <c r="MB500" s="14">
        <v>0</v>
      </c>
      <c r="MC500" s="14">
        <v>0</v>
      </c>
      <c r="MD500" s="14">
        <v>0</v>
      </c>
      <c r="ME500" s="14">
        <v>0</v>
      </c>
      <c r="MF500" s="14">
        <v>0</v>
      </c>
      <c r="MG500" s="14">
        <v>0</v>
      </c>
      <c r="MH500" s="14">
        <v>0</v>
      </c>
      <c r="MI500" s="14">
        <v>0</v>
      </c>
      <c r="MJ500" s="14">
        <v>1</v>
      </c>
      <c r="MK500" s="14">
        <v>0</v>
      </c>
      <c r="ML500" s="14">
        <v>0</v>
      </c>
      <c r="MM500" s="14">
        <v>0</v>
      </c>
      <c r="MN500" s="14">
        <v>0</v>
      </c>
      <c r="MO500" s="14">
        <v>0</v>
      </c>
      <c r="MP500" s="14">
        <v>0</v>
      </c>
      <c r="MQ500" s="14">
        <v>0</v>
      </c>
      <c r="MR500" s="14">
        <v>0</v>
      </c>
      <c r="MS500" s="14">
        <v>0</v>
      </c>
      <c r="MT500" s="14">
        <v>0</v>
      </c>
      <c r="MU500" s="14">
        <v>0</v>
      </c>
      <c r="MV500" s="14">
        <v>0</v>
      </c>
      <c r="MW500" s="14">
        <v>0</v>
      </c>
      <c r="MX500" s="14">
        <v>0</v>
      </c>
      <c r="MY500" s="14">
        <v>1</v>
      </c>
      <c r="MZ500" s="14">
        <v>0</v>
      </c>
      <c r="NA500" s="14">
        <v>1</v>
      </c>
      <c r="NB500" s="14">
        <v>0</v>
      </c>
      <c r="NC500" s="14">
        <v>0</v>
      </c>
      <c r="ND500" s="14">
        <v>0</v>
      </c>
      <c r="NE500" s="14">
        <v>0</v>
      </c>
      <c r="NF500" s="14">
        <v>1</v>
      </c>
      <c r="NG500" s="14">
        <v>0</v>
      </c>
      <c r="NH500" s="14">
        <v>0</v>
      </c>
      <c r="NI500" s="14">
        <v>0</v>
      </c>
      <c r="NJ500" s="14">
        <v>0</v>
      </c>
      <c r="NK500" s="14">
        <v>1</v>
      </c>
      <c r="NL500" s="14">
        <v>0</v>
      </c>
      <c r="NM500" s="14">
        <v>0</v>
      </c>
      <c r="NN500" s="14">
        <v>0</v>
      </c>
      <c r="NO500" s="14">
        <v>0</v>
      </c>
      <c r="NP500" s="14">
        <v>0</v>
      </c>
      <c r="NQ500" s="14">
        <v>0</v>
      </c>
      <c r="NR500" s="14">
        <v>0</v>
      </c>
      <c r="NS500" s="14">
        <v>0</v>
      </c>
      <c r="NT500" s="14">
        <v>0</v>
      </c>
      <c r="NU500" s="14">
        <v>0</v>
      </c>
      <c r="NV500" s="14">
        <v>0</v>
      </c>
      <c r="NW500" s="14">
        <v>0</v>
      </c>
      <c r="NX500" s="14">
        <v>0</v>
      </c>
      <c r="NY500" s="14">
        <v>1</v>
      </c>
      <c r="NZ500" s="14">
        <v>0</v>
      </c>
      <c r="OA500" s="14">
        <v>0</v>
      </c>
      <c r="OB500" s="14">
        <v>0</v>
      </c>
      <c r="OC500" s="14">
        <v>0</v>
      </c>
      <c r="OD500" s="14">
        <v>0</v>
      </c>
      <c r="OE500" s="14">
        <v>0</v>
      </c>
      <c r="OF500" s="14"/>
      <c r="OG500" s="14">
        <v>0</v>
      </c>
      <c r="OH500" s="14">
        <v>0</v>
      </c>
      <c r="OI500" s="14">
        <v>0</v>
      </c>
      <c r="OJ500" s="14">
        <v>0</v>
      </c>
      <c r="OK500" s="14">
        <v>0</v>
      </c>
      <c r="OL500" s="14">
        <v>0</v>
      </c>
      <c r="OM500" s="14">
        <v>0</v>
      </c>
      <c r="ON500" s="14">
        <v>0</v>
      </c>
      <c r="OO500" s="14">
        <v>0</v>
      </c>
      <c r="OP500" s="14">
        <v>0</v>
      </c>
      <c r="OQ500" s="14">
        <v>2</v>
      </c>
      <c r="OR500" s="14">
        <v>0</v>
      </c>
      <c r="OS500" s="14">
        <v>0</v>
      </c>
      <c r="OT500" s="14">
        <v>0</v>
      </c>
      <c r="OU500" s="14">
        <v>0</v>
      </c>
      <c r="OV500" s="14">
        <v>0</v>
      </c>
      <c r="OW500" s="14">
        <v>0</v>
      </c>
      <c r="OX500" s="14">
        <v>0</v>
      </c>
      <c r="OY500" s="14">
        <v>0</v>
      </c>
      <c r="OZ500" s="14"/>
      <c r="PA500" s="14">
        <v>0</v>
      </c>
      <c r="PB500" s="14"/>
      <c r="PC500" s="14"/>
      <c r="PD500" s="14">
        <v>0</v>
      </c>
      <c r="PE500" s="14"/>
      <c r="PF500" s="14"/>
      <c r="PG500" s="54"/>
      <c r="PH500" s="54"/>
      <c r="PI500" s="54"/>
      <c r="PJ500" s="54"/>
      <c r="PK500" s="54"/>
      <c r="PL500" s="84"/>
      <c r="PM500" s="14">
        <v>1</v>
      </c>
      <c r="PN500" s="84"/>
      <c r="PO500" s="84"/>
      <c r="PP500" s="84"/>
      <c r="PQ500" s="84"/>
      <c r="PR500" s="505"/>
      <c r="PS500" s="84"/>
      <c r="PT500" s="84"/>
      <c r="PU500" s="84">
        <v>1</v>
      </c>
      <c r="PV500" s="84"/>
      <c r="PW500" s="54"/>
      <c r="PX500" s="54"/>
      <c r="PY500" s="14"/>
      <c r="PZ500" s="14"/>
      <c r="QA500" s="14"/>
      <c r="QB500" s="54"/>
      <c r="QC500" s="54"/>
      <c r="QD500" s="54"/>
      <c r="QR500" s="1"/>
      <c r="QS500" s="1"/>
      <c r="QX500" s="1"/>
      <c r="QY500" s="1"/>
      <c r="QZ500" s="1"/>
      <c r="RA500" s="1"/>
      <c r="RB500" s="1"/>
      <c r="RC500" s="1"/>
      <c r="RD500" s="1">
        <v>2</v>
      </c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</row>
    <row r="501" spans="1:534" s="20" customFormat="1" hidden="1" x14ac:dyDescent="0.25">
      <c r="A501" s="68" t="s">
        <v>8</v>
      </c>
      <c r="B501" s="68" t="s">
        <v>592</v>
      </c>
      <c r="C501" s="464">
        <v>1542</v>
      </c>
      <c r="D501" s="347"/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  <c r="AL501" s="14">
        <v>0</v>
      </c>
      <c r="AM501" s="14">
        <v>0</v>
      </c>
      <c r="AN501" s="14">
        <v>0</v>
      </c>
      <c r="AO501" s="14">
        <v>0</v>
      </c>
      <c r="AP501" s="14">
        <v>0</v>
      </c>
      <c r="AQ501" s="14">
        <v>0</v>
      </c>
      <c r="AR501" s="14">
        <v>0</v>
      </c>
      <c r="AS501" s="14">
        <v>0</v>
      </c>
      <c r="AT501" s="14">
        <v>0</v>
      </c>
      <c r="AU501" s="14">
        <v>0</v>
      </c>
      <c r="AV501" s="14">
        <v>0</v>
      </c>
      <c r="AW501" s="14">
        <v>0</v>
      </c>
      <c r="AX501" s="14">
        <v>0</v>
      </c>
      <c r="AY501" s="14">
        <v>0</v>
      </c>
      <c r="AZ501" s="14">
        <v>0</v>
      </c>
      <c r="BA501" s="14">
        <v>0</v>
      </c>
      <c r="BB501" s="14">
        <v>0</v>
      </c>
      <c r="BC501" s="14">
        <v>0</v>
      </c>
      <c r="BD501" s="14">
        <v>0</v>
      </c>
      <c r="BE501" s="14">
        <v>0</v>
      </c>
      <c r="BF501" s="14">
        <v>0</v>
      </c>
      <c r="BG501" s="14">
        <v>0</v>
      </c>
      <c r="BH501" s="14">
        <v>0</v>
      </c>
      <c r="BI501" s="14">
        <v>0</v>
      </c>
      <c r="BJ501" s="14">
        <v>0</v>
      </c>
      <c r="BK501" s="14">
        <v>0</v>
      </c>
      <c r="BL501" s="14">
        <v>0</v>
      </c>
      <c r="BM501" s="14">
        <v>0</v>
      </c>
      <c r="BN501" s="14">
        <v>0</v>
      </c>
      <c r="BO501" s="14">
        <v>0</v>
      </c>
      <c r="BP501" s="14">
        <v>0</v>
      </c>
      <c r="BQ501" s="14">
        <v>0</v>
      </c>
      <c r="BR501" s="14">
        <v>0</v>
      </c>
      <c r="BS501" s="14">
        <v>0</v>
      </c>
      <c r="BT501" s="14">
        <v>0</v>
      </c>
      <c r="BU501" s="14">
        <v>0</v>
      </c>
      <c r="BV501" s="14">
        <v>0</v>
      </c>
      <c r="BW501" s="14">
        <v>0</v>
      </c>
      <c r="BX501" s="14">
        <v>0</v>
      </c>
      <c r="BY501" s="14">
        <v>0</v>
      </c>
      <c r="BZ501" s="14">
        <v>0</v>
      </c>
      <c r="CA501" s="14">
        <v>0</v>
      </c>
      <c r="CB501" s="14">
        <v>0</v>
      </c>
      <c r="CC501" s="14">
        <v>0</v>
      </c>
      <c r="CD501" s="14">
        <v>0</v>
      </c>
      <c r="CE501" s="14">
        <v>0</v>
      </c>
      <c r="CF501" s="14">
        <v>0</v>
      </c>
      <c r="CG501" s="14">
        <v>0</v>
      </c>
      <c r="CH501" s="14">
        <v>0</v>
      </c>
      <c r="CI501" s="14">
        <v>0</v>
      </c>
      <c r="CJ501" s="14">
        <v>0</v>
      </c>
      <c r="CK501" s="14">
        <v>0</v>
      </c>
      <c r="CL501" s="14">
        <v>0</v>
      </c>
      <c r="CM501" s="14">
        <v>0</v>
      </c>
      <c r="CN501" s="14">
        <v>0</v>
      </c>
      <c r="CO501" s="14">
        <v>0</v>
      </c>
      <c r="CP501" s="14">
        <v>0</v>
      </c>
      <c r="CQ501" s="14">
        <v>0</v>
      </c>
      <c r="CR501" s="14">
        <v>0</v>
      </c>
      <c r="CS501" s="14">
        <v>0</v>
      </c>
      <c r="CT501" s="14">
        <v>0</v>
      </c>
      <c r="CU501" s="14">
        <v>0</v>
      </c>
      <c r="CV501" s="14">
        <v>0</v>
      </c>
      <c r="CW501" s="14">
        <v>0</v>
      </c>
      <c r="CX501" s="14">
        <v>0</v>
      </c>
      <c r="CY501" s="14">
        <v>0</v>
      </c>
      <c r="CZ501" s="14">
        <v>0</v>
      </c>
      <c r="DA501" s="14">
        <v>0</v>
      </c>
      <c r="DB501" s="14">
        <v>0</v>
      </c>
      <c r="DC501" s="14">
        <v>0</v>
      </c>
      <c r="DD501" s="14">
        <v>0</v>
      </c>
      <c r="DE501" s="14">
        <v>0</v>
      </c>
      <c r="DF501" s="14">
        <v>0</v>
      </c>
      <c r="DG501" s="14">
        <v>0</v>
      </c>
      <c r="DH501" s="14">
        <v>0</v>
      </c>
      <c r="DI501" s="14">
        <v>0</v>
      </c>
      <c r="DJ501" s="14">
        <v>0</v>
      </c>
      <c r="DK501" s="14">
        <v>0</v>
      </c>
      <c r="DL501" s="14">
        <v>0</v>
      </c>
      <c r="DM501" s="14">
        <v>0</v>
      </c>
      <c r="DN501" s="14">
        <v>0</v>
      </c>
      <c r="DO501" s="14">
        <v>0</v>
      </c>
      <c r="DP501" s="14">
        <v>0</v>
      </c>
      <c r="DQ501" s="14">
        <v>0</v>
      </c>
      <c r="DR501" s="14">
        <v>0</v>
      </c>
      <c r="DS501" s="14">
        <v>0</v>
      </c>
      <c r="DT501" s="14">
        <v>0</v>
      </c>
      <c r="DU501" s="14">
        <v>0</v>
      </c>
      <c r="DV501" s="14">
        <v>0</v>
      </c>
      <c r="DW501" s="14">
        <v>0</v>
      </c>
      <c r="DX501" s="14">
        <v>0</v>
      </c>
      <c r="DY501" s="14">
        <v>0</v>
      </c>
      <c r="DZ501" s="14">
        <v>0</v>
      </c>
      <c r="EA501" s="14">
        <v>0</v>
      </c>
      <c r="EB501" s="14">
        <v>1</v>
      </c>
      <c r="EC501" s="14">
        <v>0</v>
      </c>
      <c r="ED501" s="14">
        <v>0</v>
      </c>
      <c r="EE501" s="14">
        <v>0</v>
      </c>
      <c r="EF501" s="14">
        <v>0</v>
      </c>
      <c r="EG501" s="14">
        <v>0</v>
      </c>
      <c r="EH501" s="14">
        <v>0</v>
      </c>
      <c r="EI501" s="14">
        <v>0</v>
      </c>
      <c r="EJ501" s="14">
        <v>1</v>
      </c>
      <c r="EK501" s="14">
        <v>0</v>
      </c>
      <c r="EL501" s="14">
        <v>0</v>
      </c>
      <c r="EM501" s="14">
        <v>0</v>
      </c>
      <c r="EN501" s="14">
        <v>0</v>
      </c>
      <c r="EO501" s="14">
        <v>0</v>
      </c>
      <c r="EP501" s="14">
        <v>0</v>
      </c>
      <c r="EQ501" s="14">
        <v>0</v>
      </c>
      <c r="ER501" s="14">
        <v>0</v>
      </c>
      <c r="ES501" s="14">
        <v>0</v>
      </c>
      <c r="ET501" s="14">
        <v>0</v>
      </c>
      <c r="EU501" s="14">
        <v>0</v>
      </c>
      <c r="EV501" s="14">
        <v>0</v>
      </c>
      <c r="EW501" s="14">
        <v>0</v>
      </c>
      <c r="EX501" s="14">
        <v>0</v>
      </c>
      <c r="EY501" s="14">
        <v>0</v>
      </c>
      <c r="EZ501" s="14">
        <v>0</v>
      </c>
      <c r="FA501" s="14">
        <v>0</v>
      </c>
      <c r="FB501" s="14">
        <v>0</v>
      </c>
      <c r="FC501" s="14">
        <v>0</v>
      </c>
      <c r="FD501" s="14">
        <v>0</v>
      </c>
      <c r="FE501" s="14">
        <v>0</v>
      </c>
      <c r="FF501" s="14">
        <v>0</v>
      </c>
      <c r="FG501" s="14">
        <v>0</v>
      </c>
      <c r="FH501" s="14">
        <v>0</v>
      </c>
      <c r="FI501" s="14">
        <v>0</v>
      </c>
      <c r="FJ501" s="14">
        <v>0</v>
      </c>
      <c r="FK501" s="14">
        <v>0</v>
      </c>
      <c r="FL501" s="14">
        <v>0</v>
      </c>
      <c r="FM501" s="14">
        <v>0</v>
      </c>
      <c r="FN501" s="14">
        <v>0</v>
      </c>
      <c r="FO501" s="14">
        <v>0</v>
      </c>
      <c r="FP501" s="14">
        <v>0</v>
      </c>
      <c r="FQ501" s="14">
        <v>0</v>
      </c>
      <c r="FR501" s="14">
        <v>0</v>
      </c>
      <c r="FS501" s="14">
        <v>1</v>
      </c>
      <c r="FT501" s="14">
        <v>0</v>
      </c>
      <c r="FU501" s="14">
        <v>0</v>
      </c>
      <c r="FV501" s="14">
        <v>0</v>
      </c>
      <c r="FW501" s="14">
        <v>0</v>
      </c>
      <c r="FX501" s="14">
        <v>0</v>
      </c>
      <c r="FY501" s="14">
        <v>0</v>
      </c>
      <c r="FZ501" s="14">
        <v>0</v>
      </c>
      <c r="GA501" s="14">
        <v>0</v>
      </c>
      <c r="GB501" s="14">
        <v>0</v>
      </c>
      <c r="GC501" s="14">
        <v>0</v>
      </c>
      <c r="GD501" s="14">
        <v>0</v>
      </c>
      <c r="GE501" s="14">
        <v>1</v>
      </c>
      <c r="GF501" s="14">
        <v>0</v>
      </c>
      <c r="GG501" s="14">
        <v>0</v>
      </c>
      <c r="GH501" s="14">
        <v>0</v>
      </c>
      <c r="GI501" s="14">
        <v>0</v>
      </c>
      <c r="GJ501" s="14">
        <v>0</v>
      </c>
      <c r="GK501" s="14">
        <v>0</v>
      </c>
      <c r="GL501" s="14">
        <v>0</v>
      </c>
      <c r="GM501" s="14">
        <v>1</v>
      </c>
      <c r="GN501" s="14">
        <v>0</v>
      </c>
      <c r="GO501" s="14">
        <v>0</v>
      </c>
      <c r="GP501" s="14">
        <v>0</v>
      </c>
      <c r="GQ501" s="14">
        <v>0</v>
      </c>
      <c r="GR501" s="14">
        <v>0</v>
      </c>
      <c r="GS501" s="14">
        <v>0</v>
      </c>
      <c r="GT501" s="14">
        <v>0</v>
      </c>
      <c r="GU501" s="14">
        <v>0</v>
      </c>
      <c r="GV501" s="14">
        <v>0</v>
      </c>
      <c r="GW501" s="14">
        <v>1</v>
      </c>
      <c r="GX501" s="14">
        <v>0</v>
      </c>
      <c r="GY501" s="14">
        <v>0</v>
      </c>
      <c r="GZ501" s="14">
        <v>0</v>
      </c>
      <c r="HA501" s="14">
        <v>0</v>
      </c>
      <c r="HB501" s="14">
        <v>0</v>
      </c>
      <c r="HC501" s="14">
        <v>0</v>
      </c>
      <c r="HD501" s="14">
        <v>0</v>
      </c>
      <c r="HE501" s="14">
        <v>0</v>
      </c>
      <c r="HF501" s="14">
        <v>0</v>
      </c>
      <c r="HG501" s="14">
        <v>1</v>
      </c>
      <c r="HH501" s="14">
        <v>0</v>
      </c>
      <c r="HI501" s="14">
        <v>0</v>
      </c>
      <c r="HJ501" s="14">
        <v>0</v>
      </c>
      <c r="HK501" s="14">
        <v>0</v>
      </c>
      <c r="HL501" s="14">
        <v>1</v>
      </c>
      <c r="HM501" s="14">
        <v>0</v>
      </c>
      <c r="HN501" s="14">
        <v>0</v>
      </c>
      <c r="HO501" s="14">
        <v>0</v>
      </c>
      <c r="HP501" s="14">
        <v>0</v>
      </c>
      <c r="HQ501" s="14">
        <v>0</v>
      </c>
      <c r="HR501" s="14">
        <v>0</v>
      </c>
      <c r="HS501" s="14">
        <v>1</v>
      </c>
      <c r="HT501" s="14">
        <v>0</v>
      </c>
      <c r="HU501" s="14">
        <v>0</v>
      </c>
      <c r="HV501" s="14">
        <v>0</v>
      </c>
      <c r="HW501" s="14">
        <v>0</v>
      </c>
      <c r="HX501" s="14">
        <v>0</v>
      </c>
      <c r="HY501" s="14">
        <v>0</v>
      </c>
      <c r="HZ501" s="14">
        <v>0</v>
      </c>
      <c r="IA501" s="14">
        <v>0</v>
      </c>
      <c r="IB501" s="14">
        <v>0</v>
      </c>
      <c r="IC501" s="14">
        <v>1</v>
      </c>
      <c r="ID501" s="14">
        <v>0</v>
      </c>
      <c r="IE501" s="14">
        <v>0</v>
      </c>
      <c r="IF501" s="14">
        <v>0</v>
      </c>
      <c r="IG501" s="14">
        <v>0</v>
      </c>
      <c r="IH501" s="14">
        <v>0</v>
      </c>
      <c r="II501" s="14">
        <v>1</v>
      </c>
      <c r="IJ501" s="14">
        <v>0</v>
      </c>
      <c r="IK501" s="14">
        <v>0</v>
      </c>
      <c r="IL501" s="14">
        <v>1</v>
      </c>
      <c r="IM501" s="14">
        <v>0</v>
      </c>
      <c r="IN501" s="14">
        <v>3</v>
      </c>
      <c r="IO501" s="14">
        <v>0</v>
      </c>
      <c r="IP501" s="14">
        <v>2</v>
      </c>
      <c r="IQ501" s="14">
        <v>3</v>
      </c>
      <c r="IR501" s="14">
        <v>0</v>
      </c>
      <c r="IS501" s="14">
        <v>0</v>
      </c>
      <c r="IT501" s="14">
        <v>0</v>
      </c>
      <c r="IU501" s="14">
        <v>0</v>
      </c>
      <c r="IV501" s="14">
        <v>1</v>
      </c>
      <c r="IW501" s="14">
        <v>0</v>
      </c>
      <c r="IX501" s="14">
        <v>0</v>
      </c>
      <c r="IY501" s="14">
        <v>0</v>
      </c>
      <c r="IZ501" s="14">
        <v>0</v>
      </c>
      <c r="JA501" s="14">
        <v>0</v>
      </c>
      <c r="JB501" s="14">
        <v>0</v>
      </c>
      <c r="JC501" s="14">
        <v>0</v>
      </c>
      <c r="JD501" s="14">
        <v>0</v>
      </c>
      <c r="JE501" s="14">
        <v>0</v>
      </c>
      <c r="JF501" s="14">
        <v>0</v>
      </c>
      <c r="JG501" s="14">
        <v>0</v>
      </c>
      <c r="JH501" s="14">
        <v>0</v>
      </c>
      <c r="JI501" s="14">
        <v>0</v>
      </c>
      <c r="JJ501" s="14">
        <v>4</v>
      </c>
      <c r="JK501" s="14">
        <v>0</v>
      </c>
      <c r="JL501" s="14">
        <v>1</v>
      </c>
      <c r="JM501" s="14">
        <v>0</v>
      </c>
      <c r="JN501" s="14">
        <v>0</v>
      </c>
      <c r="JO501" s="14">
        <v>0</v>
      </c>
      <c r="JP501" s="14">
        <v>0</v>
      </c>
      <c r="JQ501" s="14">
        <v>0</v>
      </c>
      <c r="JR501" s="14">
        <v>0</v>
      </c>
      <c r="JS501" s="14">
        <v>0</v>
      </c>
      <c r="JT501" s="14">
        <v>0</v>
      </c>
      <c r="JU501" s="14">
        <v>0</v>
      </c>
      <c r="JV501" s="14">
        <v>0</v>
      </c>
      <c r="JW501" s="14">
        <v>0</v>
      </c>
      <c r="JX501" s="14">
        <v>0</v>
      </c>
      <c r="JY501" s="14">
        <v>0</v>
      </c>
      <c r="JZ501" s="14">
        <v>0</v>
      </c>
      <c r="KA501" s="14">
        <v>0</v>
      </c>
      <c r="KB501" s="14">
        <v>0</v>
      </c>
      <c r="KC501" s="14">
        <v>0</v>
      </c>
      <c r="KD501" s="14">
        <v>0</v>
      </c>
      <c r="KE501" s="14">
        <v>0</v>
      </c>
      <c r="KF501" s="14">
        <v>0</v>
      </c>
      <c r="KG501" s="14">
        <v>0</v>
      </c>
      <c r="KH501" s="14">
        <v>0</v>
      </c>
      <c r="KI501" s="14">
        <v>0</v>
      </c>
      <c r="KJ501" s="14">
        <v>0</v>
      </c>
      <c r="KK501" s="14">
        <v>0</v>
      </c>
      <c r="KL501" s="14">
        <v>0</v>
      </c>
      <c r="KM501" s="14">
        <v>0</v>
      </c>
      <c r="KN501" s="14">
        <v>0</v>
      </c>
      <c r="KO501" s="14">
        <v>0</v>
      </c>
      <c r="KP501" s="14">
        <v>1</v>
      </c>
      <c r="KQ501" s="14">
        <v>0</v>
      </c>
      <c r="KR501" s="14">
        <v>0</v>
      </c>
      <c r="KS501" s="14">
        <v>0</v>
      </c>
      <c r="KT501" s="14">
        <v>0</v>
      </c>
      <c r="KU501" s="14">
        <v>0</v>
      </c>
      <c r="KV501" s="14">
        <v>0</v>
      </c>
      <c r="KW501" s="14">
        <v>0</v>
      </c>
      <c r="KX501" s="14">
        <v>0</v>
      </c>
      <c r="KY501" s="14">
        <v>0</v>
      </c>
      <c r="KZ501" s="14">
        <v>0</v>
      </c>
      <c r="LA501" s="14">
        <v>0</v>
      </c>
      <c r="LB501" s="14">
        <v>0</v>
      </c>
      <c r="LC501" s="14">
        <v>0</v>
      </c>
      <c r="LD501" s="14">
        <v>0</v>
      </c>
      <c r="LE501" s="14">
        <v>0</v>
      </c>
      <c r="LF501" s="14">
        <v>0</v>
      </c>
      <c r="LG501" s="14">
        <v>0</v>
      </c>
      <c r="LH501" s="14">
        <v>0</v>
      </c>
      <c r="LI501" s="14">
        <v>1</v>
      </c>
      <c r="LJ501" s="14">
        <v>0</v>
      </c>
      <c r="LK501" s="14">
        <v>0</v>
      </c>
      <c r="LL501" s="14">
        <v>0</v>
      </c>
      <c r="LM501" s="14">
        <v>0</v>
      </c>
      <c r="LN501" s="14">
        <v>0</v>
      </c>
      <c r="LO501" s="14">
        <v>0</v>
      </c>
      <c r="LP501" s="14">
        <v>0</v>
      </c>
      <c r="LQ501" s="14">
        <v>0</v>
      </c>
      <c r="LR501" s="14">
        <v>0</v>
      </c>
      <c r="LS501" s="14">
        <v>0</v>
      </c>
      <c r="LT501" s="14">
        <v>0</v>
      </c>
      <c r="LU501" s="14">
        <v>0</v>
      </c>
      <c r="LV501" s="14">
        <v>0</v>
      </c>
      <c r="LW501" s="14">
        <v>0</v>
      </c>
      <c r="LX501" s="14">
        <v>0</v>
      </c>
      <c r="LY501" s="14">
        <v>0</v>
      </c>
      <c r="LZ501" s="14">
        <v>1</v>
      </c>
      <c r="MA501" s="14">
        <v>0</v>
      </c>
      <c r="MB501" s="14">
        <v>1</v>
      </c>
      <c r="MC501" s="14">
        <v>0</v>
      </c>
      <c r="MD501" s="14">
        <v>0</v>
      </c>
      <c r="ME501" s="14">
        <v>0</v>
      </c>
      <c r="MF501" s="14">
        <v>1</v>
      </c>
      <c r="MG501" s="14">
        <v>0</v>
      </c>
      <c r="MH501" s="14">
        <v>0</v>
      </c>
      <c r="MI501" s="14">
        <v>0</v>
      </c>
      <c r="MJ501" s="14">
        <v>4</v>
      </c>
      <c r="MK501" s="14">
        <v>0</v>
      </c>
      <c r="ML501" s="14">
        <v>0</v>
      </c>
      <c r="MM501" s="14">
        <v>1</v>
      </c>
      <c r="MN501" s="14">
        <v>0</v>
      </c>
      <c r="MO501" s="14">
        <v>0</v>
      </c>
      <c r="MP501" s="14">
        <v>0</v>
      </c>
      <c r="MQ501" s="14">
        <v>1</v>
      </c>
      <c r="MR501" s="14">
        <v>1</v>
      </c>
      <c r="MS501" s="14">
        <v>0</v>
      </c>
      <c r="MT501" s="14">
        <v>1</v>
      </c>
      <c r="MU501" s="14">
        <v>0</v>
      </c>
      <c r="MV501" s="14">
        <v>2</v>
      </c>
      <c r="MW501" s="14">
        <v>2</v>
      </c>
      <c r="MX501" s="14">
        <v>1</v>
      </c>
      <c r="MY501" s="14">
        <v>1</v>
      </c>
      <c r="MZ501" s="14">
        <v>0</v>
      </c>
      <c r="NA501" s="14">
        <v>7</v>
      </c>
      <c r="NB501" s="14">
        <v>0</v>
      </c>
      <c r="NC501" s="14">
        <v>0</v>
      </c>
      <c r="ND501" s="14">
        <v>1</v>
      </c>
      <c r="NE501" s="14">
        <v>0</v>
      </c>
      <c r="NF501" s="14">
        <v>3</v>
      </c>
      <c r="NG501" s="14">
        <v>0</v>
      </c>
      <c r="NH501" s="14">
        <v>1</v>
      </c>
      <c r="NI501" s="14">
        <v>0</v>
      </c>
      <c r="NJ501" s="14">
        <v>0</v>
      </c>
      <c r="NK501" s="14">
        <v>3</v>
      </c>
      <c r="NL501" s="14">
        <v>2</v>
      </c>
      <c r="NM501" s="14">
        <v>2</v>
      </c>
      <c r="NN501" s="14">
        <v>0</v>
      </c>
      <c r="NO501" s="14">
        <v>2</v>
      </c>
      <c r="NP501" s="14">
        <v>0</v>
      </c>
      <c r="NQ501" s="14">
        <v>6</v>
      </c>
      <c r="NR501" s="14">
        <v>0</v>
      </c>
      <c r="NS501" s="14">
        <v>4</v>
      </c>
      <c r="NT501" s="14">
        <v>4</v>
      </c>
      <c r="NU501" s="14">
        <v>0</v>
      </c>
      <c r="NV501" s="14">
        <v>4</v>
      </c>
      <c r="NW501" s="14">
        <v>0</v>
      </c>
      <c r="NX501" s="14">
        <v>0</v>
      </c>
      <c r="NY501" s="14">
        <v>4</v>
      </c>
      <c r="NZ501" s="14">
        <v>0</v>
      </c>
      <c r="OA501" s="14">
        <v>1</v>
      </c>
      <c r="OB501" s="14">
        <v>0</v>
      </c>
      <c r="OC501" s="14">
        <v>0</v>
      </c>
      <c r="OD501" s="14">
        <v>1</v>
      </c>
      <c r="OE501" s="14">
        <v>0</v>
      </c>
      <c r="OF501" s="14"/>
      <c r="OG501" s="14">
        <v>0</v>
      </c>
      <c r="OH501" s="14">
        <v>1</v>
      </c>
      <c r="OI501" s="14">
        <v>0</v>
      </c>
      <c r="OJ501" s="14">
        <v>1</v>
      </c>
      <c r="OK501" s="14">
        <v>0</v>
      </c>
      <c r="OL501" s="14">
        <v>0</v>
      </c>
      <c r="OM501" s="14">
        <v>2</v>
      </c>
      <c r="ON501" s="14">
        <v>1</v>
      </c>
      <c r="OO501" s="14">
        <v>0</v>
      </c>
      <c r="OP501" s="14">
        <v>0</v>
      </c>
      <c r="OQ501" s="14">
        <v>0</v>
      </c>
      <c r="OR501" s="14">
        <v>0</v>
      </c>
      <c r="OS501" s="14">
        <v>0</v>
      </c>
      <c r="OT501" s="14">
        <v>0</v>
      </c>
      <c r="OU501" s="14">
        <v>0</v>
      </c>
      <c r="OV501" s="14">
        <v>0</v>
      </c>
      <c r="OW501" s="14">
        <v>0</v>
      </c>
      <c r="OX501" s="14">
        <v>0</v>
      </c>
      <c r="OY501" s="14">
        <v>0</v>
      </c>
      <c r="OZ501" s="14"/>
      <c r="PA501" s="14">
        <v>1</v>
      </c>
      <c r="PB501" s="14"/>
      <c r="PC501" s="14">
        <v>1</v>
      </c>
      <c r="PD501" s="14">
        <v>0</v>
      </c>
      <c r="PE501" s="14">
        <v>1</v>
      </c>
      <c r="PF501" s="14"/>
      <c r="PG501" s="54"/>
      <c r="PH501" s="84">
        <v>1</v>
      </c>
      <c r="PI501" s="54"/>
      <c r="PJ501" s="54"/>
      <c r="PK501" s="54"/>
      <c r="PL501" s="84"/>
      <c r="PM501" s="14">
        <v>1</v>
      </c>
      <c r="PN501" s="84">
        <v>1</v>
      </c>
      <c r="PO501" s="84"/>
      <c r="PP501" s="84"/>
      <c r="PQ501" s="84"/>
      <c r="PR501" s="505"/>
      <c r="PS501" s="84">
        <v>1</v>
      </c>
      <c r="PT501" s="84"/>
      <c r="PU501" s="84">
        <v>1</v>
      </c>
      <c r="PV501" s="84"/>
      <c r="PW501" s="54"/>
      <c r="PX501" s="54"/>
      <c r="PY501" s="14"/>
      <c r="PZ501" s="14"/>
      <c r="QA501" s="14"/>
      <c r="QB501" s="54"/>
      <c r="QC501" s="54"/>
      <c r="QD501" s="54"/>
      <c r="QR501" s="1">
        <v>2</v>
      </c>
      <c r="QS501" s="1"/>
      <c r="QW501" s="1">
        <v>1</v>
      </c>
      <c r="QX501" s="1"/>
      <c r="QY501" s="1"/>
      <c r="QZ501" s="1"/>
      <c r="RA501" s="1"/>
      <c r="RB501" s="1">
        <v>1</v>
      </c>
      <c r="RC501" s="1">
        <v>1</v>
      </c>
      <c r="RD501" s="1"/>
      <c r="RE501" s="1">
        <v>1</v>
      </c>
      <c r="RF501" s="1">
        <v>1</v>
      </c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</row>
    <row r="502" spans="1:534" s="20" customFormat="1" hidden="1" x14ac:dyDescent="0.25">
      <c r="A502" s="68" t="s">
        <v>8</v>
      </c>
      <c r="B502" s="68" t="s">
        <v>1242</v>
      </c>
      <c r="C502" s="464">
        <v>319</v>
      </c>
      <c r="D502" s="347"/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  <c r="AL502" s="14">
        <v>0</v>
      </c>
      <c r="AM502" s="14">
        <v>0</v>
      </c>
      <c r="AN502" s="14">
        <v>0</v>
      </c>
      <c r="AO502" s="14">
        <v>0</v>
      </c>
      <c r="AP502" s="14">
        <v>0</v>
      </c>
      <c r="AQ502" s="14">
        <v>0</v>
      </c>
      <c r="AR502" s="14">
        <v>0</v>
      </c>
      <c r="AS502" s="14">
        <v>0</v>
      </c>
      <c r="AT502" s="14">
        <v>0</v>
      </c>
      <c r="AU502" s="14">
        <v>0</v>
      </c>
      <c r="AV502" s="14">
        <v>0</v>
      </c>
      <c r="AW502" s="14">
        <v>0</v>
      </c>
      <c r="AX502" s="14">
        <v>0</v>
      </c>
      <c r="AY502" s="14">
        <v>0</v>
      </c>
      <c r="AZ502" s="14">
        <v>0</v>
      </c>
      <c r="BA502" s="14">
        <v>0</v>
      </c>
      <c r="BB502" s="14">
        <v>0</v>
      </c>
      <c r="BC502" s="14">
        <v>0</v>
      </c>
      <c r="BD502" s="14">
        <v>0</v>
      </c>
      <c r="BE502" s="14">
        <v>0</v>
      </c>
      <c r="BF502" s="14">
        <v>0</v>
      </c>
      <c r="BG502" s="14">
        <v>0</v>
      </c>
      <c r="BH502" s="14">
        <v>0</v>
      </c>
      <c r="BI502" s="14">
        <v>0</v>
      </c>
      <c r="BJ502" s="14">
        <v>0</v>
      </c>
      <c r="BK502" s="14">
        <v>0</v>
      </c>
      <c r="BL502" s="14">
        <v>0</v>
      </c>
      <c r="BM502" s="14">
        <v>0</v>
      </c>
      <c r="BN502" s="14">
        <v>0</v>
      </c>
      <c r="BO502" s="14">
        <v>0</v>
      </c>
      <c r="BP502" s="14">
        <v>0</v>
      </c>
      <c r="BQ502" s="14">
        <v>0</v>
      </c>
      <c r="BR502" s="14">
        <v>0</v>
      </c>
      <c r="BS502" s="14">
        <v>0</v>
      </c>
      <c r="BT502" s="14">
        <v>0</v>
      </c>
      <c r="BU502" s="14">
        <v>0</v>
      </c>
      <c r="BV502" s="14">
        <v>0</v>
      </c>
      <c r="BW502" s="14">
        <v>0</v>
      </c>
      <c r="BX502" s="14">
        <v>0</v>
      </c>
      <c r="BY502" s="14">
        <v>0</v>
      </c>
      <c r="BZ502" s="14">
        <v>0</v>
      </c>
      <c r="CA502" s="14">
        <v>0</v>
      </c>
      <c r="CB502" s="14">
        <v>0</v>
      </c>
      <c r="CC502" s="14">
        <v>0</v>
      </c>
      <c r="CD502" s="14">
        <v>0</v>
      </c>
      <c r="CE502" s="14">
        <v>0</v>
      </c>
      <c r="CF502" s="14">
        <v>0</v>
      </c>
      <c r="CG502" s="14">
        <v>0</v>
      </c>
      <c r="CH502" s="14">
        <v>0</v>
      </c>
      <c r="CI502" s="14">
        <v>0</v>
      </c>
      <c r="CJ502" s="14">
        <v>0</v>
      </c>
      <c r="CK502" s="14">
        <v>0</v>
      </c>
      <c r="CL502" s="14">
        <v>0</v>
      </c>
      <c r="CM502" s="14">
        <v>0</v>
      </c>
      <c r="CN502" s="14">
        <v>0</v>
      </c>
      <c r="CO502" s="14">
        <v>0</v>
      </c>
      <c r="CP502" s="14">
        <v>0</v>
      </c>
      <c r="CQ502" s="14">
        <v>0</v>
      </c>
      <c r="CR502" s="14">
        <v>0</v>
      </c>
      <c r="CS502" s="14">
        <v>0</v>
      </c>
      <c r="CT502" s="14">
        <v>0</v>
      </c>
      <c r="CU502" s="14">
        <v>0</v>
      </c>
      <c r="CV502" s="14">
        <v>0</v>
      </c>
      <c r="CW502" s="14">
        <v>0</v>
      </c>
      <c r="CX502" s="14">
        <v>0</v>
      </c>
      <c r="CY502" s="14">
        <v>0</v>
      </c>
      <c r="CZ502" s="14">
        <v>0</v>
      </c>
      <c r="DA502" s="14">
        <v>0</v>
      </c>
      <c r="DB502" s="14">
        <v>0</v>
      </c>
      <c r="DC502" s="14">
        <v>0</v>
      </c>
      <c r="DD502" s="14">
        <v>0</v>
      </c>
      <c r="DE502" s="14">
        <v>0</v>
      </c>
      <c r="DF502" s="14">
        <v>0</v>
      </c>
      <c r="DG502" s="14">
        <v>0</v>
      </c>
      <c r="DH502" s="14">
        <v>0</v>
      </c>
      <c r="DI502" s="14">
        <v>0</v>
      </c>
      <c r="DJ502" s="14">
        <v>0</v>
      </c>
      <c r="DK502" s="14">
        <v>0</v>
      </c>
      <c r="DL502" s="14">
        <v>0</v>
      </c>
      <c r="DM502" s="14">
        <v>0</v>
      </c>
      <c r="DN502" s="14">
        <v>0</v>
      </c>
      <c r="DO502" s="14">
        <v>0</v>
      </c>
      <c r="DP502" s="14">
        <v>0</v>
      </c>
      <c r="DQ502" s="14">
        <v>0</v>
      </c>
      <c r="DR502" s="14">
        <v>0</v>
      </c>
      <c r="DS502" s="14">
        <v>0</v>
      </c>
      <c r="DT502" s="14">
        <v>0</v>
      </c>
      <c r="DU502" s="14">
        <v>0</v>
      </c>
      <c r="DV502" s="14">
        <v>0</v>
      </c>
      <c r="DW502" s="14">
        <v>0</v>
      </c>
      <c r="DX502" s="14">
        <v>0</v>
      </c>
      <c r="DY502" s="14">
        <v>0</v>
      </c>
      <c r="DZ502" s="14">
        <v>0</v>
      </c>
      <c r="EA502" s="14">
        <v>0</v>
      </c>
      <c r="EB502" s="14">
        <v>0</v>
      </c>
      <c r="EC502" s="14">
        <v>0</v>
      </c>
      <c r="ED502" s="14">
        <v>0</v>
      </c>
      <c r="EE502" s="14">
        <v>0</v>
      </c>
      <c r="EF502" s="14">
        <v>1</v>
      </c>
      <c r="EG502" s="14">
        <v>0</v>
      </c>
      <c r="EH502" s="14">
        <v>0</v>
      </c>
      <c r="EI502" s="14">
        <v>0</v>
      </c>
      <c r="EJ502" s="14">
        <v>0</v>
      </c>
      <c r="EK502" s="14">
        <v>0</v>
      </c>
      <c r="EL502" s="14">
        <v>0</v>
      </c>
      <c r="EM502" s="14">
        <v>0</v>
      </c>
      <c r="EN502" s="14">
        <v>0</v>
      </c>
      <c r="EO502" s="14">
        <v>0</v>
      </c>
      <c r="EP502" s="14">
        <v>0</v>
      </c>
      <c r="EQ502" s="14">
        <v>0</v>
      </c>
      <c r="ER502" s="14">
        <v>0</v>
      </c>
      <c r="ES502" s="14">
        <v>0</v>
      </c>
      <c r="ET502" s="14">
        <v>0</v>
      </c>
      <c r="EU502" s="14">
        <v>0</v>
      </c>
      <c r="EV502" s="14">
        <v>0</v>
      </c>
      <c r="EW502" s="14">
        <v>0</v>
      </c>
      <c r="EX502" s="14">
        <v>0</v>
      </c>
      <c r="EY502" s="14">
        <v>0</v>
      </c>
      <c r="EZ502" s="14">
        <v>0</v>
      </c>
      <c r="FA502" s="14">
        <v>0</v>
      </c>
      <c r="FB502" s="14">
        <v>0</v>
      </c>
      <c r="FC502" s="14">
        <v>0</v>
      </c>
      <c r="FD502" s="14">
        <v>0</v>
      </c>
      <c r="FE502" s="14">
        <v>0</v>
      </c>
      <c r="FF502" s="14">
        <v>0</v>
      </c>
      <c r="FG502" s="14">
        <v>0</v>
      </c>
      <c r="FH502" s="14">
        <v>0</v>
      </c>
      <c r="FI502" s="14">
        <v>0</v>
      </c>
      <c r="FJ502" s="14">
        <v>0</v>
      </c>
      <c r="FK502" s="14">
        <v>0</v>
      </c>
      <c r="FL502" s="14">
        <v>0</v>
      </c>
      <c r="FM502" s="14">
        <v>0</v>
      </c>
      <c r="FN502" s="14">
        <v>0</v>
      </c>
      <c r="FO502" s="14">
        <v>0</v>
      </c>
      <c r="FP502" s="14">
        <v>0</v>
      </c>
      <c r="FQ502" s="14">
        <v>0</v>
      </c>
      <c r="FR502" s="14">
        <v>0</v>
      </c>
      <c r="FS502" s="14">
        <v>0</v>
      </c>
      <c r="FT502" s="14">
        <v>0</v>
      </c>
      <c r="FU502" s="14">
        <v>0</v>
      </c>
      <c r="FV502" s="14">
        <v>0</v>
      </c>
      <c r="FW502" s="14">
        <v>0</v>
      </c>
      <c r="FX502" s="14">
        <v>0</v>
      </c>
      <c r="FY502" s="14">
        <v>0</v>
      </c>
      <c r="FZ502" s="14">
        <v>0</v>
      </c>
      <c r="GA502" s="14">
        <v>0</v>
      </c>
      <c r="GB502" s="14">
        <v>0</v>
      </c>
      <c r="GC502" s="14">
        <v>0</v>
      </c>
      <c r="GD502" s="14">
        <v>0</v>
      </c>
      <c r="GE502" s="14">
        <v>0</v>
      </c>
      <c r="GF502" s="14">
        <v>0</v>
      </c>
      <c r="GG502" s="14">
        <v>0</v>
      </c>
      <c r="GH502" s="14">
        <v>0</v>
      </c>
      <c r="GI502" s="14">
        <v>0</v>
      </c>
      <c r="GJ502" s="14">
        <v>0</v>
      </c>
      <c r="GK502" s="14">
        <v>0</v>
      </c>
      <c r="GL502" s="14">
        <v>0</v>
      </c>
      <c r="GM502" s="14">
        <v>0</v>
      </c>
      <c r="GN502" s="14">
        <v>0</v>
      </c>
      <c r="GO502" s="14">
        <v>0</v>
      </c>
      <c r="GP502" s="14">
        <v>0</v>
      </c>
      <c r="GQ502" s="14">
        <v>0</v>
      </c>
      <c r="GR502" s="14">
        <v>0</v>
      </c>
      <c r="GS502" s="14">
        <v>0</v>
      </c>
      <c r="GT502" s="14">
        <v>0</v>
      </c>
      <c r="GU502" s="14">
        <v>0</v>
      </c>
      <c r="GV502" s="14">
        <v>0</v>
      </c>
      <c r="GW502" s="14">
        <v>0</v>
      </c>
      <c r="GX502" s="14">
        <v>0</v>
      </c>
      <c r="GY502" s="14">
        <v>0</v>
      </c>
      <c r="GZ502" s="14">
        <v>0</v>
      </c>
      <c r="HA502" s="14">
        <v>0</v>
      </c>
      <c r="HB502" s="14">
        <v>0</v>
      </c>
      <c r="HC502" s="14">
        <v>0</v>
      </c>
      <c r="HD502" s="14">
        <v>0</v>
      </c>
      <c r="HE502" s="14">
        <v>0</v>
      </c>
      <c r="HF502" s="14">
        <v>0</v>
      </c>
      <c r="HG502" s="14">
        <v>0</v>
      </c>
      <c r="HH502" s="14">
        <v>0</v>
      </c>
      <c r="HI502" s="14">
        <v>0</v>
      </c>
      <c r="HJ502" s="14">
        <v>0</v>
      </c>
      <c r="HK502" s="14">
        <v>0</v>
      </c>
      <c r="HL502" s="14">
        <v>0</v>
      </c>
      <c r="HM502" s="14">
        <v>0</v>
      </c>
      <c r="HN502" s="14">
        <v>0</v>
      </c>
      <c r="HO502" s="14">
        <v>0</v>
      </c>
      <c r="HP502" s="14">
        <v>0</v>
      </c>
      <c r="HQ502" s="14">
        <v>0</v>
      </c>
      <c r="HR502" s="14">
        <v>0</v>
      </c>
      <c r="HS502" s="14">
        <v>0</v>
      </c>
      <c r="HT502" s="14">
        <v>0</v>
      </c>
      <c r="HU502" s="14">
        <v>0</v>
      </c>
      <c r="HV502" s="14">
        <v>0</v>
      </c>
      <c r="HW502" s="14">
        <v>0</v>
      </c>
      <c r="HX502" s="14">
        <v>0</v>
      </c>
      <c r="HY502" s="14">
        <v>0</v>
      </c>
      <c r="HZ502" s="14">
        <v>0</v>
      </c>
      <c r="IA502" s="14">
        <v>0</v>
      </c>
      <c r="IB502" s="14">
        <v>0</v>
      </c>
      <c r="IC502" s="14">
        <v>0</v>
      </c>
      <c r="ID502" s="14">
        <v>0</v>
      </c>
      <c r="IE502" s="14">
        <v>0</v>
      </c>
      <c r="IF502" s="14">
        <v>0</v>
      </c>
      <c r="IG502" s="14">
        <v>0</v>
      </c>
      <c r="IH502" s="14">
        <v>0</v>
      </c>
      <c r="II502" s="14">
        <v>0</v>
      </c>
      <c r="IJ502" s="14">
        <v>0</v>
      </c>
      <c r="IK502" s="14">
        <v>0</v>
      </c>
      <c r="IL502" s="14">
        <v>0</v>
      </c>
      <c r="IM502" s="14">
        <v>0</v>
      </c>
      <c r="IN502" s="14">
        <v>0</v>
      </c>
      <c r="IO502" s="14">
        <v>0</v>
      </c>
      <c r="IP502" s="14">
        <v>0</v>
      </c>
      <c r="IQ502" s="14">
        <v>0</v>
      </c>
      <c r="IR502" s="14">
        <v>0</v>
      </c>
      <c r="IS502" s="14">
        <v>0</v>
      </c>
      <c r="IT502" s="14">
        <v>0</v>
      </c>
      <c r="IU502" s="14">
        <v>0</v>
      </c>
      <c r="IV502" s="14">
        <v>0</v>
      </c>
      <c r="IW502" s="14">
        <v>0</v>
      </c>
      <c r="IX502" s="14">
        <v>0</v>
      </c>
      <c r="IY502" s="14">
        <v>0</v>
      </c>
      <c r="IZ502" s="14">
        <v>0</v>
      </c>
      <c r="JA502" s="14">
        <v>0</v>
      </c>
      <c r="JB502" s="14">
        <v>0</v>
      </c>
      <c r="JC502" s="14">
        <v>0</v>
      </c>
      <c r="JD502" s="14">
        <v>0</v>
      </c>
      <c r="JE502" s="14">
        <v>0</v>
      </c>
      <c r="JF502" s="14">
        <v>0</v>
      </c>
      <c r="JG502" s="14">
        <v>0</v>
      </c>
      <c r="JH502" s="14">
        <v>0</v>
      </c>
      <c r="JI502" s="14">
        <v>0</v>
      </c>
      <c r="JJ502" s="14">
        <v>0</v>
      </c>
      <c r="JK502" s="14">
        <v>0</v>
      </c>
      <c r="JL502" s="14">
        <v>0</v>
      </c>
      <c r="JM502" s="14">
        <v>0</v>
      </c>
      <c r="JN502" s="14">
        <v>0</v>
      </c>
      <c r="JO502" s="14">
        <v>0</v>
      </c>
      <c r="JP502" s="14">
        <v>0</v>
      </c>
      <c r="JQ502" s="14">
        <v>0</v>
      </c>
      <c r="JR502" s="14">
        <v>0</v>
      </c>
      <c r="JS502" s="14">
        <v>0</v>
      </c>
      <c r="JT502" s="14">
        <v>0</v>
      </c>
      <c r="JU502" s="14">
        <v>0</v>
      </c>
      <c r="JV502" s="14">
        <v>0</v>
      </c>
      <c r="JW502" s="14">
        <v>0</v>
      </c>
      <c r="JX502" s="14">
        <v>0</v>
      </c>
      <c r="JY502" s="14">
        <v>0</v>
      </c>
      <c r="JZ502" s="14">
        <v>0</v>
      </c>
      <c r="KA502" s="14">
        <v>0</v>
      </c>
      <c r="KB502" s="14">
        <v>0</v>
      </c>
      <c r="KC502" s="14">
        <v>0</v>
      </c>
      <c r="KD502" s="14">
        <v>0</v>
      </c>
      <c r="KE502" s="14">
        <v>0</v>
      </c>
      <c r="KF502" s="14">
        <v>0</v>
      </c>
      <c r="KG502" s="14">
        <v>0</v>
      </c>
      <c r="KH502" s="14">
        <v>0</v>
      </c>
      <c r="KI502" s="14">
        <v>0</v>
      </c>
      <c r="KJ502" s="14">
        <v>0</v>
      </c>
      <c r="KK502" s="14">
        <v>0</v>
      </c>
      <c r="KL502" s="14">
        <v>0</v>
      </c>
      <c r="KM502" s="14">
        <v>0</v>
      </c>
      <c r="KN502" s="14">
        <v>0</v>
      </c>
      <c r="KO502" s="14">
        <v>0</v>
      </c>
      <c r="KP502" s="14">
        <v>0</v>
      </c>
      <c r="KQ502" s="14">
        <v>0</v>
      </c>
      <c r="KR502" s="14">
        <v>0</v>
      </c>
      <c r="KS502" s="14">
        <v>0</v>
      </c>
      <c r="KT502" s="14">
        <v>0</v>
      </c>
      <c r="KU502" s="14">
        <v>0</v>
      </c>
      <c r="KV502" s="14">
        <v>0</v>
      </c>
      <c r="KW502" s="14">
        <v>0</v>
      </c>
      <c r="KX502" s="14">
        <v>0</v>
      </c>
      <c r="KY502" s="14">
        <v>0</v>
      </c>
      <c r="KZ502" s="14">
        <v>0</v>
      </c>
      <c r="LA502" s="14">
        <v>0</v>
      </c>
      <c r="LB502" s="14">
        <v>0</v>
      </c>
      <c r="LC502" s="14">
        <v>0</v>
      </c>
      <c r="LD502" s="14">
        <v>0</v>
      </c>
      <c r="LE502" s="14">
        <v>0</v>
      </c>
      <c r="LF502" s="14">
        <v>0</v>
      </c>
      <c r="LG502" s="14">
        <v>0</v>
      </c>
      <c r="LH502" s="14">
        <v>0</v>
      </c>
      <c r="LI502" s="14">
        <v>0</v>
      </c>
      <c r="LJ502" s="14">
        <v>0</v>
      </c>
      <c r="LK502" s="14">
        <v>0</v>
      </c>
      <c r="LL502" s="14">
        <v>0</v>
      </c>
      <c r="LM502" s="14">
        <v>0</v>
      </c>
      <c r="LN502" s="14">
        <v>0</v>
      </c>
      <c r="LO502" s="14">
        <v>0</v>
      </c>
      <c r="LP502" s="14">
        <v>0</v>
      </c>
      <c r="LQ502" s="14">
        <v>0</v>
      </c>
      <c r="LR502" s="14">
        <v>0</v>
      </c>
      <c r="LS502" s="14">
        <v>0</v>
      </c>
      <c r="LT502" s="14">
        <v>0</v>
      </c>
      <c r="LU502" s="14">
        <v>0</v>
      </c>
      <c r="LV502" s="14">
        <v>0</v>
      </c>
      <c r="LW502" s="14">
        <v>0</v>
      </c>
      <c r="LX502" s="14">
        <v>0</v>
      </c>
      <c r="LY502" s="14">
        <v>0</v>
      </c>
      <c r="LZ502" s="14">
        <v>0</v>
      </c>
      <c r="MA502" s="14">
        <v>0</v>
      </c>
      <c r="MB502" s="14">
        <v>0</v>
      </c>
      <c r="MC502" s="14">
        <v>0</v>
      </c>
      <c r="MD502" s="14">
        <v>0</v>
      </c>
      <c r="ME502" s="14">
        <v>0</v>
      </c>
      <c r="MF502" s="14">
        <v>0</v>
      </c>
      <c r="MG502" s="14">
        <v>0</v>
      </c>
      <c r="MH502" s="14">
        <v>0</v>
      </c>
      <c r="MI502" s="14">
        <v>0</v>
      </c>
      <c r="MJ502" s="14">
        <v>0</v>
      </c>
      <c r="MK502" s="14">
        <v>0</v>
      </c>
      <c r="ML502" s="14">
        <v>0</v>
      </c>
      <c r="MM502" s="14">
        <v>0</v>
      </c>
      <c r="MN502" s="14">
        <v>0</v>
      </c>
      <c r="MO502" s="14">
        <v>0</v>
      </c>
      <c r="MP502" s="14">
        <v>0</v>
      </c>
      <c r="MQ502" s="14">
        <v>0</v>
      </c>
      <c r="MR502" s="14">
        <v>0</v>
      </c>
      <c r="MS502" s="14">
        <v>0</v>
      </c>
      <c r="MT502" s="14">
        <v>0</v>
      </c>
      <c r="MU502" s="14">
        <v>0</v>
      </c>
      <c r="MV502" s="14">
        <v>0</v>
      </c>
      <c r="MW502" s="14">
        <v>0</v>
      </c>
      <c r="MX502" s="14">
        <v>0</v>
      </c>
      <c r="MY502" s="14">
        <v>1</v>
      </c>
      <c r="MZ502" s="14">
        <v>0</v>
      </c>
      <c r="NA502" s="14">
        <v>0</v>
      </c>
      <c r="NB502" s="14">
        <v>0</v>
      </c>
      <c r="NC502" s="14">
        <v>0</v>
      </c>
      <c r="ND502" s="14">
        <v>0</v>
      </c>
      <c r="NE502" s="14">
        <v>0</v>
      </c>
      <c r="NF502" s="14">
        <v>0</v>
      </c>
      <c r="NG502" s="14">
        <v>0</v>
      </c>
      <c r="NH502" s="14">
        <v>0</v>
      </c>
      <c r="NI502" s="14">
        <v>0</v>
      </c>
      <c r="NJ502" s="14">
        <v>0</v>
      </c>
      <c r="NK502" s="14">
        <v>0</v>
      </c>
      <c r="NL502" s="14">
        <v>0</v>
      </c>
      <c r="NM502" s="14">
        <v>0</v>
      </c>
      <c r="NN502" s="14">
        <v>0</v>
      </c>
      <c r="NO502" s="14">
        <v>0</v>
      </c>
      <c r="NP502" s="14">
        <v>0</v>
      </c>
      <c r="NQ502" s="14">
        <v>0</v>
      </c>
      <c r="NR502" s="14">
        <v>0</v>
      </c>
      <c r="NS502" s="14">
        <v>0</v>
      </c>
      <c r="NT502" s="14">
        <v>0</v>
      </c>
      <c r="NU502" s="14">
        <v>0</v>
      </c>
      <c r="NV502" s="14">
        <v>0</v>
      </c>
      <c r="NW502" s="14">
        <v>0</v>
      </c>
      <c r="NX502" s="14">
        <v>0</v>
      </c>
      <c r="NY502" s="14">
        <v>0</v>
      </c>
      <c r="NZ502" s="14">
        <v>0</v>
      </c>
      <c r="OA502" s="14">
        <v>1</v>
      </c>
      <c r="OB502" s="14">
        <v>0</v>
      </c>
      <c r="OC502" s="14">
        <v>1</v>
      </c>
      <c r="OD502" s="14">
        <v>0</v>
      </c>
      <c r="OE502" s="14">
        <v>0</v>
      </c>
      <c r="OF502" s="14"/>
      <c r="OG502" s="14">
        <v>0</v>
      </c>
      <c r="OH502" s="14">
        <v>1</v>
      </c>
      <c r="OI502" s="14">
        <v>0</v>
      </c>
      <c r="OJ502" s="14">
        <v>0</v>
      </c>
      <c r="OK502" s="14">
        <v>0</v>
      </c>
      <c r="OL502" s="14">
        <v>0</v>
      </c>
      <c r="OM502" s="14">
        <v>0</v>
      </c>
      <c r="ON502" s="14">
        <v>0</v>
      </c>
      <c r="OO502" s="14">
        <v>0</v>
      </c>
      <c r="OP502" s="14">
        <v>0</v>
      </c>
      <c r="OQ502" s="14">
        <v>0</v>
      </c>
      <c r="OR502" s="14">
        <v>0</v>
      </c>
      <c r="OS502" s="14">
        <v>0</v>
      </c>
      <c r="OT502" s="14">
        <v>0</v>
      </c>
      <c r="OU502" s="14">
        <v>0</v>
      </c>
      <c r="OV502" s="14">
        <v>0</v>
      </c>
      <c r="OW502" s="14">
        <v>0</v>
      </c>
      <c r="OX502" s="14">
        <v>0</v>
      </c>
      <c r="OY502" s="14">
        <v>0</v>
      </c>
      <c r="OZ502" s="14"/>
      <c r="PA502" s="14">
        <v>0</v>
      </c>
      <c r="PB502" s="14"/>
      <c r="PC502" s="14"/>
      <c r="PD502" s="14">
        <v>0</v>
      </c>
      <c r="PE502" s="14"/>
      <c r="PF502" s="14"/>
      <c r="PG502" s="54"/>
      <c r="PH502" s="54"/>
      <c r="PI502" s="54"/>
      <c r="PJ502" s="54"/>
      <c r="PK502" s="54"/>
      <c r="PL502" s="84"/>
      <c r="PM502" s="14"/>
      <c r="PN502" s="84"/>
      <c r="PO502" s="84"/>
      <c r="PP502" s="84"/>
      <c r="PQ502" s="84"/>
      <c r="PR502" s="505"/>
      <c r="PS502" s="84"/>
      <c r="PT502" s="84"/>
      <c r="PU502" s="84"/>
      <c r="PV502" s="84"/>
      <c r="PW502" s="54"/>
      <c r="PX502" s="54"/>
      <c r="PY502" s="14"/>
      <c r="PZ502" s="14"/>
      <c r="QA502" s="14"/>
      <c r="QB502" s="54"/>
      <c r="QC502" s="54"/>
      <c r="QD502" s="54"/>
      <c r="QR502" s="1"/>
      <c r="QS502" s="1"/>
      <c r="QX502" s="1"/>
      <c r="QY502" s="1"/>
      <c r="QZ502" s="1"/>
      <c r="RA502" s="1"/>
      <c r="RB502" s="1"/>
      <c r="RC502" s="1"/>
      <c r="RD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</row>
    <row r="503" spans="1:534" s="20" customFormat="1" hidden="1" x14ac:dyDescent="0.25">
      <c r="A503" s="68" t="s">
        <v>8</v>
      </c>
      <c r="B503" s="79" t="s">
        <v>110</v>
      </c>
      <c r="C503" s="464">
        <v>9641</v>
      </c>
      <c r="D503" s="347"/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  <c r="AL503" s="14">
        <v>0</v>
      </c>
      <c r="AM503" s="14">
        <v>0</v>
      </c>
      <c r="AN503" s="14">
        <v>0</v>
      </c>
      <c r="AO503" s="14">
        <v>0</v>
      </c>
      <c r="AP503" s="14">
        <v>0</v>
      </c>
      <c r="AQ503" s="14">
        <v>0</v>
      </c>
      <c r="AR503" s="14">
        <v>0</v>
      </c>
      <c r="AS503" s="14">
        <v>0</v>
      </c>
      <c r="AT503" s="14">
        <v>0</v>
      </c>
      <c r="AU503" s="14">
        <v>0</v>
      </c>
      <c r="AV503" s="14">
        <v>0</v>
      </c>
      <c r="AW503" s="14">
        <v>0</v>
      </c>
      <c r="AX503" s="14">
        <v>0</v>
      </c>
      <c r="AY503" s="14">
        <v>0</v>
      </c>
      <c r="AZ503" s="14">
        <v>0</v>
      </c>
      <c r="BA503" s="14">
        <v>0</v>
      </c>
      <c r="BB503" s="14">
        <v>0</v>
      </c>
      <c r="BC503" s="14">
        <v>0</v>
      </c>
      <c r="BD503" s="14">
        <v>0</v>
      </c>
      <c r="BE503" s="14">
        <v>0</v>
      </c>
      <c r="BF503" s="14">
        <v>0</v>
      </c>
      <c r="BG503" s="14">
        <v>0</v>
      </c>
      <c r="BH503" s="14">
        <v>0</v>
      </c>
      <c r="BI503" s="14">
        <v>0</v>
      </c>
      <c r="BJ503" s="14">
        <v>0</v>
      </c>
      <c r="BK503" s="14">
        <v>0</v>
      </c>
      <c r="BL503" s="14">
        <v>0</v>
      </c>
      <c r="BM503" s="14">
        <v>0</v>
      </c>
      <c r="BN503" s="14">
        <v>0</v>
      </c>
      <c r="BO503" s="14">
        <v>0</v>
      </c>
      <c r="BP503" s="14">
        <v>0</v>
      </c>
      <c r="BQ503" s="14">
        <v>0</v>
      </c>
      <c r="BR503" s="14">
        <v>0</v>
      </c>
      <c r="BS503" s="14">
        <v>0</v>
      </c>
      <c r="BT503" s="14">
        <v>0</v>
      </c>
      <c r="BU503" s="14">
        <v>0</v>
      </c>
      <c r="BV503" s="14">
        <v>0</v>
      </c>
      <c r="BW503" s="14">
        <v>0</v>
      </c>
      <c r="BX503" s="14">
        <v>0</v>
      </c>
      <c r="BY503" s="14">
        <v>0</v>
      </c>
      <c r="BZ503" s="14">
        <v>0</v>
      </c>
      <c r="CA503" s="14">
        <v>0</v>
      </c>
      <c r="CB503" s="14">
        <v>0</v>
      </c>
      <c r="CC503" s="14">
        <v>0</v>
      </c>
      <c r="CD503" s="14">
        <v>0</v>
      </c>
      <c r="CE503" s="14">
        <v>0</v>
      </c>
      <c r="CF503" s="14">
        <v>0</v>
      </c>
      <c r="CG503" s="14">
        <v>0</v>
      </c>
      <c r="CH503" s="14">
        <v>0</v>
      </c>
      <c r="CI503" s="14">
        <v>0</v>
      </c>
      <c r="CJ503" s="14">
        <v>2</v>
      </c>
      <c r="CK503" s="14">
        <v>1</v>
      </c>
      <c r="CL503" s="14">
        <v>0</v>
      </c>
      <c r="CM503" s="14">
        <v>0</v>
      </c>
      <c r="CN503" s="14">
        <v>1</v>
      </c>
      <c r="CO503" s="14">
        <v>1</v>
      </c>
      <c r="CP503" s="14">
        <v>1</v>
      </c>
      <c r="CQ503" s="14">
        <v>0</v>
      </c>
      <c r="CR503" s="14">
        <v>0</v>
      </c>
      <c r="CS503" s="14">
        <v>1</v>
      </c>
      <c r="CT503" s="14">
        <v>1</v>
      </c>
      <c r="CU503" s="14">
        <v>0</v>
      </c>
      <c r="CV503" s="14">
        <v>1</v>
      </c>
      <c r="CW503" s="14">
        <v>0</v>
      </c>
      <c r="CX503" s="14">
        <v>0</v>
      </c>
      <c r="CY503" s="14">
        <v>3</v>
      </c>
      <c r="CZ503" s="14">
        <v>2</v>
      </c>
      <c r="DA503" s="14">
        <v>0</v>
      </c>
      <c r="DB503" s="14">
        <v>2</v>
      </c>
      <c r="DC503" s="14">
        <v>2</v>
      </c>
      <c r="DD503" s="14">
        <v>0</v>
      </c>
      <c r="DE503" s="14">
        <v>4</v>
      </c>
      <c r="DF503" s="14">
        <v>5</v>
      </c>
      <c r="DG503" s="14">
        <v>1</v>
      </c>
      <c r="DH503" s="14">
        <v>0</v>
      </c>
      <c r="DI503" s="14">
        <v>2</v>
      </c>
      <c r="DJ503" s="14">
        <v>4</v>
      </c>
      <c r="DK503" s="14">
        <v>4</v>
      </c>
      <c r="DL503" s="14">
        <v>0</v>
      </c>
      <c r="DM503" s="14">
        <v>0</v>
      </c>
      <c r="DN503" s="14">
        <v>3</v>
      </c>
      <c r="DO503" s="14">
        <v>3</v>
      </c>
      <c r="DP503" s="14">
        <v>0</v>
      </c>
      <c r="DQ503" s="14">
        <v>7</v>
      </c>
      <c r="DR503" s="14">
        <v>0</v>
      </c>
      <c r="DS503" s="14">
        <v>3</v>
      </c>
      <c r="DT503" s="14">
        <v>2</v>
      </c>
      <c r="DU503" s="14">
        <v>2</v>
      </c>
      <c r="DV503" s="14">
        <v>0</v>
      </c>
      <c r="DW503" s="14">
        <v>4</v>
      </c>
      <c r="DX503" s="14">
        <v>2</v>
      </c>
      <c r="DY503" s="14">
        <v>2</v>
      </c>
      <c r="DZ503" s="14">
        <v>0</v>
      </c>
      <c r="EA503" s="14">
        <v>2</v>
      </c>
      <c r="EB503" s="14">
        <v>3</v>
      </c>
      <c r="EC503" s="14">
        <v>2</v>
      </c>
      <c r="ED503" s="14">
        <v>1</v>
      </c>
      <c r="EE503" s="14">
        <v>0</v>
      </c>
      <c r="EF503" s="14">
        <v>4</v>
      </c>
      <c r="EG503" s="14">
        <v>0</v>
      </c>
      <c r="EH503" s="14">
        <v>1</v>
      </c>
      <c r="EI503" s="14">
        <v>0</v>
      </c>
      <c r="EJ503" s="14">
        <v>1</v>
      </c>
      <c r="EK503" s="14">
        <v>0</v>
      </c>
      <c r="EL503" s="14">
        <v>5</v>
      </c>
      <c r="EM503" s="14">
        <v>3</v>
      </c>
      <c r="EN503" s="14">
        <v>0</v>
      </c>
      <c r="EO503" s="14">
        <v>4</v>
      </c>
      <c r="EP503" s="14">
        <v>3</v>
      </c>
      <c r="EQ503" s="14">
        <v>0</v>
      </c>
      <c r="ER503" s="14">
        <v>1</v>
      </c>
      <c r="ES503" s="14">
        <v>6</v>
      </c>
      <c r="ET503" s="14">
        <v>1</v>
      </c>
      <c r="EU503" s="14">
        <v>2</v>
      </c>
      <c r="EV503" s="14">
        <v>1</v>
      </c>
      <c r="EW503" s="14">
        <v>3</v>
      </c>
      <c r="EX503" s="14">
        <v>0</v>
      </c>
      <c r="EY503" s="14">
        <v>0</v>
      </c>
      <c r="EZ503" s="14">
        <v>2</v>
      </c>
      <c r="FA503" s="14">
        <v>0</v>
      </c>
      <c r="FB503" s="14">
        <v>1</v>
      </c>
      <c r="FC503" s="14">
        <v>1</v>
      </c>
      <c r="FD503" s="14">
        <v>2</v>
      </c>
      <c r="FE503" s="14">
        <v>5</v>
      </c>
      <c r="FF503" s="14">
        <v>0</v>
      </c>
      <c r="FG503" s="14">
        <v>1</v>
      </c>
      <c r="FH503" s="14">
        <v>0</v>
      </c>
      <c r="FI503" s="14">
        <v>2</v>
      </c>
      <c r="FJ503" s="14">
        <v>8</v>
      </c>
      <c r="FK503" s="14">
        <v>2</v>
      </c>
      <c r="FL503" s="14">
        <v>0</v>
      </c>
      <c r="FM503" s="14">
        <v>4</v>
      </c>
      <c r="FN503" s="14">
        <v>3</v>
      </c>
      <c r="FO503" s="14">
        <v>1</v>
      </c>
      <c r="FP503" s="14">
        <v>5</v>
      </c>
      <c r="FQ503" s="14">
        <v>2</v>
      </c>
      <c r="FR503" s="14">
        <v>3</v>
      </c>
      <c r="FS503" s="14">
        <v>0</v>
      </c>
      <c r="FT503" s="14">
        <v>0</v>
      </c>
      <c r="FU503" s="14">
        <v>4</v>
      </c>
      <c r="FV503" s="14">
        <v>0</v>
      </c>
      <c r="FW503" s="14">
        <v>1</v>
      </c>
      <c r="FX503" s="14">
        <v>1</v>
      </c>
      <c r="FY503" s="14">
        <v>2</v>
      </c>
      <c r="FZ503" s="14">
        <v>0</v>
      </c>
      <c r="GA503" s="14">
        <v>0</v>
      </c>
      <c r="GB503" s="14">
        <v>3</v>
      </c>
      <c r="GC503" s="14">
        <v>3</v>
      </c>
      <c r="GD503" s="14">
        <v>5</v>
      </c>
      <c r="GE503" s="14">
        <v>4</v>
      </c>
      <c r="GF503" s="14">
        <v>3</v>
      </c>
      <c r="GG503" s="14">
        <v>5</v>
      </c>
      <c r="GH503" s="14">
        <v>0</v>
      </c>
      <c r="GI503" s="14">
        <v>2</v>
      </c>
      <c r="GJ503" s="14">
        <v>5</v>
      </c>
      <c r="GK503" s="14">
        <v>3</v>
      </c>
      <c r="GL503" s="14">
        <v>1</v>
      </c>
      <c r="GM503" s="14">
        <v>3</v>
      </c>
      <c r="GN503" s="14">
        <v>1</v>
      </c>
      <c r="GO503" s="14">
        <v>1</v>
      </c>
      <c r="GP503" s="14">
        <v>1</v>
      </c>
      <c r="GQ503" s="14">
        <v>4</v>
      </c>
      <c r="GR503" s="14">
        <v>0</v>
      </c>
      <c r="GS503" s="14">
        <v>2</v>
      </c>
      <c r="GT503" s="14">
        <v>4</v>
      </c>
      <c r="GU503" s="14">
        <v>0</v>
      </c>
      <c r="GV503" s="14">
        <v>0</v>
      </c>
      <c r="GW503" s="14">
        <v>4</v>
      </c>
      <c r="GX503" s="14">
        <v>0</v>
      </c>
      <c r="GY503" s="14">
        <v>3</v>
      </c>
      <c r="GZ503" s="14">
        <v>1</v>
      </c>
      <c r="HA503" s="14">
        <v>2</v>
      </c>
      <c r="HB503" s="14">
        <v>0</v>
      </c>
      <c r="HC503" s="14">
        <v>1</v>
      </c>
      <c r="HD503" s="14">
        <v>0</v>
      </c>
      <c r="HE503" s="14">
        <v>0</v>
      </c>
      <c r="HF503" s="14">
        <v>5</v>
      </c>
      <c r="HG503" s="14">
        <v>3</v>
      </c>
      <c r="HH503" s="14">
        <v>3</v>
      </c>
      <c r="HI503" s="14">
        <v>0</v>
      </c>
      <c r="HJ503" s="14">
        <v>3</v>
      </c>
      <c r="HK503" s="14">
        <v>0</v>
      </c>
      <c r="HL503" s="14">
        <v>2</v>
      </c>
      <c r="HM503" s="14">
        <v>0</v>
      </c>
      <c r="HN503" s="14">
        <v>1</v>
      </c>
      <c r="HO503" s="14">
        <v>1</v>
      </c>
      <c r="HP503" s="14">
        <v>0</v>
      </c>
      <c r="HQ503" s="14">
        <v>7</v>
      </c>
      <c r="HR503" s="14">
        <v>0</v>
      </c>
      <c r="HS503" s="14">
        <v>2</v>
      </c>
      <c r="HT503" s="14">
        <v>0</v>
      </c>
      <c r="HU503" s="14">
        <v>0</v>
      </c>
      <c r="HV503" s="14">
        <v>1</v>
      </c>
      <c r="HW503" s="14">
        <v>0</v>
      </c>
      <c r="HX503" s="14">
        <v>1</v>
      </c>
      <c r="HY503" s="14">
        <v>0</v>
      </c>
      <c r="HZ503" s="14">
        <v>6</v>
      </c>
      <c r="IA503" s="14">
        <v>7</v>
      </c>
      <c r="IB503" s="14">
        <v>0</v>
      </c>
      <c r="IC503" s="14">
        <v>0</v>
      </c>
      <c r="ID503" s="14">
        <v>0</v>
      </c>
      <c r="IE503" s="14">
        <v>6</v>
      </c>
      <c r="IF503" s="14">
        <v>0</v>
      </c>
      <c r="IG503" s="14">
        <v>9</v>
      </c>
      <c r="IH503" s="14">
        <v>3</v>
      </c>
      <c r="II503" s="14">
        <v>12</v>
      </c>
      <c r="IJ503" s="14">
        <v>2</v>
      </c>
      <c r="IK503" s="14">
        <v>0</v>
      </c>
      <c r="IL503" s="14">
        <v>4</v>
      </c>
      <c r="IM503" s="14">
        <v>0</v>
      </c>
      <c r="IN503" s="14">
        <v>15</v>
      </c>
      <c r="IO503" s="14">
        <v>3</v>
      </c>
      <c r="IP503" s="14">
        <v>4</v>
      </c>
      <c r="IQ503" s="14">
        <v>4</v>
      </c>
      <c r="IR503" s="14">
        <v>0</v>
      </c>
      <c r="IS503" s="14">
        <v>3</v>
      </c>
      <c r="IT503" s="14">
        <v>2</v>
      </c>
      <c r="IU503" s="14">
        <v>1</v>
      </c>
      <c r="IV503" s="14">
        <v>5</v>
      </c>
      <c r="IW503" s="14">
        <v>1</v>
      </c>
      <c r="IX503" s="14">
        <v>3</v>
      </c>
      <c r="IY503" s="14">
        <v>0</v>
      </c>
      <c r="IZ503" s="14">
        <v>9</v>
      </c>
      <c r="JA503" s="14">
        <v>1</v>
      </c>
      <c r="JB503" s="14">
        <v>5</v>
      </c>
      <c r="JC503" s="14">
        <v>4</v>
      </c>
      <c r="JD503" s="14">
        <v>5</v>
      </c>
      <c r="JE503" s="14">
        <v>2</v>
      </c>
      <c r="JF503" s="14">
        <v>0</v>
      </c>
      <c r="JG503" s="14">
        <v>1</v>
      </c>
      <c r="JH503" s="14">
        <v>1</v>
      </c>
      <c r="JI503" s="14">
        <v>1</v>
      </c>
      <c r="JJ503" s="14">
        <v>3</v>
      </c>
      <c r="JK503" s="14">
        <v>0</v>
      </c>
      <c r="JL503" s="14">
        <v>1</v>
      </c>
      <c r="JM503" s="14">
        <v>0</v>
      </c>
      <c r="JN503" s="14">
        <v>2</v>
      </c>
      <c r="JO503" s="14">
        <v>0</v>
      </c>
      <c r="JP503" s="14">
        <v>3</v>
      </c>
      <c r="JQ503" s="14">
        <v>2</v>
      </c>
      <c r="JR503" s="14">
        <v>0</v>
      </c>
      <c r="JS503" s="14">
        <v>3</v>
      </c>
      <c r="JT503" s="14">
        <v>0</v>
      </c>
      <c r="JU503" s="14">
        <v>0</v>
      </c>
      <c r="JV503" s="14">
        <v>0</v>
      </c>
      <c r="JW503" s="14">
        <v>0</v>
      </c>
      <c r="JX503" s="14">
        <v>0</v>
      </c>
      <c r="JY503" s="14">
        <v>0</v>
      </c>
      <c r="JZ503" s="14">
        <v>1</v>
      </c>
      <c r="KA503" s="14">
        <v>0</v>
      </c>
      <c r="KB503" s="14">
        <v>2</v>
      </c>
      <c r="KC503" s="14">
        <v>0</v>
      </c>
      <c r="KD503" s="14">
        <v>1</v>
      </c>
      <c r="KE503" s="14">
        <v>2</v>
      </c>
      <c r="KF503" s="14">
        <v>0</v>
      </c>
      <c r="KG503" s="14">
        <v>0</v>
      </c>
      <c r="KH503" s="14">
        <v>0</v>
      </c>
      <c r="KI503" s="14">
        <v>1</v>
      </c>
      <c r="KJ503" s="14">
        <v>0</v>
      </c>
      <c r="KK503" s="14">
        <v>1</v>
      </c>
      <c r="KL503" s="14">
        <v>1</v>
      </c>
      <c r="KM503" s="14">
        <v>0</v>
      </c>
      <c r="KN503" s="14">
        <v>0</v>
      </c>
      <c r="KO503" s="14">
        <v>0</v>
      </c>
      <c r="KP503" s="14">
        <v>2</v>
      </c>
      <c r="KQ503" s="14">
        <v>0</v>
      </c>
      <c r="KR503" s="14">
        <v>0</v>
      </c>
      <c r="KS503" s="14">
        <v>2</v>
      </c>
      <c r="KT503" s="14">
        <v>0</v>
      </c>
      <c r="KU503" s="14">
        <v>1</v>
      </c>
      <c r="KV503" s="14">
        <v>0</v>
      </c>
      <c r="KW503" s="14">
        <v>0</v>
      </c>
      <c r="KX503" s="14">
        <v>3</v>
      </c>
      <c r="KY503" s="14">
        <v>1</v>
      </c>
      <c r="KZ503" s="14">
        <v>0</v>
      </c>
      <c r="LA503" s="14">
        <v>2</v>
      </c>
      <c r="LB503" s="14">
        <v>0</v>
      </c>
      <c r="LC503" s="14">
        <v>0</v>
      </c>
      <c r="LD503" s="14">
        <v>2</v>
      </c>
      <c r="LE503" s="14">
        <v>0</v>
      </c>
      <c r="LF503" s="14">
        <v>1</v>
      </c>
      <c r="LG503" s="14">
        <v>3</v>
      </c>
      <c r="LH503" s="14">
        <v>1</v>
      </c>
      <c r="LI503" s="14">
        <v>2</v>
      </c>
      <c r="LJ503" s="14">
        <v>0</v>
      </c>
      <c r="LK503" s="14">
        <v>3</v>
      </c>
      <c r="LL503" s="14">
        <v>2</v>
      </c>
      <c r="LM503" s="14">
        <v>2</v>
      </c>
      <c r="LN503" s="14">
        <v>5</v>
      </c>
      <c r="LO503" s="14">
        <v>0</v>
      </c>
      <c r="LP503" s="14">
        <v>6</v>
      </c>
      <c r="LQ503" s="14">
        <v>0</v>
      </c>
      <c r="LR503" s="14">
        <v>6</v>
      </c>
      <c r="LS503" s="14">
        <v>0</v>
      </c>
      <c r="LT503" s="14">
        <v>0</v>
      </c>
      <c r="LU503" s="14">
        <v>6</v>
      </c>
      <c r="LV503" s="14">
        <v>2</v>
      </c>
      <c r="LW503" s="14">
        <v>1</v>
      </c>
      <c r="LX503" s="14">
        <v>0</v>
      </c>
      <c r="LY503" s="14">
        <v>8</v>
      </c>
      <c r="LZ503" s="14">
        <v>0</v>
      </c>
      <c r="MA503" s="14">
        <v>1</v>
      </c>
      <c r="MB503" s="14">
        <v>10</v>
      </c>
      <c r="MC503" s="14">
        <v>1</v>
      </c>
      <c r="MD503" s="14">
        <v>7</v>
      </c>
      <c r="ME503" s="14">
        <v>6</v>
      </c>
      <c r="MF503" s="14">
        <v>6</v>
      </c>
      <c r="MG503" s="14">
        <v>1</v>
      </c>
      <c r="MH503" s="14">
        <v>1</v>
      </c>
      <c r="MI503" s="14">
        <v>13</v>
      </c>
      <c r="MJ503" s="14">
        <v>15</v>
      </c>
      <c r="MK503" s="14">
        <v>2</v>
      </c>
      <c r="ML503" s="14">
        <v>4</v>
      </c>
      <c r="MM503" s="14">
        <v>6</v>
      </c>
      <c r="MN503" s="14">
        <v>1</v>
      </c>
      <c r="MO503" s="14">
        <v>4</v>
      </c>
      <c r="MP503" s="14">
        <v>7</v>
      </c>
      <c r="MQ503" s="14">
        <v>9</v>
      </c>
      <c r="MR503" s="14">
        <v>8</v>
      </c>
      <c r="MS503" s="14">
        <v>0</v>
      </c>
      <c r="MT503" s="14">
        <v>8</v>
      </c>
      <c r="MU503" s="14">
        <v>4</v>
      </c>
      <c r="MV503" s="14">
        <v>2</v>
      </c>
      <c r="MW503" s="14">
        <v>13</v>
      </c>
      <c r="MX503" s="14">
        <v>9</v>
      </c>
      <c r="MY503" s="14">
        <v>15</v>
      </c>
      <c r="MZ503" s="14">
        <v>0</v>
      </c>
      <c r="NA503" s="14">
        <v>14</v>
      </c>
      <c r="NB503" s="14">
        <v>0</v>
      </c>
      <c r="NC503" s="14">
        <v>8</v>
      </c>
      <c r="ND503" s="14">
        <v>16</v>
      </c>
      <c r="NE503" s="14">
        <v>10</v>
      </c>
      <c r="NF503" s="14">
        <v>8</v>
      </c>
      <c r="NG503" s="14">
        <v>0</v>
      </c>
      <c r="NH503" s="14">
        <v>12</v>
      </c>
      <c r="NI503" s="14">
        <v>8</v>
      </c>
      <c r="NJ503" s="14">
        <v>18</v>
      </c>
      <c r="NK503" s="14">
        <v>18</v>
      </c>
      <c r="NL503" s="14">
        <v>9</v>
      </c>
      <c r="NM503" s="14">
        <v>19</v>
      </c>
      <c r="NN503" s="14">
        <v>0</v>
      </c>
      <c r="NO503" s="14">
        <v>16</v>
      </c>
      <c r="NP503" s="14">
        <v>0</v>
      </c>
      <c r="NQ503" s="14">
        <v>17</v>
      </c>
      <c r="NR503" s="14">
        <v>8</v>
      </c>
      <c r="NS503" s="14">
        <v>9</v>
      </c>
      <c r="NT503" s="14">
        <v>15</v>
      </c>
      <c r="NU503" s="14">
        <v>0</v>
      </c>
      <c r="NV503" s="14">
        <v>18</v>
      </c>
      <c r="NW503" s="14">
        <v>4</v>
      </c>
      <c r="NX503" s="14">
        <v>6</v>
      </c>
      <c r="NY503" s="14">
        <v>20</v>
      </c>
      <c r="NZ503" s="14">
        <v>5</v>
      </c>
      <c r="OA503" s="14">
        <v>7</v>
      </c>
      <c r="OB503" s="14">
        <v>0</v>
      </c>
      <c r="OC503" s="14">
        <v>7</v>
      </c>
      <c r="OD503" s="14">
        <v>2</v>
      </c>
      <c r="OE503" s="14">
        <v>2</v>
      </c>
      <c r="OF503" s="14">
        <v>9</v>
      </c>
      <c r="OG503" s="14">
        <v>3</v>
      </c>
      <c r="OH503" s="14">
        <v>2</v>
      </c>
      <c r="OI503" s="14">
        <v>0</v>
      </c>
      <c r="OJ503" s="14">
        <v>2</v>
      </c>
      <c r="OK503" s="14">
        <v>4</v>
      </c>
      <c r="OL503" s="14">
        <v>3</v>
      </c>
      <c r="OM503" s="14">
        <v>4</v>
      </c>
      <c r="ON503" s="14">
        <v>0</v>
      </c>
      <c r="OO503" s="14">
        <v>2</v>
      </c>
      <c r="OP503" s="14">
        <v>0</v>
      </c>
      <c r="OQ503" s="14">
        <v>0</v>
      </c>
      <c r="OR503" s="14">
        <v>2</v>
      </c>
      <c r="OS503" s="14">
        <v>2</v>
      </c>
      <c r="OT503" s="14">
        <v>1</v>
      </c>
      <c r="OU503" s="14">
        <v>1</v>
      </c>
      <c r="OV503" s="14">
        <v>7</v>
      </c>
      <c r="OW503" s="14">
        <v>0</v>
      </c>
      <c r="OX503" s="14">
        <v>2</v>
      </c>
      <c r="OY503" s="14">
        <v>2</v>
      </c>
      <c r="OZ503" s="14"/>
      <c r="PA503" s="14">
        <v>2</v>
      </c>
      <c r="PB503" s="14"/>
      <c r="PC503" s="14">
        <v>5</v>
      </c>
      <c r="PD503" s="14">
        <v>0</v>
      </c>
      <c r="PE503" s="14">
        <v>6</v>
      </c>
      <c r="PF503" s="14">
        <v>5</v>
      </c>
      <c r="PG503" s="14">
        <v>5</v>
      </c>
      <c r="PH503" s="84">
        <v>5</v>
      </c>
      <c r="PI503" s="14">
        <v>5</v>
      </c>
      <c r="PJ503" s="14">
        <v>1</v>
      </c>
      <c r="PK503" s="54"/>
      <c r="PL503" s="84"/>
      <c r="PM503" s="14">
        <v>2</v>
      </c>
      <c r="PN503" s="84"/>
      <c r="PO503" s="84">
        <v>4</v>
      </c>
      <c r="PP503" s="84">
        <v>2</v>
      </c>
      <c r="PQ503" s="84">
        <v>5</v>
      </c>
      <c r="PR503" s="505"/>
      <c r="PS503" s="479">
        <v>4</v>
      </c>
      <c r="PT503" s="84"/>
      <c r="PU503" s="479">
        <v>7</v>
      </c>
      <c r="PV503" s="84">
        <v>2</v>
      </c>
      <c r="PW503" s="479">
        <v>1</v>
      </c>
      <c r="PX503" s="479">
        <v>3</v>
      </c>
      <c r="PY503" s="14"/>
      <c r="PZ503" s="14">
        <v>3</v>
      </c>
      <c r="QA503" s="14"/>
      <c r="QB503" s="60">
        <v>1</v>
      </c>
      <c r="QC503" s="60">
        <v>2</v>
      </c>
      <c r="QD503" s="54"/>
      <c r="QE503" s="436">
        <v>3</v>
      </c>
      <c r="QG503" s="510">
        <v>2</v>
      </c>
      <c r="QI503" s="1">
        <v>1</v>
      </c>
      <c r="QJ503" s="486">
        <v>3</v>
      </c>
      <c r="QK503" s="486">
        <v>1</v>
      </c>
      <c r="QL503" s="487">
        <v>2</v>
      </c>
      <c r="QM503" s="486">
        <v>4</v>
      </c>
      <c r="QN503" s="486">
        <v>2</v>
      </c>
      <c r="QO503" s="486">
        <v>1</v>
      </c>
      <c r="QP503" s="486">
        <v>3</v>
      </c>
      <c r="QR503" s="486">
        <v>2</v>
      </c>
      <c r="QS503" s="1"/>
      <c r="QT503" s="1">
        <v>3</v>
      </c>
      <c r="QV503" s="1">
        <v>1</v>
      </c>
      <c r="QW503" s="1">
        <v>2</v>
      </c>
      <c r="QX503" s="1">
        <v>1</v>
      </c>
      <c r="QY503" s="1">
        <v>1</v>
      </c>
      <c r="QZ503" s="1"/>
      <c r="RA503" s="1"/>
      <c r="RB503" s="1"/>
      <c r="RC503" s="1"/>
      <c r="RD503" s="1">
        <v>3</v>
      </c>
      <c r="RH503" s="1">
        <v>1</v>
      </c>
      <c r="RI503" s="1">
        <v>1</v>
      </c>
      <c r="RJ503" s="1"/>
      <c r="RK503" s="1"/>
      <c r="RL503" s="1"/>
      <c r="RM503" s="1"/>
      <c r="RN503" s="1"/>
      <c r="RO503" s="1"/>
      <c r="RP503" s="1"/>
      <c r="RQ503" s="1">
        <v>1</v>
      </c>
      <c r="RR503" s="1"/>
      <c r="RS503" s="1"/>
      <c r="RT503" s="1"/>
      <c r="RW503" s="1">
        <v>1</v>
      </c>
      <c r="RX503" s="1"/>
      <c r="RY503" s="1">
        <v>1</v>
      </c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</row>
    <row r="504" spans="1:534" s="20" customFormat="1" hidden="1" x14ac:dyDescent="0.25">
      <c r="A504" s="68" t="s">
        <v>8</v>
      </c>
      <c r="B504" s="68" t="s">
        <v>608</v>
      </c>
      <c r="C504" s="464">
        <v>229</v>
      </c>
      <c r="D504" s="347"/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  <c r="AL504" s="14">
        <v>0</v>
      </c>
      <c r="AM504" s="14">
        <v>0</v>
      </c>
      <c r="AN504" s="14">
        <v>0</v>
      </c>
      <c r="AO504" s="14">
        <v>0</v>
      </c>
      <c r="AP504" s="14">
        <v>0</v>
      </c>
      <c r="AQ504" s="14">
        <v>0</v>
      </c>
      <c r="AR504" s="14">
        <v>0</v>
      </c>
      <c r="AS504" s="14">
        <v>0</v>
      </c>
      <c r="AT504" s="14">
        <v>0</v>
      </c>
      <c r="AU504" s="14">
        <v>0</v>
      </c>
      <c r="AV504" s="14">
        <v>0</v>
      </c>
      <c r="AW504" s="14">
        <v>0</v>
      </c>
      <c r="AX504" s="14">
        <v>0</v>
      </c>
      <c r="AY504" s="14">
        <v>0</v>
      </c>
      <c r="AZ504" s="14">
        <v>0</v>
      </c>
      <c r="BA504" s="14">
        <v>0</v>
      </c>
      <c r="BB504" s="14">
        <v>0</v>
      </c>
      <c r="BC504" s="14">
        <v>0</v>
      </c>
      <c r="BD504" s="14">
        <v>0</v>
      </c>
      <c r="BE504" s="14">
        <v>0</v>
      </c>
      <c r="BF504" s="14">
        <v>0</v>
      </c>
      <c r="BG504" s="14">
        <v>0</v>
      </c>
      <c r="BH504" s="14">
        <v>0</v>
      </c>
      <c r="BI504" s="14">
        <v>0</v>
      </c>
      <c r="BJ504" s="14">
        <v>0</v>
      </c>
      <c r="BK504" s="14">
        <v>0</v>
      </c>
      <c r="BL504" s="14">
        <v>0</v>
      </c>
      <c r="BM504" s="14">
        <v>0</v>
      </c>
      <c r="BN504" s="14">
        <v>0</v>
      </c>
      <c r="BO504" s="14">
        <v>0</v>
      </c>
      <c r="BP504" s="14">
        <v>0</v>
      </c>
      <c r="BQ504" s="14">
        <v>0</v>
      </c>
      <c r="BR504" s="14">
        <v>0</v>
      </c>
      <c r="BS504" s="14">
        <v>0</v>
      </c>
      <c r="BT504" s="14">
        <v>0</v>
      </c>
      <c r="BU504" s="14">
        <v>0</v>
      </c>
      <c r="BV504" s="14">
        <v>0</v>
      </c>
      <c r="BW504" s="14">
        <v>0</v>
      </c>
      <c r="BX504" s="14">
        <v>0</v>
      </c>
      <c r="BY504" s="14">
        <v>0</v>
      </c>
      <c r="BZ504" s="14">
        <v>0</v>
      </c>
      <c r="CA504" s="14">
        <v>0</v>
      </c>
      <c r="CB504" s="14">
        <v>0</v>
      </c>
      <c r="CC504" s="14">
        <v>0</v>
      </c>
      <c r="CD504" s="14">
        <v>0</v>
      </c>
      <c r="CE504" s="14">
        <v>0</v>
      </c>
      <c r="CF504" s="14">
        <v>0</v>
      </c>
      <c r="CG504" s="14">
        <v>0</v>
      </c>
      <c r="CH504" s="14">
        <v>0</v>
      </c>
      <c r="CI504" s="14">
        <v>0</v>
      </c>
      <c r="CJ504" s="14">
        <v>0</v>
      </c>
      <c r="CK504" s="14">
        <v>0</v>
      </c>
      <c r="CL504" s="14">
        <v>0</v>
      </c>
      <c r="CM504" s="14">
        <v>0</v>
      </c>
      <c r="CN504" s="14">
        <v>0</v>
      </c>
      <c r="CO504" s="14">
        <v>0</v>
      </c>
      <c r="CP504" s="14">
        <v>0</v>
      </c>
      <c r="CQ504" s="14">
        <v>0</v>
      </c>
      <c r="CR504" s="14">
        <v>0</v>
      </c>
      <c r="CS504" s="14">
        <v>0</v>
      </c>
      <c r="CT504" s="14">
        <v>0</v>
      </c>
      <c r="CU504" s="14">
        <v>0</v>
      </c>
      <c r="CV504" s="14">
        <v>0</v>
      </c>
      <c r="CW504" s="14">
        <v>0</v>
      </c>
      <c r="CX504" s="14">
        <v>0</v>
      </c>
      <c r="CY504" s="14">
        <v>0</v>
      </c>
      <c r="CZ504" s="14">
        <v>0</v>
      </c>
      <c r="DA504" s="14">
        <v>0</v>
      </c>
      <c r="DB504" s="14">
        <v>0</v>
      </c>
      <c r="DC504" s="14">
        <v>0</v>
      </c>
      <c r="DD504" s="14">
        <v>0</v>
      </c>
      <c r="DE504" s="14">
        <v>0</v>
      </c>
      <c r="DF504" s="14">
        <v>0</v>
      </c>
      <c r="DG504" s="14">
        <v>0</v>
      </c>
      <c r="DH504" s="14">
        <v>0</v>
      </c>
      <c r="DI504" s="14">
        <v>0</v>
      </c>
      <c r="DJ504" s="14">
        <v>0</v>
      </c>
      <c r="DK504" s="14">
        <v>0</v>
      </c>
      <c r="DL504" s="14">
        <v>0</v>
      </c>
      <c r="DM504" s="14">
        <v>0</v>
      </c>
      <c r="DN504" s="14">
        <v>0</v>
      </c>
      <c r="DO504" s="14">
        <v>0</v>
      </c>
      <c r="DP504" s="14">
        <v>0</v>
      </c>
      <c r="DQ504" s="14">
        <v>0</v>
      </c>
      <c r="DR504" s="14">
        <v>0</v>
      </c>
      <c r="DS504" s="14">
        <v>0</v>
      </c>
      <c r="DT504" s="14">
        <v>0</v>
      </c>
      <c r="DU504" s="14">
        <v>0</v>
      </c>
      <c r="DV504" s="14">
        <v>0</v>
      </c>
      <c r="DW504" s="14">
        <v>0</v>
      </c>
      <c r="DX504" s="14">
        <v>0</v>
      </c>
      <c r="DY504" s="14">
        <v>0</v>
      </c>
      <c r="DZ504" s="14">
        <v>0</v>
      </c>
      <c r="EA504" s="14">
        <v>0</v>
      </c>
      <c r="EB504" s="14">
        <v>0</v>
      </c>
      <c r="EC504" s="14">
        <v>0</v>
      </c>
      <c r="ED504" s="14">
        <v>0</v>
      </c>
      <c r="EE504" s="14">
        <v>0</v>
      </c>
      <c r="EF504" s="14">
        <v>0</v>
      </c>
      <c r="EG504" s="14">
        <v>0</v>
      </c>
      <c r="EH504" s="14">
        <v>0</v>
      </c>
      <c r="EI504" s="14">
        <v>0</v>
      </c>
      <c r="EJ504" s="14">
        <v>0</v>
      </c>
      <c r="EK504" s="14">
        <v>1</v>
      </c>
      <c r="EL504" s="14">
        <v>0</v>
      </c>
      <c r="EM504" s="14">
        <v>0</v>
      </c>
      <c r="EN504" s="14">
        <v>0</v>
      </c>
      <c r="EO504" s="14">
        <v>0</v>
      </c>
      <c r="EP504" s="14">
        <v>0</v>
      </c>
      <c r="EQ504" s="14">
        <v>0</v>
      </c>
      <c r="ER504" s="14">
        <v>0</v>
      </c>
      <c r="ES504" s="14">
        <v>0</v>
      </c>
      <c r="ET504" s="14">
        <v>0</v>
      </c>
      <c r="EU504" s="14">
        <v>0</v>
      </c>
      <c r="EV504" s="14">
        <v>0</v>
      </c>
      <c r="EW504" s="14">
        <v>0</v>
      </c>
      <c r="EX504" s="14">
        <v>0</v>
      </c>
      <c r="EY504" s="14">
        <v>0</v>
      </c>
      <c r="EZ504" s="14">
        <v>0</v>
      </c>
      <c r="FA504" s="14">
        <v>0</v>
      </c>
      <c r="FB504" s="14">
        <v>0</v>
      </c>
      <c r="FC504" s="14">
        <v>0</v>
      </c>
      <c r="FD504" s="14">
        <v>0</v>
      </c>
      <c r="FE504" s="14">
        <v>0</v>
      </c>
      <c r="FF504" s="14">
        <v>0</v>
      </c>
      <c r="FG504" s="14">
        <v>0</v>
      </c>
      <c r="FH504" s="14">
        <v>0</v>
      </c>
      <c r="FI504" s="14">
        <v>0</v>
      </c>
      <c r="FJ504" s="14">
        <v>0</v>
      </c>
      <c r="FK504" s="14">
        <v>0</v>
      </c>
      <c r="FL504" s="14">
        <v>0</v>
      </c>
      <c r="FM504" s="14">
        <v>0</v>
      </c>
      <c r="FN504" s="14">
        <v>0</v>
      </c>
      <c r="FO504" s="14">
        <v>0</v>
      </c>
      <c r="FP504" s="14">
        <v>0</v>
      </c>
      <c r="FQ504" s="14">
        <v>0</v>
      </c>
      <c r="FR504" s="14">
        <v>0</v>
      </c>
      <c r="FS504" s="14">
        <v>0</v>
      </c>
      <c r="FT504" s="14">
        <v>0</v>
      </c>
      <c r="FU504" s="14">
        <v>0</v>
      </c>
      <c r="FV504" s="14">
        <v>0</v>
      </c>
      <c r="FW504" s="14">
        <v>0</v>
      </c>
      <c r="FX504" s="14">
        <v>0</v>
      </c>
      <c r="FY504" s="14">
        <v>0</v>
      </c>
      <c r="FZ504" s="14">
        <v>0</v>
      </c>
      <c r="GA504" s="14">
        <v>0</v>
      </c>
      <c r="GB504" s="14">
        <v>0</v>
      </c>
      <c r="GC504" s="14">
        <v>0</v>
      </c>
      <c r="GD504" s="14">
        <v>0</v>
      </c>
      <c r="GE504" s="14">
        <v>0</v>
      </c>
      <c r="GF504" s="14">
        <v>0</v>
      </c>
      <c r="GG504" s="14">
        <v>0</v>
      </c>
      <c r="GH504" s="14">
        <v>0</v>
      </c>
      <c r="GI504" s="14">
        <v>0</v>
      </c>
      <c r="GJ504" s="14">
        <v>0</v>
      </c>
      <c r="GK504" s="14">
        <v>0</v>
      </c>
      <c r="GL504" s="14">
        <v>0</v>
      </c>
      <c r="GM504" s="14">
        <v>0</v>
      </c>
      <c r="GN504" s="14">
        <v>0</v>
      </c>
      <c r="GO504" s="14">
        <v>0</v>
      </c>
      <c r="GP504" s="14">
        <v>0</v>
      </c>
      <c r="GQ504" s="14">
        <v>0</v>
      </c>
      <c r="GR504" s="14">
        <v>0</v>
      </c>
      <c r="GS504" s="14">
        <v>0</v>
      </c>
      <c r="GT504" s="14">
        <v>0</v>
      </c>
      <c r="GU504" s="14">
        <v>0</v>
      </c>
      <c r="GV504" s="14">
        <v>0</v>
      </c>
      <c r="GW504" s="14">
        <v>0</v>
      </c>
      <c r="GX504" s="14">
        <v>0</v>
      </c>
      <c r="GY504" s="14">
        <v>0</v>
      </c>
      <c r="GZ504" s="14">
        <v>0</v>
      </c>
      <c r="HA504" s="14">
        <v>0</v>
      </c>
      <c r="HB504" s="14">
        <v>0</v>
      </c>
      <c r="HC504" s="14">
        <v>0</v>
      </c>
      <c r="HD504" s="14">
        <v>0</v>
      </c>
      <c r="HE504" s="14">
        <v>0</v>
      </c>
      <c r="HF504" s="14">
        <v>0</v>
      </c>
      <c r="HG504" s="14">
        <v>0</v>
      </c>
      <c r="HH504" s="14">
        <v>0</v>
      </c>
      <c r="HI504" s="14">
        <v>0</v>
      </c>
      <c r="HJ504" s="14">
        <v>0</v>
      </c>
      <c r="HK504" s="14">
        <v>0</v>
      </c>
      <c r="HL504" s="14">
        <v>0</v>
      </c>
      <c r="HM504" s="14">
        <v>0</v>
      </c>
      <c r="HN504" s="14">
        <v>0</v>
      </c>
      <c r="HO504" s="14">
        <v>0</v>
      </c>
      <c r="HP504" s="14">
        <v>0</v>
      </c>
      <c r="HQ504" s="14">
        <v>0</v>
      </c>
      <c r="HR504" s="14">
        <v>0</v>
      </c>
      <c r="HS504" s="14">
        <v>0</v>
      </c>
      <c r="HT504" s="14">
        <v>0</v>
      </c>
      <c r="HU504" s="14">
        <v>0</v>
      </c>
      <c r="HV504" s="14">
        <v>0</v>
      </c>
      <c r="HW504" s="14">
        <v>0</v>
      </c>
      <c r="HX504" s="14">
        <v>0</v>
      </c>
      <c r="HY504" s="14">
        <v>0</v>
      </c>
      <c r="HZ504" s="14">
        <v>0</v>
      </c>
      <c r="IA504" s="14">
        <v>0</v>
      </c>
      <c r="IB504" s="14">
        <v>0</v>
      </c>
      <c r="IC504" s="14">
        <v>0</v>
      </c>
      <c r="ID504" s="14">
        <v>0</v>
      </c>
      <c r="IE504" s="14">
        <v>0</v>
      </c>
      <c r="IF504" s="14">
        <v>0</v>
      </c>
      <c r="IG504" s="14">
        <v>0</v>
      </c>
      <c r="IH504" s="14">
        <v>0</v>
      </c>
      <c r="II504" s="14">
        <v>0</v>
      </c>
      <c r="IJ504" s="14">
        <v>0</v>
      </c>
      <c r="IK504" s="14">
        <v>0</v>
      </c>
      <c r="IL504" s="14">
        <v>0</v>
      </c>
      <c r="IM504" s="14">
        <v>0</v>
      </c>
      <c r="IN504" s="14">
        <v>0</v>
      </c>
      <c r="IO504" s="14">
        <v>0</v>
      </c>
      <c r="IP504" s="14">
        <v>0</v>
      </c>
      <c r="IQ504" s="14">
        <v>0</v>
      </c>
      <c r="IR504" s="14">
        <v>0</v>
      </c>
      <c r="IS504" s="14">
        <v>0</v>
      </c>
      <c r="IT504" s="14">
        <v>0</v>
      </c>
      <c r="IU504" s="14">
        <v>0</v>
      </c>
      <c r="IV504" s="14">
        <v>0</v>
      </c>
      <c r="IW504" s="14">
        <v>0</v>
      </c>
      <c r="IX504" s="14">
        <v>0</v>
      </c>
      <c r="IY504" s="14">
        <v>0</v>
      </c>
      <c r="IZ504" s="14">
        <v>0</v>
      </c>
      <c r="JA504" s="14">
        <v>0</v>
      </c>
      <c r="JB504" s="14">
        <v>0</v>
      </c>
      <c r="JC504" s="14">
        <v>0</v>
      </c>
      <c r="JD504" s="14">
        <v>0</v>
      </c>
      <c r="JE504" s="14">
        <v>0</v>
      </c>
      <c r="JF504" s="14">
        <v>0</v>
      </c>
      <c r="JG504" s="14">
        <v>0</v>
      </c>
      <c r="JH504" s="14">
        <v>0</v>
      </c>
      <c r="JI504" s="14">
        <v>0</v>
      </c>
      <c r="JJ504" s="14">
        <v>0</v>
      </c>
      <c r="JK504" s="14">
        <v>0</v>
      </c>
      <c r="JL504" s="14">
        <v>0</v>
      </c>
      <c r="JM504" s="14">
        <v>0</v>
      </c>
      <c r="JN504" s="14">
        <v>0</v>
      </c>
      <c r="JO504" s="14">
        <v>0</v>
      </c>
      <c r="JP504" s="14">
        <v>0</v>
      </c>
      <c r="JQ504" s="14">
        <v>0</v>
      </c>
      <c r="JR504" s="14">
        <v>0</v>
      </c>
      <c r="JS504" s="14">
        <v>0</v>
      </c>
      <c r="JT504" s="14">
        <v>0</v>
      </c>
      <c r="JU504" s="14">
        <v>0</v>
      </c>
      <c r="JV504" s="14">
        <v>0</v>
      </c>
      <c r="JW504" s="14">
        <v>0</v>
      </c>
      <c r="JX504" s="14">
        <v>0</v>
      </c>
      <c r="JY504" s="14">
        <v>0</v>
      </c>
      <c r="JZ504" s="14">
        <v>0</v>
      </c>
      <c r="KA504" s="14">
        <v>0</v>
      </c>
      <c r="KB504" s="14">
        <v>0</v>
      </c>
      <c r="KC504" s="14">
        <v>0</v>
      </c>
      <c r="KD504" s="14">
        <v>0</v>
      </c>
      <c r="KE504" s="14">
        <v>0</v>
      </c>
      <c r="KF504" s="14">
        <v>0</v>
      </c>
      <c r="KG504" s="14">
        <v>0</v>
      </c>
      <c r="KH504" s="14">
        <v>0</v>
      </c>
      <c r="KI504" s="14">
        <v>0</v>
      </c>
      <c r="KJ504" s="14">
        <v>0</v>
      </c>
      <c r="KK504" s="14">
        <v>0</v>
      </c>
      <c r="KL504" s="14">
        <v>0</v>
      </c>
      <c r="KM504" s="14">
        <v>0</v>
      </c>
      <c r="KN504" s="14">
        <v>0</v>
      </c>
      <c r="KO504" s="14">
        <v>0</v>
      </c>
      <c r="KP504" s="14">
        <v>0</v>
      </c>
      <c r="KQ504" s="14">
        <v>0</v>
      </c>
      <c r="KR504" s="14">
        <v>0</v>
      </c>
      <c r="KS504" s="14">
        <v>0</v>
      </c>
      <c r="KT504" s="14">
        <v>0</v>
      </c>
      <c r="KU504" s="14">
        <v>0</v>
      </c>
      <c r="KV504" s="14">
        <v>0</v>
      </c>
      <c r="KW504" s="14">
        <v>0</v>
      </c>
      <c r="KX504" s="14">
        <v>0</v>
      </c>
      <c r="KY504" s="14">
        <v>0</v>
      </c>
      <c r="KZ504" s="14">
        <v>0</v>
      </c>
      <c r="LA504" s="14">
        <v>1</v>
      </c>
      <c r="LB504" s="14">
        <v>0</v>
      </c>
      <c r="LC504" s="14">
        <v>0</v>
      </c>
      <c r="LD504" s="14">
        <v>0</v>
      </c>
      <c r="LE504" s="14">
        <v>0</v>
      </c>
      <c r="LF504" s="14">
        <v>0</v>
      </c>
      <c r="LG504" s="14">
        <v>0</v>
      </c>
      <c r="LH504" s="14">
        <v>0</v>
      </c>
      <c r="LI504" s="14">
        <v>0</v>
      </c>
      <c r="LJ504" s="14">
        <v>0</v>
      </c>
      <c r="LK504" s="14">
        <v>0</v>
      </c>
      <c r="LL504" s="14">
        <v>0</v>
      </c>
      <c r="LM504" s="14">
        <v>0</v>
      </c>
      <c r="LN504" s="14">
        <v>0</v>
      </c>
      <c r="LO504" s="14">
        <v>0</v>
      </c>
      <c r="LP504" s="14">
        <v>0</v>
      </c>
      <c r="LQ504" s="14">
        <v>0</v>
      </c>
      <c r="LR504" s="14">
        <v>0</v>
      </c>
      <c r="LS504" s="14">
        <v>0</v>
      </c>
      <c r="LT504" s="14">
        <v>0</v>
      </c>
      <c r="LU504" s="14">
        <v>0</v>
      </c>
      <c r="LV504" s="14">
        <v>0</v>
      </c>
      <c r="LW504" s="14">
        <v>1</v>
      </c>
      <c r="LX504" s="14">
        <v>0</v>
      </c>
      <c r="LY504" s="14">
        <v>0</v>
      </c>
      <c r="LZ504" s="14">
        <v>0</v>
      </c>
      <c r="MA504" s="14">
        <v>0</v>
      </c>
      <c r="MB504" s="14">
        <v>0</v>
      </c>
      <c r="MC504" s="14">
        <v>0</v>
      </c>
      <c r="MD504" s="14">
        <v>0</v>
      </c>
      <c r="ME504" s="14">
        <v>0</v>
      </c>
      <c r="MF504" s="14">
        <v>0</v>
      </c>
      <c r="MG504" s="14">
        <v>0</v>
      </c>
      <c r="MH504" s="14">
        <v>0</v>
      </c>
      <c r="MI504" s="14">
        <v>0</v>
      </c>
      <c r="MJ504" s="14">
        <v>0</v>
      </c>
      <c r="MK504" s="14">
        <v>0</v>
      </c>
      <c r="ML504" s="14">
        <v>0</v>
      </c>
      <c r="MM504" s="14">
        <v>0</v>
      </c>
      <c r="MN504" s="14">
        <v>0</v>
      </c>
      <c r="MO504" s="14">
        <v>0</v>
      </c>
      <c r="MP504" s="14">
        <v>0</v>
      </c>
      <c r="MQ504" s="14">
        <v>0</v>
      </c>
      <c r="MR504" s="14">
        <v>1</v>
      </c>
      <c r="MS504" s="14">
        <v>0</v>
      </c>
      <c r="MT504" s="14">
        <v>0</v>
      </c>
      <c r="MU504" s="14">
        <v>0</v>
      </c>
      <c r="MV504" s="14">
        <v>0</v>
      </c>
      <c r="MW504" s="14">
        <v>0</v>
      </c>
      <c r="MX504" s="14">
        <v>0</v>
      </c>
      <c r="MY504" s="14">
        <v>0</v>
      </c>
      <c r="MZ504" s="14">
        <v>0</v>
      </c>
      <c r="NA504" s="14">
        <v>0</v>
      </c>
      <c r="NB504" s="14">
        <v>0</v>
      </c>
      <c r="NC504" s="14">
        <v>0</v>
      </c>
      <c r="ND504" s="14">
        <v>0</v>
      </c>
      <c r="NE504" s="14">
        <v>0</v>
      </c>
      <c r="NF504" s="14">
        <v>1</v>
      </c>
      <c r="NG504" s="14">
        <v>0</v>
      </c>
      <c r="NH504" s="14">
        <v>0</v>
      </c>
      <c r="NI504" s="14">
        <v>0</v>
      </c>
      <c r="NJ504" s="14">
        <v>0</v>
      </c>
      <c r="NK504" s="14">
        <v>0</v>
      </c>
      <c r="NL504" s="14">
        <v>0</v>
      </c>
      <c r="NM504" s="14">
        <v>0</v>
      </c>
      <c r="NN504" s="14">
        <v>0</v>
      </c>
      <c r="NO504" s="14">
        <v>0</v>
      </c>
      <c r="NP504" s="14">
        <v>0</v>
      </c>
      <c r="NQ504" s="14">
        <v>0</v>
      </c>
      <c r="NR504" s="14">
        <v>0</v>
      </c>
      <c r="NS504" s="14">
        <v>0</v>
      </c>
      <c r="NT504" s="14">
        <v>0</v>
      </c>
      <c r="NU504" s="14">
        <v>0</v>
      </c>
      <c r="NV504" s="14">
        <v>0</v>
      </c>
      <c r="NW504" s="14">
        <v>0</v>
      </c>
      <c r="NX504" s="14">
        <v>0</v>
      </c>
      <c r="NY504" s="14">
        <v>0</v>
      </c>
      <c r="NZ504" s="14">
        <v>0</v>
      </c>
      <c r="OA504" s="14">
        <v>0</v>
      </c>
      <c r="OB504" s="14">
        <v>0</v>
      </c>
      <c r="OC504" s="14">
        <v>1</v>
      </c>
      <c r="OD504" s="14">
        <v>0</v>
      </c>
      <c r="OE504" s="14">
        <v>0</v>
      </c>
      <c r="OF504" s="14"/>
      <c r="OG504" s="14">
        <v>0</v>
      </c>
      <c r="OH504" s="14">
        <v>0</v>
      </c>
      <c r="OI504" s="14">
        <v>0</v>
      </c>
      <c r="OJ504" s="14">
        <v>0</v>
      </c>
      <c r="OK504" s="14">
        <v>0</v>
      </c>
      <c r="OL504" s="14">
        <v>0</v>
      </c>
      <c r="OM504" s="14">
        <v>0</v>
      </c>
      <c r="ON504" s="14">
        <v>0</v>
      </c>
      <c r="OO504" s="14">
        <v>0</v>
      </c>
      <c r="OP504" s="14">
        <v>0</v>
      </c>
      <c r="OQ504" s="14">
        <v>0</v>
      </c>
      <c r="OR504" s="14">
        <v>0</v>
      </c>
      <c r="OS504" s="14">
        <v>0</v>
      </c>
      <c r="OT504" s="14">
        <v>0</v>
      </c>
      <c r="OU504" s="14">
        <v>0</v>
      </c>
      <c r="OV504" s="14">
        <v>0</v>
      </c>
      <c r="OW504" s="14">
        <v>0</v>
      </c>
      <c r="OX504" s="14">
        <v>0</v>
      </c>
      <c r="OY504" s="14">
        <v>0</v>
      </c>
      <c r="OZ504" s="14"/>
      <c r="PA504" s="14">
        <v>0</v>
      </c>
      <c r="PB504" s="14"/>
      <c r="PC504" s="14"/>
      <c r="PD504" s="14">
        <v>0</v>
      </c>
      <c r="PE504" s="14"/>
      <c r="PF504" s="14"/>
      <c r="PG504" s="54"/>
      <c r="PH504" s="54"/>
      <c r="PI504" s="54"/>
      <c r="PJ504" s="54"/>
      <c r="PK504" s="54"/>
      <c r="PL504" s="84"/>
      <c r="PM504" s="14"/>
      <c r="PN504" s="84"/>
      <c r="PO504" s="84"/>
      <c r="PP504" s="84"/>
      <c r="PQ504" s="84"/>
      <c r="PR504" s="505"/>
      <c r="PS504" s="84"/>
      <c r="PT504" s="84"/>
      <c r="PU504" s="84"/>
      <c r="PV504" s="84"/>
      <c r="PW504" s="54"/>
      <c r="PX504" s="54"/>
      <c r="PY504" s="14"/>
      <c r="PZ504" s="14"/>
      <c r="QA504" s="14"/>
      <c r="QB504" s="54"/>
      <c r="QC504" s="54"/>
      <c r="QD504" s="54"/>
      <c r="QR504" s="1"/>
      <c r="QS504" s="1"/>
      <c r="QX504" s="1"/>
      <c r="QY504" s="1"/>
      <c r="QZ504" s="1"/>
      <c r="RA504" s="1"/>
      <c r="RB504" s="1"/>
      <c r="RC504" s="1"/>
      <c r="RD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</row>
    <row r="505" spans="1:534" s="20" customFormat="1" hidden="1" x14ac:dyDescent="0.25">
      <c r="A505" s="68" t="s">
        <v>8</v>
      </c>
      <c r="B505" s="68" t="s">
        <v>1239</v>
      </c>
      <c r="C505" s="464">
        <v>370</v>
      </c>
      <c r="D505" s="347"/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  <c r="AL505" s="14">
        <v>0</v>
      </c>
      <c r="AM505" s="14">
        <v>0</v>
      </c>
      <c r="AN505" s="14">
        <v>0</v>
      </c>
      <c r="AO505" s="14">
        <v>0</v>
      </c>
      <c r="AP505" s="14">
        <v>0</v>
      </c>
      <c r="AQ505" s="14">
        <v>0</v>
      </c>
      <c r="AR505" s="14">
        <v>0</v>
      </c>
      <c r="AS505" s="14">
        <v>0</v>
      </c>
      <c r="AT505" s="14">
        <v>0</v>
      </c>
      <c r="AU505" s="14">
        <v>0</v>
      </c>
      <c r="AV505" s="14">
        <v>0</v>
      </c>
      <c r="AW505" s="14">
        <v>0</v>
      </c>
      <c r="AX505" s="14">
        <v>0</v>
      </c>
      <c r="AY505" s="14">
        <v>0</v>
      </c>
      <c r="AZ505" s="14">
        <v>0</v>
      </c>
      <c r="BA505" s="14">
        <v>0</v>
      </c>
      <c r="BB505" s="14">
        <v>0</v>
      </c>
      <c r="BC505" s="14">
        <v>0</v>
      </c>
      <c r="BD505" s="14">
        <v>0</v>
      </c>
      <c r="BE505" s="14">
        <v>0</v>
      </c>
      <c r="BF505" s="14">
        <v>0</v>
      </c>
      <c r="BG505" s="14">
        <v>0</v>
      </c>
      <c r="BH505" s="14">
        <v>0</v>
      </c>
      <c r="BI505" s="14">
        <v>0</v>
      </c>
      <c r="BJ505" s="14">
        <v>0</v>
      </c>
      <c r="BK505" s="14">
        <v>0</v>
      </c>
      <c r="BL505" s="14">
        <v>0</v>
      </c>
      <c r="BM505" s="14">
        <v>0</v>
      </c>
      <c r="BN505" s="14">
        <v>0</v>
      </c>
      <c r="BO505" s="14">
        <v>0</v>
      </c>
      <c r="BP505" s="14">
        <v>0</v>
      </c>
      <c r="BQ505" s="14">
        <v>0</v>
      </c>
      <c r="BR505" s="14">
        <v>0</v>
      </c>
      <c r="BS505" s="14">
        <v>0</v>
      </c>
      <c r="BT505" s="14">
        <v>0</v>
      </c>
      <c r="BU505" s="14">
        <v>0</v>
      </c>
      <c r="BV505" s="14">
        <v>0</v>
      </c>
      <c r="BW505" s="14">
        <v>0</v>
      </c>
      <c r="BX505" s="14">
        <v>0</v>
      </c>
      <c r="BY505" s="14">
        <v>0</v>
      </c>
      <c r="BZ505" s="14">
        <v>0</v>
      </c>
      <c r="CA505" s="14">
        <v>0</v>
      </c>
      <c r="CB505" s="14">
        <v>0</v>
      </c>
      <c r="CC505" s="14">
        <v>0</v>
      </c>
      <c r="CD505" s="14">
        <v>0</v>
      </c>
      <c r="CE505" s="14">
        <v>0</v>
      </c>
      <c r="CF505" s="14">
        <v>0</v>
      </c>
      <c r="CG505" s="14">
        <v>0</v>
      </c>
      <c r="CH505" s="14">
        <v>0</v>
      </c>
      <c r="CI505" s="14">
        <v>0</v>
      </c>
      <c r="CJ505" s="14">
        <v>0</v>
      </c>
      <c r="CK505" s="14">
        <v>0</v>
      </c>
      <c r="CL505" s="14">
        <v>0</v>
      </c>
      <c r="CM505" s="14">
        <v>0</v>
      </c>
      <c r="CN505" s="14">
        <v>0</v>
      </c>
      <c r="CO505" s="14">
        <v>0</v>
      </c>
      <c r="CP505" s="14">
        <v>0</v>
      </c>
      <c r="CQ505" s="14">
        <v>0</v>
      </c>
      <c r="CR505" s="14">
        <v>0</v>
      </c>
      <c r="CS505" s="14">
        <v>0</v>
      </c>
      <c r="CT505" s="14">
        <v>0</v>
      </c>
      <c r="CU505" s="14">
        <v>0</v>
      </c>
      <c r="CV505" s="14">
        <v>0</v>
      </c>
      <c r="CW505" s="14">
        <v>0</v>
      </c>
      <c r="CX505" s="14">
        <v>0</v>
      </c>
      <c r="CY505" s="14">
        <v>0</v>
      </c>
      <c r="CZ505" s="14">
        <v>0</v>
      </c>
      <c r="DA505" s="14">
        <v>0</v>
      </c>
      <c r="DB505" s="14">
        <v>0</v>
      </c>
      <c r="DC505" s="14">
        <v>0</v>
      </c>
      <c r="DD505" s="14">
        <v>0</v>
      </c>
      <c r="DE505" s="14">
        <v>0</v>
      </c>
      <c r="DF505" s="14">
        <v>0</v>
      </c>
      <c r="DG505" s="14">
        <v>0</v>
      </c>
      <c r="DH505" s="14">
        <v>0</v>
      </c>
      <c r="DI505" s="14">
        <v>0</v>
      </c>
      <c r="DJ505" s="14">
        <v>0</v>
      </c>
      <c r="DK505" s="14">
        <v>0</v>
      </c>
      <c r="DL505" s="14">
        <v>0</v>
      </c>
      <c r="DM505" s="14">
        <v>0</v>
      </c>
      <c r="DN505" s="14">
        <v>1</v>
      </c>
      <c r="DO505" s="14">
        <v>0</v>
      </c>
      <c r="DP505" s="14">
        <v>0</v>
      </c>
      <c r="DQ505" s="14">
        <v>0</v>
      </c>
      <c r="DR505" s="14">
        <v>0</v>
      </c>
      <c r="DS505" s="14">
        <v>0</v>
      </c>
      <c r="DT505" s="14">
        <v>0</v>
      </c>
      <c r="DU505" s="14">
        <v>0</v>
      </c>
      <c r="DV505" s="14">
        <v>0</v>
      </c>
      <c r="DW505" s="14">
        <v>0</v>
      </c>
      <c r="DX505" s="14">
        <v>0</v>
      </c>
      <c r="DY505" s="14">
        <v>0</v>
      </c>
      <c r="DZ505" s="14">
        <v>0</v>
      </c>
      <c r="EA505" s="14">
        <v>0</v>
      </c>
      <c r="EB505" s="14">
        <v>0</v>
      </c>
      <c r="EC505" s="14">
        <v>0</v>
      </c>
      <c r="ED505" s="14">
        <v>0</v>
      </c>
      <c r="EE505" s="14">
        <v>0</v>
      </c>
      <c r="EF505" s="14">
        <v>0</v>
      </c>
      <c r="EG505" s="14">
        <v>0</v>
      </c>
      <c r="EH505" s="14">
        <v>0</v>
      </c>
      <c r="EI505" s="14">
        <v>0</v>
      </c>
      <c r="EJ505" s="14">
        <v>0</v>
      </c>
      <c r="EK505" s="14">
        <v>0</v>
      </c>
      <c r="EL505" s="14">
        <v>0</v>
      </c>
      <c r="EM505" s="14">
        <v>0</v>
      </c>
      <c r="EN505" s="14">
        <v>0</v>
      </c>
      <c r="EO505" s="14">
        <v>0</v>
      </c>
      <c r="EP505" s="14">
        <v>2</v>
      </c>
      <c r="EQ505" s="14">
        <v>0</v>
      </c>
      <c r="ER505" s="14">
        <v>0</v>
      </c>
      <c r="ES505" s="14">
        <v>0</v>
      </c>
      <c r="ET505" s="14">
        <v>0</v>
      </c>
      <c r="EU505" s="14">
        <v>0</v>
      </c>
      <c r="EV505" s="14">
        <v>0</v>
      </c>
      <c r="EW505" s="14">
        <v>0</v>
      </c>
      <c r="EX505" s="14">
        <v>0</v>
      </c>
      <c r="EY505" s="14">
        <v>0</v>
      </c>
      <c r="EZ505" s="14">
        <v>0</v>
      </c>
      <c r="FA505" s="14">
        <v>0</v>
      </c>
      <c r="FB505" s="14">
        <v>0</v>
      </c>
      <c r="FC505" s="14">
        <v>0</v>
      </c>
      <c r="FD505" s="14">
        <v>0</v>
      </c>
      <c r="FE505" s="14">
        <v>0</v>
      </c>
      <c r="FF505" s="14">
        <v>0</v>
      </c>
      <c r="FG505" s="14">
        <v>0</v>
      </c>
      <c r="FH505" s="14">
        <v>0</v>
      </c>
      <c r="FI505" s="14">
        <v>0</v>
      </c>
      <c r="FJ505" s="14">
        <v>0</v>
      </c>
      <c r="FK505" s="14">
        <v>0</v>
      </c>
      <c r="FL505" s="14">
        <v>0</v>
      </c>
      <c r="FM505" s="14">
        <v>0</v>
      </c>
      <c r="FN505" s="14">
        <v>0</v>
      </c>
      <c r="FO505" s="14">
        <v>0</v>
      </c>
      <c r="FP505" s="14">
        <v>0</v>
      </c>
      <c r="FQ505" s="14">
        <v>0</v>
      </c>
      <c r="FR505" s="14">
        <v>0</v>
      </c>
      <c r="FS505" s="14">
        <v>0</v>
      </c>
      <c r="FT505" s="14">
        <v>0</v>
      </c>
      <c r="FU505" s="14">
        <v>0</v>
      </c>
      <c r="FV505" s="14">
        <v>0</v>
      </c>
      <c r="FW505" s="14">
        <v>0</v>
      </c>
      <c r="FX505" s="14">
        <v>0</v>
      </c>
      <c r="FY505" s="14">
        <v>0</v>
      </c>
      <c r="FZ505" s="14">
        <v>0</v>
      </c>
      <c r="GA505" s="14">
        <v>0</v>
      </c>
      <c r="GB505" s="14">
        <v>0</v>
      </c>
      <c r="GC505" s="14">
        <v>1</v>
      </c>
      <c r="GD505" s="14">
        <v>0</v>
      </c>
      <c r="GE505" s="14">
        <v>0</v>
      </c>
      <c r="GF505" s="14">
        <v>0</v>
      </c>
      <c r="GG505" s="14">
        <v>0</v>
      </c>
      <c r="GH505" s="14">
        <v>0</v>
      </c>
      <c r="GI505" s="14">
        <v>0</v>
      </c>
      <c r="GJ505" s="14">
        <v>0</v>
      </c>
      <c r="GK505" s="14">
        <v>0</v>
      </c>
      <c r="GL505" s="14">
        <v>0</v>
      </c>
      <c r="GM505" s="14">
        <v>0</v>
      </c>
      <c r="GN505" s="14">
        <v>0</v>
      </c>
      <c r="GO505" s="14">
        <v>0</v>
      </c>
      <c r="GP505" s="14">
        <v>0</v>
      </c>
      <c r="GQ505" s="14">
        <v>0</v>
      </c>
      <c r="GR505" s="14">
        <v>0</v>
      </c>
      <c r="GS505" s="14">
        <v>0</v>
      </c>
      <c r="GT505" s="14">
        <v>0</v>
      </c>
      <c r="GU505" s="14">
        <v>0</v>
      </c>
      <c r="GV505" s="14">
        <v>0</v>
      </c>
      <c r="GW505" s="14">
        <v>0</v>
      </c>
      <c r="GX505" s="14">
        <v>0</v>
      </c>
      <c r="GY505" s="14">
        <v>0</v>
      </c>
      <c r="GZ505" s="14">
        <v>0</v>
      </c>
      <c r="HA505" s="14">
        <v>0</v>
      </c>
      <c r="HB505" s="14">
        <v>0</v>
      </c>
      <c r="HC505" s="14">
        <v>0</v>
      </c>
      <c r="HD505" s="14">
        <v>0</v>
      </c>
      <c r="HE505" s="14">
        <v>0</v>
      </c>
      <c r="HF505" s="14">
        <v>0</v>
      </c>
      <c r="HG505" s="14">
        <v>0</v>
      </c>
      <c r="HH505" s="14">
        <v>0</v>
      </c>
      <c r="HI505" s="14">
        <v>0</v>
      </c>
      <c r="HJ505" s="14">
        <v>0</v>
      </c>
      <c r="HK505" s="14">
        <v>0</v>
      </c>
      <c r="HL505" s="14">
        <v>0</v>
      </c>
      <c r="HM505" s="14">
        <v>0</v>
      </c>
      <c r="HN505" s="14">
        <v>0</v>
      </c>
      <c r="HO505" s="14">
        <v>0</v>
      </c>
      <c r="HP505" s="14">
        <v>0</v>
      </c>
      <c r="HQ505" s="14">
        <v>0</v>
      </c>
      <c r="HR505" s="14">
        <v>0</v>
      </c>
      <c r="HS505" s="14">
        <v>0</v>
      </c>
      <c r="HT505" s="14">
        <v>0</v>
      </c>
      <c r="HU505" s="14">
        <v>0</v>
      </c>
      <c r="HV505" s="14">
        <v>0</v>
      </c>
      <c r="HW505" s="14">
        <v>0</v>
      </c>
      <c r="HX505" s="14">
        <v>0</v>
      </c>
      <c r="HY505" s="14">
        <v>0</v>
      </c>
      <c r="HZ505" s="14">
        <v>0</v>
      </c>
      <c r="IA505" s="14">
        <v>0</v>
      </c>
      <c r="IB505" s="14">
        <v>0</v>
      </c>
      <c r="IC505" s="14">
        <v>0</v>
      </c>
      <c r="ID505" s="14">
        <v>0</v>
      </c>
      <c r="IE505" s="14">
        <v>0</v>
      </c>
      <c r="IF505" s="14">
        <v>0</v>
      </c>
      <c r="IG505" s="14">
        <v>0</v>
      </c>
      <c r="IH505" s="14">
        <v>0</v>
      </c>
      <c r="II505" s="14">
        <v>0</v>
      </c>
      <c r="IJ505" s="14">
        <v>0</v>
      </c>
      <c r="IK505" s="14">
        <v>0</v>
      </c>
      <c r="IL505" s="14">
        <v>0</v>
      </c>
      <c r="IM505" s="14">
        <v>0</v>
      </c>
      <c r="IN505" s="14">
        <v>0</v>
      </c>
      <c r="IO505" s="14">
        <v>0</v>
      </c>
      <c r="IP505" s="14">
        <v>0</v>
      </c>
      <c r="IQ505" s="14">
        <v>0</v>
      </c>
      <c r="IR505" s="14">
        <v>0</v>
      </c>
      <c r="IS505" s="14">
        <v>0</v>
      </c>
      <c r="IT505" s="14">
        <v>0</v>
      </c>
      <c r="IU505" s="14">
        <v>0</v>
      </c>
      <c r="IV505" s="14">
        <v>0</v>
      </c>
      <c r="IW505" s="14">
        <v>0</v>
      </c>
      <c r="IX505" s="14">
        <v>0</v>
      </c>
      <c r="IY505" s="14">
        <v>0</v>
      </c>
      <c r="IZ505" s="14">
        <v>0</v>
      </c>
      <c r="JA505" s="14">
        <v>0</v>
      </c>
      <c r="JB505" s="14">
        <v>0</v>
      </c>
      <c r="JC505" s="14">
        <v>0</v>
      </c>
      <c r="JD505" s="14">
        <v>0</v>
      </c>
      <c r="JE505" s="14">
        <v>0</v>
      </c>
      <c r="JF505" s="14">
        <v>0</v>
      </c>
      <c r="JG505" s="14">
        <v>0</v>
      </c>
      <c r="JH505" s="14">
        <v>0</v>
      </c>
      <c r="JI505" s="14">
        <v>0</v>
      </c>
      <c r="JJ505" s="14">
        <v>0</v>
      </c>
      <c r="JK505" s="14">
        <v>0</v>
      </c>
      <c r="JL505" s="14">
        <v>0</v>
      </c>
      <c r="JM505" s="14">
        <v>0</v>
      </c>
      <c r="JN505" s="14">
        <v>0</v>
      </c>
      <c r="JO505" s="14">
        <v>0</v>
      </c>
      <c r="JP505" s="14">
        <v>0</v>
      </c>
      <c r="JQ505" s="14">
        <v>0</v>
      </c>
      <c r="JR505" s="14">
        <v>0</v>
      </c>
      <c r="JS505" s="14">
        <v>0</v>
      </c>
      <c r="JT505" s="14">
        <v>0</v>
      </c>
      <c r="JU505" s="14">
        <v>0</v>
      </c>
      <c r="JV505" s="14">
        <v>0</v>
      </c>
      <c r="JW505" s="14">
        <v>0</v>
      </c>
      <c r="JX505" s="14">
        <v>0</v>
      </c>
      <c r="JY505" s="14">
        <v>0</v>
      </c>
      <c r="JZ505" s="14">
        <v>0</v>
      </c>
      <c r="KA505" s="14">
        <v>0</v>
      </c>
      <c r="KB505" s="14">
        <v>0</v>
      </c>
      <c r="KC505" s="14">
        <v>0</v>
      </c>
      <c r="KD505" s="14">
        <v>0</v>
      </c>
      <c r="KE505" s="14">
        <v>0</v>
      </c>
      <c r="KF505" s="14">
        <v>0</v>
      </c>
      <c r="KG505" s="14">
        <v>0</v>
      </c>
      <c r="KH505" s="14">
        <v>0</v>
      </c>
      <c r="KI505" s="14">
        <v>0</v>
      </c>
      <c r="KJ505" s="14">
        <v>0</v>
      </c>
      <c r="KK505" s="14">
        <v>0</v>
      </c>
      <c r="KL505" s="14">
        <v>0</v>
      </c>
      <c r="KM505" s="14">
        <v>0</v>
      </c>
      <c r="KN505" s="14">
        <v>0</v>
      </c>
      <c r="KO505" s="14">
        <v>0</v>
      </c>
      <c r="KP505" s="14">
        <v>0</v>
      </c>
      <c r="KQ505" s="14">
        <v>0</v>
      </c>
      <c r="KR505" s="14">
        <v>0</v>
      </c>
      <c r="KS505" s="14">
        <v>0</v>
      </c>
      <c r="KT505" s="14">
        <v>0</v>
      </c>
      <c r="KU505" s="14">
        <v>0</v>
      </c>
      <c r="KV505" s="14">
        <v>0</v>
      </c>
      <c r="KW505" s="14">
        <v>0</v>
      </c>
      <c r="KX505" s="14">
        <v>0</v>
      </c>
      <c r="KY505" s="14">
        <v>0</v>
      </c>
      <c r="KZ505" s="14">
        <v>0</v>
      </c>
      <c r="LA505" s="14">
        <v>0</v>
      </c>
      <c r="LB505" s="14">
        <v>0</v>
      </c>
      <c r="LC505" s="14">
        <v>0</v>
      </c>
      <c r="LD505" s="14">
        <v>0</v>
      </c>
      <c r="LE505" s="14">
        <v>0</v>
      </c>
      <c r="LF505" s="14">
        <v>0</v>
      </c>
      <c r="LG505" s="14">
        <v>0</v>
      </c>
      <c r="LH505" s="14">
        <v>0</v>
      </c>
      <c r="LI505" s="14">
        <v>0</v>
      </c>
      <c r="LJ505" s="14">
        <v>0</v>
      </c>
      <c r="LK505" s="14">
        <v>0</v>
      </c>
      <c r="LL505" s="14">
        <v>0</v>
      </c>
      <c r="LM505" s="14">
        <v>0</v>
      </c>
      <c r="LN505" s="14">
        <v>0</v>
      </c>
      <c r="LO505" s="14">
        <v>0</v>
      </c>
      <c r="LP505" s="14">
        <v>0</v>
      </c>
      <c r="LQ505" s="14">
        <v>0</v>
      </c>
      <c r="LR505" s="14">
        <v>0</v>
      </c>
      <c r="LS505" s="14">
        <v>0</v>
      </c>
      <c r="LT505" s="14">
        <v>0</v>
      </c>
      <c r="LU505" s="14">
        <v>0</v>
      </c>
      <c r="LV505" s="14">
        <v>0</v>
      </c>
      <c r="LW505" s="14">
        <v>0</v>
      </c>
      <c r="LX505" s="14">
        <v>0</v>
      </c>
      <c r="LY505" s="14">
        <v>0</v>
      </c>
      <c r="LZ505" s="14">
        <v>0</v>
      </c>
      <c r="MA505" s="14">
        <v>0</v>
      </c>
      <c r="MB505" s="14">
        <v>0</v>
      </c>
      <c r="MC505" s="14">
        <v>0</v>
      </c>
      <c r="MD505" s="14">
        <v>0</v>
      </c>
      <c r="ME505" s="14">
        <v>0</v>
      </c>
      <c r="MF505" s="14">
        <v>1</v>
      </c>
      <c r="MG505" s="14">
        <v>0</v>
      </c>
      <c r="MH505" s="14">
        <v>0</v>
      </c>
      <c r="MI505" s="14">
        <v>0</v>
      </c>
      <c r="MJ505" s="14">
        <v>0</v>
      </c>
      <c r="MK505" s="14">
        <v>0</v>
      </c>
      <c r="ML505" s="14">
        <v>0</v>
      </c>
      <c r="MM505" s="14">
        <v>0</v>
      </c>
      <c r="MN505" s="14">
        <v>0</v>
      </c>
      <c r="MO505" s="14">
        <v>0</v>
      </c>
      <c r="MP505" s="14">
        <v>0</v>
      </c>
      <c r="MQ505" s="14">
        <v>0</v>
      </c>
      <c r="MR505" s="14">
        <v>0</v>
      </c>
      <c r="MS505" s="14">
        <v>0</v>
      </c>
      <c r="MT505" s="14">
        <v>0</v>
      </c>
      <c r="MU505" s="14">
        <v>0</v>
      </c>
      <c r="MV505" s="14">
        <v>0</v>
      </c>
      <c r="MW505" s="14">
        <v>0</v>
      </c>
      <c r="MX505" s="14">
        <v>0</v>
      </c>
      <c r="MY505" s="14">
        <v>0</v>
      </c>
      <c r="MZ505" s="14">
        <v>0</v>
      </c>
      <c r="NA505" s="14">
        <v>0</v>
      </c>
      <c r="NB505" s="14">
        <v>0</v>
      </c>
      <c r="NC505" s="14">
        <v>0</v>
      </c>
      <c r="ND505" s="14">
        <v>0</v>
      </c>
      <c r="NE505" s="14">
        <v>0</v>
      </c>
      <c r="NF505" s="14">
        <v>0</v>
      </c>
      <c r="NG505" s="14">
        <v>0</v>
      </c>
      <c r="NH505" s="14">
        <v>0</v>
      </c>
      <c r="NI505" s="14">
        <v>0</v>
      </c>
      <c r="NJ505" s="14">
        <v>0</v>
      </c>
      <c r="NK505" s="14">
        <v>0</v>
      </c>
      <c r="NL505" s="14">
        <v>0</v>
      </c>
      <c r="NM505" s="14">
        <v>0</v>
      </c>
      <c r="NN505" s="14">
        <v>0</v>
      </c>
      <c r="NO505" s="14">
        <v>0</v>
      </c>
      <c r="NP505" s="14">
        <v>0</v>
      </c>
      <c r="NQ505" s="14">
        <v>0</v>
      </c>
      <c r="NR505" s="14">
        <v>0</v>
      </c>
      <c r="NS505" s="14">
        <v>0</v>
      </c>
      <c r="NT505" s="14">
        <v>0</v>
      </c>
      <c r="NU505" s="14">
        <v>0</v>
      </c>
      <c r="NV505" s="14">
        <v>0</v>
      </c>
      <c r="NW505" s="14">
        <v>0</v>
      </c>
      <c r="NX505" s="14">
        <v>0</v>
      </c>
      <c r="NY505" s="14">
        <v>0</v>
      </c>
      <c r="NZ505" s="14">
        <v>0</v>
      </c>
      <c r="OA505" s="14">
        <v>0</v>
      </c>
      <c r="OB505" s="14">
        <v>0</v>
      </c>
      <c r="OC505" s="14">
        <v>0</v>
      </c>
      <c r="OD505" s="14">
        <v>0</v>
      </c>
      <c r="OE505" s="14">
        <v>0</v>
      </c>
      <c r="OF505" s="14"/>
      <c r="OG505" s="14">
        <v>0</v>
      </c>
      <c r="OH505" s="14">
        <v>0</v>
      </c>
      <c r="OI505" s="14">
        <v>0</v>
      </c>
      <c r="OJ505" s="14">
        <v>0</v>
      </c>
      <c r="OK505" s="14">
        <v>0</v>
      </c>
      <c r="OL505" s="14">
        <v>0</v>
      </c>
      <c r="OM505" s="14">
        <v>0</v>
      </c>
      <c r="ON505" s="14">
        <v>0</v>
      </c>
      <c r="OO505" s="14">
        <v>0</v>
      </c>
      <c r="OP505" s="14">
        <v>0</v>
      </c>
      <c r="OQ505" s="14">
        <v>0</v>
      </c>
      <c r="OR505" s="14">
        <v>0</v>
      </c>
      <c r="OS505" s="14">
        <v>0</v>
      </c>
      <c r="OT505" s="14">
        <v>0</v>
      </c>
      <c r="OU505" s="14">
        <v>0</v>
      </c>
      <c r="OV505" s="14">
        <v>0</v>
      </c>
      <c r="OW505" s="14">
        <v>0</v>
      </c>
      <c r="OX505" s="14">
        <v>1</v>
      </c>
      <c r="OY505" s="14">
        <v>0</v>
      </c>
      <c r="OZ505" s="14"/>
      <c r="PA505" s="14">
        <v>1</v>
      </c>
      <c r="PB505" s="14"/>
      <c r="PC505" s="14">
        <v>1</v>
      </c>
      <c r="PD505" s="14">
        <v>0</v>
      </c>
      <c r="PE505" s="14"/>
      <c r="PF505" s="14"/>
      <c r="PG505" s="54"/>
      <c r="PH505" s="54"/>
      <c r="PI505" s="54"/>
      <c r="PJ505" s="54"/>
      <c r="PK505" s="54"/>
      <c r="PL505" s="84"/>
      <c r="PM505" s="14"/>
      <c r="PN505" s="84"/>
      <c r="PO505" s="84"/>
      <c r="PP505" s="84"/>
      <c r="PQ505" s="84"/>
      <c r="PR505" s="505"/>
      <c r="PS505" s="84"/>
      <c r="PT505" s="84"/>
      <c r="PU505" s="84"/>
      <c r="PV505" s="84"/>
      <c r="PW505" s="54"/>
      <c r="PX505" s="54"/>
      <c r="PY505" s="14"/>
      <c r="PZ505" s="14"/>
      <c r="QA505" s="14"/>
      <c r="QB505" s="54"/>
      <c r="QC505" s="54"/>
      <c r="QD505" s="54"/>
      <c r="QR505" s="1"/>
      <c r="QS505" s="1"/>
      <c r="QX505" s="1"/>
      <c r="QY505" s="1"/>
      <c r="QZ505" s="1"/>
      <c r="RA505" s="1"/>
      <c r="RB505" s="1"/>
      <c r="RC505" s="1"/>
      <c r="RD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W505" s="1">
        <v>1</v>
      </c>
    </row>
    <row r="506" spans="1:534" s="20" customFormat="1" hidden="1" x14ac:dyDescent="0.25">
      <c r="A506" s="69" t="s">
        <v>8</v>
      </c>
      <c r="B506" s="69" t="s">
        <v>1026</v>
      </c>
      <c r="C506" s="347"/>
      <c r="D506" s="347"/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  <c r="AL506" s="14">
        <v>0</v>
      </c>
      <c r="AM506" s="14">
        <v>0</v>
      </c>
      <c r="AN506" s="14">
        <v>0</v>
      </c>
      <c r="AO506" s="14">
        <v>0</v>
      </c>
      <c r="AP506" s="14">
        <v>0</v>
      </c>
      <c r="AQ506" s="14">
        <v>0</v>
      </c>
      <c r="AR506" s="14">
        <v>0</v>
      </c>
      <c r="AS506" s="14">
        <v>0</v>
      </c>
      <c r="AT506" s="14">
        <v>0</v>
      </c>
      <c r="AU506" s="14">
        <v>0</v>
      </c>
      <c r="AV506" s="14">
        <v>0</v>
      </c>
      <c r="AW506" s="14">
        <v>0</v>
      </c>
      <c r="AX506" s="14">
        <v>0</v>
      </c>
      <c r="AY506" s="14">
        <v>0</v>
      </c>
      <c r="AZ506" s="14">
        <v>0</v>
      </c>
      <c r="BA506" s="14">
        <v>0</v>
      </c>
      <c r="BB506" s="14">
        <v>0</v>
      </c>
      <c r="BC506" s="14">
        <v>0</v>
      </c>
      <c r="BD506" s="14">
        <v>0</v>
      </c>
      <c r="BE506" s="14">
        <v>0</v>
      </c>
      <c r="BF506" s="14">
        <v>0</v>
      </c>
      <c r="BG506" s="14">
        <v>0</v>
      </c>
      <c r="BH506" s="14">
        <v>0</v>
      </c>
      <c r="BI506" s="14">
        <v>0</v>
      </c>
      <c r="BJ506" s="14">
        <v>0</v>
      </c>
      <c r="BK506" s="14">
        <v>0</v>
      </c>
      <c r="BL506" s="14">
        <v>0</v>
      </c>
      <c r="BM506" s="14">
        <v>0</v>
      </c>
      <c r="BN506" s="14">
        <v>0</v>
      </c>
      <c r="BO506" s="14">
        <v>0</v>
      </c>
      <c r="BP506" s="14">
        <v>0</v>
      </c>
      <c r="BQ506" s="14">
        <v>0</v>
      </c>
      <c r="BR506" s="14">
        <v>0</v>
      </c>
      <c r="BS506" s="14">
        <v>0</v>
      </c>
      <c r="BT506" s="14">
        <v>0</v>
      </c>
      <c r="BU506" s="14">
        <v>0</v>
      </c>
      <c r="BV506" s="14">
        <v>0</v>
      </c>
      <c r="BW506" s="14">
        <v>0</v>
      </c>
      <c r="BX506" s="14">
        <v>0</v>
      </c>
      <c r="BY506" s="14">
        <v>0</v>
      </c>
      <c r="BZ506" s="14">
        <v>0</v>
      </c>
      <c r="CA506" s="14">
        <v>0</v>
      </c>
      <c r="CB506" s="14">
        <v>0</v>
      </c>
      <c r="CC506" s="14">
        <v>0</v>
      </c>
      <c r="CD506" s="14">
        <v>0</v>
      </c>
      <c r="CE506" s="14">
        <v>0</v>
      </c>
      <c r="CF506" s="14">
        <v>0</v>
      </c>
      <c r="CG506" s="14">
        <v>0</v>
      </c>
      <c r="CH506" s="14">
        <v>0</v>
      </c>
      <c r="CI506" s="14">
        <v>0</v>
      </c>
      <c r="CJ506" s="14">
        <v>0</v>
      </c>
      <c r="CK506" s="14">
        <v>0</v>
      </c>
      <c r="CL506" s="14">
        <v>0</v>
      </c>
      <c r="CM506" s="14">
        <v>0</v>
      </c>
      <c r="CN506" s="14">
        <v>0</v>
      </c>
      <c r="CO506" s="14">
        <v>0</v>
      </c>
      <c r="CP506" s="14">
        <v>0</v>
      </c>
      <c r="CQ506" s="14">
        <v>0</v>
      </c>
      <c r="CR506" s="14">
        <v>0</v>
      </c>
      <c r="CS506" s="14">
        <v>0</v>
      </c>
      <c r="CT506" s="14">
        <v>0</v>
      </c>
      <c r="CU506" s="14">
        <v>0</v>
      </c>
      <c r="CV506" s="14">
        <v>0</v>
      </c>
      <c r="CW506" s="14">
        <v>0</v>
      </c>
      <c r="CX506" s="14">
        <v>0</v>
      </c>
      <c r="CY506" s="14">
        <v>0</v>
      </c>
      <c r="CZ506" s="14">
        <v>0</v>
      </c>
      <c r="DA506" s="14">
        <v>0</v>
      </c>
      <c r="DB506" s="14">
        <v>0</v>
      </c>
      <c r="DC506" s="14">
        <v>0</v>
      </c>
      <c r="DD506" s="14">
        <v>0</v>
      </c>
      <c r="DE506" s="14">
        <v>0</v>
      </c>
      <c r="DF506" s="14">
        <v>0</v>
      </c>
      <c r="DG506" s="14">
        <v>0</v>
      </c>
      <c r="DH506" s="14">
        <v>0</v>
      </c>
      <c r="DI506" s="14">
        <v>0</v>
      </c>
      <c r="DJ506" s="14">
        <v>0</v>
      </c>
      <c r="DK506" s="14">
        <v>0</v>
      </c>
      <c r="DL506" s="14">
        <v>0</v>
      </c>
      <c r="DM506" s="14">
        <v>0</v>
      </c>
      <c r="DN506" s="14">
        <v>0</v>
      </c>
      <c r="DO506" s="14">
        <v>0</v>
      </c>
      <c r="DP506" s="14">
        <v>0</v>
      </c>
      <c r="DQ506" s="14">
        <v>0</v>
      </c>
      <c r="DR506" s="14">
        <v>0</v>
      </c>
      <c r="DS506" s="14">
        <v>0</v>
      </c>
      <c r="DT506" s="14">
        <v>0</v>
      </c>
      <c r="DU506" s="14">
        <v>0</v>
      </c>
      <c r="DV506" s="14">
        <v>0</v>
      </c>
      <c r="DW506" s="14">
        <v>0</v>
      </c>
      <c r="DX506" s="14">
        <v>0</v>
      </c>
      <c r="DY506" s="14">
        <v>0</v>
      </c>
      <c r="DZ506" s="14">
        <v>0</v>
      </c>
      <c r="EA506" s="14">
        <v>0</v>
      </c>
      <c r="EB506" s="14">
        <v>0</v>
      </c>
      <c r="EC506" s="14">
        <v>0</v>
      </c>
      <c r="ED506" s="14">
        <v>0</v>
      </c>
      <c r="EE506" s="14">
        <v>0</v>
      </c>
      <c r="EF506" s="14">
        <v>0</v>
      </c>
      <c r="EG506" s="14">
        <v>0</v>
      </c>
      <c r="EH506" s="14">
        <v>0</v>
      </c>
      <c r="EI506" s="14">
        <v>0</v>
      </c>
      <c r="EJ506" s="14">
        <v>0</v>
      </c>
      <c r="EK506" s="14">
        <v>0</v>
      </c>
      <c r="EL506" s="14">
        <v>0</v>
      </c>
      <c r="EM506" s="14">
        <v>0</v>
      </c>
      <c r="EN506" s="14">
        <v>0</v>
      </c>
      <c r="EO506" s="14">
        <v>0</v>
      </c>
      <c r="EP506" s="14">
        <v>0</v>
      </c>
      <c r="EQ506" s="14">
        <v>0</v>
      </c>
      <c r="ER506" s="14">
        <v>0</v>
      </c>
      <c r="ES506" s="14">
        <v>0</v>
      </c>
      <c r="ET506" s="14">
        <v>0</v>
      </c>
      <c r="EU506" s="14">
        <v>0</v>
      </c>
      <c r="EV506" s="14">
        <v>0</v>
      </c>
      <c r="EW506" s="14">
        <v>0</v>
      </c>
      <c r="EX506" s="14">
        <v>0</v>
      </c>
      <c r="EY506" s="14">
        <v>0</v>
      </c>
      <c r="EZ506" s="14">
        <v>0</v>
      </c>
      <c r="FA506" s="14">
        <v>0</v>
      </c>
      <c r="FB506" s="14">
        <v>0</v>
      </c>
      <c r="FC506" s="14">
        <v>0</v>
      </c>
      <c r="FD506" s="14">
        <v>0</v>
      </c>
      <c r="FE506" s="14">
        <v>0</v>
      </c>
      <c r="FF506" s="14">
        <v>0</v>
      </c>
      <c r="FG506" s="14">
        <v>0</v>
      </c>
      <c r="FH506" s="14">
        <v>0</v>
      </c>
      <c r="FI506" s="14">
        <v>0</v>
      </c>
      <c r="FJ506" s="14">
        <v>0</v>
      </c>
      <c r="FK506" s="14">
        <v>0</v>
      </c>
      <c r="FL506" s="14">
        <v>0</v>
      </c>
      <c r="FM506" s="14">
        <v>0</v>
      </c>
      <c r="FN506" s="14">
        <v>0</v>
      </c>
      <c r="FO506" s="14">
        <v>0</v>
      </c>
      <c r="FP506" s="14">
        <v>0</v>
      </c>
      <c r="FQ506" s="14">
        <v>0</v>
      </c>
      <c r="FR506" s="14">
        <v>0</v>
      </c>
      <c r="FS506" s="14">
        <v>0</v>
      </c>
      <c r="FT506" s="14">
        <v>0</v>
      </c>
      <c r="FU506" s="14">
        <v>0</v>
      </c>
      <c r="FV506" s="14">
        <v>0</v>
      </c>
      <c r="FW506" s="14">
        <v>0</v>
      </c>
      <c r="FX506" s="14">
        <v>0</v>
      </c>
      <c r="FY506" s="14">
        <v>0</v>
      </c>
      <c r="FZ506" s="14">
        <v>0</v>
      </c>
      <c r="GA506" s="14">
        <v>0</v>
      </c>
      <c r="GB506" s="14">
        <v>0</v>
      </c>
      <c r="GC506" s="14">
        <v>0</v>
      </c>
      <c r="GD506" s="14">
        <v>0</v>
      </c>
      <c r="GE506" s="14">
        <v>0</v>
      </c>
      <c r="GF506" s="14">
        <v>0</v>
      </c>
      <c r="GG506" s="14">
        <v>0</v>
      </c>
      <c r="GH506" s="14">
        <v>0</v>
      </c>
      <c r="GI506" s="14">
        <v>0</v>
      </c>
      <c r="GJ506" s="14">
        <v>0</v>
      </c>
      <c r="GK506" s="14">
        <v>0</v>
      </c>
      <c r="GL506" s="14">
        <v>0</v>
      </c>
      <c r="GM506" s="14">
        <v>0</v>
      </c>
      <c r="GN506" s="14">
        <v>0</v>
      </c>
      <c r="GO506" s="14">
        <v>0</v>
      </c>
      <c r="GP506" s="14">
        <v>0</v>
      </c>
      <c r="GQ506" s="14">
        <v>0</v>
      </c>
      <c r="GR506" s="14">
        <v>0</v>
      </c>
      <c r="GS506" s="14">
        <v>0</v>
      </c>
      <c r="GT506" s="14">
        <v>0</v>
      </c>
      <c r="GU506" s="14">
        <v>0</v>
      </c>
      <c r="GV506" s="14">
        <v>0</v>
      </c>
      <c r="GW506" s="14">
        <v>0</v>
      </c>
      <c r="GX506" s="14">
        <v>0</v>
      </c>
      <c r="GY506" s="14">
        <v>0</v>
      </c>
      <c r="GZ506" s="14">
        <v>0</v>
      </c>
      <c r="HA506" s="14">
        <v>0</v>
      </c>
      <c r="HB506" s="14">
        <v>0</v>
      </c>
      <c r="HC506" s="14">
        <v>0</v>
      </c>
      <c r="HD506" s="14">
        <v>0</v>
      </c>
      <c r="HE506" s="14">
        <v>0</v>
      </c>
      <c r="HF506" s="14">
        <v>0</v>
      </c>
      <c r="HG506" s="14">
        <v>0</v>
      </c>
      <c r="HH506" s="14">
        <v>0</v>
      </c>
      <c r="HI506" s="14">
        <v>0</v>
      </c>
      <c r="HJ506" s="14">
        <v>0</v>
      </c>
      <c r="HK506" s="14">
        <v>0</v>
      </c>
      <c r="HL506" s="14">
        <v>0</v>
      </c>
      <c r="HM506" s="14">
        <v>0</v>
      </c>
      <c r="HN506" s="14">
        <v>0</v>
      </c>
      <c r="HO506" s="14">
        <v>0</v>
      </c>
      <c r="HP506" s="14">
        <v>0</v>
      </c>
      <c r="HQ506" s="14">
        <v>0</v>
      </c>
      <c r="HR506" s="14">
        <v>0</v>
      </c>
      <c r="HS506" s="14">
        <v>0</v>
      </c>
      <c r="HT506" s="14">
        <v>0</v>
      </c>
      <c r="HU506" s="14">
        <v>0</v>
      </c>
      <c r="HV506" s="14">
        <v>0</v>
      </c>
      <c r="HW506" s="14">
        <v>0</v>
      </c>
      <c r="HX506" s="14">
        <v>0</v>
      </c>
      <c r="HY506" s="14">
        <v>0</v>
      </c>
      <c r="HZ506" s="14">
        <v>0</v>
      </c>
      <c r="IA506" s="14">
        <v>0</v>
      </c>
      <c r="IB506" s="14">
        <v>0</v>
      </c>
      <c r="IC506" s="14">
        <v>0</v>
      </c>
      <c r="ID506" s="14">
        <v>0</v>
      </c>
      <c r="IE506" s="14">
        <v>0</v>
      </c>
      <c r="IF506" s="14">
        <v>0</v>
      </c>
      <c r="IG506" s="14">
        <v>0</v>
      </c>
      <c r="IH506" s="14">
        <v>0</v>
      </c>
      <c r="II506" s="14">
        <v>0</v>
      </c>
      <c r="IJ506" s="14">
        <v>0</v>
      </c>
      <c r="IK506" s="14">
        <v>0</v>
      </c>
      <c r="IL506" s="14">
        <v>0</v>
      </c>
      <c r="IM506" s="14">
        <v>0</v>
      </c>
      <c r="IN506" s="14">
        <v>0</v>
      </c>
      <c r="IO506" s="14">
        <v>0</v>
      </c>
      <c r="IP506" s="14">
        <v>0</v>
      </c>
      <c r="IQ506" s="14">
        <v>0</v>
      </c>
      <c r="IR506" s="14">
        <v>0</v>
      </c>
      <c r="IS506" s="14">
        <v>0</v>
      </c>
      <c r="IT506" s="14">
        <v>0</v>
      </c>
      <c r="IU506" s="14">
        <v>0</v>
      </c>
      <c r="IV506" s="14">
        <v>0</v>
      </c>
      <c r="IW506" s="14">
        <v>0</v>
      </c>
      <c r="IX506" s="14">
        <v>0</v>
      </c>
      <c r="IY506" s="14">
        <v>0</v>
      </c>
      <c r="IZ506" s="14">
        <v>0</v>
      </c>
      <c r="JA506" s="14">
        <v>1</v>
      </c>
      <c r="JB506" s="14">
        <v>0</v>
      </c>
      <c r="JC506" s="14">
        <v>0</v>
      </c>
      <c r="JD506" s="14">
        <v>0</v>
      </c>
      <c r="JE506" s="14">
        <v>0</v>
      </c>
      <c r="JF506" s="14">
        <v>0</v>
      </c>
      <c r="JG506" s="14">
        <v>0</v>
      </c>
      <c r="JH506" s="14">
        <v>0</v>
      </c>
      <c r="JI506" s="14">
        <v>0</v>
      </c>
      <c r="JJ506" s="14">
        <v>0</v>
      </c>
      <c r="JK506" s="14">
        <v>0</v>
      </c>
      <c r="JL506" s="14">
        <v>0</v>
      </c>
      <c r="JM506" s="14">
        <v>0</v>
      </c>
      <c r="JN506" s="14">
        <v>0</v>
      </c>
      <c r="JO506" s="14">
        <v>0</v>
      </c>
      <c r="JP506" s="14">
        <v>0</v>
      </c>
      <c r="JQ506" s="14">
        <v>0</v>
      </c>
      <c r="JR506" s="14">
        <v>0</v>
      </c>
      <c r="JS506" s="14">
        <v>0</v>
      </c>
      <c r="JT506" s="14">
        <v>0</v>
      </c>
      <c r="JU506" s="14">
        <v>0</v>
      </c>
      <c r="JV506" s="14">
        <v>0</v>
      </c>
      <c r="JW506" s="14">
        <v>0</v>
      </c>
      <c r="JX506" s="14">
        <v>0</v>
      </c>
      <c r="JY506" s="14">
        <v>0</v>
      </c>
      <c r="JZ506" s="14">
        <v>0</v>
      </c>
      <c r="KA506" s="14">
        <v>0</v>
      </c>
      <c r="KB506" s="14">
        <v>0</v>
      </c>
      <c r="KC506" s="14">
        <v>0</v>
      </c>
      <c r="KD506" s="14">
        <v>0</v>
      </c>
      <c r="KE506" s="14">
        <v>0</v>
      </c>
      <c r="KF506" s="14">
        <v>0</v>
      </c>
      <c r="KG506" s="14">
        <v>0</v>
      </c>
      <c r="KH506" s="14">
        <v>0</v>
      </c>
      <c r="KI506" s="14">
        <v>0</v>
      </c>
      <c r="KJ506" s="14">
        <v>0</v>
      </c>
      <c r="KK506" s="14">
        <v>0</v>
      </c>
      <c r="KL506" s="14">
        <v>0</v>
      </c>
      <c r="KM506" s="14">
        <v>0</v>
      </c>
      <c r="KN506" s="14">
        <v>0</v>
      </c>
      <c r="KO506" s="14">
        <v>0</v>
      </c>
      <c r="KP506" s="14">
        <v>0</v>
      </c>
      <c r="KQ506" s="14">
        <v>0</v>
      </c>
      <c r="KR506" s="14">
        <v>0</v>
      </c>
      <c r="KS506" s="14">
        <v>0</v>
      </c>
      <c r="KT506" s="14">
        <v>0</v>
      </c>
      <c r="KU506" s="14">
        <v>0</v>
      </c>
      <c r="KV506" s="14">
        <v>0</v>
      </c>
      <c r="KW506" s="14">
        <v>0</v>
      </c>
      <c r="KX506" s="14">
        <v>0</v>
      </c>
      <c r="KY506" s="14">
        <v>0</v>
      </c>
      <c r="KZ506" s="14">
        <v>0</v>
      </c>
      <c r="LA506" s="14">
        <v>0</v>
      </c>
      <c r="LB506" s="14">
        <v>0</v>
      </c>
      <c r="LC506" s="14">
        <v>0</v>
      </c>
      <c r="LD506" s="14">
        <v>0</v>
      </c>
      <c r="LE506" s="14">
        <v>0</v>
      </c>
      <c r="LF506" s="14">
        <v>0</v>
      </c>
      <c r="LG506" s="14">
        <v>0</v>
      </c>
      <c r="LH506" s="14">
        <v>0</v>
      </c>
      <c r="LI506" s="14">
        <v>0</v>
      </c>
      <c r="LJ506" s="14">
        <v>0</v>
      </c>
      <c r="LK506" s="14">
        <v>0</v>
      </c>
      <c r="LL506" s="14">
        <v>0</v>
      </c>
      <c r="LM506" s="14">
        <v>0</v>
      </c>
      <c r="LN506" s="14">
        <v>0</v>
      </c>
      <c r="LO506" s="14">
        <v>0</v>
      </c>
      <c r="LP506" s="14">
        <v>0</v>
      </c>
      <c r="LQ506" s="14">
        <v>0</v>
      </c>
      <c r="LR506" s="14">
        <v>0</v>
      </c>
      <c r="LS506" s="14">
        <v>0</v>
      </c>
      <c r="LT506" s="14">
        <v>0</v>
      </c>
      <c r="LU506" s="14">
        <v>0</v>
      </c>
      <c r="LV506" s="14">
        <v>0</v>
      </c>
      <c r="LW506" s="14">
        <v>0</v>
      </c>
      <c r="LX506" s="14">
        <v>0</v>
      </c>
      <c r="LY506" s="14">
        <v>0</v>
      </c>
      <c r="LZ506" s="14">
        <v>0</v>
      </c>
      <c r="MA506" s="14">
        <v>0</v>
      </c>
      <c r="MB506" s="14">
        <v>0</v>
      </c>
      <c r="MC506" s="14">
        <v>0</v>
      </c>
      <c r="MD506" s="14">
        <v>0</v>
      </c>
      <c r="ME506" s="14">
        <v>0</v>
      </c>
      <c r="MF506" s="14">
        <v>0</v>
      </c>
      <c r="MG506" s="14">
        <v>0</v>
      </c>
      <c r="MH506" s="14">
        <v>0</v>
      </c>
      <c r="MI506" s="14">
        <v>0</v>
      </c>
      <c r="MJ506" s="14">
        <v>0</v>
      </c>
      <c r="MK506" s="14">
        <v>0</v>
      </c>
      <c r="ML506" s="14">
        <v>0</v>
      </c>
      <c r="MM506" s="14">
        <v>0</v>
      </c>
      <c r="MN506" s="14">
        <v>0</v>
      </c>
      <c r="MO506" s="14">
        <v>0</v>
      </c>
      <c r="MP506" s="14">
        <v>0</v>
      </c>
      <c r="MQ506" s="14">
        <v>0</v>
      </c>
      <c r="MR506" s="14">
        <v>0</v>
      </c>
      <c r="MS506" s="14">
        <v>0</v>
      </c>
      <c r="MT506" s="14">
        <v>0</v>
      </c>
      <c r="MU506" s="14">
        <v>0</v>
      </c>
      <c r="MV506" s="14">
        <v>0</v>
      </c>
      <c r="MW506" s="14">
        <v>0</v>
      </c>
      <c r="MX506" s="14">
        <v>0</v>
      </c>
      <c r="MY506" s="14">
        <v>0</v>
      </c>
      <c r="MZ506" s="14">
        <v>0</v>
      </c>
      <c r="NA506" s="14">
        <v>0</v>
      </c>
      <c r="NB506" s="14">
        <v>0</v>
      </c>
      <c r="NC506" s="14">
        <v>0</v>
      </c>
      <c r="ND506" s="14">
        <v>0</v>
      </c>
      <c r="NE506" s="14">
        <v>0</v>
      </c>
      <c r="NF506" s="14">
        <v>0</v>
      </c>
      <c r="NG506" s="14">
        <v>0</v>
      </c>
      <c r="NH506" s="14">
        <v>0</v>
      </c>
      <c r="NI506" s="14">
        <v>0</v>
      </c>
      <c r="NJ506" s="14">
        <v>0</v>
      </c>
      <c r="NK506" s="14">
        <v>1</v>
      </c>
      <c r="NL506" s="14">
        <v>0</v>
      </c>
      <c r="NM506" s="14">
        <v>0</v>
      </c>
      <c r="NN506" s="14">
        <v>0</v>
      </c>
      <c r="NO506" s="14">
        <v>0</v>
      </c>
      <c r="NP506" s="14">
        <v>0</v>
      </c>
      <c r="NQ506" s="14">
        <v>0</v>
      </c>
      <c r="NR506" s="14">
        <v>0</v>
      </c>
      <c r="NS506" s="14">
        <v>0</v>
      </c>
      <c r="NT506" s="14">
        <v>0</v>
      </c>
      <c r="NU506" s="14">
        <v>0</v>
      </c>
      <c r="NV506" s="14">
        <v>0</v>
      </c>
      <c r="NW506" s="14">
        <v>0</v>
      </c>
      <c r="NX506" s="14">
        <v>0</v>
      </c>
      <c r="NY506" s="14">
        <v>0</v>
      </c>
      <c r="NZ506" s="14">
        <v>0</v>
      </c>
      <c r="OA506" s="14">
        <v>1</v>
      </c>
      <c r="OB506" s="14">
        <v>0</v>
      </c>
      <c r="OC506" s="14">
        <v>0</v>
      </c>
      <c r="OD506" s="14">
        <v>0</v>
      </c>
      <c r="OE506" s="14">
        <v>0</v>
      </c>
      <c r="OF506" s="14"/>
      <c r="OG506" s="14">
        <v>0</v>
      </c>
      <c r="OH506" s="14">
        <v>0</v>
      </c>
      <c r="OI506" s="14">
        <v>0</v>
      </c>
      <c r="OJ506" s="14">
        <v>0</v>
      </c>
      <c r="OK506" s="14">
        <v>0</v>
      </c>
      <c r="OL506" s="14">
        <v>0</v>
      </c>
      <c r="OM506" s="14">
        <v>0</v>
      </c>
      <c r="ON506" s="14">
        <v>0</v>
      </c>
      <c r="OO506" s="14">
        <v>0</v>
      </c>
      <c r="OP506" s="14">
        <v>0</v>
      </c>
      <c r="OQ506" s="14">
        <v>0</v>
      </c>
      <c r="OR506" s="14">
        <v>0</v>
      </c>
      <c r="OS506" s="14">
        <v>0</v>
      </c>
      <c r="OT506" s="14">
        <v>0</v>
      </c>
      <c r="OU506" s="14">
        <v>0</v>
      </c>
      <c r="OV506" s="14">
        <v>0</v>
      </c>
      <c r="OW506" s="14">
        <v>0</v>
      </c>
      <c r="OX506" s="14">
        <v>0</v>
      </c>
      <c r="OY506" s="14">
        <v>0</v>
      </c>
      <c r="OZ506" s="14"/>
      <c r="PA506" s="14">
        <v>0</v>
      </c>
      <c r="PB506" s="14"/>
      <c r="PC506" s="14"/>
      <c r="PD506" s="14">
        <v>0</v>
      </c>
      <c r="PE506" s="14"/>
      <c r="PF506" s="14"/>
      <c r="PG506" s="54"/>
      <c r="PH506" s="54"/>
      <c r="PI506" s="54"/>
      <c r="PJ506" s="54"/>
      <c r="PK506" s="54"/>
      <c r="PL506" s="84"/>
      <c r="PM506" s="14"/>
      <c r="PN506" s="84"/>
      <c r="PO506" s="84"/>
      <c r="PP506" s="84"/>
      <c r="PQ506" s="84"/>
      <c r="PR506" s="505"/>
      <c r="PS506" s="84"/>
      <c r="PT506" s="84"/>
      <c r="PU506" s="84"/>
      <c r="PV506" s="84"/>
      <c r="PW506" s="54"/>
      <c r="PX506" s="54"/>
      <c r="PY506" s="14"/>
      <c r="PZ506" s="14"/>
      <c r="QA506" s="14"/>
      <c r="QB506" s="54"/>
      <c r="QC506" s="54"/>
      <c r="QD506" s="54"/>
      <c r="QR506" s="1"/>
      <c r="QS506" s="1"/>
      <c r="QX506" s="1"/>
      <c r="QY506" s="1"/>
      <c r="QZ506" s="1"/>
      <c r="RA506" s="1"/>
      <c r="RB506" s="1"/>
      <c r="RC506" s="1"/>
      <c r="RD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</row>
    <row r="507" spans="1:534" s="20" customFormat="1" hidden="1" x14ac:dyDescent="0.25">
      <c r="A507" s="68" t="s">
        <v>8</v>
      </c>
      <c r="B507" s="68" t="s">
        <v>345</v>
      </c>
      <c r="C507" s="464">
        <v>1615</v>
      </c>
      <c r="D507" s="347"/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  <c r="AL507" s="14">
        <v>0</v>
      </c>
      <c r="AM507" s="14">
        <v>0</v>
      </c>
      <c r="AN507" s="14">
        <v>0</v>
      </c>
      <c r="AO507" s="14">
        <v>0</v>
      </c>
      <c r="AP507" s="14">
        <v>0</v>
      </c>
      <c r="AQ507" s="14">
        <v>0</v>
      </c>
      <c r="AR507" s="14">
        <v>0</v>
      </c>
      <c r="AS507" s="14">
        <v>0</v>
      </c>
      <c r="AT507" s="14">
        <v>0</v>
      </c>
      <c r="AU507" s="14">
        <v>0</v>
      </c>
      <c r="AV507" s="14">
        <v>0</v>
      </c>
      <c r="AW507" s="14">
        <v>0</v>
      </c>
      <c r="AX507" s="14">
        <v>0</v>
      </c>
      <c r="AY507" s="14">
        <v>0</v>
      </c>
      <c r="AZ507" s="14">
        <v>0</v>
      </c>
      <c r="BA507" s="14">
        <v>0</v>
      </c>
      <c r="BB507" s="14">
        <v>0</v>
      </c>
      <c r="BC507" s="14">
        <v>0</v>
      </c>
      <c r="BD507" s="14">
        <v>0</v>
      </c>
      <c r="BE507" s="14">
        <v>0</v>
      </c>
      <c r="BF507" s="14">
        <v>0</v>
      </c>
      <c r="BG507" s="14">
        <v>0</v>
      </c>
      <c r="BH507" s="14">
        <v>0</v>
      </c>
      <c r="BI507" s="14">
        <v>0</v>
      </c>
      <c r="BJ507" s="14">
        <v>0</v>
      </c>
      <c r="BK507" s="14">
        <v>0</v>
      </c>
      <c r="BL507" s="14">
        <v>0</v>
      </c>
      <c r="BM507" s="14">
        <v>0</v>
      </c>
      <c r="BN507" s="14">
        <v>0</v>
      </c>
      <c r="BO507" s="14">
        <v>0</v>
      </c>
      <c r="BP507" s="14">
        <v>0</v>
      </c>
      <c r="BQ507" s="14">
        <v>0</v>
      </c>
      <c r="BR507" s="14">
        <v>0</v>
      </c>
      <c r="BS507" s="14">
        <v>0</v>
      </c>
      <c r="BT507" s="14">
        <v>0</v>
      </c>
      <c r="BU507" s="14">
        <v>0</v>
      </c>
      <c r="BV507" s="14">
        <v>0</v>
      </c>
      <c r="BW507" s="14">
        <v>0</v>
      </c>
      <c r="BX507" s="14">
        <v>0</v>
      </c>
      <c r="BY507" s="14">
        <v>0</v>
      </c>
      <c r="BZ507" s="14">
        <v>0</v>
      </c>
      <c r="CA507" s="14">
        <v>0</v>
      </c>
      <c r="CB507" s="14">
        <v>0</v>
      </c>
      <c r="CC507" s="14">
        <v>0</v>
      </c>
      <c r="CD507" s="14">
        <v>0</v>
      </c>
      <c r="CE507" s="14">
        <v>0</v>
      </c>
      <c r="CF507" s="14">
        <v>0</v>
      </c>
      <c r="CG507" s="14">
        <v>0</v>
      </c>
      <c r="CH507" s="14">
        <v>0</v>
      </c>
      <c r="CI507" s="14">
        <v>0</v>
      </c>
      <c r="CJ507" s="14">
        <v>0</v>
      </c>
      <c r="CK507" s="14">
        <v>0</v>
      </c>
      <c r="CL507" s="14">
        <v>0</v>
      </c>
      <c r="CM507" s="14">
        <v>0</v>
      </c>
      <c r="CN507" s="14">
        <v>0</v>
      </c>
      <c r="CO507" s="14">
        <v>0</v>
      </c>
      <c r="CP507" s="14">
        <v>0</v>
      </c>
      <c r="CQ507" s="14">
        <v>0</v>
      </c>
      <c r="CR507" s="14">
        <v>0</v>
      </c>
      <c r="CS507" s="14">
        <v>0</v>
      </c>
      <c r="CT507" s="14">
        <v>0</v>
      </c>
      <c r="CU507" s="14">
        <v>0</v>
      </c>
      <c r="CV507" s="14">
        <v>0</v>
      </c>
      <c r="CW507" s="14">
        <v>0</v>
      </c>
      <c r="CX507" s="14">
        <v>0</v>
      </c>
      <c r="CY507" s="14">
        <v>0</v>
      </c>
      <c r="CZ507" s="14">
        <v>0</v>
      </c>
      <c r="DA507" s="14">
        <v>0</v>
      </c>
      <c r="DB507" s="14">
        <v>0</v>
      </c>
      <c r="DC507" s="14">
        <v>0</v>
      </c>
      <c r="DD507" s="14">
        <v>0</v>
      </c>
      <c r="DE507" s="14">
        <v>0</v>
      </c>
      <c r="DF507" s="14">
        <v>0</v>
      </c>
      <c r="DG507" s="14">
        <v>0</v>
      </c>
      <c r="DH507" s="14">
        <v>0</v>
      </c>
      <c r="DI507" s="14">
        <v>0</v>
      </c>
      <c r="DJ507" s="14">
        <v>0</v>
      </c>
      <c r="DK507" s="14">
        <v>0</v>
      </c>
      <c r="DL507" s="14">
        <v>0</v>
      </c>
      <c r="DM507" s="14">
        <v>0</v>
      </c>
      <c r="DN507" s="14">
        <v>0</v>
      </c>
      <c r="DO507" s="14">
        <v>0</v>
      </c>
      <c r="DP507" s="14">
        <v>0</v>
      </c>
      <c r="DQ507" s="14">
        <v>0</v>
      </c>
      <c r="DR507" s="14">
        <v>0</v>
      </c>
      <c r="DS507" s="14">
        <v>0</v>
      </c>
      <c r="DT507" s="14">
        <v>0</v>
      </c>
      <c r="DU507" s="14">
        <v>0</v>
      </c>
      <c r="DV507" s="14">
        <v>0</v>
      </c>
      <c r="DW507" s="14">
        <v>1</v>
      </c>
      <c r="DX507" s="14">
        <v>0</v>
      </c>
      <c r="DY507" s="14">
        <v>0</v>
      </c>
      <c r="DZ507" s="14">
        <v>0</v>
      </c>
      <c r="EA507" s="14">
        <v>0</v>
      </c>
      <c r="EB507" s="14">
        <v>0</v>
      </c>
      <c r="EC507" s="14">
        <v>0</v>
      </c>
      <c r="ED507" s="14">
        <v>0</v>
      </c>
      <c r="EE507" s="14">
        <v>0</v>
      </c>
      <c r="EF507" s="14">
        <v>0</v>
      </c>
      <c r="EG507" s="14">
        <v>0</v>
      </c>
      <c r="EH507" s="14">
        <v>0</v>
      </c>
      <c r="EI507" s="14">
        <v>0</v>
      </c>
      <c r="EJ507" s="14">
        <v>0</v>
      </c>
      <c r="EK507" s="14">
        <v>0</v>
      </c>
      <c r="EL507" s="14">
        <v>0</v>
      </c>
      <c r="EM507" s="14">
        <v>0</v>
      </c>
      <c r="EN507" s="14">
        <v>0</v>
      </c>
      <c r="EO507" s="14">
        <v>0</v>
      </c>
      <c r="EP507" s="14">
        <v>0</v>
      </c>
      <c r="EQ507" s="14">
        <v>0</v>
      </c>
      <c r="ER507" s="14">
        <v>0</v>
      </c>
      <c r="ES507" s="14">
        <v>0</v>
      </c>
      <c r="ET507" s="14">
        <v>0</v>
      </c>
      <c r="EU507" s="14">
        <v>0</v>
      </c>
      <c r="EV507" s="14">
        <v>0</v>
      </c>
      <c r="EW507" s="14">
        <v>0</v>
      </c>
      <c r="EX507" s="14">
        <v>0</v>
      </c>
      <c r="EY507" s="14">
        <v>0</v>
      </c>
      <c r="EZ507" s="14">
        <v>0</v>
      </c>
      <c r="FA507" s="14">
        <v>0</v>
      </c>
      <c r="FB507" s="14">
        <v>1</v>
      </c>
      <c r="FC507" s="14">
        <v>0</v>
      </c>
      <c r="FD507" s="14">
        <v>0</v>
      </c>
      <c r="FE507" s="14">
        <v>0</v>
      </c>
      <c r="FF507" s="14">
        <v>0</v>
      </c>
      <c r="FG507" s="14">
        <v>0</v>
      </c>
      <c r="FH507" s="14">
        <v>0</v>
      </c>
      <c r="FI507" s="14">
        <v>0</v>
      </c>
      <c r="FJ507" s="14">
        <v>0</v>
      </c>
      <c r="FK507" s="14">
        <v>0</v>
      </c>
      <c r="FL507" s="14">
        <v>0</v>
      </c>
      <c r="FM507" s="14">
        <v>2</v>
      </c>
      <c r="FN507" s="14">
        <v>0</v>
      </c>
      <c r="FO507" s="14">
        <v>2</v>
      </c>
      <c r="FP507" s="14">
        <v>0</v>
      </c>
      <c r="FQ507" s="14">
        <v>1</v>
      </c>
      <c r="FR507" s="14">
        <v>0</v>
      </c>
      <c r="FS507" s="14">
        <v>1</v>
      </c>
      <c r="FT507" s="14">
        <v>0</v>
      </c>
      <c r="FU507" s="14">
        <v>1</v>
      </c>
      <c r="FV507" s="14">
        <v>0</v>
      </c>
      <c r="FW507" s="14">
        <v>0</v>
      </c>
      <c r="FX507" s="14">
        <v>0</v>
      </c>
      <c r="FY507" s="14">
        <v>2</v>
      </c>
      <c r="FZ507" s="14">
        <v>0</v>
      </c>
      <c r="GA507" s="14">
        <v>0</v>
      </c>
      <c r="GB507" s="14">
        <v>0</v>
      </c>
      <c r="GC507" s="14">
        <v>1</v>
      </c>
      <c r="GD507" s="14">
        <v>0</v>
      </c>
      <c r="GE507" s="14">
        <v>0</v>
      </c>
      <c r="GF507" s="14">
        <v>0</v>
      </c>
      <c r="GG507" s="14">
        <v>0</v>
      </c>
      <c r="GH507" s="14">
        <v>0</v>
      </c>
      <c r="GI507" s="14">
        <v>0</v>
      </c>
      <c r="GJ507" s="14">
        <v>0</v>
      </c>
      <c r="GK507" s="14">
        <v>0</v>
      </c>
      <c r="GL507" s="14">
        <v>0</v>
      </c>
      <c r="GM507" s="14">
        <v>1</v>
      </c>
      <c r="GN507" s="14">
        <v>1</v>
      </c>
      <c r="GO507" s="14">
        <v>0</v>
      </c>
      <c r="GP507" s="14">
        <v>0</v>
      </c>
      <c r="GQ507" s="14">
        <v>0</v>
      </c>
      <c r="GR507" s="14">
        <v>1</v>
      </c>
      <c r="GS507" s="14">
        <v>0</v>
      </c>
      <c r="GT507" s="14">
        <v>0</v>
      </c>
      <c r="GU507" s="14">
        <v>0</v>
      </c>
      <c r="GV507" s="14">
        <v>0</v>
      </c>
      <c r="GW507" s="14">
        <v>0</v>
      </c>
      <c r="GX507" s="14">
        <v>1</v>
      </c>
      <c r="GY507" s="14">
        <v>0</v>
      </c>
      <c r="GZ507" s="14">
        <v>0</v>
      </c>
      <c r="HA507" s="14">
        <v>0</v>
      </c>
      <c r="HB507" s="14">
        <v>0</v>
      </c>
      <c r="HC507" s="14">
        <v>0</v>
      </c>
      <c r="HD507" s="14">
        <v>0</v>
      </c>
      <c r="HE507" s="14">
        <v>0</v>
      </c>
      <c r="HF507" s="14">
        <v>0</v>
      </c>
      <c r="HG507" s="14">
        <v>0</v>
      </c>
      <c r="HH507" s="14">
        <v>0</v>
      </c>
      <c r="HI507" s="14">
        <v>0</v>
      </c>
      <c r="HJ507" s="14">
        <v>0</v>
      </c>
      <c r="HK507" s="14">
        <v>0</v>
      </c>
      <c r="HL507" s="14">
        <v>0</v>
      </c>
      <c r="HM507" s="14">
        <v>0</v>
      </c>
      <c r="HN507" s="14">
        <v>0</v>
      </c>
      <c r="HO507" s="14">
        <v>2</v>
      </c>
      <c r="HP507" s="14">
        <v>0</v>
      </c>
      <c r="HQ507" s="14">
        <v>0</v>
      </c>
      <c r="HR507" s="14">
        <v>0</v>
      </c>
      <c r="HS507" s="14">
        <v>0</v>
      </c>
      <c r="HT507" s="14">
        <v>0</v>
      </c>
      <c r="HU507" s="14">
        <v>0</v>
      </c>
      <c r="HV507" s="14">
        <v>0</v>
      </c>
      <c r="HW507" s="14">
        <v>0</v>
      </c>
      <c r="HX507" s="14">
        <v>0</v>
      </c>
      <c r="HY507" s="14">
        <v>0</v>
      </c>
      <c r="HZ507" s="14">
        <v>0</v>
      </c>
      <c r="IA507" s="14">
        <v>1</v>
      </c>
      <c r="IB507" s="14">
        <v>0</v>
      </c>
      <c r="IC507" s="14">
        <v>0</v>
      </c>
      <c r="ID507" s="14">
        <v>0</v>
      </c>
      <c r="IE507" s="14">
        <v>0</v>
      </c>
      <c r="IF507" s="14">
        <v>0</v>
      </c>
      <c r="IG507" s="14">
        <v>1</v>
      </c>
      <c r="IH507" s="14">
        <v>0</v>
      </c>
      <c r="II507" s="14">
        <v>0</v>
      </c>
      <c r="IJ507" s="14">
        <v>0</v>
      </c>
      <c r="IK507" s="14">
        <v>0</v>
      </c>
      <c r="IL507" s="14">
        <v>0</v>
      </c>
      <c r="IM507" s="14">
        <v>0</v>
      </c>
      <c r="IN507" s="14">
        <v>1</v>
      </c>
      <c r="IO507" s="14">
        <v>1</v>
      </c>
      <c r="IP507" s="14">
        <v>0</v>
      </c>
      <c r="IQ507" s="14">
        <v>0</v>
      </c>
      <c r="IR507" s="14">
        <v>0</v>
      </c>
      <c r="IS507" s="14">
        <v>0</v>
      </c>
      <c r="IT507" s="14">
        <v>0</v>
      </c>
      <c r="IU507" s="14">
        <v>0</v>
      </c>
      <c r="IV507" s="14">
        <v>0</v>
      </c>
      <c r="IW507" s="14">
        <v>0</v>
      </c>
      <c r="IX507" s="14">
        <v>0</v>
      </c>
      <c r="IY507" s="14">
        <v>0</v>
      </c>
      <c r="IZ507" s="14">
        <v>0</v>
      </c>
      <c r="JA507" s="14">
        <v>0</v>
      </c>
      <c r="JB507" s="14">
        <v>1</v>
      </c>
      <c r="JC507" s="14">
        <v>0</v>
      </c>
      <c r="JD507" s="14">
        <v>0</v>
      </c>
      <c r="JE507" s="14">
        <v>0</v>
      </c>
      <c r="JF507" s="14">
        <v>0</v>
      </c>
      <c r="JG507" s="14">
        <v>0</v>
      </c>
      <c r="JH507" s="14">
        <v>0</v>
      </c>
      <c r="JI507" s="14">
        <v>0</v>
      </c>
      <c r="JJ507" s="14">
        <v>0</v>
      </c>
      <c r="JK507" s="14">
        <v>0</v>
      </c>
      <c r="JL507" s="14">
        <v>0</v>
      </c>
      <c r="JM507" s="14">
        <v>0</v>
      </c>
      <c r="JN507" s="14">
        <v>0</v>
      </c>
      <c r="JO507" s="14">
        <v>0</v>
      </c>
      <c r="JP507" s="14">
        <v>0</v>
      </c>
      <c r="JQ507" s="14">
        <v>0</v>
      </c>
      <c r="JR507" s="14">
        <v>0</v>
      </c>
      <c r="JS507" s="14">
        <v>0</v>
      </c>
      <c r="JT507" s="14">
        <v>0</v>
      </c>
      <c r="JU507" s="14">
        <v>0</v>
      </c>
      <c r="JV507" s="14">
        <v>0</v>
      </c>
      <c r="JW507" s="14">
        <v>0</v>
      </c>
      <c r="JX507" s="14">
        <v>0</v>
      </c>
      <c r="JY507" s="14">
        <v>0</v>
      </c>
      <c r="JZ507" s="14">
        <v>0</v>
      </c>
      <c r="KA507" s="14">
        <v>0</v>
      </c>
      <c r="KB507" s="14">
        <v>0</v>
      </c>
      <c r="KC507" s="14">
        <v>0</v>
      </c>
      <c r="KD507" s="14">
        <v>0</v>
      </c>
      <c r="KE507" s="14">
        <v>0</v>
      </c>
      <c r="KF507" s="14">
        <v>0</v>
      </c>
      <c r="KG507" s="14">
        <v>0</v>
      </c>
      <c r="KH507" s="14">
        <v>0</v>
      </c>
      <c r="KI507" s="14">
        <v>0</v>
      </c>
      <c r="KJ507" s="14">
        <v>0</v>
      </c>
      <c r="KK507" s="14">
        <v>0</v>
      </c>
      <c r="KL507" s="14">
        <v>0</v>
      </c>
      <c r="KM507" s="14">
        <v>0</v>
      </c>
      <c r="KN507" s="14">
        <v>0</v>
      </c>
      <c r="KO507" s="14">
        <v>0</v>
      </c>
      <c r="KP507" s="14">
        <v>0</v>
      </c>
      <c r="KQ507" s="14">
        <v>0</v>
      </c>
      <c r="KR507" s="14">
        <v>1</v>
      </c>
      <c r="KS507" s="14">
        <v>0</v>
      </c>
      <c r="KT507" s="14">
        <v>1</v>
      </c>
      <c r="KU507" s="14">
        <v>0</v>
      </c>
      <c r="KV507" s="14">
        <v>0</v>
      </c>
      <c r="KW507" s="14">
        <v>0</v>
      </c>
      <c r="KX507" s="14">
        <v>0</v>
      </c>
      <c r="KY507" s="14">
        <v>0</v>
      </c>
      <c r="KZ507" s="14">
        <v>0</v>
      </c>
      <c r="LA507" s="14">
        <v>0</v>
      </c>
      <c r="LB507" s="14">
        <v>0</v>
      </c>
      <c r="LC507" s="14">
        <v>0</v>
      </c>
      <c r="LD507" s="14">
        <v>1</v>
      </c>
      <c r="LE507" s="14">
        <v>0</v>
      </c>
      <c r="LF507" s="14">
        <v>0</v>
      </c>
      <c r="LG507" s="14">
        <v>0</v>
      </c>
      <c r="LH507" s="14">
        <v>0</v>
      </c>
      <c r="LI507" s="14">
        <v>0</v>
      </c>
      <c r="LJ507" s="14">
        <v>0</v>
      </c>
      <c r="LK507" s="14">
        <v>0</v>
      </c>
      <c r="LL507" s="14">
        <v>0</v>
      </c>
      <c r="LM507" s="14">
        <v>0</v>
      </c>
      <c r="LN507" s="14">
        <v>1</v>
      </c>
      <c r="LO507" s="14">
        <v>0</v>
      </c>
      <c r="LP507" s="14">
        <v>0</v>
      </c>
      <c r="LQ507" s="14">
        <v>0</v>
      </c>
      <c r="LR507" s="14">
        <v>0</v>
      </c>
      <c r="LS507" s="14">
        <v>1</v>
      </c>
      <c r="LT507" s="14">
        <v>0</v>
      </c>
      <c r="LU507" s="14">
        <v>0</v>
      </c>
      <c r="LV507" s="14">
        <v>1</v>
      </c>
      <c r="LW507" s="14">
        <v>0</v>
      </c>
      <c r="LX507" s="14">
        <v>0</v>
      </c>
      <c r="LY507" s="14">
        <v>0</v>
      </c>
      <c r="LZ507" s="14">
        <v>0</v>
      </c>
      <c r="MA507" s="14">
        <v>2</v>
      </c>
      <c r="MB507" s="14">
        <v>0</v>
      </c>
      <c r="MC507" s="14">
        <v>0</v>
      </c>
      <c r="MD507" s="14">
        <v>1</v>
      </c>
      <c r="ME507" s="14">
        <v>0</v>
      </c>
      <c r="MF507" s="14">
        <v>0</v>
      </c>
      <c r="MG507" s="14">
        <v>0</v>
      </c>
      <c r="MH507" s="14">
        <v>0</v>
      </c>
      <c r="MI507" s="14">
        <v>0</v>
      </c>
      <c r="MJ507" s="14">
        <v>0</v>
      </c>
      <c r="MK507" s="14">
        <v>0</v>
      </c>
      <c r="ML507" s="14">
        <v>0</v>
      </c>
      <c r="MM507" s="14">
        <v>0</v>
      </c>
      <c r="MN507" s="14">
        <v>0</v>
      </c>
      <c r="MO507" s="14">
        <v>0</v>
      </c>
      <c r="MP507" s="14">
        <v>0</v>
      </c>
      <c r="MQ507" s="14">
        <v>0</v>
      </c>
      <c r="MR507" s="14">
        <v>0</v>
      </c>
      <c r="MS507" s="14">
        <v>0</v>
      </c>
      <c r="MT507" s="14">
        <v>0</v>
      </c>
      <c r="MU507" s="14">
        <v>0</v>
      </c>
      <c r="MV507" s="14">
        <v>0</v>
      </c>
      <c r="MW507" s="14">
        <v>0</v>
      </c>
      <c r="MX507" s="14">
        <v>0</v>
      </c>
      <c r="MY507" s="14">
        <v>0</v>
      </c>
      <c r="MZ507" s="14">
        <v>0</v>
      </c>
      <c r="NA507" s="14">
        <v>0</v>
      </c>
      <c r="NB507" s="14">
        <v>0</v>
      </c>
      <c r="NC507" s="14">
        <v>0</v>
      </c>
      <c r="ND507" s="14">
        <v>0</v>
      </c>
      <c r="NE507" s="14">
        <v>0</v>
      </c>
      <c r="NF507" s="14">
        <v>0</v>
      </c>
      <c r="NG507" s="14">
        <v>0</v>
      </c>
      <c r="NH507" s="14">
        <v>0</v>
      </c>
      <c r="NI507" s="14">
        <v>0</v>
      </c>
      <c r="NJ507" s="14">
        <v>0</v>
      </c>
      <c r="NK507" s="14">
        <v>0</v>
      </c>
      <c r="NL507" s="14">
        <v>1</v>
      </c>
      <c r="NM507" s="14">
        <v>0</v>
      </c>
      <c r="NN507" s="14">
        <v>0</v>
      </c>
      <c r="NO507" s="14">
        <v>0</v>
      </c>
      <c r="NP507" s="14">
        <v>0</v>
      </c>
      <c r="NQ507" s="14">
        <v>1</v>
      </c>
      <c r="NR507" s="14">
        <v>0</v>
      </c>
      <c r="NS507" s="14">
        <v>0</v>
      </c>
      <c r="NT507" s="14">
        <v>1</v>
      </c>
      <c r="NU507" s="14">
        <v>0</v>
      </c>
      <c r="NV507" s="14">
        <v>0</v>
      </c>
      <c r="NW507" s="14">
        <v>0</v>
      </c>
      <c r="NX507" s="14">
        <v>1</v>
      </c>
      <c r="NY507" s="14">
        <v>0</v>
      </c>
      <c r="NZ507" s="14">
        <v>2</v>
      </c>
      <c r="OA507" s="14">
        <v>2</v>
      </c>
      <c r="OB507" s="14">
        <v>0</v>
      </c>
      <c r="OC507" s="14">
        <v>0</v>
      </c>
      <c r="OD507" s="14">
        <v>0</v>
      </c>
      <c r="OE507" s="14">
        <v>0</v>
      </c>
      <c r="OF507" s="14"/>
      <c r="OG507" s="14">
        <v>0</v>
      </c>
      <c r="OH507" s="14">
        <v>0</v>
      </c>
      <c r="OI507" s="14">
        <v>0</v>
      </c>
      <c r="OJ507" s="14">
        <v>0</v>
      </c>
      <c r="OK507" s="14">
        <v>0</v>
      </c>
      <c r="OL507" s="14">
        <v>0</v>
      </c>
      <c r="OM507" s="14">
        <v>0</v>
      </c>
      <c r="ON507" s="14">
        <v>1</v>
      </c>
      <c r="OO507" s="14">
        <v>0</v>
      </c>
      <c r="OP507" s="14">
        <v>0</v>
      </c>
      <c r="OQ507" s="14">
        <v>0</v>
      </c>
      <c r="OR507" s="14">
        <v>0</v>
      </c>
      <c r="OS507" s="14">
        <v>0</v>
      </c>
      <c r="OT507" s="14">
        <v>1</v>
      </c>
      <c r="OU507" s="14">
        <v>0</v>
      </c>
      <c r="OV507" s="14">
        <v>0</v>
      </c>
      <c r="OW507" s="14">
        <v>0</v>
      </c>
      <c r="OX507" s="14">
        <v>0</v>
      </c>
      <c r="OY507" s="14">
        <v>0</v>
      </c>
      <c r="OZ507" s="14"/>
      <c r="PA507" s="14">
        <v>1</v>
      </c>
      <c r="PB507" s="14">
        <v>1</v>
      </c>
      <c r="PC507" s="14">
        <v>1</v>
      </c>
      <c r="PD507" s="14">
        <v>0</v>
      </c>
      <c r="PE507" s="14"/>
      <c r="PF507" s="14"/>
      <c r="PG507" s="14">
        <v>1</v>
      </c>
      <c r="PH507" s="54"/>
      <c r="PI507" s="14">
        <v>1</v>
      </c>
      <c r="PJ507" s="14">
        <v>1</v>
      </c>
      <c r="PK507" s="54"/>
      <c r="PL507" s="84"/>
      <c r="PM507" s="14"/>
      <c r="PN507" s="84"/>
      <c r="PO507" s="84"/>
      <c r="PP507" s="84"/>
      <c r="PQ507" s="84"/>
      <c r="PR507" s="505"/>
      <c r="PS507" s="84"/>
      <c r="PT507" s="84"/>
      <c r="PU507" s="84"/>
      <c r="PV507" s="84">
        <v>1</v>
      </c>
      <c r="PW507" s="54"/>
      <c r="PX507" s="54"/>
      <c r="PY507" s="14"/>
      <c r="PZ507" s="14"/>
      <c r="QA507" s="14"/>
      <c r="QB507" s="54"/>
      <c r="QC507" s="54"/>
      <c r="QD507" s="54"/>
      <c r="QG507" s="1">
        <v>1</v>
      </c>
      <c r="QR507" s="1"/>
      <c r="QS507" s="1"/>
      <c r="QX507" s="1"/>
      <c r="QY507" s="1"/>
      <c r="QZ507" s="1"/>
      <c r="RA507" s="1"/>
      <c r="RB507" s="1"/>
      <c r="RC507" s="1"/>
      <c r="RD507" s="1"/>
      <c r="RH507" s="1">
        <v>1</v>
      </c>
      <c r="RI507" s="1"/>
      <c r="RJ507" s="1">
        <v>1</v>
      </c>
      <c r="RK507" s="1"/>
      <c r="RL507" s="1"/>
      <c r="RM507" s="1"/>
      <c r="RN507" s="1"/>
      <c r="RO507" s="1"/>
      <c r="RP507" s="1"/>
      <c r="RQ507" s="1"/>
      <c r="RR507" s="1"/>
      <c r="RS507" s="1"/>
      <c r="RT507" s="1"/>
    </row>
    <row r="508" spans="1:534" s="20" customFormat="1" hidden="1" x14ac:dyDescent="0.25">
      <c r="A508" s="68" t="s">
        <v>49</v>
      </c>
      <c r="B508" s="68" t="s">
        <v>1431</v>
      </c>
      <c r="C508" s="347"/>
      <c r="D508" s="347"/>
      <c r="E508" s="14">
        <v>0</v>
      </c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>
        <v>0</v>
      </c>
      <c r="PE508" s="14"/>
      <c r="PF508" s="14"/>
      <c r="PG508" s="54"/>
      <c r="PH508" s="54"/>
      <c r="PI508" s="54"/>
      <c r="PJ508" s="54"/>
      <c r="PK508" s="54"/>
      <c r="PL508" s="84"/>
      <c r="PM508" s="14"/>
      <c r="PN508" s="84"/>
      <c r="PO508" s="84"/>
      <c r="PP508" s="84"/>
      <c r="PQ508" s="84"/>
      <c r="PR508" s="505"/>
      <c r="PS508" s="84"/>
      <c r="PT508" s="84"/>
      <c r="PU508" s="84"/>
      <c r="PV508" s="84"/>
      <c r="PW508" s="54"/>
      <c r="PX508" s="54"/>
      <c r="PY508" s="14"/>
      <c r="PZ508" s="14"/>
      <c r="QA508" s="14"/>
      <c r="QB508" s="54"/>
      <c r="QC508" s="54"/>
      <c r="QD508" s="54"/>
      <c r="QR508" s="1"/>
      <c r="QS508" s="1"/>
      <c r="QX508" s="1"/>
      <c r="QY508" s="1"/>
      <c r="QZ508" s="1"/>
      <c r="RA508" s="1"/>
      <c r="RB508" s="1"/>
      <c r="RC508" s="1"/>
      <c r="RD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</row>
    <row r="509" spans="1:534" s="20" customFormat="1" hidden="1" x14ac:dyDescent="0.25">
      <c r="A509" s="68" t="s">
        <v>49</v>
      </c>
      <c r="B509" s="68" t="s">
        <v>1534</v>
      </c>
      <c r="C509" s="347"/>
      <c r="D509" s="347"/>
      <c r="E509" s="14">
        <v>0</v>
      </c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  <c r="LH509" s="14"/>
      <c r="LI509" s="14"/>
      <c r="LJ509" s="14"/>
      <c r="LK509" s="14"/>
      <c r="LL509" s="14"/>
      <c r="LM509" s="14"/>
      <c r="LN509" s="14"/>
      <c r="LO509" s="14"/>
      <c r="LP509" s="14"/>
      <c r="LQ509" s="14"/>
      <c r="LR509" s="14"/>
      <c r="LS509" s="14"/>
      <c r="LT509" s="14"/>
      <c r="LU509" s="14"/>
      <c r="LV509" s="14"/>
      <c r="LW509" s="14"/>
      <c r="LX509" s="14"/>
      <c r="LY509" s="14"/>
      <c r="LZ509" s="14"/>
      <c r="MA509" s="14"/>
      <c r="MB509" s="14"/>
      <c r="MC509" s="14"/>
      <c r="MD509" s="14"/>
      <c r="ME509" s="14"/>
      <c r="MF509" s="14"/>
      <c r="MG509" s="14"/>
      <c r="MH509" s="14"/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/>
      <c r="OC509" s="14"/>
      <c r="OD509" s="14"/>
      <c r="OE509" s="14"/>
      <c r="OF509" s="14"/>
      <c r="OG509" s="14"/>
      <c r="OH509" s="14"/>
      <c r="OI509" s="14"/>
      <c r="OJ509" s="14"/>
      <c r="OK509" s="14"/>
      <c r="OL509" s="14"/>
      <c r="OM509" s="14"/>
      <c r="ON509" s="14"/>
      <c r="OO509" s="14"/>
      <c r="OP509" s="14"/>
      <c r="OQ509" s="14"/>
      <c r="OR509" s="14"/>
      <c r="OS509" s="14"/>
      <c r="OT509" s="14"/>
      <c r="OU509" s="14"/>
      <c r="OV509" s="14"/>
      <c r="OW509" s="14"/>
      <c r="OX509" s="14"/>
      <c r="OY509" s="14"/>
      <c r="OZ509" s="14"/>
      <c r="PA509" s="14"/>
      <c r="PB509" s="14"/>
      <c r="PC509" s="14"/>
      <c r="PD509" s="14">
        <v>0</v>
      </c>
      <c r="PE509" s="14"/>
      <c r="PF509" s="14"/>
      <c r="PG509" s="54"/>
      <c r="PH509" s="54"/>
      <c r="PI509" s="54"/>
      <c r="PJ509" s="54"/>
      <c r="PK509" s="54"/>
      <c r="PL509" s="84"/>
      <c r="PM509" s="14"/>
      <c r="PN509" s="84"/>
      <c r="PO509" s="84"/>
      <c r="PP509" s="84"/>
      <c r="PQ509" s="84"/>
      <c r="PR509" s="505"/>
      <c r="PS509" s="84"/>
      <c r="PT509" s="84"/>
      <c r="PU509" s="84"/>
      <c r="PV509" s="84"/>
      <c r="PW509" s="54"/>
      <c r="PX509" s="54"/>
      <c r="PY509" s="14"/>
      <c r="PZ509" s="14"/>
      <c r="QA509" s="14"/>
      <c r="QB509" s="54"/>
      <c r="QC509" s="54"/>
      <c r="QD509" s="54"/>
      <c r="QR509" s="1"/>
      <c r="QS509" s="1"/>
      <c r="QX509" s="1"/>
      <c r="QY509" s="1"/>
      <c r="QZ509" s="1"/>
      <c r="RA509" s="1"/>
      <c r="RB509" s="1"/>
      <c r="RC509" s="1"/>
      <c r="RD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</row>
    <row r="510" spans="1:534" s="20" customFormat="1" hidden="1" x14ac:dyDescent="0.25">
      <c r="A510" s="68" t="s">
        <v>49</v>
      </c>
      <c r="B510" s="68" t="s">
        <v>1535</v>
      </c>
      <c r="C510" s="347"/>
      <c r="D510" s="347"/>
      <c r="E510" s="14">
        <v>0</v>
      </c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>
        <v>0</v>
      </c>
      <c r="PE510" s="14"/>
      <c r="PF510" s="14"/>
      <c r="PG510" s="54"/>
      <c r="PH510" s="54"/>
      <c r="PI510" s="54"/>
      <c r="PJ510" s="54"/>
      <c r="PK510" s="54"/>
      <c r="PL510" s="84"/>
      <c r="PM510" s="14"/>
      <c r="PN510" s="84"/>
      <c r="PO510" s="84"/>
      <c r="PP510" s="84"/>
      <c r="PQ510" s="84"/>
      <c r="PR510" s="505"/>
      <c r="PS510" s="84"/>
      <c r="PT510" s="84"/>
      <c r="PU510" s="84"/>
      <c r="PV510" s="84"/>
      <c r="PW510" s="54"/>
      <c r="PX510" s="54"/>
      <c r="PY510" s="14"/>
      <c r="PZ510" s="14"/>
      <c r="QA510" s="14"/>
      <c r="QB510" s="54"/>
      <c r="QC510" s="54"/>
      <c r="QD510" s="54"/>
      <c r="QR510" s="1"/>
      <c r="QS510" s="1"/>
      <c r="QX510" s="1"/>
      <c r="QY510" s="1"/>
      <c r="QZ510" s="1"/>
      <c r="RA510" s="1"/>
      <c r="RB510" s="1"/>
      <c r="RC510" s="1"/>
      <c r="RD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</row>
    <row r="511" spans="1:534" s="20" customFormat="1" hidden="1" x14ac:dyDescent="0.25">
      <c r="A511" s="68" t="s">
        <v>49</v>
      </c>
      <c r="B511" s="68" t="s">
        <v>1536</v>
      </c>
      <c r="C511" s="464">
        <v>174</v>
      </c>
      <c r="D511" s="347"/>
      <c r="E511" s="14">
        <v>0</v>
      </c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>
        <v>0</v>
      </c>
      <c r="PE511" s="14"/>
      <c r="PF511" s="14"/>
      <c r="PG511" s="54"/>
      <c r="PH511" s="54"/>
      <c r="PI511" s="54"/>
      <c r="PJ511" s="54"/>
      <c r="PK511" s="54"/>
      <c r="PL511" s="84"/>
      <c r="PM511" s="14"/>
      <c r="PN511" s="84"/>
      <c r="PO511" s="84"/>
      <c r="PP511" s="84"/>
      <c r="PQ511" s="84"/>
      <c r="PR511" s="505"/>
      <c r="PS511" s="84"/>
      <c r="PT511" s="84"/>
      <c r="PU511" s="84"/>
      <c r="PV511" s="84"/>
      <c r="PW511" s="54"/>
      <c r="PX511" s="54"/>
      <c r="PY511" s="14"/>
      <c r="PZ511" s="14"/>
      <c r="QA511" s="14"/>
      <c r="QB511" s="54"/>
      <c r="QC511" s="54"/>
      <c r="QD511" s="54"/>
      <c r="QR511" s="1"/>
      <c r="QS511" s="1"/>
      <c r="QX511" s="1"/>
      <c r="QY511" s="1"/>
      <c r="QZ511" s="1"/>
      <c r="RA511" s="1"/>
      <c r="RB511" s="1"/>
      <c r="RC511" s="1"/>
      <c r="RD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</row>
    <row r="512" spans="1:534" s="20" customFormat="1" hidden="1" x14ac:dyDescent="0.25">
      <c r="A512" s="68" t="s">
        <v>49</v>
      </c>
      <c r="B512" s="68" t="s">
        <v>1537</v>
      </c>
      <c r="C512" s="347"/>
      <c r="D512" s="347"/>
      <c r="E512" s="14">
        <v>0</v>
      </c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  <c r="LH512" s="14"/>
      <c r="LI512" s="14"/>
      <c r="LJ512" s="14"/>
      <c r="LK512" s="14"/>
      <c r="LL512" s="14"/>
      <c r="LM512" s="14"/>
      <c r="LN512" s="14"/>
      <c r="LO512" s="14"/>
      <c r="LP512" s="14"/>
      <c r="LQ512" s="14"/>
      <c r="LR512" s="14"/>
      <c r="LS512" s="14"/>
      <c r="LT512" s="14"/>
      <c r="LU512" s="14"/>
      <c r="LV512" s="14"/>
      <c r="LW512" s="14"/>
      <c r="LX512" s="14"/>
      <c r="LY512" s="14"/>
      <c r="LZ512" s="14"/>
      <c r="MA512" s="14"/>
      <c r="MB512" s="14"/>
      <c r="MC512" s="14"/>
      <c r="MD512" s="14"/>
      <c r="ME512" s="14"/>
      <c r="MF512" s="14"/>
      <c r="MG512" s="14"/>
      <c r="MH512" s="14"/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/>
      <c r="OC512" s="14"/>
      <c r="OD512" s="14"/>
      <c r="OE512" s="14"/>
      <c r="OF512" s="14"/>
      <c r="OG512" s="14"/>
      <c r="OH512" s="14"/>
      <c r="OI512" s="14"/>
      <c r="OJ512" s="14"/>
      <c r="OK512" s="14"/>
      <c r="OL512" s="14"/>
      <c r="OM512" s="14"/>
      <c r="ON512" s="14"/>
      <c r="OO512" s="14"/>
      <c r="OP512" s="14"/>
      <c r="OQ512" s="14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>
        <v>0</v>
      </c>
      <c r="PE512" s="14"/>
      <c r="PF512" s="14"/>
      <c r="PG512" s="54"/>
      <c r="PH512" s="54"/>
      <c r="PI512" s="54"/>
      <c r="PJ512" s="54"/>
      <c r="PK512" s="54"/>
      <c r="PL512" s="84"/>
      <c r="PM512" s="14"/>
      <c r="PN512" s="84"/>
      <c r="PO512" s="84"/>
      <c r="PP512" s="84"/>
      <c r="PQ512" s="84"/>
      <c r="PR512" s="505"/>
      <c r="PS512" s="84"/>
      <c r="PT512" s="84"/>
      <c r="PU512" s="84"/>
      <c r="PV512" s="84"/>
      <c r="PW512" s="54"/>
      <c r="PX512" s="54"/>
      <c r="PY512" s="14"/>
      <c r="PZ512" s="14"/>
      <c r="QA512" s="14"/>
      <c r="QB512" s="54"/>
      <c r="QC512" s="54"/>
      <c r="QD512" s="54"/>
      <c r="QR512" s="1"/>
      <c r="QS512" s="1"/>
      <c r="QX512" s="1"/>
      <c r="QY512" s="1"/>
      <c r="QZ512" s="1"/>
      <c r="RA512" s="1"/>
      <c r="RB512" s="1"/>
      <c r="RC512" s="1"/>
      <c r="RD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</row>
    <row r="513" spans="1:503" s="20" customFormat="1" hidden="1" x14ac:dyDescent="0.25">
      <c r="A513" s="68" t="s">
        <v>49</v>
      </c>
      <c r="B513" s="68" t="s">
        <v>1538</v>
      </c>
      <c r="C513" s="347"/>
      <c r="D513" s="347"/>
      <c r="E513" s="14">
        <v>0</v>
      </c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>
        <v>0</v>
      </c>
      <c r="PE513" s="14"/>
      <c r="PF513" s="14"/>
      <c r="PG513" s="54"/>
      <c r="PH513" s="54"/>
      <c r="PI513" s="54"/>
      <c r="PJ513" s="54"/>
      <c r="PK513" s="54"/>
      <c r="PL513" s="84"/>
      <c r="PM513" s="14"/>
      <c r="PN513" s="84"/>
      <c r="PO513" s="84"/>
      <c r="PP513" s="84"/>
      <c r="PQ513" s="84"/>
      <c r="PR513" s="505"/>
      <c r="PS513" s="84"/>
      <c r="PT513" s="84"/>
      <c r="PU513" s="84"/>
      <c r="PV513" s="84"/>
      <c r="PW513" s="54"/>
      <c r="PX513" s="54"/>
      <c r="PY513" s="14"/>
      <c r="PZ513" s="14"/>
      <c r="QA513" s="14"/>
      <c r="QB513" s="54"/>
      <c r="QC513" s="54"/>
      <c r="QD513" s="54"/>
      <c r="QR513" s="1"/>
      <c r="QS513" s="1"/>
      <c r="QX513" s="1"/>
      <c r="QY513" s="1"/>
      <c r="QZ513" s="1"/>
      <c r="RA513" s="1"/>
      <c r="RB513" s="1"/>
      <c r="RC513" s="1"/>
      <c r="RD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</row>
    <row r="514" spans="1:503" s="20" customFormat="1" hidden="1" x14ac:dyDescent="0.25">
      <c r="A514" s="68" t="s">
        <v>49</v>
      </c>
      <c r="B514" s="68" t="s">
        <v>1539</v>
      </c>
      <c r="C514" s="464">
        <v>145</v>
      </c>
      <c r="D514" s="347"/>
      <c r="E514" s="14">
        <v>0</v>
      </c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>
        <v>0</v>
      </c>
      <c r="PE514" s="14"/>
      <c r="PF514" s="14"/>
      <c r="PG514" s="54"/>
      <c r="PH514" s="54"/>
      <c r="PI514" s="54"/>
      <c r="PJ514" s="54"/>
      <c r="PK514" s="54"/>
      <c r="PL514" s="84"/>
      <c r="PM514" s="14"/>
      <c r="PN514" s="84"/>
      <c r="PO514" s="84"/>
      <c r="PP514" s="84"/>
      <c r="PQ514" s="84"/>
      <c r="PR514" s="505"/>
      <c r="PS514" s="84"/>
      <c r="PT514" s="84"/>
      <c r="PU514" s="84"/>
      <c r="PV514" s="84"/>
      <c r="PW514" s="54"/>
      <c r="PX514" s="54"/>
      <c r="PY514" s="14"/>
      <c r="PZ514" s="14"/>
      <c r="QA514" s="14"/>
      <c r="QB514" s="54"/>
      <c r="QC514" s="54"/>
      <c r="QD514" s="54"/>
      <c r="QR514" s="1"/>
      <c r="QS514" s="1"/>
      <c r="QX514" s="1"/>
      <c r="QY514" s="1"/>
      <c r="QZ514" s="1"/>
      <c r="RA514" s="1"/>
      <c r="RB514" s="1"/>
      <c r="RC514" s="1"/>
      <c r="RD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</row>
    <row r="515" spans="1:503" s="20" customFormat="1" hidden="1" x14ac:dyDescent="0.25">
      <c r="A515" s="68" t="s">
        <v>49</v>
      </c>
      <c r="B515" s="68" t="s">
        <v>1243</v>
      </c>
      <c r="C515" s="347"/>
      <c r="D515" s="347"/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  <c r="AL515" s="14">
        <v>0</v>
      </c>
      <c r="AM515" s="14">
        <v>0</v>
      </c>
      <c r="AN515" s="14">
        <v>0</v>
      </c>
      <c r="AO515" s="14">
        <v>0</v>
      </c>
      <c r="AP515" s="14">
        <v>0</v>
      </c>
      <c r="AQ515" s="14">
        <v>0</v>
      </c>
      <c r="AR515" s="14">
        <v>0</v>
      </c>
      <c r="AS515" s="14">
        <v>0</v>
      </c>
      <c r="AT515" s="14">
        <v>0</v>
      </c>
      <c r="AU515" s="14">
        <v>0</v>
      </c>
      <c r="AV515" s="14">
        <v>0</v>
      </c>
      <c r="AW515" s="14">
        <v>0</v>
      </c>
      <c r="AX515" s="14">
        <v>0</v>
      </c>
      <c r="AY515" s="14">
        <v>0</v>
      </c>
      <c r="AZ515" s="14">
        <v>0</v>
      </c>
      <c r="BA515" s="14">
        <v>0</v>
      </c>
      <c r="BB515" s="14">
        <v>0</v>
      </c>
      <c r="BC515" s="14">
        <v>0</v>
      </c>
      <c r="BD515" s="14">
        <v>0</v>
      </c>
      <c r="BE515" s="14">
        <v>0</v>
      </c>
      <c r="BF515" s="14">
        <v>0</v>
      </c>
      <c r="BG515" s="14">
        <v>0</v>
      </c>
      <c r="BH515" s="14">
        <v>0</v>
      </c>
      <c r="BI515" s="14">
        <v>0</v>
      </c>
      <c r="BJ515" s="14">
        <v>0</v>
      </c>
      <c r="BK515" s="14">
        <v>0</v>
      </c>
      <c r="BL515" s="14">
        <v>0</v>
      </c>
      <c r="BM515" s="14">
        <v>0</v>
      </c>
      <c r="BN515" s="14">
        <v>0</v>
      </c>
      <c r="BO515" s="14">
        <v>0</v>
      </c>
      <c r="BP515" s="14">
        <v>0</v>
      </c>
      <c r="BQ515" s="14">
        <v>0</v>
      </c>
      <c r="BR515" s="14">
        <v>0</v>
      </c>
      <c r="BS515" s="14">
        <v>0</v>
      </c>
      <c r="BT515" s="14">
        <v>0</v>
      </c>
      <c r="BU515" s="14">
        <v>0</v>
      </c>
      <c r="BV515" s="14">
        <v>0</v>
      </c>
      <c r="BW515" s="14">
        <v>0</v>
      </c>
      <c r="BX515" s="14">
        <v>0</v>
      </c>
      <c r="BY515" s="14">
        <v>0</v>
      </c>
      <c r="BZ515" s="14">
        <v>0</v>
      </c>
      <c r="CA515" s="14">
        <v>0</v>
      </c>
      <c r="CB515" s="14">
        <v>0</v>
      </c>
      <c r="CC515" s="14">
        <v>0</v>
      </c>
      <c r="CD515" s="14">
        <v>0</v>
      </c>
      <c r="CE515" s="14">
        <v>0</v>
      </c>
      <c r="CF515" s="14">
        <v>0</v>
      </c>
      <c r="CG515" s="14">
        <v>0</v>
      </c>
      <c r="CH515" s="14">
        <v>0</v>
      </c>
      <c r="CI515" s="14">
        <v>0</v>
      </c>
      <c r="CJ515" s="14">
        <v>0</v>
      </c>
      <c r="CK515" s="14">
        <v>0</v>
      </c>
      <c r="CL515" s="14">
        <v>0</v>
      </c>
      <c r="CM515" s="14">
        <v>0</v>
      </c>
      <c r="CN515" s="14">
        <v>0</v>
      </c>
      <c r="CO515" s="14">
        <v>0</v>
      </c>
      <c r="CP515" s="14">
        <v>0</v>
      </c>
      <c r="CQ515" s="14">
        <v>0</v>
      </c>
      <c r="CR515" s="14">
        <v>0</v>
      </c>
      <c r="CS515" s="14">
        <v>0</v>
      </c>
      <c r="CT515" s="14">
        <v>0</v>
      </c>
      <c r="CU515" s="14">
        <v>0</v>
      </c>
      <c r="CV515" s="14">
        <v>0</v>
      </c>
      <c r="CW515" s="14">
        <v>0</v>
      </c>
      <c r="CX515" s="14">
        <v>0</v>
      </c>
      <c r="CY515" s="14">
        <v>0</v>
      </c>
      <c r="CZ515" s="14">
        <v>0</v>
      </c>
      <c r="DA515" s="14">
        <v>0</v>
      </c>
      <c r="DB515" s="14">
        <v>0</v>
      </c>
      <c r="DC515" s="14">
        <v>0</v>
      </c>
      <c r="DD515" s="14">
        <v>0</v>
      </c>
      <c r="DE515" s="14">
        <v>0</v>
      </c>
      <c r="DF515" s="14">
        <v>0</v>
      </c>
      <c r="DG515" s="14">
        <v>0</v>
      </c>
      <c r="DH515" s="14">
        <v>0</v>
      </c>
      <c r="DI515" s="14">
        <v>0</v>
      </c>
      <c r="DJ515" s="14">
        <v>0</v>
      </c>
      <c r="DK515" s="14">
        <v>0</v>
      </c>
      <c r="DL515" s="14">
        <v>0</v>
      </c>
      <c r="DM515" s="14">
        <v>0</v>
      </c>
      <c r="DN515" s="14">
        <v>0</v>
      </c>
      <c r="DO515" s="14">
        <v>0</v>
      </c>
      <c r="DP515" s="14">
        <v>0</v>
      </c>
      <c r="DQ515" s="14">
        <v>0</v>
      </c>
      <c r="DR515" s="14">
        <v>0</v>
      </c>
      <c r="DS515" s="14">
        <v>0</v>
      </c>
      <c r="DT515" s="14">
        <v>0</v>
      </c>
      <c r="DU515" s="14">
        <v>0</v>
      </c>
      <c r="DV515" s="14">
        <v>0</v>
      </c>
      <c r="DW515" s="14">
        <v>0</v>
      </c>
      <c r="DX515" s="14">
        <v>0</v>
      </c>
      <c r="DY515" s="14">
        <v>0</v>
      </c>
      <c r="DZ515" s="14">
        <v>0</v>
      </c>
      <c r="EA515" s="14">
        <v>0</v>
      </c>
      <c r="EB515" s="14">
        <v>0</v>
      </c>
      <c r="EC515" s="14">
        <v>0</v>
      </c>
      <c r="ED515" s="14">
        <v>0</v>
      </c>
      <c r="EE515" s="14">
        <v>0</v>
      </c>
      <c r="EF515" s="14">
        <v>0</v>
      </c>
      <c r="EG515" s="14">
        <v>0</v>
      </c>
      <c r="EH515" s="14">
        <v>0</v>
      </c>
      <c r="EI515" s="14">
        <v>0</v>
      </c>
      <c r="EJ515" s="14">
        <v>0</v>
      </c>
      <c r="EK515" s="14">
        <v>0</v>
      </c>
      <c r="EL515" s="14">
        <v>0</v>
      </c>
      <c r="EM515" s="14">
        <v>0</v>
      </c>
      <c r="EN515" s="14">
        <v>0</v>
      </c>
      <c r="EO515" s="14">
        <v>0</v>
      </c>
      <c r="EP515" s="14">
        <v>0</v>
      </c>
      <c r="EQ515" s="14">
        <v>0</v>
      </c>
      <c r="ER515" s="14">
        <v>0</v>
      </c>
      <c r="ES515" s="14">
        <v>0</v>
      </c>
      <c r="ET515" s="14">
        <v>0</v>
      </c>
      <c r="EU515" s="14">
        <v>0</v>
      </c>
      <c r="EV515" s="14">
        <v>0</v>
      </c>
      <c r="EW515" s="14">
        <v>0</v>
      </c>
      <c r="EX515" s="14">
        <v>0</v>
      </c>
      <c r="EY515" s="14">
        <v>0</v>
      </c>
      <c r="EZ515" s="14">
        <v>0</v>
      </c>
      <c r="FA515" s="14">
        <v>0</v>
      </c>
      <c r="FB515" s="14">
        <v>0</v>
      </c>
      <c r="FC515" s="14">
        <v>0</v>
      </c>
      <c r="FD515" s="14">
        <v>0</v>
      </c>
      <c r="FE515" s="14">
        <v>0</v>
      </c>
      <c r="FF515" s="14">
        <v>0</v>
      </c>
      <c r="FG515" s="14">
        <v>0</v>
      </c>
      <c r="FH515" s="14">
        <v>0</v>
      </c>
      <c r="FI515" s="14">
        <v>0</v>
      </c>
      <c r="FJ515" s="14">
        <v>0</v>
      </c>
      <c r="FK515" s="14">
        <v>0</v>
      </c>
      <c r="FL515" s="14">
        <v>0</v>
      </c>
      <c r="FM515" s="14">
        <v>0</v>
      </c>
      <c r="FN515" s="14">
        <v>0</v>
      </c>
      <c r="FO515" s="14">
        <v>0</v>
      </c>
      <c r="FP515" s="14">
        <v>0</v>
      </c>
      <c r="FQ515" s="14">
        <v>0</v>
      </c>
      <c r="FR515" s="14">
        <v>0</v>
      </c>
      <c r="FS515" s="14">
        <v>0</v>
      </c>
      <c r="FT515" s="14">
        <v>0</v>
      </c>
      <c r="FU515" s="14">
        <v>0</v>
      </c>
      <c r="FV515" s="14">
        <v>0</v>
      </c>
      <c r="FW515" s="14">
        <v>0</v>
      </c>
      <c r="FX515" s="14">
        <v>0</v>
      </c>
      <c r="FY515" s="14">
        <v>0</v>
      </c>
      <c r="FZ515" s="14">
        <v>0</v>
      </c>
      <c r="GA515" s="14">
        <v>0</v>
      </c>
      <c r="GB515" s="14">
        <v>0</v>
      </c>
      <c r="GC515" s="14">
        <v>0</v>
      </c>
      <c r="GD515" s="14">
        <v>0</v>
      </c>
      <c r="GE515" s="14">
        <v>0</v>
      </c>
      <c r="GF515" s="14">
        <v>0</v>
      </c>
      <c r="GG515" s="14">
        <v>0</v>
      </c>
      <c r="GH515" s="14">
        <v>0</v>
      </c>
      <c r="GI515" s="14">
        <v>0</v>
      </c>
      <c r="GJ515" s="14">
        <v>0</v>
      </c>
      <c r="GK515" s="14">
        <v>0</v>
      </c>
      <c r="GL515" s="14">
        <v>0</v>
      </c>
      <c r="GM515" s="14">
        <v>0</v>
      </c>
      <c r="GN515" s="14">
        <v>0</v>
      </c>
      <c r="GO515" s="14">
        <v>0</v>
      </c>
      <c r="GP515" s="14">
        <v>0</v>
      </c>
      <c r="GQ515" s="14">
        <v>0</v>
      </c>
      <c r="GR515" s="14">
        <v>0</v>
      </c>
      <c r="GS515" s="14">
        <v>0</v>
      </c>
      <c r="GT515" s="14">
        <v>0</v>
      </c>
      <c r="GU515" s="14">
        <v>0</v>
      </c>
      <c r="GV515" s="14">
        <v>0</v>
      </c>
      <c r="GW515" s="14">
        <v>0</v>
      </c>
      <c r="GX515" s="14">
        <v>0</v>
      </c>
      <c r="GY515" s="14">
        <v>0</v>
      </c>
      <c r="GZ515" s="14">
        <v>0</v>
      </c>
      <c r="HA515" s="14">
        <v>0</v>
      </c>
      <c r="HB515" s="14">
        <v>0</v>
      </c>
      <c r="HC515" s="14">
        <v>0</v>
      </c>
      <c r="HD515" s="14">
        <v>0</v>
      </c>
      <c r="HE515" s="14">
        <v>0</v>
      </c>
      <c r="HF515" s="14">
        <v>0</v>
      </c>
      <c r="HG515" s="14">
        <v>0</v>
      </c>
      <c r="HH515" s="14">
        <v>0</v>
      </c>
      <c r="HI515" s="14">
        <v>0</v>
      </c>
      <c r="HJ515" s="14">
        <v>0</v>
      </c>
      <c r="HK515" s="14">
        <v>0</v>
      </c>
      <c r="HL515" s="14">
        <v>0</v>
      </c>
      <c r="HM515" s="14">
        <v>0</v>
      </c>
      <c r="HN515" s="14">
        <v>0</v>
      </c>
      <c r="HO515" s="14">
        <v>0</v>
      </c>
      <c r="HP515" s="14">
        <v>0</v>
      </c>
      <c r="HQ515" s="14">
        <v>0</v>
      </c>
      <c r="HR515" s="14">
        <v>0</v>
      </c>
      <c r="HS515" s="14">
        <v>0</v>
      </c>
      <c r="HT515" s="14">
        <v>0</v>
      </c>
      <c r="HU515" s="14">
        <v>0</v>
      </c>
      <c r="HV515" s="14">
        <v>0</v>
      </c>
      <c r="HW515" s="14">
        <v>0</v>
      </c>
      <c r="HX515" s="14">
        <v>0</v>
      </c>
      <c r="HY515" s="14">
        <v>0</v>
      </c>
      <c r="HZ515" s="14">
        <v>0</v>
      </c>
      <c r="IA515" s="14">
        <v>0</v>
      </c>
      <c r="IB515" s="14">
        <v>0</v>
      </c>
      <c r="IC515" s="14">
        <v>0</v>
      </c>
      <c r="ID515" s="14">
        <v>0</v>
      </c>
      <c r="IE515" s="14">
        <v>0</v>
      </c>
      <c r="IF515" s="14">
        <v>0</v>
      </c>
      <c r="IG515" s="14">
        <v>0</v>
      </c>
      <c r="IH515" s="14">
        <v>0</v>
      </c>
      <c r="II515" s="14">
        <v>0</v>
      </c>
      <c r="IJ515" s="14">
        <v>0</v>
      </c>
      <c r="IK515" s="14">
        <v>0</v>
      </c>
      <c r="IL515" s="14">
        <v>0</v>
      </c>
      <c r="IM515" s="14">
        <v>0</v>
      </c>
      <c r="IN515" s="14">
        <v>0</v>
      </c>
      <c r="IO515" s="14">
        <v>0</v>
      </c>
      <c r="IP515" s="14">
        <v>0</v>
      </c>
      <c r="IQ515" s="14">
        <v>0</v>
      </c>
      <c r="IR515" s="14">
        <v>0</v>
      </c>
      <c r="IS515" s="14">
        <v>0</v>
      </c>
      <c r="IT515" s="14">
        <v>0</v>
      </c>
      <c r="IU515" s="14">
        <v>0</v>
      </c>
      <c r="IV515" s="14">
        <v>0</v>
      </c>
      <c r="IW515" s="14">
        <v>0</v>
      </c>
      <c r="IX515" s="14">
        <v>0</v>
      </c>
      <c r="IY515" s="14">
        <v>0</v>
      </c>
      <c r="IZ515" s="14">
        <v>0</v>
      </c>
      <c r="JA515" s="14">
        <v>0</v>
      </c>
      <c r="JB515" s="14">
        <v>0</v>
      </c>
      <c r="JC515" s="14">
        <v>0</v>
      </c>
      <c r="JD515" s="14">
        <v>0</v>
      </c>
      <c r="JE515" s="14">
        <v>0</v>
      </c>
      <c r="JF515" s="14">
        <v>0</v>
      </c>
      <c r="JG515" s="14">
        <v>0</v>
      </c>
      <c r="JH515" s="14">
        <v>0</v>
      </c>
      <c r="JI515" s="14">
        <v>0</v>
      </c>
      <c r="JJ515" s="14">
        <v>0</v>
      </c>
      <c r="JK515" s="14">
        <v>0</v>
      </c>
      <c r="JL515" s="14">
        <v>0</v>
      </c>
      <c r="JM515" s="14">
        <v>0</v>
      </c>
      <c r="JN515" s="14">
        <v>0</v>
      </c>
      <c r="JO515" s="14">
        <v>0</v>
      </c>
      <c r="JP515" s="14">
        <v>0</v>
      </c>
      <c r="JQ515" s="14">
        <v>0</v>
      </c>
      <c r="JR515" s="14">
        <v>0</v>
      </c>
      <c r="JS515" s="14">
        <v>0</v>
      </c>
      <c r="JT515" s="14">
        <v>0</v>
      </c>
      <c r="JU515" s="14">
        <v>0</v>
      </c>
      <c r="JV515" s="14">
        <v>0</v>
      </c>
      <c r="JW515" s="14">
        <v>0</v>
      </c>
      <c r="JX515" s="14">
        <v>0</v>
      </c>
      <c r="JY515" s="14">
        <v>0</v>
      </c>
      <c r="JZ515" s="14">
        <v>0</v>
      </c>
      <c r="KA515" s="14">
        <v>0</v>
      </c>
      <c r="KB515" s="14">
        <v>0</v>
      </c>
      <c r="KC515" s="14">
        <v>0</v>
      </c>
      <c r="KD515" s="14">
        <v>0</v>
      </c>
      <c r="KE515" s="14">
        <v>0</v>
      </c>
      <c r="KF515" s="14">
        <v>0</v>
      </c>
      <c r="KG515" s="14">
        <v>0</v>
      </c>
      <c r="KH515" s="14">
        <v>0</v>
      </c>
      <c r="KI515" s="14">
        <v>0</v>
      </c>
      <c r="KJ515" s="14">
        <v>0</v>
      </c>
      <c r="KK515" s="14">
        <v>0</v>
      </c>
      <c r="KL515" s="14">
        <v>0</v>
      </c>
      <c r="KM515" s="14">
        <v>0</v>
      </c>
      <c r="KN515" s="14">
        <v>0</v>
      </c>
      <c r="KO515" s="14">
        <v>0</v>
      </c>
      <c r="KP515" s="14">
        <v>0</v>
      </c>
      <c r="KQ515" s="14">
        <v>0</v>
      </c>
      <c r="KR515" s="14">
        <v>0</v>
      </c>
      <c r="KS515" s="14">
        <v>0</v>
      </c>
      <c r="KT515" s="14">
        <v>0</v>
      </c>
      <c r="KU515" s="14">
        <v>0</v>
      </c>
      <c r="KV515" s="14">
        <v>0</v>
      </c>
      <c r="KW515" s="14">
        <v>0</v>
      </c>
      <c r="KX515" s="14">
        <v>0</v>
      </c>
      <c r="KY515" s="14">
        <v>0</v>
      </c>
      <c r="KZ515" s="14">
        <v>0</v>
      </c>
      <c r="LA515" s="14">
        <v>0</v>
      </c>
      <c r="LB515" s="14">
        <v>0</v>
      </c>
      <c r="LC515" s="14">
        <v>0</v>
      </c>
      <c r="LD515" s="14">
        <v>0</v>
      </c>
      <c r="LE515" s="14">
        <v>0</v>
      </c>
      <c r="LF515" s="14">
        <v>0</v>
      </c>
      <c r="LG515" s="14">
        <v>0</v>
      </c>
      <c r="LH515" s="14">
        <v>0</v>
      </c>
      <c r="LI515" s="14">
        <v>0</v>
      </c>
      <c r="LJ515" s="14">
        <v>0</v>
      </c>
      <c r="LK515" s="14">
        <v>0</v>
      </c>
      <c r="LL515" s="14">
        <v>0</v>
      </c>
      <c r="LM515" s="14">
        <v>0</v>
      </c>
      <c r="LN515" s="14">
        <v>0</v>
      </c>
      <c r="LO515" s="14">
        <v>0</v>
      </c>
      <c r="LP515" s="14">
        <v>0</v>
      </c>
      <c r="LQ515" s="14">
        <v>0</v>
      </c>
      <c r="LR515" s="14">
        <v>0</v>
      </c>
      <c r="LS515" s="14">
        <v>0</v>
      </c>
      <c r="LT515" s="14">
        <v>0</v>
      </c>
      <c r="LU515" s="14">
        <v>0</v>
      </c>
      <c r="LV515" s="14">
        <v>0</v>
      </c>
      <c r="LW515" s="14">
        <v>0</v>
      </c>
      <c r="LX515" s="14">
        <v>0</v>
      </c>
      <c r="LY515" s="14">
        <v>0</v>
      </c>
      <c r="LZ515" s="14">
        <v>0</v>
      </c>
      <c r="MA515" s="14">
        <v>0</v>
      </c>
      <c r="MB515" s="14">
        <v>0</v>
      </c>
      <c r="MC515" s="14">
        <v>0</v>
      </c>
      <c r="MD515" s="14">
        <v>0</v>
      </c>
      <c r="ME515" s="14">
        <v>0</v>
      </c>
      <c r="MF515" s="14">
        <v>0</v>
      </c>
      <c r="MG515" s="14">
        <v>0</v>
      </c>
      <c r="MH515" s="14">
        <v>0</v>
      </c>
      <c r="MI515" s="14">
        <v>0</v>
      </c>
      <c r="MJ515" s="14">
        <v>0</v>
      </c>
      <c r="MK515" s="14">
        <v>0</v>
      </c>
      <c r="ML515" s="14">
        <v>0</v>
      </c>
      <c r="MM515" s="14">
        <v>0</v>
      </c>
      <c r="MN515" s="14">
        <v>0</v>
      </c>
      <c r="MO515" s="14">
        <v>0</v>
      </c>
      <c r="MP515" s="14">
        <v>0</v>
      </c>
      <c r="MQ515" s="14">
        <v>0</v>
      </c>
      <c r="MR515" s="14">
        <v>1</v>
      </c>
      <c r="MS515" s="14">
        <v>0</v>
      </c>
      <c r="MT515" s="14">
        <v>0</v>
      </c>
      <c r="MU515" s="14">
        <v>0</v>
      </c>
      <c r="MV515" s="14">
        <v>0</v>
      </c>
      <c r="MW515" s="14">
        <v>0</v>
      </c>
      <c r="MX515" s="14">
        <v>0</v>
      </c>
      <c r="MY515" s="14">
        <v>0</v>
      </c>
      <c r="MZ515" s="14">
        <v>0</v>
      </c>
      <c r="NA515" s="14">
        <v>0</v>
      </c>
      <c r="NB515" s="14">
        <v>0</v>
      </c>
      <c r="NC515" s="14">
        <v>0</v>
      </c>
      <c r="ND515" s="14">
        <v>0</v>
      </c>
      <c r="NE515" s="14">
        <v>0</v>
      </c>
      <c r="NF515" s="14">
        <v>0</v>
      </c>
      <c r="NG515" s="14">
        <v>0</v>
      </c>
      <c r="NH515" s="14">
        <v>0</v>
      </c>
      <c r="NI515" s="14">
        <v>0</v>
      </c>
      <c r="NJ515" s="14">
        <v>0</v>
      </c>
      <c r="NK515" s="14">
        <v>0</v>
      </c>
      <c r="NL515" s="14">
        <v>0</v>
      </c>
      <c r="NM515" s="14">
        <v>0</v>
      </c>
      <c r="NN515" s="14">
        <v>0</v>
      </c>
      <c r="NO515" s="14">
        <v>0</v>
      </c>
      <c r="NP515" s="14">
        <v>0</v>
      </c>
      <c r="NQ515" s="14">
        <v>0</v>
      </c>
      <c r="NR515" s="14">
        <v>0</v>
      </c>
      <c r="NS515" s="14">
        <v>0</v>
      </c>
      <c r="NT515" s="14">
        <v>0</v>
      </c>
      <c r="NU515" s="14">
        <v>0</v>
      </c>
      <c r="NV515" s="14">
        <v>0</v>
      </c>
      <c r="NW515" s="14">
        <v>0</v>
      </c>
      <c r="NX515" s="14">
        <v>0</v>
      </c>
      <c r="NY515" s="14">
        <v>0</v>
      </c>
      <c r="NZ515" s="14">
        <v>0</v>
      </c>
      <c r="OA515" s="14">
        <v>0</v>
      </c>
      <c r="OB515" s="14">
        <v>0</v>
      </c>
      <c r="OC515" s="14">
        <v>0</v>
      </c>
      <c r="OD515" s="14">
        <v>0</v>
      </c>
      <c r="OE515" s="14">
        <v>0</v>
      </c>
      <c r="OF515" s="14"/>
      <c r="OG515" s="14">
        <v>0</v>
      </c>
      <c r="OH515" s="14">
        <v>0</v>
      </c>
      <c r="OI515" s="14">
        <v>0</v>
      </c>
      <c r="OJ515" s="14">
        <v>0</v>
      </c>
      <c r="OK515" s="14">
        <v>0</v>
      </c>
      <c r="OL515" s="14">
        <v>0</v>
      </c>
      <c r="OM515" s="14">
        <v>0</v>
      </c>
      <c r="ON515" s="14">
        <v>0</v>
      </c>
      <c r="OO515" s="14">
        <v>0</v>
      </c>
      <c r="OP515" s="14">
        <v>0</v>
      </c>
      <c r="OQ515" s="14">
        <v>0</v>
      </c>
      <c r="OR515" s="14">
        <v>0</v>
      </c>
      <c r="OS515" s="14">
        <v>0</v>
      </c>
      <c r="OT515" s="14">
        <v>0</v>
      </c>
      <c r="OU515" s="14">
        <v>0</v>
      </c>
      <c r="OV515" s="14">
        <v>0</v>
      </c>
      <c r="OW515" s="14">
        <v>0</v>
      </c>
      <c r="OX515" s="14">
        <v>0</v>
      </c>
      <c r="OY515" s="14">
        <v>0</v>
      </c>
      <c r="OZ515" s="14"/>
      <c r="PA515" s="14">
        <v>0</v>
      </c>
      <c r="PB515" s="14"/>
      <c r="PC515" s="14"/>
      <c r="PD515" s="14">
        <v>0</v>
      </c>
      <c r="PE515" s="14"/>
      <c r="PF515" s="14"/>
      <c r="PG515" s="54"/>
      <c r="PH515" s="54"/>
      <c r="PI515" s="54"/>
      <c r="PJ515" s="54"/>
      <c r="PK515" s="54"/>
      <c r="PL515" s="84"/>
      <c r="PM515" s="14"/>
      <c r="PN515" s="84"/>
      <c r="PO515" s="84"/>
      <c r="PP515" s="84"/>
      <c r="PQ515" s="84"/>
      <c r="PR515" s="505"/>
      <c r="PS515" s="84"/>
      <c r="PT515" s="84"/>
      <c r="PU515" s="84"/>
      <c r="PV515" s="84"/>
      <c r="PW515" s="54"/>
      <c r="PX515" s="54"/>
      <c r="PY515" s="14"/>
      <c r="PZ515" s="14"/>
      <c r="QA515" s="14"/>
      <c r="QB515" s="54"/>
      <c r="QC515" s="54"/>
      <c r="QD515" s="54"/>
      <c r="QR515" s="1"/>
      <c r="QS515" s="1"/>
      <c r="QX515" s="1"/>
      <c r="QY515" s="1"/>
      <c r="QZ515" s="1"/>
      <c r="RA515" s="1"/>
      <c r="RB515" s="1"/>
      <c r="RC515" s="1"/>
      <c r="RD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</row>
    <row r="516" spans="1:503" s="20" customFormat="1" hidden="1" x14ac:dyDescent="0.25">
      <c r="A516" s="68" t="s">
        <v>49</v>
      </c>
      <c r="B516" s="68" t="s">
        <v>1244</v>
      </c>
      <c r="C516" s="347"/>
      <c r="D516" s="347"/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  <c r="AL516" s="14">
        <v>0</v>
      </c>
      <c r="AM516" s="14">
        <v>0</v>
      </c>
      <c r="AN516" s="14">
        <v>0</v>
      </c>
      <c r="AO516" s="14">
        <v>0</v>
      </c>
      <c r="AP516" s="14">
        <v>0</v>
      </c>
      <c r="AQ516" s="14">
        <v>0</v>
      </c>
      <c r="AR516" s="14">
        <v>0</v>
      </c>
      <c r="AS516" s="14">
        <v>0</v>
      </c>
      <c r="AT516" s="14">
        <v>0</v>
      </c>
      <c r="AU516" s="14">
        <v>0</v>
      </c>
      <c r="AV516" s="14">
        <v>0</v>
      </c>
      <c r="AW516" s="14">
        <v>0</v>
      </c>
      <c r="AX516" s="14">
        <v>0</v>
      </c>
      <c r="AY516" s="14">
        <v>0</v>
      </c>
      <c r="AZ516" s="14">
        <v>0</v>
      </c>
      <c r="BA516" s="14">
        <v>0</v>
      </c>
      <c r="BB516" s="14">
        <v>0</v>
      </c>
      <c r="BC516" s="14">
        <v>0</v>
      </c>
      <c r="BD516" s="14">
        <v>0</v>
      </c>
      <c r="BE516" s="14">
        <v>0</v>
      </c>
      <c r="BF516" s="14">
        <v>0</v>
      </c>
      <c r="BG516" s="14">
        <v>0</v>
      </c>
      <c r="BH516" s="14">
        <v>0</v>
      </c>
      <c r="BI516" s="14">
        <v>0</v>
      </c>
      <c r="BJ516" s="14">
        <v>0</v>
      </c>
      <c r="BK516" s="14">
        <v>0</v>
      </c>
      <c r="BL516" s="14">
        <v>0</v>
      </c>
      <c r="BM516" s="14">
        <v>0</v>
      </c>
      <c r="BN516" s="14">
        <v>0</v>
      </c>
      <c r="BO516" s="14">
        <v>0</v>
      </c>
      <c r="BP516" s="14">
        <v>0</v>
      </c>
      <c r="BQ516" s="14">
        <v>0</v>
      </c>
      <c r="BR516" s="14">
        <v>0</v>
      </c>
      <c r="BS516" s="14">
        <v>0</v>
      </c>
      <c r="BT516" s="14">
        <v>0</v>
      </c>
      <c r="BU516" s="14">
        <v>0</v>
      </c>
      <c r="BV516" s="14">
        <v>0</v>
      </c>
      <c r="BW516" s="14">
        <v>0</v>
      </c>
      <c r="BX516" s="14">
        <v>0</v>
      </c>
      <c r="BY516" s="14">
        <v>0</v>
      </c>
      <c r="BZ516" s="14">
        <v>0</v>
      </c>
      <c r="CA516" s="14">
        <v>0</v>
      </c>
      <c r="CB516" s="14">
        <v>0</v>
      </c>
      <c r="CC516" s="14">
        <v>0</v>
      </c>
      <c r="CD516" s="14">
        <v>0</v>
      </c>
      <c r="CE516" s="14">
        <v>0</v>
      </c>
      <c r="CF516" s="14">
        <v>0</v>
      </c>
      <c r="CG516" s="14">
        <v>0</v>
      </c>
      <c r="CH516" s="14">
        <v>0</v>
      </c>
      <c r="CI516" s="14">
        <v>0</v>
      </c>
      <c r="CJ516" s="14">
        <v>0</v>
      </c>
      <c r="CK516" s="14">
        <v>0</v>
      </c>
      <c r="CL516" s="14">
        <v>0</v>
      </c>
      <c r="CM516" s="14">
        <v>0</v>
      </c>
      <c r="CN516" s="14">
        <v>0</v>
      </c>
      <c r="CO516" s="14">
        <v>0</v>
      </c>
      <c r="CP516" s="14">
        <v>0</v>
      </c>
      <c r="CQ516" s="14">
        <v>0</v>
      </c>
      <c r="CR516" s="14">
        <v>0</v>
      </c>
      <c r="CS516" s="14">
        <v>0</v>
      </c>
      <c r="CT516" s="14">
        <v>0</v>
      </c>
      <c r="CU516" s="14">
        <v>0</v>
      </c>
      <c r="CV516" s="14">
        <v>0</v>
      </c>
      <c r="CW516" s="14">
        <v>0</v>
      </c>
      <c r="CX516" s="14">
        <v>0</v>
      </c>
      <c r="CY516" s="14">
        <v>0</v>
      </c>
      <c r="CZ516" s="14">
        <v>0</v>
      </c>
      <c r="DA516" s="14">
        <v>0</v>
      </c>
      <c r="DB516" s="14">
        <v>0</v>
      </c>
      <c r="DC516" s="14">
        <v>0</v>
      </c>
      <c r="DD516" s="14">
        <v>0</v>
      </c>
      <c r="DE516" s="14">
        <v>0</v>
      </c>
      <c r="DF516" s="14">
        <v>0</v>
      </c>
      <c r="DG516" s="14">
        <v>0</v>
      </c>
      <c r="DH516" s="14">
        <v>0</v>
      </c>
      <c r="DI516" s="14">
        <v>0</v>
      </c>
      <c r="DJ516" s="14">
        <v>0</v>
      </c>
      <c r="DK516" s="14">
        <v>0</v>
      </c>
      <c r="DL516" s="14">
        <v>0</v>
      </c>
      <c r="DM516" s="14">
        <v>0</v>
      </c>
      <c r="DN516" s="14">
        <v>0</v>
      </c>
      <c r="DO516" s="14">
        <v>0</v>
      </c>
      <c r="DP516" s="14">
        <v>0</v>
      </c>
      <c r="DQ516" s="14">
        <v>0</v>
      </c>
      <c r="DR516" s="14">
        <v>0</v>
      </c>
      <c r="DS516" s="14">
        <v>0</v>
      </c>
      <c r="DT516" s="14">
        <v>0</v>
      </c>
      <c r="DU516" s="14">
        <v>0</v>
      </c>
      <c r="DV516" s="14">
        <v>0</v>
      </c>
      <c r="DW516" s="14">
        <v>0</v>
      </c>
      <c r="DX516" s="14">
        <v>0</v>
      </c>
      <c r="DY516" s="14">
        <v>0</v>
      </c>
      <c r="DZ516" s="14">
        <v>0</v>
      </c>
      <c r="EA516" s="14">
        <v>0</v>
      </c>
      <c r="EB516" s="14">
        <v>0</v>
      </c>
      <c r="EC516" s="14">
        <v>0</v>
      </c>
      <c r="ED516" s="14">
        <v>0</v>
      </c>
      <c r="EE516" s="14">
        <v>0</v>
      </c>
      <c r="EF516" s="14">
        <v>0</v>
      </c>
      <c r="EG516" s="14">
        <v>0</v>
      </c>
      <c r="EH516" s="14">
        <v>0</v>
      </c>
      <c r="EI516" s="14">
        <v>0</v>
      </c>
      <c r="EJ516" s="14">
        <v>0</v>
      </c>
      <c r="EK516" s="14">
        <v>0</v>
      </c>
      <c r="EL516" s="14">
        <v>0</v>
      </c>
      <c r="EM516" s="14">
        <v>0</v>
      </c>
      <c r="EN516" s="14">
        <v>0</v>
      </c>
      <c r="EO516" s="14">
        <v>0</v>
      </c>
      <c r="EP516" s="14">
        <v>0</v>
      </c>
      <c r="EQ516" s="14">
        <v>0</v>
      </c>
      <c r="ER516" s="14">
        <v>0</v>
      </c>
      <c r="ES516" s="14">
        <v>0</v>
      </c>
      <c r="ET516" s="14">
        <v>0</v>
      </c>
      <c r="EU516" s="14">
        <v>0</v>
      </c>
      <c r="EV516" s="14">
        <v>0</v>
      </c>
      <c r="EW516" s="14">
        <v>0</v>
      </c>
      <c r="EX516" s="14">
        <v>0</v>
      </c>
      <c r="EY516" s="14">
        <v>0</v>
      </c>
      <c r="EZ516" s="14">
        <v>0</v>
      </c>
      <c r="FA516" s="14">
        <v>0</v>
      </c>
      <c r="FB516" s="14">
        <v>0</v>
      </c>
      <c r="FC516" s="14">
        <v>0</v>
      </c>
      <c r="FD516" s="14">
        <v>0</v>
      </c>
      <c r="FE516" s="14">
        <v>0</v>
      </c>
      <c r="FF516" s="14">
        <v>0</v>
      </c>
      <c r="FG516" s="14">
        <v>0</v>
      </c>
      <c r="FH516" s="14">
        <v>0</v>
      </c>
      <c r="FI516" s="14">
        <v>0</v>
      </c>
      <c r="FJ516" s="14">
        <v>0</v>
      </c>
      <c r="FK516" s="14">
        <v>0</v>
      </c>
      <c r="FL516" s="14">
        <v>0</v>
      </c>
      <c r="FM516" s="14">
        <v>0</v>
      </c>
      <c r="FN516" s="14">
        <v>0</v>
      </c>
      <c r="FO516" s="14">
        <v>0</v>
      </c>
      <c r="FP516" s="14">
        <v>0</v>
      </c>
      <c r="FQ516" s="14">
        <v>0</v>
      </c>
      <c r="FR516" s="14">
        <v>0</v>
      </c>
      <c r="FS516" s="14">
        <v>0</v>
      </c>
      <c r="FT516" s="14">
        <v>0</v>
      </c>
      <c r="FU516" s="14">
        <v>0</v>
      </c>
      <c r="FV516" s="14">
        <v>0</v>
      </c>
      <c r="FW516" s="14">
        <v>0</v>
      </c>
      <c r="FX516" s="14">
        <v>0</v>
      </c>
      <c r="FY516" s="14">
        <v>0</v>
      </c>
      <c r="FZ516" s="14">
        <v>0</v>
      </c>
      <c r="GA516" s="14">
        <v>0</v>
      </c>
      <c r="GB516" s="14">
        <v>0</v>
      </c>
      <c r="GC516" s="14">
        <v>0</v>
      </c>
      <c r="GD516" s="14">
        <v>0</v>
      </c>
      <c r="GE516" s="14">
        <v>0</v>
      </c>
      <c r="GF516" s="14">
        <v>0</v>
      </c>
      <c r="GG516" s="14">
        <v>0</v>
      </c>
      <c r="GH516" s="14">
        <v>0</v>
      </c>
      <c r="GI516" s="14">
        <v>0</v>
      </c>
      <c r="GJ516" s="14">
        <v>0</v>
      </c>
      <c r="GK516" s="14">
        <v>0</v>
      </c>
      <c r="GL516" s="14">
        <v>0</v>
      </c>
      <c r="GM516" s="14">
        <v>0</v>
      </c>
      <c r="GN516" s="14">
        <v>0</v>
      </c>
      <c r="GO516" s="14">
        <v>0</v>
      </c>
      <c r="GP516" s="14">
        <v>0</v>
      </c>
      <c r="GQ516" s="14">
        <v>0</v>
      </c>
      <c r="GR516" s="14">
        <v>0</v>
      </c>
      <c r="GS516" s="14">
        <v>0</v>
      </c>
      <c r="GT516" s="14">
        <v>0</v>
      </c>
      <c r="GU516" s="14">
        <v>0</v>
      </c>
      <c r="GV516" s="14">
        <v>0</v>
      </c>
      <c r="GW516" s="14">
        <v>0</v>
      </c>
      <c r="GX516" s="14">
        <v>0</v>
      </c>
      <c r="GY516" s="14">
        <v>0</v>
      </c>
      <c r="GZ516" s="14">
        <v>0</v>
      </c>
      <c r="HA516" s="14">
        <v>0</v>
      </c>
      <c r="HB516" s="14">
        <v>0</v>
      </c>
      <c r="HC516" s="14">
        <v>0</v>
      </c>
      <c r="HD516" s="14">
        <v>0</v>
      </c>
      <c r="HE516" s="14">
        <v>0</v>
      </c>
      <c r="HF516" s="14">
        <v>0</v>
      </c>
      <c r="HG516" s="14">
        <v>0</v>
      </c>
      <c r="HH516" s="14">
        <v>0</v>
      </c>
      <c r="HI516" s="14">
        <v>0</v>
      </c>
      <c r="HJ516" s="14">
        <v>0</v>
      </c>
      <c r="HK516" s="14">
        <v>0</v>
      </c>
      <c r="HL516" s="14">
        <v>0</v>
      </c>
      <c r="HM516" s="14">
        <v>0</v>
      </c>
      <c r="HN516" s="14">
        <v>0</v>
      </c>
      <c r="HO516" s="14">
        <v>0</v>
      </c>
      <c r="HP516" s="14">
        <v>0</v>
      </c>
      <c r="HQ516" s="14">
        <v>0</v>
      </c>
      <c r="HR516" s="14">
        <v>0</v>
      </c>
      <c r="HS516" s="14">
        <v>0</v>
      </c>
      <c r="HT516" s="14">
        <v>0</v>
      </c>
      <c r="HU516" s="14">
        <v>0</v>
      </c>
      <c r="HV516" s="14">
        <v>0</v>
      </c>
      <c r="HW516" s="14">
        <v>0</v>
      </c>
      <c r="HX516" s="14">
        <v>0</v>
      </c>
      <c r="HY516" s="14">
        <v>0</v>
      </c>
      <c r="HZ516" s="14">
        <v>0</v>
      </c>
      <c r="IA516" s="14">
        <v>0</v>
      </c>
      <c r="IB516" s="14">
        <v>0</v>
      </c>
      <c r="IC516" s="14">
        <v>0</v>
      </c>
      <c r="ID516" s="14">
        <v>0</v>
      </c>
      <c r="IE516" s="14">
        <v>0</v>
      </c>
      <c r="IF516" s="14">
        <v>0</v>
      </c>
      <c r="IG516" s="14">
        <v>0</v>
      </c>
      <c r="IH516" s="14">
        <v>0</v>
      </c>
      <c r="II516" s="14">
        <v>0</v>
      </c>
      <c r="IJ516" s="14">
        <v>0</v>
      </c>
      <c r="IK516" s="14">
        <v>0</v>
      </c>
      <c r="IL516" s="14">
        <v>0</v>
      </c>
      <c r="IM516" s="14">
        <v>0</v>
      </c>
      <c r="IN516" s="14">
        <v>0</v>
      </c>
      <c r="IO516" s="14">
        <v>0</v>
      </c>
      <c r="IP516" s="14">
        <v>0</v>
      </c>
      <c r="IQ516" s="14">
        <v>0</v>
      </c>
      <c r="IR516" s="14">
        <v>0</v>
      </c>
      <c r="IS516" s="14">
        <v>0</v>
      </c>
      <c r="IT516" s="14">
        <v>0</v>
      </c>
      <c r="IU516" s="14">
        <v>0</v>
      </c>
      <c r="IV516" s="14">
        <v>0</v>
      </c>
      <c r="IW516" s="14">
        <v>0</v>
      </c>
      <c r="IX516" s="14">
        <v>0</v>
      </c>
      <c r="IY516" s="14">
        <v>0</v>
      </c>
      <c r="IZ516" s="14">
        <v>0</v>
      </c>
      <c r="JA516" s="14">
        <v>0</v>
      </c>
      <c r="JB516" s="14">
        <v>0</v>
      </c>
      <c r="JC516" s="14">
        <v>0</v>
      </c>
      <c r="JD516" s="14">
        <v>0</v>
      </c>
      <c r="JE516" s="14">
        <v>0</v>
      </c>
      <c r="JF516" s="14">
        <v>0</v>
      </c>
      <c r="JG516" s="14">
        <v>0</v>
      </c>
      <c r="JH516" s="14">
        <v>0</v>
      </c>
      <c r="JI516" s="14">
        <v>0</v>
      </c>
      <c r="JJ516" s="14">
        <v>0</v>
      </c>
      <c r="JK516" s="14">
        <v>0</v>
      </c>
      <c r="JL516" s="14">
        <v>0</v>
      </c>
      <c r="JM516" s="14">
        <v>0</v>
      </c>
      <c r="JN516" s="14">
        <v>0</v>
      </c>
      <c r="JO516" s="14">
        <v>0</v>
      </c>
      <c r="JP516" s="14">
        <v>0</v>
      </c>
      <c r="JQ516" s="14">
        <v>0</v>
      </c>
      <c r="JR516" s="14">
        <v>0</v>
      </c>
      <c r="JS516" s="14">
        <v>0</v>
      </c>
      <c r="JT516" s="14">
        <v>0</v>
      </c>
      <c r="JU516" s="14">
        <v>0</v>
      </c>
      <c r="JV516" s="14">
        <v>0</v>
      </c>
      <c r="JW516" s="14">
        <v>0</v>
      </c>
      <c r="JX516" s="14">
        <v>0</v>
      </c>
      <c r="JY516" s="14">
        <v>0</v>
      </c>
      <c r="JZ516" s="14">
        <v>0</v>
      </c>
      <c r="KA516" s="14">
        <v>0</v>
      </c>
      <c r="KB516" s="14">
        <v>0</v>
      </c>
      <c r="KC516" s="14">
        <v>0</v>
      </c>
      <c r="KD516" s="14">
        <v>0</v>
      </c>
      <c r="KE516" s="14">
        <v>0</v>
      </c>
      <c r="KF516" s="14">
        <v>0</v>
      </c>
      <c r="KG516" s="14">
        <v>0</v>
      </c>
      <c r="KH516" s="14">
        <v>0</v>
      </c>
      <c r="KI516" s="14">
        <v>0</v>
      </c>
      <c r="KJ516" s="14">
        <v>0</v>
      </c>
      <c r="KK516" s="14">
        <v>0</v>
      </c>
      <c r="KL516" s="14">
        <v>0</v>
      </c>
      <c r="KM516" s="14">
        <v>0</v>
      </c>
      <c r="KN516" s="14">
        <v>0</v>
      </c>
      <c r="KO516" s="14">
        <v>0</v>
      </c>
      <c r="KP516" s="14">
        <v>0</v>
      </c>
      <c r="KQ516" s="14">
        <v>0</v>
      </c>
      <c r="KR516" s="14">
        <v>0</v>
      </c>
      <c r="KS516" s="14">
        <v>0</v>
      </c>
      <c r="KT516" s="14">
        <v>0</v>
      </c>
      <c r="KU516" s="14">
        <v>0</v>
      </c>
      <c r="KV516" s="14">
        <v>0</v>
      </c>
      <c r="KW516" s="14">
        <v>0</v>
      </c>
      <c r="KX516" s="14">
        <v>0</v>
      </c>
      <c r="KY516" s="14">
        <v>0</v>
      </c>
      <c r="KZ516" s="14">
        <v>0</v>
      </c>
      <c r="LA516" s="14">
        <v>0</v>
      </c>
      <c r="LB516" s="14">
        <v>0</v>
      </c>
      <c r="LC516" s="14">
        <v>0</v>
      </c>
      <c r="LD516" s="14">
        <v>0</v>
      </c>
      <c r="LE516" s="14">
        <v>0</v>
      </c>
      <c r="LF516" s="14">
        <v>0</v>
      </c>
      <c r="LG516" s="14">
        <v>0</v>
      </c>
      <c r="LH516" s="14">
        <v>0</v>
      </c>
      <c r="LI516" s="14">
        <v>0</v>
      </c>
      <c r="LJ516" s="14">
        <v>0</v>
      </c>
      <c r="LK516" s="14">
        <v>0</v>
      </c>
      <c r="LL516" s="14">
        <v>0</v>
      </c>
      <c r="LM516" s="14">
        <v>0</v>
      </c>
      <c r="LN516" s="14">
        <v>0</v>
      </c>
      <c r="LO516" s="14">
        <v>0</v>
      </c>
      <c r="LP516" s="14">
        <v>0</v>
      </c>
      <c r="LQ516" s="14">
        <v>0</v>
      </c>
      <c r="LR516" s="14">
        <v>0</v>
      </c>
      <c r="LS516" s="14">
        <v>0</v>
      </c>
      <c r="LT516" s="14">
        <v>0</v>
      </c>
      <c r="LU516" s="14">
        <v>0</v>
      </c>
      <c r="LV516" s="14">
        <v>0</v>
      </c>
      <c r="LW516" s="14">
        <v>0</v>
      </c>
      <c r="LX516" s="14">
        <v>0</v>
      </c>
      <c r="LY516" s="14">
        <v>0</v>
      </c>
      <c r="LZ516" s="14">
        <v>0</v>
      </c>
      <c r="MA516" s="14">
        <v>0</v>
      </c>
      <c r="MB516" s="14">
        <v>0</v>
      </c>
      <c r="MC516" s="14">
        <v>0</v>
      </c>
      <c r="MD516" s="14">
        <v>0</v>
      </c>
      <c r="ME516" s="14">
        <v>0</v>
      </c>
      <c r="MF516" s="14">
        <v>0</v>
      </c>
      <c r="MG516" s="14">
        <v>0</v>
      </c>
      <c r="MH516" s="14">
        <v>0</v>
      </c>
      <c r="MI516" s="14">
        <v>0</v>
      </c>
      <c r="MJ516" s="14">
        <v>0</v>
      </c>
      <c r="MK516" s="14">
        <v>0</v>
      </c>
      <c r="ML516" s="14">
        <v>0</v>
      </c>
      <c r="MM516" s="14">
        <v>0</v>
      </c>
      <c r="MN516" s="14">
        <v>0</v>
      </c>
      <c r="MO516" s="14">
        <v>0</v>
      </c>
      <c r="MP516" s="14">
        <v>0</v>
      </c>
      <c r="MQ516" s="14">
        <v>0</v>
      </c>
      <c r="MR516" s="14">
        <v>0</v>
      </c>
      <c r="MS516" s="14">
        <v>0</v>
      </c>
      <c r="MT516" s="14">
        <v>0</v>
      </c>
      <c r="MU516" s="14">
        <v>0</v>
      </c>
      <c r="MV516" s="14">
        <v>0</v>
      </c>
      <c r="MW516" s="14">
        <v>0</v>
      </c>
      <c r="MX516" s="14">
        <v>0</v>
      </c>
      <c r="MY516" s="14">
        <v>1</v>
      </c>
      <c r="MZ516" s="14">
        <v>0</v>
      </c>
      <c r="NA516" s="14">
        <v>0</v>
      </c>
      <c r="NB516" s="14">
        <v>0</v>
      </c>
      <c r="NC516" s="14">
        <v>0</v>
      </c>
      <c r="ND516" s="14">
        <v>0</v>
      </c>
      <c r="NE516" s="14">
        <v>0</v>
      </c>
      <c r="NF516" s="14">
        <v>0</v>
      </c>
      <c r="NG516" s="14">
        <v>0</v>
      </c>
      <c r="NH516" s="14">
        <v>0</v>
      </c>
      <c r="NI516" s="14">
        <v>0</v>
      </c>
      <c r="NJ516" s="14">
        <v>0</v>
      </c>
      <c r="NK516" s="14">
        <v>0</v>
      </c>
      <c r="NL516" s="14">
        <v>0</v>
      </c>
      <c r="NM516" s="14">
        <v>0</v>
      </c>
      <c r="NN516" s="14">
        <v>0</v>
      </c>
      <c r="NO516" s="14">
        <v>0</v>
      </c>
      <c r="NP516" s="14">
        <v>0</v>
      </c>
      <c r="NQ516" s="14">
        <v>0</v>
      </c>
      <c r="NR516" s="14">
        <v>0</v>
      </c>
      <c r="NS516" s="14">
        <v>0</v>
      </c>
      <c r="NT516" s="14">
        <v>0</v>
      </c>
      <c r="NU516" s="14">
        <v>0</v>
      </c>
      <c r="NV516" s="14">
        <v>0</v>
      </c>
      <c r="NW516" s="14">
        <v>0</v>
      </c>
      <c r="NX516" s="14">
        <v>0</v>
      </c>
      <c r="NY516" s="14">
        <v>0</v>
      </c>
      <c r="NZ516" s="14">
        <v>0</v>
      </c>
      <c r="OA516" s="14">
        <v>0</v>
      </c>
      <c r="OB516" s="14">
        <v>0</v>
      </c>
      <c r="OC516" s="14">
        <v>0</v>
      </c>
      <c r="OD516" s="14">
        <v>0</v>
      </c>
      <c r="OE516" s="14">
        <v>0</v>
      </c>
      <c r="OF516" s="14"/>
      <c r="OG516" s="14">
        <v>0</v>
      </c>
      <c r="OH516" s="14">
        <v>0</v>
      </c>
      <c r="OI516" s="14">
        <v>0</v>
      </c>
      <c r="OJ516" s="14">
        <v>0</v>
      </c>
      <c r="OK516" s="14">
        <v>0</v>
      </c>
      <c r="OL516" s="14">
        <v>0</v>
      </c>
      <c r="OM516" s="14">
        <v>0</v>
      </c>
      <c r="ON516" s="14">
        <v>1</v>
      </c>
      <c r="OO516" s="14">
        <v>0</v>
      </c>
      <c r="OP516" s="14">
        <v>0</v>
      </c>
      <c r="OQ516" s="14">
        <v>0</v>
      </c>
      <c r="OR516" s="14">
        <v>0</v>
      </c>
      <c r="OS516" s="14">
        <v>0</v>
      </c>
      <c r="OT516" s="14">
        <v>0</v>
      </c>
      <c r="OU516" s="14">
        <v>0</v>
      </c>
      <c r="OV516" s="14">
        <v>0</v>
      </c>
      <c r="OW516" s="14">
        <v>0</v>
      </c>
      <c r="OX516" s="14">
        <v>0</v>
      </c>
      <c r="OY516" s="14">
        <v>0</v>
      </c>
      <c r="OZ516" s="14"/>
      <c r="PA516" s="14">
        <v>0</v>
      </c>
      <c r="PB516" s="14"/>
      <c r="PC516" s="14"/>
      <c r="PD516" s="14">
        <v>0</v>
      </c>
      <c r="PE516" s="14"/>
      <c r="PF516" s="14"/>
      <c r="PG516" s="54"/>
      <c r="PH516" s="54"/>
      <c r="PI516" s="54"/>
      <c r="PJ516" s="54"/>
      <c r="PK516" s="54"/>
      <c r="PL516" s="84"/>
      <c r="PM516" s="14"/>
      <c r="PN516" s="84"/>
      <c r="PO516" s="84"/>
      <c r="PP516" s="84"/>
      <c r="PQ516" s="84"/>
      <c r="PR516" s="505"/>
      <c r="PS516" s="84"/>
      <c r="PT516" s="84"/>
      <c r="PU516" s="84"/>
      <c r="PV516" s="84"/>
      <c r="PW516" s="54"/>
      <c r="PX516" s="54"/>
      <c r="PY516" s="14"/>
      <c r="PZ516" s="14"/>
      <c r="QA516" s="14"/>
      <c r="QB516" s="54"/>
      <c r="QC516" s="54"/>
      <c r="QD516" s="54"/>
      <c r="QR516" s="1"/>
      <c r="QS516" s="1"/>
      <c r="QX516" s="1"/>
      <c r="QY516" s="1"/>
      <c r="QZ516" s="1"/>
      <c r="RA516" s="1"/>
      <c r="RB516" s="1"/>
      <c r="RC516" s="1"/>
      <c r="RD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</row>
    <row r="517" spans="1:503" s="20" customFormat="1" hidden="1" x14ac:dyDescent="0.25">
      <c r="A517" s="68" t="s">
        <v>49</v>
      </c>
      <c r="B517" s="68" t="s">
        <v>1245</v>
      </c>
      <c r="C517" s="347"/>
      <c r="D517" s="347"/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  <c r="AL517" s="14">
        <v>0</v>
      </c>
      <c r="AM517" s="14">
        <v>0</v>
      </c>
      <c r="AN517" s="14">
        <v>0</v>
      </c>
      <c r="AO517" s="14">
        <v>0</v>
      </c>
      <c r="AP517" s="14">
        <v>0</v>
      </c>
      <c r="AQ517" s="14">
        <v>0</v>
      </c>
      <c r="AR517" s="14">
        <v>0</v>
      </c>
      <c r="AS517" s="14">
        <v>0</v>
      </c>
      <c r="AT517" s="14">
        <v>0</v>
      </c>
      <c r="AU517" s="14">
        <v>0</v>
      </c>
      <c r="AV517" s="14">
        <v>0</v>
      </c>
      <c r="AW517" s="14">
        <v>0</v>
      </c>
      <c r="AX517" s="14">
        <v>0</v>
      </c>
      <c r="AY517" s="14">
        <v>0</v>
      </c>
      <c r="AZ517" s="14">
        <v>0</v>
      </c>
      <c r="BA517" s="14">
        <v>0</v>
      </c>
      <c r="BB517" s="14">
        <v>0</v>
      </c>
      <c r="BC517" s="14">
        <v>0</v>
      </c>
      <c r="BD517" s="14">
        <v>0</v>
      </c>
      <c r="BE517" s="14">
        <v>0</v>
      </c>
      <c r="BF517" s="14">
        <v>0</v>
      </c>
      <c r="BG517" s="14">
        <v>0</v>
      </c>
      <c r="BH517" s="14">
        <v>0</v>
      </c>
      <c r="BI517" s="14">
        <v>0</v>
      </c>
      <c r="BJ517" s="14">
        <v>0</v>
      </c>
      <c r="BK517" s="14">
        <v>0</v>
      </c>
      <c r="BL517" s="14">
        <v>0</v>
      </c>
      <c r="BM517" s="14">
        <v>0</v>
      </c>
      <c r="BN517" s="14">
        <v>0</v>
      </c>
      <c r="BO517" s="14">
        <v>0</v>
      </c>
      <c r="BP517" s="14">
        <v>0</v>
      </c>
      <c r="BQ517" s="14">
        <v>0</v>
      </c>
      <c r="BR517" s="14">
        <v>0</v>
      </c>
      <c r="BS517" s="14">
        <v>0</v>
      </c>
      <c r="BT517" s="14">
        <v>0</v>
      </c>
      <c r="BU517" s="14">
        <v>0</v>
      </c>
      <c r="BV517" s="14">
        <v>0</v>
      </c>
      <c r="BW517" s="14">
        <v>0</v>
      </c>
      <c r="BX517" s="14">
        <v>0</v>
      </c>
      <c r="BY517" s="14">
        <v>0</v>
      </c>
      <c r="BZ517" s="14">
        <v>0</v>
      </c>
      <c r="CA517" s="14">
        <v>0</v>
      </c>
      <c r="CB517" s="14">
        <v>0</v>
      </c>
      <c r="CC517" s="14">
        <v>0</v>
      </c>
      <c r="CD517" s="14">
        <v>0</v>
      </c>
      <c r="CE517" s="14">
        <v>0</v>
      </c>
      <c r="CF517" s="14">
        <v>0</v>
      </c>
      <c r="CG517" s="14">
        <v>0</v>
      </c>
      <c r="CH517" s="14">
        <v>0</v>
      </c>
      <c r="CI517" s="14">
        <v>0</v>
      </c>
      <c r="CJ517" s="14">
        <v>0</v>
      </c>
      <c r="CK517" s="14">
        <v>0</v>
      </c>
      <c r="CL517" s="14">
        <v>0</v>
      </c>
      <c r="CM517" s="14">
        <v>0</v>
      </c>
      <c r="CN517" s="14">
        <v>0</v>
      </c>
      <c r="CO517" s="14">
        <v>0</v>
      </c>
      <c r="CP517" s="14">
        <v>0</v>
      </c>
      <c r="CQ517" s="14">
        <v>0</v>
      </c>
      <c r="CR517" s="14">
        <v>0</v>
      </c>
      <c r="CS517" s="14">
        <v>0</v>
      </c>
      <c r="CT517" s="14">
        <v>0</v>
      </c>
      <c r="CU517" s="14">
        <v>0</v>
      </c>
      <c r="CV517" s="14">
        <v>0</v>
      </c>
      <c r="CW517" s="14">
        <v>0</v>
      </c>
      <c r="CX517" s="14">
        <v>0</v>
      </c>
      <c r="CY517" s="14">
        <v>0</v>
      </c>
      <c r="CZ517" s="14">
        <v>0</v>
      </c>
      <c r="DA517" s="14">
        <v>0</v>
      </c>
      <c r="DB517" s="14">
        <v>0</v>
      </c>
      <c r="DC517" s="14">
        <v>0</v>
      </c>
      <c r="DD517" s="14">
        <v>0</v>
      </c>
      <c r="DE517" s="14">
        <v>0</v>
      </c>
      <c r="DF517" s="14">
        <v>0</v>
      </c>
      <c r="DG517" s="14">
        <v>0</v>
      </c>
      <c r="DH517" s="14">
        <v>0</v>
      </c>
      <c r="DI517" s="14">
        <v>0</v>
      </c>
      <c r="DJ517" s="14">
        <v>0</v>
      </c>
      <c r="DK517" s="14">
        <v>0</v>
      </c>
      <c r="DL517" s="14">
        <v>0</v>
      </c>
      <c r="DM517" s="14">
        <v>0</v>
      </c>
      <c r="DN517" s="14">
        <v>0</v>
      </c>
      <c r="DO517" s="14">
        <v>0</v>
      </c>
      <c r="DP517" s="14">
        <v>0</v>
      </c>
      <c r="DQ517" s="14">
        <v>0</v>
      </c>
      <c r="DR517" s="14">
        <v>0</v>
      </c>
      <c r="DS517" s="14">
        <v>0</v>
      </c>
      <c r="DT517" s="14">
        <v>0</v>
      </c>
      <c r="DU517" s="14">
        <v>0</v>
      </c>
      <c r="DV517" s="14">
        <v>0</v>
      </c>
      <c r="DW517" s="14">
        <v>0</v>
      </c>
      <c r="DX517" s="14">
        <v>0</v>
      </c>
      <c r="DY517" s="14">
        <v>0</v>
      </c>
      <c r="DZ517" s="14">
        <v>0</v>
      </c>
      <c r="EA517" s="14">
        <v>0</v>
      </c>
      <c r="EB517" s="14">
        <v>0</v>
      </c>
      <c r="EC517" s="14">
        <v>0</v>
      </c>
      <c r="ED517" s="14">
        <v>0</v>
      </c>
      <c r="EE517" s="14">
        <v>0</v>
      </c>
      <c r="EF517" s="14">
        <v>0</v>
      </c>
      <c r="EG517" s="14">
        <v>0</v>
      </c>
      <c r="EH517" s="14">
        <v>0</v>
      </c>
      <c r="EI517" s="14">
        <v>0</v>
      </c>
      <c r="EJ517" s="14">
        <v>0</v>
      </c>
      <c r="EK517" s="14">
        <v>0</v>
      </c>
      <c r="EL517" s="14">
        <v>0</v>
      </c>
      <c r="EM517" s="14">
        <v>0</v>
      </c>
      <c r="EN517" s="14">
        <v>0</v>
      </c>
      <c r="EO517" s="14">
        <v>0</v>
      </c>
      <c r="EP517" s="14">
        <v>0</v>
      </c>
      <c r="EQ517" s="14">
        <v>0</v>
      </c>
      <c r="ER517" s="14">
        <v>0</v>
      </c>
      <c r="ES517" s="14">
        <v>0</v>
      </c>
      <c r="ET517" s="14">
        <v>0</v>
      </c>
      <c r="EU517" s="14">
        <v>0</v>
      </c>
      <c r="EV517" s="14">
        <v>0</v>
      </c>
      <c r="EW517" s="14">
        <v>0</v>
      </c>
      <c r="EX517" s="14">
        <v>0</v>
      </c>
      <c r="EY517" s="14">
        <v>0</v>
      </c>
      <c r="EZ517" s="14">
        <v>0</v>
      </c>
      <c r="FA517" s="14">
        <v>0</v>
      </c>
      <c r="FB517" s="14">
        <v>0</v>
      </c>
      <c r="FC517" s="14">
        <v>0</v>
      </c>
      <c r="FD517" s="14">
        <v>0</v>
      </c>
      <c r="FE517" s="14">
        <v>0</v>
      </c>
      <c r="FF517" s="14">
        <v>0</v>
      </c>
      <c r="FG517" s="14">
        <v>0</v>
      </c>
      <c r="FH517" s="14">
        <v>0</v>
      </c>
      <c r="FI517" s="14">
        <v>0</v>
      </c>
      <c r="FJ517" s="14">
        <v>0</v>
      </c>
      <c r="FK517" s="14">
        <v>0</v>
      </c>
      <c r="FL517" s="14">
        <v>0</v>
      </c>
      <c r="FM517" s="14">
        <v>0</v>
      </c>
      <c r="FN517" s="14">
        <v>0</v>
      </c>
      <c r="FO517" s="14">
        <v>0</v>
      </c>
      <c r="FP517" s="14">
        <v>0</v>
      </c>
      <c r="FQ517" s="14">
        <v>0</v>
      </c>
      <c r="FR517" s="14">
        <v>0</v>
      </c>
      <c r="FS517" s="14">
        <v>0</v>
      </c>
      <c r="FT517" s="14">
        <v>0</v>
      </c>
      <c r="FU517" s="14">
        <v>0</v>
      </c>
      <c r="FV517" s="14">
        <v>0</v>
      </c>
      <c r="FW517" s="14">
        <v>0</v>
      </c>
      <c r="FX517" s="14">
        <v>0</v>
      </c>
      <c r="FY517" s="14">
        <v>0</v>
      </c>
      <c r="FZ517" s="14">
        <v>0</v>
      </c>
      <c r="GA517" s="14">
        <v>0</v>
      </c>
      <c r="GB517" s="14">
        <v>0</v>
      </c>
      <c r="GC517" s="14">
        <v>0</v>
      </c>
      <c r="GD517" s="14">
        <v>0</v>
      </c>
      <c r="GE517" s="14">
        <v>0</v>
      </c>
      <c r="GF517" s="14">
        <v>0</v>
      </c>
      <c r="GG517" s="14">
        <v>0</v>
      </c>
      <c r="GH517" s="14">
        <v>0</v>
      </c>
      <c r="GI517" s="14">
        <v>0</v>
      </c>
      <c r="GJ517" s="14">
        <v>0</v>
      </c>
      <c r="GK517" s="14">
        <v>0</v>
      </c>
      <c r="GL517" s="14">
        <v>0</v>
      </c>
      <c r="GM517" s="14">
        <v>0</v>
      </c>
      <c r="GN517" s="14">
        <v>0</v>
      </c>
      <c r="GO517" s="14">
        <v>0</v>
      </c>
      <c r="GP517" s="14">
        <v>0</v>
      </c>
      <c r="GQ517" s="14">
        <v>0</v>
      </c>
      <c r="GR517" s="14">
        <v>0</v>
      </c>
      <c r="GS517" s="14">
        <v>0</v>
      </c>
      <c r="GT517" s="14">
        <v>0</v>
      </c>
      <c r="GU517" s="14">
        <v>0</v>
      </c>
      <c r="GV517" s="14">
        <v>0</v>
      </c>
      <c r="GW517" s="14">
        <v>0</v>
      </c>
      <c r="GX517" s="14">
        <v>0</v>
      </c>
      <c r="GY517" s="14">
        <v>0</v>
      </c>
      <c r="GZ517" s="14">
        <v>0</v>
      </c>
      <c r="HA517" s="14">
        <v>0</v>
      </c>
      <c r="HB517" s="14">
        <v>0</v>
      </c>
      <c r="HC517" s="14">
        <v>0</v>
      </c>
      <c r="HD517" s="14">
        <v>0</v>
      </c>
      <c r="HE517" s="14">
        <v>0</v>
      </c>
      <c r="HF517" s="14">
        <v>0</v>
      </c>
      <c r="HG517" s="14">
        <v>0</v>
      </c>
      <c r="HH517" s="14">
        <v>0</v>
      </c>
      <c r="HI517" s="14">
        <v>0</v>
      </c>
      <c r="HJ517" s="14">
        <v>0</v>
      </c>
      <c r="HK517" s="14">
        <v>0</v>
      </c>
      <c r="HL517" s="14">
        <v>0</v>
      </c>
      <c r="HM517" s="14">
        <v>0</v>
      </c>
      <c r="HN517" s="14">
        <v>0</v>
      </c>
      <c r="HO517" s="14">
        <v>0</v>
      </c>
      <c r="HP517" s="14">
        <v>0</v>
      </c>
      <c r="HQ517" s="14">
        <v>0</v>
      </c>
      <c r="HR517" s="14">
        <v>0</v>
      </c>
      <c r="HS517" s="14">
        <v>0</v>
      </c>
      <c r="HT517" s="14">
        <v>0</v>
      </c>
      <c r="HU517" s="14">
        <v>0</v>
      </c>
      <c r="HV517" s="14">
        <v>0</v>
      </c>
      <c r="HW517" s="14">
        <v>0</v>
      </c>
      <c r="HX517" s="14">
        <v>0</v>
      </c>
      <c r="HY517" s="14">
        <v>0</v>
      </c>
      <c r="HZ517" s="14">
        <v>0</v>
      </c>
      <c r="IA517" s="14">
        <v>0</v>
      </c>
      <c r="IB517" s="14">
        <v>0</v>
      </c>
      <c r="IC517" s="14">
        <v>0</v>
      </c>
      <c r="ID517" s="14">
        <v>0</v>
      </c>
      <c r="IE517" s="14">
        <v>0</v>
      </c>
      <c r="IF517" s="14">
        <v>0</v>
      </c>
      <c r="IG517" s="14">
        <v>0</v>
      </c>
      <c r="IH517" s="14">
        <v>0</v>
      </c>
      <c r="II517" s="14">
        <v>0</v>
      </c>
      <c r="IJ517" s="14">
        <v>0</v>
      </c>
      <c r="IK517" s="14">
        <v>0</v>
      </c>
      <c r="IL517" s="14">
        <v>0</v>
      </c>
      <c r="IM517" s="14">
        <v>0</v>
      </c>
      <c r="IN517" s="14">
        <v>0</v>
      </c>
      <c r="IO517" s="14">
        <v>0</v>
      </c>
      <c r="IP517" s="14">
        <v>0</v>
      </c>
      <c r="IQ517" s="14">
        <v>0</v>
      </c>
      <c r="IR517" s="14">
        <v>0</v>
      </c>
      <c r="IS517" s="14">
        <v>0</v>
      </c>
      <c r="IT517" s="14">
        <v>0</v>
      </c>
      <c r="IU517" s="14">
        <v>0</v>
      </c>
      <c r="IV517" s="14">
        <v>0</v>
      </c>
      <c r="IW517" s="14">
        <v>0</v>
      </c>
      <c r="IX517" s="14">
        <v>0</v>
      </c>
      <c r="IY517" s="14">
        <v>0</v>
      </c>
      <c r="IZ517" s="14">
        <v>0</v>
      </c>
      <c r="JA517" s="14">
        <v>0</v>
      </c>
      <c r="JB517" s="14">
        <v>0</v>
      </c>
      <c r="JC517" s="14">
        <v>0</v>
      </c>
      <c r="JD517" s="14">
        <v>0</v>
      </c>
      <c r="JE517" s="14">
        <v>0</v>
      </c>
      <c r="JF517" s="14">
        <v>0</v>
      </c>
      <c r="JG517" s="14">
        <v>0</v>
      </c>
      <c r="JH517" s="14">
        <v>0</v>
      </c>
      <c r="JI517" s="14">
        <v>0</v>
      </c>
      <c r="JJ517" s="14">
        <v>0</v>
      </c>
      <c r="JK517" s="14">
        <v>0</v>
      </c>
      <c r="JL517" s="14">
        <v>0</v>
      </c>
      <c r="JM517" s="14">
        <v>0</v>
      </c>
      <c r="JN517" s="14">
        <v>0</v>
      </c>
      <c r="JO517" s="14">
        <v>0</v>
      </c>
      <c r="JP517" s="14">
        <v>0</v>
      </c>
      <c r="JQ517" s="14">
        <v>0</v>
      </c>
      <c r="JR517" s="14">
        <v>0</v>
      </c>
      <c r="JS517" s="14">
        <v>0</v>
      </c>
      <c r="JT517" s="14">
        <v>0</v>
      </c>
      <c r="JU517" s="14">
        <v>0</v>
      </c>
      <c r="JV517" s="14">
        <v>0</v>
      </c>
      <c r="JW517" s="14">
        <v>0</v>
      </c>
      <c r="JX517" s="14">
        <v>0</v>
      </c>
      <c r="JY517" s="14">
        <v>0</v>
      </c>
      <c r="JZ517" s="14">
        <v>0</v>
      </c>
      <c r="KA517" s="14">
        <v>0</v>
      </c>
      <c r="KB517" s="14">
        <v>0</v>
      </c>
      <c r="KC517" s="14">
        <v>0</v>
      </c>
      <c r="KD517" s="14">
        <v>0</v>
      </c>
      <c r="KE517" s="14">
        <v>0</v>
      </c>
      <c r="KF517" s="14">
        <v>0</v>
      </c>
      <c r="KG517" s="14">
        <v>0</v>
      </c>
      <c r="KH517" s="14">
        <v>0</v>
      </c>
      <c r="KI517" s="14">
        <v>0</v>
      </c>
      <c r="KJ517" s="14">
        <v>0</v>
      </c>
      <c r="KK517" s="14">
        <v>0</v>
      </c>
      <c r="KL517" s="14">
        <v>0</v>
      </c>
      <c r="KM517" s="14">
        <v>0</v>
      </c>
      <c r="KN517" s="14">
        <v>0</v>
      </c>
      <c r="KO517" s="14">
        <v>0</v>
      </c>
      <c r="KP517" s="14">
        <v>0</v>
      </c>
      <c r="KQ517" s="14">
        <v>0</v>
      </c>
      <c r="KR517" s="14">
        <v>0</v>
      </c>
      <c r="KS517" s="14">
        <v>0</v>
      </c>
      <c r="KT517" s="14">
        <v>0</v>
      </c>
      <c r="KU517" s="14">
        <v>0</v>
      </c>
      <c r="KV517" s="14">
        <v>0</v>
      </c>
      <c r="KW517" s="14">
        <v>0</v>
      </c>
      <c r="KX517" s="14">
        <v>0</v>
      </c>
      <c r="KY517" s="14">
        <v>0</v>
      </c>
      <c r="KZ517" s="14">
        <v>0</v>
      </c>
      <c r="LA517" s="14">
        <v>0</v>
      </c>
      <c r="LB517" s="14">
        <v>0</v>
      </c>
      <c r="LC517" s="14">
        <v>0</v>
      </c>
      <c r="LD517" s="14">
        <v>0</v>
      </c>
      <c r="LE517" s="14">
        <v>0</v>
      </c>
      <c r="LF517" s="14">
        <v>0</v>
      </c>
      <c r="LG517" s="14">
        <v>0</v>
      </c>
      <c r="LH517" s="14">
        <v>0</v>
      </c>
      <c r="LI517" s="14">
        <v>0</v>
      </c>
      <c r="LJ517" s="14">
        <v>0</v>
      </c>
      <c r="LK517" s="14">
        <v>0</v>
      </c>
      <c r="LL517" s="14">
        <v>0</v>
      </c>
      <c r="LM517" s="14">
        <v>0</v>
      </c>
      <c r="LN517" s="14">
        <v>0</v>
      </c>
      <c r="LO517" s="14">
        <v>0</v>
      </c>
      <c r="LP517" s="14">
        <v>0</v>
      </c>
      <c r="LQ517" s="14">
        <v>0</v>
      </c>
      <c r="LR517" s="14">
        <v>0</v>
      </c>
      <c r="LS517" s="14">
        <v>0</v>
      </c>
      <c r="LT517" s="14">
        <v>0</v>
      </c>
      <c r="LU517" s="14">
        <v>0</v>
      </c>
      <c r="LV517" s="14">
        <v>0</v>
      </c>
      <c r="LW517" s="14">
        <v>0</v>
      </c>
      <c r="LX517" s="14">
        <v>0</v>
      </c>
      <c r="LY517" s="14">
        <v>0</v>
      </c>
      <c r="LZ517" s="14">
        <v>0</v>
      </c>
      <c r="MA517" s="14">
        <v>0</v>
      </c>
      <c r="MB517" s="14">
        <v>0</v>
      </c>
      <c r="MC517" s="14">
        <v>0</v>
      </c>
      <c r="MD517" s="14">
        <v>0</v>
      </c>
      <c r="ME517" s="14">
        <v>0</v>
      </c>
      <c r="MF517" s="14">
        <v>0</v>
      </c>
      <c r="MG517" s="14">
        <v>0</v>
      </c>
      <c r="MH517" s="14">
        <v>0</v>
      </c>
      <c r="MI517" s="14">
        <v>0</v>
      </c>
      <c r="MJ517" s="14">
        <v>0</v>
      </c>
      <c r="MK517" s="14">
        <v>0</v>
      </c>
      <c r="ML517" s="14">
        <v>0</v>
      </c>
      <c r="MM517" s="14">
        <v>0</v>
      </c>
      <c r="MN517" s="14">
        <v>0</v>
      </c>
      <c r="MO517" s="14">
        <v>0</v>
      </c>
      <c r="MP517" s="14">
        <v>0</v>
      </c>
      <c r="MQ517" s="14">
        <v>0</v>
      </c>
      <c r="MR517" s="14">
        <v>0</v>
      </c>
      <c r="MS517" s="14">
        <v>0</v>
      </c>
      <c r="MT517" s="14">
        <v>0</v>
      </c>
      <c r="MU517" s="14">
        <v>0</v>
      </c>
      <c r="MV517" s="14">
        <v>0</v>
      </c>
      <c r="MW517" s="14">
        <v>0</v>
      </c>
      <c r="MX517" s="14">
        <v>0</v>
      </c>
      <c r="MY517" s="14">
        <v>0</v>
      </c>
      <c r="MZ517" s="14">
        <v>0</v>
      </c>
      <c r="NA517" s="14">
        <v>0</v>
      </c>
      <c r="NB517" s="14">
        <v>0</v>
      </c>
      <c r="NC517" s="14">
        <v>0</v>
      </c>
      <c r="ND517" s="14">
        <v>0</v>
      </c>
      <c r="NE517" s="14">
        <v>0</v>
      </c>
      <c r="NF517" s="14">
        <v>0</v>
      </c>
      <c r="NG517" s="14">
        <v>0</v>
      </c>
      <c r="NH517" s="14">
        <v>0</v>
      </c>
      <c r="NI517" s="14">
        <v>0</v>
      </c>
      <c r="NJ517" s="14">
        <v>0</v>
      </c>
      <c r="NK517" s="14">
        <v>0</v>
      </c>
      <c r="NL517" s="14">
        <v>0</v>
      </c>
      <c r="NM517" s="14">
        <v>1</v>
      </c>
      <c r="NN517" s="14">
        <v>0</v>
      </c>
      <c r="NO517" s="14">
        <v>0</v>
      </c>
      <c r="NP517" s="14">
        <v>0</v>
      </c>
      <c r="NQ517" s="14">
        <v>0</v>
      </c>
      <c r="NR517" s="14">
        <v>0</v>
      </c>
      <c r="NS517" s="14">
        <v>0</v>
      </c>
      <c r="NT517" s="14">
        <v>0</v>
      </c>
      <c r="NU517" s="14">
        <v>0</v>
      </c>
      <c r="NV517" s="14">
        <v>0</v>
      </c>
      <c r="NW517" s="14">
        <v>0</v>
      </c>
      <c r="NX517" s="14">
        <v>0</v>
      </c>
      <c r="NY517" s="14">
        <v>0</v>
      </c>
      <c r="NZ517" s="14">
        <v>0</v>
      </c>
      <c r="OA517" s="14">
        <v>0</v>
      </c>
      <c r="OB517" s="14">
        <v>0</v>
      </c>
      <c r="OC517" s="14">
        <v>0</v>
      </c>
      <c r="OD517" s="14">
        <v>0</v>
      </c>
      <c r="OE517" s="14">
        <v>0</v>
      </c>
      <c r="OF517" s="14"/>
      <c r="OG517" s="14">
        <v>0</v>
      </c>
      <c r="OH517" s="14">
        <v>0</v>
      </c>
      <c r="OI517" s="14">
        <v>0</v>
      </c>
      <c r="OJ517" s="14">
        <v>0</v>
      </c>
      <c r="OK517" s="14">
        <v>0</v>
      </c>
      <c r="OL517" s="14">
        <v>0</v>
      </c>
      <c r="OM517" s="14">
        <v>0</v>
      </c>
      <c r="ON517" s="14">
        <v>0</v>
      </c>
      <c r="OO517" s="14">
        <v>0</v>
      </c>
      <c r="OP517" s="14">
        <v>0</v>
      </c>
      <c r="OQ517" s="14">
        <v>0</v>
      </c>
      <c r="OR517" s="14">
        <v>0</v>
      </c>
      <c r="OS517" s="14">
        <v>0</v>
      </c>
      <c r="OT517" s="14">
        <v>0</v>
      </c>
      <c r="OU517" s="14">
        <v>0</v>
      </c>
      <c r="OV517" s="14">
        <v>0</v>
      </c>
      <c r="OW517" s="14">
        <v>0</v>
      </c>
      <c r="OX517" s="14">
        <v>0</v>
      </c>
      <c r="OY517" s="14">
        <v>0</v>
      </c>
      <c r="OZ517" s="14"/>
      <c r="PA517" s="14">
        <v>0</v>
      </c>
      <c r="PB517" s="14"/>
      <c r="PC517" s="14"/>
      <c r="PD517" s="14">
        <v>0</v>
      </c>
      <c r="PE517" s="14"/>
      <c r="PF517" s="14"/>
      <c r="PG517" s="54"/>
      <c r="PH517" s="54"/>
      <c r="PI517" s="54"/>
      <c r="PJ517" s="54"/>
      <c r="PK517" s="54"/>
      <c r="PL517" s="84"/>
      <c r="PM517" s="14"/>
      <c r="PN517" s="84"/>
      <c r="PO517" s="84"/>
      <c r="PP517" s="84"/>
      <c r="PQ517" s="84"/>
      <c r="PR517" s="505"/>
      <c r="PS517" s="84"/>
      <c r="PT517" s="84"/>
      <c r="PU517" s="84"/>
      <c r="PV517" s="84"/>
      <c r="PW517" s="54"/>
      <c r="PX517" s="54"/>
      <c r="PY517" s="14"/>
      <c r="PZ517" s="14"/>
      <c r="QA517" s="14"/>
      <c r="QB517" s="54"/>
      <c r="QC517" s="54"/>
      <c r="QD517" s="54"/>
      <c r="QR517" s="1"/>
      <c r="QS517" s="1"/>
      <c r="QX517" s="1"/>
      <c r="QY517" s="1"/>
      <c r="QZ517" s="1"/>
      <c r="RA517" s="1"/>
      <c r="RB517" s="1"/>
      <c r="RC517" s="1"/>
      <c r="RD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</row>
    <row r="518" spans="1:503" s="20" customFormat="1" hidden="1" x14ac:dyDescent="0.25">
      <c r="A518" s="68" t="s">
        <v>49</v>
      </c>
      <c r="B518" s="68" t="s">
        <v>1540</v>
      </c>
      <c r="C518" s="347"/>
      <c r="D518" s="347"/>
      <c r="E518" s="14">
        <v>0</v>
      </c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>
        <v>0</v>
      </c>
      <c r="PE518" s="14"/>
      <c r="PF518" s="14"/>
      <c r="PG518" s="54"/>
      <c r="PH518" s="54"/>
      <c r="PI518" s="54"/>
      <c r="PJ518" s="54"/>
      <c r="PK518" s="54"/>
      <c r="PL518" s="84"/>
      <c r="PM518" s="14"/>
      <c r="PN518" s="84"/>
      <c r="PO518" s="84"/>
      <c r="PP518" s="84"/>
      <c r="PQ518" s="84"/>
      <c r="PR518" s="505"/>
      <c r="PS518" s="84"/>
      <c r="PT518" s="84"/>
      <c r="PU518" s="84"/>
      <c r="PV518" s="84"/>
      <c r="PW518" s="54"/>
      <c r="PX518" s="54"/>
      <c r="PY518" s="14"/>
      <c r="PZ518" s="14"/>
      <c r="QA518" s="14"/>
      <c r="QB518" s="54"/>
      <c r="QC518" s="54"/>
      <c r="QD518" s="54"/>
      <c r="QR518" s="1"/>
      <c r="QS518" s="1"/>
      <c r="QX518" s="1"/>
      <c r="QY518" s="1"/>
      <c r="QZ518" s="1"/>
      <c r="RA518" s="1"/>
      <c r="RB518" s="1"/>
      <c r="RC518" s="1"/>
      <c r="RD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</row>
    <row r="519" spans="1:503" s="20" customFormat="1" hidden="1" x14ac:dyDescent="0.25">
      <c r="A519" s="68" t="s">
        <v>49</v>
      </c>
      <c r="B519" s="79" t="s">
        <v>1246</v>
      </c>
      <c r="C519" s="464">
        <v>3149</v>
      </c>
      <c r="D519" s="347"/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  <c r="AL519" s="14">
        <v>0</v>
      </c>
      <c r="AM519" s="14">
        <v>0</v>
      </c>
      <c r="AN519" s="14">
        <v>0</v>
      </c>
      <c r="AO519" s="14">
        <v>0</v>
      </c>
      <c r="AP519" s="14">
        <v>0</v>
      </c>
      <c r="AQ519" s="14">
        <v>0</v>
      </c>
      <c r="AR519" s="14">
        <v>0</v>
      </c>
      <c r="AS519" s="14">
        <v>0</v>
      </c>
      <c r="AT519" s="14">
        <v>0</v>
      </c>
      <c r="AU519" s="14">
        <v>0</v>
      </c>
      <c r="AV519" s="14">
        <v>0</v>
      </c>
      <c r="AW519" s="14">
        <v>0</v>
      </c>
      <c r="AX519" s="14">
        <v>0</v>
      </c>
      <c r="AY519" s="14">
        <v>0</v>
      </c>
      <c r="AZ519" s="14">
        <v>0</v>
      </c>
      <c r="BA519" s="14">
        <v>0</v>
      </c>
      <c r="BB519" s="14">
        <v>0</v>
      </c>
      <c r="BC519" s="14">
        <v>0</v>
      </c>
      <c r="BD519" s="14">
        <v>0</v>
      </c>
      <c r="BE519" s="14">
        <v>0</v>
      </c>
      <c r="BF519" s="14">
        <v>0</v>
      </c>
      <c r="BG519" s="14">
        <v>0</v>
      </c>
      <c r="BH519" s="14">
        <v>0</v>
      </c>
      <c r="BI519" s="14">
        <v>0</v>
      </c>
      <c r="BJ519" s="14">
        <v>0</v>
      </c>
      <c r="BK519" s="14">
        <v>0</v>
      </c>
      <c r="BL519" s="14">
        <v>0</v>
      </c>
      <c r="BM519" s="14">
        <v>0</v>
      </c>
      <c r="BN519" s="14">
        <v>0</v>
      </c>
      <c r="BO519" s="14">
        <v>0</v>
      </c>
      <c r="BP519" s="14">
        <v>0</v>
      </c>
      <c r="BQ519" s="14">
        <v>0</v>
      </c>
      <c r="BR519" s="14">
        <v>0</v>
      </c>
      <c r="BS519" s="14">
        <v>0</v>
      </c>
      <c r="BT519" s="14">
        <v>0</v>
      </c>
      <c r="BU519" s="14">
        <v>0</v>
      </c>
      <c r="BV519" s="14">
        <v>0</v>
      </c>
      <c r="BW519" s="14">
        <v>0</v>
      </c>
      <c r="BX519" s="14">
        <v>0</v>
      </c>
      <c r="BY519" s="14">
        <v>0</v>
      </c>
      <c r="BZ519" s="14">
        <v>0</v>
      </c>
      <c r="CA519" s="14">
        <v>0</v>
      </c>
      <c r="CB519" s="14">
        <v>0</v>
      </c>
      <c r="CC519" s="14">
        <v>0</v>
      </c>
      <c r="CD519" s="14">
        <v>0</v>
      </c>
      <c r="CE519" s="14">
        <v>0</v>
      </c>
      <c r="CF519" s="14">
        <v>0</v>
      </c>
      <c r="CG519" s="14">
        <v>0</v>
      </c>
      <c r="CH519" s="14">
        <v>0</v>
      </c>
      <c r="CI519" s="14">
        <v>0</v>
      </c>
      <c r="CJ519" s="14">
        <v>0</v>
      </c>
      <c r="CK519" s="14">
        <v>0</v>
      </c>
      <c r="CL519" s="14">
        <v>0</v>
      </c>
      <c r="CM519" s="14">
        <v>0</v>
      </c>
      <c r="CN519" s="14">
        <v>0</v>
      </c>
      <c r="CO519" s="14">
        <v>0</v>
      </c>
      <c r="CP519" s="14">
        <v>0</v>
      </c>
      <c r="CQ519" s="14">
        <v>0</v>
      </c>
      <c r="CR519" s="14">
        <v>0</v>
      </c>
      <c r="CS519" s="14">
        <v>0</v>
      </c>
      <c r="CT519" s="14">
        <v>0</v>
      </c>
      <c r="CU519" s="14">
        <v>0</v>
      </c>
      <c r="CV519" s="14">
        <v>0</v>
      </c>
      <c r="CW519" s="14">
        <v>0</v>
      </c>
      <c r="CX519" s="14">
        <v>0</v>
      </c>
      <c r="CY519" s="14">
        <v>0</v>
      </c>
      <c r="CZ519" s="14">
        <v>0</v>
      </c>
      <c r="DA519" s="14">
        <v>0</v>
      </c>
      <c r="DB519" s="14">
        <v>0</v>
      </c>
      <c r="DC519" s="14">
        <v>0</v>
      </c>
      <c r="DD519" s="14">
        <v>0</v>
      </c>
      <c r="DE519" s="14">
        <v>0</v>
      </c>
      <c r="DF519" s="14">
        <v>0</v>
      </c>
      <c r="DG519" s="14">
        <v>0</v>
      </c>
      <c r="DH519" s="14">
        <v>0</v>
      </c>
      <c r="DI519" s="14">
        <v>0</v>
      </c>
      <c r="DJ519" s="14">
        <v>0</v>
      </c>
      <c r="DK519" s="14">
        <v>0</v>
      </c>
      <c r="DL519" s="14">
        <v>0</v>
      </c>
      <c r="DM519" s="14">
        <v>0</v>
      </c>
      <c r="DN519" s="14">
        <v>0</v>
      </c>
      <c r="DO519" s="14">
        <v>0</v>
      </c>
      <c r="DP519" s="14">
        <v>0</v>
      </c>
      <c r="DQ519" s="14">
        <v>0</v>
      </c>
      <c r="DR519" s="14">
        <v>0</v>
      </c>
      <c r="DS519" s="14">
        <v>0</v>
      </c>
      <c r="DT519" s="14">
        <v>0</v>
      </c>
      <c r="DU519" s="14">
        <v>0</v>
      </c>
      <c r="DV519" s="14">
        <v>0</v>
      </c>
      <c r="DW519" s="14">
        <v>0</v>
      </c>
      <c r="DX519" s="14">
        <v>0</v>
      </c>
      <c r="DY519" s="14">
        <v>0</v>
      </c>
      <c r="DZ519" s="14">
        <v>0</v>
      </c>
      <c r="EA519" s="14">
        <v>0</v>
      </c>
      <c r="EB519" s="14">
        <v>0</v>
      </c>
      <c r="EC519" s="14">
        <v>0</v>
      </c>
      <c r="ED519" s="14">
        <v>0</v>
      </c>
      <c r="EE519" s="14">
        <v>0</v>
      </c>
      <c r="EF519" s="14">
        <v>0</v>
      </c>
      <c r="EG519" s="14">
        <v>0</v>
      </c>
      <c r="EH519" s="14">
        <v>0</v>
      </c>
      <c r="EI519" s="14">
        <v>0</v>
      </c>
      <c r="EJ519" s="14">
        <v>0</v>
      </c>
      <c r="EK519" s="14">
        <v>0</v>
      </c>
      <c r="EL519" s="14">
        <v>0</v>
      </c>
      <c r="EM519" s="14">
        <v>0</v>
      </c>
      <c r="EN519" s="14">
        <v>0</v>
      </c>
      <c r="EO519" s="14">
        <v>0</v>
      </c>
      <c r="EP519" s="14">
        <v>0</v>
      </c>
      <c r="EQ519" s="14">
        <v>0</v>
      </c>
      <c r="ER519" s="14">
        <v>0</v>
      </c>
      <c r="ES519" s="14">
        <v>0</v>
      </c>
      <c r="ET519" s="14">
        <v>0</v>
      </c>
      <c r="EU519" s="14">
        <v>0</v>
      </c>
      <c r="EV519" s="14">
        <v>1</v>
      </c>
      <c r="EW519" s="14">
        <v>0</v>
      </c>
      <c r="EX519" s="14">
        <v>0</v>
      </c>
      <c r="EY519" s="14">
        <v>0</v>
      </c>
      <c r="EZ519" s="14">
        <v>0</v>
      </c>
      <c r="FA519" s="14">
        <v>0</v>
      </c>
      <c r="FB519" s="14">
        <v>0</v>
      </c>
      <c r="FC519" s="14">
        <v>0</v>
      </c>
      <c r="FD519" s="14">
        <v>2</v>
      </c>
      <c r="FE519" s="14">
        <v>0</v>
      </c>
      <c r="FF519" s="14">
        <v>0</v>
      </c>
      <c r="FG519" s="14">
        <v>0</v>
      </c>
      <c r="FH519" s="14">
        <v>2</v>
      </c>
      <c r="FI519" s="14">
        <v>0</v>
      </c>
      <c r="FJ519" s="14">
        <v>0</v>
      </c>
      <c r="FK519" s="14">
        <v>0</v>
      </c>
      <c r="FL519" s="14">
        <v>0</v>
      </c>
      <c r="FM519" s="14">
        <v>0</v>
      </c>
      <c r="FN519" s="14">
        <v>0</v>
      </c>
      <c r="FO519" s="14">
        <v>0</v>
      </c>
      <c r="FP519" s="14">
        <v>1</v>
      </c>
      <c r="FQ519" s="14">
        <v>0</v>
      </c>
      <c r="FR519" s="14">
        <v>0</v>
      </c>
      <c r="FS519" s="14">
        <v>0</v>
      </c>
      <c r="FT519" s="14">
        <v>0</v>
      </c>
      <c r="FU519" s="14">
        <v>0</v>
      </c>
      <c r="FV519" s="14">
        <v>0</v>
      </c>
      <c r="FW519" s="14">
        <v>0</v>
      </c>
      <c r="FX519" s="14">
        <v>0</v>
      </c>
      <c r="FY519" s="14">
        <v>0</v>
      </c>
      <c r="FZ519" s="14">
        <v>0</v>
      </c>
      <c r="GA519" s="14">
        <v>0</v>
      </c>
      <c r="GB519" s="14">
        <v>0</v>
      </c>
      <c r="GC519" s="14">
        <v>0</v>
      </c>
      <c r="GD519" s="14">
        <v>0</v>
      </c>
      <c r="GE519" s="14">
        <v>0</v>
      </c>
      <c r="GF519" s="14">
        <v>0</v>
      </c>
      <c r="GG519" s="14">
        <v>0</v>
      </c>
      <c r="GH519" s="14">
        <v>1</v>
      </c>
      <c r="GI519" s="14">
        <v>0</v>
      </c>
      <c r="GJ519" s="14">
        <v>1</v>
      </c>
      <c r="GK519" s="14">
        <v>0</v>
      </c>
      <c r="GL519" s="14">
        <v>0</v>
      </c>
      <c r="GM519" s="14">
        <v>0</v>
      </c>
      <c r="GN519" s="14">
        <v>2</v>
      </c>
      <c r="GO519" s="14">
        <v>0</v>
      </c>
      <c r="GP519" s="14">
        <v>0</v>
      </c>
      <c r="GQ519" s="14">
        <v>0</v>
      </c>
      <c r="GR519" s="14">
        <v>0</v>
      </c>
      <c r="GS519" s="14">
        <v>1</v>
      </c>
      <c r="GT519" s="14">
        <v>0</v>
      </c>
      <c r="GU519" s="14">
        <v>0</v>
      </c>
      <c r="GV519" s="14">
        <v>0</v>
      </c>
      <c r="GW519" s="14">
        <v>0</v>
      </c>
      <c r="GX519" s="14">
        <v>0</v>
      </c>
      <c r="GY519" s="14">
        <v>1</v>
      </c>
      <c r="GZ519" s="14">
        <v>1</v>
      </c>
      <c r="HA519" s="14">
        <v>1</v>
      </c>
      <c r="HB519" s="14">
        <v>0</v>
      </c>
      <c r="HC519" s="14">
        <v>0</v>
      </c>
      <c r="HD519" s="14">
        <v>0</v>
      </c>
      <c r="HE519" s="14">
        <v>0</v>
      </c>
      <c r="HF519" s="14">
        <v>4</v>
      </c>
      <c r="HG519" s="14">
        <v>0</v>
      </c>
      <c r="HH519" s="14">
        <v>0</v>
      </c>
      <c r="HI519" s="14">
        <v>0</v>
      </c>
      <c r="HJ519" s="14">
        <v>1</v>
      </c>
      <c r="HK519" s="14">
        <v>0</v>
      </c>
      <c r="HL519" s="14">
        <v>0</v>
      </c>
      <c r="HM519" s="14">
        <v>0</v>
      </c>
      <c r="HN519" s="14">
        <v>0</v>
      </c>
      <c r="HO519" s="14">
        <v>2</v>
      </c>
      <c r="HP519" s="14">
        <v>0</v>
      </c>
      <c r="HQ519" s="14">
        <v>1</v>
      </c>
      <c r="HR519" s="14">
        <v>0</v>
      </c>
      <c r="HS519" s="14">
        <v>0</v>
      </c>
      <c r="HT519" s="14">
        <v>3</v>
      </c>
      <c r="HU519" s="14">
        <v>0</v>
      </c>
      <c r="HV519" s="14">
        <v>0</v>
      </c>
      <c r="HW519" s="14">
        <v>0</v>
      </c>
      <c r="HX519" s="14">
        <v>1</v>
      </c>
      <c r="HY519" s="14">
        <v>0</v>
      </c>
      <c r="HZ519" s="14">
        <v>0</v>
      </c>
      <c r="IA519" s="14">
        <v>4</v>
      </c>
      <c r="IB519" s="14">
        <v>0</v>
      </c>
      <c r="IC519" s="14">
        <v>0</v>
      </c>
      <c r="ID519" s="14">
        <v>0</v>
      </c>
      <c r="IE519" s="14">
        <v>0</v>
      </c>
      <c r="IF519" s="14">
        <v>1</v>
      </c>
      <c r="IG519" s="14">
        <v>0</v>
      </c>
      <c r="IH519" s="14">
        <v>0</v>
      </c>
      <c r="II519" s="14">
        <v>3</v>
      </c>
      <c r="IJ519" s="14">
        <v>1</v>
      </c>
      <c r="IK519" s="14">
        <v>0</v>
      </c>
      <c r="IL519" s="14">
        <v>0</v>
      </c>
      <c r="IM519" s="14">
        <v>0</v>
      </c>
      <c r="IN519" s="14">
        <v>0</v>
      </c>
      <c r="IO519" s="14">
        <v>0</v>
      </c>
      <c r="IP519" s="14">
        <v>0</v>
      </c>
      <c r="IQ519" s="14">
        <v>2</v>
      </c>
      <c r="IR519" s="14">
        <v>0</v>
      </c>
      <c r="IS519" s="14">
        <v>2</v>
      </c>
      <c r="IT519" s="14">
        <v>1</v>
      </c>
      <c r="IU519" s="14">
        <v>1</v>
      </c>
      <c r="IV519" s="14">
        <v>1</v>
      </c>
      <c r="IW519" s="14">
        <v>1</v>
      </c>
      <c r="IX519" s="14">
        <v>5</v>
      </c>
      <c r="IY519" s="14">
        <v>0</v>
      </c>
      <c r="IZ519" s="14">
        <v>4</v>
      </c>
      <c r="JA519" s="14">
        <v>5</v>
      </c>
      <c r="JB519" s="14">
        <v>6</v>
      </c>
      <c r="JC519" s="14">
        <v>1</v>
      </c>
      <c r="JD519" s="14">
        <v>1</v>
      </c>
      <c r="JE519" s="14">
        <v>1</v>
      </c>
      <c r="JF519" s="14">
        <v>0</v>
      </c>
      <c r="JG519" s="14">
        <v>1</v>
      </c>
      <c r="JH519" s="14">
        <v>0</v>
      </c>
      <c r="JI519" s="14">
        <v>1</v>
      </c>
      <c r="JJ519" s="14">
        <v>1</v>
      </c>
      <c r="JK519" s="14">
        <v>0</v>
      </c>
      <c r="JL519" s="14">
        <v>0</v>
      </c>
      <c r="JM519" s="14">
        <v>0</v>
      </c>
      <c r="JN519" s="14">
        <v>0</v>
      </c>
      <c r="JO519" s="14">
        <v>0</v>
      </c>
      <c r="JP519" s="14">
        <v>0</v>
      </c>
      <c r="JQ519" s="14">
        <v>2</v>
      </c>
      <c r="JR519" s="14">
        <v>0</v>
      </c>
      <c r="JS519" s="14">
        <v>0</v>
      </c>
      <c r="JT519" s="14">
        <v>0</v>
      </c>
      <c r="JU519" s="14">
        <v>0</v>
      </c>
      <c r="JV519" s="14">
        <v>0</v>
      </c>
      <c r="JW519" s="14">
        <v>0</v>
      </c>
      <c r="JX519" s="14">
        <v>0</v>
      </c>
      <c r="JY519" s="14">
        <v>0</v>
      </c>
      <c r="JZ519" s="14">
        <v>1</v>
      </c>
      <c r="KA519" s="14">
        <v>0</v>
      </c>
      <c r="KB519" s="14">
        <v>0</v>
      </c>
      <c r="KC519" s="14">
        <v>1</v>
      </c>
      <c r="KD519" s="14">
        <v>0</v>
      </c>
      <c r="KE519" s="14">
        <v>0</v>
      </c>
      <c r="KF519" s="14">
        <v>1</v>
      </c>
      <c r="KG519" s="14">
        <v>1</v>
      </c>
      <c r="KH519" s="14">
        <v>0</v>
      </c>
      <c r="KI519" s="14">
        <v>0</v>
      </c>
      <c r="KJ519" s="14">
        <v>0</v>
      </c>
      <c r="KK519" s="14">
        <v>0</v>
      </c>
      <c r="KL519" s="14">
        <v>1</v>
      </c>
      <c r="KM519" s="14">
        <v>0</v>
      </c>
      <c r="KN519" s="14">
        <v>0</v>
      </c>
      <c r="KO519" s="14">
        <v>0</v>
      </c>
      <c r="KP519" s="14">
        <v>1</v>
      </c>
      <c r="KQ519" s="14">
        <v>0</v>
      </c>
      <c r="KR519" s="14">
        <v>0</v>
      </c>
      <c r="KS519" s="14">
        <v>0</v>
      </c>
      <c r="KT519" s="14">
        <v>0</v>
      </c>
      <c r="KU519" s="14">
        <v>0</v>
      </c>
      <c r="KV519" s="14">
        <v>0</v>
      </c>
      <c r="KW519" s="14">
        <v>0</v>
      </c>
      <c r="KX519" s="14">
        <v>0</v>
      </c>
      <c r="KY519" s="14">
        <v>0</v>
      </c>
      <c r="KZ519" s="14">
        <v>0</v>
      </c>
      <c r="LA519" s="14">
        <v>1</v>
      </c>
      <c r="LB519" s="14">
        <v>0</v>
      </c>
      <c r="LC519" s="14">
        <v>0</v>
      </c>
      <c r="LD519" s="14">
        <v>0</v>
      </c>
      <c r="LE519" s="14">
        <v>0</v>
      </c>
      <c r="LF519" s="14">
        <v>0</v>
      </c>
      <c r="LG519" s="14">
        <v>0</v>
      </c>
      <c r="LH519" s="14">
        <v>0</v>
      </c>
      <c r="LI519" s="14">
        <v>0</v>
      </c>
      <c r="LJ519" s="14">
        <v>0</v>
      </c>
      <c r="LK519" s="14">
        <v>3</v>
      </c>
      <c r="LL519" s="14">
        <v>1</v>
      </c>
      <c r="LM519" s="14">
        <v>0</v>
      </c>
      <c r="LN519" s="14">
        <v>1</v>
      </c>
      <c r="LO519" s="14">
        <v>0</v>
      </c>
      <c r="LP519" s="14">
        <v>1</v>
      </c>
      <c r="LQ519" s="14">
        <v>0</v>
      </c>
      <c r="LR519" s="14">
        <v>1</v>
      </c>
      <c r="LS519" s="14">
        <v>0</v>
      </c>
      <c r="LT519" s="14">
        <v>1</v>
      </c>
      <c r="LU519" s="14">
        <v>0</v>
      </c>
      <c r="LV519" s="14">
        <v>0</v>
      </c>
      <c r="LW519" s="14">
        <v>0</v>
      </c>
      <c r="LX519" s="14">
        <v>0</v>
      </c>
      <c r="LY519" s="14">
        <v>1</v>
      </c>
      <c r="LZ519" s="14">
        <v>0</v>
      </c>
      <c r="MA519" s="14">
        <v>2</v>
      </c>
      <c r="MB519" s="14">
        <v>0</v>
      </c>
      <c r="MC519" s="14">
        <v>0</v>
      </c>
      <c r="MD519" s="14">
        <v>0</v>
      </c>
      <c r="ME519" s="14">
        <v>2</v>
      </c>
      <c r="MF519" s="14">
        <v>1</v>
      </c>
      <c r="MG519" s="14">
        <v>0</v>
      </c>
      <c r="MH519" s="14">
        <v>0</v>
      </c>
      <c r="MI519" s="14">
        <v>0</v>
      </c>
      <c r="MJ519" s="14">
        <v>6</v>
      </c>
      <c r="MK519" s="14">
        <v>0</v>
      </c>
      <c r="ML519" s="14">
        <v>2</v>
      </c>
      <c r="MM519" s="14">
        <v>0</v>
      </c>
      <c r="MN519" s="14">
        <v>0</v>
      </c>
      <c r="MO519" s="14">
        <v>1</v>
      </c>
      <c r="MP519" s="14">
        <v>5</v>
      </c>
      <c r="MQ519" s="14">
        <v>0</v>
      </c>
      <c r="MR519" s="14">
        <v>1</v>
      </c>
      <c r="MS519" s="14">
        <v>0</v>
      </c>
      <c r="MT519" s="14">
        <v>0</v>
      </c>
      <c r="MU519" s="14">
        <v>0</v>
      </c>
      <c r="MV519" s="14">
        <v>2</v>
      </c>
      <c r="MW519" s="14">
        <v>3</v>
      </c>
      <c r="MX519" s="14">
        <v>1</v>
      </c>
      <c r="MY519" s="14">
        <v>2</v>
      </c>
      <c r="MZ519" s="14">
        <v>0</v>
      </c>
      <c r="NA519" s="14">
        <v>3</v>
      </c>
      <c r="NB519" s="14">
        <v>0</v>
      </c>
      <c r="NC519" s="14">
        <v>1</v>
      </c>
      <c r="ND519" s="14">
        <v>1</v>
      </c>
      <c r="NE519" s="14">
        <v>2</v>
      </c>
      <c r="NF519" s="14">
        <v>1</v>
      </c>
      <c r="NG519" s="14">
        <v>0</v>
      </c>
      <c r="NH519" s="14">
        <v>2</v>
      </c>
      <c r="NI519" s="14">
        <v>1</v>
      </c>
      <c r="NJ519" s="14">
        <v>2</v>
      </c>
      <c r="NK519" s="14">
        <v>0</v>
      </c>
      <c r="NL519" s="14">
        <v>6</v>
      </c>
      <c r="NM519" s="14">
        <v>17</v>
      </c>
      <c r="NN519" s="14">
        <v>0</v>
      </c>
      <c r="NO519" s="14">
        <v>7</v>
      </c>
      <c r="NP519" s="14">
        <v>0</v>
      </c>
      <c r="NQ519" s="14">
        <v>4</v>
      </c>
      <c r="NR519" s="14">
        <v>3</v>
      </c>
      <c r="NS519" s="14">
        <v>1</v>
      </c>
      <c r="NT519" s="14">
        <v>8</v>
      </c>
      <c r="NU519" s="14">
        <v>0</v>
      </c>
      <c r="NV519" s="14">
        <v>6</v>
      </c>
      <c r="NW519" s="14">
        <v>0</v>
      </c>
      <c r="NX519" s="14">
        <v>1</v>
      </c>
      <c r="NY519" s="14">
        <v>1</v>
      </c>
      <c r="NZ519" s="14">
        <v>1</v>
      </c>
      <c r="OA519" s="14">
        <v>0</v>
      </c>
      <c r="OB519" s="14">
        <v>0</v>
      </c>
      <c r="OC519" s="14">
        <v>5</v>
      </c>
      <c r="OD519" s="14">
        <v>0</v>
      </c>
      <c r="OE519" s="14">
        <v>3</v>
      </c>
      <c r="OF519" s="14">
        <v>1</v>
      </c>
      <c r="OG519" s="14">
        <v>2</v>
      </c>
      <c r="OH519" s="14">
        <v>1</v>
      </c>
      <c r="OI519" s="14">
        <v>0</v>
      </c>
      <c r="OJ519" s="14">
        <v>2</v>
      </c>
      <c r="OK519" s="14">
        <v>2</v>
      </c>
      <c r="OL519" s="14">
        <v>0</v>
      </c>
      <c r="OM519" s="14">
        <v>1</v>
      </c>
      <c r="ON519" s="14">
        <v>3</v>
      </c>
      <c r="OO519" s="14">
        <v>4</v>
      </c>
      <c r="OP519" s="14">
        <v>0</v>
      </c>
      <c r="OQ519" s="14">
        <v>0</v>
      </c>
      <c r="OR519" s="14">
        <v>0</v>
      </c>
      <c r="OS519" s="14">
        <v>0</v>
      </c>
      <c r="OT519" s="14">
        <v>2</v>
      </c>
      <c r="OU519" s="14">
        <v>0</v>
      </c>
      <c r="OV519" s="14">
        <v>3</v>
      </c>
      <c r="OW519" s="14">
        <v>0</v>
      </c>
      <c r="OX519" s="14">
        <v>2</v>
      </c>
      <c r="OY519" s="14">
        <v>1</v>
      </c>
      <c r="OZ519" s="31">
        <v>1</v>
      </c>
      <c r="PA519" s="14">
        <v>2</v>
      </c>
      <c r="PB519" s="14">
        <v>2</v>
      </c>
      <c r="PC519" s="14"/>
      <c r="PD519" s="14">
        <v>0</v>
      </c>
      <c r="PE519" s="14">
        <v>1</v>
      </c>
      <c r="PF519" s="14">
        <v>2</v>
      </c>
      <c r="PG519" s="54"/>
      <c r="PH519" s="54"/>
      <c r="PI519" s="14">
        <v>1</v>
      </c>
      <c r="PJ519" s="54"/>
      <c r="PK519" s="54"/>
      <c r="PL519" s="84">
        <v>2</v>
      </c>
      <c r="PM519" s="14"/>
      <c r="PN519" s="84"/>
      <c r="PO519" s="84">
        <v>2</v>
      </c>
      <c r="PP519" s="84"/>
      <c r="PQ519" s="84">
        <v>1</v>
      </c>
      <c r="PR519" s="505"/>
      <c r="PS519" s="84"/>
      <c r="PT519" s="84"/>
      <c r="PU519" s="84"/>
      <c r="PV519" s="84">
        <v>1</v>
      </c>
      <c r="PW519" s="54"/>
      <c r="PX519" s="54"/>
      <c r="PY519" s="14"/>
      <c r="PZ519" s="14">
        <v>1</v>
      </c>
      <c r="QA519" s="14"/>
      <c r="QB519" s="14">
        <v>1</v>
      </c>
      <c r="QC519" s="14">
        <v>1</v>
      </c>
      <c r="QD519" s="54"/>
      <c r="QO519" s="1">
        <v>1</v>
      </c>
      <c r="QP519" s="1">
        <v>2</v>
      </c>
      <c r="QR519" s="1"/>
      <c r="QS519" s="1"/>
      <c r="QT519" s="1">
        <v>2</v>
      </c>
      <c r="QX519" s="1"/>
      <c r="QY519" s="1"/>
      <c r="QZ519" s="1"/>
      <c r="RA519" s="1"/>
      <c r="RB519" s="1"/>
      <c r="RC519" s="1"/>
      <c r="RD519" s="1"/>
      <c r="RI519" s="1"/>
      <c r="RJ519" s="1"/>
      <c r="RK519" s="1"/>
      <c r="RL519" s="1"/>
      <c r="RM519" s="1">
        <v>1</v>
      </c>
      <c r="RN519" s="1"/>
      <c r="RO519" s="1"/>
      <c r="RP519" s="1"/>
      <c r="RQ519" s="1"/>
      <c r="RR519" s="1"/>
      <c r="RS519" s="1"/>
      <c r="RT519" s="1"/>
      <c r="SG519" s="20">
        <v>1</v>
      </c>
    </row>
    <row r="520" spans="1:503" s="20" customFormat="1" hidden="1" x14ac:dyDescent="0.25">
      <c r="A520" s="68" t="s">
        <v>49</v>
      </c>
      <c r="B520" s="68" t="s">
        <v>1541</v>
      </c>
      <c r="C520" s="347"/>
      <c r="D520" s="347"/>
      <c r="E520" s="14">
        <v>0</v>
      </c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>
        <v>0</v>
      </c>
      <c r="PE520" s="14"/>
      <c r="PF520" s="14"/>
      <c r="PG520" s="54"/>
      <c r="PH520" s="54"/>
      <c r="PI520" s="54"/>
      <c r="PJ520" s="54"/>
      <c r="PK520" s="54"/>
      <c r="PL520" s="84"/>
      <c r="PM520" s="14"/>
      <c r="PN520" s="84"/>
      <c r="PO520" s="84"/>
      <c r="PP520" s="84"/>
      <c r="PQ520" s="84"/>
      <c r="PR520" s="505"/>
      <c r="PS520" s="84"/>
      <c r="PT520" s="84"/>
      <c r="PU520" s="84"/>
      <c r="PV520" s="84"/>
      <c r="PW520" s="54"/>
      <c r="PX520" s="54"/>
      <c r="PY520" s="14"/>
      <c r="PZ520" s="14"/>
      <c r="QA520" s="14"/>
      <c r="QB520" s="54"/>
      <c r="QC520" s="54"/>
      <c r="QD520" s="54"/>
      <c r="QR520" s="1"/>
      <c r="QS520" s="1"/>
      <c r="QX520" s="1"/>
      <c r="QY520" s="1"/>
      <c r="QZ520" s="1"/>
      <c r="RA520" s="1"/>
      <c r="RB520" s="1"/>
      <c r="RC520" s="1"/>
      <c r="RD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</row>
    <row r="521" spans="1:503" s="20" customFormat="1" hidden="1" x14ac:dyDescent="0.25">
      <c r="A521" s="68" t="s">
        <v>49</v>
      </c>
      <c r="B521" s="68" t="s">
        <v>1542</v>
      </c>
      <c r="C521" s="464">
        <v>258</v>
      </c>
      <c r="D521" s="347"/>
      <c r="E521" s="14">
        <v>0</v>
      </c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>
        <v>0</v>
      </c>
      <c r="PE521" s="14"/>
      <c r="PF521" s="14"/>
      <c r="PG521" s="54"/>
      <c r="PH521" s="54"/>
      <c r="PI521" s="54"/>
      <c r="PJ521" s="54"/>
      <c r="PK521" s="54"/>
      <c r="PL521" s="84"/>
      <c r="PM521" s="14"/>
      <c r="PN521" s="84"/>
      <c r="PO521" s="84"/>
      <c r="PP521" s="84"/>
      <c r="PQ521" s="84"/>
      <c r="PR521" s="505"/>
      <c r="PS521" s="84"/>
      <c r="PT521" s="84"/>
      <c r="PU521" s="84"/>
      <c r="PV521" s="84"/>
      <c r="PW521" s="54"/>
      <c r="PX521" s="54"/>
      <c r="PY521" s="14"/>
      <c r="PZ521" s="14"/>
      <c r="QA521" s="14"/>
      <c r="QB521" s="54"/>
      <c r="QC521" s="54"/>
      <c r="QD521" s="54"/>
      <c r="QR521" s="1"/>
      <c r="QS521" s="1"/>
      <c r="QX521" s="1"/>
      <c r="QY521" s="1"/>
      <c r="QZ521" s="1"/>
      <c r="RA521" s="1"/>
      <c r="RB521" s="1"/>
      <c r="RC521" s="1"/>
      <c r="RD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</row>
    <row r="522" spans="1:503" x14ac:dyDescent="0.25">
      <c r="A522" s="68" t="s">
        <v>49</v>
      </c>
      <c r="B522" s="79" t="s">
        <v>49</v>
      </c>
      <c r="C522" s="464">
        <v>13228</v>
      </c>
      <c r="D522" s="347"/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  <c r="AL522" s="14">
        <v>0</v>
      </c>
      <c r="AM522" s="14">
        <v>0</v>
      </c>
      <c r="AN522" s="14">
        <v>0</v>
      </c>
      <c r="AO522" s="14">
        <v>0</v>
      </c>
      <c r="AP522" s="14">
        <v>0</v>
      </c>
      <c r="AQ522" s="14">
        <v>0</v>
      </c>
      <c r="AR522" s="14">
        <v>0</v>
      </c>
      <c r="AS522" s="14">
        <v>0</v>
      </c>
      <c r="AT522" s="14">
        <v>0</v>
      </c>
      <c r="AU522" s="14">
        <v>0</v>
      </c>
      <c r="AV522" s="14">
        <v>0</v>
      </c>
      <c r="AW522" s="14">
        <v>0</v>
      </c>
      <c r="AX522" s="14">
        <v>0</v>
      </c>
      <c r="AY522" s="14">
        <v>0</v>
      </c>
      <c r="AZ522" s="14">
        <v>0</v>
      </c>
      <c r="BA522" s="14">
        <v>0</v>
      </c>
      <c r="BB522" s="14">
        <v>0</v>
      </c>
      <c r="BC522" s="14">
        <v>0</v>
      </c>
      <c r="BD522" s="14">
        <v>0</v>
      </c>
      <c r="BE522" s="14">
        <v>0</v>
      </c>
      <c r="BF522" s="14">
        <v>0</v>
      </c>
      <c r="BG522" s="14">
        <v>0</v>
      </c>
      <c r="BH522" s="14">
        <v>0</v>
      </c>
      <c r="BI522" s="14">
        <v>0</v>
      </c>
      <c r="BJ522" s="14">
        <v>0</v>
      </c>
      <c r="BK522" s="14">
        <v>0</v>
      </c>
      <c r="BL522" s="14">
        <v>0</v>
      </c>
      <c r="BM522" s="14">
        <v>0</v>
      </c>
      <c r="BN522" s="14">
        <v>0</v>
      </c>
      <c r="BO522" s="14">
        <v>0</v>
      </c>
      <c r="BP522" s="14">
        <v>0</v>
      </c>
      <c r="BQ522" s="14">
        <v>0</v>
      </c>
      <c r="BR522" s="14">
        <v>0</v>
      </c>
      <c r="BS522" s="14">
        <v>0</v>
      </c>
      <c r="BT522" s="14">
        <v>0</v>
      </c>
      <c r="BU522" s="14">
        <v>0</v>
      </c>
      <c r="BV522" s="14">
        <v>0</v>
      </c>
      <c r="BW522" s="14">
        <v>0</v>
      </c>
      <c r="BX522" s="14">
        <v>0</v>
      </c>
      <c r="BY522" s="14">
        <v>0</v>
      </c>
      <c r="BZ522" s="14">
        <v>0</v>
      </c>
      <c r="CA522" s="14">
        <v>0</v>
      </c>
      <c r="CB522" s="14">
        <v>0</v>
      </c>
      <c r="CC522" s="14">
        <v>0</v>
      </c>
      <c r="CD522" s="14">
        <v>0</v>
      </c>
      <c r="CE522" s="14">
        <v>0</v>
      </c>
      <c r="CF522" s="14">
        <v>0</v>
      </c>
      <c r="CG522" s="14">
        <v>0</v>
      </c>
      <c r="CH522" s="14">
        <v>0</v>
      </c>
      <c r="CI522" s="14">
        <v>0</v>
      </c>
      <c r="CJ522" s="14">
        <v>0</v>
      </c>
      <c r="CK522" s="14">
        <v>0</v>
      </c>
      <c r="CL522" s="14">
        <v>0</v>
      </c>
      <c r="CM522" s="14">
        <v>1</v>
      </c>
      <c r="CN522" s="14">
        <v>0</v>
      </c>
      <c r="CO522" s="14">
        <v>0</v>
      </c>
      <c r="CP522" s="14">
        <v>0</v>
      </c>
      <c r="CQ522" s="14">
        <v>0</v>
      </c>
      <c r="CR522" s="14">
        <v>1</v>
      </c>
      <c r="CS522" s="14">
        <v>0</v>
      </c>
      <c r="CT522" s="14">
        <v>0</v>
      </c>
      <c r="CU522" s="14">
        <v>0</v>
      </c>
      <c r="CV522" s="14">
        <v>0</v>
      </c>
      <c r="CW522" s="14">
        <v>0</v>
      </c>
      <c r="CX522" s="14">
        <v>0</v>
      </c>
      <c r="CY522" s="14">
        <v>0</v>
      </c>
      <c r="CZ522" s="14">
        <v>0</v>
      </c>
      <c r="DA522" s="14">
        <v>0</v>
      </c>
      <c r="DB522" s="14">
        <v>0</v>
      </c>
      <c r="DC522" s="14">
        <v>0</v>
      </c>
      <c r="DD522" s="14">
        <v>0</v>
      </c>
      <c r="DE522" s="14">
        <v>0</v>
      </c>
      <c r="DF522" s="14">
        <v>0</v>
      </c>
      <c r="DG522" s="14">
        <v>0</v>
      </c>
      <c r="DH522" s="14">
        <v>0</v>
      </c>
      <c r="DI522" s="14">
        <v>0</v>
      </c>
      <c r="DJ522" s="14">
        <v>0</v>
      </c>
      <c r="DK522" s="14">
        <v>0</v>
      </c>
      <c r="DL522" s="14">
        <v>0</v>
      </c>
      <c r="DM522" s="14">
        <v>1</v>
      </c>
      <c r="DN522" s="14">
        <v>0</v>
      </c>
      <c r="DO522" s="14">
        <v>0</v>
      </c>
      <c r="DP522" s="14">
        <v>0</v>
      </c>
      <c r="DQ522" s="14">
        <v>0</v>
      </c>
      <c r="DR522" s="14">
        <v>0</v>
      </c>
      <c r="DS522" s="14">
        <v>0</v>
      </c>
      <c r="DT522" s="14">
        <v>0</v>
      </c>
      <c r="DU522" s="14">
        <v>0</v>
      </c>
      <c r="DV522" s="14">
        <v>0</v>
      </c>
      <c r="DW522" s="14">
        <v>0</v>
      </c>
      <c r="DX522" s="14">
        <v>0</v>
      </c>
      <c r="DY522" s="14">
        <v>0</v>
      </c>
      <c r="DZ522" s="14">
        <v>0</v>
      </c>
      <c r="EA522" s="14">
        <v>0</v>
      </c>
      <c r="EB522" s="14">
        <v>0</v>
      </c>
      <c r="EC522" s="14">
        <v>0</v>
      </c>
      <c r="ED522" s="14">
        <v>0</v>
      </c>
      <c r="EE522" s="14">
        <v>0</v>
      </c>
      <c r="EF522" s="14">
        <v>0</v>
      </c>
      <c r="EG522" s="14">
        <v>0</v>
      </c>
      <c r="EH522" s="14">
        <v>0</v>
      </c>
      <c r="EI522" s="14">
        <v>0</v>
      </c>
      <c r="EJ522" s="14">
        <v>0</v>
      </c>
      <c r="EK522" s="14">
        <v>0</v>
      </c>
      <c r="EL522" s="14">
        <v>2</v>
      </c>
      <c r="EM522" s="14">
        <v>0</v>
      </c>
      <c r="EN522" s="14">
        <v>0</v>
      </c>
      <c r="EO522" s="14">
        <v>0</v>
      </c>
      <c r="EP522" s="14">
        <v>0</v>
      </c>
      <c r="EQ522" s="14">
        <v>0</v>
      </c>
      <c r="ER522" s="14">
        <v>0</v>
      </c>
      <c r="ES522" s="14">
        <v>4</v>
      </c>
      <c r="ET522" s="14">
        <v>0</v>
      </c>
      <c r="EU522" s="14">
        <v>0</v>
      </c>
      <c r="EV522" s="14">
        <v>2</v>
      </c>
      <c r="EW522" s="14">
        <v>6</v>
      </c>
      <c r="EX522" s="14">
        <v>3</v>
      </c>
      <c r="EY522" s="14">
        <v>0</v>
      </c>
      <c r="EZ522" s="14">
        <v>0</v>
      </c>
      <c r="FA522" s="14">
        <v>4</v>
      </c>
      <c r="FB522" s="14">
        <v>16</v>
      </c>
      <c r="FC522" s="14">
        <v>7</v>
      </c>
      <c r="FD522" s="14">
        <v>2</v>
      </c>
      <c r="FE522" s="14">
        <v>0</v>
      </c>
      <c r="FF522" s="14">
        <v>0</v>
      </c>
      <c r="FG522" s="14">
        <v>0</v>
      </c>
      <c r="FH522" s="14">
        <v>9</v>
      </c>
      <c r="FI522" s="14">
        <v>0</v>
      </c>
      <c r="FJ522" s="14">
        <v>4</v>
      </c>
      <c r="FK522" s="14">
        <v>0</v>
      </c>
      <c r="FL522" s="14">
        <v>0</v>
      </c>
      <c r="FM522" s="14">
        <v>0</v>
      </c>
      <c r="FN522" s="14">
        <v>2</v>
      </c>
      <c r="FO522" s="14">
        <v>0</v>
      </c>
      <c r="FP522" s="14">
        <v>0</v>
      </c>
      <c r="FQ522" s="14">
        <v>0</v>
      </c>
      <c r="FR522" s="14">
        <v>0</v>
      </c>
      <c r="FS522" s="14">
        <v>-4</v>
      </c>
      <c r="FT522" s="14">
        <v>2</v>
      </c>
      <c r="FU522" s="14">
        <v>1</v>
      </c>
      <c r="FV522" s="14">
        <v>0</v>
      </c>
      <c r="FW522" s="14">
        <v>0</v>
      </c>
      <c r="FX522" s="14">
        <v>2</v>
      </c>
      <c r="FY522" s="14">
        <v>0</v>
      </c>
      <c r="FZ522" s="14">
        <v>0</v>
      </c>
      <c r="GA522" s="14">
        <v>0</v>
      </c>
      <c r="GB522" s="14">
        <v>2</v>
      </c>
      <c r="GC522" s="14">
        <v>0</v>
      </c>
      <c r="GD522" s="14">
        <v>0</v>
      </c>
      <c r="GE522" s="14">
        <v>0</v>
      </c>
      <c r="GF522" s="14">
        <v>0</v>
      </c>
      <c r="GG522" s="14">
        <v>1</v>
      </c>
      <c r="GH522" s="14">
        <v>0</v>
      </c>
      <c r="GI522" s="14">
        <v>0</v>
      </c>
      <c r="GJ522" s="14">
        <v>0</v>
      </c>
      <c r="GK522" s="14">
        <v>0</v>
      </c>
      <c r="GL522" s="14">
        <v>0</v>
      </c>
      <c r="GM522" s="14">
        <v>1</v>
      </c>
      <c r="GN522" s="14">
        <v>0</v>
      </c>
      <c r="GO522" s="14">
        <v>0</v>
      </c>
      <c r="GP522" s="14">
        <v>0</v>
      </c>
      <c r="GQ522" s="14">
        <v>0</v>
      </c>
      <c r="GR522" s="14">
        <v>0</v>
      </c>
      <c r="GS522" s="14">
        <v>1</v>
      </c>
      <c r="GT522" s="14">
        <v>0</v>
      </c>
      <c r="GU522" s="14">
        <v>0</v>
      </c>
      <c r="GV522" s="14">
        <v>0</v>
      </c>
      <c r="GW522" s="14">
        <v>1</v>
      </c>
      <c r="GX522" s="14">
        <v>0</v>
      </c>
      <c r="GY522" s="14">
        <v>0</v>
      </c>
      <c r="GZ522" s="14">
        <v>3</v>
      </c>
      <c r="HA522" s="14">
        <v>2</v>
      </c>
      <c r="HB522" s="14">
        <v>0</v>
      </c>
      <c r="HC522" s="14">
        <v>0</v>
      </c>
      <c r="HD522" s="14">
        <v>0</v>
      </c>
      <c r="HE522" s="14">
        <v>0</v>
      </c>
      <c r="HF522" s="14">
        <v>0</v>
      </c>
      <c r="HG522" s="14">
        <v>0</v>
      </c>
      <c r="HH522" s="14">
        <v>0</v>
      </c>
      <c r="HI522" s="14">
        <v>0</v>
      </c>
      <c r="HJ522" s="14">
        <v>0</v>
      </c>
      <c r="HK522" s="14">
        <v>0</v>
      </c>
      <c r="HL522" s="14">
        <v>0</v>
      </c>
      <c r="HM522" s="14">
        <v>0</v>
      </c>
      <c r="HN522" s="14">
        <v>0</v>
      </c>
      <c r="HO522" s="14">
        <v>0</v>
      </c>
      <c r="HP522" s="14">
        <v>0</v>
      </c>
      <c r="HQ522" s="14">
        <v>1</v>
      </c>
      <c r="HR522" s="14">
        <v>0</v>
      </c>
      <c r="HS522" s="14">
        <v>0</v>
      </c>
      <c r="HT522" s="14">
        <v>0</v>
      </c>
      <c r="HU522" s="14">
        <v>0</v>
      </c>
      <c r="HV522" s="14">
        <v>1</v>
      </c>
      <c r="HW522" s="14">
        <v>0</v>
      </c>
      <c r="HX522" s="14">
        <v>0</v>
      </c>
      <c r="HY522" s="14">
        <v>0</v>
      </c>
      <c r="HZ522" s="14">
        <v>5</v>
      </c>
      <c r="IA522" s="14">
        <v>0</v>
      </c>
      <c r="IB522" s="14">
        <v>0</v>
      </c>
      <c r="IC522" s="14">
        <v>0</v>
      </c>
      <c r="ID522" s="14">
        <v>0</v>
      </c>
      <c r="IE522" s="14">
        <v>8</v>
      </c>
      <c r="IF522" s="14">
        <v>6</v>
      </c>
      <c r="IG522" s="14">
        <v>1</v>
      </c>
      <c r="IH522" s="14">
        <v>7</v>
      </c>
      <c r="II522" s="14">
        <v>5</v>
      </c>
      <c r="IJ522" s="14">
        <v>18</v>
      </c>
      <c r="IK522" s="14">
        <v>0</v>
      </c>
      <c r="IL522" s="14">
        <v>8</v>
      </c>
      <c r="IM522" s="14">
        <v>10</v>
      </c>
      <c r="IN522" s="14">
        <v>5</v>
      </c>
      <c r="IO522" s="14">
        <v>0</v>
      </c>
      <c r="IP522" s="14">
        <v>5</v>
      </c>
      <c r="IQ522" s="14">
        <v>2</v>
      </c>
      <c r="IR522" s="14">
        <v>0</v>
      </c>
      <c r="IS522" s="14">
        <v>15</v>
      </c>
      <c r="IT522" s="14">
        <v>2</v>
      </c>
      <c r="IU522" s="14">
        <v>8</v>
      </c>
      <c r="IV522" s="14">
        <v>6</v>
      </c>
      <c r="IW522" s="14">
        <v>2</v>
      </c>
      <c r="IX522" s="14">
        <v>5</v>
      </c>
      <c r="IY522" s="14">
        <v>0</v>
      </c>
      <c r="IZ522" s="14">
        <v>6</v>
      </c>
      <c r="JA522" s="14">
        <v>31</v>
      </c>
      <c r="JB522" s="14">
        <v>13</v>
      </c>
      <c r="JC522" s="14">
        <v>4</v>
      </c>
      <c r="JD522" s="14">
        <v>6</v>
      </c>
      <c r="JE522" s="14">
        <v>0</v>
      </c>
      <c r="JF522" s="14">
        <v>0</v>
      </c>
      <c r="JG522" s="14">
        <v>2</v>
      </c>
      <c r="JH522" s="14">
        <v>4</v>
      </c>
      <c r="JI522" s="14">
        <v>2</v>
      </c>
      <c r="JJ522" s="14">
        <v>0</v>
      </c>
      <c r="JK522" s="14">
        <v>0</v>
      </c>
      <c r="JL522" s="14">
        <v>0</v>
      </c>
      <c r="JM522" s="14">
        <v>0</v>
      </c>
      <c r="JN522" s="14">
        <v>1</v>
      </c>
      <c r="JO522" s="14">
        <v>2</v>
      </c>
      <c r="JP522" s="14">
        <v>1</v>
      </c>
      <c r="JQ522" s="14">
        <v>2</v>
      </c>
      <c r="JR522" s="14">
        <v>0</v>
      </c>
      <c r="JS522" s="14">
        <v>3</v>
      </c>
      <c r="JT522" s="14">
        <v>0</v>
      </c>
      <c r="JU522" s="14">
        <v>1</v>
      </c>
      <c r="JV522" s="14">
        <v>0</v>
      </c>
      <c r="JW522" s="14">
        <v>1</v>
      </c>
      <c r="JX522" s="14">
        <v>0</v>
      </c>
      <c r="JY522" s="14">
        <v>0</v>
      </c>
      <c r="JZ522" s="14">
        <v>1</v>
      </c>
      <c r="KA522" s="14">
        <v>0</v>
      </c>
      <c r="KB522" s="14">
        <v>0</v>
      </c>
      <c r="KC522" s="14">
        <v>2</v>
      </c>
      <c r="KD522" s="14">
        <v>0</v>
      </c>
      <c r="KE522" s="14">
        <v>0</v>
      </c>
      <c r="KF522" s="14">
        <v>1</v>
      </c>
      <c r="KG522" s="14">
        <v>0</v>
      </c>
      <c r="KH522" s="14">
        <v>0</v>
      </c>
      <c r="KI522" s="14">
        <v>0</v>
      </c>
      <c r="KJ522" s="14">
        <v>0</v>
      </c>
      <c r="KK522" s="14">
        <v>0</v>
      </c>
      <c r="KL522" s="14">
        <v>1</v>
      </c>
      <c r="KM522" s="14">
        <v>0</v>
      </c>
      <c r="KN522" s="14">
        <v>0</v>
      </c>
      <c r="KO522" s="14">
        <v>0</v>
      </c>
      <c r="KP522" s="14">
        <v>0</v>
      </c>
      <c r="KQ522" s="14">
        <v>0</v>
      </c>
      <c r="KR522" s="14">
        <v>1</v>
      </c>
      <c r="KS522" s="14">
        <v>0</v>
      </c>
      <c r="KT522" s="14">
        <v>0</v>
      </c>
      <c r="KU522" s="14">
        <v>0</v>
      </c>
      <c r="KV522" s="14">
        <v>0</v>
      </c>
      <c r="KW522" s="14">
        <v>0</v>
      </c>
      <c r="KX522" s="14">
        <v>0</v>
      </c>
      <c r="KY522" s="14">
        <v>0</v>
      </c>
      <c r="KZ522" s="14">
        <v>0</v>
      </c>
      <c r="LA522" s="14">
        <v>0</v>
      </c>
      <c r="LB522" s="14">
        <v>0</v>
      </c>
      <c r="LC522" s="14">
        <v>0</v>
      </c>
      <c r="LD522" s="14">
        <v>0</v>
      </c>
      <c r="LE522" s="14">
        <v>0</v>
      </c>
      <c r="LF522" s="14">
        <v>0</v>
      </c>
      <c r="LG522" s="14">
        <v>0</v>
      </c>
      <c r="LH522" s="14">
        <v>0</v>
      </c>
      <c r="LI522" s="14">
        <v>0</v>
      </c>
      <c r="LJ522" s="14">
        <v>0</v>
      </c>
      <c r="LK522" s="14">
        <v>0</v>
      </c>
      <c r="LL522" s="14">
        <v>0</v>
      </c>
      <c r="LM522" s="14">
        <v>0</v>
      </c>
      <c r="LN522" s="14">
        <v>0</v>
      </c>
      <c r="LO522" s="14">
        <v>0</v>
      </c>
      <c r="LP522" s="14">
        <v>1</v>
      </c>
      <c r="LQ522" s="14">
        <v>0</v>
      </c>
      <c r="LR522" s="14">
        <v>4</v>
      </c>
      <c r="LS522" s="14">
        <v>0</v>
      </c>
      <c r="LT522" s="14">
        <v>3</v>
      </c>
      <c r="LU522" s="14">
        <v>0</v>
      </c>
      <c r="LV522" s="14">
        <v>3</v>
      </c>
      <c r="LW522" s="14">
        <v>4</v>
      </c>
      <c r="LX522" s="14">
        <v>0</v>
      </c>
      <c r="LY522" s="14">
        <v>2</v>
      </c>
      <c r="LZ522" s="14">
        <v>0</v>
      </c>
      <c r="MA522" s="14">
        <v>5</v>
      </c>
      <c r="MB522" s="14">
        <v>6</v>
      </c>
      <c r="MC522" s="14">
        <v>1</v>
      </c>
      <c r="MD522" s="14">
        <v>1</v>
      </c>
      <c r="ME522" s="14">
        <v>3</v>
      </c>
      <c r="MF522" s="14">
        <v>0</v>
      </c>
      <c r="MG522" s="14">
        <v>1</v>
      </c>
      <c r="MH522" s="14">
        <v>0</v>
      </c>
      <c r="MI522" s="14">
        <v>16</v>
      </c>
      <c r="MJ522" s="14">
        <v>10</v>
      </c>
      <c r="MK522" s="14">
        <v>1</v>
      </c>
      <c r="ML522" s="14">
        <v>9</v>
      </c>
      <c r="MM522" s="14">
        <v>3</v>
      </c>
      <c r="MN522" s="14">
        <v>0</v>
      </c>
      <c r="MO522" s="14">
        <v>3</v>
      </c>
      <c r="MP522" s="14">
        <v>20</v>
      </c>
      <c r="MQ522" s="14">
        <v>14</v>
      </c>
      <c r="MR522" s="14">
        <v>5</v>
      </c>
      <c r="MS522" s="14">
        <v>0</v>
      </c>
      <c r="MT522" s="14">
        <v>28</v>
      </c>
      <c r="MU522" s="14">
        <v>5</v>
      </c>
      <c r="MV522" s="14">
        <v>8</v>
      </c>
      <c r="MW522" s="14">
        <v>10</v>
      </c>
      <c r="MX522" s="14">
        <v>8</v>
      </c>
      <c r="MY522" s="14">
        <v>33</v>
      </c>
      <c r="MZ522" s="14">
        <v>0</v>
      </c>
      <c r="NA522" s="14">
        <v>30</v>
      </c>
      <c r="NB522" s="14">
        <v>1</v>
      </c>
      <c r="NC522" s="14">
        <v>7</v>
      </c>
      <c r="ND522" s="14">
        <v>59</v>
      </c>
      <c r="NE522" s="14">
        <v>9</v>
      </c>
      <c r="NF522" s="14">
        <v>5</v>
      </c>
      <c r="NG522" s="14">
        <v>0</v>
      </c>
      <c r="NH522" s="14">
        <v>14</v>
      </c>
      <c r="NI522" s="14">
        <v>3</v>
      </c>
      <c r="NJ522" s="14">
        <v>8</v>
      </c>
      <c r="NK522" s="14">
        <v>22</v>
      </c>
      <c r="NL522" s="14">
        <v>7</v>
      </c>
      <c r="NM522" s="14">
        <v>44</v>
      </c>
      <c r="NN522" s="14">
        <v>0</v>
      </c>
      <c r="NO522" s="14">
        <v>51</v>
      </c>
      <c r="NP522" s="14">
        <v>0</v>
      </c>
      <c r="NQ522" s="14">
        <v>49</v>
      </c>
      <c r="NR522" s="14">
        <v>47</v>
      </c>
      <c r="NS522" s="14">
        <v>4</v>
      </c>
      <c r="NT522" s="14">
        <v>5</v>
      </c>
      <c r="NU522" s="14">
        <v>0</v>
      </c>
      <c r="NV522" s="14">
        <v>23</v>
      </c>
      <c r="NW522" s="14">
        <v>0</v>
      </c>
      <c r="NX522" s="14">
        <v>23</v>
      </c>
      <c r="NY522" s="14">
        <v>24</v>
      </c>
      <c r="NZ522" s="14">
        <v>10</v>
      </c>
      <c r="OA522" s="14">
        <v>6</v>
      </c>
      <c r="OB522" s="14">
        <v>0</v>
      </c>
      <c r="OC522" s="14">
        <v>9</v>
      </c>
      <c r="OD522" s="14">
        <v>8</v>
      </c>
      <c r="OE522" s="14">
        <v>21</v>
      </c>
      <c r="OF522" s="14">
        <v>11</v>
      </c>
      <c r="OG522" s="14">
        <v>21</v>
      </c>
      <c r="OH522" s="14">
        <v>6</v>
      </c>
      <c r="OI522" s="14">
        <v>0</v>
      </c>
      <c r="OJ522" s="14">
        <v>59</v>
      </c>
      <c r="OK522" s="14">
        <v>71</v>
      </c>
      <c r="OL522" s="14">
        <v>14</v>
      </c>
      <c r="OM522" s="14">
        <v>23</v>
      </c>
      <c r="ON522" s="14">
        <v>20</v>
      </c>
      <c r="OO522" s="14">
        <v>4</v>
      </c>
      <c r="OP522" s="14">
        <v>0</v>
      </c>
      <c r="OQ522" s="14">
        <v>9</v>
      </c>
      <c r="OR522" s="14">
        <v>1</v>
      </c>
      <c r="OS522" s="14">
        <v>3</v>
      </c>
      <c r="OT522" s="14">
        <v>25</v>
      </c>
      <c r="OU522" s="14">
        <v>13</v>
      </c>
      <c r="OV522" s="14">
        <v>11</v>
      </c>
      <c r="OW522" s="14">
        <v>0</v>
      </c>
      <c r="OX522" s="14">
        <v>35</v>
      </c>
      <c r="OY522" s="14">
        <v>5</v>
      </c>
      <c r="OZ522" s="31">
        <v>3</v>
      </c>
      <c r="PA522" s="14">
        <v>7</v>
      </c>
      <c r="PB522" s="14">
        <v>11</v>
      </c>
      <c r="PC522" s="14">
        <v>2</v>
      </c>
      <c r="PD522" s="14">
        <v>0</v>
      </c>
      <c r="PE522" s="14">
        <v>33</v>
      </c>
      <c r="PF522" s="14">
        <v>11</v>
      </c>
      <c r="PG522" s="14">
        <v>5</v>
      </c>
      <c r="PH522" s="84">
        <v>7</v>
      </c>
      <c r="PI522" s="14">
        <v>5</v>
      </c>
      <c r="PJ522" s="14">
        <v>1</v>
      </c>
      <c r="PK522" s="54"/>
      <c r="PL522" s="84">
        <v>32</v>
      </c>
      <c r="PM522" s="14">
        <v>2</v>
      </c>
      <c r="PN522" s="84">
        <v>6</v>
      </c>
      <c r="PO522" s="84">
        <v>6</v>
      </c>
      <c r="PP522" s="84">
        <v>1</v>
      </c>
      <c r="PQ522" s="84">
        <v>2</v>
      </c>
      <c r="PR522" s="506">
        <v>0</v>
      </c>
      <c r="PS522" s="479">
        <v>10</v>
      </c>
      <c r="PT522" s="84">
        <v>0</v>
      </c>
      <c r="PU522" s="84"/>
      <c r="PV522" s="84">
        <v>9</v>
      </c>
      <c r="PW522" s="479">
        <v>1</v>
      </c>
      <c r="PX522" s="479">
        <v>8</v>
      </c>
      <c r="PY522" s="479">
        <v>0</v>
      </c>
      <c r="PZ522" s="14">
        <v>29</v>
      </c>
      <c r="QA522" s="14">
        <v>0</v>
      </c>
      <c r="QB522" s="479">
        <v>5</v>
      </c>
      <c r="QC522" s="479">
        <v>1</v>
      </c>
      <c r="QD522" s="479">
        <v>3</v>
      </c>
      <c r="QE522" s="480">
        <v>4</v>
      </c>
      <c r="QF522" s="480">
        <v>0</v>
      </c>
      <c r="QG522" s="480">
        <v>5</v>
      </c>
      <c r="QH522" s="480">
        <v>0</v>
      </c>
      <c r="QI522" s="480">
        <v>0</v>
      </c>
      <c r="QJ522" s="480">
        <v>8</v>
      </c>
      <c r="QK522" s="480">
        <v>2</v>
      </c>
      <c r="QL522" s="481">
        <v>0</v>
      </c>
      <c r="QM522" s="480">
        <v>1</v>
      </c>
      <c r="QN522" s="480">
        <v>1</v>
      </c>
      <c r="QO522" s="20"/>
      <c r="QP522" s="158">
        <v>1</v>
      </c>
      <c r="QQ522" s="158">
        <v>1</v>
      </c>
      <c r="QR522" s="158">
        <v>0</v>
      </c>
      <c r="QS522" s="158">
        <v>0</v>
      </c>
      <c r="QT522" s="158">
        <v>1</v>
      </c>
      <c r="QU522" s="158">
        <v>1</v>
      </c>
      <c r="QV522" s="158">
        <v>0</v>
      </c>
      <c r="QW522" s="158">
        <v>0</v>
      </c>
      <c r="QX522" s="158">
        <v>0</v>
      </c>
      <c r="QY522" s="1">
        <v>0</v>
      </c>
      <c r="QZ522" s="1">
        <v>0</v>
      </c>
      <c r="RA522" s="1">
        <v>3</v>
      </c>
      <c r="RB522" s="1">
        <v>0</v>
      </c>
      <c r="RC522" s="1">
        <v>3</v>
      </c>
      <c r="RD522" s="1">
        <v>2</v>
      </c>
      <c r="RE522" s="1">
        <v>1</v>
      </c>
      <c r="RF522" s="1">
        <v>1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1</v>
      </c>
      <c r="RN522" s="1">
        <v>0</v>
      </c>
      <c r="RO522" s="1">
        <v>3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1</v>
      </c>
      <c r="RY522" s="1">
        <v>0</v>
      </c>
      <c r="RZ522" s="1">
        <v>0</v>
      </c>
      <c r="SB522" s="1">
        <v>0</v>
      </c>
      <c r="SC522" s="1">
        <v>0</v>
      </c>
      <c r="SD522" s="1">
        <v>0</v>
      </c>
      <c r="SE522" s="1">
        <v>1</v>
      </c>
      <c r="SF522" s="1">
        <v>0</v>
      </c>
      <c r="SH522" s="1">
        <v>0</v>
      </c>
      <c r="SI522" s="1">
        <v>0</v>
      </c>
    </row>
    <row r="523" spans="1:503" s="20" customFormat="1" hidden="1" x14ac:dyDescent="0.25">
      <c r="A523" s="68" t="s">
        <v>49</v>
      </c>
      <c r="B523" s="68" t="s">
        <v>1543</v>
      </c>
      <c r="C523" s="464">
        <v>188</v>
      </c>
      <c r="D523" s="347"/>
      <c r="E523" s="14">
        <v>0</v>
      </c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>
        <v>0</v>
      </c>
      <c r="PE523" s="14"/>
      <c r="PF523" s="14"/>
      <c r="PG523" s="54"/>
      <c r="PH523" s="54"/>
      <c r="PI523" s="54"/>
      <c r="PJ523" s="54"/>
      <c r="PK523" s="54"/>
      <c r="PL523" s="84"/>
      <c r="PM523" s="14"/>
      <c r="PN523" s="84"/>
      <c r="PO523" s="84"/>
      <c r="PP523" s="84"/>
      <c r="PQ523" s="84"/>
      <c r="PR523" s="505"/>
      <c r="PS523" s="84"/>
      <c r="PT523" s="84"/>
      <c r="PU523" s="84"/>
      <c r="PV523" s="84"/>
      <c r="PW523" s="54"/>
      <c r="PX523" s="54"/>
      <c r="PY523" s="14"/>
      <c r="PZ523" s="14"/>
      <c r="QA523" s="14"/>
      <c r="QB523" s="54"/>
      <c r="QC523" s="54"/>
      <c r="QD523" s="54"/>
      <c r="QR523" s="1"/>
      <c r="QS523" s="1"/>
      <c r="QX523" s="1"/>
      <c r="QY523" s="1"/>
      <c r="QZ523" s="1"/>
      <c r="RA523" s="1"/>
      <c r="RB523" s="1"/>
      <c r="RC523" s="1"/>
      <c r="RD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</row>
    <row r="524" spans="1:503" s="20" customFormat="1" hidden="1" x14ac:dyDescent="0.25">
      <c r="A524" s="68" t="s">
        <v>50</v>
      </c>
      <c r="B524" s="68" t="s">
        <v>1544</v>
      </c>
      <c r="C524" s="347"/>
      <c r="D524" s="347"/>
      <c r="E524" s="14">
        <v>0</v>
      </c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>
        <v>0</v>
      </c>
      <c r="PE524" s="14"/>
      <c r="PF524" s="14"/>
      <c r="PG524" s="54"/>
      <c r="PH524" s="54"/>
      <c r="PI524" s="54"/>
      <c r="PJ524" s="54"/>
      <c r="PK524" s="54"/>
      <c r="PL524" s="84"/>
      <c r="PM524" s="14"/>
      <c r="PN524" s="84"/>
      <c r="PO524" s="84"/>
      <c r="PP524" s="84"/>
      <c r="PQ524" s="84"/>
      <c r="PR524" s="505"/>
      <c r="PS524" s="84"/>
      <c r="PT524" s="84"/>
      <c r="PU524" s="84"/>
      <c r="PV524" s="84"/>
      <c r="PW524" s="54"/>
      <c r="PX524" s="54"/>
      <c r="PY524" s="14"/>
      <c r="PZ524" s="14"/>
      <c r="QA524" s="14"/>
      <c r="QB524" s="54"/>
      <c r="QC524" s="54"/>
      <c r="QD524" s="54"/>
      <c r="QR524" s="1"/>
      <c r="QS524" s="1"/>
      <c r="QX524" s="1"/>
      <c r="QY524" s="1"/>
      <c r="QZ524" s="1"/>
      <c r="RA524" s="1"/>
      <c r="RB524" s="1"/>
      <c r="RC524" s="1"/>
      <c r="RD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</row>
    <row r="525" spans="1:503" s="20" customFormat="1" hidden="1" x14ac:dyDescent="0.25">
      <c r="A525" s="68" t="s">
        <v>50</v>
      </c>
      <c r="B525" s="68" t="s">
        <v>804</v>
      </c>
      <c r="C525" s="464">
        <v>177</v>
      </c>
      <c r="D525" s="347"/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  <c r="AL525" s="14">
        <v>0</v>
      </c>
      <c r="AM525" s="14">
        <v>0</v>
      </c>
      <c r="AN525" s="14">
        <v>0</v>
      </c>
      <c r="AO525" s="14">
        <v>0</v>
      </c>
      <c r="AP525" s="14">
        <v>0</v>
      </c>
      <c r="AQ525" s="14">
        <v>0</v>
      </c>
      <c r="AR525" s="14">
        <v>0</v>
      </c>
      <c r="AS525" s="14">
        <v>0</v>
      </c>
      <c r="AT525" s="14">
        <v>0</v>
      </c>
      <c r="AU525" s="14">
        <v>0</v>
      </c>
      <c r="AV525" s="14">
        <v>0</v>
      </c>
      <c r="AW525" s="14">
        <v>0</v>
      </c>
      <c r="AX525" s="14">
        <v>0</v>
      </c>
      <c r="AY525" s="14">
        <v>0</v>
      </c>
      <c r="AZ525" s="14">
        <v>0</v>
      </c>
      <c r="BA525" s="14">
        <v>0</v>
      </c>
      <c r="BB525" s="14">
        <v>0</v>
      </c>
      <c r="BC525" s="14">
        <v>0</v>
      </c>
      <c r="BD525" s="14">
        <v>0</v>
      </c>
      <c r="BE525" s="14">
        <v>0</v>
      </c>
      <c r="BF525" s="14">
        <v>0</v>
      </c>
      <c r="BG525" s="14">
        <v>0</v>
      </c>
      <c r="BH525" s="14">
        <v>0</v>
      </c>
      <c r="BI525" s="14">
        <v>0</v>
      </c>
      <c r="BJ525" s="14">
        <v>0</v>
      </c>
      <c r="BK525" s="14">
        <v>0</v>
      </c>
      <c r="BL525" s="14">
        <v>0</v>
      </c>
      <c r="BM525" s="14">
        <v>0</v>
      </c>
      <c r="BN525" s="14">
        <v>0</v>
      </c>
      <c r="BO525" s="14">
        <v>0</v>
      </c>
      <c r="BP525" s="14">
        <v>0</v>
      </c>
      <c r="BQ525" s="14">
        <v>0</v>
      </c>
      <c r="BR525" s="14">
        <v>0</v>
      </c>
      <c r="BS525" s="14">
        <v>0</v>
      </c>
      <c r="BT525" s="14">
        <v>0</v>
      </c>
      <c r="BU525" s="14">
        <v>0</v>
      </c>
      <c r="BV525" s="14">
        <v>0</v>
      </c>
      <c r="BW525" s="14">
        <v>0</v>
      </c>
      <c r="BX525" s="14">
        <v>0</v>
      </c>
      <c r="BY525" s="14">
        <v>0</v>
      </c>
      <c r="BZ525" s="14">
        <v>0</v>
      </c>
      <c r="CA525" s="14">
        <v>0</v>
      </c>
      <c r="CB525" s="14">
        <v>0</v>
      </c>
      <c r="CC525" s="14">
        <v>0</v>
      </c>
      <c r="CD525" s="14">
        <v>0</v>
      </c>
      <c r="CE525" s="14">
        <v>0</v>
      </c>
      <c r="CF525" s="14">
        <v>0</v>
      </c>
      <c r="CG525" s="14">
        <v>0</v>
      </c>
      <c r="CH525" s="14">
        <v>0</v>
      </c>
      <c r="CI525" s="14">
        <v>0</v>
      </c>
      <c r="CJ525" s="14">
        <v>0</v>
      </c>
      <c r="CK525" s="14">
        <v>0</v>
      </c>
      <c r="CL525" s="14">
        <v>0</v>
      </c>
      <c r="CM525" s="14">
        <v>0</v>
      </c>
      <c r="CN525" s="14">
        <v>0</v>
      </c>
      <c r="CO525" s="14">
        <v>0</v>
      </c>
      <c r="CP525" s="14">
        <v>0</v>
      </c>
      <c r="CQ525" s="14">
        <v>0</v>
      </c>
      <c r="CR525" s="14">
        <v>0</v>
      </c>
      <c r="CS525" s="14">
        <v>0</v>
      </c>
      <c r="CT525" s="14">
        <v>0</v>
      </c>
      <c r="CU525" s="14">
        <v>0</v>
      </c>
      <c r="CV525" s="14">
        <v>0</v>
      </c>
      <c r="CW525" s="14">
        <v>0</v>
      </c>
      <c r="CX525" s="14">
        <v>0</v>
      </c>
      <c r="CY525" s="14">
        <v>0</v>
      </c>
      <c r="CZ525" s="14">
        <v>0</v>
      </c>
      <c r="DA525" s="14">
        <v>0</v>
      </c>
      <c r="DB525" s="14">
        <v>0</v>
      </c>
      <c r="DC525" s="14">
        <v>0</v>
      </c>
      <c r="DD525" s="14">
        <v>0</v>
      </c>
      <c r="DE525" s="14">
        <v>0</v>
      </c>
      <c r="DF525" s="14">
        <v>0</v>
      </c>
      <c r="DG525" s="14">
        <v>0</v>
      </c>
      <c r="DH525" s="14">
        <v>0</v>
      </c>
      <c r="DI525" s="14">
        <v>0</v>
      </c>
      <c r="DJ525" s="14">
        <v>0</v>
      </c>
      <c r="DK525" s="14">
        <v>0</v>
      </c>
      <c r="DL525" s="14">
        <v>0</v>
      </c>
      <c r="DM525" s="14">
        <v>0</v>
      </c>
      <c r="DN525" s="14">
        <v>0</v>
      </c>
      <c r="DO525" s="14">
        <v>0</v>
      </c>
      <c r="DP525" s="14">
        <v>0</v>
      </c>
      <c r="DQ525" s="14">
        <v>0</v>
      </c>
      <c r="DR525" s="14">
        <v>0</v>
      </c>
      <c r="DS525" s="14">
        <v>0</v>
      </c>
      <c r="DT525" s="14">
        <v>0</v>
      </c>
      <c r="DU525" s="14">
        <v>0</v>
      </c>
      <c r="DV525" s="14">
        <v>0</v>
      </c>
      <c r="DW525" s="14">
        <v>0</v>
      </c>
      <c r="DX525" s="14">
        <v>0</v>
      </c>
      <c r="DY525" s="14">
        <v>0</v>
      </c>
      <c r="DZ525" s="14">
        <v>0</v>
      </c>
      <c r="EA525" s="14">
        <v>0</v>
      </c>
      <c r="EB525" s="14">
        <v>0</v>
      </c>
      <c r="EC525" s="14">
        <v>0</v>
      </c>
      <c r="ED525" s="14">
        <v>0</v>
      </c>
      <c r="EE525" s="14">
        <v>0</v>
      </c>
      <c r="EF525" s="14">
        <v>0</v>
      </c>
      <c r="EG525" s="14">
        <v>0</v>
      </c>
      <c r="EH525" s="14">
        <v>0</v>
      </c>
      <c r="EI525" s="14">
        <v>0</v>
      </c>
      <c r="EJ525" s="14">
        <v>0</v>
      </c>
      <c r="EK525" s="14">
        <v>0</v>
      </c>
      <c r="EL525" s="14">
        <v>0</v>
      </c>
      <c r="EM525" s="14">
        <v>0</v>
      </c>
      <c r="EN525" s="14">
        <v>0</v>
      </c>
      <c r="EO525" s="14">
        <v>0</v>
      </c>
      <c r="EP525" s="14">
        <v>0</v>
      </c>
      <c r="EQ525" s="14">
        <v>0</v>
      </c>
      <c r="ER525" s="14">
        <v>0</v>
      </c>
      <c r="ES525" s="14">
        <v>0</v>
      </c>
      <c r="ET525" s="14">
        <v>0</v>
      </c>
      <c r="EU525" s="14">
        <v>0</v>
      </c>
      <c r="EV525" s="14">
        <v>0</v>
      </c>
      <c r="EW525" s="14">
        <v>0</v>
      </c>
      <c r="EX525" s="14">
        <v>0</v>
      </c>
      <c r="EY525" s="14">
        <v>0</v>
      </c>
      <c r="EZ525" s="14">
        <v>0</v>
      </c>
      <c r="FA525" s="14">
        <v>0</v>
      </c>
      <c r="FB525" s="14">
        <v>0</v>
      </c>
      <c r="FC525" s="14">
        <v>0</v>
      </c>
      <c r="FD525" s="14">
        <v>0</v>
      </c>
      <c r="FE525" s="14">
        <v>0</v>
      </c>
      <c r="FF525" s="14">
        <v>0</v>
      </c>
      <c r="FG525" s="14">
        <v>0</v>
      </c>
      <c r="FH525" s="14">
        <v>0</v>
      </c>
      <c r="FI525" s="14">
        <v>0</v>
      </c>
      <c r="FJ525" s="14">
        <v>0</v>
      </c>
      <c r="FK525" s="14">
        <v>0</v>
      </c>
      <c r="FL525" s="14">
        <v>0</v>
      </c>
      <c r="FM525" s="14">
        <v>0</v>
      </c>
      <c r="FN525" s="14">
        <v>0</v>
      </c>
      <c r="FO525" s="14">
        <v>1</v>
      </c>
      <c r="FP525" s="14">
        <v>0</v>
      </c>
      <c r="FQ525" s="14">
        <v>0</v>
      </c>
      <c r="FR525" s="14">
        <v>0</v>
      </c>
      <c r="FS525" s="14">
        <v>0</v>
      </c>
      <c r="FT525" s="14">
        <v>0</v>
      </c>
      <c r="FU525" s="14">
        <v>0</v>
      </c>
      <c r="FV525" s="14">
        <v>0</v>
      </c>
      <c r="FW525" s="14">
        <v>0</v>
      </c>
      <c r="FX525" s="14">
        <v>0</v>
      </c>
      <c r="FY525" s="14">
        <v>0</v>
      </c>
      <c r="FZ525" s="14">
        <v>0</v>
      </c>
      <c r="GA525" s="14">
        <v>0</v>
      </c>
      <c r="GB525" s="14">
        <v>0</v>
      </c>
      <c r="GC525" s="14">
        <v>0</v>
      </c>
      <c r="GD525" s="14">
        <v>0</v>
      </c>
      <c r="GE525" s="14">
        <v>0</v>
      </c>
      <c r="GF525" s="14">
        <v>0</v>
      </c>
      <c r="GG525" s="14">
        <v>0</v>
      </c>
      <c r="GH525" s="14">
        <v>0</v>
      </c>
      <c r="GI525" s="14">
        <v>0</v>
      </c>
      <c r="GJ525" s="14">
        <v>0</v>
      </c>
      <c r="GK525" s="14">
        <v>0</v>
      </c>
      <c r="GL525" s="14">
        <v>0</v>
      </c>
      <c r="GM525" s="14">
        <v>0</v>
      </c>
      <c r="GN525" s="14">
        <v>0</v>
      </c>
      <c r="GO525" s="14">
        <v>0</v>
      </c>
      <c r="GP525" s="14">
        <v>0</v>
      </c>
      <c r="GQ525" s="14">
        <v>0</v>
      </c>
      <c r="GR525" s="14">
        <v>0</v>
      </c>
      <c r="GS525" s="14">
        <v>0</v>
      </c>
      <c r="GT525" s="14">
        <v>0</v>
      </c>
      <c r="GU525" s="14">
        <v>0</v>
      </c>
      <c r="GV525" s="14">
        <v>0</v>
      </c>
      <c r="GW525" s="14">
        <v>0</v>
      </c>
      <c r="GX525" s="14">
        <v>0</v>
      </c>
      <c r="GY525" s="14">
        <v>0</v>
      </c>
      <c r="GZ525" s="14">
        <v>0</v>
      </c>
      <c r="HA525" s="14">
        <v>0</v>
      </c>
      <c r="HB525" s="14">
        <v>0</v>
      </c>
      <c r="HC525" s="14">
        <v>0</v>
      </c>
      <c r="HD525" s="14">
        <v>0</v>
      </c>
      <c r="HE525" s="14">
        <v>0</v>
      </c>
      <c r="HF525" s="14">
        <v>0</v>
      </c>
      <c r="HG525" s="14">
        <v>0</v>
      </c>
      <c r="HH525" s="14">
        <v>0</v>
      </c>
      <c r="HI525" s="14">
        <v>0</v>
      </c>
      <c r="HJ525" s="14">
        <v>0</v>
      </c>
      <c r="HK525" s="14">
        <v>0</v>
      </c>
      <c r="HL525" s="14">
        <v>0</v>
      </c>
      <c r="HM525" s="14">
        <v>0</v>
      </c>
      <c r="HN525" s="14">
        <v>0</v>
      </c>
      <c r="HO525" s="14">
        <v>0</v>
      </c>
      <c r="HP525" s="14">
        <v>0</v>
      </c>
      <c r="HQ525" s="14">
        <v>0</v>
      </c>
      <c r="HR525" s="14">
        <v>0</v>
      </c>
      <c r="HS525" s="14">
        <v>0</v>
      </c>
      <c r="HT525" s="14">
        <v>0</v>
      </c>
      <c r="HU525" s="14">
        <v>0</v>
      </c>
      <c r="HV525" s="14">
        <v>0</v>
      </c>
      <c r="HW525" s="14">
        <v>0</v>
      </c>
      <c r="HX525" s="14">
        <v>1</v>
      </c>
      <c r="HY525" s="14">
        <v>0</v>
      </c>
      <c r="HZ525" s="14">
        <v>0</v>
      </c>
      <c r="IA525" s="14">
        <v>0</v>
      </c>
      <c r="IB525" s="14">
        <v>0</v>
      </c>
      <c r="IC525" s="14">
        <v>0</v>
      </c>
      <c r="ID525" s="14">
        <v>0</v>
      </c>
      <c r="IE525" s="14">
        <v>0</v>
      </c>
      <c r="IF525" s="14">
        <v>0</v>
      </c>
      <c r="IG525" s="14">
        <v>0</v>
      </c>
      <c r="IH525" s="14">
        <v>0</v>
      </c>
      <c r="II525" s="14">
        <v>0</v>
      </c>
      <c r="IJ525" s="14">
        <v>0</v>
      </c>
      <c r="IK525" s="14">
        <v>0</v>
      </c>
      <c r="IL525" s="14">
        <v>0</v>
      </c>
      <c r="IM525" s="14">
        <v>0</v>
      </c>
      <c r="IN525" s="14">
        <v>0</v>
      </c>
      <c r="IO525" s="14">
        <v>0</v>
      </c>
      <c r="IP525" s="14">
        <v>0</v>
      </c>
      <c r="IQ525" s="14">
        <v>0</v>
      </c>
      <c r="IR525" s="14">
        <v>0</v>
      </c>
      <c r="IS525" s="14">
        <v>0</v>
      </c>
      <c r="IT525" s="14">
        <v>0</v>
      </c>
      <c r="IU525" s="14">
        <v>0</v>
      </c>
      <c r="IV525" s="14">
        <v>0</v>
      </c>
      <c r="IW525" s="14">
        <v>0</v>
      </c>
      <c r="IX525" s="14">
        <v>0</v>
      </c>
      <c r="IY525" s="14">
        <v>0</v>
      </c>
      <c r="IZ525" s="14">
        <v>0</v>
      </c>
      <c r="JA525" s="14">
        <v>0</v>
      </c>
      <c r="JB525" s="14">
        <v>0</v>
      </c>
      <c r="JC525" s="14">
        <v>0</v>
      </c>
      <c r="JD525" s="14">
        <v>0</v>
      </c>
      <c r="JE525" s="14">
        <v>0</v>
      </c>
      <c r="JF525" s="14">
        <v>0</v>
      </c>
      <c r="JG525" s="14">
        <v>0</v>
      </c>
      <c r="JH525" s="14">
        <v>0</v>
      </c>
      <c r="JI525" s="14">
        <v>0</v>
      </c>
      <c r="JJ525" s="14">
        <v>0</v>
      </c>
      <c r="JK525" s="14">
        <v>0</v>
      </c>
      <c r="JL525" s="14">
        <v>0</v>
      </c>
      <c r="JM525" s="14">
        <v>0</v>
      </c>
      <c r="JN525" s="14">
        <v>0</v>
      </c>
      <c r="JO525" s="14">
        <v>0</v>
      </c>
      <c r="JP525" s="14">
        <v>0</v>
      </c>
      <c r="JQ525" s="14">
        <v>0</v>
      </c>
      <c r="JR525" s="14">
        <v>0</v>
      </c>
      <c r="JS525" s="14">
        <v>0</v>
      </c>
      <c r="JT525" s="14">
        <v>0</v>
      </c>
      <c r="JU525" s="14">
        <v>0</v>
      </c>
      <c r="JV525" s="14">
        <v>0</v>
      </c>
      <c r="JW525" s="14">
        <v>0</v>
      </c>
      <c r="JX525" s="14">
        <v>0</v>
      </c>
      <c r="JY525" s="14">
        <v>0</v>
      </c>
      <c r="JZ525" s="14">
        <v>0</v>
      </c>
      <c r="KA525" s="14">
        <v>0</v>
      </c>
      <c r="KB525" s="14">
        <v>0</v>
      </c>
      <c r="KC525" s="14">
        <v>0</v>
      </c>
      <c r="KD525" s="14">
        <v>0</v>
      </c>
      <c r="KE525" s="14">
        <v>0</v>
      </c>
      <c r="KF525" s="14">
        <v>0</v>
      </c>
      <c r="KG525" s="14">
        <v>0</v>
      </c>
      <c r="KH525" s="14">
        <v>0</v>
      </c>
      <c r="KI525" s="14">
        <v>0</v>
      </c>
      <c r="KJ525" s="14">
        <v>0</v>
      </c>
      <c r="KK525" s="14">
        <v>0</v>
      </c>
      <c r="KL525" s="14">
        <v>0</v>
      </c>
      <c r="KM525" s="14">
        <v>0</v>
      </c>
      <c r="KN525" s="14">
        <v>0</v>
      </c>
      <c r="KO525" s="14">
        <v>0</v>
      </c>
      <c r="KP525" s="14">
        <v>0</v>
      </c>
      <c r="KQ525" s="14">
        <v>0</v>
      </c>
      <c r="KR525" s="14">
        <v>0</v>
      </c>
      <c r="KS525" s="14">
        <v>0</v>
      </c>
      <c r="KT525" s="14">
        <v>0</v>
      </c>
      <c r="KU525" s="14">
        <v>0</v>
      </c>
      <c r="KV525" s="14">
        <v>0</v>
      </c>
      <c r="KW525" s="14">
        <v>0</v>
      </c>
      <c r="KX525" s="14">
        <v>0</v>
      </c>
      <c r="KY525" s="14">
        <v>0</v>
      </c>
      <c r="KZ525" s="14">
        <v>0</v>
      </c>
      <c r="LA525" s="14">
        <v>0</v>
      </c>
      <c r="LB525" s="14">
        <v>0</v>
      </c>
      <c r="LC525" s="14">
        <v>0</v>
      </c>
      <c r="LD525" s="14">
        <v>0</v>
      </c>
      <c r="LE525" s="14">
        <v>0</v>
      </c>
      <c r="LF525" s="14">
        <v>0</v>
      </c>
      <c r="LG525" s="14">
        <v>0</v>
      </c>
      <c r="LH525" s="14">
        <v>0</v>
      </c>
      <c r="LI525" s="14">
        <v>0</v>
      </c>
      <c r="LJ525" s="14">
        <v>0</v>
      </c>
      <c r="LK525" s="14">
        <v>0</v>
      </c>
      <c r="LL525" s="14">
        <v>0</v>
      </c>
      <c r="LM525" s="14">
        <v>0</v>
      </c>
      <c r="LN525" s="14">
        <v>0</v>
      </c>
      <c r="LO525" s="14">
        <v>0</v>
      </c>
      <c r="LP525" s="14">
        <v>0</v>
      </c>
      <c r="LQ525" s="14">
        <v>0</v>
      </c>
      <c r="LR525" s="14">
        <v>0</v>
      </c>
      <c r="LS525" s="14">
        <v>0</v>
      </c>
      <c r="LT525" s="14">
        <v>0</v>
      </c>
      <c r="LU525" s="14">
        <v>0</v>
      </c>
      <c r="LV525" s="14">
        <v>0</v>
      </c>
      <c r="LW525" s="14">
        <v>0</v>
      </c>
      <c r="LX525" s="14">
        <v>0</v>
      </c>
      <c r="LY525" s="14">
        <v>0</v>
      </c>
      <c r="LZ525" s="14">
        <v>0</v>
      </c>
      <c r="MA525" s="14">
        <v>1</v>
      </c>
      <c r="MB525" s="14">
        <v>1</v>
      </c>
      <c r="MC525" s="14">
        <v>1</v>
      </c>
      <c r="MD525" s="14">
        <v>0</v>
      </c>
      <c r="ME525" s="14">
        <v>0</v>
      </c>
      <c r="MF525" s="14">
        <v>0</v>
      </c>
      <c r="MG525" s="14">
        <v>0</v>
      </c>
      <c r="MH525" s="14">
        <v>0</v>
      </c>
      <c r="MI525" s="14">
        <v>0</v>
      </c>
      <c r="MJ525" s="14">
        <v>0</v>
      </c>
      <c r="MK525" s="14">
        <v>0</v>
      </c>
      <c r="ML525" s="14">
        <v>0</v>
      </c>
      <c r="MM525" s="14">
        <v>0</v>
      </c>
      <c r="MN525" s="14">
        <v>0</v>
      </c>
      <c r="MO525" s="14">
        <v>0</v>
      </c>
      <c r="MP525" s="14">
        <v>0</v>
      </c>
      <c r="MQ525" s="14">
        <v>0</v>
      </c>
      <c r="MR525" s="14">
        <v>0</v>
      </c>
      <c r="MS525" s="14">
        <v>0</v>
      </c>
      <c r="MT525" s="14">
        <v>0</v>
      </c>
      <c r="MU525" s="14">
        <v>0</v>
      </c>
      <c r="MV525" s="14">
        <v>0</v>
      </c>
      <c r="MW525" s="14">
        <v>0</v>
      </c>
      <c r="MX525" s="14">
        <v>1</v>
      </c>
      <c r="MY525" s="14">
        <v>0</v>
      </c>
      <c r="MZ525" s="14">
        <v>0</v>
      </c>
      <c r="NA525" s="14">
        <v>0</v>
      </c>
      <c r="NB525" s="14">
        <v>0</v>
      </c>
      <c r="NC525" s="14">
        <v>0</v>
      </c>
      <c r="ND525" s="14">
        <v>0</v>
      </c>
      <c r="NE525" s="14">
        <v>0</v>
      </c>
      <c r="NF525" s="14">
        <v>0</v>
      </c>
      <c r="NG525" s="14">
        <v>0</v>
      </c>
      <c r="NH525" s="14">
        <v>1</v>
      </c>
      <c r="NI525" s="14">
        <v>0</v>
      </c>
      <c r="NJ525" s="14">
        <v>0</v>
      </c>
      <c r="NK525" s="14">
        <v>0</v>
      </c>
      <c r="NL525" s="14">
        <v>1</v>
      </c>
      <c r="NM525" s="14">
        <v>0</v>
      </c>
      <c r="NN525" s="14">
        <v>0</v>
      </c>
      <c r="NO525" s="14">
        <v>0</v>
      </c>
      <c r="NP525" s="14">
        <v>0</v>
      </c>
      <c r="NQ525" s="14">
        <v>0</v>
      </c>
      <c r="NR525" s="14">
        <v>0</v>
      </c>
      <c r="NS525" s="14">
        <v>0</v>
      </c>
      <c r="NT525" s="14">
        <v>0</v>
      </c>
      <c r="NU525" s="14">
        <v>0</v>
      </c>
      <c r="NV525" s="14">
        <v>0</v>
      </c>
      <c r="NW525" s="14">
        <v>0</v>
      </c>
      <c r="NX525" s="14">
        <v>0</v>
      </c>
      <c r="NY525" s="14">
        <v>0</v>
      </c>
      <c r="NZ525" s="14">
        <v>0</v>
      </c>
      <c r="OA525" s="14">
        <v>0</v>
      </c>
      <c r="OB525" s="14">
        <v>0</v>
      </c>
      <c r="OC525" s="14">
        <v>0</v>
      </c>
      <c r="OD525" s="14">
        <v>0</v>
      </c>
      <c r="OE525" s="14">
        <v>0</v>
      </c>
      <c r="OF525" s="14"/>
      <c r="OG525" s="14">
        <v>0</v>
      </c>
      <c r="OH525" s="14">
        <v>1</v>
      </c>
      <c r="OI525" s="14">
        <v>0</v>
      </c>
      <c r="OJ525" s="14">
        <v>0</v>
      </c>
      <c r="OK525" s="14">
        <v>0</v>
      </c>
      <c r="OL525" s="14">
        <v>0</v>
      </c>
      <c r="OM525" s="14">
        <v>0</v>
      </c>
      <c r="ON525" s="14">
        <v>1</v>
      </c>
      <c r="OO525" s="14">
        <v>2</v>
      </c>
      <c r="OP525" s="14">
        <v>0</v>
      </c>
      <c r="OQ525" s="14">
        <v>0</v>
      </c>
      <c r="OR525" s="14">
        <v>0</v>
      </c>
      <c r="OS525" s="14">
        <v>0</v>
      </c>
      <c r="OT525" s="14">
        <v>0</v>
      </c>
      <c r="OU525" s="14">
        <v>0</v>
      </c>
      <c r="OV525" s="14">
        <v>0</v>
      </c>
      <c r="OW525" s="14">
        <v>0</v>
      </c>
      <c r="OX525" s="14">
        <v>0</v>
      </c>
      <c r="OY525" s="14">
        <v>0</v>
      </c>
      <c r="OZ525" s="14"/>
      <c r="PA525" s="14">
        <v>0</v>
      </c>
      <c r="PB525" s="14"/>
      <c r="PC525" s="14"/>
      <c r="PD525" s="14">
        <v>0</v>
      </c>
      <c r="PE525" s="14"/>
      <c r="PF525" s="14">
        <v>1</v>
      </c>
      <c r="PG525" s="54"/>
      <c r="PH525" s="54"/>
      <c r="PI525" s="54"/>
      <c r="PJ525" s="54"/>
      <c r="PK525" s="54"/>
      <c r="PL525" s="84"/>
      <c r="PM525" s="14"/>
      <c r="PN525" s="84"/>
      <c r="PO525" s="84">
        <v>3</v>
      </c>
      <c r="PP525" s="84">
        <v>1</v>
      </c>
      <c r="PQ525" s="84">
        <v>1</v>
      </c>
      <c r="PR525" s="505"/>
      <c r="PS525" s="84"/>
      <c r="PT525" s="84"/>
      <c r="PU525" s="84"/>
      <c r="PV525" s="84">
        <v>4</v>
      </c>
      <c r="PW525" s="54"/>
      <c r="PX525" s="54"/>
      <c r="PY525" s="14"/>
      <c r="PZ525" s="14"/>
      <c r="QA525" s="14"/>
      <c r="QB525" s="54"/>
      <c r="QC525" s="54"/>
      <c r="QD525" s="54"/>
      <c r="QR525" s="1"/>
      <c r="QS525" s="1"/>
      <c r="QX525" s="1"/>
      <c r="QY525" s="1"/>
      <c r="QZ525" s="1"/>
      <c r="RA525" s="1"/>
      <c r="RB525" s="1"/>
      <c r="RC525" s="1"/>
      <c r="RD525" s="1">
        <v>4</v>
      </c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</row>
    <row r="526" spans="1:503" s="20" customFormat="1" hidden="1" x14ac:dyDescent="0.25">
      <c r="A526" s="68" t="s">
        <v>50</v>
      </c>
      <c r="B526" s="68" t="s">
        <v>1545</v>
      </c>
      <c r="C526" s="347"/>
      <c r="D526" s="347"/>
      <c r="E526" s="14">
        <v>0</v>
      </c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>
        <v>0</v>
      </c>
      <c r="PE526" s="14"/>
      <c r="PF526" s="14"/>
      <c r="PG526" s="54"/>
      <c r="PH526" s="54"/>
      <c r="PI526" s="54"/>
      <c r="PJ526" s="54"/>
      <c r="PK526" s="54"/>
      <c r="PL526" s="84"/>
      <c r="PM526" s="14"/>
      <c r="PN526" s="84"/>
      <c r="PO526" s="84"/>
      <c r="PP526" s="84"/>
      <c r="PQ526" s="84"/>
      <c r="PR526" s="505"/>
      <c r="PS526" s="84"/>
      <c r="PT526" s="84"/>
      <c r="PU526" s="84"/>
      <c r="PV526" s="84"/>
      <c r="PW526" s="54"/>
      <c r="PX526" s="54"/>
      <c r="PY526" s="14"/>
      <c r="PZ526" s="14"/>
      <c r="QA526" s="14"/>
      <c r="QB526" s="54"/>
      <c r="QC526" s="54"/>
      <c r="QD526" s="54"/>
      <c r="QR526" s="1"/>
      <c r="QS526" s="1"/>
      <c r="QX526" s="1"/>
      <c r="QY526" s="1"/>
      <c r="QZ526" s="1"/>
      <c r="RA526" s="1"/>
      <c r="RB526" s="1"/>
      <c r="RC526" s="1"/>
      <c r="RD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</row>
    <row r="527" spans="1:503" s="20" customFormat="1" hidden="1" x14ac:dyDescent="0.25">
      <c r="A527" s="68" t="s">
        <v>50</v>
      </c>
      <c r="B527" s="68" t="s">
        <v>1036</v>
      </c>
      <c r="C527" s="464">
        <v>294</v>
      </c>
      <c r="D527" s="347"/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  <c r="AL527" s="14">
        <v>0</v>
      </c>
      <c r="AM527" s="14">
        <v>0</v>
      </c>
      <c r="AN527" s="14">
        <v>0</v>
      </c>
      <c r="AO527" s="14">
        <v>0</v>
      </c>
      <c r="AP527" s="14">
        <v>0</v>
      </c>
      <c r="AQ527" s="14">
        <v>0</v>
      </c>
      <c r="AR527" s="14">
        <v>0</v>
      </c>
      <c r="AS527" s="14">
        <v>0</v>
      </c>
      <c r="AT527" s="14">
        <v>0</v>
      </c>
      <c r="AU527" s="14">
        <v>0</v>
      </c>
      <c r="AV527" s="14">
        <v>0</v>
      </c>
      <c r="AW527" s="14">
        <v>0</v>
      </c>
      <c r="AX527" s="14">
        <v>0</v>
      </c>
      <c r="AY527" s="14">
        <v>0</v>
      </c>
      <c r="AZ527" s="14">
        <v>0</v>
      </c>
      <c r="BA527" s="14">
        <v>0</v>
      </c>
      <c r="BB527" s="14">
        <v>0</v>
      </c>
      <c r="BC527" s="14">
        <v>0</v>
      </c>
      <c r="BD527" s="14">
        <v>0</v>
      </c>
      <c r="BE527" s="14">
        <v>0</v>
      </c>
      <c r="BF527" s="14">
        <v>0</v>
      </c>
      <c r="BG527" s="14">
        <v>0</v>
      </c>
      <c r="BH527" s="14">
        <v>0</v>
      </c>
      <c r="BI527" s="14">
        <v>0</v>
      </c>
      <c r="BJ527" s="14">
        <v>0</v>
      </c>
      <c r="BK527" s="14">
        <v>0</v>
      </c>
      <c r="BL527" s="14">
        <v>0</v>
      </c>
      <c r="BM527" s="14">
        <v>0</v>
      </c>
      <c r="BN527" s="14">
        <v>0</v>
      </c>
      <c r="BO527" s="14">
        <v>0</v>
      </c>
      <c r="BP527" s="14">
        <v>0</v>
      </c>
      <c r="BQ527" s="14">
        <v>0</v>
      </c>
      <c r="BR527" s="14">
        <v>0</v>
      </c>
      <c r="BS527" s="14">
        <v>0</v>
      </c>
      <c r="BT527" s="14">
        <v>0</v>
      </c>
      <c r="BU527" s="14">
        <v>0</v>
      </c>
      <c r="BV527" s="14">
        <v>0</v>
      </c>
      <c r="BW527" s="14">
        <v>0</v>
      </c>
      <c r="BX527" s="14">
        <v>0</v>
      </c>
      <c r="BY527" s="14">
        <v>0</v>
      </c>
      <c r="BZ527" s="14">
        <v>0</v>
      </c>
      <c r="CA527" s="14">
        <v>0</v>
      </c>
      <c r="CB527" s="14">
        <v>0</v>
      </c>
      <c r="CC527" s="14">
        <v>0</v>
      </c>
      <c r="CD527" s="14">
        <v>0</v>
      </c>
      <c r="CE527" s="14">
        <v>0</v>
      </c>
      <c r="CF527" s="14">
        <v>0</v>
      </c>
      <c r="CG527" s="14">
        <v>0</v>
      </c>
      <c r="CH527" s="14">
        <v>0</v>
      </c>
      <c r="CI527" s="14">
        <v>0</v>
      </c>
      <c r="CJ527" s="14">
        <v>0</v>
      </c>
      <c r="CK527" s="14">
        <v>0</v>
      </c>
      <c r="CL527" s="14">
        <v>0</v>
      </c>
      <c r="CM527" s="14">
        <v>0</v>
      </c>
      <c r="CN527" s="14">
        <v>0</v>
      </c>
      <c r="CO527" s="14">
        <v>0</v>
      </c>
      <c r="CP527" s="14">
        <v>0</v>
      </c>
      <c r="CQ527" s="14">
        <v>0</v>
      </c>
      <c r="CR527" s="14">
        <v>0</v>
      </c>
      <c r="CS527" s="14">
        <v>0</v>
      </c>
      <c r="CT527" s="14">
        <v>0</v>
      </c>
      <c r="CU527" s="14">
        <v>0</v>
      </c>
      <c r="CV527" s="14">
        <v>0</v>
      </c>
      <c r="CW527" s="14">
        <v>0</v>
      </c>
      <c r="CX527" s="14">
        <v>0</v>
      </c>
      <c r="CY527" s="14">
        <v>0</v>
      </c>
      <c r="CZ527" s="14">
        <v>0</v>
      </c>
      <c r="DA527" s="14">
        <v>0</v>
      </c>
      <c r="DB527" s="14">
        <v>0</v>
      </c>
      <c r="DC527" s="14">
        <v>0</v>
      </c>
      <c r="DD527" s="14">
        <v>0</v>
      </c>
      <c r="DE527" s="14">
        <v>0</v>
      </c>
      <c r="DF527" s="14">
        <v>0</v>
      </c>
      <c r="DG527" s="14">
        <v>0</v>
      </c>
      <c r="DH527" s="14">
        <v>0</v>
      </c>
      <c r="DI527" s="14">
        <v>0</v>
      </c>
      <c r="DJ527" s="14">
        <v>0</v>
      </c>
      <c r="DK527" s="14">
        <v>0</v>
      </c>
      <c r="DL527" s="14">
        <v>0</v>
      </c>
      <c r="DM527" s="14">
        <v>0</v>
      </c>
      <c r="DN527" s="14">
        <v>0</v>
      </c>
      <c r="DO527" s="14">
        <v>0</v>
      </c>
      <c r="DP527" s="14">
        <v>0</v>
      </c>
      <c r="DQ527" s="14">
        <v>0</v>
      </c>
      <c r="DR527" s="14">
        <v>0</v>
      </c>
      <c r="DS527" s="14">
        <v>0</v>
      </c>
      <c r="DT527" s="14">
        <v>0</v>
      </c>
      <c r="DU527" s="14">
        <v>0</v>
      </c>
      <c r="DV527" s="14">
        <v>0</v>
      </c>
      <c r="DW527" s="14">
        <v>0</v>
      </c>
      <c r="DX527" s="14">
        <v>0</v>
      </c>
      <c r="DY527" s="14">
        <v>0</v>
      </c>
      <c r="DZ527" s="14">
        <v>0</v>
      </c>
      <c r="EA527" s="14">
        <v>0</v>
      </c>
      <c r="EB527" s="14">
        <v>0</v>
      </c>
      <c r="EC527" s="14">
        <v>0</v>
      </c>
      <c r="ED527" s="14">
        <v>0</v>
      </c>
      <c r="EE527" s="14">
        <v>0</v>
      </c>
      <c r="EF527" s="14">
        <v>0</v>
      </c>
      <c r="EG527" s="14">
        <v>0</v>
      </c>
      <c r="EH527" s="14">
        <v>0</v>
      </c>
      <c r="EI527" s="14">
        <v>0</v>
      </c>
      <c r="EJ527" s="14">
        <v>0</v>
      </c>
      <c r="EK527" s="14">
        <v>0</v>
      </c>
      <c r="EL527" s="14">
        <v>0</v>
      </c>
      <c r="EM527" s="14">
        <v>0</v>
      </c>
      <c r="EN527" s="14">
        <v>0</v>
      </c>
      <c r="EO527" s="14">
        <v>0</v>
      </c>
      <c r="EP527" s="14">
        <v>0</v>
      </c>
      <c r="EQ527" s="14">
        <v>0</v>
      </c>
      <c r="ER527" s="14">
        <v>0</v>
      </c>
      <c r="ES527" s="14">
        <v>0</v>
      </c>
      <c r="ET527" s="14">
        <v>0</v>
      </c>
      <c r="EU527" s="14">
        <v>0</v>
      </c>
      <c r="EV527" s="14">
        <v>0</v>
      </c>
      <c r="EW527" s="14">
        <v>0</v>
      </c>
      <c r="EX527" s="14">
        <v>0</v>
      </c>
      <c r="EY527" s="14">
        <v>0</v>
      </c>
      <c r="EZ527" s="14">
        <v>0</v>
      </c>
      <c r="FA527" s="14">
        <v>0</v>
      </c>
      <c r="FB527" s="14">
        <v>0</v>
      </c>
      <c r="FC527" s="14">
        <v>0</v>
      </c>
      <c r="FD527" s="14">
        <v>0</v>
      </c>
      <c r="FE527" s="14">
        <v>0</v>
      </c>
      <c r="FF527" s="14">
        <v>0</v>
      </c>
      <c r="FG527" s="14">
        <v>0</v>
      </c>
      <c r="FH527" s="14">
        <v>0</v>
      </c>
      <c r="FI527" s="14">
        <v>0</v>
      </c>
      <c r="FJ527" s="14">
        <v>0</v>
      </c>
      <c r="FK527" s="14">
        <v>0</v>
      </c>
      <c r="FL527" s="14">
        <v>0</v>
      </c>
      <c r="FM527" s="14">
        <v>0</v>
      </c>
      <c r="FN527" s="14">
        <v>0</v>
      </c>
      <c r="FO527" s="14">
        <v>0</v>
      </c>
      <c r="FP527" s="14">
        <v>0</v>
      </c>
      <c r="FQ527" s="14">
        <v>0</v>
      </c>
      <c r="FR527" s="14">
        <v>0</v>
      </c>
      <c r="FS527" s="14">
        <v>0</v>
      </c>
      <c r="FT527" s="14">
        <v>0</v>
      </c>
      <c r="FU527" s="14">
        <v>0</v>
      </c>
      <c r="FV527" s="14">
        <v>0</v>
      </c>
      <c r="FW527" s="14">
        <v>0</v>
      </c>
      <c r="FX527" s="14">
        <v>0</v>
      </c>
      <c r="FY527" s="14">
        <v>0</v>
      </c>
      <c r="FZ527" s="14">
        <v>0</v>
      </c>
      <c r="GA527" s="14">
        <v>0</v>
      </c>
      <c r="GB527" s="14">
        <v>0</v>
      </c>
      <c r="GC527" s="14">
        <v>0</v>
      </c>
      <c r="GD527" s="14">
        <v>0</v>
      </c>
      <c r="GE527" s="14">
        <v>0</v>
      </c>
      <c r="GF527" s="14">
        <v>0</v>
      </c>
      <c r="GG527" s="14">
        <v>0</v>
      </c>
      <c r="GH527" s="14">
        <v>0</v>
      </c>
      <c r="GI527" s="14">
        <v>0</v>
      </c>
      <c r="GJ527" s="14">
        <v>0</v>
      </c>
      <c r="GK527" s="14">
        <v>0</v>
      </c>
      <c r="GL527" s="14">
        <v>0</v>
      </c>
      <c r="GM527" s="14">
        <v>0</v>
      </c>
      <c r="GN527" s="14">
        <v>0</v>
      </c>
      <c r="GO527" s="14">
        <v>0</v>
      </c>
      <c r="GP527" s="14">
        <v>0</v>
      </c>
      <c r="GQ527" s="14">
        <v>0</v>
      </c>
      <c r="GR527" s="14">
        <v>0</v>
      </c>
      <c r="GS527" s="14">
        <v>0</v>
      </c>
      <c r="GT527" s="14">
        <v>0</v>
      </c>
      <c r="GU527" s="14">
        <v>0</v>
      </c>
      <c r="GV527" s="14">
        <v>0</v>
      </c>
      <c r="GW527" s="14">
        <v>0</v>
      </c>
      <c r="GX527" s="14">
        <v>0</v>
      </c>
      <c r="GY527" s="14">
        <v>0</v>
      </c>
      <c r="GZ527" s="14">
        <v>0</v>
      </c>
      <c r="HA527" s="14">
        <v>0</v>
      </c>
      <c r="HB527" s="14">
        <v>0</v>
      </c>
      <c r="HC527" s="14">
        <v>0</v>
      </c>
      <c r="HD527" s="14">
        <v>0</v>
      </c>
      <c r="HE527" s="14">
        <v>0</v>
      </c>
      <c r="HF527" s="14">
        <v>0</v>
      </c>
      <c r="HG527" s="14">
        <v>0</v>
      </c>
      <c r="HH527" s="14">
        <v>0</v>
      </c>
      <c r="HI527" s="14">
        <v>0</v>
      </c>
      <c r="HJ527" s="14">
        <v>0</v>
      </c>
      <c r="HK527" s="14">
        <v>0</v>
      </c>
      <c r="HL527" s="14">
        <v>0</v>
      </c>
      <c r="HM527" s="14">
        <v>0</v>
      </c>
      <c r="HN527" s="14">
        <v>0</v>
      </c>
      <c r="HO527" s="14">
        <v>0</v>
      </c>
      <c r="HP527" s="14">
        <v>0</v>
      </c>
      <c r="HQ527" s="14">
        <v>0</v>
      </c>
      <c r="HR527" s="14">
        <v>0</v>
      </c>
      <c r="HS527" s="14">
        <v>0</v>
      </c>
      <c r="HT527" s="14">
        <v>0</v>
      </c>
      <c r="HU527" s="14">
        <v>0</v>
      </c>
      <c r="HV527" s="14">
        <v>0</v>
      </c>
      <c r="HW527" s="14">
        <v>0</v>
      </c>
      <c r="HX527" s="14">
        <v>0</v>
      </c>
      <c r="HY527" s="14">
        <v>0</v>
      </c>
      <c r="HZ527" s="14">
        <v>0</v>
      </c>
      <c r="IA527" s="14">
        <v>0</v>
      </c>
      <c r="IB527" s="14">
        <v>0</v>
      </c>
      <c r="IC527" s="14">
        <v>0</v>
      </c>
      <c r="ID527" s="14">
        <v>0</v>
      </c>
      <c r="IE527" s="14">
        <v>0</v>
      </c>
      <c r="IF527" s="14">
        <v>0</v>
      </c>
      <c r="IG527" s="14">
        <v>0</v>
      </c>
      <c r="IH527" s="14">
        <v>0</v>
      </c>
      <c r="II527" s="14">
        <v>0</v>
      </c>
      <c r="IJ527" s="14">
        <v>0</v>
      </c>
      <c r="IK527" s="14">
        <v>0</v>
      </c>
      <c r="IL527" s="14">
        <v>0</v>
      </c>
      <c r="IM527" s="14">
        <v>0</v>
      </c>
      <c r="IN527" s="14">
        <v>0</v>
      </c>
      <c r="IO527" s="14">
        <v>0</v>
      </c>
      <c r="IP527" s="14">
        <v>0</v>
      </c>
      <c r="IQ527" s="14">
        <v>0</v>
      </c>
      <c r="IR527" s="14">
        <v>0</v>
      </c>
      <c r="IS527" s="14">
        <v>0</v>
      </c>
      <c r="IT527" s="14">
        <v>0</v>
      </c>
      <c r="IU527" s="14">
        <v>0</v>
      </c>
      <c r="IV527" s="14">
        <v>0</v>
      </c>
      <c r="IW527" s="14">
        <v>0</v>
      </c>
      <c r="IX527" s="14">
        <v>0</v>
      </c>
      <c r="IY527" s="14">
        <v>0</v>
      </c>
      <c r="IZ527" s="14">
        <v>0</v>
      </c>
      <c r="JA527" s="14">
        <v>0</v>
      </c>
      <c r="JB527" s="14">
        <v>0</v>
      </c>
      <c r="JC527" s="14">
        <v>0</v>
      </c>
      <c r="JD527" s="14">
        <v>0</v>
      </c>
      <c r="JE527" s="14">
        <v>0</v>
      </c>
      <c r="JF527" s="14">
        <v>0</v>
      </c>
      <c r="JG527" s="14">
        <v>0</v>
      </c>
      <c r="JH527" s="14">
        <v>0</v>
      </c>
      <c r="JI527" s="14">
        <v>0</v>
      </c>
      <c r="JJ527" s="14">
        <v>0</v>
      </c>
      <c r="JK527" s="14">
        <v>0</v>
      </c>
      <c r="JL527" s="14">
        <v>0</v>
      </c>
      <c r="JM527" s="14">
        <v>0</v>
      </c>
      <c r="JN527" s="14">
        <v>0</v>
      </c>
      <c r="JO527" s="14">
        <v>0</v>
      </c>
      <c r="JP527" s="14">
        <v>0</v>
      </c>
      <c r="JQ527" s="14">
        <v>0</v>
      </c>
      <c r="JR527" s="14">
        <v>0</v>
      </c>
      <c r="JS527" s="14">
        <v>0</v>
      </c>
      <c r="JT527" s="14">
        <v>0</v>
      </c>
      <c r="JU527" s="14">
        <v>0</v>
      </c>
      <c r="JV527" s="14">
        <v>0</v>
      </c>
      <c r="JW527" s="14">
        <v>0</v>
      </c>
      <c r="JX527" s="14">
        <v>0</v>
      </c>
      <c r="JY527" s="14">
        <v>0</v>
      </c>
      <c r="JZ527" s="14">
        <v>0</v>
      </c>
      <c r="KA527" s="14">
        <v>0</v>
      </c>
      <c r="KB527" s="14">
        <v>1</v>
      </c>
      <c r="KC527" s="14">
        <v>0</v>
      </c>
      <c r="KD527" s="14">
        <v>0</v>
      </c>
      <c r="KE527" s="14">
        <v>0</v>
      </c>
      <c r="KF527" s="14">
        <v>0</v>
      </c>
      <c r="KG527" s="14">
        <v>0</v>
      </c>
      <c r="KH527" s="14">
        <v>0</v>
      </c>
      <c r="KI527" s="14">
        <v>0</v>
      </c>
      <c r="KJ527" s="14">
        <v>0</v>
      </c>
      <c r="KK527" s="14">
        <v>0</v>
      </c>
      <c r="KL527" s="14">
        <v>0</v>
      </c>
      <c r="KM527" s="14">
        <v>0</v>
      </c>
      <c r="KN527" s="14">
        <v>0</v>
      </c>
      <c r="KO527" s="14">
        <v>0</v>
      </c>
      <c r="KP527" s="14">
        <v>0</v>
      </c>
      <c r="KQ527" s="14">
        <v>0</v>
      </c>
      <c r="KR527" s="14">
        <v>0</v>
      </c>
      <c r="KS527" s="14">
        <v>0</v>
      </c>
      <c r="KT527" s="14">
        <v>0</v>
      </c>
      <c r="KU527" s="14">
        <v>0</v>
      </c>
      <c r="KV527" s="14">
        <v>0</v>
      </c>
      <c r="KW527" s="14">
        <v>0</v>
      </c>
      <c r="KX527" s="14">
        <v>0</v>
      </c>
      <c r="KY527" s="14">
        <v>0</v>
      </c>
      <c r="KZ527" s="14">
        <v>0</v>
      </c>
      <c r="LA527" s="14">
        <v>0</v>
      </c>
      <c r="LB527" s="14">
        <v>1</v>
      </c>
      <c r="LC527" s="14">
        <v>0</v>
      </c>
      <c r="LD527" s="14">
        <v>1</v>
      </c>
      <c r="LE527" s="14">
        <v>0</v>
      </c>
      <c r="LF527" s="14">
        <v>0</v>
      </c>
      <c r="LG527" s="14">
        <v>0</v>
      </c>
      <c r="LH527" s="14">
        <v>0</v>
      </c>
      <c r="LI527" s="14">
        <v>0</v>
      </c>
      <c r="LJ527" s="14">
        <v>0</v>
      </c>
      <c r="LK527" s="14">
        <v>0</v>
      </c>
      <c r="LL527" s="14">
        <v>0</v>
      </c>
      <c r="LM527" s="14">
        <v>0</v>
      </c>
      <c r="LN527" s="14">
        <v>0</v>
      </c>
      <c r="LO527" s="14">
        <v>0</v>
      </c>
      <c r="LP527" s="14">
        <v>0</v>
      </c>
      <c r="LQ527" s="14">
        <v>0</v>
      </c>
      <c r="LR527" s="14">
        <v>0</v>
      </c>
      <c r="LS527" s="14">
        <v>0</v>
      </c>
      <c r="LT527" s="14">
        <v>0</v>
      </c>
      <c r="LU527" s="14">
        <v>0</v>
      </c>
      <c r="LV527" s="14">
        <v>0</v>
      </c>
      <c r="LW527" s="14">
        <v>0</v>
      </c>
      <c r="LX527" s="14">
        <v>0</v>
      </c>
      <c r="LY527" s="14">
        <v>0</v>
      </c>
      <c r="LZ527" s="14">
        <v>0</v>
      </c>
      <c r="MA527" s="14">
        <v>0</v>
      </c>
      <c r="MB527" s="14">
        <v>0</v>
      </c>
      <c r="MC527" s="14">
        <v>0</v>
      </c>
      <c r="MD527" s="14">
        <v>0</v>
      </c>
      <c r="ME527" s="14">
        <v>0</v>
      </c>
      <c r="MF527" s="14">
        <v>0</v>
      </c>
      <c r="MG527" s="14">
        <v>0</v>
      </c>
      <c r="MH527" s="14">
        <v>0</v>
      </c>
      <c r="MI527" s="14">
        <v>0</v>
      </c>
      <c r="MJ527" s="14">
        <v>0</v>
      </c>
      <c r="MK527" s="14">
        <v>0</v>
      </c>
      <c r="ML527" s="14">
        <v>1</v>
      </c>
      <c r="MM527" s="14">
        <v>0</v>
      </c>
      <c r="MN527" s="14">
        <v>0</v>
      </c>
      <c r="MO527" s="14">
        <v>0</v>
      </c>
      <c r="MP527" s="14">
        <v>1</v>
      </c>
      <c r="MQ527" s="14">
        <v>0</v>
      </c>
      <c r="MR527" s="14">
        <v>0</v>
      </c>
      <c r="MS527" s="14">
        <v>0</v>
      </c>
      <c r="MT527" s="14">
        <v>0</v>
      </c>
      <c r="MU527" s="14">
        <v>0</v>
      </c>
      <c r="MV527" s="14">
        <v>1</v>
      </c>
      <c r="MW527" s="14">
        <v>0</v>
      </c>
      <c r="MX527" s="14">
        <v>0</v>
      </c>
      <c r="MY527" s="14">
        <v>0</v>
      </c>
      <c r="MZ527" s="14">
        <v>0</v>
      </c>
      <c r="NA527" s="14">
        <v>1</v>
      </c>
      <c r="NB527" s="14">
        <v>0</v>
      </c>
      <c r="NC527" s="14">
        <v>1</v>
      </c>
      <c r="ND527" s="14">
        <v>0</v>
      </c>
      <c r="NE527" s="14">
        <v>0</v>
      </c>
      <c r="NF527" s="14">
        <v>0</v>
      </c>
      <c r="NG527" s="14">
        <v>0</v>
      </c>
      <c r="NH527" s="14">
        <v>0</v>
      </c>
      <c r="NI527" s="14">
        <v>0</v>
      </c>
      <c r="NJ527" s="14">
        <v>0</v>
      </c>
      <c r="NK527" s="14">
        <v>1</v>
      </c>
      <c r="NL527" s="14">
        <v>0</v>
      </c>
      <c r="NM527" s="14">
        <v>0</v>
      </c>
      <c r="NN527" s="14">
        <v>0</v>
      </c>
      <c r="NO527" s="14">
        <v>0</v>
      </c>
      <c r="NP527" s="14">
        <v>0</v>
      </c>
      <c r="NQ527" s="14">
        <v>0</v>
      </c>
      <c r="NR527" s="14">
        <v>0</v>
      </c>
      <c r="NS527" s="14">
        <v>0</v>
      </c>
      <c r="NT527" s="14">
        <v>1</v>
      </c>
      <c r="NU527" s="14">
        <v>0</v>
      </c>
      <c r="NV527" s="14">
        <v>2</v>
      </c>
      <c r="NW527" s="14">
        <v>0</v>
      </c>
      <c r="NX527" s="14">
        <v>4</v>
      </c>
      <c r="NY527" s="14">
        <v>1</v>
      </c>
      <c r="NZ527" s="14">
        <v>0</v>
      </c>
      <c r="OA527" s="14">
        <v>0</v>
      </c>
      <c r="OB527" s="14">
        <v>0</v>
      </c>
      <c r="OC527" s="14">
        <v>2</v>
      </c>
      <c r="OD527" s="14">
        <v>0</v>
      </c>
      <c r="OE527" s="14">
        <v>0</v>
      </c>
      <c r="OF527" s="14"/>
      <c r="OG527" s="14">
        <v>0</v>
      </c>
      <c r="OH527" s="14">
        <v>0</v>
      </c>
      <c r="OI527" s="14">
        <v>0</v>
      </c>
      <c r="OJ527" s="14">
        <v>0</v>
      </c>
      <c r="OK527" s="14">
        <v>0</v>
      </c>
      <c r="OL527" s="14">
        <v>0</v>
      </c>
      <c r="OM527" s="14">
        <v>0</v>
      </c>
      <c r="ON527" s="14">
        <v>0</v>
      </c>
      <c r="OO527" s="14">
        <v>0</v>
      </c>
      <c r="OP527" s="14">
        <v>0</v>
      </c>
      <c r="OQ527" s="14">
        <v>0</v>
      </c>
      <c r="OR527" s="14">
        <v>0</v>
      </c>
      <c r="OS527" s="14">
        <v>0</v>
      </c>
      <c r="OT527" s="14">
        <v>0</v>
      </c>
      <c r="OU527" s="14">
        <v>0</v>
      </c>
      <c r="OV527" s="14">
        <v>0</v>
      </c>
      <c r="OW527" s="14">
        <v>0</v>
      </c>
      <c r="OX527" s="14">
        <v>1</v>
      </c>
      <c r="OY527" s="14">
        <v>0</v>
      </c>
      <c r="OZ527" s="14"/>
      <c r="PA527" s="14">
        <v>0</v>
      </c>
      <c r="PB527" s="14"/>
      <c r="PC527" s="14"/>
      <c r="PD527" s="14">
        <v>0</v>
      </c>
      <c r="PE527" s="14"/>
      <c r="PF527" s="14"/>
      <c r="PG527" s="54"/>
      <c r="PH527" s="54"/>
      <c r="PI527" s="54"/>
      <c r="PJ527" s="14">
        <v>1</v>
      </c>
      <c r="PK527" s="54"/>
      <c r="PL527" s="84"/>
      <c r="PM527" s="14"/>
      <c r="PN527" s="84"/>
      <c r="PO527" s="84"/>
      <c r="PP527" s="84"/>
      <c r="PQ527" s="84"/>
      <c r="PR527" s="505"/>
      <c r="PS527" s="84"/>
      <c r="PT527" s="84"/>
      <c r="PU527" s="84"/>
      <c r="PV527" s="84">
        <v>1</v>
      </c>
      <c r="PW527" s="14">
        <v>1</v>
      </c>
      <c r="PX527" s="54"/>
      <c r="PY527" s="14"/>
      <c r="PZ527" s="14"/>
      <c r="QA527" s="14"/>
      <c r="QB527" s="54"/>
      <c r="QC527" s="54"/>
      <c r="QD527" s="54"/>
      <c r="QR527" s="1"/>
      <c r="QS527" s="1"/>
      <c r="QX527" s="1"/>
      <c r="QY527" s="1"/>
      <c r="QZ527" s="1"/>
      <c r="RA527" s="1"/>
      <c r="RB527" s="1"/>
      <c r="RC527" s="1"/>
      <c r="RD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</row>
    <row r="528" spans="1:503" s="20" customFormat="1" hidden="1" x14ac:dyDescent="0.25">
      <c r="A528" s="68" t="s">
        <v>50</v>
      </c>
      <c r="B528" s="68" t="s">
        <v>1546</v>
      </c>
      <c r="C528" s="347"/>
      <c r="D528" s="347"/>
      <c r="E528" s="14">
        <v>0</v>
      </c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  <c r="LH528" s="14"/>
      <c r="LI528" s="14"/>
      <c r="LJ528" s="14"/>
      <c r="LK528" s="14"/>
      <c r="LL528" s="14"/>
      <c r="LM528" s="14"/>
      <c r="LN528" s="14"/>
      <c r="LO528" s="14"/>
      <c r="LP528" s="14"/>
      <c r="LQ528" s="14"/>
      <c r="LR528" s="14"/>
      <c r="LS528" s="14"/>
      <c r="LT528" s="14"/>
      <c r="LU528" s="14"/>
      <c r="LV528" s="14"/>
      <c r="LW528" s="14"/>
      <c r="LX528" s="14"/>
      <c r="LY528" s="14"/>
      <c r="LZ528" s="14"/>
      <c r="MA528" s="14"/>
      <c r="MB528" s="14"/>
      <c r="MC528" s="14"/>
      <c r="MD528" s="14"/>
      <c r="ME528" s="14"/>
      <c r="MF528" s="14"/>
      <c r="MG528" s="14"/>
      <c r="MH528" s="14"/>
      <c r="MI528" s="14"/>
      <c r="MJ528" s="14"/>
      <c r="MK528" s="14"/>
      <c r="ML528" s="14"/>
      <c r="MM528" s="14"/>
      <c r="MN528" s="14"/>
      <c r="MO528" s="14"/>
      <c r="MP528" s="14"/>
      <c r="MQ528" s="14"/>
      <c r="MR528" s="14"/>
      <c r="MS528" s="14"/>
      <c r="MT528" s="14"/>
      <c r="MU528" s="14"/>
      <c r="MV528" s="14"/>
      <c r="MW528" s="14"/>
      <c r="MX528" s="14"/>
      <c r="MY528" s="14"/>
      <c r="MZ528" s="14"/>
      <c r="NA528" s="14"/>
      <c r="NB528" s="14"/>
      <c r="NC528" s="14"/>
      <c r="ND528" s="14"/>
      <c r="NE528" s="14"/>
      <c r="NF528" s="14"/>
      <c r="NG528" s="14"/>
      <c r="NH528" s="14"/>
      <c r="NI528" s="14"/>
      <c r="NJ528" s="14"/>
      <c r="NK528" s="14"/>
      <c r="NL528" s="14"/>
      <c r="NM528" s="14"/>
      <c r="NN528" s="14"/>
      <c r="NO528" s="14"/>
      <c r="NP528" s="14"/>
      <c r="NQ528" s="14"/>
      <c r="NR528" s="14"/>
      <c r="NS528" s="14"/>
      <c r="NT528" s="14"/>
      <c r="NU528" s="14"/>
      <c r="NV528" s="14"/>
      <c r="NW528" s="14"/>
      <c r="NX528" s="14"/>
      <c r="NY528" s="14"/>
      <c r="NZ528" s="14"/>
      <c r="OA528" s="14"/>
      <c r="OB528" s="14"/>
      <c r="OC528" s="14"/>
      <c r="OD528" s="14"/>
      <c r="OE528" s="14"/>
      <c r="OF528" s="14"/>
      <c r="OG528" s="14"/>
      <c r="OH528" s="14"/>
      <c r="OI528" s="14"/>
      <c r="OJ528" s="14"/>
      <c r="OK528" s="14"/>
      <c r="OL528" s="14"/>
      <c r="OM528" s="14"/>
      <c r="ON528" s="14"/>
      <c r="OO528" s="14"/>
      <c r="OP528" s="14"/>
      <c r="OQ528" s="14"/>
      <c r="OR528" s="14"/>
      <c r="OS528" s="14"/>
      <c r="OT528" s="14"/>
      <c r="OU528" s="14"/>
      <c r="OV528" s="14"/>
      <c r="OW528" s="14"/>
      <c r="OX528" s="14"/>
      <c r="OY528" s="14"/>
      <c r="OZ528" s="14"/>
      <c r="PA528" s="14"/>
      <c r="PB528" s="14"/>
      <c r="PC528" s="14"/>
      <c r="PD528" s="14">
        <v>0</v>
      </c>
      <c r="PE528" s="14"/>
      <c r="PF528" s="14"/>
      <c r="PG528" s="54"/>
      <c r="PH528" s="54"/>
      <c r="PI528" s="54"/>
      <c r="PJ528" s="54"/>
      <c r="PK528" s="54"/>
      <c r="PL528" s="84"/>
      <c r="PM528" s="14"/>
      <c r="PN528" s="84"/>
      <c r="PO528" s="84"/>
      <c r="PP528" s="84"/>
      <c r="PQ528" s="84"/>
      <c r="PR528" s="505"/>
      <c r="PS528" s="84"/>
      <c r="PT528" s="84"/>
      <c r="PU528" s="84"/>
      <c r="PV528" s="84"/>
      <c r="PW528" s="54"/>
      <c r="PX528" s="54"/>
      <c r="PY528" s="14"/>
      <c r="PZ528" s="14"/>
      <c r="QA528" s="14"/>
      <c r="QB528" s="54"/>
      <c r="QC528" s="54"/>
      <c r="QD528" s="54"/>
      <c r="QR528" s="1"/>
      <c r="QS528" s="1"/>
      <c r="QX528" s="1"/>
      <c r="QY528" s="1"/>
      <c r="QZ528" s="1"/>
      <c r="RA528" s="1"/>
      <c r="RB528" s="1"/>
      <c r="RC528" s="1"/>
      <c r="RD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</row>
    <row r="529" spans="1:534" s="20" customFormat="1" hidden="1" x14ac:dyDescent="0.25">
      <c r="A529" s="68" t="s">
        <v>50</v>
      </c>
      <c r="B529" s="68" t="s">
        <v>1547</v>
      </c>
      <c r="C529" s="347"/>
      <c r="D529" s="347"/>
      <c r="E529" s="14">
        <v>0</v>
      </c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>
        <v>0</v>
      </c>
      <c r="PE529" s="14"/>
      <c r="PF529" s="14"/>
      <c r="PG529" s="54"/>
      <c r="PH529" s="54"/>
      <c r="PI529" s="54"/>
      <c r="PJ529" s="54"/>
      <c r="PK529" s="54"/>
      <c r="PL529" s="84"/>
      <c r="PM529" s="14"/>
      <c r="PN529" s="84"/>
      <c r="PO529" s="84"/>
      <c r="PP529" s="84"/>
      <c r="PQ529" s="84"/>
      <c r="PR529" s="505"/>
      <c r="PS529" s="84"/>
      <c r="PT529" s="84"/>
      <c r="PU529" s="84"/>
      <c r="PV529" s="84"/>
      <c r="PW529" s="54"/>
      <c r="PX529" s="54"/>
      <c r="PY529" s="14"/>
      <c r="PZ529" s="14"/>
      <c r="QA529" s="14"/>
      <c r="QB529" s="54"/>
      <c r="QC529" s="54"/>
      <c r="QD529" s="54"/>
      <c r="QR529" s="1"/>
      <c r="QS529" s="1"/>
      <c r="QX529" s="1"/>
      <c r="QY529" s="1"/>
      <c r="QZ529" s="1"/>
      <c r="RA529" s="1"/>
      <c r="RB529" s="1"/>
      <c r="RC529" s="1"/>
      <c r="RD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</row>
    <row r="530" spans="1:534" s="20" customFormat="1" hidden="1" x14ac:dyDescent="0.25">
      <c r="A530" s="68" t="s">
        <v>50</v>
      </c>
      <c r="B530" s="68" t="s">
        <v>1548</v>
      </c>
      <c r="C530" s="347"/>
      <c r="D530" s="347"/>
      <c r="E530" s="14">
        <v>0</v>
      </c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/>
      <c r="MJ530" s="14"/>
      <c r="MK530" s="14"/>
      <c r="ML530" s="14"/>
      <c r="MM530" s="14"/>
      <c r="MN530" s="14"/>
      <c r="MO530" s="14"/>
      <c r="MP530" s="14"/>
      <c r="MQ530" s="14"/>
      <c r="MR530" s="14"/>
      <c r="MS530" s="14"/>
      <c r="MT530" s="14"/>
      <c r="MU530" s="14"/>
      <c r="MV530" s="14"/>
      <c r="MW530" s="14"/>
      <c r="MX530" s="14"/>
      <c r="MY530" s="14"/>
      <c r="MZ530" s="14"/>
      <c r="NA530" s="14"/>
      <c r="NB530" s="14"/>
      <c r="NC530" s="14"/>
      <c r="ND530" s="14"/>
      <c r="NE530" s="14"/>
      <c r="NF530" s="14"/>
      <c r="NG530" s="14"/>
      <c r="NH530" s="14"/>
      <c r="NI530" s="14"/>
      <c r="NJ530" s="14"/>
      <c r="NK530" s="14"/>
      <c r="NL530" s="14"/>
      <c r="NM530" s="14"/>
      <c r="NN530" s="14"/>
      <c r="NO530" s="14"/>
      <c r="NP530" s="14"/>
      <c r="NQ530" s="14"/>
      <c r="NR530" s="14"/>
      <c r="NS530" s="14"/>
      <c r="NT530" s="14"/>
      <c r="NU530" s="14"/>
      <c r="NV530" s="14"/>
      <c r="NW530" s="14"/>
      <c r="NX530" s="14"/>
      <c r="NY530" s="14"/>
      <c r="NZ530" s="14"/>
      <c r="OA530" s="14"/>
      <c r="OB530" s="14"/>
      <c r="OC530" s="14"/>
      <c r="OD530" s="14"/>
      <c r="OE530" s="14"/>
      <c r="OF530" s="14"/>
      <c r="OG530" s="14"/>
      <c r="OH530" s="14"/>
      <c r="OI530" s="14"/>
      <c r="OJ530" s="14"/>
      <c r="OK530" s="14"/>
      <c r="OL530" s="14"/>
      <c r="OM530" s="14"/>
      <c r="ON530" s="14"/>
      <c r="OO530" s="14"/>
      <c r="OP530" s="14"/>
      <c r="OQ530" s="14"/>
      <c r="OR530" s="14"/>
      <c r="OS530" s="14"/>
      <c r="OT530" s="14"/>
      <c r="OU530" s="14"/>
      <c r="OV530" s="14"/>
      <c r="OW530" s="14"/>
      <c r="OX530" s="14"/>
      <c r="OY530" s="14"/>
      <c r="OZ530" s="14"/>
      <c r="PA530" s="14"/>
      <c r="PB530" s="14"/>
      <c r="PC530" s="14"/>
      <c r="PD530" s="14">
        <v>0</v>
      </c>
      <c r="PE530" s="14"/>
      <c r="PF530" s="14"/>
      <c r="PG530" s="54"/>
      <c r="PH530" s="54"/>
      <c r="PI530" s="54"/>
      <c r="PJ530" s="54"/>
      <c r="PK530" s="54"/>
      <c r="PL530" s="84"/>
      <c r="PM530" s="14"/>
      <c r="PN530" s="84"/>
      <c r="PO530" s="84"/>
      <c r="PP530" s="84"/>
      <c r="PQ530" s="84"/>
      <c r="PR530" s="505"/>
      <c r="PS530" s="84"/>
      <c r="PT530" s="84"/>
      <c r="PU530" s="84"/>
      <c r="PV530" s="84"/>
      <c r="PW530" s="54"/>
      <c r="PX530" s="54"/>
      <c r="PY530" s="14"/>
      <c r="PZ530" s="14"/>
      <c r="QA530" s="14"/>
      <c r="QB530" s="54"/>
      <c r="QC530" s="54"/>
      <c r="QD530" s="54"/>
      <c r="QR530" s="1"/>
      <c r="QS530" s="1"/>
      <c r="QX530" s="1"/>
      <c r="QY530" s="1"/>
      <c r="QZ530" s="1"/>
      <c r="RA530" s="1"/>
      <c r="RB530" s="1"/>
      <c r="RC530" s="1"/>
      <c r="RD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</row>
    <row r="531" spans="1:534" s="20" customFormat="1" hidden="1" x14ac:dyDescent="0.25">
      <c r="A531" s="68" t="s">
        <v>50</v>
      </c>
      <c r="B531" s="68" t="s">
        <v>1549</v>
      </c>
      <c r="C531" s="347"/>
      <c r="D531" s="347"/>
      <c r="E531" s="14">
        <v>0</v>
      </c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>
        <v>0</v>
      </c>
      <c r="PE531" s="14"/>
      <c r="PF531" s="14"/>
      <c r="PG531" s="54"/>
      <c r="PH531" s="54"/>
      <c r="PI531" s="54"/>
      <c r="PJ531" s="54"/>
      <c r="PK531" s="54"/>
      <c r="PL531" s="84"/>
      <c r="PM531" s="14"/>
      <c r="PN531" s="84"/>
      <c r="PO531" s="84"/>
      <c r="PP531" s="84"/>
      <c r="PQ531" s="84"/>
      <c r="PR531" s="505"/>
      <c r="PS531" s="84"/>
      <c r="PT531" s="84"/>
      <c r="PU531" s="84"/>
      <c r="PV531" s="84"/>
      <c r="PW531" s="54"/>
      <c r="PX531" s="54"/>
      <c r="PY531" s="14"/>
      <c r="PZ531" s="14"/>
      <c r="QA531" s="14"/>
      <c r="QB531" s="54"/>
      <c r="QC531" s="54"/>
      <c r="QD531" s="54"/>
      <c r="QR531" s="1"/>
      <c r="QS531" s="1"/>
      <c r="QX531" s="1"/>
      <c r="QY531" s="1"/>
      <c r="QZ531" s="1"/>
      <c r="RA531" s="1"/>
      <c r="RB531" s="1"/>
      <c r="RC531" s="1"/>
      <c r="RD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</row>
    <row r="532" spans="1:534" s="20" customFormat="1" hidden="1" x14ac:dyDescent="0.25">
      <c r="A532" s="68" t="s">
        <v>50</v>
      </c>
      <c r="B532" s="68" t="s">
        <v>1247</v>
      </c>
      <c r="C532" s="347">
        <v>119</v>
      </c>
      <c r="D532" s="347"/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  <c r="AL532" s="14">
        <v>0</v>
      </c>
      <c r="AM532" s="14">
        <v>0</v>
      </c>
      <c r="AN532" s="14">
        <v>0</v>
      </c>
      <c r="AO532" s="14">
        <v>0</v>
      </c>
      <c r="AP532" s="14">
        <v>0</v>
      </c>
      <c r="AQ532" s="14">
        <v>0</v>
      </c>
      <c r="AR532" s="14">
        <v>0</v>
      </c>
      <c r="AS532" s="14">
        <v>0</v>
      </c>
      <c r="AT532" s="14">
        <v>0</v>
      </c>
      <c r="AU532" s="14">
        <v>0</v>
      </c>
      <c r="AV532" s="14">
        <v>0</v>
      </c>
      <c r="AW532" s="14">
        <v>0</v>
      </c>
      <c r="AX532" s="14">
        <v>0</v>
      </c>
      <c r="AY532" s="14">
        <v>0</v>
      </c>
      <c r="AZ532" s="14">
        <v>0</v>
      </c>
      <c r="BA532" s="14">
        <v>0</v>
      </c>
      <c r="BB532" s="14">
        <v>0</v>
      </c>
      <c r="BC532" s="14">
        <v>0</v>
      </c>
      <c r="BD532" s="14">
        <v>0</v>
      </c>
      <c r="BE532" s="14">
        <v>0</v>
      </c>
      <c r="BF532" s="14">
        <v>0</v>
      </c>
      <c r="BG532" s="14">
        <v>0</v>
      </c>
      <c r="BH532" s="14">
        <v>0</v>
      </c>
      <c r="BI532" s="14">
        <v>0</v>
      </c>
      <c r="BJ532" s="14">
        <v>0</v>
      </c>
      <c r="BK532" s="14">
        <v>0</v>
      </c>
      <c r="BL532" s="14">
        <v>0</v>
      </c>
      <c r="BM532" s="14">
        <v>0</v>
      </c>
      <c r="BN532" s="14">
        <v>0</v>
      </c>
      <c r="BO532" s="14">
        <v>0</v>
      </c>
      <c r="BP532" s="14">
        <v>0</v>
      </c>
      <c r="BQ532" s="14">
        <v>0</v>
      </c>
      <c r="BR532" s="14">
        <v>0</v>
      </c>
      <c r="BS532" s="14">
        <v>0</v>
      </c>
      <c r="BT532" s="14">
        <v>0</v>
      </c>
      <c r="BU532" s="14">
        <v>0</v>
      </c>
      <c r="BV532" s="14">
        <v>0</v>
      </c>
      <c r="BW532" s="14">
        <v>0</v>
      </c>
      <c r="BX532" s="14">
        <v>0</v>
      </c>
      <c r="BY532" s="14">
        <v>0</v>
      </c>
      <c r="BZ532" s="14">
        <v>0</v>
      </c>
      <c r="CA532" s="14">
        <v>0</v>
      </c>
      <c r="CB532" s="14">
        <v>0</v>
      </c>
      <c r="CC532" s="14">
        <v>0</v>
      </c>
      <c r="CD532" s="14">
        <v>0</v>
      </c>
      <c r="CE532" s="14">
        <v>0</v>
      </c>
      <c r="CF532" s="14">
        <v>0</v>
      </c>
      <c r="CG532" s="14">
        <v>0</v>
      </c>
      <c r="CH532" s="14">
        <v>0</v>
      </c>
      <c r="CI532" s="14">
        <v>0</v>
      </c>
      <c r="CJ532" s="14">
        <v>0</v>
      </c>
      <c r="CK532" s="14">
        <v>0</v>
      </c>
      <c r="CL532" s="14">
        <v>0</v>
      </c>
      <c r="CM532" s="14">
        <v>0</v>
      </c>
      <c r="CN532" s="14">
        <v>0</v>
      </c>
      <c r="CO532" s="14">
        <v>0</v>
      </c>
      <c r="CP532" s="14">
        <v>0</v>
      </c>
      <c r="CQ532" s="14">
        <v>0</v>
      </c>
      <c r="CR532" s="14">
        <v>0</v>
      </c>
      <c r="CS532" s="14">
        <v>0</v>
      </c>
      <c r="CT532" s="14">
        <v>0</v>
      </c>
      <c r="CU532" s="14">
        <v>0</v>
      </c>
      <c r="CV532" s="14">
        <v>0</v>
      </c>
      <c r="CW532" s="14">
        <v>0</v>
      </c>
      <c r="CX532" s="14">
        <v>0</v>
      </c>
      <c r="CY532" s="14">
        <v>0</v>
      </c>
      <c r="CZ532" s="14">
        <v>0</v>
      </c>
      <c r="DA532" s="14">
        <v>0</v>
      </c>
      <c r="DB532" s="14">
        <v>0</v>
      </c>
      <c r="DC532" s="14">
        <v>0</v>
      </c>
      <c r="DD532" s="14">
        <v>0</v>
      </c>
      <c r="DE532" s="14">
        <v>0</v>
      </c>
      <c r="DF532" s="14">
        <v>0</v>
      </c>
      <c r="DG532" s="14">
        <v>0</v>
      </c>
      <c r="DH532" s="14">
        <v>0</v>
      </c>
      <c r="DI532" s="14">
        <v>0</v>
      </c>
      <c r="DJ532" s="14">
        <v>0</v>
      </c>
      <c r="DK532" s="14">
        <v>0</v>
      </c>
      <c r="DL532" s="14">
        <v>0</v>
      </c>
      <c r="DM532" s="14">
        <v>0</v>
      </c>
      <c r="DN532" s="14">
        <v>0</v>
      </c>
      <c r="DO532" s="14">
        <v>0</v>
      </c>
      <c r="DP532" s="14">
        <v>0</v>
      </c>
      <c r="DQ532" s="14">
        <v>0</v>
      </c>
      <c r="DR532" s="14">
        <v>0</v>
      </c>
      <c r="DS532" s="14">
        <v>0</v>
      </c>
      <c r="DT532" s="14">
        <v>0</v>
      </c>
      <c r="DU532" s="14">
        <v>0</v>
      </c>
      <c r="DV532" s="14">
        <v>0</v>
      </c>
      <c r="DW532" s="14">
        <v>0</v>
      </c>
      <c r="DX532" s="14">
        <v>0</v>
      </c>
      <c r="DY532" s="14">
        <v>0</v>
      </c>
      <c r="DZ532" s="14">
        <v>0</v>
      </c>
      <c r="EA532" s="14">
        <v>0</v>
      </c>
      <c r="EB532" s="14">
        <v>0</v>
      </c>
      <c r="EC532" s="14">
        <v>0</v>
      </c>
      <c r="ED532" s="14">
        <v>0</v>
      </c>
      <c r="EE532" s="14">
        <v>0</v>
      </c>
      <c r="EF532" s="14">
        <v>0</v>
      </c>
      <c r="EG532" s="14">
        <v>0</v>
      </c>
      <c r="EH532" s="14">
        <v>0</v>
      </c>
      <c r="EI532" s="14">
        <v>0</v>
      </c>
      <c r="EJ532" s="14">
        <v>0</v>
      </c>
      <c r="EK532" s="14">
        <v>0</v>
      </c>
      <c r="EL532" s="14">
        <v>0</v>
      </c>
      <c r="EM532" s="14">
        <v>0</v>
      </c>
      <c r="EN532" s="14">
        <v>0</v>
      </c>
      <c r="EO532" s="14">
        <v>0</v>
      </c>
      <c r="EP532" s="14">
        <v>0</v>
      </c>
      <c r="EQ532" s="14">
        <v>0</v>
      </c>
      <c r="ER532" s="14">
        <v>0</v>
      </c>
      <c r="ES532" s="14">
        <v>0</v>
      </c>
      <c r="ET532" s="14">
        <v>0</v>
      </c>
      <c r="EU532" s="14">
        <v>0</v>
      </c>
      <c r="EV532" s="14">
        <v>0</v>
      </c>
      <c r="EW532" s="14">
        <v>0</v>
      </c>
      <c r="EX532" s="14">
        <v>0</v>
      </c>
      <c r="EY532" s="14">
        <v>0</v>
      </c>
      <c r="EZ532" s="14">
        <v>0</v>
      </c>
      <c r="FA532" s="14">
        <v>0</v>
      </c>
      <c r="FB532" s="14">
        <v>0</v>
      </c>
      <c r="FC532" s="14">
        <v>0</v>
      </c>
      <c r="FD532" s="14">
        <v>0</v>
      </c>
      <c r="FE532" s="14">
        <v>0</v>
      </c>
      <c r="FF532" s="14">
        <v>0</v>
      </c>
      <c r="FG532" s="14">
        <v>0</v>
      </c>
      <c r="FH532" s="14">
        <v>0</v>
      </c>
      <c r="FI532" s="14">
        <v>0</v>
      </c>
      <c r="FJ532" s="14">
        <v>0</v>
      </c>
      <c r="FK532" s="14">
        <v>0</v>
      </c>
      <c r="FL532" s="14">
        <v>0</v>
      </c>
      <c r="FM532" s="14">
        <v>0</v>
      </c>
      <c r="FN532" s="14">
        <v>0</v>
      </c>
      <c r="FO532" s="14">
        <v>0</v>
      </c>
      <c r="FP532" s="14">
        <v>0</v>
      </c>
      <c r="FQ532" s="14">
        <v>0</v>
      </c>
      <c r="FR532" s="14">
        <v>0</v>
      </c>
      <c r="FS532" s="14">
        <v>0</v>
      </c>
      <c r="FT532" s="14">
        <v>0</v>
      </c>
      <c r="FU532" s="14">
        <v>0</v>
      </c>
      <c r="FV532" s="14">
        <v>0</v>
      </c>
      <c r="FW532" s="14">
        <v>0</v>
      </c>
      <c r="FX532" s="14">
        <v>0</v>
      </c>
      <c r="FY532" s="14">
        <v>0</v>
      </c>
      <c r="FZ532" s="14">
        <v>0</v>
      </c>
      <c r="GA532" s="14">
        <v>0</v>
      </c>
      <c r="GB532" s="14">
        <v>0</v>
      </c>
      <c r="GC532" s="14">
        <v>0</v>
      </c>
      <c r="GD532" s="14">
        <v>0</v>
      </c>
      <c r="GE532" s="14">
        <v>0</v>
      </c>
      <c r="GF532" s="14">
        <v>0</v>
      </c>
      <c r="GG532" s="14">
        <v>0</v>
      </c>
      <c r="GH532" s="14">
        <v>0</v>
      </c>
      <c r="GI532" s="14">
        <v>0</v>
      </c>
      <c r="GJ532" s="14">
        <v>0</v>
      </c>
      <c r="GK532" s="14">
        <v>0</v>
      </c>
      <c r="GL532" s="14">
        <v>0</v>
      </c>
      <c r="GM532" s="14">
        <v>0</v>
      </c>
      <c r="GN532" s="14">
        <v>0</v>
      </c>
      <c r="GO532" s="14">
        <v>0</v>
      </c>
      <c r="GP532" s="14">
        <v>0</v>
      </c>
      <c r="GQ532" s="14">
        <v>0</v>
      </c>
      <c r="GR532" s="14">
        <v>0</v>
      </c>
      <c r="GS532" s="14">
        <v>0</v>
      </c>
      <c r="GT532" s="14">
        <v>0</v>
      </c>
      <c r="GU532" s="14">
        <v>0</v>
      </c>
      <c r="GV532" s="14">
        <v>0</v>
      </c>
      <c r="GW532" s="14">
        <v>0</v>
      </c>
      <c r="GX532" s="14">
        <v>0</v>
      </c>
      <c r="GY532" s="14">
        <v>0</v>
      </c>
      <c r="GZ532" s="14">
        <v>0</v>
      </c>
      <c r="HA532" s="14">
        <v>0</v>
      </c>
      <c r="HB532" s="14">
        <v>0</v>
      </c>
      <c r="HC532" s="14">
        <v>0</v>
      </c>
      <c r="HD532" s="14">
        <v>0</v>
      </c>
      <c r="HE532" s="14">
        <v>0</v>
      </c>
      <c r="HF532" s="14">
        <v>0</v>
      </c>
      <c r="HG532" s="14">
        <v>0</v>
      </c>
      <c r="HH532" s="14">
        <v>0</v>
      </c>
      <c r="HI532" s="14">
        <v>0</v>
      </c>
      <c r="HJ532" s="14">
        <v>0</v>
      </c>
      <c r="HK532" s="14">
        <v>0</v>
      </c>
      <c r="HL532" s="14">
        <v>0</v>
      </c>
      <c r="HM532" s="14">
        <v>0</v>
      </c>
      <c r="HN532" s="14">
        <v>0</v>
      </c>
      <c r="HO532" s="14">
        <v>0</v>
      </c>
      <c r="HP532" s="14">
        <v>0</v>
      </c>
      <c r="HQ532" s="14">
        <v>0</v>
      </c>
      <c r="HR532" s="14">
        <v>0</v>
      </c>
      <c r="HS532" s="14">
        <v>0</v>
      </c>
      <c r="HT532" s="14">
        <v>0</v>
      </c>
      <c r="HU532" s="14">
        <v>0</v>
      </c>
      <c r="HV532" s="14">
        <v>0</v>
      </c>
      <c r="HW532" s="14">
        <v>0</v>
      </c>
      <c r="HX532" s="14">
        <v>0</v>
      </c>
      <c r="HY532" s="14">
        <v>0</v>
      </c>
      <c r="HZ532" s="14">
        <v>0</v>
      </c>
      <c r="IA532" s="14">
        <v>0</v>
      </c>
      <c r="IB532" s="14">
        <v>0</v>
      </c>
      <c r="IC532" s="14">
        <v>0</v>
      </c>
      <c r="ID532" s="14">
        <v>0</v>
      </c>
      <c r="IE532" s="14">
        <v>0</v>
      </c>
      <c r="IF532" s="14">
        <v>0</v>
      </c>
      <c r="IG532" s="14">
        <v>0</v>
      </c>
      <c r="IH532" s="14">
        <v>0</v>
      </c>
      <c r="II532" s="14">
        <v>0</v>
      </c>
      <c r="IJ532" s="14">
        <v>0</v>
      </c>
      <c r="IK532" s="14">
        <v>0</v>
      </c>
      <c r="IL532" s="14">
        <v>0</v>
      </c>
      <c r="IM532" s="14">
        <v>0</v>
      </c>
      <c r="IN532" s="14">
        <v>0</v>
      </c>
      <c r="IO532" s="14">
        <v>0</v>
      </c>
      <c r="IP532" s="14">
        <v>0</v>
      </c>
      <c r="IQ532" s="14">
        <v>0</v>
      </c>
      <c r="IR532" s="14">
        <v>0</v>
      </c>
      <c r="IS532" s="14">
        <v>0</v>
      </c>
      <c r="IT532" s="14">
        <v>0</v>
      </c>
      <c r="IU532" s="14">
        <v>0</v>
      </c>
      <c r="IV532" s="14">
        <v>0</v>
      </c>
      <c r="IW532" s="14">
        <v>0</v>
      </c>
      <c r="IX532" s="14">
        <v>0</v>
      </c>
      <c r="IY532" s="14">
        <v>0</v>
      </c>
      <c r="IZ532" s="14">
        <v>0</v>
      </c>
      <c r="JA532" s="14">
        <v>0</v>
      </c>
      <c r="JB532" s="14">
        <v>0</v>
      </c>
      <c r="JC532" s="14">
        <v>0</v>
      </c>
      <c r="JD532" s="14">
        <v>0</v>
      </c>
      <c r="JE532" s="14">
        <v>0</v>
      </c>
      <c r="JF532" s="14">
        <v>0</v>
      </c>
      <c r="JG532" s="14">
        <v>0</v>
      </c>
      <c r="JH532" s="14">
        <v>0</v>
      </c>
      <c r="JI532" s="14">
        <v>0</v>
      </c>
      <c r="JJ532" s="14">
        <v>0</v>
      </c>
      <c r="JK532" s="14">
        <v>0</v>
      </c>
      <c r="JL532" s="14">
        <v>0</v>
      </c>
      <c r="JM532" s="14">
        <v>0</v>
      </c>
      <c r="JN532" s="14">
        <v>0</v>
      </c>
      <c r="JO532" s="14">
        <v>0</v>
      </c>
      <c r="JP532" s="14">
        <v>0</v>
      </c>
      <c r="JQ532" s="14">
        <v>0</v>
      </c>
      <c r="JR532" s="14">
        <v>0</v>
      </c>
      <c r="JS532" s="14">
        <v>0</v>
      </c>
      <c r="JT532" s="14">
        <v>0</v>
      </c>
      <c r="JU532" s="14">
        <v>0</v>
      </c>
      <c r="JV532" s="14">
        <v>0</v>
      </c>
      <c r="JW532" s="14">
        <v>0</v>
      </c>
      <c r="JX532" s="14">
        <v>0</v>
      </c>
      <c r="JY532" s="14">
        <v>0</v>
      </c>
      <c r="JZ532" s="14">
        <v>0</v>
      </c>
      <c r="KA532" s="14">
        <v>0</v>
      </c>
      <c r="KB532" s="14">
        <v>0</v>
      </c>
      <c r="KC532" s="14">
        <v>0</v>
      </c>
      <c r="KD532" s="14">
        <v>0</v>
      </c>
      <c r="KE532" s="14">
        <v>0</v>
      </c>
      <c r="KF532" s="14">
        <v>0</v>
      </c>
      <c r="KG532" s="14">
        <v>0</v>
      </c>
      <c r="KH532" s="14">
        <v>0</v>
      </c>
      <c r="KI532" s="14">
        <v>0</v>
      </c>
      <c r="KJ532" s="14">
        <v>0</v>
      </c>
      <c r="KK532" s="14">
        <v>0</v>
      </c>
      <c r="KL532" s="14">
        <v>0</v>
      </c>
      <c r="KM532" s="14">
        <v>0</v>
      </c>
      <c r="KN532" s="14">
        <v>0</v>
      </c>
      <c r="KO532" s="14">
        <v>0</v>
      </c>
      <c r="KP532" s="14">
        <v>0</v>
      </c>
      <c r="KQ532" s="14">
        <v>0</v>
      </c>
      <c r="KR532" s="14">
        <v>0</v>
      </c>
      <c r="KS532" s="14">
        <v>0</v>
      </c>
      <c r="KT532" s="14">
        <v>0</v>
      </c>
      <c r="KU532" s="14">
        <v>0</v>
      </c>
      <c r="KV532" s="14">
        <v>0</v>
      </c>
      <c r="KW532" s="14">
        <v>0</v>
      </c>
      <c r="KX532" s="14">
        <v>0</v>
      </c>
      <c r="KY532" s="14">
        <v>0</v>
      </c>
      <c r="KZ532" s="14">
        <v>0</v>
      </c>
      <c r="LA532" s="14">
        <v>0</v>
      </c>
      <c r="LB532" s="14">
        <v>0</v>
      </c>
      <c r="LC532" s="14">
        <v>0</v>
      </c>
      <c r="LD532" s="14">
        <v>0</v>
      </c>
      <c r="LE532" s="14">
        <v>0</v>
      </c>
      <c r="LF532" s="14">
        <v>1</v>
      </c>
      <c r="LG532" s="14">
        <v>0</v>
      </c>
      <c r="LH532" s="14">
        <v>0</v>
      </c>
      <c r="LI532" s="14">
        <v>0</v>
      </c>
      <c r="LJ532" s="14">
        <v>0</v>
      </c>
      <c r="LK532" s="14">
        <v>0</v>
      </c>
      <c r="LL532" s="14">
        <v>0</v>
      </c>
      <c r="LM532" s="14">
        <v>0</v>
      </c>
      <c r="LN532" s="14">
        <v>0</v>
      </c>
      <c r="LO532" s="14">
        <v>0</v>
      </c>
      <c r="LP532" s="14">
        <v>4</v>
      </c>
      <c r="LQ532" s="14">
        <v>0</v>
      </c>
      <c r="LR532" s="14">
        <v>0</v>
      </c>
      <c r="LS532" s="14">
        <v>0</v>
      </c>
      <c r="LT532" s="14">
        <v>1</v>
      </c>
      <c r="LU532" s="14">
        <v>0</v>
      </c>
      <c r="LV532" s="14">
        <v>0</v>
      </c>
      <c r="LW532" s="14">
        <v>0</v>
      </c>
      <c r="LX532" s="14">
        <v>0</v>
      </c>
      <c r="LY532" s="14">
        <v>0</v>
      </c>
      <c r="LZ532" s="14">
        <v>0</v>
      </c>
      <c r="MA532" s="14">
        <v>2</v>
      </c>
      <c r="MB532" s="14">
        <v>0</v>
      </c>
      <c r="MC532" s="14">
        <v>0</v>
      </c>
      <c r="MD532" s="14">
        <v>0</v>
      </c>
      <c r="ME532" s="14">
        <v>0</v>
      </c>
      <c r="MF532" s="14">
        <v>0</v>
      </c>
      <c r="MG532" s="14">
        <v>0</v>
      </c>
      <c r="MH532" s="14">
        <v>0</v>
      </c>
      <c r="MI532" s="14">
        <v>0</v>
      </c>
      <c r="MJ532" s="14">
        <v>0</v>
      </c>
      <c r="MK532" s="14">
        <v>0</v>
      </c>
      <c r="ML532" s="14">
        <v>0</v>
      </c>
      <c r="MM532" s="14">
        <v>0</v>
      </c>
      <c r="MN532" s="14">
        <v>0</v>
      </c>
      <c r="MO532" s="14">
        <v>0</v>
      </c>
      <c r="MP532" s="14">
        <v>0</v>
      </c>
      <c r="MQ532" s="14">
        <v>0</v>
      </c>
      <c r="MR532" s="14">
        <v>0</v>
      </c>
      <c r="MS532" s="14">
        <v>0</v>
      </c>
      <c r="MT532" s="14">
        <v>0</v>
      </c>
      <c r="MU532" s="14">
        <v>0</v>
      </c>
      <c r="MV532" s="14">
        <v>0</v>
      </c>
      <c r="MW532" s="14">
        <v>1</v>
      </c>
      <c r="MX532" s="14">
        <v>0</v>
      </c>
      <c r="MY532" s="14">
        <v>0</v>
      </c>
      <c r="MZ532" s="14">
        <v>0</v>
      </c>
      <c r="NA532" s="14">
        <v>0</v>
      </c>
      <c r="NB532" s="14">
        <v>0</v>
      </c>
      <c r="NC532" s="14">
        <v>0</v>
      </c>
      <c r="ND532" s="14">
        <v>0</v>
      </c>
      <c r="NE532" s="14">
        <v>0</v>
      </c>
      <c r="NF532" s="14">
        <v>0</v>
      </c>
      <c r="NG532" s="14">
        <v>0</v>
      </c>
      <c r="NH532" s="14">
        <v>0</v>
      </c>
      <c r="NI532" s="14">
        <v>0</v>
      </c>
      <c r="NJ532" s="14">
        <v>0</v>
      </c>
      <c r="NK532" s="14">
        <v>0</v>
      </c>
      <c r="NL532" s="14">
        <v>0</v>
      </c>
      <c r="NM532" s="14">
        <v>1</v>
      </c>
      <c r="NN532" s="14">
        <v>0</v>
      </c>
      <c r="NO532" s="14">
        <v>0</v>
      </c>
      <c r="NP532" s="14">
        <v>0</v>
      </c>
      <c r="NQ532" s="14">
        <v>0</v>
      </c>
      <c r="NR532" s="14">
        <v>0</v>
      </c>
      <c r="NS532" s="14">
        <v>0</v>
      </c>
      <c r="NT532" s="14">
        <v>0</v>
      </c>
      <c r="NU532" s="14">
        <v>0</v>
      </c>
      <c r="NV532" s="14">
        <v>0</v>
      </c>
      <c r="NW532" s="14">
        <v>0</v>
      </c>
      <c r="NX532" s="14">
        <v>2</v>
      </c>
      <c r="NY532" s="14">
        <v>1</v>
      </c>
      <c r="NZ532" s="14">
        <v>0</v>
      </c>
      <c r="OA532" s="14">
        <v>0</v>
      </c>
      <c r="OB532" s="14">
        <v>0</v>
      </c>
      <c r="OC532" s="14">
        <v>0</v>
      </c>
      <c r="OD532" s="14">
        <v>0</v>
      </c>
      <c r="OE532" s="14">
        <v>0</v>
      </c>
      <c r="OF532" s="14"/>
      <c r="OG532" s="14">
        <v>0</v>
      </c>
      <c r="OH532" s="14">
        <v>0</v>
      </c>
      <c r="OI532" s="14">
        <v>0</v>
      </c>
      <c r="OJ532" s="14">
        <v>0</v>
      </c>
      <c r="OK532" s="14">
        <v>0</v>
      </c>
      <c r="OL532" s="14">
        <v>0</v>
      </c>
      <c r="OM532" s="14">
        <v>0</v>
      </c>
      <c r="ON532" s="14">
        <v>0</v>
      </c>
      <c r="OO532" s="14">
        <v>0</v>
      </c>
      <c r="OP532" s="14">
        <v>0</v>
      </c>
      <c r="OQ532" s="14">
        <v>0</v>
      </c>
      <c r="OR532" s="14">
        <v>0</v>
      </c>
      <c r="OS532" s="14">
        <v>0</v>
      </c>
      <c r="OT532" s="14">
        <v>0</v>
      </c>
      <c r="OU532" s="14">
        <v>0</v>
      </c>
      <c r="OV532" s="14">
        <v>0</v>
      </c>
      <c r="OW532" s="14">
        <v>0</v>
      </c>
      <c r="OX532" s="14">
        <v>0</v>
      </c>
      <c r="OY532" s="14">
        <v>0</v>
      </c>
      <c r="OZ532" s="14"/>
      <c r="PA532" s="14">
        <v>0</v>
      </c>
      <c r="PB532" s="14"/>
      <c r="PC532" s="14"/>
      <c r="PD532" s="14">
        <v>0</v>
      </c>
      <c r="PE532" s="14"/>
      <c r="PF532" s="14"/>
      <c r="PG532" s="54"/>
      <c r="PH532" s="54"/>
      <c r="PI532" s="54"/>
      <c r="PJ532" s="54"/>
      <c r="PK532" s="54"/>
      <c r="PL532" s="84"/>
      <c r="PM532" s="14"/>
      <c r="PN532" s="84"/>
      <c r="PO532" s="84"/>
      <c r="PP532" s="84"/>
      <c r="PQ532" s="84"/>
      <c r="PR532" s="505"/>
      <c r="PS532" s="84"/>
      <c r="PT532" s="84"/>
      <c r="PU532" s="84"/>
      <c r="PV532" s="84"/>
      <c r="PW532" s="54"/>
      <c r="PX532" s="14">
        <v>2</v>
      </c>
      <c r="PY532" s="14"/>
      <c r="PZ532" s="14"/>
      <c r="QA532" s="14"/>
      <c r="QB532" s="14">
        <v>1</v>
      </c>
      <c r="QC532" s="54"/>
      <c r="QD532" s="54"/>
      <c r="QE532" s="1">
        <v>2</v>
      </c>
      <c r="QR532" s="1"/>
      <c r="QS532" s="1"/>
      <c r="QX532" s="1"/>
      <c r="QY532" s="1"/>
      <c r="QZ532" s="1"/>
      <c r="RA532" s="1"/>
      <c r="RB532" s="1"/>
      <c r="RC532" s="1"/>
      <c r="RD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V532" s="1">
        <v>1</v>
      </c>
      <c r="RX532" s="20">
        <v>1</v>
      </c>
    </row>
    <row r="533" spans="1:534" s="20" customFormat="1" hidden="1" x14ac:dyDescent="0.25">
      <c r="A533" s="68" t="s">
        <v>50</v>
      </c>
      <c r="B533" s="68" t="s">
        <v>1248</v>
      </c>
      <c r="C533" s="464">
        <v>262</v>
      </c>
      <c r="D533" s="347"/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  <c r="AL533" s="14">
        <v>0</v>
      </c>
      <c r="AM533" s="14">
        <v>0</v>
      </c>
      <c r="AN533" s="14">
        <v>0</v>
      </c>
      <c r="AO533" s="14">
        <v>0</v>
      </c>
      <c r="AP533" s="14">
        <v>0</v>
      </c>
      <c r="AQ533" s="14">
        <v>0</v>
      </c>
      <c r="AR533" s="14">
        <v>0</v>
      </c>
      <c r="AS533" s="14">
        <v>0</v>
      </c>
      <c r="AT533" s="14">
        <v>0</v>
      </c>
      <c r="AU533" s="14">
        <v>0</v>
      </c>
      <c r="AV533" s="14">
        <v>0</v>
      </c>
      <c r="AW533" s="14">
        <v>0</v>
      </c>
      <c r="AX533" s="14">
        <v>0</v>
      </c>
      <c r="AY533" s="14">
        <v>0</v>
      </c>
      <c r="AZ533" s="14">
        <v>0</v>
      </c>
      <c r="BA533" s="14">
        <v>0</v>
      </c>
      <c r="BB533" s="14">
        <v>0</v>
      </c>
      <c r="BC533" s="14">
        <v>0</v>
      </c>
      <c r="BD533" s="14">
        <v>0</v>
      </c>
      <c r="BE533" s="14">
        <v>0</v>
      </c>
      <c r="BF533" s="14">
        <v>0</v>
      </c>
      <c r="BG533" s="14">
        <v>0</v>
      </c>
      <c r="BH533" s="14">
        <v>0</v>
      </c>
      <c r="BI533" s="14">
        <v>0</v>
      </c>
      <c r="BJ533" s="14">
        <v>0</v>
      </c>
      <c r="BK533" s="14">
        <v>0</v>
      </c>
      <c r="BL533" s="14">
        <v>0</v>
      </c>
      <c r="BM533" s="14">
        <v>0</v>
      </c>
      <c r="BN533" s="14">
        <v>0</v>
      </c>
      <c r="BO533" s="14">
        <v>0</v>
      </c>
      <c r="BP533" s="14">
        <v>0</v>
      </c>
      <c r="BQ533" s="14">
        <v>0</v>
      </c>
      <c r="BR533" s="14">
        <v>0</v>
      </c>
      <c r="BS533" s="14">
        <v>0</v>
      </c>
      <c r="BT533" s="14">
        <v>0</v>
      </c>
      <c r="BU533" s="14">
        <v>0</v>
      </c>
      <c r="BV533" s="14">
        <v>0</v>
      </c>
      <c r="BW533" s="14">
        <v>0</v>
      </c>
      <c r="BX533" s="14">
        <v>0</v>
      </c>
      <c r="BY533" s="14">
        <v>0</v>
      </c>
      <c r="BZ533" s="14">
        <v>0</v>
      </c>
      <c r="CA533" s="14">
        <v>0</v>
      </c>
      <c r="CB533" s="14">
        <v>0</v>
      </c>
      <c r="CC533" s="14">
        <v>0</v>
      </c>
      <c r="CD533" s="14">
        <v>0</v>
      </c>
      <c r="CE533" s="14">
        <v>0</v>
      </c>
      <c r="CF533" s="14">
        <v>0</v>
      </c>
      <c r="CG533" s="14">
        <v>0</v>
      </c>
      <c r="CH533" s="14">
        <v>0</v>
      </c>
      <c r="CI533" s="14">
        <v>0</v>
      </c>
      <c r="CJ533" s="14">
        <v>0</v>
      </c>
      <c r="CK533" s="14">
        <v>0</v>
      </c>
      <c r="CL533" s="14">
        <v>0</v>
      </c>
      <c r="CM533" s="14">
        <v>0</v>
      </c>
      <c r="CN533" s="14">
        <v>0</v>
      </c>
      <c r="CO533" s="14">
        <v>0</v>
      </c>
      <c r="CP533" s="14">
        <v>0</v>
      </c>
      <c r="CQ533" s="14">
        <v>0</v>
      </c>
      <c r="CR533" s="14">
        <v>0</v>
      </c>
      <c r="CS533" s="14">
        <v>0</v>
      </c>
      <c r="CT533" s="14">
        <v>0</v>
      </c>
      <c r="CU533" s="14">
        <v>0</v>
      </c>
      <c r="CV533" s="14">
        <v>0</v>
      </c>
      <c r="CW533" s="14">
        <v>0</v>
      </c>
      <c r="CX533" s="14">
        <v>0</v>
      </c>
      <c r="CY533" s="14">
        <v>0</v>
      </c>
      <c r="CZ533" s="14">
        <v>0</v>
      </c>
      <c r="DA533" s="14">
        <v>0</v>
      </c>
      <c r="DB533" s="14">
        <v>0</v>
      </c>
      <c r="DC533" s="14">
        <v>0</v>
      </c>
      <c r="DD533" s="14">
        <v>0</v>
      </c>
      <c r="DE533" s="14">
        <v>0</v>
      </c>
      <c r="DF533" s="14">
        <v>0</v>
      </c>
      <c r="DG533" s="14">
        <v>0</v>
      </c>
      <c r="DH533" s="14">
        <v>0</v>
      </c>
      <c r="DI533" s="14">
        <v>0</v>
      </c>
      <c r="DJ533" s="14">
        <v>0</v>
      </c>
      <c r="DK533" s="14">
        <v>0</v>
      </c>
      <c r="DL533" s="14">
        <v>0</v>
      </c>
      <c r="DM533" s="14">
        <v>0</v>
      </c>
      <c r="DN533" s="14">
        <v>0</v>
      </c>
      <c r="DO533" s="14">
        <v>0</v>
      </c>
      <c r="DP533" s="14">
        <v>0</v>
      </c>
      <c r="DQ533" s="14">
        <v>0</v>
      </c>
      <c r="DR533" s="14">
        <v>0</v>
      </c>
      <c r="DS533" s="14">
        <v>0</v>
      </c>
      <c r="DT533" s="14">
        <v>0</v>
      </c>
      <c r="DU533" s="14">
        <v>0</v>
      </c>
      <c r="DV533" s="14">
        <v>0</v>
      </c>
      <c r="DW533" s="14">
        <v>0</v>
      </c>
      <c r="DX533" s="14">
        <v>0</v>
      </c>
      <c r="DY533" s="14">
        <v>0</v>
      </c>
      <c r="DZ533" s="14">
        <v>0</v>
      </c>
      <c r="EA533" s="14">
        <v>0</v>
      </c>
      <c r="EB533" s="14">
        <v>0</v>
      </c>
      <c r="EC533" s="14">
        <v>0</v>
      </c>
      <c r="ED533" s="14">
        <v>0</v>
      </c>
      <c r="EE533" s="14">
        <v>0</v>
      </c>
      <c r="EF533" s="14">
        <v>0</v>
      </c>
      <c r="EG533" s="14">
        <v>0</v>
      </c>
      <c r="EH533" s="14">
        <v>0</v>
      </c>
      <c r="EI533" s="14">
        <v>0</v>
      </c>
      <c r="EJ533" s="14">
        <v>0</v>
      </c>
      <c r="EK533" s="14">
        <v>0</v>
      </c>
      <c r="EL533" s="14">
        <v>0</v>
      </c>
      <c r="EM533" s="14">
        <v>0</v>
      </c>
      <c r="EN533" s="14">
        <v>0</v>
      </c>
      <c r="EO533" s="14">
        <v>0</v>
      </c>
      <c r="EP533" s="14">
        <v>0</v>
      </c>
      <c r="EQ533" s="14">
        <v>0</v>
      </c>
      <c r="ER533" s="14">
        <v>0</v>
      </c>
      <c r="ES533" s="14">
        <v>0</v>
      </c>
      <c r="ET533" s="14">
        <v>0</v>
      </c>
      <c r="EU533" s="14">
        <v>0</v>
      </c>
      <c r="EV533" s="14">
        <v>0</v>
      </c>
      <c r="EW533" s="14">
        <v>0</v>
      </c>
      <c r="EX533" s="14">
        <v>0</v>
      </c>
      <c r="EY533" s="14">
        <v>0</v>
      </c>
      <c r="EZ533" s="14">
        <v>0</v>
      </c>
      <c r="FA533" s="14">
        <v>0</v>
      </c>
      <c r="FB533" s="14">
        <v>0</v>
      </c>
      <c r="FC533" s="14">
        <v>0</v>
      </c>
      <c r="FD533" s="14">
        <v>0</v>
      </c>
      <c r="FE533" s="14">
        <v>0</v>
      </c>
      <c r="FF533" s="14">
        <v>0</v>
      </c>
      <c r="FG533" s="14">
        <v>0</v>
      </c>
      <c r="FH533" s="14">
        <v>0</v>
      </c>
      <c r="FI533" s="14">
        <v>0</v>
      </c>
      <c r="FJ533" s="14">
        <v>0</v>
      </c>
      <c r="FK533" s="14">
        <v>0</v>
      </c>
      <c r="FL533" s="14">
        <v>0</v>
      </c>
      <c r="FM533" s="14">
        <v>0</v>
      </c>
      <c r="FN533" s="14">
        <v>0</v>
      </c>
      <c r="FO533" s="14">
        <v>0</v>
      </c>
      <c r="FP533" s="14">
        <v>0</v>
      </c>
      <c r="FQ533" s="14">
        <v>0</v>
      </c>
      <c r="FR533" s="14">
        <v>0</v>
      </c>
      <c r="FS533" s="14">
        <v>0</v>
      </c>
      <c r="FT533" s="14">
        <v>0</v>
      </c>
      <c r="FU533" s="14">
        <v>0</v>
      </c>
      <c r="FV533" s="14">
        <v>0</v>
      </c>
      <c r="FW533" s="14">
        <v>0</v>
      </c>
      <c r="FX533" s="14">
        <v>0</v>
      </c>
      <c r="FY533" s="14">
        <v>0</v>
      </c>
      <c r="FZ533" s="14">
        <v>0</v>
      </c>
      <c r="GA533" s="14">
        <v>0</v>
      </c>
      <c r="GB533" s="14">
        <v>0</v>
      </c>
      <c r="GC533" s="14">
        <v>0</v>
      </c>
      <c r="GD533" s="14">
        <v>0</v>
      </c>
      <c r="GE533" s="14">
        <v>0</v>
      </c>
      <c r="GF533" s="14">
        <v>0</v>
      </c>
      <c r="GG533" s="14">
        <v>0</v>
      </c>
      <c r="GH533" s="14">
        <v>0</v>
      </c>
      <c r="GI533" s="14">
        <v>0</v>
      </c>
      <c r="GJ533" s="14">
        <v>0</v>
      </c>
      <c r="GK533" s="14">
        <v>0</v>
      </c>
      <c r="GL533" s="14">
        <v>0</v>
      </c>
      <c r="GM533" s="14">
        <v>0</v>
      </c>
      <c r="GN533" s="14">
        <v>0</v>
      </c>
      <c r="GO533" s="14">
        <v>0</v>
      </c>
      <c r="GP533" s="14">
        <v>0</v>
      </c>
      <c r="GQ533" s="14">
        <v>0</v>
      </c>
      <c r="GR533" s="14">
        <v>0</v>
      </c>
      <c r="GS533" s="14">
        <v>0</v>
      </c>
      <c r="GT533" s="14">
        <v>0</v>
      </c>
      <c r="GU533" s="14">
        <v>0</v>
      </c>
      <c r="GV533" s="14">
        <v>0</v>
      </c>
      <c r="GW533" s="14">
        <v>0</v>
      </c>
      <c r="GX533" s="14">
        <v>0</v>
      </c>
      <c r="GY533" s="14">
        <v>0</v>
      </c>
      <c r="GZ533" s="14">
        <v>0</v>
      </c>
      <c r="HA533" s="14">
        <v>0</v>
      </c>
      <c r="HB533" s="14">
        <v>0</v>
      </c>
      <c r="HC533" s="14">
        <v>0</v>
      </c>
      <c r="HD533" s="14">
        <v>0</v>
      </c>
      <c r="HE533" s="14">
        <v>0</v>
      </c>
      <c r="HF533" s="14">
        <v>0</v>
      </c>
      <c r="HG533" s="14">
        <v>0</v>
      </c>
      <c r="HH533" s="14">
        <v>0</v>
      </c>
      <c r="HI533" s="14">
        <v>0</v>
      </c>
      <c r="HJ533" s="14">
        <v>0</v>
      </c>
      <c r="HK533" s="14">
        <v>0</v>
      </c>
      <c r="HL533" s="14">
        <v>0</v>
      </c>
      <c r="HM533" s="14">
        <v>0</v>
      </c>
      <c r="HN533" s="14">
        <v>0</v>
      </c>
      <c r="HO533" s="14">
        <v>0</v>
      </c>
      <c r="HP533" s="14">
        <v>0</v>
      </c>
      <c r="HQ533" s="14">
        <v>0</v>
      </c>
      <c r="HR533" s="14">
        <v>0</v>
      </c>
      <c r="HS533" s="14">
        <v>0</v>
      </c>
      <c r="HT533" s="14">
        <v>0</v>
      </c>
      <c r="HU533" s="14">
        <v>0</v>
      </c>
      <c r="HV533" s="14">
        <v>0</v>
      </c>
      <c r="HW533" s="14">
        <v>0</v>
      </c>
      <c r="HX533" s="14">
        <v>0</v>
      </c>
      <c r="HY533" s="14">
        <v>0</v>
      </c>
      <c r="HZ533" s="14">
        <v>0</v>
      </c>
      <c r="IA533" s="14">
        <v>0</v>
      </c>
      <c r="IB533" s="14">
        <v>0</v>
      </c>
      <c r="IC533" s="14">
        <v>0</v>
      </c>
      <c r="ID533" s="14">
        <v>0</v>
      </c>
      <c r="IE533" s="14">
        <v>0</v>
      </c>
      <c r="IF533" s="14">
        <v>0</v>
      </c>
      <c r="IG533" s="14">
        <v>0</v>
      </c>
      <c r="IH533" s="14">
        <v>0</v>
      </c>
      <c r="II533" s="14">
        <v>0</v>
      </c>
      <c r="IJ533" s="14">
        <v>0</v>
      </c>
      <c r="IK533" s="14">
        <v>0</v>
      </c>
      <c r="IL533" s="14">
        <v>0</v>
      </c>
      <c r="IM533" s="14">
        <v>0</v>
      </c>
      <c r="IN533" s="14">
        <v>0</v>
      </c>
      <c r="IO533" s="14">
        <v>0</v>
      </c>
      <c r="IP533" s="14">
        <v>0</v>
      </c>
      <c r="IQ533" s="14">
        <v>0</v>
      </c>
      <c r="IR533" s="14">
        <v>0</v>
      </c>
      <c r="IS533" s="14">
        <v>0</v>
      </c>
      <c r="IT533" s="14">
        <v>0</v>
      </c>
      <c r="IU533" s="14">
        <v>0</v>
      </c>
      <c r="IV533" s="14">
        <v>0</v>
      </c>
      <c r="IW533" s="14">
        <v>0</v>
      </c>
      <c r="IX533" s="14">
        <v>0</v>
      </c>
      <c r="IY533" s="14">
        <v>0</v>
      </c>
      <c r="IZ533" s="14">
        <v>0</v>
      </c>
      <c r="JA533" s="14">
        <v>1</v>
      </c>
      <c r="JB533" s="14">
        <v>0</v>
      </c>
      <c r="JC533" s="14">
        <v>0</v>
      </c>
      <c r="JD533" s="14">
        <v>0</v>
      </c>
      <c r="JE533" s="14">
        <v>0</v>
      </c>
      <c r="JF533" s="14">
        <v>0</v>
      </c>
      <c r="JG533" s="14">
        <v>0</v>
      </c>
      <c r="JH533" s="14">
        <v>0</v>
      </c>
      <c r="JI533" s="14">
        <v>0</v>
      </c>
      <c r="JJ533" s="14">
        <v>0</v>
      </c>
      <c r="JK533" s="14">
        <v>0</v>
      </c>
      <c r="JL533" s="14">
        <v>0</v>
      </c>
      <c r="JM533" s="14">
        <v>0</v>
      </c>
      <c r="JN533" s="14">
        <v>0</v>
      </c>
      <c r="JO533" s="14">
        <v>0</v>
      </c>
      <c r="JP533" s="14">
        <v>0</v>
      </c>
      <c r="JQ533" s="14">
        <v>0</v>
      </c>
      <c r="JR533" s="14">
        <v>0</v>
      </c>
      <c r="JS533" s="14">
        <v>0</v>
      </c>
      <c r="JT533" s="14">
        <v>0</v>
      </c>
      <c r="JU533" s="14">
        <v>0</v>
      </c>
      <c r="JV533" s="14">
        <v>0</v>
      </c>
      <c r="JW533" s="14">
        <v>0</v>
      </c>
      <c r="JX533" s="14">
        <v>0</v>
      </c>
      <c r="JY533" s="14">
        <v>0</v>
      </c>
      <c r="JZ533" s="14">
        <v>0</v>
      </c>
      <c r="KA533" s="14">
        <v>0</v>
      </c>
      <c r="KB533" s="14">
        <v>0</v>
      </c>
      <c r="KC533" s="14">
        <v>0</v>
      </c>
      <c r="KD533" s="14">
        <v>0</v>
      </c>
      <c r="KE533" s="14">
        <v>0</v>
      </c>
      <c r="KF533" s="14">
        <v>0</v>
      </c>
      <c r="KG533" s="14">
        <v>0</v>
      </c>
      <c r="KH533" s="14">
        <v>0</v>
      </c>
      <c r="KI533" s="14">
        <v>0</v>
      </c>
      <c r="KJ533" s="14">
        <v>0</v>
      </c>
      <c r="KK533" s="14">
        <v>0</v>
      </c>
      <c r="KL533" s="14">
        <v>0</v>
      </c>
      <c r="KM533" s="14">
        <v>0</v>
      </c>
      <c r="KN533" s="14">
        <v>0</v>
      </c>
      <c r="KO533" s="14">
        <v>0</v>
      </c>
      <c r="KP533" s="14">
        <v>0</v>
      </c>
      <c r="KQ533" s="14">
        <v>0</v>
      </c>
      <c r="KR533" s="14">
        <v>0</v>
      </c>
      <c r="KS533" s="14">
        <v>0</v>
      </c>
      <c r="KT533" s="14">
        <v>0</v>
      </c>
      <c r="KU533" s="14">
        <v>0</v>
      </c>
      <c r="KV533" s="14">
        <v>0</v>
      </c>
      <c r="KW533" s="14">
        <v>0</v>
      </c>
      <c r="KX533" s="14">
        <v>0</v>
      </c>
      <c r="KY533" s="14">
        <v>0</v>
      </c>
      <c r="KZ533" s="14">
        <v>0</v>
      </c>
      <c r="LA533" s="14">
        <v>0</v>
      </c>
      <c r="LB533" s="14">
        <v>0</v>
      </c>
      <c r="LC533" s="14">
        <v>0</v>
      </c>
      <c r="LD533" s="14">
        <v>0</v>
      </c>
      <c r="LE533" s="14">
        <v>0</v>
      </c>
      <c r="LF533" s="14">
        <v>0</v>
      </c>
      <c r="LG533" s="14">
        <v>0</v>
      </c>
      <c r="LH533" s="14">
        <v>0</v>
      </c>
      <c r="LI533" s="14">
        <v>0</v>
      </c>
      <c r="LJ533" s="14">
        <v>0</v>
      </c>
      <c r="LK533" s="14">
        <v>2</v>
      </c>
      <c r="LL533" s="14">
        <v>0</v>
      </c>
      <c r="LM533" s="14">
        <v>0</v>
      </c>
      <c r="LN533" s="14">
        <v>0</v>
      </c>
      <c r="LO533" s="14">
        <v>0</v>
      </c>
      <c r="LP533" s="14">
        <v>0</v>
      </c>
      <c r="LQ533" s="14">
        <v>0</v>
      </c>
      <c r="LR533" s="14">
        <v>1</v>
      </c>
      <c r="LS533" s="14">
        <v>0</v>
      </c>
      <c r="LT533" s="14">
        <v>0</v>
      </c>
      <c r="LU533" s="14">
        <v>0</v>
      </c>
      <c r="LV533" s="14">
        <v>0</v>
      </c>
      <c r="LW533" s="14">
        <v>0</v>
      </c>
      <c r="LX533" s="14">
        <v>0</v>
      </c>
      <c r="LY533" s="14">
        <v>0</v>
      </c>
      <c r="LZ533" s="14">
        <v>1</v>
      </c>
      <c r="MA533" s="14">
        <v>0</v>
      </c>
      <c r="MB533" s="14">
        <v>0</v>
      </c>
      <c r="MC533" s="14">
        <v>0</v>
      </c>
      <c r="MD533" s="14">
        <v>1</v>
      </c>
      <c r="ME533" s="14">
        <v>0</v>
      </c>
      <c r="MF533" s="14">
        <v>0</v>
      </c>
      <c r="MG533" s="14">
        <v>0</v>
      </c>
      <c r="MH533" s="14">
        <v>1</v>
      </c>
      <c r="MI533" s="14">
        <v>0</v>
      </c>
      <c r="MJ533" s="14">
        <v>0</v>
      </c>
      <c r="MK533" s="14">
        <v>0</v>
      </c>
      <c r="ML533" s="14">
        <v>0</v>
      </c>
      <c r="MM533" s="14">
        <v>0</v>
      </c>
      <c r="MN533" s="14">
        <v>0</v>
      </c>
      <c r="MO533" s="14">
        <v>0</v>
      </c>
      <c r="MP533" s="14">
        <v>0</v>
      </c>
      <c r="MQ533" s="14">
        <v>0</v>
      </c>
      <c r="MR533" s="14">
        <v>0</v>
      </c>
      <c r="MS533" s="14">
        <v>0</v>
      </c>
      <c r="MT533" s="14">
        <v>1</v>
      </c>
      <c r="MU533" s="14">
        <v>1</v>
      </c>
      <c r="MV533" s="14">
        <v>0</v>
      </c>
      <c r="MW533" s="14">
        <v>0</v>
      </c>
      <c r="MX533" s="14">
        <v>1</v>
      </c>
      <c r="MY533" s="14">
        <v>1</v>
      </c>
      <c r="MZ533" s="14">
        <v>0</v>
      </c>
      <c r="NA533" s="14">
        <v>0</v>
      </c>
      <c r="NB533" s="14">
        <v>1</v>
      </c>
      <c r="NC533" s="14">
        <v>1</v>
      </c>
      <c r="ND533" s="14">
        <v>0</v>
      </c>
      <c r="NE533" s="14">
        <v>0</v>
      </c>
      <c r="NF533" s="14">
        <v>1</v>
      </c>
      <c r="NG533" s="14">
        <v>0</v>
      </c>
      <c r="NH533" s="14">
        <v>0</v>
      </c>
      <c r="NI533" s="14">
        <v>0</v>
      </c>
      <c r="NJ533" s="14">
        <v>0</v>
      </c>
      <c r="NK533" s="14">
        <v>0</v>
      </c>
      <c r="NL533" s="14">
        <v>0</v>
      </c>
      <c r="NM533" s="14">
        <v>0</v>
      </c>
      <c r="NN533" s="14">
        <v>0</v>
      </c>
      <c r="NO533" s="14">
        <v>0</v>
      </c>
      <c r="NP533" s="14">
        <v>0</v>
      </c>
      <c r="NQ533" s="14">
        <v>0</v>
      </c>
      <c r="NR533" s="14">
        <v>0</v>
      </c>
      <c r="NS533" s="14">
        <v>0</v>
      </c>
      <c r="NT533" s="14">
        <v>0</v>
      </c>
      <c r="NU533" s="14">
        <v>0</v>
      </c>
      <c r="NV533" s="14">
        <v>0</v>
      </c>
      <c r="NW533" s="14">
        <v>0</v>
      </c>
      <c r="NX533" s="14">
        <v>0</v>
      </c>
      <c r="NY533" s="14">
        <v>0</v>
      </c>
      <c r="NZ533" s="14">
        <v>0</v>
      </c>
      <c r="OA533" s="14">
        <v>0</v>
      </c>
      <c r="OB533" s="14">
        <v>0</v>
      </c>
      <c r="OC533" s="14">
        <v>1</v>
      </c>
      <c r="OD533" s="14">
        <v>1</v>
      </c>
      <c r="OE533" s="14">
        <v>0</v>
      </c>
      <c r="OF533" s="14"/>
      <c r="OG533" s="14">
        <v>0</v>
      </c>
      <c r="OH533" s="14">
        <v>0</v>
      </c>
      <c r="OI533" s="14">
        <v>0</v>
      </c>
      <c r="OJ533" s="14">
        <v>0</v>
      </c>
      <c r="OK533" s="14">
        <v>0</v>
      </c>
      <c r="OL533" s="14">
        <v>0</v>
      </c>
      <c r="OM533" s="14">
        <v>0</v>
      </c>
      <c r="ON533" s="14">
        <v>1</v>
      </c>
      <c r="OO533" s="14">
        <v>0</v>
      </c>
      <c r="OP533" s="14">
        <v>0</v>
      </c>
      <c r="OQ533" s="14">
        <v>1</v>
      </c>
      <c r="OR533" s="14">
        <v>0</v>
      </c>
      <c r="OS533" s="14">
        <v>0</v>
      </c>
      <c r="OT533" s="14">
        <v>0</v>
      </c>
      <c r="OU533" s="14">
        <v>0</v>
      </c>
      <c r="OV533" s="14">
        <v>0</v>
      </c>
      <c r="OW533" s="14">
        <v>0</v>
      </c>
      <c r="OX533" s="14">
        <v>0</v>
      </c>
      <c r="OY533" s="14">
        <v>0</v>
      </c>
      <c r="OZ533" s="14"/>
      <c r="PA533" s="14">
        <v>0</v>
      </c>
      <c r="PB533" s="14"/>
      <c r="PC533" s="14"/>
      <c r="PD533" s="14">
        <v>0</v>
      </c>
      <c r="PE533" s="14"/>
      <c r="PF533" s="14"/>
      <c r="PG533" s="54"/>
      <c r="PH533" s="54"/>
      <c r="PI533" s="54"/>
      <c r="PJ533" s="54"/>
      <c r="PK533" s="54"/>
      <c r="PL533" s="84"/>
      <c r="PM533" s="14"/>
      <c r="PN533" s="84"/>
      <c r="PO533" s="84">
        <v>1</v>
      </c>
      <c r="PP533" s="84"/>
      <c r="PQ533" s="84"/>
      <c r="PR533" s="505"/>
      <c r="PS533" s="84"/>
      <c r="PT533" s="84"/>
      <c r="PU533" s="84"/>
      <c r="PV533" s="84"/>
      <c r="PW533" s="54"/>
      <c r="PX533" s="54"/>
      <c r="PY533" s="14"/>
      <c r="PZ533" s="14"/>
      <c r="QA533" s="14"/>
      <c r="QB533" s="54"/>
      <c r="QC533" s="54"/>
      <c r="QD533" s="54"/>
      <c r="QR533" s="1"/>
      <c r="QS533" s="1"/>
      <c r="QX533" s="1"/>
      <c r="QY533" s="1"/>
      <c r="QZ533" s="1"/>
      <c r="RA533" s="1"/>
      <c r="RB533" s="1"/>
      <c r="RC533" s="1"/>
      <c r="RD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</row>
    <row r="534" spans="1:534" s="20" customFormat="1" hidden="1" x14ac:dyDescent="0.25">
      <c r="A534" s="68" t="s">
        <v>50</v>
      </c>
      <c r="B534" s="79" t="s">
        <v>1250</v>
      </c>
      <c r="C534" s="464">
        <v>2296</v>
      </c>
      <c r="D534" s="347"/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  <c r="AL534" s="14">
        <v>0</v>
      </c>
      <c r="AM534" s="14">
        <v>0</v>
      </c>
      <c r="AN534" s="14">
        <v>0</v>
      </c>
      <c r="AO534" s="14">
        <v>0</v>
      </c>
      <c r="AP534" s="14">
        <v>0</v>
      </c>
      <c r="AQ534" s="14">
        <v>0</v>
      </c>
      <c r="AR534" s="14">
        <v>0</v>
      </c>
      <c r="AS534" s="14">
        <v>0</v>
      </c>
      <c r="AT534" s="14">
        <v>0</v>
      </c>
      <c r="AU534" s="14">
        <v>0</v>
      </c>
      <c r="AV534" s="14">
        <v>0</v>
      </c>
      <c r="AW534" s="14">
        <v>0</v>
      </c>
      <c r="AX534" s="14">
        <v>0</v>
      </c>
      <c r="AY534" s="14">
        <v>0</v>
      </c>
      <c r="AZ534" s="14">
        <v>0</v>
      </c>
      <c r="BA534" s="14">
        <v>0</v>
      </c>
      <c r="BB534" s="14">
        <v>0</v>
      </c>
      <c r="BC534" s="14">
        <v>0</v>
      </c>
      <c r="BD534" s="14">
        <v>0</v>
      </c>
      <c r="BE534" s="14">
        <v>0</v>
      </c>
      <c r="BF534" s="14">
        <v>0</v>
      </c>
      <c r="BG534" s="14">
        <v>0</v>
      </c>
      <c r="BH534" s="14">
        <v>0</v>
      </c>
      <c r="BI534" s="14">
        <v>0</v>
      </c>
      <c r="BJ534" s="14">
        <v>0</v>
      </c>
      <c r="BK534" s="14">
        <v>0</v>
      </c>
      <c r="BL534" s="14">
        <v>0</v>
      </c>
      <c r="BM534" s="14">
        <v>0</v>
      </c>
      <c r="BN534" s="14">
        <v>0</v>
      </c>
      <c r="BO534" s="14">
        <v>0</v>
      </c>
      <c r="BP534" s="14">
        <v>0</v>
      </c>
      <c r="BQ534" s="14">
        <v>0</v>
      </c>
      <c r="BR534" s="14">
        <v>0</v>
      </c>
      <c r="BS534" s="14">
        <v>0</v>
      </c>
      <c r="BT534" s="14">
        <v>0</v>
      </c>
      <c r="BU534" s="14">
        <v>0</v>
      </c>
      <c r="BV534" s="14">
        <v>0</v>
      </c>
      <c r="BW534" s="14">
        <v>0</v>
      </c>
      <c r="BX534" s="14">
        <v>0</v>
      </c>
      <c r="BY534" s="14">
        <v>0</v>
      </c>
      <c r="BZ534" s="14">
        <v>0</v>
      </c>
      <c r="CA534" s="14">
        <v>0</v>
      </c>
      <c r="CB534" s="14">
        <v>0</v>
      </c>
      <c r="CC534" s="14">
        <v>0</v>
      </c>
      <c r="CD534" s="14">
        <v>0</v>
      </c>
      <c r="CE534" s="14">
        <v>0</v>
      </c>
      <c r="CF534" s="14">
        <v>0</v>
      </c>
      <c r="CG534" s="14">
        <v>0</v>
      </c>
      <c r="CH534" s="14">
        <v>0</v>
      </c>
      <c r="CI534" s="14">
        <v>0</v>
      </c>
      <c r="CJ534" s="14">
        <v>0</v>
      </c>
      <c r="CK534" s="14">
        <v>0</v>
      </c>
      <c r="CL534" s="14">
        <v>0</v>
      </c>
      <c r="CM534" s="14">
        <v>0</v>
      </c>
      <c r="CN534" s="14">
        <v>0</v>
      </c>
      <c r="CO534" s="14">
        <v>0</v>
      </c>
      <c r="CP534" s="14">
        <v>0</v>
      </c>
      <c r="CQ534" s="14">
        <v>0</v>
      </c>
      <c r="CR534" s="14">
        <v>0</v>
      </c>
      <c r="CS534" s="14">
        <v>0</v>
      </c>
      <c r="CT534" s="14">
        <v>0</v>
      </c>
      <c r="CU534" s="14">
        <v>0</v>
      </c>
      <c r="CV534" s="14">
        <v>0</v>
      </c>
      <c r="CW534" s="14">
        <v>0</v>
      </c>
      <c r="CX534" s="14">
        <v>0</v>
      </c>
      <c r="CY534" s="14">
        <v>0</v>
      </c>
      <c r="CZ534" s="14">
        <v>0</v>
      </c>
      <c r="DA534" s="14">
        <v>0</v>
      </c>
      <c r="DB534" s="14">
        <v>0</v>
      </c>
      <c r="DC534" s="14">
        <v>0</v>
      </c>
      <c r="DD534" s="14">
        <v>0</v>
      </c>
      <c r="DE534" s="14">
        <v>0</v>
      </c>
      <c r="DF534" s="14">
        <v>0</v>
      </c>
      <c r="DG534" s="14">
        <v>0</v>
      </c>
      <c r="DH534" s="14">
        <v>0</v>
      </c>
      <c r="DI534" s="14">
        <v>0</v>
      </c>
      <c r="DJ534" s="14">
        <v>0</v>
      </c>
      <c r="DK534" s="14">
        <v>0</v>
      </c>
      <c r="DL534" s="14">
        <v>0</v>
      </c>
      <c r="DM534" s="14">
        <v>0</v>
      </c>
      <c r="DN534" s="14">
        <v>0</v>
      </c>
      <c r="DO534" s="14">
        <v>0</v>
      </c>
      <c r="DP534" s="14">
        <v>0</v>
      </c>
      <c r="DQ534" s="14">
        <v>0</v>
      </c>
      <c r="DR534" s="14">
        <v>0</v>
      </c>
      <c r="DS534" s="14">
        <v>0</v>
      </c>
      <c r="DT534" s="14">
        <v>0</v>
      </c>
      <c r="DU534" s="14">
        <v>0</v>
      </c>
      <c r="DV534" s="14">
        <v>0</v>
      </c>
      <c r="DW534" s="14">
        <v>0</v>
      </c>
      <c r="DX534" s="14">
        <v>0</v>
      </c>
      <c r="DY534" s="14">
        <v>0</v>
      </c>
      <c r="DZ534" s="14">
        <v>0</v>
      </c>
      <c r="EA534" s="14">
        <v>0</v>
      </c>
      <c r="EB534" s="14">
        <v>0</v>
      </c>
      <c r="EC534" s="14">
        <v>0</v>
      </c>
      <c r="ED534" s="14">
        <v>0</v>
      </c>
      <c r="EE534" s="14">
        <v>0</v>
      </c>
      <c r="EF534" s="14">
        <v>0</v>
      </c>
      <c r="EG534" s="14">
        <v>0</v>
      </c>
      <c r="EH534" s="14">
        <v>0</v>
      </c>
      <c r="EI534" s="14">
        <v>0</v>
      </c>
      <c r="EJ534" s="14">
        <v>0</v>
      </c>
      <c r="EK534" s="14">
        <v>0</v>
      </c>
      <c r="EL534" s="14">
        <v>1</v>
      </c>
      <c r="EM534" s="14">
        <v>0</v>
      </c>
      <c r="EN534" s="14">
        <v>1</v>
      </c>
      <c r="EO534" s="14">
        <v>0</v>
      </c>
      <c r="EP534" s="14">
        <v>0</v>
      </c>
      <c r="EQ534" s="14">
        <v>0</v>
      </c>
      <c r="ER534" s="14">
        <v>0</v>
      </c>
      <c r="ES534" s="14">
        <v>0</v>
      </c>
      <c r="ET534" s="14">
        <v>4</v>
      </c>
      <c r="EU534" s="14">
        <v>1</v>
      </c>
      <c r="EV534" s="14">
        <v>5</v>
      </c>
      <c r="EW534" s="14">
        <v>0</v>
      </c>
      <c r="EX534" s="14">
        <v>4</v>
      </c>
      <c r="EY534" s="14">
        <v>0</v>
      </c>
      <c r="EZ534" s="14">
        <v>0</v>
      </c>
      <c r="FA534" s="14">
        <v>4</v>
      </c>
      <c r="FB534" s="14">
        <v>1</v>
      </c>
      <c r="FC534" s="14">
        <v>5</v>
      </c>
      <c r="FD534" s="14">
        <v>0</v>
      </c>
      <c r="FE534" s="14">
        <v>1</v>
      </c>
      <c r="FF534" s="14">
        <v>0</v>
      </c>
      <c r="FG534" s="14">
        <v>2</v>
      </c>
      <c r="FH534" s="14">
        <v>1</v>
      </c>
      <c r="FI534" s="14">
        <v>3</v>
      </c>
      <c r="FJ534" s="14">
        <v>0</v>
      </c>
      <c r="FK534" s="14">
        <v>0</v>
      </c>
      <c r="FL534" s="14">
        <v>1</v>
      </c>
      <c r="FM534" s="14">
        <v>1</v>
      </c>
      <c r="FN534" s="14">
        <v>0</v>
      </c>
      <c r="FO534" s="14">
        <v>0</v>
      </c>
      <c r="FP534" s="14">
        <v>0</v>
      </c>
      <c r="FQ534" s="14">
        <v>0</v>
      </c>
      <c r="FR534" s="14">
        <v>0</v>
      </c>
      <c r="FS534" s="14">
        <v>0</v>
      </c>
      <c r="FT534" s="14">
        <v>0</v>
      </c>
      <c r="FU534" s="14">
        <v>0</v>
      </c>
      <c r="FV534" s="14">
        <v>0</v>
      </c>
      <c r="FW534" s="14">
        <v>0</v>
      </c>
      <c r="FX534" s="14">
        <v>0</v>
      </c>
      <c r="FY534" s="14">
        <v>1</v>
      </c>
      <c r="FZ534" s="14">
        <v>0</v>
      </c>
      <c r="GA534" s="14">
        <v>0</v>
      </c>
      <c r="GB534" s="14">
        <v>0</v>
      </c>
      <c r="GC534" s="14">
        <v>0</v>
      </c>
      <c r="GD534" s="14">
        <v>0</v>
      </c>
      <c r="GE534" s="14">
        <v>0</v>
      </c>
      <c r="GF534" s="14">
        <v>0</v>
      </c>
      <c r="GG534" s="14">
        <v>0</v>
      </c>
      <c r="GH534" s="14">
        <v>0</v>
      </c>
      <c r="GI534" s="14">
        <v>0</v>
      </c>
      <c r="GJ534" s="14">
        <v>1</v>
      </c>
      <c r="GK534" s="14">
        <v>0</v>
      </c>
      <c r="GL534" s="14">
        <v>0</v>
      </c>
      <c r="GM534" s="14">
        <v>0</v>
      </c>
      <c r="GN534" s="14">
        <v>1</v>
      </c>
      <c r="GO534" s="14">
        <v>0</v>
      </c>
      <c r="GP534" s="14">
        <v>0</v>
      </c>
      <c r="GQ534" s="14">
        <v>0</v>
      </c>
      <c r="GR534" s="14">
        <v>0</v>
      </c>
      <c r="GS534" s="14">
        <v>0</v>
      </c>
      <c r="GT534" s="14">
        <v>0</v>
      </c>
      <c r="GU534" s="14">
        <v>0</v>
      </c>
      <c r="GV534" s="14">
        <v>0</v>
      </c>
      <c r="GW534" s="14">
        <v>1</v>
      </c>
      <c r="GX534" s="14">
        <v>0</v>
      </c>
      <c r="GY534" s="14">
        <v>0</v>
      </c>
      <c r="GZ534" s="14">
        <v>0</v>
      </c>
      <c r="HA534" s="14">
        <v>0</v>
      </c>
      <c r="HB534" s="14">
        <v>0</v>
      </c>
      <c r="HC534" s="14">
        <v>0</v>
      </c>
      <c r="HD534" s="14">
        <v>0</v>
      </c>
      <c r="HE534" s="14">
        <v>0</v>
      </c>
      <c r="HF534" s="14">
        <v>0</v>
      </c>
      <c r="HG534" s="14">
        <v>0</v>
      </c>
      <c r="HH534" s="14">
        <v>0</v>
      </c>
      <c r="HI534" s="14">
        <v>0</v>
      </c>
      <c r="HJ534" s="14">
        <v>0</v>
      </c>
      <c r="HK534" s="14">
        <v>0</v>
      </c>
      <c r="HL534" s="14">
        <v>0</v>
      </c>
      <c r="HM534" s="14">
        <v>0</v>
      </c>
      <c r="HN534" s="14">
        <v>0</v>
      </c>
      <c r="HO534" s="14">
        <v>0</v>
      </c>
      <c r="HP534" s="14">
        <v>0</v>
      </c>
      <c r="HQ534" s="14">
        <v>0</v>
      </c>
      <c r="HR534" s="14">
        <v>0</v>
      </c>
      <c r="HS534" s="14">
        <v>0</v>
      </c>
      <c r="HT534" s="14">
        <v>0</v>
      </c>
      <c r="HU534" s="14">
        <v>0</v>
      </c>
      <c r="HV534" s="14">
        <v>0</v>
      </c>
      <c r="HW534" s="14">
        <v>0</v>
      </c>
      <c r="HX534" s="14">
        <v>0</v>
      </c>
      <c r="HY534" s="14">
        <v>0</v>
      </c>
      <c r="HZ534" s="14">
        <v>0</v>
      </c>
      <c r="IA534" s="14">
        <v>0</v>
      </c>
      <c r="IB534" s="14">
        <v>0</v>
      </c>
      <c r="IC534" s="14">
        <v>0</v>
      </c>
      <c r="ID534" s="14">
        <v>0</v>
      </c>
      <c r="IE534" s="14">
        <v>0</v>
      </c>
      <c r="IF534" s="14">
        <v>0</v>
      </c>
      <c r="IG534" s="14">
        <v>0</v>
      </c>
      <c r="IH534" s="14">
        <v>0</v>
      </c>
      <c r="II534" s="14">
        <v>0</v>
      </c>
      <c r="IJ534" s="14">
        <v>0</v>
      </c>
      <c r="IK534" s="14">
        <v>0</v>
      </c>
      <c r="IL534" s="14">
        <v>0</v>
      </c>
      <c r="IM534" s="14">
        <v>0</v>
      </c>
      <c r="IN534" s="14">
        <v>0</v>
      </c>
      <c r="IO534" s="14">
        <v>0</v>
      </c>
      <c r="IP534" s="14">
        <v>0</v>
      </c>
      <c r="IQ534" s="14">
        <v>0</v>
      </c>
      <c r="IR534" s="14">
        <v>0</v>
      </c>
      <c r="IS534" s="14">
        <v>1</v>
      </c>
      <c r="IT534" s="14">
        <v>0</v>
      </c>
      <c r="IU534" s="14">
        <v>0</v>
      </c>
      <c r="IV534" s="14">
        <v>0</v>
      </c>
      <c r="IW534" s="14">
        <v>0</v>
      </c>
      <c r="IX534" s="14">
        <v>2</v>
      </c>
      <c r="IY534" s="14">
        <v>0</v>
      </c>
      <c r="IZ534" s="14">
        <v>0</v>
      </c>
      <c r="JA534" s="14">
        <v>0</v>
      </c>
      <c r="JB534" s="14">
        <v>0</v>
      </c>
      <c r="JC534" s="14">
        <v>0</v>
      </c>
      <c r="JD534" s="14">
        <v>0</v>
      </c>
      <c r="JE534" s="14">
        <v>0</v>
      </c>
      <c r="JF534" s="14">
        <v>0</v>
      </c>
      <c r="JG534" s="14">
        <v>0</v>
      </c>
      <c r="JH534" s="14">
        <v>0</v>
      </c>
      <c r="JI534" s="14">
        <v>0</v>
      </c>
      <c r="JJ534" s="14">
        <v>0</v>
      </c>
      <c r="JK534" s="14">
        <v>0</v>
      </c>
      <c r="JL534" s="14">
        <v>0</v>
      </c>
      <c r="JM534" s="14">
        <v>0</v>
      </c>
      <c r="JN534" s="14">
        <v>0</v>
      </c>
      <c r="JO534" s="14">
        <v>0</v>
      </c>
      <c r="JP534" s="14">
        <v>0</v>
      </c>
      <c r="JQ534" s="14">
        <v>0</v>
      </c>
      <c r="JR534" s="14">
        <v>0</v>
      </c>
      <c r="JS534" s="14">
        <v>0</v>
      </c>
      <c r="JT534" s="14">
        <v>0</v>
      </c>
      <c r="JU534" s="14">
        <v>0</v>
      </c>
      <c r="JV534" s="14">
        <v>0</v>
      </c>
      <c r="JW534" s="14">
        <v>0</v>
      </c>
      <c r="JX534" s="14">
        <v>0</v>
      </c>
      <c r="JY534" s="14">
        <v>0</v>
      </c>
      <c r="JZ534" s="14">
        <v>3</v>
      </c>
      <c r="KA534" s="14">
        <v>0</v>
      </c>
      <c r="KB534" s="14">
        <v>4</v>
      </c>
      <c r="KC534" s="14">
        <v>1</v>
      </c>
      <c r="KD534" s="14">
        <v>2</v>
      </c>
      <c r="KE534" s="14">
        <v>3</v>
      </c>
      <c r="KF534" s="14">
        <v>11</v>
      </c>
      <c r="KG534" s="14">
        <v>0</v>
      </c>
      <c r="KH534" s="14">
        <v>0</v>
      </c>
      <c r="KI534" s="14">
        <v>2</v>
      </c>
      <c r="KJ534" s="14">
        <v>1</v>
      </c>
      <c r="KK534" s="14">
        <v>0</v>
      </c>
      <c r="KL534" s="14">
        <v>8</v>
      </c>
      <c r="KM534" s="14">
        <v>0</v>
      </c>
      <c r="KN534" s="14">
        <v>5</v>
      </c>
      <c r="KO534" s="14">
        <v>0</v>
      </c>
      <c r="KP534" s="14">
        <v>7</v>
      </c>
      <c r="KQ534" s="14">
        <v>2</v>
      </c>
      <c r="KR534" s="14">
        <v>1</v>
      </c>
      <c r="KS534" s="14">
        <v>1</v>
      </c>
      <c r="KT534" s="14">
        <v>7</v>
      </c>
      <c r="KU534" s="14">
        <v>0</v>
      </c>
      <c r="KV534" s="14">
        <v>0</v>
      </c>
      <c r="KW534" s="14">
        <v>2</v>
      </c>
      <c r="KX534" s="14">
        <v>0</v>
      </c>
      <c r="KY534" s="14">
        <v>0</v>
      </c>
      <c r="KZ534" s="14">
        <v>1</v>
      </c>
      <c r="LA534" s="14">
        <v>1</v>
      </c>
      <c r="LB534" s="14">
        <v>2</v>
      </c>
      <c r="LC534" s="14">
        <v>0</v>
      </c>
      <c r="LD534" s="14">
        <v>1</v>
      </c>
      <c r="LE534" s="14">
        <v>0</v>
      </c>
      <c r="LF534" s="14">
        <v>2</v>
      </c>
      <c r="LG534" s="14">
        <v>5</v>
      </c>
      <c r="LH534" s="14">
        <v>0</v>
      </c>
      <c r="LI534" s="14">
        <v>1</v>
      </c>
      <c r="LJ534" s="14">
        <v>0</v>
      </c>
      <c r="LK534" s="14">
        <v>2</v>
      </c>
      <c r="LL534" s="14">
        <v>3</v>
      </c>
      <c r="LM534" s="14">
        <v>2</v>
      </c>
      <c r="LN534" s="14">
        <v>0</v>
      </c>
      <c r="LO534" s="14">
        <v>0</v>
      </c>
      <c r="LP534" s="14">
        <v>2</v>
      </c>
      <c r="LQ534" s="14">
        <v>0</v>
      </c>
      <c r="LR534" s="14">
        <v>0</v>
      </c>
      <c r="LS534" s="14">
        <v>0</v>
      </c>
      <c r="LT534" s="14">
        <v>0</v>
      </c>
      <c r="LU534" s="14">
        <v>0</v>
      </c>
      <c r="LV534" s="14">
        <v>0</v>
      </c>
      <c r="LW534" s="14">
        <v>0</v>
      </c>
      <c r="LX534" s="14">
        <v>0</v>
      </c>
      <c r="LY534" s="14">
        <v>0</v>
      </c>
      <c r="LZ534" s="14">
        <v>0</v>
      </c>
      <c r="MA534" s="14">
        <v>0</v>
      </c>
      <c r="MB534" s="14">
        <v>0</v>
      </c>
      <c r="MC534" s="14">
        <v>0</v>
      </c>
      <c r="MD534" s="14">
        <v>0</v>
      </c>
      <c r="ME534" s="14">
        <v>0</v>
      </c>
      <c r="MF534" s="14">
        <v>0</v>
      </c>
      <c r="MG534" s="14">
        <v>0</v>
      </c>
      <c r="MH534" s="14">
        <v>1</v>
      </c>
      <c r="MI534" s="14">
        <v>0</v>
      </c>
      <c r="MJ534" s="14">
        <v>2</v>
      </c>
      <c r="MK534" s="14">
        <v>0</v>
      </c>
      <c r="ML534" s="14">
        <v>2</v>
      </c>
      <c r="MM534" s="14">
        <v>0</v>
      </c>
      <c r="MN534" s="14">
        <v>2</v>
      </c>
      <c r="MO534" s="14">
        <v>1</v>
      </c>
      <c r="MP534" s="14">
        <v>0</v>
      </c>
      <c r="MQ534" s="14">
        <v>1</v>
      </c>
      <c r="MR534" s="14">
        <v>0</v>
      </c>
      <c r="MS534" s="14">
        <v>0</v>
      </c>
      <c r="MT534" s="14">
        <v>3</v>
      </c>
      <c r="MU534" s="14">
        <v>2</v>
      </c>
      <c r="MV534" s="14">
        <v>0</v>
      </c>
      <c r="MW534" s="14">
        <v>2</v>
      </c>
      <c r="MX534" s="14">
        <v>2</v>
      </c>
      <c r="MY534" s="14">
        <v>0</v>
      </c>
      <c r="MZ534" s="14">
        <v>0</v>
      </c>
      <c r="NA534" s="14">
        <v>1</v>
      </c>
      <c r="NB534" s="14">
        <v>0</v>
      </c>
      <c r="NC534" s="14">
        <v>1</v>
      </c>
      <c r="ND534" s="14">
        <v>2</v>
      </c>
      <c r="NE534" s="14">
        <v>0</v>
      </c>
      <c r="NF534" s="14">
        <v>6</v>
      </c>
      <c r="NG534" s="14">
        <v>0</v>
      </c>
      <c r="NH534" s="14">
        <v>0</v>
      </c>
      <c r="NI534" s="14">
        <v>2</v>
      </c>
      <c r="NJ534" s="14">
        <v>2</v>
      </c>
      <c r="NK534" s="14">
        <v>0</v>
      </c>
      <c r="NL534" s="14">
        <v>3</v>
      </c>
      <c r="NM534" s="14">
        <v>1</v>
      </c>
      <c r="NN534" s="14">
        <v>0</v>
      </c>
      <c r="NO534" s="14">
        <v>4</v>
      </c>
      <c r="NP534" s="14">
        <v>0</v>
      </c>
      <c r="NQ534" s="14">
        <v>1</v>
      </c>
      <c r="NR534" s="14">
        <v>2</v>
      </c>
      <c r="NS534" s="14">
        <v>5</v>
      </c>
      <c r="NT534" s="14">
        <v>5</v>
      </c>
      <c r="NU534" s="14">
        <v>0</v>
      </c>
      <c r="NV534" s="14">
        <v>1</v>
      </c>
      <c r="NW534" s="14">
        <v>2</v>
      </c>
      <c r="NX534" s="14">
        <v>4</v>
      </c>
      <c r="NY534" s="14">
        <v>2</v>
      </c>
      <c r="NZ534" s="14">
        <v>0</v>
      </c>
      <c r="OA534" s="14">
        <v>7</v>
      </c>
      <c r="OB534" s="14">
        <v>0</v>
      </c>
      <c r="OC534" s="14">
        <v>0</v>
      </c>
      <c r="OD534" s="14">
        <v>0</v>
      </c>
      <c r="OE534" s="14">
        <v>6</v>
      </c>
      <c r="OF534" s="14">
        <v>1</v>
      </c>
      <c r="OG534" s="14">
        <v>3</v>
      </c>
      <c r="OH534" s="14">
        <v>5</v>
      </c>
      <c r="OI534" s="14">
        <v>0</v>
      </c>
      <c r="OJ534" s="14">
        <v>0</v>
      </c>
      <c r="OK534" s="14">
        <v>3</v>
      </c>
      <c r="OL534" s="14">
        <v>1</v>
      </c>
      <c r="OM534" s="14">
        <v>1</v>
      </c>
      <c r="ON534" s="14">
        <v>2</v>
      </c>
      <c r="OO534" s="14">
        <v>0</v>
      </c>
      <c r="OP534" s="14">
        <v>0</v>
      </c>
      <c r="OQ534" s="14">
        <v>4</v>
      </c>
      <c r="OR534" s="14">
        <v>0</v>
      </c>
      <c r="OS534" s="14">
        <v>4</v>
      </c>
      <c r="OT534" s="14">
        <v>1</v>
      </c>
      <c r="OU534" s="14">
        <v>0</v>
      </c>
      <c r="OV534" s="14">
        <v>2</v>
      </c>
      <c r="OW534" s="14">
        <v>0</v>
      </c>
      <c r="OX534" s="14">
        <v>4</v>
      </c>
      <c r="OY534" s="14">
        <v>0</v>
      </c>
      <c r="OZ534" s="14"/>
      <c r="PA534" s="14">
        <v>2</v>
      </c>
      <c r="PB534" s="14">
        <v>1</v>
      </c>
      <c r="PC534" s="14">
        <v>2</v>
      </c>
      <c r="PD534" s="14">
        <v>0</v>
      </c>
      <c r="PE534" s="14">
        <v>1</v>
      </c>
      <c r="PF534" s="14"/>
      <c r="PG534" s="14">
        <v>1</v>
      </c>
      <c r="PH534" s="84">
        <v>2</v>
      </c>
      <c r="PI534" s="14">
        <v>5</v>
      </c>
      <c r="PJ534" s="14">
        <v>5</v>
      </c>
      <c r="PK534" s="54"/>
      <c r="PL534" s="84"/>
      <c r="PM534" s="14">
        <v>17</v>
      </c>
      <c r="PN534" s="84"/>
      <c r="PO534" s="84">
        <v>9</v>
      </c>
      <c r="PP534" s="84">
        <v>3</v>
      </c>
      <c r="PQ534" s="84">
        <v>4</v>
      </c>
      <c r="PR534" s="505"/>
      <c r="PS534" s="479">
        <v>5</v>
      </c>
      <c r="PT534" s="84">
        <v>2</v>
      </c>
      <c r="PU534" s="84"/>
      <c r="PV534" s="84"/>
      <c r="PW534" s="14">
        <v>3</v>
      </c>
      <c r="PX534" s="479">
        <v>3</v>
      </c>
      <c r="PY534" s="14"/>
      <c r="PZ534" s="14"/>
      <c r="QA534" s="14"/>
      <c r="QB534" s="14">
        <v>3</v>
      </c>
      <c r="QC534" s="54"/>
      <c r="QD534" s="54"/>
      <c r="QG534" s="1">
        <v>3</v>
      </c>
      <c r="QJ534" s="1">
        <v>1</v>
      </c>
      <c r="QL534" s="482">
        <v>2</v>
      </c>
      <c r="QN534" s="1">
        <v>1</v>
      </c>
      <c r="QR534" s="1">
        <v>1</v>
      </c>
      <c r="QS534" s="1"/>
      <c r="QV534" s="1">
        <v>1</v>
      </c>
      <c r="QX534" s="1">
        <v>2</v>
      </c>
      <c r="QY534" s="1"/>
      <c r="QZ534" s="1"/>
      <c r="RA534" s="1"/>
      <c r="RB534" s="1">
        <v>1</v>
      </c>
      <c r="RC534" s="1"/>
      <c r="RD534" s="1"/>
      <c r="RI534" s="1"/>
      <c r="RJ534" s="1"/>
      <c r="RK534" s="1">
        <v>1</v>
      </c>
      <c r="RL534" s="1"/>
      <c r="RM534" s="1"/>
      <c r="RN534" s="1"/>
      <c r="RO534" s="1"/>
      <c r="RP534" s="1"/>
      <c r="RQ534" s="1"/>
      <c r="RR534" s="1"/>
      <c r="RS534" s="1"/>
      <c r="RT534" s="1"/>
      <c r="RV534" s="1">
        <v>1</v>
      </c>
      <c r="RX534" s="1"/>
      <c r="RY534" s="1">
        <v>2</v>
      </c>
      <c r="RZ534" s="1"/>
      <c r="SA534" s="1"/>
      <c r="SB534" s="1"/>
      <c r="SC534" s="1">
        <v>2</v>
      </c>
      <c r="SD534" s="1"/>
      <c r="SE534" s="1"/>
      <c r="SF534" s="1">
        <v>1</v>
      </c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</row>
    <row r="535" spans="1:534" s="20" customFormat="1" hidden="1" x14ac:dyDescent="0.25">
      <c r="A535" s="68" t="s">
        <v>50</v>
      </c>
      <c r="B535" s="68" t="s">
        <v>1249</v>
      </c>
      <c r="C535" s="464">
        <v>533</v>
      </c>
      <c r="D535" s="347"/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  <c r="AL535" s="14">
        <v>0</v>
      </c>
      <c r="AM535" s="14">
        <v>0</v>
      </c>
      <c r="AN535" s="14">
        <v>0</v>
      </c>
      <c r="AO535" s="14">
        <v>0</v>
      </c>
      <c r="AP535" s="14">
        <v>0</v>
      </c>
      <c r="AQ535" s="14">
        <v>0</v>
      </c>
      <c r="AR535" s="14">
        <v>0</v>
      </c>
      <c r="AS535" s="14">
        <v>0</v>
      </c>
      <c r="AT535" s="14">
        <v>0</v>
      </c>
      <c r="AU535" s="14">
        <v>0</v>
      </c>
      <c r="AV535" s="14">
        <v>0</v>
      </c>
      <c r="AW535" s="14">
        <v>0</v>
      </c>
      <c r="AX535" s="14">
        <v>0</v>
      </c>
      <c r="AY535" s="14">
        <v>0</v>
      </c>
      <c r="AZ535" s="14">
        <v>0</v>
      </c>
      <c r="BA535" s="14">
        <v>0</v>
      </c>
      <c r="BB535" s="14">
        <v>0</v>
      </c>
      <c r="BC535" s="14">
        <v>0</v>
      </c>
      <c r="BD535" s="14">
        <v>0</v>
      </c>
      <c r="BE535" s="14">
        <v>0</v>
      </c>
      <c r="BF535" s="14">
        <v>0</v>
      </c>
      <c r="BG535" s="14">
        <v>0</v>
      </c>
      <c r="BH535" s="14">
        <v>0</v>
      </c>
      <c r="BI535" s="14">
        <v>0</v>
      </c>
      <c r="BJ535" s="14">
        <v>0</v>
      </c>
      <c r="BK535" s="14">
        <v>0</v>
      </c>
      <c r="BL535" s="14">
        <v>0</v>
      </c>
      <c r="BM535" s="14">
        <v>0</v>
      </c>
      <c r="BN535" s="14">
        <v>0</v>
      </c>
      <c r="BO535" s="14">
        <v>0</v>
      </c>
      <c r="BP535" s="14">
        <v>0</v>
      </c>
      <c r="BQ535" s="14">
        <v>0</v>
      </c>
      <c r="BR535" s="14">
        <v>0</v>
      </c>
      <c r="BS535" s="14">
        <v>0</v>
      </c>
      <c r="BT535" s="14">
        <v>0</v>
      </c>
      <c r="BU535" s="14">
        <v>0</v>
      </c>
      <c r="BV535" s="14">
        <v>0</v>
      </c>
      <c r="BW535" s="14">
        <v>0</v>
      </c>
      <c r="BX535" s="14">
        <v>0</v>
      </c>
      <c r="BY535" s="14">
        <v>0</v>
      </c>
      <c r="BZ535" s="14">
        <v>0</v>
      </c>
      <c r="CA535" s="14">
        <v>0</v>
      </c>
      <c r="CB535" s="14">
        <v>0</v>
      </c>
      <c r="CC535" s="14">
        <v>0</v>
      </c>
      <c r="CD535" s="14">
        <v>0</v>
      </c>
      <c r="CE535" s="14">
        <v>0</v>
      </c>
      <c r="CF535" s="14">
        <v>0</v>
      </c>
      <c r="CG535" s="14">
        <v>0</v>
      </c>
      <c r="CH535" s="14">
        <v>0</v>
      </c>
      <c r="CI535" s="14">
        <v>0</v>
      </c>
      <c r="CJ535" s="14">
        <v>0</v>
      </c>
      <c r="CK535" s="14">
        <v>0</v>
      </c>
      <c r="CL535" s="14">
        <v>0</v>
      </c>
      <c r="CM535" s="14">
        <v>0</v>
      </c>
      <c r="CN535" s="14">
        <v>0</v>
      </c>
      <c r="CO535" s="14">
        <v>0</v>
      </c>
      <c r="CP535" s="14">
        <v>0</v>
      </c>
      <c r="CQ535" s="14">
        <v>0</v>
      </c>
      <c r="CR535" s="14">
        <v>0</v>
      </c>
      <c r="CS535" s="14">
        <v>0</v>
      </c>
      <c r="CT535" s="14">
        <v>0</v>
      </c>
      <c r="CU535" s="14">
        <v>0</v>
      </c>
      <c r="CV535" s="14">
        <v>0</v>
      </c>
      <c r="CW535" s="14">
        <v>0</v>
      </c>
      <c r="CX535" s="14">
        <v>0</v>
      </c>
      <c r="CY535" s="14">
        <v>0</v>
      </c>
      <c r="CZ535" s="14">
        <v>0</v>
      </c>
      <c r="DA535" s="14">
        <v>0</v>
      </c>
      <c r="DB535" s="14">
        <v>0</v>
      </c>
      <c r="DC535" s="14">
        <v>0</v>
      </c>
      <c r="DD535" s="14">
        <v>0</v>
      </c>
      <c r="DE535" s="14">
        <v>0</v>
      </c>
      <c r="DF535" s="14">
        <v>0</v>
      </c>
      <c r="DG535" s="14">
        <v>0</v>
      </c>
      <c r="DH535" s="14">
        <v>0</v>
      </c>
      <c r="DI535" s="14">
        <v>0</v>
      </c>
      <c r="DJ535" s="14">
        <v>0</v>
      </c>
      <c r="DK535" s="14">
        <v>0</v>
      </c>
      <c r="DL535" s="14">
        <v>0</v>
      </c>
      <c r="DM535" s="14">
        <v>0</v>
      </c>
      <c r="DN535" s="14">
        <v>0</v>
      </c>
      <c r="DO535" s="14">
        <v>0</v>
      </c>
      <c r="DP535" s="14">
        <v>0</v>
      </c>
      <c r="DQ535" s="14">
        <v>0</v>
      </c>
      <c r="DR535" s="14">
        <v>0</v>
      </c>
      <c r="DS535" s="14">
        <v>0</v>
      </c>
      <c r="DT535" s="14">
        <v>0</v>
      </c>
      <c r="DU535" s="14">
        <v>0</v>
      </c>
      <c r="DV535" s="14">
        <v>0</v>
      </c>
      <c r="DW535" s="14">
        <v>0</v>
      </c>
      <c r="DX535" s="14">
        <v>0</v>
      </c>
      <c r="DY535" s="14">
        <v>0</v>
      </c>
      <c r="DZ535" s="14">
        <v>0</v>
      </c>
      <c r="EA535" s="14">
        <v>0</v>
      </c>
      <c r="EB535" s="14">
        <v>0</v>
      </c>
      <c r="EC535" s="14">
        <v>0</v>
      </c>
      <c r="ED535" s="14">
        <v>0</v>
      </c>
      <c r="EE535" s="14">
        <v>0</v>
      </c>
      <c r="EF535" s="14">
        <v>0</v>
      </c>
      <c r="EG535" s="14">
        <v>0</v>
      </c>
      <c r="EH535" s="14">
        <v>0</v>
      </c>
      <c r="EI535" s="14">
        <v>0</v>
      </c>
      <c r="EJ535" s="14">
        <v>0</v>
      </c>
      <c r="EK535" s="14">
        <v>0</v>
      </c>
      <c r="EL535" s="14">
        <v>0</v>
      </c>
      <c r="EM535" s="14">
        <v>0</v>
      </c>
      <c r="EN535" s="14">
        <v>0</v>
      </c>
      <c r="EO535" s="14">
        <v>0</v>
      </c>
      <c r="EP535" s="14">
        <v>0</v>
      </c>
      <c r="EQ535" s="14">
        <v>0</v>
      </c>
      <c r="ER535" s="14">
        <v>0</v>
      </c>
      <c r="ES535" s="14">
        <v>0</v>
      </c>
      <c r="ET535" s="14">
        <v>0</v>
      </c>
      <c r="EU535" s="14">
        <v>0</v>
      </c>
      <c r="EV535" s="14">
        <v>0</v>
      </c>
      <c r="EW535" s="14">
        <v>0</v>
      </c>
      <c r="EX535" s="14">
        <v>0</v>
      </c>
      <c r="EY535" s="14">
        <v>0</v>
      </c>
      <c r="EZ535" s="14">
        <v>0</v>
      </c>
      <c r="FA535" s="14">
        <v>0</v>
      </c>
      <c r="FB535" s="14">
        <v>0</v>
      </c>
      <c r="FC535" s="14">
        <v>1</v>
      </c>
      <c r="FD535" s="14">
        <v>0</v>
      </c>
      <c r="FE535" s="14">
        <v>0</v>
      </c>
      <c r="FF535" s="14">
        <v>0</v>
      </c>
      <c r="FG535" s="14">
        <v>2</v>
      </c>
      <c r="FH535" s="14">
        <v>0</v>
      </c>
      <c r="FI535" s="14">
        <v>0</v>
      </c>
      <c r="FJ535" s="14">
        <v>1</v>
      </c>
      <c r="FK535" s="14">
        <v>0</v>
      </c>
      <c r="FL535" s="14">
        <v>0</v>
      </c>
      <c r="FM535" s="14">
        <v>0</v>
      </c>
      <c r="FN535" s="14">
        <v>0</v>
      </c>
      <c r="FO535" s="14">
        <v>1</v>
      </c>
      <c r="FP535" s="14">
        <v>0</v>
      </c>
      <c r="FQ535" s="14">
        <v>1</v>
      </c>
      <c r="FR535" s="14">
        <v>0</v>
      </c>
      <c r="FS535" s="14">
        <v>0</v>
      </c>
      <c r="FT535" s="14">
        <v>0</v>
      </c>
      <c r="FU535" s="14">
        <v>0</v>
      </c>
      <c r="FV535" s="14">
        <v>0</v>
      </c>
      <c r="FW535" s="14">
        <v>0</v>
      </c>
      <c r="FX535" s="14">
        <v>0</v>
      </c>
      <c r="FY535" s="14">
        <v>0</v>
      </c>
      <c r="FZ535" s="14">
        <v>0</v>
      </c>
      <c r="GA535" s="14">
        <v>0</v>
      </c>
      <c r="GB535" s="14">
        <v>0</v>
      </c>
      <c r="GC535" s="14">
        <v>0</v>
      </c>
      <c r="GD535" s="14">
        <v>0</v>
      </c>
      <c r="GE535" s="14">
        <v>0</v>
      </c>
      <c r="GF535" s="14">
        <v>0</v>
      </c>
      <c r="GG535" s="14">
        <v>0</v>
      </c>
      <c r="GH535" s="14">
        <v>0</v>
      </c>
      <c r="GI535" s="14">
        <v>0</v>
      </c>
      <c r="GJ535" s="14">
        <v>0</v>
      </c>
      <c r="GK535" s="14">
        <v>0</v>
      </c>
      <c r="GL535" s="14">
        <v>0</v>
      </c>
      <c r="GM535" s="14">
        <v>0</v>
      </c>
      <c r="GN535" s="14">
        <v>0</v>
      </c>
      <c r="GO535" s="14">
        <v>0</v>
      </c>
      <c r="GP535" s="14">
        <v>0</v>
      </c>
      <c r="GQ535" s="14">
        <v>0</v>
      </c>
      <c r="GR535" s="14">
        <v>0</v>
      </c>
      <c r="GS535" s="14">
        <v>0</v>
      </c>
      <c r="GT535" s="14">
        <v>0</v>
      </c>
      <c r="GU535" s="14">
        <v>0</v>
      </c>
      <c r="GV535" s="14">
        <v>0</v>
      </c>
      <c r="GW535" s="14">
        <v>0</v>
      </c>
      <c r="GX535" s="14">
        <v>0</v>
      </c>
      <c r="GY535" s="14">
        <v>1</v>
      </c>
      <c r="GZ535" s="14">
        <v>0</v>
      </c>
      <c r="HA535" s="14">
        <v>0</v>
      </c>
      <c r="HB535" s="14">
        <v>0</v>
      </c>
      <c r="HC535" s="14">
        <v>0</v>
      </c>
      <c r="HD535" s="14">
        <v>0</v>
      </c>
      <c r="HE535" s="14">
        <v>0</v>
      </c>
      <c r="HF535" s="14">
        <v>0</v>
      </c>
      <c r="HG535" s="14">
        <v>0</v>
      </c>
      <c r="HH535" s="14">
        <v>0</v>
      </c>
      <c r="HI535" s="14">
        <v>0</v>
      </c>
      <c r="HJ535" s="14">
        <v>0</v>
      </c>
      <c r="HK535" s="14">
        <v>0</v>
      </c>
      <c r="HL535" s="14">
        <v>0</v>
      </c>
      <c r="HM535" s="14">
        <v>0</v>
      </c>
      <c r="HN535" s="14">
        <v>0</v>
      </c>
      <c r="HO535" s="14">
        <v>0</v>
      </c>
      <c r="HP535" s="14">
        <v>0</v>
      </c>
      <c r="HQ535" s="14">
        <v>0</v>
      </c>
      <c r="HR535" s="14">
        <v>0</v>
      </c>
      <c r="HS535" s="14">
        <v>0</v>
      </c>
      <c r="HT535" s="14">
        <v>0</v>
      </c>
      <c r="HU535" s="14">
        <v>0</v>
      </c>
      <c r="HV535" s="14">
        <v>0</v>
      </c>
      <c r="HW535" s="14">
        <v>0</v>
      </c>
      <c r="HX535" s="14">
        <v>0</v>
      </c>
      <c r="HY535" s="14">
        <v>0</v>
      </c>
      <c r="HZ535" s="14">
        <v>0</v>
      </c>
      <c r="IA535" s="14">
        <v>0</v>
      </c>
      <c r="IB535" s="14">
        <v>0</v>
      </c>
      <c r="IC535" s="14">
        <v>0</v>
      </c>
      <c r="ID535" s="14">
        <v>0</v>
      </c>
      <c r="IE535" s="14">
        <v>0</v>
      </c>
      <c r="IF535" s="14">
        <v>0</v>
      </c>
      <c r="IG535" s="14">
        <v>0</v>
      </c>
      <c r="IH535" s="14">
        <v>0</v>
      </c>
      <c r="II535" s="14">
        <v>0</v>
      </c>
      <c r="IJ535" s="14">
        <v>0</v>
      </c>
      <c r="IK535" s="14">
        <v>0</v>
      </c>
      <c r="IL535" s="14">
        <v>0</v>
      </c>
      <c r="IM535" s="14">
        <v>0</v>
      </c>
      <c r="IN535" s="14">
        <v>0</v>
      </c>
      <c r="IO535" s="14">
        <v>0</v>
      </c>
      <c r="IP535" s="14">
        <v>0</v>
      </c>
      <c r="IQ535" s="14">
        <v>0</v>
      </c>
      <c r="IR535" s="14">
        <v>0</v>
      </c>
      <c r="IS535" s="14">
        <v>0</v>
      </c>
      <c r="IT535" s="14">
        <v>0</v>
      </c>
      <c r="IU535" s="14">
        <v>0</v>
      </c>
      <c r="IV535" s="14">
        <v>0</v>
      </c>
      <c r="IW535" s="14">
        <v>0</v>
      </c>
      <c r="IX535" s="14">
        <v>0</v>
      </c>
      <c r="IY535" s="14">
        <v>0</v>
      </c>
      <c r="IZ535" s="14">
        <v>0</v>
      </c>
      <c r="JA535" s="14">
        <v>0</v>
      </c>
      <c r="JB535" s="14">
        <v>0</v>
      </c>
      <c r="JC535" s="14">
        <v>0</v>
      </c>
      <c r="JD535" s="14">
        <v>0</v>
      </c>
      <c r="JE535" s="14">
        <v>0</v>
      </c>
      <c r="JF535" s="14">
        <v>0</v>
      </c>
      <c r="JG535" s="14">
        <v>0</v>
      </c>
      <c r="JH535" s="14">
        <v>0</v>
      </c>
      <c r="JI535" s="14">
        <v>0</v>
      </c>
      <c r="JJ535" s="14">
        <v>0</v>
      </c>
      <c r="JK535" s="14">
        <v>0</v>
      </c>
      <c r="JL535" s="14">
        <v>0</v>
      </c>
      <c r="JM535" s="14">
        <v>0</v>
      </c>
      <c r="JN535" s="14">
        <v>0</v>
      </c>
      <c r="JO535" s="14">
        <v>0</v>
      </c>
      <c r="JP535" s="14">
        <v>0</v>
      </c>
      <c r="JQ535" s="14">
        <v>0</v>
      </c>
      <c r="JR535" s="14">
        <v>0</v>
      </c>
      <c r="JS535" s="14">
        <v>0</v>
      </c>
      <c r="JT535" s="14">
        <v>0</v>
      </c>
      <c r="JU535" s="14">
        <v>0</v>
      </c>
      <c r="JV535" s="14">
        <v>0</v>
      </c>
      <c r="JW535" s="14">
        <v>0</v>
      </c>
      <c r="JX535" s="14">
        <v>0</v>
      </c>
      <c r="JY535" s="14">
        <v>0</v>
      </c>
      <c r="JZ535" s="14">
        <v>0</v>
      </c>
      <c r="KA535" s="14">
        <v>0</v>
      </c>
      <c r="KB535" s="14">
        <v>0</v>
      </c>
      <c r="KC535" s="14">
        <v>0</v>
      </c>
      <c r="KD535" s="14">
        <v>0</v>
      </c>
      <c r="KE535" s="14">
        <v>0</v>
      </c>
      <c r="KF535" s="14">
        <v>0</v>
      </c>
      <c r="KG535" s="14">
        <v>0</v>
      </c>
      <c r="KH535" s="14">
        <v>0</v>
      </c>
      <c r="KI535" s="14">
        <v>0</v>
      </c>
      <c r="KJ535" s="14">
        <v>0</v>
      </c>
      <c r="KK535" s="14">
        <v>0</v>
      </c>
      <c r="KL535" s="14">
        <v>0</v>
      </c>
      <c r="KM535" s="14">
        <v>0</v>
      </c>
      <c r="KN535" s="14">
        <v>0</v>
      </c>
      <c r="KO535" s="14">
        <v>0</v>
      </c>
      <c r="KP535" s="14">
        <v>0</v>
      </c>
      <c r="KQ535" s="14">
        <v>0</v>
      </c>
      <c r="KR535" s="14">
        <v>0</v>
      </c>
      <c r="KS535" s="14">
        <v>0</v>
      </c>
      <c r="KT535" s="14">
        <v>0</v>
      </c>
      <c r="KU535" s="14">
        <v>0</v>
      </c>
      <c r="KV535" s="14">
        <v>0</v>
      </c>
      <c r="KW535" s="14">
        <v>0</v>
      </c>
      <c r="KX535" s="14">
        <v>0</v>
      </c>
      <c r="KY535" s="14">
        <v>0</v>
      </c>
      <c r="KZ535" s="14">
        <v>0</v>
      </c>
      <c r="LA535" s="14">
        <v>0</v>
      </c>
      <c r="LB535" s="14">
        <v>0</v>
      </c>
      <c r="LC535" s="14">
        <v>0</v>
      </c>
      <c r="LD535" s="14">
        <v>0</v>
      </c>
      <c r="LE535" s="14">
        <v>0</v>
      </c>
      <c r="LF535" s="14">
        <v>0</v>
      </c>
      <c r="LG535" s="14">
        <v>0</v>
      </c>
      <c r="LH535" s="14">
        <v>0</v>
      </c>
      <c r="LI535" s="14">
        <v>0</v>
      </c>
      <c r="LJ535" s="14">
        <v>0</v>
      </c>
      <c r="LK535" s="14">
        <v>0</v>
      </c>
      <c r="LL535" s="14">
        <v>0</v>
      </c>
      <c r="LM535" s="14">
        <v>0</v>
      </c>
      <c r="LN535" s="14">
        <v>0</v>
      </c>
      <c r="LO535" s="14">
        <v>0</v>
      </c>
      <c r="LP535" s="14">
        <v>0</v>
      </c>
      <c r="LQ535" s="14">
        <v>0</v>
      </c>
      <c r="LR535" s="14">
        <v>0</v>
      </c>
      <c r="LS535" s="14">
        <v>0</v>
      </c>
      <c r="LT535" s="14">
        <v>1</v>
      </c>
      <c r="LU535" s="14">
        <v>0</v>
      </c>
      <c r="LV535" s="14">
        <v>0</v>
      </c>
      <c r="LW535" s="14">
        <v>0</v>
      </c>
      <c r="LX535" s="14">
        <v>0</v>
      </c>
      <c r="LY535" s="14">
        <v>0</v>
      </c>
      <c r="LZ535" s="14">
        <v>0</v>
      </c>
      <c r="MA535" s="14">
        <v>0</v>
      </c>
      <c r="MB535" s="14">
        <v>0</v>
      </c>
      <c r="MC535" s="14">
        <v>0</v>
      </c>
      <c r="MD535" s="14">
        <v>0</v>
      </c>
      <c r="ME535" s="14">
        <v>0</v>
      </c>
      <c r="MF535" s="14">
        <v>0</v>
      </c>
      <c r="MG535" s="14">
        <v>0</v>
      </c>
      <c r="MH535" s="14">
        <v>0</v>
      </c>
      <c r="MI535" s="14">
        <v>0</v>
      </c>
      <c r="MJ535" s="14">
        <v>0</v>
      </c>
      <c r="MK535" s="14">
        <v>0</v>
      </c>
      <c r="ML535" s="14">
        <v>0</v>
      </c>
      <c r="MM535" s="14">
        <v>0</v>
      </c>
      <c r="MN535" s="14">
        <v>0</v>
      </c>
      <c r="MO535" s="14">
        <v>0</v>
      </c>
      <c r="MP535" s="14">
        <v>1</v>
      </c>
      <c r="MQ535" s="14">
        <v>0</v>
      </c>
      <c r="MR535" s="14">
        <v>0</v>
      </c>
      <c r="MS535" s="14">
        <v>0</v>
      </c>
      <c r="MT535" s="14">
        <v>0</v>
      </c>
      <c r="MU535" s="14">
        <v>0</v>
      </c>
      <c r="MV535" s="14">
        <v>1</v>
      </c>
      <c r="MW535" s="14">
        <v>0</v>
      </c>
      <c r="MX535" s="14">
        <v>0</v>
      </c>
      <c r="MY535" s="14">
        <v>1</v>
      </c>
      <c r="MZ535" s="14">
        <v>0</v>
      </c>
      <c r="NA535" s="14">
        <v>0</v>
      </c>
      <c r="NB535" s="14">
        <v>0</v>
      </c>
      <c r="NC535" s="14">
        <v>0</v>
      </c>
      <c r="ND535" s="14">
        <v>0</v>
      </c>
      <c r="NE535" s="14">
        <v>0</v>
      </c>
      <c r="NF535" s="14">
        <v>0</v>
      </c>
      <c r="NG535" s="14">
        <v>0</v>
      </c>
      <c r="NH535" s="14">
        <v>0</v>
      </c>
      <c r="NI535" s="14">
        <v>0</v>
      </c>
      <c r="NJ535" s="14">
        <v>0</v>
      </c>
      <c r="NK535" s="14">
        <v>0</v>
      </c>
      <c r="NL535" s="14">
        <v>0</v>
      </c>
      <c r="NM535" s="14">
        <v>0</v>
      </c>
      <c r="NN535" s="14">
        <v>0</v>
      </c>
      <c r="NO535" s="14">
        <v>1</v>
      </c>
      <c r="NP535" s="14">
        <v>0</v>
      </c>
      <c r="NQ535" s="14">
        <v>0</v>
      </c>
      <c r="NR535" s="14">
        <v>0</v>
      </c>
      <c r="NS535" s="14">
        <v>0</v>
      </c>
      <c r="NT535" s="14">
        <v>1</v>
      </c>
      <c r="NU535" s="14">
        <v>0</v>
      </c>
      <c r="NV535" s="14">
        <v>0</v>
      </c>
      <c r="NW535" s="14">
        <v>0</v>
      </c>
      <c r="NX535" s="14">
        <v>0</v>
      </c>
      <c r="NY535" s="14">
        <v>0</v>
      </c>
      <c r="NZ535" s="14">
        <v>0</v>
      </c>
      <c r="OA535" s="14">
        <v>0</v>
      </c>
      <c r="OB535" s="14">
        <v>0</v>
      </c>
      <c r="OC535" s="14">
        <v>0</v>
      </c>
      <c r="OD535" s="14">
        <v>0</v>
      </c>
      <c r="OE535" s="14">
        <v>0</v>
      </c>
      <c r="OF535" s="14"/>
      <c r="OG535" s="14">
        <v>0</v>
      </c>
      <c r="OH535" s="14">
        <v>0</v>
      </c>
      <c r="OI535" s="14">
        <v>0</v>
      </c>
      <c r="OJ535" s="14">
        <v>0</v>
      </c>
      <c r="OK535" s="14">
        <v>0</v>
      </c>
      <c r="OL535" s="14">
        <v>0</v>
      </c>
      <c r="OM535" s="14">
        <v>0</v>
      </c>
      <c r="ON535" s="14">
        <v>0</v>
      </c>
      <c r="OO535" s="14">
        <v>0</v>
      </c>
      <c r="OP535" s="14">
        <v>0</v>
      </c>
      <c r="OQ535" s="14">
        <v>0</v>
      </c>
      <c r="OR535" s="14">
        <v>0</v>
      </c>
      <c r="OS535" s="14">
        <v>0</v>
      </c>
      <c r="OT535" s="14">
        <v>0</v>
      </c>
      <c r="OU535" s="14">
        <v>0</v>
      </c>
      <c r="OV535" s="14">
        <v>0</v>
      </c>
      <c r="OW535" s="14">
        <v>0</v>
      </c>
      <c r="OX535" s="14">
        <v>0</v>
      </c>
      <c r="OY535" s="14">
        <v>0</v>
      </c>
      <c r="OZ535" s="14"/>
      <c r="PA535" s="14">
        <v>0</v>
      </c>
      <c r="PB535" s="14"/>
      <c r="PC535" s="14"/>
      <c r="PD535" s="14">
        <v>0</v>
      </c>
      <c r="PE535" s="14"/>
      <c r="PF535" s="14"/>
      <c r="PG535" s="54"/>
      <c r="PH535" s="54"/>
      <c r="PI535" s="54"/>
      <c r="PJ535" s="54"/>
      <c r="PK535" s="54"/>
      <c r="PL535" s="84"/>
      <c r="PM535" s="14"/>
      <c r="PN535" s="84"/>
      <c r="PO535" s="84"/>
      <c r="PP535" s="84"/>
      <c r="PQ535" s="84"/>
      <c r="PR535" s="505"/>
      <c r="PS535" s="84"/>
      <c r="PT535" s="84"/>
      <c r="PU535" s="84"/>
      <c r="PV535" s="84"/>
      <c r="PW535" s="54"/>
      <c r="PX535" s="54"/>
      <c r="PY535" s="14"/>
      <c r="PZ535" s="14"/>
      <c r="QA535" s="14"/>
      <c r="QB535" s="54"/>
      <c r="QC535" s="14">
        <v>1</v>
      </c>
      <c r="QD535" s="14">
        <v>1</v>
      </c>
      <c r="QI535" s="1">
        <v>1</v>
      </c>
      <c r="QO535" s="1">
        <v>1</v>
      </c>
      <c r="QR535" s="1"/>
      <c r="QS535" s="1"/>
      <c r="QX535" s="1"/>
      <c r="QY535" s="1"/>
      <c r="QZ535" s="1"/>
      <c r="RA535" s="1"/>
      <c r="RB535" s="1"/>
      <c r="RC535" s="1"/>
      <c r="RD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</row>
    <row r="536" spans="1:534" s="20" customFormat="1" hidden="1" x14ac:dyDescent="0.25">
      <c r="A536" s="68" t="s">
        <v>50</v>
      </c>
      <c r="B536" s="68" t="s">
        <v>805</v>
      </c>
      <c r="C536" s="464">
        <v>163</v>
      </c>
      <c r="D536" s="347"/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  <c r="AL536" s="14">
        <v>0</v>
      </c>
      <c r="AM536" s="14">
        <v>0</v>
      </c>
      <c r="AN536" s="14">
        <v>0</v>
      </c>
      <c r="AO536" s="14">
        <v>0</v>
      </c>
      <c r="AP536" s="14">
        <v>0</v>
      </c>
      <c r="AQ536" s="14">
        <v>0</v>
      </c>
      <c r="AR536" s="14">
        <v>0</v>
      </c>
      <c r="AS536" s="14">
        <v>0</v>
      </c>
      <c r="AT536" s="14">
        <v>0</v>
      </c>
      <c r="AU536" s="14">
        <v>0</v>
      </c>
      <c r="AV536" s="14">
        <v>0</v>
      </c>
      <c r="AW536" s="14">
        <v>0</v>
      </c>
      <c r="AX536" s="14">
        <v>0</v>
      </c>
      <c r="AY536" s="14">
        <v>0</v>
      </c>
      <c r="AZ536" s="14">
        <v>0</v>
      </c>
      <c r="BA536" s="14">
        <v>0</v>
      </c>
      <c r="BB536" s="14">
        <v>0</v>
      </c>
      <c r="BC536" s="14">
        <v>0</v>
      </c>
      <c r="BD536" s="14">
        <v>0</v>
      </c>
      <c r="BE536" s="14">
        <v>0</v>
      </c>
      <c r="BF536" s="14">
        <v>0</v>
      </c>
      <c r="BG536" s="14">
        <v>0</v>
      </c>
      <c r="BH536" s="14">
        <v>0</v>
      </c>
      <c r="BI536" s="14">
        <v>0</v>
      </c>
      <c r="BJ536" s="14">
        <v>0</v>
      </c>
      <c r="BK536" s="14">
        <v>0</v>
      </c>
      <c r="BL536" s="14">
        <v>0</v>
      </c>
      <c r="BM536" s="14">
        <v>0</v>
      </c>
      <c r="BN536" s="14">
        <v>0</v>
      </c>
      <c r="BO536" s="14">
        <v>0</v>
      </c>
      <c r="BP536" s="14">
        <v>0</v>
      </c>
      <c r="BQ536" s="14">
        <v>0</v>
      </c>
      <c r="BR536" s="14">
        <v>0</v>
      </c>
      <c r="BS536" s="14">
        <v>0</v>
      </c>
      <c r="BT536" s="14">
        <v>0</v>
      </c>
      <c r="BU536" s="14">
        <v>0</v>
      </c>
      <c r="BV536" s="14">
        <v>0</v>
      </c>
      <c r="BW536" s="14">
        <v>0</v>
      </c>
      <c r="BX536" s="14">
        <v>0</v>
      </c>
      <c r="BY536" s="14">
        <v>0</v>
      </c>
      <c r="BZ536" s="14">
        <v>0</v>
      </c>
      <c r="CA536" s="14">
        <v>0</v>
      </c>
      <c r="CB536" s="14">
        <v>0</v>
      </c>
      <c r="CC536" s="14">
        <v>0</v>
      </c>
      <c r="CD536" s="14">
        <v>0</v>
      </c>
      <c r="CE536" s="14">
        <v>0</v>
      </c>
      <c r="CF536" s="14">
        <v>0</v>
      </c>
      <c r="CG536" s="14">
        <v>0</v>
      </c>
      <c r="CH536" s="14">
        <v>0</v>
      </c>
      <c r="CI536" s="14">
        <v>0</v>
      </c>
      <c r="CJ536" s="14">
        <v>0</v>
      </c>
      <c r="CK536" s="14">
        <v>0</v>
      </c>
      <c r="CL536" s="14">
        <v>0</v>
      </c>
      <c r="CM536" s="14">
        <v>0</v>
      </c>
      <c r="CN536" s="14">
        <v>0</v>
      </c>
      <c r="CO536" s="14">
        <v>0</v>
      </c>
      <c r="CP536" s="14">
        <v>0</v>
      </c>
      <c r="CQ536" s="14">
        <v>0</v>
      </c>
      <c r="CR536" s="14">
        <v>0</v>
      </c>
      <c r="CS536" s="14">
        <v>0</v>
      </c>
      <c r="CT536" s="14">
        <v>0</v>
      </c>
      <c r="CU536" s="14">
        <v>0</v>
      </c>
      <c r="CV536" s="14">
        <v>0</v>
      </c>
      <c r="CW536" s="14">
        <v>0</v>
      </c>
      <c r="CX536" s="14">
        <v>0</v>
      </c>
      <c r="CY536" s="14">
        <v>0</v>
      </c>
      <c r="CZ536" s="14">
        <v>0</v>
      </c>
      <c r="DA536" s="14">
        <v>0</v>
      </c>
      <c r="DB536" s="14">
        <v>0</v>
      </c>
      <c r="DC536" s="14">
        <v>0</v>
      </c>
      <c r="DD536" s="14">
        <v>0</v>
      </c>
      <c r="DE536" s="14">
        <v>0</v>
      </c>
      <c r="DF536" s="14">
        <v>0</v>
      </c>
      <c r="DG536" s="14">
        <v>0</v>
      </c>
      <c r="DH536" s="14">
        <v>0</v>
      </c>
      <c r="DI536" s="14">
        <v>0</v>
      </c>
      <c r="DJ536" s="14">
        <v>0</v>
      </c>
      <c r="DK536" s="14">
        <v>0</v>
      </c>
      <c r="DL536" s="14">
        <v>0</v>
      </c>
      <c r="DM536" s="14">
        <v>0</v>
      </c>
      <c r="DN536" s="14">
        <v>0</v>
      </c>
      <c r="DO536" s="14">
        <v>0</v>
      </c>
      <c r="DP536" s="14">
        <v>0</v>
      </c>
      <c r="DQ536" s="14">
        <v>0</v>
      </c>
      <c r="DR536" s="14">
        <v>0</v>
      </c>
      <c r="DS536" s="14">
        <v>0</v>
      </c>
      <c r="DT536" s="14">
        <v>0</v>
      </c>
      <c r="DU536" s="14">
        <v>0</v>
      </c>
      <c r="DV536" s="14">
        <v>0</v>
      </c>
      <c r="DW536" s="14">
        <v>0</v>
      </c>
      <c r="DX536" s="14">
        <v>0</v>
      </c>
      <c r="DY536" s="14">
        <v>0</v>
      </c>
      <c r="DZ536" s="14">
        <v>0</v>
      </c>
      <c r="EA536" s="14">
        <v>0</v>
      </c>
      <c r="EB536" s="14">
        <v>0</v>
      </c>
      <c r="EC536" s="14">
        <v>0</v>
      </c>
      <c r="ED536" s="14">
        <v>0</v>
      </c>
      <c r="EE536" s="14">
        <v>0</v>
      </c>
      <c r="EF536" s="14">
        <v>0</v>
      </c>
      <c r="EG536" s="14">
        <v>0</v>
      </c>
      <c r="EH536" s="14">
        <v>0</v>
      </c>
      <c r="EI536" s="14">
        <v>0</v>
      </c>
      <c r="EJ536" s="14">
        <v>0</v>
      </c>
      <c r="EK536" s="14">
        <v>0</v>
      </c>
      <c r="EL536" s="14">
        <v>0</v>
      </c>
      <c r="EM536" s="14">
        <v>0</v>
      </c>
      <c r="EN536" s="14">
        <v>0</v>
      </c>
      <c r="EO536" s="14">
        <v>0</v>
      </c>
      <c r="EP536" s="14">
        <v>0</v>
      </c>
      <c r="EQ536" s="14">
        <v>0</v>
      </c>
      <c r="ER536" s="14">
        <v>0</v>
      </c>
      <c r="ES536" s="14">
        <v>0</v>
      </c>
      <c r="ET536" s="14">
        <v>0</v>
      </c>
      <c r="EU536" s="14">
        <v>0</v>
      </c>
      <c r="EV536" s="14">
        <v>0</v>
      </c>
      <c r="EW536" s="14">
        <v>0</v>
      </c>
      <c r="EX536" s="14">
        <v>0</v>
      </c>
      <c r="EY536" s="14">
        <v>0</v>
      </c>
      <c r="EZ536" s="14">
        <v>0</v>
      </c>
      <c r="FA536" s="14">
        <v>0</v>
      </c>
      <c r="FB536" s="14">
        <v>0</v>
      </c>
      <c r="FC536" s="14">
        <v>0</v>
      </c>
      <c r="FD536" s="14">
        <v>0</v>
      </c>
      <c r="FE536" s="14">
        <v>0</v>
      </c>
      <c r="FF536" s="14">
        <v>0</v>
      </c>
      <c r="FG536" s="14">
        <v>0</v>
      </c>
      <c r="FH536" s="14">
        <v>0</v>
      </c>
      <c r="FI536" s="14">
        <v>0</v>
      </c>
      <c r="FJ536" s="14">
        <v>0</v>
      </c>
      <c r="FK536" s="14">
        <v>0</v>
      </c>
      <c r="FL536" s="14">
        <v>0</v>
      </c>
      <c r="FM536" s="14">
        <v>0</v>
      </c>
      <c r="FN536" s="14">
        <v>0</v>
      </c>
      <c r="FO536" s="14">
        <v>1</v>
      </c>
      <c r="FP536" s="14">
        <v>0</v>
      </c>
      <c r="FQ536" s="14">
        <v>0</v>
      </c>
      <c r="FR536" s="14">
        <v>0</v>
      </c>
      <c r="FS536" s="14">
        <v>0</v>
      </c>
      <c r="FT536" s="14">
        <v>0</v>
      </c>
      <c r="FU536" s="14">
        <v>0</v>
      </c>
      <c r="FV536" s="14">
        <v>0</v>
      </c>
      <c r="FW536" s="14">
        <v>0</v>
      </c>
      <c r="FX536" s="14">
        <v>1</v>
      </c>
      <c r="FY536" s="14">
        <v>1</v>
      </c>
      <c r="FZ536" s="14">
        <v>0</v>
      </c>
      <c r="GA536" s="14">
        <v>0</v>
      </c>
      <c r="GB536" s="14">
        <v>0</v>
      </c>
      <c r="GC536" s="14">
        <v>0</v>
      </c>
      <c r="GD536" s="14">
        <v>0</v>
      </c>
      <c r="GE536" s="14">
        <v>0</v>
      </c>
      <c r="GF536" s="14">
        <v>1</v>
      </c>
      <c r="GG536" s="14">
        <v>0</v>
      </c>
      <c r="GH536" s="14">
        <v>0</v>
      </c>
      <c r="GI536" s="14">
        <v>0</v>
      </c>
      <c r="GJ536" s="14">
        <v>0</v>
      </c>
      <c r="GK536" s="14">
        <v>0</v>
      </c>
      <c r="GL536" s="14">
        <v>0</v>
      </c>
      <c r="GM536" s="14">
        <v>0</v>
      </c>
      <c r="GN536" s="14">
        <v>0</v>
      </c>
      <c r="GO536" s="14">
        <v>0</v>
      </c>
      <c r="GP536" s="14">
        <v>0</v>
      </c>
      <c r="GQ536" s="14">
        <v>0</v>
      </c>
      <c r="GR536" s="14">
        <v>0</v>
      </c>
      <c r="GS536" s="14">
        <v>0</v>
      </c>
      <c r="GT536" s="14">
        <v>0</v>
      </c>
      <c r="GU536" s="14">
        <v>0</v>
      </c>
      <c r="GV536" s="14">
        <v>0</v>
      </c>
      <c r="GW536" s="14">
        <v>0</v>
      </c>
      <c r="GX536" s="14">
        <v>0</v>
      </c>
      <c r="GY536" s="14">
        <v>0</v>
      </c>
      <c r="GZ536" s="14">
        <v>0</v>
      </c>
      <c r="HA536" s="14">
        <v>0</v>
      </c>
      <c r="HB536" s="14">
        <v>0</v>
      </c>
      <c r="HC536" s="14">
        <v>0</v>
      </c>
      <c r="HD536" s="14">
        <v>0</v>
      </c>
      <c r="HE536" s="14">
        <v>0</v>
      </c>
      <c r="HF536" s="14">
        <v>0</v>
      </c>
      <c r="HG536" s="14">
        <v>0</v>
      </c>
      <c r="HH536" s="14">
        <v>0</v>
      </c>
      <c r="HI536" s="14">
        <v>0</v>
      </c>
      <c r="HJ536" s="14">
        <v>0</v>
      </c>
      <c r="HK536" s="14">
        <v>0</v>
      </c>
      <c r="HL536" s="14">
        <v>0</v>
      </c>
      <c r="HM536" s="14">
        <v>0</v>
      </c>
      <c r="HN536" s="14">
        <v>0</v>
      </c>
      <c r="HO536" s="14">
        <v>0</v>
      </c>
      <c r="HP536" s="14">
        <v>0</v>
      </c>
      <c r="HQ536" s="14">
        <v>0</v>
      </c>
      <c r="HR536" s="14">
        <v>1</v>
      </c>
      <c r="HS536" s="14">
        <v>0</v>
      </c>
      <c r="HT536" s="14">
        <v>0</v>
      </c>
      <c r="HU536" s="14">
        <v>0</v>
      </c>
      <c r="HV536" s="14">
        <v>0</v>
      </c>
      <c r="HW536" s="14">
        <v>0</v>
      </c>
      <c r="HX536" s="14">
        <v>0</v>
      </c>
      <c r="HY536" s="14">
        <v>0</v>
      </c>
      <c r="HZ536" s="14">
        <v>0</v>
      </c>
      <c r="IA536" s="14">
        <v>0</v>
      </c>
      <c r="IB536" s="14">
        <v>0</v>
      </c>
      <c r="IC536" s="14">
        <v>0</v>
      </c>
      <c r="ID536" s="14">
        <v>0</v>
      </c>
      <c r="IE536" s="14">
        <v>0</v>
      </c>
      <c r="IF536" s="14">
        <v>0</v>
      </c>
      <c r="IG536" s="14">
        <v>0</v>
      </c>
      <c r="IH536" s="14">
        <v>0</v>
      </c>
      <c r="II536" s="14">
        <v>0</v>
      </c>
      <c r="IJ536" s="14">
        <v>0</v>
      </c>
      <c r="IK536" s="14">
        <v>0</v>
      </c>
      <c r="IL536" s="14">
        <v>0</v>
      </c>
      <c r="IM536" s="14">
        <v>0</v>
      </c>
      <c r="IN536" s="14">
        <v>0</v>
      </c>
      <c r="IO536" s="14">
        <v>0</v>
      </c>
      <c r="IP536" s="14">
        <v>0</v>
      </c>
      <c r="IQ536" s="14">
        <v>0</v>
      </c>
      <c r="IR536" s="14">
        <v>0</v>
      </c>
      <c r="IS536" s="14">
        <v>0</v>
      </c>
      <c r="IT536" s="14">
        <v>0</v>
      </c>
      <c r="IU536" s="14">
        <v>0</v>
      </c>
      <c r="IV536" s="14">
        <v>0</v>
      </c>
      <c r="IW536" s="14">
        <v>0</v>
      </c>
      <c r="IX536" s="14">
        <v>0</v>
      </c>
      <c r="IY536" s="14">
        <v>0</v>
      </c>
      <c r="IZ536" s="14">
        <v>0</v>
      </c>
      <c r="JA536" s="14">
        <v>0</v>
      </c>
      <c r="JB536" s="14">
        <v>0</v>
      </c>
      <c r="JC536" s="14">
        <v>0</v>
      </c>
      <c r="JD536" s="14">
        <v>0</v>
      </c>
      <c r="JE536" s="14">
        <v>0</v>
      </c>
      <c r="JF536" s="14">
        <v>0</v>
      </c>
      <c r="JG536" s="14">
        <v>0</v>
      </c>
      <c r="JH536" s="14">
        <v>0</v>
      </c>
      <c r="JI536" s="14">
        <v>0</v>
      </c>
      <c r="JJ536" s="14">
        <v>0</v>
      </c>
      <c r="JK536" s="14">
        <v>0</v>
      </c>
      <c r="JL536" s="14">
        <v>0</v>
      </c>
      <c r="JM536" s="14">
        <v>0</v>
      </c>
      <c r="JN536" s="14">
        <v>0</v>
      </c>
      <c r="JO536" s="14">
        <v>0</v>
      </c>
      <c r="JP536" s="14">
        <v>0</v>
      </c>
      <c r="JQ536" s="14">
        <v>0</v>
      </c>
      <c r="JR536" s="14">
        <v>0</v>
      </c>
      <c r="JS536" s="14">
        <v>0</v>
      </c>
      <c r="JT536" s="14">
        <v>0</v>
      </c>
      <c r="JU536" s="14">
        <v>0</v>
      </c>
      <c r="JV536" s="14">
        <v>0</v>
      </c>
      <c r="JW536" s="14">
        <v>0</v>
      </c>
      <c r="JX536" s="14">
        <v>0</v>
      </c>
      <c r="JY536" s="14">
        <v>0</v>
      </c>
      <c r="JZ536" s="14">
        <v>0</v>
      </c>
      <c r="KA536" s="14">
        <v>0</v>
      </c>
      <c r="KB536" s="14">
        <v>0</v>
      </c>
      <c r="KC536" s="14">
        <v>0</v>
      </c>
      <c r="KD536" s="14">
        <v>0</v>
      </c>
      <c r="KE536" s="14">
        <v>0</v>
      </c>
      <c r="KF536" s="14">
        <v>0</v>
      </c>
      <c r="KG536" s="14">
        <v>0</v>
      </c>
      <c r="KH536" s="14">
        <v>0</v>
      </c>
      <c r="KI536" s="14">
        <v>0</v>
      </c>
      <c r="KJ536" s="14">
        <v>0</v>
      </c>
      <c r="KK536" s="14">
        <v>0</v>
      </c>
      <c r="KL536" s="14">
        <v>0</v>
      </c>
      <c r="KM536" s="14">
        <v>0</v>
      </c>
      <c r="KN536" s="14">
        <v>0</v>
      </c>
      <c r="KO536" s="14">
        <v>0</v>
      </c>
      <c r="KP536" s="14">
        <v>0</v>
      </c>
      <c r="KQ536" s="14">
        <v>0</v>
      </c>
      <c r="KR536" s="14">
        <v>0</v>
      </c>
      <c r="KS536" s="14">
        <v>0</v>
      </c>
      <c r="KT536" s="14">
        <v>0</v>
      </c>
      <c r="KU536" s="14">
        <v>0</v>
      </c>
      <c r="KV536" s="14">
        <v>0</v>
      </c>
      <c r="KW536" s="14">
        <v>0</v>
      </c>
      <c r="KX536" s="14">
        <v>0</v>
      </c>
      <c r="KY536" s="14">
        <v>0</v>
      </c>
      <c r="KZ536" s="14">
        <v>0</v>
      </c>
      <c r="LA536" s="14">
        <v>0</v>
      </c>
      <c r="LB536" s="14">
        <v>0</v>
      </c>
      <c r="LC536" s="14">
        <v>0</v>
      </c>
      <c r="LD536" s="14">
        <v>0</v>
      </c>
      <c r="LE536" s="14">
        <v>0</v>
      </c>
      <c r="LF536" s="14">
        <v>0</v>
      </c>
      <c r="LG536" s="14">
        <v>0</v>
      </c>
      <c r="LH536" s="14">
        <v>0</v>
      </c>
      <c r="LI536" s="14">
        <v>0</v>
      </c>
      <c r="LJ536" s="14">
        <v>0</v>
      </c>
      <c r="LK536" s="14">
        <v>0</v>
      </c>
      <c r="LL536" s="14">
        <v>0</v>
      </c>
      <c r="LM536" s="14">
        <v>0</v>
      </c>
      <c r="LN536" s="14">
        <v>0</v>
      </c>
      <c r="LO536" s="14">
        <v>0</v>
      </c>
      <c r="LP536" s="14">
        <v>0</v>
      </c>
      <c r="LQ536" s="14">
        <v>0</v>
      </c>
      <c r="LR536" s="14">
        <v>0</v>
      </c>
      <c r="LS536" s="14">
        <v>0</v>
      </c>
      <c r="LT536" s="14">
        <v>0</v>
      </c>
      <c r="LU536" s="14">
        <v>0</v>
      </c>
      <c r="LV536" s="14">
        <v>0</v>
      </c>
      <c r="LW536" s="14">
        <v>0</v>
      </c>
      <c r="LX536" s="14">
        <v>0</v>
      </c>
      <c r="LY536" s="14">
        <v>0</v>
      </c>
      <c r="LZ536" s="14">
        <v>0</v>
      </c>
      <c r="MA536" s="14">
        <v>0</v>
      </c>
      <c r="MB536" s="14">
        <v>0</v>
      </c>
      <c r="MC536" s="14">
        <v>0</v>
      </c>
      <c r="MD536" s="14">
        <v>0</v>
      </c>
      <c r="ME536" s="14">
        <v>0</v>
      </c>
      <c r="MF536" s="14">
        <v>0</v>
      </c>
      <c r="MG536" s="14">
        <v>0</v>
      </c>
      <c r="MH536" s="14">
        <v>0</v>
      </c>
      <c r="MI536" s="14">
        <v>0</v>
      </c>
      <c r="MJ536" s="14">
        <v>0</v>
      </c>
      <c r="MK536" s="14">
        <v>0</v>
      </c>
      <c r="ML536" s="14">
        <v>0</v>
      </c>
      <c r="MM536" s="14">
        <v>0</v>
      </c>
      <c r="MN536" s="14">
        <v>0</v>
      </c>
      <c r="MO536" s="14">
        <v>0</v>
      </c>
      <c r="MP536" s="14">
        <v>0</v>
      </c>
      <c r="MQ536" s="14">
        <v>0</v>
      </c>
      <c r="MR536" s="14">
        <v>0</v>
      </c>
      <c r="MS536" s="14">
        <v>0</v>
      </c>
      <c r="MT536" s="14">
        <v>0</v>
      </c>
      <c r="MU536" s="14">
        <v>0</v>
      </c>
      <c r="MV536" s="14">
        <v>0</v>
      </c>
      <c r="MW536" s="14">
        <v>0</v>
      </c>
      <c r="MX536" s="14">
        <v>0</v>
      </c>
      <c r="MY536" s="14">
        <v>0</v>
      </c>
      <c r="MZ536" s="14">
        <v>0</v>
      </c>
      <c r="NA536" s="14">
        <v>0</v>
      </c>
      <c r="NB536" s="14">
        <v>0</v>
      </c>
      <c r="NC536" s="14">
        <v>0</v>
      </c>
      <c r="ND536" s="14">
        <v>0</v>
      </c>
      <c r="NE536" s="14">
        <v>0</v>
      </c>
      <c r="NF536" s="14">
        <v>0</v>
      </c>
      <c r="NG536" s="14">
        <v>0</v>
      </c>
      <c r="NH536" s="14">
        <v>0</v>
      </c>
      <c r="NI536" s="14">
        <v>0</v>
      </c>
      <c r="NJ536" s="14">
        <v>1</v>
      </c>
      <c r="NK536" s="14">
        <v>0</v>
      </c>
      <c r="NL536" s="14">
        <v>0</v>
      </c>
      <c r="NM536" s="14">
        <v>1</v>
      </c>
      <c r="NN536" s="14">
        <v>0</v>
      </c>
      <c r="NO536" s="14">
        <v>0</v>
      </c>
      <c r="NP536" s="14">
        <v>0</v>
      </c>
      <c r="NQ536" s="14">
        <v>0</v>
      </c>
      <c r="NR536" s="14">
        <v>0</v>
      </c>
      <c r="NS536" s="14">
        <v>0</v>
      </c>
      <c r="NT536" s="14">
        <v>1</v>
      </c>
      <c r="NU536" s="14">
        <v>0</v>
      </c>
      <c r="NV536" s="14">
        <v>1</v>
      </c>
      <c r="NW536" s="14">
        <v>0</v>
      </c>
      <c r="NX536" s="14">
        <v>0</v>
      </c>
      <c r="NY536" s="14">
        <v>0</v>
      </c>
      <c r="NZ536" s="14">
        <v>0</v>
      </c>
      <c r="OA536" s="14">
        <v>0</v>
      </c>
      <c r="OB536" s="14">
        <v>0</v>
      </c>
      <c r="OC536" s="14">
        <v>1</v>
      </c>
      <c r="OD536" s="14">
        <v>0</v>
      </c>
      <c r="OE536" s="14">
        <v>0</v>
      </c>
      <c r="OF536" s="14"/>
      <c r="OG536" s="14">
        <v>0</v>
      </c>
      <c r="OH536" s="14">
        <v>0</v>
      </c>
      <c r="OI536" s="14">
        <v>0</v>
      </c>
      <c r="OJ536" s="14">
        <v>0</v>
      </c>
      <c r="OK536" s="14">
        <v>0</v>
      </c>
      <c r="OL536" s="14">
        <v>0</v>
      </c>
      <c r="OM536" s="14">
        <v>0</v>
      </c>
      <c r="ON536" s="14">
        <v>0</v>
      </c>
      <c r="OO536" s="14">
        <v>0</v>
      </c>
      <c r="OP536" s="14">
        <v>0</v>
      </c>
      <c r="OQ536" s="14">
        <v>0</v>
      </c>
      <c r="OR536" s="14">
        <v>0</v>
      </c>
      <c r="OS536" s="14">
        <v>0</v>
      </c>
      <c r="OT536" s="14">
        <v>2</v>
      </c>
      <c r="OU536" s="14">
        <v>0</v>
      </c>
      <c r="OV536" s="14">
        <v>0</v>
      </c>
      <c r="OW536" s="14">
        <v>0</v>
      </c>
      <c r="OX536" s="14">
        <v>0</v>
      </c>
      <c r="OY536" s="14">
        <v>0</v>
      </c>
      <c r="OZ536" s="14"/>
      <c r="PA536" s="14">
        <v>0</v>
      </c>
      <c r="PB536" s="14"/>
      <c r="PC536" s="14"/>
      <c r="PD536" s="14">
        <v>0</v>
      </c>
      <c r="PE536" s="14"/>
      <c r="PF536" s="14"/>
      <c r="PG536" s="54"/>
      <c r="PH536" s="84">
        <v>1</v>
      </c>
      <c r="PI536" s="54"/>
      <c r="PJ536" s="54"/>
      <c r="PK536" s="54"/>
      <c r="PL536" s="84"/>
      <c r="PM536" s="14"/>
      <c r="PN536" s="84"/>
      <c r="PO536" s="84"/>
      <c r="PP536" s="84"/>
      <c r="PQ536" s="84"/>
      <c r="PR536" s="505"/>
      <c r="PS536" s="84"/>
      <c r="PT536" s="84"/>
      <c r="PU536" s="84"/>
      <c r="PV536" s="84"/>
      <c r="PW536" s="54"/>
      <c r="PX536" s="54"/>
      <c r="PY536" s="14"/>
      <c r="PZ536" s="14"/>
      <c r="QA536" s="14"/>
      <c r="QB536" s="54"/>
      <c r="QC536" s="54"/>
      <c r="QD536" s="54"/>
      <c r="QG536" s="1">
        <v>1</v>
      </c>
      <c r="QR536" s="1"/>
      <c r="QS536" s="1"/>
      <c r="QX536" s="1"/>
      <c r="QY536" s="1"/>
      <c r="QZ536" s="1"/>
      <c r="RA536" s="1"/>
      <c r="RB536" s="1"/>
      <c r="RC536" s="1"/>
      <c r="RD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</row>
    <row r="537" spans="1:534" s="20" customFormat="1" hidden="1" x14ac:dyDescent="0.25">
      <c r="A537" s="68" t="s">
        <v>50</v>
      </c>
      <c r="B537" s="68" t="s">
        <v>1550</v>
      </c>
      <c r="C537" s="464">
        <v>53</v>
      </c>
      <c r="D537" s="347"/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  <c r="AL537" s="14">
        <v>0</v>
      </c>
      <c r="AM537" s="14">
        <v>0</v>
      </c>
      <c r="AN537" s="14">
        <v>0</v>
      </c>
      <c r="AO537" s="14">
        <v>0</v>
      </c>
      <c r="AP537" s="14">
        <v>0</v>
      </c>
      <c r="AQ537" s="14">
        <v>0</v>
      </c>
      <c r="AR537" s="14">
        <v>0</v>
      </c>
      <c r="AS537" s="14">
        <v>0</v>
      </c>
      <c r="AT537" s="14">
        <v>0</v>
      </c>
      <c r="AU537" s="14">
        <v>0</v>
      </c>
      <c r="AV537" s="14">
        <v>0</v>
      </c>
      <c r="AW537" s="14">
        <v>0</v>
      </c>
      <c r="AX537" s="14">
        <v>0</v>
      </c>
      <c r="AY537" s="14">
        <v>0</v>
      </c>
      <c r="AZ537" s="14">
        <v>0</v>
      </c>
      <c r="BA537" s="14">
        <v>0</v>
      </c>
      <c r="BB537" s="14">
        <v>0</v>
      </c>
      <c r="BC537" s="14">
        <v>0</v>
      </c>
      <c r="BD537" s="14">
        <v>0</v>
      </c>
      <c r="BE537" s="14">
        <v>0</v>
      </c>
      <c r="BF537" s="14">
        <v>0</v>
      </c>
      <c r="BG537" s="14">
        <v>0</v>
      </c>
      <c r="BH537" s="14">
        <v>0</v>
      </c>
      <c r="BI537" s="14">
        <v>0</v>
      </c>
      <c r="BJ537" s="14">
        <v>0</v>
      </c>
      <c r="BK537" s="14">
        <v>0</v>
      </c>
      <c r="BL537" s="14">
        <v>0</v>
      </c>
      <c r="BM537" s="14">
        <v>0</v>
      </c>
      <c r="BN537" s="14">
        <v>0</v>
      </c>
      <c r="BO537" s="14">
        <v>0</v>
      </c>
      <c r="BP537" s="14">
        <v>0</v>
      </c>
      <c r="BQ537" s="14">
        <v>0</v>
      </c>
      <c r="BR537" s="14">
        <v>0</v>
      </c>
      <c r="BS537" s="14">
        <v>0</v>
      </c>
      <c r="BT537" s="14">
        <v>0</v>
      </c>
      <c r="BU537" s="14">
        <v>0</v>
      </c>
      <c r="BV537" s="14">
        <v>0</v>
      </c>
      <c r="BW537" s="14">
        <v>0</v>
      </c>
      <c r="BX537" s="14">
        <v>0</v>
      </c>
      <c r="BY537" s="14">
        <v>0</v>
      </c>
      <c r="BZ537" s="14">
        <v>0</v>
      </c>
      <c r="CA537" s="14">
        <v>0</v>
      </c>
      <c r="CB537" s="14">
        <v>0</v>
      </c>
      <c r="CC537" s="14">
        <v>0</v>
      </c>
      <c r="CD537" s="14">
        <v>0</v>
      </c>
      <c r="CE537" s="14">
        <v>0</v>
      </c>
      <c r="CF537" s="14">
        <v>0</v>
      </c>
      <c r="CG537" s="14">
        <v>0</v>
      </c>
      <c r="CH537" s="14">
        <v>0</v>
      </c>
      <c r="CI537" s="14">
        <v>0</v>
      </c>
      <c r="CJ537" s="14">
        <v>0</v>
      </c>
      <c r="CK537" s="14">
        <v>0</v>
      </c>
      <c r="CL537" s="14">
        <v>0</v>
      </c>
      <c r="CM537" s="14">
        <v>0</v>
      </c>
      <c r="CN537" s="14">
        <v>0</v>
      </c>
      <c r="CO537" s="14">
        <v>0</v>
      </c>
      <c r="CP537" s="14">
        <v>0</v>
      </c>
      <c r="CQ537" s="14">
        <v>0</v>
      </c>
      <c r="CR537" s="14">
        <v>0</v>
      </c>
      <c r="CS537" s="14">
        <v>0</v>
      </c>
      <c r="CT537" s="14">
        <v>0</v>
      </c>
      <c r="CU537" s="14">
        <v>0</v>
      </c>
      <c r="CV537" s="14">
        <v>0</v>
      </c>
      <c r="CW537" s="14">
        <v>0</v>
      </c>
      <c r="CX537" s="14">
        <v>0</v>
      </c>
      <c r="CY537" s="14">
        <v>0</v>
      </c>
      <c r="CZ537" s="14">
        <v>0</v>
      </c>
      <c r="DA537" s="14">
        <v>0</v>
      </c>
      <c r="DB537" s="14">
        <v>0</v>
      </c>
      <c r="DC537" s="14">
        <v>0</v>
      </c>
      <c r="DD537" s="14">
        <v>0</v>
      </c>
      <c r="DE537" s="14">
        <v>0</v>
      </c>
      <c r="DF537" s="14">
        <v>0</v>
      </c>
      <c r="DG537" s="14">
        <v>0</v>
      </c>
      <c r="DH537" s="14">
        <v>0</v>
      </c>
      <c r="DI537" s="14">
        <v>0</v>
      </c>
      <c r="DJ537" s="14">
        <v>0</v>
      </c>
      <c r="DK537" s="14">
        <v>0</v>
      </c>
      <c r="DL537" s="14">
        <v>0</v>
      </c>
      <c r="DM537" s="14">
        <v>0</v>
      </c>
      <c r="DN537" s="14">
        <v>0</v>
      </c>
      <c r="DO537" s="14">
        <v>0</v>
      </c>
      <c r="DP537" s="14">
        <v>0</v>
      </c>
      <c r="DQ537" s="14">
        <v>0</v>
      </c>
      <c r="DR537" s="14">
        <v>0</v>
      </c>
      <c r="DS537" s="14">
        <v>0</v>
      </c>
      <c r="DT537" s="14">
        <v>0</v>
      </c>
      <c r="DU537" s="14">
        <v>0</v>
      </c>
      <c r="DV537" s="14">
        <v>0</v>
      </c>
      <c r="DW537" s="14">
        <v>0</v>
      </c>
      <c r="DX537" s="14">
        <v>0</v>
      </c>
      <c r="DY537" s="14">
        <v>0</v>
      </c>
      <c r="DZ537" s="14">
        <v>0</v>
      </c>
      <c r="EA537" s="14">
        <v>0</v>
      </c>
      <c r="EB537" s="14">
        <v>0</v>
      </c>
      <c r="EC537" s="14">
        <v>0</v>
      </c>
      <c r="ED537" s="14">
        <v>0</v>
      </c>
      <c r="EE537" s="14">
        <v>0</v>
      </c>
      <c r="EF537" s="14">
        <v>0</v>
      </c>
      <c r="EG537" s="14">
        <v>0</v>
      </c>
      <c r="EH537" s="14">
        <v>0</v>
      </c>
      <c r="EI537" s="14">
        <v>0</v>
      </c>
      <c r="EJ537" s="14">
        <v>0</v>
      </c>
      <c r="EK537" s="14">
        <v>0</v>
      </c>
      <c r="EL537" s="14">
        <v>0</v>
      </c>
      <c r="EM537" s="14">
        <v>0</v>
      </c>
      <c r="EN537" s="14">
        <v>0</v>
      </c>
      <c r="EO537" s="14">
        <v>0</v>
      </c>
      <c r="EP537" s="14">
        <v>0</v>
      </c>
      <c r="EQ537" s="14">
        <v>0</v>
      </c>
      <c r="ER537" s="14">
        <v>0</v>
      </c>
      <c r="ES537" s="14">
        <v>0</v>
      </c>
      <c r="ET537" s="14">
        <v>0</v>
      </c>
      <c r="EU537" s="14">
        <v>0</v>
      </c>
      <c r="EV537" s="14">
        <v>0</v>
      </c>
      <c r="EW537" s="14">
        <v>0</v>
      </c>
      <c r="EX537" s="14">
        <v>0</v>
      </c>
      <c r="EY537" s="14">
        <v>0</v>
      </c>
      <c r="EZ537" s="14">
        <v>0</v>
      </c>
      <c r="FA537" s="14">
        <v>0</v>
      </c>
      <c r="FB537" s="14">
        <v>0</v>
      </c>
      <c r="FC537" s="14">
        <v>0</v>
      </c>
      <c r="FD537" s="14">
        <v>0</v>
      </c>
      <c r="FE537" s="14">
        <v>0</v>
      </c>
      <c r="FF537" s="14">
        <v>0</v>
      </c>
      <c r="FG537" s="14">
        <v>0</v>
      </c>
      <c r="FH537" s="14">
        <v>0</v>
      </c>
      <c r="FI537" s="14">
        <v>0</v>
      </c>
      <c r="FJ537" s="14">
        <v>0</v>
      </c>
      <c r="FK537" s="14">
        <v>0</v>
      </c>
      <c r="FL537" s="14">
        <v>0</v>
      </c>
      <c r="FM537" s="14">
        <v>0</v>
      </c>
      <c r="FN537" s="14">
        <v>0</v>
      </c>
      <c r="FO537" s="14">
        <v>0</v>
      </c>
      <c r="FP537" s="14">
        <v>0</v>
      </c>
      <c r="FQ537" s="14">
        <v>0</v>
      </c>
      <c r="FR537" s="14">
        <v>0</v>
      </c>
      <c r="FS537" s="14">
        <v>0</v>
      </c>
      <c r="FT537" s="14">
        <v>0</v>
      </c>
      <c r="FU537" s="14">
        <v>0</v>
      </c>
      <c r="FV537" s="14">
        <v>0</v>
      </c>
      <c r="FW537" s="14">
        <v>0</v>
      </c>
      <c r="FX537" s="14">
        <v>0</v>
      </c>
      <c r="FY537" s="14">
        <v>0</v>
      </c>
      <c r="FZ537" s="14">
        <v>0</v>
      </c>
      <c r="GA537" s="14">
        <v>0</v>
      </c>
      <c r="GB537" s="14">
        <v>0</v>
      </c>
      <c r="GC537" s="14">
        <v>0</v>
      </c>
      <c r="GD537" s="14">
        <v>0</v>
      </c>
      <c r="GE537" s="14">
        <v>0</v>
      </c>
      <c r="GF537" s="14">
        <v>0</v>
      </c>
      <c r="GG537" s="14">
        <v>0</v>
      </c>
      <c r="GH537" s="14">
        <v>0</v>
      </c>
      <c r="GI537" s="14">
        <v>0</v>
      </c>
      <c r="GJ537" s="14">
        <v>0</v>
      </c>
      <c r="GK537" s="14">
        <v>0</v>
      </c>
      <c r="GL537" s="14">
        <v>0</v>
      </c>
      <c r="GM537" s="14">
        <v>0</v>
      </c>
      <c r="GN537" s="14">
        <v>0</v>
      </c>
      <c r="GO537" s="14">
        <v>0</v>
      </c>
      <c r="GP537" s="14">
        <v>0</v>
      </c>
      <c r="GQ537" s="14">
        <v>0</v>
      </c>
      <c r="GR537" s="14">
        <v>0</v>
      </c>
      <c r="GS537" s="14">
        <v>0</v>
      </c>
      <c r="GT537" s="14">
        <v>0</v>
      </c>
      <c r="GU537" s="14">
        <v>0</v>
      </c>
      <c r="GV537" s="14">
        <v>0</v>
      </c>
      <c r="GW537" s="14">
        <v>0</v>
      </c>
      <c r="GX537" s="14">
        <v>0</v>
      </c>
      <c r="GY537" s="14">
        <v>0</v>
      </c>
      <c r="GZ537" s="14">
        <v>0</v>
      </c>
      <c r="HA537" s="14">
        <v>0</v>
      </c>
      <c r="HB537" s="14">
        <v>0</v>
      </c>
      <c r="HC537" s="14">
        <v>0</v>
      </c>
      <c r="HD537" s="14">
        <v>0</v>
      </c>
      <c r="HE537" s="14">
        <v>0</v>
      </c>
      <c r="HF537" s="14">
        <v>0</v>
      </c>
      <c r="HG537" s="14">
        <v>0</v>
      </c>
      <c r="HH537" s="14">
        <v>0</v>
      </c>
      <c r="HI537" s="14">
        <v>0</v>
      </c>
      <c r="HJ537" s="14">
        <v>0</v>
      </c>
      <c r="HK537" s="14">
        <v>0</v>
      </c>
      <c r="HL537" s="14">
        <v>0</v>
      </c>
      <c r="HM537" s="14">
        <v>0</v>
      </c>
      <c r="HN537" s="14">
        <v>0</v>
      </c>
      <c r="HO537" s="14">
        <v>0</v>
      </c>
      <c r="HP537" s="14">
        <v>0</v>
      </c>
      <c r="HQ537" s="14">
        <v>0</v>
      </c>
      <c r="HR537" s="14">
        <v>0</v>
      </c>
      <c r="HS537" s="14">
        <v>0</v>
      </c>
      <c r="HT537" s="14">
        <v>0</v>
      </c>
      <c r="HU537" s="14">
        <v>0</v>
      </c>
      <c r="HV537" s="14">
        <v>0</v>
      </c>
      <c r="HW537" s="14">
        <v>0</v>
      </c>
      <c r="HX537" s="14">
        <v>0</v>
      </c>
      <c r="HY537" s="14">
        <v>0</v>
      </c>
      <c r="HZ537" s="14">
        <v>0</v>
      </c>
      <c r="IA537" s="14">
        <v>0</v>
      </c>
      <c r="IB537" s="14">
        <v>0</v>
      </c>
      <c r="IC537" s="14">
        <v>0</v>
      </c>
      <c r="ID537" s="14">
        <v>0</v>
      </c>
      <c r="IE537" s="14">
        <v>0</v>
      </c>
      <c r="IF537" s="14">
        <v>0</v>
      </c>
      <c r="IG537" s="14">
        <v>0</v>
      </c>
      <c r="IH537" s="14">
        <v>0</v>
      </c>
      <c r="II537" s="14">
        <v>0</v>
      </c>
      <c r="IJ537" s="14">
        <v>0</v>
      </c>
      <c r="IK537" s="14">
        <v>0</v>
      </c>
      <c r="IL537" s="14">
        <v>0</v>
      </c>
      <c r="IM537" s="14">
        <v>0</v>
      </c>
      <c r="IN537" s="14">
        <v>0</v>
      </c>
      <c r="IO537" s="14">
        <v>0</v>
      </c>
      <c r="IP537" s="14">
        <v>0</v>
      </c>
      <c r="IQ537" s="14">
        <v>0</v>
      </c>
      <c r="IR537" s="14">
        <v>0</v>
      </c>
      <c r="IS537" s="14">
        <v>0</v>
      </c>
      <c r="IT537" s="14">
        <v>0</v>
      </c>
      <c r="IU537" s="14">
        <v>0</v>
      </c>
      <c r="IV537" s="14">
        <v>0</v>
      </c>
      <c r="IW537" s="14">
        <v>0</v>
      </c>
      <c r="IX537" s="14">
        <v>0</v>
      </c>
      <c r="IY537" s="14">
        <v>0</v>
      </c>
      <c r="IZ537" s="14">
        <v>0</v>
      </c>
      <c r="JA537" s="14">
        <v>0</v>
      </c>
      <c r="JB537" s="14">
        <v>0</v>
      </c>
      <c r="JC537" s="14">
        <v>0</v>
      </c>
      <c r="JD537" s="14">
        <v>0</v>
      </c>
      <c r="JE537" s="14">
        <v>0</v>
      </c>
      <c r="JF537" s="14">
        <v>0</v>
      </c>
      <c r="JG537" s="14">
        <v>0</v>
      </c>
      <c r="JH537" s="14">
        <v>0</v>
      </c>
      <c r="JI537" s="14">
        <v>0</v>
      </c>
      <c r="JJ537" s="14">
        <v>0</v>
      </c>
      <c r="JK537" s="14">
        <v>0</v>
      </c>
      <c r="JL537" s="14">
        <v>0</v>
      </c>
      <c r="JM537" s="14">
        <v>0</v>
      </c>
      <c r="JN537" s="14">
        <v>0</v>
      </c>
      <c r="JO537" s="14">
        <v>0</v>
      </c>
      <c r="JP537" s="14">
        <v>0</v>
      </c>
      <c r="JQ537" s="14">
        <v>0</v>
      </c>
      <c r="JR537" s="14">
        <v>0</v>
      </c>
      <c r="JS537" s="14">
        <v>0</v>
      </c>
      <c r="JT537" s="14">
        <v>0</v>
      </c>
      <c r="JU537" s="14">
        <v>0</v>
      </c>
      <c r="JV537" s="14">
        <v>0</v>
      </c>
      <c r="JW537" s="14">
        <v>0</v>
      </c>
      <c r="JX537" s="14">
        <v>0</v>
      </c>
      <c r="JY537" s="14">
        <v>0</v>
      </c>
      <c r="JZ537" s="14">
        <v>0</v>
      </c>
      <c r="KA537" s="14">
        <v>0</v>
      </c>
      <c r="KB537" s="14">
        <v>0</v>
      </c>
      <c r="KC537" s="14">
        <v>0</v>
      </c>
      <c r="KD537" s="14">
        <v>0</v>
      </c>
      <c r="KE537" s="14">
        <v>0</v>
      </c>
      <c r="KF537" s="14">
        <v>0</v>
      </c>
      <c r="KG537" s="14">
        <v>0</v>
      </c>
      <c r="KH537" s="14">
        <v>0</v>
      </c>
      <c r="KI537" s="14">
        <v>0</v>
      </c>
      <c r="KJ537" s="14">
        <v>0</v>
      </c>
      <c r="KK537" s="14">
        <v>0</v>
      </c>
      <c r="KL537" s="14">
        <v>0</v>
      </c>
      <c r="KM537" s="14">
        <v>0</v>
      </c>
      <c r="KN537" s="14">
        <v>0</v>
      </c>
      <c r="KO537" s="14">
        <v>0</v>
      </c>
      <c r="KP537" s="14">
        <v>0</v>
      </c>
      <c r="KQ537" s="14">
        <v>0</v>
      </c>
      <c r="KR537" s="14">
        <v>0</v>
      </c>
      <c r="KS537" s="14">
        <v>0</v>
      </c>
      <c r="KT537" s="14">
        <v>0</v>
      </c>
      <c r="KU537" s="14">
        <v>0</v>
      </c>
      <c r="KV537" s="14">
        <v>0</v>
      </c>
      <c r="KW537" s="14">
        <v>0</v>
      </c>
      <c r="KX537" s="14">
        <v>0</v>
      </c>
      <c r="KY537" s="14">
        <v>0</v>
      </c>
      <c r="KZ537" s="14">
        <v>0</v>
      </c>
      <c r="LA537" s="14">
        <v>0</v>
      </c>
      <c r="LB537" s="14">
        <v>0</v>
      </c>
      <c r="LC537" s="14">
        <v>0</v>
      </c>
      <c r="LD537" s="14">
        <v>0</v>
      </c>
      <c r="LE537" s="14">
        <v>0</v>
      </c>
      <c r="LF537" s="14">
        <v>0</v>
      </c>
      <c r="LG537" s="14">
        <v>0</v>
      </c>
      <c r="LH537" s="14">
        <v>0</v>
      </c>
      <c r="LI537" s="14">
        <v>0</v>
      </c>
      <c r="LJ537" s="14">
        <v>0</v>
      </c>
      <c r="LK537" s="14">
        <v>0</v>
      </c>
      <c r="LL537" s="14">
        <v>0</v>
      </c>
      <c r="LM537" s="14">
        <v>0</v>
      </c>
      <c r="LN537" s="14">
        <v>0</v>
      </c>
      <c r="LO537" s="14">
        <v>0</v>
      </c>
      <c r="LP537" s="14">
        <v>0</v>
      </c>
      <c r="LQ537" s="14">
        <v>0</v>
      </c>
      <c r="LR537" s="14">
        <v>0</v>
      </c>
      <c r="LS537" s="14">
        <v>0</v>
      </c>
      <c r="LT537" s="14">
        <v>0</v>
      </c>
      <c r="LU537" s="14">
        <v>0</v>
      </c>
      <c r="LV537" s="14">
        <v>0</v>
      </c>
      <c r="LW537" s="14">
        <v>0</v>
      </c>
      <c r="LX537" s="14">
        <v>0</v>
      </c>
      <c r="LY537" s="14">
        <v>0</v>
      </c>
      <c r="LZ537" s="14">
        <v>0</v>
      </c>
      <c r="MA537" s="14">
        <v>0</v>
      </c>
      <c r="MB537" s="14">
        <v>0</v>
      </c>
      <c r="MC537" s="14">
        <v>0</v>
      </c>
      <c r="MD537" s="14">
        <v>0</v>
      </c>
      <c r="ME537" s="14">
        <v>0</v>
      </c>
      <c r="MF537" s="14">
        <v>0</v>
      </c>
      <c r="MG537" s="14">
        <v>0</v>
      </c>
      <c r="MH537" s="14">
        <v>0</v>
      </c>
      <c r="MI537" s="14">
        <v>0</v>
      </c>
      <c r="MJ537" s="14">
        <v>0</v>
      </c>
      <c r="MK537" s="14">
        <v>0</v>
      </c>
      <c r="ML537" s="14">
        <v>0</v>
      </c>
      <c r="MM537" s="14">
        <v>0</v>
      </c>
      <c r="MN537" s="14">
        <v>0</v>
      </c>
      <c r="MO537" s="14">
        <v>0</v>
      </c>
      <c r="MP537" s="14">
        <v>0</v>
      </c>
      <c r="MQ537" s="14">
        <v>0</v>
      </c>
      <c r="MR537" s="14">
        <v>0</v>
      </c>
      <c r="MS537" s="14">
        <v>0</v>
      </c>
      <c r="MT537" s="14">
        <v>0</v>
      </c>
      <c r="MU537" s="14">
        <v>0</v>
      </c>
      <c r="MV537" s="14">
        <v>0</v>
      </c>
      <c r="MW537" s="14">
        <v>0</v>
      </c>
      <c r="MX537" s="14">
        <v>0</v>
      </c>
      <c r="MY537" s="14">
        <v>0</v>
      </c>
      <c r="MZ537" s="14">
        <v>0</v>
      </c>
      <c r="NA537" s="14">
        <v>0</v>
      </c>
      <c r="NB537" s="14">
        <v>0</v>
      </c>
      <c r="NC537" s="14">
        <v>0</v>
      </c>
      <c r="ND537" s="14">
        <v>0</v>
      </c>
      <c r="NE537" s="14">
        <v>0</v>
      </c>
      <c r="NF537" s="14">
        <v>0</v>
      </c>
      <c r="NG537" s="14">
        <v>0</v>
      </c>
      <c r="NH537" s="14">
        <v>0</v>
      </c>
      <c r="NI537" s="14">
        <v>0</v>
      </c>
      <c r="NJ537" s="14">
        <v>0</v>
      </c>
      <c r="NK537" s="14">
        <v>0</v>
      </c>
      <c r="NL537" s="14">
        <v>0</v>
      </c>
      <c r="NM537" s="14">
        <v>0</v>
      </c>
      <c r="NN537" s="14">
        <v>0</v>
      </c>
      <c r="NO537" s="14">
        <v>0</v>
      </c>
      <c r="NP537" s="14">
        <v>0</v>
      </c>
      <c r="NQ537" s="14">
        <v>0</v>
      </c>
      <c r="NR537" s="14">
        <v>0</v>
      </c>
      <c r="NS537" s="14">
        <v>0</v>
      </c>
      <c r="NT537" s="14">
        <v>0</v>
      </c>
      <c r="NU537" s="14">
        <v>0</v>
      </c>
      <c r="NV537" s="14">
        <v>1</v>
      </c>
      <c r="NW537" s="14">
        <v>0</v>
      </c>
      <c r="NX537" s="14">
        <v>0</v>
      </c>
      <c r="NY537" s="14">
        <v>0</v>
      </c>
      <c r="NZ537" s="14">
        <v>0</v>
      </c>
      <c r="OA537" s="14">
        <v>0</v>
      </c>
      <c r="OB537" s="14">
        <v>0</v>
      </c>
      <c r="OC537" s="14">
        <v>0</v>
      </c>
      <c r="OD537" s="14">
        <v>0</v>
      </c>
      <c r="OE537" s="14">
        <v>0</v>
      </c>
      <c r="OF537" s="14"/>
      <c r="OG537" s="14">
        <v>0</v>
      </c>
      <c r="OH537" s="14">
        <v>0</v>
      </c>
      <c r="OI537" s="14">
        <v>0</v>
      </c>
      <c r="OJ537" s="14">
        <v>0</v>
      </c>
      <c r="OK537" s="14">
        <v>0</v>
      </c>
      <c r="OL537" s="14">
        <v>0</v>
      </c>
      <c r="OM537" s="14">
        <v>0</v>
      </c>
      <c r="ON537" s="14">
        <v>0</v>
      </c>
      <c r="OO537" s="14">
        <v>0</v>
      </c>
      <c r="OP537" s="14">
        <v>0</v>
      </c>
      <c r="OQ537" s="14">
        <v>0</v>
      </c>
      <c r="OR537" s="14">
        <v>0</v>
      </c>
      <c r="OS537" s="14">
        <v>0</v>
      </c>
      <c r="OT537" s="14">
        <v>0</v>
      </c>
      <c r="OU537" s="14">
        <v>0</v>
      </c>
      <c r="OV537" s="14">
        <v>0</v>
      </c>
      <c r="OW537" s="14">
        <v>0</v>
      </c>
      <c r="OX537" s="14">
        <v>0</v>
      </c>
      <c r="OY537" s="14">
        <v>0</v>
      </c>
      <c r="OZ537" s="14"/>
      <c r="PA537" s="14">
        <v>0</v>
      </c>
      <c r="PB537" s="14"/>
      <c r="PC537" s="14"/>
      <c r="PD537" s="14">
        <v>0</v>
      </c>
      <c r="PE537" s="14"/>
      <c r="PF537" s="14"/>
      <c r="PG537" s="54"/>
      <c r="PH537" s="54"/>
      <c r="PI537" s="54"/>
      <c r="PJ537" s="54"/>
      <c r="PK537" s="54"/>
      <c r="PL537" s="84"/>
      <c r="PM537" s="14"/>
      <c r="PN537" s="84"/>
      <c r="PO537" s="84"/>
      <c r="PP537" s="84"/>
      <c r="PQ537" s="84"/>
      <c r="PR537" s="505"/>
      <c r="PS537" s="84"/>
      <c r="PT537" s="84"/>
      <c r="PU537" s="84"/>
      <c r="PV537" s="84"/>
      <c r="PW537" s="54"/>
      <c r="PX537" s="54"/>
      <c r="PY537" s="14"/>
      <c r="PZ537" s="14"/>
      <c r="QA537" s="14"/>
      <c r="QB537" s="54"/>
      <c r="QC537" s="54"/>
      <c r="QD537" s="54"/>
      <c r="QR537" s="1"/>
      <c r="QS537" s="1"/>
      <c r="QX537" s="1"/>
      <c r="QY537" s="1"/>
      <c r="QZ537" s="1"/>
      <c r="RA537" s="1"/>
      <c r="RB537" s="1"/>
      <c r="RC537" s="1"/>
      <c r="RD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</row>
    <row r="538" spans="1:534" s="20" customFormat="1" hidden="1" x14ac:dyDescent="0.25">
      <c r="A538" s="68" t="s">
        <v>50</v>
      </c>
      <c r="B538" s="68" t="s">
        <v>1034</v>
      </c>
      <c r="C538" s="464">
        <v>121</v>
      </c>
      <c r="D538" s="347"/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  <c r="AL538" s="14">
        <v>0</v>
      </c>
      <c r="AM538" s="14">
        <v>0</v>
      </c>
      <c r="AN538" s="14">
        <v>0</v>
      </c>
      <c r="AO538" s="14">
        <v>0</v>
      </c>
      <c r="AP538" s="14">
        <v>0</v>
      </c>
      <c r="AQ538" s="14">
        <v>0</v>
      </c>
      <c r="AR538" s="14">
        <v>0</v>
      </c>
      <c r="AS538" s="14">
        <v>0</v>
      </c>
      <c r="AT538" s="14">
        <v>0</v>
      </c>
      <c r="AU538" s="14">
        <v>0</v>
      </c>
      <c r="AV538" s="14">
        <v>0</v>
      </c>
      <c r="AW538" s="14">
        <v>0</v>
      </c>
      <c r="AX538" s="14">
        <v>0</v>
      </c>
      <c r="AY538" s="14">
        <v>0</v>
      </c>
      <c r="AZ538" s="14">
        <v>0</v>
      </c>
      <c r="BA538" s="14">
        <v>0</v>
      </c>
      <c r="BB538" s="14">
        <v>0</v>
      </c>
      <c r="BC538" s="14">
        <v>0</v>
      </c>
      <c r="BD538" s="14">
        <v>0</v>
      </c>
      <c r="BE538" s="14">
        <v>0</v>
      </c>
      <c r="BF538" s="14">
        <v>0</v>
      </c>
      <c r="BG538" s="14">
        <v>0</v>
      </c>
      <c r="BH538" s="14">
        <v>0</v>
      </c>
      <c r="BI538" s="14">
        <v>0</v>
      </c>
      <c r="BJ538" s="14">
        <v>0</v>
      </c>
      <c r="BK538" s="14">
        <v>0</v>
      </c>
      <c r="BL538" s="14">
        <v>0</v>
      </c>
      <c r="BM538" s="14">
        <v>0</v>
      </c>
      <c r="BN538" s="14">
        <v>0</v>
      </c>
      <c r="BO538" s="14">
        <v>0</v>
      </c>
      <c r="BP538" s="14">
        <v>0</v>
      </c>
      <c r="BQ538" s="14">
        <v>0</v>
      </c>
      <c r="BR538" s="14">
        <v>0</v>
      </c>
      <c r="BS538" s="14">
        <v>0</v>
      </c>
      <c r="BT538" s="14">
        <v>0</v>
      </c>
      <c r="BU538" s="14">
        <v>0</v>
      </c>
      <c r="BV538" s="14">
        <v>0</v>
      </c>
      <c r="BW538" s="14">
        <v>0</v>
      </c>
      <c r="BX538" s="14">
        <v>0</v>
      </c>
      <c r="BY538" s="14">
        <v>0</v>
      </c>
      <c r="BZ538" s="14">
        <v>0</v>
      </c>
      <c r="CA538" s="14">
        <v>0</v>
      </c>
      <c r="CB538" s="14">
        <v>0</v>
      </c>
      <c r="CC538" s="14">
        <v>0</v>
      </c>
      <c r="CD538" s="14">
        <v>0</v>
      </c>
      <c r="CE538" s="14">
        <v>0</v>
      </c>
      <c r="CF538" s="14">
        <v>0</v>
      </c>
      <c r="CG538" s="14">
        <v>0</v>
      </c>
      <c r="CH538" s="14">
        <v>0</v>
      </c>
      <c r="CI538" s="14">
        <v>0</v>
      </c>
      <c r="CJ538" s="14">
        <v>0</v>
      </c>
      <c r="CK538" s="14">
        <v>0</v>
      </c>
      <c r="CL538" s="14">
        <v>0</v>
      </c>
      <c r="CM538" s="14">
        <v>0</v>
      </c>
      <c r="CN538" s="14">
        <v>0</v>
      </c>
      <c r="CO538" s="14">
        <v>0</v>
      </c>
      <c r="CP538" s="14">
        <v>0</v>
      </c>
      <c r="CQ538" s="14">
        <v>0</v>
      </c>
      <c r="CR538" s="14">
        <v>0</v>
      </c>
      <c r="CS538" s="14">
        <v>0</v>
      </c>
      <c r="CT538" s="14">
        <v>0</v>
      </c>
      <c r="CU538" s="14">
        <v>0</v>
      </c>
      <c r="CV538" s="14">
        <v>0</v>
      </c>
      <c r="CW538" s="14">
        <v>0</v>
      </c>
      <c r="CX538" s="14">
        <v>0</v>
      </c>
      <c r="CY538" s="14">
        <v>0</v>
      </c>
      <c r="CZ538" s="14">
        <v>0</v>
      </c>
      <c r="DA538" s="14">
        <v>0</v>
      </c>
      <c r="DB538" s="14">
        <v>0</v>
      </c>
      <c r="DC538" s="14">
        <v>0</v>
      </c>
      <c r="DD538" s="14">
        <v>0</v>
      </c>
      <c r="DE538" s="14">
        <v>0</v>
      </c>
      <c r="DF538" s="14">
        <v>0</v>
      </c>
      <c r="DG538" s="14">
        <v>0</v>
      </c>
      <c r="DH538" s="14">
        <v>0</v>
      </c>
      <c r="DI538" s="14">
        <v>0</v>
      </c>
      <c r="DJ538" s="14">
        <v>0</v>
      </c>
      <c r="DK538" s="14">
        <v>0</v>
      </c>
      <c r="DL538" s="14">
        <v>0</v>
      </c>
      <c r="DM538" s="14">
        <v>0</v>
      </c>
      <c r="DN538" s="14">
        <v>0</v>
      </c>
      <c r="DO538" s="14">
        <v>0</v>
      </c>
      <c r="DP538" s="14">
        <v>0</v>
      </c>
      <c r="DQ538" s="14">
        <v>0</v>
      </c>
      <c r="DR538" s="14">
        <v>0</v>
      </c>
      <c r="DS538" s="14">
        <v>0</v>
      </c>
      <c r="DT538" s="14">
        <v>0</v>
      </c>
      <c r="DU538" s="14">
        <v>0</v>
      </c>
      <c r="DV538" s="14">
        <v>0</v>
      </c>
      <c r="DW538" s="14">
        <v>0</v>
      </c>
      <c r="DX538" s="14">
        <v>0</v>
      </c>
      <c r="DY538" s="14">
        <v>0</v>
      </c>
      <c r="DZ538" s="14">
        <v>0</v>
      </c>
      <c r="EA538" s="14">
        <v>0</v>
      </c>
      <c r="EB538" s="14">
        <v>0</v>
      </c>
      <c r="EC538" s="14">
        <v>0</v>
      </c>
      <c r="ED538" s="14">
        <v>0</v>
      </c>
      <c r="EE538" s="14">
        <v>0</v>
      </c>
      <c r="EF538" s="14">
        <v>0</v>
      </c>
      <c r="EG538" s="14">
        <v>0</v>
      </c>
      <c r="EH538" s="14">
        <v>0</v>
      </c>
      <c r="EI538" s="14">
        <v>0</v>
      </c>
      <c r="EJ538" s="14">
        <v>0</v>
      </c>
      <c r="EK538" s="14">
        <v>0</v>
      </c>
      <c r="EL538" s="14">
        <v>0</v>
      </c>
      <c r="EM538" s="14">
        <v>0</v>
      </c>
      <c r="EN538" s="14">
        <v>0</v>
      </c>
      <c r="EO538" s="14">
        <v>0</v>
      </c>
      <c r="EP538" s="14">
        <v>0</v>
      </c>
      <c r="EQ538" s="14">
        <v>0</v>
      </c>
      <c r="ER538" s="14">
        <v>0</v>
      </c>
      <c r="ES538" s="14">
        <v>0</v>
      </c>
      <c r="ET538" s="14">
        <v>0</v>
      </c>
      <c r="EU538" s="14">
        <v>0</v>
      </c>
      <c r="EV538" s="14">
        <v>0</v>
      </c>
      <c r="EW538" s="14">
        <v>0</v>
      </c>
      <c r="EX538" s="14">
        <v>0</v>
      </c>
      <c r="EY538" s="14">
        <v>0</v>
      </c>
      <c r="EZ538" s="14">
        <v>0</v>
      </c>
      <c r="FA538" s="14">
        <v>0</v>
      </c>
      <c r="FB538" s="14">
        <v>0</v>
      </c>
      <c r="FC538" s="14">
        <v>0</v>
      </c>
      <c r="FD538" s="14">
        <v>0</v>
      </c>
      <c r="FE538" s="14">
        <v>0</v>
      </c>
      <c r="FF538" s="14">
        <v>0</v>
      </c>
      <c r="FG538" s="14">
        <v>0</v>
      </c>
      <c r="FH538" s="14">
        <v>0</v>
      </c>
      <c r="FI538" s="14">
        <v>0</v>
      </c>
      <c r="FJ538" s="14">
        <v>0</v>
      </c>
      <c r="FK538" s="14">
        <v>0</v>
      </c>
      <c r="FL538" s="14">
        <v>0</v>
      </c>
      <c r="FM538" s="14">
        <v>0</v>
      </c>
      <c r="FN538" s="14">
        <v>0</v>
      </c>
      <c r="FO538" s="14">
        <v>0</v>
      </c>
      <c r="FP538" s="14">
        <v>0</v>
      </c>
      <c r="FQ538" s="14">
        <v>0</v>
      </c>
      <c r="FR538" s="14">
        <v>0</v>
      </c>
      <c r="FS538" s="14">
        <v>0</v>
      </c>
      <c r="FT538" s="14">
        <v>0</v>
      </c>
      <c r="FU538" s="14">
        <v>0</v>
      </c>
      <c r="FV538" s="14">
        <v>0</v>
      </c>
      <c r="FW538" s="14">
        <v>0</v>
      </c>
      <c r="FX538" s="14">
        <v>0</v>
      </c>
      <c r="FY538" s="14">
        <v>0</v>
      </c>
      <c r="FZ538" s="14">
        <v>0</v>
      </c>
      <c r="GA538" s="14">
        <v>0</v>
      </c>
      <c r="GB538" s="14">
        <v>0</v>
      </c>
      <c r="GC538" s="14">
        <v>0</v>
      </c>
      <c r="GD538" s="14">
        <v>0</v>
      </c>
      <c r="GE538" s="14">
        <v>0</v>
      </c>
      <c r="GF538" s="14">
        <v>0</v>
      </c>
      <c r="GG538" s="14">
        <v>0</v>
      </c>
      <c r="GH538" s="14">
        <v>0</v>
      </c>
      <c r="GI538" s="14">
        <v>0</v>
      </c>
      <c r="GJ538" s="14">
        <v>0</v>
      </c>
      <c r="GK538" s="14">
        <v>0</v>
      </c>
      <c r="GL538" s="14">
        <v>0</v>
      </c>
      <c r="GM538" s="14">
        <v>0</v>
      </c>
      <c r="GN538" s="14">
        <v>0</v>
      </c>
      <c r="GO538" s="14">
        <v>0</v>
      </c>
      <c r="GP538" s="14">
        <v>0</v>
      </c>
      <c r="GQ538" s="14">
        <v>0</v>
      </c>
      <c r="GR538" s="14">
        <v>0</v>
      </c>
      <c r="GS538" s="14">
        <v>0</v>
      </c>
      <c r="GT538" s="14">
        <v>0</v>
      </c>
      <c r="GU538" s="14">
        <v>0</v>
      </c>
      <c r="GV538" s="14">
        <v>0</v>
      </c>
      <c r="GW538" s="14">
        <v>0</v>
      </c>
      <c r="GX538" s="14">
        <v>0</v>
      </c>
      <c r="GY538" s="14">
        <v>0</v>
      </c>
      <c r="GZ538" s="14">
        <v>0</v>
      </c>
      <c r="HA538" s="14">
        <v>0</v>
      </c>
      <c r="HB538" s="14">
        <v>0</v>
      </c>
      <c r="HC538" s="14">
        <v>0</v>
      </c>
      <c r="HD538" s="14">
        <v>0</v>
      </c>
      <c r="HE538" s="14">
        <v>0</v>
      </c>
      <c r="HF538" s="14">
        <v>0</v>
      </c>
      <c r="HG538" s="14">
        <v>0</v>
      </c>
      <c r="HH538" s="14">
        <v>0</v>
      </c>
      <c r="HI538" s="14">
        <v>0</v>
      </c>
      <c r="HJ538" s="14">
        <v>0</v>
      </c>
      <c r="HK538" s="14">
        <v>0</v>
      </c>
      <c r="HL538" s="14">
        <v>0</v>
      </c>
      <c r="HM538" s="14">
        <v>0</v>
      </c>
      <c r="HN538" s="14">
        <v>0</v>
      </c>
      <c r="HO538" s="14">
        <v>0</v>
      </c>
      <c r="HP538" s="14">
        <v>0</v>
      </c>
      <c r="HQ538" s="14">
        <v>0</v>
      </c>
      <c r="HR538" s="14">
        <v>0</v>
      </c>
      <c r="HS538" s="14">
        <v>0</v>
      </c>
      <c r="HT538" s="14">
        <v>0</v>
      </c>
      <c r="HU538" s="14">
        <v>0</v>
      </c>
      <c r="HV538" s="14">
        <v>0</v>
      </c>
      <c r="HW538" s="14">
        <v>0</v>
      </c>
      <c r="HX538" s="14">
        <v>0</v>
      </c>
      <c r="HY538" s="14">
        <v>0</v>
      </c>
      <c r="HZ538" s="14">
        <v>0</v>
      </c>
      <c r="IA538" s="14">
        <v>0</v>
      </c>
      <c r="IB538" s="14">
        <v>0</v>
      </c>
      <c r="IC538" s="14">
        <v>0</v>
      </c>
      <c r="ID538" s="14">
        <v>0</v>
      </c>
      <c r="IE538" s="14">
        <v>0</v>
      </c>
      <c r="IF538" s="14">
        <v>0</v>
      </c>
      <c r="IG538" s="14">
        <v>0</v>
      </c>
      <c r="IH538" s="14">
        <v>0</v>
      </c>
      <c r="II538" s="14">
        <v>0</v>
      </c>
      <c r="IJ538" s="14">
        <v>0</v>
      </c>
      <c r="IK538" s="14">
        <v>0</v>
      </c>
      <c r="IL538" s="14">
        <v>0</v>
      </c>
      <c r="IM538" s="14">
        <v>0</v>
      </c>
      <c r="IN538" s="14">
        <v>0</v>
      </c>
      <c r="IO538" s="14">
        <v>0</v>
      </c>
      <c r="IP538" s="14">
        <v>0</v>
      </c>
      <c r="IQ538" s="14">
        <v>0</v>
      </c>
      <c r="IR538" s="14">
        <v>0</v>
      </c>
      <c r="IS538" s="14">
        <v>0</v>
      </c>
      <c r="IT538" s="14">
        <v>0</v>
      </c>
      <c r="IU538" s="14">
        <v>0</v>
      </c>
      <c r="IV538" s="14">
        <v>0</v>
      </c>
      <c r="IW538" s="14">
        <v>0</v>
      </c>
      <c r="IX538" s="14">
        <v>0</v>
      </c>
      <c r="IY538" s="14">
        <v>0</v>
      </c>
      <c r="IZ538" s="14">
        <v>0</v>
      </c>
      <c r="JA538" s="14">
        <v>0</v>
      </c>
      <c r="JB538" s="14">
        <v>0</v>
      </c>
      <c r="JC538" s="14">
        <v>0</v>
      </c>
      <c r="JD538" s="14">
        <v>0</v>
      </c>
      <c r="JE538" s="14">
        <v>0</v>
      </c>
      <c r="JF538" s="14">
        <v>0</v>
      </c>
      <c r="JG538" s="14">
        <v>0</v>
      </c>
      <c r="JH538" s="14">
        <v>0</v>
      </c>
      <c r="JI538" s="14">
        <v>0</v>
      </c>
      <c r="JJ538" s="14">
        <v>0</v>
      </c>
      <c r="JK538" s="14">
        <v>0</v>
      </c>
      <c r="JL538" s="14">
        <v>0</v>
      </c>
      <c r="JM538" s="14">
        <v>0</v>
      </c>
      <c r="JN538" s="14">
        <v>0</v>
      </c>
      <c r="JO538" s="14">
        <v>0</v>
      </c>
      <c r="JP538" s="14">
        <v>0</v>
      </c>
      <c r="JQ538" s="14">
        <v>0</v>
      </c>
      <c r="JR538" s="14">
        <v>1</v>
      </c>
      <c r="JS538" s="14">
        <v>0</v>
      </c>
      <c r="JT538" s="14">
        <v>0</v>
      </c>
      <c r="JU538" s="14">
        <v>0</v>
      </c>
      <c r="JV538" s="14">
        <v>0</v>
      </c>
      <c r="JW538" s="14">
        <v>0</v>
      </c>
      <c r="JX538" s="14">
        <v>0</v>
      </c>
      <c r="JY538" s="14">
        <v>0</v>
      </c>
      <c r="JZ538" s="14">
        <v>0</v>
      </c>
      <c r="KA538" s="14">
        <v>0</v>
      </c>
      <c r="KB538" s="14">
        <v>0</v>
      </c>
      <c r="KC538" s="14">
        <v>0</v>
      </c>
      <c r="KD538" s="14">
        <v>0</v>
      </c>
      <c r="KE538" s="14">
        <v>0</v>
      </c>
      <c r="KF538" s="14">
        <v>0</v>
      </c>
      <c r="KG538" s="14">
        <v>0</v>
      </c>
      <c r="KH538" s="14">
        <v>0</v>
      </c>
      <c r="KI538" s="14">
        <v>0</v>
      </c>
      <c r="KJ538" s="14">
        <v>0</v>
      </c>
      <c r="KK538" s="14">
        <v>0</v>
      </c>
      <c r="KL538" s="14">
        <v>0</v>
      </c>
      <c r="KM538" s="14">
        <v>0</v>
      </c>
      <c r="KN538" s="14">
        <v>0</v>
      </c>
      <c r="KO538" s="14">
        <v>0</v>
      </c>
      <c r="KP538" s="14">
        <v>0</v>
      </c>
      <c r="KQ538" s="14">
        <v>0</v>
      </c>
      <c r="KR538" s="14">
        <v>0</v>
      </c>
      <c r="KS538" s="14">
        <v>0</v>
      </c>
      <c r="KT538" s="14">
        <v>0</v>
      </c>
      <c r="KU538" s="14">
        <v>0</v>
      </c>
      <c r="KV538" s="14">
        <v>0</v>
      </c>
      <c r="KW538" s="14">
        <v>0</v>
      </c>
      <c r="KX538" s="14">
        <v>0</v>
      </c>
      <c r="KY538" s="14">
        <v>0</v>
      </c>
      <c r="KZ538" s="14">
        <v>0</v>
      </c>
      <c r="LA538" s="14">
        <v>0</v>
      </c>
      <c r="LB538" s="14">
        <v>0</v>
      </c>
      <c r="LC538" s="14">
        <v>0</v>
      </c>
      <c r="LD538" s="14">
        <v>0</v>
      </c>
      <c r="LE538" s="14">
        <v>0</v>
      </c>
      <c r="LF538" s="14">
        <v>0</v>
      </c>
      <c r="LG538" s="14">
        <v>0</v>
      </c>
      <c r="LH538" s="14">
        <v>0</v>
      </c>
      <c r="LI538" s="14">
        <v>0</v>
      </c>
      <c r="LJ538" s="14">
        <v>0</v>
      </c>
      <c r="LK538" s="14">
        <v>0</v>
      </c>
      <c r="LL538" s="14">
        <v>0</v>
      </c>
      <c r="LM538" s="14">
        <v>0</v>
      </c>
      <c r="LN538" s="14">
        <v>0</v>
      </c>
      <c r="LO538" s="14">
        <v>0</v>
      </c>
      <c r="LP538" s="14">
        <v>0</v>
      </c>
      <c r="LQ538" s="14">
        <v>0</v>
      </c>
      <c r="LR538" s="14">
        <v>0</v>
      </c>
      <c r="LS538" s="14">
        <v>0</v>
      </c>
      <c r="LT538" s="14">
        <v>0</v>
      </c>
      <c r="LU538" s="14">
        <v>0</v>
      </c>
      <c r="LV538" s="14">
        <v>0</v>
      </c>
      <c r="LW538" s="14">
        <v>0</v>
      </c>
      <c r="LX538" s="14">
        <v>0</v>
      </c>
      <c r="LY538" s="14">
        <v>0</v>
      </c>
      <c r="LZ538" s="14">
        <v>0</v>
      </c>
      <c r="MA538" s="14">
        <v>0</v>
      </c>
      <c r="MB538" s="14">
        <v>0</v>
      </c>
      <c r="MC538" s="14">
        <v>1</v>
      </c>
      <c r="MD538" s="14">
        <v>0</v>
      </c>
      <c r="ME538" s="14">
        <v>0</v>
      </c>
      <c r="MF538" s="14">
        <v>0</v>
      </c>
      <c r="MG538" s="14">
        <v>0</v>
      </c>
      <c r="MH538" s="14">
        <v>0</v>
      </c>
      <c r="MI538" s="14">
        <v>0</v>
      </c>
      <c r="MJ538" s="14">
        <v>0</v>
      </c>
      <c r="MK538" s="14">
        <v>0</v>
      </c>
      <c r="ML538" s="14">
        <v>1</v>
      </c>
      <c r="MM538" s="14">
        <v>0</v>
      </c>
      <c r="MN538" s="14">
        <v>0</v>
      </c>
      <c r="MO538" s="14">
        <v>0</v>
      </c>
      <c r="MP538" s="14">
        <v>1</v>
      </c>
      <c r="MQ538" s="14">
        <v>1</v>
      </c>
      <c r="MR538" s="14">
        <v>0</v>
      </c>
      <c r="MS538" s="14">
        <v>0</v>
      </c>
      <c r="MT538" s="14">
        <v>0</v>
      </c>
      <c r="MU538" s="14">
        <v>0</v>
      </c>
      <c r="MV538" s="14">
        <v>0</v>
      </c>
      <c r="MW538" s="14">
        <v>0</v>
      </c>
      <c r="MX538" s="14">
        <v>0</v>
      </c>
      <c r="MY538" s="14">
        <v>0</v>
      </c>
      <c r="MZ538" s="14">
        <v>0</v>
      </c>
      <c r="NA538" s="14">
        <v>0</v>
      </c>
      <c r="NB538" s="14">
        <v>0</v>
      </c>
      <c r="NC538" s="14">
        <v>0</v>
      </c>
      <c r="ND538" s="14">
        <v>0</v>
      </c>
      <c r="NE538" s="14">
        <v>0</v>
      </c>
      <c r="NF538" s="14">
        <v>0</v>
      </c>
      <c r="NG538" s="14">
        <v>0</v>
      </c>
      <c r="NH538" s="14">
        <v>0</v>
      </c>
      <c r="NI538" s="14">
        <v>0</v>
      </c>
      <c r="NJ538" s="14">
        <v>0</v>
      </c>
      <c r="NK538" s="14">
        <v>0</v>
      </c>
      <c r="NL538" s="14">
        <v>0</v>
      </c>
      <c r="NM538" s="14">
        <v>0</v>
      </c>
      <c r="NN538" s="14">
        <v>0</v>
      </c>
      <c r="NO538" s="14">
        <v>0</v>
      </c>
      <c r="NP538" s="14">
        <v>0</v>
      </c>
      <c r="NQ538" s="14">
        <v>0</v>
      </c>
      <c r="NR538" s="14">
        <v>0</v>
      </c>
      <c r="NS538" s="14">
        <v>0</v>
      </c>
      <c r="NT538" s="14">
        <v>0</v>
      </c>
      <c r="NU538" s="14">
        <v>0</v>
      </c>
      <c r="NV538" s="14">
        <v>1</v>
      </c>
      <c r="NW538" s="14">
        <v>0</v>
      </c>
      <c r="NX538" s="14">
        <v>0</v>
      </c>
      <c r="NY538" s="14">
        <v>0</v>
      </c>
      <c r="NZ538" s="14">
        <v>0</v>
      </c>
      <c r="OA538" s="14">
        <v>0</v>
      </c>
      <c r="OB538" s="14">
        <v>0</v>
      </c>
      <c r="OC538" s="14">
        <v>0</v>
      </c>
      <c r="OD538" s="14">
        <v>0</v>
      </c>
      <c r="OE538" s="14">
        <v>0</v>
      </c>
      <c r="OF538" s="14"/>
      <c r="OG538" s="14">
        <v>0</v>
      </c>
      <c r="OH538" s="14">
        <v>0</v>
      </c>
      <c r="OI538" s="14">
        <v>0</v>
      </c>
      <c r="OJ538" s="14">
        <v>0</v>
      </c>
      <c r="OK538" s="14">
        <v>0</v>
      </c>
      <c r="OL538" s="14">
        <v>0</v>
      </c>
      <c r="OM538" s="14">
        <v>0</v>
      </c>
      <c r="ON538" s="14">
        <v>0</v>
      </c>
      <c r="OO538" s="14">
        <v>0</v>
      </c>
      <c r="OP538" s="14">
        <v>0</v>
      </c>
      <c r="OQ538" s="14">
        <v>0</v>
      </c>
      <c r="OR538" s="14">
        <v>0</v>
      </c>
      <c r="OS538" s="14">
        <v>0</v>
      </c>
      <c r="OT538" s="14">
        <v>0</v>
      </c>
      <c r="OU538" s="14">
        <v>0</v>
      </c>
      <c r="OV538" s="14">
        <v>0</v>
      </c>
      <c r="OW538" s="14">
        <v>0</v>
      </c>
      <c r="OX538" s="14">
        <v>0</v>
      </c>
      <c r="OY538" s="14">
        <v>0</v>
      </c>
      <c r="OZ538" s="14"/>
      <c r="PA538" s="14">
        <v>0</v>
      </c>
      <c r="PB538" s="14"/>
      <c r="PC538" s="14"/>
      <c r="PD538" s="14">
        <v>0</v>
      </c>
      <c r="PE538" s="14"/>
      <c r="PF538" s="14"/>
      <c r="PG538" s="54"/>
      <c r="PH538" s="54"/>
      <c r="PI538" s="54"/>
      <c r="PJ538" s="54"/>
      <c r="PK538" s="54"/>
      <c r="PL538" s="84"/>
      <c r="PM538" s="14"/>
      <c r="PN538" s="84"/>
      <c r="PO538" s="84"/>
      <c r="PP538" s="84"/>
      <c r="PQ538" s="84"/>
      <c r="PR538" s="505"/>
      <c r="PS538" s="84"/>
      <c r="PT538" s="84"/>
      <c r="PU538" s="84"/>
      <c r="PV538" s="84"/>
      <c r="PW538" s="54"/>
      <c r="PX538" s="54"/>
      <c r="PY538" s="14"/>
      <c r="PZ538" s="14"/>
      <c r="QA538" s="14"/>
      <c r="QB538" s="54"/>
      <c r="QC538" s="54"/>
      <c r="QD538" s="54"/>
      <c r="QR538" s="1"/>
      <c r="QS538" s="1"/>
      <c r="QX538" s="1"/>
      <c r="QY538" s="1"/>
      <c r="QZ538" s="1"/>
      <c r="RA538" s="1"/>
      <c r="RB538" s="1"/>
      <c r="RC538" s="1"/>
      <c r="RD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</row>
    <row r="539" spans="1:534" s="20" customFormat="1" hidden="1" x14ac:dyDescent="0.25">
      <c r="A539" s="68" t="s">
        <v>50</v>
      </c>
      <c r="B539" s="79" t="s">
        <v>1140</v>
      </c>
      <c r="C539" s="464">
        <v>6306</v>
      </c>
      <c r="D539" s="347"/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  <c r="AL539" s="14">
        <v>0</v>
      </c>
      <c r="AM539" s="14">
        <v>0</v>
      </c>
      <c r="AN539" s="14">
        <v>0</v>
      </c>
      <c r="AO539" s="14">
        <v>0</v>
      </c>
      <c r="AP539" s="14">
        <v>0</v>
      </c>
      <c r="AQ539" s="14">
        <v>0</v>
      </c>
      <c r="AR539" s="14">
        <v>0</v>
      </c>
      <c r="AS539" s="14">
        <v>0</v>
      </c>
      <c r="AT539" s="14">
        <v>0</v>
      </c>
      <c r="AU539" s="14">
        <v>0</v>
      </c>
      <c r="AV539" s="14">
        <v>0</v>
      </c>
      <c r="AW539" s="14">
        <v>0</v>
      </c>
      <c r="AX539" s="14">
        <v>0</v>
      </c>
      <c r="AY539" s="14">
        <v>0</v>
      </c>
      <c r="AZ539" s="14">
        <v>0</v>
      </c>
      <c r="BA539" s="14">
        <v>0</v>
      </c>
      <c r="BB539" s="14">
        <v>0</v>
      </c>
      <c r="BC539" s="14">
        <v>0</v>
      </c>
      <c r="BD539" s="14">
        <v>0</v>
      </c>
      <c r="BE539" s="14">
        <v>0</v>
      </c>
      <c r="BF539" s="14">
        <v>0</v>
      </c>
      <c r="BG539" s="14">
        <v>0</v>
      </c>
      <c r="BH539" s="14">
        <v>0</v>
      </c>
      <c r="BI539" s="14">
        <v>0</v>
      </c>
      <c r="BJ539" s="14">
        <v>0</v>
      </c>
      <c r="BK539" s="14">
        <v>0</v>
      </c>
      <c r="BL539" s="14">
        <v>0</v>
      </c>
      <c r="BM539" s="14">
        <v>0</v>
      </c>
      <c r="BN539" s="14">
        <v>0</v>
      </c>
      <c r="BO539" s="14">
        <v>0</v>
      </c>
      <c r="BP539" s="14">
        <v>0</v>
      </c>
      <c r="BQ539" s="14">
        <v>0</v>
      </c>
      <c r="BR539" s="14">
        <v>0</v>
      </c>
      <c r="BS539" s="14">
        <v>0</v>
      </c>
      <c r="BT539" s="14">
        <v>0</v>
      </c>
      <c r="BU539" s="14">
        <v>0</v>
      </c>
      <c r="BV539" s="14">
        <v>0</v>
      </c>
      <c r="BW539" s="14">
        <v>0</v>
      </c>
      <c r="BX539" s="14">
        <v>0</v>
      </c>
      <c r="BY539" s="14">
        <v>0</v>
      </c>
      <c r="BZ539" s="14">
        <v>0</v>
      </c>
      <c r="CA539" s="14">
        <v>0</v>
      </c>
      <c r="CB539" s="14">
        <v>0</v>
      </c>
      <c r="CC539" s="14">
        <v>0</v>
      </c>
      <c r="CD539" s="14">
        <v>0</v>
      </c>
      <c r="CE539" s="14">
        <v>0</v>
      </c>
      <c r="CF539" s="14">
        <v>0</v>
      </c>
      <c r="CG539" s="14">
        <v>0</v>
      </c>
      <c r="CH539" s="14">
        <v>0</v>
      </c>
      <c r="CI539" s="14">
        <v>0</v>
      </c>
      <c r="CJ539" s="14">
        <v>0</v>
      </c>
      <c r="CK539" s="14">
        <v>0</v>
      </c>
      <c r="CL539" s="14">
        <v>0</v>
      </c>
      <c r="CM539" s="14">
        <v>0</v>
      </c>
      <c r="CN539" s="14">
        <v>0</v>
      </c>
      <c r="CO539" s="14">
        <v>0</v>
      </c>
      <c r="CP539" s="14">
        <v>0</v>
      </c>
      <c r="CQ539" s="14">
        <v>0</v>
      </c>
      <c r="CR539" s="14">
        <v>0</v>
      </c>
      <c r="CS539" s="14">
        <v>0</v>
      </c>
      <c r="CT539" s="14">
        <v>0</v>
      </c>
      <c r="CU539" s="14">
        <v>0</v>
      </c>
      <c r="CV539" s="14">
        <v>0</v>
      </c>
      <c r="CW539" s="14">
        <v>0</v>
      </c>
      <c r="CX539" s="14">
        <v>0</v>
      </c>
      <c r="CY539" s="14">
        <v>0</v>
      </c>
      <c r="CZ539" s="14">
        <v>0</v>
      </c>
      <c r="DA539" s="14">
        <v>1</v>
      </c>
      <c r="DB539" s="14">
        <v>0</v>
      </c>
      <c r="DC539" s="14">
        <v>1</v>
      </c>
      <c r="DD539" s="14">
        <v>1</v>
      </c>
      <c r="DE539" s="14">
        <v>0</v>
      </c>
      <c r="DF539" s="14">
        <v>0</v>
      </c>
      <c r="DG539" s="14">
        <v>0</v>
      </c>
      <c r="DH539" s="14">
        <v>0</v>
      </c>
      <c r="DI539" s="14">
        <v>0</v>
      </c>
      <c r="DJ539" s="14">
        <v>0</v>
      </c>
      <c r="DK539" s="14">
        <v>0</v>
      </c>
      <c r="DL539" s="14">
        <v>0</v>
      </c>
      <c r="DM539" s="14">
        <v>0</v>
      </c>
      <c r="DN539" s="14">
        <v>0</v>
      </c>
      <c r="DO539" s="14">
        <v>0</v>
      </c>
      <c r="DP539" s="14">
        <v>0</v>
      </c>
      <c r="DQ539" s="14">
        <v>0</v>
      </c>
      <c r="DR539" s="14">
        <v>0</v>
      </c>
      <c r="DS539" s="14">
        <v>0</v>
      </c>
      <c r="DT539" s="14">
        <v>0</v>
      </c>
      <c r="DU539" s="14">
        <v>0</v>
      </c>
      <c r="DV539" s="14">
        <v>0</v>
      </c>
      <c r="DW539" s="14">
        <v>0</v>
      </c>
      <c r="DX539" s="14">
        <v>0</v>
      </c>
      <c r="DY539" s="14">
        <v>0</v>
      </c>
      <c r="DZ539" s="14">
        <v>0</v>
      </c>
      <c r="EA539" s="14">
        <v>0</v>
      </c>
      <c r="EB539" s="14">
        <v>0</v>
      </c>
      <c r="EC539" s="14">
        <v>0</v>
      </c>
      <c r="ED539" s="14">
        <v>0</v>
      </c>
      <c r="EE539" s="14">
        <v>0</v>
      </c>
      <c r="EF539" s="14">
        <v>0</v>
      </c>
      <c r="EG539" s="14">
        <v>0</v>
      </c>
      <c r="EH539" s="14">
        <v>0</v>
      </c>
      <c r="EI539" s="14">
        <v>0</v>
      </c>
      <c r="EJ539" s="14">
        <v>0</v>
      </c>
      <c r="EK539" s="14">
        <v>0</v>
      </c>
      <c r="EL539" s="14">
        <v>0</v>
      </c>
      <c r="EM539" s="14">
        <v>0</v>
      </c>
      <c r="EN539" s="14">
        <v>0</v>
      </c>
      <c r="EO539" s="14">
        <v>0</v>
      </c>
      <c r="EP539" s="14">
        <v>3</v>
      </c>
      <c r="EQ539" s="14">
        <v>0</v>
      </c>
      <c r="ER539" s="14">
        <v>0</v>
      </c>
      <c r="ES539" s="14">
        <v>0</v>
      </c>
      <c r="ET539" s="14">
        <v>0</v>
      </c>
      <c r="EU539" s="14">
        <v>0</v>
      </c>
      <c r="EV539" s="14">
        <v>0</v>
      </c>
      <c r="EW539" s="14">
        <v>2</v>
      </c>
      <c r="EX539" s="14">
        <v>4</v>
      </c>
      <c r="EY539" s="14">
        <v>0</v>
      </c>
      <c r="EZ539" s="14">
        <v>1</v>
      </c>
      <c r="FA539" s="14">
        <v>8</v>
      </c>
      <c r="FB539" s="14">
        <v>3</v>
      </c>
      <c r="FC539" s="14">
        <v>9</v>
      </c>
      <c r="FD539" s="14">
        <v>2</v>
      </c>
      <c r="FE539" s="14">
        <v>3</v>
      </c>
      <c r="FF539" s="14">
        <v>0</v>
      </c>
      <c r="FG539" s="14">
        <v>2</v>
      </c>
      <c r="FH539" s="14">
        <v>0</v>
      </c>
      <c r="FI539" s="14">
        <v>3</v>
      </c>
      <c r="FJ539" s="14">
        <v>0</v>
      </c>
      <c r="FK539" s="14">
        <v>0</v>
      </c>
      <c r="FL539" s="14">
        <v>1</v>
      </c>
      <c r="FM539" s="14">
        <v>0</v>
      </c>
      <c r="FN539" s="14">
        <v>0</v>
      </c>
      <c r="FO539" s="14">
        <v>0</v>
      </c>
      <c r="FP539" s="14">
        <v>0</v>
      </c>
      <c r="FQ539" s="14">
        <v>0</v>
      </c>
      <c r="FR539" s="14">
        <v>2</v>
      </c>
      <c r="FS539" s="14">
        <v>4</v>
      </c>
      <c r="FT539" s="14">
        <v>0</v>
      </c>
      <c r="FU539" s="14">
        <v>0</v>
      </c>
      <c r="FV539" s="14">
        <v>0</v>
      </c>
      <c r="FW539" s="14">
        <v>0</v>
      </c>
      <c r="FX539" s="14">
        <v>3</v>
      </c>
      <c r="FY539" s="14">
        <v>0</v>
      </c>
      <c r="FZ539" s="14">
        <v>3</v>
      </c>
      <c r="GA539" s="14">
        <v>0</v>
      </c>
      <c r="GB539" s="14">
        <v>0</v>
      </c>
      <c r="GC539" s="14">
        <v>0</v>
      </c>
      <c r="GD539" s="14">
        <v>2</v>
      </c>
      <c r="GE539" s="14">
        <v>0</v>
      </c>
      <c r="GF539" s="14">
        <v>1</v>
      </c>
      <c r="GG539" s="14">
        <v>0</v>
      </c>
      <c r="GH539" s="14">
        <v>0</v>
      </c>
      <c r="GI539" s="14">
        <v>0</v>
      </c>
      <c r="GJ539" s="14">
        <v>0</v>
      </c>
      <c r="GK539" s="14">
        <v>0</v>
      </c>
      <c r="GL539" s="14">
        <v>0</v>
      </c>
      <c r="GM539" s="14">
        <v>0</v>
      </c>
      <c r="GN539" s="14">
        <v>3</v>
      </c>
      <c r="GO539" s="14">
        <v>0</v>
      </c>
      <c r="GP539" s="14">
        <v>0</v>
      </c>
      <c r="GQ539" s="14">
        <v>0</v>
      </c>
      <c r="GR539" s="14">
        <v>3</v>
      </c>
      <c r="GS539" s="14">
        <v>0</v>
      </c>
      <c r="GT539" s="14">
        <v>2</v>
      </c>
      <c r="GU539" s="14">
        <v>0</v>
      </c>
      <c r="GV539" s="14">
        <v>0</v>
      </c>
      <c r="GW539" s="14">
        <v>0</v>
      </c>
      <c r="GX539" s="14">
        <v>0</v>
      </c>
      <c r="GY539" s="14">
        <v>0</v>
      </c>
      <c r="GZ539" s="14">
        <v>0</v>
      </c>
      <c r="HA539" s="14">
        <v>1</v>
      </c>
      <c r="HB539" s="14">
        <v>0</v>
      </c>
      <c r="HC539" s="14">
        <v>0</v>
      </c>
      <c r="HD539" s="14">
        <v>0</v>
      </c>
      <c r="HE539" s="14">
        <v>0</v>
      </c>
      <c r="HF539" s="14">
        <v>1</v>
      </c>
      <c r="HG539" s="14">
        <v>1</v>
      </c>
      <c r="HH539" s="14">
        <v>0</v>
      </c>
      <c r="HI539" s="14">
        <v>0</v>
      </c>
      <c r="HJ539" s="14">
        <v>0</v>
      </c>
      <c r="HK539" s="14">
        <v>0</v>
      </c>
      <c r="HL539" s="14">
        <v>1</v>
      </c>
      <c r="HM539" s="14">
        <v>0</v>
      </c>
      <c r="HN539" s="14">
        <v>2</v>
      </c>
      <c r="HO539" s="14">
        <v>0</v>
      </c>
      <c r="HP539" s="14">
        <v>0</v>
      </c>
      <c r="HQ539" s="14">
        <v>1</v>
      </c>
      <c r="HR539" s="14">
        <v>1</v>
      </c>
      <c r="HS539" s="14">
        <v>0</v>
      </c>
      <c r="HT539" s="14">
        <v>0</v>
      </c>
      <c r="HU539" s="14">
        <v>0</v>
      </c>
      <c r="HV539" s="14">
        <v>0</v>
      </c>
      <c r="HW539" s="14">
        <v>0</v>
      </c>
      <c r="HX539" s="14">
        <v>1</v>
      </c>
      <c r="HY539" s="14">
        <v>0</v>
      </c>
      <c r="HZ539" s="14">
        <v>0</v>
      </c>
      <c r="IA539" s="14">
        <v>5</v>
      </c>
      <c r="IB539" s="14">
        <v>0</v>
      </c>
      <c r="IC539" s="14">
        <v>0</v>
      </c>
      <c r="ID539" s="14">
        <v>0</v>
      </c>
      <c r="IE539" s="14">
        <v>0</v>
      </c>
      <c r="IF539" s="14">
        <v>1</v>
      </c>
      <c r="IG539" s="14">
        <v>2</v>
      </c>
      <c r="IH539" s="14">
        <v>0</v>
      </c>
      <c r="II539" s="14">
        <v>0</v>
      </c>
      <c r="IJ539" s="14">
        <v>0</v>
      </c>
      <c r="IK539" s="14">
        <v>0</v>
      </c>
      <c r="IL539" s="14">
        <v>3</v>
      </c>
      <c r="IM539" s="14">
        <v>0</v>
      </c>
      <c r="IN539" s="14">
        <v>0</v>
      </c>
      <c r="IO539" s="14">
        <v>4</v>
      </c>
      <c r="IP539" s="14">
        <v>0</v>
      </c>
      <c r="IQ539" s="14">
        <v>2</v>
      </c>
      <c r="IR539" s="14">
        <v>0</v>
      </c>
      <c r="IS539" s="14">
        <v>18</v>
      </c>
      <c r="IT539" s="14">
        <v>0</v>
      </c>
      <c r="IU539" s="14">
        <v>5</v>
      </c>
      <c r="IV539" s="14">
        <v>7</v>
      </c>
      <c r="IW539" s="14">
        <v>1</v>
      </c>
      <c r="IX539" s="14">
        <v>4</v>
      </c>
      <c r="IY539" s="14">
        <v>0</v>
      </c>
      <c r="IZ539" s="14">
        <v>0</v>
      </c>
      <c r="JA539" s="14">
        <v>3</v>
      </c>
      <c r="JB539" s="14">
        <v>0</v>
      </c>
      <c r="JC539" s="14">
        <v>0</v>
      </c>
      <c r="JD539" s="14">
        <v>8</v>
      </c>
      <c r="JE539" s="14">
        <v>2</v>
      </c>
      <c r="JF539" s="14">
        <v>0</v>
      </c>
      <c r="JG539" s="14">
        <v>4</v>
      </c>
      <c r="JH539" s="14">
        <v>1</v>
      </c>
      <c r="JI539" s="14">
        <v>0</v>
      </c>
      <c r="JJ539" s="14">
        <v>2</v>
      </c>
      <c r="JK539" s="14">
        <v>0</v>
      </c>
      <c r="JL539" s="14">
        <v>0</v>
      </c>
      <c r="JM539" s="14">
        <v>0</v>
      </c>
      <c r="JN539" s="14">
        <v>2</v>
      </c>
      <c r="JO539" s="14">
        <v>0</v>
      </c>
      <c r="JP539" s="14">
        <v>0</v>
      </c>
      <c r="JQ539" s="14">
        <v>0</v>
      </c>
      <c r="JR539" s="14">
        <v>0</v>
      </c>
      <c r="JS539" s="14">
        <v>0</v>
      </c>
      <c r="JT539" s="14">
        <v>0</v>
      </c>
      <c r="JU539" s="14">
        <v>2</v>
      </c>
      <c r="JV539" s="14">
        <v>0</v>
      </c>
      <c r="JW539" s="14">
        <v>0</v>
      </c>
      <c r="JX539" s="14">
        <v>0</v>
      </c>
      <c r="JY539" s="14">
        <v>2</v>
      </c>
      <c r="JZ539" s="14">
        <v>0</v>
      </c>
      <c r="KA539" s="14">
        <v>0</v>
      </c>
      <c r="KB539" s="14">
        <v>6</v>
      </c>
      <c r="KC539" s="14">
        <v>0</v>
      </c>
      <c r="KD539" s="14">
        <v>0</v>
      </c>
      <c r="KE539" s="14">
        <v>6</v>
      </c>
      <c r="KF539" s="14">
        <v>0</v>
      </c>
      <c r="KG539" s="14">
        <v>0</v>
      </c>
      <c r="KH539" s="14">
        <v>0</v>
      </c>
      <c r="KI539" s="14">
        <v>2</v>
      </c>
      <c r="KJ539" s="14">
        <v>0</v>
      </c>
      <c r="KK539" s="14">
        <v>0</v>
      </c>
      <c r="KL539" s="14">
        <v>4</v>
      </c>
      <c r="KM539" s="14">
        <v>0</v>
      </c>
      <c r="KN539" s="14">
        <v>4</v>
      </c>
      <c r="KO539" s="14">
        <v>0</v>
      </c>
      <c r="KP539" s="14">
        <v>4</v>
      </c>
      <c r="KQ539" s="14">
        <v>0</v>
      </c>
      <c r="KR539" s="14">
        <v>0</v>
      </c>
      <c r="KS539" s="14">
        <v>4</v>
      </c>
      <c r="KT539" s="14">
        <v>2</v>
      </c>
      <c r="KU539" s="14">
        <v>0</v>
      </c>
      <c r="KV539" s="14">
        <v>0</v>
      </c>
      <c r="KW539" s="14">
        <v>0</v>
      </c>
      <c r="KX539" s="14">
        <v>0</v>
      </c>
      <c r="KY539" s="14">
        <v>0</v>
      </c>
      <c r="KZ539" s="14">
        <v>2</v>
      </c>
      <c r="LA539" s="14">
        <v>0</v>
      </c>
      <c r="LB539" s="14">
        <v>3</v>
      </c>
      <c r="LC539" s="14">
        <v>0</v>
      </c>
      <c r="LD539" s="14">
        <v>4</v>
      </c>
      <c r="LE539" s="14">
        <v>0</v>
      </c>
      <c r="LF539" s="14">
        <v>0</v>
      </c>
      <c r="LG539" s="14">
        <v>5</v>
      </c>
      <c r="LH539" s="14">
        <v>1</v>
      </c>
      <c r="LI539" s="14">
        <v>1</v>
      </c>
      <c r="LJ539" s="14">
        <v>0</v>
      </c>
      <c r="LK539" s="14">
        <v>1</v>
      </c>
      <c r="LL539" s="14">
        <v>2</v>
      </c>
      <c r="LM539" s="14">
        <v>0</v>
      </c>
      <c r="LN539" s="14">
        <v>3</v>
      </c>
      <c r="LO539" s="14">
        <v>0</v>
      </c>
      <c r="LP539" s="14">
        <v>1</v>
      </c>
      <c r="LQ539" s="14">
        <v>0</v>
      </c>
      <c r="LR539" s="14">
        <v>1</v>
      </c>
      <c r="LS539" s="14">
        <v>0</v>
      </c>
      <c r="LT539" s="14">
        <v>1</v>
      </c>
      <c r="LU539" s="14">
        <v>0</v>
      </c>
      <c r="LV539" s="14">
        <v>0</v>
      </c>
      <c r="LW539" s="14">
        <v>0</v>
      </c>
      <c r="LX539" s="14">
        <v>0</v>
      </c>
      <c r="LY539" s="14">
        <v>1</v>
      </c>
      <c r="LZ539" s="14">
        <v>2</v>
      </c>
      <c r="MA539" s="14">
        <v>2</v>
      </c>
      <c r="MB539" s="14">
        <v>5</v>
      </c>
      <c r="MC539" s="14">
        <v>1</v>
      </c>
      <c r="MD539" s="14">
        <v>8</v>
      </c>
      <c r="ME539" s="14">
        <v>0</v>
      </c>
      <c r="MF539" s="14">
        <v>0</v>
      </c>
      <c r="MG539" s="14">
        <v>3</v>
      </c>
      <c r="MH539" s="14">
        <v>12</v>
      </c>
      <c r="MI539" s="14">
        <v>5</v>
      </c>
      <c r="MJ539" s="14">
        <v>0</v>
      </c>
      <c r="MK539" s="14">
        <v>3</v>
      </c>
      <c r="ML539" s="14">
        <v>4</v>
      </c>
      <c r="MM539" s="14">
        <v>0</v>
      </c>
      <c r="MN539" s="14">
        <v>2</v>
      </c>
      <c r="MO539" s="14">
        <v>1</v>
      </c>
      <c r="MP539" s="14">
        <v>4</v>
      </c>
      <c r="MQ539" s="14">
        <v>0</v>
      </c>
      <c r="MR539" s="14">
        <v>5</v>
      </c>
      <c r="MS539" s="14">
        <v>0</v>
      </c>
      <c r="MT539" s="14">
        <v>0</v>
      </c>
      <c r="MU539" s="14">
        <v>2</v>
      </c>
      <c r="MV539" s="14">
        <v>4</v>
      </c>
      <c r="MW539" s="14">
        <v>8</v>
      </c>
      <c r="MX539" s="14">
        <v>9</v>
      </c>
      <c r="MY539" s="14">
        <v>1</v>
      </c>
      <c r="MZ539" s="14">
        <v>0</v>
      </c>
      <c r="NA539" s="14">
        <v>5</v>
      </c>
      <c r="NB539" s="14">
        <v>0</v>
      </c>
      <c r="NC539" s="14">
        <v>12</v>
      </c>
      <c r="ND539" s="14">
        <v>1</v>
      </c>
      <c r="NE539" s="14">
        <v>1</v>
      </c>
      <c r="NF539" s="14">
        <v>9</v>
      </c>
      <c r="NG539" s="14">
        <v>0</v>
      </c>
      <c r="NH539" s="14">
        <v>8</v>
      </c>
      <c r="NI539" s="14">
        <v>1</v>
      </c>
      <c r="NJ539" s="14">
        <v>11</v>
      </c>
      <c r="NK539" s="14">
        <v>19</v>
      </c>
      <c r="NL539" s="14">
        <v>6</v>
      </c>
      <c r="NM539" s="14">
        <v>1</v>
      </c>
      <c r="NN539" s="14">
        <v>0</v>
      </c>
      <c r="NO539" s="14">
        <v>15</v>
      </c>
      <c r="NP539" s="14">
        <v>0</v>
      </c>
      <c r="NQ539" s="14">
        <v>1</v>
      </c>
      <c r="NR539" s="14">
        <v>2</v>
      </c>
      <c r="NS539" s="14">
        <v>19</v>
      </c>
      <c r="NT539" s="14">
        <v>16</v>
      </c>
      <c r="NU539" s="14">
        <v>0</v>
      </c>
      <c r="NV539" s="14">
        <v>9</v>
      </c>
      <c r="NW539" s="14">
        <v>1</v>
      </c>
      <c r="NX539" s="14">
        <v>14</v>
      </c>
      <c r="NY539" s="14">
        <v>4</v>
      </c>
      <c r="NZ539" s="14">
        <v>3</v>
      </c>
      <c r="OA539" s="14">
        <v>7</v>
      </c>
      <c r="OB539" s="14">
        <v>0</v>
      </c>
      <c r="OC539" s="14">
        <v>21</v>
      </c>
      <c r="OD539" s="14">
        <v>3</v>
      </c>
      <c r="OE539" s="14">
        <v>1</v>
      </c>
      <c r="OF539" s="14">
        <v>14</v>
      </c>
      <c r="OG539" s="14">
        <v>10</v>
      </c>
      <c r="OH539" s="14">
        <v>2</v>
      </c>
      <c r="OI539" s="14">
        <v>0</v>
      </c>
      <c r="OJ539" s="14">
        <v>3</v>
      </c>
      <c r="OK539" s="14">
        <v>2</v>
      </c>
      <c r="OL539" s="14">
        <v>13</v>
      </c>
      <c r="OM539" s="14">
        <v>4</v>
      </c>
      <c r="ON539" s="14">
        <v>4</v>
      </c>
      <c r="OO539" s="14">
        <v>10</v>
      </c>
      <c r="OP539" s="14">
        <v>0</v>
      </c>
      <c r="OQ539" s="14">
        <v>5</v>
      </c>
      <c r="OR539" s="14">
        <v>1</v>
      </c>
      <c r="OS539" s="14">
        <v>2</v>
      </c>
      <c r="OT539" s="14">
        <v>3</v>
      </c>
      <c r="OU539" s="14">
        <v>20</v>
      </c>
      <c r="OV539" s="14">
        <v>6</v>
      </c>
      <c r="OW539" s="14">
        <v>0</v>
      </c>
      <c r="OX539" s="14">
        <v>11</v>
      </c>
      <c r="OY539" s="14">
        <v>3</v>
      </c>
      <c r="OZ539" s="31">
        <v>1</v>
      </c>
      <c r="PA539" s="14">
        <v>2</v>
      </c>
      <c r="PB539" s="14">
        <v>2</v>
      </c>
      <c r="PC539" s="14"/>
      <c r="PD539" s="14">
        <v>0</v>
      </c>
      <c r="PE539" s="14">
        <v>7</v>
      </c>
      <c r="PF539" s="14">
        <v>1</v>
      </c>
      <c r="PG539" s="14">
        <v>14</v>
      </c>
      <c r="PH539" s="84">
        <v>3</v>
      </c>
      <c r="PI539" s="14">
        <v>2</v>
      </c>
      <c r="PJ539" s="14">
        <v>5</v>
      </c>
      <c r="PK539" s="54"/>
      <c r="PL539" s="84">
        <v>3</v>
      </c>
      <c r="PM539" s="14">
        <v>6</v>
      </c>
      <c r="PN539" s="84">
        <v>2</v>
      </c>
      <c r="PO539" s="84">
        <v>7</v>
      </c>
      <c r="PP539" s="84">
        <v>3</v>
      </c>
      <c r="PQ539" s="84">
        <v>7</v>
      </c>
      <c r="PR539" s="505"/>
      <c r="PS539" s="479">
        <v>7</v>
      </c>
      <c r="PT539" s="84"/>
      <c r="PU539" s="479">
        <v>8</v>
      </c>
      <c r="PV539" s="84">
        <v>1</v>
      </c>
      <c r="PW539" s="479">
        <v>14</v>
      </c>
      <c r="PX539" s="479">
        <v>3</v>
      </c>
      <c r="PY539" s="14"/>
      <c r="PZ539" s="14">
        <v>7</v>
      </c>
      <c r="QA539" s="14">
        <v>3</v>
      </c>
      <c r="QB539" s="60">
        <v>13</v>
      </c>
      <c r="QC539" s="60">
        <v>4</v>
      </c>
      <c r="QD539" s="60">
        <v>4</v>
      </c>
      <c r="QE539" s="436">
        <v>1</v>
      </c>
      <c r="QG539" s="510">
        <v>25</v>
      </c>
      <c r="QH539" s="510">
        <v>8</v>
      </c>
      <c r="QJ539" s="486">
        <v>13</v>
      </c>
      <c r="QL539" s="487">
        <v>8</v>
      </c>
      <c r="QM539" s="486">
        <v>4</v>
      </c>
      <c r="QN539" s="486">
        <v>1</v>
      </c>
      <c r="QO539" s="486">
        <v>5</v>
      </c>
      <c r="QP539" s="486">
        <v>1</v>
      </c>
      <c r="QQ539" s="486">
        <v>2</v>
      </c>
      <c r="QR539" s="486">
        <v>5</v>
      </c>
      <c r="QS539" s="1"/>
      <c r="QT539" s="1">
        <v>1</v>
      </c>
      <c r="QV539" s="1">
        <v>2</v>
      </c>
      <c r="QW539" s="1">
        <v>7</v>
      </c>
      <c r="QX539" s="1"/>
      <c r="QY539" s="1">
        <v>3</v>
      </c>
      <c r="QZ539" s="1"/>
      <c r="RA539" s="1">
        <v>2</v>
      </c>
      <c r="RB539" s="1"/>
      <c r="RC539" s="1">
        <v>4</v>
      </c>
      <c r="RD539" s="1">
        <v>5</v>
      </c>
      <c r="RH539" s="1">
        <v>2</v>
      </c>
      <c r="RI539" s="1">
        <v>2</v>
      </c>
      <c r="RJ539" s="1"/>
      <c r="RK539" s="1">
        <v>1</v>
      </c>
      <c r="RL539" s="1"/>
      <c r="RM539" s="1"/>
      <c r="RN539" s="1"/>
      <c r="RO539" s="1"/>
      <c r="RP539" s="1"/>
      <c r="RQ539" s="1"/>
      <c r="RR539" s="1"/>
      <c r="RS539" s="1"/>
      <c r="RT539" s="1"/>
      <c r="RU539" s="20">
        <v>2</v>
      </c>
      <c r="RW539" s="1">
        <v>1</v>
      </c>
    </row>
    <row r="540" spans="1:534" s="20" customFormat="1" hidden="1" x14ac:dyDescent="0.25">
      <c r="A540" s="68" t="s">
        <v>50</v>
      </c>
      <c r="B540" s="68" t="s">
        <v>1551</v>
      </c>
      <c r="C540" s="347"/>
      <c r="D540" s="347"/>
      <c r="E540" s="14">
        <v>0</v>
      </c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>
        <v>0</v>
      </c>
      <c r="PE540" s="14"/>
      <c r="PF540" s="14"/>
      <c r="PG540" s="54"/>
      <c r="PH540" s="54"/>
      <c r="PI540" s="54"/>
      <c r="PJ540" s="54"/>
      <c r="PK540" s="54"/>
      <c r="PL540" s="84"/>
      <c r="PM540" s="14"/>
      <c r="PN540" s="84"/>
      <c r="PO540" s="84"/>
      <c r="PP540" s="84"/>
      <c r="PQ540" s="84"/>
      <c r="PR540" s="505"/>
      <c r="PS540" s="84"/>
      <c r="PT540" s="84"/>
      <c r="PU540" s="84"/>
      <c r="PV540" s="84"/>
      <c r="PW540" s="54"/>
      <c r="PX540" s="54"/>
      <c r="PY540" s="14"/>
      <c r="PZ540" s="14"/>
      <c r="QA540" s="14"/>
      <c r="QB540" s="54"/>
      <c r="QC540" s="54"/>
      <c r="QD540" s="54"/>
      <c r="QR540" s="1"/>
      <c r="QS540" s="1"/>
      <c r="QX540" s="1"/>
      <c r="QY540" s="1"/>
      <c r="QZ540" s="1"/>
      <c r="RA540" s="1"/>
      <c r="RB540" s="1"/>
      <c r="RC540" s="1"/>
      <c r="RD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</row>
    <row r="541" spans="1:534" s="20" customFormat="1" hidden="1" x14ac:dyDescent="0.25">
      <c r="A541" s="68" t="s">
        <v>50</v>
      </c>
      <c r="B541" s="68" t="s">
        <v>1552</v>
      </c>
      <c r="C541" s="347"/>
      <c r="D541" s="347"/>
      <c r="E541" s="14">
        <v>0</v>
      </c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>
        <v>0</v>
      </c>
      <c r="PE541" s="14"/>
      <c r="PF541" s="14"/>
      <c r="PG541" s="54"/>
      <c r="PH541" s="54"/>
      <c r="PI541" s="54"/>
      <c r="PJ541" s="54"/>
      <c r="PK541" s="54"/>
      <c r="PL541" s="84"/>
      <c r="PM541" s="14"/>
      <c r="PN541" s="84"/>
      <c r="PO541" s="84"/>
      <c r="PP541" s="84"/>
      <c r="PQ541" s="84"/>
      <c r="PR541" s="505"/>
      <c r="PS541" s="84"/>
      <c r="PT541" s="84"/>
      <c r="PU541" s="84"/>
      <c r="PV541" s="84"/>
      <c r="PW541" s="54"/>
      <c r="PX541" s="54"/>
      <c r="PY541" s="14"/>
      <c r="PZ541" s="14"/>
      <c r="QA541" s="14"/>
      <c r="QB541" s="54"/>
      <c r="QC541" s="54"/>
      <c r="QD541" s="54"/>
      <c r="QR541" s="1"/>
      <c r="QS541" s="1"/>
      <c r="QX541" s="1"/>
      <c r="QY541" s="1"/>
      <c r="QZ541" s="1"/>
      <c r="RA541" s="1"/>
      <c r="RB541" s="1"/>
      <c r="RC541" s="1"/>
      <c r="RD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</row>
    <row r="542" spans="1:534" s="20" customFormat="1" hidden="1" x14ac:dyDescent="0.25">
      <c r="A542" s="68" t="s">
        <v>50</v>
      </c>
      <c r="B542" s="68" t="s">
        <v>1553</v>
      </c>
      <c r="C542" s="347"/>
      <c r="D542" s="347"/>
      <c r="E542" s="14">
        <v>0</v>
      </c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>
        <v>0</v>
      </c>
      <c r="PE542" s="14"/>
      <c r="PF542" s="14"/>
      <c r="PG542" s="54"/>
      <c r="PH542" s="54"/>
      <c r="PI542" s="54"/>
      <c r="PJ542" s="54"/>
      <c r="PK542" s="54"/>
      <c r="PL542" s="84"/>
      <c r="PM542" s="14"/>
      <c r="PN542" s="84"/>
      <c r="PO542" s="84"/>
      <c r="PP542" s="84"/>
      <c r="PQ542" s="84"/>
      <c r="PR542" s="505"/>
      <c r="PS542" s="84"/>
      <c r="PT542" s="84"/>
      <c r="PU542" s="84"/>
      <c r="PV542" s="84"/>
      <c r="PW542" s="54"/>
      <c r="PX542" s="54"/>
      <c r="PY542" s="14"/>
      <c r="PZ542" s="14"/>
      <c r="QA542" s="14"/>
      <c r="QB542" s="54"/>
      <c r="QC542" s="54"/>
      <c r="QD542" s="54"/>
      <c r="QR542" s="1"/>
      <c r="QS542" s="1"/>
      <c r="QX542" s="1"/>
      <c r="QY542" s="1"/>
      <c r="QZ542" s="1"/>
      <c r="RA542" s="1"/>
      <c r="RB542" s="1"/>
      <c r="RC542" s="1"/>
      <c r="RD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</row>
    <row r="543" spans="1:534" s="20" customFormat="1" hidden="1" x14ac:dyDescent="0.25">
      <c r="A543" s="68" t="s">
        <v>50</v>
      </c>
      <c r="B543" s="68" t="s">
        <v>1554</v>
      </c>
      <c r="C543" s="347"/>
      <c r="D543" s="347"/>
      <c r="E543" s="14">
        <v>0</v>
      </c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>
        <v>0</v>
      </c>
      <c r="PE543" s="14"/>
      <c r="PF543" s="14"/>
      <c r="PG543" s="54"/>
      <c r="PH543" s="54"/>
      <c r="PI543" s="54"/>
      <c r="PJ543" s="54"/>
      <c r="PK543" s="54"/>
      <c r="PL543" s="84"/>
      <c r="PM543" s="14"/>
      <c r="PN543" s="84"/>
      <c r="PO543" s="84"/>
      <c r="PP543" s="84"/>
      <c r="PQ543" s="84"/>
      <c r="PR543" s="505"/>
      <c r="PS543" s="84"/>
      <c r="PT543" s="84"/>
      <c r="PU543" s="84"/>
      <c r="PV543" s="84"/>
      <c r="PW543" s="54"/>
      <c r="PX543" s="54"/>
      <c r="PY543" s="14"/>
      <c r="PZ543" s="14"/>
      <c r="QA543" s="14"/>
      <c r="QB543" s="54"/>
      <c r="QC543" s="54"/>
      <c r="QD543" s="54"/>
      <c r="QR543" s="1"/>
      <c r="QS543" s="1"/>
      <c r="QX543" s="1"/>
      <c r="QY543" s="1"/>
      <c r="QZ543" s="1"/>
      <c r="RA543" s="1"/>
      <c r="RB543" s="1"/>
      <c r="RC543" s="1"/>
      <c r="RD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</row>
    <row r="544" spans="1:534" x14ac:dyDescent="0.25">
      <c r="A544" s="68" t="s">
        <v>50</v>
      </c>
      <c r="B544" s="79" t="s">
        <v>365</v>
      </c>
      <c r="C544" s="464">
        <v>13723</v>
      </c>
      <c r="D544" s="347"/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  <c r="AL544" s="14">
        <v>0</v>
      </c>
      <c r="AM544" s="14">
        <v>0</v>
      </c>
      <c r="AN544" s="14">
        <v>0</v>
      </c>
      <c r="AO544" s="14">
        <v>0</v>
      </c>
      <c r="AP544" s="14">
        <v>0</v>
      </c>
      <c r="AQ544" s="14">
        <v>0</v>
      </c>
      <c r="AR544" s="14">
        <v>0</v>
      </c>
      <c r="AS544" s="14">
        <v>0</v>
      </c>
      <c r="AT544" s="14">
        <v>0</v>
      </c>
      <c r="AU544" s="14">
        <v>0</v>
      </c>
      <c r="AV544" s="14">
        <v>0</v>
      </c>
      <c r="AW544" s="14">
        <v>0</v>
      </c>
      <c r="AX544" s="14">
        <v>0</v>
      </c>
      <c r="AY544" s="14">
        <v>0</v>
      </c>
      <c r="AZ544" s="14">
        <v>0</v>
      </c>
      <c r="BA544" s="14">
        <v>0</v>
      </c>
      <c r="BB544" s="14">
        <v>0</v>
      </c>
      <c r="BC544" s="14">
        <v>0</v>
      </c>
      <c r="BD544" s="14">
        <v>0</v>
      </c>
      <c r="BE544" s="14">
        <v>0</v>
      </c>
      <c r="BF544" s="14">
        <v>0</v>
      </c>
      <c r="BG544" s="14">
        <v>0</v>
      </c>
      <c r="BH544" s="14">
        <v>0</v>
      </c>
      <c r="BI544" s="14">
        <v>0</v>
      </c>
      <c r="BJ544" s="14">
        <v>0</v>
      </c>
      <c r="BK544" s="14">
        <v>0</v>
      </c>
      <c r="BL544" s="14">
        <v>0</v>
      </c>
      <c r="BM544" s="14">
        <v>0</v>
      </c>
      <c r="BN544" s="14">
        <v>0</v>
      </c>
      <c r="BO544" s="14">
        <v>0</v>
      </c>
      <c r="BP544" s="14">
        <v>0</v>
      </c>
      <c r="BQ544" s="14">
        <v>0</v>
      </c>
      <c r="BR544" s="14">
        <v>0</v>
      </c>
      <c r="BS544" s="14">
        <v>0</v>
      </c>
      <c r="BT544" s="14">
        <v>0</v>
      </c>
      <c r="BU544" s="14">
        <v>0</v>
      </c>
      <c r="BV544" s="14">
        <v>0</v>
      </c>
      <c r="BW544" s="14">
        <v>0</v>
      </c>
      <c r="BX544" s="14">
        <v>0</v>
      </c>
      <c r="BY544" s="14">
        <v>0</v>
      </c>
      <c r="BZ544" s="14">
        <v>0</v>
      </c>
      <c r="CA544" s="14">
        <v>0</v>
      </c>
      <c r="CB544" s="14">
        <v>0</v>
      </c>
      <c r="CC544" s="14">
        <v>0</v>
      </c>
      <c r="CD544" s="14">
        <v>0</v>
      </c>
      <c r="CE544" s="14">
        <v>0</v>
      </c>
      <c r="CF544" s="14">
        <v>0</v>
      </c>
      <c r="CG544" s="14">
        <v>0</v>
      </c>
      <c r="CH544" s="14">
        <v>0</v>
      </c>
      <c r="CI544" s="14">
        <v>0</v>
      </c>
      <c r="CJ544" s="14">
        <v>0</v>
      </c>
      <c r="CK544" s="14">
        <v>0</v>
      </c>
      <c r="CL544" s="14">
        <v>0</v>
      </c>
      <c r="CM544" s="14">
        <v>0</v>
      </c>
      <c r="CN544" s="14">
        <v>0</v>
      </c>
      <c r="CO544" s="14">
        <v>0</v>
      </c>
      <c r="CP544" s="14">
        <v>0</v>
      </c>
      <c r="CQ544" s="14">
        <v>0</v>
      </c>
      <c r="CR544" s="14">
        <v>0</v>
      </c>
      <c r="CS544" s="14">
        <v>0</v>
      </c>
      <c r="CT544" s="14">
        <v>0</v>
      </c>
      <c r="CU544" s="14">
        <v>0</v>
      </c>
      <c r="CV544" s="14">
        <v>0</v>
      </c>
      <c r="CW544" s="14">
        <v>0</v>
      </c>
      <c r="CX544" s="14">
        <v>0</v>
      </c>
      <c r="CY544" s="14">
        <v>0</v>
      </c>
      <c r="CZ544" s="14">
        <v>0</v>
      </c>
      <c r="DA544" s="14">
        <v>0</v>
      </c>
      <c r="DB544" s="14">
        <v>0</v>
      </c>
      <c r="DC544" s="14">
        <v>0</v>
      </c>
      <c r="DD544" s="14">
        <v>0</v>
      </c>
      <c r="DE544" s="14">
        <v>0</v>
      </c>
      <c r="DF544" s="14">
        <v>0</v>
      </c>
      <c r="DG544" s="14">
        <v>0</v>
      </c>
      <c r="DH544" s="14">
        <v>0</v>
      </c>
      <c r="DI544" s="14">
        <v>0</v>
      </c>
      <c r="DJ544" s="14">
        <v>0</v>
      </c>
      <c r="DK544" s="14">
        <v>0</v>
      </c>
      <c r="DL544" s="14">
        <v>0</v>
      </c>
      <c r="DM544" s="14">
        <v>0</v>
      </c>
      <c r="DN544" s="14">
        <v>0</v>
      </c>
      <c r="DO544" s="14">
        <v>0</v>
      </c>
      <c r="DP544" s="14">
        <v>0</v>
      </c>
      <c r="DQ544" s="14">
        <v>0</v>
      </c>
      <c r="DR544" s="14">
        <v>0</v>
      </c>
      <c r="DS544" s="14">
        <v>0</v>
      </c>
      <c r="DT544" s="14">
        <v>0</v>
      </c>
      <c r="DU544" s="14">
        <v>0</v>
      </c>
      <c r="DV544" s="14">
        <v>0</v>
      </c>
      <c r="DW544" s="14">
        <v>0</v>
      </c>
      <c r="DX544" s="14">
        <v>0</v>
      </c>
      <c r="DY544" s="14">
        <v>1</v>
      </c>
      <c r="DZ544" s="14">
        <v>2</v>
      </c>
      <c r="EA544" s="14">
        <v>1</v>
      </c>
      <c r="EB544" s="14">
        <v>1</v>
      </c>
      <c r="EC544" s="14">
        <v>3</v>
      </c>
      <c r="ED544" s="14">
        <v>0</v>
      </c>
      <c r="EE544" s="14">
        <v>3</v>
      </c>
      <c r="EF544" s="14">
        <v>0</v>
      </c>
      <c r="EG544" s="14">
        <v>2</v>
      </c>
      <c r="EH544" s="14">
        <v>3</v>
      </c>
      <c r="EI544" s="14">
        <v>0</v>
      </c>
      <c r="EJ544" s="14">
        <v>3</v>
      </c>
      <c r="EK544" s="14">
        <v>0</v>
      </c>
      <c r="EL544" s="14">
        <v>6</v>
      </c>
      <c r="EM544" s="14">
        <v>0</v>
      </c>
      <c r="EN544" s="14">
        <v>4</v>
      </c>
      <c r="EO544" s="14">
        <v>0</v>
      </c>
      <c r="EP544" s="14">
        <v>3</v>
      </c>
      <c r="EQ544" s="14">
        <v>1</v>
      </c>
      <c r="ER544" s="14">
        <v>0</v>
      </c>
      <c r="ES544" s="14">
        <v>1</v>
      </c>
      <c r="ET544" s="14">
        <v>1</v>
      </c>
      <c r="EU544" s="14">
        <v>3</v>
      </c>
      <c r="EV544" s="14">
        <v>4</v>
      </c>
      <c r="EW544" s="14">
        <v>4</v>
      </c>
      <c r="EX544" s="14">
        <v>1</v>
      </c>
      <c r="EY544" s="14">
        <v>0</v>
      </c>
      <c r="EZ544" s="14">
        <v>0</v>
      </c>
      <c r="FA544" s="14">
        <v>3</v>
      </c>
      <c r="FB544" s="14">
        <v>1</v>
      </c>
      <c r="FC544" s="14">
        <v>0</v>
      </c>
      <c r="FD544" s="14">
        <v>0</v>
      </c>
      <c r="FE544" s="14">
        <v>0</v>
      </c>
      <c r="FF544" s="14">
        <v>0</v>
      </c>
      <c r="FG544" s="14">
        <v>1</v>
      </c>
      <c r="FH544" s="14">
        <v>2</v>
      </c>
      <c r="FI544" s="14">
        <v>1</v>
      </c>
      <c r="FJ544" s="14">
        <v>5</v>
      </c>
      <c r="FK544" s="14">
        <v>0</v>
      </c>
      <c r="FL544" s="14">
        <v>1</v>
      </c>
      <c r="FM544" s="14">
        <v>0</v>
      </c>
      <c r="FN544" s="14">
        <v>0</v>
      </c>
      <c r="FO544" s="14">
        <v>4</v>
      </c>
      <c r="FP544" s="14">
        <v>0</v>
      </c>
      <c r="FQ544" s="14">
        <v>3</v>
      </c>
      <c r="FR544" s="14">
        <v>0</v>
      </c>
      <c r="FS544" s="14">
        <v>-8</v>
      </c>
      <c r="FT544" s="14">
        <v>0</v>
      </c>
      <c r="FU544" s="14">
        <v>1</v>
      </c>
      <c r="FV544" s="14">
        <v>0</v>
      </c>
      <c r="FW544" s="14">
        <v>0</v>
      </c>
      <c r="FX544" s="14">
        <v>2</v>
      </c>
      <c r="FY544" s="14">
        <v>0</v>
      </c>
      <c r="FZ544" s="14">
        <v>2</v>
      </c>
      <c r="GA544" s="14">
        <v>0</v>
      </c>
      <c r="GB544" s="14">
        <v>0</v>
      </c>
      <c r="GC544" s="14">
        <v>0</v>
      </c>
      <c r="GD544" s="14">
        <v>0</v>
      </c>
      <c r="GE544" s="14">
        <v>0</v>
      </c>
      <c r="GF544" s="14">
        <v>0</v>
      </c>
      <c r="GG544" s="14">
        <v>0</v>
      </c>
      <c r="GH544" s="14">
        <v>1</v>
      </c>
      <c r="GI544" s="14">
        <v>0</v>
      </c>
      <c r="GJ544" s="14">
        <v>0</v>
      </c>
      <c r="GK544" s="14">
        <v>0</v>
      </c>
      <c r="GL544" s="14">
        <v>1</v>
      </c>
      <c r="GM544" s="14">
        <v>0</v>
      </c>
      <c r="GN544" s="14">
        <v>0</v>
      </c>
      <c r="GO544" s="14">
        <v>0</v>
      </c>
      <c r="GP544" s="14">
        <v>0</v>
      </c>
      <c r="GQ544" s="14">
        <v>0</v>
      </c>
      <c r="GR544" s="14">
        <v>0</v>
      </c>
      <c r="GS544" s="14">
        <v>0</v>
      </c>
      <c r="GT544" s="14">
        <v>0</v>
      </c>
      <c r="GU544" s="14">
        <v>0</v>
      </c>
      <c r="GV544" s="14">
        <v>0</v>
      </c>
      <c r="GW544" s="14">
        <v>-1</v>
      </c>
      <c r="GX544" s="14">
        <v>0</v>
      </c>
      <c r="GY544" s="14">
        <v>1</v>
      </c>
      <c r="GZ544" s="14">
        <v>0</v>
      </c>
      <c r="HA544" s="14">
        <v>0</v>
      </c>
      <c r="HB544" s="14">
        <v>0</v>
      </c>
      <c r="HC544" s="14">
        <v>2</v>
      </c>
      <c r="HD544" s="14">
        <v>7</v>
      </c>
      <c r="HE544" s="14">
        <v>0</v>
      </c>
      <c r="HF544" s="14">
        <v>0</v>
      </c>
      <c r="HG544" s="14">
        <v>2</v>
      </c>
      <c r="HH544" s="14">
        <v>2</v>
      </c>
      <c r="HI544" s="14">
        <v>0</v>
      </c>
      <c r="HJ544" s="14">
        <v>0</v>
      </c>
      <c r="HK544" s="14">
        <v>1</v>
      </c>
      <c r="HL544" s="14">
        <v>7</v>
      </c>
      <c r="HM544" s="14">
        <v>1</v>
      </c>
      <c r="HN544" s="14">
        <v>1</v>
      </c>
      <c r="HO544" s="14">
        <v>3</v>
      </c>
      <c r="HP544" s="14">
        <v>0</v>
      </c>
      <c r="HQ544" s="14">
        <v>0</v>
      </c>
      <c r="HR544" s="14">
        <v>4</v>
      </c>
      <c r="HS544" s="14">
        <v>2</v>
      </c>
      <c r="HT544" s="14">
        <v>1</v>
      </c>
      <c r="HU544" s="14">
        <v>0</v>
      </c>
      <c r="HV544" s="14">
        <v>2</v>
      </c>
      <c r="HW544" s="14">
        <v>0</v>
      </c>
      <c r="HX544" s="14">
        <v>1</v>
      </c>
      <c r="HY544" s="14">
        <v>3</v>
      </c>
      <c r="HZ544" s="14">
        <v>4</v>
      </c>
      <c r="IA544" s="14">
        <v>1</v>
      </c>
      <c r="IB544" s="14">
        <v>0</v>
      </c>
      <c r="IC544" s="14">
        <v>3</v>
      </c>
      <c r="ID544" s="14">
        <v>0</v>
      </c>
      <c r="IE544" s="14">
        <v>2</v>
      </c>
      <c r="IF544" s="14">
        <v>6</v>
      </c>
      <c r="IG544" s="14">
        <v>5</v>
      </c>
      <c r="IH544" s="14">
        <v>2</v>
      </c>
      <c r="II544" s="14">
        <v>10</v>
      </c>
      <c r="IJ544" s="14">
        <v>10</v>
      </c>
      <c r="IK544" s="14">
        <v>0</v>
      </c>
      <c r="IL544" s="14">
        <v>9</v>
      </c>
      <c r="IM544" s="14">
        <v>5</v>
      </c>
      <c r="IN544" s="14">
        <v>1</v>
      </c>
      <c r="IO544" s="14">
        <v>6</v>
      </c>
      <c r="IP544" s="14">
        <v>12</v>
      </c>
      <c r="IQ544" s="14">
        <v>18</v>
      </c>
      <c r="IR544" s="14">
        <v>0</v>
      </c>
      <c r="IS544" s="14">
        <v>6</v>
      </c>
      <c r="IT544" s="14">
        <v>3</v>
      </c>
      <c r="IU544" s="14">
        <v>2</v>
      </c>
      <c r="IV544" s="14">
        <v>7</v>
      </c>
      <c r="IW544" s="14">
        <v>6</v>
      </c>
      <c r="IX544" s="14">
        <v>3</v>
      </c>
      <c r="IY544" s="14">
        <v>0</v>
      </c>
      <c r="IZ544" s="14">
        <v>4</v>
      </c>
      <c r="JA544" s="14">
        <v>4</v>
      </c>
      <c r="JB544" s="14">
        <v>1</v>
      </c>
      <c r="JC544" s="14">
        <v>3</v>
      </c>
      <c r="JD544" s="14">
        <v>3</v>
      </c>
      <c r="JE544" s="14">
        <v>1</v>
      </c>
      <c r="JF544" s="14">
        <v>0</v>
      </c>
      <c r="JG544" s="14">
        <v>3</v>
      </c>
      <c r="JH544" s="14">
        <v>4</v>
      </c>
      <c r="JI544" s="14">
        <v>0</v>
      </c>
      <c r="JJ544" s="14">
        <v>1</v>
      </c>
      <c r="JK544" s="14">
        <v>0</v>
      </c>
      <c r="JL544" s="14">
        <v>4</v>
      </c>
      <c r="JM544" s="14">
        <v>0</v>
      </c>
      <c r="JN544" s="14">
        <v>0</v>
      </c>
      <c r="JO544" s="14">
        <v>2</v>
      </c>
      <c r="JP544" s="14">
        <v>1</v>
      </c>
      <c r="JQ544" s="14">
        <v>7</v>
      </c>
      <c r="JR544" s="14">
        <v>7</v>
      </c>
      <c r="JS544" s="14">
        <v>4</v>
      </c>
      <c r="JT544" s="14">
        <v>0</v>
      </c>
      <c r="JU544" s="14">
        <v>5</v>
      </c>
      <c r="JV544" s="14">
        <v>0</v>
      </c>
      <c r="JW544" s="14">
        <v>1</v>
      </c>
      <c r="JX544" s="14">
        <v>0</v>
      </c>
      <c r="JY544" s="14">
        <v>3</v>
      </c>
      <c r="JZ544" s="14">
        <v>0</v>
      </c>
      <c r="KA544" s="14">
        <v>0</v>
      </c>
      <c r="KB544" s="14">
        <v>2</v>
      </c>
      <c r="KC544" s="14">
        <v>1</v>
      </c>
      <c r="KD544" s="14">
        <v>0</v>
      </c>
      <c r="KE544" s="14">
        <v>3</v>
      </c>
      <c r="KF544" s="14">
        <v>1</v>
      </c>
      <c r="KG544" s="14">
        <v>0</v>
      </c>
      <c r="KH544" s="14">
        <v>0</v>
      </c>
      <c r="KI544" s="14">
        <v>1</v>
      </c>
      <c r="KJ544" s="14">
        <v>2</v>
      </c>
      <c r="KK544" s="14">
        <v>1</v>
      </c>
      <c r="KL544" s="14">
        <v>3</v>
      </c>
      <c r="KM544" s="14">
        <v>3</v>
      </c>
      <c r="KN544" s="14">
        <v>5</v>
      </c>
      <c r="KO544" s="14">
        <v>0</v>
      </c>
      <c r="KP544" s="14">
        <v>3</v>
      </c>
      <c r="KQ544" s="14">
        <v>2</v>
      </c>
      <c r="KR544" s="14">
        <v>2</v>
      </c>
      <c r="KS544" s="14">
        <v>2</v>
      </c>
      <c r="KT544" s="14">
        <v>2</v>
      </c>
      <c r="KU544" s="14">
        <v>0</v>
      </c>
      <c r="KV544" s="14">
        <v>0</v>
      </c>
      <c r="KW544" s="14">
        <v>0</v>
      </c>
      <c r="KX544" s="14">
        <v>1</v>
      </c>
      <c r="KY544" s="14">
        <v>1</v>
      </c>
      <c r="KZ544" s="14">
        <v>1</v>
      </c>
      <c r="LA544" s="14">
        <v>1</v>
      </c>
      <c r="LB544" s="14">
        <v>4</v>
      </c>
      <c r="LC544" s="14">
        <v>0</v>
      </c>
      <c r="LD544" s="14">
        <v>1</v>
      </c>
      <c r="LE544" s="14">
        <v>2</v>
      </c>
      <c r="LF544" s="14">
        <v>4</v>
      </c>
      <c r="LG544" s="14">
        <v>0</v>
      </c>
      <c r="LH544" s="14">
        <v>0</v>
      </c>
      <c r="LI544" s="14">
        <v>1</v>
      </c>
      <c r="LJ544" s="14">
        <v>0</v>
      </c>
      <c r="LK544" s="14">
        <v>1</v>
      </c>
      <c r="LL544" s="14">
        <v>8</v>
      </c>
      <c r="LM544" s="14">
        <v>0</v>
      </c>
      <c r="LN544" s="14">
        <v>2</v>
      </c>
      <c r="LO544" s="14">
        <v>0</v>
      </c>
      <c r="LP544" s="14">
        <v>2</v>
      </c>
      <c r="LQ544" s="14">
        <v>0</v>
      </c>
      <c r="LR544" s="14">
        <v>4</v>
      </c>
      <c r="LS544" s="14">
        <v>0</v>
      </c>
      <c r="LT544" s="14">
        <v>1</v>
      </c>
      <c r="LU544" s="14">
        <v>4</v>
      </c>
      <c r="LV544" s="14">
        <v>1</v>
      </c>
      <c r="LW544" s="14">
        <v>5</v>
      </c>
      <c r="LX544" s="14">
        <v>0</v>
      </c>
      <c r="LY544" s="14">
        <v>4</v>
      </c>
      <c r="LZ544" s="14">
        <v>7</v>
      </c>
      <c r="MA544" s="14">
        <v>12</v>
      </c>
      <c r="MB544" s="14">
        <v>2</v>
      </c>
      <c r="MC544" s="14">
        <v>6</v>
      </c>
      <c r="MD544" s="14">
        <v>9</v>
      </c>
      <c r="ME544" s="14">
        <v>0</v>
      </c>
      <c r="MF544" s="14">
        <v>0</v>
      </c>
      <c r="MG544" s="14">
        <v>5</v>
      </c>
      <c r="MH544" s="14">
        <v>8</v>
      </c>
      <c r="MI544" s="14">
        <v>14</v>
      </c>
      <c r="MJ544" s="14">
        <v>12</v>
      </c>
      <c r="MK544" s="14">
        <v>3</v>
      </c>
      <c r="ML544" s="14">
        <v>19</v>
      </c>
      <c r="MM544" s="14">
        <v>0</v>
      </c>
      <c r="MN544" s="14">
        <v>8</v>
      </c>
      <c r="MO544" s="14">
        <v>28</v>
      </c>
      <c r="MP544" s="14">
        <v>2</v>
      </c>
      <c r="MQ544" s="14">
        <v>18</v>
      </c>
      <c r="MR544" s="14">
        <v>6</v>
      </c>
      <c r="MS544" s="14">
        <v>0</v>
      </c>
      <c r="MT544" s="14">
        <v>14</v>
      </c>
      <c r="MU544" s="14">
        <v>2</v>
      </c>
      <c r="MV544" s="14">
        <v>5</v>
      </c>
      <c r="MW544" s="14">
        <v>22</v>
      </c>
      <c r="MX544" s="14">
        <v>18</v>
      </c>
      <c r="MY544" s="14">
        <v>18</v>
      </c>
      <c r="MZ544" s="14">
        <v>0</v>
      </c>
      <c r="NA544" s="14">
        <v>13</v>
      </c>
      <c r="NB544" s="14">
        <v>9</v>
      </c>
      <c r="NC544" s="14">
        <v>16</v>
      </c>
      <c r="ND544" s="14">
        <v>12</v>
      </c>
      <c r="NE544" s="14">
        <v>0</v>
      </c>
      <c r="NF544" s="14">
        <v>11</v>
      </c>
      <c r="NG544" s="14">
        <v>0</v>
      </c>
      <c r="NH544" s="14">
        <v>13</v>
      </c>
      <c r="NI544" s="14">
        <v>0</v>
      </c>
      <c r="NJ544" s="14">
        <v>18</v>
      </c>
      <c r="NK544" s="14">
        <v>0</v>
      </c>
      <c r="NL544" s="14">
        <v>12</v>
      </c>
      <c r="NM544" s="14">
        <v>9</v>
      </c>
      <c r="NN544" s="14">
        <v>0</v>
      </c>
      <c r="NO544" s="14">
        <v>16</v>
      </c>
      <c r="NP544" s="14">
        <v>0</v>
      </c>
      <c r="NQ544" s="14">
        <v>1</v>
      </c>
      <c r="NR544" s="14">
        <v>6</v>
      </c>
      <c r="NS544" s="14">
        <v>17</v>
      </c>
      <c r="NT544" s="14">
        <v>27</v>
      </c>
      <c r="NU544" s="14">
        <v>0</v>
      </c>
      <c r="NV544" s="14">
        <v>23</v>
      </c>
      <c r="NW544" s="14">
        <v>3</v>
      </c>
      <c r="NX544" s="14">
        <v>19</v>
      </c>
      <c r="NY544" s="14">
        <v>10</v>
      </c>
      <c r="NZ544" s="14">
        <v>11</v>
      </c>
      <c r="OA544" s="14">
        <v>19</v>
      </c>
      <c r="OB544" s="14">
        <v>0</v>
      </c>
      <c r="OC544" s="14">
        <v>23</v>
      </c>
      <c r="OD544" s="14">
        <v>3</v>
      </c>
      <c r="OE544" s="14">
        <v>15</v>
      </c>
      <c r="OF544" s="14">
        <v>32</v>
      </c>
      <c r="OG544" s="14">
        <v>12</v>
      </c>
      <c r="OH544" s="14">
        <v>20</v>
      </c>
      <c r="OI544" s="14">
        <v>0</v>
      </c>
      <c r="OJ544" s="14">
        <v>21</v>
      </c>
      <c r="OK544" s="14">
        <v>11</v>
      </c>
      <c r="OL544" s="14">
        <v>14</v>
      </c>
      <c r="OM544" s="14">
        <v>5</v>
      </c>
      <c r="ON544" s="14">
        <v>31</v>
      </c>
      <c r="OO544" s="14">
        <v>12</v>
      </c>
      <c r="OP544" s="14">
        <v>0</v>
      </c>
      <c r="OQ544" s="14">
        <v>14</v>
      </c>
      <c r="OR544" s="14">
        <v>5</v>
      </c>
      <c r="OS544" s="14">
        <v>13</v>
      </c>
      <c r="OT544" s="14">
        <v>15</v>
      </c>
      <c r="OU544" s="14">
        <v>20</v>
      </c>
      <c r="OV544" s="14">
        <v>7</v>
      </c>
      <c r="OW544" s="14">
        <v>0</v>
      </c>
      <c r="OX544" s="14">
        <v>12</v>
      </c>
      <c r="OY544" s="14">
        <v>4</v>
      </c>
      <c r="OZ544" s="31">
        <v>17</v>
      </c>
      <c r="PA544" s="14">
        <v>5</v>
      </c>
      <c r="PB544" s="14">
        <v>4</v>
      </c>
      <c r="PC544" s="14">
        <v>14</v>
      </c>
      <c r="PD544" s="14">
        <v>0</v>
      </c>
      <c r="PE544" s="14">
        <v>8</v>
      </c>
      <c r="PF544" s="14">
        <v>8</v>
      </c>
      <c r="PG544" s="14">
        <v>10</v>
      </c>
      <c r="PH544" s="84">
        <v>14</v>
      </c>
      <c r="PI544" s="14">
        <v>11</v>
      </c>
      <c r="PJ544" s="14">
        <v>3</v>
      </c>
      <c r="PK544" s="54"/>
      <c r="PL544" s="84">
        <v>10</v>
      </c>
      <c r="PM544" s="14">
        <v>13</v>
      </c>
      <c r="PN544" s="84">
        <v>11</v>
      </c>
      <c r="PO544" s="84">
        <v>29</v>
      </c>
      <c r="PP544" s="84">
        <v>13</v>
      </c>
      <c r="PQ544" s="84">
        <v>9</v>
      </c>
      <c r="PR544" s="506">
        <v>0</v>
      </c>
      <c r="PS544" s="479">
        <v>11</v>
      </c>
      <c r="PT544" s="84">
        <v>14</v>
      </c>
      <c r="PU544" s="479">
        <v>16</v>
      </c>
      <c r="PV544" s="84">
        <v>10</v>
      </c>
      <c r="PW544" s="479">
        <v>13</v>
      </c>
      <c r="PX544" s="479">
        <v>7</v>
      </c>
      <c r="PY544" s="479">
        <v>0</v>
      </c>
      <c r="PZ544" s="14">
        <v>6</v>
      </c>
      <c r="QA544" s="14">
        <v>12</v>
      </c>
      <c r="QB544" s="479">
        <v>18</v>
      </c>
      <c r="QC544" s="479">
        <v>8</v>
      </c>
      <c r="QD544" s="479">
        <v>1</v>
      </c>
      <c r="QE544" s="480">
        <v>1</v>
      </c>
      <c r="QF544" s="480">
        <v>0</v>
      </c>
      <c r="QG544" s="480">
        <v>15</v>
      </c>
      <c r="QH544" s="480">
        <v>16</v>
      </c>
      <c r="QI544" s="480">
        <v>4</v>
      </c>
      <c r="QJ544" s="480">
        <v>5</v>
      </c>
      <c r="QK544" s="480">
        <v>5</v>
      </c>
      <c r="QL544" s="481">
        <v>8</v>
      </c>
      <c r="QM544" s="480">
        <v>2</v>
      </c>
      <c r="QN544" s="480">
        <v>3</v>
      </c>
      <c r="QO544" s="480">
        <v>10</v>
      </c>
      <c r="QP544" s="480">
        <v>2</v>
      </c>
      <c r="QQ544" s="480">
        <v>2</v>
      </c>
      <c r="QR544" s="480">
        <v>8</v>
      </c>
      <c r="QS544" s="480">
        <v>0</v>
      </c>
      <c r="QT544" s="480">
        <v>2</v>
      </c>
      <c r="QU544" s="480">
        <v>2</v>
      </c>
      <c r="QV544" s="20"/>
      <c r="QW544" s="158">
        <v>9</v>
      </c>
      <c r="QY544" s="1">
        <v>6</v>
      </c>
      <c r="QZ544" s="1">
        <v>0</v>
      </c>
      <c r="RA544" s="1">
        <v>4</v>
      </c>
      <c r="RB544" s="1">
        <v>4</v>
      </c>
      <c r="RE544" s="1">
        <v>2</v>
      </c>
      <c r="RF544" s="1">
        <v>2</v>
      </c>
      <c r="RJ544" s="1">
        <v>0</v>
      </c>
      <c r="RL544" s="1">
        <v>0</v>
      </c>
      <c r="RM544" s="1">
        <v>5</v>
      </c>
      <c r="RN544" s="1">
        <v>0</v>
      </c>
      <c r="RO544" s="1">
        <v>0</v>
      </c>
      <c r="RP544" s="1">
        <v>4</v>
      </c>
      <c r="RQ544" s="1">
        <v>0</v>
      </c>
      <c r="RR544" s="1">
        <v>0</v>
      </c>
      <c r="RS544" s="1">
        <v>1</v>
      </c>
      <c r="RT544" s="1">
        <v>0</v>
      </c>
      <c r="RU544" s="1">
        <v>2</v>
      </c>
      <c r="RV544" s="1">
        <v>1</v>
      </c>
      <c r="RY544" s="1">
        <v>1</v>
      </c>
      <c r="RZ544" s="1">
        <v>0</v>
      </c>
      <c r="SB544" s="1">
        <v>0</v>
      </c>
      <c r="SC544" s="1">
        <v>2</v>
      </c>
      <c r="SD544" s="1">
        <v>1</v>
      </c>
      <c r="SE544" s="1">
        <v>0</v>
      </c>
      <c r="SF544" s="1">
        <v>4</v>
      </c>
      <c r="SG544" s="1">
        <v>0</v>
      </c>
      <c r="SH544" s="1">
        <v>0</v>
      </c>
      <c r="SI544" s="1">
        <v>0</v>
      </c>
    </row>
    <row r="545" spans="1:534" s="20" customFormat="1" hidden="1" x14ac:dyDescent="0.25">
      <c r="A545" s="68" t="s">
        <v>50</v>
      </c>
      <c r="B545" s="68" t="s">
        <v>1362</v>
      </c>
      <c r="C545" s="347"/>
      <c r="D545" s="347"/>
      <c r="E545" s="14">
        <v>0</v>
      </c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>
        <v>0</v>
      </c>
      <c r="PE545" s="14"/>
      <c r="PF545" s="14"/>
      <c r="PG545" s="54"/>
      <c r="PH545" s="54"/>
      <c r="PI545" s="54"/>
      <c r="PJ545" s="54"/>
      <c r="PK545" s="54"/>
      <c r="PL545" s="84"/>
      <c r="PM545" s="14"/>
      <c r="PN545" s="84"/>
      <c r="PO545" s="84"/>
      <c r="PP545" s="84"/>
      <c r="PQ545" s="84"/>
      <c r="PR545" s="505"/>
      <c r="PS545" s="84"/>
      <c r="PT545" s="84"/>
      <c r="PU545" s="84"/>
      <c r="PV545" s="84"/>
      <c r="PW545" s="54"/>
      <c r="PX545" s="54"/>
      <c r="PY545" s="14"/>
      <c r="PZ545" s="14"/>
      <c r="QA545" s="14"/>
      <c r="QB545" s="54"/>
      <c r="QC545" s="54"/>
      <c r="QD545" s="54"/>
      <c r="QR545" s="1"/>
      <c r="QS545" s="1"/>
      <c r="QX545" s="1"/>
      <c r="QY545" s="1"/>
      <c r="QZ545" s="1"/>
      <c r="RA545" s="1"/>
      <c r="RB545" s="1"/>
      <c r="RC545" s="1"/>
      <c r="RD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</row>
    <row r="546" spans="1:534" s="20" customFormat="1" hidden="1" x14ac:dyDescent="0.25">
      <c r="A546" s="68" t="s">
        <v>50</v>
      </c>
      <c r="B546" s="68" t="s">
        <v>1363</v>
      </c>
      <c r="C546" s="347"/>
      <c r="D546" s="347"/>
      <c r="E546" s="14">
        <v>0</v>
      </c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>
        <v>0</v>
      </c>
      <c r="PE546" s="14"/>
      <c r="PF546" s="14"/>
      <c r="PG546" s="54"/>
      <c r="PH546" s="54"/>
      <c r="PI546" s="54"/>
      <c r="PJ546" s="54"/>
      <c r="PK546" s="54"/>
      <c r="PL546" s="84"/>
      <c r="PM546" s="14"/>
      <c r="PN546" s="84"/>
      <c r="PO546" s="84"/>
      <c r="PP546" s="84"/>
      <c r="PQ546" s="84"/>
      <c r="PR546" s="505"/>
      <c r="PS546" s="84"/>
      <c r="PT546" s="84"/>
      <c r="PU546" s="84"/>
      <c r="PV546" s="84"/>
      <c r="PW546" s="54"/>
      <c r="PX546" s="54"/>
      <c r="PY546" s="14"/>
      <c r="PZ546" s="14"/>
      <c r="QA546" s="14"/>
      <c r="QB546" s="54"/>
      <c r="QC546" s="54"/>
      <c r="QD546" s="54"/>
      <c r="QR546" s="1"/>
      <c r="QS546" s="1"/>
      <c r="QX546" s="1"/>
      <c r="QY546" s="1"/>
      <c r="QZ546" s="1"/>
      <c r="RA546" s="1"/>
      <c r="RB546" s="1"/>
      <c r="RC546" s="1"/>
      <c r="RD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</row>
    <row r="547" spans="1:534" s="20" customFormat="1" hidden="1" x14ac:dyDescent="0.25">
      <c r="A547" s="68" t="s">
        <v>27</v>
      </c>
      <c r="B547" s="68" t="s">
        <v>1252</v>
      </c>
      <c r="C547" s="347">
        <v>1167</v>
      </c>
      <c r="D547" s="347"/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  <c r="AL547" s="14">
        <v>0</v>
      </c>
      <c r="AM547" s="14">
        <v>0</v>
      </c>
      <c r="AN547" s="14">
        <v>0</v>
      </c>
      <c r="AO547" s="14">
        <v>0</v>
      </c>
      <c r="AP547" s="14">
        <v>0</v>
      </c>
      <c r="AQ547" s="14">
        <v>0</v>
      </c>
      <c r="AR547" s="14">
        <v>0</v>
      </c>
      <c r="AS547" s="14">
        <v>0</v>
      </c>
      <c r="AT547" s="14">
        <v>0</v>
      </c>
      <c r="AU547" s="14">
        <v>0</v>
      </c>
      <c r="AV547" s="14">
        <v>0</v>
      </c>
      <c r="AW547" s="14">
        <v>0</v>
      </c>
      <c r="AX547" s="14">
        <v>0</v>
      </c>
      <c r="AY547" s="14">
        <v>0</v>
      </c>
      <c r="AZ547" s="14">
        <v>0</v>
      </c>
      <c r="BA547" s="14">
        <v>0</v>
      </c>
      <c r="BB547" s="14">
        <v>0</v>
      </c>
      <c r="BC547" s="14">
        <v>0</v>
      </c>
      <c r="BD547" s="14">
        <v>0</v>
      </c>
      <c r="BE547" s="14">
        <v>0</v>
      </c>
      <c r="BF547" s="14">
        <v>0</v>
      </c>
      <c r="BG547" s="14">
        <v>0</v>
      </c>
      <c r="BH547" s="14">
        <v>0</v>
      </c>
      <c r="BI547" s="14">
        <v>0</v>
      </c>
      <c r="BJ547" s="14">
        <v>0</v>
      </c>
      <c r="BK547" s="14">
        <v>1</v>
      </c>
      <c r="BL547" s="14">
        <v>0</v>
      </c>
      <c r="BM547" s="14">
        <v>0</v>
      </c>
      <c r="BN547" s="14">
        <v>0</v>
      </c>
      <c r="BO547" s="14">
        <v>0</v>
      </c>
      <c r="BP547" s="14">
        <v>0</v>
      </c>
      <c r="BQ547" s="14">
        <v>0</v>
      </c>
      <c r="BR547" s="14">
        <v>0</v>
      </c>
      <c r="BS547" s="14">
        <v>0</v>
      </c>
      <c r="BT547" s="14">
        <v>0</v>
      </c>
      <c r="BU547" s="14">
        <v>0</v>
      </c>
      <c r="BV547" s="14">
        <v>0</v>
      </c>
      <c r="BW547" s="14">
        <v>0</v>
      </c>
      <c r="BX547" s="14">
        <v>0</v>
      </c>
      <c r="BY547" s="14">
        <v>0</v>
      </c>
      <c r="BZ547" s="14">
        <v>0</v>
      </c>
      <c r="CA547" s="14">
        <v>0</v>
      </c>
      <c r="CB547" s="14">
        <v>0</v>
      </c>
      <c r="CC547" s="14">
        <v>0</v>
      </c>
      <c r="CD547" s="14">
        <v>0</v>
      </c>
      <c r="CE547" s="14">
        <v>0</v>
      </c>
      <c r="CF547" s="14">
        <v>0</v>
      </c>
      <c r="CG547" s="14">
        <v>0</v>
      </c>
      <c r="CH547" s="14">
        <v>0</v>
      </c>
      <c r="CI547" s="14">
        <v>0</v>
      </c>
      <c r="CJ547" s="14">
        <v>0</v>
      </c>
      <c r="CK547" s="14">
        <v>0</v>
      </c>
      <c r="CL547" s="14">
        <v>0</v>
      </c>
      <c r="CM547" s="14">
        <v>0</v>
      </c>
      <c r="CN547" s="14">
        <v>0</v>
      </c>
      <c r="CO547" s="14">
        <v>0</v>
      </c>
      <c r="CP547" s="14">
        <v>0</v>
      </c>
      <c r="CQ547" s="14">
        <v>0</v>
      </c>
      <c r="CR547" s="14">
        <v>0</v>
      </c>
      <c r="CS547" s="14">
        <v>0</v>
      </c>
      <c r="CT547" s="14">
        <v>0</v>
      </c>
      <c r="CU547" s="14">
        <v>0</v>
      </c>
      <c r="CV547" s="14">
        <v>0</v>
      </c>
      <c r="CW547" s="14">
        <v>0</v>
      </c>
      <c r="CX547" s="14">
        <v>0</v>
      </c>
      <c r="CY547" s="14">
        <v>0</v>
      </c>
      <c r="CZ547" s="14">
        <v>0</v>
      </c>
      <c r="DA547" s="14">
        <v>0</v>
      </c>
      <c r="DB547" s="14">
        <v>0</v>
      </c>
      <c r="DC547" s="14">
        <v>0</v>
      </c>
      <c r="DD547" s="14">
        <v>0</v>
      </c>
      <c r="DE547" s="14">
        <v>0</v>
      </c>
      <c r="DF547" s="14">
        <v>0</v>
      </c>
      <c r="DG547" s="14">
        <v>0</v>
      </c>
      <c r="DH547" s="14">
        <v>0</v>
      </c>
      <c r="DI547" s="14">
        <v>0</v>
      </c>
      <c r="DJ547" s="14">
        <v>0</v>
      </c>
      <c r="DK547" s="14">
        <v>0</v>
      </c>
      <c r="DL547" s="14">
        <v>0</v>
      </c>
      <c r="DM547" s="14">
        <v>0</v>
      </c>
      <c r="DN547" s="14">
        <v>0</v>
      </c>
      <c r="DO547" s="14">
        <v>0</v>
      </c>
      <c r="DP547" s="14">
        <v>0</v>
      </c>
      <c r="DQ547" s="14">
        <v>0</v>
      </c>
      <c r="DR547" s="14">
        <v>0</v>
      </c>
      <c r="DS547" s="14">
        <v>0</v>
      </c>
      <c r="DT547" s="14">
        <v>0</v>
      </c>
      <c r="DU547" s="14">
        <v>0</v>
      </c>
      <c r="DV547" s="14">
        <v>0</v>
      </c>
      <c r="DW547" s="14">
        <v>0</v>
      </c>
      <c r="DX547" s="14">
        <v>1</v>
      </c>
      <c r="DY547" s="14">
        <v>0</v>
      </c>
      <c r="DZ547" s="14">
        <v>2</v>
      </c>
      <c r="EA547" s="14">
        <v>0</v>
      </c>
      <c r="EB547" s="14">
        <v>3</v>
      </c>
      <c r="EC547" s="14">
        <v>0</v>
      </c>
      <c r="ED547" s="14">
        <v>0</v>
      </c>
      <c r="EE547" s="14">
        <v>0</v>
      </c>
      <c r="EF547" s="14">
        <v>0</v>
      </c>
      <c r="EG547" s="14">
        <v>0</v>
      </c>
      <c r="EH547" s="14">
        <v>0</v>
      </c>
      <c r="EI547" s="14">
        <v>0</v>
      </c>
      <c r="EJ547" s="14">
        <v>0</v>
      </c>
      <c r="EK547" s="14">
        <v>0</v>
      </c>
      <c r="EL547" s="14">
        <v>0</v>
      </c>
      <c r="EM547" s="14">
        <v>0</v>
      </c>
      <c r="EN547" s="14">
        <v>0</v>
      </c>
      <c r="EO547" s="14">
        <v>0</v>
      </c>
      <c r="EP547" s="14">
        <v>0</v>
      </c>
      <c r="EQ547" s="14">
        <v>0</v>
      </c>
      <c r="ER547" s="14">
        <v>0</v>
      </c>
      <c r="ES547" s="14">
        <v>0</v>
      </c>
      <c r="ET547" s="14">
        <v>0</v>
      </c>
      <c r="EU547" s="14">
        <v>0</v>
      </c>
      <c r="EV547" s="14">
        <v>0</v>
      </c>
      <c r="EW547" s="14">
        <v>0</v>
      </c>
      <c r="EX547" s="14">
        <v>0</v>
      </c>
      <c r="EY547" s="14">
        <v>0</v>
      </c>
      <c r="EZ547" s="14">
        <v>0</v>
      </c>
      <c r="FA547" s="14">
        <v>0</v>
      </c>
      <c r="FB547" s="14">
        <v>0</v>
      </c>
      <c r="FC547" s="14">
        <v>0</v>
      </c>
      <c r="FD547" s="14">
        <v>0</v>
      </c>
      <c r="FE547" s="14">
        <v>0</v>
      </c>
      <c r="FF547" s="14">
        <v>0</v>
      </c>
      <c r="FG547" s="14">
        <v>0</v>
      </c>
      <c r="FH547" s="14">
        <v>0</v>
      </c>
      <c r="FI547" s="14">
        <v>0</v>
      </c>
      <c r="FJ547" s="14">
        <v>0</v>
      </c>
      <c r="FK547" s="14">
        <v>0</v>
      </c>
      <c r="FL547" s="14">
        <v>0</v>
      </c>
      <c r="FM547" s="14">
        <v>0</v>
      </c>
      <c r="FN547" s="14">
        <v>0</v>
      </c>
      <c r="FO547" s="14">
        <v>0</v>
      </c>
      <c r="FP547" s="14">
        <v>0</v>
      </c>
      <c r="FQ547" s="14">
        <v>0</v>
      </c>
      <c r="FR547" s="14">
        <v>0</v>
      </c>
      <c r="FS547" s="14">
        <v>0</v>
      </c>
      <c r="FT547" s="14">
        <v>0</v>
      </c>
      <c r="FU547" s="14">
        <v>0</v>
      </c>
      <c r="FV547" s="14">
        <v>0</v>
      </c>
      <c r="FW547" s="14">
        <v>0</v>
      </c>
      <c r="FX547" s="14">
        <v>0</v>
      </c>
      <c r="FY547" s="14">
        <v>0</v>
      </c>
      <c r="FZ547" s="14">
        <v>0</v>
      </c>
      <c r="GA547" s="14">
        <v>0</v>
      </c>
      <c r="GB547" s="14">
        <v>0</v>
      </c>
      <c r="GC547" s="14">
        <v>0</v>
      </c>
      <c r="GD547" s="14">
        <v>0</v>
      </c>
      <c r="GE547" s="14">
        <v>0</v>
      </c>
      <c r="GF547" s="14">
        <v>0</v>
      </c>
      <c r="GG547" s="14">
        <v>0</v>
      </c>
      <c r="GH547" s="14">
        <v>0</v>
      </c>
      <c r="GI547" s="14">
        <v>0</v>
      </c>
      <c r="GJ547" s="14">
        <v>0</v>
      </c>
      <c r="GK547" s="14">
        <v>0</v>
      </c>
      <c r="GL547" s="14">
        <v>0</v>
      </c>
      <c r="GM547" s="14">
        <v>0</v>
      </c>
      <c r="GN547" s="14">
        <v>0</v>
      </c>
      <c r="GO547" s="14">
        <v>0</v>
      </c>
      <c r="GP547" s="14">
        <v>0</v>
      </c>
      <c r="GQ547" s="14">
        <v>0</v>
      </c>
      <c r="GR547" s="14">
        <v>0</v>
      </c>
      <c r="GS547" s="14">
        <v>0</v>
      </c>
      <c r="GT547" s="14">
        <v>0</v>
      </c>
      <c r="GU547" s="14">
        <v>0</v>
      </c>
      <c r="GV547" s="14">
        <v>0</v>
      </c>
      <c r="GW547" s="14">
        <v>0</v>
      </c>
      <c r="GX547" s="14">
        <v>0</v>
      </c>
      <c r="GY547" s="14">
        <v>0</v>
      </c>
      <c r="GZ547" s="14">
        <v>0</v>
      </c>
      <c r="HA547" s="14">
        <v>0</v>
      </c>
      <c r="HB547" s="14">
        <v>0</v>
      </c>
      <c r="HC547" s="14">
        <v>0</v>
      </c>
      <c r="HD547" s="14">
        <v>0</v>
      </c>
      <c r="HE547" s="14">
        <v>0</v>
      </c>
      <c r="HF547" s="14">
        <v>0</v>
      </c>
      <c r="HG547" s="14">
        <v>0</v>
      </c>
      <c r="HH547" s="14">
        <v>0</v>
      </c>
      <c r="HI547" s="14">
        <v>0</v>
      </c>
      <c r="HJ547" s="14">
        <v>0</v>
      </c>
      <c r="HK547" s="14">
        <v>0</v>
      </c>
      <c r="HL547" s="14">
        <v>0</v>
      </c>
      <c r="HM547" s="14">
        <v>0</v>
      </c>
      <c r="HN547" s="14">
        <v>0</v>
      </c>
      <c r="HO547" s="14">
        <v>0</v>
      </c>
      <c r="HP547" s="14">
        <v>0</v>
      </c>
      <c r="HQ547" s="14">
        <v>0</v>
      </c>
      <c r="HR547" s="14">
        <v>0</v>
      </c>
      <c r="HS547" s="14">
        <v>0</v>
      </c>
      <c r="HT547" s="14">
        <v>0</v>
      </c>
      <c r="HU547" s="14">
        <v>0</v>
      </c>
      <c r="HV547" s="14">
        <v>0</v>
      </c>
      <c r="HW547" s="14">
        <v>0</v>
      </c>
      <c r="HX547" s="14">
        <v>0</v>
      </c>
      <c r="HY547" s="14">
        <v>0</v>
      </c>
      <c r="HZ547" s="14">
        <v>0</v>
      </c>
      <c r="IA547" s="14">
        <v>0</v>
      </c>
      <c r="IB547" s="14">
        <v>0</v>
      </c>
      <c r="IC547" s="14">
        <v>0</v>
      </c>
      <c r="ID547" s="14">
        <v>0</v>
      </c>
      <c r="IE547" s="14">
        <v>0</v>
      </c>
      <c r="IF547" s="14">
        <v>0</v>
      </c>
      <c r="IG547" s="14">
        <v>0</v>
      </c>
      <c r="IH547" s="14">
        <v>3</v>
      </c>
      <c r="II547" s="14">
        <v>1</v>
      </c>
      <c r="IJ547" s="14">
        <v>0</v>
      </c>
      <c r="IK547" s="14">
        <v>0</v>
      </c>
      <c r="IL547" s="14">
        <v>1</v>
      </c>
      <c r="IM547" s="14">
        <v>0</v>
      </c>
      <c r="IN547" s="14">
        <v>0</v>
      </c>
      <c r="IO547" s="14">
        <v>6</v>
      </c>
      <c r="IP547" s="14">
        <v>0</v>
      </c>
      <c r="IQ547" s="14">
        <v>1</v>
      </c>
      <c r="IR547" s="14">
        <v>0</v>
      </c>
      <c r="IS547" s="14">
        <v>1</v>
      </c>
      <c r="IT547" s="14">
        <v>2</v>
      </c>
      <c r="IU547" s="14">
        <v>0</v>
      </c>
      <c r="IV547" s="14">
        <v>0</v>
      </c>
      <c r="IW547" s="14">
        <v>1</v>
      </c>
      <c r="IX547" s="14">
        <v>0</v>
      </c>
      <c r="IY547" s="14">
        <v>0</v>
      </c>
      <c r="IZ547" s="14">
        <v>0</v>
      </c>
      <c r="JA547" s="14">
        <v>0</v>
      </c>
      <c r="JB547" s="14">
        <v>0</v>
      </c>
      <c r="JC547" s="14">
        <v>0</v>
      </c>
      <c r="JD547" s="14">
        <v>0</v>
      </c>
      <c r="JE547" s="14">
        <v>1</v>
      </c>
      <c r="JF547" s="14">
        <v>0</v>
      </c>
      <c r="JG547" s="14">
        <v>0</v>
      </c>
      <c r="JH547" s="14">
        <v>0</v>
      </c>
      <c r="JI547" s="14">
        <v>2</v>
      </c>
      <c r="JJ547" s="14">
        <v>0</v>
      </c>
      <c r="JK547" s="14">
        <v>0</v>
      </c>
      <c r="JL547" s="14">
        <v>0</v>
      </c>
      <c r="JM547" s="14">
        <v>0</v>
      </c>
      <c r="JN547" s="14">
        <v>1</v>
      </c>
      <c r="JO547" s="14">
        <v>0</v>
      </c>
      <c r="JP547" s="14">
        <v>1</v>
      </c>
      <c r="JQ547" s="14">
        <v>0</v>
      </c>
      <c r="JR547" s="14">
        <v>1</v>
      </c>
      <c r="JS547" s="14">
        <v>0</v>
      </c>
      <c r="JT547" s="14">
        <v>0</v>
      </c>
      <c r="JU547" s="14">
        <v>0</v>
      </c>
      <c r="JV547" s="14">
        <v>0</v>
      </c>
      <c r="JW547" s="14">
        <v>0</v>
      </c>
      <c r="JX547" s="14">
        <v>0</v>
      </c>
      <c r="JY547" s="14">
        <v>0</v>
      </c>
      <c r="JZ547" s="14">
        <v>0</v>
      </c>
      <c r="KA547" s="14">
        <v>0</v>
      </c>
      <c r="KB547" s="14">
        <v>0</v>
      </c>
      <c r="KC547" s="14">
        <v>0</v>
      </c>
      <c r="KD547" s="14">
        <v>0</v>
      </c>
      <c r="KE547" s="14">
        <v>0</v>
      </c>
      <c r="KF547" s="14">
        <v>0</v>
      </c>
      <c r="KG547" s="14">
        <v>0</v>
      </c>
      <c r="KH547" s="14">
        <v>0</v>
      </c>
      <c r="KI547" s="14">
        <v>0</v>
      </c>
      <c r="KJ547" s="14">
        <v>0</v>
      </c>
      <c r="KK547" s="14">
        <v>0</v>
      </c>
      <c r="KL547" s="14">
        <v>0</v>
      </c>
      <c r="KM547" s="14">
        <v>0</v>
      </c>
      <c r="KN547" s="14">
        <v>0</v>
      </c>
      <c r="KO547" s="14">
        <v>0</v>
      </c>
      <c r="KP547" s="14">
        <v>0</v>
      </c>
      <c r="KQ547" s="14">
        <v>0</v>
      </c>
      <c r="KR547" s="14">
        <v>0</v>
      </c>
      <c r="KS547" s="14">
        <v>0</v>
      </c>
      <c r="KT547" s="14">
        <v>0</v>
      </c>
      <c r="KU547" s="14">
        <v>0</v>
      </c>
      <c r="KV547" s="14">
        <v>0</v>
      </c>
      <c r="KW547" s="14">
        <v>0</v>
      </c>
      <c r="KX547" s="14">
        <v>0</v>
      </c>
      <c r="KY547" s="14">
        <v>0</v>
      </c>
      <c r="KZ547" s="14">
        <v>0</v>
      </c>
      <c r="LA547" s="14">
        <v>0</v>
      </c>
      <c r="LB547" s="14">
        <v>0</v>
      </c>
      <c r="LC547" s="14">
        <v>0</v>
      </c>
      <c r="LD547" s="14">
        <v>0</v>
      </c>
      <c r="LE547" s="14">
        <v>0</v>
      </c>
      <c r="LF547" s="14">
        <v>0</v>
      </c>
      <c r="LG547" s="14">
        <v>0</v>
      </c>
      <c r="LH547" s="14">
        <v>0</v>
      </c>
      <c r="LI547" s="14">
        <v>0</v>
      </c>
      <c r="LJ547" s="14">
        <v>0</v>
      </c>
      <c r="LK547" s="14">
        <v>0</v>
      </c>
      <c r="LL547" s="14">
        <v>0</v>
      </c>
      <c r="LM547" s="14">
        <v>0</v>
      </c>
      <c r="LN547" s="14">
        <v>0</v>
      </c>
      <c r="LO547" s="14">
        <v>0</v>
      </c>
      <c r="LP547" s="14">
        <v>0</v>
      </c>
      <c r="LQ547" s="14">
        <v>0</v>
      </c>
      <c r="LR547" s="14">
        <v>0</v>
      </c>
      <c r="LS547" s="14">
        <v>0</v>
      </c>
      <c r="LT547" s="14">
        <v>0</v>
      </c>
      <c r="LU547" s="14">
        <v>4</v>
      </c>
      <c r="LV547" s="14">
        <v>0</v>
      </c>
      <c r="LW547" s="14">
        <v>0</v>
      </c>
      <c r="LX547" s="14">
        <v>0</v>
      </c>
      <c r="LY547" s="14">
        <v>0</v>
      </c>
      <c r="LZ547" s="14">
        <v>1</v>
      </c>
      <c r="MA547" s="14">
        <v>0</v>
      </c>
      <c r="MB547" s="14">
        <v>0</v>
      </c>
      <c r="MC547" s="14">
        <v>1</v>
      </c>
      <c r="MD547" s="14">
        <v>0</v>
      </c>
      <c r="ME547" s="14">
        <v>0</v>
      </c>
      <c r="MF547" s="14">
        <v>0</v>
      </c>
      <c r="MG547" s="14">
        <v>0</v>
      </c>
      <c r="MH547" s="14">
        <v>0</v>
      </c>
      <c r="MI547" s="14">
        <v>0</v>
      </c>
      <c r="MJ547" s="14">
        <v>0</v>
      </c>
      <c r="MK547" s="14">
        <v>0</v>
      </c>
      <c r="ML547" s="14">
        <v>0</v>
      </c>
      <c r="MM547" s="14">
        <v>0</v>
      </c>
      <c r="MN547" s="14">
        <v>0</v>
      </c>
      <c r="MO547" s="14">
        <v>0</v>
      </c>
      <c r="MP547" s="14">
        <v>0</v>
      </c>
      <c r="MQ547" s="14">
        <v>0</v>
      </c>
      <c r="MR547" s="14">
        <v>0</v>
      </c>
      <c r="MS547" s="14">
        <v>0</v>
      </c>
      <c r="MT547" s="14">
        <v>0</v>
      </c>
      <c r="MU547" s="14">
        <v>0</v>
      </c>
      <c r="MV547" s="14">
        <v>0</v>
      </c>
      <c r="MW547" s="14">
        <v>1</v>
      </c>
      <c r="MX547" s="14">
        <v>0</v>
      </c>
      <c r="MY547" s="14">
        <v>1</v>
      </c>
      <c r="MZ547" s="14">
        <v>0</v>
      </c>
      <c r="NA547" s="14">
        <v>0</v>
      </c>
      <c r="NB547" s="14">
        <v>0</v>
      </c>
      <c r="NC547" s="14">
        <v>0</v>
      </c>
      <c r="ND547" s="14">
        <v>2</v>
      </c>
      <c r="NE547" s="14">
        <v>0</v>
      </c>
      <c r="NF547" s="14">
        <v>0</v>
      </c>
      <c r="NG547" s="14">
        <v>0</v>
      </c>
      <c r="NH547" s="14">
        <v>0</v>
      </c>
      <c r="NI547" s="14">
        <v>0</v>
      </c>
      <c r="NJ547" s="14">
        <v>0</v>
      </c>
      <c r="NK547" s="14">
        <v>0</v>
      </c>
      <c r="NL547" s="14">
        <v>0</v>
      </c>
      <c r="NM547" s="14">
        <v>0</v>
      </c>
      <c r="NN547" s="14">
        <v>0</v>
      </c>
      <c r="NO547" s="14">
        <v>0</v>
      </c>
      <c r="NP547" s="14">
        <v>0</v>
      </c>
      <c r="NQ547" s="14">
        <v>0</v>
      </c>
      <c r="NR547" s="14">
        <v>0</v>
      </c>
      <c r="NS547" s="14">
        <v>0</v>
      </c>
      <c r="NT547" s="14">
        <v>0</v>
      </c>
      <c r="NU547" s="14">
        <v>0</v>
      </c>
      <c r="NV547" s="14">
        <v>0</v>
      </c>
      <c r="NW547" s="14">
        <v>0</v>
      </c>
      <c r="NX547" s="14">
        <v>0</v>
      </c>
      <c r="NY547" s="14">
        <v>0</v>
      </c>
      <c r="NZ547" s="14">
        <v>0</v>
      </c>
      <c r="OA547" s="14">
        <v>0</v>
      </c>
      <c r="OB547" s="14">
        <v>0</v>
      </c>
      <c r="OC547" s="14">
        <v>0</v>
      </c>
      <c r="OD547" s="14">
        <v>0</v>
      </c>
      <c r="OE547" s="14">
        <v>0</v>
      </c>
      <c r="OF547" s="14"/>
      <c r="OG547" s="14">
        <v>0</v>
      </c>
      <c r="OH547" s="14">
        <v>0</v>
      </c>
      <c r="OI547" s="14">
        <v>0</v>
      </c>
      <c r="OJ547" s="14">
        <v>0</v>
      </c>
      <c r="OK547" s="14">
        <v>0</v>
      </c>
      <c r="OL547" s="14">
        <v>0</v>
      </c>
      <c r="OM547" s="14">
        <v>0</v>
      </c>
      <c r="ON547" s="14">
        <v>0</v>
      </c>
      <c r="OO547" s="14">
        <v>0</v>
      </c>
      <c r="OP547" s="14">
        <v>0</v>
      </c>
      <c r="OQ547" s="14">
        <v>0</v>
      </c>
      <c r="OR547" s="14">
        <v>1</v>
      </c>
      <c r="OS547" s="14">
        <v>0</v>
      </c>
      <c r="OT547" s="14">
        <v>0</v>
      </c>
      <c r="OU547" s="14">
        <v>0</v>
      </c>
      <c r="OV547" s="14">
        <v>1</v>
      </c>
      <c r="OW547" s="14">
        <v>0</v>
      </c>
      <c r="OX547" s="14">
        <v>0</v>
      </c>
      <c r="OY547" s="14">
        <v>0</v>
      </c>
      <c r="OZ547" s="31">
        <v>3</v>
      </c>
      <c r="PA547" s="14">
        <v>2</v>
      </c>
      <c r="PB547" s="14"/>
      <c r="PC547" s="14"/>
      <c r="PD547" s="14">
        <v>0</v>
      </c>
      <c r="PE547" s="14"/>
      <c r="PF547" s="14"/>
      <c r="PG547" s="54"/>
      <c r="PH547" s="54"/>
      <c r="PI547" s="54"/>
      <c r="PJ547" s="54"/>
      <c r="PK547" s="54"/>
      <c r="PL547" s="84"/>
      <c r="PM547" s="14"/>
      <c r="PN547" s="84"/>
      <c r="PO547" s="84">
        <v>1</v>
      </c>
      <c r="PP547" s="84"/>
      <c r="PQ547" s="84"/>
      <c r="PR547" s="505"/>
      <c r="PS547" s="84"/>
      <c r="PT547" s="84">
        <v>1</v>
      </c>
      <c r="PU547" s="84"/>
      <c r="PV547" s="84"/>
      <c r="PW547" s="14">
        <v>1</v>
      </c>
      <c r="PX547" s="54"/>
      <c r="PY547" s="14"/>
      <c r="PZ547" s="14"/>
      <c r="QA547" s="14"/>
      <c r="QB547" s="54"/>
      <c r="QC547" s="54"/>
      <c r="QD547" s="54"/>
      <c r="QN547" s="1">
        <v>1</v>
      </c>
      <c r="QR547" s="1"/>
      <c r="QS547" s="1"/>
      <c r="QW547" s="1">
        <v>2</v>
      </c>
      <c r="QX547" s="1">
        <v>1</v>
      </c>
      <c r="QY547" s="1"/>
      <c r="QZ547" s="1"/>
      <c r="RA547" s="1"/>
      <c r="RB547" s="1"/>
      <c r="RC547" s="1"/>
      <c r="RD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</row>
    <row r="548" spans="1:534" s="20" customFormat="1" hidden="1" x14ac:dyDescent="0.25">
      <c r="A548" s="68" t="s">
        <v>27</v>
      </c>
      <c r="B548" s="68" t="s">
        <v>1555</v>
      </c>
      <c r="C548" s="347"/>
      <c r="D548" s="347"/>
      <c r="E548" s="14">
        <v>0</v>
      </c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>
        <v>0</v>
      </c>
      <c r="PE548" s="14"/>
      <c r="PF548" s="14"/>
      <c r="PG548" s="54"/>
      <c r="PH548" s="54"/>
      <c r="PI548" s="54"/>
      <c r="PJ548" s="54"/>
      <c r="PK548" s="54"/>
      <c r="PL548" s="84"/>
      <c r="PM548" s="14"/>
      <c r="PN548" s="84"/>
      <c r="PO548" s="84"/>
      <c r="PP548" s="84"/>
      <c r="PQ548" s="84"/>
      <c r="PR548" s="505"/>
      <c r="PS548" s="84"/>
      <c r="PT548" s="84"/>
      <c r="PU548" s="84"/>
      <c r="PV548" s="84"/>
      <c r="PW548" s="54"/>
      <c r="PX548" s="54"/>
      <c r="PY548" s="14"/>
      <c r="PZ548" s="14"/>
      <c r="QA548" s="14"/>
      <c r="QB548" s="54"/>
      <c r="QC548" s="54"/>
      <c r="QD548" s="54"/>
      <c r="QR548" s="1"/>
      <c r="QS548" s="1"/>
      <c r="QX548" s="1"/>
      <c r="QY548" s="1"/>
      <c r="QZ548" s="1"/>
      <c r="RA548" s="1"/>
      <c r="RB548" s="1"/>
      <c r="RC548" s="1"/>
      <c r="RD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</row>
    <row r="549" spans="1:534" s="20" customFormat="1" hidden="1" x14ac:dyDescent="0.25">
      <c r="A549" s="68" t="s">
        <v>27</v>
      </c>
      <c r="B549" s="68" t="s">
        <v>1556</v>
      </c>
      <c r="C549" s="464">
        <v>134</v>
      </c>
      <c r="D549" s="347"/>
      <c r="E549" s="14">
        <v>0</v>
      </c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>
        <v>0</v>
      </c>
      <c r="PE549" s="14"/>
      <c r="PF549" s="14"/>
      <c r="PG549" s="54"/>
      <c r="PH549" s="54"/>
      <c r="PI549" s="54"/>
      <c r="PJ549" s="54"/>
      <c r="PK549" s="54"/>
      <c r="PL549" s="84"/>
      <c r="PM549" s="14"/>
      <c r="PN549" s="84"/>
      <c r="PO549" s="84"/>
      <c r="PP549" s="84"/>
      <c r="PQ549" s="84"/>
      <c r="PR549" s="505"/>
      <c r="PS549" s="84"/>
      <c r="PT549" s="84"/>
      <c r="PU549" s="84"/>
      <c r="PV549" s="84"/>
      <c r="PW549" s="54"/>
      <c r="PX549" s="54"/>
      <c r="PY549" s="14"/>
      <c r="PZ549" s="14"/>
      <c r="QA549" s="14"/>
      <c r="QB549" s="54"/>
      <c r="QC549" s="54"/>
      <c r="QD549" s="54"/>
      <c r="QR549" s="1"/>
      <c r="QS549" s="1"/>
      <c r="QX549" s="1"/>
      <c r="QY549" s="1"/>
      <c r="QZ549" s="1"/>
      <c r="RA549" s="1"/>
      <c r="RB549" s="1"/>
      <c r="RC549" s="1"/>
      <c r="RD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</row>
    <row r="550" spans="1:534" s="20" customFormat="1" hidden="1" x14ac:dyDescent="0.25">
      <c r="A550" s="68" t="s">
        <v>27</v>
      </c>
      <c r="B550" s="68" t="s">
        <v>1557</v>
      </c>
      <c r="C550" s="347"/>
      <c r="D550" s="347"/>
      <c r="E550" s="14">
        <v>0</v>
      </c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>
        <v>0</v>
      </c>
      <c r="PE550" s="14"/>
      <c r="PF550" s="14"/>
      <c r="PG550" s="54"/>
      <c r="PH550" s="54"/>
      <c r="PI550" s="54"/>
      <c r="PJ550" s="54"/>
      <c r="PK550" s="54"/>
      <c r="PL550" s="84"/>
      <c r="PM550" s="14"/>
      <c r="PN550" s="84"/>
      <c r="PO550" s="84"/>
      <c r="PP550" s="84"/>
      <c r="PQ550" s="84"/>
      <c r="PR550" s="505"/>
      <c r="PS550" s="84"/>
      <c r="PT550" s="84"/>
      <c r="PU550" s="84"/>
      <c r="PV550" s="84"/>
      <c r="PW550" s="54"/>
      <c r="PX550" s="54"/>
      <c r="PY550" s="14"/>
      <c r="PZ550" s="14"/>
      <c r="QA550" s="14"/>
      <c r="QB550" s="54"/>
      <c r="QC550" s="54"/>
      <c r="QD550" s="54"/>
      <c r="QR550" s="1"/>
      <c r="QS550" s="1"/>
      <c r="QX550" s="1"/>
      <c r="QY550" s="1"/>
      <c r="QZ550" s="1"/>
      <c r="RA550" s="1"/>
      <c r="RB550" s="1"/>
      <c r="RC550" s="1"/>
      <c r="RD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</row>
    <row r="551" spans="1:534" hidden="1" x14ac:dyDescent="0.25">
      <c r="A551" s="68" t="s">
        <v>27</v>
      </c>
      <c r="B551" s="79" t="s">
        <v>139</v>
      </c>
      <c r="C551" s="464">
        <v>9742</v>
      </c>
      <c r="D551" s="347"/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  <c r="AL551" s="14">
        <v>0</v>
      </c>
      <c r="AM551" s="14">
        <v>0</v>
      </c>
      <c r="AN551" s="14">
        <v>0</v>
      </c>
      <c r="AO551" s="14">
        <v>0</v>
      </c>
      <c r="AP551" s="14">
        <v>0</v>
      </c>
      <c r="AQ551" s="14">
        <v>0</v>
      </c>
      <c r="AR551" s="14">
        <v>0</v>
      </c>
      <c r="AS551" s="14">
        <v>0</v>
      </c>
      <c r="AT551" s="14">
        <v>0</v>
      </c>
      <c r="AU551" s="14">
        <v>0</v>
      </c>
      <c r="AV551" s="14">
        <v>0</v>
      </c>
      <c r="AW551" s="14">
        <v>0</v>
      </c>
      <c r="AX551" s="14">
        <v>0</v>
      </c>
      <c r="AY551" s="14">
        <v>0</v>
      </c>
      <c r="AZ551" s="14">
        <v>0</v>
      </c>
      <c r="BA551" s="14">
        <v>0</v>
      </c>
      <c r="BB551" s="14">
        <v>0</v>
      </c>
      <c r="BC551" s="14">
        <v>0</v>
      </c>
      <c r="BD551" s="14">
        <v>0</v>
      </c>
      <c r="BE551" s="14">
        <v>0</v>
      </c>
      <c r="BF551" s="14">
        <v>0</v>
      </c>
      <c r="BG551" s="14">
        <v>0</v>
      </c>
      <c r="BH551" s="14">
        <v>0</v>
      </c>
      <c r="BI551" s="14">
        <v>0</v>
      </c>
      <c r="BJ551" s="14">
        <v>0</v>
      </c>
      <c r="BK551" s="14">
        <v>0</v>
      </c>
      <c r="BL551" s="14">
        <v>0</v>
      </c>
      <c r="BM551" s="14">
        <v>0</v>
      </c>
      <c r="BN551" s="14">
        <v>0</v>
      </c>
      <c r="BO551" s="14">
        <v>0</v>
      </c>
      <c r="BP551" s="14">
        <v>0</v>
      </c>
      <c r="BQ551" s="14">
        <v>0</v>
      </c>
      <c r="BR551" s="14">
        <v>0</v>
      </c>
      <c r="BS551" s="14">
        <v>0</v>
      </c>
      <c r="BT551" s="14">
        <v>0</v>
      </c>
      <c r="BU551" s="14">
        <v>0</v>
      </c>
      <c r="BV551" s="14">
        <v>0</v>
      </c>
      <c r="BW551" s="14">
        <v>0</v>
      </c>
      <c r="BX551" s="14">
        <v>0</v>
      </c>
      <c r="BY551" s="14">
        <v>0</v>
      </c>
      <c r="BZ551" s="14">
        <v>0</v>
      </c>
      <c r="CA551" s="14">
        <v>0</v>
      </c>
      <c r="CB551" s="14">
        <v>0</v>
      </c>
      <c r="CC551" s="14">
        <v>0</v>
      </c>
      <c r="CD551" s="14">
        <v>0</v>
      </c>
      <c r="CE551" s="14">
        <v>0</v>
      </c>
      <c r="CF551" s="14">
        <v>0</v>
      </c>
      <c r="CG551" s="14">
        <v>0</v>
      </c>
      <c r="CH551" s="14">
        <v>0</v>
      </c>
      <c r="CI551" s="14">
        <v>0</v>
      </c>
      <c r="CJ551" s="14">
        <v>0</v>
      </c>
      <c r="CK551" s="14">
        <v>0</v>
      </c>
      <c r="CL551" s="14">
        <v>0</v>
      </c>
      <c r="CM551" s="14">
        <v>0</v>
      </c>
      <c r="CN551" s="14">
        <v>0</v>
      </c>
      <c r="CO551" s="14">
        <v>0</v>
      </c>
      <c r="CP551" s="14">
        <v>0</v>
      </c>
      <c r="CQ551" s="14">
        <v>0</v>
      </c>
      <c r="CR551" s="14">
        <v>0</v>
      </c>
      <c r="CS551" s="14">
        <v>0</v>
      </c>
      <c r="CT551" s="14">
        <v>0</v>
      </c>
      <c r="CU551" s="14">
        <v>0</v>
      </c>
      <c r="CV551" s="14">
        <v>0</v>
      </c>
      <c r="CW551" s="14">
        <v>2</v>
      </c>
      <c r="CX551" s="14">
        <v>0</v>
      </c>
      <c r="CY551" s="14">
        <v>4</v>
      </c>
      <c r="CZ551" s="14">
        <v>1</v>
      </c>
      <c r="DA551" s="14">
        <v>3</v>
      </c>
      <c r="DB551" s="14">
        <v>0</v>
      </c>
      <c r="DC551" s="14">
        <v>0</v>
      </c>
      <c r="DD551" s="14">
        <v>1</v>
      </c>
      <c r="DE551" s="14">
        <v>0</v>
      </c>
      <c r="DF551" s="14">
        <v>0</v>
      </c>
      <c r="DG551" s="14">
        <v>1</v>
      </c>
      <c r="DH551" s="14">
        <v>0</v>
      </c>
      <c r="DI551" s="14">
        <v>0</v>
      </c>
      <c r="DJ551" s="14">
        <v>0</v>
      </c>
      <c r="DK551" s="14">
        <v>0</v>
      </c>
      <c r="DL551" s="14">
        <v>0</v>
      </c>
      <c r="DM551" s="14">
        <v>0</v>
      </c>
      <c r="DN551" s="14">
        <v>0</v>
      </c>
      <c r="DO551" s="14">
        <v>0</v>
      </c>
      <c r="DP551" s="14">
        <v>0</v>
      </c>
      <c r="DQ551" s="14">
        <v>0</v>
      </c>
      <c r="DR551" s="14">
        <v>3</v>
      </c>
      <c r="DS551" s="14">
        <v>2</v>
      </c>
      <c r="DT551" s="14">
        <v>2</v>
      </c>
      <c r="DU551" s="14">
        <v>0</v>
      </c>
      <c r="DV551" s="14">
        <v>1</v>
      </c>
      <c r="DW551" s="14">
        <v>0</v>
      </c>
      <c r="DX551" s="14">
        <v>5</v>
      </c>
      <c r="DY551" s="14">
        <v>1</v>
      </c>
      <c r="DZ551" s="14">
        <v>0</v>
      </c>
      <c r="EA551" s="14">
        <v>2</v>
      </c>
      <c r="EB551" s="14">
        <v>1</v>
      </c>
      <c r="EC551" s="14">
        <v>0</v>
      </c>
      <c r="ED551" s="14">
        <v>0</v>
      </c>
      <c r="EE551" s="14">
        <v>0</v>
      </c>
      <c r="EF551" s="14">
        <v>1</v>
      </c>
      <c r="EG551" s="14">
        <v>2</v>
      </c>
      <c r="EH551" s="14">
        <v>0</v>
      </c>
      <c r="EI551" s="14">
        <v>0</v>
      </c>
      <c r="EJ551" s="14">
        <v>2</v>
      </c>
      <c r="EK551" s="14">
        <v>0</v>
      </c>
      <c r="EL551" s="14">
        <v>0</v>
      </c>
      <c r="EM551" s="14">
        <v>1</v>
      </c>
      <c r="EN551" s="14">
        <v>3</v>
      </c>
      <c r="EO551" s="14">
        <v>2</v>
      </c>
      <c r="EP551" s="14">
        <v>3</v>
      </c>
      <c r="EQ551" s="14">
        <v>2</v>
      </c>
      <c r="ER551" s="14">
        <v>0</v>
      </c>
      <c r="ES551" s="14">
        <v>1</v>
      </c>
      <c r="ET551" s="14">
        <v>7</v>
      </c>
      <c r="EU551" s="14">
        <v>1</v>
      </c>
      <c r="EV551" s="14">
        <v>4</v>
      </c>
      <c r="EW551" s="14">
        <v>3</v>
      </c>
      <c r="EX551" s="14">
        <v>11</v>
      </c>
      <c r="EY551" s="14">
        <v>0</v>
      </c>
      <c r="EZ551" s="14">
        <v>0</v>
      </c>
      <c r="FA551" s="14">
        <v>4</v>
      </c>
      <c r="FB551" s="14">
        <v>7</v>
      </c>
      <c r="FC551" s="14">
        <v>10</v>
      </c>
      <c r="FD551" s="14">
        <v>5</v>
      </c>
      <c r="FE551" s="14">
        <v>6</v>
      </c>
      <c r="FF551" s="14">
        <v>3</v>
      </c>
      <c r="FG551" s="14">
        <v>0</v>
      </c>
      <c r="FH551" s="14">
        <v>16</v>
      </c>
      <c r="FI551" s="14">
        <v>4</v>
      </c>
      <c r="FJ551" s="14">
        <v>20</v>
      </c>
      <c r="FK551" s="14">
        <v>9</v>
      </c>
      <c r="FL551" s="14">
        <v>4</v>
      </c>
      <c r="FM551" s="14">
        <v>0</v>
      </c>
      <c r="FN551" s="14">
        <v>4</v>
      </c>
      <c r="FO551" s="14">
        <v>9</v>
      </c>
      <c r="FP551" s="14">
        <v>4</v>
      </c>
      <c r="FQ551" s="14">
        <v>6</v>
      </c>
      <c r="FR551" s="14">
        <v>9</v>
      </c>
      <c r="FS551" s="14">
        <v>2</v>
      </c>
      <c r="FT551" s="14">
        <v>0</v>
      </c>
      <c r="FU551" s="14">
        <v>9</v>
      </c>
      <c r="FV551" s="14">
        <v>9</v>
      </c>
      <c r="FW551" s="14">
        <v>4</v>
      </c>
      <c r="FX551" s="14">
        <v>7</v>
      </c>
      <c r="FY551" s="14">
        <v>10</v>
      </c>
      <c r="FZ551" s="14">
        <v>7</v>
      </c>
      <c r="GA551" s="14">
        <v>0</v>
      </c>
      <c r="GB551" s="14">
        <v>1</v>
      </c>
      <c r="GC551" s="14">
        <v>6</v>
      </c>
      <c r="GD551" s="14">
        <v>12</v>
      </c>
      <c r="GE551" s="14">
        <v>4</v>
      </c>
      <c r="GF551" s="14">
        <v>1</v>
      </c>
      <c r="GG551" s="14">
        <v>2</v>
      </c>
      <c r="GH551" s="14">
        <v>0</v>
      </c>
      <c r="GI551" s="14">
        <v>1</v>
      </c>
      <c r="GJ551" s="14">
        <v>11</v>
      </c>
      <c r="GK551" s="14">
        <v>4</v>
      </c>
      <c r="GL551" s="14">
        <v>1</v>
      </c>
      <c r="GM551" s="14">
        <v>2</v>
      </c>
      <c r="GN551" s="14">
        <v>9</v>
      </c>
      <c r="GO551" s="14">
        <v>0</v>
      </c>
      <c r="GP551" s="14">
        <v>3</v>
      </c>
      <c r="GQ551" s="14">
        <v>1</v>
      </c>
      <c r="GR551" s="14">
        <v>1</v>
      </c>
      <c r="GS551" s="14">
        <v>3</v>
      </c>
      <c r="GT551" s="14">
        <v>8</v>
      </c>
      <c r="GU551" s="14">
        <v>0</v>
      </c>
      <c r="GV551" s="14">
        <v>3</v>
      </c>
      <c r="GW551" s="14">
        <v>4</v>
      </c>
      <c r="GX551" s="14">
        <v>10</v>
      </c>
      <c r="GY551" s="14">
        <v>2</v>
      </c>
      <c r="GZ551" s="14">
        <v>9</v>
      </c>
      <c r="HA551" s="14">
        <v>2</v>
      </c>
      <c r="HB551" s="14">
        <v>0</v>
      </c>
      <c r="HC551" s="14">
        <v>5</v>
      </c>
      <c r="HD551" s="14">
        <v>0</v>
      </c>
      <c r="HE551" s="14">
        <v>0</v>
      </c>
      <c r="HF551" s="14">
        <v>0</v>
      </c>
      <c r="HG551" s="14">
        <v>3</v>
      </c>
      <c r="HH551" s="14">
        <v>1</v>
      </c>
      <c r="HI551" s="14">
        <v>0</v>
      </c>
      <c r="HJ551" s="14">
        <v>7</v>
      </c>
      <c r="HK551" s="14">
        <v>2</v>
      </c>
      <c r="HL551" s="14">
        <v>3</v>
      </c>
      <c r="HM551" s="14">
        <v>8</v>
      </c>
      <c r="HN551" s="14">
        <v>5</v>
      </c>
      <c r="HO551" s="14">
        <v>2</v>
      </c>
      <c r="HP551" s="14">
        <v>0</v>
      </c>
      <c r="HQ551" s="14">
        <v>1</v>
      </c>
      <c r="HR551" s="14">
        <v>5</v>
      </c>
      <c r="HS551" s="14">
        <v>11</v>
      </c>
      <c r="HT551" s="14">
        <v>6</v>
      </c>
      <c r="HU551" s="14">
        <v>0</v>
      </c>
      <c r="HV551" s="14">
        <v>6</v>
      </c>
      <c r="HW551" s="14">
        <v>0</v>
      </c>
      <c r="HX551" s="14">
        <v>0</v>
      </c>
      <c r="HY551" s="14">
        <v>14</v>
      </c>
      <c r="HZ551" s="14">
        <v>5</v>
      </c>
      <c r="IA551" s="14">
        <v>7</v>
      </c>
      <c r="IB551" s="14">
        <v>0</v>
      </c>
      <c r="IC551" s="14">
        <v>11</v>
      </c>
      <c r="ID551" s="14">
        <v>0</v>
      </c>
      <c r="IE551" s="14">
        <v>8</v>
      </c>
      <c r="IF551" s="14">
        <v>1</v>
      </c>
      <c r="IG551" s="14">
        <v>14</v>
      </c>
      <c r="IH551" s="14">
        <v>12</v>
      </c>
      <c r="II551" s="14">
        <v>3</v>
      </c>
      <c r="IJ551" s="14">
        <v>12</v>
      </c>
      <c r="IK551" s="14">
        <v>0</v>
      </c>
      <c r="IL551" s="14">
        <v>5</v>
      </c>
      <c r="IM551" s="14">
        <v>1</v>
      </c>
      <c r="IN551" s="14">
        <v>4</v>
      </c>
      <c r="IO551" s="14">
        <v>8</v>
      </c>
      <c r="IP551" s="14">
        <v>18</v>
      </c>
      <c r="IQ551" s="14">
        <v>2</v>
      </c>
      <c r="IR551" s="14">
        <v>0</v>
      </c>
      <c r="IS551" s="14">
        <v>7</v>
      </c>
      <c r="IT551" s="14">
        <v>1</v>
      </c>
      <c r="IU551" s="14">
        <v>0</v>
      </c>
      <c r="IV551" s="14">
        <v>13</v>
      </c>
      <c r="IW551" s="14">
        <v>4</v>
      </c>
      <c r="IX551" s="14">
        <v>5</v>
      </c>
      <c r="IY551" s="14">
        <v>0</v>
      </c>
      <c r="IZ551" s="14">
        <v>10</v>
      </c>
      <c r="JA551" s="14">
        <v>7</v>
      </c>
      <c r="JB551" s="14">
        <v>0</v>
      </c>
      <c r="JC551" s="14">
        <v>2</v>
      </c>
      <c r="JD551" s="14">
        <v>1</v>
      </c>
      <c r="JE551" s="14">
        <v>7</v>
      </c>
      <c r="JF551" s="14">
        <v>0</v>
      </c>
      <c r="JG551" s="14">
        <v>1</v>
      </c>
      <c r="JH551" s="14">
        <v>1</v>
      </c>
      <c r="JI551" s="14">
        <v>0</v>
      </c>
      <c r="JJ551" s="14">
        <v>1</v>
      </c>
      <c r="JK551" s="14">
        <v>0</v>
      </c>
      <c r="JL551" s="14">
        <v>0</v>
      </c>
      <c r="JM551" s="14">
        <v>0</v>
      </c>
      <c r="JN551" s="14">
        <v>0</v>
      </c>
      <c r="JO551" s="14">
        <v>2</v>
      </c>
      <c r="JP551" s="14">
        <v>3</v>
      </c>
      <c r="JQ551" s="14">
        <v>0</v>
      </c>
      <c r="JR551" s="14">
        <v>1</v>
      </c>
      <c r="JS551" s="14">
        <v>0</v>
      </c>
      <c r="JT551" s="14">
        <v>0</v>
      </c>
      <c r="JU551" s="14">
        <v>2</v>
      </c>
      <c r="JV551" s="14">
        <v>0</v>
      </c>
      <c r="JW551" s="14">
        <v>0</v>
      </c>
      <c r="JX551" s="14">
        <v>0</v>
      </c>
      <c r="JY551" s="14">
        <v>1</v>
      </c>
      <c r="JZ551" s="14">
        <v>0</v>
      </c>
      <c r="KA551" s="14">
        <v>0</v>
      </c>
      <c r="KB551" s="14">
        <v>3</v>
      </c>
      <c r="KC551" s="14">
        <v>1</v>
      </c>
      <c r="KD551" s="14">
        <v>0</v>
      </c>
      <c r="KE551" s="14">
        <v>0</v>
      </c>
      <c r="KF551" s="14">
        <v>0</v>
      </c>
      <c r="KG551" s="14">
        <v>0</v>
      </c>
      <c r="KH551" s="14">
        <v>0</v>
      </c>
      <c r="KI551" s="14">
        <v>2</v>
      </c>
      <c r="KJ551" s="14">
        <v>1</v>
      </c>
      <c r="KK551" s="14">
        <v>0</v>
      </c>
      <c r="KL551" s="14">
        <v>4</v>
      </c>
      <c r="KM551" s="14">
        <v>0</v>
      </c>
      <c r="KN551" s="14">
        <v>1</v>
      </c>
      <c r="KO551" s="14">
        <v>0</v>
      </c>
      <c r="KP551" s="14">
        <v>0</v>
      </c>
      <c r="KQ551" s="14">
        <v>0</v>
      </c>
      <c r="KR551" s="14">
        <v>0</v>
      </c>
      <c r="KS551" s="14">
        <v>2</v>
      </c>
      <c r="KT551" s="14">
        <v>0</v>
      </c>
      <c r="KU551" s="14">
        <v>1</v>
      </c>
      <c r="KV551" s="14">
        <v>0</v>
      </c>
      <c r="KW551" s="14">
        <v>4</v>
      </c>
      <c r="KX551" s="14">
        <v>3</v>
      </c>
      <c r="KY551" s="14">
        <v>0</v>
      </c>
      <c r="KZ551" s="14">
        <v>0</v>
      </c>
      <c r="LA551" s="14">
        <v>1</v>
      </c>
      <c r="LB551" s="14">
        <v>0</v>
      </c>
      <c r="LC551" s="14">
        <v>0</v>
      </c>
      <c r="LD551" s="14">
        <v>1</v>
      </c>
      <c r="LE551" s="14">
        <v>0</v>
      </c>
      <c r="LF551" s="14">
        <v>0</v>
      </c>
      <c r="LG551" s="14">
        <v>0</v>
      </c>
      <c r="LH551" s="14">
        <v>0</v>
      </c>
      <c r="LI551" s="14">
        <v>0</v>
      </c>
      <c r="LJ551" s="14">
        <v>0</v>
      </c>
      <c r="LK551" s="14">
        <v>0</v>
      </c>
      <c r="LL551" s="14">
        <v>1</v>
      </c>
      <c r="LM551" s="14">
        <v>0</v>
      </c>
      <c r="LN551" s="14">
        <v>1</v>
      </c>
      <c r="LO551" s="14">
        <v>0</v>
      </c>
      <c r="LP551" s="14">
        <v>0</v>
      </c>
      <c r="LQ551" s="14">
        <v>0</v>
      </c>
      <c r="LR551" s="14">
        <v>3</v>
      </c>
      <c r="LS551" s="14">
        <v>0</v>
      </c>
      <c r="LT551" s="14">
        <v>4</v>
      </c>
      <c r="LU551" s="14">
        <v>0</v>
      </c>
      <c r="LV551" s="14">
        <v>1</v>
      </c>
      <c r="LW551" s="14">
        <v>5</v>
      </c>
      <c r="LX551" s="14">
        <v>0</v>
      </c>
      <c r="LY551" s="14">
        <v>3</v>
      </c>
      <c r="LZ551" s="14">
        <v>0</v>
      </c>
      <c r="MA551" s="14">
        <v>0</v>
      </c>
      <c r="MB551" s="14">
        <v>15</v>
      </c>
      <c r="MC551" s="14">
        <v>0</v>
      </c>
      <c r="MD551" s="14">
        <v>0</v>
      </c>
      <c r="ME551" s="14">
        <v>10</v>
      </c>
      <c r="MF551" s="14">
        <v>0</v>
      </c>
      <c r="MG551" s="14">
        <v>0</v>
      </c>
      <c r="MH551" s="14">
        <v>1</v>
      </c>
      <c r="MI551" s="14">
        <v>11</v>
      </c>
      <c r="MJ551" s="14">
        <v>5</v>
      </c>
      <c r="MK551" s="14">
        <v>2</v>
      </c>
      <c r="ML551" s="14">
        <v>17</v>
      </c>
      <c r="MM551" s="14">
        <v>0</v>
      </c>
      <c r="MN551" s="14">
        <v>14</v>
      </c>
      <c r="MO551" s="14">
        <v>2</v>
      </c>
      <c r="MP551" s="14">
        <v>18</v>
      </c>
      <c r="MQ551" s="14">
        <v>10</v>
      </c>
      <c r="MR551" s="14">
        <v>29</v>
      </c>
      <c r="MS551" s="14">
        <v>0</v>
      </c>
      <c r="MT551" s="14">
        <v>4</v>
      </c>
      <c r="MU551" s="14">
        <v>9</v>
      </c>
      <c r="MV551" s="14">
        <v>5</v>
      </c>
      <c r="MW551" s="14">
        <v>22</v>
      </c>
      <c r="MX551" s="14">
        <v>25</v>
      </c>
      <c r="MY551" s="14">
        <v>31</v>
      </c>
      <c r="MZ551" s="14">
        <v>0</v>
      </c>
      <c r="NA551" s="14">
        <v>12</v>
      </c>
      <c r="NB551" s="14">
        <v>7</v>
      </c>
      <c r="NC551" s="14">
        <v>29</v>
      </c>
      <c r="ND551" s="14">
        <v>21</v>
      </c>
      <c r="NE551" s="14">
        <v>0</v>
      </c>
      <c r="NF551" s="14">
        <v>25</v>
      </c>
      <c r="NG551" s="14">
        <v>0</v>
      </c>
      <c r="NH551" s="14">
        <v>21</v>
      </c>
      <c r="NI551" s="14">
        <v>11</v>
      </c>
      <c r="NJ551" s="14">
        <v>3</v>
      </c>
      <c r="NK551" s="14">
        <v>26</v>
      </c>
      <c r="NL551" s="14">
        <v>7</v>
      </c>
      <c r="NM551" s="14">
        <v>15</v>
      </c>
      <c r="NN551" s="14">
        <v>0</v>
      </c>
      <c r="NO551" s="14">
        <v>16</v>
      </c>
      <c r="NP551" s="14">
        <v>0</v>
      </c>
      <c r="NQ551" s="14">
        <v>4</v>
      </c>
      <c r="NR551" s="14">
        <v>10</v>
      </c>
      <c r="NS551" s="14">
        <v>18</v>
      </c>
      <c r="NT551" s="14">
        <v>10</v>
      </c>
      <c r="NU551" s="14">
        <v>0</v>
      </c>
      <c r="NV551" s="14">
        <v>3</v>
      </c>
      <c r="NW551" s="14">
        <v>11</v>
      </c>
      <c r="NX551" s="14">
        <v>4</v>
      </c>
      <c r="NY551" s="14">
        <v>1</v>
      </c>
      <c r="NZ551" s="14">
        <v>2</v>
      </c>
      <c r="OA551" s="14">
        <v>8</v>
      </c>
      <c r="OB551" s="14">
        <v>0</v>
      </c>
      <c r="OC551" s="14">
        <v>5</v>
      </c>
      <c r="OD551" s="14">
        <v>1</v>
      </c>
      <c r="OE551" s="14">
        <v>27</v>
      </c>
      <c r="OF551" s="14">
        <v>5</v>
      </c>
      <c r="OG551" s="14">
        <v>4</v>
      </c>
      <c r="OH551" s="14">
        <v>9</v>
      </c>
      <c r="OI551" s="14">
        <v>0</v>
      </c>
      <c r="OJ551" s="14">
        <v>6</v>
      </c>
      <c r="OK551" s="14">
        <v>2</v>
      </c>
      <c r="OL551" s="14">
        <v>9</v>
      </c>
      <c r="OM551" s="14">
        <v>8</v>
      </c>
      <c r="ON551" s="14">
        <v>10</v>
      </c>
      <c r="OO551" s="14">
        <v>0</v>
      </c>
      <c r="OP551" s="14">
        <v>0</v>
      </c>
      <c r="OQ551" s="14">
        <v>9</v>
      </c>
      <c r="OR551" s="14">
        <v>0</v>
      </c>
      <c r="OS551" s="14">
        <v>5</v>
      </c>
      <c r="OT551" s="14">
        <v>5</v>
      </c>
      <c r="OU551" s="14">
        <v>6</v>
      </c>
      <c r="OV551" s="14">
        <v>10</v>
      </c>
      <c r="OW551" s="14">
        <v>0</v>
      </c>
      <c r="OX551" s="14">
        <v>14</v>
      </c>
      <c r="OY551" s="14">
        <v>5</v>
      </c>
      <c r="OZ551" s="31">
        <v>1</v>
      </c>
      <c r="PA551" s="14">
        <v>4</v>
      </c>
      <c r="PB551" s="14">
        <v>6</v>
      </c>
      <c r="PC551" s="14"/>
      <c r="PD551" s="14">
        <v>0</v>
      </c>
      <c r="PE551" s="14">
        <v>12</v>
      </c>
      <c r="PF551" s="14"/>
      <c r="PG551" s="14">
        <v>10</v>
      </c>
      <c r="PH551" s="84">
        <v>2</v>
      </c>
      <c r="PI551" s="14">
        <v>13</v>
      </c>
      <c r="PJ551" s="14">
        <v>1</v>
      </c>
      <c r="PK551" s="54"/>
      <c r="PL551" s="84">
        <v>6</v>
      </c>
      <c r="PM551" s="14">
        <v>10</v>
      </c>
      <c r="PN551" s="84">
        <v>1</v>
      </c>
      <c r="PO551" s="84">
        <v>13</v>
      </c>
      <c r="PP551" s="84">
        <v>26</v>
      </c>
      <c r="PQ551" s="84">
        <v>1</v>
      </c>
      <c r="PR551" s="505"/>
      <c r="PS551" s="479">
        <v>5</v>
      </c>
      <c r="PT551" s="84">
        <v>1</v>
      </c>
      <c r="PU551" s="479">
        <v>6</v>
      </c>
      <c r="PV551" s="84">
        <v>2</v>
      </c>
      <c r="PW551" s="479">
        <v>6</v>
      </c>
      <c r="PX551" s="479">
        <v>9</v>
      </c>
      <c r="PY551" s="14"/>
      <c r="PZ551" s="14">
        <v>4</v>
      </c>
      <c r="QA551" s="14">
        <v>1</v>
      </c>
      <c r="QB551" s="60">
        <v>2</v>
      </c>
      <c r="QC551" s="60">
        <v>6</v>
      </c>
      <c r="QD551" s="60">
        <v>3</v>
      </c>
      <c r="QE551" s="436">
        <v>3</v>
      </c>
      <c r="QG551" s="510">
        <v>1</v>
      </c>
      <c r="QH551" s="510">
        <v>3</v>
      </c>
      <c r="QI551" s="20"/>
      <c r="QJ551" s="486">
        <v>6</v>
      </c>
      <c r="QK551" s="486">
        <v>4</v>
      </c>
      <c r="QL551" s="487">
        <v>7</v>
      </c>
      <c r="QM551" s="486">
        <v>8</v>
      </c>
      <c r="QN551" s="486">
        <v>14</v>
      </c>
      <c r="QO551" s="486">
        <v>2</v>
      </c>
      <c r="QP551" s="486">
        <v>1</v>
      </c>
      <c r="QQ551" s="486">
        <v>1</v>
      </c>
      <c r="QR551" s="486">
        <v>7</v>
      </c>
      <c r="QT551" s="1">
        <v>1</v>
      </c>
      <c r="QU551" s="1">
        <v>6</v>
      </c>
      <c r="QV551" s="20"/>
      <c r="QW551" s="1">
        <v>1</v>
      </c>
      <c r="QX551" s="1">
        <v>5</v>
      </c>
      <c r="QY551" s="1">
        <v>4</v>
      </c>
      <c r="RA551" s="1">
        <v>2</v>
      </c>
      <c r="RD551" s="1">
        <v>2</v>
      </c>
      <c r="RE551" s="1">
        <v>1</v>
      </c>
      <c r="RF551" s="1">
        <v>1</v>
      </c>
      <c r="RL551" s="1">
        <v>1</v>
      </c>
      <c r="RM551" s="1">
        <v>1</v>
      </c>
      <c r="RR551" s="1">
        <v>1</v>
      </c>
      <c r="RV551" s="1">
        <v>1</v>
      </c>
      <c r="RW551" s="1">
        <v>1</v>
      </c>
      <c r="RY551" s="1">
        <v>1</v>
      </c>
    </row>
    <row r="552" spans="1:534" s="20" customFormat="1" hidden="1" x14ac:dyDescent="0.25">
      <c r="A552" s="68" t="s">
        <v>27</v>
      </c>
      <c r="B552" s="68" t="s">
        <v>1558</v>
      </c>
      <c r="C552" s="347"/>
      <c r="D552" s="347"/>
      <c r="E552" s="14">
        <v>0</v>
      </c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  <c r="LH552" s="14"/>
      <c r="LI552" s="14"/>
      <c r="LJ552" s="14"/>
      <c r="LK552" s="14"/>
      <c r="LL552" s="14"/>
      <c r="LM552" s="14"/>
      <c r="LN552" s="14"/>
      <c r="LO552" s="14"/>
      <c r="LP552" s="14"/>
      <c r="LQ552" s="14"/>
      <c r="LR552" s="14"/>
      <c r="LS552" s="14"/>
      <c r="LT552" s="14"/>
      <c r="LU552" s="14"/>
      <c r="LV552" s="14"/>
      <c r="LW552" s="14"/>
      <c r="LX552" s="14"/>
      <c r="LY552" s="14"/>
      <c r="LZ552" s="14"/>
      <c r="MA552" s="14"/>
      <c r="MB552" s="14"/>
      <c r="MC552" s="14"/>
      <c r="MD552" s="14"/>
      <c r="ME552" s="14"/>
      <c r="MF552" s="14"/>
      <c r="MG552" s="14"/>
      <c r="MH552" s="14"/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>
        <v>0</v>
      </c>
      <c r="PE552" s="14"/>
      <c r="PF552" s="14"/>
      <c r="PG552" s="54"/>
      <c r="PH552" s="54"/>
      <c r="PI552" s="54"/>
      <c r="PJ552" s="54"/>
      <c r="PK552" s="54"/>
      <c r="PL552" s="84"/>
      <c r="PM552" s="14"/>
      <c r="PN552" s="84"/>
      <c r="PO552" s="84"/>
      <c r="PP552" s="84"/>
      <c r="PQ552" s="84"/>
      <c r="PR552" s="505"/>
      <c r="PS552" s="84"/>
      <c r="PT552" s="84"/>
      <c r="PU552" s="84"/>
      <c r="PV552" s="84"/>
      <c r="PW552" s="54"/>
      <c r="PX552" s="54"/>
      <c r="PY552" s="14"/>
      <c r="PZ552" s="14"/>
      <c r="QA552" s="14"/>
      <c r="QB552" s="54"/>
      <c r="QC552" s="54"/>
      <c r="QD552" s="54"/>
      <c r="QR552" s="1"/>
      <c r="QS552" s="1"/>
      <c r="QX552" s="1"/>
      <c r="QY552" s="1"/>
      <c r="QZ552" s="1"/>
      <c r="RA552" s="1"/>
      <c r="RB552" s="1"/>
      <c r="RC552" s="1"/>
      <c r="RD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</row>
    <row r="553" spans="1:534" s="20" customFormat="1" hidden="1" x14ac:dyDescent="0.25">
      <c r="A553" s="68" t="s">
        <v>27</v>
      </c>
      <c r="B553" s="68" t="s">
        <v>1559</v>
      </c>
      <c r="C553" s="347"/>
      <c r="D553" s="347"/>
      <c r="E553" s="14">
        <v>0</v>
      </c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>
        <v>0</v>
      </c>
      <c r="PE553" s="14"/>
      <c r="PF553" s="14"/>
      <c r="PG553" s="54"/>
      <c r="PH553" s="54"/>
      <c r="PI553" s="54"/>
      <c r="PJ553" s="54"/>
      <c r="PK553" s="54"/>
      <c r="PL553" s="84"/>
      <c r="PM553" s="14"/>
      <c r="PN553" s="84"/>
      <c r="PO553" s="84"/>
      <c r="PP553" s="84"/>
      <c r="PQ553" s="84"/>
      <c r="PR553" s="505"/>
      <c r="PS553" s="84"/>
      <c r="PT553" s="84"/>
      <c r="PU553" s="84"/>
      <c r="PV553" s="84"/>
      <c r="PW553" s="54"/>
      <c r="PX553" s="54"/>
      <c r="PY553" s="14"/>
      <c r="PZ553" s="14"/>
      <c r="QA553" s="14"/>
      <c r="QB553" s="54"/>
      <c r="QC553" s="54"/>
      <c r="QD553" s="54"/>
      <c r="QR553" s="1"/>
      <c r="QS553" s="1"/>
      <c r="QX553" s="1"/>
      <c r="QY553" s="1"/>
      <c r="QZ553" s="1"/>
      <c r="RA553" s="1"/>
      <c r="RB553" s="1"/>
      <c r="RC553" s="1"/>
      <c r="RD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</row>
    <row r="554" spans="1:534" s="20" customFormat="1" hidden="1" x14ac:dyDescent="0.25">
      <c r="A554" s="68" t="s">
        <v>27</v>
      </c>
      <c r="B554" s="79" t="s">
        <v>233</v>
      </c>
      <c r="C554" s="347">
        <v>2339</v>
      </c>
      <c r="D554" s="347"/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  <c r="AL554" s="14">
        <v>0</v>
      </c>
      <c r="AM554" s="14">
        <v>0</v>
      </c>
      <c r="AN554" s="14">
        <v>0</v>
      </c>
      <c r="AO554" s="14">
        <v>0</v>
      </c>
      <c r="AP554" s="14">
        <v>0</v>
      </c>
      <c r="AQ554" s="14">
        <v>0</v>
      </c>
      <c r="AR554" s="14">
        <v>0</v>
      </c>
      <c r="AS554" s="14">
        <v>0</v>
      </c>
      <c r="AT554" s="14">
        <v>0</v>
      </c>
      <c r="AU554" s="14">
        <v>0</v>
      </c>
      <c r="AV554" s="14">
        <v>0</v>
      </c>
      <c r="AW554" s="14">
        <v>0</v>
      </c>
      <c r="AX554" s="14">
        <v>0</v>
      </c>
      <c r="AY554" s="14">
        <v>0</v>
      </c>
      <c r="AZ554" s="14">
        <v>0</v>
      </c>
      <c r="BA554" s="14">
        <v>0</v>
      </c>
      <c r="BB554" s="14">
        <v>0</v>
      </c>
      <c r="BC554" s="14">
        <v>0</v>
      </c>
      <c r="BD554" s="14">
        <v>0</v>
      </c>
      <c r="BE554" s="14">
        <v>0</v>
      </c>
      <c r="BF554" s="14">
        <v>0</v>
      </c>
      <c r="BG554" s="14">
        <v>0</v>
      </c>
      <c r="BH554" s="14">
        <v>0</v>
      </c>
      <c r="BI554" s="14">
        <v>0</v>
      </c>
      <c r="BJ554" s="14">
        <v>0</v>
      </c>
      <c r="BK554" s="14">
        <v>0</v>
      </c>
      <c r="BL554" s="14">
        <v>0</v>
      </c>
      <c r="BM554" s="14">
        <v>0</v>
      </c>
      <c r="BN554" s="14">
        <v>0</v>
      </c>
      <c r="BO554" s="14">
        <v>0</v>
      </c>
      <c r="BP554" s="14">
        <v>0</v>
      </c>
      <c r="BQ554" s="14">
        <v>0</v>
      </c>
      <c r="BR554" s="14">
        <v>0</v>
      </c>
      <c r="BS554" s="14">
        <v>0</v>
      </c>
      <c r="BT554" s="14">
        <v>0</v>
      </c>
      <c r="BU554" s="14">
        <v>0</v>
      </c>
      <c r="BV554" s="14">
        <v>0</v>
      </c>
      <c r="BW554" s="14">
        <v>0</v>
      </c>
      <c r="BX554" s="14">
        <v>0</v>
      </c>
      <c r="BY554" s="14">
        <v>0</v>
      </c>
      <c r="BZ554" s="14">
        <v>0</v>
      </c>
      <c r="CA554" s="14">
        <v>0</v>
      </c>
      <c r="CB554" s="14">
        <v>0</v>
      </c>
      <c r="CC554" s="14">
        <v>0</v>
      </c>
      <c r="CD554" s="14">
        <v>0</v>
      </c>
      <c r="CE554" s="14">
        <v>0</v>
      </c>
      <c r="CF554" s="14">
        <v>0</v>
      </c>
      <c r="CG554" s="14">
        <v>0</v>
      </c>
      <c r="CH554" s="14">
        <v>0</v>
      </c>
      <c r="CI554" s="14">
        <v>0</v>
      </c>
      <c r="CJ554" s="14">
        <v>0</v>
      </c>
      <c r="CK554" s="14">
        <v>0</v>
      </c>
      <c r="CL554" s="14">
        <v>0</v>
      </c>
      <c r="CM554" s="14">
        <v>0</v>
      </c>
      <c r="CN554" s="14">
        <v>0</v>
      </c>
      <c r="CO554" s="14">
        <v>0</v>
      </c>
      <c r="CP554" s="14">
        <v>0</v>
      </c>
      <c r="CQ554" s="14">
        <v>0</v>
      </c>
      <c r="CR554" s="14">
        <v>0</v>
      </c>
      <c r="CS554" s="14">
        <v>0</v>
      </c>
      <c r="CT554" s="14">
        <v>0</v>
      </c>
      <c r="CU554" s="14">
        <v>0</v>
      </c>
      <c r="CV554" s="14">
        <v>0</v>
      </c>
      <c r="CW554" s="14">
        <v>0</v>
      </c>
      <c r="CX554" s="14">
        <v>0</v>
      </c>
      <c r="CY554" s="14">
        <v>0</v>
      </c>
      <c r="CZ554" s="14">
        <v>0</v>
      </c>
      <c r="DA554" s="14">
        <v>0</v>
      </c>
      <c r="DB554" s="14">
        <v>0</v>
      </c>
      <c r="DC554" s="14">
        <v>0</v>
      </c>
      <c r="DD554" s="14">
        <v>0</v>
      </c>
      <c r="DE554" s="14">
        <v>0</v>
      </c>
      <c r="DF554" s="14">
        <v>0</v>
      </c>
      <c r="DG554" s="14">
        <v>0</v>
      </c>
      <c r="DH554" s="14">
        <v>0</v>
      </c>
      <c r="DI554" s="14">
        <v>0</v>
      </c>
      <c r="DJ554" s="14">
        <v>0</v>
      </c>
      <c r="DK554" s="14">
        <v>0</v>
      </c>
      <c r="DL554" s="14">
        <v>0</v>
      </c>
      <c r="DM554" s="14">
        <v>2</v>
      </c>
      <c r="DN554" s="14">
        <v>0</v>
      </c>
      <c r="DO554" s="14">
        <v>0</v>
      </c>
      <c r="DP554" s="14">
        <v>0</v>
      </c>
      <c r="DQ554" s="14">
        <v>0</v>
      </c>
      <c r="DR554" s="14">
        <v>1</v>
      </c>
      <c r="DS554" s="14">
        <v>0</v>
      </c>
      <c r="DT554" s="14">
        <v>3</v>
      </c>
      <c r="DU554" s="14">
        <v>0</v>
      </c>
      <c r="DV554" s="14">
        <v>1</v>
      </c>
      <c r="DW554" s="14">
        <v>0</v>
      </c>
      <c r="DX554" s="14">
        <v>0</v>
      </c>
      <c r="DY554" s="14">
        <v>0</v>
      </c>
      <c r="DZ554" s="14">
        <v>0</v>
      </c>
      <c r="EA554" s="14">
        <v>0</v>
      </c>
      <c r="EB554" s="14">
        <v>0</v>
      </c>
      <c r="EC554" s="14">
        <v>1</v>
      </c>
      <c r="ED554" s="14">
        <v>0</v>
      </c>
      <c r="EE554" s="14">
        <v>0</v>
      </c>
      <c r="EF554" s="14">
        <v>1</v>
      </c>
      <c r="EG554" s="14">
        <v>0</v>
      </c>
      <c r="EH554" s="14">
        <v>0</v>
      </c>
      <c r="EI554" s="14">
        <v>0</v>
      </c>
      <c r="EJ554" s="14">
        <v>0</v>
      </c>
      <c r="EK554" s="14">
        <v>0</v>
      </c>
      <c r="EL554" s="14">
        <v>0</v>
      </c>
      <c r="EM554" s="14">
        <v>0</v>
      </c>
      <c r="EN554" s="14">
        <v>1</v>
      </c>
      <c r="EO554" s="14">
        <v>0</v>
      </c>
      <c r="EP554" s="14">
        <v>0</v>
      </c>
      <c r="EQ554" s="14">
        <v>0</v>
      </c>
      <c r="ER554" s="14">
        <v>0</v>
      </c>
      <c r="ES554" s="14">
        <v>0</v>
      </c>
      <c r="ET554" s="14">
        <v>0</v>
      </c>
      <c r="EU554" s="14">
        <v>0</v>
      </c>
      <c r="EV554" s="14">
        <v>0</v>
      </c>
      <c r="EW554" s="14">
        <v>0</v>
      </c>
      <c r="EX554" s="14">
        <v>0</v>
      </c>
      <c r="EY554" s="14">
        <v>0</v>
      </c>
      <c r="EZ554" s="14">
        <v>0</v>
      </c>
      <c r="FA554" s="14">
        <v>0</v>
      </c>
      <c r="FB554" s="14">
        <v>0</v>
      </c>
      <c r="FC554" s="14">
        <v>0</v>
      </c>
      <c r="FD554" s="14">
        <v>0</v>
      </c>
      <c r="FE554" s="14">
        <v>0</v>
      </c>
      <c r="FF554" s="14">
        <v>0</v>
      </c>
      <c r="FG554" s="14">
        <v>0</v>
      </c>
      <c r="FH554" s="14">
        <v>0</v>
      </c>
      <c r="FI554" s="14">
        <v>0</v>
      </c>
      <c r="FJ554" s="14">
        <v>0</v>
      </c>
      <c r="FK554" s="14">
        <v>0</v>
      </c>
      <c r="FL554" s="14">
        <v>0</v>
      </c>
      <c r="FM554" s="14">
        <v>0</v>
      </c>
      <c r="FN554" s="14">
        <v>0</v>
      </c>
      <c r="FO554" s="14">
        <v>0</v>
      </c>
      <c r="FP554" s="14">
        <v>0</v>
      </c>
      <c r="FQ554" s="14">
        <v>0</v>
      </c>
      <c r="FR554" s="14">
        <v>0</v>
      </c>
      <c r="FS554" s="14">
        <v>0</v>
      </c>
      <c r="FT554" s="14">
        <v>0</v>
      </c>
      <c r="FU554" s="14">
        <v>1</v>
      </c>
      <c r="FV554" s="14">
        <v>0</v>
      </c>
      <c r="FW554" s="14">
        <v>0</v>
      </c>
      <c r="FX554" s="14">
        <v>0</v>
      </c>
      <c r="FY554" s="14">
        <v>1</v>
      </c>
      <c r="FZ554" s="14">
        <v>0</v>
      </c>
      <c r="GA554" s="14">
        <v>0</v>
      </c>
      <c r="GB554" s="14">
        <v>0</v>
      </c>
      <c r="GC554" s="14">
        <v>1</v>
      </c>
      <c r="GD554" s="14">
        <v>0</v>
      </c>
      <c r="GE554" s="14">
        <v>0</v>
      </c>
      <c r="GF554" s="14">
        <v>1</v>
      </c>
      <c r="GG554" s="14">
        <v>0</v>
      </c>
      <c r="GH554" s="14">
        <v>0</v>
      </c>
      <c r="GI554" s="14">
        <v>0</v>
      </c>
      <c r="GJ554" s="14">
        <v>0</v>
      </c>
      <c r="GK554" s="14">
        <v>0</v>
      </c>
      <c r="GL554" s="14">
        <v>0</v>
      </c>
      <c r="GM554" s="14">
        <v>1</v>
      </c>
      <c r="GN554" s="14">
        <v>1</v>
      </c>
      <c r="GO554" s="14">
        <v>0</v>
      </c>
      <c r="GP554" s="14">
        <v>0</v>
      </c>
      <c r="GQ554" s="14">
        <v>0</v>
      </c>
      <c r="GR554" s="14">
        <v>1</v>
      </c>
      <c r="GS554" s="14">
        <v>0</v>
      </c>
      <c r="GT554" s="14">
        <v>0</v>
      </c>
      <c r="GU554" s="14">
        <v>0</v>
      </c>
      <c r="GV554" s="14">
        <v>0</v>
      </c>
      <c r="GW554" s="14">
        <v>-2</v>
      </c>
      <c r="GX554" s="14">
        <v>1</v>
      </c>
      <c r="GY554" s="14">
        <v>0</v>
      </c>
      <c r="GZ554" s="14">
        <v>0</v>
      </c>
      <c r="HA554" s="14">
        <v>0</v>
      </c>
      <c r="HB554" s="14">
        <v>0</v>
      </c>
      <c r="HC554" s="14">
        <v>3</v>
      </c>
      <c r="HD554" s="14">
        <v>0</v>
      </c>
      <c r="HE554" s="14">
        <v>0</v>
      </c>
      <c r="HF554" s="14">
        <v>0</v>
      </c>
      <c r="HG554" s="14">
        <v>0</v>
      </c>
      <c r="HH554" s="14">
        <v>2</v>
      </c>
      <c r="HI554" s="14">
        <v>0</v>
      </c>
      <c r="HJ554" s="14">
        <v>1</v>
      </c>
      <c r="HK554" s="14">
        <v>0</v>
      </c>
      <c r="HL554" s="14">
        <v>0</v>
      </c>
      <c r="HM554" s="14">
        <v>0</v>
      </c>
      <c r="HN554" s="14">
        <v>0</v>
      </c>
      <c r="HO554" s="14">
        <v>0</v>
      </c>
      <c r="HP554" s="14">
        <v>0</v>
      </c>
      <c r="HQ554" s="14">
        <v>0</v>
      </c>
      <c r="HR554" s="14">
        <v>0</v>
      </c>
      <c r="HS554" s="14">
        <v>0</v>
      </c>
      <c r="HT554" s="14">
        <v>0</v>
      </c>
      <c r="HU554" s="14">
        <v>0</v>
      </c>
      <c r="HV554" s="14">
        <v>0</v>
      </c>
      <c r="HW554" s="14">
        <v>0</v>
      </c>
      <c r="HX554" s="14">
        <v>0</v>
      </c>
      <c r="HY554" s="14">
        <v>0</v>
      </c>
      <c r="HZ554" s="14">
        <v>1</v>
      </c>
      <c r="IA554" s="14">
        <v>0</v>
      </c>
      <c r="IB554" s="14">
        <v>0</v>
      </c>
      <c r="IC554" s="14">
        <v>3</v>
      </c>
      <c r="ID554" s="14">
        <v>0</v>
      </c>
      <c r="IE554" s="14">
        <v>1</v>
      </c>
      <c r="IF554" s="14">
        <v>0</v>
      </c>
      <c r="IG554" s="14">
        <v>0</v>
      </c>
      <c r="IH554" s="14">
        <v>0</v>
      </c>
      <c r="II554" s="14">
        <v>0</v>
      </c>
      <c r="IJ554" s="14">
        <v>0</v>
      </c>
      <c r="IK554" s="14">
        <v>0</v>
      </c>
      <c r="IL554" s="14">
        <v>0</v>
      </c>
      <c r="IM554" s="14">
        <v>0</v>
      </c>
      <c r="IN554" s="14">
        <v>0</v>
      </c>
      <c r="IO554" s="14">
        <v>0</v>
      </c>
      <c r="IP554" s="14">
        <v>0</v>
      </c>
      <c r="IQ554" s="14">
        <v>1</v>
      </c>
      <c r="IR554" s="14">
        <v>0</v>
      </c>
      <c r="IS554" s="14">
        <v>3</v>
      </c>
      <c r="IT554" s="14">
        <v>4</v>
      </c>
      <c r="IU554" s="14">
        <v>0</v>
      </c>
      <c r="IV554" s="14">
        <v>1</v>
      </c>
      <c r="IW554" s="14">
        <v>0</v>
      </c>
      <c r="IX554" s="14">
        <v>1</v>
      </c>
      <c r="IY554" s="14">
        <v>0</v>
      </c>
      <c r="IZ554" s="14">
        <v>0</v>
      </c>
      <c r="JA554" s="14">
        <v>0</v>
      </c>
      <c r="JB554" s="14">
        <v>1</v>
      </c>
      <c r="JC554" s="14">
        <v>0</v>
      </c>
      <c r="JD554" s="14">
        <v>0</v>
      </c>
      <c r="JE554" s="14">
        <v>0</v>
      </c>
      <c r="JF554" s="14">
        <v>0</v>
      </c>
      <c r="JG554" s="14">
        <v>0</v>
      </c>
      <c r="JH554" s="14">
        <v>1</v>
      </c>
      <c r="JI554" s="14">
        <v>0</v>
      </c>
      <c r="JJ554" s="14">
        <v>0</v>
      </c>
      <c r="JK554" s="14">
        <v>0</v>
      </c>
      <c r="JL554" s="14">
        <v>0</v>
      </c>
      <c r="JM554" s="14">
        <v>0</v>
      </c>
      <c r="JN554" s="14">
        <v>0</v>
      </c>
      <c r="JO554" s="14">
        <v>1</v>
      </c>
      <c r="JP554" s="14">
        <v>0</v>
      </c>
      <c r="JQ554" s="14">
        <v>0</v>
      </c>
      <c r="JR554" s="14">
        <v>0</v>
      </c>
      <c r="JS554" s="14">
        <v>0</v>
      </c>
      <c r="JT554" s="14">
        <v>0</v>
      </c>
      <c r="JU554" s="14">
        <v>0</v>
      </c>
      <c r="JV554" s="14">
        <v>0</v>
      </c>
      <c r="JW554" s="14">
        <v>0</v>
      </c>
      <c r="JX554" s="14">
        <v>0</v>
      </c>
      <c r="JY554" s="14">
        <v>0</v>
      </c>
      <c r="JZ554" s="14">
        <v>0</v>
      </c>
      <c r="KA554" s="14">
        <v>0</v>
      </c>
      <c r="KB554" s="14">
        <v>2</v>
      </c>
      <c r="KC554" s="14">
        <v>0</v>
      </c>
      <c r="KD554" s="14">
        <v>0</v>
      </c>
      <c r="KE554" s="14">
        <v>0</v>
      </c>
      <c r="KF554" s="14">
        <v>0</v>
      </c>
      <c r="KG554" s="14">
        <v>1</v>
      </c>
      <c r="KH554" s="14">
        <v>0</v>
      </c>
      <c r="KI554" s="14">
        <v>0</v>
      </c>
      <c r="KJ554" s="14">
        <v>0</v>
      </c>
      <c r="KK554" s="14">
        <v>0</v>
      </c>
      <c r="KL554" s="14">
        <v>0</v>
      </c>
      <c r="KM554" s="14">
        <v>0</v>
      </c>
      <c r="KN554" s="14">
        <v>0</v>
      </c>
      <c r="KO554" s="14">
        <v>0</v>
      </c>
      <c r="KP554" s="14">
        <v>0</v>
      </c>
      <c r="KQ554" s="14">
        <v>0</v>
      </c>
      <c r="KR554" s="14">
        <v>0</v>
      </c>
      <c r="KS554" s="14">
        <v>0</v>
      </c>
      <c r="KT554" s="14">
        <v>0</v>
      </c>
      <c r="KU554" s="14">
        <v>0</v>
      </c>
      <c r="KV554" s="14">
        <v>0</v>
      </c>
      <c r="KW554" s="14">
        <v>0</v>
      </c>
      <c r="KX554" s="14">
        <v>2</v>
      </c>
      <c r="KY554" s="14">
        <v>0</v>
      </c>
      <c r="KZ554" s="14">
        <v>0</v>
      </c>
      <c r="LA554" s="14">
        <v>1</v>
      </c>
      <c r="LB554" s="14">
        <v>0</v>
      </c>
      <c r="LC554" s="14">
        <v>0</v>
      </c>
      <c r="LD554" s="14">
        <v>0</v>
      </c>
      <c r="LE554" s="14">
        <v>0</v>
      </c>
      <c r="LF554" s="14">
        <v>0</v>
      </c>
      <c r="LG554" s="14">
        <v>0</v>
      </c>
      <c r="LH554" s="14">
        <v>0</v>
      </c>
      <c r="LI554" s="14">
        <v>0</v>
      </c>
      <c r="LJ554" s="14">
        <v>0</v>
      </c>
      <c r="LK554" s="14">
        <v>0</v>
      </c>
      <c r="LL554" s="14">
        <v>0</v>
      </c>
      <c r="LM554" s="14">
        <v>0</v>
      </c>
      <c r="LN554" s="14">
        <v>0</v>
      </c>
      <c r="LO554" s="14">
        <v>0</v>
      </c>
      <c r="LP554" s="14">
        <v>0</v>
      </c>
      <c r="LQ554" s="14">
        <v>0</v>
      </c>
      <c r="LR554" s="14">
        <v>1</v>
      </c>
      <c r="LS554" s="14">
        <v>0</v>
      </c>
      <c r="LT554" s="14">
        <v>1</v>
      </c>
      <c r="LU554" s="14">
        <v>1</v>
      </c>
      <c r="LV554" s="14">
        <v>0</v>
      </c>
      <c r="LW554" s="14">
        <v>2</v>
      </c>
      <c r="LX554" s="14">
        <v>0</v>
      </c>
      <c r="LY554" s="14">
        <v>2</v>
      </c>
      <c r="LZ554" s="14">
        <v>0</v>
      </c>
      <c r="MA554" s="14">
        <v>1</v>
      </c>
      <c r="MB554" s="14">
        <v>1</v>
      </c>
      <c r="MC554" s="14">
        <v>1</v>
      </c>
      <c r="MD554" s="14">
        <v>1</v>
      </c>
      <c r="ME554" s="14">
        <v>1</v>
      </c>
      <c r="MF554" s="14">
        <v>2</v>
      </c>
      <c r="MG554" s="14">
        <v>0</v>
      </c>
      <c r="MH554" s="14">
        <v>0</v>
      </c>
      <c r="MI554" s="14">
        <v>0</v>
      </c>
      <c r="MJ554" s="14">
        <v>1</v>
      </c>
      <c r="MK554" s="14">
        <v>0</v>
      </c>
      <c r="ML554" s="14">
        <v>2</v>
      </c>
      <c r="MM554" s="14">
        <v>1</v>
      </c>
      <c r="MN554" s="14">
        <v>2</v>
      </c>
      <c r="MO554" s="14">
        <v>3</v>
      </c>
      <c r="MP554" s="14">
        <v>2</v>
      </c>
      <c r="MQ554" s="14">
        <v>2</v>
      </c>
      <c r="MR554" s="14">
        <v>4</v>
      </c>
      <c r="MS554" s="14">
        <v>0</v>
      </c>
      <c r="MT554" s="14">
        <v>1</v>
      </c>
      <c r="MU554" s="14">
        <v>0</v>
      </c>
      <c r="MV554" s="14">
        <v>1</v>
      </c>
      <c r="MW554" s="14">
        <v>3</v>
      </c>
      <c r="MX554" s="14">
        <v>5</v>
      </c>
      <c r="MY554" s="14">
        <v>0</v>
      </c>
      <c r="MZ554" s="14">
        <v>0</v>
      </c>
      <c r="NA554" s="14">
        <v>2</v>
      </c>
      <c r="NB554" s="14">
        <v>2</v>
      </c>
      <c r="NC554" s="14">
        <v>2</v>
      </c>
      <c r="ND554" s="14">
        <v>3</v>
      </c>
      <c r="NE554" s="14">
        <v>1</v>
      </c>
      <c r="NF554" s="14">
        <v>1</v>
      </c>
      <c r="NG554" s="14">
        <v>0</v>
      </c>
      <c r="NH554" s="14">
        <v>3</v>
      </c>
      <c r="NI554" s="14">
        <v>2</v>
      </c>
      <c r="NJ554" s="14">
        <v>5</v>
      </c>
      <c r="NK554" s="14">
        <v>2</v>
      </c>
      <c r="NL554" s="14">
        <v>0</v>
      </c>
      <c r="NM554" s="14">
        <v>2</v>
      </c>
      <c r="NN554" s="14">
        <v>0</v>
      </c>
      <c r="NO554" s="14">
        <v>1</v>
      </c>
      <c r="NP554" s="14">
        <v>0</v>
      </c>
      <c r="NQ554" s="14">
        <v>0</v>
      </c>
      <c r="NR554" s="14">
        <v>3</v>
      </c>
      <c r="NS554" s="14">
        <v>2</v>
      </c>
      <c r="NT554" s="14">
        <v>2</v>
      </c>
      <c r="NU554" s="14">
        <v>0</v>
      </c>
      <c r="NV554" s="14">
        <v>12</v>
      </c>
      <c r="NW554" s="14">
        <v>2</v>
      </c>
      <c r="NX554" s="14">
        <v>3</v>
      </c>
      <c r="NY554" s="14">
        <v>0</v>
      </c>
      <c r="NZ554" s="14">
        <v>1</v>
      </c>
      <c r="OA554" s="14">
        <v>6</v>
      </c>
      <c r="OB554" s="14">
        <v>0</v>
      </c>
      <c r="OC554" s="14">
        <v>0</v>
      </c>
      <c r="OD554" s="14">
        <v>0</v>
      </c>
      <c r="OE554" s="14">
        <v>4</v>
      </c>
      <c r="OF554" s="14">
        <v>1</v>
      </c>
      <c r="OG554" s="14">
        <v>3</v>
      </c>
      <c r="OH554" s="14">
        <v>2</v>
      </c>
      <c r="OI554" s="14">
        <v>0</v>
      </c>
      <c r="OJ554" s="14">
        <v>0</v>
      </c>
      <c r="OK554" s="14">
        <v>2</v>
      </c>
      <c r="OL554" s="14">
        <v>0</v>
      </c>
      <c r="OM554" s="14">
        <v>2</v>
      </c>
      <c r="ON554" s="14">
        <v>2</v>
      </c>
      <c r="OO554" s="14">
        <v>1</v>
      </c>
      <c r="OP554" s="14">
        <v>0</v>
      </c>
      <c r="OQ554" s="14">
        <v>3</v>
      </c>
      <c r="OR554" s="14">
        <v>5</v>
      </c>
      <c r="OS554" s="14">
        <v>0</v>
      </c>
      <c r="OT554" s="14">
        <v>2</v>
      </c>
      <c r="OU554" s="14">
        <v>0</v>
      </c>
      <c r="OV554" s="14">
        <v>1</v>
      </c>
      <c r="OW554" s="14">
        <v>0</v>
      </c>
      <c r="OX554" s="14">
        <v>0</v>
      </c>
      <c r="OY554" s="14">
        <v>0</v>
      </c>
      <c r="OZ554" s="31">
        <v>2</v>
      </c>
      <c r="PA554" s="14">
        <v>1</v>
      </c>
      <c r="PB554" s="14"/>
      <c r="PC554" s="14">
        <v>2</v>
      </c>
      <c r="PD554" s="14">
        <v>0</v>
      </c>
      <c r="PE554" s="14"/>
      <c r="PF554" s="14"/>
      <c r="PG554" s="14">
        <v>3</v>
      </c>
      <c r="PH554" s="54"/>
      <c r="PI554" s="54"/>
      <c r="PJ554" s="54"/>
      <c r="PK554" s="54"/>
      <c r="PL554" s="84"/>
      <c r="PM554" s="14">
        <v>3</v>
      </c>
      <c r="PN554" s="84">
        <v>1</v>
      </c>
      <c r="PO554" s="84">
        <v>2</v>
      </c>
      <c r="PP554" s="84">
        <v>4</v>
      </c>
      <c r="PQ554" s="84"/>
      <c r="PR554" s="505"/>
      <c r="PS554" s="84"/>
      <c r="PT554" s="84"/>
      <c r="PU554" s="84"/>
      <c r="PV554" s="84">
        <v>3</v>
      </c>
      <c r="PW554" s="14">
        <v>1</v>
      </c>
      <c r="PX554" s="14">
        <v>2</v>
      </c>
      <c r="PY554" s="14"/>
      <c r="PZ554" s="14">
        <v>1</v>
      </c>
      <c r="QA554" s="14"/>
      <c r="QB554" s="60">
        <v>1</v>
      </c>
      <c r="QC554" s="54"/>
      <c r="QD554" s="54"/>
      <c r="QI554" s="1">
        <v>1</v>
      </c>
      <c r="QR554" s="1"/>
      <c r="QS554" s="1"/>
      <c r="QX554" s="1">
        <v>5</v>
      </c>
      <c r="QY554" s="1">
        <v>1</v>
      </c>
      <c r="QZ554" s="1"/>
      <c r="RA554" s="1"/>
      <c r="RB554" s="1"/>
      <c r="RC554" s="1"/>
      <c r="RD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SE554" s="20">
        <v>1</v>
      </c>
    </row>
    <row r="555" spans="1:534" s="20" customFormat="1" hidden="1" x14ac:dyDescent="0.25">
      <c r="A555" s="68" t="s">
        <v>27</v>
      </c>
      <c r="B555" s="68" t="s">
        <v>1457</v>
      </c>
      <c r="C555" s="347"/>
      <c r="D555" s="347"/>
      <c r="E555" s="14">
        <v>0</v>
      </c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>
        <v>0</v>
      </c>
      <c r="PE555" s="14"/>
      <c r="PF555" s="14"/>
      <c r="PG555" s="54"/>
      <c r="PH555" s="54"/>
      <c r="PI555" s="54"/>
      <c r="PJ555" s="54"/>
      <c r="PK555" s="54"/>
      <c r="PL555" s="84"/>
      <c r="PM555" s="14"/>
      <c r="PN555" s="84"/>
      <c r="PO555" s="84"/>
      <c r="PP555" s="84"/>
      <c r="PQ555" s="84"/>
      <c r="PR555" s="505"/>
      <c r="PS555" s="84"/>
      <c r="PT555" s="84"/>
      <c r="PU555" s="84"/>
      <c r="PV555" s="84"/>
      <c r="PW555" s="54"/>
      <c r="PX555" s="54"/>
      <c r="PY555" s="14"/>
      <c r="PZ555" s="14"/>
      <c r="QA555" s="14"/>
      <c r="QB555" s="54"/>
      <c r="QC555" s="54"/>
      <c r="QD555" s="54"/>
      <c r="QR555" s="1"/>
      <c r="QS555" s="1"/>
      <c r="QX555" s="1"/>
      <c r="QY555" s="1"/>
      <c r="QZ555" s="1"/>
      <c r="RA555" s="1"/>
      <c r="RB555" s="1"/>
      <c r="RC555" s="1"/>
      <c r="RD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</row>
    <row r="556" spans="1:534" s="20" customFormat="1" hidden="1" x14ac:dyDescent="0.25">
      <c r="A556" s="68" t="s">
        <v>27</v>
      </c>
      <c r="B556" s="68" t="s">
        <v>1560</v>
      </c>
      <c r="C556" s="347"/>
      <c r="D556" s="347"/>
      <c r="E556" s="14">
        <v>0</v>
      </c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>
        <v>0</v>
      </c>
      <c r="PE556" s="14"/>
      <c r="PF556" s="14"/>
      <c r="PG556" s="54"/>
      <c r="PH556" s="54"/>
      <c r="PI556" s="54"/>
      <c r="PJ556" s="54"/>
      <c r="PK556" s="54"/>
      <c r="PL556" s="84"/>
      <c r="PM556" s="14"/>
      <c r="PN556" s="84"/>
      <c r="PO556" s="84"/>
      <c r="PP556" s="84"/>
      <c r="PQ556" s="84"/>
      <c r="PR556" s="505"/>
      <c r="PS556" s="84"/>
      <c r="PT556" s="84"/>
      <c r="PU556" s="84"/>
      <c r="PV556" s="84"/>
      <c r="PW556" s="54"/>
      <c r="PX556" s="54"/>
      <c r="PY556" s="14"/>
      <c r="PZ556" s="14"/>
      <c r="QA556" s="14"/>
      <c r="QB556" s="54"/>
      <c r="QC556" s="54"/>
      <c r="QD556" s="54"/>
      <c r="QR556" s="1"/>
      <c r="QS556" s="1"/>
      <c r="QX556" s="1"/>
      <c r="QY556" s="1"/>
      <c r="QZ556" s="1"/>
      <c r="RA556" s="1"/>
      <c r="RB556" s="1"/>
      <c r="RC556" s="1"/>
      <c r="RD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</row>
    <row r="557" spans="1:534" s="20" customFormat="1" hidden="1" x14ac:dyDescent="0.25">
      <c r="A557" s="68" t="s">
        <v>27</v>
      </c>
      <c r="B557" s="68" t="s">
        <v>1561</v>
      </c>
      <c r="C557" s="347"/>
      <c r="D557" s="347"/>
      <c r="E557" s="14">
        <v>0</v>
      </c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>
        <v>0</v>
      </c>
      <c r="PE557" s="14"/>
      <c r="PF557" s="14"/>
      <c r="PG557" s="54"/>
      <c r="PH557" s="54"/>
      <c r="PI557" s="54"/>
      <c r="PJ557" s="54"/>
      <c r="PK557" s="54"/>
      <c r="PL557" s="84"/>
      <c r="PM557" s="14"/>
      <c r="PN557" s="84"/>
      <c r="PO557" s="84"/>
      <c r="PP557" s="84"/>
      <c r="PQ557" s="84"/>
      <c r="PR557" s="505"/>
      <c r="PS557" s="84"/>
      <c r="PT557" s="84"/>
      <c r="PU557" s="84"/>
      <c r="PV557" s="84"/>
      <c r="PW557" s="54"/>
      <c r="PX557" s="54"/>
      <c r="PY557" s="14"/>
      <c r="PZ557" s="14"/>
      <c r="QA557" s="14"/>
      <c r="QB557" s="54"/>
      <c r="QC557" s="54"/>
      <c r="QD557" s="54"/>
      <c r="QR557" s="1"/>
      <c r="QS557" s="1"/>
      <c r="QX557" s="1"/>
      <c r="QY557" s="1"/>
      <c r="QZ557" s="1"/>
      <c r="RA557" s="1"/>
      <c r="RB557" s="1"/>
      <c r="RC557" s="1"/>
      <c r="RD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</row>
    <row r="558" spans="1:534" s="20" customFormat="1" hidden="1" x14ac:dyDescent="0.25">
      <c r="A558" s="68" t="s">
        <v>27</v>
      </c>
      <c r="B558" s="68" t="s">
        <v>1562</v>
      </c>
      <c r="C558" s="347"/>
      <c r="D558" s="347"/>
      <c r="E558" s="14">
        <v>0</v>
      </c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>
        <v>0</v>
      </c>
      <c r="PE558" s="14"/>
      <c r="PF558" s="14"/>
      <c r="PG558" s="54"/>
      <c r="PH558" s="54"/>
      <c r="PI558" s="54"/>
      <c r="PJ558" s="54"/>
      <c r="PK558" s="54"/>
      <c r="PL558" s="84"/>
      <c r="PM558" s="14"/>
      <c r="PN558" s="84"/>
      <c r="PO558" s="84"/>
      <c r="PP558" s="84"/>
      <c r="PQ558" s="84"/>
      <c r="PR558" s="505"/>
      <c r="PS558" s="84"/>
      <c r="PT558" s="84"/>
      <c r="PU558" s="84"/>
      <c r="PV558" s="84"/>
      <c r="PW558" s="54"/>
      <c r="PX558" s="54"/>
      <c r="PY558" s="14"/>
      <c r="PZ558" s="14"/>
      <c r="QA558" s="14"/>
      <c r="QB558" s="54"/>
      <c r="QC558" s="54"/>
      <c r="QD558" s="54"/>
      <c r="QR558" s="1"/>
      <c r="QS558" s="1"/>
      <c r="QX558" s="1"/>
      <c r="QY558" s="1"/>
      <c r="QZ558" s="1"/>
      <c r="RA558" s="1"/>
      <c r="RB558" s="1"/>
      <c r="RC558" s="1"/>
      <c r="RD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</row>
    <row r="559" spans="1:534" s="20" customFormat="1" hidden="1" x14ac:dyDescent="0.25">
      <c r="A559" s="68" t="s">
        <v>27</v>
      </c>
      <c r="B559" s="68" t="s">
        <v>1253</v>
      </c>
      <c r="C559" s="347"/>
      <c r="D559" s="347"/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  <c r="AL559" s="14">
        <v>0</v>
      </c>
      <c r="AM559" s="14">
        <v>0</v>
      </c>
      <c r="AN559" s="14">
        <v>0</v>
      </c>
      <c r="AO559" s="14">
        <v>0</v>
      </c>
      <c r="AP559" s="14">
        <v>0</v>
      </c>
      <c r="AQ559" s="14">
        <v>0</v>
      </c>
      <c r="AR559" s="14">
        <v>0</v>
      </c>
      <c r="AS559" s="14">
        <v>0</v>
      </c>
      <c r="AT559" s="14">
        <v>0</v>
      </c>
      <c r="AU559" s="14">
        <v>0</v>
      </c>
      <c r="AV559" s="14">
        <v>0</v>
      </c>
      <c r="AW559" s="14">
        <v>0</v>
      </c>
      <c r="AX559" s="14">
        <v>0</v>
      </c>
      <c r="AY559" s="14">
        <v>0</v>
      </c>
      <c r="AZ559" s="14">
        <v>0</v>
      </c>
      <c r="BA559" s="14">
        <v>0</v>
      </c>
      <c r="BB559" s="14">
        <v>0</v>
      </c>
      <c r="BC559" s="14">
        <v>0</v>
      </c>
      <c r="BD559" s="14">
        <v>0</v>
      </c>
      <c r="BE559" s="14">
        <v>0</v>
      </c>
      <c r="BF559" s="14">
        <v>0</v>
      </c>
      <c r="BG559" s="14">
        <v>0</v>
      </c>
      <c r="BH559" s="14">
        <v>0</v>
      </c>
      <c r="BI559" s="14">
        <v>0</v>
      </c>
      <c r="BJ559" s="14">
        <v>0</v>
      </c>
      <c r="BK559" s="14">
        <v>0</v>
      </c>
      <c r="BL559" s="14">
        <v>0</v>
      </c>
      <c r="BM559" s="14">
        <v>0</v>
      </c>
      <c r="BN559" s="14">
        <v>0</v>
      </c>
      <c r="BO559" s="14">
        <v>0</v>
      </c>
      <c r="BP559" s="14">
        <v>0</v>
      </c>
      <c r="BQ559" s="14">
        <v>0</v>
      </c>
      <c r="BR559" s="14">
        <v>0</v>
      </c>
      <c r="BS559" s="14">
        <v>0</v>
      </c>
      <c r="BT559" s="14">
        <v>0</v>
      </c>
      <c r="BU559" s="14">
        <v>0</v>
      </c>
      <c r="BV559" s="14">
        <v>0</v>
      </c>
      <c r="BW559" s="14">
        <v>0</v>
      </c>
      <c r="BX559" s="14">
        <v>0</v>
      </c>
      <c r="BY559" s="14">
        <v>0</v>
      </c>
      <c r="BZ559" s="14">
        <v>0</v>
      </c>
      <c r="CA559" s="14">
        <v>0</v>
      </c>
      <c r="CB559" s="14">
        <v>0</v>
      </c>
      <c r="CC559" s="14">
        <v>0</v>
      </c>
      <c r="CD559" s="14">
        <v>0</v>
      </c>
      <c r="CE559" s="14">
        <v>0</v>
      </c>
      <c r="CF559" s="14">
        <v>0</v>
      </c>
      <c r="CG559" s="14">
        <v>0</v>
      </c>
      <c r="CH559" s="14">
        <v>0</v>
      </c>
      <c r="CI559" s="14">
        <v>0</v>
      </c>
      <c r="CJ559" s="14">
        <v>0</v>
      </c>
      <c r="CK559" s="14">
        <v>0</v>
      </c>
      <c r="CL559" s="14">
        <v>0</v>
      </c>
      <c r="CM559" s="14">
        <v>0</v>
      </c>
      <c r="CN559" s="14">
        <v>0</v>
      </c>
      <c r="CO559" s="14">
        <v>0</v>
      </c>
      <c r="CP559" s="14">
        <v>0</v>
      </c>
      <c r="CQ559" s="14">
        <v>0</v>
      </c>
      <c r="CR559" s="14">
        <v>0</v>
      </c>
      <c r="CS559" s="14">
        <v>0</v>
      </c>
      <c r="CT559" s="14">
        <v>0</v>
      </c>
      <c r="CU559" s="14">
        <v>0</v>
      </c>
      <c r="CV559" s="14">
        <v>0</v>
      </c>
      <c r="CW559" s="14">
        <v>0</v>
      </c>
      <c r="CX559" s="14">
        <v>0</v>
      </c>
      <c r="CY559" s="14">
        <v>0</v>
      </c>
      <c r="CZ559" s="14">
        <v>0</v>
      </c>
      <c r="DA559" s="14">
        <v>0</v>
      </c>
      <c r="DB559" s="14">
        <v>0</v>
      </c>
      <c r="DC559" s="14">
        <v>0</v>
      </c>
      <c r="DD559" s="14">
        <v>0</v>
      </c>
      <c r="DE559" s="14">
        <v>0</v>
      </c>
      <c r="DF559" s="14">
        <v>0</v>
      </c>
      <c r="DG559" s="14">
        <v>0</v>
      </c>
      <c r="DH559" s="14">
        <v>0</v>
      </c>
      <c r="DI559" s="14">
        <v>0</v>
      </c>
      <c r="DJ559" s="14">
        <v>0</v>
      </c>
      <c r="DK559" s="14">
        <v>0</v>
      </c>
      <c r="DL559" s="14">
        <v>0</v>
      </c>
      <c r="DM559" s="14">
        <v>0</v>
      </c>
      <c r="DN559" s="14">
        <v>0</v>
      </c>
      <c r="DO559" s="14">
        <v>0</v>
      </c>
      <c r="DP559" s="14">
        <v>0</v>
      </c>
      <c r="DQ559" s="14">
        <v>0</v>
      </c>
      <c r="DR559" s="14">
        <v>0</v>
      </c>
      <c r="DS559" s="14">
        <v>0</v>
      </c>
      <c r="DT559" s="14">
        <v>0</v>
      </c>
      <c r="DU559" s="14">
        <v>0</v>
      </c>
      <c r="DV559" s="14">
        <v>0</v>
      </c>
      <c r="DW559" s="14">
        <v>0</v>
      </c>
      <c r="DX559" s="14">
        <v>0</v>
      </c>
      <c r="DY559" s="14">
        <v>0</v>
      </c>
      <c r="DZ559" s="14">
        <v>0</v>
      </c>
      <c r="EA559" s="14">
        <v>0</v>
      </c>
      <c r="EB559" s="14">
        <v>0</v>
      </c>
      <c r="EC559" s="14">
        <v>0</v>
      </c>
      <c r="ED559" s="14">
        <v>0</v>
      </c>
      <c r="EE559" s="14">
        <v>0</v>
      </c>
      <c r="EF559" s="14">
        <v>0</v>
      </c>
      <c r="EG559" s="14">
        <v>0</v>
      </c>
      <c r="EH559" s="14">
        <v>0</v>
      </c>
      <c r="EI559" s="14">
        <v>0</v>
      </c>
      <c r="EJ559" s="14">
        <v>0</v>
      </c>
      <c r="EK559" s="14">
        <v>0</v>
      </c>
      <c r="EL559" s="14">
        <v>0</v>
      </c>
      <c r="EM559" s="14">
        <v>0</v>
      </c>
      <c r="EN559" s="14">
        <v>0</v>
      </c>
      <c r="EO559" s="14">
        <v>0</v>
      </c>
      <c r="EP559" s="14">
        <v>0</v>
      </c>
      <c r="EQ559" s="14">
        <v>0</v>
      </c>
      <c r="ER559" s="14">
        <v>0</v>
      </c>
      <c r="ES559" s="14">
        <v>0</v>
      </c>
      <c r="ET559" s="14">
        <v>0</v>
      </c>
      <c r="EU559" s="14">
        <v>0</v>
      </c>
      <c r="EV559" s="14">
        <v>0</v>
      </c>
      <c r="EW559" s="14">
        <v>0</v>
      </c>
      <c r="EX559" s="14">
        <v>0</v>
      </c>
      <c r="EY559" s="14">
        <v>0</v>
      </c>
      <c r="EZ559" s="14">
        <v>0</v>
      </c>
      <c r="FA559" s="14">
        <v>0</v>
      </c>
      <c r="FB559" s="14">
        <v>0</v>
      </c>
      <c r="FC559" s="14">
        <v>0</v>
      </c>
      <c r="FD559" s="14">
        <v>0</v>
      </c>
      <c r="FE559" s="14">
        <v>0</v>
      </c>
      <c r="FF559" s="14">
        <v>0</v>
      </c>
      <c r="FG559" s="14">
        <v>0</v>
      </c>
      <c r="FH559" s="14">
        <v>0</v>
      </c>
      <c r="FI559" s="14">
        <v>0</v>
      </c>
      <c r="FJ559" s="14">
        <v>0</v>
      </c>
      <c r="FK559" s="14">
        <v>0</v>
      </c>
      <c r="FL559" s="14">
        <v>0</v>
      </c>
      <c r="FM559" s="14">
        <v>0</v>
      </c>
      <c r="FN559" s="14">
        <v>0</v>
      </c>
      <c r="FO559" s="14">
        <v>0</v>
      </c>
      <c r="FP559" s="14">
        <v>0</v>
      </c>
      <c r="FQ559" s="14">
        <v>0</v>
      </c>
      <c r="FR559" s="14">
        <v>0</v>
      </c>
      <c r="FS559" s="14">
        <v>0</v>
      </c>
      <c r="FT559" s="14">
        <v>0</v>
      </c>
      <c r="FU559" s="14">
        <v>0</v>
      </c>
      <c r="FV559" s="14">
        <v>0</v>
      </c>
      <c r="FW559" s="14">
        <v>0</v>
      </c>
      <c r="FX559" s="14">
        <v>0</v>
      </c>
      <c r="FY559" s="14">
        <v>0</v>
      </c>
      <c r="FZ559" s="14">
        <v>0</v>
      </c>
      <c r="GA559" s="14">
        <v>0</v>
      </c>
      <c r="GB559" s="14">
        <v>0</v>
      </c>
      <c r="GC559" s="14">
        <v>0</v>
      </c>
      <c r="GD559" s="14">
        <v>0</v>
      </c>
      <c r="GE559" s="14">
        <v>0</v>
      </c>
      <c r="GF559" s="14">
        <v>0</v>
      </c>
      <c r="GG559" s="14">
        <v>0</v>
      </c>
      <c r="GH559" s="14">
        <v>0</v>
      </c>
      <c r="GI559" s="14">
        <v>0</v>
      </c>
      <c r="GJ559" s="14">
        <v>0</v>
      </c>
      <c r="GK559" s="14">
        <v>0</v>
      </c>
      <c r="GL559" s="14">
        <v>0</v>
      </c>
      <c r="GM559" s="14">
        <v>0</v>
      </c>
      <c r="GN559" s="14">
        <v>0</v>
      </c>
      <c r="GO559" s="14">
        <v>0</v>
      </c>
      <c r="GP559" s="14">
        <v>0</v>
      </c>
      <c r="GQ559" s="14">
        <v>0</v>
      </c>
      <c r="GR559" s="14">
        <v>0</v>
      </c>
      <c r="GS559" s="14">
        <v>0</v>
      </c>
      <c r="GT559" s="14">
        <v>0</v>
      </c>
      <c r="GU559" s="14">
        <v>0</v>
      </c>
      <c r="GV559" s="14">
        <v>0</v>
      </c>
      <c r="GW559" s="14">
        <v>0</v>
      </c>
      <c r="GX559" s="14">
        <v>0</v>
      </c>
      <c r="GY559" s="14">
        <v>0</v>
      </c>
      <c r="GZ559" s="14">
        <v>0</v>
      </c>
      <c r="HA559" s="14">
        <v>0</v>
      </c>
      <c r="HB559" s="14">
        <v>0</v>
      </c>
      <c r="HC559" s="14">
        <v>0</v>
      </c>
      <c r="HD559" s="14">
        <v>0</v>
      </c>
      <c r="HE559" s="14">
        <v>0</v>
      </c>
      <c r="HF559" s="14">
        <v>0</v>
      </c>
      <c r="HG559" s="14">
        <v>0</v>
      </c>
      <c r="HH559" s="14">
        <v>0</v>
      </c>
      <c r="HI559" s="14">
        <v>0</v>
      </c>
      <c r="HJ559" s="14">
        <v>0</v>
      </c>
      <c r="HK559" s="14">
        <v>0</v>
      </c>
      <c r="HL559" s="14">
        <v>0</v>
      </c>
      <c r="HM559" s="14">
        <v>0</v>
      </c>
      <c r="HN559" s="14">
        <v>0</v>
      </c>
      <c r="HO559" s="14">
        <v>0</v>
      </c>
      <c r="HP559" s="14">
        <v>0</v>
      </c>
      <c r="HQ559" s="14">
        <v>0</v>
      </c>
      <c r="HR559" s="14">
        <v>0</v>
      </c>
      <c r="HS559" s="14">
        <v>0</v>
      </c>
      <c r="HT559" s="14">
        <v>0</v>
      </c>
      <c r="HU559" s="14">
        <v>0</v>
      </c>
      <c r="HV559" s="14">
        <v>0</v>
      </c>
      <c r="HW559" s="14">
        <v>0</v>
      </c>
      <c r="HX559" s="14">
        <v>0</v>
      </c>
      <c r="HY559" s="14">
        <v>0</v>
      </c>
      <c r="HZ559" s="14">
        <v>0</v>
      </c>
      <c r="IA559" s="14">
        <v>0</v>
      </c>
      <c r="IB559" s="14">
        <v>0</v>
      </c>
      <c r="IC559" s="14">
        <v>0</v>
      </c>
      <c r="ID559" s="14">
        <v>0</v>
      </c>
      <c r="IE559" s="14">
        <v>0</v>
      </c>
      <c r="IF559" s="14">
        <v>0</v>
      </c>
      <c r="IG559" s="14">
        <v>0</v>
      </c>
      <c r="IH559" s="14">
        <v>0</v>
      </c>
      <c r="II559" s="14">
        <v>0</v>
      </c>
      <c r="IJ559" s="14">
        <v>0</v>
      </c>
      <c r="IK559" s="14">
        <v>0</v>
      </c>
      <c r="IL559" s="14">
        <v>0</v>
      </c>
      <c r="IM559" s="14">
        <v>0</v>
      </c>
      <c r="IN559" s="14">
        <v>0</v>
      </c>
      <c r="IO559" s="14">
        <v>0</v>
      </c>
      <c r="IP559" s="14">
        <v>0</v>
      </c>
      <c r="IQ559" s="14">
        <v>0</v>
      </c>
      <c r="IR559" s="14">
        <v>0</v>
      </c>
      <c r="IS559" s="14">
        <v>0</v>
      </c>
      <c r="IT559" s="14">
        <v>0</v>
      </c>
      <c r="IU559" s="14">
        <v>0</v>
      </c>
      <c r="IV559" s="14">
        <v>0</v>
      </c>
      <c r="IW559" s="14">
        <v>0</v>
      </c>
      <c r="IX559" s="14">
        <v>0</v>
      </c>
      <c r="IY559" s="14">
        <v>0</v>
      </c>
      <c r="IZ559" s="14">
        <v>0</v>
      </c>
      <c r="JA559" s="14">
        <v>0</v>
      </c>
      <c r="JB559" s="14">
        <v>0</v>
      </c>
      <c r="JC559" s="14">
        <v>0</v>
      </c>
      <c r="JD559" s="14">
        <v>0</v>
      </c>
      <c r="JE559" s="14">
        <v>0</v>
      </c>
      <c r="JF559" s="14">
        <v>0</v>
      </c>
      <c r="JG559" s="14">
        <v>0</v>
      </c>
      <c r="JH559" s="14">
        <v>0</v>
      </c>
      <c r="JI559" s="14">
        <v>0</v>
      </c>
      <c r="JJ559" s="14">
        <v>0</v>
      </c>
      <c r="JK559" s="14">
        <v>0</v>
      </c>
      <c r="JL559" s="14">
        <v>0</v>
      </c>
      <c r="JM559" s="14">
        <v>0</v>
      </c>
      <c r="JN559" s="14">
        <v>0</v>
      </c>
      <c r="JO559" s="14">
        <v>0</v>
      </c>
      <c r="JP559" s="14">
        <v>0</v>
      </c>
      <c r="JQ559" s="14">
        <v>0</v>
      </c>
      <c r="JR559" s="14">
        <v>0</v>
      </c>
      <c r="JS559" s="14">
        <v>0</v>
      </c>
      <c r="JT559" s="14">
        <v>0</v>
      </c>
      <c r="JU559" s="14">
        <v>0</v>
      </c>
      <c r="JV559" s="14">
        <v>0</v>
      </c>
      <c r="JW559" s="14">
        <v>0</v>
      </c>
      <c r="JX559" s="14">
        <v>0</v>
      </c>
      <c r="JY559" s="14">
        <v>0</v>
      </c>
      <c r="JZ559" s="14">
        <v>0</v>
      </c>
      <c r="KA559" s="14">
        <v>0</v>
      </c>
      <c r="KB559" s="14">
        <v>0</v>
      </c>
      <c r="KC559" s="14">
        <v>0</v>
      </c>
      <c r="KD559" s="14">
        <v>0</v>
      </c>
      <c r="KE559" s="14">
        <v>0</v>
      </c>
      <c r="KF559" s="14">
        <v>0</v>
      </c>
      <c r="KG559" s="14">
        <v>0</v>
      </c>
      <c r="KH559" s="14">
        <v>0</v>
      </c>
      <c r="KI559" s="14">
        <v>0</v>
      </c>
      <c r="KJ559" s="14">
        <v>0</v>
      </c>
      <c r="KK559" s="14">
        <v>0</v>
      </c>
      <c r="KL559" s="14">
        <v>0</v>
      </c>
      <c r="KM559" s="14">
        <v>0</v>
      </c>
      <c r="KN559" s="14">
        <v>0</v>
      </c>
      <c r="KO559" s="14">
        <v>0</v>
      </c>
      <c r="KP559" s="14">
        <v>0</v>
      </c>
      <c r="KQ559" s="14">
        <v>0</v>
      </c>
      <c r="KR559" s="14">
        <v>0</v>
      </c>
      <c r="KS559" s="14">
        <v>0</v>
      </c>
      <c r="KT559" s="14">
        <v>0</v>
      </c>
      <c r="KU559" s="14">
        <v>0</v>
      </c>
      <c r="KV559" s="14">
        <v>0</v>
      </c>
      <c r="KW559" s="14">
        <v>0</v>
      </c>
      <c r="KX559" s="14">
        <v>0</v>
      </c>
      <c r="KY559" s="14">
        <v>0</v>
      </c>
      <c r="KZ559" s="14">
        <v>0</v>
      </c>
      <c r="LA559" s="14">
        <v>0</v>
      </c>
      <c r="LB559" s="14">
        <v>0</v>
      </c>
      <c r="LC559" s="14">
        <v>0</v>
      </c>
      <c r="LD559" s="14">
        <v>0</v>
      </c>
      <c r="LE559" s="14">
        <v>0</v>
      </c>
      <c r="LF559" s="14">
        <v>0</v>
      </c>
      <c r="LG559" s="14">
        <v>0</v>
      </c>
      <c r="LH559" s="14">
        <v>0</v>
      </c>
      <c r="LI559" s="14">
        <v>0</v>
      </c>
      <c r="LJ559" s="14">
        <v>0</v>
      </c>
      <c r="LK559" s="14">
        <v>0</v>
      </c>
      <c r="LL559" s="14">
        <v>0</v>
      </c>
      <c r="LM559" s="14">
        <v>0</v>
      </c>
      <c r="LN559" s="14">
        <v>0</v>
      </c>
      <c r="LO559" s="14">
        <v>0</v>
      </c>
      <c r="LP559" s="14">
        <v>0</v>
      </c>
      <c r="LQ559" s="14">
        <v>0</v>
      </c>
      <c r="LR559" s="14">
        <v>0</v>
      </c>
      <c r="LS559" s="14">
        <v>0</v>
      </c>
      <c r="LT559" s="14">
        <v>0</v>
      </c>
      <c r="LU559" s="14">
        <v>0</v>
      </c>
      <c r="LV559" s="14">
        <v>0</v>
      </c>
      <c r="LW559" s="14">
        <v>0</v>
      </c>
      <c r="LX559" s="14">
        <v>0</v>
      </c>
      <c r="LY559" s="14">
        <v>0</v>
      </c>
      <c r="LZ559" s="14">
        <v>0</v>
      </c>
      <c r="MA559" s="14">
        <v>0</v>
      </c>
      <c r="MB559" s="14">
        <v>0</v>
      </c>
      <c r="MC559" s="14">
        <v>0</v>
      </c>
      <c r="MD559" s="14">
        <v>0</v>
      </c>
      <c r="ME559" s="14">
        <v>0</v>
      </c>
      <c r="MF559" s="14">
        <v>0</v>
      </c>
      <c r="MG559" s="14">
        <v>0</v>
      </c>
      <c r="MH559" s="14">
        <v>0</v>
      </c>
      <c r="MI559" s="14">
        <v>0</v>
      </c>
      <c r="MJ559" s="14">
        <v>0</v>
      </c>
      <c r="MK559" s="14">
        <v>0</v>
      </c>
      <c r="ML559" s="14">
        <v>0</v>
      </c>
      <c r="MM559" s="14">
        <v>0</v>
      </c>
      <c r="MN559" s="14">
        <v>0</v>
      </c>
      <c r="MO559" s="14">
        <v>0</v>
      </c>
      <c r="MP559" s="14">
        <v>0</v>
      </c>
      <c r="MQ559" s="14">
        <v>0</v>
      </c>
      <c r="MR559" s="14">
        <v>0</v>
      </c>
      <c r="MS559" s="14">
        <v>0</v>
      </c>
      <c r="MT559" s="14">
        <v>0</v>
      </c>
      <c r="MU559" s="14">
        <v>0</v>
      </c>
      <c r="MV559" s="14">
        <v>0</v>
      </c>
      <c r="MW559" s="14">
        <v>0</v>
      </c>
      <c r="MX559" s="14">
        <v>0</v>
      </c>
      <c r="MY559" s="14">
        <v>0</v>
      </c>
      <c r="MZ559" s="14">
        <v>0</v>
      </c>
      <c r="NA559" s="14">
        <v>0</v>
      </c>
      <c r="NB559" s="14">
        <v>0</v>
      </c>
      <c r="NC559" s="14">
        <v>0</v>
      </c>
      <c r="ND559" s="14">
        <v>0</v>
      </c>
      <c r="NE559" s="14">
        <v>0</v>
      </c>
      <c r="NF559" s="14">
        <v>0</v>
      </c>
      <c r="NG559" s="14">
        <v>0</v>
      </c>
      <c r="NH559" s="14">
        <v>0</v>
      </c>
      <c r="NI559" s="14">
        <v>0</v>
      </c>
      <c r="NJ559" s="14">
        <v>0</v>
      </c>
      <c r="NK559" s="14">
        <v>0</v>
      </c>
      <c r="NL559" s="14">
        <v>0</v>
      </c>
      <c r="NM559" s="14">
        <v>0</v>
      </c>
      <c r="NN559" s="14">
        <v>0</v>
      </c>
      <c r="NO559" s="14">
        <v>1</v>
      </c>
      <c r="NP559" s="14">
        <v>0</v>
      </c>
      <c r="NQ559" s="14">
        <v>0</v>
      </c>
      <c r="NR559" s="14">
        <v>0</v>
      </c>
      <c r="NS559" s="14">
        <v>0</v>
      </c>
      <c r="NT559" s="14">
        <v>0</v>
      </c>
      <c r="NU559" s="14">
        <v>0</v>
      </c>
      <c r="NV559" s="14">
        <v>0</v>
      </c>
      <c r="NW559" s="14">
        <v>0</v>
      </c>
      <c r="NX559" s="14">
        <v>0</v>
      </c>
      <c r="NY559" s="14">
        <v>0</v>
      </c>
      <c r="NZ559" s="14">
        <v>0</v>
      </c>
      <c r="OA559" s="14">
        <v>0</v>
      </c>
      <c r="OB559" s="14">
        <v>0</v>
      </c>
      <c r="OC559" s="14">
        <v>0</v>
      </c>
      <c r="OD559" s="14">
        <v>0</v>
      </c>
      <c r="OE559" s="14">
        <v>0</v>
      </c>
      <c r="OF559" s="14"/>
      <c r="OG559" s="14">
        <v>0</v>
      </c>
      <c r="OH559" s="14">
        <v>0</v>
      </c>
      <c r="OI559" s="14">
        <v>0</v>
      </c>
      <c r="OJ559" s="14">
        <v>0</v>
      </c>
      <c r="OK559" s="14">
        <v>0</v>
      </c>
      <c r="OL559" s="14">
        <v>0</v>
      </c>
      <c r="OM559" s="14">
        <v>0</v>
      </c>
      <c r="ON559" s="14">
        <v>0</v>
      </c>
      <c r="OO559" s="14">
        <v>0</v>
      </c>
      <c r="OP559" s="14">
        <v>0</v>
      </c>
      <c r="OQ559" s="14">
        <v>0</v>
      </c>
      <c r="OR559" s="14">
        <v>0</v>
      </c>
      <c r="OS559" s="14">
        <v>0</v>
      </c>
      <c r="OT559" s="14">
        <v>0</v>
      </c>
      <c r="OU559" s="14">
        <v>0</v>
      </c>
      <c r="OV559" s="14">
        <v>0</v>
      </c>
      <c r="OW559" s="14">
        <v>0</v>
      </c>
      <c r="OX559" s="14">
        <v>0</v>
      </c>
      <c r="OY559" s="14">
        <v>0</v>
      </c>
      <c r="OZ559" s="14"/>
      <c r="PA559" s="14">
        <v>1</v>
      </c>
      <c r="PB559" s="14"/>
      <c r="PC559" s="14"/>
      <c r="PD559" s="14">
        <v>0</v>
      </c>
      <c r="PE559" s="14">
        <v>1</v>
      </c>
      <c r="PF559" s="14"/>
      <c r="PG559" s="54"/>
      <c r="PH559" s="54"/>
      <c r="PI559" s="54"/>
      <c r="PJ559" s="54"/>
      <c r="PK559" s="54"/>
      <c r="PL559" s="84"/>
      <c r="PM559" s="14"/>
      <c r="PN559" s="84"/>
      <c r="PO559" s="84"/>
      <c r="PP559" s="84"/>
      <c r="PQ559" s="84"/>
      <c r="PR559" s="505"/>
      <c r="PS559" s="84"/>
      <c r="PT559" s="84"/>
      <c r="PU559" s="84"/>
      <c r="PV559" s="84"/>
      <c r="PW559" s="54"/>
      <c r="PX559" s="54"/>
      <c r="PY559" s="14"/>
      <c r="PZ559" s="14"/>
      <c r="QA559" s="14"/>
      <c r="QB559" s="54"/>
      <c r="QC559" s="54"/>
      <c r="QD559" s="54"/>
      <c r="QR559" s="1"/>
      <c r="QS559" s="1"/>
      <c r="QX559" s="1"/>
      <c r="QY559" s="1"/>
      <c r="QZ559" s="1"/>
      <c r="RA559" s="1"/>
      <c r="RB559" s="1"/>
      <c r="RC559" s="1"/>
      <c r="RD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</row>
    <row r="560" spans="1:534" s="20" customFormat="1" hidden="1" x14ac:dyDescent="0.25">
      <c r="A560" s="68" t="s">
        <v>27</v>
      </c>
      <c r="B560" s="68" t="s">
        <v>1254</v>
      </c>
      <c r="C560" s="464">
        <v>1566</v>
      </c>
      <c r="D560" s="347"/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  <c r="AL560" s="14">
        <v>0</v>
      </c>
      <c r="AM560" s="14">
        <v>0</v>
      </c>
      <c r="AN560" s="14">
        <v>0</v>
      </c>
      <c r="AO560" s="14">
        <v>0</v>
      </c>
      <c r="AP560" s="14">
        <v>0</v>
      </c>
      <c r="AQ560" s="14">
        <v>0</v>
      </c>
      <c r="AR560" s="14">
        <v>0</v>
      </c>
      <c r="AS560" s="14">
        <v>0</v>
      </c>
      <c r="AT560" s="14">
        <v>0</v>
      </c>
      <c r="AU560" s="14">
        <v>0</v>
      </c>
      <c r="AV560" s="14">
        <v>0</v>
      </c>
      <c r="AW560" s="14">
        <v>0</v>
      </c>
      <c r="AX560" s="14">
        <v>0</v>
      </c>
      <c r="AY560" s="14">
        <v>0</v>
      </c>
      <c r="AZ560" s="14">
        <v>0</v>
      </c>
      <c r="BA560" s="14">
        <v>0</v>
      </c>
      <c r="BB560" s="14">
        <v>0</v>
      </c>
      <c r="BC560" s="14">
        <v>0</v>
      </c>
      <c r="BD560" s="14">
        <v>0</v>
      </c>
      <c r="BE560" s="14">
        <v>0</v>
      </c>
      <c r="BF560" s="14">
        <v>0</v>
      </c>
      <c r="BG560" s="14">
        <v>0</v>
      </c>
      <c r="BH560" s="14">
        <v>0</v>
      </c>
      <c r="BI560" s="14">
        <v>0</v>
      </c>
      <c r="BJ560" s="14">
        <v>0</v>
      </c>
      <c r="BK560" s="14">
        <v>0</v>
      </c>
      <c r="BL560" s="14">
        <v>0</v>
      </c>
      <c r="BM560" s="14">
        <v>0</v>
      </c>
      <c r="BN560" s="14">
        <v>0</v>
      </c>
      <c r="BO560" s="14">
        <v>0</v>
      </c>
      <c r="BP560" s="14">
        <v>0</v>
      </c>
      <c r="BQ560" s="14">
        <v>0</v>
      </c>
      <c r="BR560" s="14">
        <v>0</v>
      </c>
      <c r="BS560" s="14">
        <v>0</v>
      </c>
      <c r="BT560" s="14">
        <v>0</v>
      </c>
      <c r="BU560" s="14">
        <v>0</v>
      </c>
      <c r="BV560" s="14">
        <v>0</v>
      </c>
      <c r="BW560" s="14">
        <v>0</v>
      </c>
      <c r="BX560" s="14">
        <v>0</v>
      </c>
      <c r="BY560" s="14">
        <v>0</v>
      </c>
      <c r="BZ560" s="14">
        <v>0</v>
      </c>
      <c r="CA560" s="14">
        <v>0</v>
      </c>
      <c r="CB560" s="14">
        <v>0</v>
      </c>
      <c r="CC560" s="14">
        <v>0</v>
      </c>
      <c r="CD560" s="14">
        <v>0</v>
      </c>
      <c r="CE560" s="14">
        <v>0</v>
      </c>
      <c r="CF560" s="14">
        <v>0</v>
      </c>
      <c r="CG560" s="14">
        <v>0</v>
      </c>
      <c r="CH560" s="14">
        <v>0</v>
      </c>
      <c r="CI560" s="14">
        <v>0</v>
      </c>
      <c r="CJ560" s="14">
        <v>0</v>
      </c>
      <c r="CK560" s="14">
        <v>0</v>
      </c>
      <c r="CL560" s="14">
        <v>0</v>
      </c>
      <c r="CM560" s="14">
        <v>0</v>
      </c>
      <c r="CN560" s="14">
        <v>0</v>
      </c>
      <c r="CO560" s="14">
        <v>0</v>
      </c>
      <c r="CP560" s="14">
        <v>0</v>
      </c>
      <c r="CQ560" s="14">
        <v>0</v>
      </c>
      <c r="CR560" s="14">
        <v>0</v>
      </c>
      <c r="CS560" s="14">
        <v>0</v>
      </c>
      <c r="CT560" s="14">
        <v>0</v>
      </c>
      <c r="CU560" s="14">
        <v>0</v>
      </c>
      <c r="CV560" s="14">
        <v>0</v>
      </c>
      <c r="CW560" s="14">
        <v>0</v>
      </c>
      <c r="CX560" s="14">
        <v>0</v>
      </c>
      <c r="CY560" s="14">
        <v>0</v>
      </c>
      <c r="CZ560" s="14">
        <v>0</v>
      </c>
      <c r="DA560" s="14">
        <v>0</v>
      </c>
      <c r="DB560" s="14">
        <v>0</v>
      </c>
      <c r="DC560" s="14">
        <v>0</v>
      </c>
      <c r="DD560" s="14">
        <v>0</v>
      </c>
      <c r="DE560" s="14">
        <v>0</v>
      </c>
      <c r="DF560" s="14">
        <v>0</v>
      </c>
      <c r="DG560" s="14">
        <v>0</v>
      </c>
      <c r="DH560" s="14">
        <v>0</v>
      </c>
      <c r="DI560" s="14">
        <v>0</v>
      </c>
      <c r="DJ560" s="14">
        <v>0</v>
      </c>
      <c r="DK560" s="14">
        <v>0</v>
      </c>
      <c r="DL560" s="14">
        <v>0</v>
      </c>
      <c r="DM560" s="14">
        <v>0</v>
      </c>
      <c r="DN560" s="14">
        <v>0</v>
      </c>
      <c r="DO560" s="14">
        <v>0</v>
      </c>
      <c r="DP560" s="14">
        <v>0</v>
      </c>
      <c r="DQ560" s="14">
        <v>0</v>
      </c>
      <c r="DR560" s="14">
        <v>0</v>
      </c>
      <c r="DS560" s="14">
        <v>0</v>
      </c>
      <c r="DT560" s="14">
        <v>0</v>
      </c>
      <c r="DU560" s="14">
        <v>0</v>
      </c>
      <c r="DV560" s="14">
        <v>0</v>
      </c>
      <c r="DW560" s="14">
        <v>0</v>
      </c>
      <c r="DX560" s="14">
        <v>0</v>
      </c>
      <c r="DY560" s="14">
        <v>0</v>
      </c>
      <c r="DZ560" s="14">
        <v>0</v>
      </c>
      <c r="EA560" s="14">
        <v>0</v>
      </c>
      <c r="EB560" s="14">
        <v>0</v>
      </c>
      <c r="EC560" s="14">
        <v>0</v>
      </c>
      <c r="ED560" s="14">
        <v>0</v>
      </c>
      <c r="EE560" s="14">
        <v>0</v>
      </c>
      <c r="EF560" s="14">
        <v>0</v>
      </c>
      <c r="EG560" s="14">
        <v>0</v>
      </c>
      <c r="EH560" s="14">
        <v>0</v>
      </c>
      <c r="EI560" s="14">
        <v>0</v>
      </c>
      <c r="EJ560" s="14">
        <v>0</v>
      </c>
      <c r="EK560" s="14">
        <v>0</v>
      </c>
      <c r="EL560" s="14">
        <v>0</v>
      </c>
      <c r="EM560" s="14">
        <v>0</v>
      </c>
      <c r="EN560" s="14">
        <v>0</v>
      </c>
      <c r="EO560" s="14">
        <v>0</v>
      </c>
      <c r="EP560" s="14">
        <v>0</v>
      </c>
      <c r="EQ560" s="14">
        <v>0</v>
      </c>
      <c r="ER560" s="14">
        <v>0</v>
      </c>
      <c r="ES560" s="14">
        <v>0</v>
      </c>
      <c r="ET560" s="14">
        <v>0</v>
      </c>
      <c r="EU560" s="14">
        <v>0</v>
      </c>
      <c r="EV560" s="14">
        <v>0</v>
      </c>
      <c r="EW560" s="14">
        <v>0</v>
      </c>
      <c r="EX560" s="14">
        <v>0</v>
      </c>
      <c r="EY560" s="14">
        <v>0</v>
      </c>
      <c r="EZ560" s="14">
        <v>0</v>
      </c>
      <c r="FA560" s="14">
        <v>0</v>
      </c>
      <c r="FB560" s="14">
        <v>0</v>
      </c>
      <c r="FC560" s="14">
        <v>0</v>
      </c>
      <c r="FD560" s="14">
        <v>0</v>
      </c>
      <c r="FE560" s="14">
        <v>0</v>
      </c>
      <c r="FF560" s="14">
        <v>0</v>
      </c>
      <c r="FG560" s="14">
        <v>0</v>
      </c>
      <c r="FH560" s="14">
        <v>0</v>
      </c>
      <c r="FI560" s="14">
        <v>0</v>
      </c>
      <c r="FJ560" s="14">
        <v>0</v>
      </c>
      <c r="FK560" s="14">
        <v>0</v>
      </c>
      <c r="FL560" s="14">
        <v>0</v>
      </c>
      <c r="FM560" s="14">
        <v>0</v>
      </c>
      <c r="FN560" s="14">
        <v>0</v>
      </c>
      <c r="FO560" s="14">
        <v>0</v>
      </c>
      <c r="FP560" s="14">
        <v>0</v>
      </c>
      <c r="FQ560" s="14">
        <v>0</v>
      </c>
      <c r="FR560" s="14">
        <v>0</v>
      </c>
      <c r="FS560" s="14">
        <v>0</v>
      </c>
      <c r="FT560" s="14">
        <v>0</v>
      </c>
      <c r="FU560" s="14">
        <v>0</v>
      </c>
      <c r="FV560" s="14">
        <v>0</v>
      </c>
      <c r="FW560" s="14">
        <v>0</v>
      </c>
      <c r="FX560" s="14">
        <v>0</v>
      </c>
      <c r="FY560" s="14">
        <v>0</v>
      </c>
      <c r="FZ560" s="14">
        <v>0</v>
      </c>
      <c r="GA560" s="14">
        <v>0</v>
      </c>
      <c r="GB560" s="14">
        <v>0</v>
      </c>
      <c r="GC560" s="14">
        <v>0</v>
      </c>
      <c r="GD560" s="14">
        <v>0</v>
      </c>
      <c r="GE560" s="14">
        <v>0</v>
      </c>
      <c r="GF560" s="14">
        <v>0</v>
      </c>
      <c r="GG560" s="14">
        <v>0</v>
      </c>
      <c r="GH560" s="14">
        <v>0</v>
      </c>
      <c r="GI560" s="14">
        <v>0</v>
      </c>
      <c r="GJ560" s="14">
        <v>0</v>
      </c>
      <c r="GK560" s="14">
        <v>0</v>
      </c>
      <c r="GL560" s="14">
        <v>0</v>
      </c>
      <c r="GM560" s="14">
        <v>0</v>
      </c>
      <c r="GN560" s="14">
        <v>0</v>
      </c>
      <c r="GO560" s="14">
        <v>0</v>
      </c>
      <c r="GP560" s="14">
        <v>0</v>
      </c>
      <c r="GQ560" s="14">
        <v>0</v>
      </c>
      <c r="GR560" s="14">
        <v>0</v>
      </c>
      <c r="GS560" s="14">
        <v>0</v>
      </c>
      <c r="GT560" s="14">
        <v>0</v>
      </c>
      <c r="GU560" s="14">
        <v>0</v>
      </c>
      <c r="GV560" s="14">
        <v>0</v>
      </c>
      <c r="GW560" s="14">
        <v>0</v>
      </c>
      <c r="GX560" s="14">
        <v>0</v>
      </c>
      <c r="GY560" s="14">
        <v>0</v>
      </c>
      <c r="GZ560" s="14">
        <v>0</v>
      </c>
      <c r="HA560" s="14">
        <v>0</v>
      </c>
      <c r="HB560" s="14">
        <v>0</v>
      </c>
      <c r="HC560" s="14">
        <v>0</v>
      </c>
      <c r="HD560" s="14">
        <v>0</v>
      </c>
      <c r="HE560" s="14">
        <v>0</v>
      </c>
      <c r="HF560" s="14">
        <v>0</v>
      </c>
      <c r="HG560" s="14">
        <v>1</v>
      </c>
      <c r="HH560" s="14">
        <v>1</v>
      </c>
      <c r="HI560" s="14">
        <v>0</v>
      </c>
      <c r="HJ560" s="14">
        <v>0</v>
      </c>
      <c r="HK560" s="14">
        <v>0</v>
      </c>
      <c r="HL560" s="14">
        <v>0</v>
      </c>
      <c r="HM560" s="14">
        <v>0</v>
      </c>
      <c r="HN560" s="14">
        <v>1</v>
      </c>
      <c r="HO560" s="14">
        <v>3</v>
      </c>
      <c r="HP560" s="14">
        <v>0</v>
      </c>
      <c r="HQ560" s="14">
        <v>0</v>
      </c>
      <c r="HR560" s="14">
        <v>0</v>
      </c>
      <c r="HS560" s="14">
        <v>0</v>
      </c>
      <c r="HT560" s="14">
        <v>0</v>
      </c>
      <c r="HU560" s="14">
        <v>0</v>
      </c>
      <c r="HV560" s="14">
        <v>0</v>
      </c>
      <c r="HW560" s="14">
        <v>0</v>
      </c>
      <c r="HX560" s="14">
        <v>0</v>
      </c>
      <c r="HY560" s="14">
        <v>0</v>
      </c>
      <c r="HZ560" s="14">
        <v>0</v>
      </c>
      <c r="IA560" s="14">
        <v>0</v>
      </c>
      <c r="IB560" s="14">
        <v>0</v>
      </c>
      <c r="IC560" s="14">
        <v>0</v>
      </c>
      <c r="ID560" s="14">
        <v>0</v>
      </c>
      <c r="IE560" s="14">
        <v>0</v>
      </c>
      <c r="IF560" s="14">
        <v>0</v>
      </c>
      <c r="IG560" s="14">
        <v>0</v>
      </c>
      <c r="IH560" s="14">
        <v>0</v>
      </c>
      <c r="II560" s="14">
        <v>0</v>
      </c>
      <c r="IJ560" s="14">
        <v>0</v>
      </c>
      <c r="IK560" s="14">
        <v>0</v>
      </c>
      <c r="IL560" s="14">
        <v>0</v>
      </c>
      <c r="IM560" s="14">
        <v>0</v>
      </c>
      <c r="IN560" s="14">
        <v>1</v>
      </c>
      <c r="IO560" s="14">
        <v>0</v>
      </c>
      <c r="IP560" s="14">
        <v>0</v>
      </c>
      <c r="IQ560" s="14">
        <v>0</v>
      </c>
      <c r="IR560" s="14">
        <v>0</v>
      </c>
      <c r="IS560" s="14">
        <v>0</v>
      </c>
      <c r="IT560" s="14">
        <v>1</v>
      </c>
      <c r="IU560" s="14">
        <v>0</v>
      </c>
      <c r="IV560" s="14">
        <v>0</v>
      </c>
      <c r="IW560" s="14">
        <v>1</v>
      </c>
      <c r="IX560" s="14">
        <v>0</v>
      </c>
      <c r="IY560" s="14">
        <v>0</v>
      </c>
      <c r="IZ560" s="14">
        <v>0</v>
      </c>
      <c r="JA560" s="14">
        <v>0</v>
      </c>
      <c r="JB560" s="14">
        <v>0</v>
      </c>
      <c r="JC560" s="14">
        <v>0</v>
      </c>
      <c r="JD560" s="14">
        <v>0</v>
      </c>
      <c r="JE560" s="14">
        <v>1</v>
      </c>
      <c r="JF560" s="14">
        <v>0</v>
      </c>
      <c r="JG560" s="14">
        <v>0</v>
      </c>
      <c r="JH560" s="14">
        <v>0</v>
      </c>
      <c r="JI560" s="14">
        <v>0</v>
      </c>
      <c r="JJ560" s="14">
        <v>0</v>
      </c>
      <c r="JK560" s="14">
        <v>0</v>
      </c>
      <c r="JL560" s="14">
        <v>0</v>
      </c>
      <c r="JM560" s="14">
        <v>0</v>
      </c>
      <c r="JN560" s="14">
        <v>0</v>
      </c>
      <c r="JO560" s="14">
        <v>0</v>
      </c>
      <c r="JP560" s="14">
        <v>0</v>
      </c>
      <c r="JQ560" s="14">
        <v>0</v>
      </c>
      <c r="JR560" s="14">
        <v>0</v>
      </c>
      <c r="JS560" s="14">
        <v>0</v>
      </c>
      <c r="JT560" s="14">
        <v>0</v>
      </c>
      <c r="JU560" s="14">
        <v>0</v>
      </c>
      <c r="JV560" s="14">
        <v>0</v>
      </c>
      <c r="JW560" s="14">
        <v>0</v>
      </c>
      <c r="JX560" s="14">
        <v>0</v>
      </c>
      <c r="JY560" s="14">
        <v>0</v>
      </c>
      <c r="JZ560" s="14">
        <v>0</v>
      </c>
      <c r="KA560" s="14">
        <v>0</v>
      </c>
      <c r="KB560" s="14">
        <v>0</v>
      </c>
      <c r="KC560" s="14">
        <v>0</v>
      </c>
      <c r="KD560" s="14">
        <v>0</v>
      </c>
      <c r="KE560" s="14">
        <v>0</v>
      </c>
      <c r="KF560" s="14">
        <v>0</v>
      </c>
      <c r="KG560" s="14">
        <v>0</v>
      </c>
      <c r="KH560" s="14">
        <v>0</v>
      </c>
      <c r="KI560" s="14">
        <v>0</v>
      </c>
      <c r="KJ560" s="14">
        <v>0</v>
      </c>
      <c r="KK560" s="14">
        <v>0</v>
      </c>
      <c r="KL560" s="14">
        <v>0</v>
      </c>
      <c r="KM560" s="14">
        <v>0</v>
      </c>
      <c r="KN560" s="14">
        <v>0</v>
      </c>
      <c r="KO560" s="14">
        <v>0</v>
      </c>
      <c r="KP560" s="14">
        <v>0</v>
      </c>
      <c r="KQ560" s="14">
        <v>0</v>
      </c>
      <c r="KR560" s="14">
        <v>1</v>
      </c>
      <c r="KS560" s="14">
        <v>0</v>
      </c>
      <c r="KT560" s="14">
        <v>0</v>
      </c>
      <c r="KU560" s="14">
        <v>0</v>
      </c>
      <c r="KV560" s="14">
        <v>0</v>
      </c>
      <c r="KW560" s="14">
        <v>0</v>
      </c>
      <c r="KX560" s="14">
        <v>0</v>
      </c>
      <c r="KY560" s="14">
        <v>0</v>
      </c>
      <c r="KZ560" s="14">
        <v>1</v>
      </c>
      <c r="LA560" s="14">
        <v>0</v>
      </c>
      <c r="LB560" s="14">
        <v>0</v>
      </c>
      <c r="LC560" s="14">
        <v>0</v>
      </c>
      <c r="LD560" s="14">
        <v>0</v>
      </c>
      <c r="LE560" s="14">
        <v>0</v>
      </c>
      <c r="LF560" s="14">
        <v>0</v>
      </c>
      <c r="LG560" s="14">
        <v>0</v>
      </c>
      <c r="LH560" s="14">
        <v>0</v>
      </c>
      <c r="LI560" s="14">
        <v>0</v>
      </c>
      <c r="LJ560" s="14">
        <v>0</v>
      </c>
      <c r="LK560" s="14">
        <v>0</v>
      </c>
      <c r="LL560" s="14">
        <v>0</v>
      </c>
      <c r="LM560" s="14">
        <v>0</v>
      </c>
      <c r="LN560" s="14">
        <v>0</v>
      </c>
      <c r="LO560" s="14">
        <v>0</v>
      </c>
      <c r="LP560" s="14">
        <v>0</v>
      </c>
      <c r="LQ560" s="14">
        <v>0</v>
      </c>
      <c r="LR560" s="14">
        <v>0</v>
      </c>
      <c r="LS560" s="14">
        <v>0</v>
      </c>
      <c r="LT560" s="14">
        <v>0</v>
      </c>
      <c r="LU560" s="14">
        <v>0</v>
      </c>
      <c r="LV560" s="14">
        <v>0</v>
      </c>
      <c r="LW560" s="14">
        <v>0</v>
      </c>
      <c r="LX560" s="14">
        <v>0</v>
      </c>
      <c r="LY560" s="14">
        <v>1</v>
      </c>
      <c r="LZ560" s="14">
        <v>0</v>
      </c>
      <c r="MA560" s="14">
        <v>2</v>
      </c>
      <c r="MB560" s="14">
        <v>1</v>
      </c>
      <c r="MC560" s="14">
        <v>0</v>
      </c>
      <c r="MD560" s="14">
        <v>0</v>
      </c>
      <c r="ME560" s="14">
        <v>0</v>
      </c>
      <c r="MF560" s="14">
        <v>0</v>
      </c>
      <c r="MG560" s="14">
        <v>0</v>
      </c>
      <c r="MH560" s="14">
        <v>1</v>
      </c>
      <c r="MI560" s="14">
        <v>0</v>
      </c>
      <c r="MJ560" s="14">
        <v>2</v>
      </c>
      <c r="MK560" s="14">
        <v>0</v>
      </c>
      <c r="ML560" s="14">
        <v>1</v>
      </c>
      <c r="MM560" s="14">
        <v>0</v>
      </c>
      <c r="MN560" s="14">
        <v>0</v>
      </c>
      <c r="MO560" s="14">
        <v>1</v>
      </c>
      <c r="MP560" s="14">
        <v>1</v>
      </c>
      <c r="MQ560" s="14">
        <v>2</v>
      </c>
      <c r="MR560" s="14">
        <v>0</v>
      </c>
      <c r="MS560" s="14">
        <v>0</v>
      </c>
      <c r="MT560" s="14">
        <v>0</v>
      </c>
      <c r="MU560" s="14">
        <v>0</v>
      </c>
      <c r="MV560" s="14">
        <v>0</v>
      </c>
      <c r="MW560" s="14">
        <v>0</v>
      </c>
      <c r="MX560" s="14">
        <v>0</v>
      </c>
      <c r="MY560" s="14">
        <v>1</v>
      </c>
      <c r="MZ560" s="14">
        <v>0</v>
      </c>
      <c r="NA560" s="14">
        <v>0</v>
      </c>
      <c r="NB560" s="14">
        <v>0</v>
      </c>
      <c r="NC560" s="14">
        <v>0</v>
      </c>
      <c r="ND560" s="14">
        <v>0</v>
      </c>
      <c r="NE560" s="14">
        <v>1</v>
      </c>
      <c r="NF560" s="14">
        <v>1</v>
      </c>
      <c r="NG560" s="14">
        <v>0</v>
      </c>
      <c r="NH560" s="14">
        <v>1</v>
      </c>
      <c r="NI560" s="14">
        <v>0</v>
      </c>
      <c r="NJ560" s="14">
        <v>1</v>
      </c>
      <c r="NK560" s="14">
        <v>0</v>
      </c>
      <c r="NL560" s="14">
        <v>1</v>
      </c>
      <c r="NM560" s="14">
        <v>0</v>
      </c>
      <c r="NN560" s="14">
        <v>0</v>
      </c>
      <c r="NO560" s="14">
        <v>0</v>
      </c>
      <c r="NP560" s="14">
        <v>0</v>
      </c>
      <c r="NQ560" s="14">
        <v>0</v>
      </c>
      <c r="NR560" s="14">
        <v>0</v>
      </c>
      <c r="NS560" s="14">
        <v>1</v>
      </c>
      <c r="NT560" s="14">
        <v>0</v>
      </c>
      <c r="NU560" s="14">
        <v>0</v>
      </c>
      <c r="NV560" s="14">
        <v>2</v>
      </c>
      <c r="NW560" s="14">
        <v>0</v>
      </c>
      <c r="NX560" s="14">
        <v>0</v>
      </c>
      <c r="NY560" s="14">
        <v>0</v>
      </c>
      <c r="NZ560" s="14">
        <v>0</v>
      </c>
      <c r="OA560" s="14">
        <v>0</v>
      </c>
      <c r="OB560" s="14">
        <v>0</v>
      </c>
      <c r="OC560" s="14">
        <v>0</v>
      </c>
      <c r="OD560" s="14">
        <v>0</v>
      </c>
      <c r="OE560" s="14">
        <v>0</v>
      </c>
      <c r="OF560" s="14"/>
      <c r="OG560" s="14">
        <v>0</v>
      </c>
      <c r="OH560" s="14">
        <v>0</v>
      </c>
      <c r="OI560" s="14">
        <v>0</v>
      </c>
      <c r="OJ560" s="14">
        <v>0</v>
      </c>
      <c r="OK560" s="14">
        <v>0</v>
      </c>
      <c r="OL560" s="14">
        <v>1</v>
      </c>
      <c r="OM560" s="14">
        <v>2</v>
      </c>
      <c r="ON560" s="14">
        <v>0</v>
      </c>
      <c r="OO560" s="14">
        <v>0</v>
      </c>
      <c r="OP560" s="14">
        <v>0</v>
      </c>
      <c r="OQ560" s="14">
        <v>1</v>
      </c>
      <c r="OR560" s="14">
        <v>1</v>
      </c>
      <c r="OS560" s="14">
        <v>0</v>
      </c>
      <c r="OT560" s="14">
        <v>3</v>
      </c>
      <c r="OU560" s="14">
        <v>0</v>
      </c>
      <c r="OV560" s="14">
        <v>1</v>
      </c>
      <c r="OW560" s="14">
        <v>0</v>
      </c>
      <c r="OX560" s="14">
        <v>0</v>
      </c>
      <c r="OY560" s="14">
        <v>2</v>
      </c>
      <c r="OZ560" s="31">
        <v>4</v>
      </c>
      <c r="PA560" s="14">
        <v>3</v>
      </c>
      <c r="PB560" s="14">
        <v>1</v>
      </c>
      <c r="PC560" s="14">
        <v>1</v>
      </c>
      <c r="PD560" s="14">
        <v>0</v>
      </c>
      <c r="PE560" s="14">
        <v>2</v>
      </c>
      <c r="PF560" s="14">
        <v>1</v>
      </c>
      <c r="PG560" s="14">
        <v>1</v>
      </c>
      <c r="PH560" s="84">
        <v>1</v>
      </c>
      <c r="PI560" s="14">
        <v>2</v>
      </c>
      <c r="PJ560" s="54"/>
      <c r="PK560" s="54"/>
      <c r="PL560" s="84"/>
      <c r="PM560" s="14">
        <v>2</v>
      </c>
      <c r="PN560" s="84"/>
      <c r="PO560" s="84">
        <v>1</v>
      </c>
      <c r="PP560" s="84">
        <v>1</v>
      </c>
      <c r="PQ560" s="84">
        <v>3</v>
      </c>
      <c r="PR560" s="505"/>
      <c r="PS560" s="84"/>
      <c r="PT560" s="84"/>
      <c r="PU560" s="84"/>
      <c r="PV560" s="84">
        <v>2</v>
      </c>
      <c r="PW560" s="14">
        <v>1</v>
      </c>
      <c r="PX560" s="54"/>
      <c r="PY560" s="14"/>
      <c r="PZ560" s="14"/>
      <c r="QA560" s="14"/>
      <c r="QB560" s="54"/>
      <c r="QC560" s="54"/>
      <c r="QD560" s="54"/>
      <c r="QJ560" s="1">
        <v>1</v>
      </c>
      <c r="QK560" s="1">
        <v>2</v>
      </c>
      <c r="QL560" s="482">
        <v>1</v>
      </c>
      <c r="QR560" s="1"/>
      <c r="QS560" s="1"/>
      <c r="QX560" s="1">
        <v>1</v>
      </c>
      <c r="QY560" s="1">
        <v>1</v>
      </c>
      <c r="QZ560" s="1"/>
      <c r="RA560" s="1"/>
      <c r="RB560" s="1"/>
      <c r="RC560" s="1"/>
      <c r="RD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X560" s="1"/>
      <c r="RY560" s="1">
        <v>1</v>
      </c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</row>
    <row r="561" spans="1:503" s="20" customFormat="1" hidden="1" x14ac:dyDescent="0.25">
      <c r="A561" s="68" t="s">
        <v>27</v>
      </c>
      <c r="B561" s="68" t="s">
        <v>1563</v>
      </c>
      <c r="C561" s="347"/>
      <c r="D561" s="347"/>
      <c r="E561" s="14">
        <v>0</v>
      </c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>
        <v>0</v>
      </c>
      <c r="PE561" s="14"/>
      <c r="PF561" s="14"/>
      <c r="PG561" s="54"/>
      <c r="PH561" s="54"/>
      <c r="PI561" s="54"/>
      <c r="PJ561" s="54"/>
      <c r="PK561" s="54"/>
      <c r="PL561" s="84"/>
      <c r="PM561" s="14"/>
      <c r="PN561" s="84"/>
      <c r="PO561" s="84"/>
      <c r="PP561" s="84"/>
      <c r="PQ561" s="84"/>
      <c r="PR561" s="505"/>
      <c r="PS561" s="84"/>
      <c r="PT561" s="84"/>
      <c r="PU561" s="84"/>
      <c r="PV561" s="84"/>
      <c r="PW561" s="54"/>
      <c r="PX561" s="54"/>
      <c r="PY561" s="14"/>
      <c r="PZ561" s="14"/>
      <c r="QA561" s="14"/>
      <c r="QB561" s="54"/>
      <c r="QC561" s="54"/>
      <c r="QD561" s="54"/>
      <c r="QR561" s="1"/>
      <c r="QS561" s="1"/>
      <c r="QX561" s="1"/>
      <c r="QY561" s="1"/>
      <c r="QZ561" s="1"/>
      <c r="RA561" s="1"/>
      <c r="RB561" s="1"/>
      <c r="RC561" s="1"/>
      <c r="RD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</row>
    <row r="562" spans="1:503" s="20" customFormat="1" hidden="1" x14ac:dyDescent="0.25">
      <c r="A562" s="68" t="s">
        <v>27</v>
      </c>
      <c r="B562" s="68" t="s">
        <v>1564</v>
      </c>
      <c r="C562" s="347"/>
      <c r="D562" s="347"/>
      <c r="E562" s="14">
        <v>0</v>
      </c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  <c r="LH562" s="14"/>
      <c r="LI562" s="14"/>
      <c r="LJ562" s="14"/>
      <c r="LK562" s="14"/>
      <c r="LL562" s="14"/>
      <c r="LM562" s="14"/>
      <c r="LN562" s="14"/>
      <c r="LO562" s="14"/>
      <c r="LP562" s="14"/>
      <c r="LQ562" s="14"/>
      <c r="LR562" s="14"/>
      <c r="LS562" s="14"/>
      <c r="LT562" s="14"/>
      <c r="LU562" s="14"/>
      <c r="LV562" s="14"/>
      <c r="LW562" s="14"/>
      <c r="LX562" s="14"/>
      <c r="LY562" s="14"/>
      <c r="LZ562" s="14"/>
      <c r="MA562" s="14"/>
      <c r="MB562" s="14"/>
      <c r="MC562" s="14"/>
      <c r="MD562" s="14"/>
      <c r="ME562" s="14"/>
      <c r="MF562" s="14"/>
      <c r="MG562" s="14"/>
      <c r="MH562" s="14"/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/>
      <c r="OC562" s="14"/>
      <c r="OD562" s="14"/>
      <c r="OE562" s="14"/>
      <c r="OF562" s="14"/>
      <c r="OG562" s="14"/>
      <c r="OH562" s="14"/>
      <c r="OI562" s="14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>
        <v>0</v>
      </c>
      <c r="PE562" s="14"/>
      <c r="PF562" s="14"/>
      <c r="PG562" s="54"/>
      <c r="PH562" s="54"/>
      <c r="PI562" s="54"/>
      <c r="PJ562" s="54"/>
      <c r="PK562" s="54"/>
      <c r="PL562" s="84"/>
      <c r="PM562" s="14"/>
      <c r="PN562" s="84"/>
      <c r="PO562" s="84"/>
      <c r="PP562" s="84"/>
      <c r="PQ562" s="84"/>
      <c r="PR562" s="505"/>
      <c r="PS562" s="84"/>
      <c r="PT562" s="84"/>
      <c r="PU562" s="84"/>
      <c r="PV562" s="84"/>
      <c r="PW562" s="54"/>
      <c r="PX562" s="54"/>
      <c r="PY562" s="14"/>
      <c r="PZ562" s="14"/>
      <c r="QA562" s="14"/>
      <c r="QB562" s="54"/>
      <c r="QC562" s="54"/>
      <c r="QD562" s="54"/>
      <c r="QR562" s="1"/>
      <c r="QS562" s="1"/>
      <c r="QX562" s="1"/>
      <c r="QY562" s="1"/>
      <c r="QZ562" s="1"/>
      <c r="RA562" s="1"/>
      <c r="RB562" s="1"/>
      <c r="RC562" s="1"/>
      <c r="RD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</row>
    <row r="563" spans="1:503" s="20" customFormat="1" hidden="1" x14ac:dyDescent="0.25">
      <c r="A563" s="68" t="s">
        <v>27</v>
      </c>
      <c r="B563" s="68" t="s">
        <v>1565</v>
      </c>
      <c r="C563" s="347"/>
      <c r="D563" s="347"/>
      <c r="E563" s="14">
        <v>0</v>
      </c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>
        <v>0</v>
      </c>
      <c r="PE563" s="14"/>
      <c r="PF563" s="14"/>
      <c r="PG563" s="54"/>
      <c r="PH563" s="54"/>
      <c r="PI563" s="54"/>
      <c r="PJ563" s="54"/>
      <c r="PK563" s="54"/>
      <c r="PL563" s="84"/>
      <c r="PM563" s="14"/>
      <c r="PN563" s="84"/>
      <c r="PO563" s="84"/>
      <c r="PP563" s="84"/>
      <c r="PQ563" s="84"/>
      <c r="PR563" s="505"/>
      <c r="PS563" s="84"/>
      <c r="PT563" s="84"/>
      <c r="PU563" s="84"/>
      <c r="PV563" s="84"/>
      <c r="PW563" s="54"/>
      <c r="PX563" s="54"/>
      <c r="PY563" s="14"/>
      <c r="PZ563" s="14"/>
      <c r="QA563" s="14"/>
      <c r="QB563" s="54"/>
      <c r="QC563" s="54"/>
      <c r="QD563" s="54"/>
      <c r="QR563" s="1"/>
      <c r="QS563" s="1"/>
      <c r="QX563" s="1"/>
      <c r="QY563" s="1"/>
      <c r="QZ563" s="1"/>
      <c r="RA563" s="1"/>
      <c r="RB563" s="1"/>
      <c r="RC563" s="1"/>
      <c r="RD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</row>
    <row r="564" spans="1:503" s="20" customFormat="1" hidden="1" x14ac:dyDescent="0.25">
      <c r="A564" s="68" t="s">
        <v>27</v>
      </c>
      <c r="B564" s="68" t="s">
        <v>1566</v>
      </c>
      <c r="C564" s="347"/>
      <c r="D564" s="347"/>
      <c r="E564" s="14">
        <v>0</v>
      </c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/>
      <c r="MJ564" s="14"/>
      <c r="MK564" s="14"/>
      <c r="ML564" s="14"/>
      <c r="MM564" s="14"/>
      <c r="MN564" s="14"/>
      <c r="MO564" s="14"/>
      <c r="MP564" s="14"/>
      <c r="MQ564" s="14"/>
      <c r="MR564" s="14"/>
      <c r="MS564" s="14"/>
      <c r="MT564" s="14"/>
      <c r="MU564" s="14"/>
      <c r="MV564" s="14"/>
      <c r="MW564" s="14"/>
      <c r="MX564" s="14"/>
      <c r="MY564" s="14"/>
      <c r="MZ564" s="14"/>
      <c r="NA564" s="14"/>
      <c r="NB564" s="14"/>
      <c r="NC564" s="14"/>
      <c r="ND564" s="14"/>
      <c r="NE564" s="14"/>
      <c r="NF564" s="14"/>
      <c r="NG564" s="14"/>
      <c r="NH564" s="14"/>
      <c r="NI564" s="14"/>
      <c r="NJ564" s="14"/>
      <c r="NK564" s="14"/>
      <c r="NL564" s="14"/>
      <c r="NM564" s="14"/>
      <c r="NN564" s="14"/>
      <c r="NO564" s="14"/>
      <c r="NP564" s="14"/>
      <c r="NQ564" s="14"/>
      <c r="NR564" s="14"/>
      <c r="NS564" s="14"/>
      <c r="NT564" s="14"/>
      <c r="NU564" s="14"/>
      <c r="NV564" s="14"/>
      <c r="NW564" s="14"/>
      <c r="NX564" s="14"/>
      <c r="NY564" s="14"/>
      <c r="NZ564" s="14"/>
      <c r="OA564" s="14"/>
      <c r="OB564" s="14"/>
      <c r="OC564" s="14"/>
      <c r="OD564" s="14"/>
      <c r="OE564" s="14"/>
      <c r="OF564" s="14"/>
      <c r="OG564" s="14"/>
      <c r="OH564" s="14"/>
      <c r="OI564" s="14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>
        <v>0</v>
      </c>
      <c r="PE564" s="14"/>
      <c r="PF564" s="14"/>
      <c r="PG564" s="54"/>
      <c r="PH564" s="54"/>
      <c r="PI564" s="54"/>
      <c r="PJ564" s="54"/>
      <c r="PK564" s="54"/>
      <c r="PL564" s="84"/>
      <c r="PM564" s="14"/>
      <c r="PN564" s="84"/>
      <c r="PO564" s="84"/>
      <c r="PP564" s="84"/>
      <c r="PQ564" s="84"/>
      <c r="PR564" s="505"/>
      <c r="PS564" s="84"/>
      <c r="PT564" s="84"/>
      <c r="PU564" s="84"/>
      <c r="PV564" s="84"/>
      <c r="PW564" s="54"/>
      <c r="PX564" s="54"/>
      <c r="PY564" s="14"/>
      <c r="PZ564" s="14"/>
      <c r="QA564" s="14"/>
      <c r="QB564" s="54"/>
      <c r="QC564" s="54"/>
      <c r="QD564" s="54"/>
      <c r="QR564" s="1"/>
      <c r="QS564" s="1"/>
      <c r="QX564" s="1"/>
      <c r="QY564" s="1"/>
      <c r="QZ564" s="1"/>
      <c r="RA564" s="1"/>
      <c r="RB564" s="1"/>
      <c r="RC564" s="1"/>
      <c r="RD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</row>
    <row r="565" spans="1:503" s="20" customFormat="1" hidden="1" x14ac:dyDescent="0.25">
      <c r="A565" s="68" t="s">
        <v>27</v>
      </c>
      <c r="B565" s="68" t="s">
        <v>1255</v>
      </c>
      <c r="C565" s="347"/>
      <c r="D565" s="347"/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  <c r="AL565" s="14">
        <v>0</v>
      </c>
      <c r="AM565" s="14">
        <v>0</v>
      </c>
      <c r="AN565" s="14">
        <v>0</v>
      </c>
      <c r="AO565" s="14">
        <v>0</v>
      </c>
      <c r="AP565" s="14">
        <v>0</v>
      </c>
      <c r="AQ565" s="14">
        <v>0</v>
      </c>
      <c r="AR565" s="14">
        <v>0</v>
      </c>
      <c r="AS565" s="14">
        <v>0</v>
      </c>
      <c r="AT565" s="14">
        <v>0</v>
      </c>
      <c r="AU565" s="14">
        <v>0</v>
      </c>
      <c r="AV565" s="14">
        <v>0</v>
      </c>
      <c r="AW565" s="14">
        <v>0</v>
      </c>
      <c r="AX565" s="14">
        <v>0</v>
      </c>
      <c r="AY565" s="14">
        <v>0</v>
      </c>
      <c r="AZ565" s="14">
        <v>0</v>
      </c>
      <c r="BA565" s="14">
        <v>0</v>
      </c>
      <c r="BB565" s="14">
        <v>0</v>
      </c>
      <c r="BC565" s="14">
        <v>0</v>
      </c>
      <c r="BD565" s="14">
        <v>0</v>
      </c>
      <c r="BE565" s="14">
        <v>0</v>
      </c>
      <c r="BF565" s="14">
        <v>0</v>
      </c>
      <c r="BG565" s="14">
        <v>0</v>
      </c>
      <c r="BH565" s="14">
        <v>0</v>
      </c>
      <c r="BI565" s="14">
        <v>0</v>
      </c>
      <c r="BJ565" s="14">
        <v>0</v>
      </c>
      <c r="BK565" s="14">
        <v>0</v>
      </c>
      <c r="BL565" s="14">
        <v>0</v>
      </c>
      <c r="BM565" s="14">
        <v>0</v>
      </c>
      <c r="BN565" s="14">
        <v>0</v>
      </c>
      <c r="BO565" s="14">
        <v>0</v>
      </c>
      <c r="BP565" s="14">
        <v>0</v>
      </c>
      <c r="BQ565" s="14">
        <v>0</v>
      </c>
      <c r="BR565" s="14">
        <v>0</v>
      </c>
      <c r="BS565" s="14">
        <v>0</v>
      </c>
      <c r="BT565" s="14">
        <v>0</v>
      </c>
      <c r="BU565" s="14">
        <v>0</v>
      </c>
      <c r="BV565" s="14">
        <v>0</v>
      </c>
      <c r="BW565" s="14">
        <v>0</v>
      </c>
      <c r="BX565" s="14">
        <v>0</v>
      </c>
      <c r="BY565" s="14">
        <v>0</v>
      </c>
      <c r="BZ565" s="14">
        <v>0</v>
      </c>
      <c r="CA565" s="14">
        <v>0</v>
      </c>
      <c r="CB565" s="14">
        <v>0</v>
      </c>
      <c r="CC565" s="14">
        <v>0</v>
      </c>
      <c r="CD565" s="14">
        <v>0</v>
      </c>
      <c r="CE565" s="14">
        <v>0</v>
      </c>
      <c r="CF565" s="14">
        <v>0</v>
      </c>
      <c r="CG565" s="14">
        <v>0</v>
      </c>
      <c r="CH565" s="14">
        <v>0</v>
      </c>
      <c r="CI565" s="14">
        <v>0</v>
      </c>
      <c r="CJ565" s="14">
        <v>0</v>
      </c>
      <c r="CK565" s="14">
        <v>0</v>
      </c>
      <c r="CL565" s="14">
        <v>0</v>
      </c>
      <c r="CM565" s="14">
        <v>0</v>
      </c>
      <c r="CN565" s="14">
        <v>0</v>
      </c>
      <c r="CO565" s="14">
        <v>0</v>
      </c>
      <c r="CP565" s="14">
        <v>0</v>
      </c>
      <c r="CQ565" s="14">
        <v>0</v>
      </c>
      <c r="CR565" s="14">
        <v>0</v>
      </c>
      <c r="CS565" s="14">
        <v>0</v>
      </c>
      <c r="CT565" s="14">
        <v>0</v>
      </c>
      <c r="CU565" s="14">
        <v>0</v>
      </c>
      <c r="CV565" s="14">
        <v>0</v>
      </c>
      <c r="CW565" s="14">
        <v>0</v>
      </c>
      <c r="CX565" s="14">
        <v>0</v>
      </c>
      <c r="CY565" s="14">
        <v>0</v>
      </c>
      <c r="CZ565" s="14">
        <v>0</v>
      </c>
      <c r="DA565" s="14">
        <v>0</v>
      </c>
      <c r="DB565" s="14">
        <v>0</v>
      </c>
      <c r="DC565" s="14">
        <v>0</v>
      </c>
      <c r="DD565" s="14">
        <v>0</v>
      </c>
      <c r="DE565" s="14">
        <v>0</v>
      </c>
      <c r="DF565" s="14">
        <v>0</v>
      </c>
      <c r="DG565" s="14">
        <v>0</v>
      </c>
      <c r="DH565" s="14">
        <v>0</v>
      </c>
      <c r="DI565" s="14">
        <v>0</v>
      </c>
      <c r="DJ565" s="14">
        <v>0</v>
      </c>
      <c r="DK565" s="14">
        <v>0</v>
      </c>
      <c r="DL565" s="14">
        <v>0</v>
      </c>
      <c r="DM565" s="14">
        <v>0</v>
      </c>
      <c r="DN565" s="14">
        <v>0</v>
      </c>
      <c r="DO565" s="14">
        <v>0</v>
      </c>
      <c r="DP565" s="14">
        <v>0</v>
      </c>
      <c r="DQ565" s="14">
        <v>0</v>
      </c>
      <c r="DR565" s="14">
        <v>0</v>
      </c>
      <c r="DS565" s="14">
        <v>0</v>
      </c>
      <c r="DT565" s="14">
        <v>0</v>
      </c>
      <c r="DU565" s="14">
        <v>0</v>
      </c>
      <c r="DV565" s="14">
        <v>0</v>
      </c>
      <c r="DW565" s="14">
        <v>0</v>
      </c>
      <c r="DX565" s="14">
        <v>0</v>
      </c>
      <c r="DY565" s="14">
        <v>0</v>
      </c>
      <c r="DZ565" s="14">
        <v>0</v>
      </c>
      <c r="EA565" s="14">
        <v>0</v>
      </c>
      <c r="EB565" s="14">
        <v>0</v>
      </c>
      <c r="EC565" s="14">
        <v>0</v>
      </c>
      <c r="ED565" s="14">
        <v>0</v>
      </c>
      <c r="EE565" s="14">
        <v>0</v>
      </c>
      <c r="EF565" s="14">
        <v>0</v>
      </c>
      <c r="EG565" s="14">
        <v>0</v>
      </c>
      <c r="EH565" s="14">
        <v>0</v>
      </c>
      <c r="EI565" s="14">
        <v>0</v>
      </c>
      <c r="EJ565" s="14">
        <v>0</v>
      </c>
      <c r="EK565" s="14">
        <v>0</v>
      </c>
      <c r="EL565" s="14">
        <v>0</v>
      </c>
      <c r="EM565" s="14">
        <v>0</v>
      </c>
      <c r="EN565" s="14">
        <v>0</v>
      </c>
      <c r="EO565" s="14">
        <v>0</v>
      </c>
      <c r="EP565" s="14">
        <v>0</v>
      </c>
      <c r="EQ565" s="14">
        <v>0</v>
      </c>
      <c r="ER565" s="14">
        <v>0</v>
      </c>
      <c r="ES565" s="14">
        <v>0</v>
      </c>
      <c r="ET565" s="14">
        <v>0</v>
      </c>
      <c r="EU565" s="14">
        <v>0</v>
      </c>
      <c r="EV565" s="14">
        <v>0</v>
      </c>
      <c r="EW565" s="14">
        <v>0</v>
      </c>
      <c r="EX565" s="14">
        <v>0</v>
      </c>
      <c r="EY565" s="14">
        <v>0</v>
      </c>
      <c r="EZ565" s="14">
        <v>0</v>
      </c>
      <c r="FA565" s="14">
        <v>0</v>
      </c>
      <c r="FB565" s="14">
        <v>0</v>
      </c>
      <c r="FC565" s="14">
        <v>0</v>
      </c>
      <c r="FD565" s="14">
        <v>0</v>
      </c>
      <c r="FE565" s="14">
        <v>0</v>
      </c>
      <c r="FF565" s="14">
        <v>0</v>
      </c>
      <c r="FG565" s="14">
        <v>0</v>
      </c>
      <c r="FH565" s="14">
        <v>0</v>
      </c>
      <c r="FI565" s="14">
        <v>0</v>
      </c>
      <c r="FJ565" s="14">
        <v>0</v>
      </c>
      <c r="FK565" s="14">
        <v>0</v>
      </c>
      <c r="FL565" s="14">
        <v>0</v>
      </c>
      <c r="FM565" s="14">
        <v>0</v>
      </c>
      <c r="FN565" s="14">
        <v>0</v>
      </c>
      <c r="FO565" s="14">
        <v>0</v>
      </c>
      <c r="FP565" s="14">
        <v>0</v>
      </c>
      <c r="FQ565" s="14">
        <v>0</v>
      </c>
      <c r="FR565" s="14">
        <v>0</v>
      </c>
      <c r="FS565" s="14">
        <v>0</v>
      </c>
      <c r="FT565" s="14">
        <v>0</v>
      </c>
      <c r="FU565" s="14">
        <v>0</v>
      </c>
      <c r="FV565" s="14">
        <v>0</v>
      </c>
      <c r="FW565" s="14">
        <v>0</v>
      </c>
      <c r="FX565" s="14">
        <v>0</v>
      </c>
      <c r="FY565" s="14">
        <v>0</v>
      </c>
      <c r="FZ565" s="14">
        <v>0</v>
      </c>
      <c r="GA565" s="14">
        <v>0</v>
      </c>
      <c r="GB565" s="14">
        <v>0</v>
      </c>
      <c r="GC565" s="14">
        <v>0</v>
      </c>
      <c r="GD565" s="14">
        <v>0</v>
      </c>
      <c r="GE565" s="14">
        <v>0</v>
      </c>
      <c r="GF565" s="14">
        <v>0</v>
      </c>
      <c r="GG565" s="14">
        <v>0</v>
      </c>
      <c r="GH565" s="14">
        <v>0</v>
      </c>
      <c r="GI565" s="14">
        <v>0</v>
      </c>
      <c r="GJ565" s="14">
        <v>0</v>
      </c>
      <c r="GK565" s="14">
        <v>0</v>
      </c>
      <c r="GL565" s="14">
        <v>0</v>
      </c>
      <c r="GM565" s="14">
        <v>0</v>
      </c>
      <c r="GN565" s="14">
        <v>0</v>
      </c>
      <c r="GO565" s="14">
        <v>0</v>
      </c>
      <c r="GP565" s="14">
        <v>0</v>
      </c>
      <c r="GQ565" s="14">
        <v>0</v>
      </c>
      <c r="GR565" s="14">
        <v>0</v>
      </c>
      <c r="GS565" s="14">
        <v>0</v>
      </c>
      <c r="GT565" s="14">
        <v>0</v>
      </c>
      <c r="GU565" s="14">
        <v>0</v>
      </c>
      <c r="GV565" s="14">
        <v>0</v>
      </c>
      <c r="GW565" s="14">
        <v>0</v>
      </c>
      <c r="GX565" s="14">
        <v>0</v>
      </c>
      <c r="GY565" s="14">
        <v>0</v>
      </c>
      <c r="GZ565" s="14">
        <v>0</v>
      </c>
      <c r="HA565" s="14">
        <v>0</v>
      </c>
      <c r="HB565" s="14">
        <v>0</v>
      </c>
      <c r="HC565" s="14">
        <v>0</v>
      </c>
      <c r="HD565" s="14">
        <v>0</v>
      </c>
      <c r="HE565" s="14">
        <v>0</v>
      </c>
      <c r="HF565" s="14">
        <v>0</v>
      </c>
      <c r="HG565" s="14">
        <v>0</v>
      </c>
      <c r="HH565" s="14">
        <v>0</v>
      </c>
      <c r="HI565" s="14">
        <v>0</v>
      </c>
      <c r="HJ565" s="14">
        <v>0</v>
      </c>
      <c r="HK565" s="14">
        <v>0</v>
      </c>
      <c r="HL565" s="14">
        <v>0</v>
      </c>
      <c r="HM565" s="14">
        <v>0</v>
      </c>
      <c r="HN565" s="14">
        <v>0</v>
      </c>
      <c r="HO565" s="14">
        <v>1</v>
      </c>
      <c r="HP565" s="14">
        <v>0</v>
      </c>
      <c r="HQ565" s="14">
        <v>0</v>
      </c>
      <c r="HR565" s="14">
        <v>0</v>
      </c>
      <c r="HS565" s="14">
        <v>0</v>
      </c>
      <c r="HT565" s="14">
        <v>0</v>
      </c>
      <c r="HU565" s="14">
        <v>0</v>
      </c>
      <c r="HV565" s="14">
        <v>0</v>
      </c>
      <c r="HW565" s="14">
        <v>0</v>
      </c>
      <c r="HX565" s="14">
        <v>0</v>
      </c>
      <c r="HY565" s="14">
        <v>0</v>
      </c>
      <c r="HZ565" s="14">
        <v>0</v>
      </c>
      <c r="IA565" s="14">
        <v>0</v>
      </c>
      <c r="IB565" s="14">
        <v>0</v>
      </c>
      <c r="IC565" s="14">
        <v>0</v>
      </c>
      <c r="ID565" s="14">
        <v>0</v>
      </c>
      <c r="IE565" s="14">
        <v>0</v>
      </c>
      <c r="IF565" s="14">
        <v>0</v>
      </c>
      <c r="IG565" s="14">
        <v>0</v>
      </c>
      <c r="IH565" s="14">
        <v>0</v>
      </c>
      <c r="II565" s="14">
        <v>0</v>
      </c>
      <c r="IJ565" s="14">
        <v>0</v>
      </c>
      <c r="IK565" s="14">
        <v>0</v>
      </c>
      <c r="IL565" s="14">
        <v>0</v>
      </c>
      <c r="IM565" s="14">
        <v>0</v>
      </c>
      <c r="IN565" s="14">
        <v>0</v>
      </c>
      <c r="IO565" s="14">
        <v>0</v>
      </c>
      <c r="IP565" s="14">
        <v>0</v>
      </c>
      <c r="IQ565" s="14">
        <v>0</v>
      </c>
      <c r="IR565" s="14">
        <v>0</v>
      </c>
      <c r="IS565" s="14">
        <v>0</v>
      </c>
      <c r="IT565" s="14">
        <v>0</v>
      </c>
      <c r="IU565" s="14">
        <v>0</v>
      </c>
      <c r="IV565" s="14">
        <v>0</v>
      </c>
      <c r="IW565" s="14">
        <v>0</v>
      </c>
      <c r="IX565" s="14">
        <v>0</v>
      </c>
      <c r="IY565" s="14">
        <v>0</v>
      </c>
      <c r="IZ565" s="14">
        <v>0</v>
      </c>
      <c r="JA565" s="14">
        <v>0</v>
      </c>
      <c r="JB565" s="14">
        <v>0</v>
      </c>
      <c r="JC565" s="14">
        <v>0</v>
      </c>
      <c r="JD565" s="14">
        <v>0</v>
      </c>
      <c r="JE565" s="14">
        <v>0</v>
      </c>
      <c r="JF565" s="14">
        <v>0</v>
      </c>
      <c r="JG565" s="14">
        <v>0</v>
      </c>
      <c r="JH565" s="14">
        <v>0</v>
      </c>
      <c r="JI565" s="14">
        <v>0</v>
      </c>
      <c r="JJ565" s="14">
        <v>0</v>
      </c>
      <c r="JK565" s="14">
        <v>0</v>
      </c>
      <c r="JL565" s="14">
        <v>0</v>
      </c>
      <c r="JM565" s="14">
        <v>0</v>
      </c>
      <c r="JN565" s="14">
        <v>0</v>
      </c>
      <c r="JO565" s="14">
        <v>0</v>
      </c>
      <c r="JP565" s="14">
        <v>0</v>
      </c>
      <c r="JQ565" s="14">
        <v>0</v>
      </c>
      <c r="JR565" s="14">
        <v>0</v>
      </c>
      <c r="JS565" s="14">
        <v>0</v>
      </c>
      <c r="JT565" s="14">
        <v>0</v>
      </c>
      <c r="JU565" s="14">
        <v>0</v>
      </c>
      <c r="JV565" s="14">
        <v>0</v>
      </c>
      <c r="JW565" s="14">
        <v>0</v>
      </c>
      <c r="JX565" s="14">
        <v>0</v>
      </c>
      <c r="JY565" s="14">
        <v>0</v>
      </c>
      <c r="JZ565" s="14">
        <v>0</v>
      </c>
      <c r="KA565" s="14">
        <v>0</v>
      </c>
      <c r="KB565" s="14">
        <v>0</v>
      </c>
      <c r="KC565" s="14">
        <v>0</v>
      </c>
      <c r="KD565" s="14">
        <v>0</v>
      </c>
      <c r="KE565" s="14">
        <v>0</v>
      </c>
      <c r="KF565" s="14">
        <v>0</v>
      </c>
      <c r="KG565" s="14">
        <v>0</v>
      </c>
      <c r="KH565" s="14">
        <v>0</v>
      </c>
      <c r="KI565" s="14">
        <v>0</v>
      </c>
      <c r="KJ565" s="14">
        <v>0</v>
      </c>
      <c r="KK565" s="14">
        <v>0</v>
      </c>
      <c r="KL565" s="14">
        <v>0</v>
      </c>
      <c r="KM565" s="14">
        <v>0</v>
      </c>
      <c r="KN565" s="14">
        <v>0</v>
      </c>
      <c r="KO565" s="14">
        <v>0</v>
      </c>
      <c r="KP565" s="14">
        <v>0</v>
      </c>
      <c r="KQ565" s="14">
        <v>0</v>
      </c>
      <c r="KR565" s="14">
        <v>0</v>
      </c>
      <c r="KS565" s="14">
        <v>0</v>
      </c>
      <c r="KT565" s="14">
        <v>0</v>
      </c>
      <c r="KU565" s="14">
        <v>0</v>
      </c>
      <c r="KV565" s="14">
        <v>0</v>
      </c>
      <c r="KW565" s="14">
        <v>0</v>
      </c>
      <c r="KX565" s="14">
        <v>0</v>
      </c>
      <c r="KY565" s="14">
        <v>0</v>
      </c>
      <c r="KZ565" s="14">
        <v>0</v>
      </c>
      <c r="LA565" s="14">
        <v>0</v>
      </c>
      <c r="LB565" s="14">
        <v>0</v>
      </c>
      <c r="LC565" s="14">
        <v>0</v>
      </c>
      <c r="LD565" s="14">
        <v>1</v>
      </c>
      <c r="LE565" s="14">
        <v>0</v>
      </c>
      <c r="LF565" s="14">
        <v>0</v>
      </c>
      <c r="LG565" s="14">
        <v>0</v>
      </c>
      <c r="LH565" s="14">
        <v>0</v>
      </c>
      <c r="LI565" s="14">
        <v>0</v>
      </c>
      <c r="LJ565" s="14">
        <v>0</v>
      </c>
      <c r="LK565" s="14">
        <v>0</v>
      </c>
      <c r="LL565" s="14">
        <v>0</v>
      </c>
      <c r="LM565" s="14">
        <v>0</v>
      </c>
      <c r="LN565" s="14">
        <v>0</v>
      </c>
      <c r="LO565" s="14">
        <v>0</v>
      </c>
      <c r="LP565" s="14">
        <v>0</v>
      </c>
      <c r="LQ565" s="14">
        <v>0</v>
      </c>
      <c r="LR565" s="14">
        <v>0</v>
      </c>
      <c r="LS565" s="14">
        <v>0</v>
      </c>
      <c r="LT565" s="14">
        <v>0</v>
      </c>
      <c r="LU565" s="14">
        <v>0</v>
      </c>
      <c r="LV565" s="14">
        <v>0</v>
      </c>
      <c r="LW565" s="14">
        <v>0</v>
      </c>
      <c r="LX565" s="14">
        <v>0</v>
      </c>
      <c r="LY565" s="14">
        <v>1</v>
      </c>
      <c r="LZ565" s="14">
        <v>0</v>
      </c>
      <c r="MA565" s="14">
        <v>0</v>
      </c>
      <c r="MB565" s="14">
        <v>0</v>
      </c>
      <c r="MC565" s="14">
        <v>0</v>
      </c>
      <c r="MD565" s="14">
        <v>0</v>
      </c>
      <c r="ME565" s="14">
        <v>0</v>
      </c>
      <c r="MF565" s="14">
        <v>0</v>
      </c>
      <c r="MG565" s="14">
        <v>0</v>
      </c>
      <c r="MH565" s="14">
        <v>0</v>
      </c>
      <c r="MI565" s="14">
        <v>0</v>
      </c>
      <c r="MJ565" s="14">
        <v>0</v>
      </c>
      <c r="MK565" s="14">
        <v>0</v>
      </c>
      <c r="ML565" s="14">
        <v>0</v>
      </c>
      <c r="MM565" s="14">
        <v>0</v>
      </c>
      <c r="MN565" s="14">
        <v>0</v>
      </c>
      <c r="MO565" s="14">
        <v>0</v>
      </c>
      <c r="MP565" s="14">
        <v>0</v>
      </c>
      <c r="MQ565" s="14">
        <v>0</v>
      </c>
      <c r="MR565" s="14">
        <v>0</v>
      </c>
      <c r="MS565" s="14">
        <v>0</v>
      </c>
      <c r="MT565" s="14">
        <v>0</v>
      </c>
      <c r="MU565" s="14">
        <v>0</v>
      </c>
      <c r="MV565" s="14">
        <v>0</v>
      </c>
      <c r="MW565" s="14">
        <v>0</v>
      </c>
      <c r="MX565" s="14">
        <v>0</v>
      </c>
      <c r="MY565" s="14">
        <v>0</v>
      </c>
      <c r="MZ565" s="14">
        <v>0</v>
      </c>
      <c r="NA565" s="14">
        <v>0</v>
      </c>
      <c r="NB565" s="14">
        <v>0</v>
      </c>
      <c r="NC565" s="14">
        <v>0</v>
      </c>
      <c r="ND565" s="14">
        <v>0</v>
      </c>
      <c r="NE565" s="14">
        <v>0</v>
      </c>
      <c r="NF565" s="14">
        <v>0</v>
      </c>
      <c r="NG565" s="14">
        <v>0</v>
      </c>
      <c r="NH565" s="14">
        <v>0</v>
      </c>
      <c r="NI565" s="14">
        <v>0</v>
      </c>
      <c r="NJ565" s="14">
        <v>0</v>
      </c>
      <c r="NK565" s="14">
        <v>0</v>
      </c>
      <c r="NL565" s="14">
        <v>0</v>
      </c>
      <c r="NM565" s="14">
        <v>0</v>
      </c>
      <c r="NN565" s="14">
        <v>0</v>
      </c>
      <c r="NO565" s="14">
        <v>0</v>
      </c>
      <c r="NP565" s="14">
        <v>0</v>
      </c>
      <c r="NQ565" s="14">
        <v>0</v>
      </c>
      <c r="NR565" s="14">
        <v>0</v>
      </c>
      <c r="NS565" s="14">
        <v>0</v>
      </c>
      <c r="NT565" s="14">
        <v>0</v>
      </c>
      <c r="NU565" s="14">
        <v>0</v>
      </c>
      <c r="NV565" s="14">
        <v>0</v>
      </c>
      <c r="NW565" s="14">
        <v>0</v>
      </c>
      <c r="NX565" s="14">
        <v>0</v>
      </c>
      <c r="NY565" s="14">
        <v>0</v>
      </c>
      <c r="NZ565" s="14">
        <v>0</v>
      </c>
      <c r="OA565" s="14">
        <v>0</v>
      </c>
      <c r="OB565" s="14">
        <v>0</v>
      </c>
      <c r="OC565" s="14">
        <v>0</v>
      </c>
      <c r="OD565" s="14">
        <v>0</v>
      </c>
      <c r="OE565" s="14">
        <v>0</v>
      </c>
      <c r="OF565" s="14"/>
      <c r="OG565" s="14">
        <v>0</v>
      </c>
      <c r="OH565" s="14">
        <v>0</v>
      </c>
      <c r="OI565" s="14">
        <v>0</v>
      </c>
      <c r="OJ565" s="14">
        <v>0</v>
      </c>
      <c r="OK565" s="14">
        <v>0</v>
      </c>
      <c r="OL565" s="14">
        <v>0</v>
      </c>
      <c r="OM565" s="14">
        <v>0</v>
      </c>
      <c r="ON565" s="14">
        <v>0</v>
      </c>
      <c r="OO565" s="14">
        <v>0</v>
      </c>
      <c r="OP565" s="14">
        <v>0</v>
      </c>
      <c r="OQ565" s="14">
        <v>0</v>
      </c>
      <c r="OR565" s="14">
        <v>0</v>
      </c>
      <c r="OS565" s="14">
        <v>0</v>
      </c>
      <c r="OT565" s="14">
        <v>0</v>
      </c>
      <c r="OU565" s="14">
        <v>0</v>
      </c>
      <c r="OV565" s="14">
        <v>0</v>
      </c>
      <c r="OW565" s="14">
        <v>0</v>
      </c>
      <c r="OX565" s="14">
        <v>0</v>
      </c>
      <c r="OY565" s="14">
        <v>0</v>
      </c>
      <c r="OZ565" s="14"/>
      <c r="PA565" s="14">
        <v>0</v>
      </c>
      <c r="PB565" s="14"/>
      <c r="PC565" s="14"/>
      <c r="PD565" s="14">
        <v>0</v>
      </c>
      <c r="PE565" s="14"/>
      <c r="PF565" s="14"/>
      <c r="PG565" s="54"/>
      <c r="PH565" s="54"/>
      <c r="PI565" s="54"/>
      <c r="PJ565" s="54"/>
      <c r="PK565" s="54"/>
      <c r="PL565" s="84"/>
      <c r="PM565" s="14"/>
      <c r="PN565" s="84"/>
      <c r="PO565" s="84"/>
      <c r="PP565" s="84"/>
      <c r="PQ565" s="84"/>
      <c r="PR565" s="505"/>
      <c r="PS565" s="84"/>
      <c r="PT565" s="84"/>
      <c r="PU565" s="84"/>
      <c r="PV565" s="84"/>
      <c r="PW565" s="54"/>
      <c r="PX565" s="54"/>
      <c r="PY565" s="14"/>
      <c r="PZ565" s="14"/>
      <c r="QA565" s="14"/>
      <c r="QB565" s="54"/>
      <c r="QC565" s="54"/>
      <c r="QD565" s="54"/>
      <c r="QR565" s="1"/>
      <c r="QS565" s="1"/>
      <c r="QX565" s="1"/>
      <c r="QY565" s="1"/>
      <c r="QZ565" s="1"/>
      <c r="RA565" s="1"/>
      <c r="RB565" s="1"/>
      <c r="RC565" s="1"/>
      <c r="RD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</row>
    <row r="566" spans="1:503" s="20" customFormat="1" hidden="1" x14ac:dyDescent="0.25">
      <c r="A566" s="68" t="s">
        <v>27</v>
      </c>
      <c r="B566" s="68" t="s">
        <v>1567</v>
      </c>
      <c r="C566" s="347"/>
      <c r="D566" s="347"/>
      <c r="E566" s="14">
        <v>0</v>
      </c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  <c r="LH566" s="14"/>
      <c r="LI566" s="14"/>
      <c r="LJ566" s="14"/>
      <c r="LK566" s="14"/>
      <c r="LL566" s="14"/>
      <c r="LM566" s="14"/>
      <c r="LN566" s="14"/>
      <c r="LO566" s="14"/>
      <c r="LP566" s="14"/>
      <c r="LQ566" s="14"/>
      <c r="LR566" s="14"/>
      <c r="LS566" s="14"/>
      <c r="LT566" s="14"/>
      <c r="LU566" s="14"/>
      <c r="LV566" s="14"/>
      <c r="LW566" s="14"/>
      <c r="LX566" s="14"/>
      <c r="LY566" s="14"/>
      <c r="LZ566" s="14"/>
      <c r="MA566" s="14"/>
      <c r="MB566" s="14"/>
      <c r="MC566" s="14"/>
      <c r="MD566" s="14"/>
      <c r="ME566" s="14"/>
      <c r="MF566" s="14"/>
      <c r="MG566" s="14"/>
      <c r="MH566" s="14"/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/>
      <c r="OC566" s="14"/>
      <c r="OD566" s="14"/>
      <c r="OE566" s="14"/>
      <c r="OF566" s="14"/>
      <c r="OG566" s="14"/>
      <c r="OH566" s="14"/>
      <c r="OI566" s="14"/>
      <c r="OJ566" s="14"/>
      <c r="OK566" s="14"/>
      <c r="OL566" s="14"/>
      <c r="OM566" s="14"/>
      <c r="ON566" s="14"/>
      <c r="OO566" s="14"/>
      <c r="OP566" s="14"/>
      <c r="OQ566" s="14"/>
      <c r="OR566" s="14"/>
      <c r="OS566" s="14"/>
      <c r="OT566" s="14"/>
      <c r="OU566" s="14"/>
      <c r="OV566" s="14"/>
      <c r="OW566" s="14"/>
      <c r="OX566" s="14"/>
      <c r="OY566" s="14"/>
      <c r="OZ566" s="14"/>
      <c r="PA566" s="14"/>
      <c r="PB566" s="14"/>
      <c r="PC566" s="14"/>
      <c r="PD566" s="14">
        <v>0</v>
      </c>
      <c r="PE566" s="14"/>
      <c r="PF566" s="14"/>
      <c r="PG566" s="54"/>
      <c r="PH566" s="54"/>
      <c r="PI566" s="54"/>
      <c r="PJ566" s="54"/>
      <c r="PK566" s="54"/>
      <c r="PL566" s="84"/>
      <c r="PM566" s="14"/>
      <c r="PN566" s="84"/>
      <c r="PO566" s="84"/>
      <c r="PP566" s="84"/>
      <c r="PQ566" s="84"/>
      <c r="PR566" s="505"/>
      <c r="PS566" s="84"/>
      <c r="PT566" s="84"/>
      <c r="PU566" s="84"/>
      <c r="PV566" s="84"/>
      <c r="PW566" s="54"/>
      <c r="PX566" s="54"/>
      <c r="PY566" s="14"/>
      <c r="PZ566" s="14"/>
      <c r="QA566" s="14"/>
      <c r="QB566" s="54"/>
      <c r="QC566" s="54"/>
      <c r="QD566" s="54"/>
      <c r="QR566" s="1"/>
      <c r="QS566" s="1"/>
      <c r="QX566" s="1"/>
      <c r="QY566" s="1"/>
      <c r="QZ566" s="1"/>
      <c r="RA566" s="1"/>
      <c r="RB566" s="1"/>
      <c r="RC566" s="1"/>
      <c r="RD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</row>
    <row r="567" spans="1:503" s="20" customFormat="1" hidden="1" x14ac:dyDescent="0.25">
      <c r="A567" s="68" t="s">
        <v>27</v>
      </c>
      <c r="B567" s="68" t="s">
        <v>1568</v>
      </c>
      <c r="C567" s="347"/>
      <c r="D567" s="347"/>
      <c r="E567" s="14">
        <v>0</v>
      </c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>
        <v>0</v>
      </c>
      <c r="PE567" s="14"/>
      <c r="PF567" s="14"/>
      <c r="PG567" s="54"/>
      <c r="PH567" s="54"/>
      <c r="PI567" s="54"/>
      <c r="PJ567" s="54"/>
      <c r="PK567" s="54"/>
      <c r="PL567" s="84"/>
      <c r="PM567" s="14"/>
      <c r="PN567" s="84"/>
      <c r="PO567" s="84"/>
      <c r="PP567" s="84"/>
      <c r="PQ567" s="84"/>
      <c r="PR567" s="505"/>
      <c r="PS567" s="84"/>
      <c r="PT567" s="84"/>
      <c r="PU567" s="84"/>
      <c r="PV567" s="84"/>
      <c r="PW567" s="54"/>
      <c r="PX567" s="54"/>
      <c r="PY567" s="14"/>
      <c r="PZ567" s="14"/>
      <c r="QA567" s="14"/>
      <c r="QB567" s="54"/>
      <c r="QC567" s="54"/>
      <c r="QD567" s="54"/>
      <c r="QR567" s="1"/>
      <c r="QS567" s="1"/>
      <c r="QX567" s="1"/>
      <c r="QY567" s="1"/>
      <c r="QZ567" s="1"/>
      <c r="RA567" s="1"/>
      <c r="RB567" s="1"/>
      <c r="RC567" s="1"/>
      <c r="RD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</row>
    <row r="568" spans="1:503" s="20" customFormat="1" hidden="1" x14ac:dyDescent="0.25">
      <c r="A568" s="69" t="s">
        <v>27</v>
      </c>
      <c r="B568" s="69" t="s">
        <v>2975</v>
      </c>
      <c r="C568" s="347"/>
      <c r="D568" s="347"/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  <c r="AL568" s="14">
        <v>0</v>
      </c>
      <c r="AM568" s="14">
        <v>0</v>
      </c>
      <c r="AN568" s="14">
        <v>0</v>
      </c>
      <c r="AO568" s="14">
        <v>0</v>
      </c>
      <c r="AP568" s="14">
        <v>0</v>
      </c>
      <c r="AQ568" s="14">
        <v>0</v>
      </c>
      <c r="AR568" s="14">
        <v>0</v>
      </c>
      <c r="AS568" s="14">
        <v>0</v>
      </c>
      <c r="AT568" s="14">
        <v>0</v>
      </c>
      <c r="AU568" s="14">
        <v>0</v>
      </c>
      <c r="AV568" s="14">
        <v>0</v>
      </c>
      <c r="AW568" s="14">
        <v>0</v>
      </c>
      <c r="AX568" s="14">
        <v>0</v>
      </c>
      <c r="AY568" s="14">
        <v>0</v>
      </c>
      <c r="AZ568" s="14">
        <v>0</v>
      </c>
      <c r="BA568" s="14">
        <v>0</v>
      </c>
      <c r="BB568" s="14">
        <v>0</v>
      </c>
      <c r="BC568" s="14">
        <v>0</v>
      </c>
      <c r="BD568" s="14">
        <v>0</v>
      </c>
      <c r="BE568" s="14">
        <v>0</v>
      </c>
      <c r="BF568" s="14">
        <v>0</v>
      </c>
      <c r="BG568" s="14">
        <v>0</v>
      </c>
      <c r="BH568" s="14">
        <v>0</v>
      </c>
      <c r="BI568" s="14">
        <v>0</v>
      </c>
      <c r="BJ568" s="14">
        <v>0</v>
      </c>
      <c r="BK568" s="14">
        <v>0</v>
      </c>
      <c r="BL568" s="14">
        <v>0</v>
      </c>
      <c r="BM568" s="14">
        <v>0</v>
      </c>
      <c r="BN568" s="14">
        <v>0</v>
      </c>
      <c r="BO568" s="14">
        <v>0</v>
      </c>
      <c r="BP568" s="14">
        <v>0</v>
      </c>
      <c r="BQ568" s="14">
        <v>0</v>
      </c>
      <c r="BR568" s="14">
        <v>0</v>
      </c>
      <c r="BS568" s="14">
        <v>0</v>
      </c>
      <c r="BT568" s="14">
        <v>0</v>
      </c>
      <c r="BU568" s="14">
        <v>0</v>
      </c>
      <c r="BV568" s="14">
        <v>0</v>
      </c>
      <c r="BW568" s="14">
        <v>0</v>
      </c>
      <c r="BX568" s="14">
        <v>0</v>
      </c>
      <c r="BY568" s="14">
        <v>0</v>
      </c>
      <c r="BZ568" s="14">
        <v>0</v>
      </c>
      <c r="CA568" s="14">
        <v>0</v>
      </c>
      <c r="CB568" s="14">
        <v>0</v>
      </c>
      <c r="CC568" s="14">
        <v>0</v>
      </c>
      <c r="CD568" s="14">
        <v>0</v>
      </c>
      <c r="CE568" s="14">
        <v>0</v>
      </c>
      <c r="CF568" s="14">
        <v>0</v>
      </c>
      <c r="CG568" s="14">
        <v>0</v>
      </c>
      <c r="CH568" s="14">
        <v>0</v>
      </c>
      <c r="CI568" s="14">
        <v>0</v>
      </c>
      <c r="CJ568" s="14">
        <v>0</v>
      </c>
      <c r="CK568" s="14">
        <v>0</v>
      </c>
      <c r="CL568" s="14">
        <v>0</v>
      </c>
      <c r="CM568" s="14">
        <v>0</v>
      </c>
      <c r="CN568" s="14">
        <v>0</v>
      </c>
      <c r="CO568" s="14">
        <v>0</v>
      </c>
      <c r="CP568" s="14">
        <v>0</v>
      </c>
      <c r="CQ568" s="14">
        <v>0</v>
      </c>
      <c r="CR568" s="14">
        <v>0</v>
      </c>
      <c r="CS568" s="14">
        <v>0</v>
      </c>
      <c r="CT568" s="14">
        <v>0</v>
      </c>
      <c r="CU568" s="14">
        <v>0</v>
      </c>
      <c r="CV568" s="14">
        <v>0</v>
      </c>
      <c r="CW568" s="14">
        <v>0</v>
      </c>
      <c r="CX568" s="14">
        <v>0</v>
      </c>
      <c r="CY568" s="14">
        <v>0</v>
      </c>
      <c r="CZ568" s="14">
        <v>0</v>
      </c>
      <c r="DA568" s="14">
        <v>0</v>
      </c>
      <c r="DB568" s="14">
        <v>0</v>
      </c>
      <c r="DC568" s="14">
        <v>0</v>
      </c>
      <c r="DD568" s="14">
        <v>0</v>
      </c>
      <c r="DE568" s="14">
        <v>0</v>
      </c>
      <c r="DF568" s="14">
        <v>0</v>
      </c>
      <c r="DG568" s="14">
        <v>0</v>
      </c>
      <c r="DH568" s="14">
        <v>0</v>
      </c>
      <c r="DI568" s="14">
        <v>0</v>
      </c>
      <c r="DJ568" s="14">
        <v>0</v>
      </c>
      <c r="DK568" s="14">
        <v>0</v>
      </c>
      <c r="DL568" s="14">
        <v>0</v>
      </c>
      <c r="DM568" s="14">
        <v>0</v>
      </c>
      <c r="DN568" s="14">
        <v>0</v>
      </c>
      <c r="DO568" s="14">
        <v>0</v>
      </c>
      <c r="DP568" s="14">
        <v>0</v>
      </c>
      <c r="DQ568" s="14">
        <v>0</v>
      </c>
      <c r="DR568" s="14">
        <v>0</v>
      </c>
      <c r="DS568" s="14">
        <v>0</v>
      </c>
      <c r="DT568" s="14">
        <v>0</v>
      </c>
      <c r="DU568" s="14">
        <v>0</v>
      </c>
      <c r="DV568" s="14">
        <v>0</v>
      </c>
      <c r="DW568" s="14">
        <v>0</v>
      </c>
      <c r="DX568" s="14">
        <v>0</v>
      </c>
      <c r="DY568" s="14">
        <v>0</v>
      </c>
      <c r="DZ568" s="14">
        <v>0</v>
      </c>
      <c r="EA568" s="14">
        <v>0</v>
      </c>
      <c r="EB568" s="14">
        <v>0</v>
      </c>
      <c r="EC568" s="14">
        <v>0</v>
      </c>
      <c r="ED568" s="14">
        <v>0</v>
      </c>
      <c r="EE568" s="14">
        <v>0</v>
      </c>
      <c r="EF568" s="14">
        <v>0</v>
      </c>
      <c r="EG568" s="14">
        <v>0</v>
      </c>
      <c r="EH568" s="14">
        <v>0</v>
      </c>
      <c r="EI568" s="14">
        <v>0</v>
      </c>
      <c r="EJ568" s="14">
        <v>0</v>
      </c>
      <c r="EK568" s="14">
        <v>0</v>
      </c>
      <c r="EL568" s="14">
        <v>0</v>
      </c>
      <c r="EM568" s="14">
        <v>0</v>
      </c>
      <c r="EN568" s="14">
        <v>0</v>
      </c>
      <c r="EO568" s="14">
        <v>0</v>
      </c>
      <c r="EP568" s="14">
        <v>0</v>
      </c>
      <c r="EQ568" s="14">
        <v>0</v>
      </c>
      <c r="ER568" s="14">
        <v>0</v>
      </c>
      <c r="ES568" s="14">
        <v>0</v>
      </c>
      <c r="ET568" s="14">
        <v>0</v>
      </c>
      <c r="EU568" s="14">
        <v>0</v>
      </c>
      <c r="EV568" s="14">
        <v>0</v>
      </c>
      <c r="EW568" s="14">
        <v>0</v>
      </c>
      <c r="EX568" s="14">
        <v>0</v>
      </c>
      <c r="EY568" s="14">
        <v>0</v>
      </c>
      <c r="EZ568" s="14">
        <v>0</v>
      </c>
      <c r="FA568" s="14">
        <v>0</v>
      </c>
      <c r="FB568" s="14">
        <v>0</v>
      </c>
      <c r="FC568" s="14">
        <v>0</v>
      </c>
      <c r="FD568" s="14">
        <v>0</v>
      </c>
      <c r="FE568" s="14">
        <v>0</v>
      </c>
      <c r="FF568" s="14">
        <v>0</v>
      </c>
      <c r="FG568" s="14">
        <v>0</v>
      </c>
      <c r="FH568" s="14">
        <v>0</v>
      </c>
      <c r="FI568" s="14">
        <v>0</v>
      </c>
      <c r="FJ568" s="14">
        <v>0</v>
      </c>
      <c r="FK568" s="14">
        <v>0</v>
      </c>
      <c r="FL568" s="14">
        <v>0</v>
      </c>
      <c r="FM568" s="14">
        <v>0</v>
      </c>
      <c r="FN568" s="14">
        <v>0</v>
      </c>
      <c r="FO568" s="14">
        <v>0</v>
      </c>
      <c r="FP568" s="14">
        <v>0</v>
      </c>
      <c r="FQ568" s="14">
        <v>0</v>
      </c>
      <c r="FR568" s="14">
        <v>0</v>
      </c>
      <c r="FS568" s="14">
        <v>0</v>
      </c>
      <c r="FT568" s="14">
        <v>0</v>
      </c>
      <c r="FU568" s="14">
        <v>0</v>
      </c>
      <c r="FV568" s="14">
        <v>0</v>
      </c>
      <c r="FW568" s="14">
        <v>0</v>
      </c>
      <c r="FX568" s="14">
        <v>0</v>
      </c>
      <c r="FY568" s="14">
        <v>0</v>
      </c>
      <c r="FZ568" s="14">
        <v>0</v>
      </c>
      <c r="GA568" s="14">
        <v>0</v>
      </c>
      <c r="GB568" s="14">
        <v>0</v>
      </c>
      <c r="GC568" s="14">
        <v>0</v>
      </c>
      <c r="GD568" s="14">
        <v>0</v>
      </c>
      <c r="GE568" s="14">
        <v>0</v>
      </c>
      <c r="GF568" s="14">
        <v>0</v>
      </c>
      <c r="GG568" s="14">
        <v>0</v>
      </c>
      <c r="GH568" s="14">
        <v>0</v>
      </c>
      <c r="GI568" s="14">
        <v>0</v>
      </c>
      <c r="GJ568" s="14">
        <v>0</v>
      </c>
      <c r="GK568" s="14">
        <v>0</v>
      </c>
      <c r="GL568" s="14">
        <v>0</v>
      </c>
      <c r="GM568" s="14">
        <v>0</v>
      </c>
      <c r="GN568" s="14">
        <v>0</v>
      </c>
      <c r="GO568" s="14">
        <v>0</v>
      </c>
      <c r="GP568" s="14">
        <v>0</v>
      </c>
      <c r="GQ568" s="14">
        <v>0</v>
      </c>
      <c r="GR568" s="14">
        <v>0</v>
      </c>
      <c r="GS568" s="14">
        <v>0</v>
      </c>
      <c r="GT568" s="14">
        <v>0</v>
      </c>
      <c r="GU568" s="14">
        <v>0</v>
      </c>
      <c r="GV568" s="14">
        <v>0</v>
      </c>
      <c r="GW568" s="14">
        <v>0</v>
      </c>
      <c r="GX568" s="14">
        <v>0</v>
      </c>
      <c r="GY568" s="14">
        <v>0</v>
      </c>
      <c r="GZ568" s="14">
        <v>0</v>
      </c>
      <c r="HA568" s="14">
        <v>0</v>
      </c>
      <c r="HB568" s="14">
        <v>0</v>
      </c>
      <c r="HC568" s="14">
        <v>0</v>
      </c>
      <c r="HD568" s="14">
        <v>0</v>
      </c>
      <c r="HE568" s="14">
        <v>0</v>
      </c>
      <c r="HF568" s="14">
        <v>0</v>
      </c>
      <c r="HG568" s="14">
        <v>0</v>
      </c>
      <c r="HH568" s="14">
        <v>0</v>
      </c>
      <c r="HI568" s="14">
        <v>0</v>
      </c>
      <c r="HJ568" s="14">
        <v>0</v>
      </c>
      <c r="HK568" s="14">
        <v>0</v>
      </c>
      <c r="HL568" s="14">
        <v>0</v>
      </c>
      <c r="HM568" s="14">
        <v>0</v>
      </c>
      <c r="HN568" s="14">
        <v>0</v>
      </c>
      <c r="HO568" s="14">
        <v>0</v>
      </c>
      <c r="HP568" s="14">
        <v>0</v>
      </c>
      <c r="HQ568" s="14">
        <v>0</v>
      </c>
      <c r="HR568" s="14">
        <v>0</v>
      </c>
      <c r="HS568" s="14">
        <v>0</v>
      </c>
      <c r="HT568" s="14">
        <v>0</v>
      </c>
      <c r="HU568" s="14">
        <v>0</v>
      </c>
      <c r="HV568" s="14">
        <v>0</v>
      </c>
      <c r="HW568" s="14">
        <v>0</v>
      </c>
      <c r="HX568" s="14">
        <v>0</v>
      </c>
      <c r="HY568" s="14">
        <v>0</v>
      </c>
      <c r="HZ568" s="14">
        <v>0</v>
      </c>
      <c r="IA568" s="14">
        <v>0</v>
      </c>
      <c r="IB568" s="14">
        <v>0</v>
      </c>
      <c r="IC568" s="14">
        <v>0</v>
      </c>
      <c r="ID568" s="14">
        <v>0</v>
      </c>
      <c r="IE568" s="14">
        <v>0</v>
      </c>
      <c r="IF568" s="14">
        <v>0</v>
      </c>
      <c r="IG568" s="14">
        <v>0</v>
      </c>
      <c r="IH568" s="14">
        <v>0</v>
      </c>
      <c r="II568" s="14">
        <v>0</v>
      </c>
      <c r="IJ568" s="14">
        <v>0</v>
      </c>
      <c r="IK568" s="14">
        <v>0</v>
      </c>
      <c r="IL568" s="14">
        <v>0</v>
      </c>
      <c r="IM568" s="14">
        <v>0</v>
      </c>
      <c r="IN568" s="14">
        <v>0</v>
      </c>
      <c r="IO568" s="14">
        <v>0</v>
      </c>
      <c r="IP568" s="14">
        <v>0</v>
      </c>
      <c r="IQ568" s="14">
        <v>0</v>
      </c>
      <c r="IR568" s="14">
        <v>0</v>
      </c>
      <c r="IS568" s="14">
        <v>0</v>
      </c>
      <c r="IT568" s="14">
        <v>0</v>
      </c>
      <c r="IU568" s="14">
        <v>0</v>
      </c>
      <c r="IV568" s="14">
        <v>0</v>
      </c>
      <c r="IW568" s="14">
        <v>0</v>
      </c>
      <c r="IX568" s="14">
        <v>0</v>
      </c>
      <c r="IY568" s="14">
        <v>0</v>
      </c>
      <c r="IZ568" s="14">
        <v>0</v>
      </c>
      <c r="JA568" s="14">
        <v>0</v>
      </c>
      <c r="JB568" s="14">
        <v>0</v>
      </c>
      <c r="JC568" s="14">
        <v>0</v>
      </c>
      <c r="JD568" s="14">
        <v>0</v>
      </c>
      <c r="JE568" s="14">
        <v>0</v>
      </c>
      <c r="JF568" s="14">
        <v>0</v>
      </c>
      <c r="JG568" s="14">
        <v>0</v>
      </c>
      <c r="JH568" s="14">
        <v>0</v>
      </c>
      <c r="JI568" s="14">
        <v>0</v>
      </c>
      <c r="JJ568" s="14">
        <v>0</v>
      </c>
      <c r="JK568" s="14">
        <v>0</v>
      </c>
      <c r="JL568" s="14">
        <v>0</v>
      </c>
      <c r="JM568" s="14">
        <v>0</v>
      </c>
      <c r="JN568" s="14">
        <v>0</v>
      </c>
      <c r="JO568" s="14">
        <v>0</v>
      </c>
      <c r="JP568" s="14">
        <v>0</v>
      </c>
      <c r="JQ568" s="14">
        <v>0</v>
      </c>
      <c r="JR568" s="14">
        <v>0</v>
      </c>
      <c r="JS568" s="14">
        <v>0</v>
      </c>
      <c r="JT568" s="14">
        <v>0</v>
      </c>
      <c r="JU568" s="14">
        <v>0</v>
      </c>
      <c r="JV568" s="14">
        <v>0</v>
      </c>
      <c r="JW568" s="14">
        <v>0</v>
      </c>
      <c r="JX568" s="14">
        <v>0</v>
      </c>
      <c r="JY568" s="14">
        <v>0</v>
      </c>
      <c r="JZ568" s="14">
        <v>0</v>
      </c>
      <c r="KA568" s="14">
        <v>0</v>
      </c>
      <c r="KB568" s="14">
        <v>0</v>
      </c>
      <c r="KC568" s="14">
        <v>0</v>
      </c>
      <c r="KD568" s="14">
        <v>0</v>
      </c>
      <c r="KE568" s="14">
        <v>0</v>
      </c>
      <c r="KF568" s="14">
        <v>0</v>
      </c>
      <c r="KG568" s="14">
        <v>0</v>
      </c>
      <c r="KH568" s="14">
        <v>0</v>
      </c>
      <c r="KI568" s="14">
        <v>0</v>
      </c>
      <c r="KJ568" s="14">
        <v>0</v>
      </c>
      <c r="KK568" s="14">
        <v>0</v>
      </c>
      <c r="KL568" s="14">
        <v>0</v>
      </c>
      <c r="KM568" s="14">
        <v>0</v>
      </c>
      <c r="KN568" s="14">
        <v>0</v>
      </c>
      <c r="KO568" s="14">
        <v>0</v>
      </c>
      <c r="KP568" s="14">
        <v>0</v>
      </c>
      <c r="KQ568" s="14">
        <v>0</v>
      </c>
      <c r="KR568" s="14">
        <v>0</v>
      </c>
      <c r="KS568" s="14">
        <v>0</v>
      </c>
      <c r="KT568" s="14">
        <v>0</v>
      </c>
      <c r="KU568" s="14">
        <v>0</v>
      </c>
      <c r="KV568" s="14">
        <v>0</v>
      </c>
      <c r="KW568" s="14">
        <v>0</v>
      </c>
      <c r="KX568" s="14">
        <v>0</v>
      </c>
      <c r="KY568" s="14">
        <v>0</v>
      </c>
      <c r="KZ568" s="14">
        <v>0</v>
      </c>
      <c r="LA568" s="14">
        <v>0</v>
      </c>
      <c r="LB568" s="14">
        <v>0</v>
      </c>
      <c r="LC568" s="14">
        <v>0</v>
      </c>
      <c r="LD568" s="14">
        <v>0</v>
      </c>
      <c r="LE568" s="14">
        <v>0</v>
      </c>
      <c r="LF568" s="14">
        <v>0</v>
      </c>
      <c r="LG568" s="14">
        <v>0</v>
      </c>
      <c r="LH568" s="14">
        <v>0</v>
      </c>
      <c r="LI568" s="14">
        <v>0</v>
      </c>
      <c r="LJ568" s="14">
        <v>0</v>
      </c>
      <c r="LK568" s="14">
        <v>0</v>
      </c>
      <c r="LL568" s="14">
        <v>0</v>
      </c>
      <c r="LM568" s="14">
        <v>0</v>
      </c>
      <c r="LN568" s="14">
        <v>0</v>
      </c>
      <c r="LO568" s="14">
        <v>0</v>
      </c>
      <c r="LP568" s="14">
        <v>0</v>
      </c>
      <c r="LQ568" s="14">
        <v>0</v>
      </c>
      <c r="LR568" s="14">
        <v>0</v>
      </c>
      <c r="LS568" s="14">
        <v>0</v>
      </c>
      <c r="LT568" s="14">
        <v>0</v>
      </c>
      <c r="LU568" s="14">
        <v>0</v>
      </c>
      <c r="LV568" s="14">
        <v>0</v>
      </c>
      <c r="LW568" s="14">
        <v>0</v>
      </c>
      <c r="LX568" s="14">
        <v>0</v>
      </c>
      <c r="LY568" s="14">
        <v>0</v>
      </c>
      <c r="LZ568" s="14">
        <v>0</v>
      </c>
      <c r="MA568" s="14">
        <v>0</v>
      </c>
      <c r="MB568" s="14">
        <v>0</v>
      </c>
      <c r="MC568" s="14">
        <v>0</v>
      </c>
      <c r="MD568" s="14">
        <v>0</v>
      </c>
      <c r="ME568" s="14">
        <v>0</v>
      </c>
      <c r="MF568" s="14">
        <v>0</v>
      </c>
      <c r="MG568" s="14">
        <v>0</v>
      </c>
      <c r="MH568" s="14">
        <v>0</v>
      </c>
      <c r="MI568" s="14">
        <v>0</v>
      </c>
      <c r="MJ568" s="14">
        <v>0</v>
      </c>
      <c r="MK568" s="14">
        <v>0</v>
      </c>
      <c r="ML568" s="14">
        <v>0</v>
      </c>
      <c r="MM568" s="14">
        <v>0</v>
      </c>
      <c r="MN568" s="14">
        <v>0</v>
      </c>
      <c r="MO568" s="14">
        <v>0</v>
      </c>
      <c r="MP568" s="14">
        <v>0</v>
      </c>
      <c r="MQ568" s="14">
        <v>0</v>
      </c>
      <c r="MR568" s="14">
        <v>0</v>
      </c>
      <c r="MS568" s="14">
        <v>0</v>
      </c>
      <c r="MT568" s="14">
        <v>0</v>
      </c>
      <c r="MU568" s="14">
        <v>0</v>
      </c>
      <c r="MV568" s="14">
        <v>0</v>
      </c>
      <c r="MW568" s="14">
        <v>0</v>
      </c>
      <c r="MX568" s="14">
        <v>0</v>
      </c>
      <c r="MY568" s="14">
        <v>0</v>
      </c>
      <c r="MZ568" s="14">
        <v>0</v>
      </c>
      <c r="NA568" s="14">
        <v>0</v>
      </c>
      <c r="NB568" s="14">
        <v>0</v>
      </c>
      <c r="NC568" s="14">
        <v>0</v>
      </c>
      <c r="ND568" s="14">
        <v>0</v>
      </c>
      <c r="NE568" s="14">
        <v>1</v>
      </c>
      <c r="NF568" s="14">
        <v>0</v>
      </c>
      <c r="NG568" s="14">
        <v>0</v>
      </c>
      <c r="NH568" s="14">
        <v>0</v>
      </c>
      <c r="NI568" s="14">
        <v>0</v>
      </c>
      <c r="NJ568" s="14">
        <v>0</v>
      </c>
      <c r="NK568" s="14">
        <v>0</v>
      </c>
      <c r="NL568" s="14">
        <v>0</v>
      </c>
      <c r="NM568" s="14">
        <v>0</v>
      </c>
      <c r="NN568" s="14">
        <v>0</v>
      </c>
      <c r="NO568" s="14">
        <v>0</v>
      </c>
      <c r="NP568" s="14">
        <v>0</v>
      </c>
      <c r="NQ568" s="14">
        <v>0</v>
      </c>
      <c r="NR568" s="14">
        <v>0</v>
      </c>
      <c r="NS568" s="14">
        <v>0</v>
      </c>
      <c r="NT568" s="14">
        <v>0</v>
      </c>
      <c r="NU568" s="14">
        <v>0</v>
      </c>
      <c r="NV568" s="14">
        <v>0</v>
      </c>
      <c r="NW568" s="14">
        <v>0</v>
      </c>
      <c r="NX568" s="14">
        <v>0</v>
      </c>
      <c r="NY568" s="14">
        <v>0</v>
      </c>
      <c r="NZ568" s="14">
        <v>0</v>
      </c>
      <c r="OA568" s="14">
        <v>0</v>
      </c>
      <c r="OB568" s="14">
        <v>0</v>
      </c>
      <c r="OC568" s="14">
        <v>0</v>
      </c>
      <c r="OD568" s="14">
        <v>0</v>
      </c>
      <c r="OE568" s="14">
        <v>0</v>
      </c>
      <c r="OF568" s="14"/>
      <c r="OG568" s="14">
        <v>0</v>
      </c>
      <c r="OH568" s="14">
        <v>0</v>
      </c>
      <c r="OI568" s="14">
        <v>0</v>
      </c>
      <c r="OJ568" s="14">
        <v>0</v>
      </c>
      <c r="OK568" s="14">
        <v>0</v>
      </c>
      <c r="OL568" s="14">
        <v>0</v>
      </c>
      <c r="OM568" s="14">
        <v>0</v>
      </c>
      <c r="ON568" s="14">
        <v>0</v>
      </c>
      <c r="OO568" s="14">
        <v>0</v>
      </c>
      <c r="OP568" s="14">
        <v>0</v>
      </c>
      <c r="OQ568" s="14">
        <v>0</v>
      </c>
      <c r="OR568" s="14">
        <v>0</v>
      </c>
      <c r="OS568" s="14">
        <v>0</v>
      </c>
      <c r="OT568" s="14">
        <v>0</v>
      </c>
      <c r="OU568" s="14">
        <v>0</v>
      </c>
      <c r="OV568" s="14">
        <v>0</v>
      </c>
      <c r="OW568" s="14">
        <v>0</v>
      </c>
      <c r="OX568" s="14">
        <v>0</v>
      </c>
      <c r="OY568" s="14">
        <v>0</v>
      </c>
      <c r="OZ568" s="14"/>
      <c r="PA568" s="14">
        <v>1</v>
      </c>
      <c r="PB568" s="14"/>
      <c r="PC568" s="14"/>
      <c r="PD568" s="14">
        <v>0</v>
      </c>
      <c r="PE568" s="14">
        <v>1</v>
      </c>
      <c r="PF568" s="14"/>
      <c r="PG568" s="54"/>
      <c r="PH568" s="54"/>
      <c r="PI568" s="54"/>
      <c r="PJ568" s="54"/>
      <c r="PK568" s="54"/>
      <c r="PL568" s="84"/>
      <c r="PM568" s="14"/>
      <c r="PN568" s="84"/>
      <c r="PO568" s="84"/>
      <c r="PP568" s="84"/>
      <c r="PQ568" s="84"/>
      <c r="PR568" s="505"/>
      <c r="PS568" s="84"/>
      <c r="PT568" s="84"/>
      <c r="PU568" s="84"/>
      <c r="PV568" s="84"/>
      <c r="PW568" s="54"/>
      <c r="PX568" s="54"/>
      <c r="PY568" s="14"/>
      <c r="PZ568" s="14"/>
      <c r="QA568" s="14"/>
      <c r="QB568" s="54"/>
      <c r="QC568" s="54"/>
      <c r="QD568" s="54"/>
      <c r="QR568" s="1"/>
      <c r="QS568" s="1"/>
      <c r="QX568" s="1"/>
      <c r="QY568" s="1"/>
      <c r="QZ568" s="1"/>
      <c r="RA568" s="1"/>
      <c r="RB568" s="1"/>
      <c r="RC568" s="1"/>
      <c r="RD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</row>
    <row r="569" spans="1:503" s="20" customFormat="1" hidden="1" x14ac:dyDescent="0.25">
      <c r="A569" s="68" t="s">
        <v>27</v>
      </c>
      <c r="B569" s="68" t="s">
        <v>1569</v>
      </c>
      <c r="C569" s="347"/>
      <c r="D569" s="347"/>
      <c r="E569" s="14">
        <v>0</v>
      </c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>
        <v>0</v>
      </c>
      <c r="PE569" s="14"/>
      <c r="PF569" s="14"/>
      <c r="PG569" s="54"/>
      <c r="PH569" s="54"/>
      <c r="PI569" s="54"/>
      <c r="PJ569" s="54"/>
      <c r="PK569" s="54"/>
      <c r="PL569" s="84"/>
      <c r="PM569" s="14"/>
      <c r="PN569" s="84"/>
      <c r="PO569" s="84"/>
      <c r="PP569" s="84"/>
      <c r="PQ569" s="84"/>
      <c r="PR569" s="505"/>
      <c r="PS569" s="84"/>
      <c r="PT569" s="84"/>
      <c r="PU569" s="84"/>
      <c r="PV569" s="84"/>
      <c r="PW569" s="54"/>
      <c r="PX569" s="54"/>
      <c r="PY569" s="14"/>
      <c r="PZ569" s="14"/>
      <c r="QA569" s="14"/>
      <c r="QB569" s="54"/>
      <c r="QC569" s="54"/>
      <c r="QD569" s="54"/>
      <c r="QR569" s="1"/>
      <c r="QS569" s="1"/>
      <c r="QX569" s="1"/>
      <c r="QY569" s="1"/>
      <c r="QZ569" s="1"/>
      <c r="RA569" s="1"/>
      <c r="RB569" s="1"/>
      <c r="RC569" s="1"/>
      <c r="RD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</row>
    <row r="570" spans="1:503" s="20" customFormat="1" hidden="1" x14ac:dyDescent="0.25">
      <c r="A570" s="68" t="s">
        <v>27</v>
      </c>
      <c r="B570" s="68" t="s">
        <v>1520</v>
      </c>
      <c r="C570" s="347"/>
      <c r="D570" s="347"/>
      <c r="E570" s="14">
        <v>0</v>
      </c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  <c r="LH570" s="14"/>
      <c r="LI570" s="14"/>
      <c r="LJ570" s="14"/>
      <c r="LK570" s="14"/>
      <c r="LL570" s="14"/>
      <c r="LM570" s="14"/>
      <c r="LN570" s="14"/>
      <c r="LO570" s="14"/>
      <c r="LP570" s="14"/>
      <c r="LQ570" s="14"/>
      <c r="LR570" s="14"/>
      <c r="LS570" s="14"/>
      <c r="LT570" s="14"/>
      <c r="LU570" s="14"/>
      <c r="LV570" s="14"/>
      <c r="LW570" s="14"/>
      <c r="LX570" s="14"/>
      <c r="LY570" s="14"/>
      <c r="LZ570" s="14"/>
      <c r="MA570" s="14"/>
      <c r="MB570" s="14"/>
      <c r="MC570" s="14"/>
      <c r="MD570" s="14"/>
      <c r="ME570" s="14"/>
      <c r="MF570" s="14"/>
      <c r="MG570" s="14"/>
      <c r="MH570" s="14"/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>
        <v>0</v>
      </c>
      <c r="PE570" s="14"/>
      <c r="PF570" s="14"/>
      <c r="PG570" s="54"/>
      <c r="PH570" s="54"/>
      <c r="PI570" s="54"/>
      <c r="PJ570" s="54"/>
      <c r="PK570" s="54"/>
      <c r="PL570" s="84"/>
      <c r="PM570" s="14"/>
      <c r="PN570" s="84"/>
      <c r="PO570" s="84"/>
      <c r="PP570" s="84"/>
      <c r="PQ570" s="84"/>
      <c r="PR570" s="505"/>
      <c r="PS570" s="84"/>
      <c r="PT570" s="84"/>
      <c r="PU570" s="84"/>
      <c r="PV570" s="84"/>
      <c r="PW570" s="54"/>
      <c r="PX570" s="54"/>
      <c r="PY570" s="14"/>
      <c r="PZ570" s="14"/>
      <c r="QA570" s="14"/>
      <c r="QB570" s="54"/>
      <c r="QC570" s="54"/>
      <c r="QD570" s="54"/>
      <c r="QR570" s="1"/>
      <c r="QS570" s="1"/>
      <c r="QX570" s="1"/>
      <c r="QY570" s="1"/>
      <c r="QZ570" s="1"/>
      <c r="RA570" s="1"/>
      <c r="RB570" s="1"/>
      <c r="RC570" s="1"/>
      <c r="RD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</row>
    <row r="571" spans="1:503" s="20" customFormat="1" hidden="1" x14ac:dyDescent="0.25">
      <c r="A571" s="68" t="s">
        <v>27</v>
      </c>
      <c r="B571" s="68" t="s">
        <v>1570</v>
      </c>
      <c r="C571" s="347"/>
      <c r="D571" s="347"/>
      <c r="E571" s="14">
        <v>0</v>
      </c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>
        <v>0</v>
      </c>
      <c r="PE571" s="14"/>
      <c r="PF571" s="14"/>
      <c r="PG571" s="54"/>
      <c r="PH571" s="54"/>
      <c r="PI571" s="54"/>
      <c r="PJ571" s="54"/>
      <c r="PK571" s="54"/>
      <c r="PL571" s="84"/>
      <c r="PM571" s="14"/>
      <c r="PN571" s="84"/>
      <c r="PO571" s="84"/>
      <c r="PP571" s="84"/>
      <c r="PQ571" s="84"/>
      <c r="PR571" s="505"/>
      <c r="PS571" s="84"/>
      <c r="PT571" s="84"/>
      <c r="PU571" s="84"/>
      <c r="PV571" s="84"/>
      <c r="PW571" s="54"/>
      <c r="PX571" s="54"/>
      <c r="PY571" s="14"/>
      <c r="PZ571" s="14"/>
      <c r="QA571" s="14"/>
      <c r="QB571" s="54"/>
      <c r="QC571" s="54"/>
      <c r="QD571" s="54"/>
      <c r="QR571" s="1"/>
      <c r="QS571" s="1"/>
      <c r="QX571" s="1"/>
      <c r="QY571" s="1"/>
      <c r="QZ571" s="1"/>
      <c r="RA571" s="1"/>
      <c r="RB571" s="1"/>
      <c r="RC571" s="1"/>
      <c r="RD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</row>
    <row r="572" spans="1:503" s="20" customFormat="1" hidden="1" x14ac:dyDescent="0.25">
      <c r="A572" s="68" t="s">
        <v>27</v>
      </c>
      <c r="B572" s="68" t="s">
        <v>1571</v>
      </c>
      <c r="C572" s="347"/>
      <c r="D572" s="347"/>
      <c r="E572" s="14">
        <v>0</v>
      </c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>
        <v>0</v>
      </c>
      <c r="PE572" s="14"/>
      <c r="PF572" s="14"/>
      <c r="PG572" s="54"/>
      <c r="PH572" s="54"/>
      <c r="PI572" s="54"/>
      <c r="PJ572" s="54"/>
      <c r="PK572" s="54"/>
      <c r="PL572" s="84"/>
      <c r="PM572" s="14"/>
      <c r="PN572" s="84"/>
      <c r="PO572" s="84"/>
      <c r="PP572" s="84"/>
      <c r="PQ572" s="84"/>
      <c r="PR572" s="505"/>
      <c r="PS572" s="84"/>
      <c r="PT572" s="84"/>
      <c r="PU572" s="84"/>
      <c r="PV572" s="84"/>
      <c r="PW572" s="54"/>
      <c r="PX572" s="54"/>
      <c r="PY572" s="14"/>
      <c r="PZ572" s="14"/>
      <c r="QA572" s="14"/>
      <c r="QB572" s="54"/>
      <c r="QC572" s="54"/>
      <c r="QD572" s="54"/>
      <c r="QR572" s="1"/>
      <c r="QS572" s="1"/>
      <c r="QX572" s="1"/>
      <c r="QY572" s="1"/>
      <c r="QZ572" s="1"/>
      <c r="RA572" s="1"/>
      <c r="RB572" s="1"/>
      <c r="RC572" s="1"/>
      <c r="RD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</row>
    <row r="573" spans="1:503" s="20" customFormat="1" hidden="1" x14ac:dyDescent="0.25">
      <c r="A573" s="68" t="s">
        <v>27</v>
      </c>
      <c r="B573" s="68" t="s">
        <v>1572</v>
      </c>
      <c r="C573" s="347"/>
      <c r="D573" s="347"/>
      <c r="E573" s="14">
        <v>0</v>
      </c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>
        <v>0</v>
      </c>
      <c r="PE573" s="14"/>
      <c r="PF573" s="14"/>
      <c r="PG573" s="54"/>
      <c r="PH573" s="54"/>
      <c r="PI573" s="54"/>
      <c r="PJ573" s="54"/>
      <c r="PK573" s="54"/>
      <c r="PL573" s="84"/>
      <c r="PM573" s="14"/>
      <c r="PN573" s="84"/>
      <c r="PO573" s="84"/>
      <c r="PP573" s="84"/>
      <c r="PQ573" s="84"/>
      <c r="PR573" s="505"/>
      <c r="PS573" s="84"/>
      <c r="PT573" s="84"/>
      <c r="PU573" s="84"/>
      <c r="PV573" s="84"/>
      <c r="PW573" s="54"/>
      <c r="PX573" s="54"/>
      <c r="PY573" s="14"/>
      <c r="PZ573" s="14"/>
      <c r="QA573" s="14"/>
      <c r="QB573" s="54"/>
      <c r="QC573" s="54"/>
      <c r="QD573" s="54"/>
      <c r="QR573" s="1"/>
      <c r="QS573" s="1"/>
      <c r="QX573" s="1"/>
      <c r="QY573" s="1"/>
      <c r="QZ573" s="1"/>
      <c r="RA573" s="1"/>
      <c r="RB573" s="1"/>
      <c r="RC573" s="1"/>
      <c r="RD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</row>
    <row r="574" spans="1:503" s="20" customFormat="1" hidden="1" x14ac:dyDescent="0.25">
      <c r="A574" s="68" t="s">
        <v>27</v>
      </c>
      <c r="B574" s="68" t="s">
        <v>1573</v>
      </c>
      <c r="C574" s="347"/>
      <c r="D574" s="347"/>
      <c r="E574" s="14">
        <v>0</v>
      </c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>
        <v>0</v>
      </c>
      <c r="PE574" s="14"/>
      <c r="PF574" s="14"/>
      <c r="PG574" s="54"/>
      <c r="PH574" s="54"/>
      <c r="PI574" s="54"/>
      <c r="PJ574" s="54"/>
      <c r="PK574" s="54"/>
      <c r="PL574" s="84"/>
      <c r="PM574" s="14"/>
      <c r="PN574" s="84"/>
      <c r="PO574" s="84"/>
      <c r="PP574" s="84"/>
      <c r="PQ574" s="84"/>
      <c r="PR574" s="505"/>
      <c r="PS574" s="84"/>
      <c r="PT574" s="84"/>
      <c r="PU574" s="84"/>
      <c r="PV574" s="84"/>
      <c r="PW574" s="54"/>
      <c r="PX574" s="54"/>
      <c r="PY574" s="14"/>
      <c r="PZ574" s="14"/>
      <c r="QA574" s="14"/>
      <c r="QB574" s="54"/>
      <c r="QC574" s="54"/>
      <c r="QD574" s="54"/>
      <c r="QR574" s="1"/>
      <c r="QS574" s="1"/>
      <c r="QX574" s="1"/>
      <c r="QY574" s="1"/>
      <c r="QZ574" s="1"/>
      <c r="RA574" s="1"/>
      <c r="RB574" s="1"/>
      <c r="RC574" s="1"/>
      <c r="RD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</row>
    <row r="575" spans="1:503" s="20" customFormat="1" hidden="1" x14ac:dyDescent="0.25">
      <c r="A575" s="68" t="s">
        <v>27</v>
      </c>
      <c r="B575" s="68" t="s">
        <v>1256</v>
      </c>
      <c r="C575" s="347"/>
      <c r="D575" s="347"/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  <c r="AL575" s="14">
        <v>0</v>
      </c>
      <c r="AM575" s="14">
        <v>0</v>
      </c>
      <c r="AN575" s="14">
        <v>0</v>
      </c>
      <c r="AO575" s="14">
        <v>0</v>
      </c>
      <c r="AP575" s="14">
        <v>0</v>
      </c>
      <c r="AQ575" s="14">
        <v>0</v>
      </c>
      <c r="AR575" s="14">
        <v>0</v>
      </c>
      <c r="AS575" s="14">
        <v>0</v>
      </c>
      <c r="AT575" s="14">
        <v>0</v>
      </c>
      <c r="AU575" s="14">
        <v>0</v>
      </c>
      <c r="AV575" s="14">
        <v>0</v>
      </c>
      <c r="AW575" s="14">
        <v>0</v>
      </c>
      <c r="AX575" s="14">
        <v>0</v>
      </c>
      <c r="AY575" s="14">
        <v>0</v>
      </c>
      <c r="AZ575" s="14">
        <v>0</v>
      </c>
      <c r="BA575" s="14">
        <v>0</v>
      </c>
      <c r="BB575" s="14">
        <v>0</v>
      </c>
      <c r="BC575" s="14">
        <v>0</v>
      </c>
      <c r="BD575" s="14">
        <v>0</v>
      </c>
      <c r="BE575" s="14">
        <v>0</v>
      </c>
      <c r="BF575" s="14">
        <v>0</v>
      </c>
      <c r="BG575" s="14">
        <v>0</v>
      </c>
      <c r="BH575" s="14">
        <v>0</v>
      </c>
      <c r="BI575" s="14">
        <v>0</v>
      </c>
      <c r="BJ575" s="14">
        <v>0</v>
      </c>
      <c r="BK575" s="14">
        <v>0</v>
      </c>
      <c r="BL575" s="14">
        <v>0</v>
      </c>
      <c r="BM575" s="14">
        <v>0</v>
      </c>
      <c r="BN575" s="14">
        <v>0</v>
      </c>
      <c r="BO575" s="14">
        <v>0</v>
      </c>
      <c r="BP575" s="14">
        <v>0</v>
      </c>
      <c r="BQ575" s="14">
        <v>0</v>
      </c>
      <c r="BR575" s="14">
        <v>0</v>
      </c>
      <c r="BS575" s="14">
        <v>0</v>
      </c>
      <c r="BT575" s="14">
        <v>0</v>
      </c>
      <c r="BU575" s="14">
        <v>0</v>
      </c>
      <c r="BV575" s="14">
        <v>0</v>
      </c>
      <c r="BW575" s="14">
        <v>0</v>
      </c>
      <c r="BX575" s="14">
        <v>0</v>
      </c>
      <c r="BY575" s="14">
        <v>0</v>
      </c>
      <c r="BZ575" s="14">
        <v>0</v>
      </c>
      <c r="CA575" s="14">
        <v>0</v>
      </c>
      <c r="CB575" s="14">
        <v>0</v>
      </c>
      <c r="CC575" s="14">
        <v>0</v>
      </c>
      <c r="CD575" s="14">
        <v>0</v>
      </c>
      <c r="CE575" s="14">
        <v>0</v>
      </c>
      <c r="CF575" s="14">
        <v>0</v>
      </c>
      <c r="CG575" s="14">
        <v>0</v>
      </c>
      <c r="CH575" s="14">
        <v>0</v>
      </c>
      <c r="CI575" s="14">
        <v>0</v>
      </c>
      <c r="CJ575" s="14">
        <v>0</v>
      </c>
      <c r="CK575" s="14">
        <v>0</v>
      </c>
      <c r="CL575" s="14">
        <v>0</v>
      </c>
      <c r="CM575" s="14">
        <v>0</v>
      </c>
      <c r="CN575" s="14">
        <v>0</v>
      </c>
      <c r="CO575" s="14">
        <v>0</v>
      </c>
      <c r="CP575" s="14">
        <v>0</v>
      </c>
      <c r="CQ575" s="14">
        <v>0</v>
      </c>
      <c r="CR575" s="14">
        <v>0</v>
      </c>
      <c r="CS575" s="14">
        <v>0</v>
      </c>
      <c r="CT575" s="14">
        <v>0</v>
      </c>
      <c r="CU575" s="14">
        <v>0</v>
      </c>
      <c r="CV575" s="14">
        <v>0</v>
      </c>
      <c r="CW575" s="14">
        <v>0</v>
      </c>
      <c r="CX575" s="14">
        <v>0</v>
      </c>
      <c r="CY575" s="14">
        <v>0</v>
      </c>
      <c r="CZ575" s="14">
        <v>0</v>
      </c>
      <c r="DA575" s="14">
        <v>0</v>
      </c>
      <c r="DB575" s="14">
        <v>0</v>
      </c>
      <c r="DC575" s="14">
        <v>0</v>
      </c>
      <c r="DD575" s="14">
        <v>0</v>
      </c>
      <c r="DE575" s="14">
        <v>0</v>
      </c>
      <c r="DF575" s="14">
        <v>0</v>
      </c>
      <c r="DG575" s="14">
        <v>0</v>
      </c>
      <c r="DH575" s="14">
        <v>0</v>
      </c>
      <c r="DI575" s="14">
        <v>0</v>
      </c>
      <c r="DJ575" s="14">
        <v>0</v>
      </c>
      <c r="DK575" s="14">
        <v>0</v>
      </c>
      <c r="DL575" s="14">
        <v>0</v>
      </c>
      <c r="DM575" s="14">
        <v>0</v>
      </c>
      <c r="DN575" s="14">
        <v>0</v>
      </c>
      <c r="DO575" s="14">
        <v>0</v>
      </c>
      <c r="DP575" s="14">
        <v>0</v>
      </c>
      <c r="DQ575" s="14">
        <v>0</v>
      </c>
      <c r="DR575" s="14">
        <v>0</v>
      </c>
      <c r="DS575" s="14">
        <v>0</v>
      </c>
      <c r="DT575" s="14">
        <v>0</v>
      </c>
      <c r="DU575" s="14">
        <v>0</v>
      </c>
      <c r="DV575" s="14">
        <v>0</v>
      </c>
      <c r="DW575" s="14">
        <v>0</v>
      </c>
      <c r="DX575" s="14">
        <v>0</v>
      </c>
      <c r="DY575" s="14">
        <v>0</v>
      </c>
      <c r="DZ575" s="14">
        <v>0</v>
      </c>
      <c r="EA575" s="14">
        <v>0</v>
      </c>
      <c r="EB575" s="14">
        <v>0</v>
      </c>
      <c r="EC575" s="14">
        <v>0</v>
      </c>
      <c r="ED575" s="14">
        <v>0</v>
      </c>
      <c r="EE575" s="14">
        <v>0</v>
      </c>
      <c r="EF575" s="14">
        <v>0</v>
      </c>
      <c r="EG575" s="14">
        <v>0</v>
      </c>
      <c r="EH575" s="14">
        <v>0</v>
      </c>
      <c r="EI575" s="14">
        <v>0</v>
      </c>
      <c r="EJ575" s="14">
        <v>0</v>
      </c>
      <c r="EK575" s="14">
        <v>0</v>
      </c>
      <c r="EL575" s="14">
        <v>0</v>
      </c>
      <c r="EM575" s="14">
        <v>0</v>
      </c>
      <c r="EN575" s="14">
        <v>0</v>
      </c>
      <c r="EO575" s="14">
        <v>0</v>
      </c>
      <c r="EP575" s="14">
        <v>0</v>
      </c>
      <c r="EQ575" s="14">
        <v>0</v>
      </c>
      <c r="ER575" s="14">
        <v>0</v>
      </c>
      <c r="ES575" s="14">
        <v>0</v>
      </c>
      <c r="ET575" s="14">
        <v>0</v>
      </c>
      <c r="EU575" s="14">
        <v>0</v>
      </c>
      <c r="EV575" s="14">
        <v>0</v>
      </c>
      <c r="EW575" s="14">
        <v>0</v>
      </c>
      <c r="EX575" s="14">
        <v>0</v>
      </c>
      <c r="EY575" s="14">
        <v>0</v>
      </c>
      <c r="EZ575" s="14">
        <v>0</v>
      </c>
      <c r="FA575" s="14">
        <v>0</v>
      </c>
      <c r="FB575" s="14">
        <v>0</v>
      </c>
      <c r="FC575" s="14">
        <v>0</v>
      </c>
      <c r="FD575" s="14">
        <v>0</v>
      </c>
      <c r="FE575" s="14">
        <v>0</v>
      </c>
      <c r="FF575" s="14">
        <v>0</v>
      </c>
      <c r="FG575" s="14">
        <v>0</v>
      </c>
      <c r="FH575" s="14">
        <v>0</v>
      </c>
      <c r="FI575" s="14">
        <v>0</v>
      </c>
      <c r="FJ575" s="14">
        <v>0</v>
      </c>
      <c r="FK575" s="14">
        <v>0</v>
      </c>
      <c r="FL575" s="14">
        <v>0</v>
      </c>
      <c r="FM575" s="14">
        <v>0</v>
      </c>
      <c r="FN575" s="14">
        <v>0</v>
      </c>
      <c r="FO575" s="14">
        <v>0</v>
      </c>
      <c r="FP575" s="14">
        <v>0</v>
      </c>
      <c r="FQ575" s="14">
        <v>0</v>
      </c>
      <c r="FR575" s="14">
        <v>0</v>
      </c>
      <c r="FS575" s="14">
        <v>0</v>
      </c>
      <c r="FT575" s="14">
        <v>0</v>
      </c>
      <c r="FU575" s="14">
        <v>0</v>
      </c>
      <c r="FV575" s="14">
        <v>0</v>
      </c>
      <c r="FW575" s="14">
        <v>0</v>
      </c>
      <c r="FX575" s="14">
        <v>0</v>
      </c>
      <c r="FY575" s="14">
        <v>0</v>
      </c>
      <c r="FZ575" s="14">
        <v>0</v>
      </c>
      <c r="GA575" s="14">
        <v>0</v>
      </c>
      <c r="GB575" s="14">
        <v>0</v>
      </c>
      <c r="GC575" s="14">
        <v>0</v>
      </c>
      <c r="GD575" s="14">
        <v>0</v>
      </c>
      <c r="GE575" s="14">
        <v>0</v>
      </c>
      <c r="GF575" s="14">
        <v>0</v>
      </c>
      <c r="GG575" s="14">
        <v>0</v>
      </c>
      <c r="GH575" s="14">
        <v>0</v>
      </c>
      <c r="GI575" s="14">
        <v>0</v>
      </c>
      <c r="GJ575" s="14">
        <v>0</v>
      </c>
      <c r="GK575" s="14">
        <v>0</v>
      </c>
      <c r="GL575" s="14">
        <v>0</v>
      </c>
      <c r="GM575" s="14">
        <v>0</v>
      </c>
      <c r="GN575" s="14">
        <v>0</v>
      </c>
      <c r="GO575" s="14">
        <v>0</v>
      </c>
      <c r="GP575" s="14">
        <v>0</v>
      </c>
      <c r="GQ575" s="14">
        <v>0</v>
      </c>
      <c r="GR575" s="14">
        <v>0</v>
      </c>
      <c r="GS575" s="14">
        <v>0</v>
      </c>
      <c r="GT575" s="14">
        <v>0</v>
      </c>
      <c r="GU575" s="14">
        <v>0</v>
      </c>
      <c r="GV575" s="14">
        <v>0</v>
      </c>
      <c r="GW575" s="14">
        <v>0</v>
      </c>
      <c r="GX575" s="14">
        <v>0</v>
      </c>
      <c r="GY575" s="14">
        <v>0</v>
      </c>
      <c r="GZ575" s="14">
        <v>0</v>
      </c>
      <c r="HA575" s="14">
        <v>1</v>
      </c>
      <c r="HB575" s="14">
        <v>0</v>
      </c>
      <c r="HC575" s="14">
        <v>0</v>
      </c>
      <c r="HD575" s="14">
        <v>0</v>
      </c>
      <c r="HE575" s="14">
        <v>0</v>
      </c>
      <c r="HF575" s="14">
        <v>0</v>
      </c>
      <c r="HG575" s="14">
        <v>0</v>
      </c>
      <c r="HH575" s="14">
        <v>0</v>
      </c>
      <c r="HI575" s="14">
        <v>0</v>
      </c>
      <c r="HJ575" s="14">
        <v>0</v>
      </c>
      <c r="HK575" s="14">
        <v>0</v>
      </c>
      <c r="HL575" s="14">
        <v>0</v>
      </c>
      <c r="HM575" s="14">
        <v>0</v>
      </c>
      <c r="HN575" s="14">
        <v>0</v>
      </c>
      <c r="HO575" s="14">
        <v>0</v>
      </c>
      <c r="HP575" s="14">
        <v>0</v>
      </c>
      <c r="HQ575" s="14">
        <v>0</v>
      </c>
      <c r="HR575" s="14">
        <v>0</v>
      </c>
      <c r="HS575" s="14">
        <v>0</v>
      </c>
      <c r="HT575" s="14">
        <v>0</v>
      </c>
      <c r="HU575" s="14">
        <v>0</v>
      </c>
      <c r="HV575" s="14">
        <v>0</v>
      </c>
      <c r="HW575" s="14">
        <v>0</v>
      </c>
      <c r="HX575" s="14">
        <v>0</v>
      </c>
      <c r="HY575" s="14">
        <v>0</v>
      </c>
      <c r="HZ575" s="14">
        <v>0</v>
      </c>
      <c r="IA575" s="14">
        <v>0</v>
      </c>
      <c r="IB575" s="14">
        <v>0</v>
      </c>
      <c r="IC575" s="14">
        <v>0</v>
      </c>
      <c r="ID575" s="14">
        <v>0</v>
      </c>
      <c r="IE575" s="14">
        <v>0</v>
      </c>
      <c r="IF575" s="14">
        <v>0</v>
      </c>
      <c r="IG575" s="14">
        <v>0</v>
      </c>
      <c r="IH575" s="14">
        <v>0</v>
      </c>
      <c r="II575" s="14">
        <v>0</v>
      </c>
      <c r="IJ575" s="14">
        <v>0</v>
      </c>
      <c r="IK575" s="14">
        <v>0</v>
      </c>
      <c r="IL575" s="14">
        <v>0</v>
      </c>
      <c r="IM575" s="14">
        <v>0</v>
      </c>
      <c r="IN575" s="14">
        <v>0</v>
      </c>
      <c r="IO575" s="14">
        <v>0</v>
      </c>
      <c r="IP575" s="14">
        <v>0</v>
      </c>
      <c r="IQ575" s="14">
        <v>0</v>
      </c>
      <c r="IR575" s="14">
        <v>0</v>
      </c>
      <c r="IS575" s="14">
        <v>0</v>
      </c>
      <c r="IT575" s="14">
        <v>0</v>
      </c>
      <c r="IU575" s="14">
        <v>0</v>
      </c>
      <c r="IV575" s="14">
        <v>0</v>
      </c>
      <c r="IW575" s="14">
        <v>0</v>
      </c>
      <c r="IX575" s="14">
        <v>0</v>
      </c>
      <c r="IY575" s="14">
        <v>0</v>
      </c>
      <c r="IZ575" s="14">
        <v>0</v>
      </c>
      <c r="JA575" s="14">
        <v>0</v>
      </c>
      <c r="JB575" s="14">
        <v>0</v>
      </c>
      <c r="JC575" s="14">
        <v>0</v>
      </c>
      <c r="JD575" s="14">
        <v>0</v>
      </c>
      <c r="JE575" s="14">
        <v>0</v>
      </c>
      <c r="JF575" s="14">
        <v>0</v>
      </c>
      <c r="JG575" s="14">
        <v>0</v>
      </c>
      <c r="JH575" s="14">
        <v>0</v>
      </c>
      <c r="JI575" s="14">
        <v>0</v>
      </c>
      <c r="JJ575" s="14">
        <v>0</v>
      </c>
      <c r="JK575" s="14">
        <v>0</v>
      </c>
      <c r="JL575" s="14">
        <v>0</v>
      </c>
      <c r="JM575" s="14">
        <v>0</v>
      </c>
      <c r="JN575" s="14">
        <v>0</v>
      </c>
      <c r="JO575" s="14">
        <v>0</v>
      </c>
      <c r="JP575" s="14">
        <v>0</v>
      </c>
      <c r="JQ575" s="14">
        <v>0</v>
      </c>
      <c r="JR575" s="14">
        <v>0</v>
      </c>
      <c r="JS575" s="14">
        <v>0</v>
      </c>
      <c r="JT575" s="14">
        <v>0</v>
      </c>
      <c r="JU575" s="14">
        <v>0</v>
      </c>
      <c r="JV575" s="14">
        <v>0</v>
      </c>
      <c r="JW575" s="14">
        <v>0</v>
      </c>
      <c r="JX575" s="14">
        <v>0</v>
      </c>
      <c r="JY575" s="14">
        <v>0</v>
      </c>
      <c r="JZ575" s="14">
        <v>0</v>
      </c>
      <c r="KA575" s="14">
        <v>0</v>
      </c>
      <c r="KB575" s="14">
        <v>0</v>
      </c>
      <c r="KC575" s="14">
        <v>0</v>
      </c>
      <c r="KD575" s="14">
        <v>0</v>
      </c>
      <c r="KE575" s="14">
        <v>0</v>
      </c>
      <c r="KF575" s="14">
        <v>0</v>
      </c>
      <c r="KG575" s="14">
        <v>0</v>
      </c>
      <c r="KH575" s="14">
        <v>0</v>
      </c>
      <c r="KI575" s="14">
        <v>0</v>
      </c>
      <c r="KJ575" s="14">
        <v>0</v>
      </c>
      <c r="KK575" s="14">
        <v>0</v>
      </c>
      <c r="KL575" s="14">
        <v>0</v>
      </c>
      <c r="KM575" s="14">
        <v>0</v>
      </c>
      <c r="KN575" s="14">
        <v>0</v>
      </c>
      <c r="KO575" s="14">
        <v>0</v>
      </c>
      <c r="KP575" s="14">
        <v>0</v>
      </c>
      <c r="KQ575" s="14">
        <v>0</v>
      </c>
      <c r="KR575" s="14">
        <v>0</v>
      </c>
      <c r="KS575" s="14">
        <v>0</v>
      </c>
      <c r="KT575" s="14">
        <v>0</v>
      </c>
      <c r="KU575" s="14">
        <v>0</v>
      </c>
      <c r="KV575" s="14">
        <v>0</v>
      </c>
      <c r="KW575" s="14">
        <v>0</v>
      </c>
      <c r="KX575" s="14">
        <v>0</v>
      </c>
      <c r="KY575" s="14">
        <v>0</v>
      </c>
      <c r="KZ575" s="14">
        <v>0</v>
      </c>
      <c r="LA575" s="14">
        <v>0</v>
      </c>
      <c r="LB575" s="14">
        <v>0</v>
      </c>
      <c r="LC575" s="14">
        <v>0</v>
      </c>
      <c r="LD575" s="14">
        <v>0</v>
      </c>
      <c r="LE575" s="14">
        <v>0</v>
      </c>
      <c r="LF575" s="14">
        <v>0</v>
      </c>
      <c r="LG575" s="14">
        <v>0</v>
      </c>
      <c r="LH575" s="14">
        <v>0</v>
      </c>
      <c r="LI575" s="14">
        <v>0</v>
      </c>
      <c r="LJ575" s="14">
        <v>0</v>
      </c>
      <c r="LK575" s="14">
        <v>0</v>
      </c>
      <c r="LL575" s="14">
        <v>0</v>
      </c>
      <c r="LM575" s="14">
        <v>0</v>
      </c>
      <c r="LN575" s="14">
        <v>0</v>
      </c>
      <c r="LO575" s="14">
        <v>0</v>
      </c>
      <c r="LP575" s="14">
        <v>0</v>
      </c>
      <c r="LQ575" s="14">
        <v>0</v>
      </c>
      <c r="LR575" s="14">
        <v>0</v>
      </c>
      <c r="LS575" s="14">
        <v>0</v>
      </c>
      <c r="LT575" s="14">
        <v>0</v>
      </c>
      <c r="LU575" s="14">
        <v>0</v>
      </c>
      <c r="LV575" s="14">
        <v>0</v>
      </c>
      <c r="LW575" s="14">
        <v>0</v>
      </c>
      <c r="LX575" s="14">
        <v>0</v>
      </c>
      <c r="LY575" s="14">
        <v>0</v>
      </c>
      <c r="LZ575" s="14">
        <v>0</v>
      </c>
      <c r="MA575" s="14">
        <v>0</v>
      </c>
      <c r="MB575" s="14">
        <v>0</v>
      </c>
      <c r="MC575" s="14">
        <v>0</v>
      </c>
      <c r="MD575" s="14">
        <v>0</v>
      </c>
      <c r="ME575" s="14">
        <v>0</v>
      </c>
      <c r="MF575" s="14">
        <v>0</v>
      </c>
      <c r="MG575" s="14">
        <v>0</v>
      </c>
      <c r="MH575" s="14">
        <v>0</v>
      </c>
      <c r="MI575" s="14">
        <v>0</v>
      </c>
      <c r="MJ575" s="14">
        <v>0</v>
      </c>
      <c r="MK575" s="14">
        <v>0</v>
      </c>
      <c r="ML575" s="14">
        <v>0</v>
      </c>
      <c r="MM575" s="14">
        <v>0</v>
      </c>
      <c r="MN575" s="14">
        <v>0</v>
      </c>
      <c r="MO575" s="14">
        <v>0</v>
      </c>
      <c r="MP575" s="14">
        <v>0</v>
      </c>
      <c r="MQ575" s="14">
        <v>0</v>
      </c>
      <c r="MR575" s="14">
        <v>0</v>
      </c>
      <c r="MS575" s="14">
        <v>0</v>
      </c>
      <c r="MT575" s="14">
        <v>0</v>
      </c>
      <c r="MU575" s="14">
        <v>0</v>
      </c>
      <c r="MV575" s="14">
        <v>0</v>
      </c>
      <c r="MW575" s="14">
        <v>0</v>
      </c>
      <c r="MX575" s="14">
        <v>0</v>
      </c>
      <c r="MY575" s="14">
        <v>0</v>
      </c>
      <c r="MZ575" s="14">
        <v>0</v>
      </c>
      <c r="NA575" s="14">
        <v>0</v>
      </c>
      <c r="NB575" s="14">
        <v>0</v>
      </c>
      <c r="NC575" s="14">
        <v>0</v>
      </c>
      <c r="ND575" s="14">
        <v>0</v>
      </c>
      <c r="NE575" s="14">
        <v>0</v>
      </c>
      <c r="NF575" s="14">
        <v>0</v>
      </c>
      <c r="NG575" s="14">
        <v>0</v>
      </c>
      <c r="NH575" s="14">
        <v>0</v>
      </c>
      <c r="NI575" s="14">
        <v>0</v>
      </c>
      <c r="NJ575" s="14">
        <v>0</v>
      </c>
      <c r="NK575" s="14">
        <v>0</v>
      </c>
      <c r="NL575" s="14">
        <v>0</v>
      </c>
      <c r="NM575" s="14">
        <v>0</v>
      </c>
      <c r="NN575" s="14">
        <v>0</v>
      </c>
      <c r="NO575" s="14">
        <v>0</v>
      </c>
      <c r="NP575" s="14">
        <v>0</v>
      </c>
      <c r="NQ575" s="14">
        <v>0</v>
      </c>
      <c r="NR575" s="14">
        <v>0</v>
      </c>
      <c r="NS575" s="14">
        <v>0</v>
      </c>
      <c r="NT575" s="14">
        <v>0</v>
      </c>
      <c r="NU575" s="14">
        <v>0</v>
      </c>
      <c r="NV575" s="14">
        <v>0</v>
      </c>
      <c r="NW575" s="14">
        <v>0</v>
      </c>
      <c r="NX575" s="14">
        <v>0</v>
      </c>
      <c r="NY575" s="14">
        <v>0</v>
      </c>
      <c r="NZ575" s="14">
        <v>0</v>
      </c>
      <c r="OA575" s="14">
        <v>0</v>
      </c>
      <c r="OB575" s="14">
        <v>0</v>
      </c>
      <c r="OC575" s="14">
        <v>0</v>
      </c>
      <c r="OD575" s="14">
        <v>0</v>
      </c>
      <c r="OE575" s="14">
        <v>0</v>
      </c>
      <c r="OF575" s="14"/>
      <c r="OG575" s="14">
        <v>0</v>
      </c>
      <c r="OH575" s="14">
        <v>0</v>
      </c>
      <c r="OI575" s="14">
        <v>0</v>
      </c>
      <c r="OJ575" s="14">
        <v>0</v>
      </c>
      <c r="OK575" s="14">
        <v>0</v>
      </c>
      <c r="OL575" s="14">
        <v>0</v>
      </c>
      <c r="OM575" s="14">
        <v>0</v>
      </c>
      <c r="ON575" s="14">
        <v>0</v>
      </c>
      <c r="OO575" s="14">
        <v>0</v>
      </c>
      <c r="OP575" s="14">
        <v>0</v>
      </c>
      <c r="OQ575" s="14">
        <v>0</v>
      </c>
      <c r="OR575" s="14">
        <v>0</v>
      </c>
      <c r="OS575" s="14">
        <v>0</v>
      </c>
      <c r="OT575" s="14">
        <v>0</v>
      </c>
      <c r="OU575" s="14">
        <v>0</v>
      </c>
      <c r="OV575" s="14">
        <v>0</v>
      </c>
      <c r="OW575" s="14">
        <v>0</v>
      </c>
      <c r="OX575" s="14">
        <v>0</v>
      </c>
      <c r="OY575" s="14">
        <v>0</v>
      </c>
      <c r="OZ575" s="14"/>
      <c r="PA575" s="14">
        <v>0</v>
      </c>
      <c r="PB575" s="14"/>
      <c r="PC575" s="14"/>
      <c r="PD575" s="14">
        <v>0</v>
      </c>
      <c r="PE575" s="14"/>
      <c r="PF575" s="14"/>
      <c r="PG575" s="54"/>
      <c r="PH575" s="54"/>
      <c r="PI575" s="54"/>
      <c r="PJ575" s="54"/>
      <c r="PK575" s="54"/>
      <c r="PL575" s="84"/>
      <c r="PM575" s="14"/>
      <c r="PN575" s="84"/>
      <c r="PO575" s="84"/>
      <c r="PP575" s="84"/>
      <c r="PQ575" s="84"/>
      <c r="PR575" s="505"/>
      <c r="PS575" s="84"/>
      <c r="PT575" s="84"/>
      <c r="PU575" s="84"/>
      <c r="PV575" s="84"/>
      <c r="PW575" s="54"/>
      <c r="PX575" s="54"/>
      <c r="PY575" s="14"/>
      <c r="PZ575" s="14"/>
      <c r="QA575" s="14"/>
      <c r="QB575" s="54"/>
      <c r="QC575" s="54"/>
      <c r="QD575" s="54"/>
      <c r="QR575" s="1"/>
      <c r="QS575" s="1"/>
      <c r="QX575" s="1"/>
      <c r="QY575" s="1"/>
      <c r="QZ575" s="1"/>
      <c r="RA575" s="1"/>
      <c r="RB575" s="1"/>
      <c r="RC575" s="1"/>
      <c r="RD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</row>
    <row r="576" spans="1:503" x14ac:dyDescent="0.25">
      <c r="A576" s="68" t="s">
        <v>27</v>
      </c>
      <c r="B576" s="79" t="s">
        <v>43</v>
      </c>
      <c r="C576" s="464">
        <v>73729</v>
      </c>
      <c r="D576" s="347"/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  <c r="AL576" s="14">
        <v>0</v>
      </c>
      <c r="AM576" s="14">
        <v>0</v>
      </c>
      <c r="AN576" s="14">
        <v>0</v>
      </c>
      <c r="AO576" s="14">
        <v>0</v>
      </c>
      <c r="AP576" s="14">
        <v>0</v>
      </c>
      <c r="AQ576" s="14">
        <v>0</v>
      </c>
      <c r="AR576" s="14">
        <v>1</v>
      </c>
      <c r="AS576" s="14">
        <v>0</v>
      </c>
      <c r="AT576" s="14">
        <v>0</v>
      </c>
      <c r="AU576" s="14">
        <v>0</v>
      </c>
      <c r="AV576" s="14">
        <v>0</v>
      </c>
      <c r="AW576" s="14">
        <v>0</v>
      </c>
      <c r="AX576" s="14">
        <v>0</v>
      </c>
      <c r="AY576" s="14">
        <v>0</v>
      </c>
      <c r="AZ576" s="14">
        <v>0</v>
      </c>
      <c r="BA576" s="14">
        <v>0</v>
      </c>
      <c r="BB576" s="14">
        <v>0</v>
      </c>
      <c r="BC576" s="14">
        <v>0</v>
      </c>
      <c r="BD576" s="14">
        <v>0</v>
      </c>
      <c r="BE576" s="14">
        <v>0</v>
      </c>
      <c r="BF576" s="14">
        <v>0</v>
      </c>
      <c r="BG576" s="14">
        <v>0</v>
      </c>
      <c r="BH576" s="14">
        <v>1</v>
      </c>
      <c r="BI576" s="14">
        <v>0</v>
      </c>
      <c r="BJ576" s="14">
        <v>1</v>
      </c>
      <c r="BK576" s="14">
        <v>1</v>
      </c>
      <c r="BL576" s="14">
        <v>2</v>
      </c>
      <c r="BM576" s="14">
        <v>5</v>
      </c>
      <c r="BN576" s="14">
        <v>0</v>
      </c>
      <c r="BO576" s="14">
        <v>0</v>
      </c>
      <c r="BP576" s="14">
        <v>0</v>
      </c>
      <c r="BQ576" s="14">
        <v>0</v>
      </c>
      <c r="BR576" s="14">
        <v>0</v>
      </c>
      <c r="BS576" s="14">
        <v>0</v>
      </c>
      <c r="BT576" s="14">
        <v>0</v>
      </c>
      <c r="BU576" s="14">
        <v>0</v>
      </c>
      <c r="BV576" s="14">
        <v>0</v>
      </c>
      <c r="BW576" s="14">
        <v>0</v>
      </c>
      <c r="BX576" s="14">
        <v>0</v>
      </c>
      <c r="BY576" s="14">
        <v>0</v>
      </c>
      <c r="BZ576" s="14">
        <v>0</v>
      </c>
      <c r="CA576" s="14">
        <v>0</v>
      </c>
      <c r="CB576" s="14">
        <v>0</v>
      </c>
      <c r="CC576" s="14">
        <v>0</v>
      </c>
      <c r="CD576" s="14">
        <v>1</v>
      </c>
      <c r="CE576" s="14">
        <v>0</v>
      </c>
      <c r="CF576" s="14">
        <v>0</v>
      </c>
      <c r="CG576" s="14">
        <v>0</v>
      </c>
      <c r="CH576" s="14">
        <v>0</v>
      </c>
      <c r="CI576" s="14">
        <v>0</v>
      </c>
      <c r="CJ576" s="14">
        <v>0</v>
      </c>
      <c r="CK576" s="14">
        <v>0</v>
      </c>
      <c r="CL576" s="14">
        <v>0</v>
      </c>
      <c r="CM576" s="14">
        <v>1</v>
      </c>
      <c r="CN576" s="14">
        <v>0</v>
      </c>
      <c r="CO576" s="14">
        <v>0</v>
      </c>
      <c r="CP576" s="14">
        <v>0</v>
      </c>
      <c r="CQ576" s="14">
        <v>0</v>
      </c>
      <c r="CR576" s="14">
        <v>0</v>
      </c>
      <c r="CS576" s="14">
        <v>0</v>
      </c>
      <c r="CT576" s="14">
        <v>0</v>
      </c>
      <c r="CU576" s="14">
        <v>0</v>
      </c>
      <c r="CV576" s="14">
        <v>0</v>
      </c>
      <c r="CW576" s="14">
        <v>0</v>
      </c>
      <c r="CX576" s="14">
        <v>0</v>
      </c>
      <c r="CY576" s="14">
        <v>0</v>
      </c>
      <c r="CZ576" s="14">
        <v>1</v>
      </c>
      <c r="DA576" s="14">
        <v>0</v>
      </c>
      <c r="DB576" s="14">
        <v>0</v>
      </c>
      <c r="DC576" s="14">
        <v>0</v>
      </c>
      <c r="DD576" s="14">
        <v>2</v>
      </c>
      <c r="DE576" s="14">
        <v>1</v>
      </c>
      <c r="DF576" s="14">
        <v>3</v>
      </c>
      <c r="DG576" s="14">
        <v>0</v>
      </c>
      <c r="DH576" s="14">
        <v>1</v>
      </c>
      <c r="DI576" s="14">
        <v>0</v>
      </c>
      <c r="DJ576" s="14">
        <v>2</v>
      </c>
      <c r="DK576" s="14">
        <v>2</v>
      </c>
      <c r="DL576" s="14">
        <v>5</v>
      </c>
      <c r="DM576" s="14">
        <v>0</v>
      </c>
      <c r="DN576" s="14">
        <v>0</v>
      </c>
      <c r="DO576" s="14">
        <v>0</v>
      </c>
      <c r="DP576" s="14">
        <v>0</v>
      </c>
      <c r="DQ576" s="14">
        <v>1</v>
      </c>
      <c r="DR576" s="14">
        <v>0</v>
      </c>
      <c r="DS576" s="14">
        <v>3</v>
      </c>
      <c r="DT576" s="14">
        <v>1</v>
      </c>
      <c r="DU576" s="14">
        <v>0</v>
      </c>
      <c r="DV576" s="14">
        <v>0</v>
      </c>
      <c r="DW576" s="14">
        <v>0</v>
      </c>
      <c r="DX576" s="14">
        <v>5</v>
      </c>
      <c r="DY576" s="14">
        <v>3</v>
      </c>
      <c r="DZ576" s="14">
        <v>5</v>
      </c>
      <c r="EA576" s="14">
        <v>3</v>
      </c>
      <c r="EB576" s="14">
        <v>4</v>
      </c>
      <c r="EC576" s="14">
        <v>2</v>
      </c>
      <c r="ED576" s="14">
        <v>0</v>
      </c>
      <c r="EE576" s="14">
        <v>2</v>
      </c>
      <c r="EF576" s="14">
        <v>2</v>
      </c>
      <c r="EG576" s="14">
        <v>1</v>
      </c>
      <c r="EH576" s="14">
        <v>2</v>
      </c>
      <c r="EI576" s="14">
        <v>1</v>
      </c>
      <c r="EJ576" s="14">
        <v>0</v>
      </c>
      <c r="EK576" s="14">
        <v>1</v>
      </c>
      <c r="EL576" s="14">
        <v>3</v>
      </c>
      <c r="EM576" s="14">
        <v>3</v>
      </c>
      <c r="EN576" s="14">
        <v>5</v>
      </c>
      <c r="EO576" s="14">
        <v>5</v>
      </c>
      <c r="EP576" s="14">
        <v>1</v>
      </c>
      <c r="EQ576" s="14">
        <v>3</v>
      </c>
      <c r="ER576" s="14">
        <v>0</v>
      </c>
      <c r="ES576" s="14">
        <v>5</v>
      </c>
      <c r="ET576" s="14">
        <v>6</v>
      </c>
      <c r="EU576" s="14">
        <v>7</v>
      </c>
      <c r="EV576" s="14">
        <v>10</v>
      </c>
      <c r="EW576" s="14">
        <v>3</v>
      </c>
      <c r="EX576" s="14">
        <v>8</v>
      </c>
      <c r="EY576" s="14">
        <v>0</v>
      </c>
      <c r="EZ576" s="14">
        <v>4</v>
      </c>
      <c r="FA576" s="14">
        <v>12</v>
      </c>
      <c r="FB576" s="14">
        <v>16</v>
      </c>
      <c r="FC576" s="14">
        <v>14</v>
      </c>
      <c r="FD576" s="14">
        <v>21</v>
      </c>
      <c r="FE576" s="14">
        <v>19</v>
      </c>
      <c r="FF576" s="14">
        <v>1</v>
      </c>
      <c r="FG576" s="14">
        <v>16</v>
      </c>
      <c r="FH576" s="14">
        <v>8</v>
      </c>
      <c r="FI576" s="14">
        <v>16</v>
      </c>
      <c r="FJ576" s="14">
        <v>15</v>
      </c>
      <c r="FK576" s="14">
        <v>29</v>
      </c>
      <c r="FL576" s="14">
        <v>16</v>
      </c>
      <c r="FM576" s="14">
        <v>2</v>
      </c>
      <c r="FN576" s="14">
        <v>13</v>
      </c>
      <c r="FO576" s="14">
        <v>24</v>
      </c>
      <c r="FP576" s="14">
        <v>32</v>
      </c>
      <c r="FQ576" s="14">
        <v>30</v>
      </c>
      <c r="FR576" s="14">
        <v>7</v>
      </c>
      <c r="FS576" s="14">
        <v>-15</v>
      </c>
      <c r="FT576" s="14">
        <v>0</v>
      </c>
      <c r="FU576" s="14">
        <v>32</v>
      </c>
      <c r="FV576" s="14">
        <v>19</v>
      </c>
      <c r="FW576" s="14">
        <v>42</v>
      </c>
      <c r="FX576" s="14">
        <v>18</v>
      </c>
      <c r="FY576" s="14">
        <v>20</v>
      </c>
      <c r="FZ576" s="14">
        <v>17</v>
      </c>
      <c r="GA576" s="14">
        <v>0</v>
      </c>
      <c r="GB576" s="14">
        <v>25</v>
      </c>
      <c r="GC576" s="14">
        <v>34</v>
      </c>
      <c r="GD576" s="14">
        <v>20</v>
      </c>
      <c r="GE576" s="14">
        <v>38</v>
      </c>
      <c r="GF576" s="14">
        <v>41</v>
      </c>
      <c r="GG576" s="14">
        <v>31</v>
      </c>
      <c r="GH576" s="14">
        <v>1</v>
      </c>
      <c r="GI576" s="14">
        <v>23</v>
      </c>
      <c r="GJ576" s="14">
        <v>24</v>
      </c>
      <c r="GK576" s="14">
        <v>17</v>
      </c>
      <c r="GL576" s="14">
        <v>26</v>
      </c>
      <c r="GM576" s="14">
        <v>24</v>
      </c>
      <c r="GN576" s="14">
        <v>25</v>
      </c>
      <c r="GO576" s="14">
        <v>4</v>
      </c>
      <c r="GP576" s="14">
        <v>29</v>
      </c>
      <c r="GQ576" s="14">
        <v>21</v>
      </c>
      <c r="GR576" s="14">
        <v>31</v>
      </c>
      <c r="GS576" s="14">
        <v>35</v>
      </c>
      <c r="GT576" s="14">
        <v>37</v>
      </c>
      <c r="GU576" s="14">
        <v>0</v>
      </c>
      <c r="GV576" s="14">
        <v>29</v>
      </c>
      <c r="GW576" s="14">
        <v>24</v>
      </c>
      <c r="GX576" s="14">
        <v>45</v>
      </c>
      <c r="GY576" s="14">
        <v>39</v>
      </c>
      <c r="GZ576" s="14">
        <v>43</v>
      </c>
      <c r="HA576" s="14">
        <v>38</v>
      </c>
      <c r="HB576" s="14">
        <v>0</v>
      </c>
      <c r="HC576" s="14">
        <v>42</v>
      </c>
      <c r="HD576" s="14">
        <v>16</v>
      </c>
      <c r="HE576" s="14">
        <v>34</v>
      </c>
      <c r="HF576" s="14">
        <v>9</v>
      </c>
      <c r="HG576" s="14">
        <v>58</v>
      </c>
      <c r="HH576" s="14">
        <v>56</v>
      </c>
      <c r="HI576" s="14">
        <v>0</v>
      </c>
      <c r="HJ576" s="14">
        <v>45</v>
      </c>
      <c r="HK576" s="14">
        <v>52</v>
      </c>
      <c r="HL576" s="14">
        <v>28</v>
      </c>
      <c r="HM576" s="14">
        <v>57</v>
      </c>
      <c r="HN576" s="14">
        <v>48</v>
      </c>
      <c r="HO576" s="14">
        <v>78</v>
      </c>
      <c r="HP576" s="14">
        <v>0</v>
      </c>
      <c r="HQ576" s="14">
        <v>39</v>
      </c>
      <c r="HR576" s="14">
        <v>43</v>
      </c>
      <c r="HS576" s="14">
        <v>42</v>
      </c>
      <c r="HT576" s="14">
        <v>34</v>
      </c>
      <c r="HU576" s="14">
        <v>0</v>
      </c>
      <c r="HV576" s="14">
        <v>30</v>
      </c>
      <c r="HW576" s="14">
        <v>0</v>
      </c>
      <c r="HX576" s="14">
        <v>40</v>
      </c>
      <c r="HY576" s="14">
        <v>49</v>
      </c>
      <c r="HZ576" s="14">
        <v>26</v>
      </c>
      <c r="IA576" s="14">
        <v>33</v>
      </c>
      <c r="IB576" s="14">
        <v>0</v>
      </c>
      <c r="IC576" s="14">
        <v>48</v>
      </c>
      <c r="ID576" s="14">
        <v>0</v>
      </c>
      <c r="IE576" s="14">
        <v>28</v>
      </c>
      <c r="IF576" s="14">
        <v>41</v>
      </c>
      <c r="IG576" s="14">
        <v>43</v>
      </c>
      <c r="IH576" s="14">
        <v>18</v>
      </c>
      <c r="II576" s="14">
        <v>23</v>
      </c>
      <c r="IJ576" s="14">
        <v>61</v>
      </c>
      <c r="IK576" s="14">
        <v>0</v>
      </c>
      <c r="IL576" s="14">
        <v>19</v>
      </c>
      <c r="IM576" s="14">
        <v>27</v>
      </c>
      <c r="IN576" s="14">
        <v>4</v>
      </c>
      <c r="IO576" s="14">
        <v>36</v>
      </c>
      <c r="IP576" s="14">
        <v>34</v>
      </c>
      <c r="IQ576" s="14">
        <v>19</v>
      </c>
      <c r="IR576" s="14">
        <v>0</v>
      </c>
      <c r="IS576" s="14">
        <v>22</v>
      </c>
      <c r="IT576" s="14">
        <v>31</v>
      </c>
      <c r="IU576" s="14">
        <v>31</v>
      </c>
      <c r="IV576" s="14">
        <v>29</v>
      </c>
      <c r="IW576" s="14">
        <v>37</v>
      </c>
      <c r="IX576" s="14">
        <v>37</v>
      </c>
      <c r="IY576" s="14">
        <v>0</v>
      </c>
      <c r="IZ576" s="14">
        <v>12</v>
      </c>
      <c r="JA576" s="14">
        <v>26</v>
      </c>
      <c r="JB576" s="14">
        <v>29</v>
      </c>
      <c r="JC576" s="14">
        <v>20</v>
      </c>
      <c r="JD576" s="14">
        <v>15</v>
      </c>
      <c r="JE576" s="14">
        <v>36</v>
      </c>
      <c r="JF576" s="14">
        <v>0</v>
      </c>
      <c r="JG576" s="14">
        <v>2</v>
      </c>
      <c r="JH576" s="14">
        <v>5</v>
      </c>
      <c r="JI576" s="14">
        <v>33</v>
      </c>
      <c r="JJ576" s="14">
        <v>11</v>
      </c>
      <c r="JK576" s="14">
        <v>8</v>
      </c>
      <c r="JL576" s="14">
        <v>24</v>
      </c>
      <c r="JM576" s="14">
        <v>0</v>
      </c>
      <c r="JN576" s="14">
        <v>4</v>
      </c>
      <c r="JO576" s="14">
        <v>19</v>
      </c>
      <c r="JP576" s="14">
        <v>12</v>
      </c>
      <c r="JQ576" s="14">
        <v>14</v>
      </c>
      <c r="JR576" s="14">
        <v>17</v>
      </c>
      <c r="JS576" s="14">
        <v>7</v>
      </c>
      <c r="JT576" s="14">
        <v>0</v>
      </c>
      <c r="JU576" s="14">
        <v>7</v>
      </c>
      <c r="JV576" s="14">
        <v>0</v>
      </c>
      <c r="JW576" s="14">
        <v>1</v>
      </c>
      <c r="JX576" s="14">
        <v>4</v>
      </c>
      <c r="JY576" s="14">
        <v>29</v>
      </c>
      <c r="JZ576" s="14">
        <v>6</v>
      </c>
      <c r="KA576" s="14">
        <v>0</v>
      </c>
      <c r="KB576" s="14">
        <v>20</v>
      </c>
      <c r="KC576" s="14">
        <v>12</v>
      </c>
      <c r="KD576" s="14">
        <v>6</v>
      </c>
      <c r="KE576" s="14">
        <v>8</v>
      </c>
      <c r="KF576" s="14">
        <v>25</v>
      </c>
      <c r="KG576" s="14">
        <v>6</v>
      </c>
      <c r="KH576" s="14">
        <v>0</v>
      </c>
      <c r="KI576" s="14">
        <v>9</v>
      </c>
      <c r="KJ576" s="14">
        <v>0</v>
      </c>
      <c r="KK576" s="14">
        <v>8</v>
      </c>
      <c r="KL576" s="14">
        <v>6</v>
      </c>
      <c r="KM576" s="14">
        <v>15</v>
      </c>
      <c r="KN576" s="14">
        <v>9</v>
      </c>
      <c r="KO576" s="14">
        <v>0</v>
      </c>
      <c r="KP576" s="14">
        <v>7</v>
      </c>
      <c r="KQ576" s="14">
        <v>3</v>
      </c>
      <c r="KR576" s="14">
        <v>10</v>
      </c>
      <c r="KS576" s="14">
        <v>9</v>
      </c>
      <c r="KT576" s="14">
        <v>10</v>
      </c>
      <c r="KU576" s="14">
        <v>5</v>
      </c>
      <c r="KV576" s="14">
        <v>0</v>
      </c>
      <c r="KW576" s="14">
        <v>8</v>
      </c>
      <c r="KX576" s="14">
        <v>2</v>
      </c>
      <c r="KY576" s="14">
        <v>15</v>
      </c>
      <c r="KZ576" s="14">
        <v>15</v>
      </c>
      <c r="LA576" s="14">
        <v>22</v>
      </c>
      <c r="LB576" s="14">
        <v>10</v>
      </c>
      <c r="LC576" s="14">
        <v>0</v>
      </c>
      <c r="LD576" s="14">
        <v>18</v>
      </c>
      <c r="LE576" s="14">
        <v>20</v>
      </c>
      <c r="LF576" s="14">
        <v>8</v>
      </c>
      <c r="LG576" s="14">
        <v>12</v>
      </c>
      <c r="LH576" s="14">
        <v>2</v>
      </c>
      <c r="LI576" s="14">
        <v>30</v>
      </c>
      <c r="LJ576" s="14">
        <v>0</v>
      </c>
      <c r="LK576" s="14">
        <v>22</v>
      </c>
      <c r="LL576" s="14">
        <v>22</v>
      </c>
      <c r="LM576" s="14">
        <v>19</v>
      </c>
      <c r="LN576" s="14">
        <v>10</v>
      </c>
      <c r="LO576" s="14">
        <v>0</v>
      </c>
      <c r="LP576" s="14">
        <v>46</v>
      </c>
      <c r="LQ576" s="14">
        <v>0</v>
      </c>
      <c r="LR576" s="14">
        <v>5</v>
      </c>
      <c r="LS576" s="14">
        <v>17</v>
      </c>
      <c r="LT576" s="14">
        <v>53</v>
      </c>
      <c r="LU576" s="14">
        <v>36</v>
      </c>
      <c r="LV576" s="14">
        <v>33</v>
      </c>
      <c r="LW576" s="14">
        <v>44</v>
      </c>
      <c r="LX576" s="14">
        <v>0</v>
      </c>
      <c r="LY576" s="14">
        <v>55</v>
      </c>
      <c r="LZ576" s="14">
        <v>11</v>
      </c>
      <c r="MA576" s="14">
        <v>44</v>
      </c>
      <c r="MB576" s="14">
        <v>31</v>
      </c>
      <c r="MC576" s="14">
        <v>22</v>
      </c>
      <c r="MD576" s="14">
        <v>18</v>
      </c>
      <c r="ME576" s="14">
        <v>54</v>
      </c>
      <c r="MF576" s="14">
        <v>22</v>
      </c>
      <c r="MG576" s="14">
        <v>2</v>
      </c>
      <c r="MH576" s="14">
        <v>42</v>
      </c>
      <c r="MI576" s="14">
        <v>37</v>
      </c>
      <c r="MJ576" s="14">
        <v>43</v>
      </c>
      <c r="MK576" s="14">
        <v>22</v>
      </c>
      <c r="ML576" s="14">
        <v>35</v>
      </c>
      <c r="MM576" s="14">
        <v>5</v>
      </c>
      <c r="MN576" s="14">
        <v>26</v>
      </c>
      <c r="MO576" s="14">
        <v>40</v>
      </c>
      <c r="MP576" s="14">
        <v>51</v>
      </c>
      <c r="MQ576" s="14">
        <v>65</v>
      </c>
      <c r="MR576" s="14">
        <v>67</v>
      </c>
      <c r="MS576" s="14">
        <v>0</v>
      </c>
      <c r="MT576" s="14">
        <v>22</v>
      </c>
      <c r="MU576" s="14">
        <v>10</v>
      </c>
      <c r="MV576" s="14">
        <v>33</v>
      </c>
      <c r="MW576" s="14">
        <v>55</v>
      </c>
      <c r="MX576" s="14">
        <v>49</v>
      </c>
      <c r="MY576" s="14">
        <v>47</v>
      </c>
      <c r="MZ576" s="14">
        <v>0</v>
      </c>
      <c r="NA576" s="14">
        <v>37</v>
      </c>
      <c r="NB576" s="14">
        <v>29</v>
      </c>
      <c r="NC576" s="14">
        <v>66</v>
      </c>
      <c r="ND576" s="14">
        <v>41</v>
      </c>
      <c r="NE576" s="14">
        <v>58</v>
      </c>
      <c r="NF576" s="14">
        <v>27</v>
      </c>
      <c r="NG576" s="14">
        <v>0</v>
      </c>
      <c r="NH576" s="14">
        <v>62</v>
      </c>
      <c r="NI576" s="14">
        <v>35</v>
      </c>
      <c r="NJ576" s="14">
        <v>70</v>
      </c>
      <c r="NK576" s="14">
        <v>51</v>
      </c>
      <c r="NL576" s="14">
        <v>62</v>
      </c>
      <c r="NM576" s="14">
        <v>74</v>
      </c>
      <c r="NN576" s="14">
        <v>0</v>
      </c>
      <c r="NO576" s="14">
        <v>58</v>
      </c>
      <c r="NP576" s="14">
        <v>0</v>
      </c>
      <c r="NQ576" s="14">
        <v>32</v>
      </c>
      <c r="NR576" s="14">
        <v>31</v>
      </c>
      <c r="NS576" s="14">
        <v>128</v>
      </c>
      <c r="NT576" s="14">
        <v>71</v>
      </c>
      <c r="NU576" s="14">
        <v>0</v>
      </c>
      <c r="NV576" s="14">
        <v>82</v>
      </c>
      <c r="NW576" s="14">
        <v>39</v>
      </c>
      <c r="NX576" s="14">
        <v>59</v>
      </c>
      <c r="NY576" s="14">
        <v>69</v>
      </c>
      <c r="NZ576" s="14">
        <v>51</v>
      </c>
      <c r="OA576" s="14">
        <v>47</v>
      </c>
      <c r="OB576" s="14">
        <v>0</v>
      </c>
      <c r="OC576" s="14">
        <v>68</v>
      </c>
      <c r="OD576" s="14">
        <v>43</v>
      </c>
      <c r="OE576" s="14">
        <v>72</v>
      </c>
      <c r="OF576" s="14">
        <v>36</v>
      </c>
      <c r="OG576" s="14">
        <v>78</v>
      </c>
      <c r="OH576" s="14">
        <v>58</v>
      </c>
      <c r="OI576" s="14">
        <v>0</v>
      </c>
      <c r="OJ576" s="14">
        <v>39</v>
      </c>
      <c r="OK576" s="14">
        <v>49</v>
      </c>
      <c r="OL576" s="14">
        <v>40</v>
      </c>
      <c r="OM576" s="14">
        <v>81</v>
      </c>
      <c r="ON576" s="14">
        <v>88</v>
      </c>
      <c r="OO576" s="14">
        <v>36</v>
      </c>
      <c r="OP576" s="14">
        <v>0</v>
      </c>
      <c r="OQ576" s="14">
        <v>48</v>
      </c>
      <c r="OR576" s="14">
        <v>10</v>
      </c>
      <c r="OS576" s="14">
        <v>31</v>
      </c>
      <c r="OT576" s="14">
        <v>95</v>
      </c>
      <c r="OU576" s="14">
        <v>30</v>
      </c>
      <c r="OV576" s="14">
        <v>57</v>
      </c>
      <c r="OW576" s="14">
        <v>0</v>
      </c>
      <c r="OX576" s="14">
        <v>46</v>
      </c>
      <c r="OY576" s="14">
        <v>66</v>
      </c>
      <c r="OZ576" s="31">
        <v>64</v>
      </c>
      <c r="PA576" s="14">
        <v>30</v>
      </c>
      <c r="PB576" s="14">
        <v>96</v>
      </c>
      <c r="PC576" s="14">
        <v>47</v>
      </c>
      <c r="PD576" s="14">
        <v>0</v>
      </c>
      <c r="PE576" s="14">
        <v>59</v>
      </c>
      <c r="PF576" s="14">
        <v>28</v>
      </c>
      <c r="PG576" s="14">
        <v>76</v>
      </c>
      <c r="PH576" s="84">
        <v>33</v>
      </c>
      <c r="PI576" s="14">
        <v>77</v>
      </c>
      <c r="PJ576" s="14">
        <v>22</v>
      </c>
      <c r="PK576" s="54"/>
      <c r="PL576" s="84">
        <v>7</v>
      </c>
      <c r="PM576" s="14">
        <v>54</v>
      </c>
      <c r="PN576" s="84">
        <v>43</v>
      </c>
      <c r="PO576" s="84">
        <v>62</v>
      </c>
      <c r="PP576" s="84">
        <v>35</v>
      </c>
      <c r="PQ576" s="84">
        <v>45</v>
      </c>
      <c r="PR576" s="506">
        <v>0</v>
      </c>
      <c r="PS576" s="479">
        <v>46</v>
      </c>
      <c r="PT576" s="84">
        <v>14</v>
      </c>
      <c r="PU576" s="479">
        <v>54</v>
      </c>
      <c r="PV576" s="84">
        <v>33</v>
      </c>
      <c r="PW576" s="479">
        <v>28</v>
      </c>
      <c r="PX576" s="479">
        <v>22</v>
      </c>
      <c r="PY576" s="479">
        <v>0</v>
      </c>
      <c r="PZ576" s="14">
        <v>41</v>
      </c>
      <c r="QA576" s="14">
        <v>16</v>
      </c>
      <c r="QB576" s="479">
        <v>16</v>
      </c>
      <c r="QC576" s="479">
        <v>27</v>
      </c>
      <c r="QD576" s="479">
        <v>23</v>
      </c>
      <c r="QE576" s="480">
        <v>24</v>
      </c>
      <c r="QF576" s="480">
        <v>0</v>
      </c>
      <c r="QG576" s="480">
        <v>28</v>
      </c>
      <c r="QH576" s="480">
        <v>37</v>
      </c>
      <c r="QI576" s="480">
        <v>15</v>
      </c>
      <c r="QJ576" s="480">
        <v>25</v>
      </c>
      <c r="QK576" s="480">
        <v>15</v>
      </c>
      <c r="QL576" s="481">
        <v>18</v>
      </c>
      <c r="QM576" s="480">
        <v>23</v>
      </c>
      <c r="QN576" s="480">
        <v>22</v>
      </c>
      <c r="QO576" s="480">
        <v>17</v>
      </c>
      <c r="QP576" s="480">
        <v>24</v>
      </c>
      <c r="QQ576" s="480">
        <v>20</v>
      </c>
      <c r="QR576" s="480">
        <v>16</v>
      </c>
      <c r="QS576" s="480">
        <v>0</v>
      </c>
      <c r="QT576" s="480">
        <v>24</v>
      </c>
      <c r="QU576" s="20"/>
      <c r="QV576" s="158">
        <v>14</v>
      </c>
      <c r="QW576" s="158">
        <v>9</v>
      </c>
      <c r="QX576" s="158">
        <v>11</v>
      </c>
      <c r="QY576" s="1">
        <v>4</v>
      </c>
      <c r="QZ576" s="1">
        <v>0</v>
      </c>
      <c r="RA576" s="1">
        <v>8</v>
      </c>
      <c r="RB576" s="1">
        <v>0</v>
      </c>
      <c r="RC576" s="1">
        <v>22</v>
      </c>
      <c r="RD576" s="1">
        <v>11</v>
      </c>
      <c r="RE576" s="1">
        <v>9</v>
      </c>
      <c r="RF576" s="1">
        <v>9</v>
      </c>
      <c r="RG576" s="1">
        <v>0</v>
      </c>
      <c r="RH576" s="1">
        <v>5</v>
      </c>
      <c r="RI576" s="1">
        <v>2</v>
      </c>
      <c r="RJ576" s="1">
        <v>9</v>
      </c>
      <c r="RK576" s="1">
        <v>5</v>
      </c>
      <c r="RL576" s="1">
        <v>3</v>
      </c>
      <c r="RM576" s="1">
        <v>8</v>
      </c>
      <c r="RN576" s="1">
        <v>8</v>
      </c>
      <c r="RO576" s="1">
        <v>4</v>
      </c>
      <c r="RP576" s="1">
        <v>6</v>
      </c>
      <c r="RQ576" s="1">
        <v>12</v>
      </c>
      <c r="RR576" s="1">
        <v>1</v>
      </c>
      <c r="RS576" s="1">
        <v>6</v>
      </c>
      <c r="RT576" s="1">
        <v>0</v>
      </c>
      <c r="RU576" s="1">
        <v>6</v>
      </c>
      <c r="RV576" s="1">
        <v>5</v>
      </c>
      <c r="RW576" s="1">
        <v>14</v>
      </c>
      <c r="RX576" s="1">
        <v>7</v>
      </c>
      <c r="RY576" s="1">
        <v>3</v>
      </c>
      <c r="RZ576" s="1">
        <v>3</v>
      </c>
      <c r="SB576" s="1">
        <v>15</v>
      </c>
      <c r="SC576" s="1">
        <v>2</v>
      </c>
      <c r="SD576" s="1">
        <v>3</v>
      </c>
      <c r="SE576" s="1">
        <v>11</v>
      </c>
      <c r="SF576" s="1">
        <v>3</v>
      </c>
      <c r="SG576" s="1">
        <v>2</v>
      </c>
      <c r="SH576" s="1">
        <v>0</v>
      </c>
      <c r="SI576" s="1">
        <v>6</v>
      </c>
    </row>
    <row r="577" spans="1:497" s="20" customFormat="1" hidden="1" x14ac:dyDescent="0.25">
      <c r="A577" s="68" t="s">
        <v>27</v>
      </c>
      <c r="B577" s="68" t="s">
        <v>921</v>
      </c>
      <c r="C577" s="347">
        <v>1767</v>
      </c>
      <c r="D577" s="347"/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  <c r="AL577" s="14">
        <v>0</v>
      </c>
      <c r="AM577" s="14">
        <v>0</v>
      </c>
      <c r="AN577" s="14">
        <v>0</v>
      </c>
      <c r="AO577" s="14">
        <v>0</v>
      </c>
      <c r="AP577" s="14">
        <v>0</v>
      </c>
      <c r="AQ577" s="14">
        <v>0</v>
      </c>
      <c r="AR577" s="14">
        <v>0</v>
      </c>
      <c r="AS577" s="14">
        <v>0</v>
      </c>
      <c r="AT577" s="14">
        <v>0</v>
      </c>
      <c r="AU577" s="14">
        <v>0</v>
      </c>
      <c r="AV577" s="14">
        <v>0</v>
      </c>
      <c r="AW577" s="14">
        <v>0</v>
      </c>
      <c r="AX577" s="14">
        <v>0</v>
      </c>
      <c r="AY577" s="14">
        <v>0</v>
      </c>
      <c r="AZ577" s="14">
        <v>0</v>
      </c>
      <c r="BA577" s="14">
        <v>0</v>
      </c>
      <c r="BB577" s="14">
        <v>0</v>
      </c>
      <c r="BC577" s="14">
        <v>0</v>
      </c>
      <c r="BD577" s="14">
        <v>0</v>
      </c>
      <c r="BE577" s="14">
        <v>0</v>
      </c>
      <c r="BF577" s="14">
        <v>0</v>
      </c>
      <c r="BG577" s="14">
        <v>0</v>
      </c>
      <c r="BH577" s="14">
        <v>0</v>
      </c>
      <c r="BI577" s="14">
        <v>0</v>
      </c>
      <c r="BJ577" s="14">
        <v>0</v>
      </c>
      <c r="BK577" s="14">
        <v>0</v>
      </c>
      <c r="BL577" s="14">
        <v>0</v>
      </c>
      <c r="BM577" s="14">
        <v>0</v>
      </c>
      <c r="BN577" s="14">
        <v>0</v>
      </c>
      <c r="BO577" s="14">
        <v>0</v>
      </c>
      <c r="BP577" s="14">
        <v>0</v>
      </c>
      <c r="BQ577" s="14">
        <v>0</v>
      </c>
      <c r="BR577" s="14">
        <v>0</v>
      </c>
      <c r="BS577" s="14">
        <v>0</v>
      </c>
      <c r="BT577" s="14">
        <v>0</v>
      </c>
      <c r="BU577" s="14">
        <v>0</v>
      </c>
      <c r="BV577" s="14">
        <v>0</v>
      </c>
      <c r="BW577" s="14">
        <v>0</v>
      </c>
      <c r="BX577" s="14">
        <v>0</v>
      </c>
      <c r="BY577" s="14">
        <v>0</v>
      </c>
      <c r="BZ577" s="14">
        <v>0</v>
      </c>
      <c r="CA577" s="14">
        <v>0</v>
      </c>
      <c r="CB577" s="14">
        <v>0</v>
      </c>
      <c r="CC577" s="14">
        <v>0</v>
      </c>
      <c r="CD577" s="14">
        <v>0</v>
      </c>
      <c r="CE577" s="14">
        <v>0</v>
      </c>
      <c r="CF577" s="14">
        <v>0</v>
      </c>
      <c r="CG577" s="14">
        <v>0</v>
      </c>
      <c r="CH577" s="14">
        <v>0</v>
      </c>
      <c r="CI577" s="14">
        <v>0</v>
      </c>
      <c r="CJ577" s="14">
        <v>0</v>
      </c>
      <c r="CK577" s="14">
        <v>0</v>
      </c>
      <c r="CL577" s="14">
        <v>0</v>
      </c>
      <c r="CM577" s="14">
        <v>0</v>
      </c>
      <c r="CN577" s="14">
        <v>0</v>
      </c>
      <c r="CO577" s="14">
        <v>0</v>
      </c>
      <c r="CP577" s="14">
        <v>0</v>
      </c>
      <c r="CQ577" s="14">
        <v>0</v>
      </c>
      <c r="CR577" s="14">
        <v>0</v>
      </c>
      <c r="CS577" s="14">
        <v>0</v>
      </c>
      <c r="CT577" s="14">
        <v>0</v>
      </c>
      <c r="CU577" s="14">
        <v>0</v>
      </c>
      <c r="CV577" s="14">
        <v>0</v>
      </c>
      <c r="CW577" s="14">
        <v>0</v>
      </c>
      <c r="CX577" s="14">
        <v>0</v>
      </c>
      <c r="CY577" s="14">
        <v>0</v>
      </c>
      <c r="CZ577" s="14">
        <v>0</v>
      </c>
      <c r="DA577" s="14">
        <v>0</v>
      </c>
      <c r="DB577" s="14">
        <v>0</v>
      </c>
      <c r="DC577" s="14">
        <v>0</v>
      </c>
      <c r="DD577" s="14">
        <v>0</v>
      </c>
      <c r="DE577" s="14">
        <v>0</v>
      </c>
      <c r="DF577" s="14">
        <v>0</v>
      </c>
      <c r="DG577" s="14">
        <v>0</v>
      </c>
      <c r="DH577" s="14">
        <v>0</v>
      </c>
      <c r="DI577" s="14">
        <v>0</v>
      </c>
      <c r="DJ577" s="14">
        <v>0</v>
      </c>
      <c r="DK577" s="14">
        <v>0</v>
      </c>
      <c r="DL577" s="14">
        <v>0</v>
      </c>
      <c r="DM577" s="14">
        <v>0</v>
      </c>
      <c r="DN577" s="14">
        <v>0</v>
      </c>
      <c r="DO577" s="14">
        <v>0</v>
      </c>
      <c r="DP577" s="14">
        <v>0</v>
      </c>
      <c r="DQ577" s="14">
        <v>0</v>
      </c>
      <c r="DR577" s="14">
        <v>0</v>
      </c>
      <c r="DS577" s="14">
        <v>0</v>
      </c>
      <c r="DT577" s="14">
        <v>0</v>
      </c>
      <c r="DU577" s="14">
        <v>0</v>
      </c>
      <c r="DV577" s="14">
        <v>0</v>
      </c>
      <c r="DW577" s="14">
        <v>0</v>
      </c>
      <c r="DX577" s="14">
        <v>0</v>
      </c>
      <c r="DY577" s="14">
        <v>0</v>
      </c>
      <c r="DZ577" s="14">
        <v>0</v>
      </c>
      <c r="EA577" s="14">
        <v>0</v>
      </c>
      <c r="EB577" s="14">
        <v>0</v>
      </c>
      <c r="EC577" s="14">
        <v>0</v>
      </c>
      <c r="ED577" s="14">
        <v>0</v>
      </c>
      <c r="EE577" s="14">
        <v>0</v>
      </c>
      <c r="EF577" s="14">
        <v>0</v>
      </c>
      <c r="EG577" s="14">
        <v>0</v>
      </c>
      <c r="EH577" s="14">
        <v>0</v>
      </c>
      <c r="EI577" s="14">
        <v>0</v>
      </c>
      <c r="EJ577" s="14">
        <v>0</v>
      </c>
      <c r="EK577" s="14">
        <v>0</v>
      </c>
      <c r="EL577" s="14">
        <v>0</v>
      </c>
      <c r="EM577" s="14">
        <v>0</v>
      </c>
      <c r="EN577" s="14">
        <v>0</v>
      </c>
      <c r="EO577" s="14">
        <v>0</v>
      </c>
      <c r="EP577" s="14">
        <v>0</v>
      </c>
      <c r="EQ577" s="14">
        <v>0</v>
      </c>
      <c r="ER577" s="14">
        <v>0</v>
      </c>
      <c r="ES577" s="14">
        <v>0</v>
      </c>
      <c r="ET577" s="14">
        <v>0</v>
      </c>
      <c r="EU577" s="14">
        <v>0</v>
      </c>
      <c r="EV577" s="14">
        <v>0</v>
      </c>
      <c r="EW577" s="14">
        <v>0</v>
      </c>
      <c r="EX577" s="14">
        <v>0</v>
      </c>
      <c r="EY577" s="14">
        <v>0</v>
      </c>
      <c r="EZ577" s="14">
        <v>0</v>
      </c>
      <c r="FA577" s="14">
        <v>0</v>
      </c>
      <c r="FB577" s="14">
        <v>0</v>
      </c>
      <c r="FC577" s="14">
        <v>0</v>
      </c>
      <c r="FD577" s="14">
        <v>0</v>
      </c>
      <c r="FE577" s="14">
        <v>0</v>
      </c>
      <c r="FF577" s="14">
        <v>0</v>
      </c>
      <c r="FG577" s="14">
        <v>0</v>
      </c>
      <c r="FH577" s="14">
        <v>0</v>
      </c>
      <c r="FI577" s="14">
        <v>0</v>
      </c>
      <c r="FJ577" s="14">
        <v>0</v>
      </c>
      <c r="FK577" s="14">
        <v>0</v>
      </c>
      <c r="FL577" s="14">
        <v>0</v>
      </c>
      <c r="FM577" s="14">
        <v>0</v>
      </c>
      <c r="FN577" s="14">
        <v>0</v>
      </c>
      <c r="FO577" s="14">
        <v>0</v>
      </c>
      <c r="FP577" s="14">
        <v>0</v>
      </c>
      <c r="FQ577" s="14">
        <v>0</v>
      </c>
      <c r="FR577" s="14">
        <v>0</v>
      </c>
      <c r="FS577" s="14">
        <v>0</v>
      </c>
      <c r="FT577" s="14">
        <v>0</v>
      </c>
      <c r="FU577" s="14">
        <v>0</v>
      </c>
      <c r="FV577" s="14">
        <v>0</v>
      </c>
      <c r="FW577" s="14">
        <v>0</v>
      </c>
      <c r="FX577" s="14">
        <v>0</v>
      </c>
      <c r="FY577" s="14">
        <v>0</v>
      </c>
      <c r="FZ577" s="14">
        <v>0</v>
      </c>
      <c r="GA577" s="14">
        <v>0</v>
      </c>
      <c r="GB577" s="14">
        <v>0</v>
      </c>
      <c r="GC577" s="14">
        <v>0</v>
      </c>
      <c r="GD577" s="14">
        <v>0</v>
      </c>
      <c r="GE577" s="14">
        <v>0</v>
      </c>
      <c r="GF577" s="14">
        <v>0</v>
      </c>
      <c r="GG577" s="14">
        <v>0</v>
      </c>
      <c r="GH577" s="14">
        <v>0</v>
      </c>
      <c r="GI577" s="14">
        <v>0</v>
      </c>
      <c r="GJ577" s="14">
        <v>0</v>
      </c>
      <c r="GK577" s="14">
        <v>0</v>
      </c>
      <c r="GL577" s="14">
        <v>0</v>
      </c>
      <c r="GM577" s="14">
        <v>0</v>
      </c>
      <c r="GN577" s="14">
        <v>0</v>
      </c>
      <c r="GO577" s="14">
        <v>0</v>
      </c>
      <c r="GP577" s="14">
        <v>0</v>
      </c>
      <c r="GQ577" s="14">
        <v>0</v>
      </c>
      <c r="GR577" s="14">
        <v>0</v>
      </c>
      <c r="GS577" s="14">
        <v>0</v>
      </c>
      <c r="GT577" s="14">
        <v>0</v>
      </c>
      <c r="GU577" s="14">
        <v>0</v>
      </c>
      <c r="GV577" s="14">
        <v>0</v>
      </c>
      <c r="GW577" s="14">
        <v>0</v>
      </c>
      <c r="GX577" s="14">
        <v>0</v>
      </c>
      <c r="GY577" s="14">
        <v>0</v>
      </c>
      <c r="GZ577" s="14">
        <v>1</v>
      </c>
      <c r="HA577" s="14">
        <v>0</v>
      </c>
      <c r="HB577" s="14">
        <v>0</v>
      </c>
      <c r="HC577" s="14">
        <v>0</v>
      </c>
      <c r="HD577" s="14">
        <v>0</v>
      </c>
      <c r="HE577" s="14">
        <v>0</v>
      </c>
      <c r="HF577" s="14">
        <v>0</v>
      </c>
      <c r="HG577" s="14">
        <v>0</v>
      </c>
      <c r="HH577" s="14">
        <v>1</v>
      </c>
      <c r="HI577" s="14">
        <v>0</v>
      </c>
      <c r="HJ577" s="14">
        <v>0</v>
      </c>
      <c r="HK577" s="14">
        <v>0</v>
      </c>
      <c r="HL577" s="14">
        <v>0</v>
      </c>
      <c r="HM577" s="14">
        <v>0</v>
      </c>
      <c r="HN577" s="14">
        <v>0</v>
      </c>
      <c r="HO577" s="14">
        <v>1</v>
      </c>
      <c r="HP577" s="14">
        <v>0</v>
      </c>
      <c r="HQ577" s="14">
        <v>0</v>
      </c>
      <c r="HR577" s="14">
        <v>0</v>
      </c>
      <c r="HS577" s="14">
        <v>0</v>
      </c>
      <c r="HT577" s="14">
        <v>0</v>
      </c>
      <c r="HU577" s="14">
        <v>0</v>
      </c>
      <c r="HV577" s="14">
        <v>0</v>
      </c>
      <c r="HW577" s="14">
        <v>0</v>
      </c>
      <c r="HX577" s="14">
        <v>0</v>
      </c>
      <c r="HY577" s="14">
        <v>1</v>
      </c>
      <c r="HZ577" s="14">
        <v>0</v>
      </c>
      <c r="IA577" s="14">
        <v>3</v>
      </c>
      <c r="IB577" s="14">
        <v>0</v>
      </c>
      <c r="IC577" s="14">
        <v>0</v>
      </c>
      <c r="ID577" s="14">
        <v>0</v>
      </c>
      <c r="IE577" s="14">
        <v>0</v>
      </c>
      <c r="IF577" s="14">
        <v>1</v>
      </c>
      <c r="IG577" s="14">
        <v>1</v>
      </c>
      <c r="IH577" s="14">
        <v>1</v>
      </c>
      <c r="II577" s="14">
        <v>0</v>
      </c>
      <c r="IJ577" s="14">
        <v>0</v>
      </c>
      <c r="IK577" s="14">
        <v>0</v>
      </c>
      <c r="IL577" s="14">
        <v>0</v>
      </c>
      <c r="IM577" s="14">
        <v>0</v>
      </c>
      <c r="IN577" s="14">
        <v>0</v>
      </c>
      <c r="IO577" s="14">
        <v>0</v>
      </c>
      <c r="IP577" s="14">
        <v>0</v>
      </c>
      <c r="IQ577" s="14">
        <v>0</v>
      </c>
      <c r="IR577" s="14">
        <v>0</v>
      </c>
      <c r="IS577" s="14">
        <v>0</v>
      </c>
      <c r="IT577" s="14">
        <v>0</v>
      </c>
      <c r="IU577" s="14">
        <v>0</v>
      </c>
      <c r="IV577" s="14">
        <v>0</v>
      </c>
      <c r="IW577" s="14">
        <v>0</v>
      </c>
      <c r="IX577" s="14">
        <v>0</v>
      </c>
      <c r="IY577" s="14">
        <v>0</v>
      </c>
      <c r="IZ577" s="14">
        <v>0</v>
      </c>
      <c r="JA577" s="14">
        <v>0</v>
      </c>
      <c r="JB577" s="14">
        <v>0</v>
      </c>
      <c r="JC577" s="14">
        <v>0</v>
      </c>
      <c r="JD577" s="14">
        <v>1</v>
      </c>
      <c r="JE577" s="14">
        <v>1</v>
      </c>
      <c r="JF577" s="14">
        <v>0</v>
      </c>
      <c r="JG577" s="14">
        <v>0</v>
      </c>
      <c r="JH577" s="14">
        <v>0</v>
      </c>
      <c r="JI577" s="14">
        <v>1</v>
      </c>
      <c r="JJ577" s="14">
        <v>1</v>
      </c>
      <c r="JK577" s="14">
        <v>0</v>
      </c>
      <c r="JL577" s="14">
        <v>0</v>
      </c>
      <c r="JM577" s="14">
        <v>0</v>
      </c>
      <c r="JN577" s="14">
        <v>0</v>
      </c>
      <c r="JO577" s="14">
        <v>0</v>
      </c>
      <c r="JP577" s="14">
        <v>0</v>
      </c>
      <c r="JQ577" s="14">
        <v>0</v>
      </c>
      <c r="JR577" s="14">
        <v>0</v>
      </c>
      <c r="JS577" s="14">
        <v>0</v>
      </c>
      <c r="JT577" s="14">
        <v>0</v>
      </c>
      <c r="JU577" s="14">
        <v>0</v>
      </c>
      <c r="JV577" s="14">
        <v>0</v>
      </c>
      <c r="JW577" s="14">
        <v>0</v>
      </c>
      <c r="JX577" s="14">
        <v>0</v>
      </c>
      <c r="JY577" s="14">
        <v>0</v>
      </c>
      <c r="JZ577" s="14">
        <v>0</v>
      </c>
      <c r="KA577" s="14">
        <v>0</v>
      </c>
      <c r="KB577" s="14">
        <v>0</v>
      </c>
      <c r="KC577" s="14">
        <v>0</v>
      </c>
      <c r="KD577" s="14">
        <v>0</v>
      </c>
      <c r="KE577" s="14">
        <v>0</v>
      </c>
      <c r="KF577" s="14">
        <v>0</v>
      </c>
      <c r="KG577" s="14">
        <v>0</v>
      </c>
      <c r="KH577" s="14">
        <v>0</v>
      </c>
      <c r="KI577" s="14">
        <v>0</v>
      </c>
      <c r="KJ577" s="14">
        <v>0</v>
      </c>
      <c r="KK577" s="14">
        <v>0</v>
      </c>
      <c r="KL577" s="14">
        <v>0</v>
      </c>
      <c r="KM577" s="14">
        <v>0</v>
      </c>
      <c r="KN577" s="14">
        <v>0</v>
      </c>
      <c r="KO577" s="14">
        <v>0</v>
      </c>
      <c r="KP577" s="14">
        <v>0</v>
      </c>
      <c r="KQ577" s="14">
        <v>0</v>
      </c>
      <c r="KR577" s="14">
        <v>0</v>
      </c>
      <c r="KS577" s="14">
        <v>0</v>
      </c>
      <c r="KT577" s="14">
        <v>0</v>
      </c>
      <c r="KU577" s="14">
        <v>0</v>
      </c>
      <c r="KV577" s="14">
        <v>0</v>
      </c>
      <c r="KW577" s="14">
        <v>0</v>
      </c>
      <c r="KX577" s="14">
        <v>0</v>
      </c>
      <c r="KY577" s="14">
        <v>0</v>
      </c>
      <c r="KZ577" s="14">
        <v>0</v>
      </c>
      <c r="LA577" s="14">
        <v>0</v>
      </c>
      <c r="LB577" s="14">
        <v>0</v>
      </c>
      <c r="LC577" s="14">
        <v>0</v>
      </c>
      <c r="LD577" s="14">
        <v>1</v>
      </c>
      <c r="LE577" s="14">
        <v>0</v>
      </c>
      <c r="LF577" s="14">
        <v>0</v>
      </c>
      <c r="LG577" s="14">
        <v>0</v>
      </c>
      <c r="LH577" s="14">
        <v>0</v>
      </c>
      <c r="LI577" s="14">
        <v>0</v>
      </c>
      <c r="LJ577" s="14">
        <v>0</v>
      </c>
      <c r="LK577" s="14">
        <v>1</v>
      </c>
      <c r="LL577" s="14">
        <v>0</v>
      </c>
      <c r="LM577" s="14">
        <v>0</v>
      </c>
      <c r="LN577" s="14">
        <v>0</v>
      </c>
      <c r="LO577" s="14">
        <v>0</v>
      </c>
      <c r="LP577" s="14">
        <v>0</v>
      </c>
      <c r="LQ577" s="14">
        <v>0</v>
      </c>
      <c r="LR577" s="14">
        <v>0</v>
      </c>
      <c r="LS577" s="14">
        <v>0</v>
      </c>
      <c r="LT577" s="14">
        <v>0</v>
      </c>
      <c r="LU577" s="14">
        <v>2</v>
      </c>
      <c r="LV577" s="14">
        <v>1</v>
      </c>
      <c r="LW577" s="14">
        <v>0</v>
      </c>
      <c r="LX577" s="14">
        <v>0</v>
      </c>
      <c r="LY577" s="14">
        <v>0</v>
      </c>
      <c r="LZ577" s="14">
        <v>1</v>
      </c>
      <c r="MA577" s="14">
        <v>0</v>
      </c>
      <c r="MB577" s="14">
        <v>0</v>
      </c>
      <c r="MC577" s="14">
        <v>1</v>
      </c>
      <c r="MD577" s="14">
        <v>1</v>
      </c>
      <c r="ME577" s="14">
        <v>1</v>
      </c>
      <c r="MF577" s="14">
        <v>0</v>
      </c>
      <c r="MG577" s="14">
        <v>0</v>
      </c>
      <c r="MH577" s="14">
        <v>0</v>
      </c>
      <c r="MI577" s="14">
        <v>0</v>
      </c>
      <c r="MJ577" s="14">
        <v>2</v>
      </c>
      <c r="MK577" s="14">
        <v>0</v>
      </c>
      <c r="ML577" s="14">
        <v>0</v>
      </c>
      <c r="MM577" s="14">
        <v>0</v>
      </c>
      <c r="MN577" s="14">
        <v>1</v>
      </c>
      <c r="MO577" s="14">
        <v>1</v>
      </c>
      <c r="MP577" s="14">
        <v>0</v>
      </c>
      <c r="MQ577" s="14">
        <v>0</v>
      </c>
      <c r="MR577" s="14">
        <v>1</v>
      </c>
      <c r="MS577" s="14">
        <v>0</v>
      </c>
      <c r="MT577" s="14">
        <v>2</v>
      </c>
      <c r="MU577" s="14">
        <v>0</v>
      </c>
      <c r="MV577" s="14">
        <v>0</v>
      </c>
      <c r="MW577" s="14">
        <v>0</v>
      </c>
      <c r="MX577" s="14">
        <v>0</v>
      </c>
      <c r="MY577" s="14">
        <v>1</v>
      </c>
      <c r="MZ577" s="14">
        <v>0</v>
      </c>
      <c r="NA577" s="14">
        <v>0</v>
      </c>
      <c r="NB577" s="14">
        <v>0</v>
      </c>
      <c r="NC577" s="14">
        <v>0</v>
      </c>
      <c r="ND577" s="14">
        <v>0</v>
      </c>
      <c r="NE577" s="14">
        <v>3</v>
      </c>
      <c r="NF577" s="14">
        <v>1</v>
      </c>
      <c r="NG577" s="14">
        <v>0</v>
      </c>
      <c r="NH577" s="14">
        <v>2</v>
      </c>
      <c r="NI577" s="14">
        <v>2</v>
      </c>
      <c r="NJ577" s="14">
        <v>1</v>
      </c>
      <c r="NK577" s="14">
        <v>1</v>
      </c>
      <c r="NL577" s="14">
        <v>0</v>
      </c>
      <c r="NM577" s="14">
        <v>0</v>
      </c>
      <c r="NN577" s="14">
        <v>0</v>
      </c>
      <c r="NO577" s="14">
        <v>4</v>
      </c>
      <c r="NP577" s="14">
        <v>0</v>
      </c>
      <c r="NQ577" s="14">
        <v>3</v>
      </c>
      <c r="NR577" s="14">
        <v>1</v>
      </c>
      <c r="NS577" s="14">
        <v>0</v>
      </c>
      <c r="NT577" s="14">
        <v>2</v>
      </c>
      <c r="NU577" s="14">
        <v>0</v>
      </c>
      <c r="NV577" s="14">
        <v>0</v>
      </c>
      <c r="NW577" s="14">
        <v>0</v>
      </c>
      <c r="NX577" s="14">
        <v>1</v>
      </c>
      <c r="NY577" s="14">
        <v>0</v>
      </c>
      <c r="NZ577" s="14">
        <v>3</v>
      </c>
      <c r="OA577" s="14">
        <v>0</v>
      </c>
      <c r="OB577" s="14">
        <v>0</v>
      </c>
      <c r="OC577" s="14">
        <v>9</v>
      </c>
      <c r="OD577" s="14">
        <v>0</v>
      </c>
      <c r="OE577" s="14">
        <v>1</v>
      </c>
      <c r="OF577" s="14">
        <v>1</v>
      </c>
      <c r="OG577" s="14">
        <v>1</v>
      </c>
      <c r="OH577" s="14">
        <v>2</v>
      </c>
      <c r="OI577" s="14">
        <v>0</v>
      </c>
      <c r="OJ577" s="14">
        <v>1</v>
      </c>
      <c r="OK577" s="14">
        <v>1</v>
      </c>
      <c r="OL577" s="14">
        <v>1</v>
      </c>
      <c r="OM577" s="14">
        <v>0</v>
      </c>
      <c r="ON577" s="14">
        <v>4</v>
      </c>
      <c r="OO577" s="14">
        <v>0</v>
      </c>
      <c r="OP577" s="14">
        <v>0</v>
      </c>
      <c r="OQ577" s="14">
        <v>1</v>
      </c>
      <c r="OR577" s="14">
        <v>0</v>
      </c>
      <c r="OS577" s="14">
        <v>2</v>
      </c>
      <c r="OT577" s="14">
        <v>0</v>
      </c>
      <c r="OU577" s="14">
        <v>1</v>
      </c>
      <c r="OV577" s="14">
        <v>2</v>
      </c>
      <c r="OW577" s="14">
        <v>0</v>
      </c>
      <c r="OX577" s="14">
        <v>3</v>
      </c>
      <c r="OY577" s="14">
        <v>0</v>
      </c>
      <c r="OZ577" s="14"/>
      <c r="PA577" s="14">
        <v>1</v>
      </c>
      <c r="PB577" s="14">
        <v>3</v>
      </c>
      <c r="PC577" s="14"/>
      <c r="PD577" s="14">
        <v>0</v>
      </c>
      <c r="PE577" s="14"/>
      <c r="PF577" s="14"/>
      <c r="PG577" s="14">
        <v>1</v>
      </c>
      <c r="PH577" s="54"/>
      <c r="PI577" s="14">
        <v>3</v>
      </c>
      <c r="PJ577" s="14">
        <v>2</v>
      </c>
      <c r="PK577" s="54"/>
      <c r="PL577" s="84"/>
      <c r="PM577" s="14">
        <v>2</v>
      </c>
      <c r="PN577" s="84">
        <v>1</v>
      </c>
      <c r="PO577" s="84">
        <v>2</v>
      </c>
      <c r="PP577" s="84">
        <v>3</v>
      </c>
      <c r="PQ577" s="84">
        <v>1</v>
      </c>
      <c r="PR577" s="505"/>
      <c r="PS577" s="479">
        <v>2</v>
      </c>
      <c r="PT577" s="84"/>
      <c r="PU577" s="84"/>
      <c r="PV577" s="84"/>
      <c r="PW577" s="14">
        <v>1</v>
      </c>
      <c r="PX577" s="14">
        <v>1</v>
      </c>
      <c r="PY577" s="14"/>
      <c r="PZ577" s="14"/>
      <c r="QA577" s="14"/>
      <c r="QB577" s="54"/>
      <c r="QC577" s="54"/>
      <c r="QD577" s="54"/>
      <c r="QE577" s="1">
        <v>2</v>
      </c>
      <c r="QJ577" s="1">
        <v>2</v>
      </c>
      <c r="QL577" s="482">
        <v>1</v>
      </c>
      <c r="QR577" s="1">
        <v>1</v>
      </c>
      <c r="QS577" s="1"/>
      <c r="QX577" s="1">
        <v>1</v>
      </c>
      <c r="QY577" s="1"/>
      <c r="QZ577" s="1"/>
      <c r="RA577" s="1"/>
      <c r="RB577" s="1"/>
      <c r="RC577" s="1"/>
      <c r="RD577" s="1"/>
      <c r="RI577" s="1"/>
      <c r="RJ577" s="1"/>
      <c r="RK577" s="1"/>
      <c r="RL577" s="1"/>
      <c r="RM577" s="1"/>
      <c r="RN577" s="1"/>
      <c r="RO577" s="1">
        <v>1</v>
      </c>
      <c r="RP577" s="1"/>
      <c r="RQ577" s="1"/>
      <c r="RR577" s="1"/>
      <c r="RS577" s="1"/>
      <c r="RT577" s="1"/>
      <c r="RX577" s="20">
        <v>1</v>
      </c>
    </row>
    <row r="578" spans="1:497" s="20" customFormat="1" hidden="1" x14ac:dyDescent="0.25">
      <c r="A578" s="68" t="s">
        <v>27</v>
      </c>
      <c r="B578" s="68" t="s">
        <v>1574</v>
      </c>
      <c r="C578" s="347"/>
      <c r="D578" s="347"/>
      <c r="E578" s="14">
        <v>0</v>
      </c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  <c r="LH578" s="14"/>
      <c r="LI578" s="14"/>
      <c r="LJ578" s="14"/>
      <c r="LK578" s="14"/>
      <c r="LL578" s="14"/>
      <c r="LM578" s="14"/>
      <c r="LN578" s="14"/>
      <c r="LO578" s="14"/>
      <c r="LP578" s="14"/>
      <c r="LQ578" s="14"/>
      <c r="LR578" s="14"/>
      <c r="LS578" s="14"/>
      <c r="LT578" s="14"/>
      <c r="LU578" s="14"/>
      <c r="LV578" s="14"/>
      <c r="LW578" s="14"/>
      <c r="LX578" s="14"/>
      <c r="LY578" s="14"/>
      <c r="LZ578" s="14"/>
      <c r="MA578" s="14"/>
      <c r="MB578" s="14"/>
      <c r="MC578" s="14"/>
      <c r="MD578" s="14"/>
      <c r="ME578" s="14"/>
      <c r="MF578" s="14"/>
      <c r="MG578" s="14"/>
      <c r="MH578" s="14"/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/>
      <c r="OC578" s="14"/>
      <c r="OD578" s="14"/>
      <c r="OE578" s="14"/>
      <c r="OF578" s="14"/>
      <c r="OG578" s="14"/>
      <c r="OH578" s="14"/>
      <c r="OI578" s="14"/>
      <c r="OJ578" s="14"/>
      <c r="OK578" s="14"/>
      <c r="OL578" s="14"/>
      <c r="OM578" s="14"/>
      <c r="ON578" s="14"/>
      <c r="OO578" s="14"/>
      <c r="OP578" s="14"/>
      <c r="OQ578" s="14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>
        <v>0</v>
      </c>
      <c r="PE578" s="14"/>
      <c r="PF578" s="14"/>
      <c r="PG578" s="54"/>
      <c r="PH578" s="54"/>
      <c r="PI578" s="54"/>
      <c r="PJ578" s="54"/>
      <c r="PK578" s="54"/>
      <c r="PL578" s="84"/>
      <c r="PM578" s="14"/>
      <c r="PN578" s="84"/>
      <c r="PO578" s="84"/>
      <c r="PP578" s="84"/>
      <c r="PQ578" s="84"/>
      <c r="PR578" s="505"/>
      <c r="PS578" s="84"/>
      <c r="PT578" s="84"/>
      <c r="PU578" s="84"/>
      <c r="PV578" s="84"/>
      <c r="PW578" s="54"/>
      <c r="PX578" s="54"/>
      <c r="PY578" s="14"/>
      <c r="PZ578" s="14"/>
      <c r="QA578" s="14"/>
      <c r="QB578" s="54"/>
      <c r="QC578" s="54"/>
      <c r="QD578" s="54"/>
      <c r="QR578" s="1"/>
      <c r="QS578" s="1"/>
      <c r="QX578" s="1"/>
      <c r="QY578" s="1"/>
      <c r="QZ578" s="1"/>
      <c r="RA578" s="1"/>
      <c r="RB578" s="1"/>
      <c r="RC578" s="1"/>
      <c r="RD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</row>
    <row r="579" spans="1:497" s="20" customFormat="1" hidden="1" x14ac:dyDescent="0.25">
      <c r="A579" s="68" t="s">
        <v>27</v>
      </c>
      <c r="B579" s="68" t="s">
        <v>1575</v>
      </c>
      <c r="C579" s="347"/>
      <c r="D579" s="347"/>
      <c r="E579" s="14">
        <v>0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>
        <v>0</v>
      </c>
      <c r="PE579" s="14"/>
      <c r="PF579" s="14"/>
      <c r="PG579" s="54"/>
      <c r="PH579" s="54"/>
      <c r="PI579" s="54"/>
      <c r="PJ579" s="54"/>
      <c r="PK579" s="54"/>
      <c r="PL579" s="84"/>
      <c r="PM579" s="14"/>
      <c r="PN579" s="84"/>
      <c r="PO579" s="84"/>
      <c r="PP579" s="84"/>
      <c r="PQ579" s="84"/>
      <c r="PR579" s="505"/>
      <c r="PS579" s="84"/>
      <c r="PT579" s="84"/>
      <c r="PU579" s="84"/>
      <c r="PV579" s="84"/>
      <c r="PW579" s="54"/>
      <c r="PX579" s="54"/>
      <c r="PY579" s="14"/>
      <c r="PZ579" s="14"/>
      <c r="QA579" s="14"/>
      <c r="QB579" s="54"/>
      <c r="QC579" s="54"/>
      <c r="QD579" s="54"/>
      <c r="QR579" s="1"/>
      <c r="QS579" s="1"/>
      <c r="QX579" s="1"/>
      <c r="QY579" s="1"/>
      <c r="QZ579" s="1"/>
      <c r="RA579" s="1"/>
      <c r="RB579" s="1"/>
      <c r="RC579" s="1"/>
      <c r="RD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</row>
    <row r="580" spans="1:497" s="20" customFormat="1" hidden="1" x14ac:dyDescent="0.25">
      <c r="A580" s="68" t="s">
        <v>27</v>
      </c>
      <c r="B580" s="68" t="s">
        <v>1576</v>
      </c>
      <c r="C580" s="347"/>
      <c r="D580" s="347"/>
      <c r="E580" s="14">
        <v>0</v>
      </c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/>
      <c r="MJ580" s="14"/>
      <c r="MK580" s="14"/>
      <c r="ML580" s="14"/>
      <c r="MM580" s="14"/>
      <c r="MN580" s="14"/>
      <c r="MO580" s="14"/>
      <c r="MP580" s="14"/>
      <c r="MQ580" s="14"/>
      <c r="MR580" s="14"/>
      <c r="MS580" s="14"/>
      <c r="MT580" s="14"/>
      <c r="MU580" s="14"/>
      <c r="MV580" s="14"/>
      <c r="MW580" s="14"/>
      <c r="MX580" s="14"/>
      <c r="MY580" s="14"/>
      <c r="MZ580" s="14"/>
      <c r="NA580" s="14"/>
      <c r="NB580" s="14"/>
      <c r="NC580" s="14"/>
      <c r="ND580" s="14"/>
      <c r="NE580" s="14"/>
      <c r="NF580" s="14"/>
      <c r="NG580" s="14"/>
      <c r="NH580" s="14"/>
      <c r="NI580" s="14"/>
      <c r="NJ580" s="14"/>
      <c r="NK580" s="14"/>
      <c r="NL580" s="14"/>
      <c r="NM580" s="14"/>
      <c r="NN580" s="14"/>
      <c r="NO580" s="14"/>
      <c r="NP580" s="14"/>
      <c r="NQ580" s="14"/>
      <c r="NR580" s="14"/>
      <c r="NS580" s="14"/>
      <c r="NT580" s="14"/>
      <c r="NU580" s="14"/>
      <c r="NV580" s="14"/>
      <c r="NW580" s="14"/>
      <c r="NX580" s="14"/>
      <c r="NY580" s="14"/>
      <c r="NZ580" s="14"/>
      <c r="OA580" s="14"/>
      <c r="OB580" s="14"/>
      <c r="OC580" s="14"/>
      <c r="OD580" s="14"/>
      <c r="OE580" s="14"/>
      <c r="OF580" s="14"/>
      <c r="OG580" s="14"/>
      <c r="OH580" s="14"/>
      <c r="OI580" s="14"/>
      <c r="OJ580" s="14"/>
      <c r="OK580" s="14"/>
      <c r="OL580" s="14"/>
      <c r="OM580" s="14"/>
      <c r="ON580" s="14"/>
      <c r="OO580" s="14"/>
      <c r="OP580" s="14"/>
      <c r="OQ580" s="14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>
        <v>0</v>
      </c>
      <c r="PE580" s="14"/>
      <c r="PF580" s="14"/>
      <c r="PG580" s="54"/>
      <c r="PH580" s="54"/>
      <c r="PI580" s="54"/>
      <c r="PJ580" s="54"/>
      <c r="PK580" s="54"/>
      <c r="PL580" s="84"/>
      <c r="PM580" s="14"/>
      <c r="PN580" s="84"/>
      <c r="PO580" s="84"/>
      <c r="PP580" s="84"/>
      <c r="PQ580" s="84"/>
      <c r="PR580" s="505"/>
      <c r="PS580" s="84"/>
      <c r="PT580" s="84"/>
      <c r="PU580" s="84"/>
      <c r="PV580" s="84"/>
      <c r="PW580" s="54"/>
      <c r="PX580" s="54"/>
      <c r="PY580" s="14"/>
      <c r="PZ580" s="14"/>
      <c r="QA580" s="14"/>
      <c r="QB580" s="54"/>
      <c r="QC580" s="54"/>
      <c r="QD580" s="54"/>
      <c r="QR580" s="1"/>
      <c r="QS580" s="1"/>
      <c r="QX580" s="1"/>
      <c r="QY580" s="1"/>
      <c r="QZ580" s="1"/>
      <c r="RA580" s="1"/>
      <c r="RB580" s="1"/>
      <c r="RC580" s="1"/>
      <c r="RD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</row>
    <row r="581" spans="1:497" s="20" customFormat="1" hidden="1" x14ac:dyDescent="0.25">
      <c r="A581" s="68" t="s">
        <v>27</v>
      </c>
      <c r="B581" s="68" t="s">
        <v>1577</v>
      </c>
      <c r="C581" s="347"/>
      <c r="D581" s="347"/>
      <c r="E581" s="14">
        <v>0</v>
      </c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>
        <v>0</v>
      </c>
      <c r="PE581" s="14"/>
      <c r="PF581" s="14"/>
      <c r="PG581" s="54"/>
      <c r="PH581" s="54"/>
      <c r="PI581" s="54"/>
      <c r="PJ581" s="54"/>
      <c r="PK581" s="54"/>
      <c r="PL581" s="84"/>
      <c r="PM581" s="14"/>
      <c r="PN581" s="84"/>
      <c r="PO581" s="84"/>
      <c r="PP581" s="84"/>
      <c r="PQ581" s="84"/>
      <c r="PR581" s="505"/>
      <c r="PS581" s="84"/>
      <c r="PT581" s="84"/>
      <c r="PU581" s="84"/>
      <c r="PV581" s="84"/>
      <c r="PW581" s="54"/>
      <c r="PX581" s="54"/>
      <c r="PY581" s="14"/>
      <c r="PZ581" s="14"/>
      <c r="QA581" s="14"/>
      <c r="QB581" s="54"/>
      <c r="QC581" s="54"/>
      <c r="QD581" s="54"/>
      <c r="QR581" s="1"/>
      <c r="QS581" s="1"/>
      <c r="QX581" s="1"/>
      <c r="QY581" s="1"/>
      <c r="QZ581" s="1"/>
      <c r="RA581" s="1"/>
      <c r="RB581" s="1"/>
      <c r="RC581" s="1"/>
      <c r="RD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</row>
    <row r="582" spans="1:497" s="20" customFormat="1" hidden="1" x14ac:dyDescent="0.25">
      <c r="A582" s="68" t="s">
        <v>27</v>
      </c>
      <c r="B582" s="68" t="s">
        <v>350</v>
      </c>
      <c r="C582" s="464">
        <v>447</v>
      </c>
      <c r="D582" s="347"/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0</v>
      </c>
      <c r="AQ582" s="14">
        <v>0</v>
      </c>
      <c r="AR582" s="14">
        <v>0</v>
      </c>
      <c r="AS582" s="14">
        <v>0</v>
      </c>
      <c r="AT582" s="14">
        <v>0</v>
      </c>
      <c r="AU582" s="14">
        <v>0</v>
      </c>
      <c r="AV582" s="14">
        <v>0</v>
      </c>
      <c r="AW582" s="14">
        <v>0</v>
      </c>
      <c r="AX582" s="14">
        <v>0</v>
      </c>
      <c r="AY582" s="14">
        <v>0</v>
      </c>
      <c r="AZ582" s="14">
        <v>0</v>
      </c>
      <c r="BA582" s="14">
        <v>0</v>
      </c>
      <c r="BB582" s="14">
        <v>0</v>
      </c>
      <c r="BC582" s="14">
        <v>0</v>
      </c>
      <c r="BD582" s="14">
        <v>0</v>
      </c>
      <c r="BE582" s="14">
        <v>0</v>
      </c>
      <c r="BF582" s="14">
        <v>0</v>
      </c>
      <c r="BG582" s="14">
        <v>0</v>
      </c>
      <c r="BH582" s="14">
        <v>0</v>
      </c>
      <c r="BI582" s="14">
        <v>0</v>
      </c>
      <c r="BJ582" s="14">
        <v>0</v>
      </c>
      <c r="BK582" s="14">
        <v>0</v>
      </c>
      <c r="BL582" s="14">
        <v>0</v>
      </c>
      <c r="BM582" s="14">
        <v>0</v>
      </c>
      <c r="BN582" s="14">
        <v>0</v>
      </c>
      <c r="BO582" s="14">
        <v>0</v>
      </c>
      <c r="BP582" s="14">
        <v>0</v>
      </c>
      <c r="BQ582" s="14">
        <v>0</v>
      </c>
      <c r="BR582" s="14">
        <v>0</v>
      </c>
      <c r="BS582" s="14">
        <v>0</v>
      </c>
      <c r="BT582" s="14">
        <v>0</v>
      </c>
      <c r="BU582" s="14">
        <v>0</v>
      </c>
      <c r="BV582" s="14">
        <v>0</v>
      </c>
      <c r="BW582" s="14">
        <v>0</v>
      </c>
      <c r="BX582" s="14">
        <v>0</v>
      </c>
      <c r="BY582" s="14">
        <v>0</v>
      </c>
      <c r="BZ582" s="14">
        <v>0</v>
      </c>
      <c r="CA582" s="14">
        <v>0</v>
      </c>
      <c r="CB582" s="14">
        <v>0</v>
      </c>
      <c r="CC582" s="14">
        <v>0</v>
      </c>
      <c r="CD582" s="14">
        <v>0</v>
      </c>
      <c r="CE582" s="14">
        <v>0</v>
      </c>
      <c r="CF582" s="14">
        <v>0</v>
      </c>
      <c r="CG582" s="14">
        <v>0</v>
      </c>
      <c r="CH582" s="14">
        <v>0</v>
      </c>
      <c r="CI582" s="14">
        <v>0</v>
      </c>
      <c r="CJ582" s="14">
        <v>0</v>
      </c>
      <c r="CK582" s="14">
        <v>0</v>
      </c>
      <c r="CL582" s="14">
        <v>0</v>
      </c>
      <c r="CM582" s="14">
        <v>0</v>
      </c>
      <c r="CN582" s="14">
        <v>0</v>
      </c>
      <c r="CO582" s="14">
        <v>0</v>
      </c>
      <c r="CP582" s="14">
        <v>0</v>
      </c>
      <c r="CQ582" s="14">
        <v>0</v>
      </c>
      <c r="CR582" s="14">
        <v>0</v>
      </c>
      <c r="CS582" s="14">
        <v>0</v>
      </c>
      <c r="CT582" s="14">
        <v>0</v>
      </c>
      <c r="CU582" s="14">
        <v>0</v>
      </c>
      <c r="CV582" s="14">
        <v>0</v>
      </c>
      <c r="CW582" s="14">
        <v>0</v>
      </c>
      <c r="CX582" s="14">
        <v>0</v>
      </c>
      <c r="CY582" s="14">
        <v>0</v>
      </c>
      <c r="CZ582" s="14">
        <v>0</v>
      </c>
      <c r="DA582" s="14">
        <v>0</v>
      </c>
      <c r="DB582" s="14">
        <v>0</v>
      </c>
      <c r="DC582" s="14">
        <v>0</v>
      </c>
      <c r="DD582" s="14">
        <v>0</v>
      </c>
      <c r="DE582" s="14">
        <v>0</v>
      </c>
      <c r="DF582" s="14">
        <v>0</v>
      </c>
      <c r="DG582" s="14">
        <v>0</v>
      </c>
      <c r="DH582" s="14">
        <v>0</v>
      </c>
      <c r="DI582" s="14">
        <v>0</v>
      </c>
      <c r="DJ582" s="14">
        <v>0</v>
      </c>
      <c r="DK582" s="14">
        <v>0</v>
      </c>
      <c r="DL582" s="14">
        <v>0</v>
      </c>
      <c r="DM582" s="14">
        <v>0</v>
      </c>
      <c r="DN582" s="14">
        <v>0</v>
      </c>
      <c r="DO582" s="14">
        <v>0</v>
      </c>
      <c r="DP582" s="14">
        <v>0</v>
      </c>
      <c r="DQ582" s="14">
        <v>0</v>
      </c>
      <c r="DR582" s="14">
        <v>0</v>
      </c>
      <c r="DS582" s="14">
        <v>0</v>
      </c>
      <c r="DT582" s="14">
        <v>0</v>
      </c>
      <c r="DU582" s="14">
        <v>0</v>
      </c>
      <c r="DV582" s="14">
        <v>0</v>
      </c>
      <c r="DW582" s="14">
        <v>0</v>
      </c>
      <c r="DX582" s="14">
        <v>1</v>
      </c>
      <c r="DY582" s="14">
        <v>0</v>
      </c>
      <c r="DZ582" s="14">
        <v>0</v>
      </c>
      <c r="EA582" s="14">
        <v>0</v>
      </c>
      <c r="EB582" s="14">
        <v>0</v>
      </c>
      <c r="EC582" s="14">
        <v>0</v>
      </c>
      <c r="ED582" s="14">
        <v>0</v>
      </c>
      <c r="EE582" s="14">
        <v>0</v>
      </c>
      <c r="EF582" s="14">
        <v>0</v>
      </c>
      <c r="EG582" s="14">
        <v>0</v>
      </c>
      <c r="EH582" s="14">
        <v>0</v>
      </c>
      <c r="EI582" s="14">
        <v>0</v>
      </c>
      <c r="EJ582" s="14">
        <v>0</v>
      </c>
      <c r="EK582" s="14">
        <v>0</v>
      </c>
      <c r="EL582" s="14">
        <v>0</v>
      </c>
      <c r="EM582" s="14">
        <v>0</v>
      </c>
      <c r="EN582" s="14">
        <v>0</v>
      </c>
      <c r="EO582" s="14">
        <v>0</v>
      </c>
      <c r="EP582" s="14">
        <v>0</v>
      </c>
      <c r="EQ582" s="14">
        <v>0</v>
      </c>
      <c r="ER582" s="14">
        <v>0</v>
      </c>
      <c r="ES582" s="14">
        <v>0</v>
      </c>
      <c r="ET582" s="14">
        <v>0</v>
      </c>
      <c r="EU582" s="14">
        <v>0</v>
      </c>
      <c r="EV582" s="14">
        <v>0</v>
      </c>
      <c r="EW582" s="14">
        <v>0</v>
      </c>
      <c r="EX582" s="14">
        <v>0</v>
      </c>
      <c r="EY582" s="14">
        <v>0</v>
      </c>
      <c r="EZ582" s="14">
        <v>0</v>
      </c>
      <c r="FA582" s="14">
        <v>0</v>
      </c>
      <c r="FB582" s="14">
        <v>0</v>
      </c>
      <c r="FC582" s="14">
        <v>0</v>
      </c>
      <c r="FD582" s="14">
        <v>0</v>
      </c>
      <c r="FE582" s="14">
        <v>0</v>
      </c>
      <c r="FF582" s="14">
        <v>0</v>
      </c>
      <c r="FG582" s="14">
        <v>0</v>
      </c>
      <c r="FH582" s="14">
        <v>0</v>
      </c>
      <c r="FI582" s="14">
        <v>0</v>
      </c>
      <c r="FJ582" s="14">
        <v>0</v>
      </c>
      <c r="FK582" s="14">
        <v>0</v>
      </c>
      <c r="FL582" s="14">
        <v>0</v>
      </c>
      <c r="FM582" s="14">
        <v>1</v>
      </c>
      <c r="FN582" s="14">
        <v>0</v>
      </c>
      <c r="FO582" s="14">
        <v>0</v>
      </c>
      <c r="FP582" s="14">
        <v>0</v>
      </c>
      <c r="FQ582" s="14">
        <v>0</v>
      </c>
      <c r="FR582" s="14">
        <v>0</v>
      </c>
      <c r="FS582" s="14">
        <v>0</v>
      </c>
      <c r="FT582" s="14">
        <v>0</v>
      </c>
      <c r="FU582" s="14">
        <v>0</v>
      </c>
      <c r="FV582" s="14">
        <v>0</v>
      </c>
      <c r="FW582" s="14">
        <v>0</v>
      </c>
      <c r="FX582" s="14">
        <v>0</v>
      </c>
      <c r="FY582" s="14">
        <v>0</v>
      </c>
      <c r="FZ582" s="14">
        <v>0</v>
      </c>
      <c r="GA582" s="14">
        <v>0</v>
      </c>
      <c r="GB582" s="14">
        <v>0</v>
      </c>
      <c r="GC582" s="14">
        <v>0</v>
      </c>
      <c r="GD582" s="14">
        <v>0</v>
      </c>
      <c r="GE582" s="14">
        <v>0</v>
      </c>
      <c r="GF582" s="14">
        <v>0</v>
      </c>
      <c r="GG582" s="14">
        <v>0</v>
      </c>
      <c r="GH582" s="14">
        <v>0</v>
      </c>
      <c r="GI582" s="14">
        <v>0</v>
      </c>
      <c r="GJ582" s="14">
        <v>0</v>
      </c>
      <c r="GK582" s="14">
        <v>0</v>
      </c>
      <c r="GL582" s="14">
        <v>0</v>
      </c>
      <c r="GM582" s="14">
        <v>0</v>
      </c>
      <c r="GN582" s="14">
        <v>0</v>
      </c>
      <c r="GO582" s="14">
        <v>0</v>
      </c>
      <c r="GP582" s="14">
        <v>0</v>
      </c>
      <c r="GQ582" s="14">
        <v>0</v>
      </c>
      <c r="GR582" s="14">
        <v>0</v>
      </c>
      <c r="GS582" s="14">
        <v>0</v>
      </c>
      <c r="GT582" s="14">
        <v>0</v>
      </c>
      <c r="GU582" s="14">
        <v>0</v>
      </c>
      <c r="GV582" s="14">
        <v>0</v>
      </c>
      <c r="GW582" s="14">
        <v>0</v>
      </c>
      <c r="GX582" s="14">
        <v>0</v>
      </c>
      <c r="GY582" s="14">
        <v>0</v>
      </c>
      <c r="GZ582" s="14">
        <v>0</v>
      </c>
      <c r="HA582" s="14">
        <v>0</v>
      </c>
      <c r="HB582" s="14">
        <v>0</v>
      </c>
      <c r="HC582" s="14">
        <v>0</v>
      </c>
      <c r="HD582" s="14">
        <v>0</v>
      </c>
      <c r="HE582" s="14">
        <v>0</v>
      </c>
      <c r="HF582" s="14">
        <v>0</v>
      </c>
      <c r="HG582" s="14">
        <v>0</v>
      </c>
      <c r="HH582" s="14">
        <v>0</v>
      </c>
      <c r="HI582" s="14">
        <v>0</v>
      </c>
      <c r="HJ582" s="14">
        <v>0</v>
      </c>
      <c r="HK582" s="14">
        <v>0</v>
      </c>
      <c r="HL582" s="14">
        <v>0</v>
      </c>
      <c r="HM582" s="14">
        <v>0</v>
      </c>
      <c r="HN582" s="14">
        <v>0</v>
      </c>
      <c r="HO582" s="14">
        <v>0</v>
      </c>
      <c r="HP582" s="14">
        <v>0</v>
      </c>
      <c r="HQ582" s="14">
        <v>0</v>
      </c>
      <c r="HR582" s="14">
        <v>0</v>
      </c>
      <c r="HS582" s="14">
        <v>0</v>
      </c>
      <c r="HT582" s="14">
        <v>0</v>
      </c>
      <c r="HU582" s="14">
        <v>0</v>
      </c>
      <c r="HV582" s="14">
        <v>0</v>
      </c>
      <c r="HW582" s="14">
        <v>0</v>
      </c>
      <c r="HX582" s="14">
        <v>0</v>
      </c>
      <c r="HY582" s="14">
        <v>0</v>
      </c>
      <c r="HZ582" s="14">
        <v>0</v>
      </c>
      <c r="IA582" s="14">
        <v>0</v>
      </c>
      <c r="IB582" s="14">
        <v>0</v>
      </c>
      <c r="IC582" s="14">
        <v>0</v>
      </c>
      <c r="ID582" s="14">
        <v>0</v>
      </c>
      <c r="IE582" s="14">
        <v>0</v>
      </c>
      <c r="IF582" s="14">
        <v>0</v>
      </c>
      <c r="IG582" s="14">
        <v>0</v>
      </c>
      <c r="IH582" s="14">
        <v>0</v>
      </c>
      <c r="II582" s="14">
        <v>0</v>
      </c>
      <c r="IJ582" s="14">
        <v>0</v>
      </c>
      <c r="IK582" s="14">
        <v>0</v>
      </c>
      <c r="IL582" s="14">
        <v>0</v>
      </c>
      <c r="IM582" s="14">
        <v>0</v>
      </c>
      <c r="IN582" s="14">
        <v>0</v>
      </c>
      <c r="IO582" s="14">
        <v>0</v>
      </c>
      <c r="IP582" s="14">
        <v>0</v>
      </c>
      <c r="IQ582" s="14">
        <v>0</v>
      </c>
      <c r="IR582" s="14">
        <v>0</v>
      </c>
      <c r="IS582" s="14">
        <v>0</v>
      </c>
      <c r="IT582" s="14">
        <v>0</v>
      </c>
      <c r="IU582" s="14">
        <v>0</v>
      </c>
      <c r="IV582" s="14">
        <v>0</v>
      </c>
      <c r="IW582" s="14">
        <v>0</v>
      </c>
      <c r="IX582" s="14">
        <v>1</v>
      </c>
      <c r="IY582" s="14">
        <v>0</v>
      </c>
      <c r="IZ582" s="14">
        <v>0</v>
      </c>
      <c r="JA582" s="14">
        <v>0</v>
      </c>
      <c r="JB582" s="14">
        <v>0</v>
      </c>
      <c r="JC582" s="14">
        <v>1</v>
      </c>
      <c r="JD582" s="14">
        <v>0</v>
      </c>
      <c r="JE582" s="14">
        <v>0</v>
      </c>
      <c r="JF582" s="14">
        <v>0</v>
      </c>
      <c r="JG582" s="14">
        <v>0</v>
      </c>
      <c r="JH582" s="14">
        <v>0</v>
      </c>
      <c r="JI582" s="14">
        <v>0</v>
      </c>
      <c r="JJ582" s="14">
        <v>0</v>
      </c>
      <c r="JK582" s="14">
        <v>0</v>
      </c>
      <c r="JL582" s="14">
        <v>0</v>
      </c>
      <c r="JM582" s="14">
        <v>0</v>
      </c>
      <c r="JN582" s="14">
        <v>0</v>
      </c>
      <c r="JO582" s="14">
        <v>0</v>
      </c>
      <c r="JP582" s="14">
        <v>0</v>
      </c>
      <c r="JQ582" s="14">
        <v>0</v>
      </c>
      <c r="JR582" s="14">
        <v>0</v>
      </c>
      <c r="JS582" s="14">
        <v>0</v>
      </c>
      <c r="JT582" s="14">
        <v>0</v>
      </c>
      <c r="JU582" s="14">
        <v>0</v>
      </c>
      <c r="JV582" s="14">
        <v>0</v>
      </c>
      <c r="JW582" s="14">
        <v>0</v>
      </c>
      <c r="JX582" s="14">
        <v>0</v>
      </c>
      <c r="JY582" s="14">
        <v>0</v>
      </c>
      <c r="JZ582" s="14">
        <v>0</v>
      </c>
      <c r="KA582" s="14">
        <v>0</v>
      </c>
      <c r="KB582" s="14">
        <v>0</v>
      </c>
      <c r="KC582" s="14">
        <v>0</v>
      </c>
      <c r="KD582" s="14">
        <v>0</v>
      </c>
      <c r="KE582" s="14">
        <v>0</v>
      </c>
      <c r="KF582" s="14">
        <v>0</v>
      </c>
      <c r="KG582" s="14">
        <v>0</v>
      </c>
      <c r="KH582" s="14">
        <v>0</v>
      </c>
      <c r="KI582" s="14">
        <v>0</v>
      </c>
      <c r="KJ582" s="14">
        <v>0</v>
      </c>
      <c r="KK582" s="14">
        <v>0</v>
      </c>
      <c r="KL582" s="14">
        <v>0</v>
      </c>
      <c r="KM582" s="14">
        <v>0</v>
      </c>
      <c r="KN582" s="14">
        <v>0</v>
      </c>
      <c r="KO582" s="14">
        <v>0</v>
      </c>
      <c r="KP582" s="14">
        <v>0</v>
      </c>
      <c r="KQ582" s="14">
        <v>0</v>
      </c>
      <c r="KR582" s="14">
        <v>0</v>
      </c>
      <c r="KS582" s="14">
        <v>0</v>
      </c>
      <c r="KT582" s="14">
        <v>0</v>
      </c>
      <c r="KU582" s="14">
        <v>0</v>
      </c>
      <c r="KV582" s="14">
        <v>0</v>
      </c>
      <c r="KW582" s="14">
        <v>0</v>
      </c>
      <c r="KX582" s="14">
        <v>0</v>
      </c>
      <c r="KY582" s="14">
        <v>0</v>
      </c>
      <c r="KZ582" s="14">
        <v>0</v>
      </c>
      <c r="LA582" s="14">
        <v>0</v>
      </c>
      <c r="LB582" s="14">
        <v>0</v>
      </c>
      <c r="LC582" s="14">
        <v>0</v>
      </c>
      <c r="LD582" s="14">
        <v>0</v>
      </c>
      <c r="LE582" s="14">
        <v>0</v>
      </c>
      <c r="LF582" s="14">
        <v>0</v>
      </c>
      <c r="LG582" s="14">
        <v>0</v>
      </c>
      <c r="LH582" s="14">
        <v>0</v>
      </c>
      <c r="LI582" s="14">
        <v>0</v>
      </c>
      <c r="LJ582" s="14">
        <v>0</v>
      </c>
      <c r="LK582" s="14">
        <v>0</v>
      </c>
      <c r="LL582" s="14">
        <v>0</v>
      </c>
      <c r="LM582" s="14">
        <v>0</v>
      </c>
      <c r="LN582" s="14">
        <v>0</v>
      </c>
      <c r="LO582" s="14">
        <v>0</v>
      </c>
      <c r="LP582" s="14">
        <v>0</v>
      </c>
      <c r="LQ582" s="14">
        <v>0</v>
      </c>
      <c r="LR582" s="14">
        <v>0</v>
      </c>
      <c r="LS582" s="14">
        <v>0</v>
      </c>
      <c r="LT582" s="14">
        <v>0</v>
      </c>
      <c r="LU582" s="14">
        <v>0</v>
      </c>
      <c r="LV582" s="14">
        <v>0</v>
      </c>
      <c r="LW582" s="14">
        <v>0</v>
      </c>
      <c r="LX582" s="14">
        <v>0</v>
      </c>
      <c r="LY582" s="14">
        <v>1</v>
      </c>
      <c r="LZ582" s="14">
        <v>0</v>
      </c>
      <c r="MA582" s="14">
        <v>0</v>
      </c>
      <c r="MB582" s="14">
        <v>0</v>
      </c>
      <c r="MC582" s="14">
        <v>0</v>
      </c>
      <c r="MD582" s="14">
        <v>0</v>
      </c>
      <c r="ME582" s="14">
        <v>0</v>
      </c>
      <c r="MF582" s="14">
        <v>0</v>
      </c>
      <c r="MG582" s="14">
        <v>0</v>
      </c>
      <c r="MH582" s="14">
        <v>0</v>
      </c>
      <c r="MI582" s="14">
        <v>0</v>
      </c>
      <c r="MJ582" s="14">
        <v>0</v>
      </c>
      <c r="MK582" s="14">
        <v>0</v>
      </c>
      <c r="ML582" s="14">
        <v>0</v>
      </c>
      <c r="MM582" s="14">
        <v>0</v>
      </c>
      <c r="MN582" s="14">
        <v>0</v>
      </c>
      <c r="MO582" s="14">
        <v>0</v>
      </c>
      <c r="MP582" s="14">
        <v>0</v>
      </c>
      <c r="MQ582" s="14">
        <v>0</v>
      </c>
      <c r="MR582" s="14">
        <v>0</v>
      </c>
      <c r="MS582" s="14">
        <v>0</v>
      </c>
      <c r="MT582" s="14">
        <v>0</v>
      </c>
      <c r="MU582" s="14">
        <v>0</v>
      </c>
      <c r="MV582" s="14">
        <v>0</v>
      </c>
      <c r="MW582" s="14">
        <v>0</v>
      </c>
      <c r="MX582" s="14">
        <v>0</v>
      </c>
      <c r="MY582" s="14">
        <v>0</v>
      </c>
      <c r="MZ582" s="14">
        <v>0</v>
      </c>
      <c r="NA582" s="14">
        <v>0</v>
      </c>
      <c r="NB582" s="14">
        <v>0</v>
      </c>
      <c r="NC582" s="14">
        <v>0</v>
      </c>
      <c r="ND582" s="14">
        <v>0</v>
      </c>
      <c r="NE582" s="14">
        <v>0</v>
      </c>
      <c r="NF582" s="14">
        <v>0</v>
      </c>
      <c r="NG582" s="14">
        <v>0</v>
      </c>
      <c r="NH582" s="14">
        <v>1</v>
      </c>
      <c r="NI582" s="14">
        <v>0</v>
      </c>
      <c r="NJ582" s="14">
        <v>0</v>
      </c>
      <c r="NK582" s="14">
        <v>0</v>
      </c>
      <c r="NL582" s="14">
        <v>0</v>
      </c>
      <c r="NM582" s="14">
        <v>0</v>
      </c>
      <c r="NN582" s="14">
        <v>0</v>
      </c>
      <c r="NO582" s="14">
        <v>3</v>
      </c>
      <c r="NP582" s="14">
        <v>0</v>
      </c>
      <c r="NQ582" s="14">
        <v>1</v>
      </c>
      <c r="NR582" s="14">
        <v>2</v>
      </c>
      <c r="NS582" s="14">
        <v>0</v>
      </c>
      <c r="NT582" s="14">
        <v>0</v>
      </c>
      <c r="NU582" s="14">
        <v>0</v>
      </c>
      <c r="NV582" s="14">
        <v>0</v>
      </c>
      <c r="NW582" s="14">
        <v>3</v>
      </c>
      <c r="NX582" s="14">
        <v>0</v>
      </c>
      <c r="NY582" s="14">
        <v>0</v>
      </c>
      <c r="NZ582" s="14">
        <v>0</v>
      </c>
      <c r="OA582" s="14">
        <v>1</v>
      </c>
      <c r="OB582" s="14">
        <v>0</v>
      </c>
      <c r="OC582" s="14">
        <v>1</v>
      </c>
      <c r="OD582" s="14">
        <v>0</v>
      </c>
      <c r="OE582" s="14">
        <v>1</v>
      </c>
      <c r="OF582" s="14">
        <v>1</v>
      </c>
      <c r="OG582" s="14">
        <v>1</v>
      </c>
      <c r="OH582" s="14">
        <v>0</v>
      </c>
      <c r="OI582" s="14">
        <v>0</v>
      </c>
      <c r="OJ582" s="14">
        <v>2</v>
      </c>
      <c r="OK582" s="14">
        <v>0</v>
      </c>
      <c r="OL582" s="14">
        <v>0</v>
      </c>
      <c r="OM582" s="14">
        <v>1</v>
      </c>
      <c r="ON582" s="14">
        <v>5</v>
      </c>
      <c r="OO582" s="14">
        <v>0</v>
      </c>
      <c r="OP582" s="14">
        <v>0</v>
      </c>
      <c r="OQ582" s="14">
        <v>0</v>
      </c>
      <c r="OR582" s="14">
        <v>0</v>
      </c>
      <c r="OS582" s="14">
        <v>0</v>
      </c>
      <c r="OT582" s="14">
        <v>0</v>
      </c>
      <c r="OU582" s="14">
        <v>0</v>
      </c>
      <c r="OV582" s="14">
        <v>0</v>
      </c>
      <c r="OW582" s="14">
        <v>0</v>
      </c>
      <c r="OX582" s="14">
        <v>2</v>
      </c>
      <c r="OY582" s="14">
        <v>0</v>
      </c>
      <c r="OZ582" s="14"/>
      <c r="PA582" s="14">
        <v>0</v>
      </c>
      <c r="PB582" s="14"/>
      <c r="PC582" s="14"/>
      <c r="PD582" s="14">
        <v>0</v>
      </c>
      <c r="PE582" s="14"/>
      <c r="PF582" s="14"/>
      <c r="PG582" s="54"/>
      <c r="PH582" s="54"/>
      <c r="PI582" s="54"/>
      <c r="PJ582" s="54"/>
      <c r="PK582" s="54"/>
      <c r="PL582" s="84"/>
      <c r="PM582" s="14"/>
      <c r="PN582" s="84"/>
      <c r="PO582" s="84"/>
      <c r="PP582" s="84">
        <v>1</v>
      </c>
      <c r="PQ582" s="84"/>
      <c r="PR582" s="505"/>
      <c r="PS582" s="84"/>
      <c r="PT582" s="84"/>
      <c r="PU582" s="84"/>
      <c r="PV582" s="84"/>
      <c r="PW582" s="54"/>
      <c r="PX582" s="54"/>
      <c r="PY582" s="14"/>
      <c r="PZ582" s="14"/>
      <c r="QA582" s="14"/>
      <c r="QB582" s="54"/>
      <c r="QC582" s="54"/>
      <c r="QD582" s="54"/>
      <c r="QR582" s="1"/>
      <c r="QS582" s="1"/>
      <c r="QU582" s="1">
        <v>3</v>
      </c>
      <c r="QV582" s="1">
        <v>3</v>
      </c>
      <c r="QX582" s="1"/>
      <c r="QY582" s="1"/>
      <c r="QZ582" s="1"/>
      <c r="RA582" s="1"/>
      <c r="RB582" s="1"/>
      <c r="RC582" s="1"/>
      <c r="RD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</row>
    <row r="583" spans="1:497" s="20" customFormat="1" hidden="1" x14ac:dyDescent="0.25">
      <c r="A583" s="68" t="s">
        <v>27</v>
      </c>
      <c r="B583" s="68" t="s">
        <v>350</v>
      </c>
      <c r="C583" s="464">
        <v>447</v>
      </c>
      <c r="D583" s="347"/>
      <c r="E583" s="14">
        <v>0</v>
      </c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>
        <v>0</v>
      </c>
      <c r="PE583" s="14"/>
      <c r="PF583" s="14"/>
      <c r="PG583" s="54"/>
      <c r="PH583" s="54"/>
      <c r="PI583" s="54"/>
      <c r="PJ583" s="54"/>
      <c r="PK583" s="54"/>
      <c r="PL583" s="84"/>
      <c r="PM583" s="14"/>
      <c r="PN583" s="84"/>
      <c r="PO583" s="84"/>
      <c r="PP583" s="84"/>
      <c r="PQ583" s="84"/>
      <c r="PR583" s="505"/>
      <c r="PS583" s="84"/>
      <c r="PT583" s="84"/>
      <c r="PU583" s="84"/>
      <c r="PV583" s="84"/>
      <c r="PW583" s="54"/>
      <c r="PX583" s="54"/>
      <c r="PY583" s="14"/>
      <c r="PZ583" s="14"/>
      <c r="QA583" s="14"/>
      <c r="QB583" s="54"/>
      <c r="QC583" s="54"/>
      <c r="QD583" s="54"/>
      <c r="QR583" s="1"/>
      <c r="QS583" s="1"/>
      <c r="QX583" s="1"/>
      <c r="QY583" s="1"/>
      <c r="QZ583" s="1"/>
      <c r="RA583" s="1"/>
      <c r="RB583" s="1"/>
      <c r="RC583" s="1"/>
      <c r="RD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SC583" s="1">
        <v>1</v>
      </c>
    </row>
    <row r="584" spans="1:497" s="20" customFormat="1" hidden="1" x14ac:dyDescent="0.25">
      <c r="A584" s="68" t="s">
        <v>27</v>
      </c>
      <c r="B584" s="68" t="s">
        <v>1023</v>
      </c>
      <c r="C584" s="464">
        <v>270</v>
      </c>
      <c r="D584" s="347"/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  <c r="AL584" s="14">
        <v>0</v>
      </c>
      <c r="AM584" s="14">
        <v>0</v>
      </c>
      <c r="AN584" s="14">
        <v>0</v>
      </c>
      <c r="AO584" s="14">
        <v>0</v>
      </c>
      <c r="AP584" s="14">
        <v>0</v>
      </c>
      <c r="AQ584" s="14">
        <v>0</v>
      </c>
      <c r="AR584" s="14">
        <v>0</v>
      </c>
      <c r="AS584" s="14">
        <v>0</v>
      </c>
      <c r="AT584" s="14">
        <v>0</v>
      </c>
      <c r="AU584" s="14">
        <v>0</v>
      </c>
      <c r="AV584" s="14">
        <v>0</v>
      </c>
      <c r="AW584" s="14">
        <v>0</v>
      </c>
      <c r="AX584" s="14">
        <v>0</v>
      </c>
      <c r="AY584" s="14">
        <v>0</v>
      </c>
      <c r="AZ584" s="14">
        <v>0</v>
      </c>
      <c r="BA584" s="14">
        <v>0</v>
      </c>
      <c r="BB584" s="14">
        <v>0</v>
      </c>
      <c r="BC584" s="14">
        <v>0</v>
      </c>
      <c r="BD584" s="14">
        <v>0</v>
      </c>
      <c r="BE584" s="14">
        <v>0</v>
      </c>
      <c r="BF584" s="14">
        <v>0</v>
      </c>
      <c r="BG584" s="14">
        <v>0</v>
      </c>
      <c r="BH584" s="14">
        <v>0</v>
      </c>
      <c r="BI584" s="14">
        <v>0</v>
      </c>
      <c r="BJ584" s="14">
        <v>0</v>
      </c>
      <c r="BK584" s="14">
        <v>0</v>
      </c>
      <c r="BL584" s="14">
        <v>0</v>
      </c>
      <c r="BM584" s="14">
        <v>0</v>
      </c>
      <c r="BN584" s="14">
        <v>0</v>
      </c>
      <c r="BO584" s="14">
        <v>0</v>
      </c>
      <c r="BP584" s="14">
        <v>0</v>
      </c>
      <c r="BQ584" s="14">
        <v>0</v>
      </c>
      <c r="BR584" s="14">
        <v>0</v>
      </c>
      <c r="BS584" s="14">
        <v>0</v>
      </c>
      <c r="BT584" s="14">
        <v>0</v>
      </c>
      <c r="BU584" s="14">
        <v>0</v>
      </c>
      <c r="BV584" s="14">
        <v>0</v>
      </c>
      <c r="BW584" s="14">
        <v>0</v>
      </c>
      <c r="BX584" s="14">
        <v>0</v>
      </c>
      <c r="BY584" s="14">
        <v>0</v>
      </c>
      <c r="BZ584" s="14">
        <v>0</v>
      </c>
      <c r="CA584" s="14">
        <v>0</v>
      </c>
      <c r="CB584" s="14">
        <v>0</v>
      </c>
      <c r="CC584" s="14">
        <v>0</v>
      </c>
      <c r="CD584" s="14">
        <v>0</v>
      </c>
      <c r="CE584" s="14">
        <v>0</v>
      </c>
      <c r="CF584" s="14">
        <v>0</v>
      </c>
      <c r="CG584" s="14">
        <v>0</v>
      </c>
      <c r="CH584" s="14">
        <v>0</v>
      </c>
      <c r="CI584" s="14">
        <v>0</v>
      </c>
      <c r="CJ584" s="14">
        <v>0</v>
      </c>
      <c r="CK584" s="14">
        <v>0</v>
      </c>
      <c r="CL584" s="14">
        <v>0</v>
      </c>
      <c r="CM584" s="14">
        <v>0</v>
      </c>
      <c r="CN584" s="14">
        <v>0</v>
      </c>
      <c r="CO584" s="14">
        <v>0</v>
      </c>
      <c r="CP584" s="14">
        <v>0</v>
      </c>
      <c r="CQ584" s="14">
        <v>0</v>
      </c>
      <c r="CR584" s="14">
        <v>0</v>
      </c>
      <c r="CS584" s="14">
        <v>0</v>
      </c>
      <c r="CT584" s="14">
        <v>0</v>
      </c>
      <c r="CU584" s="14">
        <v>0</v>
      </c>
      <c r="CV584" s="14">
        <v>0</v>
      </c>
      <c r="CW584" s="14">
        <v>0</v>
      </c>
      <c r="CX584" s="14">
        <v>0</v>
      </c>
      <c r="CY584" s="14">
        <v>0</v>
      </c>
      <c r="CZ584" s="14">
        <v>0</v>
      </c>
      <c r="DA584" s="14">
        <v>0</v>
      </c>
      <c r="DB584" s="14">
        <v>0</v>
      </c>
      <c r="DC584" s="14">
        <v>0</v>
      </c>
      <c r="DD584" s="14">
        <v>0</v>
      </c>
      <c r="DE584" s="14">
        <v>0</v>
      </c>
      <c r="DF584" s="14">
        <v>0</v>
      </c>
      <c r="DG584" s="14">
        <v>0</v>
      </c>
      <c r="DH584" s="14">
        <v>0</v>
      </c>
      <c r="DI584" s="14">
        <v>0</v>
      </c>
      <c r="DJ584" s="14">
        <v>0</v>
      </c>
      <c r="DK584" s="14">
        <v>0</v>
      </c>
      <c r="DL584" s="14">
        <v>0</v>
      </c>
      <c r="DM584" s="14">
        <v>0</v>
      </c>
      <c r="DN584" s="14">
        <v>0</v>
      </c>
      <c r="DO584" s="14">
        <v>0</v>
      </c>
      <c r="DP584" s="14">
        <v>0</v>
      </c>
      <c r="DQ584" s="14">
        <v>0</v>
      </c>
      <c r="DR584" s="14">
        <v>0</v>
      </c>
      <c r="DS584" s="14">
        <v>0</v>
      </c>
      <c r="DT584" s="14">
        <v>0</v>
      </c>
      <c r="DU584" s="14">
        <v>0</v>
      </c>
      <c r="DV584" s="14">
        <v>0</v>
      </c>
      <c r="DW584" s="14">
        <v>0</v>
      </c>
      <c r="DX584" s="14">
        <v>0</v>
      </c>
      <c r="DY584" s="14">
        <v>0</v>
      </c>
      <c r="DZ584" s="14">
        <v>0</v>
      </c>
      <c r="EA584" s="14">
        <v>0</v>
      </c>
      <c r="EB584" s="14">
        <v>0</v>
      </c>
      <c r="EC584" s="14">
        <v>0</v>
      </c>
      <c r="ED584" s="14">
        <v>0</v>
      </c>
      <c r="EE584" s="14">
        <v>0</v>
      </c>
      <c r="EF584" s="14">
        <v>0</v>
      </c>
      <c r="EG584" s="14">
        <v>0</v>
      </c>
      <c r="EH584" s="14">
        <v>0</v>
      </c>
      <c r="EI584" s="14">
        <v>0</v>
      </c>
      <c r="EJ584" s="14">
        <v>0</v>
      </c>
      <c r="EK584" s="14">
        <v>0</v>
      </c>
      <c r="EL584" s="14">
        <v>0</v>
      </c>
      <c r="EM584" s="14">
        <v>0</v>
      </c>
      <c r="EN584" s="14">
        <v>0</v>
      </c>
      <c r="EO584" s="14">
        <v>0</v>
      </c>
      <c r="EP584" s="14">
        <v>0</v>
      </c>
      <c r="EQ584" s="14">
        <v>0</v>
      </c>
      <c r="ER584" s="14">
        <v>0</v>
      </c>
      <c r="ES584" s="14">
        <v>0</v>
      </c>
      <c r="ET584" s="14">
        <v>0</v>
      </c>
      <c r="EU584" s="14">
        <v>0</v>
      </c>
      <c r="EV584" s="14">
        <v>0</v>
      </c>
      <c r="EW584" s="14">
        <v>0</v>
      </c>
      <c r="EX584" s="14">
        <v>0</v>
      </c>
      <c r="EY584" s="14">
        <v>0</v>
      </c>
      <c r="EZ584" s="14">
        <v>0</v>
      </c>
      <c r="FA584" s="14">
        <v>0</v>
      </c>
      <c r="FB584" s="14">
        <v>0</v>
      </c>
      <c r="FC584" s="14">
        <v>0</v>
      </c>
      <c r="FD584" s="14">
        <v>0</v>
      </c>
      <c r="FE584" s="14">
        <v>0</v>
      </c>
      <c r="FF584" s="14">
        <v>0</v>
      </c>
      <c r="FG584" s="14">
        <v>0</v>
      </c>
      <c r="FH584" s="14">
        <v>0</v>
      </c>
      <c r="FI584" s="14">
        <v>0</v>
      </c>
      <c r="FJ584" s="14">
        <v>0</v>
      </c>
      <c r="FK584" s="14">
        <v>0</v>
      </c>
      <c r="FL584" s="14">
        <v>0</v>
      </c>
      <c r="FM584" s="14">
        <v>0</v>
      </c>
      <c r="FN584" s="14">
        <v>0</v>
      </c>
      <c r="FO584" s="14">
        <v>0</v>
      </c>
      <c r="FP584" s="14">
        <v>0</v>
      </c>
      <c r="FQ584" s="14">
        <v>0</v>
      </c>
      <c r="FR584" s="14">
        <v>0</v>
      </c>
      <c r="FS584" s="14">
        <v>0</v>
      </c>
      <c r="FT584" s="14">
        <v>0</v>
      </c>
      <c r="FU584" s="14">
        <v>0</v>
      </c>
      <c r="FV584" s="14">
        <v>0</v>
      </c>
      <c r="FW584" s="14">
        <v>0</v>
      </c>
      <c r="FX584" s="14">
        <v>0</v>
      </c>
      <c r="FY584" s="14">
        <v>0</v>
      </c>
      <c r="FZ584" s="14">
        <v>0</v>
      </c>
      <c r="GA584" s="14">
        <v>0</v>
      </c>
      <c r="GB584" s="14">
        <v>0</v>
      </c>
      <c r="GC584" s="14">
        <v>0</v>
      </c>
      <c r="GD584" s="14">
        <v>0</v>
      </c>
      <c r="GE584" s="14">
        <v>0</v>
      </c>
      <c r="GF584" s="14">
        <v>0</v>
      </c>
      <c r="GG584" s="14">
        <v>0</v>
      </c>
      <c r="GH584" s="14">
        <v>0</v>
      </c>
      <c r="GI584" s="14">
        <v>0</v>
      </c>
      <c r="GJ584" s="14">
        <v>0</v>
      </c>
      <c r="GK584" s="14">
        <v>0</v>
      </c>
      <c r="GL584" s="14">
        <v>0</v>
      </c>
      <c r="GM584" s="14">
        <v>0</v>
      </c>
      <c r="GN584" s="14">
        <v>0</v>
      </c>
      <c r="GO584" s="14">
        <v>0</v>
      </c>
      <c r="GP584" s="14">
        <v>0</v>
      </c>
      <c r="GQ584" s="14">
        <v>0</v>
      </c>
      <c r="GR584" s="14">
        <v>0</v>
      </c>
      <c r="GS584" s="14">
        <v>0</v>
      </c>
      <c r="GT584" s="14">
        <v>0</v>
      </c>
      <c r="GU584" s="14">
        <v>0</v>
      </c>
      <c r="GV584" s="14">
        <v>0</v>
      </c>
      <c r="GW584" s="14">
        <v>0</v>
      </c>
      <c r="GX584" s="14">
        <v>0</v>
      </c>
      <c r="GY584" s="14">
        <v>0</v>
      </c>
      <c r="GZ584" s="14">
        <v>0</v>
      </c>
      <c r="HA584" s="14">
        <v>0</v>
      </c>
      <c r="HB584" s="14">
        <v>0</v>
      </c>
      <c r="HC584" s="14">
        <v>0</v>
      </c>
      <c r="HD584" s="14">
        <v>0</v>
      </c>
      <c r="HE584" s="14">
        <v>0</v>
      </c>
      <c r="HF584" s="14">
        <v>0</v>
      </c>
      <c r="HG584" s="14">
        <v>0</v>
      </c>
      <c r="HH584" s="14">
        <v>0</v>
      </c>
      <c r="HI584" s="14">
        <v>0</v>
      </c>
      <c r="HJ584" s="14">
        <v>0</v>
      </c>
      <c r="HK584" s="14">
        <v>0</v>
      </c>
      <c r="HL584" s="14">
        <v>0</v>
      </c>
      <c r="HM584" s="14">
        <v>0</v>
      </c>
      <c r="HN584" s="14">
        <v>0</v>
      </c>
      <c r="HO584" s="14">
        <v>0</v>
      </c>
      <c r="HP584" s="14">
        <v>0</v>
      </c>
      <c r="HQ584" s="14">
        <v>0</v>
      </c>
      <c r="HR584" s="14">
        <v>0</v>
      </c>
      <c r="HS584" s="14">
        <v>0</v>
      </c>
      <c r="HT584" s="14">
        <v>0</v>
      </c>
      <c r="HU584" s="14">
        <v>0</v>
      </c>
      <c r="HV584" s="14">
        <v>0</v>
      </c>
      <c r="HW584" s="14">
        <v>0</v>
      </c>
      <c r="HX584" s="14">
        <v>0</v>
      </c>
      <c r="HY584" s="14">
        <v>0</v>
      </c>
      <c r="HZ584" s="14">
        <v>0</v>
      </c>
      <c r="IA584" s="14">
        <v>0</v>
      </c>
      <c r="IB584" s="14">
        <v>0</v>
      </c>
      <c r="IC584" s="14">
        <v>0</v>
      </c>
      <c r="ID584" s="14">
        <v>0</v>
      </c>
      <c r="IE584" s="14">
        <v>0</v>
      </c>
      <c r="IF584" s="14">
        <v>0</v>
      </c>
      <c r="IG584" s="14">
        <v>0</v>
      </c>
      <c r="IH584" s="14">
        <v>0</v>
      </c>
      <c r="II584" s="14">
        <v>0</v>
      </c>
      <c r="IJ584" s="14">
        <v>0</v>
      </c>
      <c r="IK584" s="14">
        <v>0</v>
      </c>
      <c r="IL584" s="14">
        <v>0</v>
      </c>
      <c r="IM584" s="14">
        <v>0</v>
      </c>
      <c r="IN584" s="14">
        <v>0</v>
      </c>
      <c r="IO584" s="14">
        <v>0</v>
      </c>
      <c r="IP584" s="14">
        <v>0</v>
      </c>
      <c r="IQ584" s="14">
        <v>0</v>
      </c>
      <c r="IR584" s="14">
        <v>0</v>
      </c>
      <c r="IS584" s="14">
        <v>0</v>
      </c>
      <c r="IT584" s="14">
        <v>0</v>
      </c>
      <c r="IU584" s="14">
        <v>0</v>
      </c>
      <c r="IV584" s="14">
        <v>1</v>
      </c>
      <c r="IW584" s="14">
        <v>0</v>
      </c>
      <c r="IX584" s="14">
        <v>0</v>
      </c>
      <c r="IY584" s="14">
        <v>0</v>
      </c>
      <c r="IZ584" s="14">
        <v>0</v>
      </c>
      <c r="JA584" s="14">
        <v>0</v>
      </c>
      <c r="JB584" s="14">
        <v>0</v>
      </c>
      <c r="JC584" s="14">
        <v>0</v>
      </c>
      <c r="JD584" s="14">
        <v>0</v>
      </c>
      <c r="JE584" s="14">
        <v>0</v>
      </c>
      <c r="JF584" s="14">
        <v>0</v>
      </c>
      <c r="JG584" s="14">
        <v>0</v>
      </c>
      <c r="JH584" s="14">
        <v>0</v>
      </c>
      <c r="JI584" s="14">
        <v>0</v>
      </c>
      <c r="JJ584" s="14">
        <v>0</v>
      </c>
      <c r="JK584" s="14">
        <v>0</v>
      </c>
      <c r="JL584" s="14">
        <v>0</v>
      </c>
      <c r="JM584" s="14">
        <v>0</v>
      </c>
      <c r="JN584" s="14">
        <v>0</v>
      </c>
      <c r="JO584" s="14">
        <v>0</v>
      </c>
      <c r="JP584" s="14">
        <v>0</v>
      </c>
      <c r="JQ584" s="14">
        <v>0</v>
      </c>
      <c r="JR584" s="14">
        <v>0</v>
      </c>
      <c r="JS584" s="14">
        <v>0</v>
      </c>
      <c r="JT584" s="14">
        <v>0</v>
      </c>
      <c r="JU584" s="14">
        <v>0</v>
      </c>
      <c r="JV584" s="14">
        <v>0</v>
      </c>
      <c r="JW584" s="14">
        <v>0</v>
      </c>
      <c r="JX584" s="14">
        <v>0</v>
      </c>
      <c r="JY584" s="14">
        <v>0</v>
      </c>
      <c r="JZ584" s="14">
        <v>0</v>
      </c>
      <c r="KA584" s="14">
        <v>0</v>
      </c>
      <c r="KB584" s="14">
        <v>0</v>
      </c>
      <c r="KC584" s="14">
        <v>0</v>
      </c>
      <c r="KD584" s="14">
        <v>0</v>
      </c>
      <c r="KE584" s="14">
        <v>0</v>
      </c>
      <c r="KF584" s="14">
        <v>0</v>
      </c>
      <c r="KG584" s="14">
        <v>0</v>
      </c>
      <c r="KH584" s="14">
        <v>0</v>
      </c>
      <c r="KI584" s="14">
        <v>0</v>
      </c>
      <c r="KJ584" s="14">
        <v>0</v>
      </c>
      <c r="KK584" s="14">
        <v>0</v>
      </c>
      <c r="KL584" s="14">
        <v>0</v>
      </c>
      <c r="KM584" s="14">
        <v>0</v>
      </c>
      <c r="KN584" s="14">
        <v>0</v>
      </c>
      <c r="KO584" s="14">
        <v>0</v>
      </c>
      <c r="KP584" s="14">
        <v>0</v>
      </c>
      <c r="KQ584" s="14">
        <v>0</v>
      </c>
      <c r="KR584" s="14">
        <v>0</v>
      </c>
      <c r="KS584" s="14">
        <v>0</v>
      </c>
      <c r="KT584" s="14">
        <v>0</v>
      </c>
      <c r="KU584" s="14">
        <v>0</v>
      </c>
      <c r="KV584" s="14">
        <v>0</v>
      </c>
      <c r="KW584" s="14">
        <v>0</v>
      </c>
      <c r="KX584" s="14">
        <v>0</v>
      </c>
      <c r="KY584" s="14">
        <v>0</v>
      </c>
      <c r="KZ584" s="14">
        <v>0</v>
      </c>
      <c r="LA584" s="14">
        <v>0</v>
      </c>
      <c r="LB584" s="14">
        <v>0</v>
      </c>
      <c r="LC584" s="14">
        <v>0</v>
      </c>
      <c r="LD584" s="14">
        <v>0</v>
      </c>
      <c r="LE584" s="14">
        <v>0</v>
      </c>
      <c r="LF584" s="14">
        <v>0</v>
      </c>
      <c r="LG584" s="14">
        <v>0</v>
      </c>
      <c r="LH584" s="14">
        <v>0</v>
      </c>
      <c r="LI584" s="14">
        <v>0</v>
      </c>
      <c r="LJ584" s="14">
        <v>0</v>
      </c>
      <c r="LK584" s="14">
        <v>0</v>
      </c>
      <c r="LL584" s="14">
        <v>0</v>
      </c>
      <c r="LM584" s="14">
        <v>0</v>
      </c>
      <c r="LN584" s="14">
        <v>0</v>
      </c>
      <c r="LO584" s="14">
        <v>0</v>
      </c>
      <c r="LP584" s="14">
        <v>0</v>
      </c>
      <c r="LQ584" s="14">
        <v>0</v>
      </c>
      <c r="LR584" s="14">
        <v>0</v>
      </c>
      <c r="LS584" s="14">
        <v>0</v>
      </c>
      <c r="LT584" s="14">
        <v>0</v>
      </c>
      <c r="LU584" s="14">
        <v>0</v>
      </c>
      <c r="LV584" s="14">
        <v>0</v>
      </c>
      <c r="LW584" s="14">
        <v>0</v>
      </c>
      <c r="LX584" s="14">
        <v>0</v>
      </c>
      <c r="LY584" s="14">
        <v>0</v>
      </c>
      <c r="LZ584" s="14">
        <v>0</v>
      </c>
      <c r="MA584" s="14">
        <v>0</v>
      </c>
      <c r="MB584" s="14">
        <v>0</v>
      </c>
      <c r="MC584" s="14">
        <v>0</v>
      </c>
      <c r="MD584" s="14">
        <v>0</v>
      </c>
      <c r="ME584" s="14">
        <v>0</v>
      </c>
      <c r="MF584" s="14">
        <v>0</v>
      </c>
      <c r="MG584" s="14">
        <v>0</v>
      </c>
      <c r="MH584" s="14">
        <v>0</v>
      </c>
      <c r="MI584" s="14">
        <v>0</v>
      </c>
      <c r="MJ584" s="14">
        <v>0</v>
      </c>
      <c r="MK584" s="14">
        <v>0</v>
      </c>
      <c r="ML584" s="14">
        <v>0</v>
      </c>
      <c r="MM584" s="14">
        <v>0</v>
      </c>
      <c r="MN584" s="14">
        <v>0</v>
      </c>
      <c r="MO584" s="14">
        <v>0</v>
      </c>
      <c r="MP584" s="14">
        <v>0</v>
      </c>
      <c r="MQ584" s="14">
        <v>0</v>
      </c>
      <c r="MR584" s="14">
        <v>0</v>
      </c>
      <c r="MS584" s="14">
        <v>0</v>
      </c>
      <c r="MT584" s="14">
        <v>0</v>
      </c>
      <c r="MU584" s="14">
        <v>0</v>
      </c>
      <c r="MV584" s="14">
        <v>0</v>
      </c>
      <c r="MW584" s="14">
        <v>0</v>
      </c>
      <c r="MX584" s="14">
        <v>1</v>
      </c>
      <c r="MY584" s="14">
        <v>1</v>
      </c>
      <c r="MZ584" s="14">
        <v>0</v>
      </c>
      <c r="NA584" s="14">
        <v>0</v>
      </c>
      <c r="NB584" s="14">
        <v>0</v>
      </c>
      <c r="NC584" s="14">
        <v>0</v>
      </c>
      <c r="ND584" s="14">
        <v>0</v>
      </c>
      <c r="NE584" s="14">
        <v>0</v>
      </c>
      <c r="NF584" s="14">
        <v>0</v>
      </c>
      <c r="NG584" s="14">
        <v>0</v>
      </c>
      <c r="NH584" s="14">
        <v>0</v>
      </c>
      <c r="NI584" s="14">
        <v>1</v>
      </c>
      <c r="NJ584" s="14">
        <v>0</v>
      </c>
      <c r="NK584" s="14">
        <v>0</v>
      </c>
      <c r="NL584" s="14">
        <v>0</v>
      </c>
      <c r="NM584" s="14">
        <v>0</v>
      </c>
      <c r="NN584" s="14">
        <v>0</v>
      </c>
      <c r="NO584" s="14">
        <v>0</v>
      </c>
      <c r="NP584" s="14">
        <v>0</v>
      </c>
      <c r="NQ584" s="14">
        <v>0</v>
      </c>
      <c r="NR584" s="14">
        <v>0</v>
      </c>
      <c r="NS584" s="14">
        <v>0</v>
      </c>
      <c r="NT584" s="14">
        <v>0</v>
      </c>
      <c r="NU584" s="14">
        <v>0</v>
      </c>
      <c r="NV584" s="14">
        <v>0</v>
      </c>
      <c r="NW584" s="14">
        <v>0</v>
      </c>
      <c r="NX584" s="14">
        <v>0</v>
      </c>
      <c r="NY584" s="14">
        <v>0</v>
      </c>
      <c r="NZ584" s="14">
        <v>0</v>
      </c>
      <c r="OA584" s="14">
        <v>0</v>
      </c>
      <c r="OB584" s="14">
        <v>0</v>
      </c>
      <c r="OC584" s="14">
        <v>0</v>
      </c>
      <c r="OD584" s="14">
        <v>0</v>
      </c>
      <c r="OE584" s="14">
        <v>0</v>
      </c>
      <c r="OF584" s="14"/>
      <c r="OG584" s="14">
        <v>0</v>
      </c>
      <c r="OH584" s="14">
        <v>0</v>
      </c>
      <c r="OI584" s="14">
        <v>0</v>
      </c>
      <c r="OJ584" s="14">
        <v>0</v>
      </c>
      <c r="OK584" s="14">
        <v>0</v>
      </c>
      <c r="OL584" s="14">
        <v>0</v>
      </c>
      <c r="OM584" s="14">
        <v>0</v>
      </c>
      <c r="ON584" s="14">
        <v>0</v>
      </c>
      <c r="OO584" s="14">
        <v>0</v>
      </c>
      <c r="OP584" s="14">
        <v>0</v>
      </c>
      <c r="OQ584" s="14">
        <v>0</v>
      </c>
      <c r="OR584" s="14">
        <v>0</v>
      </c>
      <c r="OS584" s="14">
        <v>0</v>
      </c>
      <c r="OT584" s="14">
        <v>0</v>
      </c>
      <c r="OU584" s="14">
        <v>0</v>
      </c>
      <c r="OV584" s="14">
        <v>0</v>
      </c>
      <c r="OW584" s="14">
        <v>0</v>
      </c>
      <c r="OX584" s="14">
        <v>0</v>
      </c>
      <c r="OY584" s="14">
        <v>0</v>
      </c>
      <c r="OZ584" s="14"/>
      <c r="PA584" s="14">
        <v>0</v>
      </c>
      <c r="PB584" s="14">
        <v>1</v>
      </c>
      <c r="PC584" s="14"/>
      <c r="PD584" s="14">
        <v>0</v>
      </c>
      <c r="PE584" s="14">
        <v>1</v>
      </c>
      <c r="PF584" s="14"/>
      <c r="PG584" s="54"/>
      <c r="PH584" s="54"/>
      <c r="PI584" s="14">
        <v>1</v>
      </c>
      <c r="PJ584" s="54"/>
      <c r="PK584" s="54"/>
      <c r="PL584" s="84"/>
      <c r="PM584" s="14"/>
      <c r="PN584" s="84"/>
      <c r="PO584" s="84"/>
      <c r="PP584" s="84"/>
      <c r="PQ584" s="84"/>
      <c r="PR584" s="505"/>
      <c r="PS584" s="84"/>
      <c r="PT584" s="84"/>
      <c r="PU584" s="84"/>
      <c r="PV584" s="84"/>
      <c r="PW584" s="14">
        <v>1</v>
      </c>
      <c r="PX584" s="54"/>
      <c r="PY584" s="14"/>
      <c r="PZ584" s="14"/>
      <c r="QA584" s="14"/>
      <c r="QB584" s="54"/>
      <c r="QC584" s="54"/>
      <c r="QD584" s="54"/>
      <c r="QK584" s="1">
        <v>1</v>
      </c>
      <c r="QR584" s="1"/>
      <c r="QS584" s="1"/>
      <c r="QX584" s="1"/>
      <c r="QY584" s="1">
        <v>1</v>
      </c>
      <c r="QZ584" s="1"/>
      <c r="RA584" s="1"/>
      <c r="RB584" s="1"/>
      <c r="RC584" s="1"/>
      <c r="RD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</row>
    <row r="585" spans="1:497" s="20" customFormat="1" hidden="1" x14ac:dyDescent="0.25">
      <c r="A585" s="68" t="s">
        <v>27</v>
      </c>
      <c r="B585" s="68" t="s">
        <v>1251</v>
      </c>
      <c r="C585" s="347"/>
      <c r="D585" s="347"/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  <c r="AL585" s="14">
        <v>0</v>
      </c>
      <c r="AM585" s="14">
        <v>0</v>
      </c>
      <c r="AN585" s="14">
        <v>0</v>
      </c>
      <c r="AO585" s="14">
        <v>0</v>
      </c>
      <c r="AP585" s="14">
        <v>0</v>
      </c>
      <c r="AQ585" s="14">
        <v>0</v>
      </c>
      <c r="AR585" s="14">
        <v>0</v>
      </c>
      <c r="AS585" s="14">
        <v>0</v>
      </c>
      <c r="AT585" s="14">
        <v>0</v>
      </c>
      <c r="AU585" s="14">
        <v>0</v>
      </c>
      <c r="AV585" s="14">
        <v>0</v>
      </c>
      <c r="AW585" s="14">
        <v>0</v>
      </c>
      <c r="AX585" s="14">
        <v>0</v>
      </c>
      <c r="AY585" s="14">
        <v>0</v>
      </c>
      <c r="AZ585" s="14">
        <v>0</v>
      </c>
      <c r="BA585" s="14">
        <v>0</v>
      </c>
      <c r="BB585" s="14">
        <v>0</v>
      </c>
      <c r="BC585" s="14">
        <v>0</v>
      </c>
      <c r="BD585" s="14">
        <v>0</v>
      </c>
      <c r="BE585" s="14">
        <v>0</v>
      </c>
      <c r="BF585" s="14">
        <v>0</v>
      </c>
      <c r="BG585" s="14">
        <v>0</v>
      </c>
      <c r="BH585" s="14">
        <v>0</v>
      </c>
      <c r="BI585" s="14">
        <v>0</v>
      </c>
      <c r="BJ585" s="14">
        <v>0</v>
      </c>
      <c r="BK585" s="14">
        <v>0</v>
      </c>
      <c r="BL585" s="14">
        <v>0</v>
      </c>
      <c r="BM585" s="14">
        <v>0</v>
      </c>
      <c r="BN585" s="14">
        <v>0</v>
      </c>
      <c r="BO585" s="14">
        <v>0</v>
      </c>
      <c r="BP585" s="14">
        <v>0</v>
      </c>
      <c r="BQ585" s="14">
        <v>0</v>
      </c>
      <c r="BR585" s="14">
        <v>0</v>
      </c>
      <c r="BS585" s="14">
        <v>0</v>
      </c>
      <c r="BT585" s="14">
        <v>0</v>
      </c>
      <c r="BU585" s="14">
        <v>0</v>
      </c>
      <c r="BV585" s="14">
        <v>0</v>
      </c>
      <c r="BW585" s="14">
        <v>0</v>
      </c>
      <c r="BX585" s="14">
        <v>0</v>
      </c>
      <c r="BY585" s="14">
        <v>0</v>
      </c>
      <c r="BZ585" s="14">
        <v>0</v>
      </c>
      <c r="CA585" s="14">
        <v>0</v>
      </c>
      <c r="CB585" s="14">
        <v>0</v>
      </c>
      <c r="CC585" s="14">
        <v>0</v>
      </c>
      <c r="CD585" s="14">
        <v>0</v>
      </c>
      <c r="CE585" s="14">
        <v>0</v>
      </c>
      <c r="CF585" s="14">
        <v>0</v>
      </c>
      <c r="CG585" s="14">
        <v>0</v>
      </c>
      <c r="CH585" s="14">
        <v>0</v>
      </c>
      <c r="CI585" s="14">
        <v>0</v>
      </c>
      <c r="CJ585" s="14">
        <v>0</v>
      </c>
      <c r="CK585" s="14">
        <v>0</v>
      </c>
      <c r="CL585" s="14">
        <v>0</v>
      </c>
      <c r="CM585" s="14">
        <v>0</v>
      </c>
      <c r="CN585" s="14">
        <v>0</v>
      </c>
      <c r="CO585" s="14">
        <v>0</v>
      </c>
      <c r="CP585" s="14">
        <v>0</v>
      </c>
      <c r="CQ585" s="14">
        <v>0</v>
      </c>
      <c r="CR585" s="14">
        <v>0</v>
      </c>
      <c r="CS585" s="14">
        <v>0</v>
      </c>
      <c r="CT585" s="14">
        <v>0</v>
      </c>
      <c r="CU585" s="14">
        <v>0</v>
      </c>
      <c r="CV585" s="14">
        <v>0</v>
      </c>
      <c r="CW585" s="14">
        <v>0</v>
      </c>
      <c r="CX585" s="14">
        <v>0</v>
      </c>
      <c r="CY585" s="14">
        <v>0</v>
      </c>
      <c r="CZ585" s="14">
        <v>0</v>
      </c>
      <c r="DA585" s="14">
        <v>0</v>
      </c>
      <c r="DB585" s="14">
        <v>0</v>
      </c>
      <c r="DC585" s="14">
        <v>0</v>
      </c>
      <c r="DD585" s="14">
        <v>0</v>
      </c>
      <c r="DE585" s="14">
        <v>0</v>
      </c>
      <c r="DF585" s="14">
        <v>0</v>
      </c>
      <c r="DG585" s="14">
        <v>0</v>
      </c>
      <c r="DH585" s="14">
        <v>0</v>
      </c>
      <c r="DI585" s="14">
        <v>0</v>
      </c>
      <c r="DJ585" s="14">
        <v>0</v>
      </c>
      <c r="DK585" s="14">
        <v>0</v>
      </c>
      <c r="DL585" s="14">
        <v>0</v>
      </c>
      <c r="DM585" s="14">
        <v>0</v>
      </c>
      <c r="DN585" s="14">
        <v>0</v>
      </c>
      <c r="DO585" s="14">
        <v>0</v>
      </c>
      <c r="DP585" s="14">
        <v>0</v>
      </c>
      <c r="DQ585" s="14">
        <v>0</v>
      </c>
      <c r="DR585" s="14">
        <v>0</v>
      </c>
      <c r="DS585" s="14">
        <v>0</v>
      </c>
      <c r="DT585" s="14">
        <v>0</v>
      </c>
      <c r="DU585" s="14">
        <v>0</v>
      </c>
      <c r="DV585" s="14">
        <v>0</v>
      </c>
      <c r="DW585" s="14">
        <v>0</v>
      </c>
      <c r="DX585" s="14">
        <v>0</v>
      </c>
      <c r="DY585" s="14">
        <v>0</v>
      </c>
      <c r="DZ585" s="14">
        <v>0</v>
      </c>
      <c r="EA585" s="14">
        <v>0</v>
      </c>
      <c r="EB585" s="14">
        <v>0</v>
      </c>
      <c r="EC585" s="14">
        <v>0</v>
      </c>
      <c r="ED585" s="14">
        <v>0</v>
      </c>
      <c r="EE585" s="14">
        <v>0</v>
      </c>
      <c r="EF585" s="14">
        <v>0</v>
      </c>
      <c r="EG585" s="14">
        <v>0</v>
      </c>
      <c r="EH585" s="14">
        <v>0</v>
      </c>
      <c r="EI585" s="14">
        <v>0</v>
      </c>
      <c r="EJ585" s="14">
        <v>0</v>
      </c>
      <c r="EK585" s="14">
        <v>0</v>
      </c>
      <c r="EL585" s="14">
        <v>0</v>
      </c>
      <c r="EM585" s="14">
        <v>0</v>
      </c>
      <c r="EN585" s="14">
        <v>0</v>
      </c>
      <c r="EO585" s="14">
        <v>0</v>
      </c>
      <c r="EP585" s="14">
        <v>0</v>
      </c>
      <c r="EQ585" s="14">
        <v>0</v>
      </c>
      <c r="ER585" s="14">
        <v>0</v>
      </c>
      <c r="ES585" s="14">
        <v>0</v>
      </c>
      <c r="ET585" s="14">
        <v>0</v>
      </c>
      <c r="EU585" s="14">
        <v>0</v>
      </c>
      <c r="EV585" s="14">
        <v>0</v>
      </c>
      <c r="EW585" s="14">
        <v>0</v>
      </c>
      <c r="EX585" s="14">
        <v>0</v>
      </c>
      <c r="EY585" s="14">
        <v>0</v>
      </c>
      <c r="EZ585" s="14">
        <v>0</v>
      </c>
      <c r="FA585" s="14">
        <v>0</v>
      </c>
      <c r="FB585" s="14">
        <v>0</v>
      </c>
      <c r="FC585" s="14">
        <v>0</v>
      </c>
      <c r="FD585" s="14">
        <v>0</v>
      </c>
      <c r="FE585" s="14">
        <v>0</v>
      </c>
      <c r="FF585" s="14">
        <v>0</v>
      </c>
      <c r="FG585" s="14">
        <v>0</v>
      </c>
      <c r="FH585" s="14">
        <v>0</v>
      </c>
      <c r="FI585" s="14">
        <v>0</v>
      </c>
      <c r="FJ585" s="14">
        <v>0</v>
      </c>
      <c r="FK585" s="14">
        <v>0</v>
      </c>
      <c r="FL585" s="14">
        <v>0</v>
      </c>
      <c r="FM585" s="14">
        <v>0</v>
      </c>
      <c r="FN585" s="14">
        <v>0</v>
      </c>
      <c r="FO585" s="14">
        <v>0</v>
      </c>
      <c r="FP585" s="14">
        <v>0</v>
      </c>
      <c r="FQ585" s="14">
        <v>0</v>
      </c>
      <c r="FR585" s="14">
        <v>0</v>
      </c>
      <c r="FS585" s="14">
        <v>0</v>
      </c>
      <c r="FT585" s="14">
        <v>0</v>
      </c>
      <c r="FU585" s="14">
        <v>0</v>
      </c>
      <c r="FV585" s="14">
        <v>0</v>
      </c>
      <c r="FW585" s="14">
        <v>0</v>
      </c>
      <c r="FX585" s="14">
        <v>0</v>
      </c>
      <c r="FY585" s="14">
        <v>0</v>
      </c>
      <c r="FZ585" s="14">
        <v>0</v>
      </c>
      <c r="GA585" s="14">
        <v>0</v>
      </c>
      <c r="GB585" s="14">
        <v>0</v>
      </c>
      <c r="GC585" s="14">
        <v>0</v>
      </c>
      <c r="GD585" s="14">
        <v>0</v>
      </c>
      <c r="GE585" s="14">
        <v>0</v>
      </c>
      <c r="GF585" s="14">
        <v>0</v>
      </c>
      <c r="GG585" s="14">
        <v>0</v>
      </c>
      <c r="GH585" s="14">
        <v>0</v>
      </c>
      <c r="GI585" s="14">
        <v>0</v>
      </c>
      <c r="GJ585" s="14">
        <v>0</v>
      </c>
      <c r="GK585" s="14">
        <v>0</v>
      </c>
      <c r="GL585" s="14">
        <v>0</v>
      </c>
      <c r="GM585" s="14">
        <v>0</v>
      </c>
      <c r="GN585" s="14">
        <v>0</v>
      </c>
      <c r="GO585" s="14">
        <v>0</v>
      </c>
      <c r="GP585" s="14">
        <v>0</v>
      </c>
      <c r="GQ585" s="14">
        <v>0</v>
      </c>
      <c r="GR585" s="14">
        <v>0</v>
      </c>
      <c r="GS585" s="14">
        <v>0</v>
      </c>
      <c r="GT585" s="14">
        <v>0</v>
      </c>
      <c r="GU585" s="14">
        <v>0</v>
      </c>
      <c r="GV585" s="14">
        <v>0</v>
      </c>
      <c r="GW585" s="14">
        <v>0</v>
      </c>
      <c r="GX585" s="14">
        <v>0</v>
      </c>
      <c r="GY585" s="14">
        <v>0</v>
      </c>
      <c r="GZ585" s="14">
        <v>0</v>
      </c>
      <c r="HA585" s="14">
        <v>0</v>
      </c>
      <c r="HB585" s="14">
        <v>0</v>
      </c>
      <c r="HC585" s="14">
        <v>0</v>
      </c>
      <c r="HD585" s="14">
        <v>0</v>
      </c>
      <c r="HE585" s="14">
        <v>0</v>
      </c>
      <c r="HF585" s="14">
        <v>0</v>
      </c>
      <c r="HG585" s="14">
        <v>0</v>
      </c>
      <c r="HH585" s="14">
        <v>0</v>
      </c>
      <c r="HI585" s="14">
        <v>0</v>
      </c>
      <c r="HJ585" s="14">
        <v>0</v>
      </c>
      <c r="HK585" s="14">
        <v>0</v>
      </c>
      <c r="HL585" s="14">
        <v>0</v>
      </c>
      <c r="HM585" s="14">
        <v>0</v>
      </c>
      <c r="HN585" s="14">
        <v>0</v>
      </c>
      <c r="HO585" s="14">
        <v>0</v>
      </c>
      <c r="HP585" s="14">
        <v>0</v>
      </c>
      <c r="HQ585" s="14">
        <v>0</v>
      </c>
      <c r="HR585" s="14">
        <v>0</v>
      </c>
      <c r="HS585" s="14">
        <v>0</v>
      </c>
      <c r="HT585" s="14">
        <v>0</v>
      </c>
      <c r="HU585" s="14">
        <v>0</v>
      </c>
      <c r="HV585" s="14">
        <v>0</v>
      </c>
      <c r="HW585" s="14">
        <v>0</v>
      </c>
      <c r="HX585" s="14">
        <v>0</v>
      </c>
      <c r="HY585" s="14">
        <v>0</v>
      </c>
      <c r="HZ585" s="14">
        <v>0</v>
      </c>
      <c r="IA585" s="14">
        <v>0</v>
      </c>
      <c r="IB585" s="14">
        <v>0</v>
      </c>
      <c r="IC585" s="14">
        <v>0</v>
      </c>
      <c r="ID585" s="14">
        <v>0</v>
      </c>
      <c r="IE585" s="14">
        <v>0</v>
      </c>
      <c r="IF585" s="14">
        <v>0</v>
      </c>
      <c r="IG585" s="14">
        <v>0</v>
      </c>
      <c r="IH585" s="14">
        <v>0</v>
      </c>
      <c r="II585" s="14">
        <v>0</v>
      </c>
      <c r="IJ585" s="14">
        <v>0</v>
      </c>
      <c r="IK585" s="14">
        <v>0</v>
      </c>
      <c r="IL585" s="14">
        <v>0</v>
      </c>
      <c r="IM585" s="14">
        <v>0</v>
      </c>
      <c r="IN585" s="14">
        <v>0</v>
      </c>
      <c r="IO585" s="14">
        <v>0</v>
      </c>
      <c r="IP585" s="14">
        <v>0</v>
      </c>
      <c r="IQ585" s="14">
        <v>0</v>
      </c>
      <c r="IR585" s="14">
        <v>0</v>
      </c>
      <c r="IS585" s="14">
        <v>0</v>
      </c>
      <c r="IT585" s="14">
        <v>0</v>
      </c>
      <c r="IU585" s="14">
        <v>0</v>
      </c>
      <c r="IV585" s="14">
        <v>0</v>
      </c>
      <c r="IW585" s="14">
        <v>0</v>
      </c>
      <c r="IX585" s="14">
        <v>0</v>
      </c>
      <c r="IY585" s="14">
        <v>0</v>
      </c>
      <c r="IZ585" s="14">
        <v>0</v>
      </c>
      <c r="JA585" s="14">
        <v>0</v>
      </c>
      <c r="JB585" s="14">
        <v>1</v>
      </c>
      <c r="JC585" s="14">
        <v>0</v>
      </c>
      <c r="JD585" s="14">
        <v>0</v>
      </c>
      <c r="JE585" s="14">
        <v>0</v>
      </c>
      <c r="JF585" s="14">
        <v>0</v>
      </c>
      <c r="JG585" s="14">
        <v>0</v>
      </c>
      <c r="JH585" s="14">
        <v>0</v>
      </c>
      <c r="JI585" s="14">
        <v>0</v>
      </c>
      <c r="JJ585" s="14">
        <v>0</v>
      </c>
      <c r="JK585" s="14">
        <v>0</v>
      </c>
      <c r="JL585" s="14">
        <v>0</v>
      </c>
      <c r="JM585" s="14">
        <v>0</v>
      </c>
      <c r="JN585" s="14">
        <v>0</v>
      </c>
      <c r="JO585" s="14">
        <v>0</v>
      </c>
      <c r="JP585" s="14">
        <v>0</v>
      </c>
      <c r="JQ585" s="14">
        <v>0</v>
      </c>
      <c r="JR585" s="14">
        <v>0</v>
      </c>
      <c r="JS585" s="14">
        <v>0</v>
      </c>
      <c r="JT585" s="14">
        <v>0</v>
      </c>
      <c r="JU585" s="14">
        <v>0</v>
      </c>
      <c r="JV585" s="14">
        <v>0</v>
      </c>
      <c r="JW585" s="14">
        <v>0</v>
      </c>
      <c r="JX585" s="14">
        <v>0</v>
      </c>
      <c r="JY585" s="14">
        <v>0</v>
      </c>
      <c r="JZ585" s="14">
        <v>0</v>
      </c>
      <c r="KA585" s="14">
        <v>0</v>
      </c>
      <c r="KB585" s="14">
        <v>0</v>
      </c>
      <c r="KC585" s="14">
        <v>0</v>
      </c>
      <c r="KD585" s="14">
        <v>0</v>
      </c>
      <c r="KE585" s="14">
        <v>0</v>
      </c>
      <c r="KF585" s="14">
        <v>0</v>
      </c>
      <c r="KG585" s="14">
        <v>0</v>
      </c>
      <c r="KH585" s="14">
        <v>0</v>
      </c>
      <c r="KI585" s="14">
        <v>0</v>
      </c>
      <c r="KJ585" s="14">
        <v>0</v>
      </c>
      <c r="KK585" s="14">
        <v>0</v>
      </c>
      <c r="KL585" s="14">
        <v>0</v>
      </c>
      <c r="KM585" s="14">
        <v>0</v>
      </c>
      <c r="KN585" s="14">
        <v>0</v>
      </c>
      <c r="KO585" s="14">
        <v>0</v>
      </c>
      <c r="KP585" s="14">
        <v>0</v>
      </c>
      <c r="KQ585" s="14">
        <v>0</v>
      </c>
      <c r="KR585" s="14">
        <v>0</v>
      </c>
      <c r="KS585" s="14">
        <v>0</v>
      </c>
      <c r="KT585" s="14">
        <v>0</v>
      </c>
      <c r="KU585" s="14">
        <v>0</v>
      </c>
      <c r="KV585" s="14">
        <v>0</v>
      </c>
      <c r="KW585" s="14">
        <v>0</v>
      </c>
      <c r="KX585" s="14">
        <v>0</v>
      </c>
      <c r="KY585" s="14">
        <v>0</v>
      </c>
      <c r="KZ585" s="14">
        <v>0</v>
      </c>
      <c r="LA585" s="14">
        <v>0</v>
      </c>
      <c r="LB585" s="14">
        <v>0</v>
      </c>
      <c r="LC585" s="14">
        <v>0</v>
      </c>
      <c r="LD585" s="14">
        <v>0</v>
      </c>
      <c r="LE585" s="14">
        <v>0</v>
      </c>
      <c r="LF585" s="14">
        <v>0</v>
      </c>
      <c r="LG585" s="14">
        <v>0</v>
      </c>
      <c r="LH585" s="14">
        <v>0</v>
      </c>
      <c r="LI585" s="14">
        <v>0</v>
      </c>
      <c r="LJ585" s="14">
        <v>0</v>
      </c>
      <c r="LK585" s="14">
        <v>0</v>
      </c>
      <c r="LL585" s="14">
        <v>0</v>
      </c>
      <c r="LM585" s="14">
        <v>0</v>
      </c>
      <c r="LN585" s="14">
        <v>0</v>
      </c>
      <c r="LO585" s="14">
        <v>0</v>
      </c>
      <c r="LP585" s="14">
        <v>0</v>
      </c>
      <c r="LQ585" s="14">
        <v>0</v>
      </c>
      <c r="LR585" s="14">
        <v>0</v>
      </c>
      <c r="LS585" s="14">
        <v>0</v>
      </c>
      <c r="LT585" s="14">
        <v>0</v>
      </c>
      <c r="LU585" s="14">
        <v>0</v>
      </c>
      <c r="LV585" s="14">
        <v>0</v>
      </c>
      <c r="LW585" s="14">
        <v>0</v>
      </c>
      <c r="LX585" s="14">
        <v>0</v>
      </c>
      <c r="LY585" s="14">
        <v>0</v>
      </c>
      <c r="LZ585" s="14">
        <v>0</v>
      </c>
      <c r="MA585" s="14">
        <v>0</v>
      </c>
      <c r="MB585" s="14">
        <v>0</v>
      </c>
      <c r="MC585" s="14">
        <v>0</v>
      </c>
      <c r="MD585" s="14">
        <v>0</v>
      </c>
      <c r="ME585" s="14">
        <v>0</v>
      </c>
      <c r="MF585" s="14">
        <v>0</v>
      </c>
      <c r="MG585" s="14">
        <v>0</v>
      </c>
      <c r="MH585" s="14">
        <v>0</v>
      </c>
      <c r="MI585" s="14">
        <v>0</v>
      </c>
      <c r="MJ585" s="14">
        <v>0</v>
      </c>
      <c r="MK585" s="14">
        <v>0</v>
      </c>
      <c r="ML585" s="14">
        <v>0</v>
      </c>
      <c r="MM585" s="14">
        <v>0</v>
      </c>
      <c r="MN585" s="14">
        <v>0</v>
      </c>
      <c r="MO585" s="14">
        <v>0</v>
      </c>
      <c r="MP585" s="14">
        <v>0</v>
      </c>
      <c r="MQ585" s="14">
        <v>0</v>
      </c>
      <c r="MR585" s="14">
        <v>0</v>
      </c>
      <c r="MS585" s="14">
        <v>0</v>
      </c>
      <c r="MT585" s="14">
        <v>0</v>
      </c>
      <c r="MU585" s="14">
        <v>0</v>
      </c>
      <c r="MV585" s="14">
        <v>0</v>
      </c>
      <c r="MW585" s="14">
        <v>0</v>
      </c>
      <c r="MX585" s="14">
        <v>0</v>
      </c>
      <c r="MY585" s="14">
        <v>0</v>
      </c>
      <c r="MZ585" s="14">
        <v>0</v>
      </c>
      <c r="NA585" s="14">
        <v>0</v>
      </c>
      <c r="NB585" s="14">
        <v>0</v>
      </c>
      <c r="NC585" s="14">
        <v>0</v>
      </c>
      <c r="ND585" s="14">
        <v>0</v>
      </c>
      <c r="NE585" s="14">
        <v>0</v>
      </c>
      <c r="NF585" s="14">
        <v>0</v>
      </c>
      <c r="NG585" s="14">
        <v>0</v>
      </c>
      <c r="NH585" s="14">
        <v>0</v>
      </c>
      <c r="NI585" s="14">
        <v>0</v>
      </c>
      <c r="NJ585" s="14">
        <v>0</v>
      </c>
      <c r="NK585" s="14">
        <v>0</v>
      </c>
      <c r="NL585" s="14">
        <v>0</v>
      </c>
      <c r="NM585" s="14">
        <v>0</v>
      </c>
      <c r="NN585" s="14">
        <v>0</v>
      </c>
      <c r="NO585" s="14">
        <v>0</v>
      </c>
      <c r="NP585" s="14">
        <v>0</v>
      </c>
      <c r="NQ585" s="14">
        <v>0</v>
      </c>
      <c r="NR585" s="14">
        <v>0</v>
      </c>
      <c r="NS585" s="14">
        <v>0</v>
      </c>
      <c r="NT585" s="14">
        <v>0</v>
      </c>
      <c r="NU585" s="14">
        <v>0</v>
      </c>
      <c r="NV585" s="14">
        <v>0</v>
      </c>
      <c r="NW585" s="14">
        <v>0</v>
      </c>
      <c r="NX585" s="14">
        <v>0</v>
      </c>
      <c r="NY585" s="14">
        <v>0</v>
      </c>
      <c r="NZ585" s="14">
        <v>0</v>
      </c>
      <c r="OA585" s="14">
        <v>0</v>
      </c>
      <c r="OB585" s="14">
        <v>0</v>
      </c>
      <c r="OC585" s="14">
        <v>0</v>
      </c>
      <c r="OD585" s="14">
        <v>0</v>
      </c>
      <c r="OE585" s="14">
        <v>0</v>
      </c>
      <c r="OF585" s="14"/>
      <c r="OG585" s="14">
        <v>0</v>
      </c>
      <c r="OH585" s="14">
        <v>0</v>
      </c>
      <c r="OI585" s="14">
        <v>0</v>
      </c>
      <c r="OJ585" s="14">
        <v>0</v>
      </c>
      <c r="OK585" s="14">
        <v>0</v>
      </c>
      <c r="OL585" s="14">
        <v>0</v>
      </c>
      <c r="OM585" s="14">
        <v>0</v>
      </c>
      <c r="ON585" s="14">
        <v>0</v>
      </c>
      <c r="OO585" s="14">
        <v>0</v>
      </c>
      <c r="OP585" s="14">
        <v>0</v>
      </c>
      <c r="OQ585" s="14">
        <v>0</v>
      </c>
      <c r="OR585" s="14">
        <v>0</v>
      </c>
      <c r="OS585" s="14">
        <v>0</v>
      </c>
      <c r="OT585" s="14">
        <v>0</v>
      </c>
      <c r="OU585" s="14">
        <v>0</v>
      </c>
      <c r="OV585" s="14">
        <v>0</v>
      </c>
      <c r="OW585" s="14">
        <v>0</v>
      </c>
      <c r="OX585" s="14">
        <v>0</v>
      </c>
      <c r="OY585" s="14">
        <v>0</v>
      </c>
      <c r="OZ585" s="14"/>
      <c r="PA585" s="14">
        <v>0</v>
      </c>
      <c r="PB585" s="14"/>
      <c r="PC585" s="14"/>
      <c r="PD585" s="14">
        <v>0</v>
      </c>
      <c r="PE585" s="14"/>
      <c r="PF585" s="14"/>
      <c r="PG585" s="54"/>
      <c r="PH585" s="54"/>
      <c r="PI585" s="54"/>
      <c r="PJ585" s="54"/>
      <c r="PK585" s="54"/>
      <c r="PL585" s="84"/>
      <c r="PM585" s="14"/>
      <c r="PN585" s="84"/>
      <c r="PO585" s="84"/>
      <c r="PP585" s="84"/>
      <c r="PQ585" s="84"/>
      <c r="PR585" s="505"/>
      <c r="PS585" s="84"/>
      <c r="PT585" s="84"/>
      <c r="PU585" s="84"/>
      <c r="PV585" s="84"/>
      <c r="PW585" s="54"/>
      <c r="PX585" s="54"/>
      <c r="PY585" s="14"/>
      <c r="PZ585" s="14"/>
      <c r="QA585" s="14"/>
      <c r="QB585" s="54"/>
      <c r="QC585" s="54"/>
      <c r="QD585" s="54"/>
      <c r="QR585" s="1"/>
      <c r="QS585" s="1"/>
      <c r="QX585" s="1"/>
      <c r="QY585" s="1"/>
      <c r="QZ585" s="1"/>
      <c r="RA585" s="1"/>
      <c r="RB585" s="1"/>
      <c r="RC585" s="1"/>
      <c r="RD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</row>
    <row r="586" spans="1:497" s="20" customFormat="1" hidden="1" x14ac:dyDescent="0.25">
      <c r="A586" s="68" t="s">
        <v>27</v>
      </c>
      <c r="B586" s="68" t="s">
        <v>1578</v>
      </c>
      <c r="C586" s="347"/>
      <c r="D586" s="347"/>
      <c r="E586" s="14">
        <v>0</v>
      </c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/>
      <c r="MJ586" s="14"/>
      <c r="MK586" s="14"/>
      <c r="ML586" s="14"/>
      <c r="MM586" s="14"/>
      <c r="MN586" s="14"/>
      <c r="MO586" s="14"/>
      <c r="MP586" s="14"/>
      <c r="MQ586" s="14"/>
      <c r="MR586" s="14"/>
      <c r="MS586" s="14"/>
      <c r="MT586" s="14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>
        <v>0</v>
      </c>
      <c r="PE586" s="14"/>
      <c r="PF586" s="14"/>
      <c r="PG586" s="54"/>
      <c r="PH586" s="54"/>
      <c r="PI586" s="54"/>
      <c r="PJ586" s="54"/>
      <c r="PK586" s="54"/>
      <c r="PL586" s="84"/>
      <c r="PM586" s="14"/>
      <c r="PN586" s="84"/>
      <c r="PO586" s="84"/>
      <c r="PP586" s="84"/>
      <c r="PQ586" s="84"/>
      <c r="PR586" s="505"/>
      <c r="PS586" s="84"/>
      <c r="PT586" s="84"/>
      <c r="PU586" s="84"/>
      <c r="PV586" s="84"/>
      <c r="PW586" s="54"/>
      <c r="PX586" s="54"/>
      <c r="PY586" s="14"/>
      <c r="PZ586" s="14"/>
      <c r="QA586" s="14"/>
      <c r="QB586" s="54"/>
      <c r="QC586" s="54"/>
      <c r="QD586" s="54"/>
      <c r="QR586" s="1"/>
      <c r="QS586" s="1"/>
      <c r="QX586" s="1"/>
      <c r="QY586" s="1"/>
      <c r="QZ586" s="1"/>
      <c r="RA586" s="1"/>
      <c r="RB586" s="1"/>
      <c r="RC586" s="1"/>
      <c r="RD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</row>
    <row r="587" spans="1:497" s="20" customFormat="1" hidden="1" x14ac:dyDescent="0.25">
      <c r="A587" s="68" t="s">
        <v>27</v>
      </c>
      <c r="B587" s="79" t="s">
        <v>928</v>
      </c>
      <c r="C587" s="464">
        <v>1252</v>
      </c>
      <c r="D587" s="347"/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  <c r="AL587" s="14">
        <v>0</v>
      </c>
      <c r="AM587" s="14">
        <v>0</v>
      </c>
      <c r="AN587" s="14">
        <v>0</v>
      </c>
      <c r="AO587" s="14">
        <v>0</v>
      </c>
      <c r="AP587" s="14">
        <v>0</v>
      </c>
      <c r="AQ587" s="14">
        <v>0</v>
      </c>
      <c r="AR587" s="14">
        <v>0</v>
      </c>
      <c r="AS587" s="14">
        <v>0</v>
      </c>
      <c r="AT587" s="14">
        <v>0</v>
      </c>
      <c r="AU587" s="14">
        <v>0</v>
      </c>
      <c r="AV587" s="14">
        <v>0</v>
      </c>
      <c r="AW587" s="14">
        <v>0</v>
      </c>
      <c r="AX587" s="14">
        <v>0</v>
      </c>
      <c r="AY587" s="14">
        <v>0</v>
      </c>
      <c r="AZ587" s="14">
        <v>0</v>
      </c>
      <c r="BA587" s="14">
        <v>0</v>
      </c>
      <c r="BB587" s="14">
        <v>0</v>
      </c>
      <c r="BC587" s="14">
        <v>0</v>
      </c>
      <c r="BD587" s="14">
        <v>0</v>
      </c>
      <c r="BE587" s="14">
        <v>0</v>
      </c>
      <c r="BF587" s="14">
        <v>0</v>
      </c>
      <c r="BG587" s="14">
        <v>0</v>
      </c>
      <c r="BH587" s="14">
        <v>0</v>
      </c>
      <c r="BI587" s="14">
        <v>0</v>
      </c>
      <c r="BJ587" s="14">
        <v>0</v>
      </c>
      <c r="BK587" s="14">
        <v>0</v>
      </c>
      <c r="BL587" s="14">
        <v>0</v>
      </c>
      <c r="BM587" s="14">
        <v>0</v>
      </c>
      <c r="BN587" s="14">
        <v>0</v>
      </c>
      <c r="BO587" s="14">
        <v>0</v>
      </c>
      <c r="BP587" s="14">
        <v>0</v>
      </c>
      <c r="BQ587" s="14">
        <v>0</v>
      </c>
      <c r="BR587" s="14">
        <v>0</v>
      </c>
      <c r="BS587" s="14">
        <v>0</v>
      </c>
      <c r="BT587" s="14">
        <v>0</v>
      </c>
      <c r="BU587" s="14">
        <v>0</v>
      </c>
      <c r="BV587" s="14">
        <v>0</v>
      </c>
      <c r="BW587" s="14">
        <v>0</v>
      </c>
      <c r="BX587" s="14">
        <v>0</v>
      </c>
      <c r="BY587" s="14">
        <v>0</v>
      </c>
      <c r="BZ587" s="14">
        <v>0</v>
      </c>
      <c r="CA587" s="14">
        <v>0</v>
      </c>
      <c r="CB587" s="14">
        <v>0</v>
      </c>
      <c r="CC587" s="14">
        <v>0</v>
      </c>
      <c r="CD587" s="14">
        <v>0</v>
      </c>
      <c r="CE587" s="14">
        <v>0</v>
      </c>
      <c r="CF587" s="14">
        <v>0</v>
      </c>
      <c r="CG587" s="14">
        <v>0</v>
      </c>
      <c r="CH587" s="14">
        <v>0</v>
      </c>
      <c r="CI587" s="14">
        <v>0</v>
      </c>
      <c r="CJ587" s="14">
        <v>0</v>
      </c>
      <c r="CK587" s="14">
        <v>0</v>
      </c>
      <c r="CL587" s="14">
        <v>0</v>
      </c>
      <c r="CM587" s="14">
        <v>0</v>
      </c>
      <c r="CN587" s="14">
        <v>0</v>
      </c>
      <c r="CO587" s="14">
        <v>0</v>
      </c>
      <c r="CP587" s="14">
        <v>0</v>
      </c>
      <c r="CQ587" s="14">
        <v>0</v>
      </c>
      <c r="CR587" s="14">
        <v>0</v>
      </c>
      <c r="CS587" s="14">
        <v>0</v>
      </c>
      <c r="CT587" s="14">
        <v>0</v>
      </c>
      <c r="CU587" s="14">
        <v>0</v>
      </c>
      <c r="CV587" s="14">
        <v>0</v>
      </c>
      <c r="CW587" s="14">
        <v>0</v>
      </c>
      <c r="CX587" s="14">
        <v>0</v>
      </c>
      <c r="CY587" s="14">
        <v>0</v>
      </c>
      <c r="CZ587" s="14">
        <v>0</v>
      </c>
      <c r="DA587" s="14">
        <v>0</v>
      </c>
      <c r="DB587" s="14">
        <v>0</v>
      </c>
      <c r="DC587" s="14">
        <v>0</v>
      </c>
      <c r="DD587" s="14">
        <v>0</v>
      </c>
      <c r="DE587" s="14">
        <v>0</v>
      </c>
      <c r="DF587" s="14">
        <v>0</v>
      </c>
      <c r="DG587" s="14">
        <v>0</v>
      </c>
      <c r="DH587" s="14">
        <v>0</v>
      </c>
      <c r="DI587" s="14">
        <v>0</v>
      </c>
      <c r="DJ587" s="14">
        <v>0</v>
      </c>
      <c r="DK587" s="14">
        <v>0</v>
      </c>
      <c r="DL587" s="14">
        <v>0</v>
      </c>
      <c r="DM587" s="14">
        <v>0</v>
      </c>
      <c r="DN587" s="14">
        <v>0</v>
      </c>
      <c r="DO587" s="14">
        <v>0</v>
      </c>
      <c r="DP587" s="14">
        <v>0</v>
      </c>
      <c r="DQ587" s="14">
        <v>0</v>
      </c>
      <c r="DR587" s="14">
        <v>0</v>
      </c>
      <c r="DS587" s="14">
        <v>0</v>
      </c>
      <c r="DT587" s="14">
        <v>0</v>
      </c>
      <c r="DU587" s="14">
        <v>0</v>
      </c>
      <c r="DV587" s="14">
        <v>0</v>
      </c>
      <c r="DW587" s="14">
        <v>0</v>
      </c>
      <c r="DX587" s="14">
        <v>0</v>
      </c>
      <c r="DY587" s="14">
        <v>0</v>
      </c>
      <c r="DZ587" s="14">
        <v>0</v>
      </c>
      <c r="EA587" s="14">
        <v>0</v>
      </c>
      <c r="EB587" s="14">
        <v>0</v>
      </c>
      <c r="EC587" s="14">
        <v>0</v>
      </c>
      <c r="ED587" s="14">
        <v>0</v>
      </c>
      <c r="EE587" s="14">
        <v>0</v>
      </c>
      <c r="EF587" s="14">
        <v>0</v>
      </c>
      <c r="EG587" s="14">
        <v>0</v>
      </c>
      <c r="EH587" s="14">
        <v>0</v>
      </c>
      <c r="EI587" s="14">
        <v>0</v>
      </c>
      <c r="EJ587" s="14">
        <v>0</v>
      </c>
      <c r="EK587" s="14">
        <v>0</v>
      </c>
      <c r="EL587" s="14">
        <v>0</v>
      </c>
      <c r="EM587" s="14">
        <v>0</v>
      </c>
      <c r="EN587" s="14">
        <v>0</v>
      </c>
      <c r="EO587" s="14">
        <v>0</v>
      </c>
      <c r="EP587" s="14">
        <v>0</v>
      </c>
      <c r="EQ587" s="14">
        <v>0</v>
      </c>
      <c r="ER587" s="14">
        <v>0</v>
      </c>
      <c r="ES587" s="14">
        <v>0</v>
      </c>
      <c r="ET587" s="14">
        <v>0</v>
      </c>
      <c r="EU587" s="14">
        <v>0</v>
      </c>
      <c r="EV587" s="14">
        <v>0</v>
      </c>
      <c r="EW587" s="14">
        <v>0</v>
      </c>
      <c r="EX587" s="14">
        <v>0</v>
      </c>
      <c r="EY587" s="14">
        <v>0</v>
      </c>
      <c r="EZ587" s="14">
        <v>0</v>
      </c>
      <c r="FA587" s="14">
        <v>0</v>
      </c>
      <c r="FB587" s="14">
        <v>0</v>
      </c>
      <c r="FC587" s="14">
        <v>0</v>
      </c>
      <c r="FD587" s="14">
        <v>0</v>
      </c>
      <c r="FE587" s="14">
        <v>0</v>
      </c>
      <c r="FF587" s="14">
        <v>0</v>
      </c>
      <c r="FG587" s="14">
        <v>0</v>
      </c>
      <c r="FH587" s="14">
        <v>0</v>
      </c>
      <c r="FI587" s="14">
        <v>0</v>
      </c>
      <c r="FJ587" s="14">
        <v>0</v>
      </c>
      <c r="FK587" s="14">
        <v>0</v>
      </c>
      <c r="FL587" s="14">
        <v>0</v>
      </c>
      <c r="FM587" s="14">
        <v>0</v>
      </c>
      <c r="FN587" s="14">
        <v>0</v>
      </c>
      <c r="FO587" s="14">
        <v>0</v>
      </c>
      <c r="FP587" s="14">
        <v>0</v>
      </c>
      <c r="FQ587" s="14">
        <v>0</v>
      </c>
      <c r="FR587" s="14">
        <v>0</v>
      </c>
      <c r="FS587" s="14">
        <v>0</v>
      </c>
      <c r="FT587" s="14">
        <v>0</v>
      </c>
      <c r="FU587" s="14">
        <v>0</v>
      </c>
      <c r="FV587" s="14">
        <v>0</v>
      </c>
      <c r="FW587" s="14">
        <v>0</v>
      </c>
      <c r="FX587" s="14">
        <v>0</v>
      </c>
      <c r="FY587" s="14">
        <v>0</v>
      </c>
      <c r="FZ587" s="14">
        <v>0</v>
      </c>
      <c r="GA587" s="14">
        <v>0</v>
      </c>
      <c r="GB587" s="14">
        <v>0</v>
      </c>
      <c r="GC587" s="14">
        <v>0</v>
      </c>
      <c r="GD587" s="14">
        <v>0</v>
      </c>
      <c r="GE587" s="14">
        <v>0</v>
      </c>
      <c r="GF587" s="14">
        <v>0</v>
      </c>
      <c r="GG587" s="14">
        <v>0</v>
      </c>
      <c r="GH587" s="14">
        <v>0</v>
      </c>
      <c r="GI587" s="14">
        <v>0</v>
      </c>
      <c r="GJ587" s="14">
        <v>0</v>
      </c>
      <c r="GK587" s="14">
        <v>0</v>
      </c>
      <c r="GL587" s="14">
        <v>0</v>
      </c>
      <c r="GM587" s="14">
        <v>0</v>
      </c>
      <c r="GN587" s="14">
        <v>0</v>
      </c>
      <c r="GO587" s="14">
        <v>0</v>
      </c>
      <c r="GP587" s="14">
        <v>0</v>
      </c>
      <c r="GQ587" s="14">
        <v>0</v>
      </c>
      <c r="GR587" s="14">
        <v>0</v>
      </c>
      <c r="GS587" s="14">
        <v>0</v>
      </c>
      <c r="GT587" s="14">
        <v>0</v>
      </c>
      <c r="GU587" s="14">
        <v>0</v>
      </c>
      <c r="GV587" s="14">
        <v>0</v>
      </c>
      <c r="GW587" s="14">
        <v>0</v>
      </c>
      <c r="GX587" s="14">
        <v>0</v>
      </c>
      <c r="GY587" s="14">
        <v>0</v>
      </c>
      <c r="GZ587" s="14">
        <v>0</v>
      </c>
      <c r="HA587" s="14">
        <v>0</v>
      </c>
      <c r="HB587" s="14">
        <v>0</v>
      </c>
      <c r="HC587" s="14">
        <v>0</v>
      </c>
      <c r="HD587" s="14">
        <v>0</v>
      </c>
      <c r="HE587" s="14">
        <v>0</v>
      </c>
      <c r="HF587" s="14">
        <v>0</v>
      </c>
      <c r="HG587" s="14">
        <v>1</v>
      </c>
      <c r="HH587" s="14">
        <v>0</v>
      </c>
      <c r="HI587" s="14">
        <v>0</v>
      </c>
      <c r="HJ587" s="14">
        <v>0</v>
      </c>
      <c r="HK587" s="14">
        <v>0</v>
      </c>
      <c r="HL587" s="14">
        <v>0</v>
      </c>
      <c r="HM587" s="14">
        <v>0</v>
      </c>
      <c r="HN587" s="14">
        <v>0</v>
      </c>
      <c r="HO587" s="14">
        <v>0</v>
      </c>
      <c r="HP587" s="14">
        <v>0</v>
      </c>
      <c r="HQ587" s="14">
        <v>0</v>
      </c>
      <c r="HR587" s="14">
        <v>0</v>
      </c>
      <c r="HS587" s="14">
        <v>0</v>
      </c>
      <c r="HT587" s="14">
        <v>0</v>
      </c>
      <c r="HU587" s="14">
        <v>0</v>
      </c>
      <c r="HV587" s="14">
        <v>0</v>
      </c>
      <c r="HW587" s="14">
        <v>0</v>
      </c>
      <c r="HX587" s="14">
        <v>0</v>
      </c>
      <c r="HY587" s="14">
        <v>0</v>
      </c>
      <c r="HZ587" s="14">
        <v>0</v>
      </c>
      <c r="IA587" s="14">
        <v>0</v>
      </c>
      <c r="IB587" s="14">
        <v>0</v>
      </c>
      <c r="IC587" s="14">
        <v>0</v>
      </c>
      <c r="ID587" s="14">
        <v>0</v>
      </c>
      <c r="IE587" s="14">
        <v>0</v>
      </c>
      <c r="IF587" s="14">
        <v>1</v>
      </c>
      <c r="IG587" s="14">
        <v>0</v>
      </c>
      <c r="IH587" s="14">
        <v>0</v>
      </c>
      <c r="II587" s="14">
        <v>0</v>
      </c>
      <c r="IJ587" s="14">
        <v>0</v>
      </c>
      <c r="IK587" s="14">
        <v>0</v>
      </c>
      <c r="IL587" s="14">
        <v>3</v>
      </c>
      <c r="IM587" s="14">
        <v>1</v>
      </c>
      <c r="IN587" s="14">
        <v>0</v>
      </c>
      <c r="IO587" s="14">
        <v>0</v>
      </c>
      <c r="IP587" s="14">
        <v>1</v>
      </c>
      <c r="IQ587" s="14">
        <v>0</v>
      </c>
      <c r="IR587" s="14">
        <v>0</v>
      </c>
      <c r="IS587" s="14">
        <v>2</v>
      </c>
      <c r="IT587" s="14">
        <v>2</v>
      </c>
      <c r="IU587" s="14">
        <v>0</v>
      </c>
      <c r="IV587" s="14">
        <v>2</v>
      </c>
      <c r="IW587" s="14">
        <v>7</v>
      </c>
      <c r="IX587" s="14">
        <v>1</v>
      </c>
      <c r="IY587" s="14">
        <v>0</v>
      </c>
      <c r="IZ587" s="14">
        <v>0</v>
      </c>
      <c r="JA587" s="14">
        <v>0</v>
      </c>
      <c r="JB587" s="14">
        <v>0</v>
      </c>
      <c r="JC587" s="14">
        <v>0</v>
      </c>
      <c r="JD587" s="14">
        <v>1</v>
      </c>
      <c r="JE587" s="14">
        <v>0</v>
      </c>
      <c r="JF587" s="14">
        <v>0</v>
      </c>
      <c r="JG587" s="14">
        <v>0</v>
      </c>
      <c r="JH587" s="14">
        <v>0</v>
      </c>
      <c r="JI587" s="14">
        <v>1</v>
      </c>
      <c r="JJ587" s="14">
        <v>0</v>
      </c>
      <c r="JK587" s="14">
        <v>0</v>
      </c>
      <c r="JL587" s="14">
        <v>0</v>
      </c>
      <c r="JM587" s="14">
        <v>0</v>
      </c>
      <c r="JN587" s="14">
        <v>0</v>
      </c>
      <c r="JO587" s="14">
        <v>1</v>
      </c>
      <c r="JP587" s="14">
        <v>1</v>
      </c>
      <c r="JQ587" s="14">
        <v>0</v>
      </c>
      <c r="JR587" s="14">
        <v>0</v>
      </c>
      <c r="JS587" s="14">
        <v>0</v>
      </c>
      <c r="JT587" s="14">
        <v>0</v>
      </c>
      <c r="JU587" s="14">
        <v>0</v>
      </c>
      <c r="JV587" s="14">
        <v>0</v>
      </c>
      <c r="JW587" s="14">
        <v>0</v>
      </c>
      <c r="JX587" s="14">
        <v>0</v>
      </c>
      <c r="JY587" s="14">
        <v>0</v>
      </c>
      <c r="JZ587" s="14">
        <v>0</v>
      </c>
      <c r="KA587" s="14">
        <v>0</v>
      </c>
      <c r="KB587" s="14">
        <v>0</v>
      </c>
      <c r="KC587" s="14">
        <v>1</v>
      </c>
      <c r="KD587" s="14">
        <v>0</v>
      </c>
      <c r="KE587" s="14">
        <v>0</v>
      </c>
      <c r="KF587" s="14">
        <v>1</v>
      </c>
      <c r="KG587" s="14">
        <v>0</v>
      </c>
      <c r="KH587" s="14">
        <v>0</v>
      </c>
      <c r="KI587" s="14">
        <v>0</v>
      </c>
      <c r="KJ587" s="14">
        <v>0</v>
      </c>
      <c r="KK587" s="14">
        <v>0</v>
      </c>
      <c r="KL587" s="14">
        <v>0</v>
      </c>
      <c r="KM587" s="14">
        <v>0</v>
      </c>
      <c r="KN587" s="14">
        <v>0</v>
      </c>
      <c r="KO587" s="14">
        <v>0</v>
      </c>
      <c r="KP587" s="14">
        <v>0</v>
      </c>
      <c r="KQ587" s="14">
        <v>0</v>
      </c>
      <c r="KR587" s="14">
        <v>0</v>
      </c>
      <c r="KS587" s="14">
        <v>0</v>
      </c>
      <c r="KT587" s="14">
        <v>0</v>
      </c>
      <c r="KU587" s="14">
        <v>0</v>
      </c>
      <c r="KV587" s="14">
        <v>0</v>
      </c>
      <c r="KW587" s="14">
        <v>0</v>
      </c>
      <c r="KX587" s="14">
        <v>0</v>
      </c>
      <c r="KY587" s="14">
        <v>1</v>
      </c>
      <c r="KZ587" s="14">
        <v>1</v>
      </c>
      <c r="LA587" s="14">
        <v>0</v>
      </c>
      <c r="LB587" s="14">
        <v>0</v>
      </c>
      <c r="LC587" s="14">
        <v>0</v>
      </c>
      <c r="LD587" s="14">
        <v>0</v>
      </c>
      <c r="LE587" s="14">
        <v>0</v>
      </c>
      <c r="LF587" s="14">
        <v>0</v>
      </c>
      <c r="LG587" s="14">
        <v>0</v>
      </c>
      <c r="LH587" s="14">
        <v>0</v>
      </c>
      <c r="LI587" s="14">
        <v>0</v>
      </c>
      <c r="LJ587" s="14">
        <v>0</v>
      </c>
      <c r="LK587" s="14">
        <v>0</v>
      </c>
      <c r="LL587" s="14">
        <v>1</v>
      </c>
      <c r="LM587" s="14">
        <v>1</v>
      </c>
      <c r="LN587" s="14">
        <v>0</v>
      </c>
      <c r="LO587" s="14">
        <v>0</v>
      </c>
      <c r="LP587" s="14">
        <v>0</v>
      </c>
      <c r="LQ587" s="14">
        <v>0</v>
      </c>
      <c r="LR587" s="14">
        <v>0</v>
      </c>
      <c r="LS587" s="14">
        <v>1</v>
      </c>
      <c r="LT587" s="14">
        <v>2</v>
      </c>
      <c r="LU587" s="14">
        <v>0</v>
      </c>
      <c r="LV587" s="14">
        <v>0</v>
      </c>
      <c r="LW587" s="14">
        <v>4</v>
      </c>
      <c r="LX587" s="14">
        <v>0</v>
      </c>
      <c r="LY587" s="14">
        <v>2</v>
      </c>
      <c r="LZ587" s="14">
        <v>0</v>
      </c>
      <c r="MA587" s="14">
        <v>1</v>
      </c>
      <c r="MB587" s="14">
        <v>6</v>
      </c>
      <c r="MC587" s="14">
        <v>4</v>
      </c>
      <c r="MD587" s="14">
        <v>1</v>
      </c>
      <c r="ME587" s="14">
        <v>4</v>
      </c>
      <c r="MF587" s="14">
        <v>0</v>
      </c>
      <c r="MG587" s="14">
        <v>0</v>
      </c>
      <c r="MH587" s="14">
        <v>3</v>
      </c>
      <c r="MI587" s="14">
        <v>3</v>
      </c>
      <c r="MJ587" s="14">
        <v>1</v>
      </c>
      <c r="MK587" s="14">
        <v>0</v>
      </c>
      <c r="ML587" s="14">
        <v>0</v>
      </c>
      <c r="MM587" s="14">
        <v>0</v>
      </c>
      <c r="MN587" s="14">
        <v>2</v>
      </c>
      <c r="MO587" s="14">
        <v>3</v>
      </c>
      <c r="MP587" s="14">
        <v>2</v>
      </c>
      <c r="MQ587" s="14">
        <v>0</v>
      </c>
      <c r="MR587" s="14">
        <v>1</v>
      </c>
      <c r="MS587" s="14">
        <v>0</v>
      </c>
      <c r="MT587" s="14">
        <v>0</v>
      </c>
      <c r="MU587" s="14">
        <v>0</v>
      </c>
      <c r="MV587" s="14">
        <v>0</v>
      </c>
      <c r="MW587" s="14">
        <v>3</v>
      </c>
      <c r="MX587" s="14">
        <v>3</v>
      </c>
      <c r="MY587" s="14">
        <v>0</v>
      </c>
      <c r="MZ587" s="14">
        <v>0</v>
      </c>
      <c r="NA587" s="14">
        <v>0</v>
      </c>
      <c r="NB587" s="14">
        <v>0</v>
      </c>
      <c r="NC587" s="14">
        <v>2</v>
      </c>
      <c r="ND587" s="14">
        <v>1</v>
      </c>
      <c r="NE587" s="14">
        <v>0</v>
      </c>
      <c r="NF587" s="14">
        <v>0</v>
      </c>
      <c r="NG587" s="14">
        <v>0</v>
      </c>
      <c r="NH587" s="14">
        <v>0</v>
      </c>
      <c r="NI587" s="14">
        <v>1</v>
      </c>
      <c r="NJ587" s="14">
        <v>0</v>
      </c>
      <c r="NK587" s="14">
        <v>0</v>
      </c>
      <c r="NL587" s="14">
        <v>0</v>
      </c>
      <c r="NM587" s="14">
        <v>0</v>
      </c>
      <c r="NN587" s="14">
        <v>0</v>
      </c>
      <c r="NO587" s="14">
        <v>0</v>
      </c>
      <c r="NP587" s="14">
        <v>0</v>
      </c>
      <c r="NQ587" s="14">
        <v>0</v>
      </c>
      <c r="NR587" s="14">
        <v>0</v>
      </c>
      <c r="NS587" s="14">
        <v>1</v>
      </c>
      <c r="NT587" s="14">
        <v>3</v>
      </c>
      <c r="NU587" s="14">
        <v>0</v>
      </c>
      <c r="NV587" s="14">
        <v>1</v>
      </c>
      <c r="NW587" s="14">
        <v>1</v>
      </c>
      <c r="NX587" s="14">
        <v>0</v>
      </c>
      <c r="NY587" s="14">
        <v>0</v>
      </c>
      <c r="NZ587" s="14">
        <v>5</v>
      </c>
      <c r="OA587" s="14">
        <v>3</v>
      </c>
      <c r="OB587" s="14">
        <v>0</v>
      </c>
      <c r="OC587" s="14">
        <v>1</v>
      </c>
      <c r="OD587" s="14">
        <v>0</v>
      </c>
      <c r="OE587" s="14">
        <v>0</v>
      </c>
      <c r="OF587" s="14">
        <v>3</v>
      </c>
      <c r="OG587" s="14">
        <v>1</v>
      </c>
      <c r="OH587" s="14">
        <v>1</v>
      </c>
      <c r="OI587" s="14">
        <v>0</v>
      </c>
      <c r="OJ587" s="14">
        <v>1</v>
      </c>
      <c r="OK587" s="14">
        <v>0</v>
      </c>
      <c r="OL587" s="14">
        <v>0</v>
      </c>
      <c r="OM587" s="14">
        <v>1</v>
      </c>
      <c r="ON587" s="14">
        <v>1</v>
      </c>
      <c r="OO587" s="14">
        <v>0</v>
      </c>
      <c r="OP587" s="14">
        <v>0</v>
      </c>
      <c r="OQ587" s="14">
        <v>0</v>
      </c>
      <c r="OR587" s="14">
        <v>0</v>
      </c>
      <c r="OS587" s="14">
        <v>1</v>
      </c>
      <c r="OT587" s="14">
        <v>0</v>
      </c>
      <c r="OU587" s="14">
        <v>0</v>
      </c>
      <c r="OV587" s="14">
        <v>4</v>
      </c>
      <c r="OW587" s="14">
        <v>0</v>
      </c>
      <c r="OX587" s="14">
        <v>2</v>
      </c>
      <c r="OY587" s="14">
        <v>0</v>
      </c>
      <c r="OZ587" s="31">
        <v>1</v>
      </c>
      <c r="PA587" s="14">
        <v>1</v>
      </c>
      <c r="PB587" s="14"/>
      <c r="PC587" s="14"/>
      <c r="PD587" s="14">
        <v>0</v>
      </c>
      <c r="PE587" s="14"/>
      <c r="PF587" s="14"/>
      <c r="PG587" s="54"/>
      <c r="PH587" s="54"/>
      <c r="PI587" s="14">
        <v>1</v>
      </c>
      <c r="PJ587" s="54"/>
      <c r="PK587" s="54"/>
      <c r="PL587" s="84"/>
      <c r="PM587" s="14"/>
      <c r="PN587" s="84"/>
      <c r="PO587" s="84">
        <v>2</v>
      </c>
      <c r="PP587" s="84">
        <v>1</v>
      </c>
      <c r="PQ587" s="84"/>
      <c r="PR587" s="505"/>
      <c r="PS587" s="84"/>
      <c r="PT587" s="84"/>
      <c r="PU587" s="84"/>
      <c r="PV587" s="84"/>
      <c r="PW587" s="54"/>
      <c r="PX587" s="54"/>
      <c r="PY587" s="14"/>
      <c r="PZ587" s="14"/>
      <c r="QA587" s="14"/>
      <c r="QB587" s="54"/>
      <c r="QC587" s="54"/>
      <c r="QD587" s="54"/>
      <c r="QE587" s="1">
        <v>4</v>
      </c>
      <c r="QG587" s="1">
        <v>1</v>
      </c>
      <c r="QO587" s="1">
        <v>1</v>
      </c>
      <c r="QP587" s="1">
        <v>1</v>
      </c>
      <c r="QR587" s="1"/>
      <c r="QS587" s="1"/>
      <c r="QT587" s="1">
        <v>1</v>
      </c>
      <c r="QW587" s="1">
        <v>2</v>
      </c>
      <c r="QX587" s="1"/>
      <c r="QY587" s="1">
        <v>2</v>
      </c>
      <c r="QZ587" s="1"/>
      <c r="RA587" s="1"/>
      <c r="RB587" s="1"/>
      <c r="RC587" s="1"/>
      <c r="RD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</row>
    <row r="588" spans="1:497" s="20" customFormat="1" hidden="1" x14ac:dyDescent="0.25">
      <c r="A588" s="68" t="s">
        <v>27</v>
      </c>
      <c r="B588" s="68" t="s">
        <v>1579</v>
      </c>
      <c r="C588" s="347"/>
      <c r="D588" s="347"/>
      <c r="E588" s="14">
        <v>0</v>
      </c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>
        <v>0</v>
      </c>
      <c r="PE588" s="14"/>
      <c r="PF588" s="14"/>
      <c r="PG588" s="54"/>
      <c r="PH588" s="54"/>
      <c r="PI588" s="54"/>
      <c r="PJ588" s="54"/>
      <c r="PK588" s="54"/>
      <c r="PL588" s="84"/>
      <c r="PM588" s="14"/>
      <c r="PN588" s="84"/>
      <c r="PO588" s="84"/>
      <c r="PP588" s="84"/>
      <c r="PQ588" s="84"/>
      <c r="PR588" s="505"/>
      <c r="PS588" s="84"/>
      <c r="PT588" s="84"/>
      <c r="PU588" s="84"/>
      <c r="PV588" s="84"/>
      <c r="PW588" s="54"/>
      <c r="PX588" s="54"/>
      <c r="PY588" s="14"/>
      <c r="PZ588" s="14"/>
      <c r="QA588" s="14"/>
      <c r="QB588" s="54"/>
      <c r="QC588" s="54"/>
      <c r="QD588" s="54"/>
      <c r="QR588" s="1"/>
      <c r="QS588" s="1"/>
      <c r="QX588" s="1"/>
      <c r="QY588" s="1"/>
      <c r="QZ588" s="1"/>
      <c r="RA588" s="1"/>
      <c r="RB588" s="1"/>
      <c r="RC588" s="1"/>
      <c r="RD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</row>
    <row r="589" spans="1:497" s="20" customFormat="1" hidden="1" x14ac:dyDescent="0.25">
      <c r="A589" s="68" t="s">
        <v>27</v>
      </c>
      <c r="B589" s="68" t="s">
        <v>1580</v>
      </c>
      <c r="C589" s="347"/>
      <c r="D589" s="347"/>
      <c r="E589" s="14">
        <v>0</v>
      </c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>
        <v>0</v>
      </c>
      <c r="PE589" s="14"/>
      <c r="PF589" s="14"/>
      <c r="PG589" s="54"/>
      <c r="PH589" s="54"/>
      <c r="PI589" s="54"/>
      <c r="PJ589" s="54"/>
      <c r="PK589" s="54"/>
      <c r="PL589" s="84"/>
      <c r="PM589" s="14"/>
      <c r="PN589" s="84"/>
      <c r="PO589" s="84"/>
      <c r="PP589" s="84"/>
      <c r="PQ589" s="84"/>
      <c r="PR589" s="505"/>
      <c r="PS589" s="84"/>
      <c r="PT589" s="84"/>
      <c r="PU589" s="84"/>
      <c r="PV589" s="84"/>
      <c r="PW589" s="54"/>
      <c r="PX589" s="54"/>
      <c r="PY589" s="14"/>
      <c r="PZ589" s="14"/>
      <c r="QA589" s="14"/>
      <c r="QB589" s="54"/>
      <c r="QC589" s="54"/>
      <c r="QD589" s="54"/>
      <c r="QR589" s="1"/>
      <c r="QS589" s="1"/>
      <c r="QX589" s="1"/>
      <c r="QY589" s="1"/>
      <c r="QZ589" s="1"/>
      <c r="RA589" s="1"/>
      <c r="RB589" s="1"/>
      <c r="RC589" s="1"/>
      <c r="RD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</row>
    <row r="590" spans="1:497" s="20" customFormat="1" hidden="1" x14ac:dyDescent="0.25">
      <c r="A590" s="68" t="s">
        <v>27</v>
      </c>
      <c r="B590" s="68" t="s">
        <v>1581</v>
      </c>
      <c r="C590" s="347"/>
      <c r="D590" s="347"/>
      <c r="E590" s="14">
        <v>0</v>
      </c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>
        <v>0</v>
      </c>
      <c r="PE590" s="14"/>
      <c r="PF590" s="14"/>
      <c r="PG590" s="54"/>
      <c r="PH590" s="54"/>
      <c r="PI590" s="54"/>
      <c r="PJ590" s="54"/>
      <c r="PK590" s="54"/>
      <c r="PL590" s="84"/>
      <c r="PM590" s="14"/>
      <c r="PN590" s="84"/>
      <c r="PO590" s="84"/>
      <c r="PP590" s="84"/>
      <c r="PQ590" s="84"/>
      <c r="PR590" s="505"/>
      <c r="PS590" s="84"/>
      <c r="PT590" s="84"/>
      <c r="PU590" s="84"/>
      <c r="PV590" s="84"/>
      <c r="PW590" s="54"/>
      <c r="PX590" s="54"/>
      <c r="PY590" s="14"/>
      <c r="PZ590" s="14"/>
      <c r="QA590" s="14"/>
      <c r="QB590" s="54"/>
      <c r="QC590" s="54"/>
      <c r="QD590" s="54"/>
      <c r="QR590" s="1"/>
      <c r="QS590" s="1"/>
      <c r="QX590" s="1"/>
      <c r="QY590" s="1"/>
      <c r="QZ590" s="1"/>
      <c r="RA590" s="1"/>
      <c r="RB590" s="1"/>
      <c r="RC590" s="1"/>
      <c r="RD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</row>
    <row r="591" spans="1:497" s="20" customFormat="1" hidden="1" x14ac:dyDescent="0.25">
      <c r="A591" s="68" t="s">
        <v>27</v>
      </c>
      <c r="B591" s="68" t="s">
        <v>851</v>
      </c>
      <c r="C591" s="464">
        <v>596</v>
      </c>
      <c r="D591" s="347"/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  <c r="AL591" s="14">
        <v>0</v>
      </c>
      <c r="AM591" s="14">
        <v>0</v>
      </c>
      <c r="AN591" s="14">
        <v>0</v>
      </c>
      <c r="AO591" s="14">
        <v>0</v>
      </c>
      <c r="AP591" s="14">
        <v>0</v>
      </c>
      <c r="AQ591" s="14">
        <v>0</v>
      </c>
      <c r="AR591" s="14">
        <v>0</v>
      </c>
      <c r="AS591" s="14">
        <v>0</v>
      </c>
      <c r="AT591" s="14">
        <v>0</v>
      </c>
      <c r="AU591" s="14">
        <v>0</v>
      </c>
      <c r="AV591" s="14">
        <v>0</v>
      </c>
      <c r="AW591" s="14">
        <v>0</v>
      </c>
      <c r="AX591" s="14">
        <v>0</v>
      </c>
      <c r="AY591" s="14">
        <v>0</v>
      </c>
      <c r="AZ591" s="14">
        <v>0</v>
      </c>
      <c r="BA591" s="14">
        <v>0</v>
      </c>
      <c r="BB591" s="14">
        <v>0</v>
      </c>
      <c r="BC591" s="14">
        <v>0</v>
      </c>
      <c r="BD591" s="14">
        <v>0</v>
      </c>
      <c r="BE591" s="14">
        <v>0</v>
      </c>
      <c r="BF591" s="14">
        <v>0</v>
      </c>
      <c r="BG591" s="14">
        <v>0</v>
      </c>
      <c r="BH591" s="14">
        <v>0</v>
      </c>
      <c r="BI591" s="14">
        <v>0</v>
      </c>
      <c r="BJ591" s="14">
        <v>0</v>
      </c>
      <c r="BK591" s="14">
        <v>0</v>
      </c>
      <c r="BL591" s="14">
        <v>0</v>
      </c>
      <c r="BM591" s="14">
        <v>0</v>
      </c>
      <c r="BN591" s="14">
        <v>0</v>
      </c>
      <c r="BO591" s="14">
        <v>0</v>
      </c>
      <c r="BP591" s="14">
        <v>0</v>
      </c>
      <c r="BQ591" s="14">
        <v>0</v>
      </c>
      <c r="BR591" s="14">
        <v>0</v>
      </c>
      <c r="BS591" s="14">
        <v>0</v>
      </c>
      <c r="BT591" s="14">
        <v>0</v>
      </c>
      <c r="BU591" s="14">
        <v>0</v>
      </c>
      <c r="BV591" s="14">
        <v>0</v>
      </c>
      <c r="BW591" s="14">
        <v>0</v>
      </c>
      <c r="BX591" s="14">
        <v>0</v>
      </c>
      <c r="BY591" s="14">
        <v>0</v>
      </c>
      <c r="BZ591" s="14">
        <v>0</v>
      </c>
      <c r="CA591" s="14">
        <v>0</v>
      </c>
      <c r="CB591" s="14">
        <v>0</v>
      </c>
      <c r="CC591" s="14">
        <v>0</v>
      </c>
      <c r="CD591" s="14">
        <v>0</v>
      </c>
      <c r="CE591" s="14">
        <v>0</v>
      </c>
      <c r="CF591" s="14">
        <v>0</v>
      </c>
      <c r="CG591" s="14">
        <v>0</v>
      </c>
      <c r="CH591" s="14">
        <v>0</v>
      </c>
      <c r="CI591" s="14">
        <v>0</v>
      </c>
      <c r="CJ591" s="14">
        <v>0</v>
      </c>
      <c r="CK591" s="14">
        <v>0</v>
      </c>
      <c r="CL591" s="14">
        <v>0</v>
      </c>
      <c r="CM591" s="14">
        <v>0</v>
      </c>
      <c r="CN591" s="14">
        <v>0</v>
      </c>
      <c r="CO591" s="14">
        <v>0</v>
      </c>
      <c r="CP591" s="14">
        <v>0</v>
      </c>
      <c r="CQ591" s="14">
        <v>0</v>
      </c>
      <c r="CR591" s="14">
        <v>0</v>
      </c>
      <c r="CS591" s="14">
        <v>0</v>
      </c>
      <c r="CT591" s="14">
        <v>0</v>
      </c>
      <c r="CU591" s="14">
        <v>0</v>
      </c>
      <c r="CV591" s="14">
        <v>0</v>
      </c>
      <c r="CW591" s="14">
        <v>0</v>
      </c>
      <c r="CX591" s="14">
        <v>0</v>
      </c>
      <c r="CY591" s="14">
        <v>0</v>
      </c>
      <c r="CZ591" s="14">
        <v>0</v>
      </c>
      <c r="DA591" s="14">
        <v>0</v>
      </c>
      <c r="DB591" s="14">
        <v>0</v>
      </c>
      <c r="DC591" s="14">
        <v>0</v>
      </c>
      <c r="DD591" s="14">
        <v>0</v>
      </c>
      <c r="DE591" s="14">
        <v>0</v>
      </c>
      <c r="DF591" s="14">
        <v>0</v>
      </c>
      <c r="DG591" s="14">
        <v>0</v>
      </c>
      <c r="DH591" s="14">
        <v>0</v>
      </c>
      <c r="DI591" s="14">
        <v>0</v>
      </c>
      <c r="DJ591" s="14">
        <v>0</v>
      </c>
      <c r="DK591" s="14">
        <v>0</v>
      </c>
      <c r="DL591" s="14">
        <v>0</v>
      </c>
      <c r="DM591" s="14">
        <v>0</v>
      </c>
      <c r="DN591" s="14">
        <v>0</v>
      </c>
      <c r="DO591" s="14">
        <v>0</v>
      </c>
      <c r="DP591" s="14">
        <v>0</v>
      </c>
      <c r="DQ591" s="14">
        <v>0</v>
      </c>
      <c r="DR591" s="14">
        <v>0</v>
      </c>
      <c r="DS591" s="14">
        <v>0</v>
      </c>
      <c r="DT591" s="14">
        <v>0</v>
      </c>
      <c r="DU591" s="14">
        <v>0</v>
      </c>
      <c r="DV591" s="14">
        <v>0</v>
      </c>
      <c r="DW591" s="14">
        <v>0</v>
      </c>
      <c r="DX591" s="14">
        <v>0</v>
      </c>
      <c r="DY591" s="14">
        <v>0</v>
      </c>
      <c r="DZ591" s="14">
        <v>0</v>
      </c>
      <c r="EA591" s="14">
        <v>0</v>
      </c>
      <c r="EB591" s="14">
        <v>0</v>
      </c>
      <c r="EC591" s="14">
        <v>0</v>
      </c>
      <c r="ED591" s="14">
        <v>0</v>
      </c>
      <c r="EE591" s="14">
        <v>0</v>
      </c>
      <c r="EF591" s="14">
        <v>0</v>
      </c>
      <c r="EG591" s="14">
        <v>0</v>
      </c>
      <c r="EH591" s="14">
        <v>0</v>
      </c>
      <c r="EI591" s="14">
        <v>0</v>
      </c>
      <c r="EJ591" s="14">
        <v>0</v>
      </c>
      <c r="EK591" s="14">
        <v>0</v>
      </c>
      <c r="EL591" s="14">
        <v>0</v>
      </c>
      <c r="EM591" s="14">
        <v>0</v>
      </c>
      <c r="EN591" s="14">
        <v>0</v>
      </c>
      <c r="EO591" s="14">
        <v>0</v>
      </c>
      <c r="EP591" s="14">
        <v>0</v>
      </c>
      <c r="EQ591" s="14">
        <v>0</v>
      </c>
      <c r="ER591" s="14">
        <v>0</v>
      </c>
      <c r="ES591" s="14">
        <v>0</v>
      </c>
      <c r="ET591" s="14">
        <v>0</v>
      </c>
      <c r="EU591" s="14">
        <v>0</v>
      </c>
      <c r="EV591" s="14">
        <v>0</v>
      </c>
      <c r="EW591" s="14">
        <v>0</v>
      </c>
      <c r="EX591" s="14">
        <v>0</v>
      </c>
      <c r="EY591" s="14">
        <v>0</v>
      </c>
      <c r="EZ591" s="14">
        <v>0</v>
      </c>
      <c r="FA591" s="14">
        <v>0</v>
      </c>
      <c r="FB591" s="14">
        <v>0</v>
      </c>
      <c r="FC591" s="14">
        <v>0</v>
      </c>
      <c r="FD591" s="14">
        <v>0</v>
      </c>
      <c r="FE591" s="14">
        <v>0</v>
      </c>
      <c r="FF591" s="14">
        <v>0</v>
      </c>
      <c r="FG591" s="14">
        <v>0</v>
      </c>
      <c r="FH591" s="14">
        <v>0</v>
      </c>
      <c r="FI591" s="14">
        <v>0</v>
      </c>
      <c r="FJ591" s="14">
        <v>0</v>
      </c>
      <c r="FK591" s="14">
        <v>0</v>
      </c>
      <c r="FL591" s="14">
        <v>0</v>
      </c>
      <c r="FM591" s="14">
        <v>0</v>
      </c>
      <c r="FN591" s="14">
        <v>0</v>
      </c>
      <c r="FO591" s="14">
        <v>0</v>
      </c>
      <c r="FP591" s="14">
        <v>0</v>
      </c>
      <c r="FQ591" s="14">
        <v>0</v>
      </c>
      <c r="FR591" s="14">
        <v>0</v>
      </c>
      <c r="FS591" s="14">
        <v>0</v>
      </c>
      <c r="FT591" s="14">
        <v>0</v>
      </c>
      <c r="FU591" s="14">
        <v>0</v>
      </c>
      <c r="FV591" s="14">
        <v>0</v>
      </c>
      <c r="FW591" s="14">
        <v>0</v>
      </c>
      <c r="FX591" s="14">
        <v>1</v>
      </c>
      <c r="FY591" s="14">
        <v>0</v>
      </c>
      <c r="FZ591" s="14">
        <v>0</v>
      </c>
      <c r="GA591" s="14">
        <v>0</v>
      </c>
      <c r="GB591" s="14">
        <v>0</v>
      </c>
      <c r="GC591" s="14">
        <v>0</v>
      </c>
      <c r="GD591" s="14">
        <v>0</v>
      </c>
      <c r="GE591" s="14">
        <v>0</v>
      </c>
      <c r="GF591" s="14">
        <v>0</v>
      </c>
      <c r="GG591" s="14">
        <v>0</v>
      </c>
      <c r="GH591" s="14">
        <v>0</v>
      </c>
      <c r="GI591" s="14">
        <v>0</v>
      </c>
      <c r="GJ591" s="14">
        <v>0</v>
      </c>
      <c r="GK591" s="14">
        <v>0</v>
      </c>
      <c r="GL591" s="14">
        <v>0</v>
      </c>
      <c r="GM591" s="14">
        <v>0</v>
      </c>
      <c r="GN591" s="14">
        <v>0</v>
      </c>
      <c r="GO591" s="14">
        <v>0</v>
      </c>
      <c r="GP591" s="14">
        <v>0</v>
      </c>
      <c r="GQ591" s="14">
        <v>0</v>
      </c>
      <c r="GR591" s="14">
        <v>0</v>
      </c>
      <c r="GS591" s="14">
        <v>0</v>
      </c>
      <c r="GT591" s="14">
        <v>0</v>
      </c>
      <c r="GU591" s="14">
        <v>0</v>
      </c>
      <c r="GV591" s="14">
        <v>0</v>
      </c>
      <c r="GW591" s="14">
        <v>0</v>
      </c>
      <c r="GX591" s="14">
        <v>0</v>
      </c>
      <c r="GY591" s="14">
        <v>0</v>
      </c>
      <c r="GZ591" s="14">
        <v>0</v>
      </c>
      <c r="HA591" s="14">
        <v>0</v>
      </c>
      <c r="HB591" s="14">
        <v>0</v>
      </c>
      <c r="HC591" s="14">
        <v>0</v>
      </c>
      <c r="HD591" s="14">
        <v>0</v>
      </c>
      <c r="HE591" s="14">
        <v>0</v>
      </c>
      <c r="HF591" s="14">
        <v>0</v>
      </c>
      <c r="HG591" s="14">
        <v>0</v>
      </c>
      <c r="HH591" s="14">
        <v>0</v>
      </c>
      <c r="HI591" s="14">
        <v>0</v>
      </c>
      <c r="HJ591" s="14">
        <v>0</v>
      </c>
      <c r="HK591" s="14">
        <v>0</v>
      </c>
      <c r="HL591" s="14">
        <v>0</v>
      </c>
      <c r="HM591" s="14">
        <v>0</v>
      </c>
      <c r="HN591" s="14">
        <v>0</v>
      </c>
      <c r="HO591" s="14">
        <v>0</v>
      </c>
      <c r="HP591" s="14">
        <v>0</v>
      </c>
      <c r="HQ591" s="14">
        <v>0</v>
      </c>
      <c r="HR591" s="14">
        <v>1</v>
      </c>
      <c r="HS591" s="14">
        <v>0</v>
      </c>
      <c r="HT591" s="14">
        <v>0</v>
      </c>
      <c r="HU591" s="14">
        <v>0</v>
      </c>
      <c r="HV591" s="14">
        <v>0</v>
      </c>
      <c r="HW591" s="14">
        <v>0</v>
      </c>
      <c r="HX591" s="14">
        <v>0</v>
      </c>
      <c r="HY591" s="14">
        <v>0</v>
      </c>
      <c r="HZ591" s="14">
        <v>0</v>
      </c>
      <c r="IA591" s="14">
        <v>0</v>
      </c>
      <c r="IB591" s="14">
        <v>0</v>
      </c>
      <c r="IC591" s="14">
        <v>0</v>
      </c>
      <c r="ID591" s="14">
        <v>0</v>
      </c>
      <c r="IE591" s="14">
        <v>0</v>
      </c>
      <c r="IF591" s="14">
        <v>0</v>
      </c>
      <c r="IG591" s="14">
        <v>0</v>
      </c>
      <c r="IH591" s="14">
        <v>1</v>
      </c>
      <c r="II591" s="14">
        <v>0</v>
      </c>
      <c r="IJ591" s="14">
        <v>0</v>
      </c>
      <c r="IK591" s="14">
        <v>0</v>
      </c>
      <c r="IL591" s="14">
        <v>0</v>
      </c>
      <c r="IM591" s="14">
        <v>0</v>
      </c>
      <c r="IN591" s="14">
        <v>0</v>
      </c>
      <c r="IO591" s="14">
        <v>0</v>
      </c>
      <c r="IP591" s="14">
        <v>0</v>
      </c>
      <c r="IQ591" s="14">
        <v>0</v>
      </c>
      <c r="IR591" s="14">
        <v>0</v>
      </c>
      <c r="IS591" s="14">
        <v>0</v>
      </c>
      <c r="IT591" s="14">
        <v>0</v>
      </c>
      <c r="IU591" s="14">
        <v>0</v>
      </c>
      <c r="IV591" s="14">
        <v>0</v>
      </c>
      <c r="IW591" s="14">
        <v>1</v>
      </c>
      <c r="IX591" s="14">
        <v>0</v>
      </c>
      <c r="IY591" s="14">
        <v>0</v>
      </c>
      <c r="IZ591" s="14">
        <v>0</v>
      </c>
      <c r="JA591" s="14">
        <v>0</v>
      </c>
      <c r="JB591" s="14">
        <v>0</v>
      </c>
      <c r="JC591" s="14">
        <v>1</v>
      </c>
      <c r="JD591" s="14">
        <v>1</v>
      </c>
      <c r="JE591" s="14">
        <v>0</v>
      </c>
      <c r="JF591" s="14">
        <v>0</v>
      </c>
      <c r="JG591" s="14">
        <v>0</v>
      </c>
      <c r="JH591" s="14">
        <v>0</v>
      </c>
      <c r="JI591" s="14">
        <v>0</v>
      </c>
      <c r="JJ591" s="14">
        <v>0</v>
      </c>
      <c r="JK591" s="14">
        <v>0</v>
      </c>
      <c r="JL591" s="14">
        <v>0</v>
      </c>
      <c r="JM591" s="14">
        <v>0</v>
      </c>
      <c r="JN591" s="14">
        <v>0</v>
      </c>
      <c r="JO591" s="14">
        <v>0</v>
      </c>
      <c r="JP591" s="14">
        <v>0</v>
      </c>
      <c r="JQ591" s="14">
        <v>0</v>
      </c>
      <c r="JR591" s="14">
        <v>0</v>
      </c>
      <c r="JS591" s="14">
        <v>0</v>
      </c>
      <c r="JT591" s="14">
        <v>0</v>
      </c>
      <c r="JU591" s="14">
        <v>0</v>
      </c>
      <c r="JV591" s="14">
        <v>0</v>
      </c>
      <c r="JW591" s="14">
        <v>0</v>
      </c>
      <c r="JX591" s="14">
        <v>0</v>
      </c>
      <c r="JY591" s="14">
        <v>0</v>
      </c>
      <c r="JZ591" s="14">
        <v>0</v>
      </c>
      <c r="KA591" s="14">
        <v>0</v>
      </c>
      <c r="KB591" s="14">
        <v>0</v>
      </c>
      <c r="KC591" s="14">
        <v>0</v>
      </c>
      <c r="KD591" s="14">
        <v>0</v>
      </c>
      <c r="KE591" s="14">
        <v>0</v>
      </c>
      <c r="KF591" s="14">
        <v>0</v>
      </c>
      <c r="KG591" s="14">
        <v>0</v>
      </c>
      <c r="KH591" s="14">
        <v>0</v>
      </c>
      <c r="KI591" s="14">
        <v>0</v>
      </c>
      <c r="KJ591" s="14">
        <v>0</v>
      </c>
      <c r="KK591" s="14">
        <v>0</v>
      </c>
      <c r="KL591" s="14">
        <v>0</v>
      </c>
      <c r="KM591" s="14">
        <v>0</v>
      </c>
      <c r="KN591" s="14">
        <v>0</v>
      </c>
      <c r="KO591" s="14">
        <v>0</v>
      </c>
      <c r="KP591" s="14">
        <v>0</v>
      </c>
      <c r="KQ591" s="14">
        <v>0</v>
      </c>
      <c r="KR591" s="14">
        <v>0</v>
      </c>
      <c r="KS591" s="14">
        <v>0</v>
      </c>
      <c r="KT591" s="14">
        <v>0</v>
      </c>
      <c r="KU591" s="14">
        <v>0</v>
      </c>
      <c r="KV591" s="14">
        <v>0</v>
      </c>
      <c r="KW591" s="14">
        <v>0</v>
      </c>
      <c r="KX591" s="14">
        <v>0</v>
      </c>
      <c r="KY591" s="14">
        <v>0</v>
      </c>
      <c r="KZ591" s="14">
        <v>0</v>
      </c>
      <c r="LA591" s="14">
        <v>0</v>
      </c>
      <c r="LB591" s="14">
        <v>0</v>
      </c>
      <c r="LC591" s="14">
        <v>0</v>
      </c>
      <c r="LD591" s="14">
        <v>0</v>
      </c>
      <c r="LE591" s="14">
        <v>0</v>
      </c>
      <c r="LF591" s="14">
        <v>0</v>
      </c>
      <c r="LG591" s="14">
        <v>0</v>
      </c>
      <c r="LH591" s="14">
        <v>0</v>
      </c>
      <c r="LI591" s="14">
        <v>0</v>
      </c>
      <c r="LJ591" s="14">
        <v>0</v>
      </c>
      <c r="LK591" s="14">
        <v>0</v>
      </c>
      <c r="LL591" s="14">
        <v>0</v>
      </c>
      <c r="LM591" s="14">
        <v>0</v>
      </c>
      <c r="LN591" s="14">
        <v>0</v>
      </c>
      <c r="LO591" s="14">
        <v>0</v>
      </c>
      <c r="LP591" s="14">
        <v>0</v>
      </c>
      <c r="LQ591" s="14">
        <v>0</v>
      </c>
      <c r="LR591" s="14">
        <v>0</v>
      </c>
      <c r="LS591" s="14">
        <v>0</v>
      </c>
      <c r="LT591" s="14">
        <v>0</v>
      </c>
      <c r="LU591" s="14">
        <v>0</v>
      </c>
      <c r="LV591" s="14">
        <v>0</v>
      </c>
      <c r="LW591" s="14">
        <v>0</v>
      </c>
      <c r="LX591" s="14">
        <v>0</v>
      </c>
      <c r="LY591" s="14">
        <v>0</v>
      </c>
      <c r="LZ591" s="14">
        <v>0</v>
      </c>
      <c r="MA591" s="14">
        <v>0</v>
      </c>
      <c r="MB591" s="14">
        <v>0</v>
      </c>
      <c r="MC591" s="14">
        <v>0</v>
      </c>
      <c r="MD591" s="14">
        <v>0</v>
      </c>
      <c r="ME591" s="14">
        <v>0</v>
      </c>
      <c r="MF591" s="14">
        <v>0</v>
      </c>
      <c r="MG591" s="14">
        <v>0</v>
      </c>
      <c r="MH591" s="14">
        <v>0</v>
      </c>
      <c r="MI591" s="14">
        <v>0</v>
      </c>
      <c r="MJ591" s="14">
        <v>0</v>
      </c>
      <c r="MK591" s="14">
        <v>0</v>
      </c>
      <c r="ML591" s="14">
        <v>1</v>
      </c>
      <c r="MM591" s="14">
        <v>0</v>
      </c>
      <c r="MN591" s="14">
        <v>0</v>
      </c>
      <c r="MO591" s="14">
        <v>0</v>
      </c>
      <c r="MP591" s="14">
        <v>0</v>
      </c>
      <c r="MQ591" s="14">
        <v>0</v>
      </c>
      <c r="MR591" s="14">
        <v>1</v>
      </c>
      <c r="MS591" s="14">
        <v>0</v>
      </c>
      <c r="MT591" s="14">
        <v>0</v>
      </c>
      <c r="MU591" s="14">
        <v>0</v>
      </c>
      <c r="MV591" s="14">
        <v>1</v>
      </c>
      <c r="MW591" s="14">
        <v>4</v>
      </c>
      <c r="MX591" s="14">
        <v>1</v>
      </c>
      <c r="MY591" s="14">
        <v>1</v>
      </c>
      <c r="MZ591" s="14">
        <v>0</v>
      </c>
      <c r="NA591" s="14">
        <v>0</v>
      </c>
      <c r="NB591" s="14">
        <v>0</v>
      </c>
      <c r="NC591" s="14">
        <v>2</v>
      </c>
      <c r="ND591" s="14">
        <v>0</v>
      </c>
      <c r="NE591" s="14">
        <v>0</v>
      </c>
      <c r="NF591" s="14">
        <v>2</v>
      </c>
      <c r="NG591" s="14">
        <v>0</v>
      </c>
      <c r="NH591" s="14">
        <v>0</v>
      </c>
      <c r="NI591" s="14">
        <v>0</v>
      </c>
      <c r="NJ591" s="14">
        <v>0</v>
      </c>
      <c r="NK591" s="14">
        <v>1</v>
      </c>
      <c r="NL591" s="14">
        <v>2</v>
      </c>
      <c r="NM591" s="14">
        <v>0</v>
      </c>
      <c r="NN591" s="14">
        <v>0</v>
      </c>
      <c r="NO591" s="14">
        <v>0</v>
      </c>
      <c r="NP591" s="14">
        <v>0</v>
      </c>
      <c r="NQ591" s="14">
        <v>0</v>
      </c>
      <c r="NR591" s="14">
        <v>2</v>
      </c>
      <c r="NS591" s="14">
        <v>0</v>
      </c>
      <c r="NT591" s="14">
        <v>0</v>
      </c>
      <c r="NU591" s="14">
        <v>0</v>
      </c>
      <c r="NV591" s="14">
        <v>0</v>
      </c>
      <c r="NW591" s="14">
        <v>0</v>
      </c>
      <c r="NX591" s="14">
        <v>0</v>
      </c>
      <c r="NY591" s="14">
        <v>0</v>
      </c>
      <c r="NZ591" s="14">
        <v>0</v>
      </c>
      <c r="OA591" s="14">
        <v>0</v>
      </c>
      <c r="OB591" s="14">
        <v>0</v>
      </c>
      <c r="OC591" s="14">
        <v>0</v>
      </c>
      <c r="OD591" s="14">
        <v>0</v>
      </c>
      <c r="OE591" s="14">
        <v>0</v>
      </c>
      <c r="OF591" s="14"/>
      <c r="OG591" s="14">
        <v>0</v>
      </c>
      <c r="OH591" s="14">
        <v>0</v>
      </c>
      <c r="OI591" s="14">
        <v>0</v>
      </c>
      <c r="OJ591" s="14">
        <v>0</v>
      </c>
      <c r="OK591" s="14">
        <v>0</v>
      </c>
      <c r="OL591" s="14">
        <v>0</v>
      </c>
      <c r="OM591" s="14">
        <v>0</v>
      </c>
      <c r="ON591" s="14">
        <v>0</v>
      </c>
      <c r="OO591" s="14">
        <v>0</v>
      </c>
      <c r="OP591" s="14">
        <v>0</v>
      </c>
      <c r="OQ591" s="14">
        <v>0</v>
      </c>
      <c r="OR591" s="14">
        <v>0</v>
      </c>
      <c r="OS591" s="14">
        <v>0</v>
      </c>
      <c r="OT591" s="14">
        <v>0</v>
      </c>
      <c r="OU591" s="14">
        <v>0</v>
      </c>
      <c r="OV591" s="14">
        <v>0</v>
      </c>
      <c r="OW591" s="14">
        <v>0</v>
      </c>
      <c r="OX591" s="14">
        <v>0</v>
      </c>
      <c r="OY591" s="14">
        <v>0</v>
      </c>
      <c r="OZ591" s="14"/>
      <c r="PA591" s="14">
        <v>0</v>
      </c>
      <c r="PB591" s="14"/>
      <c r="PC591" s="14"/>
      <c r="PD591" s="14">
        <v>0</v>
      </c>
      <c r="PE591" s="14"/>
      <c r="PF591" s="14"/>
      <c r="PG591" s="54"/>
      <c r="PH591" s="54"/>
      <c r="PI591" s="54"/>
      <c r="PJ591" s="54"/>
      <c r="PK591" s="54"/>
      <c r="PL591" s="84"/>
      <c r="PM591" s="14"/>
      <c r="PN591" s="84"/>
      <c r="PO591" s="84"/>
      <c r="PP591" s="84"/>
      <c r="PQ591" s="84"/>
      <c r="PR591" s="505"/>
      <c r="PS591" s="84"/>
      <c r="PT591" s="84"/>
      <c r="PU591" s="84"/>
      <c r="PV591" s="84"/>
      <c r="PW591" s="54"/>
      <c r="PX591" s="54"/>
      <c r="PY591" s="14"/>
      <c r="PZ591" s="14"/>
      <c r="QA591" s="14"/>
      <c r="QB591" s="14">
        <v>1</v>
      </c>
      <c r="QC591" s="54"/>
      <c r="QD591" s="54"/>
      <c r="QM591" s="1">
        <v>1</v>
      </c>
      <c r="QR591" s="1"/>
      <c r="QS591" s="1"/>
      <c r="QX591" s="1">
        <v>1</v>
      </c>
      <c r="QY591" s="1"/>
      <c r="QZ591" s="1"/>
      <c r="RA591" s="1"/>
      <c r="RB591" s="1"/>
      <c r="RC591" s="1"/>
      <c r="RD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</row>
    <row r="592" spans="1:497" s="20" customFormat="1" hidden="1" x14ac:dyDescent="0.25">
      <c r="A592" s="68" t="s">
        <v>27</v>
      </c>
      <c r="B592" s="68" t="s">
        <v>1002</v>
      </c>
      <c r="C592" s="464">
        <v>748</v>
      </c>
      <c r="D592" s="347"/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  <c r="AL592" s="14">
        <v>0</v>
      </c>
      <c r="AM592" s="14">
        <v>0</v>
      </c>
      <c r="AN592" s="14">
        <v>0</v>
      </c>
      <c r="AO592" s="14">
        <v>0</v>
      </c>
      <c r="AP592" s="14">
        <v>0</v>
      </c>
      <c r="AQ592" s="14">
        <v>0</v>
      </c>
      <c r="AR592" s="14">
        <v>0</v>
      </c>
      <c r="AS592" s="14">
        <v>0</v>
      </c>
      <c r="AT592" s="14">
        <v>0</v>
      </c>
      <c r="AU592" s="14">
        <v>0</v>
      </c>
      <c r="AV592" s="14">
        <v>0</v>
      </c>
      <c r="AW592" s="14">
        <v>0</v>
      </c>
      <c r="AX592" s="14">
        <v>0</v>
      </c>
      <c r="AY592" s="14">
        <v>0</v>
      </c>
      <c r="AZ592" s="14">
        <v>0</v>
      </c>
      <c r="BA592" s="14">
        <v>0</v>
      </c>
      <c r="BB592" s="14">
        <v>0</v>
      </c>
      <c r="BC592" s="14">
        <v>0</v>
      </c>
      <c r="BD592" s="14">
        <v>0</v>
      </c>
      <c r="BE592" s="14">
        <v>0</v>
      </c>
      <c r="BF592" s="14">
        <v>0</v>
      </c>
      <c r="BG592" s="14">
        <v>0</v>
      </c>
      <c r="BH592" s="14">
        <v>0</v>
      </c>
      <c r="BI592" s="14">
        <v>0</v>
      </c>
      <c r="BJ592" s="14">
        <v>0</v>
      </c>
      <c r="BK592" s="14">
        <v>0</v>
      </c>
      <c r="BL592" s="14">
        <v>0</v>
      </c>
      <c r="BM592" s="14">
        <v>0</v>
      </c>
      <c r="BN592" s="14">
        <v>0</v>
      </c>
      <c r="BO592" s="14">
        <v>0</v>
      </c>
      <c r="BP592" s="14">
        <v>0</v>
      </c>
      <c r="BQ592" s="14">
        <v>0</v>
      </c>
      <c r="BR592" s="14">
        <v>0</v>
      </c>
      <c r="BS592" s="14">
        <v>0</v>
      </c>
      <c r="BT592" s="14">
        <v>0</v>
      </c>
      <c r="BU592" s="14">
        <v>0</v>
      </c>
      <c r="BV592" s="14">
        <v>0</v>
      </c>
      <c r="BW592" s="14">
        <v>0</v>
      </c>
      <c r="BX592" s="14">
        <v>0</v>
      </c>
      <c r="BY592" s="14">
        <v>0</v>
      </c>
      <c r="BZ592" s="14">
        <v>0</v>
      </c>
      <c r="CA592" s="14">
        <v>0</v>
      </c>
      <c r="CB592" s="14">
        <v>0</v>
      </c>
      <c r="CC592" s="14">
        <v>0</v>
      </c>
      <c r="CD592" s="14">
        <v>0</v>
      </c>
      <c r="CE592" s="14">
        <v>0</v>
      </c>
      <c r="CF592" s="14">
        <v>0</v>
      </c>
      <c r="CG592" s="14">
        <v>0</v>
      </c>
      <c r="CH592" s="14">
        <v>0</v>
      </c>
      <c r="CI592" s="14">
        <v>0</v>
      </c>
      <c r="CJ592" s="14">
        <v>0</v>
      </c>
      <c r="CK592" s="14">
        <v>0</v>
      </c>
      <c r="CL592" s="14">
        <v>0</v>
      </c>
      <c r="CM592" s="14">
        <v>0</v>
      </c>
      <c r="CN592" s="14">
        <v>0</v>
      </c>
      <c r="CO592" s="14">
        <v>0</v>
      </c>
      <c r="CP592" s="14">
        <v>0</v>
      </c>
      <c r="CQ592" s="14">
        <v>0</v>
      </c>
      <c r="CR592" s="14">
        <v>0</v>
      </c>
      <c r="CS592" s="14">
        <v>0</v>
      </c>
      <c r="CT592" s="14">
        <v>0</v>
      </c>
      <c r="CU592" s="14">
        <v>0</v>
      </c>
      <c r="CV592" s="14">
        <v>0</v>
      </c>
      <c r="CW592" s="14">
        <v>0</v>
      </c>
      <c r="CX592" s="14">
        <v>0</v>
      </c>
      <c r="CY592" s="14">
        <v>0</v>
      </c>
      <c r="CZ592" s="14">
        <v>0</v>
      </c>
      <c r="DA592" s="14">
        <v>0</v>
      </c>
      <c r="DB592" s="14">
        <v>0</v>
      </c>
      <c r="DC592" s="14">
        <v>0</v>
      </c>
      <c r="DD592" s="14">
        <v>0</v>
      </c>
      <c r="DE592" s="14">
        <v>0</v>
      </c>
      <c r="DF592" s="14">
        <v>0</v>
      </c>
      <c r="DG592" s="14">
        <v>0</v>
      </c>
      <c r="DH592" s="14">
        <v>0</v>
      </c>
      <c r="DI592" s="14">
        <v>0</v>
      </c>
      <c r="DJ592" s="14">
        <v>0</v>
      </c>
      <c r="DK592" s="14">
        <v>0</v>
      </c>
      <c r="DL592" s="14">
        <v>0</v>
      </c>
      <c r="DM592" s="14">
        <v>0</v>
      </c>
      <c r="DN592" s="14">
        <v>0</v>
      </c>
      <c r="DO592" s="14">
        <v>0</v>
      </c>
      <c r="DP592" s="14">
        <v>0</v>
      </c>
      <c r="DQ592" s="14">
        <v>0</v>
      </c>
      <c r="DR592" s="14">
        <v>0</v>
      </c>
      <c r="DS592" s="14">
        <v>0</v>
      </c>
      <c r="DT592" s="14">
        <v>0</v>
      </c>
      <c r="DU592" s="14">
        <v>0</v>
      </c>
      <c r="DV592" s="14">
        <v>0</v>
      </c>
      <c r="DW592" s="14">
        <v>0</v>
      </c>
      <c r="DX592" s="14">
        <v>0</v>
      </c>
      <c r="DY592" s="14">
        <v>0</v>
      </c>
      <c r="DZ592" s="14">
        <v>0</v>
      </c>
      <c r="EA592" s="14">
        <v>0</v>
      </c>
      <c r="EB592" s="14">
        <v>0</v>
      </c>
      <c r="EC592" s="14">
        <v>0</v>
      </c>
      <c r="ED592" s="14">
        <v>0</v>
      </c>
      <c r="EE592" s="14">
        <v>0</v>
      </c>
      <c r="EF592" s="14">
        <v>0</v>
      </c>
      <c r="EG592" s="14">
        <v>0</v>
      </c>
      <c r="EH592" s="14">
        <v>0</v>
      </c>
      <c r="EI592" s="14">
        <v>0</v>
      </c>
      <c r="EJ592" s="14">
        <v>0</v>
      </c>
      <c r="EK592" s="14">
        <v>0</v>
      </c>
      <c r="EL592" s="14">
        <v>0</v>
      </c>
      <c r="EM592" s="14">
        <v>0</v>
      </c>
      <c r="EN592" s="14">
        <v>0</v>
      </c>
      <c r="EO592" s="14">
        <v>0</v>
      </c>
      <c r="EP592" s="14">
        <v>0</v>
      </c>
      <c r="EQ592" s="14">
        <v>0</v>
      </c>
      <c r="ER592" s="14">
        <v>0</v>
      </c>
      <c r="ES592" s="14">
        <v>0</v>
      </c>
      <c r="ET592" s="14">
        <v>0</v>
      </c>
      <c r="EU592" s="14">
        <v>0</v>
      </c>
      <c r="EV592" s="14">
        <v>0</v>
      </c>
      <c r="EW592" s="14">
        <v>0</v>
      </c>
      <c r="EX592" s="14">
        <v>0</v>
      </c>
      <c r="EY592" s="14">
        <v>0</v>
      </c>
      <c r="EZ592" s="14">
        <v>0</v>
      </c>
      <c r="FA592" s="14">
        <v>0</v>
      </c>
      <c r="FB592" s="14">
        <v>0</v>
      </c>
      <c r="FC592" s="14">
        <v>0</v>
      </c>
      <c r="FD592" s="14">
        <v>0</v>
      </c>
      <c r="FE592" s="14">
        <v>0</v>
      </c>
      <c r="FF592" s="14">
        <v>0</v>
      </c>
      <c r="FG592" s="14">
        <v>0</v>
      </c>
      <c r="FH592" s="14">
        <v>0</v>
      </c>
      <c r="FI592" s="14">
        <v>0</v>
      </c>
      <c r="FJ592" s="14">
        <v>0</v>
      </c>
      <c r="FK592" s="14">
        <v>0</v>
      </c>
      <c r="FL592" s="14">
        <v>0</v>
      </c>
      <c r="FM592" s="14">
        <v>0</v>
      </c>
      <c r="FN592" s="14">
        <v>0</v>
      </c>
      <c r="FO592" s="14">
        <v>0</v>
      </c>
      <c r="FP592" s="14">
        <v>0</v>
      </c>
      <c r="FQ592" s="14">
        <v>0</v>
      </c>
      <c r="FR592" s="14">
        <v>0</v>
      </c>
      <c r="FS592" s="14">
        <v>0</v>
      </c>
      <c r="FT592" s="14">
        <v>0</v>
      </c>
      <c r="FU592" s="14">
        <v>0</v>
      </c>
      <c r="FV592" s="14">
        <v>0</v>
      </c>
      <c r="FW592" s="14">
        <v>0</v>
      </c>
      <c r="FX592" s="14">
        <v>0</v>
      </c>
      <c r="FY592" s="14">
        <v>0</v>
      </c>
      <c r="FZ592" s="14">
        <v>0</v>
      </c>
      <c r="GA592" s="14">
        <v>0</v>
      </c>
      <c r="GB592" s="14">
        <v>0</v>
      </c>
      <c r="GC592" s="14">
        <v>0</v>
      </c>
      <c r="GD592" s="14">
        <v>0</v>
      </c>
      <c r="GE592" s="14">
        <v>0</v>
      </c>
      <c r="GF592" s="14">
        <v>0</v>
      </c>
      <c r="GG592" s="14">
        <v>0</v>
      </c>
      <c r="GH592" s="14">
        <v>0</v>
      </c>
      <c r="GI592" s="14">
        <v>0</v>
      </c>
      <c r="GJ592" s="14">
        <v>0</v>
      </c>
      <c r="GK592" s="14">
        <v>0</v>
      </c>
      <c r="GL592" s="14">
        <v>0</v>
      </c>
      <c r="GM592" s="14">
        <v>0</v>
      </c>
      <c r="GN592" s="14">
        <v>0</v>
      </c>
      <c r="GO592" s="14">
        <v>0</v>
      </c>
      <c r="GP592" s="14">
        <v>0</v>
      </c>
      <c r="GQ592" s="14">
        <v>0</v>
      </c>
      <c r="GR592" s="14">
        <v>0</v>
      </c>
      <c r="GS592" s="14">
        <v>0</v>
      </c>
      <c r="GT592" s="14">
        <v>0</v>
      </c>
      <c r="GU592" s="14">
        <v>0</v>
      </c>
      <c r="GV592" s="14">
        <v>0</v>
      </c>
      <c r="GW592" s="14">
        <v>0</v>
      </c>
      <c r="GX592" s="14">
        <v>0</v>
      </c>
      <c r="GY592" s="14">
        <v>0</v>
      </c>
      <c r="GZ592" s="14">
        <v>0</v>
      </c>
      <c r="HA592" s="14">
        <v>0</v>
      </c>
      <c r="HB592" s="14">
        <v>0</v>
      </c>
      <c r="HC592" s="14">
        <v>0</v>
      </c>
      <c r="HD592" s="14">
        <v>0</v>
      </c>
      <c r="HE592" s="14">
        <v>0</v>
      </c>
      <c r="HF592" s="14">
        <v>0</v>
      </c>
      <c r="HG592" s="14">
        <v>0</v>
      </c>
      <c r="HH592" s="14">
        <v>0</v>
      </c>
      <c r="HI592" s="14">
        <v>0</v>
      </c>
      <c r="HJ592" s="14">
        <v>0</v>
      </c>
      <c r="HK592" s="14">
        <v>0</v>
      </c>
      <c r="HL592" s="14">
        <v>0</v>
      </c>
      <c r="HM592" s="14">
        <v>0</v>
      </c>
      <c r="HN592" s="14">
        <v>0</v>
      </c>
      <c r="HO592" s="14">
        <v>0</v>
      </c>
      <c r="HP592" s="14">
        <v>0</v>
      </c>
      <c r="HQ592" s="14">
        <v>0</v>
      </c>
      <c r="HR592" s="14">
        <v>0</v>
      </c>
      <c r="HS592" s="14">
        <v>0</v>
      </c>
      <c r="HT592" s="14">
        <v>0</v>
      </c>
      <c r="HU592" s="14">
        <v>0</v>
      </c>
      <c r="HV592" s="14">
        <v>0</v>
      </c>
      <c r="HW592" s="14">
        <v>0</v>
      </c>
      <c r="HX592" s="14">
        <v>0</v>
      </c>
      <c r="HY592" s="14">
        <v>0</v>
      </c>
      <c r="HZ592" s="14">
        <v>0</v>
      </c>
      <c r="IA592" s="14">
        <v>1</v>
      </c>
      <c r="IB592" s="14">
        <v>0</v>
      </c>
      <c r="IC592" s="14">
        <v>0</v>
      </c>
      <c r="ID592" s="14">
        <v>0</v>
      </c>
      <c r="IE592" s="14">
        <v>0</v>
      </c>
      <c r="IF592" s="14">
        <v>0</v>
      </c>
      <c r="IG592" s="14">
        <v>0</v>
      </c>
      <c r="IH592" s="14">
        <v>0</v>
      </c>
      <c r="II592" s="14">
        <v>0</v>
      </c>
      <c r="IJ592" s="14">
        <v>0</v>
      </c>
      <c r="IK592" s="14">
        <v>0</v>
      </c>
      <c r="IL592" s="14">
        <v>0</v>
      </c>
      <c r="IM592" s="14">
        <v>0</v>
      </c>
      <c r="IN592" s="14">
        <v>0</v>
      </c>
      <c r="IO592" s="14">
        <v>0</v>
      </c>
      <c r="IP592" s="14">
        <v>0</v>
      </c>
      <c r="IQ592" s="14">
        <v>0</v>
      </c>
      <c r="IR592" s="14">
        <v>0</v>
      </c>
      <c r="IS592" s="14">
        <v>0</v>
      </c>
      <c r="IT592" s="14">
        <v>0</v>
      </c>
      <c r="IU592" s="14">
        <v>1</v>
      </c>
      <c r="IV592" s="14">
        <v>0</v>
      </c>
      <c r="IW592" s="14">
        <v>1</v>
      </c>
      <c r="IX592" s="14">
        <v>0</v>
      </c>
      <c r="IY592" s="14">
        <v>0</v>
      </c>
      <c r="IZ592" s="14">
        <v>0</v>
      </c>
      <c r="JA592" s="14">
        <v>0</v>
      </c>
      <c r="JB592" s="14">
        <v>0</v>
      </c>
      <c r="JC592" s="14">
        <v>0</v>
      </c>
      <c r="JD592" s="14">
        <v>0</v>
      </c>
      <c r="JE592" s="14">
        <v>0</v>
      </c>
      <c r="JF592" s="14">
        <v>0</v>
      </c>
      <c r="JG592" s="14">
        <v>0</v>
      </c>
      <c r="JH592" s="14">
        <v>0</v>
      </c>
      <c r="JI592" s="14">
        <v>0</v>
      </c>
      <c r="JJ592" s="14">
        <v>0</v>
      </c>
      <c r="JK592" s="14">
        <v>0</v>
      </c>
      <c r="JL592" s="14">
        <v>0</v>
      </c>
      <c r="JM592" s="14">
        <v>0</v>
      </c>
      <c r="JN592" s="14">
        <v>0</v>
      </c>
      <c r="JO592" s="14">
        <v>0</v>
      </c>
      <c r="JP592" s="14">
        <v>0</v>
      </c>
      <c r="JQ592" s="14">
        <v>0</v>
      </c>
      <c r="JR592" s="14">
        <v>0</v>
      </c>
      <c r="JS592" s="14">
        <v>0</v>
      </c>
      <c r="JT592" s="14">
        <v>0</v>
      </c>
      <c r="JU592" s="14">
        <v>0</v>
      </c>
      <c r="JV592" s="14">
        <v>0</v>
      </c>
      <c r="JW592" s="14">
        <v>0</v>
      </c>
      <c r="JX592" s="14">
        <v>0</v>
      </c>
      <c r="JY592" s="14">
        <v>0</v>
      </c>
      <c r="JZ592" s="14">
        <v>1</v>
      </c>
      <c r="KA592" s="14">
        <v>0</v>
      </c>
      <c r="KB592" s="14">
        <v>0</v>
      </c>
      <c r="KC592" s="14">
        <v>0</v>
      </c>
      <c r="KD592" s="14">
        <v>0</v>
      </c>
      <c r="KE592" s="14">
        <v>0</v>
      </c>
      <c r="KF592" s="14">
        <v>0</v>
      </c>
      <c r="KG592" s="14">
        <v>0</v>
      </c>
      <c r="KH592" s="14">
        <v>0</v>
      </c>
      <c r="KI592" s="14">
        <v>0</v>
      </c>
      <c r="KJ592" s="14">
        <v>0</v>
      </c>
      <c r="KK592" s="14">
        <v>0</v>
      </c>
      <c r="KL592" s="14">
        <v>0</v>
      </c>
      <c r="KM592" s="14">
        <v>0</v>
      </c>
      <c r="KN592" s="14">
        <v>0</v>
      </c>
      <c r="KO592" s="14">
        <v>0</v>
      </c>
      <c r="KP592" s="14">
        <v>0</v>
      </c>
      <c r="KQ592" s="14">
        <v>0</v>
      </c>
      <c r="KR592" s="14">
        <v>1</v>
      </c>
      <c r="KS592" s="14">
        <v>0</v>
      </c>
      <c r="KT592" s="14">
        <v>0</v>
      </c>
      <c r="KU592" s="14">
        <v>0</v>
      </c>
      <c r="KV592" s="14">
        <v>0</v>
      </c>
      <c r="KW592" s="14">
        <v>0</v>
      </c>
      <c r="KX592" s="14">
        <v>0</v>
      </c>
      <c r="KY592" s="14">
        <v>0</v>
      </c>
      <c r="KZ592" s="14">
        <v>0</v>
      </c>
      <c r="LA592" s="14">
        <v>0</v>
      </c>
      <c r="LB592" s="14">
        <v>0</v>
      </c>
      <c r="LC592" s="14">
        <v>0</v>
      </c>
      <c r="LD592" s="14">
        <v>0</v>
      </c>
      <c r="LE592" s="14">
        <v>0</v>
      </c>
      <c r="LF592" s="14">
        <v>0</v>
      </c>
      <c r="LG592" s="14">
        <v>0</v>
      </c>
      <c r="LH592" s="14">
        <v>0</v>
      </c>
      <c r="LI592" s="14">
        <v>0</v>
      </c>
      <c r="LJ592" s="14">
        <v>0</v>
      </c>
      <c r="LK592" s="14">
        <v>0</v>
      </c>
      <c r="LL592" s="14">
        <v>0</v>
      </c>
      <c r="LM592" s="14">
        <v>0</v>
      </c>
      <c r="LN592" s="14">
        <v>0</v>
      </c>
      <c r="LO592" s="14">
        <v>0</v>
      </c>
      <c r="LP592" s="14">
        <v>0</v>
      </c>
      <c r="LQ592" s="14">
        <v>0</v>
      </c>
      <c r="LR592" s="14">
        <v>0</v>
      </c>
      <c r="LS592" s="14">
        <v>0</v>
      </c>
      <c r="LT592" s="14">
        <v>0</v>
      </c>
      <c r="LU592" s="14">
        <v>0</v>
      </c>
      <c r="LV592" s="14">
        <v>0</v>
      </c>
      <c r="LW592" s="14">
        <v>0</v>
      </c>
      <c r="LX592" s="14">
        <v>0</v>
      </c>
      <c r="LY592" s="14">
        <v>1</v>
      </c>
      <c r="LZ592" s="14">
        <v>0</v>
      </c>
      <c r="MA592" s="14">
        <v>0</v>
      </c>
      <c r="MB592" s="14">
        <v>0</v>
      </c>
      <c r="MC592" s="14">
        <v>0</v>
      </c>
      <c r="MD592" s="14">
        <v>0</v>
      </c>
      <c r="ME592" s="14">
        <v>0</v>
      </c>
      <c r="MF592" s="14">
        <v>0</v>
      </c>
      <c r="MG592" s="14">
        <v>0</v>
      </c>
      <c r="MH592" s="14">
        <v>1</v>
      </c>
      <c r="MI592" s="14">
        <v>0</v>
      </c>
      <c r="MJ592" s="14">
        <v>0</v>
      </c>
      <c r="MK592" s="14">
        <v>0</v>
      </c>
      <c r="ML592" s="14">
        <v>0</v>
      </c>
      <c r="MM592" s="14">
        <v>0</v>
      </c>
      <c r="MN592" s="14">
        <v>0</v>
      </c>
      <c r="MO592" s="14">
        <v>0</v>
      </c>
      <c r="MP592" s="14">
        <v>0</v>
      </c>
      <c r="MQ592" s="14">
        <v>0</v>
      </c>
      <c r="MR592" s="14">
        <v>0</v>
      </c>
      <c r="MS592" s="14">
        <v>0</v>
      </c>
      <c r="MT592" s="14">
        <v>0</v>
      </c>
      <c r="MU592" s="14">
        <v>0</v>
      </c>
      <c r="MV592" s="14">
        <v>0</v>
      </c>
      <c r="MW592" s="14">
        <v>0</v>
      </c>
      <c r="MX592" s="14">
        <v>0</v>
      </c>
      <c r="MY592" s="14">
        <v>0</v>
      </c>
      <c r="MZ592" s="14">
        <v>0</v>
      </c>
      <c r="NA592" s="14">
        <v>0</v>
      </c>
      <c r="NB592" s="14">
        <v>0</v>
      </c>
      <c r="NC592" s="14">
        <v>0</v>
      </c>
      <c r="ND592" s="14">
        <v>0</v>
      </c>
      <c r="NE592" s="14">
        <v>0</v>
      </c>
      <c r="NF592" s="14">
        <v>0</v>
      </c>
      <c r="NG592" s="14">
        <v>0</v>
      </c>
      <c r="NH592" s="14">
        <v>0</v>
      </c>
      <c r="NI592" s="14">
        <v>0</v>
      </c>
      <c r="NJ592" s="14">
        <v>0</v>
      </c>
      <c r="NK592" s="14">
        <v>0</v>
      </c>
      <c r="NL592" s="14">
        <v>0</v>
      </c>
      <c r="NM592" s="14">
        <v>0</v>
      </c>
      <c r="NN592" s="14">
        <v>0</v>
      </c>
      <c r="NO592" s="14">
        <v>0</v>
      </c>
      <c r="NP592" s="14">
        <v>0</v>
      </c>
      <c r="NQ592" s="14">
        <v>0</v>
      </c>
      <c r="NR592" s="14">
        <v>1</v>
      </c>
      <c r="NS592" s="14">
        <v>0</v>
      </c>
      <c r="NT592" s="14">
        <v>0</v>
      </c>
      <c r="NU592" s="14">
        <v>0</v>
      </c>
      <c r="NV592" s="14">
        <v>0</v>
      </c>
      <c r="NW592" s="14">
        <v>0</v>
      </c>
      <c r="NX592" s="14">
        <v>0</v>
      </c>
      <c r="NY592" s="14">
        <v>0</v>
      </c>
      <c r="NZ592" s="14">
        <v>0</v>
      </c>
      <c r="OA592" s="14">
        <v>0</v>
      </c>
      <c r="OB592" s="14">
        <v>0</v>
      </c>
      <c r="OC592" s="14">
        <v>0</v>
      </c>
      <c r="OD592" s="14">
        <v>0</v>
      </c>
      <c r="OE592" s="14">
        <v>1</v>
      </c>
      <c r="OF592" s="14"/>
      <c r="OG592" s="14">
        <v>0</v>
      </c>
      <c r="OH592" s="14">
        <v>1</v>
      </c>
      <c r="OI592" s="14">
        <v>0</v>
      </c>
      <c r="OJ592" s="14">
        <v>0</v>
      </c>
      <c r="OK592" s="14">
        <v>0</v>
      </c>
      <c r="OL592" s="14">
        <v>0</v>
      </c>
      <c r="OM592" s="14">
        <v>0</v>
      </c>
      <c r="ON592" s="14">
        <v>0</v>
      </c>
      <c r="OO592" s="14">
        <v>0</v>
      </c>
      <c r="OP592" s="14">
        <v>0</v>
      </c>
      <c r="OQ592" s="14">
        <v>0</v>
      </c>
      <c r="OR592" s="14">
        <v>0</v>
      </c>
      <c r="OS592" s="14">
        <v>0</v>
      </c>
      <c r="OT592" s="14">
        <v>0</v>
      </c>
      <c r="OU592" s="14">
        <v>0</v>
      </c>
      <c r="OV592" s="14">
        <v>0</v>
      </c>
      <c r="OW592" s="14">
        <v>0</v>
      </c>
      <c r="OX592" s="14">
        <v>0</v>
      </c>
      <c r="OY592" s="14">
        <v>0</v>
      </c>
      <c r="OZ592" s="14"/>
      <c r="PA592" s="14">
        <v>0</v>
      </c>
      <c r="PB592" s="14">
        <v>1</v>
      </c>
      <c r="PC592" s="14"/>
      <c r="PD592" s="14">
        <v>0</v>
      </c>
      <c r="PE592" s="14"/>
      <c r="PF592" s="14"/>
      <c r="PG592" s="54"/>
      <c r="PH592" s="54"/>
      <c r="PI592" s="54"/>
      <c r="PJ592" s="54"/>
      <c r="PK592" s="54"/>
      <c r="PL592" s="84"/>
      <c r="PM592" s="14"/>
      <c r="PN592" s="84"/>
      <c r="PO592" s="84"/>
      <c r="PP592" s="84"/>
      <c r="PQ592" s="84"/>
      <c r="PR592" s="505"/>
      <c r="PS592" s="84"/>
      <c r="PT592" s="84"/>
      <c r="PU592" s="84"/>
      <c r="PV592" s="84"/>
      <c r="PW592" s="54"/>
      <c r="PX592" s="54"/>
      <c r="PY592" s="14"/>
      <c r="PZ592" s="14"/>
      <c r="QA592" s="14"/>
      <c r="QB592" s="54"/>
      <c r="QC592" s="54"/>
      <c r="QD592" s="54"/>
      <c r="QL592" s="482">
        <v>1</v>
      </c>
      <c r="QM592" s="1">
        <v>1</v>
      </c>
      <c r="QO592" s="1">
        <v>1</v>
      </c>
      <c r="QR592" s="1"/>
      <c r="QS592" s="1"/>
      <c r="QX592" s="1"/>
      <c r="QY592" s="1"/>
      <c r="QZ592" s="1"/>
      <c r="RA592" s="1">
        <v>1</v>
      </c>
      <c r="RB592" s="1"/>
      <c r="RC592" s="1"/>
      <c r="RD592" s="1"/>
      <c r="RI592" s="1"/>
      <c r="RJ592" s="1"/>
      <c r="RK592" s="1">
        <v>1</v>
      </c>
      <c r="RL592" s="1"/>
      <c r="RM592" s="1"/>
      <c r="RN592" s="1"/>
      <c r="RO592" s="1"/>
      <c r="RP592" s="1"/>
      <c r="RQ592" s="1"/>
      <c r="RR592" s="1"/>
      <c r="RS592" s="1"/>
      <c r="RT592" s="1"/>
    </row>
    <row r="593" spans="1:501" s="20" customFormat="1" hidden="1" x14ac:dyDescent="0.25">
      <c r="A593" s="68" t="s">
        <v>27</v>
      </c>
      <c r="B593" s="68" t="s">
        <v>37</v>
      </c>
      <c r="C593" s="347"/>
      <c r="D593" s="347"/>
      <c r="E593" s="14">
        <v>0</v>
      </c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/>
      <c r="MJ593" s="14"/>
      <c r="MK593" s="14"/>
      <c r="ML593" s="14"/>
      <c r="MM593" s="14"/>
      <c r="MN593" s="14"/>
      <c r="MO593" s="14"/>
      <c r="MP593" s="14"/>
      <c r="MQ593" s="14"/>
      <c r="MR593" s="14"/>
      <c r="MS593" s="14"/>
      <c r="MT593" s="14"/>
      <c r="MU593" s="14"/>
      <c r="MV593" s="14"/>
      <c r="MW593" s="14"/>
      <c r="MX593" s="14"/>
      <c r="MY593" s="14"/>
      <c r="MZ593" s="14"/>
      <c r="NA593" s="14"/>
      <c r="NB593" s="14"/>
      <c r="NC593" s="14"/>
      <c r="ND593" s="14"/>
      <c r="NE593" s="14"/>
      <c r="NF593" s="14"/>
      <c r="NG593" s="14"/>
      <c r="NH593" s="14"/>
      <c r="NI593" s="14"/>
      <c r="NJ593" s="14"/>
      <c r="NK593" s="14"/>
      <c r="NL593" s="14"/>
      <c r="NM593" s="14"/>
      <c r="NN593" s="14"/>
      <c r="NO593" s="14"/>
      <c r="NP593" s="14"/>
      <c r="NQ593" s="14"/>
      <c r="NR593" s="14"/>
      <c r="NS593" s="14"/>
      <c r="NT593" s="14"/>
      <c r="NU593" s="14"/>
      <c r="NV593" s="14"/>
      <c r="NW593" s="14"/>
      <c r="NX593" s="14"/>
      <c r="NY593" s="14"/>
      <c r="NZ593" s="14"/>
      <c r="OA593" s="14"/>
      <c r="OB593" s="14"/>
      <c r="OC593" s="14"/>
      <c r="OD593" s="14"/>
      <c r="OE593" s="14"/>
      <c r="OF593" s="14"/>
      <c r="OG593" s="14"/>
      <c r="OH593" s="14"/>
      <c r="OI593" s="14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>
        <v>0</v>
      </c>
      <c r="PE593" s="14"/>
      <c r="PF593" s="14"/>
      <c r="PG593" s="54"/>
      <c r="PH593" s="54"/>
      <c r="PI593" s="54"/>
      <c r="PJ593" s="54"/>
      <c r="PK593" s="54"/>
      <c r="PL593" s="84"/>
      <c r="PM593" s="14"/>
      <c r="PN593" s="84"/>
      <c r="PO593" s="84"/>
      <c r="PP593" s="84"/>
      <c r="PQ593" s="84"/>
      <c r="PR593" s="505"/>
      <c r="PS593" s="84"/>
      <c r="PT593" s="84"/>
      <c r="PU593" s="84"/>
      <c r="PV593" s="84"/>
      <c r="PW593" s="54"/>
      <c r="PX593" s="54"/>
      <c r="PY593" s="14"/>
      <c r="PZ593" s="14"/>
      <c r="QA593" s="14"/>
      <c r="QB593" s="54"/>
      <c r="QC593" s="54"/>
      <c r="QD593" s="54"/>
      <c r="QR593" s="1"/>
      <c r="QS593" s="1"/>
      <c r="QX593" s="1"/>
      <c r="QY593" s="1"/>
      <c r="QZ593" s="1"/>
      <c r="RA593" s="1"/>
      <c r="RB593" s="1"/>
      <c r="RC593" s="1"/>
      <c r="RD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</row>
    <row r="594" spans="1:501" s="20" customFormat="1" hidden="1" x14ac:dyDescent="0.25">
      <c r="A594" s="68" t="s">
        <v>27</v>
      </c>
      <c r="B594" s="79" t="s">
        <v>619</v>
      </c>
      <c r="C594" s="464">
        <v>1380</v>
      </c>
      <c r="D594" s="347"/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  <c r="AL594" s="14">
        <v>0</v>
      </c>
      <c r="AM594" s="14">
        <v>0</v>
      </c>
      <c r="AN594" s="14">
        <v>0</v>
      </c>
      <c r="AO594" s="14">
        <v>0</v>
      </c>
      <c r="AP594" s="14">
        <v>0</v>
      </c>
      <c r="AQ594" s="14">
        <v>0</v>
      </c>
      <c r="AR594" s="14">
        <v>0</v>
      </c>
      <c r="AS594" s="14">
        <v>0</v>
      </c>
      <c r="AT594" s="14">
        <v>0</v>
      </c>
      <c r="AU594" s="14">
        <v>0</v>
      </c>
      <c r="AV594" s="14">
        <v>0</v>
      </c>
      <c r="AW594" s="14">
        <v>0</v>
      </c>
      <c r="AX594" s="14">
        <v>0</v>
      </c>
      <c r="AY594" s="14">
        <v>0</v>
      </c>
      <c r="AZ594" s="14">
        <v>0</v>
      </c>
      <c r="BA594" s="14">
        <v>0</v>
      </c>
      <c r="BB594" s="14">
        <v>0</v>
      </c>
      <c r="BC594" s="14">
        <v>0</v>
      </c>
      <c r="BD594" s="14">
        <v>0</v>
      </c>
      <c r="BE594" s="14">
        <v>0</v>
      </c>
      <c r="BF594" s="14">
        <v>0</v>
      </c>
      <c r="BG594" s="14">
        <v>0</v>
      </c>
      <c r="BH594" s="14">
        <v>0</v>
      </c>
      <c r="BI594" s="14">
        <v>0</v>
      </c>
      <c r="BJ594" s="14">
        <v>0</v>
      </c>
      <c r="BK594" s="14">
        <v>0</v>
      </c>
      <c r="BL594" s="14">
        <v>0</v>
      </c>
      <c r="BM594" s="14">
        <v>0</v>
      </c>
      <c r="BN594" s="14">
        <v>0</v>
      </c>
      <c r="BO594" s="14">
        <v>0</v>
      </c>
      <c r="BP594" s="14">
        <v>0</v>
      </c>
      <c r="BQ594" s="14">
        <v>0</v>
      </c>
      <c r="BR594" s="14">
        <v>0</v>
      </c>
      <c r="BS594" s="14">
        <v>0</v>
      </c>
      <c r="BT594" s="14">
        <v>0</v>
      </c>
      <c r="BU594" s="14">
        <v>0</v>
      </c>
      <c r="BV594" s="14">
        <v>0</v>
      </c>
      <c r="BW594" s="14">
        <v>0</v>
      </c>
      <c r="BX594" s="14">
        <v>0</v>
      </c>
      <c r="BY594" s="14">
        <v>0</v>
      </c>
      <c r="BZ594" s="14">
        <v>0</v>
      </c>
      <c r="CA594" s="14">
        <v>0</v>
      </c>
      <c r="CB594" s="14">
        <v>0</v>
      </c>
      <c r="CC594" s="14">
        <v>0</v>
      </c>
      <c r="CD594" s="14">
        <v>0</v>
      </c>
      <c r="CE594" s="14">
        <v>0</v>
      </c>
      <c r="CF594" s="14">
        <v>0</v>
      </c>
      <c r="CG594" s="14">
        <v>0</v>
      </c>
      <c r="CH594" s="14">
        <v>0</v>
      </c>
      <c r="CI594" s="14">
        <v>0</v>
      </c>
      <c r="CJ594" s="14">
        <v>0</v>
      </c>
      <c r="CK594" s="14">
        <v>0</v>
      </c>
      <c r="CL594" s="14">
        <v>0</v>
      </c>
      <c r="CM594" s="14">
        <v>0</v>
      </c>
      <c r="CN594" s="14">
        <v>0</v>
      </c>
      <c r="CO594" s="14">
        <v>0</v>
      </c>
      <c r="CP594" s="14">
        <v>0</v>
      </c>
      <c r="CQ594" s="14">
        <v>0</v>
      </c>
      <c r="CR594" s="14">
        <v>0</v>
      </c>
      <c r="CS594" s="14">
        <v>0</v>
      </c>
      <c r="CT594" s="14">
        <v>0</v>
      </c>
      <c r="CU594" s="14">
        <v>0</v>
      </c>
      <c r="CV594" s="14">
        <v>0</v>
      </c>
      <c r="CW594" s="14">
        <v>0</v>
      </c>
      <c r="CX594" s="14">
        <v>0</v>
      </c>
      <c r="CY594" s="14">
        <v>0</v>
      </c>
      <c r="CZ594" s="14">
        <v>0</v>
      </c>
      <c r="DA594" s="14">
        <v>0</v>
      </c>
      <c r="DB594" s="14">
        <v>0</v>
      </c>
      <c r="DC594" s="14">
        <v>0</v>
      </c>
      <c r="DD594" s="14">
        <v>0</v>
      </c>
      <c r="DE594" s="14">
        <v>0</v>
      </c>
      <c r="DF594" s="14">
        <v>0</v>
      </c>
      <c r="DG594" s="14">
        <v>0</v>
      </c>
      <c r="DH594" s="14">
        <v>0</v>
      </c>
      <c r="DI594" s="14">
        <v>0</v>
      </c>
      <c r="DJ594" s="14">
        <v>0</v>
      </c>
      <c r="DK594" s="14">
        <v>0</v>
      </c>
      <c r="DL594" s="14">
        <v>0</v>
      </c>
      <c r="DM594" s="14">
        <v>0</v>
      </c>
      <c r="DN594" s="14">
        <v>0</v>
      </c>
      <c r="DO594" s="14">
        <v>0</v>
      </c>
      <c r="DP594" s="14">
        <v>0</v>
      </c>
      <c r="DQ594" s="14">
        <v>0</v>
      </c>
      <c r="DR594" s="14">
        <v>0</v>
      </c>
      <c r="DS594" s="14">
        <v>0</v>
      </c>
      <c r="DT594" s="14">
        <v>0</v>
      </c>
      <c r="DU594" s="14">
        <v>0</v>
      </c>
      <c r="DV594" s="14">
        <v>0</v>
      </c>
      <c r="DW594" s="14">
        <v>0</v>
      </c>
      <c r="DX594" s="14">
        <v>0</v>
      </c>
      <c r="DY594" s="14">
        <v>0</v>
      </c>
      <c r="DZ594" s="14">
        <v>0</v>
      </c>
      <c r="EA594" s="14">
        <v>0</v>
      </c>
      <c r="EB594" s="14">
        <v>0</v>
      </c>
      <c r="EC594" s="14">
        <v>0</v>
      </c>
      <c r="ED594" s="14">
        <v>0</v>
      </c>
      <c r="EE594" s="14">
        <v>0</v>
      </c>
      <c r="EF594" s="14">
        <v>0</v>
      </c>
      <c r="EG594" s="14">
        <v>0</v>
      </c>
      <c r="EH594" s="14">
        <v>0</v>
      </c>
      <c r="EI594" s="14">
        <v>0</v>
      </c>
      <c r="EJ594" s="14">
        <v>0</v>
      </c>
      <c r="EK594" s="14">
        <v>0</v>
      </c>
      <c r="EL594" s="14">
        <v>1</v>
      </c>
      <c r="EM594" s="14">
        <v>0</v>
      </c>
      <c r="EN594" s="14">
        <v>2</v>
      </c>
      <c r="EO594" s="14">
        <v>1</v>
      </c>
      <c r="EP594" s="14">
        <v>0</v>
      </c>
      <c r="EQ594" s="14">
        <v>0</v>
      </c>
      <c r="ER594" s="14">
        <v>0</v>
      </c>
      <c r="ES594" s="14">
        <v>0</v>
      </c>
      <c r="ET594" s="14">
        <v>0</v>
      </c>
      <c r="EU594" s="14">
        <v>0</v>
      </c>
      <c r="EV594" s="14">
        <v>1</v>
      </c>
      <c r="EW594" s="14">
        <v>0</v>
      </c>
      <c r="EX594" s="14">
        <v>0</v>
      </c>
      <c r="EY594" s="14">
        <v>0</v>
      </c>
      <c r="EZ594" s="14">
        <v>0</v>
      </c>
      <c r="FA594" s="14">
        <v>2</v>
      </c>
      <c r="FB594" s="14">
        <v>0</v>
      </c>
      <c r="FC594" s="14">
        <v>3</v>
      </c>
      <c r="FD594" s="14">
        <v>0</v>
      </c>
      <c r="FE594" s="14">
        <v>0</v>
      </c>
      <c r="FF594" s="14">
        <v>0</v>
      </c>
      <c r="FG594" s="14">
        <v>0</v>
      </c>
      <c r="FH594" s="14">
        <v>1</v>
      </c>
      <c r="FI594" s="14">
        <v>0</v>
      </c>
      <c r="FJ594" s="14">
        <v>5</v>
      </c>
      <c r="FK594" s="14">
        <v>0</v>
      </c>
      <c r="FL594" s="14">
        <v>3</v>
      </c>
      <c r="FM594" s="14">
        <v>0</v>
      </c>
      <c r="FN594" s="14">
        <v>0</v>
      </c>
      <c r="FO594" s="14">
        <v>0</v>
      </c>
      <c r="FP594" s="14">
        <v>0</v>
      </c>
      <c r="FQ594" s="14">
        <v>2</v>
      </c>
      <c r="FR594" s="14">
        <v>0</v>
      </c>
      <c r="FS594" s="14">
        <v>0</v>
      </c>
      <c r="FT594" s="14">
        <v>0</v>
      </c>
      <c r="FU594" s="14">
        <v>0</v>
      </c>
      <c r="FV594" s="14">
        <v>1</v>
      </c>
      <c r="FW594" s="14">
        <v>0</v>
      </c>
      <c r="FX594" s="14">
        <v>0</v>
      </c>
      <c r="FY594" s="14">
        <v>1</v>
      </c>
      <c r="FZ594" s="14">
        <v>0</v>
      </c>
      <c r="GA594" s="14">
        <v>0</v>
      </c>
      <c r="GB594" s="14">
        <v>0</v>
      </c>
      <c r="GC594" s="14">
        <v>0</v>
      </c>
      <c r="GD594" s="14">
        <v>0</v>
      </c>
      <c r="GE594" s="14">
        <v>0</v>
      </c>
      <c r="GF594" s="14">
        <v>0</v>
      </c>
      <c r="GG594" s="14">
        <v>0</v>
      </c>
      <c r="GH594" s="14">
        <v>0</v>
      </c>
      <c r="GI594" s="14">
        <v>0</v>
      </c>
      <c r="GJ594" s="14">
        <v>0</v>
      </c>
      <c r="GK594" s="14">
        <v>0</v>
      </c>
      <c r="GL594" s="14">
        <v>0</v>
      </c>
      <c r="GM594" s="14">
        <v>0</v>
      </c>
      <c r="GN594" s="14">
        <v>0</v>
      </c>
      <c r="GO594" s="14">
        <v>0</v>
      </c>
      <c r="GP594" s="14">
        <v>0</v>
      </c>
      <c r="GQ594" s="14">
        <v>0</v>
      </c>
      <c r="GR594" s="14">
        <v>0</v>
      </c>
      <c r="GS594" s="14">
        <v>0</v>
      </c>
      <c r="GT594" s="14">
        <v>0</v>
      </c>
      <c r="GU594" s="14">
        <v>0</v>
      </c>
      <c r="GV594" s="14">
        <v>0</v>
      </c>
      <c r="GW594" s="14">
        <v>0</v>
      </c>
      <c r="GX594" s="14">
        <v>1</v>
      </c>
      <c r="GY594" s="14">
        <v>0</v>
      </c>
      <c r="GZ594" s="14">
        <v>0</v>
      </c>
      <c r="HA594" s="14">
        <v>0</v>
      </c>
      <c r="HB594" s="14">
        <v>0</v>
      </c>
      <c r="HC594" s="14">
        <v>0</v>
      </c>
      <c r="HD594" s="14">
        <v>0</v>
      </c>
      <c r="HE594" s="14">
        <v>0</v>
      </c>
      <c r="HF594" s="14">
        <v>0</v>
      </c>
      <c r="HG594" s="14">
        <v>0</v>
      </c>
      <c r="HH594" s="14">
        <v>0</v>
      </c>
      <c r="HI594" s="14">
        <v>0</v>
      </c>
      <c r="HJ594" s="14">
        <v>0</v>
      </c>
      <c r="HK594" s="14">
        <v>0</v>
      </c>
      <c r="HL594" s="14">
        <v>0</v>
      </c>
      <c r="HM594" s="14">
        <v>0</v>
      </c>
      <c r="HN594" s="14">
        <v>0</v>
      </c>
      <c r="HO594" s="14">
        <v>0</v>
      </c>
      <c r="HP594" s="14">
        <v>0</v>
      </c>
      <c r="HQ594" s="14">
        <v>0</v>
      </c>
      <c r="HR594" s="14">
        <v>0</v>
      </c>
      <c r="HS594" s="14">
        <v>0</v>
      </c>
      <c r="HT594" s="14">
        <v>0</v>
      </c>
      <c r="HU594" s="14">
        <v>0</v>
      </c>
      <c r="HV594" s="14">
        <v>0</v>
      </c>
      <c r="HW594" s="14">
        <v>0</v>
      </c>
      <c r="HX594" s="14">
        <v>0</v>
      </c>
      <c r="HY594" s="14">
        <v>0</v>
      </c>
      <c r="HZ594" s="14">
        <v>0</v>
      </c>
      <c r="IA594" s="14">
        <v>2</v>
      </c>
      <c r="IB594" s="14">
        <v>0</v>
      </c>
      <c r="IC594" s="14">
        <v>0</v>
      </c>
      <c r="ID594" s="14">
        <v>0</v>
      </c>
      <c r="IE594" s="14">
        <v>0</v>
      </c>
      <c r="IF594" s="14">
        <v>0</v>
      </c>
      <c r="IG594" s="14">
        <v>1</v>
      </c>
      <c r="IH594" s="14">
        <v>0</v>
      </c>
      <c r="II594" s="14">
        <v>0</v>
      </c>
      <c r="IJ594" s="14">
        <v>0</v>
      </c>
      <c r="IK594" s="14">
        <v>0</v>
      </c>
      <c r="IL594" s="14">
        <v>0</v>
      </c>
      <c r="IM594" s="14">
        <v>0</v>
      </c>
      <c r="IN594" s="14">
        <v>0</v>
      </c>
      <c r="IO594" s="14">
        <v>0</v>
      </c>
      <c r="IP594" s="14">
        <v>0</v>
      </c>
      <c r="IQ594" s="14">
        <v>0</v>
      </c>
      <c r="IR594" s="14">
        <v>0</v>
      </c>
      <c r="IS594" s="14">
        <v>2</v>
      </c>
      <c r="IT594" s="14">
        <v>0</v>
      </c>
      <c r="IU594" s="14">
        <v>1</v>
      </c>
      <c r="IV594" s="14">
        <v>4</v>
      </c>
      <c r="IW594" s="14">
        <v>1</v>
      </c>
      <c r="IX594" s="14">
        <v>1</v>
      </c>
      <c r="IY594" s="14">
        <v>0</v>
      </c>
      <c r="IZ594" s="14">
        <v>0</v>
      </c>
      <c r="JA594" s="14">
        <v>1</v>
      </c>
      <c r="JB594" s="14">
        <v>0</v>
      </c>
      <c r="JC594" s="14">
        <v>2</v>
      </c>
      <c r="JD594" s="14">
        <v>0</v>
      </c>
      <c r="JE594" s="14">
        <v>0</v>
      </c>
      <c r="JF594" s="14">
        <v>0</v>
      </c>
      <c r="JG594" s="14">
        <v>1</v>
      </c>
      <c r="JH594" s="14">
        <v>2</v>
      </c>
      <c r="JI594" s="14">
        <v>0</v>
      </c>
      <c r="JJ594" s="14">
        <v>0</v>
      </c>
      <c r="JK594" s="14">
        <v>0</v>
      </c>
      <c r="JL594" s="14">
        <v>0</v>
      </c>
      <c r="JM594" s="14">
        <v>0</v>
      </c>
      <c r="JN594" s="14">
        <v>0</v>
      </c>
      <c r="JO594" s="14">
        <v>0</v>
      </c>
      <c r="JP594" s="14">
        <v>0</v>
      </c>
      <c r="JQ594" s="14">
        <v>0</v>
      </c>
      <c r="JR594" s="14">
        <v>0</v>
      </c>
      <c r="JS594" s="14">
        <v>0</v>
      </c>
      <c r="JT594" s="14">
        <v>0</v>
      </c>
      <c r="JU594" s="14">
        <v>1</v>
      </c>
      <c r="JV594" s="14">
        <v>0</v>
      </c>
      <c r="JW594" s="14">
        <v>0</v>
      </c>
      <c r="JX594" s="14">
        <v>0</v>
      </c>
      <c r="JY594" s="14">
        <v>0</v>
      </c>
      <c r="JZ594" s="14">
        <v>1</v>
      </c>
      <c r="KA594" s="14">
        <v>0</v>
      </c>
      <c r="KB594" s="14">
        <v>1</v>
      </c>
      <c r="KC594" s="14">
        <v>0</v>
      </c>
      <c r="KD594" s="14">
        <v>0</v>
      </c>
      <c r="KE594" s="14">
        <v>0</v>
      </c>
      <c r="KF594" s="14">
        <v>1</v>
      </c>
      <c r="KG594" s="14">
        <v>0</v>
      </c>
      <c r="KH594" s="14">
        <v>0</v>
      </c>
      <c r="KI594" s="14">
        <v>0</v>
      </c>
      <c r="KJ594" s="14">
        <v>1</v>
      </c>
      <c r="KK594" s="14">
        <v>0</v>
      </c>
      <c r="KL594" s="14">
        <v>0</v>
      </c>
      <c r="KM594" s="14">
        <v>0</v>
      </c>
      <c r="KN594" s="14">
        <v>1</v>
      </c>
      <c r="KO594" s="14">
        <v>0</v>
      </c>
      <c r="KP594" s="14">
        <v>0</v>
      </c>
      <c r="KQ594" s="14">
        <v>0</v>
      </c>
      <c r="KR594" s="14">
        <v>0</v>
      </c>
      <c r="KS594" s="14">
        <v>0</v>
      </c>
      <c r="KT594" s="14">
        <v>0</v>
      </c>
      <c r="KU594" s="14">
        <v>0</v>
      </c>
      <c r="KV594" s="14">
        <v>0</v>
      </c>
      <c r="KW594" s="14">
        <v>0</v>
      </c>
      <c r="KX594" s="14">
        <v>0</v>
      </c>
      <c r="KY594" s="14">
        <v>0</v>
      </c>
      <c r="KZ594" s="14">
        <v>0</v>
      </c>
      <c r="LA594" s="14">
        <v>0</v>
      </c>
      <c r="LB594" s="14">
        <v>0</v>
      </c>
      <c r="LC594" s="14">
        <v>0</v>
      </c>
      <c r="LD594" s="14">
        <v>0</v>
      </c>
      <c r="LE594" s="14">
        <v>0</v>
      </c>
      <c r="LF594" s="14">
        <v>0</v>
      </c>
      <c r="LG594" s="14">
        <v>0</v>
      </c>
      <c r="LH594" s="14">
        <v>0</v>
      </c>
      <c r="LI594" s="14">
        <v>0</v>
      </c>
      <c r="LJ594" s="14">
        <v>0</v>
      </c>
      <c r="LK594" s="14">
        <v>0</v>
      </c>
      <c r="LL594" s="14">
        <v>0</v>
      </c>
      <c r="LM594" s="14">
        <v>0</v>
      </c>
      <c r="LN594" s="14">
        <v>0</v>
      </c>
      <c r="LO594" s="14">
        <v>0</v>
      </c>
      <c r="LP594" s="14">
        <v>0</v>
      </c>
      <c r="LQ594" s="14">
        <v>0</v>
      </c>
      <c r="LR594" s="14">
        <v>0</v>
      </c>
      <c r="LS594" s="14">
        <v>0</v>
      </c>
      <c r="LT594" s="14">
        <v>0</v>
      </c>
      <c r="LU594" s="14">
        <v>0</v>
      </c>
      <c r="LV594" s="14">
        <v>0</v>
      </c>
      <c r="LW594" s="14">
        <v>1</v>
      </c>
      <c r="LX594" s="14">
        <v>0</v>
      </c>
      <c r="LY594" s="14">
        <v>1</v>
      </c>
      <c r="LZ594" s="14">
        <v>0</v>
      </c>
      <c r="MA594" s="14">
        <v>2</v>
      </c>
      <c r="MB594" s="14">
        <v>3</v>
      </c>
      <c r="MC594" s="14">
        <v>0</v>
      </c>
      <c r="MD594" s="14">
        <v>0</v>
      </c>
      <c r="ME594" s="14">
        <v>0</v>
      </c>
      <c r="MF594" s="14">
        <v>0</v>
      </c>
      <c r="MG594" s="14">
        <v>0</v>
      </c>
      <c r="MH594" s="14">
        <v>0</v>
      </c>
      <c r="MI594" s="14">
        <v>2</v>
      </c>
      <c r="MJ594" s="14">
        <v>4</v>
      </c>
      <c r="MK594" s="14">
        <v>0</v>
      </c>
      <c r="ML594" s="14">
        <v>0</v>
      </c>
      <c r="MM594" s="14">
        <v>0</v>
      </c>
      <c r="MN594" s="14">
        <v>0</v>
      </c>
      <c r="MO594" s="14">
        <v>0</v>
      </c>
      <c r="MP594" s="14">
        <v>1</v>
      </c>
      <c r="MQ594" s="14">
        <v>0</v>
      </c>
      <c r="MR594" s="14">
        <v>1</v>
      </c>
      <c r="MS594" s="14">
        <v>0</v>
      </c>
      <c r="MT594" s="14">
        <v>1</v>
      </c>
      <c r="MU594" s="14">
        <v>0</v>
      </c>
      <c r="MV594" s="14">
        <v>1</v>
      </c>
      <c r="MW594" s="14">
        <v>3</v>
      </c>
      <c r="MX594" s="14">
        <v>1</v>
      </c>
      <c r="MY594" s="14">
        <v>3</v>
      </c>
      <c r="MZ594" s="14">
        <v>0</v>
      </c>
      <c r="NA594" s="14">
        <v>1</v>
      </c>
      <c r="NB594" s="14">
        <v>0</v>
      </c>
      <c r="NC594" s="14">
        <v>1</v>
      </c>
      <c r="ND594" s="14">
        <v>0</v>
      </c>
      <c r="NE594" s="14">
        <v>0</v>
      </c>
      <c r="NF594" s="14">
        <v>4</v>
      </c>
      <c r="NG594" s="14">
        <v>0</v>
      </c>
      <c r="NH594" s="14">
        <v>7</v>
      </c>
      <c r="NI594" s="14">
        <v>1</v>
      </c>
      <c r="NJ594" s="14">
        <v>1</v>
      </c>
      <c r="NK594" s="14">
        <v>4</v>
      </c>
      <c r="NL594" s="14">
        <v>4</v>
      </c>
      <c r="NM594" s="14">
        <v>3</v>
      </c>
      <c r="NN594" s="14">
        <v>0</v>
      </c>
      <c r="NO594" s="14">
        <v>1</v>
      </c>
      <c r="NP594" s="14">
        <v>0</v>
      </c>
      <c r="NQ594" s="14">
        <v>1</v>
      </c>
      <c r="NR594" s="14">
        <v>4</v>
      </c>
      <c r="NS594" s="14">
        <v>4</v>
      </c>
      <c r="NT594" s="14">
        <v>0</v>
      </c>
      <c r="NU594" s="14">
        <v>0</v>
      </c>
      <c r="NV594" s="14">
        <v>0</v>
      </c>
      <c r="NW594" s="14">
        <v>8</v>
      </c>
      <c r="NX594" s="14">
        <v>3</v>
      </c>
      <c r="NY594" s="14">
        <v>1</v>
      </c>
      <c r="NZ594" s="14">
        <v>0</v>
      </c>
      <c r="OA594" s="14">
        <v>6</v>
      </c>
      <c r="OB594" s="14">
        <v>0</v>
      </c>
      <c r="OC594" s="14">
        <v>0</v>
      </c>
      <c r="OD594" s="14">
        <v>0</v>
      </c>
      <c r="OE594" s="14">
        <v>2</v>
      </c>
      <c r="OF594" s="14">
        <v>1</v>
      </c>
      <c r="OG594" s="14">
        <v>0</v>
      </c>
      <c r="OH594" s="14">
        <v>3</v>
      </c>
      <c r="OI594" s="14">
        <v>0</v>
      </c>
      <c r="OJ594" s="14">
        <v>2</v>
      </c>
      <c r="OK594" s="14">
        <v>0</v>
      </c>
      <c r="OL594" s="14">
        <v>2</v>
      </c>
      <c r="OM594" s="14">
        <v>0</v>
      </c>
      <c r="ON594" s="14">
        <v>1</v>
      </c>
      <c r="OO594" s="14">
        <v>0</v>
      </c>
      <c r="OP594" s="14">
        <v>0</v>
      </c>
      <c r="OQ594" s="14">
        <v>0</v>
      </c>
      <c r="OR594" s="14">
        <v>0</v>
      </c>
      <c r="OS594" s="14">
        <v>0</v>
      </c>
      <c r="OT594" s="14">
        <v>9</v>
      </c>
      <c r="OU594" s="14">
        <v>24</v>
      </c>
      <c r="OV594" s="14">
        <v>0</v>
      </c>
      <c r="OW594" s="14">
        <v>0</v>
      </c>
      <c r="OX594" s="14">
        <v>2</v>
      </c>
      <c r="OY594" s="14">
        <v>0</v>
      </c>
      <c r="OZ594" s="14"/>
      <c r="PA594" s="14">
        <v>0</v>
      </c>
      <c r="PB594" s="14">
        <v>1</v>
      </c>
      <c r="PC594" s="14"/>
      <c r="PD594" s="14">
        <v>0</v>
      </c>
      <c r="PE594" s="14"/>
      <c r="PF594" s="14">
        <v>1</v>
      </c>
      <c r="PG594" s="54"/>
      <c r="PH594" s="54"/>
      <c r="PI594" s="54"/>
      <c r="PJ594" s="54"/>
      <c r="PK594" s="54"/>
      <c r="PL594" s="84">
        <v>1</v>
      </c>
      <c r="PM594" s="14"/>
      <c r="PN594" s="84">
        <v>1</v>
      </c>
      <c r="PO594" s="84">
        <v>3</v>
      </c>
      <c r="PP594" s="84">
        <v>1</v>
      </c>
      <c r="PQ594" s="84"/>
      <c r="PR594" s="505"/>
      <c r="PS594" s="84"/>
      <c r="PT594" s="84">
        <v>1</v>
      </c>
      <c r="PU594" s="84"/>
      <c r="PV594" s="84"/>
      <c r="PW594" s="14">
        <v>3</v>
      </c>
      <c r="PX594" s="54"/>
      <c r="PY594" s="14"/>
      <c r="PZ594" s="14">
        <v>1</v>
      </c>
      <c r="QA594" s="14"/>
      <c r="QB594" s="14">
        <v>3</v>
      </c>
      <c r="QC594" s="54"/>
      <c r="QD594" s="54"/>
      <c r="QJ594" s="1">
        <v>2</v>
      </c>
      <c r="QR594" s="1"/>
      <c r="QS594" s="1"/>
      <c r="QX594" s="1">
        <v>2</v>
      </c>
      <c r="QY594" s="1">
        <v>6</v>
      </c>
      <c r="QZ594" s="1"/>
      <c r="RA594" s="1">
        <v>1</v>
      </c>
      <c r="RB594" s="1"/>
      <c r="RC594" s="1"/>
      <c r="RD594" s="1">
        <v>2</v>
      </c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</row>
    <row r="595" spans="1:501" s="20" customFormat="1" hidden="1" x14ac:dyDescent="0.25">
      <c r="A595" s="68" t="s">
        <v>27</v>
      </c>
      <c r="B595" s="68" t="s">
        <v>1582</v>
      </c>
      <c r="C595" s="347"/>
      <c r="D595" s="347"/>
      <c r="E595" s="14">
        <v>0</v>
      </c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  <c r="DC595" s="70"/>
      <c r="DD595" s="70"/>
      <c r="DE595" s="70"/>
      <c r="DF595" s="70"/>
      <c r="DG595" s="70"/>
      <c r="DH595" s="70"/>
      <c r="DI595" s="70"/>
      <c r="DJ595" s="70"/>
      <c r="DK595" s="70"/>
      <c r="DL595" s="70"/>
      <c r="DM595" s="70"/>
      <c r="DN595" s="70"/>
      <c r="DO595" s="70"/>
      <c r="DP595" s="70"/>
      <c r="DQ595" s="70"/>
      <c r="DR595" s="70"/>
      <c r="DS595" s="70"/>
      <c r="DT595" s="70"/>
      <c r="DU595" s="70"/>
      <c r="DV595" s="70"/>
      <c r="DW595" s="70"/>
      <c r="DX595" s="70"/>
      <c r="DY595" s="70"/>
      <c r="DZ595" s="70"/>
      <c r="EA595" s="70"/>
      <c r="EB595" s="70"/>
      <c r="EC595" s="70"/>
      <c r="ED595" s="70"/>
      <c r="EE595" s="70"/>
      <c r="EF595" s="70"/>
      <c r="EG595" s="70"/>
      <c r="EH595" s="70"/>
      <c r="EI595" s="70"/>
      <c r="EJ595" s="70"/>
      <c r="EK595" s="70"/>
      <c r="EL595" s="70"/>
      <c r="EM595" s="70"/>
      <c r="EN595" s="70"/>
      <c r="EO595" s="70"/>
      <c r="EP595" s="70"/>
      <c r="EQ595" s="70"/>
      <c r="ER595" s="70"/>
      <c r="ES595" s="70"/>
      <c r="ET595" s="70"/>
      <c r="EU595" s="70"/>
      <c r="EV595" s="70"/>
      <c r="EW595" s="70"/>
      <c r="EX595" s="70"/>
      <c r="EY595" s="70"/>
      <c r="EZ595" s="70"/>
      <c r="FA595" s="70"/>
      <c r="FB595" s="70"/>
      <c r="FC595" s="70"/>
      <c r="FD595" s="70"/>
      <c r="FE595" s="70"/>
      <c r="FF595" s="70"/>
      <c r="FG595" s="70"/>
      <c r="FH595" s="70"/>
      <c r="FI595" s="70"/>
      <c r="FJ595" s="70"/>
      <c r="FK595" s="70"/>
      <c r="FL595" s="70"/>
      <c r="FM595" s="70"/>
      <c r="FN595" s="70"/>
      <c r="FO595" s="70"/>
      <c r="FP595" s="70"/>
      <c r="FQ595" s="70"/>
      <c r="FR595" s="70"/>
      <c r="FS595" s="70"/>
      <c r="FT595" s="70"/>
      <c r="FU595" s="70"/>
      <c r="FV595" s="70"/>
      <c r="FW595" s="70"/>
      <c r="FX595" s="70"/>
      <c r="FY595" s="70"/>
      <c r="FZ595" s="70"/>
      <c r="GA595" s="70"/>
      <c r="GB595" s="70"/>
      <c r="GC595" s="70"/>
      <c r="GD595" s="70"/>
      <c r="GE595" s="70"/>
      <c r="GF595" s="70"/>
      <c r="GG595" s="70"/>
      <c r="GH595" s="70"/>
      <c r="GI595" s="70"/>
      <c r="GJ595" s="70"/>
      <c r="GK595" s="70"/>
      <c r="GL595" s="70"/>
      <c r="GM595" s="70"/>
      <c r="GN595" s="70"/>
      <c r="GO595" s="70"/>
      <c r="GP595" s="70"/>
      <c r="GQ595" s="70"/>
      <c r="GR595" s="70"/>
      <c r="GS595" s="70"/>
      <c r="GT595" s="70"/>
      <c r="GU595" s="70"/>
      <c r="GV595" s="70"/>
      <c r="GW595" s="70"/>
      <c r="GX595" s="70"/>
      <c r="GY595" s="70"/>
      <c r="GZ595" s="70"/>
      <c r="HA595" s="70"/>
      <c r="HB595" s="70"/>
      <c r="HC595" s="70"/>
      <c r="HD595" s="70"/>
      <c r="HE595" s="70"/>
      <c r="HF595" s="70"/>
      <c r="HG595" s="70"/>
      <c r="HH595" s="70"/>
      <c r="HI595" s="70"/>
      <c r="HJ595" s="70"/>
      <c r="HK595" s="70"/>
      <c r="HL595" s="70"/>
      <c r="HM595" s="70"/>
      <c r="HN595" s="70"/>
      <c r="HO595" s="70"/>
      <c r="HP595" s="70"/>
      <c r="HQ595" s="70"/>
      <c r="HR595" s="70"/>
      <c r="HS595" s="70"/>
      <c r="HT595" s="70"/>
      <c r="HU595" s="70"/>
      <c r="HV595" s="70"/>
      <c r="HW595" s="70"/>
      <c r="HX595" s="70"/>
      <c r="HY595" s="70"/>
      <c r="HZ595" s="70"/>
      <c r="IA595" s="70"/>
      <c r="IB595" s="70"/>
      <c r="IC595" s="70"/>
      <c r="ID595" s="70"/>
      <c r="IE595" s="70"/>
      <c r="IF595" s="70"/>
      <c r="IG595" s="70"/>
      <c r="IH595" s="70"/>
      <c r="II595" s="70"/>
      <c r="IJ595" s="70"/>
      <c r="IK595" s="70"/>
      <c r="IL595" s="70"/>
      <c r="IM595" s="70"/>
      <c r="IN595" s="70"/>
      <c r="IO595" s="70"/>
      <c r="IP595" s="70"/>
      <c r="IQ595" s="70"/>
      <c r="IR595" s="70"/>
      <c r="IS595" s="70"/>
      <c r="IT595" s="70"/>
      <c r="IU595" s="70"/>
      <c r="IV595" s="70"/>
      <c r="IW595" s="70"/>
      <c r="IX595" s="70"/>
      <c r="IY595" s="70"/>
      <c r="IZ595" s="70"/>
      <c r="JA595" s="70"/>
      <c r="JB595" s="70"/>
      <c r="JC595" s="70"/>
      <c r="JD595" s="70"/>
      <c r="JE595" s="70"/>
      <c r="JF595" s="70"/>
      <c r="JG595" s="70"/>
      <c r="JH595" s="70"/>
      <c r="JI595" s="70"/>
      <c r="JJ595" s="70"/>
      <c r="JK595" s="70"/>
      <c r="JL595" s="70"/>
      <c r="JM595" s="70"/>
      <c r="JN595" s="70"/>
      <c r="JO595" s="70"/>
      <c r="JP595" s="70"/>
      <c r="JQ595" s="70"/>
      <c r="JR595" s="70"/>
      <c r="JS595" s="70"/>
      <c r="JT595" s="70"/>
      <c r="JU595" s="70"/>
      <c r="JV595" s="70"/>
      <c r="JW595" s="70"/>
      <c r="JX595" s="70"/>
      <c r="JY595" s="70"/>
      <c r="JZ595" s="70"/>
      <c r="KA595" s="70"/>
      <c r="KB595" s="70"/>
      <c r="KC595" s="70"/>
      <c r="KD595" s="70"/>
      <c r="KE595" s="70"/>
      <c r="KF595" s="70"/>
      <c r="KG595" s="70"/>
      <c r="KH595" s="70"/>
      <c r="KI595" s="70"/>
      <c r="KJ595" s="70"/>
      <c r="KK595" s="70"/>
      <c r="KL595" s="70"/>
      <c r="KM595" s="70"/>
      <c r="KN595" s="70"/>
      <c r="KO595" s="70"/>
      <c r="KP595" s="70"/>
      <c r="KQ595" s="70"/>
      <c r="KR595" s="70"/>
      <c r="KS595" s="70"/>
      <c r="KT595" s="70"/>
      <c r="KU595" s="70"/>
      <c r="KV595" s="70"/>
      <c r="KW595" s="70"/>
      <c r="KX595" s="70"/>
      <c r="KY595" s="70"/>
      <c r="KZ595" s="70"/>
      <c r="LA595" s="70"/>
      <c r="LB595" s="70"/>
      <c r="LC595" s="70"/>
      <c r="LD595" s="70"/>
      <c r="LE595" s="70"/>
      <c r="LF595" s="70"/>
      <c r="LG595" s="70"/>
      <c r="LH595" s="70"/>
      <c r="LI595" s="70"/>
      <c r="LJ595" s="70"/>
      <c r="LK595" s="70"/>
      <c r="LL595" s="70"/>
      <c r="LM595" s="70"/>
      <c r="LN595" s="70"/>
      <c r="LO595" s="70"/>
      <c r="LP595" s="70"/>
      <c r="LQ595" s="70"/>
      <c r="LR595" s="70"/>
      <c r="LS595" s="70"/>
      <c r="LT595" s="70"/>
      <c r="LU595" s="70"/>
      <c r="LV595" s="70"/>
      <c r="LW595" s="70"/>
      <c r="LX595" s="70"/>
      <c r="LY595" s="70"/>
      <c r="LZ595" s="70"/>
      <c r="MA595" s="70"/>
      <c r="MB595" s="70"/>
      <c r="MC595" s="70"/>
      <c r="MD595" s="70"/>
      <c r="ME595" s="70"/>
      <c r="MF595" s="70"/>
      <c r="MG595" s="70"/>
      <c r="MH595" s="70"/>
      <c r="MI595" s="70"/>
      <c r="MJ595" s="70"/>
      <c r="MK595" s="70"/>
      <c r="ML595" s="70"/>
      <c r="MM595" s="70"/>
      <c r="MN595" s="70"/>
      <c r="MO595" s="70"/>
      <c r="MP595" s="70"/>
      <c r="MQ595" s="70"/>
      <c r="MR595" s="70"/>
      <c r="MS595" s="70"/>
      <c r="MT595" s="70"/>
      <c r="MU595" s="70"/>
      <c r="MV595" s="70"/>
      <c r="MW595" s="70"/>
      <c r="MX595" s="70"/>
      <c r="MY595" s="70"/>
      <c r="MZ595" s="70"/>
      <c r="NA595" s="70"/>
      <c r="NB595" s="70"/>
      <c r="NC595" s="70"/>
      <c r="ND595" s="70"/>
      <c r="NE595" s="70"/>
      <c r="NF595" s="70"/>
      <c r="NG595" s="70"/>
      <c r="NH595" s="70"/>
      <c r="NI595" s="70"/>
      <c r="NJ595" s="70"/>
      <c r="NK595" s="70"/>
      <c r="NL595" s="70"/>
      <c r="NM595" s="70"/>
      <c r="NN595" s="70"/>
      <c r="NO595" s="70"/>
      <c r="NP595" s="70"/>
      <c r="NQ595" s="70"/>
      <c r="NR595" s="70"/>
      <c r="NS595" s="70"/>
      <c r="NT595" s="70"/>
      <c r="NU595" s="70"/>
      <c r="NV595" s="70"/>
      <c r="NW595" s="70"/>
      <c r="NX595" s="70"/>
      <c r="NY595" s="70"/>
      <c r="NZ595" s="70"/>
      <c r="OA595" s="70"/>
      <c r="OB595" s="70"/>
      <c r="OC595" s="70"/>
      <c r="OD595" s="70"/>
      <c r="OE595" s="70"/>
      <c r="OF595" s="70"/>
      <c r="OG595" s="70"/>
      <c r="OH595" s="70"/>
      <c r="OI595" s="70"/>
      <c r="OJ595" s="70"/>
      <c r="OK595" s="70"/>
      <c r="OL595" s="70"/>
      <c r="OM595" s="70"/>
      <c r="ON595" s="70"/>
      <c r="OO595" s="70"/>
      <c r="OP595" s="70"/>
      <c r="OQ595" s="70"/>
      <c r="OR595" s="70"/>
      <c r="OS595" s="70"/>
      <c r="OT595" s="70"/>
      <c r="OU595" s="70"/>
      <c r="OV595" s="70"/>
      <c r="OW595" s="70"/>
      <c r="OX595" s="70"/>
      <c r="OY595" s="70"/>
      <c r="OZ595" s="70"/>
      <c r="PA595" s="70"/>
      <c r="PB595" s="14"/>
      <c r="PC595" s="14"/>
      <c r="PD595" s="14">
        <v>0</v>
      </c>
      <c r="PE595" s="14"/>
      <c r="PF595" s="14"/>
      <c r="PG595" s="54"/>
      <c r="PH595" s="54"/>
      <c r="PI595" s="54"/>
      <c r="PJ595" s="54"/>
      <c r="PK595" s="54"/>
      <c r="PL595" s="84"/>
      <c r="PM595" s="14"/>
      <c r="PN595" s="84"/>
      <c r="PO595" s="84"/>
      <c r="PP595" s="84"/>
      <c r="PQ595" s="84"/>
      <c r="PR595" s="505"/>
      <c r="PS595" s="84"/>
      <c r="PT595" s="84"/>
      <c r="PU595" s="84"/>
      <c r="PV595" s="84"/>
      <c r="PW595" s="54"/>
      <c r="PX595" s="54"/>
      <c r="PY595" s="14"/>
      <c r="PZ595" s="14"/>
      <c r="QA595" s="14"/>
      <c r="QB595" s="54"/>
      <c r="QC595" s="54"/>
      <c r="QD595" s="54"/>
      <c r="QR595" s="1"/>
      <c r="QS595" s="1"/>
      <c r="QX595" s="1"/>
      <c r="QY595" s="1"/>
      <c r="QZ595" s="1"/>
      <c r="RA595" s="1"/>
      <c r="RB595" s="1"/>
      <c r="RC595" s="1"/>
      <c r="RD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</row>
    <row r="596" spans="1:501" s="20" customFormat="1" hidden="1" x14ac:dyDescent="0.25">
      <c r="A596" s="68" t="s">
        <v>27</v>
      </c>
      <c r="B596" s="68" t="s">
        <v>50</v>
      </c>
      <c r="C596" s="464">
        <v>618</v>
      </c>
      <c r="D596" s="347"/>
      <c r="E596" s="14">
        <v>0</v>
      </c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>
        <v>0</v>
      </c>
      <c r="PE596" s="14"/>
      <c r="PF596" s="14"/>
      <c r="PG596" s="54"/>
      <c r="PH596" s="54"/>
      <c r="PI596" s="54"/>
      <c r="PJ596" s="54"/>
      <c r="PK596" s="54"/>
      <c r="PL596" s="84"/>
      <c r="PM596" s="14"/>
      <c r="PN596" s="84"/>
      <c r="PO596" s="84"/>
      <c r="PP596" s="84"/>
      <c r="PQ596" s="84"/>
      <c r="PR596" s="505"/>
      <c r="PS596" s="84"/>
      <c r="PT596" s="84"/>
      <c r="PU596" s="84"/>
      <c r="PV596" s="84"/>
      <c r="PW596" s="54"/>
      <c r="PX596" s="54"/>
      <c r="PY596" s="14"/>
      <c r="PZ596" s="14"/>
      <c r="QA596" s="14"/>
      <c r="QB596" s="54"/>
      <c r="QC596" s="54"/>
      <c r="QD596" s="54"/>
      <c r="QG596" s="1">
        <v>1</v>
      </c>
      <c r="QR596" s="1"/>
      <c r="QS596" s="1"/>
      <c r="QX596" s="1"/>
      <c r="QY596" s="1"/>
      <c r="QZ596" s="1"/>
      <c r="RA596" s="1"/>
      <c r="RB596" s="1"/>
      <c r="RC596" s="1"/>
      <c r="RD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</row>
    <row r="597" spans="1:501" s="20" customFormat="1" hidden="1" x14ac:dyDescent="0.25">
      <c r="A597" s="68" t="s">
        <v>27</v>
      </c>
      <c r="B597" s="68" t="s">
        <v>1583</v>
      </c>
      <c r="C597" s="347"/>
      <c r="D597" s="347"/>
      <c r="E597" s="14">
        <v>0</v>
      </c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  <c r="LH597" s="14"/>
      <c r="LI597" s="14"/>
      <c r="LJ597" s="14"/>
      <c r="LK597" s="14"/>
      <c r="LL597" s="14"/>
      <c r="LM597" s="14"/>
      <c r="LN597" s="14"/>
      <c r="LO597" s="14"/>
      <c r="LP597" s="14"/>
      <c r="LQ597" s="14"/>
      <c r="LR597" s="14"/>
      <c r="LS597" s="14"/>
      <c r="LT597" s="14"/>
      <c r="LU597" s="14"/>
      <c r="LV597" s="14"/>
      <c r="LW597" s="14"/>
      <c r="LX597" s="14"/>
      <c r="LY597" s="14"/>
      <c r="LZ597" s="14"/>
      <c r="MA597" s="14"/>
      <c r="MB597" s="14"/>
      <c r="MC597" s="14"/>
      <c r="MD597" s="14"/>
      <c r="ME597" s="14"/>
      <c r="MF597" s="14"/>
      <c r="MG597" s="14"/>
      <c r="MH597" s="14"/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/>
      <c r="OC597" s="14"/>
      <c r="OD597" s="14"/>
      <c r="OE597" s="14"/>
      <c r="OF597" s="14"/>
      <c r="OG597" s="14"/>
      <c r="OH597" s="14"/>
      <c r="OI597" s="14"/>
      <c r="OJ597" s="14"/>
      <c r="OK597" s="14"/>
      <c r="OL597" s="14"/>
      <c r="OM597" s="14"/>
      <c r="ON597" s="14"/>
      <c r="OO597" s="14"/>
      <c r="OP597" s="14"/>
      <c r="OQ597" s="14"/>
      <c r="OR597" s="14"/>
      <c r="OS597" s="14"/>
      <c r="OT597" s="14"/>
      <c r="OU597" s="14"/>
      <c r="OV597" s="14"/>
      <c r="OW597" s="14"/>
      <c r="OX597" s="14"/>
      <c r="OY597" s="14"/>
      <c r="OZ597" s="14"/>
      <c r="PA597" s="14"/>
      <c r="PB597" s="14"/>
      <c r="PC597" s="14"/>
      <c r="PD597" s="14">
        <v>0</v>
      </c>
      <c r="PE597" s="14"/>
      <c r="PF597" s="14"/>
      <c r="PG597" s="54"/>
      <c r="PH597" s="54"/>
      <c r="PI597" s="54"/>
      <c r="PJ597" s="54"/>
      <c r="PK597" s="54"/>
      <c r="PL597" s="84"/>
      <c r="PM597" s="14"/>
      <c r="PN597" s="84"/>
      <c r="PO597" s="84"/>
      <c r="PP597" s="84"/>
      <c r="PQ597" s="84"/>
      <c r="PR597" s="505"/>
      <c r="PS597" s="84"/>
      <c r="PT597" s="84"/>
      <c r="PU597" s="84"/>
      <c r="PV597" s="84"/>
      <c r="PW597" s="54"/>
      <c r="PX597" s="54"/>
      <c r="PY597" s="14"/>
      <c r="PZ597" s="14"/>
      <c r="QA597" s="14"/>
      <c r="QB597" s="54"/>
      <c r="QC597" s="54"/>
      <c r="QD597" s="54"/>
      <c r="QR597" s="1"/>
      <c r="QS597" s="1"/>
      <c r="QX597" s="1"/>
      <c r="QY597" s="1"/>
      <c r="QZ597" s="1"/>
      <c r="RA597" s="1"/>
      <c r="RB597" s="1"/>
      <c r="RC597" s="1"/>
      <c r="RD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</row>
    <row r="598" spans="1:501" s="20" customFormat="1" hidden="1" x14ac:dyDescent="0.25">
      <c r="A598" s="68" t="s">
        <v>27</v>
      </c>
      <c r="B598" s="79" t="s">
        <v>707</v>
      </c>
      <c r="C598" s="464">
        <v>1495</v>
      </c>
      <c r="D598" s="347"/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  <c r="AL598" s="14">
        <v>0</v>
      </c>
      <c r="AM598" s="14">
        <v>0</v>
      </c>
      <c r="AN598" s="14">
        <v>0</v>
      </c>
      <c r="AO598" s="14">
        <v>0</v>
      </c>
      <c r="AP598" s="14">
        <v>0</v>
      </c>
      <c r="AQ598" s="14">
        <v>0</v>
      </c>
      <c r="AR598" s="14">
        <v>0</v>
      </c>
      <c r="AS598" s="14">
        <v>0</v>
      </c>
      <c r="AT598" s="14">
        <v>0</v>
      </c>
      <c r="AU598" s="14">
        <v>0</v>
      </c>
      <c r="AV598" s="14">
        <v>0</v>
      </c>
      <c r="AW598" s="14">
        <v>0</v>
      </c>
      <c r="AX598" s="14">
        <v>0</v>
      </c>
      <c r="AY598" s="14">
        <v>0</v>
      </c>
      <c r="AZ598" s="14">
        <v>0</v>
      </c>
      <c r="BA598" s="14">
        <v>0</v>
      </c>
      <c r="BB598" s="14">
        <v>0</v>
      </c>
      <c r="BC598" s="14">
        <v>0</v>
      </c>
      <c r="BD598" s="14">
        <v>0</v>
      </c>
      <c r="BE598" s="14">
        <v>0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  <c r="BK598" s="14">
        <v>0</v>
      </c>
      <c r="BL598" s="14">
        <v>0</v>
      </c>
      <c r="BM598" s="14">
        <v>0</v>
      </c>
      <c r="BN598" s="14">
        <v>0</v>
      </c>
      <c r="BO598" s="14">
        <v>0</v>
      </c>
      <c r="BP598" s="14">
        <v>0</v>
      </c>
      <c r="BQ598" s="14">
        <v>0</v>
      </c>
      <c r="BR598" s="14">
        <v>0</v>
      </c>
      <c r="BS598" s="14">
        <v>0</v>
      </c>
      <c r="BT598" s="14">
        <v>0</v>
      </c>
      <c r="BU598" s="14">
        <v>0</v>
      </c>
      <c r="BV598" s="14">
        <v>0</v>
      </c>
      <c r="BW598" s="14">
        <v>0</v>
      </c>
      <c r="BX598" s="14">
        <v>0</v>
      </c>
      <c r="BY598" s="14">
        <v>0</v>
      </c>
      <c r="BZ598" s="14">
        <v>0</v>
      </c>
      <c r="CA598" s="14">
        <v>0</v>
      </c>
      <c r="CB598" s="14">
        <v>0</v>
      </c>
      <c r="CC598" s="14">
        <v>0</v>
      </c>
      <c r="CD598" s="14">
        <v>0</v>
      </c>
      <c r="CE598" s="14">
        <v>0</v>
      </c>
      <c r="CF598" s="14">
        <v>0</v>
      </c>
      <c r="CG598" s="14">
        <v>0</v>
      </c>
      <c r="CH598" s="14">
        <v>0</v>
      </c>
      <c r="CI598" s="14">
        <v>0</v>
      </c>
      <c r="CJ598" s="14">
        <v>0</v>
      </c>
      <c r="CK598" s="14">
        <v>0</v>
      </c>
      <c r="CL598" s="14">
        <v>0</v>
      </c>
      <c r="CM598" s="14">
        <v>0</v>
      </c>
      <c r="CN598" s="14">
        <v>0</v>
      </c>
      <c r="CO598" s="14">
        <v>0</v>
      </c>
      <c r="CP598" s="14">
        <v>0</v>
      </c>
      <c r="CQ598" s="14">
        <v>0</v>
      </c>
      <c r="CR598" s="14">
        <v>0</v>
      </c>
      <c r="CS598" s="14">
        <v>0</v>
      </c>
      <c r="CT598" s="14">
        <v>0</v>
      </c>
      <c r="CU598" s="14">
        <v>0</v>
      </c>
      <c r="CV598" s="14">
        <v>0</v>
      </c>
      <c r="CW598" s="14">
        <v>0</v>
      </c>
      <c r="CX598" s="14">
        <v>0</v>
      </c>
      <c r="CY598" s="14">
        <v>0</v>
      </c>
      <c r="CZ598" s="14">
        <v>0</v>
      </c>
      <c r="DA598" s="14">
        <v>0</v>
      </c>
      <c r="DB598" s="14">
        <v>0</v>
      </c>
      <c r="DC598" s="14">
        <v>0</v>
      </c>
      <c r="DD598" s="14">
        <v>0</v>
      </c>
      <c r="DE598" s="14">
        <v>0</v>
      </c>
      <c r="DF598" s="14">
        <v>0</v>
      </c>
      <c r="DG598" s="14">
        <v>0</v>
      </c>
      <c r="DH598" s="14">
        <v>0</v>
      </c>
      <c r="DI598" s="14">
        <v>0</v>
      </c>
      <c r="DJ598" s="14">
        <v>0</v>
      </c>
      <c r="DK598" s="14">
        <v>0</v>
      </c>
      <c r="DL598" s="14">
        <v>0</v>
      </c>
      <c r="DM598" s="14">
        <v>0</v>
      </c>
      <c r="DN598" s="14">
        <v>0</v>
      </c>
      <c r="DO598" s="14">
        <v>0</v>
      </c>
      <c r="DP598" s="14">
        <v>0</v>
      </c>
      <c r="DQ598" s="14">
        <v>0</v>
      </c>
      <c r="DR598" s="14">
        <v>0</v>
      </c>
      <c r="DS598" s="14">
        <v>0</v>
      </c>
      <c r="DT598" s="14">
        <v>0</v>
      </c>
      <c r="DU598" s="14">
        <v>0</v>
      </c>
      <c r="DV598" s="14">
        <v>0</v>
      </c>
      <c r="DW598" s="14">
        <v>0</v>
      </c>
      <c r="DX598" s="14">
        <v>0</v>
      </c>
      <c r="DY598" s="14">
        <v>0</v>
      </c>
      <c r="DZ598" s="14">
        <v>0</v>
      </c>
      <c r="EA598" s="14">
        <v>0</v>
      </c>
      <c r="EB598" s="14">
        <v>0</v>
      </c>
      <c r="EC598" s="14">
        <v>0</v>
      </c>
      <c r="ED598" s="14">
        <v>0</v>
      </c>
      <c r="EE598" s="14">
        <v>0</v>
      </c>
      <c r="EF598" s="14">
        <v>0</v>
      </c>
      <c r="EG598" s="14">
        <v>0</v>
      </c>
      <c r="EH598" s="14">
        <v>0</v>
      </c>
      <c r="EI598" s="14">
        <v>0</v>
      </c>
      <c r="EJ598" s="14">
        <v>0</v>
      </c>
      <c r="EK598" s="14">
        <v>0</v>
      </c>
      <c r="EL598" s="14">
        <v>0</v>
      </c>
      <c r="EM598" s="14">
        <v>0</v>
      </c>
      <c r="EN598" s="14">
        <v>0</v>
      </c>
      <c r="EO598" s="14">
        <v>0</v>
      </c>
      <c r="EP598" s="14">
        <v>0</v>
      </c>
      <c r="EQ598" s="14">
        <v>0</v>
      </c>
      <c r="ER598" s="14">
        <v>0</v>
      </c>
      <c r="ES598" s="14">
        <v>0</v>
      </c>
      <c r="ET598" s="14">
        <v>0</v>
      </c>
      <c r="EU598" s="14">
        <v>0</v>
      </c>
      <c r="EV598" s="14">
        <v>0</v>
      </c>
      <c r="EW598" s="14">
        <v>0</v>
      </c>
      <c r="EX598" s="14">
        <v>0</v>
      </c>
      <c r="EY598" s="14">
        <v>0</v>
      </c>
      <c r="EZ598" s="14">
        <v>0</v>
      </c>
      <c r="FA598" s="14">
        <v>0</v>
      </c>
      <c r="FB598" s="14">
        <v>0</v>
      </c>
      <c r="FC598" s="14">
        <v>0</v>
      </c>
      <c r="FD598" s="14">
        <v>1</v>
      </c>
      <c r="FE598" s="14">
        <v>1</v>
      </c>
      <c r="FF598" s="14">
        <v>0</v>
      </c>
      <c r="FG598" s="14">
        <v>0</v>
      </c>
      <c r="FH598" s="14">
        <v>0</v>
      </c>
      <c r="FI598" s="14">
        <v>0</v>
      </c>
      <c r="FJ598" s="14">
        <v>0</v>
      </c>
      <c r="FK598" s="14">
        <v>0</v>
      </c>
      <c r="FL598" s="14">
        <v>0</v>
      </c>
      <c r="FM598" s="14">
        <v>0</v>
      </c>
      <c r="FN598" s="14">
        <v>0</v>
      </c>
      <c r="FO598" s="14">
        <v>0</v>
      </c>
      <c r="FP598" s="14">
        <v>0</v>
      </c>
      <c r="FQ598" s="14">
        <v>0</v>
      </c>
      <c r="FR598" s="14">
        <v>0</v>
      </c>
      <c r="FS598" s="14">
        <v>0</v>
      </c>
      <c r="FT598" s="14">
        <v>0</v>
      </c>
      <c r="FU598" s="14">
        <v>0</v>
      </c>
      <c r="FV598" s="14">
        <v>0</v>
      </c>
      <c r="FW598" s="14">
        <v>0</v>
      </c>
      <c r="FX598" s="14">
        <v>1</v>
      </c>
      <c r="FY598" s="14">
        <v>0</v>
      </c>
      <c r="FZ598" s="14">
        <v>0</v>
      </c>
      <c r="GA598" s="14">
        <v>0</v>
      </c>
      <c r="GB598" s="14">
        <v>0</v>
      </c>
      <c r="GC598" s="14">
        <v>0</v>
      </c>
      <c r="GD598" s="14">
        <v>1</v>
      </c>
      <c r="GE598" s="14">
        <v>0</v>
      </c>
      <c r="GF598" s="14">
        <v>0</v>
      </c>
      <c r="GG598" s="14">
        <v>2</v>
      </c>
      <c r="GH598" s="14">
        <v>0</v>
      </c>
      <c r="GI598" s="14">
        <v>0</v>
      </c>
      <c r="GJ598" s="14">
        <v>0</v>
      </c>
      <c r="GK598" s="14">
        <v>0</v>
      </c>
      <c r="GL598" s="14">
        <v>0</v>
      </c>
      <c r="GM598" s="14">
        <v>0</v>
      </c>
      <c r="GN598" s="14">
        <v>0</v>
      </c>
      <c r="GO598" s="14">
        <v>0</v>
      </c>
      <c r="GP598" s="14">
        <v>0</v>
      </c>
      <c r="GQ598" s="14">
        <v>0</v>
      </c>
      <c r="GR598" s="14">
        <v>0</v>
      </c>
      <c r="GS598" s="14">
        <v>0</v>
      </c>
      <c r="GT598" s="14">
        <v>0</v>
      </c>
      <c r="GU598" s="14">
        <v>0</v>
      </c>
      <c r="GV598" s="14">
        <v>0</v>
      </c>
      <c r="GW598" s="14">
        <v>0</v>
      </c>
      <c r="GX598" s="14">
        <v>1</v>
      </c>
      <c r="GY598" s="14">
        <v>1</v>
      </c>
      <c r="GZ598" s="14">
        <v>0</v>
      </c>
      <c r="HA598" s="14">
        <v>0</v>
      </c>
      <c r="HB598" s="14">
        <v>0</v>
      </c>
      <c r="HC598" s="14">
        <v>0</v>
      </c>
      <c r="HD598" s="14">
        <v>0</v>
      </c>
      <c r="HE598" s="14">
        <v>0</v>
      </c>
      <c r="HF598" s="14">
        <v>0</v>
      </c>
      <c r="HG598" s="14">
        <v>1</v>
      </c>
      <c r="HH598" s="14">
        <v>0</v>
      </c>
      <c r="HI598" s="14">
        <v>0</v>
      </c>
      <c r="HJ598" s="14">
        <v>0</v>
      </c>
      <c r="HK598" s="14">
        <v>0</v>
      </c>
      <c r="HL598" s="14">
        <v>0</v>
      </c>
      <c r="HM598" s="14">
        <v>0</v>
      </c>
      <c r="HN598" s="14">
        <v>0</v>
      </c>
      <c r="HO598" s="14">
        <v>0</v>
      </c>
      <c r="HP598" s="14">
        <v>0</v>
      </c>
      <c r="HQ598" s="14">
        <v>0</v>
      </c>
      <c r="HR598" s="14">
        <v>0</v>
      </c>
      <c r="HS598" s="14">
        <v>0</v>
      </c>
      <c r="HT598" s="14">
        <v>0</v>
      </c>
      <c r="HU598" s="14">
        <v>0</v>
      </c>
      <c r="HV598" s="14">
        <v>0</v>
      </c>
      <c r="HW598" s="14">
        <v>0</v>
      </c>
      <c r="HX598" s="14">
        <v>0</v>
      </c>
      <c r="HY598" s="14">
        <v>0</v>
      </c>
      <c r="HZ598" s="14">
        <v>1</v>
      </c>
      <c r="IA598" s="14">
        <v>0</v>
      </c>
      <c r="IB598" s="14">
        <v>0</v>
      </c>
      <c r="IC598" s="14">
        <v>1</v>
      </c>
      <c r="ID598" s="14">
        <v>0</v>
      </c>
      <c r="IE598" s="14">
        <v>0</v>
      </c>
      <c r="IF598" s="14">
        <v>0</v>
      </c>
      <c r="IG598" s="14">
        <v>0</v>
      </c>
      <c r="IH598" s="14">
        <v>2</v>
      </c>
      <c r="II598" s="14">
        <v>2</v>
      </c>
      <c r="IJ598" s="14">
        <v>4</v>
      </c>
      <c r="IK598" s="14">
        <v>0</v>
      </c>
      <c r="IL598" s="14">
        <v>1</v>
      </c>
      <c r="IM598" s="14">
        <v>0</v>
      </c>
      <c r="IN598" s="14">
        <v>0</v>
      </c>
      <c r="IO598" s="14">
        <v>1</v>
      </c>
      <c r="IP598" s="14">
        <v>2</v>
      </c>
      <c r="IQ598" s="14">
        <v>0</v>
      </c>
      <c r="IR598" s="14">
        <v>0</v>
      </c>
      <c r="IS598" s="14">
        <v>0</v>
      </c>
      <c r="IT598" s="14">
        <v>2</v>
      </c>
      <c r="IU598" s="14">
        <v>0</v>
      </c>
      <c r="IV598" s="14">
        <v>1</v>
      </c>
      <c r="IW598" s="14">
        <v>5</v>
      </c>
      <c r="IX598" s="14">
        <v>1</v>
      </c>
      <c r="IY598" s="14">
        <v>0</v>
      </c>
      <c r="IZ598" s="14">
        <v>0</v>
      </c>
      <c r="JA598" s="14">
        <v>1</v>
      </c>
      <c r="JB598" s="14">
        <v>0</v>
      </c>
      <c r="JC598" s="14">
        <v>1</v>
      </c>
      <c r="JD598" s="14">
        <v>0</v>
      </c>
      <c r="JE598" s="14">
        <v>0</v>
      </c>
      <c r="JF598" s="14">
        <v>0</v>
      </c>
      <c r="JG598" s="14">
        <v>1</v>
      </c>
      <c r="JH598" s="14">
        <v>0</v>
      </c>
      <c r="JI598" s="14">
        <v>0</v>
      </c>
      <c r="JJ598" s="14">
        <v>0</v>
      </c>
      <c r="JK598" s="14">
        <v>0</v>
      </c>
      <c r="JL598" s="14">
        <v>2</v>
      </c>
      <c r="JM598" s="14">
        <v>0</v>
      </c>
      <c r="JN598" s="14">
        <v>0</v>
      </c>
      <c r="JO598" s="14">
        <v>1</v>
      </c>
      <c r="JP598" s="14">
        <v>0</v>
      </c>
      <c r="JQ598" s="14">
        <v>0</v>
      </c>
      <c r="JR598" s="14">
        <v>0</v>
      </c>
      <c r="JS598" s="14">
        <v>0</v>
      </c>
      <c r="JT598" s="14">
        <v>0</v>
      </c>
      <c r="JU598" s="14">
        <v>0</v>
      </c>
      <c r="JV598" s="14">
        <v>0</v>
      </c>
      <c r="JW598" s="14">
        <v>0</v>
      </c>
      <c r="JX598" s="14">
        <v>0</v>
      </c>
      <c r="JY598" s="14">
        <v>1</v>
      </c>
      <c r="JZ598" s="14">
        <v>0</v>
      </c>
      <c r="KA598" s="14">
        <v>0</v>
      </c>
      <c r="KB598" s="14">
        <v>3</v>
      </c>
      <c r="KC598" s="14">
        <v>0</v>
      </c>
      <c r="KD598" s="14">
        <v>0</v>
      </c>
      <c r="KE598" s="14">
        <v>1</v>
      </c>
      <c r="KF598" s="14">
        <v>1</v>
      </c>
      <c r="KG598" s="14">
        <v>0</v>
      </c>
      <c r="KH598" s="14">
        <v>0</v>
      </c>
      <c r="KI598" s="14">
        <v>1</v>
      </c>
      <c r="KJ598" s="14">
        <v>4</v>
      </c>
      <c r="KK598" s="14">
        <v>0</v>
      </c>
      <c r="KL598" s="14">
        <v>0</v>
      </c>
      <c r="KM598" s="14">
        <v>0</v>
      </c>
      <c r="KN598" s="14">
        <v>0</v>
      </c>
      <c r="KO598" s="14">
        <v>0</v>
      </c>
      <c r="KP598" s="14">
        <v>0</v>
      </c>
      <c r="KQ598" s="14">
        <v>0</v>
      </c>
      <c r="KR598" s="14">
        <v>0</v>
      </c>
      <c r="KS598" s="14">
        <v>0</v>
      </c>
      <c r="KT598" s="14">
        <v>0</v>
      </c>
      <c r="KU598" s="14">
        <v>0</v>
      </c>
      <c r="KV598" s="14">
        <v>0</v>
      </c>
      <c r="KW598" s="14">
        <v>0</v>
      </c>
      <c r="KX598" s="14">
        <v>0</v>
      </c>
      <c r="KY598" s="14">
        <v>0</v>
      </c>
      <c r="KZ598" s="14">
        <v>0</v>
      </c>
      <c r="LA598" s="14">
        <v>0</v>
      </c>
      <c r="LB598" s="14">
        <v>0</v>
      </c>
      <c r="LC598" s="14">
        <v>0</v>
      </c>
      <c r="LD598" s="14">
        <v>0</v>
      </c>
      <c r="LE598" s="14">
        <v>0</v>
      </c>
      <c r="LF598" s="14">
        <v>0</v>
      </c>
      <c r="LG598" s="14">
        <v>0</v>
      </c>
      <c r="LH598" s="14">
        <v>0</v>
      </c>
      <c r="LI598" s="14">
        <v>0</v>
      </c>
      <c r="LJ598" s="14">
        <v>0</v>
      </c>
      <c r="LK598" s="14">
        <v>1</v>
      </c>
      <c r="LL598" s="14">
        <v>0</v>
      </c>
      <c r="LM598" s="14">
        <v>0</v>
      </c>
      <c r="LN598" s="14">
        <v>0</v>
      </c>
      <c r="LO598" s="14">
        <v>0</v>
      </c>
      <c r="LP598" s="14">
        <v>0</v>
      </c>
      <c r="LQ598" s="14">
        <v>0</v>
      </c>
      <c r="LR598" s="14">
        <v>0</v>
      </c>
      <c r="LS598" s="14">
        <v>0</v>
      </c>
      <c r="LT598" s="14">
        <v>1</v>
      </c>
      <c r="LU598" s="14">
        <v>0</v>
      </c>
      <c r="LV598" s="14">
        <v>0</v>
      </c>
      <c r="LW598" s="14">
        <v>1</v>
      </c>
      <c r="LX598" s="14">
        <v>0</v>
      </c>
      <c r="LY598" s="14">
        <v>0</v>
      </c>
      <c r="LZ598" s="14">
        <v>0</v>
      </c>
      <c r="MA598" s="14">
        <v>0</v>
      </c>
      <c r="MB598" s="14">
        <v>3</v>
      </c>
      <c r="MC598" s="14">
        <v>0</v>
      </c>
      <c r="MD598" s="14">
        <v>1</v>
      </c>
      <c r="ME598" s="14">
        <v>1</v>
      </c>
      <c r="MF598" s="14">
        <v>0</v>
      </c>
      <c r="MG598" s="14">
        <v>0</v>
      </c>
      <c r="MH598" s="14">
        <v>0</v>
      </c>
      <c r="MI598" s="14">
        <v>3</v>
      </c>
      <c r="MJ598" s="14">
        <v>0</v>
      </c>
      <c r="MK598" s="14">
        <v>1</v>
      </c>
      <c r="ML598" s="14">
        <v>1</v>
      </c>
      <c r="MM598" s="14">
        <v>0</v>
      </c>
      <c r="MN598" s="14">
        <v>0</v>
      </c>
      <c r="MO598" s="14">
        <v>1</v>
      </c>
      <c r="MP598" s="14">
        <v>1</v>
      </c>
      <c r="MQ598" s="14">
        <v>0</v>
      </c>
      <c r="MR598" s="14">
        <v>1</v>
      </c>
      <c r="MS598" s="14">
        <v>0</v>
      </c>
      <c r="MT598" s="14">
        <v>1</v>
      </c>
      <c r="MU598" s="14">
        <v>0</v>
      </c>
      <c r="MV598" s="14">
        <v>1</v>
      </c>
      <c r="MW598" s="14">
        <v>1</v>
      </c>
      <c r="MX598" s="14">
        <v>0</v>
      </c>
      <c r="MY598" s="14">
        <v>2</v>
      </c>
      <c r="MZ598" s="14">
        <v>0</v>
      </c>
      <c r="NA598" s="14">
        <v>2</v>
      </c>
      <c r="NB598" s="14">
        <v>0</v>
      </c>
      <c r="NC598" s="14">
        <v>0</v>
      </c>
      <c r="ND598" s="14">
        <v>0</v>
      </c>
      <c r="NE598" s="14">
        <v>0</v>
      </c>
      <c r="NF598" s="14">
        <v>0</v>
      </c>
      <c r="NG598" s="14">
        <v>0</v>
      </c>
      <c r="NH598" s="14">
        <v>1</v>
      </c>
      <c r="NI598" s="14">
        <v>0</v>
      </c>
      <c r="NJ598" s="14">
        <v>0</v>
      </c>
      <c r="NK598" s="14">
        <v>1</v>
      </c>
      <c r="NL598" s="14">
        <v>2</v>
      </c>
      <c r="NM598" s="14">
        <v>0</v>
      </c>
      <c r="NN598" s="14">
        <v>0</v>
      </c>
      <c r="NO598" s="14">
        <v>3</v>
      </c>
      <c r="NP598" s="14">
        <v>0</v>
      </c>
      <c r="NQ598" s="14">
        <v>4</v>
      </c>
      <c r="NR598" s="14">
        <v>5</v>
      </c>
      <c r="NS598" s="14">
        <v>2</v>
      </c>
      <c r="NT598" s="14">
        <v>11</v>
      </c>
      <c r="NU598" s="14">
        <v>0</v>
      </c>
      <c r="NV598" s="14">
        <v>10</v>
      </c>
      <c r="NW598" s="14">
        <v>1</v>
      </c>
      <c r="NX598" s="14">
        <v>3</v>
      </c>
      <c r="NY598" s="14">
        <v>2</v>
      </c>
      <c r="NZ598" s="14">
        <v>0</v>
      </c>
      <c r="OA598" s="14">
        <v>3</v>
      </c>
      <c r="OB598" s="14">
        <v>0</v>
      </c>
      <c r="OC598" s="14">
        <v>4</v>
      </c>
      <c r="OD598" s="14">
        <v>0</v>
      </c>
      <c r="OE598" s="14">
        <v>2</v>
      </c>
      <c r="OF598" s="14">
        <v>1</v>
      </c>
      <c r="OG598" s="14">
        <v>6</v>
      </c>
      <c r="OH598" s="14">
        <v>4</v>
      </c>
      <c r="OI598" s="14">
        <v>0</v>
      </c>
      <c r="OJ598" s="14">
        <v>1</v>
      </c>
      <c r="OK598" s="14">
        <v>0</v>
      </c>
      <c r="OL598" s="14">
        <v>1</v>
      </c>
      <c r="OM598" s="14">
        <v>0</v>
      </c>
      <c r="ON598" s="14">
        <v>4</v>
      </c>
      <c r="OO598" s="14">
        <v>1</v>
      </c>
      <c r="OP598" s="14">
        <v>0</v>
      </c>
      <c r="OQ598" s="14">
        <v>0</v>
      </c>
      <c r="OR598" s="14">
        <v>0</v>
      </c>
      <c r="OS598" s="14">
        <v>1</v>
      </c>
      <c r="OT598" s="14">
        <v>1</v>
      </c>
      <c r="OU598" s="14">
        <v>0</v>
      </c>
      <c r="OV598" s="14">
        <v>1</v>
      </c>
      <c r="OW598" s="14">
        <v>0</v>
      </c>
      <c r="OX598" s="14">
        <v>7</v>
      </c>
      <c r="OY598" s="14">
        <v>0</v>
      </c>
      <c r="OZ598" s="31">
        <v>1</v>
      </c>
      <c r="PA598" s="14">
        <v>2</v>
      </c>
      <c r="PB598" s="14">
        <v>3</v>
      </c>
      <c r="PC598" s="14"/>
      <c r="PD598" s="14">
        <v>0</v>
      </c>
      <c r="PE598" s="14">
        <v>2</v>
      </c>
      <c r="PF598" s="14"/>
      <c r="PG598" s="14">
        <v>10</v>
      </c>
      <c r="PH598" s="54"/>
      <c r="PI598" s="14">
        <v>1</v>
      </c>
      <c r="PJ598" s="54"/>
      <c r="PK598" s="54"/>
      <c r="PL598" s="84">
        <v>2</v>
      </c>
      <c r="PM598" s="14">
        <v>1</v>
      </c>
      <c r="PN598" s="84">
        <v>3</v>
      </c>
      <c r="PO598" s="84"/>
      <c r="PP598" s="84">
        <v>1</v>
      </c>
      <c r="PQ598" s="84"/>
      <c r="PR598" s="505"/>
      <c r="PS598" s="84"/>
      <c r="PT598" s="84"/>
      <c r="PU598" s="84"/>
      <c r="PV598" s="84"/>
      <c r="PW598" s="14">
        <v>1</v>
      </c>
      <c r="PX598" s="54"/>
      <c r="PY598" s="14"/>
      <c r="PZ598" s="14"/>
      <c r="QA598" s="14"/>
      <c r="QB598" s="54"/>
      <c r="QC598" s="14">
        <v>2</v>
      </c>
      <c r="QD598" s="54"/>
      <c r="QJ598" s="1">
        <v>1</v>
      </c>
      <c r="QR598" s="1"/>
      <c r="QS598" s="1"/>
      <c r="QV598" s="1">
        <v>1</v>
      </c>
      <c r="QX598" s="1"/>
      <c r="QY598" s="1"/>
      <c r="QZ598" s="1"/>
      <c r="RA598" s="1"/>
      <c r="RB598" s="1"/>
      <c r="RC598" s="1"/>
      <c r="RD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</row>
    <row r="599" spans="1:501" s="20" customFormat="1" hidden="1" x14ac:dyDescent="0.25">
      <c r="A599" s="68" t="s">
        <v>27</v>
      </c>
      <c r="B599" s="68" t="s">
        <v>1257</v>
      </c>
      <c r="C599" s="347">
        <v>1337</v>
      </c>
      <c r="D599" s="347"/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2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1</v>
      </c>
      <c r="AH599" s="14">
        <v>0</v>
      </c>
      <c r="AI599" s="14">
        <v>0</v>
      </c>
      <c r="AJ599" s="14">
        <v>0</v>
      </c>
      <c r="AK599" s="14">
        <v>0</v>
      </c>
      <c r="AL599" s="14">
        <v>0</v>
      </c>
      <c r="AM599" s="14">
        <v>0</v>
      </c>
      <c r="AN599" s="14">
        <v>0</v>
      </c>
      <c r="AO599" s="14">
        <v>0</v>
      </c>
      <c r="AP599" s="14">
        <v>0</v>
      </c>
      <c r="AQ599" s="14">
        <v>0</v>
      </c>
      <c r="AR599" s="14">
        <v>0</v>
      </c>
      <c r="AS599" s="14">
        <v>0</v>
      </c>
      <c r="AT599" s="14">
        <v>0</v>
      </c>
      <c r="AU599" s="14">
        <v>0</v>
      </c>
      <c r="AV599" s="14">
        <v>0</v>
      </c>
      <c r="AW599" s="14">
        <v>0</v>
      </c>
      <c r="AX599" s="14">
        <v>0</v>
      </c>
      <c r="AY599" s="14">
        <v>0</v>
      </c>
      <c r="AZ599" s="14">
        <v>0</v>
      </c>
      <c r="BA599" s="14">
        <v>0</v>
      </c>
      <c r="BB599" s="14">
        <v>0</v>
      </c>
      <c r="BC599" s="14">
        <v>0</v>
      </c>
      <c r="BD599" s="14">
        <v>0</v>
      </c>
      <c r="BE599" s="14">
        <v>0</v>
      </c>
      <c r="BF599" s="14">
        <v>0</v>
      </c>
      <c r="BG599" s="14">
        <v>0</v>
      </c>
      <c r="BH599" s="14">
        <v>0</v>
      </c>
      <c r="BI599" s="14">
        <v>0</v>
      </c>
      <c r="BJ599" s="14">
        <v>0</v>
      </c>
      <c r="BK599" s="14">
        <v>0</v>
      </c>
      <c r="BL599" s="14">
        <v>1</v>
      </c>
      <c r="BM599" s="14">
        <v>0</v>
      </c>
      <c r="BN599" s="14">
        <v>0</v>
      </c>
      <c r="BO599" s="14">
        <v>0</v>
      </c>
      <c r="BP599" s="14">
        <v>0</v>
      </c>
      <c r="BQ599" s="14">
        <v>0</v>
      </c>
      <c r="BR599" s="14">
        <v>0</v>
      </c>
      <c r="BS599" s="14">
        <v>0</v>
      </c>
      <c r="BT599" s="14">
        <v>0</v>
      </c>
      <c r="BU599" s="14">
        <v>0</v>
      </c>
      <c r="BV599" s="14">
        <v>0</v>
      </c>
      <c r="BW599" s="14">
        <v>0</v>
      </c>
      <c r="BX599" s="14">
        <v>0</v>
      </c>
      <c r="BY599" s="14">
        <v>0</v>
      </c>
      <c r="BZ599" s="14">
        <v>0</v>
      </c>
      <c r="CA599" s="14">
        <v>0</v>
      </c>
      <c r="CB599" s="14">
        <v>0</v>
      </c>
      <c r="CC599" s="14">
        <v>0</v>
      </c>
      <c r="CD599" s="14">
        <v>0</v>
      </c>
      <c r="CE599" s="14">
        <v>0</v>
      </c>
      <c r="CF599" s="14">
        <v>0</v>
      </c>
      <c r="CG599" s="14">
        <v>0</v>
      </c>
      <c r="CH599" s="14">
        <v>0</v>
      </c>
      <c r="CI599" s="14">
        <v>0</v>
      </c>
      <c r="CJ599" s="14">
        <v>0</v>
      </c>
      <c r="CK599" s="14">
        <v>0</v>
      </c>
      <c r="CL599" s="14">
        <v>0</v>
      </c>
      <c r="CM599" s="14">
        <v>0</v>
      </c>
      <c r="CN599" s="14">
        <v>0</v>
      </c>
      <c r="CO599" s="14">
        <v>0</v>
      </c>
      <c r="CP599" s="14">
        <v>0</v>
      </c>
      <c r="CQ599" s="14">
        <v>0</v>
      </c>
      <c r="CR599" s="14">
        <v>0</v>
      </c>
      <c r="CS599" s="14">
        <v>0</v>
      </c>
      <c r="CT599" s="14">
        <v>0</v>
      </c>
      <c r="CU599" s="14">
        <v>0</v>
      </c>
      <c r="CV599" s="14">
        <v>0</v>
      </c>
      <c r="CW599" s="14">
        <v>0</v>
      </c>
      <c r="CX599" s="14">
        <v>0</v>
      </c>
      <c r="CY599" s="14">
        <v>0</v>
      </c>
      <c r="CZ599" s="14">
        <v>0</v>
      </c>
      <c r="DA599" s="14">
        <v>0</v>
      </c>
      <c r="DB599" s="14">
        <v>0</v>
      </c>
      <c r="DC599" s="14">
        <v>0</v>
      </c>
      <c r="DD599" s="14">
        <v>0</v>
      </c>
      <c r="DE599" s="14">
        <v>0</v>
      </c>
      <c r="DF599" s="14">
        <v>0</v>
      </c>
      <c r="DG599" s="14">
        <v>0</v>
      </c>
      <c r="DH599" s="14">
        <v>0</v>
      </c>
      <c r="DI599" s="14">
        <v>0</v>
      </c>
      <c r="DJ599" s="14">
        <v>0</v>
      </c>
      <c r="DK599" s="14">
        <v>0</v>
      </c>
      <c r="DL599" s="14">
        <v>0</v>
      </c>
      <c r="DM599" s="14">
        <v>0</v>
      </c>
      <c r="DN599" s="14">
        <v>0</v>
      </c>
      <c r="DO599" s="14">
        <v>0</v>
      </c>
      <c r="DP599" s="14">
        <v>0</v>
      </c>
      <c r="DQ599" s="14">
        <v>0</v>
      </c>
      <c r="DR599" s="14">
        <v>1</v>
      </c>
      <c r="DS599" s="14">
        <v>0</v>
      </c>
      <c r="DT599" s="14">
        <v>0</v>
      </c>
      <c r="DU599" s="14">
        <v>0</v>
      </c>
      <c r="DV599" s="14">
        <v>0</v>
      </c>
      <c r="DW599" s="14">
        <v>0</v>
      </c>
      <c r="DX599" s="14">
        <v>0</v>
      </c>
      <c r="DY599" s="14">
        <v>0</v>
      </c>
      <c r="DZ599" s="14">
        <v>0</v>
      </c>
      <c r="EA599" s="14">
        <v>0</v>
      </c>
      <c r="EB599" s="14">
        <v>0</v>
      </c>
      <c r="EC599" s="14">
        <v>0</v>
      </c>
      <c r="ED599" s="14">
        <v>0</v>
      </c>
      <c r="EE599" s="14">
        <v>0</v>
      </c>
      <c r="EF599" s="14">
        <v>0</v>
      </c>
      <c r="EG599" s="14">
        <v>0</v>
      </c>
      <c r="EH599" s="14">
        <v>0</v>
      </c>
      <c r="EI599" s="14">
        <v>0</v>
      </c>
      <c r="EJ599" s="14">
        <v>0</v>
      </c>
      <c r="EK599" s="14">
        <v>0</v>
      </c>
      <c r="EL599" s="14">
        <v>0</v>
      </c>
      <c r="EM599" s="14">
        <v>0</v>
      </c>
      <c r="EN599" s="14">
        <v>0</v>
      </c>
      <c r="EO599" s="14">
        <v>0</v>
      </c>
      <c r="EP599" s="14">
        <v>0</v>
      </c>
      <c r="EQ599" s="14">
        <v>0</v>
      </c>
      <c r="ER599" s="14">
        <v>0</v>
      </c>
      <c r="ES599" s="14">
        <v>0</v>
      </c>
      <c r="ET599" s="14">
        <v>0</v>
      </c>
      <c r="EU599" s="14">
        <v>0</v>
      </c>
      <c r="EV599" s="14">
        <v>0</v>
      </c>
      <c r="EW599" s="14">
        <v>0</v>
      </c>
      <c r="EX599" s="14">
        <v>0</v>
      </c>
      <c r="EY599" s="14">
        <v>0</v>
      </c>
      <c r="EZ599" s="14">
        <v>0</v>
      </c>
      <c r="FA599" s="14">
        <v>0</v>
      </c>
      <c r="FB599" s="14">
        <v>0</v>
      </c>
      <c r="FC599" s="14">
        <v>0</v>
      </c>
      <c r="FD599" s="14">
        <v>0</v>
      </c>
      <c r="FE599" s="14">
        <v>0</v>
      </c>
      <c r="FF599" s="14">
        <v>0</v>
      </c>
      <c r="FG599" s="14">
        <v>0</v>
      </c>
      <c r="FH599" s="14">
        <v>0</v>
      </c>
      <c r="FI599" s="14">
        <v>0</v>
      </c>
      <c r="FJ599" s="14">
        <v>0</v>
      </c>
      <c r="FK599" s="14">
        <v>0</v>
      </c>
      <c r="FL599" s="14">
        <v>0</v>
      </c>
      <c r="FM599" s="14">
        <v>0</v>
      </c>
      <c r="FN599" s="14">
        <v>0</v>
      </c>
      <c r="FO599" s="14">
        <v>0</v>
      </c>
      <c r="FP599" s="14">
        <v>0</v>
      </c>
      <c r="FQ599" s="14">
        <v>0</v>
      </c>
      <c r="FR599" s="14">
        <v>0</v>
      </c>
      <c r="FS599" s="14">
        <v>0</v>
      </c>
      <c r="FT599" s="14">
        <v>0</v>
      </c>
      <c r="FU599" s="14">
        <v>0</v>
      </c>
      <c r="FV599" s="14">
        <v>0</v>
      </c>
      <c r="FW599" s="14">
        <v>0</v>
      </c>
      <c r="FX599" s="14">
        <v>0</v>
      </c>
      <c r="FY599" s="14">
        <v>0</v>
      </c>
      <c r="FZ599" s="14">
        <v>1</v>
      </c>
      <c r="GA599" s="14">
        <v>0</v>
      </c>
      <c r="GB599" s="14">
        <v>0</v>
      </c>
      <c r="GC599" s="14">
        <v>0</v>
      </c>
      <c r="GD599" s="14">
        <v>1</v>
      </c>
      <c r="GE599" s="14">
        <v>0</v>
      </c>
      <c r="GF599" s="14">
        <v>0</v>
      </c>
      <c r="GG599" s="14">
        <v>0</v>
      </c>
      <c r="GH599" s="14">
        <v>0</v>
      </c>
      <c r="GI599" s="14">
        <v>0</v>
      </c>
      <c r="GJ599" s="14">
        <v>1</v>
      </c>
      <c r="GK599" s="14">
        <v>0</v>
      </c>
      <c r="GL599" s="14">
        <v>1</v>
      </c>
      <c r="GM599" s="14">
        <v>0</v>
      </c>
      <c r="GN599" s="14">
        <v>2</v>
      </c>
      <c r="GO599" s="14">
        <v>0</v>
      </c>
      <c r="GP599" s="14">
        <v>0</v>
      </c>
      <c r="GQ599" s="14">
        <v>0</v>
      </c>
      <c r="GR599" s="14">
        <v>1</v>
      </c>
      <c r="GS599" s="14">
        <v>0</v>
      </c>
      <c r="GT599" s="14">
        <v>1</v>
      </c>
      <c r="GU599" s="14">
        <v>0</v>
      </c>
      <c r="GV599" s="14">
        <v>0</v>
      </c>
      <c r="GW599" s="14">
        <v>0</v>
      </c>
      <c r="GX599" s="14">
        <v>0</v>
      </c>
      <c r="GY599" s="14">
        <v>0</v>
      </c>
      <c r="GZ599" s="14">
        <v>1</v>
      </c>
      <c r="HA599" s="14">
        <v>0</v>
      </c>
      <c r="HB599" s="14">
        <v>0</v>
      </c>
      <c r="HC599" s="14">
        <v>0</v>
      </c>
      <c r="HD599" s="14">
        <v>0</v>
      </c>
      <c r="HE599" s="14">
        <v>0</v>
      </c>
      <c r="HF599" s="14">
        <v>0</v>
      </c>
      <c r="HG599" s="14">
        <v>0</v>
      </c>
      <c r="HH599" s="14">
        <v>2</v>
      </c>
      <c r="HI599" s="14">
        <v>0</v>
      </c>
      <c r="HJ599" s="14">
        <v>2</v>
      </c>
      <c r="HK599" s="14">
        <v>0</v>
      </c>
      <c r="HL599" s="14">
        <v>0</v>
      </c>
      <c r="HM599" s="14">
        <v>1</v>
      </c>
      <c r="HN599" s="14">
        <v>2</v>
      </c>
      <c r="HO599" s="14">
        <v>0</v>
      </c>
      <c r="HP599" s="14">
        <v>0</v>
      </c>
      <c r="HQ599" s="14">
        <v>1</v>
      </c>
      <c r="HR599" s="14">
        <v>0</v>
      </c>
      <c r="HS599" s="14">
        <v>0</v>
      </c>
      <c r="HT599" s="14">
        <v>4</v>
      </c>
      <c r="HU599" s="14">
        <v>0</v>
      </c>
      <c r="HV599" s="14">
        <v>0</v>
      </c>
      <c r="HW599" s="14">
        <v>0</v>
      </c>
      <c r="HX599" s="14">
        <v>0</v>
      </c>
      <c r="HY599" s="14">
        <v>0</v>
      </c>
      <c r="HZ599" s="14">
        <v>0</v>
      </c>
      <c r="IA599" s="14">
        <v>2</v>
      </c>
      <c r="IB599" s="14">
        <v>0</v>
      </c>
      <c r="IC599" s="14">
        <v>0</v>
      </c>
      <c r="ID599" s="14">
        <v>0</v>
      </c>
      <c r="IE599" s="14">
        <v>1</v>
      </c>
      <c r="IF599" s="14">
        <v>0</v>
      </c>
      <c r="IG599" s="14">
        <v>1</v>
      </c>
      <c r="IH599" s="14">
        <v>0</v>
      </c>
      <c r="II599" s="14">
        <v>0</v>
      </c>
      <c r="IJ599" s="14">
        <v>1</v>
      </c>
      <c r="IK599" s="14">
        <v>0</v>
      </c>
      <c r="IL599" s="14">
        <v>0</v>
      </c>
      <c r="IM599" s="14">
        <v>1</v>
      </c>
      <c r="IN599" s="14">
        <v>0</v>
      </c>
      <c r="IO599" s="14">
        <v>0</v>
      </c>
      <c r="IP599" s="14">
        <v>1</v>
      </c>
      <c r="IQ599" s="14">
        <v>0</v>
      </c>
      <c r="IR599" s="14">
        <v>0</v>
      </c>
      <c r="IS599" s="14">
        <v>1</v>
      </c>
      <c r="IT599" s="14">
        <v>0</v>
      </c>
      <c r="IU599" s="14">
        <v>0</v>
      </c>
      <c r="IV599" s="14">
        <v>1</v>
      </c>
      <c r="IW599" s="14">
        <v>0</v>
      </c>
      <c r="IX599" s="14">
        <v>2</v>
      </c>
      <c r="IY599" s="14">
        <v>0</v>
      </c>
      <c r="IZ599" s="14">
        <v>0</v>
      </c>
      <c r="JA599" s="14">
        <v>0</v>
      </c>
      <c r="JB599" s="14">
        <v>0</v>
      </c>
      <c r="JC599" s="14">
        <v>0</v>
      </c>
      <c r="JD599" s="14">
        <v>0</v>
      </c>
      <c r="JE599" s="14">
        <v>2</v>
      </c>
      <c r="JF599" s="14">
        <v>0</v>
      </c>
      <c r="JG599" s="14">
        <v>0</v>
      </c>
      <c r="JH599" s="14">
        <v>0</v>
      </c>
      <c r="JI599" s="14">
        <v>0</v>
      </c>
      <c r="JJ599" s="14">
        <v>0</v>
      </c>
      <c r="JK599" s="14">
        <v>0</v>
      </c>
      <c r="JL599" s="14">
        <v>0</v>
      </c>
      <c r="JM599" s="14">
        <v>0</v>
      </c>
      <c r="JN599" s="14">
        <v>0</v>
      </c>
      <c r="JO599" s="14">
        <v>0</v>
      </c>
      <c r="JP599" s="14">
        <v>1</v>
      </c>
      <c r="JQ599" s="14">
        <v>0</v>
      </c>
      <c r="JR599" s="14">
        <v>0</v>
      </c>
      <c r="JS599" s="14">
        <v>0</v>
      </c>
      <c r="JT599" s="14">
        <v>0</v>
      </c>
      <c r="JU599" s="14">
        <v>0</v>
      </c>
      <c r="JV599" s="14">
        <v>0</v>
      </c>
      <c r="JW599" s="14">
        <v>0</v>
      </c>
      <c r="JX599" s="14">
        <v>0</v>
      </c>
      <c r="JY599" s="14">
        <v>0</v>
      </c>
      <c r="JZ599" s="14">
        <v>0</v>
      </c>
      <c r="KA599" s="14">
        <v>0</v>
      </c>
      <c r="KB599" s="14">
        <v>1</v>
      </c>
      <c r="KC599" s="14">
        <v>0</v>
      </c>
      <c r="KD599" s="14">
        <v>0</v>
      </c>
      <c r="KE599" s="14">
        <v>0</v>
      </c>
      <c r="KF599" s="14">
        <v>0</v>
      </c>
      <c r="KG599" s="14">
        <v>0</v>
      </c>
      <c r="KH599" s="14">
        <v>0</v>
      </c>
      <c r="KI599" s="14">
        <v>1</v>
      </c>
      <c r="KJ599" s="14">
        <v>0</v>
      </c>
      <c r="KK599" s="14">
        <v>0</v>
      </c>
      <c r="KL599" s="14">
        <v>0</v>
      </c>
      <c r="KM599" s="14">
        <v>0</v>
      </c>
      <c r="KN599" s="14">
        <v>0</v>
      </c>
      <c r="KO599" s="14">
        <v>0</v>
      </c>
      <c r="KP599" s="14">
        <v>0</v>
      </c>
      <c r="KQ599" s="14">
        <v>0</v>
      </c>
      <c r="KR599" s="14">
        <v>0</v>
      </c>
      <c r="KS599" s="14">
        <v>0</v>
      </c>
      <c r="KT599" s="14">
        <v>0</v>
      </c>
      <c r="KU599" s="14">
        <v>0</v>
      </c>
      <c r="KV599" s="14">
        <v>0</v>
      </c>
      <c r="KW599" s="14">
        <v>0</v>
      </c>
      <c r="KX599" s="14">
        <v>0</v>
      </c>
      <c r="KY599" s="14">
        <v>0</v>
      </c>
      <c r="KZ599" s="14">
        <v>0</v>
      </c>
      <c r="LA599" s="14">
        <v>0</v>
      </c>
      <c r="LB599" s="14">
        <v>0</v>
      </c>
      <c r="LC599" s="14">
        <v>0</v>
      </c>
      <c r="LD599" s="14">
        <v>0</v>
      </c>
      <c r="LE599" s="14">
        <v>0</v>
      </c>
      <c r="LF599" s="14">
        <v>0</v>
      </c>
      <c r="LG599" s="14">
        <v>0</v>
      </c>
      <c r="LH599" s="14">
        <v>0</v>
      </c>
      <c r="LI599" s="14">
        <v>0</v>
      </c>
      <c r="LJ599" s="14">
        <v>0</v>
      </c>
      <c r="LK599" s="14">
        <v>0</v>
      </c>
      <c r="LL599" s="14">
        <v>1</v>
      </c>
      <c r="LM599" s="14">
        <v>1</v>
      </c>
      <c r="LN599" s="14">
        <v>0</v>
      </c>
      <c r="LO599" s="14">
        <v>0</v>
      </c>
      <c r="LP599" s="14">
        <v>1</v>
      </c>
      <c r="LQ599" s="14">
        <v>0</v>
      </c>
      <c r="LR599" s="14">
        <v>0</v>
      </c>
      <c r="LS599" s="14">
        <v>0</v>
      </c>
      <c r="LT599" s="14">
        <v>1</v>
      </c>
      <c r="LU599" s="14">
        <v>0</v>
      </c>
      <c r="LV599" s="14">
        <v>1</v>
      </c>
      <c r="LW599" s="14">
        <v>0</v>
      </c>
      <c r="LX599" s="14">
        <v>0</v>
      </c>
      <c r="LY599" s="14">
        <v>0</v>
      </c>
      <c r="LZ599" s="14">
        <v>0</v>
      </c>
      <c r="MA599" s="14">
        <v>0</v>
      </c>
      <c r="MB599" s="14">
        <v>0</v>
      </c>
      <c r="MC599" s="14">
        <v>0</v>
      </c>
      <c r="MD599" s="14">
        <v>0</v>
      </c>
      <c r="ME599" s="14">
        <v>0</v>
      </c>
      <c r="MF599" s="14">
        <v>1</v>
      </c>
      <c r="MG599" s="14">
        <v>0</v>
      </c>
      <c r="MH599" s="14">
        <v>0</v>
      </c>
      <c r="MI599" s="14">
        <v>0</v>
      </c>
      <c r="MJ599" s="14">
        <v>0</v>
      </c>
      <c r="MK599" s="14">
        <v>0</v>
      </c>
      <c r="ML599" s="14">
        <v>0</v>
      </c>
      <c r="MM599" s="14">
        <v>0</v>
      </c>
      <c r="MN599" s="14">
        <v>0</v>
      </c>
      <c r="MO599" s="14">
        <v>0</v>
      </c>
      <c r="MP599" s="14">
        <v>0</v>
      </c>
      <c r="MQ599" s="14">
        <v>2</v>
      </c>
      <c r="MR599" s="14">
        <v>0</v>
      </c>
      <c r="MS599" s="14">
        <v>0</v>
      </c>
      <c r="MT599" s="14">
        <v>0</v>
      </c>
      <c r="MU599" s="14">
        <v>0</v>
      </c>
      <c r="MV599" s="14">
        <v>0</v>
      </c>
      <c r="MW599" s="14">
        <v>0</v>
      </c>
      <c r="MX599" s="14">
        <v>1</v>
      </c>
      <c r="MY599" s="14">
        <v>0</v>
      </c>
      <c r="MZ599" s="14">
        <v>0</v>
      </c>
      <c r="NA599" s="14">
        <v>2</v>
      </c>
      <c r="NB599" s="14">
        <v>0</v>
      </c>
      <c r="NC599" s="14">
        <v>0</v>
      </c>
      <c r="ND599" s="14">
        <v>0</v>
      </c>
      <c r="NE599" s="14">
        <v>1</v>
      </c>
      <c r="NF599" s="14">
        <v>1</v>
      </c>
      <c r="NG599" s="14">
        <v>0</v>
      </c>
      <c r="NH599" s="14">
        <v>1</v>
      </c>
      <c r="NI599" s="14">
        <v>0</v>
      </c>
      <c r="NJ599" s="14">
        <v>0</v>
      </c>
      <c r="NK599" s="14">
        <v>0</v>
      </c>
      <c r="NL599" s="14">
        <v>0</v>
      </c>
      <c r="NM599" s="14">
        <v>0</v>
      </c>
      <c r="NN599" s="14">
        <v>0</v>
      </c>
      <c r="NO599" s="14">
        <v>2</v>
      </c>
      <c r="NP599" s="14">
        <v>0</v>
      </c>
      <c r="NQ599" s="14">
        <v>0</v>
      </c>
      <c r="NR599" s="14">
        <v>0</v>
      </c>
      <c r="NS599" s="14">
        <v>1</v>
      </c>
      <c r="NT599" s="14">
        <v>1</v>
      </c>
      <c r="NU599" s="14">
        <v>0</v>
      </c>
      <c r="NV599" s="14">
        <v>0</v>
      </c>
      <c r="NW599" s="14">
        <v>2</v>
      </c>
      <c r="NX599" s="14">
        <v>1</v>
      </c>
      <c r="NY599" s="14">
        <v>0</v>
      </c>
      <c r="NZ599" s="14">
        <v>0</v>
      </c>
      <c r="OA599" s="14">
        <v>1</v>
      </c>
      <c r="OB599" s="14">
        <v>0</v>
      </c>
      <c r="OC599" s="14">
        <v>0</v>
      </c>
      <c r="OD599" s="14">
        <v>1</v>
      </c>
      <c r="OE599" s="14">
        <v>0</v>
      </c>
      <c r="OF599" s="14"/>
      <c r="OG599" s="14">
        <v>0</v>
      </c>
      <c r="OH599" s="14">
        <v>0</v>
      </c>
      <c r="OI599" s="14">
        <v>0</v>
      </c>
      <c r="OJ599" s="14">
        <v>0</v>
      </c>
      <c r="OK599" s="14">
        <v>0</v>
      </c>
      <c r="OL599" s="14">
        <v>0</v>
      </c>
      <c r="OM599" s="14">
        <v>0</v>
      </c>
      <c r="ON599" s="14">
        <v>1</v>
      </c>
      <c r="OO599" s="14">
        <v>0</v>
      </c>
      <c r="OP599" s="14">
        <v>0</v>
      </c>
      <c r="OQ599" s="14">
        <v>0</v>
      </c>
      <c r="OR599" s="14">
        <v>0</v>
      </c>
      <c r="OS599" s="14">
        <v>0</v>
      </c>
      <c r="OT599" s="14">
        <v>0</v>
      </c>
      <c r="OU599" s="14">
        <v>0</v>
      </c>
      <c r="OV599" s="14">
        <v>0</v>
      </c>
      <c r="OW599" s="14">
        <v>0</v>
      </c>
      <c r="OX599" s="14">
        <v>1</v>
      </c>
      <c r="OY599" s="14">
        <v>0</v>
      </c>
      <c r="OZ599" s="14"/>
      <c r="PA599" s="14">
        <v>0</v>
      </c>
      <c r="PB599" s="14"/>
      <c r="PC599" s="14">
        <v>1</v>
      </c>
      <c r="PD599" s="14">
        <v>0</v>
      </c>
      <c r="PE599" s="14">
        <v>1</v>
      </c>
      <c r="PF599" s="14"/>
      <c r="PG599" s="54"/>
      <c r="PH599" s="54"/>
      <c r="PI599" s="54"/>
      <c r="PJ599" s="54"/>
      <c r="PK599" s="54"/>
      <c r="PL599" s="84">
        <v>1</v>
      </c>
      <c r="PM599" s="14"/>
      <c r="PN599" s="84"/>
      <c r="PO599" s="84"/>
      <c r="PP599" s="84"/>
      <c r="PQ599" s="84"/>
      <c r="PR599" s="505"/>
      <c r="PS599" s="84">
        <v>1</v>
      </c>
      <c r="PT599" s="84"/>
      <c r="PU599" s="84"/>
      <c r="PV599" s="84"/>
      <c r="PW599" s="54"/>
      <c r="PX599" s="54"/>
      <c r="PY599" s="14"/>
      <c r="PZ599" s="14"/>
      <c r="QA599" s="14">
        <v>1</v>
      </c>
      <c r="QB599" s="54"/>
      <c r="QC599" s="54"/>
      <c r="QD599" s="54"/>
      <c r="QL599" s="482">
        <v>1</v>
      </c>
      <c r="QQ599" s="1">
        <v>1</v>
      </c>
      <c r="QR599" s="1"/>
      <c r="QS599" s="1"/>
      <c r="QV599" s="1">
        <v>2</v>
      </c>
      <c r="QX599" s="1">
        <v>1</v>
      </c>
      <c r="QY599" s="1"/>
      <c r="QZ599" s="1"/>
      <c r="RA599" s="1"/>
      <c r="RB599" s="1"/>
      <c r="RC599" s="1"/>
      <c r="RD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SG599" s="20">
        <v>1</v>
      </c>
    </row>
    <row r="600" spans="1:501" s="20" customFormat="1" hidden="1" x14ac:dyDescent="0.25">
      <c r="A600" s="68" t="s">
        <v>27</v>
      </c>
      <c r="B600" s="68" t="s">
        <v>1258</v>
      </c>
      <c r="C600" s="464">
        <v>776</v>
      </c>
      <c r="D600" s="347"/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  <c r="AL600" s="14">
        <v>0</v>
      </c>
      <c r="AM600" s="14">
        <v>0</v>
      </c>
      <c r="AN600" s="14">
        <v>0</v>
      </c>
      <c r="AO600" s="14">
        <v>0</v>
      </c>
      <c r="AP600" s="14">
        <v>0</v>
      </c>
      <c r="AQ600" s="14">
        <v>0</v>
      </c>
      <c r="AR600" s="14">
        <v>0</v>
      </c>
      <c r="AS600" s="14">
        <v>0</v>
      </c>
      <c r="AT600" s="14">
        <v>0</v>
      </c>
      <c r="AU600" s="14">
        <v>0</v>
      </c>
      <c r="AV600" s="14">
        <v>0</v>
      </c>
      <c r="AW600" s="14">
        <v>0</v>
      </c>
      <c r="AX600" s="14">
        <v>0</v>
      </c>
      <c r="AY600" s="14">
        <v>0</v>
      </c>
      <c r="AZ600" s="14">
        <v>0</v>
      </c>
      <c r="BA600" s="14">
        <v>0</v>
      </c>
      <c r="BB600" s="14">
        <v>0</v>
      </c>
      <c r="BC600" s="14">
        <v>0</v>
      </c>
      <c r="BD600" s="14">
        <v>0</v>
      </c>
      <c r="BE600" s="14">
        <v>0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  <c r="BK600" s="14">
        <v>0</v>
      </c>
      <c r="BL600" s="14">
        <v>0</v>
      </c>
      <c r="BM600" s="14">
        <v>0</v>
      </c>
      <c r="BN600" s="14">
        <v>0</v>
      </c>
      <c r="BO600" s="14">
        <v>0</v>
      </c>
      <c r="BP600" s="14">
        <v>0</v>
      </c>
      <c r="BQ600" s="14">
        <v>0</v>
      </c>
      <c r="BR600" s="14">
        <v>0</v>
      </c>
      <c r="BS600" s="14">
        <v>0</v>
      </c>
      <c r="BT600" s="14">
        <v>0</v>
      </c>
      <c r="BU600" s="14">
        <v>0</v>
      </c>
      <c r="BV600" s="14">
        <v>0</v>
      </c>
      <c r="BW600" s="14">
        <v>0</v>
      </c>
      <c r="BX600" s="14">
        <v>0</v>
      </c>
      <c r="BY600" s="14">
        <v>0</v>
      </c>
      <c r="BZ600" s="14">
        <v>0</v>
      </c>
      <c r="CA600" s="14">
        <v>0</v>
      </c>
      <c r="CB600" s="14">
        <v>0</v>
      </c>
      <c r="CC600" s="14">
        <v>0</v>
      </c>
      <c r="CD600" s="14">
        <v>0</v>
      </c>
      <c r="CE600" s="14">
        <v>0</v>
      </c>
      <c r="CF600" s="14">
        <v>0</v>
      </c>
      <c r="CG600" s="14">
        <v>0</v>
      </c>
      <c r="CH600" s="14">
        <v>0</v>
      </c>
      <c r="CI600" s="14">
        <v>0</v>
      </c>
      <c r="CJ600" s="14">
        <v>0</v>
      </c>
      <c r="CK600" s="14">
        <v>0</v>
      </c>
      <c r="CL600" s="14">
        <v>0</v>
      </c>
      <c r="CM600" s="14">
        <v>0</v>
      </c>
      <c r="CN600" s="14">
        <v>0</v>
      </c>
      <c r="CO600" s="14">
        <v>0</v>
      </c>
      <c r="CP600" s="14">
        <v>0</v>
      </c>
      <c r="CQ600" s="14">
        <v>0</v>
      </c>
      <c r="CR600" s="14">
        <v>0</v>
      </c>
      <c r="CS600" s="14">
        <v>0</v>
      </c>
      <c r="CT600" s="14">
        <v>0</v>
      </c>
      <c r="CU600" s="14">
        <v>0</v>
      </c>
      <c r="CV600" s="14">
        <v>0</v>
      </c>
      <c r="CW600" s="14">
        <v>0</v>
      </c>
      <c r="CX600" s="14">
        <v>0</v>
      </c>
      <c r="CY600" s="14">
        <v>0</v>
      </c>
      <c r="CZ600" s="14">
        <v>0</v>
      </c>
      <c r="DA600" s="14">
        <v>0</v>
      </c>
      <c r="DB600" s="14">
        <v>0</v>
      </c>
      <c r="DC600" s="14">
        <v>0</v>
      </c>
      <c r="DD600" s="14">
        <v>0</v>
      </c>
      <c r="DE600" s="14">
        <v>0</v>
      </c>
      <c r="DF600" s="14">
        <v>0</v>
      </c>
      <c r="DG600" s="14">
        <v>0</v>
      </c>
      <c r="DH600" s="14">
        <v>0</v>
      </c>
      <c r="DI600" s="14">
        <v>0</v>
      </c>
      <c r="DJ600" s="14">
        <v>0</v>
      </c>
      <c r="DK600" s="14">
        <v>0</v>
      </c>
      <c r="DL600" s="14">
        <v>0</v>
      </c>
      <c r="DM600" s="14">
        <v>0</v>
      </c>
      <c r="DN600" s="14">
        <v>0</v>
      </c>
      <c r="DO600" s="14">
        <v>0</v>
      </c>
      <c r="DP600" s="14">
        <v>0</v>
      </c>
      <c r="DQ600" s="14">
        <v>0</v>
      </c>
      <c r="DR600" s="14">
        <v>0</v>
      </c>
      <c r="DS600" s="14">
        <v>0</v>
      </c>
      <c r="DT600" s="14">
        <v>0</v>
      </c>
      <c r="DU600" s="14">
        <v>0</v>
      </c>
      <c r="DV600" s="14">
        <v>0</v>
      </c>
      <c r="DW600" s="14">
        <v>0</v>
      </c>
      <c r="DX600" s="14">
        <v>1</v>
      </c>
      <c r="DY600" s="14">
        <v>0</v>
      </c>
      <c r="DZ600" s="14">
        <v>1</v>
      </c>
      <c r="EA600" s="14">
        <v>0</v>
      </c>
      <c r="EB600" s="14">
        <v>1</v>
      </c>
      <c r="EC600" s="14">
        <v>0</v>
      </c>
      <c r="ED600" s="14">
        <v>0</v>
      </c>
      <c r="EE600" s="14">
        <v>0</v>
      </c>
      <c r="EF600" s="14">
        <v>0</v>
      </c>
      <c r="EG600" s="14">
        <v>0</v>
      </c>
      <c r="EH600" s="14">
        <v>0</v>
      </c>
      <c r="EI600" s="14">
        <v>0</v>
      </c>
      <c r="EJ600" s="14">
        <v>0</v>
      </c>
      <c r="EK600" s="14">
        <v>0</v>
      </c>
      <c r="EL600" s="14">
        <v>0</v>
      </c>
      <c r="EM600" s="14">
        <v>0</v>
      </c>
      <c r="EN600" s="14">
        <v>0</v>
      </c>
      <c r="EO600" s="14">
        <v>0</v>
      </c>
      <c r="EP600" s="14">
        <v>1</v>
      </c>
      <c r="EQ600" s="14">
        <v>0</v>
      </c>
      <c r="ER600" s="14">
        <v>0</v>
      </c>
      <c r="ES600" s="14">
        <v>0</v>
      </c>
      <c r="ET600" s="14">
        <v>0</v>
      </c>
      <c r="EU600" s="14">
        <v>0</v>
      </c>
      <c r="EV600" s="14">
        <v>0</v>
      </c>
      <c r="EW600" s="14">
        <v>0</v>
      </c>
      <c r="EX600" s="14">
        <v>0</v>
      </c>
      <c r="EY600" s="14">
        <v>0</v>
      </c>
      <c r="EZ600" s="14">
        <v>0</v>
      </c>
      <c r="FA600" s="14">
        <v>0</v>
      </c>
      <c r="FB600" s="14">
        <v>0</v>
      </c>
      <c r="FC600" s="14">
        <v>0</v>
      </c>
      <c r="FD600" s="14">
        <v>1</v>
      </c>
      <c r="FE600" s="14">
        <v>0</v>
      </c>
      <c r="FF600" s="14">
        <v>0</v>
      </c>
      <c r="FG600" s="14">
        <v>0</v>
      </c>
      <c r="FH600" s="14">
        <v>0</v>
      </c>
      <c r="FI600" s="14">
        <v>0</v>
      </c>
      <c r="FJ600" s="14">
        <v>0</v>
      </c>
      <c r="FK600" s="14">
        <v>0</v>
      </c>
      <c r="FL600" s="14">
        <v>0</v>
      </c>
      <c r="FM600" s="14">
        <v>0</v>
      </c>
      <c r="FN600" s="14">
        <v>1</v>
      </c>
      <c r="FO600" s="14">
        <v>1</v>
      </c>
      <c r="FP600" s="14">
        <v>0</v>
      </c>
      <c r="FQ600" s="14">
        <v>1</v>
      </c>
      <c r="FR600" s="14">
        <v>0</v>
      </c>
      <c r="FS600" s="14">
        <v>0</v>
      </c>
      <c r="FT600" s="14">
        <v>0</v>
      </c>
      <c r="FU600" s="14">
        <v>0</v>
      </c>
      <c r="FV600" s="14">
        <v>0</v>
      </c>
      <c r="FW600" s="14">
        <v>0</v>
      </c>
      <c r="FX600" s="14">
        <v>0</v>
      </c>
      <c r="FY600" s="14">
        <v>0</v>
      </c>
      <c r="FZ600" s="14">
        <v>0</v>
      </c>
      <c r="GA600" s="14">
        <v>0</v>
      </c>
      <c r="GB600" s="14">
        <v>0</v>
      </c>
      <c r="GC600" s="14">
        <v>0</v>
      </c>
      <c r="GD600" s="14">
        <v>0</v>
      </c>
      <c r="GE600" s="14">
        <v>0</v>
      </c>
      <c r="GF600" s="14">
        <v>0</v>
      </c>
      <c r="GG600" s="14">
        <v>0</v>
      </c>
      <c r="GH600" s="14">
        <v>0</v>
      </c>
      <c r="GI600" s="14">
        <v>0</v>
      </c>
      <c r="GJ600" s="14">
        <v>0</v>
      </c>
      <c r="GK600" s="14">
        <v>0</v>
      </c>
      <c r="GL600" s="14">
        <v>0</v>
      </c>
      <c r="GM600" s="14">
        <v>0</v>
      </c>
      <c r="GN600" s="14">
        <v>0</v>
      </c>
      <c r="GO600" s="14">
        <v>0</v>
      </c>
      <c r="GP600" s="14">
        <v>0</v>
      </c>
      <c r="GQ600" s="14">
        <v>0</v>
      </c>
      <c r="GR600" s="14">
        <v>0</v>
      </c>
      <c r="GS600" s="14">
        <v>0</v>
      </c>
      <c r="GT600" s="14">
        <v>0</v>
      </c>
      <c r="GU600" s="14">
        <v>0</v>
      </c>
      <c r="GV600" s="14">
        <v>0</v>
      </c>
      <c r="GW600" s="14">
        <v>0</v>
      </c>
      <c r="GX600" s="14">
        <v>0</v>
      </c>
      <c r="GY600" s="14">
        <v>0</v>
      </c>
      <c r="GZ600" s="14">
        <v>0</v>
      </c>
      <c r="HA600" s="14">
        <v>0</v>
      </c>
      <c r="HB600" s="14">
        <v>0</v>
      </c>
      <c r="HC600" s="14">
        <v>0</v>
      </c>
      <c r="HD600" s="14">
        <v>0</v>
      </c>
      <c r="HE600" s="14">
        <v>0</v>
      </c>
      <c r="HF600" s="14">
        <v>0</v>
      </c>
      <c r="HG600" s="14">
        <v>0</v>
      </c>
      <c r="HH600" s="14">
        <v>0</v>
      </c>
      <c r="HI600" s="14">
        <v>0</v>
      </c>
      <c r="HJ600" s="14">
        <v>1</v>
      </c>
      <c r="HK600" s="14">
        <v>0</v>
      </c>
      <c r="HL600" s="14">
        <v>0</v>
      </c>
      <c r="HM600" s="14">
        <v>1</v>
      </c>
      <c r="HN600" s="14">
        <v>0</v>
      </c>
      <c r="HO600" s="14">
        <v>0</v>
      </c>
      <c r="HP600" s="14">
        <v>0</v>
      </c>
      <c r="HQ600" s="14">
        <v>0</v>
      </c>
      <c r="HR600" s="14">
        <v>0</v>
      </c>
      <c r="HS600" s="14">
        <v>0</v>
      </c>
      <c r="HT600" s="14">
        <v>0</v>
      </c>
      <c r="HU600" s="14">
        <v>0</v>
      </c>
      <c r="HV600" s="14">
        <v>0</v>
      </c>
      <c r="HW600" s="14">
        <v>0</v>
      </c>
      <c r="HX600" s="14">
        <v>0</v>
      </c>
      <c r="HY600" s="14">
        <v>0</v>
      </c>
      <c r="HZ600" s="14">
        <v>0</v>
      </c>
      <c r="IA600" s="14">
        <v>0</v>
      </c>
      <c r="IB600" s="14">
        <v>0</v>
      </c>
      <c r="IC600" s="14">
        <v>0</v>
      </c>
      <c r="ID600" s="14">
        <v>0</v>
      </c>
      <c r="IE600" s="14">
        <v>0</v>
      </c>
      <c r="IF600" s="14">
        <v>0</v>
      </c>
      <c r="IG600" s="14">
        <v>0</v>
      </c>
      <c r="IH600" s="14">
        <v>0</v>
      </c>
      <c r="II600" s="14">
        <v>0</v>
      </c>
      <c r="IJ600" s="14">
        <v>0</v>
      </c>
      <c r="IK600" s="14">
        <v>0</v>
      </c>
      <c r="IL600" s="14">
        <v>0</v>
      </c>
      <c r="IM600" s="14">
        <v>0</v>
      </c>
      <c r="IN600" s="14">
        <v>0</v>
      </c>
      <c r="IO600" s="14">
        <v>0</v>
      </c>
      <c r="IP600" s="14">
        <v>0</v>
      </c>
      <c r="IQ600" s="14">
        <v>0</v>
      </c>
      <c r="IR600" s="14">
        <v>0</v>
      </c>
      <c r="IS600" s="14">
        <v>0</v>
      </c>
      <c r="IT600" s="14">
        <v>0</v>
      </c>
      <c r="IU600" s="14">
        <v>0</v>
      </c>
      <c r="IV600" s="14">
        <v>0</v>
      </c>
      <c r="IW600" s="14">
        <v>0</v>
      </c>
      <c r="IX600" s="14">
        <v>0</v>
      </c>
      <c r="IY600" s="14">
        <v>0</v>
      </c>
      <c r="IZ600" s="14">
        <v>0</v>
      </c>
      <c r="JA600" s="14">
        <v>0</v>
      </c>
      <c r="JB600" s="14">
        <v>0</v>
      </c>
      <c r="JC600" s="14">
        <v>0</v>
      </c>
      <c r="JD600" s="14">
        <v>0</v>
      </c>
      <c r="JE600" s="14">
        <v>0</v>
      </c>
      <c r="JF600" s="14">
        <v>0</v>
      </c>
      <c r="JG600" s="14">
        <v>0</v>
      </c>
      <c r="JH600" s="14">
        <v>0</v>
      </c>
      <c r="JI600" s="14">
        <v>0</v>
      </c>
      <c r="JJ600" s="14">
        <v>0</v>
      </c>
      <c r="JK600" s="14">
        <v>0</v>
      </c>
      <c r="JL600" s="14">
        <v>0</v>
      </c>
      <c r="JM600" s="14">
        <v>0</v>
      </c>
      <c r="JN600" s="14">
        <v>0</v>
      </c>
      <c r="JO600" s="14">
        <v>0</v>
      </c>
      <c r="JP600" s="14">
        <v>0</v>
      </c>
      <c r="JQ600" s="14">
        <v>0</v>
      </c>
      <c r="JR600" s="14">
        <v>0</v>
      </c>
      <c r="JS600" s="14">
        <v>0</v>
      </c>
      <c r="JT600" s="14">
        <v>0</v>
      </c>
      <c r="JU600" s="14">
        <v>0</v>
      </c>
      <c r="JV600" s="14">
        <v>0</v>
      </c>
      <c r="JW600" s="14">
        <v>0</v>
      </c>
      <c r="JX600" s="14">
        <v>0</v>
      </c>
      <c r="JY600" s="14">
        <v>0</v>
      </c>
      <c r="JZ600" s="14">
        <v>0</v>
      </c>
      <c r="KA600" s="14">
        <v>0</v>
      </c>
      <c r="KB600" s="14">
        <v>0</v>
      </c>
      <c r="KC600" s="14">
        <v>0</v>
      </c>
      <c r="KD600" s="14">
        <v>0</v>
      </c>
      <c r="KE600" s="14">
        <v>0</v>
      </c>
      <c r="KF600" s="14">
        <v>0</v>
      </c>
      <c r="KG600" s="14">
        <v>0</v>
      </c>
      <c r="KH600" s="14">
        <v>0</v>
      </c>
      <c r="KI600" s="14">
        <v>0</v>
      </c>
      <c r="KJ600" s="14">
        <v>0</v>
      </c>
      <c r="KK600" s="14">
        <v>0</v>
      </c>
      <c r="KL600" s="14">
        <v>0</v>
      </c>
      <c r="KM600" s="14">
        <v>0</v>
      </c>
      <c r="KN600" s="14">
        <v>0</v>
      </c>
      <c r="KO600" s="14">
        <v>0</v>
      </c>
      <c r="KP600" s="14">
        <v>0</v>
      </c>
      <c r="KQ600" s="14">
        <v>0</v>
      </c>
      <c r="KR600" s="14">
        <v>0</v>
      </c>
      <c r="KS600" s="14">
        <v>0</v>
      </c>
      <c r="KT600" s="14">
        <v>0</v>
      </c>
      <c r="KU600" s="14">
        <v>0</v>
      </c>
      <c r="KV600" s="14">
        <v>0</v>
      </c>
      <c r="KW600" s="14">
        <v>0</v>
      </c>
      <c r="KX600" s="14">
        <v>0</v>
      </c>
      <c r="KY600" s="14">
        <v>0</v>
      </c>
      <c r="KZ600" s="14">
        <v>0</v>
      </c>
      <c r="LA600" s="14">
        <v>0</v>
      </c>
      <c r="LB600" s="14">
        <v>0</v>
      </c>
      <c r="LC600" s="14">
        <v>0</v>
      </c>
      <c r="LD600" s="14">
        <v>0</v>
      </c>
      <c r="LE600" s="14">
        <v>0</v>
      </c>
      <c r="LF600" s="14">
        <v>0</v>
      </c>
      <c r="LG600" s="14">
        <v>0</v>
      </c>
      <c r="LH600" s="14">
        <v>0</v>
      </c>
      <c r="LI600" s="14">
        <v>0</v>
      </c>
      <c r="LJ600" s="14">
        <v>0</v>
      </c>
      <c r="LK600" s="14">
        <v>0</v>
      </c>
      <c r="LL600" s="14">
        <v>0</v>
      </c>
      <c r="LM600" s="14">
        <v>0</v>
      </c>
      <c r="LN600" s="14">
        <v>0</v>
      </c>
      <c r="LO600" s="14">
        <v>0</v>
      </c>
      <c r="LP600" s="14">
        <v>0</v>
      </c>
      <c r="LQ600" s="14">
        <v>0</v>
      </c>
      <c r="LR600" s="14">
        <v>0</v>
      </c>
      <c r="LS600" s="14">
        <v>0</v>
      </c>
      <c r="LT600" s="14">
        <v>0</v>
      </c>
      <c r="LU600" s="14">
        <v>0</v>
      </c>
      <c r="LV600" s="14">
        <v>0</v>
      </c>
      <c r="LW600" s="14">
        <v>0</v>
      </c>
      <c r="LX600" s="14">
        <v>0</v>
      </c>
      <c r="LY600" s="14">
        <v>0</v>
      </c>
      <c r="LZ600" s="14">
        <v>0</v>
      </c>
      <c r="MA600" s="14">
        <v>0</v>
      </c>
      <c r="MB600" s="14">
        <v>0</v>
      </c>
      <c r="MC600" s="14">
        <v>0</v>
      </c>
      <c r="MD600" s="14">
        <v>0</v>
      </c>
      <c r="ME600" s="14">
        <v>0</v>
      </c>
      <c r="MF600" s="14">
        <v>0</v>
      </c>
      <c r="MG600" s="14">
        <v>0</v>
      </c>
      <c r="MH600" s="14">
        <v>0</v>
      </c>
      <c r="MI600" s="14">
        <v>0</v>
      </c>
      <c r="MJ600" s="14">
        <v>0</v>
      </c>
      <c r="MK600" s="14">
        <v>0</v>
      </c>
      <c r="ML600" s="14">
        <v>0</v>
      </c>
      <c r="MM600" s="14">
        <v>0</v>
      </c>
      <c r="MN600" s="14">
        <v>0</v>
      </c>
      <c r="MO600" s="14">
        <v>0</v>
      </c>
      <c r="MP600" s="14">
        <v>0</v>
      </c>
      <c r="MQ600" s="14">
        <v>0</v>
      </c>
      <c r="MR600" s="14">
        <v>0</v>
      </c>
      <c r="MS600" s="14">
        <v>0</v>
      </c>
      <c r="MT600" s="14">
        <v>0</v>
      </c>
      <c r="MU600" s="14">
        <v>0</v>
      </c>
      <c r="MV600" s="14">
        <v>0</v>
      </c>
      <c r="MW600" s="14">
        <v>0</v>
      </c>
      <c r="MX600" s="14">
        <v>0</v>
      </c>
      <c r="MY600" s="14">
        <v>0</v>
      </c>
      <c r="MZ600" s="14">
        <v>0</v>
      </c>
      <c r="NA600" s="14">
        <v>0</v>
      </c>
      <c r="NB600" s="14">
        <v>0</v>
      </c>
      <c r="NC600" s="14">
        <v>1</v>
      </c>
      <c r="ND600" s="14">
        <v>1</v>
      </c>
      <c r="NE600" s="14">
        <v>0</v>
      </c>
      <c r="NF600" s="14">
        <v>3</v>
      </c>
      <c r="NG600" s="14">
        <v>0</v>
      </c>
      <c r="NH600" s="14">
        <v>1</v>
      </c>
      <c r="NI600" s="14">
        <v>0</v>
      </c>
      <c r="NJ600" s="14">
        <v>0</v>
      </c>
      <c r="NK600" s="14">
        <v>1</v>
      </c>
      <c r="NL600" s="14">
        <v>2</v>
      </c>
      <c r="NM600" s="14">
        <v>0</v>
      </c>
      <c r="NN600" s="14">
        <v>0</v>
      </c>
      <c r="NO600" s="14">
        <v>0</v>
      </c>
      <c r="NP600" s="14">
        <v>0</v>
      </c>
      <c r="NQ600" s="14">
        <v>0</v>
      </c>
      <c r="NR600" s="14">
        <v>0</v>
      </c>
      <c r="NS600" s="14">
        <v>1</v>
      </c>
      <c r="NT600" s="14">
        <v>1</v>
      </c>
      <c r="NU600" s="14">
        <v>0</v>
      </c>
      <c r="NV600" s="14">
        <v>0</v>
      </c>
      <c r="NW600" s="14">
        <v>1</v>
      </c>
      <c r="NX600" s="14">
        <v>0</v>
      </c>
      <c r="NY600" s="14">
        <v>0</v>
      </c>
      <c r="NZ600" s="14">
        <v>0</v>
      </c>
      <c r="OA600" s="14">
        <v>0</v>
      </c>
      <c r="OB600" s="14">
        <v>0</v>
      </c>
      <c r="OC600" s="14">
        <v>0</v>
      </c>
      <c r="OD600" s="14">
        <v>0</v>
      </c>
      <c r="OE600" s="14">
        <v>0</v>
      </c>
      <c r="OF600" s="14"/>
      <c r="OG600" s="14">
        <v>0</v>
      </c>
      <c r="OH600" s="14">
        <v>0</v>
      </c>
      <c r="OI600" s="14">
        <v>0</v>
      </c>
      <c r="OJ600" s="14">
        <v>0</v>
      </c>
      <c r="OK600" s="14">
        <v>0</v>
      </c>
      <c r="OL600" s="14">
        <v>1</v>
      </c>
      <c r="OM600" s="14">
        <v>1</v>
      </c>
      <c r="ON600" s="14">
        <v>1</v>
      </c>
      <c r="OO600" s="14">
        <v>0</v>
      </c>
      <c r="OP600" s="14">
        <v>0</v>
      </c>
      <c r="OQ600" s="14">
        <v>1</v>
      </c>
      <c r="OR600" s="14">
        <v>0</v>
      </c>
      <c r="OS600" s="14">
        <v>0</v>
      </c>
      <c r="OT600" s="14">
        <v>0</v>
      </c>
      <c r="OU600" s="14">
        <v>0</v>
      </c>
      <c r="OV600" s="14">
        <v>0</v>
      </c>
      <c r="OW600" s="14">
        <v>0</v>
      </c>
      <c r="OX600" s="14">
        <v>0</v>
      </c>
      <c r="OY600" s="14">
        <v>0</v>
      </c>
      <c r="OZ600" s="14"/>
      <c r="PA600" s="14">
        <v>0</v>
      </c>
      <c r="PB600" s="14"/>
      <c r="PC600" s="14"/>
      <c r="PD600" s="14">
        <v>0</v>
      </c>
      <c r="PE600" s="14"/>
      <c r="PF600" s="14"/>
      <c r="PG600" s="54"/>
      <c r="PH600" s="54"/>
      <c r="PI600" s="54"/>
      <c r="PJ600" s="54"/>
      <c r="PK600" s="54"/>
      <c r="PL600" s="84"/>
      <c r="PM600" s="14"/>
      <c r="PN600" s="84"/>
      <c r="PO600" s="84"/>
      <c r="PP600" s="84"/>
      <c r="PQ600" s="84"/>
      <c r="PR600" s="505"/>
      <c r="PS600" s="84"/>
      <c r="PT600" s="84"/>
      <c r="PU600" s="84"/>
      <c r="PV600" s="84"/>
      <c r="PW600" s="54"/>
      <c r="PX600" s="54"/>
      <c r="PY600" s="14"/>
      <c r="PZ600" s="14"/>
      <c r="QA600" s="14"/>
      <c r="QB600" s="54"/>
      <c r="QC600" s="54"/>
      <c r="QD600" s="54"/>
      <c r="QR600" s="1"/>
      <c r="QS600" s="1"/>
      <c r="QX600" s="1"/>
      <c r="QY600" s="1"/>
      <c r="QZ600" s="1"/>
      <c r="RA600" s="1"/>
      <c r="RB600" s="1"/>
      <c r="RC600" s="1"/>
      <c r="RD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</row>
    <row r="601" spans="1:501" s="20" customFormat="1" hidden="1" x14ac:dyDescent="0.25">
      <c r="A601" s="68" t="s">
        <v>51</v>
      </c>
      <c r="B601" s="68" t="s">
        <v>747</v>
      </c>
      <c r="C601" s="464">
        <v>279</v>
      </c>
      <c r="D601" s="347"/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  <c r="AL601" s="14">
        <v>0</v>
      </c>
      <c r="AM601" s="14">
        <v>0</v>
      </c>
      <c r="AN601" s="14">
        <v>0</v>
      </c>
      <c r="AO601" s="14">
        <v>0</v>
      </c>
      <c r="AP601" s="14">
        <v>0</v>
      </c>
      <c r="AQ601" s="14">
        <v>0</v>
      </c>
      <c r="AR601" s="14">
        <v>0</v>
      </c>
      <c r="AS601" s="14">
        <v>0</v>
      </c>
      <c r="AT601" s="14">
        <v>0</v>
      </c>
      <c r="AU601" s="14">
        <v>0</v>
      </c>
      <c r="AV601" s="14">
        <v>0</v>
      </c>
      <c r="AW601" s="14">
        <v>0</v>
      </c>
      <c r="AX601" s="14">
        <v>0</v>
      </c>
      <c r="AY601" s="14">
        <v>0</v>
      </c>
      <c r="AZ601" s="14">
        <v>0</v>
      </c>
      <c r="BA601" s="14">
        <v>0</v>
      </c>
      <c r="BB601" s="14">
        <v>0</v>
      </c>
      <c r="BC601" s="14">
        <v>0</v>
      </c>
      <c r="BD601" s="14">
        <v>0</v>
      </c>
      <c r="BE601" s="14">
        <v>0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  <c r="BK601" s="14">
        <v>0</v>
      </c>
      <c r="BL601" s="14">
        <v>0</v>
      </c>
      <c r="BM601" s="14">
        <v>0</v>
      </c>
      <c r="BN601" s="14">
        <v>0</v>
      </c>
      <c r="BO601" s="14">
        <v>0</v>
      </c>
      <c r="BP601" s="14">
        <v>0</v>
      </c>
      <c r="BQ601" s="14">
        <v>0</v>
      </c>
      <c r="BR601" s="14">
        <v>0</v>
      </c>
      <c r="BS601" s="14">
        <v>0</v>
      </c>
      <c r="BT601" s="14">
        <v>0</v>
      </c>
      <c r="BU601" s="14">
        <v>0</v>
      </c>
      <c r="BV601" s="14">
        <v>0</v>
      </c>
      <c r="BW601" s="14">
        <v>0</v>
      </c>
      <c r="BX601" s="14">
        <v>0</v>
      </c>
      <c r="BY601" s="14">
        <v>0</v>
      </c>
      <c r="BZ601" s="14">
        <v>0</v>
      </c>
      <c r="CA601" s="14">
        <v>0</v>
      </c>
      <c r="CB601" s="14">
        <v>0</v>
      </c>
      <c r="CC601" s="14">
        <v>0</v>
      </c>
      <c r="CD601" s="14">
        <v>0</v>
      </c>
      <c r="CE601" s="14">
        <v>0</v>
      </c>
      <c r="CF601" s="14">
        <v>0</v>
      </c>
      <c r="CG601" s="14">
        <v>0</v>
      </c>
      <c r="CH601" s="14">
        <v>0</v>
      </c>
      <c r="CI601" s="14">
        <v>0</v>
      </c>
      <c r="CJ601" s="14">
        <v>0</v>
      </c>
      <c r="CK601" s="14">
        <v>0</v>
      </c>
      <c r="CL601" s="14">
        <v>0</v>
      </c>
      <c r="CM601" s="14">
        <v>0</v>
      </c>
      <c r="CN601" s="14">
        <v>0</v>
      </c>
      <c r="CO601" s="14">
        <v>0</v>
      </c>
      <c r="CP601" s="14">
        <v>0</v>
      </c>
      <c r="CQ601" s="14">
        <v>0</v>
      </c>
      <c r="CR601" s="14">
        <v>0</v>
      </c>
      <c r="CS601" s="14">
        <v>0</v>
      </c>
      <c r="CT601" s="14">
        <v>0</v>
      </c>
      <c r="CU601" s="14">
        <v>0</v>
      </c>
      <c r="CV601" s="14">
        <v>0</v>
      </c>
      <c r="CW601" s="14">
        <v>0</v>
      </c>
      <c r="CX601" s="14">
        <v>0</v>
      </c>
      <c r="CY601" s="14">
        <v>0</v>
      </c>
      <c r="CZ601" s="14">
        <v>0</v>
      </c>
      <c r="DA601" s="14">
        <v>0</v>
      </c>
      <c r="DB601" s="14">
        <v>0</v>
      </c>
      <c r="DC601" s="14">
        <v>0</v>
      </c>
      <c r="DD601" s="14">
        <v>0</v>
      </c>
      <c r="DE601" s="14">
        <v>0</v>
      </c>
      <c r="DF601" s="14">
        <v>0</v>
      </c>
      <c r="DG601" s="14">
        <v>0</v>
      </c>
      <c r="DH601" s="14">
        <v>0</v>
      </c>
      <c r="DI601" s="14">
        <v>0</v>
      </c>
      <c r="DJ601" s="14">
        <v>0</v>
      </c>
      <c r="DK601" s="14">
        <v>0</v>
      </c>
      <c r="DL601" s="14">
        <v>0</v>
      </c>
      <c r="DM601" s="14">
        <v>0</v>
      </c>
      <c r="DN601" s="14">
        <v>0</v>
      </c>
      <c r="DO601" s="14">
        <v>0</v>
      </c>
      <c r="DP601" s="14">
        <v>0</v>
      </c>
      <c r="DQ601" s="14">
        <v>0</v>
      </c>
      <c r="DR601" s="14">
        <v>0</v>
      </c>
      <c r="DS601" s="14">
        <v>0</v>
      </c>
      <c r="DT601" s="14">
        <v>0</v>
      </c>
      <c r="DU601" s="14">
        <v>0</v>
      </c>
      <c r="DV601" s="14">
        <v>0</v>
      </c>
      <c r="DW601" s="14">
        <v>0</v>
      </c>
      <c r="DX601" s="14">
        <v>0</v>
      </c>
      <c r="DY601" s="14">
        <v>0</v>
      </c>
      <c r="DZ601" s="14">
        <v>0</v>
      </c>
      <c r="EA601" s="14">
        <v>0</v>
      </c>
      <c r="EB601" s="14">
        <v>0</v>
      </c>
      <c r="EC601" s="14">
        <v>0</v>
      </c>
      <c r="ED601" s="14">
        <v>0</v>
      </c>
      <c r="EE601" s="14">
        <v>0</v>
      </c>
      <c r="EF601" s="14">
        <v>0</v>
      </c>
      <c r="EG601" s="14">
        <v>0</v>
      </c>
      <c r="EH601" s="14">
        <v>0</v>
      </c>
      <c r="EI601" s="14">
        <v>0</v>
      </c>
      <c r="EJ601" s="14">
        <v>0</v>
      </c>
      <c r="EK601" s="14">
        <v>0</v>
      </c>
      <c r="EL601" s="14">
        <v>0</v>
      </c>
      <c r="EM601" s="14">
        <v>0</v>
      </c>
      <c r="EN601" s="14">
        <v>0</v>
      </c>
      <c r="EO601" s="14">
        <v>0</v>
      </c>
      <c r="EP601" s="14">
        <v>0</v>
      </c>
      <c r="EQ601" s="14">
        <v>0</v>
      </c>
      <c r="ER601" s="14">
        <v>0</v>
      </c>
      <c r="ES601" s="14">
        <v>0</v>
      </c>
      <c r="ET601" s="14">
        <v>0</v>
      </c>
      <c r="EU601" s="14">
        <v>0</v>
      </c>
      <c r="EV601" s="14">
        <v>0</v>
      </c>
      <c r="EW601" s="14">
        <v>0</v>
      </c>
      <c r="EX601" s="14">
        <v>0</v>
      </c>
      <c r="EY601" s="14">
        <v>0</v>
      </c>
      <c r="EZ601" s="14">
        <v>0</v>
      </c>
      <c r="FA601" s="14">
        <v>0</v>
      </c>
      <c r="FB601" s="14">
        <v>0</v>
      </c>
      <c r="FC601" s="14">
        <v>0</v>
      </c>
      <c r="FD601" s="14">
        <v>0</v>
      </c>
      <c r="FE601" s="14">
        <v>0</v>
      </c>
      <c r="FF601" s="14">
        <v>0</v>
      </c>
      <c r="FG601" s="14">
        <v>1</v>
      </c>
      <c r="FH601" s="14">
        <v>1</v>
      </c>
      <c r="FI601" s="14">
        <v>0</v>
      </c>
      <c r="FJ601" s="14">
        <v>0</v>
      </c>
      <c r="FK601" s="14">
        <v>0</v>
      </c>
      <c r="FL601" s="14">
        <v>0</v>
      </c>
      <c r="FM601" s="14">
        <v>0</v>
      </c>
      <c r="FN601" s="14">
        <v>0</v>
      </c>
      <c r="FO601" s="14">
        <v>0</v>
      </c>
      <c r="FP601" s="14">
        <v>0</v>
      </c>
      <c r="FQ601" s="14">
        <v>0</v>
      </c>
      <c r="FR601" s="14">
        <v>0</v>
      </c>
      <c r="FS601" s="14">
        <v>0</v>
      </c>
      <c r="FT601" s="14">
        <v>0</v>
      </c>
      <c r="FU601" s="14">
        <v>0</v>
      </c>
      <c r="FV601" s="14">
        <v>0</v>
      </c>
      <c r="FW601" s="14">
        <v>0</v>
      </c>
      <c r="FX601" s="14">
        <v>0</v>
      </c>
      <c r="FY601" s="14">
        <v>0</v>
      </c>
      <c r="FZ601" s="14">
        <v>0</v>
      </c>
      <c r="GA601" s="14">
        <v>0</v>
      </c>
      <c r="GB601" s="14">
        <v>0</v>
      </c>
      <c r="GC601" s="14">
        <v>0</v>
      </c>
      <c r="GD601" s="14">
        <v>0</v>
      </c>
      <c r="GE601" s="14">
        <v>1</v>
      </c>
      <c r="GF601" s="14">
        <v>1</v>
      </c>
      <c r="GG601" s="14">
        <v>0</v>
      </c>
      <c r="GH601" s="14">
        <v>0</v>
      </c>
      <c r="GI601" s="14">
        <v>0</v>
      </c>
      <c r="GJ601" s="14">
        <v>0</v>
      </c>
      <c r="GK601" s="14">
        <v>0</v>
      </c>
      <c r="GL601" s="14">
        <v>0</v>
      </c>
      <c r="GM601" s="14">
        <v>0</v>
      </c>
      <c r="GN601" s="14">
        <v>0</v>
      </c>
      <c r="GO601" s="14">
        <v>1</v>
      </c>
      <c r="GP601" s="14">
        <v>0</v>
      </c>
      <c r="GQ601" s="14">
        <v>0</v>
      </c>
      <c r="GR601" s="14">
        <v>0</v>
      </c>
      <c r="GS601" s="14">
        <v>0</v>
      </c>
      <c r="GT601" s="14">
        <v>0</v>
      </c>
      <c r="GU601" s="14">
        <v>0</v>
      </c>
      <c r="GV601" s="14">
        <v>0</v>
      </c>
      <c r="GW601" s="14">
        <v>0</v>
      </c>
      <c r="GX601" s="14">
        <v>0</v>
      </c>
      <c r="GY601" s="14">
        <v>0</v>
      </c>
      <c r="GZ601" s="14">
        <v>0</v>
      </c>
      <c r="HA601" s="14">
        <v>0</v>
      </c>
      <c r="HB601" s="14">
        <v>0</v>
      </c>
      <c r="HC601" s="14">
        <v>0</v>
      </c>
      <c r="HD601" s="14">
        <v>0</v>
      </c>
      <c r="HE601" s="14">
        <v>0</v>
      </c>
      <c r="HF601" s="14">
        <v>0</v>
      </c>
      <c r="HG601" s="14">
        <v>0</v>
      </c>
      <c r="HH601" s="14">
        <v>0</v>
      </c>
      <c r="HI601" s="14">
        <v>0</v>
      </c>
      <c r="HJ601" s="14">
        <v>0</v>
      </c>
      <c r="HK601" s="14">
        <v>0</v>
      </c>
      <c r="HL601" s="14">
        <v>0</v>
      </c>
      <c r="HM601" s="14">
        <v>0</v>
      </c>
      <c r="HN601" s="14">
        <v>0</v>
      </c>
      <c r="HO601" s="14">
        <v>0</v>
      </c>
      <c r="HP601" s="14">
        <v>0</v>
      </c>
      <c r="HQ601" s="14">
        <v>0</v>
      </c>
      <c r="HR601" s="14">
        <v>0</v>
      </c>
      <c r="HS601" s="14">
        <v>0</v>
      </c>
      <c r="HT601" s="14">
        <v>0</v>
      </c>
      <c r="HU601" s="14">
        <v>0</v>
      </c>
      <c r="HV601" s="14">
        <v>0</v>
      </c>
      <c r="HW601" s="14">
        <v>0</v>
      </c>
      <c r="HX601" s="14">
        <v>0</v>
      </c>
      <c r="HY601" s="14">
        <v>0</v>
      </c>
      <c r="HZ601" s="14">
        <v>0</v>
      </c>
      <c r="IA601" s="14">
        <v>0</v>
      </c>
      <c r="IB601" s="14">
        <v>0</v>
      </c>
      <c r="IC601" s="14">
        <v>0</v>
      </c>
      <c r="ID601" s="14">
        <v>0</v>
      </c>
      <c r="IE601" s="14">
        <v>0</v>
      </c>
      <c r="IF601" s="14">
        <v>0</v>
      </c>
      <c r="IG601" s="14">
        <v>1</v>
      </c>
      <c r="IH601" s="14">
        <v>0</v>
      </c>
      <c r="II601" s="14">
        <v>0</v>
      </c>
      <c r="IJ601" s="14">
        <v>0</v>
      </c>
      <c r="IK601" s="14">
        <v>0</v>
      </c>
      <c r="IL601" s="14">
        <v>0</v>
      </c>
      <c r="IM601" s="14">
        <v>0</v>
      </c>
      <c r="IN601" s="14">
        <v>0</v>
      </c>
      <c r="IO601" s="14">
        <v>0</v>
      </c>
      <c r="IP601" s="14">
        <v>0</v>
      </c>
      <c r="IQ601" s="14">
        <v>0</v>
      </c>
      <c r="IR601" s="14">
        <v>0</v>
      </c>
      <c r="IS601" s="14">
        <v>0</v>
      </c>
      <c r="IT601" s="14">
        <v>0</v>
      </c>
      <c r="IU601" s="14">
        <v>0</v>
      </c>
      <c r="IV601" s="14">
        <v>0</v>
      </c>
      <c r="IW601" s="14">
        <v>0</v>
      </c>
      <c r="IX601" s="14">
        <v>0</v>
      </c>
      <c r="IY601" s="14">
        <v>0</v>
      </c>
      <c r="IZ601" s="14">
        <v>0</v>
      </c>
      <c r="JA601" s="14">
        <v>0</v>
      </c>
      <c r="JB601" s="14">
        <v>0</v>
      </c>
      <c r="JC601" s="14">
        <v>0</v>
      </c>
      <c r="JD601" s="14">
        <v>0</v>
      </c>
      <c r="JE601" s="14">
        <v>0</v>
      </c>
      <c r="JF601" s="14">
        <v>0</v>
      </c>
      <c r="JG601" s="14">
        <v>0</v>
      </c>
      <c r="JH601" s="14">
        <v>0</v>
      </c>
      <c r="JI601" s="14">
        <v>0</v>
      </c>
      <c r="JJ601" s="14">
        <v>0</v>
      </c>
      <c r="JK601" s="14">
        <v>0</v>
      </c>
      <c r="JL601" s="14">
        <v>0</v>
      </c>
      <c r="JM601" s="14">
        <v>0</v>
      </c>
      <c r="JN601" s="14">
        <v>0</v>
      </c>
      <c r="JO601" s="14">
        <v>0</v>
      </c>
      <c r="JP601" s="14">
        <v>0</v>
      </c>
      <c r="JQ601" s="14">
        <v>0</v>
      </c>
      <c r="JR601" s="14">
        <v>0</v>
      </c>
      <c r="JS601" s="14">
        <v>0</v>
      </c>
      <c r="JT601" s="14">
        <v>0</v>
      </c>
      <c r="JU601" s="14">
        <v>0</v>
      </c>
      <c r="JV601" s="14">
        <v>0</v>
      </c>
      <c r="JW601" s="14">
        <v>0</v>
      </c>
      <c r="JX601" s="14">
        <v>0</v>
      </c>
      <c r="JY601" s="14">
        <v>1</v>
      </c>
      <c r="JZ601" s="14">
        <v>0</v>
      </c>
      <c r="KA601" s="14">
        <v>0</v>
      </c>
      <c r="KB601" s="14">
        <v>0</v>
      </c>
      <c r="KC601" s="14">
        <v>0</v>
      </c>
      <c r="KD601" s="14">
        <v>0</v>
      </c>
      <c r="KE601" s="14">
        <v>0</v>
      </c>
      <c r="KF601" s="14">
        <v>0</v>
      </c>
      <c r="KG601" s="14">
        <v>0</v>
      </c>
      <c r="KH601" s="14">
        <v>0</v>
      </c>
      <c r="KI601" s="14">
        <v>0</v>
      </c>
      <c r="KJ601" s="14">
        <v>0</v>
      </c>
      <c r="KK601" s="14">
        <v>0</v>
      </c>
      <c r="KL601" s="14">
        <v>0</v>
      </c>
      <c r="KM601" s="14">
        <v>0</v>
      </c>
      <c r="KN601" s="14">
        <v>0</v>
      </c>
      <c r="KO601" s="14">
        <v>0</v>
      </c>
      <c r="KP601" s="14">
        <v>0</v>
      </c>
      <c r="KQ601" s="14">
        <v>0</v>
      </c>
      <c r="KR601" s="14">
        <v>0</v>
      </c>
      <c r="KS601" s="14">
        <v>0</v>
      </c>
      <c r="KT601" s="14">
        <v>0</v>
      </c>
      <c r="KU601" s="14">
        <v>0</v>
      </c>
      <c r="KV601" s="14">
        <v>0</v>
      </c>
      <c r="KW601" s="14">
        <v>0</v>
      </c>
      <c r="KX601" s="14">
        <v>0</v>
      </c>
      <c r="KY601" s="14">
        <v>0</v>
      </c>
      <c r="KZ601" s="14">
        <v>0</v>
      </c>
      <c r="LA601" s="14">
        <v>0</v>
      </c>
      <c r="LB601" s="14">
        <v>0</v>
      </c>
      <c r="LC601" s="14">
        <v>0</v>
      </c>
      <c r="LD601" s="14">
        <v>0</v>
      </c>
      <c r="LE601" s="14">
        <v>0</v>
      </c>
      <c r="LF601" s="14">
        <v>0</v>
      </c>
      <c r="LG601" s="14">
        <v>0</v>
      </c>
      <c r="LH601" s="14">
        <v>0</v>
      </c>
      <c r="LI601" s="14">
        <v>0</v>
      </c>
      <c r="LJ601" s="14">
        <v>0</v>
      </c>
      <c r="LK601" s="14">
        <v>0</v>
      </c>
      <c r="LL601" s="14">
        <v>0</v>
      </c>
      <c r="LM601" s="14">
        <v>0</v>
      </c>
      <c r="LN601" s="14">
        <v>0</v>
      </c>
      <c r="LO601" s="14">
        <v>0</v>
      </c>
      <c r="LP601" s="14">
        <v>0</v>
      </c>
      <c r="LQ601" s="14">
        <v>0</v>
      </c>
      <c r="LR601" s="14">
        <v>0</v>
      </c>
      <c r="LS601" s="14">
        <v>0</v>
      </c>
      <c r="LT601" s="14">
        <v>0</v>
      </c>
      <c r="LU601" s="14">
        <v>0</v>
      </c>
      <c r="LV601" s="14">
        <v>0</v>
      </c>
      <c r="LW601" s="14">
        <v>0</v>
      </c>
      <c r="LX601" s="14">
        <v>0</v>
      </c>
      <c r="LY601" s="14">
        <v>0</v>
      </c>
      <c r="LZ601" s="14">
        <v>0</v>
      </c>
      <c r="MA601" s="14">
        <v>1</v>
      </c>
      <c r="MB601" s="14">
        <v>0</v>
      </c>
      <c r="MC601" s="14">
        <v>0</v>
      </c>
      <c r="MD601" s="14">
        <v>1</v>
      </c>
      <c r="ME601" s="14">
        <v>0</v>
      </c>
      <c r="MF601" s="14">
        <v>0</v>
      </c>
      <c r="MG601" s="14">
        <v>0</v>
      </c>
      <c r="MH601" s="14">
        <v>0</v>
      </c>
      <c r="MI601" s="14">
        <v>0</v>
      </c>
      <c r="MJ601" s="14">
        <v>0</v>
      </c>
      <c r="MK601" s="14">
        <v>2</v>
      </c>
      <c r="ML601" s="14">
        <v>0</v>
      </c>
      <c r="MM601" s="14">
        <v>0</v>
      </c>
      <c r="MN601" s="14">
        <v>0</v>
      </c>
      <c r="MO601" s="14">
        <v>0</v>
      </c>
      <c r="MP601" s="14">
        <v>0</v>
      </c>
      <c r="MQ601" s="14">
        <v>0</v>
      </c>
      <c r="MR601" s="14">
        <v>0</v>
      </c>
      <c r="MS601" s="14">
        <v>0</v>
      </c>
      <c r="MT601" s="14">
        <v>0</v>
      </c>
      <c r="MU601" s="14">
        <v>0</v>
      </c>
      <c r="MV601" s="14">
        <v>1</v>
      </c>
      <c r="MW601" s="14">
        <v>0</v>
      </c>
      <c r="MX601" s="14">
        <v>0</v>
      </c>
      <c r="MY601" s="14">
        <v>0</v>
      </c>
      <c r="MZ601" s="14">
        <v>0</v>
      </c>
      <c r="NA601" s="14">
        <v>0</v>
      </c>
      <c r="NB601" s="14">
        <v>0</v>
      </c>
      <c r="NC601" s="14">
        <v>0</v>
      </c>
      <c r="ND601" s="14">
        <v>0</v>
      </c>
      <c r="NE601" s="14">
        <v>0</v>
      </c>
      <c r="NF601" s="14">
        <v>0</v>
      </c>
      <c r="NG601" s="14">
        <v>0</v>
      </c>
      <c r="NH601" s="14">
        <v>0</v>
      </c>
      <c r="NI601" s="14">
        <v>0</v>
      </c>
      <c r="NJ601" s="14">
        <v>0</v>
      </c>
      <c r="NK601" s="14">
        <v>0</v>
      </c>
      <c r="NL601" s="14">
        <v>0</v>
      </c>
      <c r="NM601" s="14">
        <v>0</v>
      </c>
      <c r="NN601" s="14">
        <v>0</v>
      </c>
      <c r="NO601" s="14">
        <v>0</v>
      </c>
      <c r="NP601" s="14">
        <v>0</v>
      </c>
      <c r="NQ601" s="14">
        <v>0</v>
      </c>
      <c r="NR601" s="14">
        <v>0</v>
      </c>
      <c r="NS601" s="14">
        <v>0</v>
      </c>
      <c r="NT601" s="14">
        <v>1</v>
      </c>
      <c r="NU601" s="14">
        <v>0</v>
      </c>
      <c r="NV601" s="14">
        <v>0</v>
      </c>
      <c r="NW601" s="14">
        <v>0</v>
      </c>
      <c r="NX601" s="14">
        <v>0</v>
      </c>
      <c r="NY601" s="14">
        <v>0</v>
      </c>
      <c r="NZ601" s="14">
        <v>0</v>
      </c>
      <c r="OA601" s="14">
        <v>0</v>
      </c>
      <c r="OB601" s="14">
        <v>0</v>
      </c>
      <c r="OC601" s="14">
        <v>0</v>
      </c>
      <c r="OD601" s="14">
        <v>0</v>
      </c>
      <c r="OE601" s="14">
        <v>0</v>
      </c>
      <c r="OF601" s="14"/>
      <c r="OG601" s="14">
        <v>0</v>
      </c>
      <c r="OH601" s="14">
        <v>0</v>
      </c>
      <c r="OI601" s="14">
        <v>0</v>
      </c>
      <c r="OJ601" s="14">
        <v>0</v>
      </c>
      <c r="OK601" s="14">
        <v>0</v>
      </c>
      <c r="OL601" s="14">
        <v>0</v>
      </c>
      <c r="OM601" s="14">
        <v>0</v>
      </c>
      <c r="ON601" s="14">
        <v>0</v>
      </c>
      <c r="OO601" s="14">
        <v>0</v>
      </c>
      <c r="OP601" s="14">
        <v>0</v>
      </c>
      <c r="OQ601" s="14">
        <v>0</v>
      </c>
      <c r="OR601" s="14">
        <v>0</v>
      </c>
      <c r="OS601" s="14">
        <v>2</v>
      </c>
      <c r="OT601" s="14">
        <v>0</v>
      </c>
      <c r="OU601" s="14">
        <v>0</v>
      </c>
      <c r="OV601" s="14">
        <v>0</v>
      </c>
      <c r="OW601" s="14">
        <v>0</v>
      </c>
      <c r="OX601" s="14">
        <v>0</v>
      </c>
      <c r="OY601" s="14">
        <v>0</v>
      </c>
      <c r="OZ601" s="14"/>
      <c r="PA601" s="14">
        <v>0</v>
      </c>
      <c r="PB601" s="14"/>
      <c r="PC601" s="14"/>
      <c r="PD601" s="14">
        <v>0</v>
      </c>
      <c r="PE601" s="14"/>
      <c r="PF601" s="14"/>
      <c r="PG601" s="54"/>
      <c r="PH601" s="54"/>
      <c r="PI601" s="54"/>
      <c r="PJ601" s="54"/>
      <c r="PK601" s="54"/>
      <c r="PL601" s="84"/>
      <c r="PM601" s="14"/>
      <c r="PN601" s="84"/>
      <c r="PO601" s="84"/>
      <c r="PP601" s="84">
        <v>2</v>
      </c>
      <c r="PQ601" s="84"/>
      <c r="PR601" s="505"/>
      <c r="PS601" s="84"/>
      <c r="PT601" s="84"/>
      <c r="PU601" s="84"/>
      <c r="PV601" s="84"/>
      <c r="PW601" s="54"/>
      <c r="PX601" s="54"/>
      <c r="PY601" s="14"/>
      <c r="PZ601" s="14"/>
      <c r="QA601" s="14"/>
      <c r="QB601" s="54"/>
      <c r="QC601" s="54"/>
      <c r="QD601" s="54"/>
      <c r="QR601" s="1"/>
      <c r="QS601" s="1"/>
      <c r="QX601" s="1"/>
      <c r="QY601" s="1"/>
      <c r="QZ601" s="1"/>
      <c r="RA601" s="1"/>
      <c r="RB601" s="1"/>
      <c r="RC601" s="1"/>
      <c r="RD601" s="1"/>
      <c r="RI601" s="1"/>
      <c r="RJ601" s="1"/>
      <c r="RK601" s="1">
        <v>1</v>
      </c>
      <c r="RL601" s="1"/>
      <c r="RM601" s="1"/>
      <c r="RN601" s="1"/>
      <c r="RO601" s="1"/>
      <c r="RP601" s="1"/>
      <c r="RQ601" s="1"/>
      <c r="RR601" s="1"/>
      <c r="RS601" s="1"/>
      <c r="RT601" s="1"/>
    </row>
    <row r="602" spans="1:501" s="20" customFormat="1" hidden="1" x14ac:dyDescent="0.25">
      <c r="A602" s="68" t="s">
        <v>51</v>
      </c>
      <c r="B602" s="68" t="s">
        <v>1584</v>
      </c>
      <c r="C602" s="347"/>
      <c r="D602" s="347"/>
      <c r="E602" s="14">
        <v>0</v>
      </c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  <c r="LH602" s="14"/>
      <c r="LI602" s="14"/>
      <c r="LJ602" s="14"/>
      <c r="LK602" s="14"/>
      <c r="LL602" s="14"/>
      <c r="LM602" s="14"/>
      <c r="LN602" s="14"/>
      <c r="LO602" s="14"/>
      <c r="LP602" s="14"/>
      <c r="LQ602" s="14"/>
      <c r="LR602" s="14"/>
      <c r="LS602" s="14"/>
      <c r="LT602" s="14"/>
      <c r="LU602" s="14"/>
      <c r="LV602" s="14"/>
      <c r="LW602" s="14"/>
      <c r="LX602" s="14"/>
      <c r="LY602" s="14"/>
      <c r="LZ602" s="14"/>
      <c r="MA602" s="14"/>
      <c r="MB602" s="14"/>
      <c r="MC602" s="14"/>
      <c r="MD602" s="14"/>
      <c r="ME602" s="14"/>
      <c r="MF602" s="14"/>
      <c r="MG602" s="14"/>
      <c r="MH602" s="14"/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>
        <v>0</v>
      </c>
      <c r="PE602" s="14"/>
      <c r="PF602" s="14"/>
      <c r="PG602" s="54"/>
      <c r="PH602" s="54"/>
      <c r="PI602" s="54"/>
      <c r="PJ602" s="54"/>
      <c r="PK602" s="54"/>
      <c r="PL602" s="84"/>
      <c r="PM602" s="14"/>
      <c r="PN602" s="84"/>
      <c r="PO602" s="84"/>
      <c r="PP602" s="84"/>
      <c r="PQ602" s="84"/>
      <c r="PR602" s="505"/>
      <c r="PS602" s="84"/>
      <c r="PT602" s="84"/>
      <c r="PU602" s="84"/>
      <c r="PV602" s="84"/>
      <c r="PW602" s="54"/>
      <c r="PX602" s="54"/>
      <c r="PY602" s="14"/>
      <c r="PZ602" s="14"/>
      <c r="QA602" s="14"/>
      <c r="QB602" s="54"/>
      <c r="QC602" s="54"/>
      <c r="QD602" s="54"/>
      <c r="QR602" s="1"/>
      <c r="QS602" s="1"/>
      <c r="QX602" s="1"/>
      <c r="QY602" s="1"/>
      <c r="QZ602" s="1"/>
      <c r="RA602" s="1"/>
      <c r="RB602" s="1"/>
      <c r="RC602" s="1"/>
      <c r="RD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</row>
    <row r="603" spans="1:501" s="20" customFormat="1" hidden="1" x14ac:dyDescent="0.25">
      <c r="A603" s="68" t="s">
        <v>51</v>
      </c>
      <c r="B603" s="68" t="s">
        <v>1585</v>
      </c>
      <c r="C603" s="347"/>
      <c r="D603" s="347"/>
      <c r="E603" s="14">
        <v>0</v>
      </c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  <c r="LH603" s="14"/>
      <c r="LI603" s="14"/>
      <c r="LJ603" s="14"/>
      <c r="LK603" s="14"/>
      <c r="LL603" s="14"/>
      <c r="LM603" s="14"/>
      <c r="LN603" s="14"/>
      <c r="LO603" s="14"/>
      <c r="LP603" s="14"/>
      <c r="LQ603" s="14"/>
      <c r="LR603" s="14"/>
      <c r="LS603" s="14"/>
      <c r="LT603" s="14"/>
      <c r="LU603" s="14"/>
      <c r="LV603" s="14"/>
      <c r="LW603" s="14"/>
      <c r="LX603" s="14"/>
      <c r="LY603" s="14"/>
      <c r="LZ603" s="14"/>
      <c r="MA603" s="14"/>
      <c r="MB603" s="14"/>
      <c r="MC603" s="14"/>
      <c r="MD603" s="14"/>
      <c r="ME603" s="14"/>
      <c r="MF603" s="14"/>
      <c r="MG603" s="14"/>
      <c r="MH603" s="14"/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>
        <v>0</v>
      </c>
      <c r="PE603" s="14"/>
      <c r="PF603" s="14"/>
      <c r="PG603" s="54"/>
      <c r="PH603" s="54"/>
      <c r="PI603" s="54"/>
      <c r="PJ603" s="54"/>
      <c r="PK603" s="54"/>
      <c r="PL603" s="84"/>
      <c r="PM603" s="14"/>
      <c r="PN603" s="84"/>
      <c r="PO603" s="84"/>
      <c r="PP603" s="84"/>
      <c r="PQ603" s="84"/>
      <c r="PR603" s="505"/>
      <c r="PS603" s="84"/>
      <c r="PT603" s="84"/>
      <c r="PU603" s="84"/>
      <c r="PV603" s="84"/>
      <c r="PW603" s="54"/>
      <c r="PX603" s="54"/>
      <c r="PY603" s="14"/>
      <c r="PZ603" s="14"/>
      <c r="QA603" s="14"/>
      <c r="QB603" s="54"/>
      <c r="QC603" s="54"/>
      <c r="QD603" s="54"/>
      <c r="QR603" s="1"/>
      <c r="QS603" s="1"/>
      <c r="QX603" s="1"/>
      <c r="QY603" s="1"/>
      <c r="QZ603" s="1"/>
      <c r="RA603" s="1"/>
      <c r="RB603" s="1"/>
      <c r="RC603" s="1"/>
      <c r="RD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</row>
    <row r="604" spans="1:501" s="20" customFormat="1" hidden="1" x14ac:dyDescent="0.25">
      <c r="A604" s="68" t="s">
        <v>51</v>
      </c>
      <c r="B604" s="68" t="s">
        <v>1586</v>
      </c>
      <c r="C604" s="347"/>
      <c r="D604" s="347"/>
      <c r="E604" s="14">
        <v>0</v>
      </c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>
        <v>0</v>
      </c>
      <c r="PE604" s="14"/>
      <c r="PF604" s="14"/>
      <c r="PG604" s="54"/>
      <c r="PH604" s="54"/>
      <c r="PI604" s="54"/>
      <c r="PJ604" s="54"/>
      <c r="PK604" s="54"/>
      <c r="PL604" s="84"/>
      <c r="PM604" s="14"/>
      <c r="PN604" s="84"/>
      <c r="PO604" s="84"/>
      <c r="PP604" s="84"/>
      <c r="PQ604" s="84"/>
      <c r="PR604" s="505"/>
      <c r="PS604" s="84"/>
      <c r="PT604" s="84"/>
      <c r="PU604" s="84"/>
      <c r="PV604" s="84"/>
      <c r="PW604" s="54"/>
      <c r="PX604" s="54"/>
      <c r="PY604" s="14"/>
      <c r="PZ604" s="14"/>
      <c r="QA604" s="14"/>
      <c r="QB604" s="54"/>
      <c r="QC604" s="54"/>
      <c r="QD604" s="54"/>
      <c r="QR604" s="1"/>
      <c r="QS604" s="1"/>
      <c r="QX604" s="1"/>
      <c r="QY604" s="1"/>
      <c r="QZ604" s="1"/>
      <c r="RA604" s="1"/>
      <c r="RB604" s="1"/>
      <c r="RC604" s="1"/>
      <c r="RD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</row>
    <row r="605" spans="1:501" s="20" customFormat="1" hidden="1" x14ac:dyDescent="0.25">
      <c r="A605" s="68" t="s">
        <v>51</v>
      </c>
      <c r="B605" s="68" t="s">
        <v>1587</v>
      </c>
      <c r="C605" s="347"/>
      <c r="D605" s="347"/>
      <c r="E605" s="14">
        <v>0</v>
      </c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  <c r="LH605" s="14"/>
      <c r="LI605" s="14"/>
      <c r="LJ605" s="14"/>
      <c r="LK605" s="14"/>
      <c r="LL605" s="14"/>
      <c r="LM605" s="14"/>
      <c r="LN605" s="14"/>
      <c r="LO605" s="14"/>
      <c r="LP605" s="14"/>
      <c r="LQ605" s="14"/>
      <c r="LR605" s="14"/>
      <c r="LS605" s="14"/>
      <c r="LT605" s="14"/>
      <c r="LU605" s="14"/>
      <c r="LV605" s="14"/>
      <c r="LW605" s="14"/>
      <c r="LX605" s="14"/>
      <c r="LY605" s="14"/>
      <c r="LZ605" s="14"/>
      <c r="MA605" s="14"/>
      <c r="MB605" s="14"/>
      <c r="MC605" s="14"/>
      <c r="MD605" s="14"/>
      <c r="ME605" s="14"/>
      <c r="MF605" s="14"/>
      <c r="MG605" s="14"/>
      <c r="MH605" s="14"/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/>
      <c r="OC605" s="14"/>
      <c r="OD605" s="14"/>
      <c r="OE605" s="14"/>
      <c r="OF605" s="14"/>
      <c r="OG605" s="14"/>
      <c r="OH605" s="14"/>
      <c r="OI605" s="14"/>
      <c r="OJ605" s="14"/>
      <c r="OK605" s="14"/>
      <c r="OL605" s="14"/>
      <c r="OM605" s="14"/>
      <c r="ON605" s="14"/>
      <c r="OO605" s="14"/>
      <c r="OP605" s="14"/>
      <c r="OQ605" s="14"/>
      <c r="OR605" s="14"/>
      <c r="OS605" s="14"/>
      <c r="OT605" s="14"/>
      <c r="OU605" s="14"/>
      <c r="OV605" s="14"/>
      <c r="OW605" s="14"/>
      <c r="OX605" s="14"/>
      <c r="OY605" s="14"/>
      <c r="OZ605" s="14"/>
      <c r="PA605" s="14"/>
      <c r="PB605" s="14"/>
      <c r="PC605" s="14"/>
      <c r="PD605" s="14">
        <v>0</v>
      </c>
      <c r="PE605" s="14"/>
      <c r="PF605" s="14"/>
      <c r="PG605" s="54"/>
      <c r="PH605" s="54"/>
      <c r="PI605" s="54"/>
      <c r="PJ605" s="54"/>
      <c r="PK605" s="54"/>
      <c r="PL605" s="84"/>
      <c r="PM605" s="14"/>
      <c r="PN605" s="84"/>
      <c r="PO605" s="84"/>
      <c r="PP605" s="84"/>
      <c r="PQ605" s="84"/>
      <c r="PR605" s="505"/>
      <c r="PS605" s="84"/>
      <c r="PT605" s="84"/>
      <c r="PU605" s="84"/>
      <c r="PV605" s="84"/>
      <c r="PW605" s="54"/>
      <c r="PX605" s="54"/>
      <c r="PY605" s="14"/>
      <c r="PZ605" s="14"/>
      <c r="QA605" s="14"/>
      <c r="QB605" s="54"/>
      <c r="QC605" s="54"/>
      <c r="QD605" s="54"/>
      <c r="QR605" s="1"/>
      <c r="QS605" s="1"/>
      <c r="QX605" s="1"/>
      <c r="QY605" s="1"/>
      <c r="QZ605" s="1"/>
      <c r="RA605" s="1"/>
      <c r="RB605" s="1"/>
      <c r="RC605" s="1"/>
      <c r="RD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</row>
    <row r="606" spans="1:501" s="20" customFormat="1" hidden="1" x14ac:dyDescent="0.25">
      <c r="A606" s="68" t="s">
        <v>51</v>
      </c>
      <c r="B606" s="68" t="s">
        <v>1588</v>
      </c>
      <c r="C606" s="347"/>
      <c r="D606" s="347"/>
      <c r="E606" s="14">
        <v>0</v>
      </c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>
        <v>0</v>
      </c>
      <c r="PE606" s="14"/>
      <c r="PF606" s="14"/>
      <c r="PG606" s="54"/>
      <c r="PH606" s="54"/>
      <c r="PI606" s="54"/>
      <c r="PJ606" s="54"/>
      <c r="PK606" s="54"/>
      <c r="PL606" s="84"/>
      <c r="PM606" s="14"/>
      <c r="PN606" s="84"/>
      <c r="PO606" s="84"/>
      <c r="PP606" s="84"/>
      <c r="PQ606" s="84"/>
      <c r="PR606" s="505"/>
      <c r="PS606" s="84"/>
      <c r="PT606" s="84"/>
      <c r="PU606" s="84"/>
      <c r="PV606" s="84"/>
      <c r="PW606" s="54"/>
      <c r="PX606" s="54"/>
      <c r="PY606" s="14"/>
      <c r="PZ606" s="14"/>
      <c r="QA606" s="14"/>
      <c r="QB606" s="54"/>
      <c r="QC606" s="54"/>
      <c r="QD606" s="54"/>
      <c r="QR606" s="1"/>
      <c r="QS606" s="1"/>
      <c r="QX606" s="1"/>
      <c r="QY606" s="1"/>
      <c r="QZ606" s="1"/>
      <c r="RA606" s="1"/>
      <c r="RB606" s="1"/>
      <c r="RC606" s="1"/>
      <c r="RD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</row>
    <row r="607" spans="1:501" s="20" customFormat="1" hidden="1" x14ac:dyDescent="0.25">
      <c r="A607" s="68" t="s">
        <v>51</v>
      </c>
      <c r="B607" s="68" t="s">
        <v>793</v>
      </c>
      <c r="C607" s="347">
        <v>190</v>
      </c>
      <c r="D607" s="347"/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  <c r="AL607" s="14">
        <v>0</v>
      </c>
      <c r="AM607" s="14">
        <v>0</v>
      </c>
      <c r="AN607" s="14">
        <v>0</v>
      </c>
      <c r="AO607" s="14">
        <v>0</v>
      </c>
      <c r="AP607" s="14">
        <v>0</v>
      </c>
      <c r="AQ607" s="14">
        <v>0</v>
      </c>
      <c r="AR607" s="14">
        <v>0</v>
      </c>
      <c r="AS607" s="14">
        <v>0</v>
      </c>
      <c r="AT607" s="14">
        <v>0</v>
      </c>
      <c r="AU607" s="14">
        <v>0</v>
      </c>
      <c r="AV607" s="14">
        <v>0</v>
      </c>
      <c r="AW607" s="14">
        <v>0</v>
      </c>
      <c r="AX607" s="14">
        <v>0</v>
      </c>
      <c r="AY607" s="14">
        <v>0</v>
      </c>
      <c r="AZ607" s="14">
        <v>0</v>
      </c>
      <c r="BA607" s="14">
        <v>0</v>
      </c>
      <c r="BB607" s="14">
        <v>0</v>
      </c>
      <c r="BC607" s="14">
        <v>0</v>
      </c>
      <c r="BD607" s="14">
        <v>0</v>
      </c>
      <c r="BE607" s="14">
        <v>0</v>
      </c>
      <c r="BF607" s="14">
        <v>0</v>
      </c>
      <c r="BG607" s="14">
        <v>0</v>
      </c>
      <c r="BH607" s="14">
        <v>0</v>
      </c>
      <c r="BI607" s="14">
        <v>0</v>
      </c>
      <c r="BJ607" s="14">
        <v>0</v>
      </c>
      <c r="BK607" s="14">
        <v>0</v>
      </c>
      <c r="BL607" s="14">
        <v>0</v>
      </c>
      <c r="BM607" s="14">
        <v>0</v>
      </c>
      <c r="BN607" s="14">
        <v>0</v>
      </c>
      <c r="BO607" s="14">
        <v>0</v>
      </c>
      <c r="BP607" s="14">
        <v>0</v>
      </c>
      <c r="BQ607" s="14">
        <v>0</v>
      </c>
      <c r="BR607" s="14">
        <v>0</v>
      </c>
      <c r="BS607" s="14">
        <v>0</v>
      </c>
      <c r="BT607" s="14">
        <v>0</v>
      </c>
      <c r="BU607" s="14">
        <v>0</v>
      </c>
      <c r="BV607" s="14">
        <v>0</v>
      </c>
      <c r="BW607" s="14">
        <v>0</v>
      </c>
      <c r="BX607" s="14">
        <v>0</v>
      </c>
      <c r="BY607" s="14">
        <v>0</v>
      </c>
      <c r="BZ607" s="14">
        <v>0</v>
      </c>
      <c r="CA607" s="14">
        <v>0</v>
      </c>
      <c r="CB607" s="14">
        <v>0</v>
      </c>
      <c r="CC607" s="14">
        <v>0</v>
      </c>
      <c r="CD607" s="14">
        <v>0</v>
      </c>
      <c r="CE607" s="14">
        <v>0</v>
      </c>
      <c r="CF607" s="14">
        <v>0</v>
      </c>
      <c r="CG607" s="14">
        <v>0</v>
      </c>
      <c r="CH607" s="14">
        <v>0</v>
      </c>
      <c r="CI607" s="14">
        <v>0</v>
      </c>
      <c r="CJ607" s="14">
        <v>0</v>
      </c>
      <c r="CK607" s="14">
        <v>0</v>
      </c>
      <c r="CL607" s="14">
        <v>0</v>
      </c>
      <c r="CM607" s="14">
        <v>0</v>
      </c>
      <c r="CN607" s="14">
        <v>0</v>
      </c>
      <c r="CO607" s="14">
        <v>0</v>
      </c>
      <c r="CP607" s="14">
        <v>0</v>
      </c>
      <c r="CQ607" s="14">
        <v>0</v>
      </c>
      <c r="CR607" s="14">
        <v>0</v>
      </c>
      <c r="CS607" s="14">
        <v>0</v>
      </c>
      <c r="CT607" s="14">
        <v>0</v>
      </c>
      <c r="CU607" s="14">
        <v>0</v>
      </c>
      <c r="CV607" s="14">
        <v>0</v>
      </c>
      <c r="CW607" s="14">
        <v>0</v>
      </c>
      <c r="CX607" s="14">
        <v>0</v>
      </c>
      <c r="CY607" s="14">
        <v>0</v>
      </c>
      <c r="CZ607" s="14">
        <v>0</v>
      </c>
      <c r="DA607" s="14">
        <v>0</v>
      </c>
      <c r="DB607" s="14">
        <v>0</v>
      </c>
      <c r="DC607" s="14">
        <v>0</v>
      </c>
      <c r="DD607" s="14">
        <v>0</v>
      </c>
      <c r="DE607" s="14">
        <v>0</v>
      </c>
      <c r="DF607" s="14">
        <v>0</v>
      </c>
      <c r="DG607" s="14">
        <v>0</v>
      </c>
      <c r="DH607" s="14">
        <v>0</v>
      </c>
      <c r="DI607" s="14">
        <v>0</v>
      </c>
      <c r="DJ607" s="14">
        <v>0</v>
      </c>
      <c r="DK607" s="14">
        <v>0</v>
      </c>
      <c r="DL607" s="14">
        <v>0</v>
      </c>
      <c r="DM607" s="14">
        <v>0</v>
      </c>
      <c r="DN607" s="14">
        <v>0</v>
      </c>
      <c r="DO607" s="14">
        <v>0</v>
      </c>
      <c r="DP607" s="14">
        <v>0</v>
      </c>
      <c r="DQ607" s="14">
        <v>0</v>
      </c>
      <c r="DR607" s="14">
        <v>0</v>
      </c>
      <c r="DS607" s="14">
        <v>0</v>
      </c>
      <c r="DT607" s="14">
        <v>0</v>
      </c>
      <c r="DU607" s="14">
        <v>0</v>
      </c>
      <c r="DV607" s="14">
        <v>0</v>
      </c>
      <c r="DW607" s="14">
        <v>0</v>
      </c>
      <c r="DX607" s="14">
        <v>0</v>
      </c>
      <c r="DY607" s="14">
        <v>0</v>
      </c>
      <c r="DZ607" s="14">
        <v>0</v>
      </c>
      <c r="EA607" s="14">
        <v>0</v>
      </c>
      <c r="EB607" s="14">
        <v>0</v>
      </c>
      <c r="EC607" s="14">
        <v>0</v>
      </c>
      <c r="ED607" s="14">
        <v>0</v>
      </c>
      <c r="EE607" s="14">
        <v>0</v>
      </c>
      <c r="EF607" s="14">
        <v>0</v>
      </c>
      <c r="EG607" s="14">
        <v>0</v>
      </c>
      <c r="EH607" s="14">
        <v>0</v>
      </c>
      <c r="EI607" s="14">
        <v>0</v>
      </c>
      <c r="EJ607" s="14">
        <v>0</v>
      </c>
      <c r="EK607" s="14">
        <v>0</v>
      </c>
      <c r="EL607" s="14">
        <v>0</v>
      </c>
      <c r="EM607" s="14">
        <v>0</v>
      </c>
      <c r="EN607" s="14">
        <v>0</v>
      </c>
      <c r="EO607" s="14">
        <v>0</v>
      </c>
      <c r="EP607" s="14">
        <v>0</v>
      </c>
      <c r="EQ607" s="14">
        <v>0</v>
      </c>
      <c r="ER607" s="14">
        <v>0</v>
      </c>
      <c r="ES607" s="14">
        <v>0</v>
      </c>
      <c r="ET607" s="14">
        <v>0</v>
      </c>
      <c r="EU607" s="14">
        <v>0</v>
      </c>
      <c r="EV607" s="14">
        <v>0</v>
      </c>
      <c r="EW607" s="14">
        <v>0</v>
      </c>
      <c r="EX607" s="14">
        <v>0</v>
      </c>
      <c r="EY607" s="14">
        <v>0</v>
      </c>
      <c r="EZ607" s="14">
        <v>0</v>
      </c>
      <c r="FA607" s="14">
        <v>0</v>
      </c>
      <c r="FB607" s="14">
        <v>0</v>
      </c>
      <c r="FC607" s="14">
        <v>0</v>
      </c>
      <c r="FD607" s="14">
        <v>0</v>
      </c>
      <c r="FE607" s="14">
        <v>0</v>
      </c>
      <c r="FF607" s="14">
        <v>0</v>
      </c>
      <c r="FG607" s="14">
        <v>0</v>
      </c>
      <c r="FH607" s="14">
        <v>0</v>
      </c>
      <c r="FI607" s="14">
        <v>0</v>
      </c>
      <c r="FJ607" s="14">
        <v>0</v>
      </c>
      <c r="FK607" s="14">
        <v>0</v>
      </c>
      <c r="FL607" s="14">
        <v>0</v>
      </c>
      <c r="FM607" s="14">
        <v>0</v>
      </c>
      <c r="FN607" s="14">
        <v>1</v>
      </c>
      <c r="FO607" s="14">
        <v>0</v>
      </c>
      <c r="FP607" s="14">
        <v>0</v>
      </c>
      <c r="FQ607" s="14">
        <v>0</v>
      </c>
      <c r="FR607" s="14">
        <v>0</v>
      </c>
      <c r="FS607" s="14">
        <v>0</v>
      </c>
      <c r="FT607" s="14">
        <v>0</v>
      </c>
      <c r="FU607" s="14">
        <v>0</v>
      </c>
      <c r="FV607" s="14">
        <v>0</v>
      </c>
      <c r="FW607" s="14">
        <v>0</v>
      </c>
      <c r="FX607" s="14">
        <v>0</v>
      </c>
      <c r="FY607" s="14">
        <v>0</v>
      </c>
      <c r="FZ607" s="14">
        <v>0</v>
      </c>
      <c r="GA607" s="14">
        <v>0</v>
      </c>
      <c r="GB607" s="14">
        <v>0</v>
      </c>
      <c r="GC607" s="14">
        <v>0</v>
      </c>
      <c r="GD607" s="14">
        <v>0</v>
      </c>
      <c r="GE607" s="14">
        <v>0</v>
      </c>
      <c r="GF607" s="14">
        <v>0</v>
      </c>
      <c r="GG607" s="14">
        <v>0</v>
      </c>
      <c r="GH607" s="14">
        <v>0</v>
      </c>
      <c r="GI607" s="14">
        <v>0</v>
      </c>
      <c r="GJ607" s="14">
        <v>0</v>
      </c>
      <c r="GK607" s="14">
        <v>0</v>
      </c>
      <c r="GL607" s="14">
        <v>0</v>
      </c>
      <c r="GM607" s="14">
        <v>0</v>
      </c>
      <c r="GN607" s="14">
        <v>0</v>
      </c>
      <c r="GO607" s="14">
        <v>0</v>
      </c>
      <c r="GP607" s="14">
        <v>0</v>
      </c>
      <c r="GQ607" s="14">
        <v>0</v>
      </c>
      <c r="GR607" s="14">
        <v>0</v>
      </c>
      <c r="GS607" s="14">
        <v>0</v>
      </c>
      <c r="GT607" s="14">
        <v>0</v>
      </c>
      <c r="GU607" s="14">
        <v>0</v>
      </c>
      <c r="GV607" s="14">
        <v>0</v>
      </c>
      <c r="GW607" s="14">
        <v>0</v>
      </c>
      <c r="GX607" s="14">
        <v>0</v>
      </c>
      <c r="GY607" s="14">
        <v>0</v>
      </c>
      <c r="GZ607" s="14">
        <v>0</v>
      </c>
      <c r="HA607" s="14">
        <v>0</v>
      </c>
      <c r="HB607" s="14">
        <v>0</v>
      </c>
      <c r="HC607" s="14">
        <v>0</v>
      </c>
      <c r="HD607" s="14">
        <v>0</v>
      </c>
      <c r="HE607" s="14">
        <v>0</v>
      </c>
      <c r="HF607" s="14">
        <v>0</v>
      </c>
      <c r="HG607" s="14">
        <v>0</v>
      </c>
      <c r="HH607" s="14">
        <v>0</v>
      </c>
      <c r="HI607" s="14">
        <v>0</v>
      </c>
      <c r="HJ607" s="14">
        <v>0</v>
      </c>
      <c r="HK607" s="14">
        <v>0</v>
      </c>
      <c r="HL607" s="14">
        <v>0</v>
      </c>
      <c r="HM607" s="14">
        <v>0</v>
      </c>
      <c r="HN607" s="14">
        <v>0</v>
      </c>
      <c r="HO607" s="14">
        <v>0</v>
      </c>
      <c r="HP607" s="14">
        <v>0</v>
      </c>
      <c r="HQ607" s="14">
        <v>0</v>
      </c>
      <c r="HR607" s="14">
        <v>0</v>
      </c>
      <c r="HS607" s="14">
        <v>0</v>
      </c>
      <c r="HT607" s="14">
        <v>0</v>
      </c>
      <c r="HU607" s="14">
        <v>0</v>
      </c>
      <c r="HV607" s="14">
        <v>0</v>
      </c>
      <c r="HW607" s="14">
        <v>0</v>
      </c>
      <c r="HX607" s="14">
        <v>0</v>
      </c>
      <c r="HY607" s="14">
        <v>0</v>
      </c>
      <c r="HZ607" s="14">
        <v>0</v>
      </c>
      <c r="IA607" s="14">
        <v>0</v>
      </c>
      <c r="IB607" s="14">
        <v>0</v>
      </c>
      <c r="IC607" s="14">
        <v>0</v>
      </c>
      <c r="ID607" s="14">
        <v>0</v>
      </c>
      <c r="IE607" s="14">
        <v>0</v>
      </c>
      <c r="IF607" s="14">
        <v>0</v>
      </c>
      <c r="IG607" s="14">
        <v>0</v>
      </c>
      <c r="IH607" s="14">
        <v>0</v>
      </c>
      <c r="II607" s="14">
        <v>0</v>
      </c>
      <c r="IJ607" s="14">
        <v>0</v>
      </c>
      <c r="IK607" s="14">
        <v>0</v>
      </c>
      <c r="IL607" s="14">
        <v>0</v>
      </c>
      <c r="IM607" s="14">
        <v>0</v>
      </c>
      <c r="IN607" s="14">
        <v>0</v>
      </c>
      <c r="IO607" s="14">
        <v>0</v>
      </c>
      <c r="IP607" s="14">
        <v>0</v>
      </c>
      <c r="IQ607" s="14">
        <v>0</v>
      </c>
      <c r="IR607" s="14">
        <v>0</v>
      </c>
      <c r="IS607" s="14">
        <v>0</v>
      </c>
      <c r="IT607" s="14">
        <v>0</v>
      </c>
      <c r="IU607" s="14">
        <v>0</v>
      </c>
      <c r="IV607" s="14">
        <v>0</v>
      </c>
      <c r="IW607" s="14">
        <v>0</v>
      </c>
      <c r="IX607" s="14">
        <v>0</v>
      </c>
      <c r="IY607" s="14">
        <v>0</v>
      </c>
      <c r="IZ607" s="14">
        <v>0</v>
      </c>
      <c r="JA607" s="14">
        <v>0</v>
      </c>
      <c r="JB607" s="14">
        <v>0</v>
      </c>
      <c r="JC607" s="14">
        <v>0</v>
      </c>
      <c r="JD607" s="14">
        <v>0</v>
      </c>
      <c r="JE607" s="14">
        <v>0</v>
      </c>
      <c r="JF607" s="14">
        <v>0</v>
      </c>
      <c r="JG607" s="14">
        <v>0</v>
      </c>
      <c r="JH607" s="14">
        <v>0</v>
      </c>
      <c r="JI607" s="14">
        <v>0</v>
      </c>
      <c r="JJ607" s="14">
        <v>0</v>
      </c>
      <c r="JK607" s="14">
        <v>0</v>
      </c>
      <c r="JL607" s="14">
        <v>0</v>
      </c>
      <c r="JM607" s="14">
        <v>0</v>
      </c>
      <c r="JN607" s="14">
        <v>0</v>
      </c>
      <c r="JO607" s="14">
        <v>0</v>
      </c>
      <c r="JP607" s="14">
        <v>0</v>
      </c>
      <c r="JQ607" s="14">
        <v>0</v>
      </c>
      <c r="JR607" s="14">
        <v>0</v>
      </c>
      <c r="JS607" s="14">
        <v>0</v>
      </c>
      <c r="JT607" s="14">
        <v>0</v>
      </c>
      <c r="JU607" s="14">
        <v>0</v>
      </c>
      <c r="JV607" s="14">
        <v>0</v>
      </c>
      <c r="JW607" s="14">
        <v>0</v>
      </c>
      <c r="JX607" s="14">
        <v>0</v>
      </c>
      <c r="JY607" s="14">
        <v>0</v>
      </c>
      <c r="JZ607" s="14">
        <v>0</v>
      </c>
      <c r="KA607" s="14">
        <v>0</v>
      </c>
      <c r="KB607" s="14">
        <v>0</v>
      </c>
      <c r="KC607" s="14">
        <v>0</v>
      </c>
      <c r="KD607" s="14">
        <v>0</v>
      </c>
      <c r="KE607" s="14">
        <v>0</v>
      </c>
      <c r="KF607" s="14">
        <v>0</v>
      </c>
      <c r="KG607" s="14">
        <v>0</v>
      </c>
      <c r="KH607" s="14">
        <v>0</v>
      </c>
      <c r="KI607" s="14">
        <v>0</v>
      </c>
      <c r="KJ607" s="14">
        <v>0</v>
      </c>
      <c r="KK607" s="14">
        <v>0</v>
      </c>
      <c r="KL607" s="14">
        <v>0</v>
      </c>
      <c r="KM607" s="14">
        <v>0</v>
      </c>
      <c r="KN607" s="14">
        <v>0</v>
      </c>
      <c r="KO607" s="14">
        <v>0</v>
      </c>
      <c r="KP607" s="14">
        <v>0</v>
      </c>
      <c r="KQ607" s="14">
        <v>0</v>
      </c>
      <c r="KR607" s="14">
        <v>0</v>
      </c>
      <c r="KS607" s="14">
        <v>0</v>
      </c>
      <c r="KT607" s="14">
        <v>0</v>
      </c>
      <c r="KU607" s="14">
        <v>0</v>
      </c>
      <c r="KV607" s="14">
        <v>0</v>
      </c>
      <c r="KW607" s="14">
        <v>0</v>
      </c>
      <c r="KX607" s="14">
        <v>0</v>
      </c>
      <c r="KY607" s="14">
        <v>0</v>
      </c>
      <c r="KZ607" s="14">
        <v>0</v>
      </c>
      <c r="LA607" s="14">
        <v>0</v>
      </c>
      <c r="LB607" s="14">
        <v>0</v>
      </c>
      <c r="LC607" s="14">
        <v>0</v>
      </c>
      <c r="LD607" s="14">
        <v>0</v>
      </c>
      <c r="LE607" s="14">
        <v>0</v>
      </c>
      <c r="LF607" s="14">
        <v>0</v>
      </c>
      <c r="LG607" s="14">
        <v>0</v>
      </c>
      <c r="LH607" s="14">
        <v>0</v>
      </c>
      <c r="LI607" s="14">
        <v>0</v>
      </c>
      <c r="LJ607" s="14">
        <v>0</v>
      </c>
      <c r="LK607" s="14">
        <v>0</v>
      </c>
      <c r="LL607" s="14">
        <v>0</v>
      </c>
      <c r="LM607" s="14">
        <v>0</v>
      </c>
      <c r="LN607" s="14">
        <v>0</v>
      </c>
      <c r="LO607" s="14">
        <v>0</v>
      </c>
      <c r="LP607" s="14">
        <v>0</v>
      </c>
      <c r="LQ607" s="14">
        <v>0</v>
      </c>
      <c r="LR607" s="14">
        <v>0</v>
      </c>
      <c r="LS607" s="14">
        <v>0</v>
      </c>
      <c r="LT607" s="14">
        <v>0</v>
      </c>
      <c r="LU607" s="14">
        <v>0</v>
      </c>
      <c r="LV607" s="14">
        <v>0</v>
      </c>
      <c r="LW607" s="14">
        <v>0</v>
      </c>
      <c r="LX607" s="14">
        <v>0</v>
      </c>
      <c r="LY607" s="14">
        <v>0</v>
      </c>
      <c r="LZ607" s="14">
        <v>0</v>
      </c>
      <c r="MA607" s="14">
        <v>0</v>
      </c>
      <c r="MB607" s="14">
        <v>0</v>
      </c>
      <c r="MC607" s="14">
        <v>0</v>
      </c>
      <c r="MD607" s="14">
        <v>0</v>
      </c>
      <c r="ME607" s="14">
        <v>0</v>
      </c>
      <c r="MF607" s="14">
        <v>0</v>
      </c>
      <c r="MG607" s="14">
        <v>0</v>
      </c>
      <c r="MH607" s="14">
        <v>0</v>
      </c>
      <c r="MI607" s="14">
        <v>0</v>
      </c>
      <c r="MJ607" s="14">
        <v>0</v>
      </c>
      <c r="MK607" s="14">
        <v>0</v>
      </c>
      <c r="ML607" s="14">
        <v>0</v>
      </c>
      <c r="MM607" s="14">
        <v>0</v>
      </c>
      <c r="MN607" s="14">
        <v>0</v>
      </c>
      <c r="MO607" s="14">
        <v>0</v>
      </c>
      <c r="MP607" s="14">
        <v>0</v>
      </c>
      <c r="MQ607" s="14">
        <v>0</v>
      </c>
      <c r="MR607" s="14">
        <v>0</v>
      </c>
      <c r="MS607" s="14">
        <v>0</v>
      </c>
      <c r="MT607" s="14">
        <v>0</v>
      </c>
      <c r="MU607" s="14">
        <v>0</v>
      </c>
      <c r="MV607" s="14">
        <v>0</v>
      </c>
      <c r="MW607" s="14">
        <v>0</v>
      </c>
      <c r="MX607" s="14">
        <v>0</v>
      </c>
      <c r="MY607" s="14">
        <v>0</v>
      </c>
      <c r="MZ607" s="14">
        <v>0</v>
      </c>
      <c r="NA607" s="14">
        <v>0</v>
      </c>
      <c r="NB607" s="14">
        <v>0</v>
      </c>
      <c r="NC607" s="14">
        <v>0</v>
      </c>
      <c r="ND607" s="14">
        <v>0</v>
      </c>
      <c r="NE607" s="14">
        <v>0</v>
      </c>
      <c r="NF607" s="14">
        <v>0</v>
      </c>
      <c r="NG607" s="14">
        <v>0</v>
      </c>
      <c r="NH607" s="14">
        <v>0</v>
      </c>
      <c r="NI607" s="14">
        <v>0</v>
      </c>
      <c r="NJ607" s="14">
        <v>0</v>
      </c>
      <c r="NK607" s="14">
        <v>0</v>
      </c>
      <c r="NL607" s="14">
        <v>0</v>
      </c>
      <c r="NM607" s="14">
        <v>0</v>
      </c>
      <c r="NN607" s="14">
        <v>0</v>
      </c>
      <c r="NO607" s="14">
        <v>0</v>
      </c>
      <c r="NP607" s="14">
        <v>0</v>
      </c>
      <c r="NQ607" s="14">
        <v>0</v>
      </c>
      <c r="NR607" s="14">
        <v>0</v>
      </c>
      <c r="NS607" s="14">
        <v>0</v>
      </c>
      <c r="NT607" s="14">
        <v>1</v>
      </c>
      <c r="NU607" s="14">
        <v>0</v>
      </c>
      <c r="NV607" s="14">
        <v>0</v>
      </c>
      <c r="NW607" s="14">
        <v>0</v>
      </c>
      <c r="NX607" s="14">
        <v>0</v>
      </c>
      <c r="NY607" s="14">
        <v>0</v>
      </c>
      <c r="NZ607" s="14">
        <v>0</v>
      </c>
      <c r="OA607" s="14">
        <v>1</v>
      </c>
      <c r="OB607" s="14">
        <v>0</v>
      </c>
      <c r="OC607" s="14">
        <v>0</v>
      </c>
      <c r="OD607" s="14">
        <v>0</v>
      </c>
      <c r="OE607" s="14">
        <v>0</v>
      </c>
      <c r="OF607" s="14"/>
      <c r="OG607" s="14">
        <v>0</v>
      </c>
      <c r="OH607" s="14">
        <v>0</v>
      </c>
      <c r="OI607" s="14">
        <v>0</v>
      </c>
      <c r="OJ607" s="14">
        <v>0</v>
      </c>
      <c r="OK607" s="14">
        <v>0</v>
      </c>
      <c r="OL607" s="14">
        <v>0</v>
      </c>
      <c r="OM607" s="14">
        <v>0</v>
      </c>
      <c r="ON607" s="14">
        <v>0</v>
      </c>
      <c r="OO607" s="14">
        <v>0</v>
      </c>
      <c r="OP607" s="14">
        <v>0</v>
      </c>
      <c r="OQ607" s="14">
        <v>0</v>
      </c>
      <c r="OR607" s="14">
        <v>0</v>
      </c>
      <c r="OS607" s="14">
        <v>0</v>
      </c>
      <c r="OT607" s="14">
        <v>0</v>
      </c>
      <c r="OU607" s="14">
        <v>0</v>
      </c>
      <c r="OV607" s="14">
        <v>0</v>
      </c>
      <c r="OW607" s="14">
        <v>0</v>
      </c>
      <c r="OX607" s="14">
        <v>0</v>
      </c>
      <c r="OY607" s="14">
        <v>0</v>
      </c>
      <c r="OZ607" s="14"/>
      <c r="PA607" s="14">
        <v>1</v>
      </c>
      <c r="PB607" s="14"/>
      <c r="PC607" s="14"/>
      <c r="PD607" s="14">
        <v>0</v>
      </c>
      <c r="PE607" s="14"/>
      <c r="PF607" s="14"/>
      <c r="PG607" s="54"/>
      <c r="PH607" s="54"/>
      <c r="PI607" s="54"/>
      <c r="PJ607" s="54"/>
      <c r="PK607" s="54"/>
      <c r="PL607" s="84"/>
      <c r="PM607" s="14"/>
      <c r="PN607" s="84"/>
      <c r="PO607" s="84"/>
      <c r="PP607" s="84"/>
      <c r="PQ607" s="84"/>
      <c r="PR607" s="505"/>
      <c r="PS607" s="84"/>
      <c r="PT607" s="84"/>
      <c r="PU607" s="84"/>
      <c r="PV607" s="84"/>
      <c r="PW607" s="54"/>
      <c r="PX607" s="54"/>
      <c r="PY607" s="14"/>
      <c r="PZ607" s="14"/>
      <c r="QA607" s="14"/>
      <c r="QB607" s="54"/>
      <c r="QC607" s="54"/>
      <c r="QD607" s="54"/>
      <c r="QR607" s="1"/>
      <c r="QS607" s="1"/>
      <c r="QX607" s="1"/>
      <c r="QY607" s="1"/>
      <c r="QZ607" s="1"/>
      <c r="RA607" s="1"/>
      <c r="RB607" s="1"/>
      <c r="RC607" s="1"/>
      <c r="RD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</row>
    <row r="608" spans="1:501" s="20" customFormat="1" hidden="1" x14ac:dyDescent="0.25">
      <c r="A608" s="68" t="s">
        <v>51</v>
      </c>
      <c r="B608" s="68" t="s">
        <v>1589</v>
      </c>
      <c r="C608" s="347"/>
      <c r="D608" s="347"/>
      <c r="E608" s="14">
        <v>0</v>
      </c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>
        <v>0</v>
      </c>
      <c r="PE608" s="14"/>
      <c r="PF608" s="14"/>
      <c r="PG608" s="54"/>
      <c r="PH608" s="54"/>
      <c r="PI608" s="54"/>
      <c r="PJ608" s="54"/>
      <c r="PK608" s="54"/>
      <c r="PL608" s="84"/>
      <c r="PM608" s="14"/>
      <c r="PN608" s="84"/>
      <c r="PO608" s="84"/>
      <c r="PP608" s="84"/>
      <c r="PQ608" s="84"/>
      <c r="PR608" s="505"/>
      <c r="PS608" s="84"/>
      <c r="PT608" s="84"/>
      <c r="PU608" s="84"/>
      <c r="PV608" s="84"/>
      <c r="PW608" s="54"/>
      <c r="PX608" s="54"/>
      <c r="PY608" s="14"/>
      <c r="PZ608" s="14"/>
      <c r="QA608" s="14"/>
      <c r="QB608" s="54"/>
      <c r="QC608" s="54"/>
      <c r="QD608" s="54"/>
      <c r="QR608" s="1"/>
      <c r="QS608" s="1"/>
      <c r="QX608" s="1"/>
      <c r="QY608" s="1"/>
      <c r="QZ608" s="1"/>
      <c r="RA608" s="1"/>
      <c r="RB608" s="1"/>
      <c r="RC608" s="1"/>
      <c r="RD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</row>
    <row r="609" spans="1:488" s="20" customFormat="1" hidden="1" x14ac:dyDescent="0.25">
      <c r="A609" s="68" t="s">
        <v>51</v>
      </c>
      <c r="B609" s="68" t="s">
        <v>1590</v>
      </c>
      <c r="C609" s="347">
        <v>65</v>
      </c>
      <c r="D609" s="347"/>
      <c r="E609" s="14">
        <v>0</v>
      </c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  <c r="LH609" s="14"/>
      <c r="LI609" s="14"/>
      <c r="LJ609" s="14"/>
      <c r="LK609" s="14"/>
      <c r="LL609" s="14"/>
      <c r="LM609" s="14"/>
      <c r="LN609" s="14"/>
      <c r="LO609" s="14"/>
      <c r="LP609" s="14"/>
      <c r="LQ609" s="14"/>
      <c r="LR609" s="14"/>
      <c r="LS609" s="14"/>
      <c r="LT609" s="14"/>
      <c r="LU609" s="14"/>
      <c r="LV609" s="14"/>
      <c r="LW609" s="14"/>
      <c r="LX609" s="14"/>
      <c r="LY609" s="14"/>
      <c r="LZ609" s="14"/>
      <c r="MA609" s="14"/>
      <c r="MB609" s="14"/>
      <c r="MC609" s="14"/>
      <c r="MD609" s="14"/>
      <c r="ME609" s="14"/>
      <c r="MF609" s="14"/>
      <c r="MG609" s="14"/>
      <c r="MH609" s="14"/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/>
      <c r="OC609" s="14"/>
      <c r="OD609" s="14"/>
      <c r="OE609" s="14"/>
      <c r="OF609" s="14"/>
      <c r="OG609" s="14"/>
      <c r="OH609" s="14"/>
      <c r="OI609" s="14"/>
      <c r="OJ609" s="14"/>
      <c r="OK609" s="14"/>
      <c r="OL609" s="14"/>
      <c r="OM609" s="14"/>
      <c r="ON609" s="14"/>
      <c r="OO609" s="14"/>
      <c r="OP609" s="14"/>
      <c r="OQ609" s="14"/>
      <c r="OR609" s="14"/>
      <c r="OS609" s="14"/>
      <c r="OT609" s="14"/>
      <c r="OU609" s="14"/>
      <c r="OV609" s="14"/>
      <c r="OW609" s="14"/>
      <c r="OX609" s="14"/>
      <c r="OY609" s="14"/>
      <c r="OZ609" s="14"/>
      <c r="PA609" s="14"/>
      <c r="PB609" s="14"/>
      <c r="PC609" s="14"/>
      <c r="PD609" s="14">
        <v>0</v>
      </c>
      <c r="PE609" s="14"/>
      <c r="PF609" s="14"/>
      <c r="PG609" s="54"/>
      <c r="PH609" s="54"/>
      <c r="PI609" s="54"/>
      <c r="PJ609" s="54"/>
      <c r="PK609" s="54"/>
      <c r="PL609" s="84"/>
      <c r="PM609" s="14"/>
      <c r="PN609" s="84"/>
      <c r="PO609" s="84"/>
      <c r="PP609" s="84"/>
      <c r="PQ609" s="84"/>
      <c r="PR609" s="505"/>
      <c r="PS609" s="84"/>
      <c r="PT609" s="84"/>
      <c r="PU609" s="84"/>
      <c r="PV609" s="84"/>
      <c r="PW609" s="54"/>
      <c r="PX609" s="54"/>
      <c r="PY609" s="14"/>
      <c r="PZ609" s="14"/>
      <c r="QA609" s="14"/>
      <c r="QB609" s="54"/>
      <c r="QC609" s="54"/>
      <c r="QD609" s="54"/>
      <c r="QR609" s="1"/>
      <c r="QS609" s="1"/>
      <c r="QX609" s="1"/>
      <c r="QY609" s="1"/>
      <c r="QZ609" s="1"/>
      <c r="RA609" s="1">
        <v>1</v>
      </c>
      <c r="RB609" s="1"/>
      <c r="RC609" s="1"/>
      <c r="RD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</row>
    <row r="610" spans="1:488" s="20" customFormat="1" hidden="1" x14ac:dyDescent="0.25">
      <c r="A610" s="68" t="s">
        <v>51</v>
      </c>
      <c r="B610" s="68" t="s">
        <v>1591</v>
      </c>
      <c r="C610" s="347"/>
      <c r="D610" s="347"/>
      <c r="E610" s="14">
        <v>0</v>
      </c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>
        <v>0</v>
      </c>
      <c r="PE610" s="14"/>
      <c r="PF610" s="14"/>
      <c r="PG610" s="54"/>
      <c r="PH610" s="54"/>
      <c r="PI610" s="54"/>
      <c r="PJ610" s="54"/>
      <c r="PK610" s="54"/>
      <c r="PL610" s="84"/>
      <c r="PM610" s="14"/>
      <c r="PN610" s="84"/>
      <c r="PO610" s="84"/>
      <c r="PP610" s="84"/>
      <c r="PQ610" s="84"/>
      <c r="PR610" s="505"/>
      <c r="PS610" s="84"/>
      <c r="PT610" s="84"/>
      <c r="PU610" s="84"/>
      <c r="PV610" s="84"/>
      <c r="PW610" s="54"/>
      <c r="PX610" s="54"/>
      <c r="PY610" s="14"/>
      <c r="PZ610" s="14"/>
      <c r="QA610" s="14"/>
      <c r="QB610" s="54"/>
      <c r="QC610" s="54"/>
      <c r="QD610" s="54"/>
      <c r="QR610" s="1"/>
      <c r="QS610" s="1"/>
      <c r="QX610" s="1"/>
      <c r="QY610" s="1"/>
      <c r="QZ610" s="1"/>
      <c r="RA610" s="1"/>
      <c r="RB610" s="1"/>
      <c r="RC610" s="1"/>
      <c r="RD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</row>
    <row r="611" spans="1:488" s="20" customFormat="1" hidden="1" x14ac:dyDescent="0.25">
      <c r="A611" s="68" t="s">
        <v>51</v>
      </c>
      <c r="B611" s="68" t="s">
        <v>1592</v>
      </c>
      <c r="C611" s="347"/>
      <c r="D611" s="347"/>
      <c r="E611" s="14">
        <v>0</v>
      </c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/>
      <c r="MJ611" s="14"/>
      <c r="MK611" s="14"/>
      <c r="ML611" s="14"/>
      <c r="MM611" s="14"/>
      <c r="MN611" s="14"/>
      <c r="MO611" s="14"/>
      <c r="MP611" s="14"/>
      <c r="MQ611" s="14"/>
      <c r="MR611" s="14"/>
      <c r="MS611" s="14"/>
      <c r="MT611" s="14"/>
      <c r="MU611" s="14"/>
      <c r="MV611" s="14"/>
      <c r="MW611" s="14"/>
      <c r="MX611" s="14"/>
      <c r="MY611" s="14"/>
      <c r="MZ611" s="14"/>
      <c r="NA611" s="14"/>
      <c r="NB611" s="14"/>
      <c r="NC611" s="14"/>
      <c r="ND611" s="14"/>
      <c r="NE611" s="14"/>
      <c r="NF611" s="14"/>
      <c r="NG611" s="14"/>
      <c r="NH611" s="14"/>
      <c r="NI611" s="14"/>
      <c r="NJ611" s="14"/>
      <c r="NK611" s="14"/>
      <c r="NL611" s="14"/>
      <c r="NM611" s="14"/>
      <c r="NN611" s="14"/>
      <c r="NO611" s="14"/>
      <c r="NP611" s="14"/>
      <c r="NQ611" s="14"/>
      <c r="NR611" s="14"/>
      <c r="NS611" s="14"/>
      <c r="NT611" s="14"/>
      <c r="NU611" s="14"/>
      <c r="NV611" s="14"/>
      <c r="NW611" s="14"/>
      <c r="NX611" s="14"/>
      <c r="NY611" s="14"/>
      <c r="NZ611" s="14"/>
      <c r="OA611" s="14"/>
      <c r="OB611" s="14"/>
      <c r="OC611" s="14"/>
      <c r="OD611" s="14"/>
      <c r="OE611" s="14"/>
      <c r="OF611" s="14"/>
      <c r="OG611" s="14"/>
      <c r="OH611" s="14"/>
      <c r="OI611" s="14"/>
      <c r="OJ611" s="14"/>
      <c r="OK611" s="14"/>
      <c r="OL611" s="14"/>
      <c r="OM611" s="14"/>
      <c r="ON611" s="14"/>
      <c r="OO611" s="14"/>
      <c r="OP611" s="14"/>
      <c r="OQ611" s="14"/>
      <c r="OR611" s="14"/>
      <c r="OS611" s="14"/>
      <c r="OT611" s="14"/>
      <c r="OU611" s="14"/>
      <c r="OV611" s="14"/>
      <c r="OW611" s="14"/>
      <c r="OX611" s="14"/>
      <c r="OY611" s="14"/>
      <c r="OZ611" s="14"/>
      <c r="PA611" s="14"/>
      <c r="PB611" s="14"/>
      <c r="PC611" s="14"/>
      <c r="PD611" s="14">
        <v>0</v>
      </c>
      <c r="PE611" s="14"/>
      <c r="PF611" s="14"/>
      <c r="PG611" s="54"/>
      <c r="PH611" s="54"/>
      <c r="PI611" s="54"/>
      <c r="PJ611" s="54"/>
      <c r="PK611" s="54"/>
      <c r="PL611" s="84"/>
      <c r="PM611" s="14"/>
      <c r="PN611" s="84"/>
      <c r="PO611" s="84"/>
      <c r="PP611" s="84"/>
      <c r="PQ611" s="84"/>
      <c r="PR611" s="505"/>
      <c r="PS611" s="84"/>
      <c r="PT611" s="84"/>
      <c r="PU611" s="84"/>
      <c r="PV611" s="84"/>
      <c r="PW611" s="54"/>
      <c r="PX611" s="54"/>
      <c r="PY611" s="14"/>
      <c r="PZ611" s="14"/>
      <c r="QA611" s="14"/>
      <c r="QB611" s="54"/>
      <c r="QC611" s="54"/>
      <c r="QD611" s="54"/>
      <c r="QR611" s="1"/>
      <c r="QS611" s="1"/>
      <c r="QX611" s="1"/>
      <c r="QY611" s="1"/>
      <c r="QZ611" s="1"/>
      <c r="RA611" s="1"/>
      <c r="RB611" s="1"/>
      <c r="RC611" s="1"/>
      <c r="RD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</row>
    <row r="612" spans="1:488" s="20" customFormat="1" hidden="1" x14ac:dyDescent="0.25">
      <c r="A612" s="68" t="s">
        <v>51</v>
      </c>
      <c r="B612" s="68" t="s">
        <v>1593</v>
      </c>
      <c r="C612" s="347"/>
      <c r="D612" s="347"/>
      <c r="E612" s="14">
        <v>0</v>
      </c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>
        <v>0</v>
      </c>
      <c r="PE612" s="14"/>
      <c r="PF612" s="14"/>
      <c r="PG612" s="54"/>
      <c r="PH612" s="54"/>
      <c r="PI612" s="54"/>
      <c r="PJ612" s="54"/>
      <c r="PK612" s="54"/>
      <c r="PL612" s="84"/>
      <c r="PM612" s="14"/>
      <c r="PN612" s="84"/>
      <c r="PO612" s="84"/>
      <c r="PP612" s="84"/>
      <c r="PQ612" s="84"/>
      <c r="PR612" s="505"/>
      <c r="PS612" s="84"/>
      <c r="PT612" s="84"/>
      <c r="PU612" s="84"/>
      <c r="PV612" s="84"/>
      <c r="PW612" s="54"/>
      <c r="PX612" s="54"/>
      <c r="PY612" s="14"/>
      <c r="PZ612" s="14"/>
      <c r="QA612" s="14"/>
      <c r="QB612" s="54"/>
      <c r="QC612" s="54"/>
      <c r="QD612" s="54"/>
      <c r="QR612" s="1"/>
      <c r="QS612" s="1"/>
      <c r="QX612" s="1"/>
      <c r="QY612" s="1"/>
      <c r="QZ612" s="1"/>
      <c r="RA612" s="1"/>
      <c r="RB612" s="1"/>
      <c r="RC612" s="1"/>
      <c r="RD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</row>
    <row r="613" spans="1:488" s="20" customFormat="1" hidden="1" x14ac:dyDescent="0.25">
      <c r="A613" s="68" t="s">
        <v>51</v>
      </c>
      <c r="B613" s="68" t="s">
        <v>1594</v>
      </c>
      <c r="C613" s="464">
        <v>142</v>
      </c>
      <c r="D613" s="347"/>
      <c r="E613" s="14">
        <v>0</v>
      </c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  <c r="LH613" s="14"/>
      <c r="LI613" s="14"/>
      <c r="LJ613" s="14"/>
      <c r="LK613" s="14"/>
      <c r="LL613" s="14"/>
      <c r="LM613" s="14"/>
      <c r="LN613" s="14"/>
      <c r="LO613" s="14"/>
      <c r="LP613" s="14"/>
      <c r="LQ613" s="14"/>
      <c r="LR613" s="14"/>
      <c r="LS613" s="14"/>
      <c r="LT613" s="14"/>
      <c r="LU613" s="14"/>
      <c r="LV613" s="14"/>
      <c r="LW613" s="14"/>
      <c r="LX613" s="14"/>
      <c r="LY613" s="14"/>
      <c r="LZ613" s="14"/>
      <c r="MA613" s="14"/>
      <c r="MB613" s="14"/>
      <c r="MC613" s="14"/>
      <c r="MD613" s="14"/>
      <c r="ME613" s="14"/>
      <c r="MF613" s="14"/>
      <c r="MG613" s="14"/>
      <c r="MH613" s="14"/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/>
      <c r="OC613" s="14"/>
      <c r="OD613" s="14"/>
      <c r="OE613" s="14"/>
      <c r="OF613" s="14"/>
      <c r="OG613" s="14"/>
      <c r="OH613" s="14"/>
      <c r="OI613" s="14"/>
      <c r="OJ613" s="14"/>
      <c r="OK613" s="14"/>
      <c r="OL613" s="14"/>
      <c r="OM613" s="14"/>
      <c r="ON613" s="14"/>
      <c r="OO613" s="14"/>
      <c r="OP613" s="14"/>
      <c r="OQ613" s="14"/>
      <c r="OR613" s="14"/>
      <c r="OS613" s="14"/>
      <c r="OT613" s="14"/>
      <c r="OU613" s="14"/>
      <c r="OV613" s="14"/>
      <c r="OW613" s="14"/>
      <c r="OX613" s="14"/>
      <c r="OY613" s="14"/>
      <c r="OZ613" s="14"/>
      <c r="PA613" s="14"/>
      <c r="PB613" s="14"/>
      <c r="PC613" s="14"/>
      <c r="PD613" s="14">
        <v>0</v>
      </c>
      <c r="PE613" s="14"/>
      <c r="PF613" s="14"/>
      <c r="PG613" s="54"/>
      <c r="PH613" s="54"/>
      <c r="PI613" s="54"/>
      <c r="PJ613" s="54"/>
      <c r="PK613" s="54"/>
      <c r="PL613" s="84"/>
      <c r="PM613" s="14"/>
      <c r="PN613" s="84"/>
      <c r="PO613" s="84"/>
      <c r="PP613" s="84"/>
      <c r="PQ613" s="84"/>
      <c r="PR613" s="505"/>
      <c r="PS613" s="84"/>
      <c r="PT613" s="84"/>
      <c r="PU613" s="84"/>
      <c r="PV613" s="84"/>
      <c r="PW613" s="54"/>
      <c r="PX613" s="54"/>
      <c r="PY613" s="14"/>
      <c r="PZ613" s="14"/>
      <c r="QA613" s="14"/>
      <c r="QB613" s="54"/>
      <c r="QC613" s="54"/>
      <c r="QD613" s="54"/>
      <c r="QR613" s="1"/>
      <c r="QS613" s="1"/>
      <c r="QV613" s="1">
        <v>1</v>
      </c>
      <c r="QX613" s="1"/>
      <c r="QY613" s="1"/>
      <c r="QZ613" s="1"/>
      <c r="RA613" s="1"/>
      <c r="RB613" s="1"/>
      <c r="RC613" s="1"/>
      <c r="RD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</row>
    <row r="614" spans="1:488" s="20" customFormat="1" hidden="1" x14ac:dyDescent="0.25">
      <c r="A614" s="68" t="s">
        <v>51</v>
      </c>
      <c r="B614" s="68" t="s">
        <v>1595</v>
      </c>
      <c r="C614" s="347"/>
      <c r="D614" s="347"/>
      <c r="E614" s="14">
        <v>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>
        <v>0</v>
      </c>
      <c r="PE614" s="14"/>
      <c r="PF614" s="14"/>
      <c r="PG614" s="54"/>
      <c r="PH614" s="54"/>
      <c r="PI614" s="54"/>
      <c r="PJ614" s="54"/>
      <c r="PK614" s="54"/>
      <c r="PL614" s="84"/>
      <c r="PM614" s="14"/>
      <c r="PN614" s="84"/>
      <c r="PO614" s="84"/>
      <c r="PP614" s="84"/>
      <c r="PQ614" s="84"/>
      <c r="PR614" s="505"/>
      <c r="PS614" s="84"/>
      <c r="PT614" s="84"/>
      <c r="PU614" s="84"/>
      <c r="PV614" s="84"/>
      <c r="PW614" s="54"/>
      <c r="PX614" s="54"/>
      <c r="PY614" s="14"/>
      <c r="PZ614" s="14"/>
      <c r="QA614" s="14"/>
      <c r="QB614" s="54"/>
      <c r="QC614" s="54"/>
      <c r="QD614" s="54"/>
      <c r="QR614" s="1"/>
      <c r="QS614" s="1"/>
      <c r="QX614" s="1"/>
      <c r="QY614" s="1"/>
      <c r="QZ614" s="1"/>
      <c r="RA614" s="1"/>
      <c r="RB614" s="1"/>
      <c r="RC614" s="1"/>
      <c r="RD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</row>
    <row r="615" spans="1:488" s="20" customFormat="1" hidden="1" x14ac:dyDescent="0.25">
      <c r="A615" s="68" t="s">
        <v>51</v>
      </c>
      <c r="B615" s="68" t="s">
        <v>1596</v>
      </c>
      <c r="C615" s="347"/>
      <c r="D615" s="347"/>
      <c r="E615" s="14">
        <v>0</v>
      </c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  <c r="LH615" s="14"/>
      <c r="LI615" s="14"/>
      <c r="LJ615" s="14"/>
      <c r="LK615" s="14"/>
      <c r="LL615" s="14"/>
      <c r="LM615" s="14"/>
      <c r="LN615" s="14"/>
      <c r="LO615" s="14"/>
      <c r="LP615" s="14"/>
      <c r="LQ615" s="14"/>
      <c r="LR615" s="14"/>
      <c r="LS615" s="14"/>
      <c r="LT615" s="14"/>
      <c r="LU615" s="14"/>
      <c r="LV615" s="14"/>
      <c r="LW615" s="14"/>
      <c r="LX615" s="14"/>
      <c r="LY615" s="14"/>
      <c r="LZ615" s="14"/>
      <c r="MA615" s="14"/>
      <c r="MB615" s="14"/>
      <c r="MC615" s="14"/>
      <c r="MD615" s="14"/>
      <c r="ME615" s="14"/>
      <c r="MF615" s="14"/>
      <c r="MG615" s="14"/>
      <c r="MH615" s="14"/>
      <c r="MI615" s="14"/>
      <c r="MJ615" s="14"/>
      <c r="MK615" s="14"/>
      <c r="ML615" s="14"/>
      <c r="MM615" s="14"/>
      <c r="MN615" s="14"/>
      <c r="MO615" s="14"/>
      <c r="MP615" s="14"/>
      <c r="MQ615" s="14"/>
      <c r="MR615" s="14"/>
      <c r="MS615" s="14"/>
      <c r="MT615" s="14"/>
      <c r="MU615" s="14"/>
      <c r="MV615" s="14"/>
      <c r="MW615" s="14"/>
      <c r="MX615" s="14"/>
      <c r="MY615" s="14"/>
      <c r="MZ615" s="14"/>
      <c r="NA615" s="14"/>
      <c r="NB615" s="14"/>
      <c r="NC615" s="14"/>
      <c r="ND615" s="14"/>
      <c r="NE615" s="14"/>
      <c r="NF615" s="14"/>
      <c r="NG615" s="14"/>
      <c r="NH615" s="14"/>
      <c r="NI615" s="14"/>
      <c r="NJ615" s="14"/>
      <c r="NK615" s="14"/>
      <c r="NL615" s="14"/>
      <c r="NM615" s="14"/>
      <c r="NN615" s="14"/>
      <c r="NO615" s="14"/>
      <c r="NP615" s="14"/>
      <c r="NQ615" s="14"/>
      <c r="NR615" s="14"/>
      <c r="NS615" s="14"/>
      <c r="NT615" s="14"/>
      <c r="NU615" s="14"/>
      <c r="NV615" s="14"/>
      <c r="NW615" s="14"/>
      <c r="NX615" s="14"/>
      <c r="NY615" s="14"/>
      <c r="NZ615" s="14"/>
      <c r="OA615" s="14"/>
      <c r="OB615" s="14"/>
      <c r="OC615" s="14"/>
      <c r="OD615" s="14"/>
      <c r="OE615" s="14"/>
      <c r="OF615" s="14"/>
      <c r="OG615" s="14"/>
      <c r="OH615" s="14"/>
      <c r="OI615" s="14"/>
      <c r="OJ615" s="14"/>
      <c r="OK615" s="14"/>
      <c r="OL615" s="14"/>
      <c r="OM615" s="14"/>
      <c r="ON615" s="14"/>
      <c r="OO615" s="14"/>
      <c r="OP615" s="14"/>
      <c r="OQ615" s="14"/>
      <c r="OR615" s="14"/>
      <c r="OS615" s="14"/>
      <c r="OT615" s="14"/>
      <c r="OU615" s="14"/>
      <c r="OV615" s="14"/>
      <c r="OW615" s="14"/>
      <c r="OX615" s="14"/>
      <c r="OY615" s="14"/>
      <c r="OZ615" s="14"/>
      <c r="PA615" s="14"/>
      <c r="PB615" s="14"/>
      <c r="PC615" s="14"/>
      <c r="PD615" s="14">
        <v>0</v>
      </c>
      <c r="PE615" s="14"/>
      <c r="PF615" s="14"/>
      <c r="PG615" s="54"/>
      <c r="PH615" s="54"/>
      <c r="PI615" s="54"/>
      <c r="PJ615" s="54"/>
      <c r="PK615" s="54"/>
      <c r="PL615" s="84"/>
      <c r="PM615" s="14"/>
      <c r="PN615" s="84"/>
      <c r="PO615" s="84"/>
      <c r="PP615" s="84"/>
      <c r="PQ615" s="84"/>
      <c r="PR615" s="505"/>
      <c r="PS615" s="84"/>
      <c r="PT615" s="84"/>
      <c r="PU615" s="84"/>
      <c r="PV615" s="84"/>
      <c r="PW615" s="54"/>
      <c r="PX615" s="54"/>
      <c r="PY615" s="14"/>
      <c r="PZ615" s="14"/>
      <c r="QA615" s="14"/>
      <c r="QB615" s="54"/>
      <c r="QC615" s="54"/>
      <c r="QD615" s="54"/>
      <c r="QR615" s="1"/>
      <c r="QS615" s="1"/>
      <c r="QX615" s="1"/>
      <c r="QY615" s="1"/>
      <c r="QZ615" s="1"/>
      <c r="RA615" s="1"/>
      <c r="RB615" s="1"/>
      <c r="RC615" s="1"/>
      <c r="RD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</row>
    <row r="616" spans="1:488" s="20" customFormat="1" hidden="1" x14ac:dyDescent="0.25">
      <c r="A616" s="68" t="s">
        <v>51</v>
      </c>
      <c r="B616" s="68" t="s">
        <v>998</v>
      </c>
      <c r="C616" s="464">
        <v>139</v>
      </c>
      <c r="D616" s="347"/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  <c r="AL616" s="14">
        <v>0</v>
      </c>
      <c r="AM616" s="14">
        <v>0</v>
      </c>
      <c r="AN616" s="14">
        <v>0</v>
      </c>
      <c r="AO616" s="14">
        <v>0</v>
      </c>
      <c r="AP616" s="14">
        <v>0</v>
      </c>
      <c r="AQ616" s="14">
        <v>0</v>
      </c>
      <c r="AR616" s="14">
        <v>0</v>
      </c>
      <c r="AS616" s="14">
        <v>0</v>
      </c>
      <c r="AT616" s="14">
        <v>0</v>
      </c>
      <c r="AU616" s="14">
        <v>0</v>
      </c>
      <c r="AV616" s="14">
        <v>0</v>
      </c>
      <c r="AW616" s="14">
        <v>0</v>
      </c>
      <c r="AX616" s="14">
        <v>0</v>
      </c>
      <c r="AY616" s="14">
        <v>0</v>
      </c>
      <c r="AZ616" s="14">
        <v>0</v>
      </c>
      <c r="BA616" s="14">
        <v>0</v>
      </c>
      <c r="BB616" s="14">
        <v>0</v>
      </c>
      <c r="BC616" s="14">
        <v>0</v>
      </c>
      <c r="BD616" s="14">
        <v>0</v>
      </c>
      <c r="BE616" s="14">
        <v>0</v>
      </c>
      <c r="BF616" s="14">
        <v>0</v>
      </c>
      <c r="BG616" s="14">
        <v>0</v>
      </c>
      <c r="BH616" s="14">
        <v>0</v>
      </c>
      <c r="BI616" s="14">
        <v>0</v>
      </c>
      <c r="BJ616" s="14">
        <v>0</v>
      </c>
      <c r="BK616" s="14">
        <v>0</v>
      </c>
      <c r="BL616" s="14">
        <v>0</v>
      </c>
      <c r="BM616" s="14">
        <v>0</v>
      </c>
      <c r="BN616" s="14">
        <v>0</v>
      </c>
      <c r="BO616" s="14">
        <v>0</v>
      </c>
      <c r="BP616" s="14">
        <v>0</v>
      </c>
      <c r="BQ616" s="14">
        <v>0</v>
      </c>
      <c r="BR616" s="14">
        <v>0</v>
      </c>
      <c r="BS616" s="14">
        <v>0</v>
      </c>
      <c r="BT616" s="14">
        <v>0</v>
      </c>
      <c r="BU616" s="14">
        <v>0</v>
      </c>
      <c r="BV616" s="14">
        <v>0</v>
      </c>
      <c r="BW616" s="14">
        <v>0</v>
      </c>
      <c r="BX616" s="14">
        <v>0</v>
      </c>
      <c r="BY616" s="14">
        <v>0</v>
      </c>
      <c r="BZ616" s="14">
        <v>0</v>
      </c>
      <c r="CA616" s="14">
        <v>0</v>
      </c>
      <c r="CB616" s="14">
        <v>0</v>
      </c>
      <c r="CC616" s="14">
        <v>0</v>
      </c>
      <c r="CD616" s="14">
        <v>0</v>
      </c>
      <c r="CE616" s="14">
        <v>0</v>
      </c>
      <c r="CF616" s="14">
        <v>0</v>
      </c>
      <c r="CG616" s="14">
        <v>0</v>
      </c>
      <c r="CH616" s="14">
        <v>0</v>
      </c>
      <c r="CI616" s="14">
        <v>0</v>
      </c>
      <c r="CJ616" s="14">
        <v>0</v>
      </c>
      <c r="CK616" s="14">
        <v>0</v>
      </c>
      <c r="CL616" s="14">
        <v>0</v>
      </c>
      <c r="CM616" s="14">
        <v>0</v>
      </c>
      <c r="CN616" s="14">
        <v>0</v>
      </c>
      <c r="CO616" s="14">
        <v>0</v>
      </c>
      <c r="CP616" s="14">
        <v>0</v>
      </c>
      <c r="CQ616" s="14">
        <v>0</v>
      </c>
      <c r="CR616" s="14">
        <v>0</v>
      </c>
      <c r="CS616" s="14">
        <v>0</v>
      </c>
      <c r="CT616" s="14">
        <v>0</v>
      </c>
      <c r="CU616" s="14">
        <v>0</v>
      </c>
      <c r="CV616" s="14">
        <v>0</v>
      </c>
      <c r="CW616" s="14">
        <v>0</v>
      </c>
      <c r="CX616" s="14">
        <v>0</v>
      </c>
      <c r="CY616" s="14">
        <v>0</v>
      </c>
      <c r="CZ616" s="14">
        <v>0</v>
      </c>
      <c r="DA616" s="14">
        <v>0</v>
      </c>
      <c r="DB616" s="14">
        <v>0</v>
      </c>
      <c r="DC616" s="14">
        <v>0</v>
      </c>
      <c r="DD616" s="14">
        <v>0</v>
      </c>
      <c r="DE616" s="14">
        <v>0</v>
      </c>
      <c r="DF616" s="14">
        <v>0</v>
      </c>
      <c r="DG616" s="14">
        <v>0</v>
      </c>
      <c r="DH616" s="14">
        <v>0</v>
      </c>
      <c r="DI616" s="14">
        <v>0</v>
      </c>
      <c r="DJ616" s="14">
        <v>0</v>
      </c>
      <c r="DK616" s="14">
        <v>0</v>
      </c>
      <c r="DL616" s="14">
        <v>0</v>
      </c>
      <c r="DM616" s="14">
        <v>0</v>
      </c>
      <c r="DN616" s="14">
        <v>0</v>
      </c>
      <c r="DO616" s="14">
        <v>0</v>
      </c>
      <c r="DP616" s="14">
        <v>0</v>
      </c>
      <c r="DQ616" s="14">
        <v>0</v>
      </c>
      <c r="DR616" s="14">
        <v>0</v>
      </c>
      <c r="DS616" s="14">
        <v>0</v>
      </c>
      <c r="DT616" s="14">
        <v>0</v>
      </c>
      <c r="DU616" s="14">
        <v>0</v>
      </c>
      <c r="DV616" s="14">
        <v>0</v>
      </c>
      <c r="DW616" s="14">
        <v>0</v>
      </c>
      <c r="DX616" s="14">
        <v>0</v>
      </c>
      <c r="DY616" s="14">
        <v>0</v>
      </c>
      <c r="DZ616" s="14">
        <v>0</v>
      </c>
      <c r="EA616" s="14">
        <v>0</v>
      </c>
      <c r="EB616" s="14">
        <v>0</v>
      </c>
      <c r="EC616" s="14">
        <v>0</v>
      </c>
      <c r="ED616" s="14">
        <v>0</v>
      </c>
      <c r="EE616" s="14">
        <v>0</v>
      </c>
      <c r="EF616" s="14">
        <v>0</v>
      </c>
      <c r="EG616" s="14">
        <v>0</v>
      </c>
      <c r="EH616" s="14">
        <v>0</v>
      </c>
      <c r="EI616" s="14">
        <v>0</v>
      </c>
      <c r="EJ616" s="14">
        <v>0</v>
      </c>
      <c r="EK616" s="14">
        <v>0</v>
      </c>
      <c r="EL616" s="14">
        <v>0</v>
      </c>
      <c r="EM616" s="14">
        <v>0</v>
      </c>
      <c r="EN616" s="14">
        <v>0</v>
      </c>
      <c r="EO616" s="14">
        <v>0</v>
      </c>
      <c r="EP616" s="14">
        <v>0</v>
      </c>
      <c r="EQ616" s="14">
        <v>0</v>
      </c>
      <c r="ER616" s="14">
        <v>0</v>
      </c>
      <c r="ES616" s="14">
        <v>0</v>
      </c>
      <c r="ET616" s="14">
        <v>0</v>
      </c>
      <c r="EU616" s="14">
        <v>0</v>
      </c>
      <c r="EV616" s="14">
        <v>0</v>
      </c>
      <c r="EW616" s="14">
        <v>0</v>
      </c>
      <c r="EX616" s="14">
        <v>0</v>
      </c>
      <c r="EY616" s="14">
        <v>0</v>
      </c>
      <c r="EZ616" s="14">
        <v>0</v>
      </c>
      <c r="FA616" s="14">
        <v>0</v>
      </c>
      <c r="FB616" s="14">
        <v>0</v>
      </c>
      <c r="FC616" s="14">
        <v>0</v>
      </c>
      <c r="FD616" s="14">
        <v>0</v>
      </c>
      <c r="FE616" s="14">
        <v>0</v>
      </c>
      <c r="FF616" s="14">
        <v>0</v>
      </c>
      <c r="FG616" s="14">
        <v>0</v>
      </c>
      <c r="FH616" s="14">
        <v>0</v>
      </c>
      <c r="FI616" s="14">
        <v>0</v>
      </c>
      <c r="FJ616" s="14">
        <v>0</v>
      </c>
      <c r="FK616" s="14">
        <v>0</v>
      </c>
      <c r="FL616" s="14">
        <v>0</v>
      </c>
      <c r="FM616" s="14">
        <v>0</v>
      </c>
      <c r="FN616" s="14">
        <v>0</v>
      </c>
      <c r="FO616" s="14">
        <v>0</v>
      </c>
      <c r="FP616" s="14">
        <v>0</v>
      </c>
      <c r="FQ616" s="14">
        <v>0</v>
      </c>
      <c r="FR616" s="14">
        <v>0</v>
      </c>
      <c r="FS616" s="14">
        <v>0</v>
      </c>
      <c r="FT616" s="14">
        <v>0</v>
      </c>
      <c r="FU616" s="14">
        <v>0</v>
      </c>
      <c r="FV616" s="14">
        <v>0</v>
      </c>
      <c r="FW616" s="14">
        <v>0</v>
      </c>
      <c r="FX616" s="14">
        <v>0</v>
      </c>
      <c r="FY616" s="14">
        <v>0</v>
      </c>
      <c r="FZ616" s="14">
        <v>0</v>
      </c>
      <c r="GA616" s="14">
        <v>0</v>
      </c>
      <c r="GB616" s="14">
        <v>0</v>
      </c>
      <c r="GC616" s="14">
        <v>0</v>
      </c>
      <c r="GD616" s="14">
        <v>0</v>
      </c>
      <c r="GE616" s="14">
        <v>0</v>
      </c>
      <c r="GF616" s="14">
        <v>0</v>
      </c>
      <c r="GG616" s="14">
        <v>0</v>
      </c>
      <c r="GH616" s="14">
        <v>0</v>
      </c>
      <c r="GI616" s="14">
        <v>0</v>
      </c>
      <c r="GJ616" s="14">
        <v>0</v>
      </c>
      <c r="GK616" s="14">
        <v>0</v>
      </c>
      <c r="GL616" s="14">
        <v>0</v>
      </c>
      <c r="GM616" s="14">
        <v>0</v>
      </c>
      <c r="GN616" s="14">
        <v>0</v>
      </c>
      <c r="GO616" s="14">
        <v>0</v>
      </c>
      <c r="GP616" s="14">
        <v>0</v>
      </c>
      <c r="GQ616" s="14">
        <v>0</v>
      </c>
      <c r="GR616" s="14">
        <v>0</v>
      </c>
      <c r="GS616" s="14">
        <v>0</v>
      </c>
      <c r="GT616" s="14">
        <v>0</v>
      </c>
      <c r="GU616" s="14">
        <v>0</v>
      </c>
      <c r="GV616" s="14">
        <v>0</v>
      </c>
      <c r="GW616" s="14">
        <v>0</v>
      </c>
      <c r="GX616" s="14">
        <v>0</v>
      </c>
      <c r="GY616" s="14">
        <v>0</v>
      </c>
      <c r="GZ616" s="14">
        <v>0</v>
      </c>
      <c r="HA616" s="14">
        <v>0</v>
      </c>
      <c r="HB616" s="14">
        <v>0</v>
      </c>
      <c r="HC616" s="14">
        <v>0</v>
      </c>
      <c r="HD616" s="14">
        <v>0</v>
      </c>
      <c r="HE616" s="14">
        <v>0</v>
      </c>
      <c r="HF616" s="14">
        <v>0</v>
      </c>
      <c r="HG616" s="14">
        <v>0</v>
      </c>
      <c r="HH616" s="14">
        <v>0</v>
      </c>
      <c r="HI616" s="14">
        <v>0</v>
      </c>
      <c r="HJ616" s="14">
        <v>0</v>
      </c>
      <c r="HK616" s="14">
        <v>0</v>
      </c>
      <c r="HL616" s="14">
        <v>0</v>
      </c>
      <c r="HM616" s="14">
        <v>0</v>
      </c>
      <c r="HN616" s="14">
        <v>0</v>
      </c>
      <c r="HO616" s="14">
        <v>0</v>
      </c>
      <c r="HP616" s="14">
        <v>0</v>
      </c>
      <c r="HQ616" s="14">
        <v>0</v>
      </c>
      <c r="HR616" s="14">
        <v>0</v>
      </c>
      <c r="HS616" s="14">
        <v>0</v>
      </c>
      <c r="HT616" s="14">
        <v>0</v>
      </c>
      <c r="HU616" s="14">
        <v>0</v>
      </c>
      <c r="HV616" s="14">
        <v>0</v>
      </c>
      <c r="HW616" s="14">
        <v>0</v>
      </c>
      <c r="HX616" s="14">
        <v>0</v>
      </c>
      <c r="HY616" s="14">
        <v>1</v>
      </c>
      <c r="HZ616" s="14">
        <v>0</v>
      </c>
      <c r="IA616" s="14">
        <v>0</v>
      </c>
      <c r="IB616" s="14">
        <v>0</v>
      </c>
      <c r="IC616" s="14">
        <v>0</v>
      </c>
      <c r="ID616" s="14">
        <v>0</v>
      </c>
      <c r="IE616" s="14">
        <v>0</v>
      </c>
      <c r="IF616" s="14">
        <v>0</v>
      </c>
      <c r="IG616" s="14">
        <v>0</v>
      </c>
      <c r="IH616" s="14">
        <v>0</v>
      </c>
      <c r="II616" s="14">
        <v>0</v>
      </c>
      <c r="IJ616" s="14">
        <v>0</v>
      </c>
      <c r="IK616" s="14">
        <v>0</v>
      </c>
      <c r="IL616" s="14">
        <v>0</v>
      </c>
      <c r="IM616" s="14">
        <v>0</v>
      </c>
      <c r="IN616" s="14">
        <v>0</v>
      </c>
      <c r="IO616" s="14">
        <v>0</v>
      </c>
      <c r="IP616" s="14">
        <v>0</v>
      </c>
      <c r="IQ616" s="14">
        <v>0</v>
      </c>
      <c r="IR616" s="14">
        <v>0</v>
      </c>
      <c r="IS616" s="14">
        <v>0</v>
      </c>
      <c r="IT616" s="14">
        <v>0</v>
      </c>
      <c r="IU616" s="14">
        <v>0</v>
      </c>
      <c r="IV616" s="14">
        <v>0</v>
      </c>
      <c r="IW616" s="14">
        <v>0</v>
      </c>
      <c r="IX616" s="14">
        <v>0</v>
      </c>
      <c r="IY616" s="14">
        <v>0</v>
      </c>
      <c r="IZ616" s="14">
        <v>0</v>
      </c>
      <c r="JA616" s="14">
        <v>0</v>
      </c>
      <c r="JB616" s="14">
        <v>0</v>
      </c>
      <c r="JC616" s="14">
        <v>0</v>
      </c>
      <c r="JD616" s="14">
        <v>0</v>
      </c>
      <c r="JE616" s="14">
        <v>0</v>
      </c>
      <c r="JF616" s="14">
        <v>0</v>
      </c>
      <c r="JG616" s="14">
        <v>0</v>
      </c>
      <c r="JH616" s="14">
        <v>0</v>
      </c>
      <c r="JI616" s="14">
        <v>0</v>
      </c>
      <c r="JJ616" s="14">
        <v>0</v>
      </c>
      <c r="JK616" s="14">
        <v>0</v>
      </c>
      <c r="JL616" s="14">
        <v>0</v>
      </c>
      <c r="JM616" s="14">
        <v>0</v>
      </c>
      <c r="JN616" s="14">
        <v>0</v>
      </c>
      <c r="JO616" s="14">
        <v>0</v>
      </c>
      <c r="JP616" s="14">
        <v>0</v>
      </c>
      <c r="JQ616" s="14">
        <v>0</v>
      </c>
      <c r="JR616" s="14">
        <v>0</v>
      </c>
      <c r="JS616" s="14">
        <v>0</v>
      </c>
      <c r="JT616" s="14">
        <v>0</v>
      </c>
      <c r="JU616" s="14">
        <v>0</v>
      </c>
      <c r="JV616" s="14">
        <v>0</v>
      </c>
      <c r="JW616" s="14">
        <v>0</v>
      </c>
      <c r="JX616" s="14">
        <v>0</v>
      </c>
      <c r="JY616" s="14">
        <v>0</v>
      </c>
      <c r="JZ616" s="14">
        <v>0</v>
      </c>
      <c r="KA616" s="14">
        <v>0</v>
      </c>
      <c r="KB616" s="14">
        <v>0</v>
      </c>
      <c r="KC616" s="14">
        <v>0</v>
      </c>
      <c r="KD616" s="14">
        <v>0</v>
      </c>
      <c r="KE616" s="14">
        <v>0</v>
      </c>
      <c r="KF616" s="14">
        <v>0</v>
      </c>
      <c r="KG616" s="14">
        <v>0</v>
      </c>
      <c r="KH616" s="14">
        <v>0</v>
      </c>
      <c r="KI616" s="14">
        <v>0</v>
      </c>
      <c r="KJ616" s="14">
        <v>0</v>
      </c>
      <c r="KK616" s="14">
        <v>0</v>
      </c>
      <c r="KL616" s="14">
        <v>0</v>
      </c>
      <c r="KM616" s="14">
        <v>0</v>
      </c>
      <c r="KN616" s="14">
        <v>0</v>
      </c>
      <c r="KO616" s="14">
        <v>0</v>
      </c>
      <c r="KP616" s="14">
        <v>0</v>
      </c>
      <c r="KQ616" s="14">
        <v>0</v>
      </c>
      <c r="KR616" s="14">
        <v>0</v>
      </c>
      <c r="KS616" s="14">
        <v>0</v>
      </c>
      <c r="KT616" s="14">
        <v>0</v>
      </c>
      <c r="KU616" s="14">
        <v>0</v>
      </c>
      <c r="KV616" s="14">
        <v>0</v>
      </c>
      <c r="KW616" s="14">
        <v>0</v>
      </c>
      <c r="KX616" s="14">
        <v>0</v>
      </c>
      <c r="KY616" s="14">
        <v>0</v>
      </c>
      <c r="KZ616" s="14">
        <v>0</v>
      </c>
      <c r="LA616" s="14">
        <v>0</v>
      </c>
      <c r="LB616" s="14">
        <v>0</v>
      </c>
      <c r="LC616" s="14">
        <v>0</v>
      </c>
      <c r="LD616" s="14">
        <v>0</v>
      </c>
      <c r="LE616" s="14">
        <v>0</v>
      </c>
      <c r="LF616" s="14">
        <v>0</v>
      </c>
      <c r="LG616" s="14">
        <v>0</v>
      </c>
      <c r="LH616" s="14">
        <v>0</v>
      </c>
      <c r="LI616" s="14">
        <v>0</v>
      </c>
      <c r="LJ616" s="14">
        <v>0</v>
      </c>
      <c r="LK616" s="14">
        <v>0</v>
      </c>
      <c r="LL616" s="14">
        <v>0</v>
      </c>
      <c r="LM616" s="14">
        <v>0</v>
      </c>
      <c r="LN616" s="14">
        <v>0</v>
      </c>
      <c r="LO616" s="14">
        <v>0</v>
      </c>
      <c r="LP616" s="14">
        <v>0</v>
      </c>
      <c r="LQ616" s="14">
        <v>0</v>
      </c>
      <c r="LR616" s="14">
        <v>0</v>
      </c>
      <c r="LS616" s="14">
        <v>0</v>
      </c>
      <c r="LT616" s="14">
        <v>0</v>
      </c>
      <c r="LU616" s="14">
        <v>0</v>
      </c>
      <c r="LV616" s="14">
        <v>0</v>
      </c>
      <c r="LW616" s="14">
        <v>0</v>
      </c>
      <c r="LX616" s="14">
        <v>0</v>
      </c>
      <c r="LY616" s="14">
        <v>0</v>
      </c>
      <c r="LZ616" s="14">
        <v>0</v>
      </c>
      <c r="MA616" s="14">
        <v>0</v>
      </c>
      <c r="MB616" s="14">
        <v>2</v>
      </c>
      <c r="MC616" s="14">
        <v>0</v>
      </c>
      <c r="MD616" s="14">
        <v>0</v>
      </c>
      <c r="ME616" s="14">
        <v>0</v>
      </c>
      <c r="MF616" s="14">
        <v>0</v>
      </c>
      <c r="MG616" s="14">
        <v>0</v>
      </c>
      <c r="MH616" s="14">
        <v>0</v>
      </c>
      <c r="MI616" s="14">
        <v>0</v>
      </c>
      <c r="MJ616" s="14">
        <v>0</v>
      </c>
      <c r="MK616" s="14">
        <v>0</v>
      </c>
      <c r="ML616" s="14">
        <v>0</v>
      </c>
      <c r="MM616" s="14">
        <v>0</v>
      </c>
      <c r="MN616" s="14">
        <v>0</v>
      </c>
      <c r="MO616" s="14">
        <v>0</v>
      </c>
      <c r="MP616" s="14">
        <v>0</v>
      </c>
      <c r="MQ616" s="14">
        <v>0</v>
      </c>
      <c r="MR616" s="14">
        <v>0</v>
      </c>
      <c r="MS616" s="14">
        <v>0</v>
      </c>
      <c r="MT616" s="14">
        <v>0</v>
      </c>
      <c r="MU616" s="14">
        <v>0</v>
      </c>
      <c r="MV616" s="14">
        <v>0</v>
      </c>
      <c r="MW616" s="14">
        <v>0</v>
      </c>
      <c r="MX616" s="14">
        <v>0</v>
      </c>
      <c r="MY616" s="14">
        <v>0</v>
      </c>
      <c r="MZ616" s="14">
        <v>0</v>
      </c>
      <c r="NA616" s="14">
        <v>0</v>
      </c>
      <c r="NB616" s="14">
        <v>0</v>
      </c>
      <c r="NC616" s="14">
        <v>0</v>
      </c>
      <c r="ND616" s="14">
        <v>0</v>
      </c>
      <c r="NE616" s="14">
        <v>0</v>
      </c>
      <c r="NF616" s="14">
        <v>0</v>
      </c>
      <c r="NG616" s="14">
        <v>0</v>
      </c>
      <c r="NH616" s="14">
        <v>0</v>
      </c>
      <c r="NI616" s="14">
        <v>0</v>
      </c>
      <c r="NJ616" s="14">
        <v>0</v>
      </c>
      <c r="NK616" s="14">
        <v>0</v>
      </c>
      <c r="NL616" s="14">
        <v>0</v>
      </c>
      <c r="NM616" s="14">
        <v>0</v>
      </c>
      <c r="NN616" s="14">
        <v>0</v>
      </c>
      <c r="NO616" s="14">
        <v>0</v>
      </c>
      <c r="NP616" s="14">
        <v>0</v>
      </c>
      <c r="NQ616" s="14">
        <v>0</v>
      </c>
      <c r="NR616" s="14">
        <v>0</v>
      </c>
      <c r="NS616" s="14">
        <v>0</v>
      </c>
      <c r="NT616" s="14">
        <v>1</v>
      </c>
      <c r="NU616" s="14">
        <v>0</v>
      </c>
      <c r="NV616" s="14">
        <v>1</v>
      </c>
      <c r="NW616" s="14">
        <v>0</v>
      </c>
      <c r="NX616" s="14">
        <v>0</v>
      </c>
      <c r="NY616" s="14">
        <v>0</v>
      </c>
      <c r="NZ616" s="14">
        <v>0</v>
      </c>
      <c r="OA616" s="14">
        <v>2</v>
      </c>
      <c r="OB616" s="14">
        <v>0</v>
      </c>
      <c r="OC616" s="14">
        <v>0</v>
      </c>
      <c r="OD616" s="14">
        <v>0</v>
      </c>
      <c r="OE616" s="14">
        <v>0</v>
      </c>
      <c r="OF616" s="14"/>
      <c r="OG616" s="14">
        <v>0</v>
      </c>
      <c r="OH616" s="14">
        <v>0</v>
      </c>
      <c r="OI616" s="14">
        <v>0</v>
      </c>
      <c r="OJ616" s="14">
        <v>0</v>
      </c>
      <c r="OK616" s="14">
        <v>0</v>
      </c>
      <c r="OL616" s="14">
        <v>0</v>
      </c>
      <c r="OM616" s="14">
        <v>0</v>
      </c>
      <c r="ON616" s="14">
        <v>0</v>
      </c>
      <c r="OO616" s="14">
        <v>0</v>
      </c>
      <c r="OP616" s="14">
        <v>0</v>
      </c>
      <c r="OQ616" s="14">
        <v>0</v>
      </c>
      <c r="OR616" s="14">
        <v>0</v>
      </c>
      <c r="OS616" s="14">
        <v>0</v>
      </c>
      <c r="OT616" s="14">
        <v>0</v>
      </c>
      <c r="OU616" s="14">
        <v>0</v>
      </c>
      <c r="OV616" s="14">
        <v>0</v>
      </c>
      <c r="OW616" s="14">
        <v>0</v>
      </c>
      <c r="OX616" s="14">
        <v>0</v>
      </c>
      <c r="OY616" s="14">
        <v>0</v>
      </c>
      <c r="OZ616" s="14"/>
      <c r="PA616" s="14">
        <v>0</v>
      </c>
      <c r="PB616" s="14"/>
      <c r="PC616" s="14"/>
      <c r="PD616" s="14">
        <v>0</v>
      </c>
      <c r="PE616" s="14"/>
      <c r="PF616" s="14">
        <v>1</v>
      </c>
      <c r="PG616" s="54"/>
      <c r="PH616" s="54"/>
      <c r="PI616" s="54"/>
      <c r="PJ616" s="54"/>
      <c r="PK616" s="54"/>
      <c r="PL616" s="84"/>
      <c r="PM616" s="14"/>
      <c r="PN616" s="84"/>
      <c r="PO616" s="84"/>
      <c r="PP616" s="84"/>
      <c r="PQ616" s="84"/>
      <c r="PR616" s="505"/>
      <c r="PS616" s="84"/>
      <c r="PT616" s="84"/>
      <c r="PU616" s="84"/>
      <c r="PV616" s="84"/>
      <c r="PW616" s="54"/>
      <c r="PX616" s="54"/>
      <c r="PY616" s="14"/>
      <c r="PZ616" s="14"/>
      <c r="QA616" s="14"/>
      <c r="QB616" s="54"/>
      <c r="QC616" s="54"/>
      <c r="QD616" s="54"/>
      <c r="QI616" s="1">
        <v>1</v>
      </c>
      <c r="QR616" s="1"/>
      <c r="QS616" s="1"/>
      <c r="QX616" s="1"/>
      <c r="QY616" s="1"/>
      <c r="QZ616" s="1"/>
      <c r="RA616" s="1"/>
      <c r="RB616" s="1"/>
      <c r="RC616" s="1"/>
      <c r="RD616" s="1">
        <v>1</v>
      </c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</row>
    <row r="617" spans="1:488" s="20" customFormat="1" hidden="1" x14ac:dyDescent="0.25">
      <c r="A617" s="68" t="s">
        <v>51</v>
      </c>
      <c r="B617" s="68" t="s">
        <v>1138</v>
      </c>
      <c r="C617" s="347"/>
      <c r="D617" s="347"/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  <c r="AL617" s="14">
        <v>0</v>
      </c>
      <c r="AM617" s="14">
        <v>0</v>
      </c>
      <c r="AN617" s="14">
        <v>0</v>
      </c>
      <c r="AO617" s="14">
        <v>0</v>
      </c>
      <c r="AP617" s="14">
        <v>0</v>
      </c>
      <c r="AQ617" s="14">
        <v>0</v>
      </c>
      <c r="AR617" s="14">
        <v>0</v>
      </c>
      <c r="AS617" s="14">
        <v>0</v>
      </c>
      <c r="AT617" s="14">
        <v>0</v>
      </c>
      <c r="AU617" s="14">
        <v>0</v>
      </c>
      <c r="AV617" s="14">
        <v>0</v>
      </c>
      <c r="AW617" s="14">
        <v>0</v>
      </c>
      <c r="AX617" s="14">
        <v>0</v>
      </c>
      <c r="AY617" s="14">
        <v>0</v>
      </c>
      <c r="AZ617" s="14">
        <v>0</v>
      </c>
      <c r="BA617" s="14">
        <v>0</v>
      </c>
      <c r="BB617" s="14">
        <v>0</v>
      </c>
      <c r="BC617" s="14">
        <v>0</v>
      </c>
      <c r="BD617" s="14">
        <v>0</v>
      </c>
      <c r="BE617" s="14">
        <v>0</v>
      </c>
      <c r="BF617" s="14">
        <v>0</v>
      </c>
      <c r="BG617" s="14">
        <v>0</v>
      </c>
      <c r="BH617" s="14">
        <v>0</v>
      </c>
      <c r="BI617" s="14">
        <v>0</v>
      </c>
      <c r="BJ617" s="14">
        <v>0</v>
      </c>
      <c r="BK617" s="14">
        <v>0</v>
      </c>
      <c r="BL617" s="14">
        <v>0</v>
      </c>
      <c r="BM617" s="14">
        <v>0</v>
      </c>
      <c r="BN617" s="14">
        <v>0</v>
      </c>
      <c r="BO617" s="14">
        <v>0</v>
      </c>
      <c r="BP617" s="14">
        <v>0</v>
      </c>
      <c r="BQ617" s="14">
        <v>0</v>
      </c>
      <c r="BR617" s="14">
        <v>0</v>
      </c>
      <c r="BS617" s="14">
        <v>0</v>
      </c>
      <c r="BT617" s="14">
        <v>0</v>
      </c>
      <c r="BU617" s="14">
        <v>0</v>
      </c>
      <c r="BV617" s="14">
        <v>0</v>
      </c>
      <c r="BW617" s="14">
        <v>0</v>
      </c>
      <c r="BX617" s="14">
        <v>0</v>
      </c>
      <c r="BY617" s="14">
        <v>0</v>
      </c>
      <c r="BZ617" s="14">
        <v>0</v>
      </c>
      <c r="CA617" s="14">
        <v>0</v>
      </c>
      <c r="CB617" s="14">
        <v>0</v>
      </c>
      <c r="CC617" s="14">
        <v>0</v>
      </c>
      <c r="CD617" s="14">
        <v>0</v>
      </c>
      <c r="CE617" s="14">
        <v>0</v>
      </c>
      <c r="CF617" s="14">
        <v>0</v>
      </c>
      <c r="CG617" s="14">
        <v>0</v>
      </c>
      <c r="CH617" s="14">
        <v>0</v>
      </c>
      <c r="CI617" s="14">
        <v>0</v>
      </c>
      <c r="CJ617" s="14">
        <v>0</v>
      </c>
      <c r="CK617" s="14">
        <v>0</v>
      </c>
      <c r="CL617" s="14">
        <v>0</v>
      </c>
      <c r="CM617" s="14">
        <v>0</v>
      </c>
      <c r="CN617" s="14">
        <v>0</v>
      </c>
      <c r="CO617" s="14">
        <v>0</v>
      </c>
      <c r="CP617" s="14">
        <v>0</v>
      </c>
      <c r="CQ617" s="14">
        <v>0</v>
      </c>
      <c r="CR617" s="14">
        <v>0</v>
      </c>
      <c r="CS617" s="14">
        <v>0</v>
      </c>
      <c r="CT617" s="14">
        <v>0</v>
      </c>
      <c r="CU617" s="14">
        <v>0</v>
      </c>
      <c r="CV617" s="14">
        <v>0</v>
      </c>
      <c r="CW617" s="14">
        <v>0</v>
      </c>
      <c r="CX617" s="14">
        <v>0</v>
      </c>
      <c r="CY617" s="14">
        <v>0</v>
      </c>
      <c r="CZ617" s="14">
        <v>0</v>
      </c>
      <c r="DA617" s="14">
        <v>0</v>
      </c>
      <c r="DB617" s="14">
        <v>0</v>
      </c>
      <c r="DC617" s="14">
        <v>0</v>
      </c>
      <c r="DD617" s="14">
        <v>0</v>
      </c>
      <c r="DE617" s="14">
        <v>0</v>
      </c>
      <c r="DF617" s="14">
        <v>0</v>
      </c>
      <c r="DG617" s="14">
        <v>0</v>
      </c>
      <c r="DH617" s="14">
        <v>0</v>
      </c>
      <c r="DI617" s="14">
        <v>0</v>
      </c>
      <c r="DJ617" s="14">
        <v>0</v>
      </c>
      <c r="DK617" s="14">
        <v>0</v>
      </c>
      <c r="DL617" s="14">
        <v>0</v>
      </c>
      <c r="DM617" s="14">
        <v>0</v>
      </c>
      <c r="DN617" s="14">
        <v>0</v>
      </c>
      <c r="DO617" s="14">
        <v>0</v>
      </c>
      <c r="DP617" s="14">
        <v>0</v>
      </c>
      <c r="DQ617" s="14">
        <v>0</v>
      </c>
      <c r="DR617" s="14">
        <v>0</v>
      </c>
      <c r="DS617" s="14">
        <v>0</v>
      </c>
      <c r="DT617" s="14">
        <v>0</v>
      </c>
      <c r="DU617" s="14">
        <v>0</v>
      </c>
      <c r="DV617" s="14">
        <v>0</v>
      </c>
      <c r="DW617" s="14">
        <v>0</v>
      </c>
      <c r="DX617" s="14">
        <v>0</v>
      </c>
      <c r="DY617" s="14">
        <v>0</v>
      </c>
      <c r="DZ617" s="14">
        <v>0</v>
      </c>
      <c r="EA617" s="14">
        <v>0</v>
      </c>
      <c r="EB617" s="14">
        <v>0</v>
      </c>
      <c r="EC617" s="14">
        <v>0</v>
      </c>
      <c r="ED617" s="14">
        <v>0</v>
      </c>
      <c r="EE617" s="14">
        <v>0</v>
      </c>
      <c r="EF617" s="14">
        <v>0</v>
      </c>
      <c r="EG617" s="14">
        <v>0</v>
      </c>
      <c r="EH617" s="14">
        <v>0</v>
      </c>
      <c r="EI617" s="14">
        <v>0</v>
      </c>
      <c r="EJ617" s="14">
        <v>0</v>
      </c>
      <c r="EK617" s="14">
        <v>0</v>
      </c>
      <c r="EL617" s="14">
        <v>0</v>
      </c>
      <c r="EM617" s="14">
        <v>0</v>
      </c>
      <c r="EN617" s="14">
        <v>0</v>
      </c>
      <c r="EO617" s="14">
        <v>0</v>
      </c>
      <c r="EP617" s="14">
        <v>0</v>
      </c>
      <c r="EQ617" s="14">
        <v>0</v>
      </c>
      <c r="ER617" s="14">
        <v>0</v>
      </c>
      <c r="ES617" s="14">
        <v>0</v>
      </c>
      <c r="ET617" s="14">
        <v>0</v>
      </c>
      <c r="EU617" s="14">
        <v>0</v>
      </c>
      <c r="EV617" s="14">
        <v>0</v>
      </c>
      <c r="EW617" s="14">
        <v>0</v>
      </c>
      <c r="EX617" s="14">
        <v>0</v>
      </c>
      <c r="EY617" s="14">
        <v>0</v>
      </c>
      <c r="EZ617" s="14">
        <v>0</v>
      </c>
      <c r="FA617" s="14">
        <v>0</v>
      </c>
      <c r="FB617" s="14">
        <v>0</v>
      </c>
      <c r="FC617" s="14">
        <v>0</v>
      </c>
      <c r="FD617" s="14">
        <v>0</v>
      </c>
      <c r="FE617" s="14">
        <v>0</v>
      </c>
      <c r="FF617" s="14">
        <v>0</v>
      </c>
      <c r="FG617" s="14">
        <v>0</v>
      </c>
      <c r="FH617" s="14">
        <v>0</v>
      </c>
      <c r="FI617" s="14">
        <v>0</v>
      </c>
      <c r="FJ617" s="14">
        <v>0</v>
      </c>
      <c r="FK617" s="14">
        <v>0</v>
      </c>
      <c r="FL617" s="14">
        <v>0</v>
      </c>
      <c r="FM617" s="14">
        <v>0</v>
      </c>
      <c r="FN617" s="14">
        <v>0</v>
      </c>
      <c r="FO617" s="14">
        <v>0</v>
      </c>
      <c r="FP617" s="14">
        <v>0</v>
      </c>
      <c r="FQ617" s="14">
        <v>0</v>
      </c>
      <c r="FR617" s="14">
        <v>0</v>
      </c>
      <c r="FS617" s="14">
        <v>0</v>
      </c>
      <c r="FT617" s="14">
        <v>0</v>
      </c>
      <c r="FU617" s="14">
        <v>0</v>
      </c>
      <c r="FV617" s="14">
        <v>0</v>
      </c>
      <c r="FW617" s="14">
        <v>0</v>
      </c>
      <c r="FX617" s="14">
        <v>0</v>
      </c>
      <c r="FY617" s="14">
        <v>0</v>
      </c>
      <c r="FZ617" s="14">
        <v>0</v>
      </c>
      <c r="GA617" s="14">
        <v>0</v>
      </c>
      <c r="GB617" s="14">
        <v>0</v>
      </c>
      <c r="GC617" s="14">
        <v>0</v>
      </c>
      <c r="GD617" s="14">
        <v>0</v>
      </c>
      <c r="GE617" s="14">
        <v>0</v>
      </c>
      <c r="GF617" s="14">
        <v>0</v>
      </c>
      <c r="GG617" s="14">
        <v>0</v>
      </c>
      <c r="GH617" s="14">
        <v>0</v>
      </c>
      <c r="GI617" s="14">
        <v>0</v>
      </c>
      <c r="GJ617" s="14">
        <v>0</v>
      </c>
      <c r="GK617" s="14">
        <v>0</v>
      </c>
      <c r="GL617" s="14">
        <v>0</v>
      </c>
      <c r="GM617" s="14">
        <v>0</v>
      </c>
      <c r="GN617" s="14">
        <v>0</v>
      </c>
      <c r="GO617" s="14">
        <v>0</v>
      </c>
      <c r="GP617" s="14">
        <v>0</v>
      </c>
      <c r="GQ617" s="14">
        <v>0</v>
      </c>
      <c r="GR617" s="14">
        <v>0</v>
      </c>
      <c r="GS617" s="14">
        <v>0</v>
      </c>
      <c r="GT617" s="14">
        <v>0</v>
      </c>
      <c r="GU617" s="14">
        <v>0</v>
      </c>
      <c r="GV617" s="14">
        <v>0</v>
      </c>
      <c r="GW617" s="14">
        <v>0</v>
      </c>
      <c r="GX617" s="14">
        <v>0</v>
      </c>
      <c r="GY617" s="14">
        <v>0</v>
      </c>
      <c r="GZ617" s="14">
        <v>0</v>
      </c>
      <c r="HA617" s="14">
        <v>0</v>
      </c>
      <c r="HB617" s="14">
        <v>0</v>
      </c>
      <c r="HC617" s="14">
        <v>0</v>
      </c>
      <c r="HD617" s="14">
        <v>0</v>
      </c>
      <c r="HE617" s="14">
        <v>0</v>
      </c>
      <c r="HF617" s="14">
        <v>0</v>
      </c>
      <c r="HG617" s="14">
        <v>0</v>
      </c>
      <c r="HH617" s="14">
        <v>0</v>
      </c>
      <c r="HI617" s="14">
        <v>0</v>
      </c>
      <c r="HJ617" s="14">
        <v>0</v>
      </c>
      <c r="HK617" s="14">
        <v>0</v>
      </c>
      <c r="HL617" s="14">
        <v>0</v>
      </c>
      <c r="HM617" s="14">
        <v>0</v>
      </c>
      <c r="HN617" s="14">
        <v>0</v>
      </c>
      <c r="HO617" s="14">
        <v>0</v>
      </c>
      <c r="HP617" s="14">
        <v>0</v>
      </c>
      <c r="HQ617" s="14">
        <v>0</v>
      </c>
      <c r="HR617" s="14">
        <v>0</v>
      </c>
      <c r="HS617" s="14">
        <v>0</v>
      </c>
      <c r="HT617" s="14">
        <v>0</v>
      </c>
      <c r="HU617" s="14">
        <v>0</v>
      </c>
      <c r="HV617" s="14">
        <v>0</v>
      </c>
      <c r="HW617" s="14">
        <v>0</v>
      </c>
      <c r="HX617" s="14">
        <v>0</v>
      </c>
      <c r="HY617" s="14">
        <v>0</v>
      </c>
      <c r="HZ617" s="14">
        <v>0</v>
      </c>
      <c r="IA617" s="14">
        <v>0</v>
      </c>
      <c r="IB617" s="14">
        <v>0</v>
      </c>
      <c r="IC617" s="14">
        <v>0</v>
      </c>
      <c r="ID617" s="14">
        <v>0</v>
      </c>
      <c r="IE617" s="14">
        <v>0</v>
      </c>
      <c r="IF617" s="14">
        <v>0</v>
      </c>
      <c r="IG617" s="14">
        <v>0</v>
      </c>
      <c r="IH617" s="14">
        <v>0</v>
      </c>
      <c r="II617" s="14">
        <v>0</v>
      </c>
      <c r="IJ617" s="14">
        <v>0</v>
      </c>
      <c r="IK617" s="14">
        <v>0</v>
      </c>
      <c r="IL617" s="14">
        <v>0</v>
      </c>
      <c r="IM617" s="14">
        <v>0</v>
      </c>
      <c r="IN617" s="14">
        <v>0</v>
      </c>
      <c r="IO617" s="14">
        <v>0</v>
      </c>
      <c r="IP617" s="14">
        <v>0</v>
      </c>
      <c r="IQ617" s="14">
        <v>0</v>
      </c>
      <c r="IR617" s="14">
        <v>0</v>
      </c>
      <c r="IS617" s="14">
        <v>0</v>
      </c>
      <c r="IT617" s="14">
        <v>0</v>
      </c>
      <c r="IU617" s="14">
        <v>0</v>
      </c>
      <c r="IV617" s="14">
        <v>0</v>
      </c>
      <c r="IW617" s="14">
        <v>0</v>
      </c>
      <c r="IX617" s="14">
        <v>0</v>
      </c>
      <c r="IY617" s="14">
        <v>0</v>
      </c>
      <c r="IZ617" s="14">
        <v>0</v>
      </c>
      <c r="JA617" s="14">
        <v>0</v>
      </c>
      <c r="JB617" s="14">
        <v>0</v>
      </c>
      <c r="JC617" s="14">
        <v>0</v>
      </c>
      <c r="JD617" s="14">
        <v>0</v>
      </c>
      <c r="JE617" s="14">
        <v>0</v>
      </c>
      <c r="JF617" s="14">
        <v>0</v>
      </c>
      <c r="JG617" s="14">
        <v>0</v>
      </c>
      <c r="JH617" s="14">
        <v>0</v>
      </c>
      <c r="JI617" s="14">
        <v>0</v>
      </c>
      <c r="JJ617" s="14">
        <v>0</v>
      </c>
      <c r="JK617" s="14">
        <v>0</v>
      </c>
      <c r="JL617" s="14">
        <v>0</v>
      </c>
      <c r="JM617" s="14">
        <v>0</v>
      </c>
      <c r="JN617" s="14">
        <v>0</v>
      </c>
      <c r="JO617" s="14">
        <v>0</v>
      </c>
      <c r="JP617" s="14">
        <v>0</v>
      </c>
      <c r="JQ617" s="14">
        <v>0</v>
      </c>
      <c r="JR617" s="14">
        <v>0</v>
      </c>
      <c r="JS617" s="14">
        <v>0</v>
      </c>
      <c r="JT617" s="14">
        <v>0</v>
      </c>
      <c r="JU617" s="14">
        <v>0</v>
      </c>
      <c r="JV617" s="14">
        <v>0</v>
      </c>
      <c r="JW617" s="14">
        <v>0</v>
      </c>
      <c r="JX617" s="14">
        <v>0</v>
      </c>
      <c r="JY617" s="14">
        <v>0</v>
      </c>
      <c r="JZ617" s="14">
        <v>0</v>
      </c>
      <c r="KA617" s="14">
        <v>0</v>
      </c>
      <c r="KB617" s="14">
        <v>0</v>
      </c>
      <c r="KC617" s="14">
        <v>0</v>
      </c>
      <c r="KD617" s="14">
        <v>0</v>
      </c>
      <c r="KE617" s="14">
        <v>0</v>
      </c>
      <c r="KF617" s="14">
        <v>0</v>
      </c>
      <c r="KG617" s="14">
        <v>0</v>
      </c>
      <c r="KH617" s="14">
        <v>0</v>
      </c>
      <c r="KI617" s="14">
        <v>0</v>
      </c>
      <c r="KJ617" s="14">
        <v>0</v>
      </c>
      <c r="KK617" s="14">
        <v>0</v>
      </c>
      <c r="KL617" s="14">
        <v>0</v>
      </c>
      <c r="KM617" s="14">
        <v>0</v>
      </c>
      <c r="KN617" s="14">
        <v>0</v>
      </c>
      <c r="KO617" s="14">
        <v>0</v>
      </c>
      <c r="KP617" s="14">
        <v>0</v>
      </c>
      <c r="KQ617" s="14">
        <v>0</v>
      </c>
      <c r="KR617" s="14">
        <v>0</v>
      </c>
      <c r="KS617" s="14">
        <v>0</v>
      </c>
      <c r="KT617" s="14">
        <v>0</v>
      </c>
      <c r="KU617" s="14">
        <v>0</v>
      </c>
      <c r="KV617" s="14">
        <v>0</v>
      </c>
      <c r="KW617" s="14">
        <v>0</v>
      </c>
      <c r="KX617" s="14">
        <v>0</v>
      </c>
      <c r="KY617" s="14">
        <v>0</v>
      </c>
      <c r="KZ617" s="14">
        <v>0</v>
      </c>
      <c r="LA617" s="14">
        <v>0</v>
      </c>
      <c r="LB617" s="14">
        <v>0</v>
      </c>
      <c r="LC617" s="14">
        <v>0</v>
      </c>
      <c r="LD617" s="14">
        <v>0</v>
      </c>
      <c r="LE617" s="14">
        <v>0</v>
      </c>
      <c r="LF617" s="14">
        <v>0</v>
      </c>
      <c r="LG617" s="14">
        <v>0</v>
      </c>
      <c r="LH617" s="14">
        <v>0</v>
      </c>
      <c r="LI617" s="14">
        <v>0</v>
      </c>
      <c r="LJ617" s="14">
        <v>0</v>
      </c>
      <c r="LK617" s="14">
        <v>0</v>
      </c>
      <c r="LL617" s="14">
        <v>0</v>
      </c>
      <c r="LM617" s="14">
        <v>0</v>
      </c>
      <c r="LN617" s="14">
        <v>0</v>
      </c>
      <c r="LO617" s="14">
        <v>0</v>
      </c>
      <c r="LP617" s="14">
        <v>0</v>
      </c>
      <c r="LQ617" s="14">
        <v>0</v>
      </c>
      <c r="LR617" s="14">
        <v>0</v>
      </c>
      <c r="LS617" s="14">
        <v>0</v>
      </c>
      <c r="LT617" s="14">
        <v>0</v>
      </c>
      <c r="LU617" s="14">
        <v>0</v>
      </c>
      <c r="LV617" s="14">
        <v>0</v>
      </c>
      <c r="LW617" s="14">
        <v>0</v>
      </c>
      <c r="LX617" s="14">
        <v>0</v>
      </c>
      <c r="LY617" s="14">
        <v>0</v>
      </c>
      <c r="LZ617" s="14">
        <v>0</v>
      </c>
      <c r="MA617" s="14">
        <v>0</v>
      </c>
      <c r="MB617" s="14">
        <v>0</v>
      </c>
      <c r="MC617" s="14">
        <v>0</v>
      </c>
      <c r="MD617" s="14">
        <v>0</v>
      </c>
      <c r="ME617" s="14">
        <v>0</v>
      </c>
      <c r="MF617" s="14">
        <v>0</v>
      </c>
      <c r="MG617" s="14">
        <v>0</v>
      </c>
      <c r="MH617" s="14">
        <v>0</v>
      </c>
      <c r="MI617" s="14">
        <v>0</v>
      </c>
      <c r="MJ617" s="14">
        <v>0</v>
      </c>
      <c r="MK617" s="14">
        <v>0</v>
      </c>
      <c r="ML617" s="14">
        <v>0</v>
      </c>
      <c r="MM617" s="14">
        <v>0</v>
      </c>
      <c r="MN617" s="14">
        <v>0</v>
      </c>
      <c r="MO617" s="14">
        <v>0</v>
      </c>
      <c r="MP617" s="14">
        <v>0</v>
      </c>
      <c r="MQ617" s="14">
        <v>0</v>
      </c>
      <c r="MR617" s="14">
        <v>0</v>
      </c>
      <c r="MS617" s="14">
        <v>0</v>
      </c>
      <c r="MT617" s="14">
        <v>0</v>
      </c>
      <c r="MU617" s="14">
        <v>0</v>
      </c>
      <c r="MV617" s="14">
        <v>0</v>
      </c>
      <c r="MW617" s="14">
        <v>0</v>
      </c>
      <c r="MX617" s="14">
        <v>0</v>
      </c>
      <c r="MY617" s="14">
        <v>0</v>
      </c>
      <c r="MZ617" s="14">
        <v>0</v>
      </c>
      <c r="NA617" s="14">
        <v>0</v>
      </c>
      <c r="NB617" s="14">
        <v>0</v>
      </c>
      <c r="NC617" s="14">
        <v>0</v>
      </c>
      <c r="ND617" s="14">
        <v>0</v>
      </c>
      <c r="NE617" s="14">
        <v>0</v>
      </c>
      <c r="NF617" s="14">
        <v>0</v>
      </c>
      <c r="NG617" s="14">
        <v>0</v>
      </c>
      <c r="NH617" s="14">
        <v>0</v>
      </c>
      <c r="NI617" s="14">
        <v>0</v>
      </c>
      <c r="NJ617" s="14">
        <v>0</v>
      </c>
      <c r="NK617" s="14">
        <v>0</v>
      </c>
      <c r="NL617" s="14">
        <v>0</v>
      </c>
      <c r="NM617" s="14">
        <v>0</v>
      </c>
      <c r="NN617" s="14">
        <v>0</v>
      </c>
      <c r="NO617" s="14">
        <v>1</v>
      </c>
      <c r="NP617" s="14">
        <v>0</v>
      </c>
      <c r="NQ617" s="14">
        <v>0</v>
      </c>
      <c r="NR617" s="14">
        <v>0</v>
      </c>
      <c r="NS617" s="14">
        <v>0</v>
      </c>
      <c r="NT617" s="14">
        <v>0</v>
      </c>
      <c r="NU617" s="14">
        <v>0</v>
      </c>
      <c r="NV617" s="14">
        <v>0</v>
      </c>
      <c r="NW617" s="14">
        <v>0</v>
      </c>
      <c r="NX617" s="14">
        <v>0</v>
      </c>
      <c r="NY617" s="14">
        <v>0</v>
      </c>
      <c r="NZ617" s="14">
        <v>0</v>
      </c>
      <c r="OA617" s="14">
        <v>0</v>
      </c>
      <c r="OB617" s="14">
        <v>0</v>
      </c>
      <c r="OC617" s="14">
        <v>0</v>
      </c>
      <c r="OD617" s="14">
        <v>0</v>
      </c>
      <c r="OE617" s="14">
        <v>0</v>
      </c>
      <c r="OF617" s="14"/>
      <c r="OG617" s="14">
        <v>0</v>
      </c>
      <c r="OH617" s="14">
        <v>0</v>
      </c>
      <c r="OI617" s="14">
        <v>0</v>
      </c>
      <c r="OJ617" s="14">
        <v>0</v>
      </c>
      <c r="OK617" s="14">
        <v>0</v>
      </c>
      <c r="OL617" s="14">
        <v>0</v>
      </c>
      <c r="OM617" s="14">
        <v>0</v>
      </c>
      <c r="ON617" s="14">
        <v>0</v>
      </c>
      <c r="OO617" s="14">
        <v>0</v>
      </c>
      <c r="OP617" s="14">
        <v>0</v>
      </c>
      <c r="OQ617" s="14">
        <v>0</v>
      </c>
      <c r="OR617" s="14">
        <v>0</v>
      </c>
      <c r="OS617" s="14">
        <v>0</v>
      </c>
      <c r="OT617" s="14">
        <v>0</v>
      </c>
      <c r="OU617" s="14">
        <v>0</v>
      </c>
      <c r="OV617" s="14">
        <v>0</v>
      </c>
      <c r="OW617" s="14">
        <v>0</v>
      </c>
      <c r="OX617" s="14">
        <v>0</v>
      </c>
      <c r="OY617" s="14">
        <v>0</v>
      </c>
      <c r="OZ617" s="14"/>
      <c r="PA617" s="14">
        <v>0</v>
      </c>
      <c r="PB617" s="14"/>
      <c r="PC617" s="14"/>
      <c r="PD617" s="14">
        <v>0</v>
      </c>
      <c r="PE617" s="14"/>
      <c r="PF617" s="14"/>
      <c r="PG617" s="54"/>
      <c r="PH617" s="54"/>
      <c r="PI617" s="54"/>
      <c r="PJ617" s="54"/>
      <c r="PK617" s="54"/>
      <c r="PL617" s="84"/>
      <c r="PM617" s="14"/>
      <c r="PN617" s="84"/>
      <c r="PO617" s="84"/>
      <c r="PP617" s="84"/>
      <c r="PQ617" s="84"/>
      <c r="PR617" s="505"/>
      <c r="PS617" s="84"/>
      <c r="PT617" s="84"/>
      <c r="PU617" s="84"/>
      <c r="PV617" s="84"/>
      <c r="PW617" s="54"/>
      <c r="PX617" s="54"/>
      <c r="PY617" s="14"/>
      <c r="PZ617" s="14"/>
      <c r="QA617" s="14"/>
      <c r="QB617" s="54"/>
      <c r="QC617" s="54"/>
      <c r="QD617" s="54"/>
      <c r="QR617" s="1"/>
      <c r="QS617" s="1"/>
      <c r="QX617" s="1"/>
      <c r="QY617" s="1"/>
      <c r="QZ617" s="1"/>
      <c r="RA617" s="1"/>
      <c r="RB617" s="1"/>
      <c r="RC617" s="1"/>
      <c r="RD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</row>
    <row r="618" spans="1:488" s="20" customFormat="1" hidden="1" x14ac:dyDescent="0.25">
      <c r="A618" s="68" t="s">
        <v>51</v>
      </c>
      <c r="B618" s="68" t="s">
        <v>1102</v>
      </c>
      <c r="C618" s="347"/>
      <c r="D618" s="347"/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  <c r="AL618" s="14">
        <v>0</v>
      </c>
      <c r="AM618" s="14">
        <v>0</v>
      </c>
      <c r="AN618" s="14">
        <v>0</v>
      </c>
      <c r="AO618" s="14">
        <v>0</v>
      </c>
      <c r="AP618" s="14">
        <v>0</v>
      </c>
      <c r="AQ618" s="14">
        <v>0</v>
      </c>
      <c r="AR618" s="14">
        <v>0</v>
      </c>
      <c r="AS618" s="14">
        <v>0</v>
      </c>
      <c r="AT618" s="14">
        <v>0</v>
      </c>
      <c r="AU618" s="14">
        <v>0</v>
      </c>
      <c r="AV618" s="14">
        <v>0</v>
      </c>
      <c r="AW618" s="14">
        <v>0</v>
      </c>
      <c r="AX618" s="14">
        <v>0</v>
      </c>
      <c r="AY618" s="14">
        <v>0</v>
      </c>
      <c r="AZ618" s="14">
        <v>0</v>
      </c>
      <c r="BA618" s="14">
        <v>0</v>
      </c>
      <c r="BB618" s="14">
        <v>0</v>
      </c>
      <c r="BC618" s="14">
        <v>0</v>
      </c>
      <c r="BD618" s="14">
        <v>0</v>
      </c>
      <c r="BE618" s="14">
        <v>0</v>
      </c>
      <c r="BF618" s="14">
        <v>0</v>
      </c>
      <c r="BG618" s="14">
        <v>0</v>
      </c>
      <c r="BH618" s="14">
        <v>0</v>
      </c>
      <c r="BI618" s="14">
        <v>0</v>
      </c>
      <c r="BJ618" s="14">
        <v>0</v>
      </c>
      <c r="BK618" s="14">
        <v>0</v>
      </c>
      <c r="BL618" s="14">
        <v>0</v>
      </c>
      <c r="BM618" s="14">
        <v>0</v>
      </c>
      <c r="BN618" s="14">
        <v>0</v>
      </c>
      <c r="BO618" s="14">
        <v>0</v>
      </c>
      <c r="BP618" s="14">
        <v>0</v>
      </c>
      <c r="BQ618" s="14">
        <v>0</v>
      </c>
      <c r="BR618" s="14">
        <v>0</v>
      </c>
      <c r="BS618" s="14">
        <v>0</v>
      </c>
      <c r="BT618" s="14">
        <v>0</v>
      </c>
      <c r="BU618" s="14">
        <v>0</v>
      </c>
      <c r="BV618" s="14">
        <v>0</v>
      </c>
      <c r="BW618" s="14">
        <v>0</v>
      </c>
      <c r="BX618" s="14">
        <v>0</v>
      </c>
      <c r="BY618" s="14">
        <v>0</v>
      </c>
      <c r="BZ618" s="14">
        <v>0</v>
      </c>
      <c r="CA618" s="14">
        <v>0</v>
      </c>
      <c r="CB618" s="14">
        <v>0</v>
      </c>
      <c r="CC618" s="14">
        <v>0</v>
      </c>
      <c r="CD618" s="14">
        <v>0</v>
      </c>
      <c r="CE618" s="14">
        <v>0</v>
      </c>
      <c r="CF618" s="14">
        <v>0</v>
      </c>
      <c r="CG618" s="14">
        <v>0</v>
      </c>
      <c r="CH618" s="14">
        <v>0</v>
      </c>
      <c r="CI618" s="14">
        <v>0</v>
      </c>
      <c r="CJ618" s="14">
        <v>0</v>
      </c>
      <c r="CK618" s="14">
        <v>0</v>
      </c>
      <c r="CL618" s="14">
        <v>0</v>
      </c>
      <c r="CM618" s="14">
        <v>0</v>
      </c>
      <c r="CN618" s="14">
        <v>0</v>
      </c>
      <c r="CO618" s="14">
        <v>0</v>
      </c>
      <c r="CP618" s="14">
        <v>0</v>
      </c>
      <c r="CQ618" s="14">
        <v>0</v>
      </c>
      <c r="CR618" s="14">
        <v>0</v>
      </c>
      <c r="CS618" s="14">
        <v>0</v>
      </c>
      <c r="CT618" s="14">
        <v>0</v>
      </c>
      <c r="CU618" s="14">
        <v>0</v>
      </c>
      <c r="CV618" s="14">
        <v>0</v>
      </c>
      <c r="CW618" s="14">
        <v>0</v>
      </c>
      <c r="CX618" s="14">
        <v>0</v>
      </c>
      <c r="CY618" s="14">
        <v>0</v>
      </c>
      <c r="CZ618" s="14">
        <v>0</v>
      </c>
      <c r="DA618" s="14">
        <v>0</v>
      </c>
      <c r="DB618" s="14">
        <v>0</v>
      </c>
      <c r="DC618" s="14">
        <v>0</v>
      </c>
      <c r="DD618" s="14">
        <v>0</v>
      </c>
      <c r="DE618" s="14">
        <v>0</v>
      </c>
      <c r="DF618" s="14">
        <v>0</v>
      </c>
      <c r="DG618" s="14">
        <v>0</v>
      </c>
      <c r="DH618" s="14">
        <v>0</v>
      </c>
      <c r="DI618" s="14">
        <v>0</v>
      </c>
      <c r="DJ618" s="14">
        <v>0</v>
      </c>
      <c r="DK618" s="14">
        <v>0</v>
      </c>
      <c r="DL618" s="14">
        <v>0</v>
      </c>
      <c r="DM618" s="14">
        <v>0</v>
      </c>
      <c r="DN618" s="14">
        <v>0</v>
      </c>
      <c r="DO618" s="14">
        <v>0</v>
      </c>
      <c r="DP618" s="14">
        <v>0</v>
      </c>
      <c r="DQ618" s="14">
        <v>0</v>
      </c>
      <c r="DR618" s="14">
        <v>0</v>
      </c>
      <c r="DS618" s="14">
        <v>0</v>
      </c>
      <c r="DT618" s="14">
        <v>0</v>
      </c>
      <c r="DU618" s="14">
        <v>0</v>
      </c>
      <c r="DV618" s="14">
        <v>0</v>
      </c>
      <c r="DW618" s="14">
        <v>0</v>
      </c>
      <c r="DX618" s="14">
        <v>0</v>
      </c>
      <c r="DY618" s="14">
        <v>0</v>
      </c>
      <c r="DZ618" s="14">
        <v>0</v>
      </c>
      <c r="EA618" s="14">
        <v>0</v>
      </c>
      <c r="EB618" s="14">
        <v>0</v>
      </c>
      <c r="EC618" s="14">
        <v>0</v>
      </c>
      <c r="ED618" s="14">
        <v>0</v>
      </c>
      <c r="EE618" s="14">
        <v>0</v>
      </c>
      <c r="EF618" s="14">
        <v>0</v>
      </c>
      <c r="EG618" s="14">
        <v>0</v>
      </c>
      <c r="EH618" s="14">
        <v>0</v>
      </c>
      <c r="EI618" s="14">
        <v>0</v>
      </c>
      <c r="EJ618" s="14">
        <v>0</v>
      </c>
      <c r="EK618" s="14">
        <v>0</v>
      </c>
      <c r="EL618" s="14">
        <v>0</v>
      </c>
      <c r="EM618" s="14">
        <v>0</v>
      </c>
      <c r="EN618" s="14">
        <v>0</v>
      </c>
      <c r="EO618" s="14">
        <v>0</v>
      </c>
      <c r="EP618" s="14">
        <v>0</v>
      </c>
      <c r="EQ618" s="14">
        <v>0</v>
      </c>
      <c r="ER618" s="14">
        <v>0</v>
      </c>
      <c r="ES618" s="14">
        <v>0</v>
      </c>
      <c r="ET618" s="14">
        <v>0</v>
      </c>
      <c r="EU618" s="14">
        <v>0</v>
      </c>
      <c r="EV618" s="14">
        <v>0</v>
      </c>
      <c r="EW618" s="14">
        <v>0</v>
      </c>
      <c r="EX618" s="14">
        <v>0</v>
      </c>
      <c r="EY618" s="14">
        <v>0</v>
      </c>
      <c r="EZ618" s="14">
        <v>0</v>
      </c>
      <c r="FA618" s="14">
        <v>0</v>
      </c>
      <c r="FB618" s="14">
        <v>0</v>
      </c>
      <c r="FC618" s="14">
        <v>0</v>
      </c>
      <c r="FD618" s="14">
        <v>0</v>
      </c>
      <c r="FE618" s="14">
        <v>0</v>
      </c>
      <c r="FF618" s="14">
        <v>0</v>
      </c>
      <c r="FG618" s="14">
        <v>0</v>
      </c>
      <c r="FH618" s="14">
        <v>0</v>
      </c>
      <c r="FI618" s="14">
        <v>0</v>
      </c>
      <c r="FJ618" s="14">
        <v>0</v>
      </c>
      <c r="FK618" s="14">
        <v>0</v>
      </c>
      <c r="FL618" s="14">
        <v>0</v>
      </c>
      <c r="FM618" s="14">
        <v>0</v>
      </c>
      <c r="FN618" s="14">
        <v>0</v>
      </c>
      <c r="FO618" s="14">
        <v>0</v>
      </c>
      <c r="FP618" s="14">
        <v>0</v>
      </c>
      <c r="FQ618" s="14">
        <v>0</v>
      </c>
      <c r="FR618" s="14">
        <v>0</v>
      </c>
      <c r="FS618" s="14">
        <v>0</v>
      </c>
      <c r="FT618" s="14">
        <v>0</v>
      </c>
      <c r="FU618" s="14">
        <v>0</v>
      </c>
      <c r="FV618" s="14">
        <v>0</v>
      </c>
      <c r="FW618" s="14">
        <v>0</v>
      </c>
      <c r="FX618" s="14">
        <v>0</v>
      </c>
      <c r="FY618" s="14">
        <v>0</v>
      </c>
      <c r="FZ618" s="14">
        <v>0</v>
      </c>
      <c r="GA618" s="14">
        <v>0</v>
      </c>
      <c r="GB618" s="14">
        <v>0</v>
      </c>
      <c r="GC618" s="14">
        <v>0</v>
      </c>
      <c r="GD618" s="14">
        <v>0</v>
      </c>
      <c r="GE618" s="14">
        <v>0</v>
      </c>
      <c r="GF618" s="14">
        <v>0</v>
      </c>
      <c r="GG618" s="14">
        <v>0</v>
      </c>
      <c r="GH618" s="14">
        <v>0</v>
      </c>
      <c r="GI618" s="14">
        <v>0</v>
      </c>
      <c r="GJ618" s="14">
        <v>0</v>
      </c>
      <c r="GK618" s="14">
        <v>0</v>
      </c>
      <c r="GL618" s="14">
        <v>0</v>
      </c>
      <c r="GM618" s="14">
        <v>0</v>
      </c>
      <c r="GN618" s="14">
        <v>0</v>
      </c>
      <c r="GO618" s="14">
        <v>0</v>
      </c>
      <c r="GP618" s="14">
        <v>0</v>
      </c>
      <c r="GQ618" s="14">
        <v>0</v>
      </c>
      <c r="GR618" s="14">
        <v>0</v>
      </c>
      <c r="GS618" s="14">
        <v>0</v>
      </c>
      <c r="GT618" s="14">
        <v>0</v>
      </c>
      <c r="GU618" s="14">
        <v>0</v>
      </c>
      <c r="GV618" s="14">
        <v>0</v>
      </c>
      <c r="GW618" s="14">
        <v>0</v>
      </c>
      <c r="GX618" s="14">
        <v>0</v>
      </c>
      <c r="GY618" s="14">
        <v>0</v>
      </c>
      <c r="GZ618" s="14">
        <v>0</v>
      </c>
      <c r="HA618" s="14">
        <v>0</v>
      </c>
      <c r="HB618" s="14">
        <v>0</v>
      </c>
      <c r="HC618" s="14">
        <v>0</v>
      </c>
      <c r="HD618" s="14">
        <v>0</v>
      </c>
      <c r="HE618" s="14">
        <v>0</v>
      </c>
      <c r="HF618" s="14">
        <v>0</v>
      </c>
      <c r="HG618" s="14">
        <v>0</v>
      </c>
      <c r="HH618" s="14">
        <v>0</v>
      </c>
      <c r="HI618" s="14">
        <v>0</v>
      </c>
      <c r="HJ618" s="14">
        <v>0</v>
      </c>
      <c r="HK618" s="14">
        <v>0</v>
      </c>
      <c r="HL618" s="14">
        <v>0</v>
      </c>
      <c r="HM618" s="14">
        <v>0</v>
      </c>
      <c r="HN618" s="14">
        <v>0</v>
      </c>
      <c r="HO618" s="14">
        <v>0</v>
      </c>
      <c r="HP618" s="14">
        <v>0</v>
      </c>
      <c r="HQ618" s="14">
        <v>0</v>
      </c>
      <c r="HR618" s="14">
        <v>0</v>
      </c>
      <c r="HS618" s="14">
        <v>0</v>
      </c>
      <c r="HT618" s="14">
        <v>0</v>
      </c>
      <c r="HU618" s="14">
        <v>0</v>
      </c>
      <c r="HV618" s="14">
        <v>0</v>
      </c>
      <c r="HW618" s="14">
        <v>0</v>
      </c>
      <c r="HX618" s="14">
        <v>0</v>
      </c>
      <c r="HY618" s="14">
        <v>0</v>
      </c>
      <c r="HZ618" s="14">
        <v>0</v>
      </c>
      <c r="IA618" s="14">
        <v>0</v>
      </c>
      <c r="IB618" s="14">
        <v>0</v>
      </c>
      <c r="IC618" s="14">
        <v>0</v>
      </c>
      <c r="ID618" s="14">
        <v>0</v>
      </c>
      <c r="IE618" s="14">
        <v>0</v>
      </c>
      <c r="IF618" s="14">
        <v>0</v>
      </c>
      <c r="IG618" s="14">
        <v>0</v>
      </c>
      <c r="IH618" s="14">
        <v>0</v>
      </c>
      <c r="II618" s="14">
        <v>0</v>
      </c>
      <c r="IJ618" s="14">
        <v>0</v>
      </c>
      <c r="IK618" s="14">
        <v>0</v>
      </c>
      <c r="IL618" s="14">
        <v>0</v>
      </c>
      <c r="IM618" s="14">
        <v>0</v>
      </c>
      <c r="IN618" s="14">
        <v>0</v>
      </c>
      <c r="IO618" s="14">
        <v>0</v>
      </c>
      <c r="IP618" s="14">
        <v>0</v>
      </c>
      <c r="IQ618" s="14">
        <v>0</v>
      </c>
      <c r="IR618" s="14">
        <v>0</v>
      </c>
      <c r="IS618" s="14">
        <v>0</v>
      </c>
      <c r="IT618" s="14">
        <v>0</v>
      </c>
      <c r="IU618" s="14">
        <v>0</v>
      </c>
      <c r="IV618" s="14">
        <v>0</v>
      </c>
      <c r="IW618" s="14">
        <v>0</v>
      </c>
      <c r="IX618" s="14">
        <v>0</v>
      </c>
      <c r="IY618" s="14">
        <v>0</v>
      </c>
      <c r="IZ618" s="14">
        <v>0</v>
      </c>
      <c r="JA618" s="14">
        <v>0</v>
      </c>
      <c r="JB618" s="14">
        <v>0</v>
      </c>
      <c r="JC618" s="14">
        <v>0</v>
      </c>
      <c r="JD618" s="14">
        <v>0</v>
      </c>
      <c r="JE618" s="14">
        <v>0</v>
      </c>
      <c r="JF618" s="14">
        <v>0</v>
      </c>
      <c r="JG618" s="14">
        <v>0</v>
      </c>
      <c r="JH618" s="14">
        <v>0</v>
      </c>
      <c r="JI618" s="14">
        <v>0</v>
      </c>
      <c r="JJ618" s="14">
        <v>0</v>
      </c>
      <c r="JK618" s="14">
        <v>0</v>
      </c>
      <c r="JL618" s="14">
        <v>0</v>
      </c>
      <c r="JM618" s="14">
        <v>0</v>
      </c>
      <c r="JN618" s="14">
        <v>0</v>
      </c>
      <c r="JO618" s="14">
        <v>0</v>
      </c>
      <c r="JP618" s="14">
        <v>0</v>
      </c>
      <c r="JQ618" s="14">
        <v>0</v>
      </c>
      <c r="JR618" s="14">
        <v>0</v>
      </c>
      <c r="JS618" s="14">
        <v>0</v>
      </c>
      <c r="JT618" s="14">
        <v>0</v>
      </c>
      <c r="JU618" s="14">
        <v>0</v>
      </c>
      <c r="JV618" s="14">
        <v>0</v>
      </c>
      <c r="JW618" s="14">
        <v>0</v>
      </c>
      <c r="JX618" s="14">
        <v>0</v>
      </c>
      <c r="JY618" s="14">
        <v>0</v>
      </c>
      <c r="JZ618" s="14">
        <v>0</v>
      </c>
      <c r="KA618" s="14">
        <v>0</v>
      </c>
      <c r="KB618" s="14">
        <v>0</v>
      </c>
      <c r="KC618" s="14">
        <v>0</v>
      </c>
      <c r="KD618" s="14">
        <v>0</v>
      </c>
      <c r="KE618" s="14">
        <v>0</v>
      </c>
      <c r="KF618" s="14">
        <v>0</v>
      </c>
      <c r="KG618" s="14">
        <v>0</v>
      </c>
      <c r="KH618" s="14">
        <v>0</v>
      </c>
      <c r="KI618" s="14">
        <v>0</v>
      </c>
      <c r="KJ618" s="14">
        <v>0</v>
      </c>
      <c r="KK618" s="14">
        <v>0</v>
      </c>
      <c r="KL618" s="14">
        <v>0</v>
      </c>
      <c r="KM618" s="14">
        <v>0</v>
      </c>
      <c r="KN618" s="14">
        <v>0</v>
      </c>
      <c r="KO618" s="14">
        <v>0</v>
      </c>
      <c r="KP618" s="14">
        <v>0</v>
      </c>
      <c r="KQ618" s="14">
        <v>0</v>
      </c>
      <c r="KR618" s="14">
        <v>0</v>
      </c>
      <c r="KS618" s="14">
        <v>0</v>
      </c>
      <c r="KT618" s="14">
        <v>0</v>
      </c>
      <c r="KU618" s="14">
        <v>0</v>
      </c>
      <c r="KV618" s="14">
        <v>0</v>
      </c>
      <c r="KW618" s="14">
        <v>0</v>
      </c>
      <c r="KX618" s="14">
        <v>0</v>
      </c>
      <c r="KY618" s="14">
        <v>0</v>
      </c>
      <c r="KZ618" s="14">
        <v>0</v>
      </c>
      <c r="LA618" s="14">
        <v>0</v>
      </c>
      <c r="LB618" s="14">
        <v>0</v>
      </c>
      <c r="LC618" s="14">
        <v>0</v>
      </c>
      <c r="LD618" s="14">
        <v>0</v>
      </c>
      <c r="LE618" s="14">
        <v>0</v>
      </c>
      <c r="LF618" s="14">
        <v>0</v>
      </c>
      <c r="LG618" s="14">
        <v>0</v>
      </c>
      <c r="LH618" s="14">
        <v>0</v>
      </c>
      <c r="LI618" s="14">
        <v>0</v>
      </c>
      <c r="LJ618" s="14">
        <v>0</v>
      </c>
      <c r="LK618" s="14">
        <v>0</v>
      </c>
      <c r="LL618" s="14">
        <v>0</v>
      </c>
      <c r="LM618" s="14">
        <v>0</v>
      </c>
      <c r="LN618" s="14">
        <v>0</v>
      </c>
      <c r="LO618" s="14">
        <v>0</v>
      </c>
      <c r="LP618" s="14">
        <v>0</v>
      </c>
      <c r="LQ618" s="14">
        <v>0</v>
      </c>
      <c r="LR618" s="14">
        <v>0</v>
      </c>
      <c r="LS618" s="14">
        <v>0</v>
      </c>
      <c r="LT618" s="14">
        <v>0</v>
      </c>
      <c r="LU618" s="14">
        <v>0</v>
      </c>
      <c r="LV618" s="14">
        <v>0</v>
      </c>
      <c r="LW618" s="14">
        <v>0</v>
      </c>
      <c r="LX618" s="14">
        <v>0</v>
      </c>
      <c r="LY618" s="14">
        <v>0</v>
      </c>
      <c r="LZ618" s="14">
        <v>0</v>
      </c>
      <c r="MA618" s="14">
        <v>0</v>
      </c>
      <c r="MB618" s="14">
        <v>0</v>
      </c>
      <c r="MC618" s="14">
        <v>0</v>
      </c>
      <c r="MD618" s="14">
        <v>0</v>
      </c>
      <c r="ME618" s="14">
        <v>1</v>
      </c>
      <c r="MF618" s="14">
        <v>0</v>
      </c>
      <c r="MG618" s="14">
        <v>0</v>
      </c>
      <c r="MH618" s="14">
        <v>0</v>
      </c>
      <c r="MI618" s="14">
        <v>0</v>
      </c>
      <c r="MJ618" s="14">
        <v>0</v>
      </c>
      <c r="MK618" s="14">
        <v>0</v>
      </c>
      <c r="ML618" s="14">
        <v>0</v>
      </c>
      <c r="MM618" s="14">
        <v>0</v>
      </c>
      <c r="MN618" s="14">
        <v>0</v>
      </c>
      <c r="MO618" s="14">
        <v>0</v>
      </c>
      <c r="MP618" s="14">
        <v>0</v>
      </c>
      <c r="MQ618" s="14">
        <v>0</v>
      </c>
      <c r="MR618" s="14">
        <v>0</v>
      </c>
      <c r="MS618" s="14">
        <v>0</v>
      </c>
      <c r="MT618" s="14">
        <v>0</v>
      </c>
      <c r="MU618" s="14">
        <v>0</v>
      </c>
      <c r="MV618" s="14">
        <v>0</v>
      </c>
      <c r="MW618" s="14">
        <v>0</v>
      </c>
      <c r="MX618" s="14">
        <v>0</v>
      </c>
      <c r="MY618" s="14">
        <v>0</v>
      </c>
      <c r="MZ618" s="14">
        <v>0</v>
      </c>
      <c r="NA618" s="14">
        <v>0</v>
      </c>
      <c r="NB618" s="14">
        <v>0</v>
      </c>
      <c r="NC618" s="14">
        <v>0</v>
      </c>
      <c r="ND618" s="14">
        <v>0</v>
      </c>
      <c r="NE618" s="14">
        <v>0</v>
      </c>
      <c r="NF618" s="14">
        <v>0</v>
      </c>
      <c r="NG618" s="14">
        <v>0</v>
      </c>
      <c r="NH618" s="14">
        <v>0</v>
      </c>
      <c r="NI618" s="14">
        <v>0</v>
      </c>
      <c r="NJ618" s="14">
        <v>0</v>
      </c>
      <c r="NK618" s="14">
        <v>0</v>
      </c>
      <c r="NL618" s="14">
        <v>0</v>
      </c>
      <c r="NM618" s="14">
        <v>0</v>
      </c>
      <c r="NN618" s="14">
        <v>0</v>
      </c>
      <c r="NO618" s="14">
        <v>0</v>
      </c>
      <c r="NP618" s="14">
        <v>0</v>
      </c>
      <c r="NQ618" s="14">
        <v>0</v>
      </c>
      <c r="NR618" s="14">
        <v>0</v>
      </c>
      <c r="NS618" s="14">
        <v>0</v>
      </c>
      <c r="NT618" s="14">
        <v>0</v>
      </c>
      <c r="NU618" s="14">
        <v>0</v>
      </c>
      <c r="NV618" s="14">
        <v>0</v>
      </c>
      <c r="NW618" s="14">
        <v>0</v>
      </c>
      <c r="NX618" s="14">
        <v>0</v>
      </c>
      <c r="NY618" s="14">
        <v>0</v>
      </c>
      <c r="NZ618" s="14">
        <v>0</v>
      </c>
      <c r="OA618" s="14">
        <v>0</v>
      </c>
      <c r="OB618" s="14">
        <v>0</v>
      </c>
      <c r="OC618" s="14">
        <v>0</v>
      </c>
      <c r="OD618" s="14">
        <v>0</v>
      </c>
      <c r="OE618" s="14">
        <v>0</v>
      </c>
      <c r="OF618" s="14"/>
      <c r="OG618" s="14">
        <v>0</v>
      </c>
      <c r="OH618" s="14">
        <v>0</v>
      </c>
      <c r="OI618" s="14">
        <v>0</v>
      </c>
      <c r="OJ618" s="14">
        <v>0</v>
      </c>
      <c r="OK618" s="14">
        <v>0</v>
      </c>
      <c r="OL618" s="14">
        <v>0</v>
      </c>
      <c r="OM618" s="14">
        <v>0</v>
      </c>
      <c r="ON618" s="14">
        <v>0</v>
      </c>
      <c r="OO618" s="14">
        <v>0</v>
      </c>
      <c r="OP618" s="14">
        <v>0</v>
      </c>
      <c r="OQ618" s="14">
        <v>0</v>
      </c>
      <c r="OR618" s="14">
        <v>0</v>
      </c>
      <c r="OS618" s="14">
        <v>0</v>
      </c>
      <c r="OT618" s="14">
        <v>0</v>
      </c>
      <c r="OU618" s="14">
        <v>0</v>
      </c>
      <c r="OV618" s="14">
        <v>1</v>
      </c>
      <c r="OW618" s="14">
        <v>0</v>
      </c>
      <c r="OX618" s="14">
        <v>1</v>
      </c>
      <c r="OY618" s="14">
        <v>0</v>
      </c>
      <c r="OZ618" s="14"/>
      <c r="PA618" s="14">
        <v>0</v>
      </c>
      <c r="PB618" s="14"/>
      <c r="PC618" s="14"/>
      <c r="PD618" s="14">
        <v>0</v>
      </c>
      <c r="PE618" s="14"/>
      <c r="PF618" s="14"/>
      <c r="PG618" s="54"/>
      <c r="PH618" s="54"/>
      <c r="PI618" s="54"/>
      <c r="PJ618" s="54"/>
      <c r="PK618" s="54"/>
      <c r="PL618" s="84"/>
      <c r="PM618" s="14"/>
      <c r="PN618" s="84"/>
      <c r="PO618" s="84"/>
      <c r="PP618" s="84"/>
      <c r="PQ618" s="84"/>
      <c r="PR618" s="505"/>
      <c r="PS618" s="84"/>
      <c r="PT618" s="84"/>
      <c r="PU618" s="84"/>
      <c r="PV618" s="84"/>
      <c r="PW618" s="54"/>
      <c r="PX618" s="54"/>
      <c r="PY618" s="14"/>
      <c r="PZ618" s="14"/>
      <c r="QA618" s="14"/>
      <c r="QB618" s="54"/>
      <c r="QC618" s="54"/>
      <c r="QD618" s="54"/>
      <c r="QR618" s="1"/>
      <c r="QS618" s="1"/>
      <c r="QX618" s="1"/>
      <c r="QY618" s="1"/>
      <c r="QZ618" s="1"/>
      <c r="RA618" s="1"/>
      <c r="RB618" s="1"/>
      <c r="RC618" s="1"/>
      <c r="RD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</row>
    <row r="619" spans="1:488" s="20" customFormat="1" hidden="1" x14ac:dyDescent="0.25">
      <c r="A619" s="68" t="s">
        <v>51</v>
      </c>
      <c r="B619" s="68" t="s">
        <v>1597</v>
      </c>
      <c r="C619" s="347"/>
      <c r="D619" s="347"/>
      <c r="E619" s="14">
        <v>0</v>
      </c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  <c r="LH619" s="14"/>
      <c r="LI619" s="14"/>
      <c r="LJ619" s="14"/>
      <c r="LK619" s="14"/>
      <c r="LL619" s="14"/>
      <c r="LM619" s="14"/>
      <c r="LN619" s="14"/>
      <c r="LO619" s="14"/>
      <c r="LP619" s="14"/>
      <c r="LQ619" s="14"/>
      <c r="LR619" s="14"/>
      <c r="LS619" s="14"/>
      <c r="LT619" s="14"/>
      <c r="LU619" s="14"/>
      <c r="LV619" s="14"/>
      <c r="LW619" s="14"/>
      <c r="LX619" s="14"/>
      <c r="LY619" s="14"/>
      <c r="LZ619" s="14"/>
      <c r="MA619" s="14"/>
      <c r="MB619" s="14"/>
      <c r="MC619" s="14"/>
      <c r="MD619" s="14"/>
      <c r="ME619" s="14"/>
      <c r="MF619" s="14"/>
      <c r="MG619" s="14"/>
      <c r="MH619" s="14"/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/>
      <c r="OC619" s="14"/>
      <c r="OD619" s="14"/>
      <c r="OE619" s="14"/>
      <c r="OF619" s="14"/>
      <c r="OG619" s="14"/>
      <c r="OH619" s="14"/>
      <c r="OI619" s="14"/>
      <c r="OJ619" s="14"/>
      <c r="OK619" s="14"/>
      <c r="OL619" s="14"/>
      <c r="OM619" s="14"/>
      <c r="ON619" s="14"/>
      <c r="OO619" s="14"/>
      <c r="OP619" s="14"/>
      <c r="OQ619" s="14"/>
      <c r="OR619" s="14"/>
      <c r="OS619" s="14"/>
      <c r="OT619" s="14"/>
      <c r="OU619" s="14"/>
      <c r="OV619" s="14"/>
      <c r="OW619" s="14"/>
      <c r="OX619" s="14"/>
      <c r="OY619" s="14"/>
      <c r="OZ619" s="14"/>
      <c r="PA619" s="14"/>
      <c r="PB619" s="14"/>
      <c r="PC619" s="14"/>
      <c r="PD619" s="14">
        <v>0</v>
      </c>
      <c r="PE619" s="14"/>
      <c r="PF619" s="14"/>
      <c r="PG619" s="54"/>
      <c r="PH619" s="54"/>
      <c r="PI619" s="54"/>
      <c r="PJ619" s="54"/>
      <c r="PK619" s="54"/>
      <c r="PL619" s="84"/>
      <c r="PM619" s="14"/>
      <c r="PN619" s="84"/>
      <c r="PO619" s="84"/>
      <c r="PP619" s="84"/>
      <c r="PQ619" s="84"/>
      <c r="PR619" s="505"/>
      <c r="PS619" s="84"/>
      <c r="PT619" s="84"/>
      <c r="PU619" s="84"/>
      <c r="PV619" s="84"/>
      <c r="PW619" s="54"/>
      <c r="PX619" s="54"/>
      <c r="PY619" s="14"/>
      <c r="PZ619" s="14"/>
      <c r="QA619" s="14"/>
      <c r="QB619" s="54"/>
      <c r="QC619" s="54"/>
      <c r="QD619" s="54"/>
      <c r="QR619" s="1"/>
      <c r="QS619" s="1"/>
      <c r="QX619" s="1"/>
      <c r="QY619" s="1"/>
      <c r="QZ619" s="1"/>
      <c r="RA619" s="1"/>
      <c r="RB619" s="1"/>
      <c r="RC619" s="1"/>
      <c r="RD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</row>
    <row r="620" spans="1:488" s="20" customFormat="1" hidden="1" x14ac:dyDescent="0.25">
      <c r="A620" s="68" t="s">
        <v>51</v>
      </c>
      <c r="B620" s="68" t="s">
        <v>1598</v>
      </c>
      <c r="C620" s="347"/>
      <c r="D620" s="347"/>
      <c r="E620" s="14">
        <v>0</v>
      </c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>
        <v>0</v>
      </c>
      <c r="PE620" s="14"/>
      <c r="PF620" s="14"/>
      <c r="PG620" s="54"/>
      <c r="PH620" s="54"/>
      <c r="PI620" s="54"/>
      <c r="PJ620" s="54"/>
      <c r="PK620" s="54"/>
      <c r="PL620" s="84"/>
      <c r="PM620" s="14"/>
      <c r="PN620" s="84"/>
      <c r="PO620" s="84"/>
      <c r="PP620" s="84"/>
      <c r="PQ620" s="84"/>
      <c r="PR620" s="505"/>
      <c r="PS620" s="84"/>
      <c r="PT620" s="84"/>
      <c r="PU620" s="84"/>
      <c r="PV620" s="84"/>
      <c r="PW620" s="54"/>
      <c r="PX620" s="54"/>
      <c r="PY620" s="14"/>
      <c r="PZ620" s="14"/>
      <c r="QA620" s="14"/>
      <c r="QB620" s="54"/>
      <c r="QC620" s="54"/>
      <c r="QD620" s="54"/>
      <c r="QR620" s="1"/>
      <c r="QS620" s="1"/>
      <c r="QX620" s="1"/>
      <c r="QY620" s="1"/>
      <c r="QZ620" s="1"/>
      <c r="RA620" s="1"/>
      <c r="RB620" s="1"/>
      <c r="RC620" s="1"/>
      <c r="RD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</row>
    <row r="621" spans="1:488" s="20" customFormat="1" hidden="1" x14ac:dyDescent="0.25">
      <c r="A621" s="68" t="s">
        <v>51</v>
      </c>
      <c r="B621" s="68" t="s">
        <v>1599</v>
      </c>
      <c r="C621" s="347"/>
      <c r="D621" s="347"/>
      <c r="E621" s="14">
        <v>0</v>
      </c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/>
      <c r="MJ621" s="14"/>
      <c r="MK621" s="14"/>
      <c r="ML621" s="14"/>
      <c r="MM621" s="14"/>
      <c r="MN621" s="14"/>
      <c r="MO621" s="14"/>
      <c r="MP621" s="14"/>
      <c r="MQ621" s="14"/>
      <c r="MR621" s="14"/>
      <c r="MS621" s="14"/>
      <c r="MT621" s="14"/>
      <c r="MU621" s="14"/>
      <c r="MV621" s="14"/>
      <c r="MW621" s="14"/>
      <c r="MX621" s="14"/>
      <c r="MY621" s="14"/>
      <c r="MZ621" s="14"/>
      <c r="NA621" s="14"/>
      <c r="NB621" s="14"/>
      <c r="NC621" s="14"/>
      <c r="ND621" s="14"/>
      <c r="NE621" s="14"/>
      <c r="NF621" s="14"/>
      <c r="NG621" s="14"/>
      <c r="NH621" s="14"/>
      <c r="NI621" s="14"/>
      <c r="NJ621" s="14"/>
      <c r="NK621" s="14"/>
      <c r="NL621" s="14"/>
      <c r="NM621" s="14"/>
      <c r="NN621" s="14"/>
      <c r="NO621" s="14"/>
      <c r="NP621" s="14"/>
      <c r="NQ621" s="14"/>
      <c r="NR621" s="14"/>
      <c r="NS621" s="14"/>
      <c r="NT621" s="14"/>
      <c r="NU621" s="14"/>
      <c r="NV621" s="14"/>
      <c r="NW621" s="14"/>
      <c r="NX621" s="14"/>
      <c r="NY621" s="14"/>
      <c r="NZ621" s="14"/>
      <c r="OA621" s="14"/>
      <c r="OB621" s="14"/>
      <c r="OC621" s="14"/>
      <c r="OD621" s="14"/>
      <c r="OE621" s="14"/>
      <c r="OF621" s="14"/>
      <c r="OG621" s="14"/>
      <c r="OH621" s="14"/>
      <c r="OI621" s="14"/>
      <c r="OJ621" s="14"/>
      <c r="OK621" s="14"/>
      <c r="OL621" s="14"/>
      <c r="OM621" s="14"/>
      <c r="ON621" s="14"/>
      <c r="OO621" s="14"/>
      <c r="OP621" s="14"/>
      <c r="OQ621" s="14"/>
      <c r="OR621" s="14"/>
      <c r="OS621" s="14"/>
      <c r="OT621" s="14"/>
      <c r="OU621" s="14"/>
      <c r="OV621" s="14"/>
      <c r="OW621" s="14"/>
      <c r="OX621" s="14"/>
      <c r="OY621" s="14"/>
      <c r="OZ621" s="14"/>
      <c r="PA621" s="14"/>
      <c r="PB621" s="14"/>
      <c r="PC621" s="14"/>
      <c r="PD621" s="14">
        <v>0</v>
      </c>
      <c r="PE621" s="14"/>
      <c r="PF621" s="14"/>
      <c r="PG621" s="54"/>
      <c r="PH621" s="54"/>
      <c r="PI621" s="54"/>
      <c r="PJ621" s="54"/>
      <c r="PK621" s="54"/>
      <c r="PL621" s="84"/>
      <c r="PM621" s="14"/>
      <c r="PN621" s="84"/>
      <c r="PO621" s="84"/>
      <c r="PP621" s="84"/>
      <c r="PQ621" s="84"/>
      <c r="PR621" s="505"/>
      <c r="PS621" s="84"/>
      <c r="PT621" s="84"/>
      <c r="PU621" s="84"/>
      <c r="PV621" s="84"/>
      <c r="PW621" s="54"/>
      <c r="PX621" s="54"/>
      <c r="PY621" s="14"/>
      <c r="PZ621" s="14"/>
      <c r="QA621" s="14"/>
      <c r="QB621" s="54"/>
      <c r="QC621" s="54"/>
      <c r="QD621" s="54"/>
      <c r="QR621" s="1"/>
      <c r="QS621" s="1"/>
      <c r="QX621" s="1"/>
      <c r="QY621" s="1"/>
      <c r="QZ621" s="1"/>
      <c r="RA621" s="1"/>
      <c r="RB621" s="1"/>
      <c r="RC621" s="1"/>
      <c r="RD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</row>
    <row r="622" spans="1:488" s="20" customFormat="1" hidden="1" x14ac:dyDescent="0.25">
      <c r="A622" s="68" t="s">
        <v>51</v>
      </c>
      <c r="B622" s="68" t="s">
        <v>1600</v>
      </c>
      <c r="C622" s="347"/>
      <c r="D622" s="347"/>
      <c r="E622" s="14">
        <v>0</v>
      </c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>
        <v>0</v>
      </c>
      <c r="PE622" s="14"/>
      <c r="PF622" s="14"/>
      <c r="PG622" s="54"/>
      <c r="PH622" s="54"/>
      <c r="PI622" s="54"/>
      <c r="PJ622" s="54"/>
      <c r="PK622" s="54"/>
      <c r="PL622" s="84"/>
      <c r="PM622" s="14"/>
      <c r="PN622" s="84"/>
      <c r="PO622" s="84"/>
      <c r="PP622" s="84"/>
      <c r="PQ622" s="84"/>
      <c r="PR622" s="505"/>
      <c r="PS622" s="84"/>
      <c r="PT622" s="84"/>
      <c r="PU622" s="84"/>
      <c r="PV622" s="84"/>
      <c r="PW622" s="54"/>
      <c r="PX622" s="54"/>
      <c r="PY622" s="14"/>
      <c r="PZ622" s="14"/>
      <c r="QA622" s="14"/>
      <c r="QB622" s="54"/>
      <c r="QC622" s="54"/>
      <c r="QD622" s="54"/>
      <c r="QR622" s="1"/>
      <c r="QS622" s="1"/>
      <c r="QX622" s="1"/>
      <c r="QY622" s="1"/>
      <c r="QZ622" s="1"/>
      <c r="RA622" s="1"/>
      <c r="RB622" s="1"/>
      <c r="RC622" s="1"/>
      <c r="RD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</row>
    <row r="623" spans="1:488" s="20" customFormat="1" hidden="1" x14ac:dyDescent="0.25">
      <c r="A623" s="68" t="s">
        <v>51</v>
      </c>
      <c r="B623" s="68" t="s">
        <v>1601</v>
      </c>
      <c r="C623" s="347"/>
      <c r="D623" s="347"/>
      <c r="E623" s="14">
        <v>0</v>
      </c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  <c r="LH623" s="14"/>
      <c r="LI623" s="14"/>
      <c r="LJ623" s="14"/>
      <c r="LK623" s="14"/>
      <c r="LL623" s="14"/>
      <c r="LM623" s="14"/>
      <c r="LN623" s="14"/>
      <c r="LO623" s="14"/>
      <c r="LP623" s="14"/>
      <c r="LQ623" s="14"/>
      <c r="LR623" s="14"/>
      <c r="LS623" s="14"/>
      <c r="LT623" s="14"/>
      <c r="LU623" s="14"/>
      <c r="LV623" s="14"/>
      <c r="LW623" s="14"/>
      <c r="LX623" s="14"/>
      <c r="LY623" s="14"/>
      <c r="LZ623" s="14"/>
      <c r="MA623" s="14"/>
      <c r="MB623" s="14"/>
      <c r="MC623" s="14"/>
      <c r="MD623" s="14"/>
      <c r="ME623" s="14"/>
      <c r="MF623" s="14"/>
      <c r="MG623" s="14"/>
      <c r="MH623" s="14"/>
      <c r="MI623" s="14"/>
      <c r="MJ623" s="14"/>
      <c r="MK623" s="14"/>
      <c r="ML623" s="14"/>
      <c r="MM623" s="14"/>
      <c r="MN623" s="14"/>
      <c r="MO623" s="14"/>
      <c r="MP623" s="14"/>
      <c r="MQ623" s="14"/>
      <c r="MR623" s="14"/>
      <c r="MS623" s="14"/>
      <c r="MT623" s="14"/>
      <c r="MU623" s="14"/>
      <c r="MV623" s="14"/>
      <c r="MW623" s="14"/>
      <c r="MX623" s="14"/>
      <c r="MY623" s="14"/>
      <c r="MZ623" s="14"/>
      <c r="NA623" s="14"/>
      <c r="NB623" s="14"/>
      <c r="NC623" s="14"/>
      <c r="ND623" s="14"/>
      <c r="NE623" s="14"/>
      <c r="NF623" s="14"/>
      <c r="NG623" s="14"/>
      <c r="NH623" s="14"/>
      <c r="NI623" s="14"/>
      <c r="NJ623" s="14"/>
      <c r="NK623" s="14"/>
      <c r="NL623" s="14"/>
      <c r="NM623" s="14"/>
      <c r="NN623" s="14"/>
      <c r="NO623" s="14"/>
      <c r="NP623" s="14"/>
      <c r="NQ623" s="14"/>
      <c r="NR623" s="14"/>
      <c r="NS623" s="14"/>
      <c r="NT623" s="14"/>
      <c r="NU623" s="14"/>
      <c r="NV623" s="14"/>
      <c r="NW623" s="14"/>
      <c r="NX623" s="14"/>
      <c r="NY623" s="14"/>
      <c r="NZ623" s="14"/>
      <c r="OA623" s="14"/>
      <c r="OB623" s="14"/>
      <c r="OC623" s="14"/>
      <c r="OD623" s="14"/>
      <c r="OE623" s="14"/>
      <c r="OF623" s="14"/>
      <c r="OG623" s="14"/>
      <c r="OH623" s="14"/>
      <c r="OI623" s="14"/>
      <c r="OJ623" s="14"/>
      <c r="OK623" s="14"/>
      <c r="OL623" s="14"/>
      <c r="OM623" s="14"/>
      <c r="ON623" s="14"/>
      <c r="OO623" s="14"/>
      <c r="OP623" s="14"/>
      <c r="OQ623" s="14"/>
      <c r="OR623" s="14"/>
      <c r="OS623" s="14"/>
      <c r="OT623" s="14"/>
      <c r="OU623" s="14"/>
      <c r="OV623" s="14"/>
      <c r="OW623" s="14"/>
      <c r="OX623" s="14"/>
      <c r="OY623" s="14"/>
      <c r="OZ623" s="14"/>
      <c r="PA623" s="14"/>
      <c r="PB623" s="14"/>
      <c r="PC623" s="14"/>
      <c r="PD623" s="14">
        <v>0</v>
      </c>
      <c r="PE623" s="14"/>
      <c r="PF623" s="14"/>
      <c r="PG623" s="54"/>
      <c r="PH623" s="54"/>
      <c r="PI623" s="54"/>
      <c r="PJ623" s="54"/>
      <c r="PK623" s="54"/>
      <c r="PL623" s="84"/>
      <c r="PM623" s="14"/>
      <c r="PN623" s="84"/>
      <c r="PO623" s="84"/>
      <c r="PP623" s="84"/>
      <c r="PQ623" s="84"/>
      <c r="PR623" s="505"/>
      <c r="PS623" s="84"/>
      <c r="PT623" s="84"/>
      <c r="PU623" s="84"/>
      <c r="PV623" s="84"/>
      <c r="PW623" s="54"/>
      <c r="PX623" s="54"/>
      <c r="PY623" s="14"/>
      <c r="PZ623" s="14"/>
      <c r="QA623" s="14"/>
      <c r="QB623" s="54"/>
      <c r="QC623" s="54"/>
      <c r="QD623" s="54"/>
      <c r="QR623" s="1"/>
      <c r="QS623" s="1"/>
      <c r="QX623" s="1"/>
      <c r="QY623" s="1"/>
      <c r="QZ623" s="1"/>
      <c r="RA623" s="1"/>
      <c r="RB623" s="1"/>
      <c r="RC623" s="1"/>
      <c r="RD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</row>
    <row r="624" spans="1:488" s="20" customFormat="1" hidden="1" x14ac:dyDescent="0.25">
      <c r="A624" s="68" t="s">
        <v>51</v>
      </c>
      <c r="B624" s="68" t="s">
        <v>697</v>
      </c>
      <c r="C624" s="464">
        <v>947</v>
      </c>
      <c r="D624" s="347"/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  <c r="AL624" s="14">
        <v>0</v>
      </c>
      <c r="AM624" s="14">
        <v>0</v>
      </c>
      <c r="AN624" s="14">
        <v>0</v>
      </c>
      <c r="AO624" s="14">
        <v>0</v>
      </c>
      <c r="AP624" s="14">
        <v>0</v>
      </c>
      <c r="AQ624" s="14">
        <v>0</v>
      </c>
      <c r="AR624" s="14">
        <v>0</v>
      </c>
      <c r="AS624" s="14">
        <v>0</v>
      </c>
      <c r="AT624" s="14">
        <v>0</v>
      </c>
      <c r="AU624" s="14">
        <v>0</v>
      </c>
      <c r="AV624" s="14">
        <v>0</v>
      </c>
      <c r="AW624" s="14">
        <v>0</v>
      </c>
      <c r="AX624" s="14">
        <v>0</v>
      </c>
      <c r="AY624" s="14">
        <v>0</v>
      </c>
      <c r="AZ624" s="14">
        <v>0</v>
      </c>
      <c r="BA624" s="14">
        <v>0</v>
      </c>
      <c r="BB624" s="14">
        <v>0</v>
      </c>
      <c r="BC624" s="14">
        <v>0</v>
      </c>
      <c r="BD624" s="14">
        <v>0</v>
      </c>
      <c r="BE624" s="14">
        <v>0</v>
      </c>
      <c r="BF624" s="14">
        <v>0</v>
      </c>
      <c r="BG624" s="14">
        <v>0</v>
      </c>
      <c r="BH624" s="14">
        <v>0</v>
      </c>
      <c r="BI624" s="14">
        <v>0</v>
      </c>
      <c r="BJ624" s="14">
        <v>0</v>
      </c>
      <c r="BK624" s="14">
        <v>0</v>
      </c>
      <c r="BL624" s="14">
        <v>0</v>
      </c>
      <c r="BM624" s="14">
        <v>0</v>
      </c>
      <c r="BN624" s="14">
        <v>0</v>
      </c>
      <c r="BO624" s="14">
        <v>0</v>
      </c>
      <c r="BP624" s="14">
        <v>0</v>
      </c>
      <c r="BQ624" s="14">
        <v>0</v>
      </c>
      <c r="BR624" s="14">
        <v>0</v>
      </c>
      <c r="BS624" s="14">
        <v>0</v>
      </c>
      <c r="BT624" s="14">
        <v>0</v>
      </c>
      <c r="BU624" s="14">
        <v>0</v>
      </c>
      <c r="BV624" s="14">
        <v>0</v>
      </c>
      <c r="BW624" s="14">
        <v>0</v>
      </c>
      <c r="BX624" s="14">
        <v>0</v>
      </c>
      <c r="BY624" s="14">
        <v>0</v>
      </c>
      <c r="BZ624" s="14">
        <v>0</v>
      </c>
      <c r="CA624" s="14">
        <v>0</v>
      </c>
      <c r="CB624" s="14">
        <v>0</v>
      </c>
      <c r="CC624" s="14">
        <v>0</v>
      </c>
      <c r="CD624" s="14">
        <v>0</v>
      </c>
      <c r="CE624" s="14">
        <v>0</v>
      </c>
      <c r="CF624" s="14">
        <v>0</v>
      </c>
      <c r="CG624" s="14">
        <v>0</v>
      </c>
      <c r="CH624" s="14">
        <v>0</v>
      </c>
      <c r="CI624" s="14">
        <v>0</v>
      </c>
      <c r="CJ624" s="14">
        <v>0</v>
      </c>
      <c r="CK624" s="14">
        <v>0</v>
      </c>
      <c r="CL624" s="14">
        <v>0</v>
      </c>
      <c r="CM624" s="14">
        <v>0</v>
      </c>
      <c r="CN624" s="14">
        <v>0</v>
      </c>
      <c r="CO624" s="14">
        <v>0</v>
      </c>
      <c r="CP624" s="14">
        <v>0</v>
      </c>
      <c r="CQ624" s="14">
        <v>0</v>
      </c>
      <c r="CR624" s="14">
        <v>0</v>
      </c>
      <c r="CS624" s="14">
        <v>0</v>
      </c>
      <c r="CT624" s="14">
        <v>0</v>
      </c>
      <c r="CU624" s="14">
        <v>0</v>
      </c>
      <c r="CV624" s="14">
        <v>0</v>
      </c>
      <c r="CW624" s="14">
        <v>0</v>
      </c>
      <c r="CX624" s="14">
        <v>0</v>
      </c>
      <c r="CY624" s="14">
        <v>0</v>
      </c>
      <c r="CZ624" s="14">
        <v>0</v>
      </c>
      <c r="DA624" s="14">
        <v>0</v>
      </c>
      <c r="DB624" s="14">
        <v>0</v>
      </c>
      <c r="DC624" s="14">
        <v>0</v>
      </c>
      <c r="DD624" s="14">
        <v>0</v>
      </c>
      <c r="DE624" s="14">
        <v>0</v>
      </c>
      <c r="DF624" s="14">
        <v>0</v>
      </c>
      <c r="DG624" s="14">
        <v>0</v>
      </c>
      <c r="DH624" s="14">
        <v>0</v>
      </c>
      <c r="DI624" s="14">
        <v>0</v>
      </c>
      <c r="DJ624" s="14">
        <v>0</v>
      </c>
      <c r="DK624" s="14">
        <v>0</v>
      </c>
      <c r="DL624" s="14">
        <v>0</v>
      </c>
      <c r="DM624" s="14">
        <v>0</v>
      </c>
      <c r="DN624" s="14">
        <v>0</v>
      </c>
      <c r="DO624" s="14">
        <v>0</v>
      </c>
      <c r="DP624" s="14">
        <v>0</v>
      </c>
      <c r="DQ624" s="14">
        <v>0</v>
      </c>
      <c r="DR624" s="14">
        <v>0</v>
      </c>
      <c r="DS624" s="14">
        <v>0</v>
      </c>
      <c r="DT624" s="14">
        <v>0</v>
      </c>
      <c r="DU624" s="14">
        <v>0</v>
      </c>
      <c r="DV624" s="14">
        <v>0</v>
      </c>
      <c r="DW624" s="14">
        <v>0</v>
      </c>
      <c r="DX624" s="14">
        <v>0</v>
      </c>
      <c r="DY624" s="14">
        <v>0</v>
      </c>
      <c r="DZ624" s="14">
        <v>0</v>
      </c>
      <c r="EA624" s="14">
        <v>0</v>
      </c>
      <c r="EB624" s="14">
        <v>0</v>
      </c>
      <c r="EC624" s="14">
        <v>0</v>
      </c>
      <c r="ED624" s="14">
        <v>0</v>
      </c>
      <c r="EE624" s="14">
        <v>0</v>
      </c>
      <c r="EF624" s="14">
        <v>0</v>
      </c>
      <c r="EG624" s="14">
        <v>0</v>
      </c>
      <c r="EH624" s="14">
        <v>0</v>
      </c>
      <c r="EI624" s="14">
        <v>0</v>
      </c>
      <c r="EJ624" s="14">
        <v>0</v>
      </c>
      <c r="EK624" s="14">
        <v>0</v>
      </c>
      <c r="EL624" s="14">
        <v>0</v>
      </c>
      <c r="EM624" s="14">
        <v>0</v>
      </c>
      <c r="EN624" s="14">
        <v>0</v>
      </c>
      <c r="EO624" s="14">
        <v>0</v>
      </c>
      <c r="EP624" s="14">
        <v>0</v>
      </c>
      <c r="EQ624" s="14">
        <v>0</v>
      </c>
      <c r="ER624" s="14">
        <v>0</v>
      </c>
      <c r="ES624" s="14">
        <v>0</v>
      </c>
      <c r="ET624" s="14">
        <v>0</v>
      </c>
      <c r="EU624" s="14">
        <v>0</v>
      </c>
      <c r="EV624" s="14">
        <v>0</v>
      </c>
      <c r="EW624" s="14">
        <v>0</v>
      </c>
      <c r="EX624" s="14">
        <v>0</v>
      </c>
      <c r="EY624" s="14">
        <v>0</v>
      </c>
      <c r="EZ624" s="14">
        <v>0</v>
      </c>
      <c r="FA624" s="14">
        <v>0</v>
      </c>
      <c r="FB624" s="14">
        <v>1</v>
      </c>
      <c r="FC624" s="14">
        <v>0</v>
      </c>
      <c r="FD624" s="14">
        <v>0</v>
      </c>
      <c r="FE624" s="14">
        <v>0</v>
      </c>
      <c r="FF624" s="14">
        <v>0</v>
      </c>
      <c r="FG624" s="14">
        <v>0</v>
      </c>
      <c r="FH624" s="14">
        <v>1</v>
      </c>
      <c r="FI624" s="14">
        <v>0</v>
      </c>
      <c r="FJ624" s="14">
        <v>0</v>
      </c>
      <c r="FK624" s="14">
        <v>0</v>
      </c>
      <c r="FL624" s="14">
        <v>0</v>
      </c>
      <c r="FM624" s="14">
        <v>0</v>
      </c>
      <c r="FN624" s="14">
        <v>0</v>
      </c>
      <c r="FO624" s="14">
        <v>0</v>
      </c>
      <c r="FP624" s="14">
        <v>0</v>
      </c>
      <c r="FQ624" s="14">
        <v>0</v>
      </c>
      <c r="FR624" s="14">
        <v>0</v>
      </c>
      <c r="FS624" s="14">
        <v>0</v>
      </c>
      <c r="FT624" s="14">
        <v>0</v>
      </c>
      <c r="FU624" s="14">
        <v>0</v>
      </c>
      <c r="FV624" s="14">
        <v>0</v>
      </c>
      <c r="FW624" s="14">
        <v>0</v>
      </c>
      <c r="FX624" s="14">
        <v>0</v>
      </c>
      <c r="FY624" s="14">
        <v>0</v>
      </c>
      <c r="FZ624" s="14">
        <v>0</v>
      </c>
      <c r="GA624" s="14">
        <v>0</v>
      </c>
      <c r="GB624" s="14">
        <v>0</v>
      </c>
      <c r="GC624" s="14">
        <v>0</v>
      </c>
      <c r="GD624" s="14">
        <v>0</v>
      </c>
      <c r="GE624" s="14">
        <v>0</v>
      </c>
      <c r="GF624" s="14">
        <v>0</v>
      </c>
      <c r="GG624" s="14">
        <v>0</v>
      </c>
      <c r="GH624" s="14">
        <v>0</v>
      </c>
      <c r="GI624" s="14">
        <v>0</v>
      </c>
      <c r="GJ624" s="14">
        <v>0</v>
      </c>
      <c r="GK624" s="14">
        <v>0</v>
      </c>
      <c r="GL624" s="14">
        <v>0</v>
      </c>
      <c r="GM624" s="14">
        <v>0</v>
      </c>
      <c r="GN624" s="14">
        <v>0</v>
      </c>
      <c r="GO624" s="14">
        <v>0</v>
      </c>
      <c r="GP624" s="14">
        <v>0</v>
      </c>
      <c r="GQ624" s="14">
        <v>0</v>
      </c>
      <c r="GR624" s="14">
        <v>0</v>
      </c>
      <c r="GS624" s="14">
        <v>0</v>
      </c>
      <c r="GT624" s="14">
        <v>0</v>
      </c>
      <c r="GU624" s="14">
        <v>0</v>
      </c>
      <c r="GV624" s="14">
        <v>0</v>
      </c>
      <c r="GW624" s="14">
        <v>0</v>
      </c>
      <c r="GX624" s="14">
        <v>0</v>
      </c>
      <c r="GY624" s="14">
        <v>0</v>
      </c>
      <c r="GZ624" s="14">
        <v>0</v>
      </c>
      <c r="HA624" s="14">
        <v>0</v>
      </c>
      <c r="HB624" s="14">
        <v>0</v>
      </c>
      <c r="HC624" s="14">
        <v>0</v>
      </c>
      <c r="HD624" s="14">
        <v>0</v>
      </c>
      <c r="HE624" s="14">
        <v>0</v>
      </c>
      <c r="HF624" s="14">
        <v>0</v>
      </c>
      <c r="HG624" s="14">
        <v>0</v>
      </c>
      <c r="HH624" s="14">
        <v>0</v>
      </c>
      <c r="HI624" s="14">
        <v>0</v>
      </c>
      <c r="HJ624" s="14">
        <v>0</v>
      </c>
      <c r="HK624" s="14">
        <v>0</v>
      </c>
      <c r="HL624" s="14">
        <v>0</v>
      </c>
      <c r="HM624" s="14">
        <v>0</v>
      </c>
      <c r="HN624" s="14">
        <v>0</v>
      </c>
      <c r="HO624" s="14">
        <v>0</v>
      </c>
      <c r="HP624" s="14">
        <v>0</v>
      </c>
      <c r="HQ624" s="14">
        <v>0</v>
      </c>
      <c r="HR624" s="14">
        <v>0</v>
      </c>
      <c r="HS624" s="14">
        <v>0</v>
      </c>
      <c r="HT624" s="14">
        <v>0</v>
      </c>
      <c r="HU624" s="14">
        <v>0</v>
      </c>
      <c r="HV624" s="14">
        <v>0</v>
      </c>
      <c r="HW624" s="14">
        <v>0</v>
      </c>
      <c r="HX624" s="14">
        <v>0</v>
      </c>
      <c r="HY624" s="14">
        <v>0</v>
      </c>
      <c r="HZ624" s="14">
        <v>0</v>
      </c>
      <c r="IA624" s="14">
        <v>0</v>
      </c>
      <c r="IB624" s="14">
        <v>0</v>
      </c>
      <c r="IC624" s="14">
        <v>0</v>
      </c>
      <c r="ID624" s="14">
        <v>0</v>
      </c>
      <c r="IE624" s="14">
        <v>0</v>
      </c>
      <c r="IF624" s="14">
        <v>0</v>
      </c>
      <c r="IG624" s="14">
        <v>0</v>
      </c>
      <c r="IH624" s="14">
        <v>0</v>
      </c>
      <c r="II624" s="14">
        <v>0</v>
      </c>
      <c r="IJ624" s="14">
        <v>0</v>
      </c>
      <c r="IK624" s="14">
        <v>0</v>
      </c>
      <c r="IL624" s="14">
        <v>1</v>
      </c>
      <c r="IM624" s="14">
        <v>0</v>
      </c>
      <c r="IN624" s="14">
        <v>0</v>
      </c>
      <c r="IO624" s="14">
        <v>0</v>
      </c>
      <c r="IP624" s="14">
        <v>0</v>
      </c>
      <c r="IQ624" s="14">
        <v>1</v>
      </c>
      <c r="IR624" s="14">
        <v>0</v>
      </c>
      <c r="IS624" s="14">
        <v>0</v>
      </c>
      <c r="IT624" s="14">
        <v>0</v>
      </c>
      <c r="IU624" s="14">
        <v>0</v>
      </c>
      <c r="IV624" s="14">
        <v>0</v>
      </c>
      <c r="IW624" s="14">
        <v>0</v>
      </c>
      <c r="IX624" s="14">
        <v>0</v>
      </c>
      <c r="IY624" s="14">
        <v>0</v>
      </c>
      <c r="IZ624" s="14">
        <v>0</v>
      </c>
      <c r="JA624" s="14">
        <v>0</v>
      </c>
      <c r="JB624" s="14">
        <v>0</v>
      </c>
      <c r="JC624" s="14">
        <v>0</v>
      </c>
      <c r="JD624" s="14">
        <v>0</v>
      </c>
      <c r="JE624" s="14">
        <v>0</v>
      </c>
      <c r="JF624" s="14">
        <v>0</v>
      </c>
      <c r="JG624" s="14">
        <v>0</v>
      </c>
      <c r="JH624" s="14">
        <v>0</v>
      </c>
      <c r="JI624" s="14">
        <v>0</v>
      </c>
      <c r="JJ624" s="14">
        <v>0</v>
      </c>
      <c r="JK624" s="14">
        <v>0</v>
      </c>
      <c r="JL624" s="14">
        <v>0</v>
      </c>
      <c r="JM624" s="14">
        <v>0</v>
      </c>
      <c r="JN624" s="14">
        <v>0</v>
      </c>
      <c r="JO624" s="14">
        <v>0</v>
      </c>
      <c r="JP624" s="14">
        <v>0</v>
      </c>
      <c r="JQ624" s="14">
        <v>0</v>
      </c>
      <c r="JR624" s="14">
        <v>0</v>
      </c>
      <c r="JS624" s="14">
        <v>0</v>
      </c>
      <c r="JT624" s="14">
        <v>0</v>
      </c>
      <c r="JU624" s="14">
        <v>0</v>
      </c>
      <c r="JV624" s="14">
        <v>0</v>
      </c>
      <c r="JW624" s="14">
        <v>0</v>
      </c>
      <c r="JX624" s="14">
        <v>0</v>
      </c>
      <c r="JY624" s="14">
        <v>0</v>
      </c>
      <c r="JZ624" s="14">
        <v>0</v>
      </c>
      <c r="KA624" s="14">
        <v>0</v>
      </c>
      <c r="KB624" s="14">
        <v>0</v>
      </c>
      <c r="KC624" s="14">
        <v>0</v>
      </c>
      <c r="KD624" s="14">
        <v>0</v>
      </c>
      <c r="KE624" s="14">
        <v>0</v>
      </c>
      <c r="KF624" s="14">
        <v>0</v>
      </c>
      <c r="KG624" s="14">
        <v>0</v>
      </c>
      <c r="KH624" s="14">
        <v>0</v>
      </c>
      <c r="KI624" s="14">
        <v>0</v>
      </c>
      <c r="KJ624" s="14">
        <v>0</v>
      </c>
      <c r="KK624" s="14">
        <v>0</v>
      </c>
      <c r="KL624" s="14">
        <v>0</v>
      </c>
      <c r="KM624" s="14">
        <v>0</v>
      </c>
      <c r="KN624" s="14">
        <v>0</v>
      </c>
      <c r="KO624" s="14">
        <v>0</v>
      </c>
      <c r="KP624" s="14">
        <v>0</v>
      </c>
      <c r="KQ624" s="14">
        <v>0</v>
      </c>
      <c r="KR624" s="14">
        <v>0</v>
      </c>
      <c r="KS624" s="14">
        <v>0</v>
      </c>
      <c r="KT624" s="14">
        <v>0</v>
      </c>
      <c r="KU624" s="14">
        <v>0</v>
      </c>
      <c r="KV624" s="14">
        <v>0</v>
      </c>
      <c r="KW624" s="14">
        <v>0</v>
      </c>
      <c r="KX624" s="14">
        <v>0</v>
      </c>
      <c r="KY624" s="14">
        <v>0</v>
      </c>
      <c r="KZ624" s="14">
        <v>0</v>
      </c>
      <c r="LA624" s="14">
        <v>0</v>
      </c>
      <c r="LB624" s="14">
        <v>0</v>
      </c>
      <c r="LC624" s="14">
        <v>0</v>
      </c>
      <c r="LD624" s="14">
        <v>0</v>
      </c>
      <c r="LE624" s="14">
        <v>0</v>
      </c>
      <c r="LF624" s="14">
        <v>0</v>
      </c>
      <c r="LG624" s="14">
        <v>0</v>
      </c>
      <c r="LH624" s="14">
        <v>0</v>
      </c>
      <c r="LI624" s="14">
        <v>0</v>
      </c>
      <c r="LJ624" s="14">
        <v>0</v>
      </c>
      <c r="LK624" s="14">
        <v>0</v>
      </c>
      <c r="LL624" s="14">
        <v>1</v>
      </c>
      <c r="LM624" s="14">
        <v>0</v>
      </c>
      <c r="LN624" s="14">
        <v>0</v>
      </c>
      <c r="LO624" s="14">
        <v>0</v>
      </c>
      <c r="LP624" s="14">
        <v>0</v>
      </c>
      <c r="LQ624" s="14">
        <v>0</v>
      </c>
      <c r="LR624" s="14">
        <v>0</v>
      </c>
      <c r="LS624" s="14">
        <v>0</v>
      </c>
      <c r="LT624" s="14">
        <v>0</v>
      </c>
      <c r="LU624" s="14">
        <v>2</v>
      </c>
      <c r="LV624" s="14">
        <v>0</v>
      </c>
      <c r="LW624" s="14">
        <v>0</v>
      </c>
      <c r="LX624" s="14">
        <v>0</v>
      </c>
      <c r="LY624" s="14">
        <v>0</v>
      </c>
      <c r="LZ624" s="14">
        <v>0</v>
      </c>
      <c r="MA624" s="14">
        <v>1</v>
      </c>
      <c r="MB624" s="14">
        <v>0</v>
      </c>
      <c r="MC624" s="14">
        <v>0</v>
      </c>
      <c r="MD624" s="14">
        <v>0</v>
      </c>
      <c r="ME624" s="14">
        <v>0</v>
      </c>
      <c r="MF624" s="14">
        <v>0</v>
      </c>
      <c r="MG624" s="14">
        <v>0</v>
      </c>
      <c r="MH624" s="14">
        <v>0</v>
      </c>
      <c r="MI624" s="14">
        <v>0</v>
      </c>
      <c r="MJ624" s="14">
        <v>0</v>
      </c>
      <c r="MK624" s="14">
        <v>0</v>
      </c>
      <c r="ML624" s="14">
        <v>0</v>
      </c>
      <c r="MM624" s="14">
        <v>0</v>
      </c>
      <c r="MN624" s="14">
        <v>0</v>
      </c>
      <c r="MO624" s="14">
        <v>0</v>
      </c>
      <c r="MP624" s="14">
        <v>0</v>
      </c>
      <c r="MQ624" s="14">
        <v>0</v>
      </c>
      <c r="MR624" s="14">
        <v>0</v>
      </c>
      <c r="MS624" s="14">
        <v>0</v>
      </c>
      <c r="MT624" s="14">
        <v>1</v>
      </c>
      <c r="MU624" s="14">
        <v>0</v>
      </c>
      <c r="MV624" s="14">
        <v>0</v>
      </c>
      <c r="MW624" s="14">
        <v>0</v>
      </c>
      <c r="MX624" s="14">
        <v>0</v>
      </c>
      <c r="MY624" s="14">
        <v>0</v>
      </c>
      <c r="MZ624" s="14">
        <v>0</v>
      </c>
      <c r="NA624" s="14">
        <v>1</v>
      </c>
      <c r="NB624" s="14">
        <v>0</v>
      </c>
      <c r="NC624" s="14">
        <v>0</v>
      </c>
      <c r="ND624" s="14">
        <v>0</v>
      </c>
      <c r="NE624" s="14">
        <v>0</v>
      </c>
      <c r="NF624" s="14">
        <v>0</v>
      </c>
      <c r="NG624" s="14">
        <v>0</v>
      </c>
      <c r="NH624" s="14">
        <v>0</v>
      </c>
      <c r="NI624" s="14">
        <v>0</v>
      </c>
      <c r="NJ624" s="14">
        <v>0</v>
      </c>
      <c r="NK624" s="14">
        <v>0</v>
      </c>
      <c r="NL624" s="14">
        <v>0</v>
      </c>
      <c r="NM624" s="14">
        <v>0</v>
      </c>
      <c r="NN624" s="14">
        <v>0</v>
      </c>
      <c r="NO624" s="14">
        <v>0</v>
      </c>
      <c r="NP624" s="14">
        <v>0</v>
      </c>
      <c r="NQ624" s="14">
        <v>0</v>
      </c>
      <c r="NR624" s="14">
        <v>0</v>
      </c>
      <c r="NS624" s="14">
        <v>0</v>
      </c>
      <c r="NT624" s="14">
        <v>0</v>
      </c>
      <c r="NU624" s="14">
        <v>0</v>
      </c>
      <c r="NV624" s="14">
        <v>0</v>
      </c>
      <c r="NW624" s="14">
        <v>0</v>
      </c>
      <c r="NX624" s="14">
        <v>0</v>
      </c>
      <c r="NY624" s="14">
        <v>0</v>
      </c>
      <c r="NZ624" s="14">
        <v>0</v>
      </c>
      <c r="OA624" s="14">
        <v>2</v>
      </c>
      <c r="OB624" s="14">
        <v>0</v>
      </c>
      <c r="OC624" s="14">
        <v>0</v>
      </c>
      <c r="OD624" s="14">
        <v>0</v>
      </c>
      <c r="OE624" s="14">
        <v>0</v>
      </c>
      <c r="OF624" s="14"/>
      <c r="OG624" s="14">
        <v>0</v>
      </c>
      <c r="OH624" s="14">
        <v>0</v>
      </c>
      <c r="OI624" s="14">
        <v>0</v>
      </c>
      <c r="OJ624" s="14">
        <v>0</v>
      </c>
      <c r="OK624" s="14">
        <v>0</v>
      </c>
      <c r="OL624" s="14">
        <v>0</v>
      </c>
      <c r="OM624" s="14">
        <v>0</v>
      </c>
      <c r="ON624" s="14">
        <v>0</v>
      </c>
      <c r="OO624" s="14">
        <v>0</v>
      </c>
      <c r="OP624" s="14">
        <v>0</v>
      </c>
      <c r="OQ624" s="14">
        <v>1</v>
      </c>
      <c r="OR624" s="14">
        <v>0</v>
      </c>
      <c r="OS624" s="14">
        <v>0</v>
      </c>
      <c r="OT624" s="14">
        <v>0</v>
      </c>
      <c r="OU624" s="14">
        <v>0</v>
      </c>
      <c r="OV624" s="14">
        <v>1</v>
      </c>
      <c r="OW624" s="14">
        <v>0</v>
      </c>
      <c r="OX624" s="14">
        <v>1</v>
      </c>
      <c r="OY624" s="14">
        <v>0</v>
      </c>
      <c r="OZ624" s="31">
        <v>1</v>
      </c>
      <c r="PA624" s="14">
        <v>2</v>
      </c>
      <c r="PB624" s="14"/>
      <c r="PC624" s="14">
        <v>1</v>
      </c>
      <c r="PD624" s="14">
        <v>0</v>
      </c>
      <c r="PE624" s="14"/>
      <c r="PF624" s="14"/>
      <c r="PG624" s="54"/>
      <c r="PH624" s="84">
        <v>1</v>
      </c>
      <c r="PI624" s="14">
        <v>2</v>
      </c>
      <c r="PJ624" s="54"/>
      <c r="PK624" s="54"/>
      <c r="PL624" s="84"/>
      <c r="PM624" s="14">
        <v>1</v>
      </c>
      <c r="PN624" s="84"/>
      <c r="PO624" s="84"/>
      <c r="PP624" s="84"/>
      <c r="PQ624" s="84"/>
      <c r="PR624" s="505"/>
      <c r="PS624" s="84"/>
      <c r="PT624" s="84"/>
      <c r="PU624" s="84"/>
      <c r="PV624" s="84"/>
      <c r="PW624" s="54"/>
      <c r="PX624" s="54"/>
      <c r="PY624" s="14"/>
      <c r="PZ624" s="14"/>
      <c r="QA624" s="14"/>
      <c r="QB624" s="54"/>
      <c r="QC624" s="54"/>
      <c r="QD624" s="54"/>
      <c r="QJ624" s="1">
        <v>1</v>
      </c>
      <c r="QL624" s="482">
        <v>2</v>
      </c>
      <c r="QM624" s="1">
        <v>3</v>
      </c>
      <c r="QR624" s="1"/>
      <c r="QS624" s="1"/>
      <c r="QX624" s="1"/>
      <c r="QY624" s="1"/>
      <c r="QZ624" s="1"/>
      <c r="RA624" s="1"/>
      <c r="RB624" s="1"/>
      <c r="RC624" s="1"/>
      <c r="RD624" s="1"/>
      <c r="RH624" s="1">
        <v>1</v>
      </c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</row>
    <row r="625" spans="1:503" s="49" customFormat="1" hidden="1" x14ac:dyDescent="0.25">
      <c r="A625" s="68" t="s">
        <v>51</v>
      </c>
      <c r="B625" s="68" t="s">
        <v>1602</v>
      </c>
      <c r="C625" s="347"/>
      <c r="D625" s="347"/>
      <c r="E625" s="14">
        <v>0</v>
      </c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  <c r="LH625" s="14"/>
      <c r="LI625" s="14"/>
      <c r="LJ625" s="14"/>
      <c r="LK625" s="14"/>
      <c r="LL625" s="14"/>
      <c r="LM625" s="14"/>
      <c r="LN625" s="14"/>
      <c r="LO625" s="14"/>
      <c r="LP625" s="14"/>
      <c r="LQ625" s="14"/>
      <c r="LR625" s="14"/>
      <c r="LS625" s="14"/>
      <c r="LT625" s="14"/>
      <c r="LU625" s="14"/>
      <c r="LV625" s="14"/>
      <c r="LW625" s="14"/>
      <c r="LX625" s="14"/>
      <c r="LY625" s="14"/>
      <c r="LZ625" s="14"/>
      <c r="MA625" s="14"/>
      <c r="MB625" s="14"/>
      <c r="MC625" s="14"/>
      <c r="MD625" s="14"/>
      <c r="ME625" s="14"/>
      <c r="MF625" s="14"/>
      <c r="MG625" s="14"/>
      <c r="MH625" s="14"/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/>
      <c r="OC625" s="14"/>
      <c r="OD625" s="14"/>
      <c r="OE625" s="14"/>
      <c r="OF625" s="14"/>
      <c r="OG625" s="14"/>
      <c r="OH625" s="14"/>
      <c r="OI625" s="14"/>
      <c r="OJ625" s="14"/>
      <c r="OK625" s="14"/>
      <c r="OL625" s="14"/>
      <c r="OM625" s="14"/>
      <c r="ON625" s="14"/>
      <c r="OO625" s="14"/>
      <c r="OP625" s="14"/>
      <c r="OQ625" s="14"/>
      <c r="OR625" s="14"/>
      <c r="OS625" s="14"/>
      <c r="OT625" s="14"/>
      <c r="OU625" s="14"/>
      <c r="OV625" s="14"/>
      <c r="OW625" s="14"/>
      <c r="OX625" s="14"/>
      <c r="OY625" s="14"/>
      <c r="OZ625" s="14"/>
      <c r="PA625" s="14"/>
      <c r="PB625" s="14"/>
      <c r="PC625" s="14"/>
      <c r="PD625" s="14">
        <v>0</v>
      </c>
      <c r="PE625" s="14"/>
      <c r="PF625" s="14"/>
      <c r="PG625" s="54"/>
      <c r="PH625" s="54"/>
      <c r="PI625" s="54"/>
      <c r="PJ625" s="54"/>
      <c r="PK625" s="54"/>
      <c r="PL625" s="84"/>
      <c r="PM625" s="84"/>
      <c r="PN625" s="84"/>
      <c r="PO625" s="84"/>
      <c r="PP625" s="84"/>
      <c r="PQ625" s="84"/>
      <c r="PR625" s="505"/>
      <c r="PS625" s="84"/>
      <c r="PT625" s="84"/>
      <c r="PU625" s="84"/>
      <c r="PV625" s="84"/>
      <c r="PW625" s="84"/>
      <c r="PX625" s="84"/>
      <c r="PY625" s="84"/>
      <c r="PZ625" s="84"/>
      <c r="QA625" s="84"/>
      <c r="QB625" s="84"/>
      <c r="QC625" s="84"/>
      <c r="QD625" s="84"/>
    </row>
    <row r="626" spans="1:503" s="49" customFormat="1" hidden="1" x14ac:dyDescent="0.25">
      <c r="A626" s="68" t="s">
        <v>51</v>
      </c>
      <c r="B626" s="68" t="s">
        <v>677</v>
      </c>
      <c r="C626" s="464">
        <v>597</v>
      </c>
      <c r="D626" s="347"/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  <c r="AL626" s="14">
        <v>0</v>
      </c>
      <c r="AM626" s="14">
        <v>0</v>
      </c>
      <c r="AN626" s="14">
        <v>0</v>
      </c>
      <c r="AO626" s="14">
        <v>0</v>
      </c>
      <c r="AP626" s="14">
        <v>0</v>
      </c>
      <c r="AQ626" s="14">
        <v>0</v>
      </c>
      <c r="AR626" s="14">
        <v>0</v>
      </c>
      <c r="AS626" s="14">
        <v>0</v>
      </c>
      <c r="AT626" s="14">
        <v>0</v>
      </c>
      <c r="AU626" s="14">
        <v>0</v>
      </c>
      <c r="AV626" s="14">
        <v>0</v>
      </c>
      <c r="AW626" s="14">
        <v>0</v>
      </c>
      <c r="AX626" s="14">
        <v>0</v>
      </c>
      <c r="AY626" s="14">
        <v>0</v>
      </c>
      <c r="AZ626" s="14">
        <v>0</v>
      </c>
      <c r="BA626" s="14">
        <v>0</v>
      </c>
      <c r="BB626" s="14">
        <v>0</v>
      </c>
      <c r="BC626" s="14">
        <v>0</v>
      </c>
      <c r="BD626" s="14">
        <v>0</v>
      </c>
      <c r="BE626" s="14">
        <v>0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  <c r="BK626" s="14">
        <v>0</v>
      </c>
      <c r="BL626" s="14">
        <v>0</v>
      </c>
      <c r="BM626" s="14">
        <v>0</v>
      </c>
      <c r="BN626" s="14">
        <v>0</v>
      </c>
      <c r="BO626" s="14">
        <v>0</v>
      </c>
      <c r="BP626" s="14">
        <v>0</v>
      </c>
      <c r="BQ626" s="14">
        <v>0</v>
      </c>
      <c r="BR626" s="14">
        <v>0</v>
      </c>
      <c r="BS626" s="14">
        <v>0</v>
      </c>
      <c r="BT626" s="14">
        <v>0</v>
      </c>
      <c r="BU626" s="14">
        <v>0</v>
      </c>
      <c r="BV626" s="14">
        <v>0</v>
      </c>
      <c r="BW626" s="14">
        <v>0</v>
      </c>
      <c r="BX626" s="14">
        <v>0</v>
      </c>
      <c r="BY626" s="14">
        <v>0</v>
      </c>
      <c r="BZ626" s="14">
        <v>0</v>
      </c>
      <c r="CA626" s="14">
        <v>0</v>
      </c>
      <c r="CB626" s="14">
        <v>0</v>
      </c>
      <c r="CC626" s="14">
        <v>0</v>
      </c>
      <c r="CD626" s="14">
        <v>0</v>
      </c>
      <c r="CE626" s="14">
        <v>0</v>
      </c>
      <c r="CF626" s="14">
        <v>0</v>
      </c>
      <c r="CG626" s="14">
        <v>0</v>
      </c>
      <c r="CH626" s="14">
        <v>0</v>
      </c>
      <c r="CI626" s="14">
        <v>0</v>
      </c>
      <c r="CJ626" s="14">
        <v>0</v>
      </c>
      <c r="CK626" s="14">
        <v>0</v>
      </c>
      <c r="CL626" s="14">
        <v>0</v>
      </c>
      <c r="CM626" s="14">
        <v>0</v>
      </c>
      <c r="CN626" s="14">
        <v>0</v>
      </c>
      <c r="CO626" s="14">
        <v>0</v>
      </c>
      <c r="CP626" s="14">
        <v>0</v>
      </c>
      <c r="CQ626" s="14">
        <v>0</v>
      </c>
      <c r="CR626" s="14">
        <v>0</v>
      </c>
      <c r="CS626" s="14">
        <v>0</v>
      </c>
      <c r="CT626" s="14">
        <v>0</v>
      </c>
      <c r="CU626" s="14">
        <v>0</v>
      </c>
      <c r="CV626" s="14">
        <v>0</v>
      </c>
      <c r="CW626" s="14">
        <v>0</v>
      </c>
      <c r="CX626" s="14">
        <v>0</v>
      </c>
      <c r="CY626" s="14">
        <v>0</v>
      </c>
      <c r="CZ626" s="14">
        <v>0</v>
      </c>
      <c r="DA626" s="14">
        <v>0</v>
      </c>
      <c r="DB626" s="14">
        <v>0</v>
      </c>
      <c r="DC626" s="14">
        <v>0</v>
      </c>
      <c r="DD626" s="14">
        <v>0</v>
      </c>
      <c r="DE626" s="14">
        <v>0</v>
      </c>
      <c r="DF626" s="14">
        <v>0</v>
      </c>
      <c r="DG626" s="14">
        <v>0</v>
      </c>
      <c r="DH626" s="14">
        <v>0</v>
      </c>
      <c r="DI626" s="14">
        <v>0</v>
      </c>
      <c r="DJ626" s="14">
        <v>0</v>
      </c>
      <c r="DK626" s="14">
        <v>0</v>
      </c>
      <c r="DL626" s="14">
        <v>0</v>
      </c>
      <c r="DM626" s="14">
        <v>0</v>
      </c>
      <c r="DN626" s="14">
        <v>0</v>
      </c>
      <c r="DO626" s="14">
        <v>0</v>
      </c>
      <c r="DP626" s="14">
        <v>0</v>
      </c>
      <c r="DQ626" s="14">
        <v>0</v>
      </c>
      <c r="DR626" s="14">
        <v>0</v>
      </c>
      <c r="DS626" s="14">
        <v>0</v>
      </c>
      <c r="DT626" s="14">
        <v>0</v>
      </c>
      <c r="DU626" s="14">
        <v>0</v>
      </c>
      <c r="DV626" s="14">
        <v>0</v>
      </c>
      <c r="DW626" s="14">
        <v>0</v>
      </c>
      <c r="DX626" s="14">
        <v>0</v>
      </c>
      <c r="DY626" s="14">
        <v>0</v>
      </c>
      <c r="DZ626" s="14">
        <v>0</v>
      </c>
      <c r="EA626" s="14">
        <v>0</v>
      </c>
      <c r="EB626" s="14">
        <v>0</v>
      </c>
      <c r="EC626" s="14">
        <v>0</v>
      </c>
      <c r="ED626" s="14">
        <v>0</v>
      </c>
      <c r="EE626" s="14">
        <v>0</v>
      </c>
      <c r="EF626" s="14">
        <v>0</v>
      </c>
      <c r="EG626" s="14">
        <v>0</v>
      </c>
      <c r="EH626" s="14">
        <v>0</v>
      </c>
      <c r="EI626" s="14">
        <v>0</v>
      </c>
      <c r="EJ626" s="14">
        <v>0</v>
      </c>
      <c r="EK626" s="14">
        <v>0</v>
      </c>
      <c r="EL626" s="14">
        <v>0</v>
      </c>
      <c r="EM626" s="14">
        <v>0</v>
      </c>
      <c r="EN626" s="14">
        <v>0</v>
      </c>
      <c r="EO626" s="14">
        <v>0</v>
      </c>
      <c r="EP626" s="14">
        <v>0</v>
      </c>
      <c r="EQ626" s="14">
        <v>0</v>
      </c>
      <c r="ER626" s="14">
        <v>0</v>
      </c>
      <c r="ES626" s="14">
        <v>0</v>
      </c>
      <c r="ET626" s="14">
        <v>0</v>
      </c>
      <c r="EU626" s="14">
        <v>0</v>
      </c>
      <c r="EV626" s="14">
        <v>0</v>
      </c>
      <c r="EW626" s="14">
        <v>0</v>
      </c>
      <c r="EX626" s="14">
        <v>0</v>
      </c>
      <c r="EY626" s="14">
        <v>1</v>
      </c>
      <c r="EZ626" s="14">
        <v>0</v>
      </c>
      <c r="FA626" s="14">
        <v>0</v>
      </c>
      <c r="FB626" s="14">
        <v>0</v>
      </c>
      <c r="FC626" s="14">
        <v>0</v>
      </c>
      <c r="FD626" s="14">
        <v>0</v>
      </c>
      <c r="FE626" s="14">
        <v>0</v>
      </c>
      <c r="FF626" s="14">
        <v>0</v>
      </c>
      <c r="FG626" s="14">
        <v>0</v>
      </c>
      <c r="FH626" s="14">
        <v>0</v>
      </c>
      <c r="FI626" s="14">
        <v>0</v>
      </c>
      <c r="FJ626" s="14">
        <v>0</v>
      </c>
      <c r="FK626" s="14">
        <v>0</v>
      </c>
      <c r="FL626" s="14">
        <v>1</v>
      </c>
      <c r="FM626" s="14">
        <v>0</v>
      </c>
      <c r="FN626" s="14">
        <v>0</v>
      </c>
      <c r="FO626" s="14">
        <v>0</v>
      </c>
      <c r="FP626" s="14">
        <v>0</v>
      </c>
      <c r="FQ626" s="14">
        <v>0</v>
      </c>
      <c r="FR626" s="14">
        <v>0</v>
      </c>
      <c r="FS626" s="14">
        <v>0</v>
      </c>
      <c r="FT626" s="14">
        <v>0</v>
      </c>
      <c r="FU626" s="14">
        <v>0</v>
      </c>
      <c r="FV626" s="14">
        <v>0</v>
      </c>
      <c r="FW626" s="14">
        <v>0</v>
      </c>
      <c r="FX626" s="14">
        <v>1</v>
      </c>
      <c r="FY626" s="14">
        <v>0</v>
      </c>
      <c r="FZ626" s="14">
        <v>0</v>
      </c>
      <c r="GA626" s="14">
        <v>0</v>
      </c>
      <c r="GB626" s="14">
        <v>0</v>
      </c>
      <c r="GC626" s="14">
        <v>0</v>
      </c>
      <c r="GD626" s="14">
        <v>1</v>
      </c>
      <c r="GE626" s="14">
        <v>0</v>
      </c>
      <c r="GF626" s="14">
        <v>0</v>
      </c>
      <c r="GG626" s="14">
        <v>0</v>
      </c>
      <c r="GH626" s="14">
        <v>0</v>
      </c>
      <c r="GI626" s="14">
        <v>0</v>
      </c>
      <c r="GJ626" s="14">
        <v>0</v>
      </c>
      <c r="GK626" s="14">
        <v>0</v>
      </c>
      <c r="GL626" s="14">
        <v>0</v>
      </c>
      <c r="GM626" s="14">
        <v>0</v>
      </c>
      <c r="GN626" s="14">
        <v>1</v>
      </c>
      <c r="GO626" s="14">
        <v>0</v>
      </c>
      <c r="GP626" s="14">
        <v>0</v>
      </c>
      <c r="GQ626" s="14">
        <v>0</v>
      </c>
      <c r="GR626" s="14">
        <v>2</v>
      </c>
      <c r="GS626" s="14">
        <v>1</v>
      </c>
      <c r="GT626" s="14">
        <v>0</v>
      </c>
      <c r="GU626" s="14">
        <v>0</v>
      </c>
      <c r="GV626" s="14">
        <v>0</v>
      </c>
      <c r="GW626" s="14">
        <v>0</v>
      </c>
      <c r="GX626" s="14">
        <v>0</v>
      </c>
      <c r="GY626" s="14">
        <v>0</v>
      </c>
      <c r="GZ626" s="14">
        <v>0</v>
      </c>
      <c r="HA626" s="14">
        <v>0</v>
      </c>
      <c r="HB626" s="14">
        <v>0</v>
      </c>
      <c r="HC626" s="14">
        <v>0</v>
      </c>
      <c r="HD626" s="14">
        <v>0</v>
      </c>
      <c r="HE626" s="14">
        <v>0</v>
      </c>
      <c r="HF626" s="14">
        <v>0</v>
      </c>
      <c r="HG626" s="14">
        <v>0</v>
      </c>
      <c r="HH626" s="14">
        <v>0</v>
      </c>
      <c r="HI626" s="14">
        <v>0</v>
      </c>
      <c r="HJ626" s="14">
        <v>0</v>
      </c>
      <c r="HK626" s="14">
        <v>0</v>
      </c>
      <c r="HL626" s="14">
        <v>0</v>
      </c>
      <c r="HM626" s="14">
        <v>0</v>
      </c>
      <c r="HN626" s="14">
        <v>0</v>
      </c>
      <c r="HO626" s="14">
        <v>0</v>
      </c>
      <c r="HP626" s="14">
        <v>0</v>
      </c>
      <c r="HQ626" s="14">
        <v>0</v>
      </c>
      <c r="HR626" s="14">
        <v>0</v>
      </c>
      <c r="HS626" s="14">
        <v>0</v>
      </c>
      <c r="HT626" s="14">
        <v>0</v>
      </c>
      <c r="HU626" s="14">
        <v>0</v>
      </c>
      <c r="HV626" s="14">
        <v>0</v>
      </c>
      <c r="HW626" s="14">
        <v>0</v>
      </c>
      <c r="HX626" s="14">
        <v>0</v>
      </c>
      <c r="HY626" s="14">
        <v>0</v>
      </c>
      <c r="HZ626" s="14">
        <v>0</v>
      </c>
      <c r="IA626" s="14">
        <v>0</v>
      </c>
      <c r="IB626" s="14">
        <v>0</v>
      </c>
      <c r="IC626" s="14">
        <v>0</v>
      </c>
      <c r="ID626" s="14">
        <v>0</v>
      </c>
      <c r="IE626" s="14">
        <v>0</v>
      </c>
      <c r="IF626" s="14">
        <v>0</v>
      </c>
      <c r="IG626" s="14">
        <v>0</v>
      </c>
      <c r="IH626" s="14">
        <v>0</v>
      </c>
      <c r="II626" s="14">
        <v>0</v>
      </c>
      <c r="IJ626" s="14">
        <v>0</v>
      </c>
      <c r="IK626" s="14">
        <v>0</v>
      </c>
      <c r="IL626" s="14">
        <v>0</v>
      </c>
      <c r="IM626" s="14">
        <v>0</v>
      </c>
      <c r="IN626" s="14">
        <v>1</v>
      </c>
      <c r="IO626" s="14">
        <v>0</v>
      </c>
      <c r="IP626" s="14">
        <v>0</v>
      </c>
      <c r="IQ626" s="14">
        <v>1</v>
      </c>
      <c r="IR626" s="14">
        <v>0</v>
      </c>
      <c r="IS626" s="14">
        <v>0</v>
      </c>
      <c r="IT626" s="14">
        <v>0</v>
      </c>
      <c r="IU626" s="14">
        <v>0</v>
      </c>
      <c r="IV626" s="14">
        <v>0</v>
      </c>
      <c r="IW626" s="14">
        <v>0</v>
      </c>
      <c r="IX626" s="14">
        <v>0</v>
      </c>
      <c r="IY626" s="14">
        <v>0</v>
      </c>
      <c r="IZ626" s="14">
        <v>0</v>
      </c>
      <c r="JA626" s="14">
        <v>0</v>
      </c>
      <c r="JB626" s="14">
        <v>0</v>
      </c>
      <c r="JC626" s="14">
        <v>0</v>
      </c>
      <c r="JD626" s="14">
        <v>0</v>
      </c>
      <c r="JE626" s="14">
        <v>2</v>
      </c>
      <c r="JF626" s="14">
        <v>0</v>
      </c>
      <c r="JG626" s="14">
        <v>0</v>
      </c>
      <c r="JH626" s="14">
        <v>0</v>
      </c>
      <c r="JI626" s="14">
        <v>0</v>
      </c>
      <c r="JJ626" s="14">
        <v>0</v>
      </c>
      <c r="JK626" s="14">
        <v>0</v>
      </c>
      <c r="JL626" s="14">
        <v>0</v>
      </c>
      <c r="JM626" s="14">
        <v>0</v>
      </c>
      <c r="JN626" s="14">
        <v>0</v>
      </c>
      <c r="JO626" s="14">
        <v>0</v>
      </c>
      <c r="JP626" s="14">
        <v>0</v>
      </c>
      <c r="JQ626" s="14">
        <v>0</v>
      </c>
      <c r="JR626" s="14">
        <v>0</v>
      </c>
      <c r="JS626" s="14">
        <v>0</v>
      </c>
      <c r="JT626" s="14">
        <v>0</v>
      </c>
      <c r="JU626" s="14">
        <v>0</v>
      </c>
      <c r="JV626" s="14">
        <v>0</v>
      </c>
      <c r="JW626" s="14">
        <v>0</v>
      </c>
      <c r="JX626" s="14">
        <v>0</v>
      </c>
      <c r="JY626" s="14">
        <v>0</v>
      </c>
      <c r="JZ626" s="14">
        <v>0</v>
      </c>
      <c r="KA626" s="14">
        <v>0</v>
      </c>
      <c r="KB626" s="14">
        <v>0</v>
      </c>
      <c r="KC626" s="14">
        <v>0</v>
      </c>
      <c r="KD626" s="14">
        <v>0</v>
      </c>
      <c r="KE626" s="14">
        <v>0</v>
      </c>
      <c r="KF626" s="14">
        <v>0</v>
      </c>
      <c r="KG626" s="14">
        <v>0</v>
      </c>
      <c r="KH626" s="14">
        <v>0</v>
      </c>
      <c r="KI626" s="14">
        <v>0</v>
      </c>
      <c r="KJ626" s="14">
        <v>0</v>
      </c>
      <c r="KK626" s="14">
        <v>0</v>
      </c>
      <c r="KL626" s="14">
        <v>0</v>
      </c>
      <c r="KM626" s="14">
        <v>0</v>
      </c>
      <c r="KN626" s="14">
        <v>0</v>
      </c>
      <c r="KO626" s="14">
        <v>0</v>
      </c>
      <c r="KP626" s="14">
        <v>0</v>
      </c>
      <c r="KQ626" s="14">
        <v>0</v>
      </c>
      <c r="KR626" s="14">
        <v>0</v>
      </c>
      <c r="KS626" s="14">
        <v>0</v>
      </c>
      <c r="KT626" s="14">
        <v>0</v>
      </c>
      <c r="KU626" s="14">
        <v>0</v>
      </c>
      <c r="KV626" s="14">
        <v>0</v>
      </c>
      <c r="KW626" s="14">
        <v>0</v>
      </c>
      <c r="KX626" s="14">
        <v>0</v>
      </c>
      <c r="KY626" s="14">
        <v>0</v>
      </c>
      <c r="KZ626" s="14">
        <v>0</v>
      </c>
      <c r="LA626" s="14">
        <v>0</v>
      </c>
      <c r="LB626" s="14">
        <v>0</v>
      </c>
      <c r="LC626" s="14">
        <v>0</v>
      </c>
      <c r="LD626" s="14">
        <v>0</v>
      </c>
      <c r="LE626" s="14">
        <v>0</v>
      </c>
      <c r="LF626" s="14">
        <v>0</v>
      </c>
      <c r="LG626" s="14">
        <v>0</v>
      </c>
      <c r="LH626" s="14">
        <v>0</v>
      </c>
      <c r="LI626" s="14">
        <v>0</v>
      </c>
      <c r="LJ626" s="14">
        <v>0</v>
      </c>
      <c r="LK626" s="14">
        <v>0</v>
      </c>
      <c r="LL626" s="14">
        <v>0</v>
      </c>
      <c r="LM626" s="14">
        <v>0</v>
      </c>
      <c r="LN626" s="14">
        <v>0</v>
      </c>
      <c r="LO626" s="14">
        <v>0</v>
      </c>
      <c r="LP626" s="14">
        <v>0</v>
      </c>
      <c r="LQ626" s="14">
        <v>0</v>
      </c>
      <c r="LR626" s="14">
        <v>0</v>
      </c>
      <c r="LS626" s="14">
        <v>0</v>
      </c>
      <c r="LT626" s="14">
        <v>0</v>
      </c>
      <c r="LU626" s="14">
        <v>0</v>
      </c>
      <c r="LV626" s="14">
        <v>0</v>
      </c>
      <c r="LW626" s="14">
        <v>0</v>
      </c>
      <c r="LX626" s="14">
        <v>0</v>
      </c>
      <c r="LY626" s="14">
        <v>0</v>
      </c>
      <c r="LZ626" s="14">
        <v>0</v>
      </c>
      <c r="MA626" s="14">
        <v>0</v>
      </c>
      <c r="MB626" s="14">
        <v>0</v>
      </c>
      <c r="MC626" s="14">
        <v>0</v>
      </c>
      <c r="MD626" s="14">
        <v>0</v>
      </c>
      <c r="ME626" s="14">
        <v>0</v>
      </c>
      <c r="MF626" s="14">
        <v>0</v>
      </c>
      <c r="MG626" s="14">
        <v>0</v>
      </c>
      <c r="MH626" s="14">
        <v>0</v>
      </c>
      <c r="MI626" s="14">
        <v>0</v>
      </c>
      <c r="MJ626" s="14">
        <v>0</v>
      </c>
      <c r="MK626" s="14">
        <v>0</v>
      </c>
      <c r="ML626" s="14">
        <v>0</v>
      </c>
      <c r="MM626" s="14">
        <v>0</v>
      </c>
      <c r="MN626" s="14">
        <v>0</v>
      </c>
      <c r="MO626" s="14">
        <v>0</v>
      </c>
      <c r="MP626" s="14">
        <v>0</v>
      </c>
      <c r="MQ626" s="14">
        <v>0</v>
      </c>
      <c r="MR626" s="14">
        <v>0</v>
      </c>
      <c r="MS626" s="14">
        <v>0</v>
      </c>
      <c r="MT626" s="14">
        <v>0</v>
      </c>
      <c r="MU626" s="14">
        <v>0</v>
      </c>
      <c r="MV626" s="14">
        <v>0</v>
      </c>
      <c r="MW626" s="14">
        <v>0</v>
      </c>
      <c r="MX626" s="14">
        <v>0</v>
      </c>
      <c r="MY626" s="14">
        <v>0</v>
      </c>
      <c r="MZ626" s="14">
        <v>0</v>
      </c>
      <c r="NA626" s="14">
        <v>0</v>
      </c>
      <c r="NB626" s="14">
        <v>0</v>
      </c>
      <c r="NC626" s="14">
        <v>0</v>
      </c>
      <c r="ND626" s="14">
        <v>0</v>
      </c>
      <c r="NE626" s="14">
        <v>0</v>
      </c>
      <c r="NF626" s="14">
        <v>0</v>
      </c>
      <c r="NG626" s="14">
        <v>0</v>
      </c>
      <c r="NH626" s="14">
        <v>0</v>
      </c>
      <c r="NI626" s="14">
        <v>0</v>
      </c>
      <c r="NJ626" s="14">
        <v>0</v>
      </c>
      <c r="NK626" s="14">
        <v>0</v>
      </c>
      <c r="NL626" s="14">
        <v>1</v>
      </c>
      <c r="NM626" s="14">
        <v>1</v>
      </c>
      <c r="NN626" s="14">
        <v>0</v>
      </c>
      <c r="NO626" s="14">
        <v>2</v>
      </c>
      <c r="NP626" s="14">
        <v>0</v>
      </c>
      <c r="NQ626" s="14">
        <v>0</v>
      </c>
      <c r="NR626" s="14">
        <v>0</v>
      </c>
      <c r="NS626" s="14">
        <v>0</v>
      </c>
      <c r="NT626" s="14">
        <v>2</v>
      </c>
      <c r="NU626" s="14">
        <v>0</v>
      </c>
      <c r="NV626" s="14">
        <v>0</v>
      </c>
      <c r="NW626" s="14">
        <v>0</v>
      </c>
      <c r="NX626" s="14">
        <v>4</v>
      </c>
      <c r="NY626" s="14">
        <v>3</v>
      </c>
      <c r="NZ626" s="14">
        <v>1</v>
      </c>
      <c r="OA626" s="14">
        <v>2</v>
      </c>
      <c r="OB626" s="14">
        <v>0</v>
      </c>
      <c r="OC626" s="14">
        <v>1</v>
      </c>
      <c r="OD626" s="14">
        <v>0</v>
      </c>
      <c r="OE626" s="14">
        <v>0</v>
      </c>
      <c r="OF626" s="14"/>
      <c r="OG626" s="14">
        <v>2</v>
      </c>
      <c r="OH626" s="14">
        <v>2</v>
      </c>
      <c r="OI626" s="14">
        <v>0</v>
      </c>
      <c r="OJ626" s="14">
        <v>0</v>
      </c>
      <c r="OK626" s="14">
        <v>0</v>
      </c>
      <c r="OL626" s="14">
        <v>3</v>
      </c>
      <c r="OM626" s="14">
        <v>0</v>
      </c>
      <c r="ON626" s="14">
        <v>2</v>
      </c>
      <c r="OO626" s="14">
        <v>0</v>
      </c>
      <c r="OP626" s="14">
        <v>0</v>
      </c>
      <c r="OQ626" s="14">
        <v>0</v>
      </c>
      <c r="OR626" s="14">
        <v>0</v>
      </c>
      <c r="OS626" s="14">
        <v>0</v>
      </c>
      <c r="OT626" s="14">
        <v>0</v>
      </c>
      <c r="OU626" s="14">
        <v>1</v>
      </c>
      <c r="OV626" s="14">
        <v>2</v>
      </c>
      <c r="OW626" s="14">
        <v>0</v>
      </c>
      <c r="OX626" s="14">
        <v>0</v>
      </c>
      <c r="OY626" s="14">
        <v>1</v>
      </c>
      <c r="OZ626" s="31">
        <v>1</v>
      </c>
      <c r="PA626" s="14">
        <v>1</v>
      </c>
      <c r="PB626" s="14"/>
      <c r="PC626" s="14"/>
      <c r="PD626" s="14">
        <v>0</v>
      </c>
      <c r="PE626" s="14"/>
      <c r="PF626" s="14"/>
      <c r="PG626" s="14">
        <v>2</v>
      </c>
      <c r="PH626" s="54"/>
      <c r="PI626" s="54"/>
      <c r="PJ626" s="14">
        <v>1</v>
      </c>
      <c r="PK626" s="54"/>
      <c r="PL626" s="84"/>
      <c r="PM626" s="84"/>
      <c r="PN626" s="84"/>
      <c r="PO626" s="84"/>
      <c r="PP626" s="84"/>
      <c r="PQ626" s="84">
        <v>2</v>
      </c>
      <c r="PR626" s="505"/>
      <c r="PS626" s="84"/>
      <c r="PT626" s="84">
        <v>1</v>
      </c>
      <c r="PU626" s="84"/>
      <c r="PV626" s="84"/>
      <c r="PW626" s="84"/>
      <c r="PX626" s="84"/>
      <c r="PY626" s="84"/>
      <c r="PZ626" s="84"/>
      <c r="QA626" s="84"/>
      <c r="QB626" s="84"/>
      <c r="QC626" s="84"/>
      <c r="QD626" s="84"/>
      <c r="QK626" s="49">
        <v>1</v>
      </c>
      <c r="RM626" s="49">
        <v>1</v>
      </c>
    </row>
    <row r="627" spans="1:503" s="49" customFormat="1" hidden="1" x14ac:dyDescent="0.25">
      <c r="A627" s="68" t="s">
        <v>51</v>
      </c>
      <c r="B627" s="68" t="s">
        <v>1603</v>
      </c>
      <c r="C627" s="347"/>
      <c r="D627" s="347"/>
      <c r="E627" s="14">
        <v>0</v>
      </c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/>
      <c r="MJ627" s="14"/>
      <c r="MK627" s="14"/>
      <c r="ML627" s="14"/>
      <c r="MM627" s="14"/>
      <c r="MN627" s="14"/>
      <c r="MO627" s="14"/>
      <c r="MP627" s="14"/>
      <c r="MQ627" s="14"/>
      <c r="MR627" s="14"/>
      <c r="MS627" s="14"/>
      <c r="MT627" s="14"/>
      <c r="MU627" s="14"/>
      <c r="MV627" s="14"/>
      <c r="MW627" s="14"/>
      <c r="MX627" s="14"/>
      <c r="MY627" s="14"/>
      <c r="MZ627" s="14"/>
      <c r="NA627" s="14"/>
      <c r="NB627" s="14"/>
      <c r="NC627" s="14"/>
      <c r="ND627" s="14"/>
      <c r="NE627" s="14"/>
      <c r="NF627" s="14"/>
      <c r="NG627" s="14"/>
      <c r="NH627" s="14"/>
      <c r="NI627" s="14"/>
      <c r="NJ627" s="14"/>
      <c r="NK627" s="14"/>
      <c r="NL627" s="14"/>
      <c r="NM627" s="14"/>
      <c r="NN627" s="14"/>
      <c r="NO627" s="14"/>
      <c r="NP627" s="14"/>
      <c r="NQ627" s="14"/>
      <c r="NR627" s="14"/>
      <c r="NS627" s="14"/>
      <c r="NT627" s="14"/>
      <c r="NU627" s="14"/>
      <c r="NV627" s="14"/>
      <c r="NW627" s="14"/>
      <c r="NX627" s="14"/>
      <c r="NY627" s="14"/>
      <c r="NZ627" s="14"/>
      <c r="OA627" s="14"/>
      <c r="OB627" s="14"/>
      <c r="OC627" s="14"/>
      <c r="OD627" s="14"/>
      <c r="OE627" s="14"/>
      <c r="OF627" s="14"/>
      <c r="OG627" s="14"/>
      <c r="OH627" s="14"/>
      <c r="OI627" s="14"/>
      <c r="OJ627" s="14"/>
      <c r="OK627" s="14"/>
      <c r="OL627" s="14"/>
      <c r="OM627" s="14"/>
      <c r="ON627" s="14"/>
      <c r="OO627" s="14"/>
      <c r="OP627" s="14"/>
      <c r="OQ627" s="14"/>
      <c r="OR627" s="14"/>
      <c r="OS627" s="14"/>
      <c r="OT627" s="14"/>
      <c r="OU627" s="14"/>
      <c r="OV627" s="14"/>
      <c r="OW627" s="14"/>
      <c r="OX627" s="14"/>
      <c r="OY627" s="14"/>
      <c r="OZ627" s="14"/>
      <c r="PA627" s="14"/>
      <c r="PB627" s="14"/>
      <c r="PC627" s="14"/>
      <c r="PD627" s="14">
        <v>0</v>
      </c>
      <c r="PE627" s="14"/>
      <c r="PF627" s="14"/>
      <c r="PG627" s="54"/>
      <c r="PH627" s="54"/>
      <c r="PI627" s="54"/>
      <c r="PJ627" s="54"/>
      <c r="PK627" s="54"/>
      <c r="PL627" s="84"/>
      <c r="PM627" s="84"/>
      <c r="PN627" s="84"/>
      <c r="PO627" s="84"/>
      <c r="PP627" s="84"/>
      <c r="PQ627" s="84"/>
      <c r="PR627" s="505"/>
      <c r="PS627" s="84"/>
      <c r="PT627" s="84"/>
      <c r="PU627" s="84"/>
      <c r="PV627" s="84"/>
      <c r="PW627" s="84"/>
      <c r="PX627" s="84"/>
      <c r="PY627" s="84"/>
      <c r="PZ627" s="84"/>
      <c r="QA627" s="84"/>
      <c r="QB627" s="84"/>
      <c r="QC627" s="84"/>
      <c r="QD627" s="84"/>
    </row>
    <row r="628" spans="1:503" s="49" customFormat="1" hidden="1" x14ac:dyDescent="0.25">
      <c r="A628" s="68" t="s">
        <v>51</v>
      </c>
      <c r="B628" s="68" t="s">
        <v>1426</v>
      </c>
      <c r="C628" s="347"/>
      <c r="D628" s="347"/>
      <c r="E628" s="14">
        <v>0</v>
      </c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>
        <v>0</v>
      </c>
      <c r="PE628" s="14"/>
      <c r="PF628" s="14"/>
      <c r="PG628" s="54"/>
      <c r="PH628" s="54"/>
      <c r="PI628" s="54"/>
      <c r="PJ628" s="54"/>
      <c r="PK628" s="54"/>
      <c r="PL628" s="84"/>
      <c r="PM628" s="84"/>
      <c r="PN628" s="84"/>
      <c r="PO628" s="84"/>
      <c r="PP628" s="84"/>
      <c r="PQ628" s="84"/>
      <c r="PR628" s="505"/>
      <c r="PS628" s="84"/>
      <c r="PT628" s="84"/>
      <c r="PU628" s="84"/>
      <c r="PV628" s="84"/>
      <c r="PW628" s="84"/>
      <c r="PX628" s="84"/>
      <c r="PY628" s="84"/>
      <c r="PZ628" s="84"/>
      <c r="QA628" s="84"/>
      <c r="QB628" s="84"/>
      <c r="QC628" s="84"/>
      <c r="QD628" s="84"/>
    </row>
    <row r="629" spans="1:503" s="49" customFormat="1" x14ac:dyDescent="0.25">
      <c r="A629" s="68" t="s">
        <v>51</v>
      </c>
      <c r="B629" s="79" t="s">
        <v>51</v>
      </c>
      <c r="C629" s="464">
        <v>31842</v>
      </c>
      <c r="D629" s="347"/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  <c r="AL629" s="14">
        <v>0</v>
      </c>
      <c r="AM629" s="14">
        <v>0</v>
      </c>
      <c r="AN629" s="14">
        <v>0</v>
      </c>
      <c r="AO629" s="14">
        <v>0</v>
      </c>
      <c r="AP629" s="14">
        <v>0</v>
      </c>
      <c r="AQ629" s="14">
        <v>0</v>
      </c>
      <c r="AR629" s="14">
        <v>0</v>
      </c>
      <c r="AS629" s="14">
        <v>0</v>
      </c>
      <c r="AT629" s="14">
        <v>0</v>
      </c>
      <c r="AU629" s="14">
        <v>0</v>
      </c>
      <c r="AV629" s="14">
        <v>0</v>
      </c>
      <c r="AW629" s="14">
        <v>0</v>
      </c>
      <c r="AX629" s="14">
        <v>0</v>
      </c>
      <c r="AY629" s="14">
        <v>0</v>
      </c>
      <c r="AZ629" s="14">
        <v>0</v>
      </c>
      <c r="BA629" s="14">
        <v>0</v>
      </c>
      <c r="BB629" s="14">
        <v>0</v>
      </c>
      <c r="BC629" s="14">
        <v>0</v>
      </c>
      <c r="BD629" s="14">
        <v>0</v>
      </c>
      <c r="BE629" s="14">
        <v>0</v>
      </c>
      <c r="BF629" s="14">
        <v>0</v>
      </c>
      <c r="BG629" s="14">
        <v>0</v>
      </c>
      <c r="BH629" s="14">
        <v>0</v>
      </c>
      <c r="BI629" s="14">
        <v>1</v>
      </c>
      <c r="BJ629" s="14">
        <v>1</v>
      </c>
      <c r="BK629" s="14">
        <v>0</v>
      </c>
      <c r="BL629" s="14">
        <v>0</v>
      </c>
      <c r="BM629" s="14">
        <v>0</v>
      </c>
      <c r="BN629" s="14">
        <v>0</v>
      </c>
      <c r="BO629" s="14">
        <v>0</v>
      </c>
      <c r="BP629" s="14">
        <v>0</v>
      </c>
      <c r="BQ629" s="14">
        <v>0</v>
      </c>
      <c r="BR629" s="14">
        <v>0</v>
      </c>
      <c r="BS629" s="14">
        <v>0</v>
      </c>
      <c r="BT629" s="14">
        <v>0</v>
      </c>
      <c r="BU629" s="14">
        <v>0</v>
      </c>
      <c r="BV629" s="14">
        <v>0</v>
      </c>
      <c r="BW629" s="14">
        <v>0</v>
      </c>
      <c r="BX629" s="14">
        <v>0</v>
      </c>
      <c r="BY629" s="14">
        <v>0</v>
      </c>
      <c r="BZ629" s="14">
        <v>0</v>
      </c>
      <c r="CA629" s="14">
        <v>0</v>
      </c>
      <c r="CB629" s="14">
        <v>0</v>
      </c>
      <c r="CC629" s="14">
        <v>0</v>
      </c>
      <c r="CD629" s="14">
        <v>0</v>
      </c>
      <c r="CE629" s="14">
        <v>0</v>
      </c>
      <c r="CF629" s="14">
        <v>0</v>
      </c>
      <c r="CG629" s="14">
        <v>0</v>
      </c>
      <c r="CH629" s="14">
        <v>0</v>
      </c>
      <c r="CI629" s="14">
        <v>0</v>
      </c>
      <c r="CJ629" s="14">
        <v>0</v>
      </c>
      <c r="CK629" s="14">
        <v>0</v>
      </c>
      <c r="CL629" s="14">
        <v>0</v>
      </c>
      <c r="CM629" s="14">
        <v>1</v>
      </c>
      <c r="CN629" s="14">
        <v>0</v>
      </c>
      <c r="CO629" s="14">
        <v>0</v>
      </c>
      <c r="CP629" s="14">
        <v>4</v>
      </c>
      <c r="CQ629" s="14">
        <v>0</v>
      </c>
      <c r="CR629" s="14">
        <v>0</v>
      </c>
      <c r="CS629" s="14">
        <v>0</v>
      </c>
      <c r="CT629" s="14">
        <v>6</v>
      </c>
      <c r="CU629" s="14">
        <v>0</v>
      </c>
      <c r="CV629" s="14">
        <v>0</v>
      </c>
      <c r="CW629" s="14">
        <v>2</v>
      </c>
      <c r="CX629" s="14">
        <v>2</v>
      </c>
      <c r="CY629" s="14">
        <v>0</v>
      </c>
      <c r="CZ629" s="14">
        <v>8</v>
      </c>
      <c r="DA629" s="14">
        <v>0</v>
      </c>
      <c r="DB629" s="14">
        <v>8</v>
      </c>
      <c r="DC629" s="14">
        <v>0</v>
      </c>
      <c r="DD629" s="14">
        <v>1</v>
      </c>
      <c r="DE629" s="14">
        <v>1</v>
      </c>
      <c r="DF629" s="14">
        <v>2</v>
      </c>
      <c r="DG629" s="14">
        <v>7</v>
      </c>
      <c r="DH629" s="14">
        <v>0</v>
      </c>
      <c r="DI629" s="14">
        <v>4</v>
      </c>
      <c r="DJ629" s="14">
        <v>2</v>
      </c>
      <c r="DK629" s="14">
        <v>1</v>
      </c>
      <c r="DL629" s="14">
        <v>1</v>
      </c>
      <c r="DM629" s="14">
        <v>0</v>
      </c>
      <c r="DN629" s="14">
        <v>1</v>
      </c>
      <c r="DO629" s="14">
        <v>5</v>
      </c>
      <c r="DP629" s="14">
        <v>0</v>
      </c>
      <c r="DQ629" s="14">
        <v>0</v>
      </c>
      <c r="DR629" s="14">
        <v>1</v>
      </c>
      <c r="DS629" s="14">
        <v>0</v>
      </c>
      <c r="DT629" s="14">
        <v>0</v>
      </c>
      <c r="DU629" s="14">
        <v>1</v>
      </c>
      <c r="DV629" s="14">
        <v>0</v>
      </c>
      <c r="DW629" s="14">
        <v>0</v>
      </c>
      <c r="DX629" s="14">
        <v>3</v>
      </c>
      <c r="DY629" s="14">
        <v>0</v>
      </c>
      <c r="DZ629" s="14">
        <v>1</v>
      </c>
      <c r="EA629" s="14">
        <v>1</v>
      </c>
      <c r="EB629" s="14">
        <v>0</v>
      </c>
      <c r="EC629" s="14">
        <v>0</v>
      </c>
      <c r="ED629" s="14">
        <v>0</v>
      </c>
      <c r="EE629" s="14">
        <v>0</v>
      </c>
      <c r="EF629" s="14">
        <v>3</v>
      </c>
      <c r="EG629" s="14">
        <v>0</v>
      </c>
      <c r="EH629" s="14">
        <v>4</v>
      </c>
      <c r="EI629" s="14">
        <v>0</v>
      </c>
      <c r="EJ629" s="14">
        <v>0</v>
      </c>
      <c r="EK629" s="14">
        <v>0</v>
      </c>
      <c r="EL629" s="14">
        <v>4</v>
      </c>
      <c r="EM629" s="14">
        <v>2</v>
      </c>
      <c r="EN629" s="14">
        <v>0</v>
      </c>
      <c r="EO629" s="14">
        <v>4</v>
      </c>
      <c r="EP629" s="14">
        <v>0</v>
      </c>
      <c r="EQ629" s="14">
        <v>3</v>
      </c>
      <c r="ER629" s="14">
        <v>0</v>
      </c>
      <c r="ES629" s="14">
        <v>3</v>
      </c>
      <c r="ET629" s="14">
        <v>2</v>
      </c>
      <c r="EU629" s="14">
        <v>0</v>
      </c>
      <c r="EV629" s="14">
        <v>3</v>
      </c>
      <c r="EW629" s="14">
        <v>3</v>
      </c>
      <c r="EX629" s="14">
        <v>4</v>
      </c>
      <c r="EY629" s="14">
        <v>2</v>
      </c>
      <c r="EZ629" s="14">
        <v>8</v>
      </c>
      <c r="FA629" s="14">
        <v>0</v>
      </c>
      <c r="FB629" s="14">
        <v>8</v>
      </c>
      <c r="FC629" s="14">
        <v>18</v>
      </c>
      <c r="FD629" s="14">
        <v>4</v>
      </c>
      <c r="FE629" s="14">
        <v>10</v>
      </c>
      <c r="FF629" s="14">
        <v>11</v>
      </c>
      <c r="FG629" s="14">
        <v>4</v>
      </c>
      <c r="FH629" s="14">
        <v>36</v>
      </c>
      <c r="FI629" s="14">
        <v>7</v>
      </c>
      <c r="FJ629" s="14">
        <v>16</v>
      </c>
      <c r="FK629" s="14">
        <v>14</v>
      </c>
      <c r="FL629" s="14">
        <v>5</v>
      </c>
      <c r="FM629" s="14">
        <v>14</v>
      </c>
      <c r="FN629" s="14">
        <v>29</v>
      </c>
      <c r="FO629" s="14">
        <v>15</v>
      </c>
      <c r="FP629" s="14">
        <v>11</v>
      </c>
      <c r="FQ629" s="14">
        <v>19</v>
      </c>
      <c r="FR629" s="14">
        <v>5</v>
      </c>
      <c r="FS629" s="14">
        <v>-7</v>
      </c>
      <c r="FT629" s="14">
        <v>2</v>
      </c>
      <c r="FU629" s="14">
        <v>21</v>
      </c>
      <c r="FV629" s="14">
        <v>12</v>
      </c>
      <c r="FW629" s="14">
        <v>9</v>
      </c>
      <c r="FX629" s="14">
        <v>32</v>
      </c>
      <c r="FY629" s="14">
        <v>32</v>
      </c>
      <c r="FZ629" s="14">
        <v>5</v>
      </c>
      <c r="GA629" s="14">
        <v>15</v>
      </c>
      <c r="GB629" s="14">
        <v>2</v>
      </c>
      <c r="GC629" s="14">
        <v>28</v>
      </c>
      <c r="GD629" s="14">
        <v>11</v>
      </c>
      <c r="GE629" s="14">
        <v>9</v>
      </c>
      <c r="GF629" s="14">
        <v>14</v>
      </c>
      <c r="GG629" s="14">
        <v>11</v>
      </c>
      <c r="GH629" s="14">
        <v>3</v>
      </c>
      <c r="GI629" s="14">
        <v>1</v>
      </c>
      <c r="GJ629" s="14">
        <v>15</v>
      </c>
      <c r="GK629" s="14">
        <v>6</v>
      </c>
      <c r="GL629" s="14">
        <v>6</v>
      </c>
      <c r="GM629" s="14">
        <v>9</v>
      </c>
      <c r="GN629" s="14">
        <v>3</v>
      </c>
      <c r="GO629" s="14">
        <v>4</v>
      </c>
      <c r="GP629" s="14">
        <v>1</v>
      </c>
      <c r="GQ629" s="14">
        <v>4</v>
      </c>
      <c r="GR629" s="14">
        <v>8</v>
      </c>
      <c r="GS629" s="14">
        <v>15</v>
      </c>
      <c r="GT629" s="14">
        <v>6</v>
      </c>
      <c r="GU629" s="14">
        <v>0</v>
      </c>
      <c r="GV629" s="14">
        <v>7</v>
      </c>
      <c r="GW629" s="14">
        <v>12</v>
      </c>
      <c r="GX629" s="14">
        <v>5</v>
      </c>
      <c r="GY629" s="14">
        <v>8</v>
      </c>
      <c r="GZ629" s="14">
        <v>5</v>
      </c>
      <c r="HA629" s="14">
        <v>3</v>
      </c>
      <c r="HB629" s="14">
        <v>0</v>
      </c>
      <c r="HC629" s="14">
        <v>6</v>
      </c>
      <c r="HD629" s="14">
        <v>1</v>
      </c>
      <c r="HE629" s="14">
        <v>12</v>
      </c>
      <c r="HF629" s="14">
        <v>1</v>
      </c>
      <c r="HG629" s="14">
        <v>17</v>
      </c>
      <c r="HH629" s="14">
        <v>8</v>
      </c>
      <c r="HI629" s="14">
        <v>0</v>
      </c>
      <c r="HJ629" s="14">
        <v>18</v>
      </c>
      <c r="HK629" s="14">
        <v>5</v>
      </c>
      <c r="HL629" s="14">
        <v>8</v>
      </c>
      <c r="HM629" s="14">
        <v>7</v>
      </c>
      <c r="HN629" s="14">
        <v>11</v>
      </c>
      <c r="HO629" s="14">
        <v>8</v>
      </c>
      <c r="HP629" s="14">
        <v>0</v>
      </c>
      <c r="HQ629" s="14">
        <v>8</v>
      </c>
      <c r="HR629" s="14">
        <v>2</v>
      </c>
      <c r="HS629" s="14">
        <v>15</v>
      </c>
      <c r="HT629" s="14">
        <v>9</v>
      </c>
      <c r="HU629" s="14">
        <v>0</v>
      </c>
      <c r="HV629" s="14">
        <v>15</v>
      </c>
      <c r="HW629" s="14">
        <v>0</v>
      </c>
      <c r="HX629" s="14">
        <v>6</v>
      </c>
      <c r="HY629" s="14">
        <v>4</v>
      </c>
      <c r="HZ629" s="14">
        <v>17</v>
      </c>
      <c r="IA629" s="14">
        <v>17</v>
      </c>
      <c r="IB629" s="14">
        <v>0</v>
      </c>
      <c r="IC629" s="14">
        <v>42</v>
      </c>
      <c r="ID629" s="14">
        <v>0</v>
      </c>
      <c r="IE629" s="14">
        <v>13</v>
      </c>
      <c r="IF629" s="14">
        <v>4</v>
      </c>
      <c r="IG629" s="14">
        <v>27</v>
      </c>
      <c r="IH629" s="14">
        <v>10</v>
      </c>
      <c r="II629" s="14">
        <v>17</v>
      </c>
      <c r="IJ629" s="14">
        <v>18</v>
      </c>
      <c r="IK629" s="14">
        <v>0</v>
      </c>
      <c r="IL629" s="14">
        <v>16</v>
      </c>
      <c r="IM629" s="14">
        <v>3</v>
      </c>
      <c r="IN629" s="14">
        <v>10</v>
      </c>
      <c r="IO629" s="14">
        <v>6</v>
      </c>
      <c r="IP629" s="14">
        <v>9</v>
      </c>
      <c r="IQ629" s="14">
        <v>6</v>
      </c>
      <c r="IR629" s="14">
        <v>0</v>
      </c>
      <c r="IS629" s="14">
        <v>18</v>
      </c>
      <c r="IT629" s="14">
        <v>16</v>
      </c>
      <c r="IU629" s="14">
        <v>1</v>
      </c>
      <c r="IV629" s="14">
        <v>15</v>
      </c>
      <c r="IW629" s="14">
        <v>8</v>
      </c>
      <c r="IX629" s="14">
        <v>4</v>
      </c>
      <c r="IY629" s="14">
        <v>0</v>
      </c>
      <c r="IZ629" s="14">
        <v>7</v>
      </c>
      <c r="JA629" s="14">
        <v>3</v>
      </c>
      <c r="JB629" s="14">
        <v>3</v>
      </c>
      <c r="JC629" s="14">
        <v>7</v>
      </c>
      <c r="JD629" s="14">
        <v>10</v>
      </c>
      <c r="JE629" s="14">
        <v>3</v>
      </c>
      <c r="JF629" s="14">
        <v>0</v>
      </c>
      <c r="JG629" s="14">
        <v>3</v>
      </c>
      <c r="JH629" s="14">
        <v>3</v>
      </c>
      <c r="JI629" s="14">
        <v>1</v>
      </c>
      <c r="JJ629" s="14">
        <v>12</v>
      </c>
      <c r="JK629" s="14">
        <v>7</v>
      </c>
      <c r="JL629" s="14">
        <v>1</v>
      </c>
      <c r="JM629" s="14">
        <v>0</v>
      </c>
      <c r="JN629" s="14">
        <v>2</v>
      </c>
      <c r="JO629" s="14">
        <v>0</v>
      </c>
      <c r="JP629" s="14">
        <v>1</v>
      </c>
      <c r="JQ629" s="14">
        <v>6</v>
      </c>
      <c r="JR629" s="14">
        <v>3</v>
      </c>
      <c r="JS629" s="14">
        <v>7</v>
      </c>
      <c r="JT629" s="14">
        <v>0</v>
      </c>
      <c r="JU629" s="14">
        <v>5</v>
      </c>
      <c r="JV629" s="14">
        <v>0</v>
      </c>
      <c r="JW629" s="14">
        <v>2</v>
      </c>
      <c r="JX629" s="14">
        <v>1</v>
      </c>
      <c r="JY629" s="14">
        <v>3</v>
      </c>
      <c r="JZ629" s="14">
        <v>1</v>
      </c>
      <c r="KA629" s="14">
        <v>0</v>
      </c>
      <c r="KB629" s="14">
        <v>3</v>
      </c>
      <c r="KC629" s="14">
        <v>0</v>
      </c>
      <c r="KD629" s="14">
        <v>1</v>
      </c>
      <c r="KE629" s="14">
        <v>3</v>
      </c>
      <c r="KF629" s="14">
        <v>2</v>
      </c>
      <c r="KG629" s="14">
        <v>3</v>
      </c>
      <c r="KH629" s="14">
        <v>0</v>
      </c>
      <c r="KI629" s="14">
        <v>2</v>
      </c>
      <c r="KJ629" s="14">
        <v>0</v>
      </c>
      <c r="KK629" s="14">
        <v>1</v>
      </c>
      <c r="KL629" s="14">
        <v>0</v>
      </c>
      <c r="KM629" s="14">
        <v>1</v>
      </c>
      <c r="KN629" s="14">
        <v>1</v>
      </c>
      <c r="KO629" s="14">
        <v>0</v>
      </c>
      <c r="KP629" s="14">
        <v>4</v>
      </c>
      <c r="KQ629" s="14">
        <v>2</v>
      </c>
      <c r="KR629" s="14">
        <v>0</v>
      </c>
      <c r="KS629" s="14">
        <v>0</v>
      </c>
      <c r="KT629" s="14">
        <v>0</v>
      </c>
      <c r="KU629" s="14">
        <v>0</v>
      </c>
      <c r="KV629" s="14">
        <v>0</v>
      </c>
      <c r="KW629" s="14">
        <v>1</v>
      </c>
      <c r="KX629" s="14">
        <v>2</v>
      </c>
      <c r="KY629" s="14">
        <v>2</v>
      </c>
      <c r="KZ629" s="14">
        <v>2</v>
      </c>
      <c r="LA629" s="14">
        <v>4</v>
      </c>
      <c r="LB629" s="14">
        <v>1</v>
      </c>
      <c r="LC629" s="14">
        <v>0</v>
      </c>
      <c r="LD629" s="14">
        <v>2</v>
      </c>
      <c r="LE629" s="14">
        <v>1</v>
      </c>
      <c r="LF629" s="14">
        <v>0</v>
      </c>
      <c r="LG629" s="14">
        <v>1</v>
      </c>
      <c r="LH629" s="14">
        <v>1</v>
      </c>
      <c r="LI629" s="14">
        <v>0</v>
      </c>
      <c r="LJ629" s="14">
        <v>0</v>
      </c>
      <c r="LK629" s="14">
        <v>0</v>
      </c>
      <c r="LL629" s="14">
        <v>1</v>
      </c>
      <c r="LM629" s="14">
        <v>1</v>
      </c>
      <c r="LN629" s="14">
        <v>3</v>
      </c>
      <c r="LO629" s="14">
        <v>0</v>
      </c>
      <c r="LP629" s="14">
        <v>3</v>
      </c>
      <c r="LQ629" s="14">
        <v>0</v>
      </c>
      <c r="LR629" s="14">
        <v>4</v>
      </c>
      <c r="LS629" s="14">
        <v>1</v>
      </c>
      <c r="LT629" s="14">
        <v>2</v>
      </c>
      <c r="LU629" s="14">
        <v>3</v>
      </c>
      <c r="LV629" s="14">
        <v>6</v>
      </c>
      <c r="LW629" s="14">
        <v>11</v>
      </c>
      <c r="LX629" s="14">
        <v>0</v>
      </c>
      <c r="LY629" s="14">
        <v>2</v>
      </c>
      <c r="LZ629" s="14">
        <v>2</v>
      </c>
      <c r="MA629" s="14">
        <v>11</v>
      </c>
      <c r="MB629" s="14">
        <v>7</v>
      </c>
      <c r="MC629" s="14">
        <v>12</v>
      </c>
      <c r="MD629" s="14">
        <v>7</v>
      </c>
      <c r="ME629" s="14">
        <v>8</v>
      </c>
      <c r="MF629" s="14">
        <v>3</v>
      </c>
      <c r="MG629" s="14">
        <v>6</v>
      </c>
      <c r="MH629" s="14">
        <v>6</v>
      </c>
      <c r="MI629" s="14">
        <v>4</v>
      </c>
      <c r="MJ629" s="14">
        <v>17</v>
      </c>
      <c r="MK629" s="14">
        <v>8</v>
      </c>
      <c r="ML629" s="14">
        <v>3</v>
      </c>
      <c r="MM629" s="14">
        <v>4</v>
      </c>
      <c r="MN629" s="14">
        <v>1</v>
      </c>
      <c r="MO629" s="14">
        <v>2</v>
      </c>
      <c r="MP629" s="14">
        <v>16</v>
      </c>
      <c r="MQ629" s="14">
        <v>19</v>
      </c>
      <c r="MR629" s="14">
        <v>6</v>
      </c>
      <c r="MS629" s="14">
        <v>0</v>
      </c>
      <c r="MT629" s="14">
        <v>16</v>
      </c>
      <c r="MU629" s="14">
        <v>0</v>
      </c>
      <c r="MV629" s="14">
        <v>4</v>
      </c>
      <c r="MW629" s="14">
        <v>4</v>
      </c>
      <c r="MX629" s="14">
        <v>16</v>
      </c>
      <c r="MY629" s="14">
        <v>4</v>
      </c>
      <c r="MZ629" s="14">
        <v>0</v>
      </c>
      <c r="NA629" s="14">
        <v>17</v>
      </c>
      <c r="NB629" s="14">
        <v>4</v>
      </c>
      <c r="NC629" s="14">
        <v>9</v>
      </c>
      <c r="ND629" s="14">
        <v>7</v>
      </c>
      <c r="NE629" s="14">
        <v>18</v>
      </c>
      <c r="NF629" s="14">
        <v>12</v>
      </c>
      <c r="NG629" s="14">
        <v>0</v>
      </c>
      <c r="NH629" s="14">
        <v>4</v>
      </c>
      <c r="NI629" s="14">
        <v>7</v>
      </c>
      <c r="NJ629" s="14">
        <v>10</v>
      </c>
      <c r="NK629" s="14">
        <v>24</v>
      </c>
      <c r="NL629" s="14">
        <v>25</v>
      </c>
      <c r="NM629" s="14">
        <v>19</v>
      </c>
      <c r="NN629" s="14">
        <v>0</v>
      </c>
      <c r="NO629" s="14">
        <v>39</v>
      </c>
      <c r="NP629" s="14">
        <v>0</v>
      </c>
      <c r="NQ629" s="14">
        <v>17</v>
      </c>
      <c r="NR629" s="14">
        <v>0</v>
      </c>
      <c r="NS629" s="14">
        <v>44</v>
      </c>
      <c r="NT629" s="14">
        <v>42</v>
      </c>
      <c r="NU629" s="14">
        <v>0</v>
      </c>
      <c r="NV629" s="14">
        <v>23</v>
      </c>
      <c r="NW629" s="14">
        <v>8</v>
      </c>
      <c r="NX629" s="14">
        <v>23</v>
      </c>
      <c r="NY629" s="14">
        <v>33</v>
      </c>
      <c r="NZ629" s="14">
        <v>33</v>
      </c>
      <c r="OA629" s="14">
        <v>24</v>
      </c>
      <c r="OB629" s="14">
        <v>0</v>
      </c>
      <c r="OC629" s="14">
        <v>11</v>
      </c>
      <c r="OD629" s="14">
        <v>10</v>
      </c>
      <c r="OE629" s="14">
        <v>35</v>
      </c>
      <c r="OF629" s="14">
        <v>29</v>
      </c>
      <c r="OG629" s="14">
        <v>18</v>
      </c>
      <c r="OH629" s="14">
        <v>21</v>
      </c>
      <c r="OI629" s="14">
        <v>0</v>
      </c>
      <c r="OJ629" s="14">
        <v>19</v>
      </c>
      <c r="OK629" s="14">
        <v>8</v>
      </c>
      <c r="OL629" s="14">
        <v>45</v>
      </c>
      <c r="OM629" s="14">
        <v>31</v>
      </c>
      <c r="ON629" s="14">
        <v>30</v>
      </c>
      <c r="OO629" s="14">
        <v>22</v>
      </c>
      <c r="OP629" s="14">
        <v>0</v>
      </c>
      <c r="OQ629" s="14">
        <v>14</v>
      </c>
      <c r="OR629" s="14">
        <v>20</v>
      </c>
      <c r="OS629" s="14">
        <v>17</v>
      </c>
      <c r="OT629" s="14">
        <v>34</v>
      </c>
      <c r="OU629" s="14">
        <v>27</v>
      </c>
      <c r="OV629" s="14">
        <v>22</v>
      </c>
      <c r="OW629" s="14">
        <v>0</v>
      </c>
      <c r="OX629" s="14">
        <v>43</v>
      </c>
      <c r="OY629" s="14">
        <v>5</v>
      </c>
      <c r="OZ629" s="31">
        <v>57</v>
      </c>
      <c r="PA629" s="14">
        <v>33</v>
      </c>
      <c r="PB629" s="14">
        <v>21</v>
      </c>
      <c r="PC629" s="14">
        <v>31</v>
      </c>
      <c r="PD629" s="14">
        <v>0</v>
      </c>
      <c r="PE629" s="14">
        <v>24</v>
      </c>
      <c r="PF629" s="14">
        <v>14</v>
      </c>
      <c r="PG629" s="14">
        <v>27</v>
      </c>
      <c r="PH629" s="84">
        <v>6</v>
      </c>
      <c r="PI629" s="14">
        <v>25</v>
      </c>
      <c r="PJ629" s="14">
        <v>30</v>
      </c>
      <c r="PK629" s="54"/>
      <c r="PL629" s="84">
        <v>8</v>
      </c>
      <c r="PM629" s="84">
        <v>12</v>
      </c>
      <c r="PN629" s="84">
        <v>12</v>
      </c>
      <c r="PO629" s="84">
        <v>37</v>
      </c>
      <c r="PP629" s="84">
        <v>48</v>
      </c>
      <c r="PQ629" s="84">
        <v>28</v>
      </c>
      <c r="PR629" s="505">
        <v>0</v>
      </c>
      <c r="PS629" s="84">
        <v>20</v>
      </c>
      <c r="PT629" s="84">
        <v>5</v>
      </c>
      <c r="PU629" s="84">
        <v>10</v>
      </c>
      <c r="PV629" s="84">
        <v>16</v>
      </c>
      <c r="PW629" s="84">
        <v>19</v>
      </c>
      <c r="PX629" s="84">
        <v>24</v>
      </c>
      <c r="PY629" s="84">
        <v>0</v>
      </c>
      <c r="PZ629" s="84">
        <v>10</v>
      </c>
      <c r="QA629" s="84">
        <v>16</v>
      </c>
      <c r="QB629" s="84">
        <v>5</v>
      </c>
      <c r="QC629" s="84">
        <v>15</v>
      </c>
      <c r="QD629" s="84">
        <v>22</v>
      </c>
      <c r="QE629" s="49">
        <v>10</v>
      </c>
      <c r="QF629" s="49">
        <v>0</v>
      </c>
      <c r="QG629" s="49">
        <v>4</v>
      </c>
      <c r="QH629" s="49">
        <v>10</v>
      </c>
      <c r="QI629" s="49">
        <v>19</v>
      </c>
      <c r="QJ629" s="49">
        <v>22</v>
      </c>
      <c r="QK629" s="49">
        <v>20</v>
      </c>
      <c r="QL629" s="7">
        <v>9</v>
      </c>
      <c r="QM629" s="49">
        <v>12</v>
      </c>
      <c r="QN629" s="49">
        <v>5</v>
      </c>
      <c r="QO629" s="49">
        <v>22</v>
      </c>
      <c r="QP629" s="49">
        <v>15</v>
      </c>
      <c r="QQ629" s="49">
        <v>11</v>
      </c>
      <c r="QR629" s="49">
        <v>13</v>
      </c>
      <c r="QS629" s="49">
        <v>0</v>
      </c>
      <c r="QT629" s="49">
        <v>15</v>
      </c>
      <c r="QU629" s="49">
        <v>0</v>
      </c>
      <c r="QV629" s="49">
        <v>2</v>
      </c>
      <c r="QW629" s="49">
        <v>4</v>
      </c>
      <c r="QX629" s="49">
        <v>17</v>
      </c>
      <c r="QY629" s="49">
        <v>5</v>
      </c>
      <c r="QZ629" s="49">
        <v>0</v>
      </c>
      <c r="RA629" s="49">
        <v>13</v>
      </c>
      <c r="RB629" s="49">
        <v>1</v>
      </c>
      <c r="RC629" s="49">
        <v>13</v>
      </c>
      <c r="RD629" s="49">
        <v>10</v>
      </c>
      <c r="RE629" s="49">
        <v>10</v>
      </c>
      <c r="RF629" s="49">
        <v>10</v>
      </c>
      <c r="RG629" s="49">
        <v>0</v>
      </c>
      <c r="RH629" s="49">
        <v>10</v>
      </c>
      <c r="RI629" s="49">
        <v>0</v>
      </c>
      <c r="RJ629" s="49">
        <v>25</v>
      </c>
      <c r="RK629" s="49">
        <v>10</v>
      </c>
      <c r="RL629" s="49">
        <v>5</v>
      </c>
      <c r="RM629" s="49">
        <v>17</v>
      </c>
      <c r="RN629" s="49">
        <v>0</v>
      </c>
      <c r="RO629" s="49">
        <v>1</v>
      </c>
      <c r="RP629" s="49">
        <v>7</v>
      </c>
      <c r="RQ629" s="49">
        <v>0</v>
      </c>
      <c r="RR629" s="49">
        <v>1</v>
      </c>
      <c r="RS629" s="49">
        <v>11</v>
      </c>
      <c r="RT629" s="49">
        <v>0</v>
      </c>
      <c r="RU629" s="49">
        <v>4</v>
      </c>
      <c r="RV629" s="49">
        <v>4</v>
      </c>
      <c r="RW629" s="49">
        <v>3</v>
      </c>
      <c r="RX629" s="49">
        <v>8</v>
      </c>
      <c r="RY629" s="49">
        <v>4</v>
      </c>
      <c r="RZ629" s="49">
        <v>2</v>
      </c>
      <c r="SB629" s="49">
        <v>0</v>
      </c>
      <c r="SC629" s="49">
        <v>2</v>
      </c>
      <c r="SD629" s="49">
        <v>0</v>
      </c>
      <c r="SE629" s="49">
        <v>0</v>
      </c>
      <c r="SF629" s="49">
        <v>2</v>
      </c>
      <c r="SG629" s="49">
        <v>0</v>
      </c>
      <c r="SH629" s="49">
        <v>0</v>
      </c>
      <c r="SI629" s="49">
        <v>0</v>
      </c>
    </row>
    <row r="630" spans="1:503" s="49" customFormat="1" hidden="1" x14ac:dyDescent="0.25">
      <c r="A630" s="68" t="s">
        <v>51</v>
      </c>
      <c r="B630" s="68" t="s">
        <v>1604</v>
      </c>
      <c r="C630" s="347"/>
      <c r="D630" s="347"/>
      <c r="E630" s="14">
        <v>0</v>
      </c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>
        <v>0</v>
      </c>
      <c r="PE630" s="14"/>
      <c r="PF630" s="14"/>
      <c r="PG630" s="54"/>
      <c r="PH630" s="54"/>
      <c r="PI630" s="54"/>
      <c r="PJ630" s="54"/>
      <c r="PK630" s="54"/>
      <c r="PL630" s="84"/>
      <c r="PM630" s="84"/>
      <c r="PN630" s="84"/>
      <c r="PO630" s="84"/>
      <c r="PP630" s="84"/>
      <c r="PQ630" s="84"/>
      <c r="PR630" s="505"/>
      <c r="PS630" s="84"/>
      <c r="PT630" s="84"/>
      <c r="PU630" s="84"/>
      <c r="PV630" s="84"/>
      <c r="PW630" s="84"/>
      <c r="PX630" s="84"/>
      <c r="PY630" s="84"/>
      <c r="PZ630" s="84"/>
      <c r="QA630" s="84"/>
      <c r="QB630" s="84"/>
      <c r="QC630" s="84"/>
      <c r="QD630" s="84"/>
    </row>
    <row r="631" spans="1:503" s="49" customFormat="1" hidden="1" x14ac:dyDescent="0.25">
      <c r="A631" s="68" t="s">
        <v>10</v>
      </c>
      <c r="B631" s="68" t="s">
        <v>1605</v>
      </c>
      <c r="C631" s="347"/>
      <c r="D631" s="347"/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  <c r="AL631" s="14">
        <v>0</v>
      </c>
      <c r="AM631" s="14">
        <v>0</v>
      </c>
      <c r="AN631" s="14">
        <v>0</v>
      </c>
      <c r="AO631" s="14">
        <v>0</v>
      </c>
      <c r="AP631" s="14">
        <v>0</v>
      </c>
      <c r="AQ631" s="14">
        <v>0</v>
      </c>
      <c r="AR631" s="14">
        <v>0</v>
      </c>
      <c r="AS631" s="14">
        <v>0</v>
      </c>
      <c r="AT631" s="14">
        <v>0</v>
      </c>
      <c r="AU631" s="14">
        <v>0</v>
      </c>
      <c r="AV631" s="14">
        <v>0</v>
      </c>
      <c r="AW631" s="14">
        <v>0</v>
      </c>
      <c r="AX631" s="14">
        <v>0</v>
      </c>
      <c r="AY631" s="14">
        <v>0</v>
      </c>
      <c r="AZ631" s="14">
        <v>0</v>
      </c>
      <c r="BA631" s="14">
        <v>0</v>
      </c>
      <c r="BB631" s="14">
        <v>0</v>
      </c>
      <c r="BC631" s="14">
        <v>0</v>
      </c>
      <c r="BD631" s="14">
        <v>0</v>
      </c>
      <c r="BE631" s="14">
        <v>0</v>
      </c>
      <c r="BF631" s="14">
        <v>0</v>
      </c>
      <c r="BG631" s="14">
        <v>0</v>
      </c>
      <c r="BH631" s="14">
        <v>0</v>
      </c>
      <c r="BI631" s="14">
        <v>0</v>
      </c>
      <c r="BJ631" s="14">
        <v>0</v>
      </c>
      <c r="BK631" s="14">
        <v>0</v>
      </c>
      <c r="BL631" s="14">
        <v>0</v>
      </c>
      <c r="BM631" s="14">
        <v>0</v>
      </c>
      <c r="BN631" s="14">
        <v>0</v>
      </c>
      <c r="BO631" s="14">
        <v>0</v>
      </c>
      <c r="BP631" s="14">
        <v>0</v>
      </c>
      <c r="BQ631" s="14">
        <v>0</v>
      </c>
      <c r="BR631" s="14">
        <v>0</v>
      </c>
      <c r="BS631" s="14">
        <v>0</v>
      </c>
      <c r="BT631" s="14">
        <v>0</v>
      </c>
      <c r="BU631" s="14">
        <v>0</v>
      </c>
      <c r="BV631" s="14">
        <v>0</v>
      </c>
      <c r="BW631" s="14">
        <v>0</v>
      </c>
      <c r="BX631" s="14">
        <v>0</v>
      </c>
      <c r="BY631" s="14">
        <v>0</v>
      </c>
      <c r="BZ631" s="14">
        <v>0</v>
      </c>
      <c r="CA631" s="14">
        <v>0</v>
      </c>
      <c r="CB631" s="14">
        <v>0</v>
      </c>
      <c r="CC631" s="14">
        <v>0</v>
      </c>
      <c r="CD631" s="14">
        <v>0</v>
      </c>
      <c r="CE631" s="14">
        <v>0</v>
      </c>
      <c r="CF631" s="14">
        <v>0</v>
      </c>
      <c r="CG631" s="14">
        <v>0</v>
      </c>
      <c r="CH631" s="14">
        <v>0</v>
      </c>
      <c r="CI631" s="14">
        <v>0</v>
      </c>
      <c r="CJ631" s="14">
        <v>0</v>
      </c>
      <c r="CK631" s="14">
        <v>0</v>
      </c>
      <c r="CL631" s="14">
        <v>0</v>
      </c>
      <c r="CM631" s="14">
        <v>0</v>
      </c>
      <c r="CN631" s="14">
        <v>0</v>
      </c>
      <c r="CO631" s="14">
        <v>0</v>
      </c>
      <c r="CP631" s="14">
        <v>0</v>
      </c>
      <c r="CQ631" s="14">
        <v>0</v>
      </c>
      <c r="CR631" s="14">
        <v>0</v>
      </c>
      <c r="CS631" s="14">
        <v>0</v>
      </c>
      <c r="CT631" s="14">
        <v>0</v>
      </c>
      <c r="CU631" s="14">
        <v>0</v>
      </c>
      <c r="CV631" s="14">
        <v>0</v>
      </c>
      <c r="CW631" s="14">
        <v>0</v>
      </c>
      <c r="CX631" s="14">
        <v>0</v>
      </c>
      <c r="CY631" s="14">
        <v>0</v>
      </c>
      <c r="CZ631" s="14">
        <v>0</v>
      </c>
      <c r="DA631" s="14">
        <v>0</v>
      </c>
      <c r="DB631" s="14">
        <v>0</v>
      </c>
      <c r="DC631" s="14">
        <v>0</v>
      </c>
      <c r="DD631" s="14">
        <v>0</v>
      </c>
      <c r="DE631" s="14">
        <v>0</v>
      </c>
      <c r="DF631" s="14">
        <v>0</v>
      </c>
      <c r="DG631" s="14">
        <v>0</v>
      </c>
      <c r="DH631" s="14">
        <v>0</v>
      </c>
      <c r="DI631" s="14">
        <v>0</v>
      </c>
      <c r="DJ631" s="14">
        <v>0</v>
      </c>
      <c r="DK631" s="14">
        <v>0</v>
      </c>
      <c r="DL631" s="14">
        <v>0</v>
      </c>
      <c r="DM631" s="14">
        <v>0</v>
      </c>
      <c r="DN631" s="14">
        <v>0</v>
      </c>
      <c r="DO631" s="14">
        <v>0</v>
      </c>
      <c r="DP631" s="14">
        <v>0</v>
      </c>
      <c r="DQ631" s="14">
        <v>0</v>
      </c>
      <c r="DR631" s="14">
        <v>0</v>
      </c>
      <c r="DS631" s="14">
        <v>0</v>
      </c>
      <c r="DT631" s="14">
        <v>0</v>
      </c>
      <c r="DU631" s="14">
        <v>0</v>
      </c>
      <c r="DV631" s="14">
        <v>0</v>
      </c>
      <c r="DW631" s="14">
        <v>0</v>
      </c>
      <c r="DX631" s="14">
        <v>0</v>
      </c>
      <c r="DY631" s="14">
        <v>0</v>
      </c>
      <c r="DZ631" s="14">
        <v>0</v>
      </c>
      <c r="EA631" s="14">
        <v>0</v>
      </c>
      <c r="EB631" s="14">
        <v>0</v>
      </c>
      <c r="EC631" s="14">
        <v>0</v>
      </c>
      <c r="ED631" s="14">
        <v>0</v>
      </c>
      <c r="EE631" s="14">
        <v>0</v>
      </c>
      <c r="EF631" s="14">
        <v>0</v>
      </c>
      <c r="EG631" s="14">
        <v>0</v>
      </c>
      <c r="EH631" s="14">
        <v>0</v>
      </c>
      <c r="EI631" s="14">
        <v>0</v>
      </c>
      <c r="EJ631" s="14">
        <v>0</v>
      </c>
      <c r="EK631" s="14">
        <v>0</v>
      </c>
      <c r="EL631" s="14">
        <v>0</v>
      </c>
      <c r="EM631" s="14">
        <v>0</v>
      </c>
      <c r="EN631" s="14">
        <v>0</v>
      </c>
      <c r="EO631" s="14">
        <v>0</v>
      </c>
      <c r="EP631" s="14">
        <v>0</v>
      </c>
      <c r="EQ631" s="14">
        <v>0</v>
      </c>
      <c r="ER631" s="14">
        <v>0</v>
      </c>
      <c r="ES631" s="14">
        <v>0</v>
      </c>
      <c r="ET631" s="14">
        <v>0</v>
      </c>
      <c r="EU631" s="14">
        <v>0</v>
      </c>
      <c r="EV631" s="14">
        <v>0</v>
      </c>
      <c r="EW631" s="14">
        <v>0</v>
      </c>
      <c r="EX631" s="14">
        <v>0</v>
      </c>
      <c r="EY631" s="14">
        <v>0</v>
      </c>
      <c r="EZ631" s="14">
        <v>0</v>
      </c>
      <c r="FA631" s="14">
        <v>0</v>
      </c>
      <c r="FB631" s="14">
        <v>0</v>
      </c>
      <c r="FC631" s="14">
        <v>0</v>
      </c>
      <c r="FD631" s="14">
        <v>0</v>
      </c>
      <c r="FE631" s="14">
        <v>0</v>
      </c>
      <c r="FF631" s="14">
        <v>0</v>
      </c>
      <c r="FG631" s="14">
        <v>0</v>
      </c>
      <c r="FH631" s="14">
        <v>0</v>
      </c>
      <c r="FI631" s="14">
        <v>0</v>
      </c>
      <c r="FJ631" s="14">
        <v>0</v>
      </c>
      <c r="FK631" s="14">
        <v>0</v>
      </c>
      <c r="FL631" s="14">
        <v>0</v>
      </c>
      <c r="FM631" s="14">
        <v>0</v>
      </c>
      <c r="FN631" s="14">
        <v>0</v>
      </c>
      <c r="FO631" s="14">
        <v>0</v>
      </c>
      <c r="FP631" s="14">
        <v>0</v>
      </c>
      <c r="FQ631" s="14">
        <v>0</v>
      </c>
      <c r="FR631" s="14">
        <v>0</v>
      </c>
      <c r="FS631" s="14">
        <v>0</v>
      </c>
      <c r="FT631" s="14">
        <v>0</v>
      </c>
      <c r="FU631" s="14">
        <v>0</v>
      </c>
      <c r="FV631" s="14">
        <v>0</v>
      </c>
      <c r="FW631" s="14">
        <v>0</v>
      </c>
      <c r="FX631" s="14">
        <v>0</v>
      </c>
      <c r="FY631" s="14">
        <v>0</v>
      </c>
      <c r="FZ631" s="14">
        <v>0</v>
      </c>
      <c r="GA631" s="14">
        <v>0</v>
      </c>
      <c r="GB631" s="14">
        <v>0</v>
      </c>
      <c r="GC631" s="14">
        <v>0</v>
      </c>
      <c r="GD631" s="14">
        <v>0</v>
      </c>
      <c r="GE631" s="14">
        <v>0</v>
      </c>
      <c r="GF631" s="14">
        <v>0</v>
      </c>
      <c r="GG631" s="14">
        <v>0</v>
      </c>
      <c r="GH631" s="14">
        <v>0</v>
      </c>
      <c r="GI631" s="14">
        <v>0</v>
      </c>
      <c r="GJ631" s="14">
        <v>0</v>
      </c>
      <c r="GK631" s="14">
        <v>0</v>
      </c>
      <c r="GL631" s="14">
        <v>0</v>
      </c>
      <c r="GM631" s="14">
        <v>0</v>
      </c>
      <c r="GN631" s="14">
        <v>0</v>
      </c>
      <c r="GO631" s="14">
        <v>0</v>
      </c>
      <c r="GP631" s="14">
        <v>0</v>
      </c>
      <c r="GQ631" s="14">
        <v>0</v>
      </c>
      <c r="GR631" s="14">
        <v>0</v>
      </c>
      <c r="GS631" s="14">
        <v>0</v>
      </c>
      <c r="GT631" s="14">
        <v>0</v>
      </c>
      <c r="GU631" s="14">
        <v>0</v>
      </c>
      <c r="GV631" s="14">
        <v>0</v>
      </c>
      <c r="GW631" s="14">
        <v>0</v>
      </c>
      <c r="GX631" s="14">
        <v>0</v>
      </c>
      <c r="GY631" s="14">
        <v>0</v>
      </c>
      <c r="GZ631" s="14">
        <v>0</v>
      </c>
      <c r="HA631" s="14">
        <v>0</v>
      </c>
      <c r="HB631" s="14">
        <v>0</v>
      </c>
      <c r="HC631" s="14">
        <v>0</v>
      </c>
      <c r="HD631" s="14">
        <v>0</v>
      </c>
      <c r="HE631" s="14">
        <v>0</v>
      </c>
      <c r="HF631" s="14">
        <v>0</v>
      </c>
      <c r="HG631" s="14">
        <v>0</v>
      </c>
      <c r="HH631" s="14">
        <v>0</v>
      </c>
      <c r="HI631" s="14">
        <v>0</v>
      </c>
      <c r="HJ631" s="14">
        <v>0</v>
      </c>
      <c r="HK631" s="14">
        <v>0</v>
      </c>
      <c r="HL631" s="14">
        <v>0</v>
      </c>
      <c r="HM631" s="14">
        <v>0</v>
      </c>
      <c r="HN631" s="14">
        <v>0</v>
      </c>
      <c r="HO631" s="14">
        <v>0</v>
      </c>
      <c r="HP631" s="14">
        <v>0</v>
      </c>
      <c r="HQ631" s="14">
        <v>0</v>
      </c>
      <c r="HR631" s="14">
        <v>0</v>
      </c>
      <c r="HS631" s="14">
        <v>0</v>
      </c>
      <c r="HT631" s="14">
        <v>0</v>
      </c>
      <c r="HU631" s="14">
        <v>0</v>
      </c>
      <c r="HV631" s="14">
        <v>0</v>
      </c>
      <c r="HW631" s="14">
        <v>0</v>
      </c>
      <c r="HX631" s="14">
        <v>0</v>
      </c>
      <c r="HY631" s="14">
        <v>0</v>
      </c>
      <c r="HZ631" s="14">
        <v>0</v>
      </c>
      <c r="IA631" s="14">
        <v>0</v>
      </c>
      <c r="IB631" s="14">
        <v>0</v>
      </c>
      <c r="IC631" s="14">
        <v>0</v>
      </c>
      <c r="ID631" s="14">
        <v>0</v>
      </c>
      <c r="IE631" s="14">
        <v>0</v>
      </c>
      <c r="IF631" s="14">
        <v>0</v>
      </c>
      <c r="IG631" s="14">
        <v>0</v>
      </c>
      <c r="IH631" s="14">
        <v>0</v>
      </c>
      <c r="II631" s="14">
        <v>0</v>
      </c>
      <c r="IJ631" s="14">
        <v>0</v>
      </c>
      <c r="IK631" s="14">
        <v>0</v>
      </c>
      <c r="IL631" s="14">
        <v>0</v>
      </c>
      <c r="IM631" s="14">
        <v>0</v>
      </c>
      <c r="IN631" s="14">
        <v>0</v>
      </c>
      <c r="IO631" s="14">
        <v>0</v>
      </c>
      <c r="IP631" s="14">
        <v>0</v>
      </c>
      <c r="IQ631" s="14">
        <v>0</v>
      </c>
      <c r="IR631" s="14">
        <v>0</v>
      </c>
      <c r="IS631" s="14">
        <v>0</v>
      </c>
      <c r="IT631" s="14">
        <v>0</v>
      </c>
      <c r="IU631" s="14">
        <v>0</v>
      </c>
      <c r="IV631" s="14">
        <v>0</v>
      </c>
      <c r="IW631" s="14">
        <v>0</v>
      </c>
      <c r="IX631" s="14">
        <v>0</v>
      </c>
      <c r="IY631" s="14">
        <v>0</v>
      </c>
      <c r="IZ631" s="14">
        <v>0</v>
      </c>
      <c r="JA631" s="14">
        <v>0</v>
      </c>
      <c r="JB631" s="14">
        <v>0</v>
      </c>
      <c r="JC631" s="14">
        <v>0</v>
      </c>
      <c r="JD631" s="14">
        <v>0</v>
      </c>
      <c r="JE631" s="14">
        <v>0</v>
      </c>
      <c r="JF631" s="14">
        <v>0</v>
      </c>
      <c r="JG631" s="14">
        <v>0</v>
      </c>
      <c r="JH631" s="14">
        <v>0</v>
      </c>
      <c r="JI631" s="14">
        <v>0</v>
      </c>
      <c r="JJ631" s="14">
        <v>0</v>
      </c>
      <c r="JK631" s="14">
        <v>0</v>
      </c>
      <c r="JL631" s="14">
        <v>0</v>
      </c>
      <c r="JM631" s="14">
        <v>0</v>
      </c>
      <c r="JN631" s="14">
        <v>0</v>
      </c>
      <c r="JO631" s="14">
        <v>0</v>
      </c>
      <c r="JP631" s="14">
        <v>0</v>
      </c>
      <c r="JQ631" s="14">
        <v>0</v>
      </c>
      <c r="JR631" s="14">
        <v>0</v>
      </c>
      <c r="JS631" s="14">
        <v>0</v>
      </c>
      <c r="JT631" s="14">
        <v>0</v>
      </c>
      <c r="JU631" s="14">
        <v>0</v>
      </c>
      <c r="JV631" s="14">
        <v>0</v>
      </c>
      <c r="JW631" s="14">
        <v>0</v>
      </c>
      <c r="JX631" s="14">
        <v>0</v>
      </c>
      <c r="JY631" s="14">
        <v>0</v>
      </c>
      <c r="JZ631" s="14">
        <v>0</v>
      </c>
      <c r="KA631" s="14">
        <v>0</v>
      </c>
      <c r="KB631" s="14">
        <v>0</v>
      </c>
      <c r="KC631" s="14">
        <v>0</v>
      </c>
      <c r="KD631" s="14">
        <v>0</v>
      </c>
      <c r="KE631" s="14">
        <v>0</v>
      </c>
      <c r="KF631" s="14">
        <v>0</v>
      </c>
      <c r="KG631" s="14">
        <v>0</v>
      </c>
      <c r="KH631" s="14">
        <v>0</v>
      </c>
      <c r="KI631" s="14">
        <v>0</v>
      </c>
      <c r="KJ631" s="14">
        <v>0</v>
      </c>
      <c r="KK631" s="14">
        <v>0</v>
      </c>
      <c r="KL631" s="14">
        <v>0</v>
      </c>
      <c r="KM631" s="14">
        <v>0</v>
      </c>
      <c r="KN631" s="14">
        <v>0</v>
      </c>
      <c r="KO631" s="14">
        <v>0</v>
      </c>
      <c r="KP631" s="14">
        <v>0</v>
      </c>
      <c r="KQ631" s="14">
        <v>0</v>
      </c>
      <c r="KR631" s="14">
        <v>0</v>
      </c>
      <c r="KS631" s="14">
        <v>0</v>
      </c>
      <c r="KT631" s="14">
        <v>0</v>
      </c>
      <c r="KU631" s="14">
        <v>0</v>
      </c>
      <c r="KV631" s="14">
        <v>0</v>
      </c>
      <c r="KW631" s="14">
        <v>0</v>
      </c>
      <c r="KX631" s="14">
        <v>0</v>
      </c>
      <c r="KY631" s="14">
        <v>0</v>
      </c>
      <c r="KZ631" s="14">
        <v>0</v>
      </c>
      <c r="LA631" s="14">
        <v>0</v>
      </c>
      <c r="LB631" s="14">
        <v>0</v>
      </c>
      <c r="LC631" s="14">
        <v>0</v>
      </c>
      <c r="LD631" s="14">
        <v>0</v>
      </c>
      <c r="LE631" s="14">
        <v>0</v>
      </c>
      <c r="LF631" s="14">
        <v>0</v>
      </c>
      <c r="LG631" s="14">
        <v>0</v>
      </c>
      <c r="LH631" s="14">
        <v>0</v>
      </c>
      <c r="LI631" s="14">
        <v>0</v>
      </c>
      <c r="LJ631" s="14">
        <v>0</v>
      </c>
      <c r="LK631" s="14">
        <v>0</v>
      </c>
      <c r="LL631" s="14">
        <v>0</v>
      </c>
      <c r="LM631" s="14">
        <v>0</v>
      </c>
      <c r="LN631" s="14">
        <v>0</v>
      </c>
      <c r="LO631" s="14">
        <v>0</v>
      </c>
      <c r="LP631" s="14">
        <v>0</v>
      </c>
      <c r="LQ631" s="14">
        <v>0</v>
      </c>
      <c r="LR631" s="14">
        <v>0</v>
      </c>
      <c r="LS631" s="14">
        <v>0</v>
      </c>
      <c r="LT631" s="14">
        <v>0</v>
      </c>
      <c r="LU631" s="14">
        <v>0</v>
      </c>
      <c r="LV631" s="14">
        <v>0</v>
      </c>
      <c r="LW631" s="14">
        <v>0</v>
      </c>
      <c r="LX631" s="14">
        <v>0</v>
      </c>
      <c r="LY631" s="14">
        <v>0</v>
      </c>
      <c r="LZ631" s="14">
        <v>0</v>
      </c>
      <c r="MA631" s="14">
        <v>0</v>
      </c>
      <c r="MB631" s="14">
        <v>0</v>
      </c>
      <c r="MC631" s="14">
        <v>0</v>
      </c>
      <c r="MD631" s="14">
        <v>0</v>
      </c>
      <c r="ME631" s="14">
        <v>0</v>
      </c>
      <c r="MF631" s="14">
        <v>0</v>
      </c>
      <c r="MG631" s="14">
        <v>0</v>
      </c>
      <c r="MH631" s="14">
        <v>0</v>
      </c>
      <c r="MI631" s="14">
        <v>0</v>
      </c>
      <c r="MJ631" s="14">
        <v>0</v>
      </c>
      <c r="MK631" s="14">
        <v>0</v>
      </c>
      <c r="ML631" s="14">
        <v>0</v>
      </c>
      <c r="MM631" s="14">
        <v>0</v>
      </c>
      <c r="MN631" s="14">
        <v>0</v>
      </c>
      <c r="MO631" s="14">
        <v>0</v>
      </c>
      <c r="MP631" s="14">
        <v>0</v>
      </c>
      <c r="MQ631" s="14">
        <v>0</v>
      </c>
      <c r="MR631" s="14">
        <v>0</v>
      </c>
      <c r="MS631" s="14">
        <v>0</v>
      </c>
      <c r="MT631" s="14">
        <v>0</v>
      </c>
      <c r="MU631" s="14">
        <v>0</v>
      </c>
      <c r="MV631" s="14">
        <v>0</v>
      </c>
      <c r="MW631" s="14">
        <v>0</v>
      </c>
      <c r="MX631" s="14">
        <v>0</v>
      </c>
      <c r="MY631" s="14">
        <v>0</v>
      </c>
      <c r="MZ631" s="14">
        <v>0</v>
      </c>
      <c r="NA631" s="14">
        <v>0</v>
      </c>
      <c r="NB631" s="14">
        <v>0</v>
      </c>
      <c r="NC631" s="14">
        <v>0</v>
      </c>
      <c r="ND631" s="14">
        <v>0</v>
      </c>
      <c r="NE631" s="14">
        <v>0</v>
      </c>
      <c r="NF631" s="14">
        <v>0</v>
      </c>
      <c r="NG631" s="14">
        <v>0</v>
      </c>
      <c r="NH631" s="14">
        <v>0</v>
      </c>
      <c r="NI631" s="14">
        <v>0</v>
      </c>
      <c r="NJ631" s="14">
        <v>0</v>
      </c>
      <c r="NK631" s="14">
        <v>0</v>
      </c>
      <c r="NL631" s="14">
        <v>0</v>
      </c>
      <c r="NM631" s="14">
        <v>0</v>
      </c>
      <c r="NN631" s="14">
        <v>0</v>
      </c>
      <c r="NO631" s="14">
        <v>0</v>
      </c>
      <c r="NP631" s="14">
        <v>0</v>
      </c>
      <c r="NQ631" s="14">
        <v>0</v>
      </c>
      <c r="NR631" s="14">
        <v>0</v>
      </c>
      <c r="NS631" s="14">
        <v>0</v>
      </c>
      <c r="NT631" s="14">
        <v>0</v>
      </c>
      <c r="NU631" s="14">
        <v>0</v>
      </c>
      <c r="NV631" s="14">
        <v>0</v>
      </c>
      <c r="NW631" s="14">
        <v>0</v>
      </c>
      <c r="NX631" s="14">
        <v>0</v>
      </c>
      <c r="NY631" s="14">
        <v>0</v>
      </c>
      <c r="NZ631" s="14">
        <v>0</v>
      </c>
      <c r="OA631" s="14">
        <v>0</v>
      </c>
      <c r="OB631" s="14">
        <v>0</v>
      </c>
      <c r="OC631" s="14">
        <v>0</v>
      </c>
      <c r="OD631" s="14">
        <v>0</v>
      </c>
      <c r="OE631" s="14">
        <v>0</v>
      </c>
      <c r="OF631" s="14"/>
      <c r="OG631" s="14">
        <v>0</v>
      </c>
      <c r="OH631" s="14">
        <v>0</v>
      </c>
      <c r="OI631" s="14">
        <v>0</v>
      </c>
      <c r="OJ631" s="14">
        <v>0</v>
      </c>
      <c r="OK631" s="14">
        <v>0</v>
      </c>
      <c r="OL631" s="14">
        <v>0</v>
      </c>
      <c r="OM631" s="14">
        <v>0</v>
      </c>
      <c r="ON631" s="14">
        <v>0</v>
      </c>
      <c r="OO631" s="14">
        <v>0</v>
      </c>
      <c r="OP631" s="14">
        <v>0</v>
      </c>
      <c r="OQ631" s="14">
        <v>1</v>
      </c>
      <c r="OR631" s="14">
        <v>0</v>
      </c>
      <c r="OS631" s="14">
        <v>0</v>
      </c>
      <c r="OT631" s="14">
        <v>0</v>
      </c>
      <c r="OU631" s="14">
        <v>0</v>
      </c>
      <c r="OV631" s="14">
        <v>0</v>
      </c>
      <c r="OW631" s="14">
        <v>0</v>
      </c>
      <c r="OX631" s="14">
        <v>0</v>
      </c>
      <c r="OY631" s="14">
        <v>0</v>
      </c>
      <c r="OZ631" s="14"/>
      <c r="PA631" s="14">
        <v>0</v>
      </c>
      <c r="PB631" s="14"/>
      <c r="PC631" s="14"/>
      <c r="PD631" s="14">
        <v>0</v>
      </c>
      <c r="PE631" s="14"/>
      <c r="PF631" s="14"/>
      <c r="PG631" s="54"/>
      <c r="PH631" s="54"/>
      <c r="PI631" s="54"/>
      <c r="PJ631" s="54"/>
      <c r="PK631" s="54"/>
      <c r="PL631" s="84"/>
      <c r="PM631" s="84"/>
      <c r="PN631" s="84"/>
      <c r="PO631" s="84"/>
      <c r="PP631" s="84"/>
      <c r="PQ631" s="84"/>
      <c r="PR631" s="505"/>
      <c r="PS631" s="84"/>
      <c r="PT631" s="84"/>
      <c r="PU631" s="84"/>
      <c r="PV631" s="84"/>
      <c r="PW631" s="84"/>
      <c r="PX631" s="84"/>
      <c r="PY631" s="84"/>
      <c r="PZ631" s="84"/>
      <c r="QA631" s="84"/>
      <c r="QB631" s="84"/>
      <c r="QC631" s="84"/>
      <c r="QD631" s="84"/>
    </row>
    <row r="632" spans="1:503" s="49" customFormat="1" hidden="1" x14ac:dyDescent="0.25">
      <c r="A632" s="68" t="s">
        <v>10</v>
      </c>
      <c r="B632" s="68" t="s">
        <v>1264</v>
      </c>
      <c r="C632" s="347"/>
      <c r="D632" s="347"/>
      <c r="E632" s="14">
        <v>0</v>
      </c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>
        <v>0</v>
      </c>
      <c r="PE632" s="14"/>
      <c r="PF632" s="14"/>
      <c r="PG632" s="54"/>
      <c r="PH632" s="54"/>
      <c r="PI632" s="54"/>
      <c r="PJ632" s="54"/>
      <c r="PK632" s="54"/>
      <c r="PL632" s="84"/>
      <c r="PM632" s="84"/>
      <c r="PN632" s="84"/>
      <c r="PO632" s="84"/>
      <c r="PP632" s="84"/>
      <c r="PQ632" s="84"/>
      <c r="PR632" s="505"/>
      <c r="PS632" s="84"/>
      <c r="PT632" s="84"/>
      <c r="PU632" s="84"/>
      <c r="PV632" s="84"/>
      <c r="PW632" s="84"/>
      <c r="PX632" s="84"/>
      <c r="PY632" s="84"/>
      <c r="PZ632" s="84"/>
      <c r="QA632" s="84"/>
      <c r="QB632" s="84"/>
      <c r="QC632" s="84"/>
      <c r="QD632" s="84"/>
    </row>
    <row r="633" spans="1:503" s="49" customFormat="1" hidden="1" x14ac:dyDescent="0.25">
      <c r="A633" s="68" t="s">
        <v>10</v>
      </c>
      <c r="B633" s="68" t="s">
        <v>1335</v>
      </c>
      <c r="C633" s="347"/>
      <c r="D633" s="347"/>
      <c r="E633" s="14">
        <v>0</v>
      </c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/>
      <c r="MJ633" s="14"/>
      <c r="MK633" s="14"/>
      <c r="ML633" s="14"/>
      <c r="MM633" s="14"/>
      <c r="MN633" s="14"/>
      <c r="MO633" s="14"/>
      <c r="MP633" s="14"/>
      <c r="MQ633" s="14"/>
      <c r="MR633" s="14"/>
      <c r="MS633" s="14"/>
      <c r="MT633" s="14"/>
      <c r="MU633" s="14"/>
      <c r="MV633" s="14"/>
      <c r="MW633" s="14"/>
      <c r="MX633" s="14"/>
      <c r="MY633" s="14"/>
      <c r="MZ633" s="14"/>
      <c r="NA633" s="14"/>
      <c r="NB633" s="14"/>
      <c r="NC633" s="14"/>
      <c r="ND633" s="14"/>
      <c r="NE633" s="14"/>
      <c r="NF633" s="14"/>
      <c r="NG633" s="14"/>
      <c r="NH633" s="14"/>
      <c r="NI633" s="14"/>
      <c r="NJ633" s="14"/>
      <c r="NK633" s="14"/>
      <c r="NL633" s="14"/>
      <c r="NM633" s="14"/>
      <c r="NN633" s="14"/>
      <c r="NO633" s="14"/>
      <c r="NP633" s="14"/>
      <c r="NQ633" s="14"/>
      <c r="NR633" s="14"/>
      <c r="NS633" s="14"/>
      <c r="NT633" s="14"/>
      <c r="NU633" s="14"/>
      <c r="NV633" s="14"/>
      <c r="NW633" s="14"/>
      <c r="NX633" s="14"/>
      <c r="NY633" s="14"/>
      <c r="NZ633" s="14"/>
      <c r="OA633" s="14"/>
      <c r="OB633" s="14"/>
      <c r="OC633" s="14"/>
      <c r="OD633" s="14"/>
      <c r="OE633" s="14"/>
      <c r="OF633" s="14"/>
      <c r="OG633" s="14"/>
      <c r="OH633" s="14"/>
      <c r="OI633" s="14"/>
      <c r="OJ633" s="14"/>
      <c r="OK633" s="14"/>
      <c r="OL633" s="14"/>
      <c r="OM633" s="14"/>
      <c r="ON633" s="14"/>
      <c r="OO633" s="14"/>
      <c r="OP633" s="14"/>
      <c r="OQ633" s="14"/>
      <c r="OR633" s="14"/>
      <c r="OS633" s="14"/>
      <c r="OT633" s="14"/>
      <c r="OU633" s="14"/>
      <c r="OV633" s="14"/>
      <c r="OW633" s="14"/>
      <c r="OX633" s="14"/>
      <c r="OY633" s="14"/>
      <c r="OZ633" s="14"/>
      <c r="PA633" s="14"/>
      <c r="PB633" s="14"/>
      <c r="PC633" s="14"/>
      <c r="PD633" s="14">
        <v>0</v>
      </c>
      <c r="PE633" s="14"/>
      <c r="PF633" s="14"/>
      <c r="PG633" s="54"/>
      <c r="PH633" s="54"/>
      <c r="PI633" s="54"/>
      <c r="PJ633" s="54"/>
      <c r="PK633" s="54"/>
      <c r="PL633" s="84"/>
      <c r="PM633" s="84"/>
      <c r="PN633" s="84"/>
      <c r="PO633" s="84"/>
      <c r="PP633" s="84"/>
      <c r="PQ633" s="84"/>
      <c r="PR633" s="505"/>
      <c r="PS633" s="84"/>
      <c r="PT633" s="84"/>
      <c r="PU633" s="84"/>
      <c r="PV633" s="84"/>
      <c r="PW633" s="84"/>
      <c r="PX633" s="84"/>
      <c r="PY633" s="84"/>
      <c r="PZ633" s="84"/>
      <c r="QA633" s="84"/>
      <c r="QB633" s="84"/>
      <c r="QC633" s="84"/>
      <c r="QD633" s="84"/>
    </row>
    <row r="634" spans="1:503" s="49" customFormat="1" hidden="1" x14ac:dyDescent="0.25">
      <c r="A634" s="68" t="s">
        <v>10</v>
      </c>
      <c r="B634" s="68" t="s">
        <v>1606</v>
      </c>
      <c r="C634" s="347"/>
      <c r="D634" s="347"/>
      <c r="E634" s="14">
        <v>0</v>
      </c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>
        <v>0</v>
      </c>
      <c r="PE634" s="14"/>
      <c r="PF634" s="14"/>
      <c r="PG634" s="54"/>
      <c r="PH634" s="54"/>
      <c r="PI634" s="54"/>
      <c r="PJ634" s="54"/>
      <c r="PK634" s="54"/>
      <c r="PL634" s="84"/>
      <c r="PM634" s="84"/>
      <c r="PN634" s="84"/>
      <c r="PO634" s="84"/>
      <c r="PP634" s="84"/>
      <c r="PQ634" s="84"/>
      <c r="PR634" s="505"/>
      <c r="PS634" s="84"/>
      <c r="PT634" s="84"/>
      <c r="PU634" s="84"/>
      <c r="PV634" s="84"/>
      <c r="PW634" s="84"/>
      <c r="PX634" s="84"/>
      <c r="PY634" s="84"/>
      <c r="PZ634" s="84"/>
      <c r="QA634" s="84"/>
      <c r="QB634" s="84"/>
      <c r="QC634" s="84"/>
      <c r="QD634" s="84"/>
    </row>
    <row r="635" spans="1:503" s="49" customFormat="1" hidden="1" x14ac:dyDescent="0.25">
      <c r="A635" s="68" t="s">
        <v>10</v>
      </c>
      <c r="B635" s="68" t="s">
        <v>1458</v>
      </c>
      <c r="C635" s="464">
        <v>224</v>
      </c>
      <c r="D635" s="347"/>
      <c r="E635" s="14">
        <v>0</v>
      </c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/>
      <c r="MJ635" s="14"/>
      <c r="MK635" s="14"/>
      <c r="ML635" s="14"/>
      <c r="MM635" s="14"/>
      <c r="MN635" s="14"/>
      <c r="MO635" s="14"/>
      <c r="MP635" s="14"/>
      <c r="MQ635" s="14"/>
      <c r="MR635" s="14"/>
      <c r="MS635" s="14"/>
      <c r="MT635" s="14"/>
      <c r="MU635" s="14"/>
      <c r="MV635" s="14"/>
      <c r="MW635" s="14"/>
      <c r="MX635" s="14"/>
      <c r="MY635" s="14"/>
      <c r="MZ635" s="14"/>
      <c r="NA635" s="14"/>
      <c r="NB635" s="14"/>
      <c r="NC635" s="14"/>
      <c r="ND635" s="14"/>
      <c r="NE635" s="14"/>
      <c r="NF635" s="14"/>
      <c r="NG635" s="14"/>
      <c r="NH635" s="14"/>
      <c r="NI635" s="14"/>
      <c r="NJ635" s="14"/>
      <c r="NK635" s="14"/>
      <c r="NL635" s="14"/>
      <c r="NM635" s="14"/>
      <c r="NN635" s="14"/>
      <c r="NO635" s="14"/>
      <c r="NP635" s="14"/>
      <c r="NQ635" s="14"/>
      <c r="NR635" s="14"/>
      <c r="NS635" s="14"/>
      <c r="NT635" s="14"/>
      <c r="NU635" s="14"/>
      <c r="NV635" s="14"/>
      <c r="NW635" s="14"/>
      <c r="NX635" s="14"/>
      <c r="NY635" s="14"/>
      <c r="NZ635" s="14"/>
      <c r="OA635" s="14"/>
      <c r="OB635" s="14"/>
      <c r="OC635" s="14"/>
      <c r="OD635" s="14"/>
      <c r="OE635" s="14"/>
      <c r="OF635" s="14"/>
      <c r="OG635" s="14"/>
      <c r="OH635" s="14"/>
      <c r="OI635" s="14"/>
      <c r="OJ635" s="14"/>
      <c r="OK635" s="14"/>
      <c r="OL635" s="14"/>
      <c r="OM635" s="14"/>
      <c r="ON635" s="14"/>
      <c r="OO635" s="14"/>
      <c r="OP635" s="14"/>
      <c r="OQ635" s="14"/>
      <c r="OR635" s="14"/>
      <c r="OS635" s="14"/>
      <c r="OT635" s="14"/>
      <c r="OU635" s="14"/>
      <c r="OV635" s="14"/>
      <c r="OW635" s="14"/>
      <c r="OX635" s="14"/>
      <c r="OY635" s="14"/>
      <c r="OZ635" s="14"/>
      <c r="PA635" s="14"/>
      <c r="PB635" s="14"/>
      <c r="PC635" s="14"/>
      <c r="PD635" s="14">
        <v>0</v>
      </c>
      <c r="PE635" s="14"/>
      <c r="PF635" s="14"/>
      <c r="PG635" s="54"/>
      <c r="PH635" s="54"/>
      <c r="PI635" s="54"/>
      <c r="PJ635" s="54"/>
      <c r="PK635" s="54"/>
      <c r="PL635" s="84"/>
      <c r="PM635" s="84"/>
      <c r="PN635" s="84"/>
      <c r="PO635" s="84"/>
      <c r="PP635" s="84"/>
      <c r="PQ635" s="84"/>
      <c r="PR635" s="505"/>
      <c r="PS635" s="84"/>
      <c r="PT635" s="84"/>
      <c r="PU635" s="84"/>
      <c r="PV635" s="84"/>
      <c r="PW635" s="84"/>
      <c r="PX635" s="84"/>
      <c r="PY635" s="84"/>
      <c r="PZ635" s="84"/>
      <c r="QA635" s="84"/>
      <c r="QB635" s="84"/>
      <c r="QC635" s="84"/>
      <c r="QD635" s="84"/>
    </row>
    <row r="636" spans="1:503" s="49" customFormat="1" hidden="1" x14ac:dyDescent="0.25">
      <c r="A636" s="68" t="s">
        <v>10</v>
      </c>
      <c r="B636" s="68" t="s">
        <v>1607</v>
      </c>
      <c r="C636" s="347"/>
      <c r="D636" s="347"/>
      <c r="E636" s="14">
        <v>0</v>
      </c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>
        <v>0</v>
      </c>
      <c r="PE636" s="14"/>
      <c r="PF636" s="14"/>
      <c r="PG636" s="54"/>
      <c r="PH636" s="54"/>
      <c r="PI636" s="54"/>
      <c r="PJ636" s="54"/>
      <c r="PK636" s="54"/>
      <c r="PL636" s="84"/>
      <c r="PM636" s="84"/>
      <c r="PN636" s="84"/>
      <c r="PO636" s="84"/>
      <c r="PP636" s="84"/>
      <c r="PQ636" s="84"/>
      <c r="PR636" s="505"/>
      <c r="PS636" s="84"/>
      <c r="PT636" s="84"/>
      <c r="PU636" s="84"/>
      <c r="PV636" s="84"/>
      <c r="PW636" s="84"/>
      <c r="PX636" s="84"/>
      <c r="PY636" s="84"/>
      <c r="PZ636" s="84"/>
      <c r="QA636" s="84"/>
      <c r="QB636" s="84">
        <v>1</v>
      </c>
      <c r="QC636" s="84"/>
      <c r="QD636" s="84"/>
    </row>
    <row r="637" spans="1:503" s="49" customFormat="1" hidden="1" x14ac:dyDescent="0.25">
      <c r="A637" s="68" t="s">
        <v>10</v>
      </c>
      <c r="B637" s="68" t="s">
        <v>1608</v>
      </c>
      <c r="C637" s="347"/>
      <c r="D637" s="347"/>
      <c r="E637" s="14">
        <v>0</v>
      </c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  <c r="LH637" s="14"/>
      <c r="LI637" s="14"/>
      <c r="LJ637" s="14"/>
      <c r="LK637" s="14"/>
      <c r="LL637" s="14"/>
      <c r="LM637" s="14"/>
      <c r="LN637" s="14"/>
      <c r="LO637" s="14"/>
      <c r="LP637" s="14"/>
      <c r="LQ637" s="14"/>
      <c r="LR637" s="14"/>
      <c r="LS637" s="14"/>
      <c r="LT637" s="14"/>
      <c r="LU637" s="14"/>
      <c r="LV637" s="14"/>
      <c r="LW637" s="14"/>
      <c r="LX637" s="14"/>
      <c r="LY637" s="14"/>
      <c r="LZ637" s="14"/>
      <c r="MA637" s="14"/>
      <c r="MB637" s="14"/>
      <c r="MC637" s="14"/>
      <c r="MD637" s="14"/>
      <c r="ME637" s="14"/>
      <c r="MF637" s="14"/>
      <c r="MG637" s="14"/>
      <c r="MH637" s="14"/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/>
      <c r="OC637" s="14"/>
      <c r="OD637" s="14"/>
      <c r="OE637" s="14"/>
      <c r="OF637" s="14"/>
      <c r="OG637" s="14"/>
      <c r="OH637" s="14"/>
      <c r="OI637" s="14"/>
      <c r="OJ637" s="14"/>
      <c r="OK637" s="14"/>
      <c r="OL637" s="14"/>
      <c r="OM637" s="14"/>
      <c r="ON637" s="14"/>
      <c r="OO637" s="14"/>
      <c r="OP637" s="14"/>
      <c r="OQ637" s="14"/>
      <c r="OR637" s="14"/>
      <c r="OS637" s="14"/>
      <c r="OT637" s="14"/>
      <c r="OU637" s="14"/>
      <c r="OV637" s="14"/>
      <c r="OW637" s="14"/>
      <c r="OX637" s="14"/>
      <c r="OY637" s="14"/>
      <c r="OZ637" s="14"/>
      <c r="PA637" s="14"/>
      <c r="PB637" s="14"/>
      <c r="PC637" s="14"/>
      <c r="PD637" s="14">
        <v>0</v>
      </c>
      <c r="PE637" s="14"/>
      <c r="PF637" s="14"/>
      <c r="PG637" s="54"/>
      <c r="PH637" s="54"/>
      <c r="PI637" s="54"/>
      <c r="PJ637" s="54"/>
      <c r="PK637" s="54"/>
      <c r="PL637" s="84"/>
      <c r="PM637" s="84"/>
      <c r="PN637" s="84"/>
      <c r="PO637" s="84"/>
      <c r="PP637" s="84"/>
      <c r="PQ637" s="84"/>
      <c r="PR637" s="505"/>
      <c r="PS637" s="84"/>
      <c r="PT637" s="84"/>
      <c r="PU637" s="84"/>
      <c r="PV637" s="84"/>
      <c r="PW637" s="84"/>
      <c r="PX637" s="84"/>
      <c r="PY637" s="84"/>
      <c r="PZ637" s="84"/>
      <c r="QA637" s="84"/>
      <c r="QB637" s="84"/>
      <c r="QC637" s="84"/>
      <c r="QD637" s="84"/>
    </row>
    <row r="638" spans="1:503" s="49" customFormat="1" hidden="1" x14ac:dyDescent="0.25">
      <c r="A638" s="68" t="s">
        <v>10</v>
      </c>
      <c r="B638" s="68" t="s">
        <v>1609</v>
      </c>
      <c r="C638" s="347"/>
      <c r="D638" s="347"/>
      <c r="E638" s="14">
        <v>0</v>
      </c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>
        <v>0</v>
      </c>
      <c r="PE638" s="14"/>
      <c r="PF638" s="14"/>
      <c r="PG638" s="54"/>
      <c r="PH638" s="54"/>
      <c r="PI638" s="54"/>
      <c r="PJ638" s="54"/>
      <c r="PK638" s="54"/>
      <c r="PL638" s="84"/>
      <c r="PM638" s="84"/>
      <c r="PN638" s="84"/>
      <c r="PO638" s="84"/>
      <c r="PP638" s="84"/>
      <c r="PQ638" s="84"/>
      <c r="PR638" s="505"/>
      <c r="PS638" s="84"/>
      <c r="PT638" s="84"/>
      <c r="PU638" s="84"/>
      <c r="PV638" s="84"/>
      <c r="PW638" s="84"/>
      <c r="PX638" s="84"/>
      <c r="PY638" s="84"/>
      <c r="PZ638" s="84"/>
      <c r="QA638" s="84"/>
      <c r="QB638" s="84"/>
      <c r="QC638" s="84"/>
      <c r="QD638" s="84"/>
    </row>
    <row r="639" spans="1:503" s="49" customFormat="1" hidden="1" x14ac:dyDescent="0.25">
      <c r="A639" s="68" t="s">
        <v>10</v>
      </c>
      <c r="B639" s="68" t="s">
        <v>1610</v>
      </c>
      <c r="C639" s="347"/>
      <c r="D639" s="347"/>
      <c r="E639" s="14">
        <v>0</v>
      </c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  <c r="LH639" s="14"/>
      <c r="LI639" s="14"/>
      <c r="LJ639" s="14"/>
      <c r="LK639" s="14"/>
      <c r="LL639" s="14"/>
      <c r="LM639" s="14"/>
      <c r="LN639" s="14"/>
      <c r="LO639" s="14"/>
      <c r="LP639" s="14"/>
      <c r="LQ639" s="14"/>
      <c r="LR639" s="14"/>
      <c r="LS639" s="14"/>
      <c r="LT639" s="14"/>
      <c r="LU639" s="14"/>
      <c r="LV639" s="14"/>
      <c r="LW639" s="14"/>
      <c r="LX639" s="14"/>
      <c r="LY639" s="14"/>
      <c r="LZ639" s="14"/>
      <c r="MA639" s="14"/>
      <c r="MB639" s="14"/>
      <c r="MC639" s="14"/>
      <c r="MD639" s="14"/>
      <c r="ME639" s="14"/>
      <c r="MF639" s="14"/>
      <c r="MG639" s="14"/>
      <c r="MH639" s="14"/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/>
      <c r="OC639" s="14"/>
      <c r="OD639" s="14"/>
      <c r="OE639" s="14"/>
      <c r="OF639" s="14"/>
      <c r="OG639" s="14"/>
      <c r="OH639" s="14"/>
      <c r="OI639" s="14"/>
      <c r="OJ639" s="14"/>
      <c r="OK639" s="14"/>
      <c r="OL639" s="14"/>
      <c r="OM639" s="14"/>
      <c r="ON639" s="14"/>
      <c r="OO639" s="14"/>
      <c r="OP639" s="14"/>
      <c r="OQ639" s="14"/>
      <c r="OR639" s="14"/>
      <c r="OS639" s="14"/>
      <c r="OT639" s="14"/>
      <c r="OU639" s="14"/>
      <c r="OV639" s="14"/>
      <c r="OW639" s="14"/>
      <c r="OX639" s="14"/>
      <c r="OY639" s="14"/>
      <c r="OZ639" s="14"/>
      <c r="PA639" s="14"/>
      <c r="PB639" s="14"/>
      <c r="PC639" s="14"/>
      <c r="PD639" s="14">
        <v>0</v>
      </c>
      <c r="PE639" s="14"/>
      <c r="PF639" s="84"/>
      <c r="PG639" s="84"/>
      <c r="PH639" s="84"/>
      <c r="PI639" s="84"/>
      <c r="PJ639" s="84"/>
      <c r="PK639" s="84"/>
      <c r="PL639" s="84"/>
      <c r="PM639" s="84"/>
      <c r="PN639" s="84"/>
      <c r="PO639" s="84"/>
      <c r="PP639" s="84"/>
      <c r="PQ639" s="84"/>
      <c r="PR639" s="505"/>
      <c r="PS639" s="84"/>
      <c r="PT639" s="84"/>
      <c r="PU639" s="84"/>
      <c r="PV639" s="84"/>
      <c r="PW639" s="84"/>
      <c r="PX639" s="84"/>
      <c r="PY639" s="84"/>
      <c r="PZ639" s="84"/>
      <c r="QA639" s="84"/>
      <c r="QB639" s="84"/>
      <c r="QC639" s="84"/>
      <c r="QD639" s="84"/>
    </row>
    <row r="640" spans="1:503" s="49" customFormat="1" hidden="1" x14ac:dyDescent="0.25">
      <c r="A640" s="68" t="s">
        <v>10</v>
      </c>
      <c r="B640" s="68" t="s">
        <v>1611</v>
      </c>
      <c r="C640" s="347"/>
      <c r="D640" s="347"/>
      <c r="E640" s="14">
        <v>0</v>
      </c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>
        <v>0</v>
      </c>
      <c r="PE640" s="14"/>
      <c r="PF640" s="84"/>
      <c r="PG640" s="84"/>
      <c r="PH640" s="84"/>
      <c r="PI640" s="84"/>
      <c r="PJ640" s="84"/>
      <c r="PK640" s="84"/>
      <c r="PL640" s="84"/>
      <c r="PM640" s="84"/>
      <c r="PN640" s="84"/>
      <c r="PO640" s="84"/>
      <c r="PP640" s="84"/>
      <c r="PQ640" s="84"/>
      <c r="PR640" s="505"/>
      <c r="PS640" s="84"/>
      <c r="PT640" s="84"/>
      <c r="PU640" s="84"/>
      <c r="PV640" s="84"/>
      <c r="PW640" s="84"/>
      <c r="PX640" s="84"/>
      <c r="PY640" s="84"/>
      <c r="PZ640" s="84"/>
      <c r="QA640" s="84"/>
      <c r="QB640" s="84"/>
      <c r="QC640" s="84"/>
      <c r="QD640" s="84"/>
    </row>
    <row r="641" spans="1:488" s="20" customFormat="1" hidden="1" x14ac:dyDescent="0.25">
      <c r="A641" s="68" t="s">
        <v>10</v>
      </c>
      <c r="B641" s="68" t="s">
        <v>1612</v>
      </c>
      <c r="C641" s="347"/>
      <c r="D641" s="347"/>
      <c r="E641" s="14">
        <v>0</v>
      </c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  <c r="LH641" s="14"/>
      <c r="LI641" s="14"/>
      <c r="LJ641" s="14"/>
      <c r="LK641" s="14"/>
      <c r="LL641" s="14"/>
      <c r="LM641" s="14"/>
      <c r="LN641" s="14"/>
      <c r="LO641" s="14"/>
      <c r="LP641" s="14"/>
      <c r="LQ641" s="14"/>
      <c r="LR641" s="14"/>
      <c r="LS641" s="14"/>
      <c r="LT641" s="14"/>
      <c r="LU641" s="14"/>
      <c r="LV641" s="14"/>
      <c r="LW641" s="14"/>
      <c r="LX641" s="14"/>
      <c r="LY641" s="14"/>
      <c r="LZ641" s="14"/>
      <c r="MA641" s="14"/>
      <c r="MB641" s="14"/>
      <c r="MC641" s="14"/>
      <c r="MD641" s="14"/>
      <c r="ME641" s="14"/>
      <c r="MF641" s="14"/>
      <c r="MG641" s="14"/>
      <c r="MH641" s="14"/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/>
      <c r="OC641" s="14"/>
      <c r="OD641" s="14"/>
      <c r="OE641" s="14"/>
      <c r="OF641" s="14"/>
      <c r="OG641" s="14"/>
      <c r="OH641" s="14"/>
      <c r="OI641" s="14"/>
      <c r="OJ641" s="14"/>
      <c r="OK641" s="14"/>
      <c r="OL641" s="14"/>
      <c r="OM641" s="14"/>
      <c r="ON641" s="14"/>
      <c r="OO641" s="14"/>
      <c r="OP641" s="14"/>
      <c r="OQ641" s="14"/>
      <c r="OR641" s="14"/>
      <c r="OS641" s="14"/>
      <c r="OT641" s="14"/>
      <c r="OU641" s="14"/>
      <c r="OV641" s="14"/>
      <c r="OW641" s="14"/>
      <c r="OX641" s="14"/>
      <c r="OY641" s="14"/>
      <c r="OZ641" s="14"/>
      <c r="PA641" s="14"/>
      <c r="PB641" s="14"/>
      <c r="PC641" s="14"/>
      <c r="PD641" s="14">
        <v>0</v>
      </c>
      <c r="PE641" s="14"/>
      <c r="PF641" s="84"/>
      <c r="PG641" s="84"/>
      <c r="PH641" s="84"/>
      <c r="PI641" s="84"/>
      <c r="PJ641" s="84"/>
      <c r="PK641" s="84"/>
      <c r="PL641" s="84"/>
      <c r="PM641" s="14"/>
      <c r="PN641" s="84"/>
      <c r="PO641" s="84"/>
      <c r="PP641" s="84"/>
      <c r="PQ641" s="84"/>
      <c r="PR641" s="505"/>
      <c r="PS641" s="84"/>
      <c r="PT641" s="84"/>
      <c r="PU641" s="84"/>
      <c r="PV641" s="84"/>
      <c r="PW641" s="54"/>
      <c r="PX641" s="54"/>
      <c r="PY641" s="14"/>
      <c r="PZ641" s="14"/>
      <c r="QA641" s="14"/>
      <c r="QB641" s="54"/>
      <c r="QC641" s="54"/>
      <c r="QD641" s="54"/>
      <c r="QR641" s="1"/>
      <c r="QS641" s="1"/>
      <c r="QX641" s="1"/>
      <c r="QY641" s="1"/>
      <c r="QZ641" s="1"/>
      <c r="RA641" s="1"/>
      <c r="RB641" s="1"/>
      <c r="RC641" s="1"/>
      <c r="RD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</row>
    <row r="642" spans="1:488" s="20" customFormat="1" hidden="1" x14ac:dyDescent="0.25">
      <c r="A642" s="68" t="s">
        <v>10</v>
      </c>
      <c r="B642" s="68" t="s">
        <v>1613</v>
      </c>
      <c r="C642" s="347"/>
      <c r="D642" s="347"/>
      <c r="E642" s="14">
        <v>0</v>
      </c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>
        <v>0</v>
      </c>
      <c r="PE642" s="14"/>
      <c r="PF642" s="84"/>
      <c r="PG642" s="84"/>
      <c r="PH642" s="84"/>
      <c r="PI642" s="84"/>
      <c r="PJ642" s="84"/>
      <c r="PK642" s="84"/>
      <c r="PL642" s="84"/>
      <c r="PM642" s="14"/>
      <c r="PN642" s="84"/>
      <c r="PO642" s="84"/>
      <c r="PP642" s="84"/>
      <c r="PQ642" s="84"/>
      <c r="PR642" s="505"/>
      <c r="PS642" s="84"/>
      <c r="PT642" s="84"/>
      <c r="PU642" s="84"/>
      <c r="PV642" s="84"/>
      <c r="PW642" s="54"/>
      <c r="PX642" s="54"/>
      <c r="PY642" s="14"/>
      <c r="PZ642" s="14"/>
      <c r="QA642" s="14"/>
      <c r="QB642" s="54"/>
      <c r="QC642" s="54"/>
      <c r="QD642" s="54"/>
      <c r="QR642" s="1"/>
      <c r="QS642" s="1"/>
      <c r="QX642" s="1"/>
      <c r="QY642" s="1"/>
      <c r="QZ642" s="1"/>
      <c r="RA642" s="1"/>
      <c r="RB642" s="1"/>
      <c r="RC642" s="1"/>
      <c r="RD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</row>
    <row r="643" spans="1:488" s="20" customFormat="1" hidden="1" x14ac:dyDescent="0.25">
      <c r="A643" s="68" t="s">
        <v>10</v>
      </c>
      <c r="B643" s="68" t="s">
        <v>1614</v>
      </c>
      <c r="C643" s="347"/>
      <c r="D643" s="347"/>
      <c r="E643" s="14">
        <v>0</v>
      </c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  <c r="LH643" s="14"/>
      <c r="LI643" s="14"/>
      <c r="LJ643" s="14"/>
      <c r="LK643" s="14"/>
      <c r="LL643" s="14"/>
      <c r="LM643" s="14"/>
      <c r="LN643" s="14"/>
      <c r="LO643" s="14"/>
      <c r="LP643" s="14"/>
      <c r="LQ643" s="14"/>
      <c r="LR643" s="14"/>
      <c r="LS643" s="14"/>
      <c r="LT643" s="14"/>
      <c r="LU643" s="14"/>
      <c r="LV643" s="14"/>
      <c r="LW643" s="14"/>
      <c r="LX643" s="14"/>
      <c r="LY643" s="14"/>
      <c r="LZ643" s="14"/>
      <c r="MA643" s="14"/>
      <c r="MB643" s="14"/>
      <c r="MC643" s="14"/>
      <c r="MD643" s="14"/>
      <c r="ME643" s="14"/>
      <c r="MF643" s="14"/>
      <c r="MG643" s="14"/>
      <c r="MH643" s="14"/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/>
      <c r="OC643" s="14"/>
      <c r="OD643" s="14"/>
      <c r="OE643" s="14"/>
      <c r="OF643" s="14"/>
      <c r="OG643" s="14"/>
      <c r="OH643" s="14"/>
      <c r="OI643" s="14"/>
      <c r="OJ643" s="14"/>
      <c r="OK643" s="14"/>
      <c r="OL643" s="14"/>
      <c r="OM643" s="14"/>
      <c r="ON643" s="14"/>
      <c r="OO643" s="14"/>
      <c r="OP643" s="14"/>
      <c r="OQ643" s="14"/>
      <c r="OR643" s="14"/>
      <c r="OS643" s="14"/>
      <c r="OT643" s="14"/>
      <c r="OU643" s="14"/>
      <c r="OV643" s="14"/>
      <c r="OW643" s="14"/>
      <c r="OX643" s="14"/>
      <c r="OY643" s="14"/>
      <c r="OZ643" s="14"/>
      <c r="PA643" s="14"/>
      <c r="PB643" s="14"/>
      <c r="PC643" s="14"/>
      <c r="PD643" s="14">
        <v>0</v>
      </c>
      <c r="PE643" s="14"/>
      <c r="PF643" s="84"/>
      <c r="PG643" s="84"/>
      <c r="PH643" s="84"/>
      <c r="PI643" s="84"/>
      <c r="PJ643" s="84"/>
      <c r="PK643" s="84"/>
      <c r="PL643" s="84"/>
      <c r="PM643" s="14"/>
      <c r="PN643" s="84"/>
      <c r="PO643" s="84"/>
      <c r="PP643" s="84"/>
      <c r="PQ643" s="84"/>
      <c r="PR643" s="505"/>
      <c r="PS643" s="84"/>
      <c r="PT643" s="84"/>
      <c r="PU643" s="84"/>
      <c r="PV643" s="84"/>
      <c r="PW643" s="54"/>
      <c r="PX643" s="54"/>
      <c r="PY643" s="14"/>
      <c r="PZ643" s="14"/>
      <c r="QA643" s="14"/>
      <c r="QB643" s="54"/>
      <c r="QC643" s="54"/>
      <c r="QD643" s="54"/>
      <c r="QR643" s="1"/>
      <c r="QS643" s="1"/>
      <c r="QX643" s="1"/>
      <c r="QY643" s="1"/>
      <c r="QZ643" s="1"/>
      <c r="RA643" s="1"/>
      <c r="RB643" s="1"/>
      <c r="RC643" s="1"/>
      <c r="RD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</row>
    <row r="644" spans="1:488" s="20" customFormat="1" hidden="1" x14ac:dyDescent="0.25">
      <c r="A644" s="68" t="s">
        <v>10</v>
      </c>
      <c r="B644" s="68" t="s">
        <v>1615</v>
      </c>
      <c r="C644" s="347"/>
      <c r="D644" s="347"/>
      <c r="E644" s="14">
        <v>0</v>
      </c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>
        <v>0</v>
      </c>
      <c r="PE644" s="14"/>
      <c r="PF644" s="84"/>
      <c r="PG644" s="84"/>
      <c r="PH644" s="84"/>
      <c r="PI644" s="84"/>
      <c r="PJ644" s="84"/>
      <c r="PK644" s="84"/>
      <c r="PL644" s="84"/>
      <c r="PM644" s="14"/>
      <c r="PN644" s="84"/>
      <c r="PO644" s="84"/>
      <c r="PP644" s="84"/>
      <c r="PQ644" s="84"/>
      <c r="PR644" s="505"/>
      <c r="PS644" s="84"/>
      <c r="PT644" s="84"/>
      <c r="PU644" s="84"/>
      <c r="PV644" s="84"/>
      <c r="PW644" s="54"/>
      <c r="PX644" s="54"/>
      <c r="PY644" s="14"/>
      <c r="PZ644" s="14"/>
      <c r="QA644" s="14"/>
      <c r="QB644" s="54"/>
      <c r="QC644" s="54"/>
      <c r="QD644" s="54"/>
      <c r="QR644" s="1"/>
      <c r="QS644" s="1"/>
      <c r="QX644" s="1"/>
      <c r="QY644" s="1"/>
      <c r="QZ644" s="1"/>
      <c r="RA644" s="1"/>
      <c r="RB644" s="1"/>
      <c r="RC644" s="1"/>
      <c r="RD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</row>
    <row r="645" spans="1:488" s="20" customFormat="1" hidden="1" x14ac:dyDescent="0.25">
      <c r="A645" s="68" t="s">
        <v>10</v>
      </c>
      <c r="B645" s="68" t="s">
        <v>1616</v>
      </c>
      <c r="C645" s="347"/>
      <c r="D645" s="347"/>
      <c r="E645" s="14">
        <v>0</v>
      </c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  <c r="LH645" s="14"/>
      <c r="LI645" s="14"/>
      <c r="LJ645" s="14"/>
      <c r="LK645" s="14"/>
      <c r="LL645" s="14"/>
      <c r="LM645" s="14"/>
      <c r="LN645" s="14"/>
      <c r="LO645" s="14"/>
      <c r="LP645" s="14"/>
      <c r="LQ645" s="14"/>
      <c r="LR645" s="14"/>
      <c r="LS645" s="14"/>
      <c r="LT645" s="14"/>
      <c r="LU645" s="14"/>
      <c r="LV645" s="14"/>
      <c r="LW645" s="14"/>
      <c r="LX645" s="14"/>
      <c r="LY645" s="14"/>
      <c r="LZ645" s="14"/>
      <c r="MA645" s="14"/>
      <c r="MB645" s="14"/>
      <c r="MC645" s="14"/>
      <c r="MD645" s="14"/>
      <c r="ME645" s="14"/>
      <c r="MF645" s="14"/>
      <c r="MG645" s="14"/>
      <c r="MH645" s="14"/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/>
      <c r="OC645" s="14"/>
      <c r="OD645" s="14"/>
      <c r="OE645" s="14"/>
      <c r="OF645" s="14"/>
      <c r="OG645" s="14"/>
      <c r="OH645" s="14"/>
      <c r="OI645" s="14"/>
      <c r="OJ645" s="14"/>
      <c r="OK645" s="14"/>
      <c r="OL645" s="14"/>
      <c r="OM645" s="14"/>
      <c r="ON645" s="14"/>
      <c r="OO645" s="14"/>
      <c r="OP645" s="14"/>
      <c r="OQ645" s="14"/>
      <c r="OR645" s="14"/>
      <c r="OS645" s="14"/>
      <c r="OT645" s="14"/>
      <c r="OU645" s="14"/>
      <c r="OV645" s="14"/>
      <c r="OW645" s="14"/>
      <c r="OX645" s="14"/>
      <c r="OY645" s="14"/>
      <c r="OZ645" s="14"/>
      <c r="PA645" s="14"/>
      <c r="PB645" s="14"/>
      <c r="PC645" s="14"/>
      <c r="PD645" s="14">
        <v>0</v>
      </c>
      <c r="PE645" s="14"/>
      <c r="PF645" s="84"/>
      <c r="PG645" s="84"/>
      <c r="PH645" s="84"/>
      <c r="PI645" s="84"/>
      <c r="PJ645" s="84"/>
      <c r="PK645" s="84"/>
      <c r="PL645" s="84"/>
      <c r="PM645" s="14"/>
      <c r="PN645" s="84"/>
      <c r="PO645" s="84"/>
      <c r="PP645" s="84"/>
      <c r="PQ645" s="84"/>
      <c r="PR645" s="505"/>
      <c r="PS645" s="84"/>
      <c r="PT645" s="84"/>
      <c r="PU645" s="84"/>
      <c r="PV645" s="84"/>
      <c r="PW645" s="54"/>
      <c r="PX645" s="54"/>
      <c r="PY645" s="14"/>
      <c r="PZ645" s="14"/>
      <c r="QA645" s="14"/>
      <c r="QB645" s="54"/>
      <c r="QC645" s="54"/>
      <c r="QD645" s="54"/>
      <c r="QR645" s="1"/>
      <c r="QS645" s="1"/>
      <c r="QX645" s="1"/>
      <c r="QY645" s="1"/>
      <c r="QZ645" s="1"/>
      <c r="RA645" s="1"/>
      <c r="RB645" s="1"/>
      <c r="RC645" s="1"/>
      <c r="RD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</row>
    <row r="646" spans="1:488" s="20" customFormat="1" hidden="1" x14ac:dyDescent="0.25">
      <c r="A646" s="68" t="s">
        <v>10</v>
      </c>
      <c r="B646" s="68" t="s">
        <v>1617</v>
      </c>
      <c r="C646" s="347"/>
      <c r="D646" s="347"/>
      <c r="E646" s="14">
        <v>0</v>
      </c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>
        <v>0</v>
      </c>
      <c r="PE646" s="14"/>
      <c r="PF646" s="84"/>
      <c r="PG646" s="84"/>
      <c r="PH646" s="84"/>
      <c r="PI646" s="84"/>
      <c r="PJ646" s="84"/>
      <c r="PK646" s="84"/>
      <c r="PL646" s="84"/>
      <c r="PM646" s="14"/>
      <c r="PN646" s="84"/>
      <c r="PO646" s="84"/>
      <c r="PP646" s="84"/>
      <c r="PQ646" s="84"/>
      <c r="PR646" s="505"/>
      <c r="PS646" s="84"/>
      <c r="PT646" s="84"/>
      <c r="PU646" s="84"/>
      <c r="PV646" s="84"/>
      <c r="PW646" s="54"/>
      <c r="PX646" s="54"/>
      <c r="PY646" s="14"/>
      <c r="PZ646" s="14"/>
      <c r="QA646" s="14"/>
      <c r="QB646" s="54"/>
      <c r="QC646" s="54"/>
      <c r="QD646" s="54"/>
      <c r="QR646" s="1"/>
      <c r="QS646" s="1"/>
      <c r="QX646" s="1"/>
      <c r="QY646" s="1"/>
      <c r="QZ646" s="1"/>
      <c r="RA646" s="1"/>
      <c r="RB646" s="1"/>
      <c r="RC646" s="1"/>
      <c r="RD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</row>
    <row r="647" spans="1:488" s="20" customFormat="1" hidden="1" x14ac:dyDescent="0.25">
      <c r="A647" s="68" t="s">
        <v>10</v>
      </c>
      <c r="B647" s="68" t="s">
        <v>1618</v>
      </c>
      <c r="C647" s="347"/>
      <c r="D647" s="347"/>
      <c r="E647" s="14">
        <v>0</v>
      </c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/>
      <c r="MJ647" s="14"/>
      <c r="MK647" s="14"/>
      <c r="ML647" s="14"/>
      <c r="MM647" s="14"/>
      <c r="MN647" s="14"/>
      <c r="MO647" s="14"/>
      <c r="MP647" s="14"/>
      <c r="MQ647" s="14"/>
      <c r="MR647" s="14"/>
      <c r="MS647" s="14"/>
      <c r="MT647" s="14"/>
      <c r="MU647" s="14"/>
      <c r="MV647" s="14"/>
      <c r="MW647" s="14"/>
      <c r="MX647" s="14"/>
      <c r="MY647" s="14"/>
      <c r="MZ647" s="14"/>
      <c r="NA647" s="14"/>
      <c r="NB647" s="14"/>
      <c r="NC647" s="14"/>
      <c r="ND647" s="14"/>
      <c r="NE647" s="14"/>
      <c r="NF647" s="14"/>
      <c r="NG647" s="14"/>
      <c r="NH647" s="14"/>
      <c r="NI647" s="14"/>
      <c r="NJ647" s="14"/>
      <c r="NK647" s="14"/>
      <c r="NL647" s="14"/>
      <c r="NM647" s="14"/>
      <c r="NN647" s="14"/>
      <c r="NO647" s="14"/>
      <c r="NP647" s="14"/>
      <c r="NQ647" s="14"/>
      <c r="NR647" s="14"/>
      <c r="NS647" s="14"/>
      <c r="NT647" s="14"/>
      <c r="NU647" s="14"/>
      <c r="NV647" s="14"/>
      <c r="NW647" s="14"/>
      <c r="NX647" s="14"/>
      <c r="NY647" s="14"/>
      <c r="NZ647" s="14"/>
      <c r="OA647" s="14"/>
      <c r="OB647" s="14"/>
      <c r="OC647" s="14"/>
      <c r="OD647" s="14"/>
      <c r="OE647" s="14"/>
      <c r="OF647" s="14"/>
      <c r="OG647" s="14"/>
      <c r="OH647" s="14"/>
      <c r="OI647" s="14"/>
      <c r="OJ647" s="14"/>
      <c r="OK647" s="14"/>
      <c r="OL647" s="14"/>
      <c r="OM647" s="14"/>
      <c r="ON647" s="14"/>
      <c r="OO647" s="14"/>
      <c r="OP647" s="14"/>
      <c r="OQ647" s="14"/>
      <c r="OR647" s="14"/>
      <c r="OS647" s="14"/>
      <c r="OT647" s="14"/>
      <c r="OU647" s="14"/>
      <c r="OV647" s="14"/>
      <c r="OW647" s="14"/>
      <c r="OX647" s="14"/>
      <c r="OY647" s="14"/>
      <c r="OZ647" s="14"/>
      <c r="PA647" s="14"/>
      <c r="PB647" s="14"/>
      <c r="PC647" s="14"/>
      <c r="PD647" s="14">
        <v>0</v>
      </c>
      <c r="PE647" s="14"/>
      <c r="PF647" s="84"/>
      <c r="PG647" s="84"/>
      <c r="PH647" s="84"/>
      <c r="PI647" s="84"/>
      <c r="PJ647" s="84"/>
      <c r="PK647" s="84"/>
      <c r="PL647" s="84"/>
      <c r="PM647" s="14"/>
      <c r="PN647" s="84"/>
      <c r="PO647" s="84"/>
      <c r="PP647" s="84"/>
      <c r="PQ647" s="84"/>
      <c r="PR647" s="505"/>
      <c r="PS647" s="84"/>
      <c r="PT647" s="84"/>
      <c r="PU647" s="84"/>
      <c r="PV647" s="84"/>
      <c r="PW647" s="54"/>
      <c r="PX647" s="54"/>
      <c r="PY647" s="14"/>
      <c r="PZ647" s="14"/>
      <c r="QA647" s="14"/>
      <c r="QB647" s="54"/>
      <c r="QC647" s="54"/>
      <c r="QD647" s="54"/>
      <c r="QR647" s="1"/>
      <c r="QS647" s="1"/>
      <c r="QX647" s="1"/>
      <c r="QY647" s="1"/>
      <c r="QZ647" s="1"/>
      <c r="RA647" s="1"/>
      <c r="RB647" s="1"/>
      <c r="RC647" s="1"/>
      <c r="RD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</row>
    <row r="648" spans="1:488" s="20" customFormat="1" hidden="1" x14ac:dyDescent="0.25">
      <c r="A648" s="68" t="s">
        <v>10</v>
      </c>
      <c r="B648" s="68" t="s">
        <v>1619</v>
      </c>
      <c r="C648" s="347"/>
      <c r="D648" s="347"/>
      <c r="E648" s="14">
        <v>0</v>
      </c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>
        <v>0</v>
      </c>
      <c r="PE648" s="14"/>
      <c r="PF648" s="84"/>
      <c r="PG648" s="84"/>
      <c r="PH648" s="84"/>
      <c r="PI648" s="84"/>
      <c r="PJ648" s="84"/>
      <c r="PK648" s="84"/>
      <c r="PL648" s="84"/>
      <c r="PM648" s="14"/>
      <c r="PN648" s="84"/>
      <c r="PO648" s="84"/>
      <c r="PP648" s="84"/>
      <c r="PQ648" s="84"/>
      <c r="PR648" s="505"/>
      <c r="PS648" s="84"/>
      <c r="PT648" s="84"/>
      <c r="PU648" s="84"/>
      <c r="PV648" s="84"/>
      <c r="PW648" s="54"/>
      <c r="PX648" s="54"/>
      <c r="PY648" s="14"/>
      <c r="PZ648" s="14"/>
      <c r="QA648" s="14"/>
      <c r="QB648" s="54"/>
      <c r="QC648" s="54"/>
      <c r="QD648" s="54"/>
      <c r="QR648" s="1"/>
      <c r="QS648" s="1"/>
      <c r="QX648" s="1"/>
      <c r="QY648" s="1"/>
      <c r="QZ648" s="1"/>
      <c r="RA648" s="1"/>
      <c r="RB648" s="1"/>
      <c r="RC648" s="1"/>
      <c r="RD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</row>
    <row r="649" spans="1:488" s="20" customFormat="1" hidden="1" x14ac:dyDescent="0.25">
      <c r="A649" s="68" t="s">
        <v>10</v>
      </c>
      <c r="B649" s="68" t="s">
        <v>1620</v>
      </c>
      <c r="C649" s="347"/>
      <c r="D649" s="347"/>
      <c r="E649" s="14">
        <v>0</v>
      </c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  <c r="LH649" s="14"/>
      <c r="LI649" s="14"/>
      <c r="LJ649" s="14"/>
      <c r="LK649" s="14"/>
      <c r="LL649" s="14"/>
      <c r="LM649" s="14"/>
      <c r="LN649" s="14"/>
      <c r="LO649" s="14"/>
      <c r="LP649" s="14"/>
      <c r="LQ649" s="14"/>
      <c r="LR649" s="14"/>
      <c r="LS649" s="14"/>
      <c r="LT649" s="14"/>
      <c r="LU649" s="14"/>
      <c r="LV649" s="14"/>
      <c r="LW649" s="14"/>
      <c r="LX649" s="14"/>
      <c r="LY649" s="14"/>
      <c r="LZ649" s="14"/>
      <c r="MA649" s="14"/>
      <c r="MB649" s="14"/>
      <c r="MC649" s="14"/>
      <c r="MD649" s="14"/>
      <c r="ME649" s="14"/>
      <c r="MF649" s="14"/>
      <c r="MG649" s="14"/>
      <c r="MH649" s="14"/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/>
      <c r="OC649" s="14"/>
      <c r="OD649" s="14"/>
      <c r="OE649" s="14"/>
      <c r="OF649" s="14"/>
      <c r="OG649" s="14"/>
      <c r="OH649" s="14"/>
      <c r="OI649" s="14"/>
      <c r="OJ649" s="14"/>
      <c r="OK649" s="14"/>
      <c r="OL649" s="14"/>
      <c r="OM649" s="14"/>
      <c r="ON649" s="14"/>
      <c r="OO649" s="14"/>
      <c r="OP649" s="14"/>
      <c r="OQ649" s="14"/>
      <c r="OR649" s="14"/>
      <c r="OS649" s="14"/>
      <c r="OT649" s="14"/>
      <c r="OU649" s="14"/>
      <c r="OV649" s="14"/>
      <c r="OW649" s="14"/>
      <c r="OX649" s="14"/>
      <c r="OY649" s="14"/>
      <c r="OZ649" s="14"/>
      <c r="PA649" s="14"/>
      <c r="PB649" s="14"/>
      <c r="PC649" s="14"/>
      <c r="PD649" s="14">
        <v>0</v>
      </c>
      <c r="PE649" s="14"/>
      <c r="PF649" s="84"/>
      <c r="PG649" s="84"/>
      <c r="PH649" s="84"/>
      <c r="PI649" s="84"/>
      <c r="PJ649" s="84"/>
      <c r="PK649" s="84"/>
      <c r="PL649" s="84"/>
      <c r="PM649" s="14"/>
      <c r="PN649" s="84"/>
      <c r="PO649" s="84"/>
      <c r="PP649" s="84"/>
      <c r="PQ649" s="84"/>
      <c r="PR649" s="505"/>
      <c r="PS649" s="84"/>
      <c r="PT649" s="84"/>
      <c r="PU649" s="84"/>
      <c r="PV649" s="84"/>
      <c r="PW649" s="54"/>
      <c r="PX649" s="54"/>
      <c r="PY649" s="14"/>
      <c r="PZ649" s="14"/>
      <c r="QA649" s="14"/>
      <c r="QB649" s="54"/>
      <c r="QC649" s="54"/>
      <c r="QD649" s="54"/>
      <c r="QR649" s="1"/>
      <c r="QS649" s="1"/>
      <c r="QX649" s="1"/>
      <c r="QY649" s="1"/>
      <c r="QZ649" s="1"/>
      <c r="RA649" s="1"/>
      <c r="RB649" s="1"/>
      <c r="RC649" s="1"/>
      <c r="RD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</row>
    <row r="650" spans="1:488" s="20" customFormat="1" hidden="1" x14ac:dyDescent="0.25">
      <c r="A650" s="68" t="s">
        <v>10</v>
      </c>
      <c r="B650" s="68" t="s">
        <v>1621</v>
      </c>
      <c r="C650" s="347"/>
      <c r="D650" s="347"/>
      <c r="E650" s="14">
        <v>0</v>
      </c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>
        <v>0</v>
      </c>
      <c r="PE650" s="14"/>
      <c r="PF650" s="84"/>
      <c r="PG650" s="84"/>
      <c r="PH650" s="84"/>
      <c r="PI650" s="84"/>
      <c r="PJ650" s="84"/>
      <c r="PK650" s="84"/>
      <c r="PL650" s="84"/>
      <c r="PM650" s="14"/>
      <c r="PN650" s="84"/>
      <c r="PO650" s="84"/>
      <c r="PP650" s="84"/>
      <c r="PQ650" s="84"/>
      <c r="PR650" s="505"/>
      <c r="PS650" s="84"/>
      <c r="PT650" s="84"/>
      <c r="PU650" s="84"/>
      <c r="PV650" s="84"/>
      <c r="PW650" s="54"/>
      <c r="PX650" s="54"/>
      <c r="PY650" s="14"/>
      <c r="PZ650" s="14"/>
      <c r="QA650" s="14"/>
      <c r="QB650" s="54"/>
      <c r="QC650" s="54"/>
      <c r="QD650" s="54"/>
      <c r="QR650" s="1"/>
      <c r="QS650" s="1"/>
      <c r="QX650" s="1"/>
      <c r="QY650" s="1"/>
      <c r="QZ650" s="1"/>
      <c r="RA650" s="1"/>
      <c r="RB650" s="1"/>
      <c r="RC650" s="1"/>
      <c r="RD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</row>
    <row r="651" spans="1:488" s="20" customFormat="1" hidden="1" x14ac:dyDescent="0.25">
      <c r="A651" s="68" t="s">
        <v>10</v>
      </c>
      <c r="B651" s="68" t="s">
        <v>1622</v>
      </c>
      <c r="C651" s="347"/>
      <c r="D651" s="347"/>
      <c r="E651" s="14">
        <v>0</v>
      </c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  <c r="LH651" s="14"/>
      <c r="LI651" s="14"/>
      <c r="LJ651" s="14"/>
      <c r="LK651" s="14"/>
      <c r="LL651" s="14"/>
      <c r="LM651" s="14"/>
      <c r="LN651" s="14"/>
      <c r="LO651" s="14"/>
      <c r="LP651" s="14"/>
      <c r="LQ651" s="14"/>
      <c r="LR651" s="14"/>
      <c r="LS651" s="14"/>
      <c r="LT651" s="14"/>
      <c r="LU651" s="14"/>
      <c r="LV651" s="14"/>
      <c r="LW651" s="14"/>
      <c r="LX651" s="14"/>
      <c r="LY651" s="14"/>
      <c r="LZ651" s="14"/>
      <c r="MA651" s="14"/>
      <c r="MB651" s="14"/>
      <c r="MC651" s="14"/>
      <c r="MD651" s="14"/>
      <c r="ME651" s="14"/>
      <c r="MF651" s="14"/>
      <c r="MG651" s="14"/>
      <c r="MH651" s="14"/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/>
      <c r="OC651" s="14"/>
      <c r="OD651" s="14"/>
      <c r="OE651" s="14"/>
      <c r="OF651" s="14"/>
      <c r="OG651" s="14"/>
      <c r="OH651" s="14"/>
      <c r="OI651" s="14"/>
      <c r="OJ651" s="14"/>
      <c r="OK651" s="14"/>
      <c r="OL651" s="14"/>
      <c r="OM651" s="14"/>
      <c r="ON651" s="14"/>
      <c r="OO651" s="14"/>
      <c r="OP651" s="14"/>
      <c r="OQ651" s="14"/>
      <c r="OR651" s="14"/>
      <c r="OS651" s="14"/>
      <c r="OT651" s="14"/>
      <c r="OU651" s="14"/>
      <c r="OV651" s="14"/>
      <c r="OW651" s="14"/>
      <c r="OX651" s="14"/>
      <c r="OY651" s="14"/>
      <c r="OZ651" s="14"/>
      <c r="PA651" s="14"/>
      <c r="PB651" s="14"/>
      <c r="PC651" s="14"/>
      <c r="PD651" s="14">
        <v>0</v>
      </c>
      <c r="PE651" s="14"/>
      <c r="PF651" s="84"/>
      <c r="PG651" s="84"/>
      <c r="PH651" s="84"/>
      <c r="PI651" s="84"/>
      <c r="PJ651" s="84"/>
      <c r="PK651" s="84"/>
      <c r="PL651" s="84"/>
      <c r="PM651" s="14"/>
      <c r="PN651" s="84"/>
      <c r="PO651" s="84"/>
      <c r="PP651" s="84"/>
      <c r="PQ651" s="84"/>
      <c r="PR651" s="505"/>
      <c r="PS651" s="84"/>
      <c r="PT651" s="84"/>
      <c r="PU651" s="84"/>
      <c r="PV651" s="84"/>
      <c r="PW651" s="54"/>
      <c r="PX651" s="54"/>
      <c r="PY651" s="14"/>
      <c r="PZ651" s="14"/>
      <c r="QA651" s="14"/>
      <c r="QB651" s="54"/>
      <c r="QC651" s="54"/>
      <c r="QD651" s="54"/>
      <c r="QR651" s="1"/>
      <c r="QS651" s="1"/>
      <c r="QX651" s="1"/>
      <c r="QY651" s="1"/>
      <c r="QZ651" s="1"/>
      <c r="RA651" s="1"/>
      <c r="RB651" s="1"/>
      <c r="RC651" s="1"/>
      <c r="RD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</row>
    <row r="652" spans="1:488" s="20" customFormat="1" hidden="1" x14ac:dyDescent="0.25">
      <c r="A652" s="68" t="s">
        <v>10</v>
      </c>
      <c r="B652" s="68" t="s">
        <v>1623</v>
      </c>
      <c r="C652" s="347"/>
      <c r="D652" s="347"/>
      <c r="E652" s="14">
        <v>0</v>
      </c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>
        <v>0</v>
      </c>
      <c r="PE652" s="14"/>
      <c r="PF652" s="84"/>
      <c r="PG652" s="84"/>
      <c r="PH652" s="84"/>
      <c r="PI652" s="84"/>
      <c r="PJ652" s="84"/>
      <c r="PK652" s="84"/>
      <c r="PL652" s="84"/>
      <c r="PM652" s="14"/>
      <c r="PN652" s="84"/>
      <c r="PO652" s="84"/>
      <c r="PP652" s="84"/>
      <c r="PQ652" s="84"/>
      <c r="PR652" s="505"/>
      <c r="PS652" s="84"/>
      <c r="PT652" s="84"/>
      <c r="PU652" s="84"/>
      <c r="PV652" s="84"/>
      <c r="PW652" s="54"/>
      <c r="PX652" s="54"/>
      <c r="PY652" s="14"/>
      <c r="PZ652" s="14"/>
      <c r="QA652" s="14"/>
      <c r="QB652" s="54"/>
      <c r="QC652" s="54"/>
      <c r="QD652" s="54"/>
      <c r="QR652" s="1"/>
      <c r="QS652" s="1"/>
      <c r="QX652" s="1"/>
      <c r="QY652" s="1"/>
      <c r="QZ652" s="1"/>
      <c r="RA652" s="1"/>
      <c r="RB652" s="1"/>
      <c r="RC652" s="1"/>
      <c r="RD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</row>
    <row r="653" spans="1:488" s="20" customFormat="1" hidden="1" x14ac:dyDescent="0.25">
      <c r="A653" s="68" t="s">
        <v>10</v>
      </c>
      <c r="B653" s="68" t="s">
        <v>1624</v>
      </c>
      <c r="C653" s="347"/>
      <c r="D653" s="347"/>
      <c r="E653" s="14">
        <v>0</v>
      </c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  <c r="LH653" s="14"/>
      <c r="LI653" s="14"/>
      <c r="LJ653" s="14"/>
      <c r="LK653" s="14"/>
      <c r="LL653" s="14"/>
      <c r="LM653" s="14"/>
      <c r="LN653" s="14"/>
      <c r="LO653" s="14"/>
      <c r="LP653" s="14"/>
      <c r="LQ653" s="14"/>
      <c r="LR653" s="14"/>
      <c r="LS653" s="14"/>
      <c r="LT653" s="14"/>
      <c r="LU653" s="14"/>
      <c r="LV653" s="14"/>
      <c r="LW653" s="14"/>
      <c r="LX653" s="14"/>
      <c r="LY653" s="14"/>
      <c r="LZ653" s="14"/>
      <c r="MA653" s="14"/>
      <c r="MB653" s="14"/>
      <c r="MC653" s="14"/>
      <c r="MD653" s="14"/>
      <c r="ME653" s="14"/>
      <c r="MF653" s="14"/>
      <c r="MG653" s="14"/>
      <c r="MH653" s="14"/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/>
      <c r="OC653" s="14"/>
      <c r="OD653" s="14"/>
      <c r="OE653" s="14"/>
      <c r="OF653" s="14"/>
      <c r="OG653" s="14"/>
      <c r="OH653" s="14"/>
      <c r="OI653" s="14"/>
      <c r="OJ653" s="14"/>
      <c r="OK653" s="14"/>
      <c r="OL653" s="14"/>
      <c r="OM653" s="14"/>
      <c r="ON653" s="14"/>
      <c r="OO653" s="14"/>
      <c r="OP653" s="14"/>
      <c r="OQ653" s="14"/>
      <c r="OR653" s="14"/>
      <c r="OS653" s="14"/>
      <c r="OT653" s="14"/>
      <c r="OU653" s="14"/>
      <c r="OV653" s="14"/>
      <c r="OW653" s="14"/>
      <c r="OX653" s="14"/>
      <c r="OY653" s="14"/>
      <c r="OZ653" s="14"/>
      <c r="PA653" s="14"/>
      <c r="PB653" s="14"/>
      <c r="PC653" s="14"/>
      <c r="PD653" s="14">
        <v>0</v>
      </c>
      <c r="PE653" s="14"/>
      <c r="PF653" s="84"/>
      <c r="PG653" s="84"/>
      <c r="PH653" s="84"/>
      <c r="PI653" s="84"/>
      <c r="PJ653" s="84"/>
      <c r="PK653" s="84"/>
      <c r="PL653" s="84"/>
      <c r="PM653" s="14"/>
      <c r="PN653" s="84"/>
      <c r="PO653" s="84"/>
      <c r="PP653" s="84"/>
      <c r="PQ653" s="84"/>
      <c r="PR653" s="505"/>
      <c r="PS653" s="84"/>
      <c r="PT653" s="84"/>
      <c r="PU653" s="84"/>
      <c r="PV653" s="84"/>
      <c r="PW653" s="54"/>
      <c r="PX653" s="54"/>
      <c r="PY653" s="14"/>
      <c r="PZ653" s="14"/>
      <c r="QA653" s="14"/>
      <c r="QB653" s="54"/>
      <c r="QC653" s="54"/>
      <c r="QD653" s="54"/>
      <c r="QR653" s="1"/>
      <c r="QS653" s="1"/>
      <c r="QX653" s="1"/>
      <c r="QY653" s="1"/>
      <c r="QZ653" s="1"/>
      <c r="RA653" s="1"/>
      <c r="RB653" s="1"/>
      <c r="RC653" s="1"/>
      <c r="RD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</row>
    <row r="654" spans="1:488" s="20" customFormat="1" hidden="1" x14ac:dyDescent="0.25">
      <c r="A654" s="68" t="s">
        <v>10</v>
      </c>
      <c r="B654" s="68" t="s">
        <v>1549</v>
      </c>
      <c r="C654" s="347"/>
      <c r="D654" s="347"/>
      <c r="E654" s="14">
        <v>0</v>
      </c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>
        <v>0</v>
      </c>
      <c r="PE654" s="14"/>
      <c r="PF654" s="84"/>
      <c r="PG654" s="84"/>
      <c r="PH654" s="84"/>
      <c r="PI654" s="84"/>
      <c r="PJ654" s="84"/>
      <c r="PK654" s="84"/>
      <c r="PL654" s="84"/>
      <c r="PM654" s="14"/>
      <c r="PN654" s="84"/>
      <c r="PO654" s="84"/>
      <c r="PP654" s="84"/>
      <c r="PQ654" s="84"/>
      <c r="PR654" s="505"/>
      <c r="PS654" s="84"/>
      <c r="PT654" s="84"/>
      <c r="PU654" s="84"/>
      <c r="PV654" s="84"/>
      <c r="PW654" s="54"/>
      <c r="PX654" s="54"/>
      <c r="PY654" s="14"/>
      <c r="PZ654" s="14"/>
      <c r="QA654" s="14"/>
      <c r="QB654" s="54"/>
      <c r="QC654" s="54"/>
      <c r="QD654" s="54"/>
      <c r="QR654" s="1"/>
      <c r="QS654" s="1"/>
      <c r="QX654" s="1"/>
      <c r="QY654" s="1"/>
      <c r="QZ654" s="1"/>
      <c r="RA654" s="1"/>
      <c r="RB654" s="1"/>
      <c r="RC654" s="1"/>
      <c r="RD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</row>
    <row r="655" spans="1:488" s="20" customFormat="1" hidden="1" x14ac:dyDescent="0.25">
      <c r="A655" s="68" t="s">
        <v>10</v>
      </c>
      <c r="B655" s="68" t="s">
        <v>1260</v>
      </c>
      <c r="C655" s="464">
        <v>386</v>
      </c>
      <c r="D655" s="347"/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  <c r="AL655" s="14">
        <v>0</v>
      </c>
      <c r="AM655" s="14">
        <v>0</v>
      </c>
      <c r="AN655" s="14">
        <v>0</v>
      </c>
      <c r="AO655" s="14">
        <v>0</v>
      </c>
      <c r="AP655" s="14">
        <v>0</v>
      </c>
      <c r="AQ655" s="14">
        <v>0</v>
      </c>
      <c r="AR655" s="14">
        <v>0</v>
      </c>
      <c r="AS655" s="14">
        <v>0</v>
      </c>
      <c r="AT655" s="14">
        <v>0</v>
      </c>
      <c r="AU655" s="14">
        <v>0</v>
      </c>
      <c r="AV655" s="14">
        <v>0</v>
      </c>
      <c r="AW655" s="14">
        <v>0</v>
      </c>
      <c r="AX655" s="14">
        <v>0</v>
      </c>
      <c r="AY655" s="14">
        <v>0</v>
      </c>
      <c r="AZ655" s="14">
        <v>0</v>
      </c>
      <c r="BA655" s="14">
        <v>0</v>
      </c>
      <c r="BB655" s="14">
        <v>0</v>
      </c>
      <c r="BC655" s="14">
        <v>0</v>
      </c>
      <c r="BD655" s="14">
        <v>0</v>
      </c>
      <c r="BE655" s="14">
        <v>0</v>
      </c>
      <c r="BF655" s="14">
        <v>0</v>
      </c>
      <c r="BG655" s="14">
        <v>0</v>
      </c>
      <c r="BH655" s="14">
        <v>0</v>
      </c>
      <c r="BI655" s="14">
        <v>0</v>
      </c>
      <c r="BJ655" s="14">
        <v>0</v>
      </c>
      <c r="BK655" s="14">
        <v>0</v>
      </c>
      <c r="BL655" s="14">
        <v>0</v>
      </c>
      <c r="BM655" s="14">
        <v>0</v>
      </c>
      <c r="BN655" s="14">
        <v>0</v>
      </c>
      <c r="BO655" s="14">
        <v>0</v>
      </c>
      <c r="BP655" s="14">
        <v>0</v>
      </c>
      <c r="BQ655" s="14">
        <v>0</v>
      </c>
      <c r="BR655" s="14">
        <v>0</v>
      </c>
      <c r="BS655" s="14">
        <v>0</v>
      </c>
      <c r="BT655" s="14">
        <v>0</v>
      </c>
      <c r="BU655" s="14">
        <v>0</v>
      </c>
      <c r="BV655" s="14">
        <v>0</v>
      </c>
      <c r="BW655" s="14">
        <v>0</v>
      </c>
      <c r="BX655" s="14">
        <v>0</v>
      </c>
      <c r="BY655" s="14">
        <v>0</v>
      </c>
      <c r="BZ655" s="14">
        <v>0</v>
      </c>
      <c r="CA655" s="14">
        <v>0</v>
      </c>
      <c r="CB655" s="14">
        <v>0</v>
      </c>
      <c r="CC655" s="14">
        <v>0</v>
      </c>
      <c r="CD655" s="14">
        <v>0</v>
      </c>
      <c r="CE655" s="14">
        <v>0</v>
      </c>
      <c r="CF655" s="14">
        <v>0</v>
      </c>
      <c r="CG655" s="14">
        <v>0</v>
      </c>
      <c r="CH655" s="14">
        <v>0</v>
      </c>
      <c r="CI655" s="14">
        <v>0</v>
      </c>
      <c r="CJ655" s="14">
        <v>0</v>
      </c>
      <c r="CK655" s="14">
        <v>0</v>
      </c>
      <c r="CL655" s="14">
        <v>0</v>
      </c>
      <c r="CM655" s="14">
        <v>0</v>
      </c>
      <c r="CN655" s="14">
        <v>0</v>
      </c>
      <c r="CO655" s="14">
        <v>0</v>
      </c>
      <c r="CP655" s="14">
        <v>0</v>
      </c>
      <c r="CQ655" s="14">
        <v>0</v>
      </c>
      <c r="CR655" s="14">
        <v>0</v>
      </c>
      <c r="CS655" s="14">
        <v>0</v>
      </c>
      <c r="CT655" s="14">
        <v>0</v>
      </c>
      <c r="CU655" s="14">
        <v>0</v>
      </c>
      <c r="CV655" s="14">
        <v>0</v>
      </c>
      <c r="CW655" s="14">
        <v>0</v>
      </c>
      <c r="CX655" s="14">
        <v>0</v>
      </c>
      <c r="CY655" s="14">
        <v>0</v>
      </c>
      <c r="CZ655" s="14">
        <v>0</v>
      </c>
      <c r="DA655" s="14">
        <v>0</v>
      </c>
      <c r="DB655" s="14">
        <v>0</v>
      </c>
      <c r="DC655" s="14">
        <v>0</v>
      </c>
      <c r="DD655" s="14">
        <v>0</v>
      </c>
      <c r="DE655" s="14">
        <v>0</v>
      </c>
      <c r="DF655" s="14">
        <v>0</v>
      </c>
      <c r="DG655" s="14">
        <v>0</v>
      </c>
      <c r="DH655" s="14">
        <v>0</v>
      </c>
      <c r="DI655" s="14">
        <v>0</v>
      </c>
      <c r="DJ655" s="14">
        <v>0</v>
      </c>
      <c r="DK655" s="14">
        <v>0</v>
      </c>
      <c r="DL655" s="14">
        <v>0</v>
      </c>
      <c r="DM655" s="14">
        <v>0</v>
      </c>
      <c r="DN655" s="14">
        <v>0</v>
      </c>
      <c r="DO655" s="14">
        <v>0</v>
      </c>
      <c r="DP655" s="14">
        <v>0</v>
      </c>
      <c r="DQ655" s="14">
        <v>0</v>
      </c>
      <c r="DR655" s="14">
        <v>0</v>
      </c>
      <c r="DS655" s="14">
        <v>0</v>
      </c>
      <c r="DT655" s="14">
        <v>0</v>
      </c>
      <c r="DU655" s="14">
        <v>0</v>
      </c>
      <c r="DV655" s="14">
        <v>0</v>
      </c>
      <c r="DW655" s="14">
        <v>0</v>
      </c>
      <c r="DX655" s="14">
        <v>0</v>
      </c>
      <c r="DY655" s="14">
        <v>0</v>
      </c>
      <c r="DZ655" s="14">
        <v>0</v>
      </c>
      <c r="EA655" s="14">
        <v>0</v>
      </c>
      <c r="EB655" s="14">
        <v>0</v>
      </c>
      <c r="EC655" s="14">
        <v>0</v>
      </c>
      <c r="ED655" s="14">
        <v>0</v>
      </c>
      <c r="EE655" s="14">
        <v>0</v>
      </c>
      <c r="EF655" s="14">
        <v>0</v>
      </c>
      <c r="EG655" s="14">
        <v>0</v>
      </c>
      <c r="EH655" s="14">
        <v>0</v>
      </c>
      <c r="EI655" s="14">
        <v>0</v>
      </c>
      <c r="EJ655" s="14">
        <v>0</v>
      </c>
      <c r="EK655" s="14">
        <v>0</v>
      </c>
      <c r="EL655" s="14">
        <v>0</v>
      </c>
      <c r="EM655" s="14">
        <v>0</v>
      </c>
      <c r="EN655" s="14">
        <v>0</v>
      </c>
      <c r="EO655" s="14">
        <v>0</v>
      </c>
      <c r="EP655" s="14">
        <v>0</v>
      </c>
      <c r="EQ655" s="14">
        <v>0</v>
      </c>
      <c r="ER655" s="14">
        <v>0</v>
      </c>
      <c r="ES655" s="14">
        <v>0</v>
      </c>
      <c r="ET655" s="14">
        <v>0</v>
      </c>
      <c r="EU655" s="14">
        <v>0</v>
      </c>
      <c r="EV655" s="14">
        <v>0</v>
      </c>
      <c r="EW655" s="14">
        <v>0</v>
      </c>
      <c r="EX655" s="14">
        <v>0</v>
      </c>
      <c r="EY655" s="14">
        <v>0</v>
      </c>
      <c r="EZ655" s="14">
        <v>0</v>
      </c>
      <c r="FA655" s="14">
        <v>0</v>
      </c>
      <c r="FB655" s="14">
        <v>0</v>
      </c>
      <c r="FC655" s="14">
        <v>0</v>
      </c>
      <c r="FD655" s="14">
        <v>0</v>
      </c>
      <c r="FE655" s="14">
        <v>0</v>
      </c>
      <c r="FF655" s="14">
        <v>0</v>
      </c>
      <c r="FG655" s="14">
        <v>0</v>
      </c>
      <c r="FH655" s="14">
        <v>0</v>
      </c>
      <c r="FI655" s="14">
        <v>0</v>
      </c>
      <c r="FJ655" s="14">
        <v>0</v>
      </c>
      <c r="FK655" s="14">
        <v>0</v>
      </c>
      <c r="FL655" s="14">
        <v>0</v>
      </c>
      <c r="FM655" s="14">
        <v>0</v>
      </c>
      <c r="FN655" s="14">
        <v>0</v>
      </c>
      <c r="FO655" s="14">
        <v>0</v>
      </c>
      <c r="FP655" s="14">
        <v>0</v>
      </c>
      <c r="FQ655" s="14">
        <v>0</v>
      </c>
      <c r="FR655" s="14">
        <v>0</v>
      </c>
      <c r="FS655" s="14">
        <v>0</v>
      </c>
      <c r="FT655" s="14">
        <v>0</v>
      </c>
      <c r="FU655" s="14">
        <v>0</v>
      </c>
      <c r="FV655" s="14">
        <v>0</v>
      </c>
      <c r="FW655" s="14">
        <v>0</v>
      </c>
      <c r="FX655" s="14">
        <v>0</v>
      </c>
      <c r="FY655" s="14">
        <v>0</v>
      </c>
      <c r="FZ655" s="14">
        <v>0</v>
      </c>
      <c r="GA655" s="14">
        <v>0</v>
      </c>
      <c r="GB655" s="14">
        <v>0</v>
      </c>
      <c r="GC655" s="14">
        <v>0</v>
      </c>
      <c r="GD655" s="14">
        <v>0</v>
      </c>
      <c r="GE655" s="14">
        <v>0</v>
      </c>
      <c r="GF655" s="14">
        <v>0</v>
      </c>
      <c r="GG655" s="14">
        <v>0</v>
      </c>
      <c r="GH655" s="14">
        <v>0</v>
      </c>
      <c r="GI655" s="14">
        <v>0</v>
      </c>
      <c r="GJ655" s="14">
        <v>0</v>
      </c>
      <c r="GK655" s="14">
        <v>0</v>
      </c>
      <c r="GL655" s="14">
        <v>0</v>
      </c>
      <c r="GM655" s="14">
        <v>0</v>
      </c>
      <c r="GN655" s="14">
        <v>0</v>
      </c>
      <c r="GO655" s="14">
        <v>0</v>
      </c>
      <c r="GP655" s="14">
        <v>0</v>
      </c>
      <c r="GQ655" s="14">
        <v>0</v>
      </c>
      <c r="GR655" s="14">
        <v>0</v>
      </c>
      <c r="GS655" s="14">
        <v>0</v>
      </c>
      <c r="GT655" s="14">
        <v>0</v>
      </c>
      <c r="GU655" s="14">
        <v>0</v>
      </c>
      <c r="GV655" s="14">
        <v>0</v>
      </c>
      <c r="GW655" s="14">
        <v>0</v>
      </c>
      <c r="GX655" s="14">
        <v>0</v>
      </c>
      <c r="GY655" s="14">
        <v>0</v>
      </c>
      <c r="GZ655" s="14">
        <v>0</v>
      </c>
      <c r="HA655" s="14">
        <v>0</v>
      </c>
      <c r="HB655" s="14">
        <v>0</v>
      </c>
      <c r="HC655" s="14">
        <v>0</v>
      </c>
      <c r="HD655" s="14">
        <v>0</v>
      </c>
      <c r="HE655" s="14">
        <v>0</v>
      </c>
      <c r="HF655" s="14">
        <v>0</v>
      </c>
      <c r="HG655" s="14">
        <v>0</v>
      </c>
      <c r="HH655" s="14">
        <v>0</v>
      </c>
      <c r="HI655" s="14">
        <v>0</v>
      </c>
      <c r="HJ655" s="14">
        <v>0</v>
      </c>
      <c r="HK655" s="14">
        <v>0</v>
      </c>
      <c r="HL655" s="14">
        <v>0</v>
      </c>
      <c r="HM655" s="14">
        <v>0</v>
      </c>
      <c r="HN655" s="14">
        <v>0</v>
      </c>
      <c r="HO655" s="14">
        <v>0</v>
      </c>
      <c r="HP655" s="14">
        <v>0</v>
      </c>
      <c r="HQ655" s="14">
        <v>0</v>
      </c>
      <c r="HR655" s="14">
        <v>0</v>
      </c>
      <c r="HS655" s="14">
        <v>0</v>
      </c>
      <c r="HT655" s="14">
        <v>0</v>
      </c>
      <c r="HU655" s="14">
        <v>0</v>
      </c>
      <c r="HV655" s="14">
        <v>0</v>
      </c>
      <c r="HW655" s="14">
        <v>0</v>
      </c>
      <c r="HX655" s="14">
        <v>0</v>
      </c>
      <c r="HY655" s="14">
        <v>0</v>
      </c>
      <c r="HZ655" s="14">
        <v>0</v>
      </c>
      <c r="IA655" s="14">
        <v>0</v>
      </c>
      <c r="IB655" s="14">
        <v>0</v>
      </c>
      <c r="IC655" s="14">
        <v>0</v>
      </c>
      <c r="ID655" s="14">
        <v>0</v>
      </c>
      <c r="IE655" s="14">
        <v>0</v>
      </c>
      <c r="IF655" s="14">
        <v>0</v>
      </c>
      <c r="IG655" s="14">
        <v>0</v>
      </c>
      <c r="IH655" s="14">
        <v>0</v>
      </c>
      <c r="II655" s="14">
        <v>0</v>
      </c>
      <c r="IJ655" s="14">
        <v>0</v>
      </c>
      <c r="IK655" s="14">
        <v>0</v>
      </c>
      <c r="IL655" s="14">
        <v>0</v>
      </c>
      <c r="IM655" s="14">
        <v>0</v>
      </c>
      <c r="IN655" s="14">
        <v>0</v>
      </c>
      <c r="IO655" s="14">
        <v>0</v>
      </c>
      <c r="IP655" s="14">
        <v>0</v>
      </c>
      <c r="IQ655" s="14">
        <v>0</v>
      </c>
      <c r="IR655" s="14">
        <v>0</v>
      </c>
      <c r="IS655" s="14">
        <v>0</v>
      </c>
      <c r="IT655" s="14">
        <v>0</v>
      </c>
      <c r="IU655" s="14">
        <v>0</v>
      </c>
      <c r="IV655" s="14">
        <v>0</v>
      </c>
      <c r="IW655" s="14">
        <v>0</v>
      </c>
      <c r="IX655" s="14">
        <v>0</v>
      </c>
      <c r="IY655" s="14">
        <v>0</v>
      </c>
      <c r="IZ655" s="14">
        <v>0</v>
      </c>
      <c r="JA655" s="14">
        <v>0</v>
      </c>
      <c r="JB655" s="14">
        <v>0</v>
      </c>
      <c r="JC655" s="14">
        <v>0</v>
      </c>
      <c r="JD655" s="14">
        <v>0</v>
      </c>
      <c r="JE655" s="14">
        <v>0</v>
      </c>
      <c r="JF655" s="14">
        <v>0</v>
      </c>
      <c r="JG655" s="14">
        <v>0</v>
      </c>
      <c r="JH655" s="14">
        <v>0</v>
      </c>
      <c r="JI655" s="14">
        <v>0</v>
      </c>
      <c r="JJ655" s="14">
        <v>0</v>
      </c>
      <c r="JK655" s="14">
        <v>0</v>
      </c>
      <c r="JL655" s="14">
        <v>0</v>
      </c>
      <c r="JM655" s="14">
        <v>0</v>
      </c>
      <c r="JN655" s="14">
        <v>0</v>
      </c>
      <c r="JO655" s="14">
        <v>0</v>
      </c>
      <c r="JP655" s="14">
        <v>0</v>
      </c>
      <c r="JQ655" s="14">
        <v>0</v>
      </c>
      <c r="JR655" s="14">
        <v>0</v>
      </c>
      <c r="JS655" s="14">
        <v>0</v>
      </c>
      <c r="JT655" s="14">
        <v>0</v>
      </c>
      <c r="JU655" s="14">
        <v>0</v>
      </c>
      <c r="JV655" s="14">
        <v>0</v>
      </c>
      <c r="JW655" s="14">
        <v>0</v>
      </c>
      <c r="JX655" s="14">
        <v>0</v>
      </c>
      <c r="JY655" s="14">
        <v>0</v>
      </c>
      <c r="JZ655" s="14">
        <v>0</v>
      </c>
      <c r="KA655" s="14">
        <v>0</v>
      </c>
      <c r="KB655" s="14">
        <v>0</v>
      </c>
      <c r="KC655" s="14">
        <v>0</v>
      </c>
      <c r="KD655" s="14">
        <v>0</v>
      </c>
      <c r="KE655" s="14">
        <v>0</v>
      </c>
      <c r="KF655" s="14">
        <v>0</v>
      </c>
      <c r="KG655" s="14">
        <v>0</v>
      </c>
      <c r="KH655" s="14">
        <v>0</v>
      </c>
      <c r="KI655" s="14">
        <v>0</v>
      </c>
      <c r="KJ655" s="14">
        <v>0</v>
      </c>
      <c r="KK655" s="14">
        <v>0</v>
      </c>
      <c r="KL655" s="14">
        <v>0</v>
      </c>
      <c r="KM655" s="14">
        <v>0</v>
      </c>
      <c r="KN655" s="14">
        <v>0</v>
      </c>
      <c r="KO655" s="14">
        <v>0</v>
      </c>
      <c r="KP655" s="14">
        <v>0</v>
      </c>
      <c r="KQ655" s="14">
        <v>0</v>
      </c>
      <c r="KR655" s="14">
        <v>0</v>
      </c>
      <c r="KS655" s="14">
        <v>0</v>
      </c>
      <c r="KT655" s="14">
        <v>0</v>
      </c>
      <c r="KU655" s="14">
        <v>0</v>
      </c>
      <c r="KV655" s="14">
        <v>0</v>
      </c>
      <c r="KW655" s="14">
        <v>0</v>
      </c>
      <c r="KX655" s="14">
        <v>0</v>
      </c>
      <c r="KY655" s="14">
        <v>0</v>
      </c>
      <c r="KZ655" s="14">
        <v>0</v>
      </c>
      <c r="LA655" s="14">
        <v>0</v>
      </c>
      <c r="LB655" s="14">
        <v>0</v>
      </c>
      <c r="LC655" s="14">
        <v>0</v>
      </c>
      <c r="LD655" s="14">
        <v>0</v>
      </c>
      <c r="LE655" s="14">
        <v>0</v>
      </c>
      <c r="LF655" s="14">
        <v>0</v>
      </c>
      <c r="LG655" s="14">
        <v>0</v>
      </c>
      <c r="LH655" s="14">
        <v>0</v>
      </c>
      <c r="LI655" s="14">
        <v>0</v>
      </c>
      <c r="LJ655" s="14">
        <v>0</v>
      </c>
      <c r="LK655" s="14">
        <v>0</v>
      </c>
      <c r="LL655" s="14">
        <v>0</v>
      </c>
      <c r="LM655" s="14">
        <v>0</v>
      </c>
      <c r="LN655" s="14">
        <v>0</v>
      </c>
      <c r="LO655" s="14">
        <v>0</v>
      </c>
      <c r="LP655" s="14">
        <v>0</v>
      </c>
      <c r="LQ655" s="14">
        <v>0</v>
      </c>
      <c r="LR655" s="14">
        <v>0</v>
      </c>
      <c r="LS655" s="14">
        <v>0</v>
      </c>
      <c r="LT655" s="14">
        <v>0</v>
      </c>
      <c r="LU655" s="14">
        <v>0</v>
      </c>
      <c r="LV655" s="14">
        <v>0</v>
      </c>
      <c r="LW655" s="14">
        <v>0</v>
      </c>
      <c r="LX655" s="14">
        <v>0</v>
      </c>
      <c r="LY655" s="14">
        <v>0</v>
      </c>
      <c r="LZ655" s="14">
        <v>0</v>
      </c>
      <c r="MA655" s="14">
        <v>0</v>
      </c>
      <c r="MB655" s="14">
        <v>0</v>
      </c>
      <c r="MC655" s="14">
        <v>0</v>
      </c>
      <c r="MD655" s="14">
        <v>0</v>
      </c>
      <c r="ME655" s="14">
        <v>0</v>
      </c>
      <c r="MF655" s="14">
        <v>0</v>
      </c>
      <c r="MG655" s="14">
        <v>0</v>
      </c>
      <c r="MH655" s="14">
        <v>0</v>
      </c>
      <c r="MI655" s="14">
        <v>0</v>
      </c>
      <c r="MJ655" s="14">
        <v>0</v>
      </c>
      <c r="MK655" s="14">
        <v>0</v>
      </c>
      <c r="ML655" s="14">
        <v>0</v>
      </c>
      <c r="MM655" s="14">
        <v>0</v>
      </c>
      <c r="MN655" s="14">
        <v>0</v>
      </c>
      <c r="MO655" s="14">
        <v>0</v>
      </c>
      <c r="MP655" s="14">
        <v>0</v>
      </c>
      <c r="MQ655" s="14">
        <v>0</v>
      </c>
      <c r="MR655" s="14">
        <v>0</v>
      </c>
      <c r="MS655" s="14">
        <v>0</v>
      </c>
      <c r="MT655" s="14">
        <v>0</v>
      </c>
      <c r="MU655" s="14">
        <v>0</v>
      </c>
      <c r="MV655" s="14">
        <v>0</v>
      </c>
      <c r="MW655" s="14">
        <v>0</v>
      </c>
      <c r="MX655" s="14">
        <v>0</v>
      </c>
      <c r="MY655" s="14">
        <v>0</v>
      </c>
      <c r="MZ655" s="14">
        <v>0</v>
      </c>
      <c r="NA655" s="14">
        <v>0</v>
      </c>
      <c r="NB655" s="14">
        <v>0</v>
      </c>
      <c r="NC655" s="14">
        <v>0</v>
      </c>
      <c r="ND655" s="14">
        <v>0</v>
      </c>
      <c r="NE655" s="14">
        <v>0</v>
      </c>
      <c r="NF655" s="14">
        <v>0</v>
      </c>
      <c r="NG655" s="14">
        <v>0</v>
      </c>
      <c r="NH655" s="14">
        <v>0</v>
      </c>
      <c r="NI655" s="14">
        <v>1</v>
      </c>
      <c r="NJ655" s="14">
        <v>0</v>
      </c>
      <c r="NK655" s="14">
        <v>0</v>
      </c>
      <c r="NL655" s="14">
        <v>0</v>
      </c>
      <c r="NM655" s="14">
        <v>0</v>
      </c>
      <c r="NN655" s="14">
        <v>0</v>
      </c>
      <c r="NO655" s="14">
        <v>0</v>
      </c>
      <c r="NP655" s="14">
        <v>0</v>
      </c>
      <c r="NQ655" s="14">
        <v>1</v>
      </c>
      <c r="NR655" s="14">
        <v>0</v>
      </c>
      <c r="NS655" s="14">
        <v>0</v>
      </c>
      <c r="NT655" s="14">
        <v>0</v>
      </c>
      <c r="NU655" s="14">
        <v>0</v>
      </c>
      <c r="NV655" s="14">
        <v>1</v>
      </c>
      <c r="NW655" s="14">
        <v>0</v>
      </c>
      <c r="NX655" s="14">
        <v>0</v>
      </c>
      <c r="NY655" s="14">
        <v>0</v>
      </c>
      <c r="NZ655" s="14">
        <v>0</v>
      </c>
      <c r="OA655" s="14">
        <v>0</v>
      </c>
      <c r="OB655" s="14">
        <v>0</v>
      </c>
      <c r="OC655" s="14">
        <v>0</v>
      </c>
      <c r="OD655" s="14">
        <v>0</v>
      </c>
      <c r="OE655" s="14">
        <v>0</v>
      </c>
      <c r="OF655" s="14"/>
      <c r="OG655" s="14">
        <v>0</v>
      </c>
      <c r="OH655" s="14">
        <v>0</v>
      </c>
      <c r="OI655" s="14">
        <v>0</v>
      </c>
      <c r="OJ655" s="14">
        <v>0</v>
      </c>
      <c r="OK655" s="14">
        <v>0</v>
      </c>
      <c r="OL655" s="14">
        <v>0</v>
      </c>
      <c r="OM655" s="14">
        <v>0</v>
      </c>
      <c r="ON655" s="14">
        <v>0</v>
      </c>
      <c r="OO655" s="14">
        <v>0</v>
      </c>
      <c r="OP655" s="14">
        <v>0</v>
      </c>
      <c r="OQ655" s="14">
        <v>0</v>
      </c>
      <c r="OR655" s="14">
        <v>0</v>
      </c>
      <c r="OS655" s="14">
        <v>0</v>
      </c>
      <c r="OT655" s="14">
        <v>0</v>
      </c>
      <c r="OU655" s="14">
        <v>0</v>
      </c>
      <c r="OV655" s="14">
        <v>0</v>
      </c>
      <c r="OW655" s="14">
        <v>0</v>
      </c>
      <c r="OX655" s="14">
        <v>0</v>
      </c>
      <c r="OY655" s="14">
        <v>0</v>
      </c>
      <c r="OZ655" s="14"/>
      <c r="PA655" s="14">
        <v>0</v>
      </c>
      <c r="PB655" s="14"/>
      <c r="PC655" s="14"/>
      <c r="PD655" s="14">
        <v>0</v>
      </c>
      <c r="PE655" s="14"/>
      <c r="PF655" s="14"/>
      <c r="PG655" s="54"/>
      <c r="PH655" s="54"/>
      <c r="PI655" s="54"/>
      <c r="PJ655" s="54"/>
      <c r="PK655" s="54"/>
      <c r="PL655" s="84"/>
      <c r="PM655" s="14"/>
      <c r="PN655" s="84"/>
      <c r="PO655" s="84"/>
      <c r="PP655" s="84"/>
      <c r="PQ655" s="84"/>
      <c r="PR655" s="505"/>
      <c r="PS655" s="84"/>
      <c r="PT655" s="84"/>
      <c r="PU655" s="84"/>
      <c r="PV655" s="84"/>
      <c r="PW655" s="54"/>
      <c r="PX655" s="54"/>
      <c r="PY655" s="14"/>
      <c r="PZ655" s="14"/>
      <c r="QA655" s="14"/>
      <c r="QB655" s="54"/>
      <c r="QC655" s="54"/>
      <c r="QD655" s="54"/>
      <c r="QR655" s="1"/>
      <c r="QS655" s="1"/>
      <c r="QX655" s="1"/>
      <c r="QY655" s="1"/>
      <c r="QZ655" s="1"/>
      <c r="RA655" s="1"/>
      <c r="RB655" s="1"/>
      <c r="RC655" s="1"/>
      <c r="RD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</row>
    <row r="656" spans="1:488" s="20" customFormat="1" hidden="1" x14ac:dyDescent="0.25">
      <c r="A656" s="68" t="s">
        <v>10</v>
      </c>
      <c r="B656" s="68" t="s">
        <v>1261</v>
      </c>
      <c r="C656" s="347">
        <v>428</v>
      </c>
      <c r="D656" s="347"/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  <c r="AL656" s="14">
        <v>0</v>
      </c>
      <c r="AM656" s="14">
        <v>0</v>
      </c>
      <c r="AN656" s="14">
        <v>0</v>
      </c>
      <c r="AO656" s="14">
        <v>0</v>
      </c>
      <c r="AP656" s="14">
        <v>0</v>
      </c>
      <c r="AQ656" s="14">
        <v>0</v>
      </c>
      <c r="AR656" s="14">
        <v>0</v>
      </c>
      <c r="AS656" s="14">
        <v>0</v>
      </c>
      <c r="AT656" s="14">
        <v>0</v>
      </c>
      <c r="AU656" s="14">
        <v>0</v>
      </c>
      <c r="AV656" s="14">
        <v>0</v>
      </c>
      <c r="AW656" s="14">
        <v>0</v>
      </c>
      <c r="AX656" s="14">
        <v>0</v>
      </c>
      <c r="AY656" s="14">
        <v>0</v>
      </c>
      <c r="AZ656" s="14">
        <v>0</v>
      </c>
      <c r="BA656" s="14">
        <v>0</v>
      </c>
      <c r="BB656" s="14">
        <v>0</v>
      </c>
      <c r="BC656" s="14">
        <v>0</v>
      </c>
      <c r="BD656" s="14">
        <v>0</v>
      </c>
      <c r="BE656" s="14">
        <v>0</v>
      </c>
      <c r="BF656" s="14">
        <v>0</v>
      </c>
      <c r="BG656" s="14">
        <v>0</v>
      </c>
      <c r="BH656" s="14">
        <v>0</v>
      </c>
      <c r="BI656" s="14">
        <v>0</v>
      </c>
      <c r="BJ656" s="14">
        <v>0</v>
      </c>
      <c r="BK656" s="14">
        <v>0</v>
      </c>
      <c r="BL656" s="14">
        <v>0</v>
      </c>
      <c r="BM656" s="14">
        <v>0</v>
      </c>
      <c r="BN656" s="14">
        <v>0</v>
      </c>
      <c r="BO656" s="14">
        <v>0</v>
      </c>
      <c r="BP656" s="14">
        <v>0</v>
      </c>
      <c r="BQ656" s="14">
        <v>0</v>
      </c>
      <c r="BR656" s="14">
        <v>0</v>
      </c>
      <c r="BS656" s="14">
        <v>0</v>
      </c>
      <c r="BT656" s="14">
        <v>0</v>
      </c>
      <c r="BU656" s="14">
        <v>0</v>
      </c>
      <c r="BV656" s="14">
        <v>0</v>
      </c>
      <c r="BW656" s="14">
        <v>0</v>
      </c>
      <c r="BX656" s="14">
        <v>0</v>
      </c>
      <c r="BY656" s="14">
        <v>0</v>
      </c>
      <c r="BZ656" s="14">
        <v>0</v>
      </c>
      <c r="CA656" s="14">
        <v>0</v>
      </c>
      <c r="CB656" s="14">
        <v>0</v>
      </c>
      <c r="CC656" s="14">
        <v>0</v>
      </c>
      <c r="CD656" s="14">
        <v>0</v>
      </c>
      <c r="CE656" s="14">
        <v>0</v>
      </c>
      <c r="CF656" s="14">
        <v>0</v>
      </c>
      <c r="CG656" s="14">
        <v>0</v>
      </c>
      <c r="CH656" s="14">
        <v>0</v>
      </c>
      <c r="CI656" s="14">
        <v>0</v>
      </c>
      <c r="CJ656" s="14">
        <v>0</v>
      </c>
      <c r="CK656" s="14">
        <v>0</v>
      </c>
      <c r="CL656" s="14">
        <v>0</v>
      </c>
      <c r="CM656" s="14">
        <v>0</v>
      </c>
      <c r="CN656" s="14">
        <v>0</v>
      </c>
      <c r="CO656" s="14">
        <v>0</v>
      </c>
      <c r="CP656" s="14">
        <v>0</v>
      </c>
      <c r="CQ656" s="14">
        <v>0</v>
      </c>
      <c r="CR656" s="14">
        <v>0</v>
      </c>
      <c r="CS656" s="14">
        <v>0</v>
      </c>
      <c r="CT656" s="14">
        <v>0</v>
      </c>
      <c r="CU656" s="14">
        <v>0</v>
      </c>
      <c r="CV656" s="14">
        <v>0</v>
      </c>
      <c r="CW656" s="14">
        <v>0</v>
      </c>
      <c r="CX656" s="14">
        <v>0</v>
      </c>
      <c r="CY656" s="14">
        <v>0</v>
      </c>
      <c r="CZ656" s="14">
        <v>0</v>
      </c>
      <c r="DA656" s="14">
        <v>0</v>
      </c>
      <c r="DB656" s="14">
        <v>0</v>
      </c>
      <c r="DC656" s="14">
        <v>0</v>
      </c>
      <c r="DD656" s="14">
        <v>0</v>
      </c>
      <c r="DE656" s="14">
        <v>0</v>
      </c>
      <c r="DF656" s="14">
        <v>0</v>
      </c>
      <c r="DG656" s="14">
        <v>0</v>
      </c>
      <c r="DH656" s="14">
        <v>0</v>
      </c>
      <c r="DI656" s="14">
        <v>0</v>
      </c>
      <c r="DJ656" s="14">
        <v>0</v>
      </c>
      <c r="DK656" s="14">
        <v>0</v>
      </c>
      <c r="DL656" s="14">
        <v>0</v>
      </c>
      <c r="DM656" s="14">
        <v>0</v>
      </c>
      <c r="DN656" s="14">
        <v>0</v>
      </c>
      <c r="DO656" s="14">
        <v>0</v>
      </c>
      <c r="DP656" s="14">
        <v>0</v>
      </c>
      <c r="DQ656" s="14">
        <v>0</v>
      </c>
      <c r="DR656" s="14">
        <v>0</v>
      </c>
      <c r="DS656" s="14">
        <v>0</v>
      </c>
      <c r="DT656" s="14">
        <v>0</v>
      </c>
      <c r="DU656" s="14">
        <v>0</v>
      </c>
      <c r="DV656" s="14">
        <v>0</v>
      </c>
      <c r="DW656" s="14">
        <v>0</v>
      </c>
      <c r="DX656" s="14">
        <v>0</v>
      </c>
      <c r="DY656" s="14">
        <v>0</v>
      </c>
      <c r="DZ656" s="14">
        <v>0</v>
      </c>
      <c r="EA656" s="14">
        <v>0</v>
      </c>
      <c r="EB656" s="14">
        <v>0</v>
      </c>
      <c r="EC656" s="14">
        <v>0</v>
      </c>
      <c r="ED656" s="14">
        <v>0</v>
      </c>
      <c r="EE656" s="14">
        <v>0</v>
      </c>
      <c r="EF656" s="14">
        <v>0</v>
      </c>
      <c r="EG656" s="14">
        <v>0</v>
      </c>
      <c r="EH656" s="14">
        <v>0</v>
      </c>
      <c r="EI656" s="14">
        <v>0</v>
      </c>
      <c r="EJ656" s="14">
        <v>0</v>
      </c>
      <c r="EK656" s="14">
        <v>0</v>
      </c>
      <c r="EL656" s="14">
        <v>0</v>
      </c>
      <c r="EM656" s="14">
        <v>0</v>
      </c>
      <c r="EN656" s="14">
        <v>0</v>
      </c>
      <c r="EO656" s="14">
        <v>0</v>
      </c>
      <c r="EP656" s="14">
        <v>0</v>
      </c>
      <c r="EQ656" s="14">
        <v>0</v>
      </c>
      <c r="ER656" s="14">
        <v>0</v>
      </c>
      <c r="ES656" s="14">
        <v>0</v>
      </c>
      <c r="ET656" s="14">
        <v>0</v>
      </c>
      <c r="EU656" s="14">
        <v>0</v>
      </c>
      <c r="EV656" s="14">
        <v>0</v>
      </c>
      <c r="EW656" s="14">
        <v>0</v>
      </c>
      <c r="EX656" s="14">
        <v>0</v>
      </c>
      <c r="EY656" s="14">
        <v>0</v>
      </c>
      <c r="EZ656" s="14">
        <v>0</v>
      </c>
      <c r="FA656" s="14">
        <v>0</v>
      </c>
      <c r="FB656" s="14">
        <v>0</v>
      </c>
      <c r="FC656" s="14">
        <v>0</v>
      </c>
      <c r="FD656" s="14">
        <v>0</v>
      </c>
      <c r="FE656" s="14">
        <v>0</v>
      </c>
      <c r="FF656" s="14">
        <v>0</v>
      </c>
      <c r="FG656" s="14">
        <v>0</v>
      </c>
      <c r="FH656" s="14">
        <v>0</v>
      </c>
      <c r="FI656" s="14">
        <v>0</v>
      </c>
      <c r="FJ656" s="14">
        <v>0</v>
      </c>
      <c r="FK656" s="14">
        <v>0</v>
      </c>
      <c r="FL656" s="14">
        <v>0</v>
      </c>
      <c r="FM656" s="14">
        <v>0</v>
      </c>
      <c r="FN656" s="14">
        <v>0</v>
      </c>
      <c r="FO656" s="14">
        <v>0</v>
      </c>
      <c r="FP656" s="14">
        <v>0</v>
      </c>
      <c r="FQ656" s="14">
        <v>0</v>
      </c>
      <c r="FR656" s="14">
        <v>0</v>
      </c>
      <c r="FS656" s="14">
        <v>0</v>
      </c>
      <c r="FT656" s="14">
        <v>0</v>
      </c>
      <c r="FU656" s="14">
        <v>0</v>
      </c>
      <c r="FV656" s="14">
        <v>0</v>
      </c>
      <c r="FW656" s="14">
        <v>0</v>
      </c>
      <c r="FX656" s="14">
        <v>0</v>
      </c>
      <c r="FY656" s="14">
        <v>0</v>
      </c>
      <c r="FZ656" s="14">
        <v>0</v>
      </c>
      <c r="GA656" s="14">
        <v>0</v>
      </c>
      <c r="GB656" s="14">
        <v>0</v>
      </c>
      <c r="GC656" s="14">
        <v>0</v>
      </c>
      <c r="GD656" s="14">
        <v>0</v>
      </c>
      <c r="GE656" s="14">
        <v>0</v>
      </c>
      <c r="GF656" s="14">
        <v>0</v>
      </c>
      <c r="GG656" s="14">
        <v>0</v>
      </c>
      <c r="GH656" s="14">
        <v>0</v>
      </c>
      <c r="GI656" s="14">
        <v>0</v>
      </c>
      <c r="GJ656" s="14">
        <v>0</v>
      </c>
      <c r="GK656" s="14">
        <v>0</v>
      </c>
      <c r="GL656" s="14">
        <v>0</v>
      </c>
      <c r="GM656" s="14">
        <v>0</v>
      </c>
      <c r="GN656" s="14">
        <v>0</v>
      </c>
      <c r="GO656" s="14">
        <v>0</v>
      </c>
      <c r="GP656" s="14">
        <v>0</v>
      </c>
      <c r="GQ656" s="14">
        <v>0</v>
      </c>
      <c r="GR656" s="14">
        <v>0</v>
      </c>
      <c r="GS656" s="14">
        <v>0</v>
      </c>
      <c r="GT656" s="14">
        <v>0</v>
      </c>
      <c r="GU656" s="14">
        <v>0</v>
      </c>
      <c r="GV656" s="14">
        <v>0</v>
      </c>
      <c r="GW656" s="14">
        <v>0</v>
      </c>
      <c r="GX656" s="14">
        <v>0</v>
      </c>
      <c r="GY656" s="14">
        <v>0</v>
      </c>
      <c r="GZ656" s="14">
        <v>0</v>
      </c>
      <c r="HA656" s="14">
        <v>0</v>
      </c>
      <c r="HB656" s="14">
        <v>0</v>
      </c>
      <c r="HC656" s="14">
        <v>0</v>
      </c>
      <c r="HD656" s="14">
        <v>0</v>
      </c>
      <c r="HE656" s="14">
        <v>0</v>
      </c>
      <c r="HF656" s="14">
        <v>0</v>
      </c>
      <c r="HG656" s="14">
        <v>0</v>
      </c>
      <c r="HH656" s="14">
        <v>0</v>
      </c>
      <c r="HI656" s="14">
        <v>0</v>
      </c>
      <c r="HJ656" s="14">
        <v>0</v>
      </c>
      <c r="HK656" s="14">
        <v>0</v>
      </c>
      <c r="HL656" s="14">
        <v>0</v>
      </c>
      <c r="HM656" s="14">
        <v>0</v>
      </c>
      <c r="HN656" s="14">
        <v>0</v>
      </c>
      <c r="HO656" s="14">
        <v>0</v>
      </c>
      <c r="HP656" s="14">
        <v>0</v>
      </c>
      <c r="HQ656" s="14">
        <v>0</v>
      </c>
      <c r="HR656" s="14">
        <v>0</v>
      </c>
      <c r="HS656" s="14">
        <v>0</v>
      </c>
      <c r="HT656" s="14">
        <v>0</v>
      </c>
      <c r="HU656" s="14">
        <v>0</v>
      </c>
      <c r="HV656" s="14">
        <v>0</v>
      </c>
      <c r="HW656" s="14">
        <v>0</v>
      </c>
      <c r="HX656" s="14">
        <v>0</v>
      </c>
      <c r="HY656" s="14">
        <v>0</v>
      </c>
      <c r="HZ656" s="14">
        <v>0</v>
      </c>
      <c r="IA656" s="14">
        <v>0</v>
      </c>
      <c r="IB656" s="14">
        <v>0</v>
      </c>
      <c r="IC656" s="14">
        <v>0</v>
      </c>
      <c r="ID656" s="14">
        <v>0</v>
      </c>
      <c r="IE656" s="14">
        <v>0</v>
      </c>
      <c r="IF656" s="14">
        <v>0</v>
      </c>
      <c r="IG656" s="14">
        <v>0</v>
      </c>
      <c r="IH656" s="14">
        <v>0</v>
      </c>
      <c r="II656" s="14">
        <v>0</v>
      </c>
      <c r="IJ656" s="14">
        <v>0</v>
      </c>
      <c r="IK656" s="14">
        <v>0</v>
      </c>
      <c r="IL656" s="14">
        <v>0</v>
      </c>
      <c r="IM656" s="14">
        <v>0</v>
      </c>
      <c r="IN656" s="14">
        <v>0</v>
      </c>
      <c r="IO656" s="14">
        <v>0</v>
      </c>
      <c r="IP656" s="14">
        <v>0</v>
      </c>
      <c r="IQ656" s="14">
        <v>0</v>
      </c>
      <c r="IR656" s="14">
        <v>0</v>
      </c>
      <c r="IS656" s="14">
        <v>0</v>
      </c>
      <c r="IT656" s="14">
        <v>0</v>
      </c>
      <c r="IU656" s="14">
        <v>0</v>
      </c>
      <c r="IV656" s="14">
        <v>0</v>
      </c>
      <c r="IW656" s="14">
        <v>0</v>
      </c>
      <c r="IX656" s="14">
        <v>0</v>
      </c>
      <c r="IY656" s="14">
        <v>0</v>
      </c>
      <c r="IZ656" s="14">
        <v>0</v>
      </c>
      <c r="JA656" s="14">
        <v>0</v>
      </c>
      <c r="JB656" s="14">
        <v>0</v>
      </c>
      <c r="JC656" s="14">
        <v>0</v>
      </c>
      <c r="JD656" s="14">
        <v>0</v>
      </c>
      <c r="JE656" s="14">
        <v>0</v>
      </c>
      <c r="JF656" s="14">
        <v>0</v>
      </c>
      <c r="JG656" s="14">
        <v>0</v>
      </c>
      <c r="JH656" s="14">
        <v>0</v>
      </c>
      <c r="JI656" s="14">
        <v>0</v>
      </c>
      <c r="JJ656" s="14">
        <v>0</v>
      </c>
      <c r="JK656" s="14">
        <v>0</v>
      </c>
      <c r="JL656" s="14">
        <v>0</v>
      </c>
      <c r="JM656" s="14">
        <v>0</v>
      </c>
      <c r="JN656" s="14">
        <v>0</v>
      </c>
      <c r="JO656" s="14">
        <v>0</v>
      </c>
      <c r="JP656" s="14">
        <v>0</v>
      </c>
      <c r="JQ656" s="14">
        <v>0</v>
      </c>
      <c r="JR656" s="14">
        <v>0</v>
      </c>
      <c r="JS656" s="14">
        <v>0</v>
      </c>
      <c r="JT656" s="14">
        <v>0</v>
      </c>
      <c r="JU656" s="14">
        <v>0</v>
      </c>
      <c r="JV656" s="14">
        <v>0</v>
      </c>
      <c r="JW656" s="14">
        <v>0</v>
      </c>
      <c r="JX656" s="14">
        <v>0</v>
      </c>
      <c r="JY656" s="14">
        <v>0</v>
      </c>
      <c r="JZ656" s="14">
        <v>0</v>
      </c>
      <c r="KA656" s="14">
        <v>0</v>
      </c>
      <c r="KB656" s="14">
        <v>0</v>
      </c>
      <c r="KC656" s="14">
        <v>0</v>
      </c>
      <c r="KD656" s="14">
        <v>0</v>
      </c>
      <c r="KE656" s="14">
        <v>0</v>
      </c>
      <c r="KF656" s="14">
        <v>0</v>
      </c>
      <c r="KG656" s="14">
        <v>0</v>
      </c>
      <c r="KH656" s="14">
        <v>0</v>
      </c>
      <c r="KI656" s="14">
        <v>0</v>
      </c>
      <c r="KJ656" s="14">
        <v>0</v>
      </c>
      <c r="KK656" s="14">
        <v>0</v>
      </c>
      <c r="KL656" s="14">
        <v>0</v>
      </c>
      <c r="KM656" s="14">
        <v>0</v>
      </c>
      <c r="KN656" s="14">
        <v>0</v>
      </c>
      <c r="KO656" s="14">
        <v>0</v>
      </c>
      <c r="KP656" s="14">
        <v>0</v>
      </c>
      <c r="KQ656" s="14">
        <v>0</v>
      </c>
      <c r="KR656" s="14">
        <v>0</v>
      </c>
      <c r="KS656" s="14">
        <v>0</v>
      </c>
      <c r="KT656" s="14">
        <v>0</v>
      </c>
      <c r="KU656" s="14">
        <v>0</v>
      </c>
      <c r="KV656" s="14">
        <v>0</v>
      </c>
      <c r="KW656" s="14">
        <v>0</v>
      </c>
      <c r="KX656" s="14">
        <v>0</v>
      </c>
      <c r="KY656" s="14">
        <v>0</v>
      </c>
      <c r="KZ656" s="14">
        <v>0</v>
      </c>
      <c r="LA656" s="14">
        <v>0</v>
      </c>
      <c r="LB656" s="14">
        <v>1</v>
      </c>
      <c r="LC656" s="14">
        <v>0</v>
      </c>
      <c r="LD656" s="14">
        <v>0</v>
      </c>
      <c r="LE656" s="14">
        <v>0</v>
      </c>
      <c r="LF656" s="14">
        <v>0</v>
      </c>
      <c r="LG656" s="14">
        <v>1</v>
      </c>
      <c r="LH656" s="14">
        <v>0</v>
      </c>
      <c r="LI656" s="14">
        <v>0</v>
      </c>
      <c r="LJ656" s="14">
        <v>0</v>
      </c>
      <c r="LK656" s="14">
        <v>0</v>
      </c>
      <c r="LL656" s="14">
        <v>0</v>
      </c>
      <c r="LM656" s="14">
        <v>0</v>
      </c>
      <c r="LN656" s="14">
        <v>0</v>
      </c>
      <c r="LO656" s="14">
        <v>0</v>
      </c>
      <c r="LP656" s="14">
        <v>0</v>
      </c>
      <c r="LQ656" s="14">
        <v>0</v>
      </c>
      <c r="LR656" s="14">
        <v>0</v>
      </c>
      <c r="LS656" s="14">
        <v>0</v>
      </c>
      <c r="LT656" s="14">
        <v>0</v>
      </c>
      <c r="LU656" s="14">
        <v>0</v>
      </c>
      <c r="LV656" s="14">
        <v>0</v>
      </c>
      <c r="LW656" s="14">
        <v>0</v>
      </c>
      <c r="LX656" s="14">
        <v>0</v>
      </c>
      <c r="LY656" s="14">
        <v>0</v>
      </c>
      <c r="LZ656" s="14">
        <v>0</v>
      </c>
      <c r="MA656" s="14">
        <v>0</v>
      </c>
      <c r="MB656" s="14">
        <v>0</v>
      </c>
      <c r="MC656" s="14">
        <v>0</v>
      </c>
      <c r="MD656" s="14">
        <v>0</v>
      </c>
      <c r="ME656" s="14">
        <v>0</v>
      </c>
      <c r="MF656" s="14">
        <v>0</v>
      </c>
      <c r="MG656" s="14">
        <v>0</v>
      </c>
      <c r="MH656" s="14">
        <v>0</v>
      </c>
      <c r="MI656" s="14">
        <v>0</v>
      </c>
      <c r="MJ656" s="14">
        <v>2</v>
      </c>
      <c r="MK656" s="14">
        <v>0</v>
      </c>
      <c r="ML656" s="14">
        <v>0</v>
      </c>
      <c r="MM656" s="14">
        <v>2</v>
      </c>
      <c r="MN656" s="14">
        <v>2</v>
      </c>
      <c r="MO656" s="14">
        <v>0</v>
      </c>
      <c r="MP656" s="14">
        <v>0</v>
      </c>
      <c r="MQ656" s="14">
        <v>0</v>
      </c>
      <c r="MR656" s="14">
        <v>0</v>
      </c>
      <c r="MS656" s="14">
        <v>0</v>
      </c>
      <c r="MT656" s="14">
        <v>0</v>
      </c>
      <c r="MU656" s="14">
        <v>0</v>
      </c>
      <c r="MV656" s="14">
        <v>0</v>
      </c>
      <c r="MW656" s="14">
        <v>0</v>
      </c>
      <c r="MX656" s="14">
        <v>0</v>
      </c>
      <c r="MY656" s="14">
        <v>0</v>
      </c>
      <c r="MZ656" s="14">
        <v>0</v>
      </c>
      <c r="NA656" s="14">
        <v>0</v>
      </c>
      <c r="NB656" s="14">
        <v>0</v>
      </c>
      <c r="NC656" s="14">
        <v>0</v>
      </c>
      <c r="ND656" s="14">
        <v>0</v>
      </c>
      <c r="NE656" s="14">
        <v>0</v>
      </c>
      <c r="NF656" s="14">
        <v>0</v>
      </c>
      <c r="NG656" s="14">
        <v>0</v>
      </c>
      <c r="NH656" s="14">
        <v>0</v>
      </c>
      <c r="NI656" s="14">
        <v>0</v>
      </c>
      <c r="NJ656" s="14">
        <v>0</v>
      </c>
      <c r="NK656" s="14">
        <v>1</v>
      </c>
      <c r="NL656" s="14">
        <v>0</v>
      </c>
      <c r="NM656" s="14">
        <v>0</v>
      </c>
      <c r="NN656" s="14">
        <v>0</v>
      </c>
      <c r="NO656" s="14">
        <v>0</v>
      </c>
      <c r="NP656" s="14">
        <v>0</v>
      </c>
      <c r="NQ656" s="14">
        <v>2</v>
      </c>
      <c r="NR656" s="14">
        <v>0</v>
      </c>
      <c r="NS656" s="14">
        <v>1</v>
      </c>
      <c r="NT656" s="14">
        <v>1</v>
      </c>
      <c r="NU656" s="14">
        <v>0</v>
      </c>
      <c r="NV656" s="14">
        <v>1</v>
      </c>
      <c r="NW656" s="14">
        <v>1</v>
      </c>
      <c r="NX656" s="14">
        <v>1</v>
      </c>
      <c r="NY656" s="14">
        <v>0</v>
      </c>
      <c r="NZ656" s="14">
        <v>0</v>
      </c>
      <c r="OA656" s="14">
        <v>0</v>
      </c>
      <c r="OB656" s="14">
        <v>0</v>
      </c>
      <c r="OC656" s="14">
        <v>0</v>
      </c>
      <c r="OD656" s="14">
        <v>0</v>
      </c>
      <c r="OE656" s="14">
        <v>0</v>
      </c>
      <c r="OF656" s="14"/>
      <c r="OG656" s="14">
        <v>0</v>
      </c>
      <c r="OH656" s="14">
        <v>0</v>
      </c>
      <c r="OI656" s="14">
        <v>0</v>
      </c>
      <c r="OJ656" s="14">
        <v>0</v>
      </c>
      <c r="OK656" s="14">
        <v>1</v>
      </c>
      <c r="OL656" s="14">
        <v>0</v>
      </c>
      <c r="OM656" s="14">
        <v>0</v>
      </c>
      <c r="ON656" s="14">
        <v>0</v>
      </c>
      <c r="OO656" s="14">
        <v>1</v>
      </c>
      <c r="OP656" s="14">
        <v>0</v>
      </c>
      <c r="OQ656" s="14">
        <v>0</v>
      </c>
      <c r="OR656" s="14">
        <v>0</v>
      </c>
      <c r="OS656" s="14">
        <v>0</v>
      </c>
      <c r="OT656" s="14">
        <v>1</v>
      </c>
      <c r="OU656" s="14">
        <v>1</v>
      </c>
      <c r="OV656" s="14">
        <v>0</v>
      </c>
      <c r="OW656" s="14">
        <v>0</v>
      </c>
      <c r="OX656" s="14">
        <v>2</v>
      </c>
      <c r="OY656" s="14">
        <v>1</v>
      </c>
      <c r="OZ656" s="14"/>
      <c r="PA656" s="14">
        <v>0</v>
      </c>
      <c r="PB656" s="14">
        <v>2</v>
      </c>
      <c r="PC656" s="14"/>
      <c r="PD656" s="14">
        <v>0</v>
      </c>
      <c r="PE656" s="14"/>
      <c r="PF656" s="14"/>
      <c r="PG656" s="54"/>
      <c r="PH656" s="54"/>
      <c r="PI656" s="54"/>
      <c r="PJ656" s="54"/>
      <c r="PK656" s="54"/>
      <c r="PL656" s="84"/>
      <c r="PM656" s="14"/>
      <c r="PN656" s="84"/>
      <c r="PO656" s="84">
        <v>1</v>
      </c>
      <c r="PP656" s="84"/>
      <c r="PQ656" s="84">
        <v>1</v>
      </c>
      <c r="PR656" s="505"/>
      <c r="PS656" s="84"/>
      <c r="PT656" s="84"/>
      <c r="PU656" s="84"/>
      <c r="PV656" s="84"/>
      <c r="PW656" s="54"/>
      <c r="PX656" s="54"/>
      <c r="PY656" s="14"/>
      <c r="PZ656" s="14"/>
      <c r="QA656" s="14">
        <v>1</v>
      </c>
      <c r="QB656" s="54"/>
      <c r="QC656" s="54"/>
      <c r="QD656" s="14">
        <v>1</v>
      </c>
      <c r="QR656" s="1"/>
      <c r="QS656" s="1"/>
      <c r="QX656" s="1"/>
      <c r="QY656" s="1"/>
      <c r="QZ656" s="1"/>
      <c r="RA656" s="1"/>
      <c r="RB656" s="1"/>
      <c r="RC656" s="1"/>
      <c r="RD656" s="1"/>
      <c r="RI656" s="1"/>
      <c r="RJ656" s="1">
        <v>1</v>
      </c>
      <c r="RK656" s="1"/>
      <c r="RL656" s="1"/>
      <c r="RM656" s="1"/>
      <c r="RN656" s="1"/>
      <c r="RO656" s="1"/>
      <c r="RP656" s="1"/>
      <c r="RQ656" s="1"/>
      <c r="RR656" s="1"/>
      <c r="RS656" s="1"/>
      <c r="RT656" s="1"/>
    </row>
    <row r="657" spans="1:488" s="20" customFormat="1" hidden="1" x14ac:dyDescent="0.25">
      <c r="A657" s="68" t="s">
        <v>10</v>
      </c>
      <c r="B657" s="68" t="s">
        <v>1027</v>
      </c>
      <c r="C657" s="464">
        <v>806</v>
      </c>
      <c r="D657" s="347"/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  <c r="AL657" s="14">
        <v>0</v>
      </c>
      <c r="AM657" s="14">
        <v>0</v>
      </c>
      <c r="AN657" s="14">
        <v>0</v>
      </c>
      <c r="AO657" s="14">
        <v>0</v>
      </c>
      <c r="AP657" s="14">
        <v>0</v>
      </c>
      <c r="AQ657" s="14">
        <v>0</v>
      </c>
      <c r="AR657" s="14">
        <v>0</v>
      </c>
      <c r="AS657" s="14">
        <v>0</v>
      </c>
      <c r="AT657" s="14">
        <v>0</v>
      </c>
      <c r="AU657" s="14">
        <v>0</v>
      </c>
      <c r="AV657" s="14">
        <v>0</v>
      </c>
      <c r="AW657" s="14">
        <v>0</v>
      </c>
      <c r="AX657" s="14">
        <v>0</v>
      </c>
      <c r="AY657" s="14">
        <v>0</v>
      </c>
      <c r="AZ657" s="14">
        <v>0</v>
      </c>
      <c r="BA657" s="14">
        <v>0</v>
      </c>
      <c r="BB657" s="14">
        <v>0</v>
      </c>
      <c r="BC657" s="14">
        <v>0</v>
      </c>
      <c r="BD657" s="14">
        <v>0</v>
      </c>
      <c r="BE657" s="14">
        <v>0</v>
      </c>
      <c r="BF657" s="14">
        <v>0</v>
      </c>
      <c r="BG657" s="14">
        <v>0</v>
      </c>
      <c r="BH657" s="14">
        <v>0</v>
      </c>
      <c r="BI657" s="14">
        <v>0</v>
      </c>
      <c r="BJ657" s="14">
        <v>0</v>
      </c>
      <c r="BK657" s="14">
        <v>0</v>
      </c>
      <c r="BL657" s="14">
        <v>0</v>
      </c>
      <c r="BM657" s="14">
        <v>0</v>
      </c>
      <c r="BN657" s="14">
        <v>0</v>
      </c>
      <c r="BO657" s="14">
        <v>0</v>
      </c>
      <c r="BP657" s="14">
        <v>0</v>
      </c>
      <c r="BQ657" s="14">
        <v>0</v>
      </c>
      <c r="BR657" s="14">
        <v>0</v>
      </c>
      <c r="BS657" s="14">
        <v>0</v>
      </c>
      <c r="BT657" s="14">
        <v>0</v>
      </c>
      <c r="BU657" s="14">
        <v>0</v>
      </c>
      <c r="BV657" s="14">
        <v>0</v>
      </c>
      <c r="BW657" s="14">
        <v>0</v>
      </c>
      <c r="BX657" s="14">
        <v>0</v>
      </c>
      <c r="BY657" s="14">
        <v>0</v>
      </c>
      <c r="BZ657" s="14">
        <v>0</v>
      </c>
      <c r="CA657" s="14">
        <v>0</v>
      </c>
      <c r="CB657" s="14">
        <v>0</v>
      </c>
      <c r="CC657" s="14">
        <v>0</v>
      </c>
      <c r="CD657" s="14">
        <v>0</v>
      </c>
      <c r="CE657" s="14">
        <v>0</v>
      </c>
      <c r="CF657" s="14">
        <v>0</v>
      </c>
      <c r="CG657" s="14">
        <v>0</v>
      </c>
      <c r="CH657" s="14">
        <v>0</v>
      </c>
      <c r="CI657" s="14">
        <v>0</v>
      </c>
      <c r="CJ657" s="14">
        <v>0</v>
      </c>
      <c r="CK657" s="14">
        <v>0</v>
      </c>
      <c r="CL657" s="14">
        <v>0</v>
      </c>
      <c r="CM657" s="14">
        <v>0</v>
      </c>
      <c r="CN657" s="14">
        <v>0</v>
      </c>
      <c r="CO657" s="14">
        <v>0</v>
      </c>
      <c r="CP657" s="14">
        <v>0</v>
      </c>
      <c r="CQ657" s="14">
        <v>0</v>
      </c>
      <c r="CR657" s="14">
        <v>0</v>
      </c>
      <c r="CS657" s="14">
        <v>0</v>
      </c>
      <c r="CT657" s="14">
        <v>0</v>
      </c>
      <c r="CU657" s="14">
        <v>0</v>
      </c>
      <c r="CV657" s="14">
        <v>0</v>
      </c>
      <c r="CW657" s="14">
        <v>0</v>
      </c>
      <c r="CX657" s="14">
        <v>0</v>
      </c>
      <c r="CY657" s="14">
        <v>0</v>
      </c>
      <c r="CZ657" s="14">
        <v>0</v>
      </c>
      <c r="DA657" s="14">
        <v>0</v>
      </c>
      <c r="DB657" s="14">
        <v>0</v>
      </c>
      <c r="DC657" s="14">
        <v>0</v>
      </c>
      <c r="DD657" s="14">
        <v>0</v>
      </c>
      <c r="DE657" s="14">
        <v>0</v>
      </c>
      <c r="DF657" s="14">
        <v>0</v>
      </c>
      <c r="DG657" s="14">
        <v>0</v>
      </c>
      <c r="DH657" s="14">
        <v>0</v>
      </c>
      <c r="DI657" s="14">
        <v>0</v>
      </c>
      <c r="DJ657" s="14">
        <v>0</v>
      </c>
      <c r="DK657" s="14">
        <v>0</v>
      </c>
      <c r="DL657" s="14">
        <v>0</v>
      </c>
      <c r="DM657" s="14">
        <v>0</v>
      </c>
      <c r="DN657" s="14">
        <v>0</v>
      </c>
      <c r="DO657" s="14">
        <v>0</v>
      </c>
      <c r="DP657" s="14">
        <v>0</v>
      </c>
      <c r="DQ657" s="14">
        <v>0</v>
      </c>
      <c r="DR657" s="14">
        <v>0</v>
      </c>
      <c r="DS657" s="14">
        <v>0</v>
      </c>
      <c r="DT657" s="14">
        <v>0</v>
      </c>
      <c r="DU657" s="14">
        <v>0</v>
      </c>
      <c r="DV657" s="14">
        <v>0</v>
      </c>
      <c r="DW657" s="14">
        <v>0</v>
      </c>
      <c r="DX657" s="14">
        <v>0</v>
      </c>
      <c r="DY657" s="14">
        <v>0</v>
      </c>
      <c r="DZ657" s="14">
        <v>0</v>
      </c>
      <c r="EA657" s="14">
        <v>0</v>
      </c>
      <c r="EB657" s="14">
        <v>0</v>
      </c>
      <c r="EC657" s="14">
        <v>0</v>
      </c>
      <c r="ED657" s="14">
        <v>0</v>
      </c>
      <c r="EE657" s="14">
        <v>0</v>
      </c>
      <c r="EF657" s="14">
        <v>0</v>
      </c>
      <c r="EG657" s="14">
        <v>0</v>
      </c>
      <c r="EH657" s="14">
        <v>0</v>
      </c>
      <c r="EI657" s="14">
        <v>0</v>
      </c>
      <c r="EJ657" s="14">
        <v>0</v>
      </c>
      <c r="EK657" s="14">
        <v>0</v>
      </c>
      <c r="EL657" s="14">
        <v>0</v>
      </c>
      <c r="EM657" s="14">
        <v>0</v>
      </c>
      <c r="EN657" s="14">
        <v>0</v>
      </c>
      <c r="EO657" s="14">
        <v>0</v>
      </c>
      <c r="EP657" s="14">
        <v>0</v>
      </c>
      <c r="EQ657" s="14">
        <v>0</v>
      </c>
      <c r="ER657" s="14">
        <v>0</v>
      </c>
      <c r="ES657" s="14">
        <v>0</v>
      </c>
      <c r="ET657" s="14">
        <v>0</v>
      </c>
      <c r="EU657" s="14">
        <v>0</v>
      </c>
      <c r="EV657" s="14">
        <v>0</v>
      </c>
      <c r="EW657" s="14">
        <v>0</v>
      </c>
      <c r="EX657" s="14">
        <v>0</v>
      </c>
      <c r="EY657" s="14">
        <v>0</v>
      </c>
      <c r="EZ657" s="14">
        <v>0</v>
      </c>
      <c r="FA657" s="14">
        <v>0</v>
      </c>
      <c r="FB657" s="14">
        <v>0</v>
      </c>
      <c r="FC657" s="14">
        <v>0</v>
      </c>
      <c r="FD657" s="14">
        <v>0</v>
      </c>
      <c r="FE657" s="14">
        <v>0</v>
      </c>
      <c r="FF657" s="14">
        <v>0</v>
      </c>
      <c r="FG657" s="14">
        <v>0</v>
      </c>
      <c r="FH657" s="14">
        <v>0</v>
      </c>
      <c r="FI657" s="14">
        <v>0</v>
      </c>
      <c r="FJ657" s="14">
        <v>0</v>
      </c>
      <c r="FK657" s="14">
        <v>0</v>
      </c>
      <c r="FL657" s="14">
        <v>0</v>
      </c>
      <c r="FM657" s="14">
        <v>0</v>
      </c>
      <c r="FN657" s="14">
        <v>0</v>
      </c>
      <c r="FO657" s="14">
        <v>0</v>
      </c>
      <c r="FP657" s="14">
        <v>0</v>
      </c>
      <c r="FQ657" s="14">
        <v>0</v>
      </c>
      <c r="FR657" s="14">
        <v>0</v>
      </c>
      <c r="FS657" s="14">
        <v>0</v>
      </c>
      <c r="FT657" s="14">
        <v>0</v>
      </c>
      <c r="FU657" s="14">
        <v>0</v>
      </c>
      <c r="FV657" s="14">
        <v>0</v>
      </c>
      <c r="FW657" s="14">
        <v>0</v>
      </c>
      <c r="FX657" s="14">
        <v>0</v>
      </c>
      <c r="FY657" s="14">
        <v>0</v>
      </c>
      <c r="FZ657" s="14">
        <v>0</v>
      </c>
      <c r="GA657" s="14">
        <v>0</v>
      </c>
      <c r="GB657" s="14">
        <v>0</v>
      </c>
      <c r="GC657" s="14">
        <v>0</v>
      </c>
      <c r="GD657" s="14">
        <v>0</v>
      </c>
      <c r="GE657" s="14">
        <v>0</v>
      </c>
      <c r="GF657" s="14">
        <v>0</v>
      </c>
      <c r="GG657" s="14">
        <v>0</v>
      </c>
      <c r="GH657" s="14">
        <v>0</v>
      </c>
      <c r="GI657" s="14">
        <v>0</v>
      </c>
      <c r="GJ657" s="14">
        <v>0</v>
      </c>
      <c r="GK657" s="14">
        <v>0</v>
      </c>
      <c r="GL657" s="14">
        <v>0</v>
      </c>
      <c r="GM657" s="14">
        <v>0</v>
      </c>
      <c r="GN657" s="14">
        <v>0</v>
      </c>
      <c r="GO657" s="14">
        <v>0</v>
      </c>
      <c r="GP657" s="14">
        <v>0</v>
      </c>
      <c r="GQ657" s="14">
        <v>0</v>
      </c>
      <c r="GR657" s="14">
        <v>0</v>
      </c>
      <c r="GS657" s="14">
        <v>0</v>
      </c>
      <c r="GT657" s="14">
        <v>0</v>
      </c>
      <c r="GU657" s="14">
        <v>0</v>
      </c>
      <c r="GV657" s="14">
        <v>0</v>
      </c>
      <c r="GW657" s="14">
        <v>0</v>
      </c>
      <c r="GX657" s="14">
        <v>0</v>
      </c>
      <c r="GY657" s="14">
        <v>0</v>
      </c>
      <c r="GZ657" s="14">
        <v>0</v>
      </c>
      <c r="HA657" s="14">
        <v>0</v>
      </c>
      <c r="HB657" s="14">
        <v>0</v>
      </c>
      <c r="HC657" s="14">
        <v>0</v>
      </c>
      <c r="HD657" s="14">
        <v>0</v>
      </c>
      <c r="HE657" s="14">
        <v>0</v>
      </c>
      <c r="HF657" s="14">
        <v>0</v>
      </c>
      <c r="HG657" s="14">
        <v>0</v>
      </c>
      <c r="HH657" s="14">
        <v>0</v>
      </c>
      <c r="HI657" s="14">
        <v>0</v>
      </c>
      <c r="HJ657" s="14">
        <v>0</v>
      </c>
      <c r="HK657" s="14">
        <v>0</v>
      </c>
      <c r="HL657" s="14">
        <v>0</v>
      </c>
      <c r="HM657" s="14">
        <v>0</v>
      </c>
      <c r="HN657" s="14">
        <v>0</v>
      </c>
      <c r="HO657" s="14">
        <v>0</v>
      </c>
      <c r="HP657" s="14">
        <v>0</v>
      </c>
      <c r="HQ657" s="14">
        <v>0</v>
      </c>
      <c r="HR657" s="14">
        <v>0</v>
      </c>
      <c r="HS657" s="14">
        <v>0</v>
      </c>
      <c r="HT657" s="14">
        <v>0</v>
      </c>
      <c r="HU657" s="14">
        <v>0</v>
      </c>
      <c r="HV657" s="14">
        <v>0</v>
      </c>
      <c r="HW657" s="14">
        <v>0</v>
      </c>
      <c r="HX657" s="14">
        <v>0</v>
      </c>
      <c r="HY657" s="14">
        <v>0</v>
      </c>
      <c r="HZ657" s="14">
        <v>0</v>
      </c>
      <c r="IA657" s="14">
        <v>0</v>
      </c>
      <c r="IB657" s="14">
        <v>0</v>
      </c>
      <c r="IC657" s="14">
        <v>0</v>
      </c>
      <c r="ID657" s="14">
        <v>0</v>
      </c>
      <c r="IE657" s="14">
        <v>0</v>
      </c>
      <c r="IF657" s="14">
        <v>0</v>
      </c>
      <c r="IG657" s="14">
        <v>0</v>
      </c>
      <c r="IH657" s="14">
        <v>0</v>
      </c>
      <c r="II657" s="14">
        <v>0</v>
      </c>
      <c r="IJ657" s="14">
        <v>0</v>
      </c>
      <c r="IK657" s="14">
        <v>0</v>
      </c>
      <c r="IL657" s="14">
        <v>0</v>
      </c>
      <c r="IM657" s="14">
        <v>0</v>
      </c>
      <c r="IN657" s="14">
        <v>0</v>
      </c>
      <c r="IO657" s="14">
        <v>0</v>
      </c>
      <c r="IP657" s="14">
        <v>0</v>
      </c>
      <c r="IQ657" s="14">
        <v>0</v>
      </c>
      <c r="IR657" s="14">
        <v>0</v>
      </c>
      <c r="IS657" s="14">
        <v>0</v>
      </c>
      <c r="IT657" s="14">
        <v>0</v>
      </c>
      <c r="IU657" s="14">
        <v>0</v>
      </c>
      <c r="IV657" s="14">
        <v>0</v>
      </c>
      <c r="IW657" s="14">
        <v>0</v>
      </c>
      <c r="IX657" s="14">
        <v>0</v>
      </c>
      <c r="IY657" s="14">
        <v>0</v>
      </c>
      <c r="IZ657" s="14">
        <v>0</v>
      </c>
      <c r="JA657" s="14">
        <v>1</v>
      </c>
      <c r="JB657" s="14">
        <v>0</v>
      </c>
      <c r="JC657" s="14">
        <v>0</v>
      </c>
      <c r="JD657" s="14">
        <v>0</v>
      </c>
      <c r="JE657" s="14">
        <v>0</v>
      </c>
      <c r="JF657" s="14">
        <v>0</v>
      </c>
      <c r="JG657" s="14">
        <v>0</v>
      </c>
      <c r="JH657" s="14">
        <v>0</v>
      </c>
      <c r="JI657" s="14">
        <v>0</v>
      </c>
      <c r="JJ657" s="14">
        <v>1</v>
      </c>
      <c r="JK657" s="14">
        <v>0</v>
      </c>
      <c r="JL657" s="14">
        <v>0</v>
      </c>
      <c r="JM657" s="14">
        <v>0</v>
      </c>
      <c r="JN657" s="14">
        <v>0</v>
      </c>
      <c r="JO657" s="14">
        <v>0</v>
      </c>
      <c r="JP657" s="14">
        <v>0</v>
      </c>
      <c r="JQ657" s="14">
        <v>0</v>
      </c>
      <c r="JR657" s="14">
        <v>0</v>
      </c>
      <c r="JS657" s="14">
        <v>0</v>
      </c>
      <c r="JT657" s="14">
        <v>0</v>
      </c>
      <c r="JU657" s="14">
        <v>0</v>
      </c>
      <c r="JV657" s="14">
        <v>0</v>
      </c>
      <c r="JW657" s="14">
        <v>0</v>
      </c>
      <c r="JX657" s="14">
        <v>0</v>
      </c>
      <c r="JY657" s="14">
        <v>0</v>
      </c>
      <c r="JZ657" s="14">
        <v>0</v>
      </c>
      <c r="KA657" s="14">
        <v>0</v>
      </c>
      <c r="KB657" s="14">
        <v>0</v>
      </c>
      <c r="KC657" s="14">
        <v>0</v>
      </c>
      <c r="KD657" s="14">
        <v>0</v>
      </c>
      <c r="KE657" s="14">
        <v>0</v>
      </c>
      <c r="KF657" s="14">
        <v>0</v>
      </c>
      <c r="KG657" s="14">
        <v>0</v>
      </c>
      <c r="KH657" s="14">
        <v>0</v>
      </c>
      <c r="KI657" s="14">
        <v>0</v>
      </c>
      <c r="KJ657" s="14">
        <v>0</v>
      </c>
      <c r="KK657" s="14">
        <v>0</v>
      </c>
      <c r="KL657" s="14">
        <v>0</v>
      </c>
      <c r="KM657" s="14">
        <v>0</v>
      </c>
      <c r="KN657" s="14">
        <v>0</v>
      </c>
      <c r="KO657" s="14">
        <v>0</v>
      </c>
      <c r="KP657" s="14">
        <v>0</v>
      </c>
      <c r="KQ657" s="14">
        <v>0</v>
      </c>
      <c r="KR657" s="14">
        <v>0</v>
      </c>
      <c r="KS657" s="14">
        <v>0</v>
      </c>
      <c r="KT657" s="14">
        <v>0</v>
      </c>
      <c r="KU657" s="14">
        <v>0</v>
      </c>
      <c r="KV657" s="14">
        <v>0</v>
      </c>
      <c r="KW657" s="14">
        <v>0</v>
      </c>
      <c r="KX657" s="14">
        <v>0</v>
      </c>
      <c r="KY657" s="14">
        <v>0</v>
      </c>
      <c r="KZ657" s="14">
        <v>0</v>
      </c>
      <c r="LA657" s="14">
        <v>0</v>
      </c>
      <c r="LB657" s="14">
        <v>0</v>
      </c>
      <c r="LC657" s="14">
        <v>0</v>
      </c>
      <c r="LD657" s="14">
        <v>0</v>
      </c>
      <c r="LE657" s="14">
        <v>0</v>
      </c>
      <c r="LF657" s="14">
        <v>0</v>
      </c>
      <c r="LG657" s="14">
        <v>0</v>
      </c>
      <c r="LH657" s="14">
        <v>0</v>
      </c>
      <c r="LI657" s="14">
        <v>0</v>
      </c>
      <c r="LJ657" s="14">
        <v>0</v>
      </c>
      <c r="LK657" s="14">
        <v>0</v>
      </c>
      <c r="LL657" s="14">
        <v>0</v>
      </c>
      <c r="LM657" s="14">
        <v>0</v>
      </c>
      <c r="LN657" s="14">
        <v>0</v>
      </c>
      <c r="LO657" s="14">
        <v>0</v>
      </c>
      <c r="LP657" s="14">
        <v>0</v>
      </c>
      <c r="LQ657" s="14">
        <v>0</v>
      </c>
      <c r="LR657" s="14">
        <v>0</v>
      </c>
      <c r="LS657" s="14">
        <v>0</v>
      </c>
      <c r="LT657" s="14">
        <v>0</v>
      </c>
      <c r="LU657" s="14">
        <v>0</v>
      </c>
      <c r="LV657" s="14">
        <v>0</v>
      </c>
      <c r="LW657" s="14">
        <v>0</v>
      </c>
      <c r="LX657" s="14">
        <v>0</v>
      </c>
      <c r="LY657" s="14">
        <v>0</v>
      </c>
      <c r="LZ657" s="14">
        <v>0</v>
      </c>
      <c r="MA657" s="14">
        <v>0</v>
      </c>
      <c r="MB657" s="14">
        <v>0</v>
      </c>
      <c r="MC657" s="14">
        <v>0</v>
      </c>
      <c r="MD657" s="14">
        <v>0</v>
      </c>
      <c r="ME657" s="14">
        <v>0</v>
      </c>
      <c r="MF657" s="14">
        <v>0</v>
      </c>
      <c r="MG657" s="14">
        <v>0</v>
      </c>
      <c r="MH657" s="14">
        <v>0</v>
      </c>
      <c r="MI657" s="14">
        <v>0</v>
      </c>
      <c r="MJ657" s="14">
        <v>0</v>
      </c>
      <c r="MK657" s="14">
        <v>0</v>
      </c>
      <c r="ML657" s="14">
        <v>0</v>
      </c>
      <c r="MM657" s="14">
        <v>0</v>
      </c>
      <c r="MN657" s="14">
        <v>0</v>
      </c>
      <c r="MO657" s="14">
        <v>0</v>
      </c>
      <c r="MP657" s="14">
        <v>3</v>
      </c>
      <c r="MQ657" s="14">
        <v>1</v>
      </c>
      <c r="MR657" s="14">
        <v>0</v>
      </c>
      <c r="MS657" s="14">
        <v>0</v>
      </c>
      <c r="MT657" s="14">
        <v>1</v>
      </c>
      <c r="MU657" s="14">
        <v>0</v>
      </c>
      <c r="MV657" s="14">
        <v>4</v>
      </c>
      <c r="MW657" s="14">
        <v>3</v>
      </c>
      <c r="MX657" s="14">
        <v>6</v>
      </c>
      <c r="MY657" s="14">
        <v>0</v>
      </c>
      <c r="MZ657" s="14">
        <v>0</v>
      </c>
      <c r="NA657" s="14">
        <v>0</v>
      </c>
      <c r="NB657" s="14">
        <v>1</v>
      </c>
      <c r="NC657" s="14">
        <v>0</v>
      </c>
      <c r="ND657" s="14">
        <v>0</v>
      </c>
      <c r="NE657" s="14">
        <v>1</v>
      </c>
      <c r="NF657" s="14">
        <v>2</v>
      </c>
      <c r="NG657" s="14">
        <v>0</v>
      </c>
      <c r="NH657" s="14">
        <v>0</v>
      </c>
      <c r="NI657" s="14">
        <v>2</v>
      </c>
      <c r="NJ657" s="14">
        <v>1</v>
      </c>
      <c r="NK657" s="14">
        <v>2</v>
      </c>
      <c r="NL657" s="14">
        <v>4</v>
      </c>
      <c r="NM657" s="14">
        <v>0</v>
      </c>
      <c r="NN657" s="14">
        <v>0</v>
      </c>
      <c r="NO657" s="14">
        <v>1</v>
      </c>
      <c r="NP657" s="14">
        <v>0</v>
      </c>
      <c r="NQ657" s="14">
        <v>2</v>
      </c>
      <c r="NR657" s="14">
        <v>1</v>
      </c>
      <c r="NS657" s="14">
        <v>0</v>
      </c>
      <c r="NT657" s="14">
        <v>1</v>
      </c>
      <c r="NU657" s="14">
        <v>0</v>
      </c>
      <c r="NV657" s="14">
        <v>0</v>
      </c>
      <c r="NW657" s="14">
        <v>1</v>
      </c>
      <c r="NX657" s="14">
        <v>0</v>
      </c>
      <c r="NY657" s="14">
        <v>1</v>
      </c>
      <c r="NZ657" s="14">
        <v>0</v>
      </c>
      <c r="OA657" s="14">
        <v>1</v>
      </c>
      <c r="OB657" s="14">
        <v>0</v>
      </c>
      <c r="OC657" s="14">
        <v>1</v>
      </c>
      <c r="OD657" s="14">
        <v>0</v>
      </c>
      <c r="OE657" s="14">
        <v>3</v>
      </c>
      <c r="OF657" s="14"/>
      <c r="OG657" s="14">
        <v>1</v>
      </c>
      <c r="OH657" s="14">
        <v>0</v>
      </c>
      <c r="OI657" s="14">
        <v>0</v>
      </c>
      <c r="OJ657" s="14">
        <v>0</v>
      </c>
      <c r="OK657" s="14">
        <v>0</v>
      </c>
      <c r="OL657" s="14">
        <v>1</v>
      </c>
      <c r="OM657" s="14">
        <v>1</v>
      </c>
      <c r="ON657" s="14">
        <v>0</v>
      </c>
      <c r="OO657" s="14">
        <v>0</v>
      </c>
      <c r="OP657" s="14">
        <v>0</v>
      </c>
      <c r="OQ657" s="14">
        <v>0</v>
      </c>
      <c r="OR657" s="14">
        <v>0</v>
      </c>
      <c r="OS657" s="14">
        <v>2</v>
      </c>
      <c r="OT657" s="14">
        <v>0</v>
      </c>
      <c r="OU657" s="14">
        <v>0</v>
      </c>
      <c r="OV657" s="14">
        <v>0</v>
      </c>
      <c r="OW657" s="14">
        <v>0</v>
      </c>
      <c r="OX657" s="14">
        <v>0</v>
      </c>
      <c r="OY657" s="14">
        <v>0</v>
      </c>
      <c r="OZ657" s="31">
        <v>1</v>
      </c>
      <c r="PA657" s="14">
        <v>1</v>
      </c>
      <c r="PB657" s="14"/>
      <c r="PC657" s="14"/>
      <c r="PD657" s="14">
        <v>0</v>
      </c>
      <c r="PE657" s="14">
        <v>3</v>
      </c>
      <c r="PF657" s="14"/>
      <c r="PG657" s="54"/>
      <c r="PH657" s="84">
        <v>1</v>
      </c>
      <c r="PI657" s="14">
        <v>1</v>
      </c>
      <c r="PJ657" s="54"/>
      <c r="PK657" s="54"/>
      <c r="PL657" s="84"/>
      <c r="PM657" s="14">
        <v>1</v>
      </c>
      <c r="PN657" s="84">
        <v>2</v>
      </c>
      <c r="PO657" s="84"/>
      <c r="PP657" s="84">
        <v>3</v>
      </c>
      <c r="PQ657" s="84"/>
      <c r="PR657" s="505"/>
      <c r="PS657" s="84"/>
      <c r="PT657" s="84"/>
      <c r="PU657" s="84"/>
      <c r="PV657" s="84"/>
      <c r="PW657" s="54"/>
      <c r="PX657" s="54"/>
      <c r="PY657" s="14"/>
      <c r="PZ657" s="14">
        <v>1</v>
      </c>
      <c r="QA657" s="14">
        <v>2</v>
      </c>
      <c r="QB657" s="14">
        <v>1</v>
      </c>
      <c r="QC657" s="14">
        <v>1</v>
      </c>
      <c r="QD657" s="54"/>
      <c r="QI657" s="1">
        <v>1</v>
      </c>
      <c r="QR657" s="1"/>
      <c r="QS657" s="1"/>
      <c r="QX657" s="1"/>
      <c r="QY657" s="1"/>
      <c r="QZ657" s="1"/>
      <c r="RA657" s="1"/>
      <c r="RB657" s="1"/>
      <c r="RC657" s="1"/>
      <c r="RD657" s="1"/>
      <c r="RI657" s="1"/>
      <c r="RJ657" s="1"/>
      <c r="RK657" s="1">
        <v>1</v>
      </c>
      <c r="RL657" s="1"/>
      <c r="RM657" s="1"/>
      <c r="RN657" s="1"/>
      <c r="RO657" s="1"/>
      <c r="RP657" s="1"/>
      <c r="RQ657" s="1"/>
      <c r="RR657" s="1"/>
      <c r="RS657" s="1"/>
      <c r="RT657" s="1"/>
    </row>
    <row r="658" spans="1:488" s="20" customFormat="1" hidden="1" x14ac:dyDescent="0.25">
      <c r="A658" s="68" t="s">
        <v>10</v>
      </c>
      <c r="B658" s="68" t="s">
        <v>1625</v>
      </c>
      <c r="C658" s="347"/>
      <c r="D658" s="347"/>
      <c r="E658" s="14">
        <v>0</v>
      </c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/>
      <c r="MJ658" s="14"/>
      <c r="MK658" s="14"/>
      <c r="ML658" s="14"/>
      <c r="MM658" s="14"/>
      <c r="MN658" s="14"/>
      <c r="MO658" s="14"/>
      <c r="MP658" s="14"/>
      <c r="MQ658" s="14"/>
      <c r="MR658" s="14"/>
      <c r="MS658" s="14"/>
      <c r="MT658" s="14"/>
      <c r="MU658" s="14"/>
      <c r="MV658" s="14"/>
      <c r="MW658" s="14"/>
      <c r="MX658" s="14"/>
      <c r="MY658" s="14"/>
      <c r="MZ658" s="14"/>
      <c r="NA658" s="14"/>
      <c r="NB658" s="14"/>
      <c r="NC658" s="14"/>
      <c r="ND658" s="14"/>
      <c r="NE658" s="14"/>
      <c r="NF658" s="14"/>
      <c r="NG658" s="14"/>
      <c r="NH658" s="14"/>
      <c r="NI658" s="14"/>
      <c r="NJ658" s="14"/>
      <c r="NK658" s="14"/>
      <c r="NL658" s="14"/>
      <c r="NM658" s="14"/>
      <c r="NN658" s="14"/>
      <c r="NO658" s="14"/>
      <c r="NP658" s="14"/>
      <c r="NQ658" s="14"/>
      <c r="NR658" s="14"/>
      <c r="NS658" s="14"/>
      <c r="NT658" s="14"/>
      <c r="NU658" s="14"/>
      <c r="NV658" s="14"/>
      <c r="NW658" s="14"/>
      <c r="NX658" s="14"/>
      <c r="NY658" s="14"/>
      <c r="NZ658" s="14"/>
      <c r="OA658" s="14"/>
      <c r="OB658" s="14"/>
      <c r="OC658" s="14"/>
      <c r="OD658" s="14"/>
      <c r="OE658" s="14"/>
      <c r="OF658" s="14"/>
      <c r="OG658" s="14"/>
      <c r="OH658" s="14"/>
      <c r="OI658" s="14"/>
      <c r="OJ658" s="14"/>
      <c r="OK658" s="14"/>
      <c r="OL658" s="14"/>
      <c r="OM658" s="14"/>
      <c r="ON658" s="14"/>
      <c r="OO658" s="14"/>
      <c r="OP658" s="14"/>
      <c r="OQ658" s="14"/>
      <c r="OR658" s="14"/>
      <c r="OS658" s="14"/>
      <c r="OT658" s="14"/>
      <c r="OU658" s="14"/>
      <c r="OV658" s="14"/>
      <c r="OW658" s="14"/>
      <c r="OX658" s="14"/>
      <c r="OY658" s="14"/>
      <c r="OZ658" s="14"/>
      <c r="PA658" s="14"/>
      <c r="PB658" s="14"/>
      <c r="PC658" s="14"/>
      <c r="PD658" s="14">
        <v>0</v>
      </c>
      <c r="PE658" s="14"/>
      <c r="PF658" s="14"/>
      <c r="PG658" s="54"/>
      <c r="PH658" s="54"/>
      <c r="PI658" s="54"/>
      <c r="PJ658" s="54"/>
      <c r="PK658" s="54"/>
      <c r="PL658" s="84"/>
      <c r="PM658" s="14"/>
      <c r="PN658" s="84"/>
      <c r="PO658" s="84"/>
      <c r="PP658" s="84"/>
      <c r="PQ658" s="84"/>
      <c r="PR658" s="505"/>
      <c r="PS658" s="84"/>
      <c r="PT658" s="84"/>
      <c r="PU658" s="84"/>
      <c r="PV658" s="84"/>
      <c r="PW658" s="54"/>
      <c r="PX658" s="54"/>
      <c r="PY658" s="14"/>
      <c r="PZ658" s="14"/>
      <c r="QA658" s="14"/>
      <c r="QB658" s="54"/>
      <c r="QC658" s="54"/>
      <c r="QD658" s="54"/>
      <c r="QR658" s="1"/>
      <c r="QS658" s="1"/>
      <c r="QX658" s="1"/>
      <c r="QY658" s="1"/>
      <c r="QZ658" s="1"/>
      <c r="RA658" s="1"/>
      <c r="RB658" s="1"/>
      <c r="RC658" s="1"/>
      <c r="RD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</row>
    <row r="659" spans="1:488" s="20" customFormat="1" hidden="1" x14ac:dyDescent="0.25">
      <c r="A659" s="68" t="s">
        <v>10</v>
      </c>
      <c r="B659" s="68" t="s">
        <v>1626</v>
      </c>
      <c r="C659" s="347"/>
      <c r="D659" s="347"/>
      <c r="E659" s="14">
        <v>0</v>
      </c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/>
      <c r="MJ659" s="14"/>
      <c r="MK659" s="14"/>
      <c r="ML659" s="14"/>
      <c r="MM659" s="14"/>
      <c r="MN659" s="14"/>
      <c r="MO659" s="14"/>
      <c r="MP659" s="14"/>
      <c r="MQ659" s="14"/>
      <c r="MR659" s="14"/>
      <c r="MS659" s="14"/>
      <c r="MT659" s="14"/>
      <c r="MU659" s="14"/>
      <c r="MV659" s="14"/>
      <c r="MW659" s="14"/>
      <c r="MX659" s="14"/>
      <c r="MY659" s="14"/>
      <c r="MZ659" s="14"/>
      <c r="NA659" s="14"/>
      <c r="NB659" s="14"/>
      <c r="NC659" s="14"/>
      <c r="ND659" s="14"/>
      <c r="NE659" s="14"/>
      <c r="NF659" s="14"/>
      <c r="NG659" s="14"/>
      <c r="NH659" s="14"/>
      <c r="NI659" s="14"/>
      <c r="NJ659" s="14"/>
      <c r="NK659" s="14"/>
      <c r="NL659" s="14"/>
      <c r="NM659" s="14"/>
      <c r="NN659" s="14"/>
      <c r="NO659" s="14"/>
      <c r="NP659" s="14"/>
      <c r="NQ659" s="14"/>
      <c r="NR659" s="14"/>
      <c r="NS659" s="14"/>
      <c r="NT659" s="14"/>
      <c r="NU659" s="14"/>
      <c r="NV659" s="14"/>
      <c r="NW659" s="14"/>
      <c r="NX659" s="14"/>
      <c r="NY659" s="14"/>
      <c r="NZ659" s="14"/>
      <c r="OA659" s="14"/>
      <c r="OB659" s="14"/>
      <c r="OC659" s="14"/>
      <c r="OD659" s="14"/>
      <c r="OE659" s="14"/>
      <c r="OF659" s="14"/>
      <c r="OG659" s="14"/>
      <c r="OH659" s="14"/>
      <c r="OI659" s="14"/>
      <c r="OJ659" s="14"/>
      <c r="OK659" s="14"/>
      <c r="OL659" s="14"/>
      <c r="OM659" s="14"/>
      <c r="ON659" s="14"/>
      <c r="OO659" s="14"/>
      <c r="OP659" s="14"/>
      <c r="OQ659" s="14"/>
      <c r="OR659" s="14"/>
      <c r="OS659" s="14"/>
      <c r="OT659" s="14"/>
      <c r="OU659" s="14"/>
      <c r="OV659" s="14"/>
      <c r="OW659" s="14"/>
      <c r="OX659" s="14"/>
      <c r="OY659" s="14"/>
      <c r="OZ659" s="14"/>
      <c r="PA659" s="14"/>
      <c r="PB659" s="14"/>
      <c r="PC659" s="14"/>
      <c r="PD659" s="14">
        <v>0</v>
      </c>
      <c r="PE659" s="14"/>
      <c r="PF659" s="14"/>
      <c r="PG659" s="54"/>
      <c r="PH659" s="54"/>
      <c r="PI659" s="54"/>
      <c r="PJ659" s="54"/>
      <c r="PK659" s="54"/>
      <c r="PL659" s="84"/>
      <c r="PM659" s="14"/>
      <c r="PN659" s="84"/>
      <c r="PO659" s="84"/>
      <c r="PP659" s="84"/>
      <c r="PQ659" s="84"/>
      <c r="PR659" s="505"/>
      <c r="PS659" s="84"/>
      <c r="PT659" s="84"/>
      <c r="PU659" s="84"/>
      <c r="PV659" s="84"/>
      <c r="PW659" s="54"/>
      <c r="PX659" s="54"/>
      <c r="PY659" s="14"/>
      <c r="PZ659" s="14"/>
      <c r="QA659" s="14"/>
      <c r="QB659" s="54"/>
      <c r="QC659" s="54"/>
      <c r="QD659" s="54"/>
      <c r="QR659" s="1"/>
      <c r="QS659" s="1"/>
      <c r="QX659" s="1"/>
      <c r="QY659" s="1"/>
      <c r="QZ659" s="1"/>
      <c r="RA659" s="1"/>
      <c r="RB659" s="1"/>
      <c r="RC659" s="1"/>
      <c r="RD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</row>
    <row r="660" spans="1:488" s="20" customFormat="1" hidden="1" x14ac:dyDescent="0.25">
      <c r="A660" s="68" t="s">
        <v>10</v>
      </c>
      <c r="B660" s="68" t="s">
        <v>1627</v>
      </c>
      <c r="C660" s="347"/>
      <c r="D660" s="347"/>
      <c r="E660" s="14">
        <v>0</v>
      </c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/>
      <c r="MJ660" s="14"/>
      <c r="MK660" s="14"/>
      <c r="ML660" s="14"/>
      <c r="MM660" s="14"/>
      <c r="MN660" s="14"/>
      <c r="MO660" s="14"/>
      <c r="MP660" s="14"/>
      <c r="MQ660" s="14"/>
      <c r="MR660" s="14"/>
      <c r="MS660" s="14"/>
      <c r="MT660" s="14"/>
      <c r="MU660" s="14"/>
      <c r="MV660" s="14"/>
      <c r="MW660" s="14"/>
      <c r="MX660" s="14"/>
      <c r="MY660" s="14"/>
      <c r="MZ660" s="14"/>
      <c r="NA660" s="14"/>
      <c r="NB660" s="14"/>
      <c r="NC660" s="14"/>
      <c r="ND660" s="14"/>
      <c r="NE660" s="14"/>
      <c r="NF660" s="14"/>
      <c r="NG660" s="14"/>
      <c r="NH660" s="14"/>
      <c r="NI660" s="14"/>
      <c r="NJ660" s="14"/>
      <c r="NK660" s="14"/>
      <c r="NL660" s="14"/>
      <c r="NM660" s="14"/>
      <c r="NN660" s="14"/>
      <c r="NO660" s="14"/>
      <c r="NP660" s="14"/>
      <c r="NQ660" s="14"/>
      <c r="NR660" s="14"/>
      <c r="NS660" s="14"/>
      <c r="NT660" s="14"/>
      <c r="NU660" s="14"/>
      <c r="NV660" s="14"/>
      <c r="NW660" s="14"/>
      <c r="NX660" s="14"/>
      <c r="NY660" s="14"/>
      <c r="NZ660" s="14"/>
      <c r="OA660" s="14"/>
      <c r="OB660" s="14"/>
      <c r="OC660" s="14"/>
      <c r="OD660" s="14"/>
      <c r="OE660" s="14"/>
      <c r="OF660" s="14"/>
      <c r="OG660" s="14"/>
      <c r="OH660" s="14"/>
      <c r="OI660" s="14"/>
      <c r="OJ660" s="14"/>
      <c r="OK660" s="14"/>
      <c r="OL660" s="14"/>
      <c r="OM660" s="14"/>
      <c r="ON660" s="14"/>
      <c r="OO660" s="14"/>
      <c r="OP660" s="14"/>
      <c r="OQ660" s="14"/>
      <c r="OR660" s="14"/>
      <c r="OS660" s="14"/>
      <c r="OT660" s="14"/>
      <c r="OU660" s="14"/>
      <c r="OV660" s="14"/>
      <c r="OW660" s="14"/>
      <c r="OX660" s="14"/>
      <c r="OY660" s="14"/>
      <c r="OZ660" s="14"/>
      <c r="PA660" s="14"/>
      <c r="PB660" s="14"/>
      <c r="PC660" s="14"/>
      <c r="PD660" s="14">
        <v>0</v>
      </c>
      <c r="PE660" s="14"/>
      <c r="PF660" s="14"/>
      <c r="PG660" s="54"/>
      <c r="PH660" s="54"/>
      <c r="PI660" s="54"/>
      <c r="PJ660" s="54"/>
      <c r="PK660" s="54"/>
      <c r="PL660" s="84"/>
      <c r="PM660" s="14"/>
      <c r="PN660" s="84"/>
      <c r="PO660" s="84"/>
      <c r="PP660" s="84"/>
      <c r="PQ660" s="84"/>
      <c r="PR660" s="505"/>
      <c r="PS660" s="84"/>
      <c r="PT660" s="84"/>
      <c r="PU660" s="84"/>
      <c r="PV660" s="84"/>
      <c r="PW660" s="54"/>
      <c r="PX660" s="54"/>
      <c r="PY660" s="14"/>
      <c r="PZ660" s="14"/>
      <c r="QA660" s="14"/>
      <c r="QB660" s="54"/>
      <c r="QC660" s="54"/>
      <c r="QD660" s="54"/>
      <c r="QR660" s="1"/>
      <c r="QS660" s="1"/>
      <c r="QX660" s="1"/>
      <c r="QY660" s="1"/>
      <c r="QZ660" s="1"/>
      <c r="RA660" s="1"/>
      <c r="RB660" s="1"/>
      <c r="RC660" s="1"/>
      <c r="RD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</row>
    <row r="661" spans="1:488" s="20" customFormat="1" hidden="1" x14ac:dyDescent="0.25">
      <c r="A661" s="68" t="s">
        <v>10</v>
      </c>
      <c r="B661" s="68" t="s">
        <v>1628</v>
      </c>
      <c r="C661" s="347"/>
      <c r="D661" s="347"/>
      <c r="E661" s="14">
        <v>0</v>
      </c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>
        <v>0</v>
      </c>
      <c r="PE661" s="14"/>
      <c r="PF661" s="14"/>
      <c r="PG661" s="54"/>
      <c r="PH661" s="54"/>
      <c r="PI661" s="54"/>
      <c r="PJ661" s="54"/>
      <c r="PK661" s="54"/>
      <c r="PL661" s="84"/>
      <c r="PM661" s="14"/>
      <c r="PN661" s="84"/>
      <c r="PO661" s="84"/>
      <c r="PP661" s="84"/>
      <c r="PQ661" s="84"/>
      <c r="PR661" s="505"/>
      <c r="PS661" s="84"/>
      <c r="PT661" s="84"/>
      <c r="PU661" s="84"/>
      <c r="PV661" s="84"/>
      <c r="PW661" s="54"/>
      <c r="PX661" s="54"/>
      <c r="PY661" s="14"/>
      <c r="PZ661" s="14"/>
      <c r="QA661" s="14"/>
      <c r="QB661" s="54"/>
      <c r="QC661" s="54"/>
      <c r="QD661" s="54"/>
      <c r="QR661" s="1"/>
      <c r="QS661" s="1"/>
      <c r="QX661" s="1"/>
      <c r="QY661" s="1"/>
      <c r="QZ661" s="1"/>
      <c r="RA661" s="1"/>
      <c r="RB661" s="1"/>
      <c r="RC661" s="1"/>
      <c r="RD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</row>
    <row r="662" spans="1:488" s="20" customFormat="1" hidden="1" x14ac:dyDescent="0.25">
      <c r="A662" s="68" t="s">
        <v>10</v>
      </c>
      <c r="B662" s="68" t="s">
        <v>1097</v>
      </c>
      <c r="C662" s="464">
        <v>1552</v>
      </c>
      <c r="D662" s="347"/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  <c r="AL662" s="14">
        <v>0</v>
      </c>
      <c r="AM662" s="14">
        <v>0</v>
      </c>
      <c r="AN662" s="14">
        <v>0</v>
      </c>
      <c r="AO662" s="14">
        <v>0</v>
      </c>
      <c r="AP662" s="14">
        <v>0</v>
      </c>
      <c r="AQ662" s="14">
        <v>0</v>
      </c>
      <c r="AR662" s="14">
        <v>0</v>
      </c>
      <c r="AS662" s="14">
        <v>0</v>
      </c>
      <c r="AT662" s="14">
        <v>0</v>
      </c>
      <c r="AU662" s="14">
        <v>0</v>
      </c>
      <c r="AV662" s="14">
        <v>0</v>
      </c>
      <c r="AW662" s="14">
        <v>0</v>
      </c>
      <c r="AX662" s="14">
        <v>0</v>
      </c>
      <c r="AY662" s="14">
        <v>0</v>
      </c>
      <c r="AZ662" s="14">
        <v>0</v>
      </c>
      <c r="BA662" s="14">
        <v>0</v>
      </c>
      <c r="BB662" s="14">
        <v>0</v>
      </c>
      <c r="BC662" s="14">
        <v>0</v>
      </c>
      <c r="BD662" s="14">
        <v>0</v>
      </c>
      <c r="BE662" s="14">
        <v>0</v>
      </c>
      <c r="BF662" s="14">
        <v>0</v>
      </c>
      <c r="BG662" s="14">
        <v>0</v>
      </c>
      <c r="BH662" s="14">
        <v>0</v>
      </c>
      <c r="BI662" s="14">
        <v>0</v>
      </c>
      <c r="BJ662" s="14">
        <v>0</v>
      </c>
      <c r="BK662" s="14">
        <v>0</v>
      </c>
      <c r="BL662" s="14">
        <v>0</v>
      </c>
      <c r="BM662" s="14">
        <v>0</v>
      </c>
      <c r="BN662" s="14">
        <v>0</v>
      </c>
      <c r="BO662" s="14">
        <v>0</v>
      </c>
      <c r="BP662" s="14">
        <v>0</v>
      </c>
      <c r="BQ662" s="14">
        <v>0</v>
      </c>
      <c r="BR662" s="14">
        <v>0</v>
      </c>
      <c r="BS662" s="14">
        <v>0</v>
      </c>
      <c r="BT662" s="14">
        <v>0</v>
      </c>
      <c r="BU662" s="14">
        <v>0</v>
      </c>
      <c r="BV662" s="14">
        <v>0</v>
      </c>
      <c r="BW662" s="14">
        <v>0</v>
      </c>
      <c r="BX662" s="14">
        <v>0</v>
      </c>
      <c r="BY662" s="14">
        <v>0</v>
      </c>
      <c r="BZ662" s="14">
        <v>0</v>
      </c>
      <c r="CA662" s="14">
        <v>0</v>
      </c>
      <c r="CB662" s="14">
        <v>0</v>
      </c>
      <c r="CC662" s="14">
        <v>0</v>
      </c>
      <c r="CD662" s="14">
        <v>0</v>
      </c>
      <c r="CE662" s="14">
        <v>0</v>
      </c>
      <c r="CF662" s="14">
        <v>0</v>
      </c>
      <c r="CG662" s="14">
        <v>0</v>
      </c>
      <c r="CH662" s="14">
        <v>0</v>
      </c>
      <c r="CI662" s="14">
        <v>0</v>
      </c>
      <c r="CJ662" s="14">
        <v>0</v>
      </c>
      <c r="CK662" s="14">
        <v>0</v>
      </c>
      <c r="CL662" s="14">
        <v>0</v>
      </c>
      <c r="CM662" s="14">
        <v>0</v>
      </c>
      <c r="CN662" s="14">
        <v>0</v>
      </c>
      <c r="CO662" s="14">
        <v>0</v>
      </c>
      <c r="CP662" s="14">
        <v>0</v>
      </c>
      <c r="CQ662" s="14">
        <v>0</v>
      </c>
      <c r="CR662" s="14">
        <v>0</v>
      </c>
      <c r="CS662" s="14">
        <v>0</v>
      </c>
      <c r="CT662" s="14">
        <v>0</v>
      </c>
      <c r="CU662" s="14">
        <v>0</v>
      </c>
      <c r="CV662" s="14">
        <v>0</v>
      </c>
      <c r="CW662" s="14">
        <v>0</v>
      </c>
      <c r="CX662" s="14">
        <v>0</v>
      </c>
      <c r="CY662" s="14">
        <v>0</v>
      </c>
      <c r="CZ662" s="14">
        <v>0</v>
      </c>
      <c r="DA662" s="14">
        <v>0</v>
      </c>
      <c r="DB662" s="14">
        <v>0</v>
      </c>
      <c r="DC662" s="14">
        <v>0</v>
      </c>
      <c r="DD662" s="14">
        <v>0</v>
      </c>
      <c r="DE662" s="14">
        <v>0</v>
      </c>
      <c r="DF662" s="14">
        <v>0</v>
      </c>
      <c r="DG662" s="14">
        <v>0</v>
      </c>
      <c r="DH662" s="14">
        <v>0</v>
      </c>
      <c r="DI662" s="14">
        <v>0</v>
      </c>
      <c r="DJ662" s="14">
        <v>0</v>
      </c>
      <c r="DK662" s="14">
        <v>0</v>
      </c>
      <c r="DL662" s="14">
        <v>0</v>
      </c>
      <c r="DM662" s="14">
        <v>0</v>
      </c>
      <c r="DN662" s="14">
        <v>0</v>
      </c>
      <c r="DO662" s="14">
        <v>0</v>
      </c>
      <c r="DP662" s="14">
        <v>0</v>
      </c>
      <c r="DQ662" s="14">
        <v>0</v>
      </c>
      <c r="DR662" s="14">
        <v>0</v>
      </c>
      <c r="DS662" s="14">
        <v>0</v>
      </c>
      <c r="DT662" s="14">
        <v>0</v>
      </c>
      <c r="DU662" s="14">
        <v>0</v>
      </c>
      <c r="DV662" s="14">
        <v>0</v>
      </c>
      <c r="DW662" s="14">
        <v>0</v>
      </c>
      <c r="DX662" s="14">
        <v>0</v>
      </c>
      <c r="DY662" s="14">
        <v>0</v>
      </c>
      <c r="DZ662" s="14">
        <v>0</v>
      </c>
      <c r="EA662" s="14">
        <v>0</v>
      </c>
      <c r="EB662" s="14">
        <v>0</v>
      </c>
      <c r="EC662" s="14">
        <v>0</v>
      </c>
      <c r="ED662" s="14">
        <v>0</v>
      </c>
      <c r="EE662" s="14">
        <v>0</v>
      </c>
      <c r="EF662" s="14">
        <v>0</v>
      </c>
      <c r="EG662" s="14">
        <v>0</v>
      </c>
      <c r="EH662" s="14">
        <v>0</v>
      </c>
      <c r="EI662" s="14">
        <v>0</v>
      </c>
      <c r="EJ662" s="14">
        <v>0</v>
      </c>
      <c r="EK662" s="14">
        <v>0</v>
      </c>
      <c r="EL662" s="14">
        <v>0</v>
      </c>
      <c r="EM662" s="14">
        <v>0</v>
      </c>
      <c r="EN662" s="14">
        <v>0</v>
      </c>
      <c r="EO662" s="14">
        <v>0</v>
      </c>
      <c r="EP662" s="14">
        <v>0</v>
      </c>
      <c r="EQ662" s="14">
        <v>0</v>
      </c>
      <c r="ER662" s="14">
        <v>0</v>
      </c>
      <c r="ES662" s="14">
        <v>0</v>
      </c>
      <c r="ET662" s="14">
        <v>0</v>
      </c>
      <c r="EU662" s="14">
        <v>0</v>
      </c>
      <c r="EV662" s="14">
        <v>0</v>
      </c>
      <c r="EW662" s="14">
        <v>0</v>
      </c>
      <c r="EX662" s="14">
        <v>0</v>
      </c>
      <c r="EY662" s="14">
        <v>0</v>
      </c>
      <c r="EZ662" s="14">
        <v>0</v>
      </c>
      <c r="FA662" s="14">
        <v>0</v>
      </c>
      <c r="FB662" s="14">
        <v>0</v>
      </c>
      <c r="FC662" s="14">
        <v>0</v>
      </c>
      <c r="FD662" s="14">
        <v>0</v>
      </c>
      <c r="FE662" s="14">
        <v>0</v>
      </c>
      <c r="FF662" s="14">
        <v>0</v>
      </c>
      <c r="FG662" s="14">
        <v>0</v>
      </c>
      <c r="FH662" s="14">
        <v>0</v>
      </c>
      <c r="FI662" s="14">
        <v>0</v>
      </c>
      <c r="FJ662" s="14">
        <v>0</v>
      </c>
      <c r="FK662" s="14">
        <v>0</v>
      </c>
      <c r="FL662" s="14">
        <v>0</v>
      </c>
      <c r="FM662" s="14">
        <v>0</v>
      </c>
      <c r="FN662" s="14">
        <v>0</v>
      </c>
      <c r="FO662" s="14">
        <v>0</v>
      </c>
      <c r="FP662" s="14">
        <v>0</v>
      </c>
      <c r="FQ662" s="14">
        <v>0</v>
      </c>
      <c r="FR662" s="14">
        <v>0</v>
      </c>
      <c r="FS662" s="14">
        <v>0</v>
      </c>
      <c r="FT662" s="14">
        <v>0</v>
      </c>
      <c r="FU662" s="14">
        <v>0</v>
      </c>
      <c r="FV662" s="14">
        <v>0</v>
      </c>
      <c r="FW662" s="14">
        <v>0</v>
      </c>
      <c r="FX662" s="14">
        <v>0</v>
      </c>
      <c r="FY662" s="14">
        <v>0</v>
      </c>
      <c r="FZ662" s="14">
        <v>0</v>
      </c>
      <c r="GA662" s="14">
        <v>0</v>
      </c>
      <c r="GB662" s="14">
        <v>0</v>
      </c>
      <c r="GC662" s="14">
        <v>0</v>
      </c>
      <c r="GD662" s="14">
        <v>0</v>
      </c>
      <c r="GE662" s="14">
        <v>0</v>
      </c>
      <c r="GF662" s="14">
        <v>0</v>
      </c>
      <c r="GG662" s="14">
        <v>0</v>
      </c>
      <c r="GH662" s="14">
        <v>0</v>
      </c>
      <c r="GI662" s="14">
        <v>0</v>
      </c>
      <c r="GJ662" s="14">
        <v>0</v>
      </c>
      <c r="GK662" s="14">
        <v>0</v>
      </c>
      <c r="GL662" s="14">
        <v>0</v>
      </c>
      <c r="GM662" s="14">
        <v>0</v>
      </c>
      <c r="GN662" s="14">
        <v>0</v>
      </c>
      <c r="GO662" s="14">
        <v>0</v>
      </c>
      <c r="GP662" s="14">
        <v>0</v>
      </c>
      <c r="GQ662" s="14">
        <v>0</v>
      </c>
      <c r="GR662" s="14">
        <v>0</v>
      </c>
      <c r="GS662" s="14">
        <v>0</v>
      </c>
      <c r="GT662" s="14">
        <v>0</v>
      </c>
      <c r="GU662" s="14">
        <v>0</v>
      </c>
      <c r="GV662" s="14">
        <v>0</v>
      </c>
      <c r="GW662" s="14">
        <v>0</v>
      </c>
      <c r="GX662" s="14">
        <v>0</v>
      </c>
      <c r="GY662" s="14">
        <v>0</v>
      </c>
      <c r="GZ662" s="14">
        <v>0</v>
      </c>
      <c r="HA662" s="14">
        <v>0</v>
      </c>
      <c r="HB662" s="14">
        <v>0</v>
      </c>
      <c r="HC662" s="14">
        <v>0</v>
      </c>
      <c r="HD662" s="14">
        <v>0</v>
      </c>
      <c r="HE662" s="14">
        <v>0</v>
      </c>
      <c r="HF662" s="14">
        <v>0</v>
      </c>
      <c r="HG662" s="14">
        <v>0</v>
      </c>
      <c r="HH662" s="14">
        <v>0</v>
      </c>
      <c r="HI662" s="14">
        <v>0</v>
      </c>
      <c r="HJ662" s="14">
        <v>0</v>
      </c>
      <c r="HK662" s="14">
        <v>0</v>
      </c>
      <c r="HL662" s="14">
        <v>0</v>
      </c>
      <c r="HM662" s="14">
        <v>0</v>
      </c>
      <c r="HN662" s="14">
        <v>0</v>
      </c>
      <c r="HO662" s="14">
        <v>0</v>
      </c>
      <c r="HP662" s="14">
        <v>0</v>
      </c>
      <c r="HQ662" s="14">
        <v>0</v>
      </c>
      <c r="HR662" s="14">
        <v>0</v>
      </c>
      <c r="HS662" s="14">
        <v>0</v>
      </c>
      <c r="HT662" s="14">
        <v>0</v>
      </c>
      <c r="HU662" s="14">
        <v>0</v>
      </c>
      <c r="HV662" s="14">
        <v>0</v>
      </c>
      <c r="HW662" s="14">
        <v>0</v>
      </c>
      <c r="HX662" s="14">
        <v>0</v>
      </c>
      <c r="HY662" s="14">
        <v>0</v>
      </c>
      <c r="HZ662" s="14">
        <v>0</v>
      </c>
      <c r="IA662" s="14">
        <v>0</v>
      </c>
      <c r="IB662" s="14">
        <v>0</v>
      </c>
      <c r="IC662" s="14">
        <v>0</v>
      </c>
      <c r="ID662" s="14">
        <v>0</v>
      </c>
      <c r="IE662" s="14">
        <v>0</v>
      </c>
      <c r="IF662" s="14">
        <v>0</v>
      </c>
      <c r="IG662" s="14">
        <v>0</v>
      </c>
      <c r="IH662" s="14">
        <v>0</v>
      </c>
      <c r="II662" s="14">
        <v>0</v>
      </c>
      <c r="IJ662" s="14">
        <v>0</v>
      </c>
      <c r="IK662" s="14">
        <v>0</v>
      </c>
      <c r="IL662" s="14">
        <v>0</v>
      </c>
      <c r="IM662" s="14">
        <v>0</v>
      </c>
      <c r="IN662" s="14">
        <v>0</v>
      </c>
      <c r="IO662" s="14">
        <v>0</v>
      </c>
      <c r="IP662" s="14">
        <v>0</v>
      </c>
      <c r="IQ662" s="14">
        <v>0</v>
      </c>
      <c r="IR662" s="14">
        <v>0</v>
      </c>
      <c r="IS662" s="14">
        <v>0</v>
      </c>
      <c r="IT662" s="14">
        <v>0</v>
      </c>
      <c r="IU662" s="14">
        <v>0</v>
      </c>
      <c r="IV662" s="14">
        <v>0</v>
      </c>
      <c r="IW662" s="14">
        <v>0</v>
      </c>
      <c r="IX662" s="14">
        <v>0</v>
      </c>
      <c r="IY662" s="14">
        <v>0</v>
      </c>
      <c r="IZ662" s="14">
        <v>0</v>
      </c>
      <c r="JA662" s="14">
        <v>0</v>
      </c>
      <c r="JB662" s="14">
        <v>0</v>
      </c>
      <c r="JC662" s="14">
        <v>0</v>
      </c>
      <c r="JD662" s="14">
        <v>0</v>
      </c>
      <c r="JE662" s="14">
        <v>0</v>
      </c>
      <c r="JF662" s="14">
        <v>0</v>
      </c>
      <c r="JG662" s="14">
        <v>0</v>
      </c>
      <c r="JH662" s="14">
        <v>0</v>
      </c>
      <c r="JI662" s="14">
        <v>0</v>
      </c>
      <c r="JJ662" s="14">
        <v>0</v>
      </c>
      <c r="JK662" s="14">
        <v>0</v>
      </c>
      <c r="JL662" s="14">
        <v>0</v>
      </c>
      <c r="JM662" s="14">
        <v>0</v>
      </c>
      <c r="JN662" s="14">
        <v>0</v>
      </c>
      <c r="JO662" s="14">
        <v>0</v>
      </c>
      <c r="JP662" s="14">
        <v>0</v>
      </c>
      <c r="JQ662" s="14">
        <v>0</v>
      </c>
      <c r="JR662" s="14">
        <v>0</v>
      </c>
      <c r="JS662" s="14">
        <v>0</v>
      </c>
      <c r="JT662" s="14">
        <v>0</v>
      </c>
      <c r="JU662" s="14">
        <v>0</v>
      </c>
      <c r="JV662" s="14">
        <v>0</v>
      </c>
      <c r="JW662" s="14">
        <v>0</v>
      </c>
      <c r="JX662" s="14">
        <v>0</v>
      </c>
      <c r="JY662" s="14">
        <v>0</v>
      </c>
      <c r="JZ662" s="14">
        <v>0</v>
      </c>
      <c r="KA662" s="14">
        <v>0</v>
      </c>
      <c r="KB662" s="14">
        <v>0</v>
      </c>
      <c r="KC662" s="14">
        <v>0</v>
      </c>
      <c r="KD662" s="14">
        <v>0</v>
      </c>
      <c r="KE662" s="14">
        <v>0</v>
      </c>
      <c r="KF662" s="14">
        <v>0</v>
      </c>
      <c r="KG662" s="14">
        <v>0</v>
      </c>
      <c r="KH662" s="14">
        <v>0</v>
      </c>
      <c r="KI662" s="14">
        <v>0</v>
      </c>
      <c r="KJ662" s="14">
        <v>0</v>
      </c>
      <c r="KK662" s="14">
        <v>0</v>
      </c>
      <c r="KL662" s="14">
        <v>0</v>
      </c>
      <c r="KM662" s="14">
        <v>0</v>
      </c>
      <c r="KN662" s="14">
        <v>0</v>
      </c>
      <c r="KO662" s="14">
        <v>0</v>
      </c>
      <c r="KP662" s="14">
        <v>0</v>
      </c>
      <c r="KQ662" s="14">
        <v>0</v>
      </c>
      <c r="KR662" s="14">
        <v>0</v>
      </c>
      <c r="KS662" s="14">
        <v>0</v>
      </c>
      <c r="KT662" s="14">
        <v>0</v>
      </c>
      <c r="KU662" s="14">
        <v>0</v>
      </c>
      <c r="KV662" s="14">
        <v>0</v>
      </c>
      <c r="KW662" s="14">
        <v>0</v>
      </c>
      <c r="KX662" s="14">
        <v>0</v>
      </c>
      <c r="KY662" s="14">
        <v>0</v>
      </c>
      <c r="KZ662" s="14">
        <v>0</v>
      </c>
      <c r="LA662" s="14">
        <v>0</v>
      </c>
      <c r="LB662" s="14">
        <v>0</v>
      </c>
      <c r="LC662" s="14">
        <v>0</v>
      </c>
      <c r="LD662" s="14">
        <v>0</v>
      </c>
      <c r="LE662" s="14">
        <v>0</v>
      </c>
      <c r="LF662" s="14">
        <v>0</v>
      </c>
      <c r="LG662" s="14">
        <v>0</v>
      </c>
      <c r="LH662" s="14">
        <v>0</v>
      </c>
      <c r="LI662" s="14">
        <v>0</v>
      </c>
      <c r="LJ662" s="14">
        <v>0</v>
      </c>
      <c r="LK662" s="14">
        <v>0</v>
      </c>
      <c r="LL662" s="14">
        <v>0</v>
      </c>
      <c r="LM662" s="14">
        <v>0</v>
      </c>
      <c r="LN662" s="14">
        <v>0</v>
      </c>
      <c r="LO662" s="14">
        <v>0</v>
      </c>
      <c r="LP662" s="14">
        <v>0</v>
      </c>
      <c r="LQ662" s="14">
        <v>0</v>
      </c>
      <c r="LR662" s="14">
        <v>0</v>
      </c>
      <c r="LS662" s="14">
        <v>0</v>
      </c>
      <c r="LT662" s="14">
        <v>1</v>
      </c>
      <c r="LU662" s="14">
        <v>0</v>
      </c>
      <c r="LV662" s="14">
        <v>0</v>
      </c>
      <c r="LW662" s="14">
        <v>0</v>
      </c>
      <c r="LX662" s="14">
        <v>0</v>
      </c>
      <c r="LY662" s="14">
        <v>0</v>
      </c>
      <c r="LZ662" s="14">
        <v>0</v>
      </c>
      <c r="MA662" s="14">
        <v>0</v>
      </c>
      <c r="MB662" s="14">
        <v>0</v>
      </c>
      <c r="MC662" s="14">
        <v>0</v>
      </c>
      <c r="MD662" s="14">
        <v>0</v>
      </c>
      <c r="ME662" s="14">
        <v>0</v>
      </c>
      <c r="MF662" s="14">
        <v>0</v>
      </c>
      <c r="MG662" s="14">
        <v>0</v>
      </c>
      <c r="MH662" s="14">
        <v>0</v>
      </c>
      <c r="MI662" s="14">
        <v>0</v>
      </c>
      <c r="MJ662" s="14">
        <v>0</v>
      </c>
      <c r="MK662" s="14">
        <v>0</v>
      </c>
      <c r="ML662" s="14">
        <v>0</v>
      </c>
      <c r="MM662" s="14">
        <v>0</v>
      </c>
      <c r="MN662" s="14">
        <v>0</v>
      </c>
      <c r="MO662" s="14">
        <v>0</v>
      </c>
      <c r="MP662" s="14">
        <v>0</v>
      </c>
      <c r="MQ662" s="14">
        <v>0</v>
      </c>
      <c r="MR662" s="14">
        <v>0</v>
      </c>
      <c r="MS662" s="14">
        <v>0</v>
      </c>
      <c r="MT662" s="14">
        <v>0</v>
      </c>
      <c r="MU662" s="14">
        <v>0</v>
      </c>
      <c r="MV662" s="14">
        <v>1</v>
      </c>
      <c r="MW662" s="14">
        <v>0</v>
      </c>
      <c r="MX662" s="14">
        <v>0</v>
      </c>
      <c r="MY662" s="14">
        <v>0</v>
      </c>
      <c r="MZ662" s="14">
        <v>0</v>
      </c>
      <c r="NA662" s="14">
        <v>0</v>
      </c>
      <c r="NB662" s="14">
        <v>0</v>
      </c>
      <c r="NC662" s="14">
        <v>0</v>
      </c>
      <c r="ND662" s="14">
        <v>0</v>
      </c>
      <c r="NE662" s="14">
        <v>0</v>
      </c>
      <c r="NF662" s="14">
        <v>0</v>
      </c>
      <c r="NG662" s="14">
        <v>0</v>
      </c>
      <c r="NH662" s="14">
        <v>0</v>
      </c>
      <c r="NI662" s="14">
        <v>0</v>
      </c>
      <c r="NJ662" s="14">
        <v>0</v>
      </c>
      <c r="NK662" s="14">
        <v>0</v>
      </c>
      <c r="NL662" s="14">
        <v>0</v>
      </c>
      <c r="NM662" s="14">
        <v>0</v>
      </c>
      <c r="NN662" s="14">
        <v>0</v>
      </c>
      <c r="NO662" s="14">
        <v>0</v>
      </c>
      <c r="NP662" s="14">
        <v>0</v>
      </c>
      <c r="NQ662" s="14">
        <v>0</v>
      </c>
      <c r="NR662" s="14">
        <v>1</v>
      </c>
      <c r="NS662" s="14">
        <v>0</v>
      </c>
      <c r="NT662" s="14">
        <v>0</v>
      </c>
      <c r="NU662" s="14">
        <v>0</v>
      </c>
      <c r="NV662" s="14">
        <v>0</v>
      </c>
      <c r="NW662" s="14">
        <v>2</v>
      </c>
      <c r="NX662" s="14">
        <v>0</v>
      </c>
      <c r="NY662" s="14">
        <v>0</v>
      </c>
      <c r="NZ662" s="14">
        <v>0</v>
      </c>
      <c r="OA662" s="14">
        <v>0</v>
      </c>
      <c r="OB662" s="14">
        <v>0</v>
      </c>
      <c r="OC662" s="14">
        <v>0</v>
      </c>
      <c r="OD662" s="14">
        <v>0</v>
      </c>
      <c r="OE662" s="14">
        <v>0</v>
      </c>
      <c r="OF662" s="14"/>
      <c r="OG662" s="14">
        <v>0</v>
      </c>
      <c r="OH662" s="14">
        <v>0</v>
      </c>
      <c r="OI662" s="14">
        <v>0</v>
      </c>
      <c r="OJ662" s="14">
        <v>0</v>
      </c>
      <c r="OK662" s="14">
        <v>0</v>
      </c>
      <c r="OL662" s="14">
        <v>1</v>
      </c>
      <c r="OM662" s="14">
        <v>0</v>
      </c>
      <c r="ON662" s="14">
        <v>0</v>
      </c>
      <c r="OO662" s="14">
        <v>0</v>
      </c>
      <c r="OP662" s="14">
        <v>0</v>
      </c>
      <c r="OQ662" s="14">
        <v>0</v>
      </c>
      <c r="OR662" s="14">
        <v>0</v>
      </c>
      <c r="OS662" s="14">
        <v>0</v>
      </c>
      <c r="OT662" s="14">
        <v>0</v>
      </c>
      <c r="OU662" s="14">
        <v>0</v>
      </c>
      <c r="OV662" s="14">
        <v>0</v>
      </c>
      <c r="OW662" s="14">
        <v>0</v>
      </c>
      <c r="OX662" s="14">
        <v>0</v>
      </c>
      <c r="OY662" s="14">
        <v>0</v>
      </c>
      <c r="OZ662" s="14"/>
      <c r="PA662" s="14">
        <v>0</v>
      </c>
      <c r="PB662" s="14"/>
      <c r="PC662" s="14">
        <v>1</v>
      </c>
      <c r="PD662" s="14">
        <v>0</v>
      </c>
      <c r="PE662" s="14"/>
      <c r="PF662" s="14"/>
      <c r="PG662" s="54"/>
      <c r="PH662" s="54"/>
      <c r="PI662" s="14">
        <v>1</v>
      </c>
      <c r="PJ662" s="54"/>
      <c r="PK662" s="54"/>
      <c r="PL662" s="84"/>
      <c r="PM662" s="14"/>
      <c r="PN662" s="84"/>
      <c r="PO662" s="84"/>
      <c r="PP662" s="84"/>
      <c r="PQ662" s="84"/>
      <c r="PR662" s="505"/>
      <c r="PS662" s="84"/>
      <c r="PT662" s="84"/>
      <c r="PU662" s="84"/>
      <c r="PV662" s="84"/>
      <c r="PW662" s="54"/>
      <c r="PX662" s="54"/>
      <c r="PY662" s="14"/>
      <c r="PZ662" s="14"/>
      <c r="QA662" s="14"/>
      <c r="QB662" s="54"/>
      <c r="QC662" s="54"/>
      <c r="QD662" s="54"/>
      <c r="QR662" s="1"/>
      <c r="QS662" s="1"/>
      <c r="QX662" s="1"/>
      <c r="QY662" s="1"/>
      <c r="QZ662" s="1"/>
      <c r="RA662" s="1"/>
      <c r="RB662" s="1"/>
      <c r="RC662" s="1"/>
      <c r="RD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</row>
    <row r="663" spans="1:488" s="20" customFormat="1" hidden="1" x14ac:dyDescent="0.25">
      <c r="A663" s="68" t="s">
        <v>10</v>
      </c>
      <c r="B663" s="68" t="s">
        <v>1262</v>
      </c>
      <c r="C663" s="464">
        <v>620</v>
      </c>
      <c r="D663" s="347"/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  <c r="AL663" s="14">
        <v>0</v>
      </c>
      <c r="AM663" s="14">
        <v>0</v>
      </c>
      <c r="AN663" s="14">
        <v>0</v>
      </c>
      <c r="AO663" s="14">
        <v>0</v>
      </c>
      <c r="AP663" s="14">
        <v>0</v>
      </c>
      <c r="AQ663" s="14">
        <v>0</v>
      </c>
      <c r="AR663" s="14">
        <v>0</v>
      </c>
      <c r="AS663" s="14">
        <v>0</v>
      </c>
      <c r="AT663" s="14">
        <v>0</v>
      </c>
      <c r="AU663" s="14">
        <v>0</v>
      </c>
      <c r="AV663" s="14">
        <v>0</v>
      </c>
      <c r="AW663" s="14">
        <v>0</v>
      </c>
      <c r="AX663" s="14">
        <v>0</v>
      </c>
      <c r="AY663" s="14">
        <v>0</v>
      </c>
      <c r="AZ663" s="14">
        <v>0</v>
      </c>
      <c r="BA663" s="14">
        <v>0</v>
      </c>
      <c r="BB663" s="14">
        <v>0</v>
      </c>
      <c r="BC663" s="14">
        <v>0</v>
      </c>
      <c r="BD663" s="14">
        <v>0</v>
      </c>
      <c r="BE663" s="14">
        <v>0</v>
      </c>
      <c r="BF663" s="14">
        <v>0</v>
      </c>
      <c r="BG663" s="14">
        <v>0</v>
      </c>
      <c r="BH663" s="14">
        <v>0</v>
      </c>
      <c r="BI663" s="14">
        <v>0</v>
      </c>
      <c r="BJ663" s="14">
        <v>0</v>
      </c>
      <c r="BK663" s="14">
        <v>0</v>
      </c>
      <c r="BL663" s="14">
        <v>0</v>
      </c>
      <c r="BM663" s="14">
        <v>0</v>
      </c>
      <c r="BN663" s="14">
        <v>0</v>
      </c>
      <c r="BO663" s="14">
        <v>0</v>
      </c>
      <c r="BP663" s="14">
        <v>0</v>
      </c>
      <c r="BQ663" s="14">
        <v>0</v>
      </c>
      <c r="BR663" s="14">
        <v>0</v>
      </c>
      <c r="BS663" s="14">
        <v>0</v>
      </c>
      <c r="BT663" s="14">
        <v>0</v>
      </c>
      <c r="BU663" s="14">
        <v>0</v>
      </c>
      <c r="BV663" s="14">
        <v>0</v>
      </c>
      <c r="BW663" s="14">
        <v>0</v>
      </c>
      <c r="BX663" s="14">
        <v>0</v>
      </c>
      <c r="BY663" s="14">
        <v>0</v>
      </c>
      <c r="BZ663" s="14">
        <v>0</v>
      </c>
      <c r="CA663" s="14">
        <v>0</v>
      </c>
      <c r="CB663" s="14">
        <v>0</v>
      </c>
      <c r="CC663" s="14">
        <v>0</v>
      </c>
      <c r="CD663" s="14">
        <v>0</v>
      </c>
      <c r="CE663" s="14">
        <v>0</v>
      </c>
      <c r="CF663" s="14">
        <v>0</v>
      </c>
      <c r="CG663" s="14">
        <v>0</v>
      </c>
      <c r="CH663" s="14">
        <v>0</v>
      </c>
      <c r="CI663" s="14">
        <v>0</v>
      </c>
      <c r="CJ663" s="14">
        <v>0</v>
      </c>
      <c r="CK663" s="14">
        <v>0</v>
      </c>
      <c r="CL663" s="14">
        <v>0</v>
      </c>
      <c r="CM663" s="14">
        <v>0</v>
      </c>
      <c r="CN663" s="14">
        <v>0</v>
      </c>
      <c r="CO663" s="14">
        <v>0</v>
      </c>
      <c r="CP663" s="14">
        <v>0</v>
      </c>
      <c r="CQ663" s="14">
        <v>0</v>
      </c>
      <c r="CR663" s="14">
        <v>0</v>
      </c>
      <c r="CS663" s="14">
        <v>0</v>
      </c>
      <c r="CT663" s="14">
        <v>0</v>
      </c>
      <c r="CU663" s="14">
        <v>0</v>
      </c>
      <c r="CV663" s="14">
        <v>0</v>
      </c>
      <c r="CW663" s="14">
        <v>0</v>
      </c>
      <c r="CX663" s="14">
        <v>0</v>
      </c>
      <c r="CY663" s="14">
        <v>0</v>
      </c>
      <c r="CZ663" s="14">
        <v>0</v>
      </c>
      <c r="DA663" s="14">
        <v>0</v>
      </c>
      <c r="DB663" s="14">
        <v>0</v>
      </c>
      <c r="DC663" s="14">
        <v>0</v>
      </c>
      <c r="DD663" s="14">
        <v>0</v>
      </c>
      <c r="DE663" s="14">
        <v>0</v>
      </c>
      <c r="DF663" s="14">
        <v>0</v>
      </c>
      <c r="DG663" s="14">
        <v>0</v>
      </c>
      <c r="DH663" s="14">
        <v>0</v>
      </c>
      <c r="DI663" s="14">
        <v>0</v>
      </c>
      <c r="DJ663" s="14">
        <v>0</v>
      </c>
      <c r="DK663" s="14">
        <v>0</v>
      </c>
      <c r="DL663" s="14">
        <v>0</v>
      </c>
      <c r="DM663" s="14">
        <v>0</v>
      </c>
      <c r="DN663" s="14">
        <v>0</v>
      </c>
      <c r="DO663" s="14">
        <v>0</v>
      </c>
      <c r="DP663" s="14">
        <v>0</v>
      </c>
      <c r="DQ663" s="14">
        <v>0</v>
      </c>
      <c r="DR663" s="14">
        <v>0</v>
      </c>
      <c r="DS663" s="14">
        <v>0</v>
      </c>
      <c r="DT663" s="14">
        <v>0</v>
      </c>
      <c r="DU663" s="14">
        <v>0</v>
      </c>
      <c r="DV663" s="14">
        <v>0</v>
      </c>
      <c r="DW663" s="14">
        <v>0</v>
      </c>
      <c r="DX663" s="14">
        <v>0</v>
      </c>
      <c r="DY663" s="14">
        <v>1</v>
      </c>
      <c r="DZ663" s="14">
        <v>0</v>
      </c>
      <c r="EA663" s="14">
        <v>0</v>
      </c>
      <c r="EB663" s="14">
        <v>0</v>
      </c>
      <c r="EC663" s="14">
        <v>0</v>
      </c>
      <c r="ED663" s="14">
        <v>0</v>
      </c>
      <c r="EE663" s="14">
        <v>0</v>
      </c>
      <c r="EF663" s="14">
        <v>0</v>
      </c>
      <c r="EG663" s="14">
        <v>0</v>
      </c>
      <c r="EH663" s="14">
        <v>0</v>
      </c>
      <c r="EI663" s="14">
        <v>0</v>
      </c>
      <c r="EJ663" s="14">
        <v>0</v>
      </c>
      <c r="EK663" s="14">
        <v>0</v>
      </c>
      <c r="EL663" s="14">
        <v>0</v>
      </c>
      <c r="EM663" s="14">
        <v>0</v>
      </c>
      <c r="EN663" s="14">
        <v>0</v>
      </c>
      <c r="EO663" s="14">
        <v>0</v>
      </c>
      <c r="EP663" s="14">
        <v>0</v>
      </c>
      <c r="EQ663" s="14">
        <v>0</v>
      </c>
      <c r="ER663" s="14">
        <v>0</v>
      </c>
      <c r="ES663" s="14">
        <v>0</v>
      </c>
      <c r="ET663" s="14">
        <v>0</v>
      </c>
      <c r="EU663" s="14">
        <v>0</v>
      </c>
      <c r="EV663" s="14">
        <v>0</v>
      </c>
      <c r="EW663" s="14">
        <v>0</v>
      </c>
      <c r="EX663" s="14">
        <v>0</v>
      </c>
      <c r="EY663" s="14">
        <v>0</v>
      </c>
      <c r="EZ663" s="14">
        <v>0</v>
      </c>
      <c r="FA663" s="14">
        <v>0</v>
      </c>
      <c r="FB663" s="14">
        <v>0</v>
      </c>
      <c r="FC663" s="14">
        <v>0</v>
      </c>
      <c r="FD663" s="14">
        <v>0</v>
      </c>
      <c r="FE663" s="14">
        <v>0</v>
      </c>
      <c r="FF663" s="14">
        <v>0</v>
      </c>
      <c r="FG663" s="14">
        <v>0</v>
      </c>
      <c r="FH663" s="14">
        <v>0</v>
      </c>
      <c r="FI663" s="14">
        <v>0</v>
      </c>
      <c r="FJ663" s="14">
        <v>0</v>
      </c>
      <c r="FK663" s="14">
        <v>0</v>
      </c>
      <c r="FL663" s="14">
        <v>0</v>
      </c>
      <c r="FM663" s="14">
        <v>0</v>
      </c>
      <c r="FN663" s="14">
        <v>0</v>
      </c>
      <c r="FO663" s="14">
        <v>0</v>
      </c>
      <c r="FP663" s="14">
        <v>0</v>
      </c>
      <c r="FQ663" s="14">
        <v>0</v>
      </c>
      <c r="FR663" s="14">
        <v>0</v>
      </c>
      <c r="FS663" s="14">
        <v>0</v>
      </c>
      <c r="FT663" s="14">
        <v>0</v>
      </c>
      <c r="FU663" s="14">
        <v>0</v>
      </c>
      <c r="FV663" s="14">
        <v>0</v>
      </c>
      <c r="FW663" s="14">
        <v>0</v>
      </c>
      <c r="FX663" s="14">
        <v>0</v>
      </c>
      <c r="FY663" s="14">
        <v>0</v>
      </c>
      <c r="FZ663" s="14">
        <v>0</v>
      </c>
      <c r="GA663" s="14">
        <v>0</v>
      </c>
      <c r="GB663" s="14">
        <v>0</v>
      </c>
      <c r="GC663" s="14">
        <v>0</v>
      </c>
      <c r="GD663" s="14">
        <v>0</v>
      </c>
      <c r="GE663" s="14">
        <v>0</v>
      </c>
      <c r="GF663" s="14">
        <v>0</v>
      </c>
      <c r="GG663" s="14">
        <v>0</v>
      </c>
      <c r="GH663" s="14">
        <v>0</v>
      </c>
      <c r="GI663" s="14">
        <v>0</v>
      </c>
      <c r="GJ663" s="14">
        <v>0</v>
      </c>
      <c r="GK663" s="14">
        <v>0</v>
      </c>
      <c r="GL663" s="14">
        <v>0</v>
      </c>
      <c r="GM663" s="14">
        <v>0</v>
      </c>
      <c r="GN663" s="14">
        <v>0</v>
      </c>
      <c r="GO663" s="14">
        <v>0</v>
      </c>
      <c r="GP663" s="14">
        <v>0</v>
      </c>
      <c r="GQ663" s="14">
        <v>0</v>
      </c>
      <c r="GR663" s="14">
        <v>0</v>
      </c>
      <c r="GS663" s="14">
        <v>0</v>
      </c>
      <c r="GT663" s="14">
        <v>0</v>
      </c>
      <c r="GU663" s="14">
        <v>0</v>
      </c>
      <c r="GV663" s="14">
        <v>0</v>
      </c>
      <c r="GW663" s="14">
        <v>0</v>
      </c>
      <c r="GX663" s="14">
        <v>0</v>
      </c>
      <c r="GY663" s="14">
        <v>0</v>
      </c>
      <c r="GZ663" s="14">
        <v>0</v>
      </c>
      <c r="HA663" s="14">
        <v>0</v>
      </c>
      <c r="HB663" s="14">
        <v>0</v>
      </c>
      <c r="HC663" s="14">
        <v>0</v>
      </c>
      <c r="HD663" s="14">
        <v>0</v>
      </c>
      <c r="HE663" s="14">
        <v>0</v>
      </c>
      <c r="HF663" s="14">
        <v>0</v>
      </c>
      <c r="HG663" s="14">
        <v>0</v>
      </c>
      <c r="HH663" s="14">
        <v>0</v>
      </c>
      <c r="HI663" s="14">
        <v>0</v>
      </c>
      <c r="HJ663" s="14">
        <v>0</v>
      </c>
      <c r="HK663" s="14">
        <v>0</v>
      </c>
      <c r="HL663" s="14">
        <v>0</v>
      </c>
      <c r="HM663" s="14">
        <v>0</v>
      </c>
      <c r="HN663" s="14">
        <v>0</v>
      </c>
      <c r="HO663" s="14">
        <v>0</v>
      </c>
      <c r="HP663" s="14">
        <v>0</v>
      </c>
      <c r="HQ663" s="14">
        <v>0</v>
      </c>
      <c r="HR663" s="14">
        <v>0</v>
      </c>
      <c r="HS663" s="14">
        <v>1</v>
      </c>
      <c r="HT663" s="14">
        <v>0</v>
      </c>
      <c r="HU663" s="14">
        <v>0</v>
      </c>
      <c r="HV663" s="14">
        <v>0</v>
      </c>
      <c r="HW663" s="14">
        <v>0</v>
      </c>
      <c r="HX663" s="14">
        <v>0</v>
      </c>
      <c r="HY663" s="14">
        <v>0</v>
      </c>
      <c r="HZ663" s="14">
        <v>0</v>
      </c>
      <c r="IA663" s="14">
        <v>0</v>
      </c>
      <c r="IB663" s="14">
        <v>0</v>
      </c>
      <c r="IC663" s="14">
        <v>0</v>
      </c>
      <c r="ID663" s="14">
        <v>0</v>
      </c>
      <c r="IE663" s="14">
        <v>0</v>
      </c>
      <c r="IF663" s="14">
        <v>0</v>
      </c>
      <c r="IG663" s="14">
        <v>0</v>
      </c>
      <c r="IH663" s="14">
        <v>0</v>
      </c>
      <c r="II663" s="14">
        <v>0</v>
      </c>
      <c r="IJ663" s="14">
        <v>0</v>
      </c>
      <c r="IK663" s="14">
        <v>0</v>
      </c>
      <c r="IL663" s="14">
        <v>0</v>
      </c>
      <c r="IM663" s="14">
        <v>0</v>
      </c>
      <c r="IN663" s="14">
        <v>0</v>
      </c>
      <c r="IO663" s="14">
        <v>0</v>
      </c>
      <c r="IP663" s="14">
        <v>0</v>
      </c>
      <c r="IQ663" s="14">
        <v>0</v>
      </c>
      <c r="IR663" s="14">
        <v>0</v>
      </c>
      <c r="IS663" s="14">
        <v>0</v>
      </c>
      <c r="IT663" s="14">
        <v>0</v>
      </c>
      <c r="IU663" s="14">
        <v>0</v>
      </c>
      <c r="IV663" s="14">
        <v>0</v>
      </c>
      <c r="IW663" s="14">
        <v>0</v>
      </c>
      <c r="IX663" s="14">
        <v>0</v>
      </c>
      <c r="IY663" s="14">
        <v>0</v>
      </c>
      <c r="IZ663" s="14">
        <v>0</v>
      </c>
      <c r="JA663" s="14">
        <v>0</v>
      </c>
      <c r="JB663" s="14">
        <v>0</v>
      </c>
      <c r="JC663" s="14">
        <v>0</v>
      </c>
      <c r="JD663" s="14">
        <v>0</v>
      </c>
      <c r="JE663" s="14">
        <v>0</v>
      </c>
      <c r="JF663" s="14">
        <v>0</v>
      </c>
      <c r="JG663" s="14">
        <v>0</v>
      </c>
      <c r="JH663" s="14">
        <v>0</v>
      </c>
      <c r="JI663" s="14">
        <v>0</v>
      </c>
      <c r="JJ663" s="14">
        <v>0</v>
      </c>
      <c r="JK663" s="14">
        <v>0</v>
      </c>
      <c r="JL663" s="14">
        <v>0</v>
      </c>
      <c r="JM663" s="14">
        <v>0</v>
      </c>
      <c r="JN663" s="14">
        <v>0</v>
      </c>
      <c r="JO663" s="14">
        <v>0</v>
      </c>
      <c r="JP663" s="14">
        <v>0</v>
      </c>
      <c r="JQ663" s="14">
        <v>0</v>
      </c>
      <c r="JR663" s="14">
        <v>0</v>
      </c>
      <c r="JS663" s="14">
        <v>0</v>
      </c>
      <c r="JT663" s="14">
        <v>0</v>
      </c>
      <c r="JU663" s="14">
        <v>0</v>
      </c>
      <c r="JV663" s="14">
        <v>0</v>
      </c>
      <c r="JW663" s="14">
        <v>0</v>
      </c>
      <c r="JX663" s="14">
        <v>0</v>
      </c>
      <c r="JY663" s="14">
        <v>0</v>
      </c>
      <c r="JZ663" s="14">
        <v>0</v>
      </c>
      <c r="KA663" s="14">
        <v>0</v>
      </c>
      <c r="KB663" s="14">
        <v>0</v>
      </c>
      <c r="KC663" s="14">
        <v>0</v>
      </c>
      <c r="KD663" s="14">
        <v>0</v>
      </c>
      <c r="KE663" s="14">
        <v>0</v>
      </c>
      <c r="KF663" s="14">
        <v>0</v>
      </c>
      <c r="KG663" s="14">
        <v>0</v>
      </c>
      <c r="KH663" s="14">
        <v>0</v>
      </c>
      <c r="KI663" s="14">
        <v>0</v>
      </c>
      <c r="KJ663" s="14">
        <v>0</v>
      </c>
      <c r="KK663" s="14">
        <v>0</v>
      </c>
      <c r="KL663" s="14">
        <v>0</v>
      </c>
      <c r="KM663" s="14">
        <v>0</v>
      </c>
      <c r="KN663" s="14">
        <v>0</v>
      </c>
      <c r="KO663" s="14">
        <v>0</v>
      </c>
      <c r="KP663" s="14">
        <v>0</v>
      </c>
      <c r="KQ663" s="14">
        <v>0</v>
      </c>
      <c r="KR663" s="14">
        <v>0</v>
      </c>
      <c r="KS663" s="14">
        <v>0</v>
      </c>
      <c r="KT663" s="14">
        <v>0</v>
      </c>
      <c r="KU663" s="14">
        <v>0</v>
      </c>
      <c r="KV663" s="14">
        <v>0</v>
      </c>
      <c r="KW663" s="14">
        <v>0</v>
      </c>
      <c r="KX663" s="14">
        <v>0</v>
      </c>
      <c r="KY663" s="14">
        <v>0</v>
      </c>
      <c r="KZ663" s="14">
        <v>0</v>
      </c>
      <c r="LA663" s="14">
        <v>0</v>
      </c>
      <c r="LB663" s="14">
        <v>0</v>
      </c>
      <c r="LC663" s="14">
        <v>0</v>
      </c>
      <c r="LD663" s="14">
        <v>0</v>
      </c>
      <c r="LE663" s="14">
        <v>0</v>
      </c>
      <c r="LF663" s="14">
        <v>0</v>
      </c>
      <c r="LG663" s="14">
        <v>0</v>
      </c>
      <c r="LH663" s="14">
        <v>0</v>
      </c>
      <c r="LI663" s="14">
        <v>0</v>
      </c>
      <c r="LJ663" s="14">
        <v>0</v>
      </c>
      <c r="LK663" s="14">
        <v>0</v>
      </c>
      <c r="LL663" s="14">
        <v>0</v>
      </c>
      <c r="LM663" s="14">
        <v>0</v>
      </c>
      <c r="LN663" s="14">
        <v>0</v>
      </c>
      <c r="LO663" s="14">
        <v>0</v>
      </c>
      <c r="LP663" s="14">
        <v>0</v>
      </c>
      <c r="LQ663" s="14">
        <v>0</v>
      </c>
      <c r="LR663" s="14">
        <v>0</v>
      </c>
      <c r="LS663" s="14">
        <v>0</v>
      </c>
      <c r="LT663" s="14">
        <v>0</v>
      </c>
      <c r="LU663" s="14">
        <v>0</v>
      </c>
      <c r="LV663" s="14">
        <v>0</v>
      </c>
      <c r="LW663" s="14">
        <v>0</v>
      </c>
      <c r="LX663" s="14">
        <v>0</v>
      </c>
      <c r="LY663" s="14">
        <v>0</v>
      </c>
      <c r="LZ663" s="14">
        <v>0</v>
      </c>
      <c r="MA663" s="14">
        <v>0</v>
      </c>
      <c r="MB663" s="14">
        <v>0</v>
      </c>
      <c r="MC663" s="14">
        <v>0</v>
      </c>
      <c r="MD663" s="14">
        <v>0</v>
      </c>
      <c r="ME663" s="14">
        <v>0</v>
      </c>
      <c r="MF663" s="14">
        <v>0</v>
      </c>
      <c r="MG663" s="14">
        <v>0</v>
      </c>
      <c r="MH663" s="14">
        <v>0</v>
      </c>
      <c r="MI663" s="14">
        <v>0</v>
      </c>
      <c r="MJ663" s="14">
        <v>0</v>
      </c>
      <c r="MK663" s="14">
        <v>0</v>
      </c>
      <c r="ML663" s="14">
        <v>0</v>
      </c>
      <c r="MM663" s="14">
        <v>0</v>
      </c>
      <c r="MN663" s="14">
        <v>0</v>
      </c>
      <c r="MO663" s="14">
        <v>0</v>
      </c>
      <c r="MP663" s="14">
        <v>0</v>
      </c>
      <c r="MQ663" s="14">
        <v>0</v>
      </c>
      <c r="MR663" s="14">
        <v>0</v>
      </c>
      <c r="MS663" s="14">
        <v>0</v>
      </c>
      <c r="MT663" s="14">
        <v>0</v>
      </c>
      <c r="MU663" s="14">
        <v>0</v>
      </c>
      <c r="MV663" s="14">
        <v>0</v>
      </c>
      <c r="MW663" s="14">
        <v>0</v>
      </c>
      <c r="MX663" s="14">
        <v>0</v>
      </c>
      <c r="MY663" s="14">
        <v>0</v>
      </c>
      <c r="MZ663" s="14">
        <v>0</v>
      </c>
      <c r="NA663" s="14">
        <v>0</v>
      </c>
      <c r="NB663" s="14">
        <v>0</v>
      </c>
      <c r="NC663" s="14">
        <v>0</v>
      </c>
      <c r="ND663" s="14">
        <v>0</v>
      </c>
      <c r="NE663" s="14">
        <v>0</v>
      </c>
      <c r="NF663" s="14">
        <v>0</v>
      </c>
      <c r="NG663" s="14">
        <v>0</v>
      </c>
      <c r="NH663" s="14">
        <v>0</v>
      </c>
      <c r="NI663" s="14">
        <v>0</v>
      </c>
      <c r="NJ663" s="14">
        <v>0</v>
      </c>
      <c r="NK663" s="14">
        <v>0</v>
      </c>
      <c r="NL663" s="14">
        <v>0</v>
      </c>
      <c r="NM663" s="14">
        <v>0</v>
      </c>
      <c r="NN663" s="14">
        <v>0</v>
      </c>
      <c r="NO663" s="14">
        <v>0</v>
      </c>
      <c r="NP663" s="14">
        <v>0</v>
      </c>
      <c r="NQ663" s="14">
        <v>0</v>
      </c>
      <c r="NR663" s="14">
        <v>0</v>
      </c>
      <c r="NS663" s="14">
        <v>0</v>
      </c>
      <c r="NT663" s="14">
        <v>0</v>
      </c>
      <c r="NU663" s="14">
        <v>0</v>
      </c>
      <c r="NV663" s="14">
        <v>0</v>
      </c>
      <c r="NW663" s="14">
        <v>0</v>
      </c>
      <c r="NX663" s="14">
        <v>0</v>
      </c>
      <c r="NY663" s="14">
        <v>1</v>
      </c>
      <c r="NZ663" s="14">
        <v>0</v>
      </c>
      <c r="OA663" s="14">
        <v>0</v>
      </c>
      <c r="OB663" s="14">
        <v>0</v>
      </c>
      <c r="OC663" s="14">
        <v>0</v>
      </c>
      <c r="OD663" s="14">
        <v>0</v>
      </c>
      <c r="OE663" s="14">
        <v>0</v>
      </c>
      <c r="OF663" s="14"/>
      <c r="OG663" s="14">
        <v>0</v>
      </c>
      <c r="OH663" s="14">
        <v>0</v>
      </c>
      <c r="OI663" s="14">
        <v>0</v>
      </c>
      <c r="OJ663" s="14">
        <v>0</v>
      </c>
      <c r="OK663" s="14">
        <v>0</v>
      </c>
      <c r="OL663" s="14">
        <v>0</v>
      </c>
      <c r="OM663" s="14">
        <v>0</v>
      </c>
      <c r="ON663" s="14">
        <v>0</v>
      </c>
      <c r="OO663" s="14">
        <v>0</v>
      </c>
      <c r="OP663" s="14">
        <v>0</v>
      </c>
      <c r="OQ663" s="14">
        <v>0</v>
      </c>
      <c r="OR663" s="14">
        <v>0</v>
      </c>
      <c r="OS663" s="14">
        <v>0</v>
      </c>
      <c r="OT663" s="14">
        <v>0</v>
      </c>
      <c r="OU663" s="14">
        <v>0</v>
      </c>
      <c r="OV663" s="14">
        <v>0</v>
      </c>
      <c r="OW663" s="14">
        <v>0</v>
      </c>
      <c r="OX663" s="14">
        <v>0</v>
      </c>
      <c r="OY663" s="14">
        <v>0</v>
      </c>
      <c r="OZ663" s="14"/>
      <c r="PA663" s="14">
        <v>0</v>
      </c>
      <c r="PB663" s="14"/>
      <c r="PC663" s="14"/>
      <c r="PD663" s="14">
        <v>0</v>
      </c>
      <c r="PE663" s="14"/>
      <c r="PF663" s="14"/>
      <c r="PG663" s="54"/>
      <c r="PH663" s="54"/>
      <c r="PI663" s="14">
        <v>1</v>
      </c>
      <c r="PJ663" s="54"/>
      <c r="PK663" s="54"/>
      <c r="PL663" s="84"/>
      <c r="PM663" s="14"/>
      <c r="PN663" s="84">
        <v>1</v>
      </c>
      <c r="PO663" s="84"/>
      <c r="PP663" s="84">
        <v>1</v>
      </c>
      <c r="PQ663" s="84"/>
      <c r="PR663" s="505"/>
      <c r="PS663" s="84"/>
      <c r="PT663" s="84"/>
      <c r="PU663" s="84"/>
      <c r="PV663" s="84"/>
      <c r="PW663" s="54"/>
      <c r="PX663" s="54"/>
      <c r="PY663" s="14"/>
      <c r="PZ663" s="14"/>
      <c r="QA663" s="14"/>
      <c r="QB663" s="54"/>
      <c r="QC663" s="54"/>
      <c r="QD663" s="54"/>
      <c r="QR663" s="1"/>
      <c r="QS663" s="1"/>
      <c r="QX663" s="1"/>
      <c r="QY663" s="1"/>
      <c r="QZ663" s="1"/>
      <c r="RA663" s="1"/>
      <c r="RB663" s="1"/>
      <c r="RC663" s="1"/>
      <c r="RD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</row>
    <row r="664" spans="1:488" s="20" customFormat="1" hidden="1" x14ac:dyDescent="0.25">
      <c r="A664" s="68" t="s">
        <v>10</v>
      </c>
      <c r="B664" s="68" t="s">
        <v>1629</v>
      </c>
      <c r="C664" s="464">
        <v>1265</v>
      </c>
      <c r="D664" s="347"/>
      <c r="E664" s="14">
        <v>0</v>
      </c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/>
      <c r="MJ664" s="14"/>
      <c r="MK664" s="14"/>
      <c r="ML664" s="14"/>
      <c r="MM664" s="14"/>
      <c r="MN664" s="14"/>
      <c r="MO664" s="14"/>
      <c r="MP664" s="14"/>
      <c r="MQ664" s="14"/>
      <c r="MR664" s="14"/>
      <c r="MS664" s="14"/>
      <c r="MT664" s="14"/>
      <c r="MU664" s="14"/>
      <c r="MV664" s="14"/>
      <c r="MW664" s="14"/>
      <c r="MX664" s="14"/>
      <c r="MY664" s="14"/>
      <c r="MZ664" s="14"/>
      <c r="NA664" s="14"/>
      <c r="NB664" s="14"/>
      <c r="NC664" s="14"/>
      <c r="ND664" s="14"/>
      <c r="NE664" s="14"/>
      <c r="NF664" s="14"/>
      <c r="NG664" s="14"/>
      <c r="NH664" s="14"/>
      <c r="NI664" s="14"/>
      <c r="NJ664" s="14"/>
      <c r="NK664" s="14"/>
      <c r="NL664" s="14"/>
      <c r="NM664" s="14"/>
      <c r="NN664" s="14"/>
      <c r="NO664" s="14"/>
      <c r="NP664" s="14"/>
      <c r="NQ664" s="14"/>
      <c r="NR664" s="14"/>
      <c r="NS664" s="14"/>
      <c r="NT664" s="14"/>
      <c r="NU664" s="14"/>
      <c r="NV664" s="14"/>
      <c r="NW664" s="14"/>
      <c r="NX664" s="14"/>
      <c r="NY664" s="14"/>
      <c r="NZ664" s="14"/>
      <c r="OA664" s="14"/>
      <c r="OB664" s="14"/>
      <c r="OC664" s="14"/>
      <c r="OD664" s="14"/>
      <c r="OE664" s="14"/>
      <c r="OF664" s="14"/>
      <c r="OG664" s="14"/>
      <c r="OH664" s="14"/>
      <c r="OI664" s="14"/>
      <c r="OJ664" s="14"/>
      <c r="OK664" s="14"/>
      <c r="OL664" s="14"/>
      <c r="OM664" s="14"/>
      <c r="ON664" s="14"/>
      <c r="OO664" s="14"/>
      <c r="OP664" s="14"/>
      <c r="OQ664" s="14"/>
      <c r="OR664" s="14"/>
      <c r="OS664" s="14"/>
      <c r="OT664" s="14"/>
      <c r="OU664" s="14"/>
      <c r="OV664" s="14"/>
      <c r="OW664" s="14"/>
      <c r="OX664" s="14"/>
      <c r="OY664" s="14"/>
      <c r="OZ664" s="14"/>
      <c r="PA664" s="14"/>
      <c r="PB664" s="14"/>
      <c r="PC664" s="14"/>
      <c r="PD664" s="14">
        <v>0</v>
      </c>
      <c r="PE664" s="14"/>
      <c r="PF664" s="14"/>
      <c r="PG664" s="54"/>
      <c r="PH664" s="54"/>
      <c r="PI664" s="54"/>
      <c r="PJ664" s="54"/>
      <c r="PK664" s="54"/>
      <c r="PL664" s="84"/>
      <c r="PM664" s="14"/>
      <c r="PN664" s="84"/>
      <c r="PO664" s="84"/>
      <c r="PP664" s="84"/>
      <c r="PQ664" s="84"/>
      <c r="PR664" s="505"/>
      <c r="PS664" s="84"/>
      <c r="PT664" s="84"/>
      <c r="PU664" s="84"/>
      <c r="PV664" s="84"/>
      <c r="PW664" s="54"/>
      <c r="PX664" s="54"/>
      <c r="PY664" s="14"/>
      <c r="PZ664" s="14"/>
      <c r="QA664" s="14"/>
      <c r="QB664" s="54"/>
      <c r="QC664" s="54"/>
      <c r="QD664" s="54"/>
      <c r="QR664" s="1"/>
      <c r="QS664" s="1"/>
      <c r="QX664" s="1"/>
      <c r="QY664" s="1"/>
      <c r="QZ664" s="1"/>
      <c r="RA664" s="1"/>
      <c r="RB664" s="1"/>
      <c r="RC664" s="1"/>
      <c r="RD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</row>
    <row r="665" spans="1:488" s="20" customFormat="1" hidden="1" x14ac:dyDescent="0.25">
      <c r="A665" s="68" t="s">
        <v>10</v>
      </c>
      <c r="B665" s="68" t="s">
        <v>1021</v>
      </c>
      <c r="C665" s="464">
        <v>886</v>
      </c>
      <c r="D665" s="347"/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  <c r="AL665" s="14">
        <v>0</v>
      </c>
      <c r="AM665" s="14">
        <v>0</v>
      </c>
      <c r="AN665" s="14">
        <v>0</v>
      </c>
      <c r="AO665" s="14">
        <v>0</v>
      </c>
      <c r="AP665" s="14">
        <v>0</v>
      </c>
      <c r="AQ665" s="14">
        <v>0</v>
      </c>
      <c r="AR665" s="14">
        <v>0</v>
      </c>
      <c r="AS665" s="14">
        <v>0</v>
      </c>
      <c r="AT665" s="14">
        <v>0</v>
      </c>
      <c r="AU665" s="14">
        <v>0</v>
      </c>
      <c r="AV665" s="14">
        <v>0</v>
      </c>
      <c r="AW665" s="14">
        <v>0</v>
      </c>
      <c r="AX665" s="14">
        <v>0</v>
      </c>
      <c r="AY665" s="14">
        <v>0</v>
      </c>
      <c r="AZ665" s="14">
        <v>0</v>
      </c>
      <c r="BA665" s="14">
        <v>0</v>
      </c>
      <c r="BB665" s="14">
        <v>0</v>
      </c>
      <c r="BC665" s="14">
        <v>0</v>
      </c>
      <c r="BD665" s="14">
        <v>0</v>
      </c>
      <c r="BE665" s="14">
        <v>0</v>
      </c>
      <c r="BF665" s="14">
        <v>0</v>
      </c>
      <c r="BG665" s="14">
        <v>0</v>
      </c>
      <c r="BH665" s="14">
        <v>0</v>
      </c>
      <c r="BI665" s="14">
        <v>0</v>
      </c>
      <c r="BJ665" s="14">
        <v>0</v>
      </c>
      <c r="BK665" s="14">
        <v>0</v>
      </c>
      <c r="BL665" s="14">
        <v>0</v>
      </c>
      <c r="BM665" s="14">
        <v>0</v>
      </c>
      <c r="BN665" s="14">
        <v>0</v>
      </c>
      <c r="BO665" s="14">
        <v>0</v>
      </c>
      <c r="BP665" s="14">
        <v>0</v>
      </c>
      <c r="BQ665" s="14">
        <v>0</v>
      </c>
      <c r="BR665" s="14">
        <v>0</v>
      </c>
      <c r="BS665" s="14">
        <v>0</v>
      </c>
      <c r="BT665" s="14">
        <v>0</v>
      </c>
      <c r="BU665" s="14">
        <v>0</v>
      </c>
      <c r="BV665" s="14">
        <v>0</v>
      </c>
      <c r="BW665" s="14">
        <v>0</v>
      </c>
      <c r="BX665" s="14">
        <v>0</v>
      </c>
      <c r="BY665" s="14">
        <v>0</v>
      </c>
      <c r="BZ665" s="14">
        <v>0</v>
      </c>
      <c r="CA665" s="14">
        <v>0</v>
      </c>
      <c r="CB665" s="14">
        <v>0</v>
      </c>
      <c r="CC665" s="14">
        <v>0</v>
      </c>
      <c r="CD665" s="14">
        <v>0</v>
      </c>
      <c r="CE665" s="14">
        <v>0</v>
      </c>
      <c r="CF665" s="14">
        <v>0</v>
      </c>
      <c r="CG665" s="14">
        <v>0</v>
      </c>
      <c r="CH665" s="14">
        <v>0</v>
      </c>
      <c r="CI665" s="14">
        <v>0</v>
      </c>
      <c r="CJ665" s="14">
        <v>0</v>
      </c>
      <c r="CK665" s="14">
        <v>0</v>
      </c>
      <c r="CL665" s="14">
        <v>0</v>
      </c>
      <c r="CM665" s="14">
        <v>0</v>
      </c>
      <c r="CN665" s="14">
        <v>0</v>
      </c>
      <c r="CO665" s="14">
        <v>0</v>
      </c>
      <c r="CP665" s="14">
        <v>0</v>
      </c>
      <c r="CQ665" s="14">
        <v>0</v>
      </c>
      <c r="CR665" s="14">
        <v>0</v>
      </c>
      <c r="CS665" s="14">
        <v>0</v>
      </c>
      <c r="CT665" s="14">
        <v>0</v>
      </c>
      <c r="CU665" s="14">
        <v>0</v>
      </c>
      <c r="CV665" s="14">
        <v>0</v>
      </c>
      <c r="CW665" s="14">
        <v>0</v>
      </c>
      <c r="CX665" s="14">
        <v>0</v>
      </c>
      <c r="CY665" s="14">
        <v>0</v>
      </c>
      <c r="CZ665" s="14">
        <v>0</v>
      </c>
      <c r="DA665" s="14">
        <v>0</v>
      </c>
      <c r="DB665" s="14">
        <v>0</v>
      </c>
      <c r="DC665" s="14">
        <v>0</v>
      </c>
      <c r="DD665" s="14">
        <v>0</v>
      </c>
      <c r="DE665" s="14">
        <v>0</v>
      </c>
      <c r="DF665" s="14">
        <v>0</v>
      </c>
      <c r="DG665" s="14">
        <v>0</v>
      </c>
      <c r="DH665" s="14">
        <v>0</v>
      </c>
      <c r="DI665" s="14">
        <v>0</v>
      </c>
      <c r="DJ665" s="14">
        <v>0</v>
      </c>
      <c r="DK665" s="14">
        <v>0</v>
      </c>
      <c r="DL665" s="14">
        <v>0</v>
      </c>
      <c r="DM665" s="14">
        <v>0</v>
      </c>
      <c r="DN665" s="14">
        <v>0</v>
      </c>
      <c r="DO665" s="14">
        <v>0</v>
      </c>
      <c r="DP665" s="14">
        <v>0</v>
      </c>
      <c r="DQ665" s="14">
        <v>0</v>
      </c>
      <c r="DR665" s="14">
        <v>0</v>
      </c>
      <c r="DS665" s="14">
        <v>0</v>
      </c>
      <c r="DT665" s="14">
        <v>0</v>
      </c>
      <c r="DU665" s="14">
        <v>0</v>
      </c>
      <c r="DV665" s="14">
        <v>0</v>
      </c>
      <c r="DW665" s="14">
        <v>0</v>
      </c>
      <c r="DX665" s="14">
        <v>0</v>
      </c>
      <c r="DY665" s="14">
        <v>0</v>
      </c>
      <c r="DZ665" s="14">
        <v>0</v>
      </c>
      <c r="EA665" s="14">
        <v>0</v>
      </c>
      <c r="EB665" s="14">
        <v>0</v>
      </c>
      <c r="EC665" s="14">
        <v>0</v>
      </c>
      <c r="ED665" s="14">
        <v>0</v>
      </c>
      <c r="EE665" s="14">
        <v>0</v>
      </c>
      <c r="EF665" s="14">
        <v>0</v>
      </c>
      <c r="EG665" s="14">
        <v>0</v>
      </c>
      <c r="EH665" s="14">
        <v>0</v>
      </c>
      <c r="EI665" s="14">
        <v>0</v>
      </c>
      <c r="EJ665" s="14">
        <v>0</v>
      </c>
      <c r="EK665" s="14">
        <v>0</v>
      </c>
      <c r="EL665" s="14">
        <v>0</v>
      </c>
      <c r="EM665" s="14">
        <v>0</v>
      </c>
      <c r="EN665" s="14">
        <v>0</v>
      </c>
      <c r="EO665" s="14">
        <v>0</v>
      </c>
      <c r="EP665" s="14">
        <v>0</v>
      </c>
      <c r="EQ665" s="14">
        <v>0</v>
      </c>
      <c r="ER665" s="14">
        <v>0</v>
      </c>
      <c r="ES665" s="14">
        <v>0</v>
      </c>
      <c r="ET665" s="14">
        <v>0</v>
      </c>
      <c r="EU665" s="14">
        <v>0</v>
      </c>
      <c r="EV665" s="14">
        <v>0</v>
      </c>
      <c r="EW665" s="14">
        <v>0</v>
      </c>
      <c r="EX665" s="14">
        <v>0</v>
      </c>
      <c r="EY665" s="14">
        <v>0</v>
      </c>
      <c r="EZ665" s="14">
        <v>0</v>
      </c>
      <c r="FA665" s="14">
        <v>0</v>
      </c>
      <c r="FB665" s="14">
        <v>0</v>
      </c>
      <c r="FC665" s="14">
        <v>0</v>
      </c>
      <c r="FD665" s="14">
        <v>0</v>
      </c>
      <c r="FE665" s="14">
        <v>0</v>
      </c>
      <c r="FF665" s="14">
        <v>0</v>
      </c>
      <c r="FG665" s="14">
        <v>0</v>
      </c>
      <c r="FH665" s="14">
        <v>0</v>
      </c>
      <c r="FI665" s="14">
        <v>0</v>
      </c>
      <c r="FJ665" s="14">
        <v>0</v>
      </c>
      <c r="FK665" s="14">
        <v>0</v>
      </c>
      <c r="FL665" s="14">
        <v>0</v>
      </c>
      <c r="FM665" s="14">
        <v>0</v>
      </c>
      <c r="FN665" s="14">
        <v>0</v>
      </c>
      <c r="FO665" s="14">
        <v>0</v>
      </c>
      <c r="FP665" s="14">
        <v>0</v>
      </c>
      <c r="FQ665" s="14">
        <v>0</v>
      </c>
      <c r="FR665" s="14">
        <v>0</v>
      </c>
      <c r="FS665" s="14">
        <v>0</v>
      </c>
      <c r="FT665" s="14">
        <v>0</v>
      </c>
      <c r="FU665" s="14">
        <v>0</v>
      </c>
      <c r="FV665" s="14">
        <v>0</v>
      </c>
      <c r="FW665" s="14">
        <v>0</v>
      </c>
      <c r="FX665" s="14">
        <v>0</v>
      </c>
      <c r="FY665" s="14">
        <v>0</v>
      </c>
      <c r="FZ665" s="14">
        <v>0</v>
      </c>
      <c r="GA665" s="14">
        <v>0</v>
      </c>
      <c r="GB665" s="14">
        <v>0</v>
      </c>
      <c r="GC665" s="14">
        <v>0</v>
      </c>
      <c r="GD665" s="14">
        <v>0</v>
      </c>
      <c r="GE665" s="14">
        <v>0</v>
      </c>
      <c r="GF665" s="14">
        <v>0</v>
      </c>
      <c r="GG665" s="14">
        <v>0</v>
      </c>
      <c r="GH665" s="14">
        <v>0</v>
      </c>
      <c r="GI665" s="14">
        <v>0</v>
      </c>
      <c r="GJ665" s="14">
        <v>0</v>
      </c>
      <c r="GK665" s="14">
        <v>0</v>
      </c>
      <c r="GL665" s="14">
        <v>0</v>
      </c>
      <c r="GM665" s="14">
        <v>0</v>
      </c>
      <c r="GN665" s="14">
        <v>0</v>
      </c>
      <c r="GO665" s="14">
        <v>0</v>
      </c>
      <c r="GP665" s="14">
        <v>0</v>
      </c>
      <c r="GQ665" s="14">
        <v>0</v>
      </c>
      <c r="GR665" s="14">
        <v>0</v>
      </c>
      <c r="GS665" s="14">
        <v>0</v>
      </c>
      <c r="GT665" s="14">
        <v>0</v>
      </c>
      <c r="GU665" s="14">
        <v>0</v>
      </c>
      <c r="GV665" s="14">
        <v>0</v>
      </c>
      <c r="GW665" s="14">
        <v>0</v>
      </c>
      <c r="GX665" s="14">
        <v>0</v>
      </c>
      <c r="GY665" s="14">
        <v>0</v>
      </c>
      <c r="GZ665" s="14">
        <v>0</v>
      </c>
      <c r="HA665" s="14">
        <v>0</v>
      </c>
      <c r="HB665" s="14">
        <v>0</v>
      </c>
      <c r="HC665" s="14">
        <v>0</v>
      </c>
      <c r="HD665" s="14">
        <v>0</v>
      </c>
      <c r="HE665" s="14">
        <v>0</v>
      </c>
      <c r="HF665" s="14">
        <v>0</v>
      </c>
      <c r="HG665" s="14">
        <v>0</v>
      </c>
      <c r="HH665" s="14">
        <v>0</v>
      </c>
      <c r="HI665" s="14">
        <v>0</v>
      </c>
      <c r="HJ665" s="14">
        <v>0</v>
      </c>
      <c r="HK665" s="14">
        <v>0</v>
      </c>
      <c r="HL665" s="14">
        <v>0</v>
      </c>
      <c r="HM665" s="14">
        <v>0</v>
      </c>
      <c r="HN665" s="14">
        <v>0</v>
      </c>
      <c r="HO665" s="14">
        <v>0</v>
      </c>
      <c r="HP665" s="14">
        <v>0</v>
      </c>
      <c r="HQ665" s="14">
        <v>0</v>
      </c>
      <c r="HR665" s="14">
        <v>0</v>
      </c>
      <c r="HS665" s="14">
        <v>0</v>
      </c>
      <c r="HT665" s="14">
        <v>0</v>
      </c>
      <c r="HU665" s="14">
        <v>0</v>
      </c>
      <c r="HV665" s="14">
        <v>0</v>
      </c>
      <c r="HW665" s="14">
        <v>0</v>
      </c>
      <c r="HX665" s="14">
        <v>0</v>
      </c>
      <c r="HY665" s="14">
        <v>0</v>
      </c>
      <c r="HZ665" s="14">
        <v>0</v>
      </c>
      <c r="IA665" s="14">
        <v>0</v>
      </c>
      <c r="IB665" s="14">
        <v>0</v>
      </c>
      <c r="IC665" s="14">
        <v>0</v>
      </c>
      <c r="ID665" s="14">
        <v>0</v>
      </c>
      <c r="IE665" s="14">
        <v>0</v>
      </c>
      <c r="IF665" s="14">
        <v>0</v>
      </c>
      <c r="IG665" s="14">
        <v>0</v>
      </c>
      <c r="IH665" s="14">
        <v>0</v>
      </c>
      <c r="II665" s="14">
        <v>0</v>
      </c>
      <c r="IJ665" s="14">
        <v>0</v>
      </c>
      <c r="IK665" s="14">
        <v>0</v>
      </c>
      <c r="IL665" s="14">
        <v>0</v>
      </c>
      <c r="IM665" s="14">
        <v>0</v>
      </c>
      <c r="IN665" s="14">
        <v>0</v>
      </c>
      <c r="IO665" s="14">
        <v>0</v>
      </c>
      <c r="IP665" s="14">
        <v>0</v>
      </c>
      <c r="IQ665" s="14">
        <v>0</v>
      </c>
      <c r="IR665" s="14">
        <v>0</v>
      </c>
      <c r="IS665" s="14">
        <v>0</v>
      </c>
      <c r="IT665" s="14">
        <v>0</v>
      </c>
      <c r="IU665" s="14">
        <v>1</v>
      </c>
      <c r="IV665" s="14">
        <v>0</v>
      </c>
      <c r="IW665" s="14">
        <v>0</v>
      </c>
      <c r="IX665" s="14">
        <v>0</v>
      </c>
      <c r="IY665" s="14">
        <v>0</v>
      </c>
      <c r="IZ665" s="14">
        <v>0</v>
      </c>
      <c r="JA665" s="14">
        <v>0</v>
      </c>
      <c r="JB665" s="14">
        <v>0</v>
      </c>
      <c r="JC665" s="14">
        <v>0</v>
      </c>
      <c r="JD665" s="14">
        <v>0</v>
      </c>
      <c r="JE665" s="14">
        <v>0</v>
      </c>
      <c r="JF665" s="14">
        <v>0</v>
      </c>
      <c r="JG665" s="14">
        <v>0</v>
      </c>
      <c r="JH665" s="14">
        <v>0</v>
      </c>
      <c r="JI665" s="14">
        <v>0</v>
      </c>
      <c r="JJ665" s="14">
        <v>0</v>
      </c>
      <c r="JK665" s="14">
        <v>0</v>
      </c>
      <c r="JL665" s="14">
        <v>0</v>
      </c>
      <c r="JM665" s="14">
        <v>0</v>
      </c>
      <c r="JN665" s="14">
        <v>0</v>
      </c>
      <c r="JO665" s="14">
        <v>0</v>
      </c>
      <c r="JP665" s="14">
        <v>0</v>
      </c>
      <c r="JQ665" s="14">
        <v>0</v>
      </c>
      <c r="JR665" s="14">
        <v>0</v>
      </c>
      <c r="JS665" s="14">
        <v>0</v>
      </c>
      <c r="JT665" s="14">
        <v>0</v>
      </c>
      <c r="JU665" s="14">
        <v>0</v>
      </c>
      <c r="JV665" s="14">
        <v>0</v>
      </c>
      <c r="JW665" s="14">
        <v>0</v>
      </c>
      <c r="JX665" s="14">
        <v>0</v>
      </c>
      <c r="JY665" s="14">
        <v>0</v>
      </c>
      <c r="JZ665" s="14">
        <v>0</v>
      </c>
      <c r="KA665" s="14">
        <v>0</v>
      </c>
      <c r="KB665" s="14">
        <v>0</v>
      </c>
      <c r="KC665" s="14">
        <v>0</v>
      </c>
      <c r="KD665" s="14">
        <v>0</v>
      </c>
      <c r="KE665" s="14">
        <v>0</v>
      </c>
      <c r="KF665" s="14">
        <v>0</v>
      </c>
      <c r="KG665" s="14">
        <v>0</v>
      </c>
      <c r="KH665" s="14">
        <v>0</v>
      </c>
      <c r="KI665" s="14">
        <v>0</v>
      </c>
      <c r="KJ665" s="14">
        <v>0</v>
      </c>
      <c r="KK665" s="14">
        <v>0</v>
      </c>
      <c r="KL665" s="14">
        <v>0</v>
      </c>
      <c r="KM665" s="14">
        <v>0</v>
      </c>
      <c r="KN665" s="14">
        <v>0</v>
      </c>
      <c r="KO665" s="14">
        <v>0</v>
      </c>
      <c r="KP665" s="14">
        <v>0</v>
      </c>
      <c r="KQ665" s="14">
        <v>0</v>
      </c>
      <c r="KR665" s="14">
        <v>0</v>
      </c>
      <c r="KS665" s="14">
        <v>0</v>
      </c>
      <c r="KT665" s="14">
        <v>0</v>
      </c>
      <c r="KU665" s="14">
        <v>0</v>
      </c>
      <c r="KV665" s="14">
        <v>0</v>
      </c>
      <c r="KW665" s="14">
        <v>0</v>
      </c>
      <c r="KX665" s="14">
        <v>0</v>
      </c>
      <c r="KY665" s="14">
        <v>0</v>
      </c>
      <c r="KZ665" s="14">
        <v>0</v>
      </c>
      <c r="LA665" s="14">
        <v>0</v>
      </c>
      <c r="LB665" s="14">
        <v>0</v>
      </c>
      <c r="LC665" s="14">
        <v>0</v>
      </c>
      <c r="LD665" s="14">
        <v>0</v>
      </c>
      <c r="LE665" s="14">
        <v>0</v>
      </c>
      <c r="LF665" s="14">
        <v>0</v>
      </c>
      <c r="LG665" s="14">
        <v>0</v>
      </c>
      <c r="LH665" s="14">
        <v>0</v>
      </c>
      <c r="LI665" s="14">
        <v>0</v>
      </c>
      <c r="LJ665" s="14">
        <v>0</v>
      </c>
      <c r="LK665" s="14">
        <v>0</v>
      </c>
      <c r="LL665" s="14">
        <v>0</v>
      </c>
      <c r="LM665" s="14">
        <v>0</v>
      </c>
      <c r="LN665" s="14">
        <v>0</v>
      </c>
      <c r="LO665" s="14">
        <v>0</v>
      </c>
      <c r="LP665" s="14">
        <v>0</v>
      </c>
      <c r="LQ665" s="14">
        <v>0</v>
      </c>
      <c r="LR665" s="14">
        <v>0</v>
      </c>
      <c r="LS665" s="14">
        <v>0</v>
      </c>
      <c r="LT665" s="14">
        <v>0</v>
      </c>
      <c r="LU665" s="14">
        <v>0</v>
      </c>
      <c r="LV665" s="14">
        <v>0</v>
      </c>
      <c r="LW665" s="14">
        <v>0</v>
      </c>
      <c r="LX665" s="14">
        <v>0</v>
      </c>
      <c r="LY665" s="14">
        <v>0</v>
      </c>
      <c r="LZ665" s="14">
        <v>0</v>
      </c>
      <c r="MA665" s="14">
        <v>0</v>
      </c>
      <c r="MB665" s="14">
        <v>1</v>
      </c>
      <c r="MC665" s="14">
        <v>0</v>
      </c>
      <c r="MD665" s="14">
        <v>0</v>
      </c>
      <c r="ME665" s="14">
        <v>0</v>
      </c>
      <c r="MF665" s="14">
        <v>0</v>
      </c>
      <c r="MG665" s="14">
        <v>0</v>
      </c>
      <c r="MH665" s="14">
        <v>0</v>
      </c>
      <c r="MI665" s="14">
        <v>1</v>
      </c>
      <c r="MJ665" s="14">
        <v>0</v>
      </c>
      <c r="MK665" s="14">
        <v>1</v>
      </c>
      <c r="ML665" s="14">
        <v>0</v>
      </c>
      <c r="MM665" s="14">
        <v>0</v>
      </c>
      <c r="MN665" s="14">
        <v>0</v>
      </c>
      <c r="MO665" s="14">
        <v>0</v>
      </c>
      <c r="MP665" s="14">
        <v>0</v>
      </c>
      <c r="MQ665" s="14">
        <v>0</v>
      </c>
      <c r="MR665" s="14">
        <v>0</v>
      </c>
      <c r="MS665" s="14">
        <v>0</v>
      </c>
      <c r="MT665" s="14">
        <v>0</v>
      </c>
      <c r="MU665" s="14">
        <v>0</v>
      </c>
      <c r="MV665" s="14">
        <v>0</v>
      </c>
      <c r="MW665" s="14">
        <v>0</v>
      </c>
      <c r="MX665" s="14">
        <v>0</v>
      </c>
      <c r="MY665" s="14">
        <v>0</v>
      </c>
      <c r="MZ665" s="14">
        <v>0</v>
      </c>
      <c r="NA665" s="14">
        <v>0</v>
      </c>
      <c r="NB665" s="14">
        <v>0</v>
      </c>
      <c r="NC665" s="14">
        <v>0</v>
      </c>
      <c r="ND665" s="14">
        <v>0</v>
      </c>
      <c r="NE665" s="14">
        <v>0</v>
      </c>
      <c r="NF665" s="14">
        <v>0</v>
      </c>
      <c r="NG665" s="14">
        <v>0</v>
      </c>
      <c r="NH665" s="14">
        <v>6</v>
      </c>
      <c r="NI665" s="14">
        <v>0</v>
      </c>
      <c r="NJ665" s="14">
        <v>0</v>
      </c>
      <c r="NK665" s="14">
        <v>0</v>
      </c>
      <c r="NL665" s="14">
        <v>0</v>
      </c>
      <c r="NM665" s="14">
        <v>0</v>
      </c>
      <c r="NN665" s="14">
        <v>0</v>
      </c>
      <c r="NO665" s="14">
        <v>0</v>
      </c>
      <c r="NP665" s="14">
        <v>0</v>
      </c>
      <c r="NQ665" s="14">
        <v>2</v>
      </c>
      <c r="NR665" s="14">
        <v>0</v>
      </c>
      <c r="NS665" s="14">
        <v>0</v>
      </c>
      <c r="NT665" s="14">
        <v>0</v>
      </c>
      <c r="NU665" s="14">
        <v>0</v>
      </c>
      <c r="NV665" s="14">
        <v>0</v>
      </c>
      <c r="NW665" s="14">
        <v>0</v>
      </c>
      <c r="NX665" s="14">
        <v>1</v>
      </c>
      <c r="NY665" s="14">
        <v>0</v>
      </c>
      <c r="NZ665" s="14">
        <v>0</v>
      </c>
      <c r="OA665" s="14">
        <v>0</v>
      </c>
      <c r="OB665" s="14">
        <v>0</v>
      </c>
      <c r="OC665" s="14">
        <v>0</v>
      </c>
      <c r="OD665" s="14">
        <v>0</v>
      </c>
      <c r="OE665" s="14">
        <v>0</v>
      </c>
      <c r="OF665" s="14"/>
      <c r="OG665" s="14">
        <v>2</v>
      </c>
      <c r="OH665" s="14">
        <v>0</v>
      </c>
      <c r="OI665" s="14">
        <v>0</v>
      </c>
      <c r="OJ665" s="14">
        <v>0</v>
      </c>
      <c r="OK665" s="14">
        <v>0</v>
      </c>
      <c r="OL665" s="14">
        <v>0</v>
      </c>
      <c r="OM665" s="14">
        <v>0</v>
      </c>
      <c r="ON665" s="14">
        <v>1</v>
      </c>
      <c r="OO665" s="14">
        <v>0</v>
      </c>
      <c r="OP665" s="14">
        <v>0</v>
      </c>
      <c r="OQ665" s="14">
        <v>0</v>
      </c>
      <c r="OR665" s="14">
        <v>0</v>
      </c>
      <c r="OS665" s="14">
        <v>0</v>
      </c>
      <c r="OT665" s="14">
        <v>0</v>
      </c>
      <c r="OU665" s="14">
        <v>0</v>
      </c>
      <c r="OV665" s="14">
        <v>0</v>
      </c>
      <c r="OW665" s="14">
        <v>0</v>
      </c>
      <c r="OX665" s="14">
        <v>0</v>
      </c>
      <c r="OY665" s="14">
        <v>0</v>
      </c>
      <c r="OZ665" s="14"/>
      <c r="PA665" s="14">
        <v>0</v>
      </c>
      <c r="PB665" s="14"/>
      <c r="PC665" s="14"/>
      <c r="PD665" s="14">
        <v>0</v>
      </c>
      <c r="PE665" s="14"/>
      <c r="PF665" s="14"/>
      <c r="PG665" s="54"/>
      <c r="PH665" s="84">
        <v>1</v>
      </c>
      <c r="PI665" s="14">
        <v>1</v>
      </c>
      <c r="PJ665" s="54"/>
      <c r="PK665" s="54"/>
      <c r="PL665" s="84"/>
      <c r="PM665" s="14"/>
      <c r="PN665" s="84"/>
      <c r="PO665" s="84"/>
      <c r="PP665" s="84"/>
      <c r="PQ665" s="84"/>
      <c r="PR665" s="505"/>
      <c r="PS665" s="84"/>
      <c r="PT665" s="84"/>
      <c r="PU665" s="84"/>
      <c r="PV665" s="84"/>
      <c r="PW665" s="54"/>
      <c r="PX665" s="54"/>
      <c r="PY665" s="14"/>
      <c r="PZ665" s="14"/>
      <c r="QA665" s="14"/>
      <c r="QB665" s="54"/>
      <c r="QC665" s="54"/>
      <c r="QD665" s="54"/>
      <c r="QR665" s="1"/>
      <c r="QS665" s="1"/>
      <c r="QX665" s="1"/>
      <c r="QY665" s="1"/>
      <c r="QZ665" s="1"/>
      <c r="RA665" s="1"/>
      <c r="RB665" s="1"/>
      <c r="RC665" s="1"/>
      <c r="RD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</row>
    <row r="666" spans="1:488" s="20" customFormat="1" hidden="1" x14ac:dyDescent="0.25">
      <c r="A666" s="68" t="s">
        <v>10</v>
      </c>
      <c r="B666" s="68" t="s">
        <v>1630</v>
      </c>
      <c r="C666" s="464">
        <v>687</v>
      </c>
      <c r="D666" s="347"/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  <c r="AL666" s="14">
        <v>0</v>
      </c>
      <c r="AM666" s="14">
        <v>0</v>
      </c>
      <c r="AN666" s="14">
        <v>0</v>
      </c>
      <c r="AO666" s="14">
        <v>0</v>
      </c>
      <c r="AP666" s="14">
        <v>0</v>
      </c>
      <c r="AQ666" s="14">
        <v>0</v>
      </c>
      <c r="AR666" s="14">
        <v>0</v>
      </c>
      <c r="AS666" s="14">
        <v>0</v>
      </c>
      <c r="AT666" s="14">
        <v>0</v>
      </c>
      <c r="AU666" s="14">
        <v>0</v>
      </c>
      <c r="AV666" s="14">
        <v>0</v>
      </c>
      <c r="AW666" s="14">
        <v>0</v>
      </c>
      <c r="AX666" s="14">
        <v>0</v>
      </c>
      <c r="AY666" s="14">
        <v>0</v>
      </c>
      <c r="AZ666" s="14">
        <v>0</v>
      </c>
      <c r="BA666" s="14">
        <v>0</v>
      </c>
      <c r="BB666" s="14">
        <v>0</v>
      </c>
      <c r="BC666" s="14">
        <v>0</v>
      </c>
      <c r="BD666" s="14">
        <v>0</v>
      </c>
      <c r="BE666" s="14">
        <v>0</v>
      </c>
      <c r="BF666" s="14">
        <v>0</v>
      </c>
      <c r="BG666" s="14">
        <v>0</v>
      </c>
      <c r="BH666" s="14">
        <v>0</v>
      </c>
      <c r="BI666" s="14">
        <v>0</v>
      </c>
      <c r="BJ666" s="14">
        <v>0</v>
      </c>
      <c r="BK666" s="14">
        <v>0</v>
      </c>
      <c r="BL666" s="14">
        <v>0</v>
      </c>
      <c r="BM666" s="14">
        <v>0</v>
      </c>
      <c r="BN666" s="14">
        <v>0</v>
      </c>
      <c r="BO666" s="14">
        <v>0</v>
      </c>
      <c r="BP666" s="14">
        <v>0</v>
      </c>
      <c r="BQ666" s="14">
        <v>0</v>
      </c>
      <c r="BR666" s="14">
        <v>0</v>
      </c>
      <c r="BS666" s="14">
        <v>0</v>
      </c>
      <c r="BT666" s="14">
        <v>0</v>
      </c>
      <c r="BU666" s="14">
        <v>0</v>
      </c>
      <c r="BV666" s="14">
        <v>0</v>
      </c>
      <c r="BW666" s="14">
        <v>0</v>
      </c>
      <c r="BX666" s="14">
        <v>0</v>
      </c>
      <c r="BY666" s="14">
        <v>0</v>
      </c>
      <c r="BZ666" s="14">
        <v>0</v>
      </c>
      <c r="CA666" s="14">
        <v>0</v>
      </c>
      <c r="CB666" s="14">
        <v>0</v>
      </c>
      <c r="CC666" s="14">
        <v>0</v>
      </c>
      <c r="CD666" s="14">
        <v>0</v>
      </c>
      <c r="CE666" s="14">
        <v>0</v>
      </c>
      <c r="CF666" s="14">
        <v>0</v>
      </c>
      <c r="CG666" s="14">
        <v>0</v>
      </c>
      <c r="CH666" s="14">
        <v>0</v>
      </c>
      <c r="CI666" s="14">
        <v>0</v>
      </c>
      <c r="CJ666" s="14">
        <v>0</v>
      </c>
      <c r="CK666" s="14">
        <v>0</v>
      </c>
      <c r="CL666" s="14">
        <v>0</v>
      </c>
      <c r="CM666" s="14">
        <v>0</v>
      </c>
      <c r="CN666" s="14">
        <v>0</v>
      </c>
      <c r="CO666" s="14">
        <v>0</v>
      </c>
      <c r="CP666" s="14">
        <v>0</v>
      </c>
      <c r="CQ666" s="14">
        <v>0</v>
      </c>
      <c r="CR666" s="14">
        <v>0</v>
      </c>
      <c r="CS666" s="14">
        <v>0</v>
      </c>
      <c r="CT666" s="14">
        <v>0</v>
      </c>
      <c r="CU666" s="14">
        <v>0</v>
      </c>
      <c r="CV666" s="14">
        <v>0</v>
      </c>
      <c r="CW666" s="14">
        <v>0</v>
      </c>
      <c r="CX666" s="14">
        <v>0</v>
      </c>
      <c r="CY666" s="14">
        <v>0</v>
      </c>
      <c r="CZ666" s="14">
        <v>0</v>
      </c>
      <c r="DA666" s="14">
        <v>0</v>
      </c>
      <c r="DB666" s="14">
        <v>0</v>
      </c>
      <c r="DC666" s="14">
        <v>0</v>
      </c>
      <c r="DD666" s="14">
        <v>0</v>
      </c>
      <c r="DE666" s="14">
        <v>0</v>
      </c>
      <c r="DF666" s="14">
        <v>0</v>
      </c>
      <c r="DG666" s="14">
        <v>0</v>
      </c>
      <c r="DH666" s="14">
        <v>0</v>
      </c>
      <c r="DI666" s="14">
        <v>0</v>
      </c>
      <c r="DJ666" s="14">
        <v>0</v>
      </c>
      <c r="DK666" s="14">
        <v>0</v>
      </c>
      <c r="DL666" s="14">
        <v>0</v>
      </c>
      <c r="DM666" s="14">
        <v>0</v>
      </c>
      <c r="DN666" s="14">
        <v>0</v>
      </c>
      <c r="DO666" s="14">
        <v>0</v>
      </c>
      <c r="DP666" s="14">
        <v>0</v>
      </c>
      <c r="DQ666" s="14">
        <v>0</v>
      </c>
      <c r="DR666" s="14">
        <v>0</v>
      </c>
      <c r="DS666" s="14">
        <v>0</v>
      </c>
      <c r="DT666" s="14">
        <v>0</v>
      </c>
      <c r="DU666" s="14">
        <v>0</v>
      </c>
      <c r="DV666" s="14">
        <v>0</v>
      </c>
      <c r="DW666" s="14">
        <v>0</v>
      </c>
      <c r="DX666" s="14">
        <v>0</v>
      </c>
      <c r="DY666" s="14">
        <v>0</v>
      </c>
      <c r="DZ666" s="14">
        <v>0</v>
      </c>
      <c r="EA666" s="14">
        <v>0</v>
      </c>
      <c r="EB666" s="14">
        <v>0</v>
      </c>
      <c r="EC666" s="14">
        <v>0</v>
      </c>
      <c r="ED666" s="14">
        <v>0</v>
      </c>
      <c r="EE666" s="14">
        <v>0</v>
      </c>
      <c r="EF666" s="14">
        <v>0</v>
      </c>
      <c r="EG666" s="14">
        <v>0</v>
      </c>
      <c r="EH666" s="14">
        <v>0</v>
      </c>
      <c r="EI666" s="14">
        <v>0</v>
      </c>
      <c r="EJ666" s="14">
        <v>0</v>
      </c>
      <c r="EK666" s="14">
        <v>0</v>
      </c>
      <c r="EL666" s="14">
        <v>0</v>
      </c>
      <c r="EM666" s="14">
        <v>0</v>
      </c>
      <c r="EN666" s="14">
        <v>0</v>
      </c>
      <c r="EO666" s="14">
        <v>0</v>
      </c>
      <c r="EP666" s="14">
        <v>0</v>
      </c>
      <c r="EQ666" s="14">
        <v>0</v>
      </c>
      <c r="ER666" s="14">
        <v>0</v>
      </c>
      <c r="ES666" s="14">
        <v>0</v>
      </c>
      <c r="ET666" s="14">
        <v>0</v>
      </c>
      <c r="EU666" s="14">
        <v>0</v>
      </c>
      <c r="EV666" s="14">
        <v>0</v>
      </c>
      <c r="EW666" s="14">
        <v>0</v>
      </c>
      <c r="EX666" s="14">
        <v>0</v>
      </c>
      <c r="EY666" s="14">
        <v>0</v>
      </c>
      <c r="EZ666" s="14">
        <v>0</v>
      </c>
      <c r="FA666" s="14">
        <v>0</v>
      </c>
      <c r="FB666" s="14">
        <v>0</v>
      </c>
      <c r="FC666" s="14">
        <v>0</v>
      </c>
      <c r="FD666" s="14">
        <v>0</v>
      </c>
      <c r="FE666" s="14">
        <v>0</v>
      </c>
      <c r="FF666" s="14">
        <v>0</v>
      </c>
      <c r="FG666" s="14">
        <v>0</v>
      </c>
      <c r="FH666" s="14">
        <v>0</v>
      </c>
      <c r="FI666" s="14">
        <v>0</v>
      </c>
      <c r="FJ666" s="14">
        <v>0</v>
      </c>
      <c r="FK666" s="14">
        <v>0</v>
      </c>
      <c r="FL666" s="14">
        <v>0</v>
      </c>
      <c r="FM666" s="14">
        <v>0</v>
      </c>
      <c r="FN666" s="14">
        <v>0</v>
      </c>
      <c r="FO666" s="14">
        <v>0</v>
      </c>
      <c r="FP666" s="14">
        <v>0</v>
      </c>
      <c r="FQ666" s="14">
        <v>0</v>
      </c>
      <c r="FR666" s="14">
        <v>0</v>
      </c>
      <c r="FS666" s="14">
        <v>0</v>
      </c>
      <c r="FT666" s="14">
        <v>0</v>
      </c>
      <c r="FU666" s="14">
        <v>0</v>
      </c>
      <c r="FV666" s="14">
        <v>0</v>
      </c>
      <c r="FW666" s="14">
        <v>0</v>
      </c>
      <c r="FX666" s="14">
        <v>0</v>
      </c>
      <c r="FY666" s="14">
        <v>0</v>
      </c>
      <c r="FZ666" s="14">
        <v>0</v>
      </c>
      <c r="GA666" s="14">
        <v>0</v>
      </c>
      <c r="GB666" s="14">
        <v>0</v>
      </c>
      <c r="GC666" s="14">
        <v>0</v>
      </c>
      <c r="GD666" s="14">
        <v>0</v>
      </c>
      <c r="GE666" s="14">
        <v>0</v>
      </c>
      <c r="GF666" s="14">
        <v>0</v>
      </c>
      <c r="GG666" s="14">
        <v>0</v>
      </c>
      <c r="GH666" s="14">
        <v>0</v>
      </c>
      <c r="GI666" s="14">
        <v>0</v>
      </c>
      <c r="GJ666" s="14">
        <v>0</v>
      </c>
      <c r="GK666" s="14">
        <v>0</v>
      </c>
      <c r="GL666" s="14">
        <v>0</v>
      </c>
      <c r="GM666" s="14">
        <v>0</v>
      </c>
      <c r="GN666" s="14">
        <v>0</v>
      </c>
      <c r="GO666" s="14">
        <v>0</v>
      </c>
      <c r="GP666" s="14">
        <v>0</v>
      </c>
      <c r="GQ666" s="14">
        <v>0</v>
      </c>
      <c r="GR666" s="14">
        <v>0</v>
      </c>
      <c r="GS666" s="14">
        <v>0</v>
      </c>
      <c r="GT666" s="14">
        <v>0</v>
      </c>
      <c r="GU666" s="14">
        <v>0</v>
      </c>
      <c r="GV666" s="14">
        <v>0</v>
      </c>
      <c r="GW666" s="14">
        <v>0</v>
      </c>
      <c r="GX666" s="14">
        <v>0</v>
      </c>
      <c r="GY666" s="14">
        <v>0</v>
      </c>
      <c r="GZ666" s="14">
        <v>0</v>
      </c>
      <c r="HA666" s="14">
        <v>0</v>
      </c>
      <c r="HB666" s="14">
        <v>0</v>
      </c>
      <c r="HC666" s="14">
        <v>0</v>
      </c>
      <c r="HD666" s="14">
        <v>0</v>
      </c>
      <c r="HE666" s="14">
        <v>0</v>
      </c>
      <c r="HF666" s="14">
        <v>0</v>
      </c>
      <c r="HG666" s="14">
        <v>0</v>
      </c>
      <c r="HH666" s="14">
        <v>0</v>
      </c>
      <c r="HI666" s="14">
        <v>0</v>
      </c>
      <c r="HJ666" s="14">
        <v>0</v>
      </c>
      <c r="HK666" s="14">
        <v>0</v>
      </c>
      <c r="HL666" s="14">
        <v>0</v>
      </c>
      <c r="HM666" s="14">
        <v>0</v>
      </c>
      <c r="HN666" s="14">
        <v>0</v>
      </c>
      <c r="HO666" s="14">
        <v>0</v>
      </c>
      <c r="HP666" s="14">
        <v>0</v>
      </c>
      <c r="HQ666" s="14">
        <v>0</v>
      </c>
      <c r="HR666" s="14">
        <v>0</v>
      </c>
      <c r="HS666" s="14">
        <v>0</v>
      </c>
      <c r="HT666" s="14">
        <v>0</v>
      </c>
      <c r="HU666" s="14">
        <v>0</v>
      </c>
      <c r="HV666" s="14">
        <v>0</v>
      </c>
      <c r="HW666" s="14">
        <v>0</v>
      </c>
      <c r="HX666" s="14">
        <v>0</v>
      </c>
      <c r="HY666" s="14">
        <v>0</v>
      </c>
      <c r="HZ666" s="14">
        <v>0</v>
      </c>
      <c r="IA666" s="14">
        <v>0</v>
      </c>
      <c r="IB666" s="14">
        <v>0</v>
      </c>
      <c r="IC666" s="14">
        <v>0</v>
      </c>
      <c r="ID666" s="14">
        <v>0</v>
      </c>
      <c r="IE666" s="14">
        <v>0</v>
      </c>
      <c r="IF666" s="14">
        <v>0</v>
      </c>
      <c r="IG666" s="14">
        <v>0</v>
      </c>
      <c r="IH666" s="14">
        <v>0</v>
      </c>
      <c r="II666" s="14">
        <v>0</v>
      </c>
      <c r="IJ666" s="14">
        <v>0</v>
      </c>
      <c r="IK666" s="14">
        <v>0</v>
      </c>
      <c r="IL666" s="14">
        <v>0</v>
      </c>
      <c r="IM666" s="14">
        <v>0</v>
      </c>
      <c r="IN666" s="14">
        <v>0</v>
      </c>
      <c r="IO666" s="14">
        <v>0</v>
      </c>
      <c r="IP666" s="14">
        <v>0</v>
      </c>
      <c r="IQ666" s="14">
        <v>0</v>
      </c>
      <c r="IR666" s="14">
        <v>0</v>
      </c>
      <c r="IS666" s="14">
        <v>0</v>
      </c>
      <c r="IT666" s="14">
        <v>0</v>
      </c>
      <c r="IU666" s="14">
        <v>0</v>
      </c>
      <c r="IV666" s="14">
        <v>0</v>
      </c>
      <c r="IW666" s="14">
        <v>0</v>
      </c>
      <c r="IX666" s="14">
        <v>0</v>
      </c>
      <c r="IY666" s="14">
        <v>0</v>
      </c>
      <c r="IZ666" s="14">
        <v>0</v>
      </c>
      <c r="JA666" s="14">
        <v>0</v>
      </c>
      <c r="JB666" s="14">
        <v>0</v>
      </c>
      <c r="JC666" s="14">
        <v>0</v>
      </c>
      <c r="JD666" s="14">
        <v>0</v>
      </c>
      <c r="JE666" s="14">
        <v>0</v>
      </c>
      <c r="JF666" s="14">
        <v>0</v>
      </c>
      <c r="JG666" s="14">
        <v>0</v>
      </c>
      <c r="JH666" s="14">
        <v>0</v>
      </c>
      <c r="JI666" s="14">
        <v>0</v>
      </c>
      <c r="JJ666" s="14">
        <v>0</v>
      </c>
      <c r="JK666" s="14">
        <v>0</v>
      </c>
      <c r="JL666" s="14">
        <v>0</v>
      </c>
      <c r="JM666" s="14">
        <v>0</v>
      </c>
      <c r="JN666" s="14">
        <v>0</v>
      </c>
      <c r="JO666" s="14">
        <v>0</v>
      </c>
      <c r="JP666" s="14">
        <v>0</v>
      </c>
      <c r="JQ666" s="14">
        <v>0</v>
      </c>
      <c r="JR666" s="14">
        <v>0</v>
      </c>
      <c r="JS666" s="14">
        <v>0</v>
      </c>
      <c r="JT666" s="14">
        <v>0</v>
      </c>
      <c r="JU666" s="14">
        <v>0</v>
      </c>
      <c r="JV666" s="14">
        <v>0</v>
      </c>
      <c r="JW666" s="14">
        <v>0</v>
      </c>
      <c r="JX666" s="14">
        <v>0</v>
      </c>
      <c r="JY666" s="14">
        <v>0</v>
      </c>
      <c r="JZ666" s="14">
        <v>0</v>
      </c>
      <c r="KA666" s="14">
        <v>0</v>
      </c>
      <c r="KB666" s="14">
        <v>0</v>
      </c>
      <c r="KC666" s="14">
        <v>0</v>
      </c>
      <c r="KD666" s="14">
        <v>0</v>
      </c>
      <c r="KE666" s="14">
        <v>0</v>
      </c>
      <c r="KF666" s="14">
        <v>0</v>
      </c>
      <c r="KG666" s="14">
        <v>0</v>
      </c>
      <c r="KH666" s="14">
        <v>0</v>
      </c>
      <c r="KI666" s="14">
        <v>0</v>
      </c>
      <c r="KJ666" s="14">
        <v>0</v>
      </c>
      <c r="KK666" s="14">
        <v>0</v>
      </c>
      <c r="KL666" s="14">
        <v>0</v>
      </c>
      <c r="KM666" s="14">
        <v>0</v>
      </c>
      <c r="KN666" s="14">
        <v>0</v>
      </c>
      <c r="KO666" s="14">
        <v>0</v>
      </c>
      <c r="KP666" s="14">
        <v>0</v>
      </c>
      <c r="KQ666" s="14">
        <v>0</v>
      </c>
      <c r="KR666" s="14">
        <v>0</v>
      </c>
      <c r="KS666" s="14">
        <v>0</v>
      </c>
      <c r="KT666" s="14">
        <v>0</v>
      </c>
      <c r="KU666" s="14">
        <v>0</v>
      </c>
      <c r="KV666" s="14">
        <v>0</v>
      </c>
      <c r="KW666" s="14">
        <v>0</v>
      </c>
      <c r="KX666" s="14">
        <v>0</v>
      </c>
      <c r="KY666" s="14">
        <v>0</v>
      </c>
      <c r="KZ666" s="14">
        <v>0</v>
      </c>
      <c r="LA666" s="14">
        <v>0</v>
      </c>
      <c r="LB666" s="14">
        <v>0</v>
      </c>
      <c r="LC666" s="14">
        <v>0</v>
      </c>
      <c r="LD666" s="14">
        <v>0</v>
      </c>
      <c r="LE666" s="14">
        <v>0</v>
      </c>
      <c r="LF666" s="14">
        <v>0</v>
      </c>
      <c r="LG666" s="14">
        <v>0</v>
      </c>
      <c r="LH666" s="14">
        <v>0</v>
      </c>
      <c r="LI666" s="14">
        <v>0</v>
      </c>
      <c r="LJ666" s="14">
        <v>0</v>
      </c>
      <c r="LK666" s="14">
        <v>0</v>
      </c>
      <c r="LL666" s="14">
        <v>0</v>
      </c>
      <c r="LM666" s="14">
        <v>0</v>
      </c>
      <c r="LN666" s="14">
        <v>0</v>
      </c>
      <c r="LO666" s="14">
        <v>0</v>
      </c>
      <c r="LP666" s="14">
        <v>0</v>
      </c>
      <c r="LQ666" s="14">
        <v>0</v>
      </c>
      <c r="LR666" s="14">
        <v>0</v>
      </c>
      <c r="LS666" s="14">
        <v>0</v>
      </c>
      <c r="LT666" s="14">
        <v>0</v>
      </c>
      <c r="LU666" s="14">
        <v>0</v>
      </c>
      <c r="LV666" s="14">
        <v>0</v>
      </c>
      <c r="LW666" s="14">
        <v>0</v>
      </c>
      <c r="LX666" s="14">
        <v>0</v>
      </c>
      <c r="LY666" s="14">
        <v>0</v>
      </c>
      <c r="LZ666" s="14">
        <v>0</v>
      </c>
      <c r="MA666" s="14">
        <v>0</v>
      </c>
      <c r="MB666" s="14">
        <v>0</v>
      </c>
      <c r="MC666" s="14">
        <v>0</v>
      </c>
      <c r="MD666" s="14">
        <v>0</v>
      </c>
      <c r="ME666" s="14">
        <v>0</v>
      </c>
      <c r="MF666" s="14">
        <v>0</v>
      </c>
      <c r="MG666" s="14">
        <v>0</v>
      </c>
      <c r="MH666" s="14">
        <v>0</v>
      </c>
      <c r="MI666" s="14">
        <v>0</v>
      </c>
      <c r="MJ666" s="14">
        <v>0</v>
      </c>
      <c r="MK666" s="14">
        <v>0</v>
      </c>
      <c r="ML666" s="14">
        <v>0</v>
      </c>
      <c r="MM666" s="14">
        <v>0</v>
      </c>
      <c r="MN666" s="14">
        <v>0</v>
      </c>
      <c r="MO666" s="14">
        <v>0</v>
      </c>
      <c r="MP666" s="14">
        <v>0</v>
      </c>
      <c r="MQ666" s="14">
        <v>0</v>
      </c>
      <c r="MR666" s="14">
        <v>0</v>
      </c>
      <c r="MS666" s="14">
        <v>0</v>
      </c>
      <c r="MT666" s="14">
        <v>0</v>
      </c>
      <c r="MU666" s="14">
        <v>0</v>
      </c>
      <c r="MV666" s="14">
        <v>0</v>
      </c>
      <c r="MW666" s="14">
        <v>0</v>
      </c>
      <c r="MX666" s="14">
        <v>0</v>
      </c>
      <c r="MY666" s="14">
        <v>0</v>
      </c>
      <c r="MZ666" s="14">
        <v>0</v>
      </c>
      <c r="NA666" s="14">
        <v>0</v>
      </c>
      <c r="NB666" s="14">
        <v>0</v>
      </c>
      <c r="NC666" s="14">
        <v>0</v>
      </c>
      <c r="ND666" s="14">
        <v>0</v>
      </c>
      <c r="NE666" s="14">
        <v>0</v>
      </c>
      <c r="NF666" s="14">
        <v>0</v>
      </c>
      <c r="NG666" s="14">
        <v>0</v>
      </c>
      <c r="NH666" s="14">
        <v>0</v>
      </c>
      <c r="NI666" s="14">
        <v>0</v>
      </c>
      <c r="NJ666" s="14">
        <v>0</v>
      </c>
      <c r="NK666" s="14">
        <v>0</v>
      </c>
      <c r="NL666" s="14">
        <v>0</v>
      </c>
      <c r="NM666" s="14">
        <v>0</v>
      </c>
      <c r="NN666" s="14">
        <v>0</v>
      </c>
      <c r="NO666" s="14">
        <v>0</v>
      </c>
      <c r="NP666" s="14">
        <v>0</v>
      </c>
      <c r="NQ666" s="14">
        <v>0</v>
      </c>
      <c r="NR666" s="14">
        <v>0</v>
      </c>
      <c r="NS666" s="14">
        <v>0</v>
      </c>
      <c r="NT666" s="14">
        <v>0</v>
      </c>
      <c r="NU666" s="14">
        <v>0</v>
      </c>
      <c r="NV666" s="14">
        <v>0</v>
      </c>
      <c r="NW666" s="14">
        <v>0</v>
      </c>
      <c r="NX666" s="14">
        <v>0</v>
      </c>
      <c r="NY666" s="14">
        <v>0</v>
      </c>
      <c r="NZ666" s="14">
        <v>0</v>
      </c>
      <c r="OA666" s="14">
        <v>0</v>
      </c>
      <c r="OB666" s="14">
        <v>0</v>
      </c>
      <c r="OC666" s="14">
        <v>1</v>
      </c>
      <c r="OD666" s="14">
        <v>0</v>
      </c>
      <c r="OE666" s="14">
        <v>0</v>
      </c>
      <c r="OF666" s="14"/>
      <c r="OG666" s="14">
        <v>0</v>
      </c>
      <c r="OH666" s="14">
        <v>0</v>
      </c>
      <c r="OI666" s="14">
        <v>0</v>
      </c>
      <c r="OJ666" s="14">
        <v>0</v>
      </c>
      <c r="OK666" s="14">
        <v>0</v>
      </c>
      <c r="OL666" s="14">
        <v>0</v>
      </c>
      <c r="OM666" s="14">
        <v>0</v>
      </c>
      <c r="ON666" s="14">
        <v>0</v>
      </c>
      <c r="OO666" s="14">
        <v>0</v>
      </c>
      <c r="OP666" s="14">
        <v>0</v>
      </c>
      <c r="OQ666" s="14">
        <v>0</v>
      </c>
      <c r="OR666" s="14">
        <v>0</v>
      </c>
      <c r="OS666" s="14">
        <v>0</v>
      </c>
      <c r="OT666" s="14">
        <v>0</v>
      </c>
      <c r="OU666" s="14">
        <v>0</v>
      </c>
      <c r="OV666" s="14">
        <v>0</v>
      </c>
      <c r="OW666" s="14">
        <v>0</v>
      </c>
      <c r="OX666" s="14">
        <v>0</v>
      </c>
      <c r="OY666" s="14">
        <v>0</v>
      </c>
      <c r="OZ666" s="14"/>
      <c r="PA666" s="14">
        <v>0</v>
      </c>
      <c r="PB666" s="14"/>
      <c r="PC666" s="14"/>
      <c r="PD666" s="14">
        <v>0</v>
      </c>
      <c r="PE666" s="14"/>
      <c r="PF666" s="14"/>
      <c r="PG666" s="54"/>
      <c r="PH666" s="54"/>
      <c r="PI666" s="54"/>
      <c r="PJ666" s="54"/>
      <c r="PK666" s="54"/>
      <c r="PL666" s="84"/>
      <c r="PM666" s="14"/>
      <c r="PN666" s="84"/>
      <c r="PO666" s="84"/>
      <c r="PP666" s="84"/>
      <c r="PQ666" s="84"/>
      <c r="PR666" s="505"/>
      <c r="PS666" s="84"/>
      <c r="PT666" s="84"/>
      <c r="PU666" s="84"/>
      <c r="PV666" s="84"/>
      <c r="PW666" s="54"/>
      <c r="PX666" s="54"/>
      <c r="PY666" s="14"/>
      <c r="PZ666" s="14">
        <v>1</v>
      </c>
      <c r="QA666" s="14"/>
      <c r="QB666" s="54"/>
      <c r="QC666" s="54"/>
      <c r="QD666" s="54"/>
      <c r="QR666" s="1"/>
      <c r="QS666" s="1"/>
      <c r="QX666" s="1"/>
      <c r="QY666" s="1"/>
      <c r="QZ666" s="1"/>
      <c r="RA666" s="1"/>
      <c r="RB666" s="1"/>
      <c r="RC666" s="1"/>
      <c r="RD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</row>
    <row r="667" spans="1:488" s="20" customFormat="1" ht="17.25" hidden="1" customHeight="1" x14ac:dyDescent="0.25">
      <c r="A667" s="68" t="s">
        <v>10</v>
      </c>
      <c r="B667" s="68" t="s">
        <v>1631</v>
      </c>
      <c r="C667" s="464">
        <v>390</v>
      </c>
      <c r="D667" s="347"/>
      <c r="E667" s="14">
        <v>0</v>
      </c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>
        <v>0</v>
      </c>
      <c r="PE667" s="14"/>
      <c r="PF667" s="14"/>
      <c r="PG667" s="54"/>
      <c r="PH667" s="54"/>
      <c r="PI667" s="54"/>
      <c r="PJ667" s="54"/>
      <c r="PK667" s="54"/>
      <c r="PL667" s="84"/>
      <c r="PM667" s="14"/>
      <c r="PN667" s="84"/>
      <c r="PO667" s="84"/>
      <c r="PP667" s="84"/>
      <c r="PQ667" s="84"/>
      <c r="PR667" s="505"/>
      <c r="PS667" s="84"/>
      <c r="PT667" s="84"/>
      <c r="PU667" s="84"/>
      <c r="PV667" s="84"/>
      <c r="PW667" s="54"/>
      <c r="PX667" s="54"/>
      <c r="PY667" s="14"/>
      <c r="PZ667" s="14"/>
      <c r="QA667" s="14"/>
      <c r="QB667" s="54"/>
      <c r="QC667" s="54"/>
      <c r="QD667" s="54"/>
      <c r="QR667" s="1"/>
      <c r="QS667" s="1"/>
      <c r="QX667" s="1"/>
      <c r="QY667" s="1"/>
      <c r="QZ667" s="1"/>
      <c r="RA667" s="1"/>
      <c r="RB667" s="1"/>
      <c r="RC667" s="1"/>
      <c r="RD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</row>
    <row r="668" spans="1:488" s="20" customFormat="1" ht="17.25" hidden="1" customHeight="1" x14ac:dyDescent="0.25">
      <c r="A668" s="68" t="s">
        <v>10</v>
      </c>
      <c r="B668" s="68" t="s">
        <v>1632</v>
      </c>
      <c r="C668" s="347"/>
      <c r="D668" s="347"/>
      <c r="E668" s="14">
        <v>0</v>
      </c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 s="14"/>
      <c r="LO668" s="14"/>
      <c r="LP668" s="14"/>
      <c r="LQ668" s="14"/>
      <c r="LR668" s="14"/>
      <c r="LS668" s="14"/>
      <c r="LT668" s="14"/>
      <c r="LU668" s="14"/>
      <c r="LV668" s="14"/>
      <c r="LW668" s="14"/>
      <c r="LX668" s="14"/>
      <c r="LY668" s="14"/>
      <c r="LZ668" s="14"/>
      <c r="MA668" s="14"/>
      <c r="MB668" s="14"/>
      <c r="MC668" s="14"/>
      <c r="MD668" s="14"/>
      <c r="ME668" s="14"/>
      <c r="MF668" s="14"/>
      <c r="MG668" s="14"/>
      <c r="MH668" s="14"/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/>
      <c r="OC668" s="14"/>
      <c r="OD668" s="14"/>
      <c r="OE668" s="14"/>
      <c r="OF668" s="14"/>
      <c r="OG668" s="14"/>
      <c r="OH668" s="14"/>
      <c r="OI668" s="14"/>
      <c r="OJ668" s="14"/>
      <c r="OK668" s="14"/>
      <c r="OL668" s="14"/>
      <c r="OM668" s="14"/>
      <c r="ON668" s="14"/>
      <c r="OO668" s="14"/>
      <c r="OP668" s="14"/>
      <c r="OQ668" s="14"/>
      <c r="OR668" s="14"/>
      <c r="OS668" s="14"/>
      <c r="OT668" s="14"/>
      <c r="OU668" s="14"/>
      <c r="OV668" s="14"/>
      <c r="OW668" s="14"/>
      <c r="OX668" s="14"/>
      <c r="OY668" s="14"/>
      <c r="OZ668" s="14"/>
      <c r="PA668" s="14"/>
      <c r="PB668" s="14"/>
      <c r="PC668" s="14"/>
      <c r="PD668" s="14">
        <v>0</v>
      </c>
      <c r="PE668" s="14"/>
      <c r="PF668" s="14"/>
      <c r="PG668" s="54"/>
      <c r="PH668" s="54"/>
      <c r="PI668" s="54"/>
      <c r="PJ668" s="54"/>
      <c r="PK668" s="54"/>
      <c r="PL668" s="84"/>
      <c r="PM668" s="14"/>
      <c r="PN668" s="84"/>
      <c r="PO668" s="84"/>
      <c r="PP668" s="84"/>
      <c r="PQ668" s="84"/>
      <c r="PR668" s="505"/>
      <c r="PS668" s="84"/>
      <c r="PT668" s="84"/>
      <c r="PU668" s="84"/>
      <c r="PV668" s="84"/>
      <c r="PW668" s="54"/>
      <c r="PX668" s="54"/>
      <c r="PY668" s="14"/>
      <c r="PZ668" s="14"/>
      <c r="QA668" s="14"/>
      <c r="QB668" s="54"/>
      <c r="QC668" s="54"/>
      <c r="QD668" s="54"/>
      <c r="QR668" s="1"/>
      <c r="QS668" s="1"/>
      <c r="QX668" s="1"/>
      <c r="QY668" s="1"/>
      <c r="QZ668" s="1"/>
      <c r="RA668" s="1"/>
      <c r="RB668" s="1"/>
      <c r="RC668" s="1"/>
      <c r="RD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</row>
    <row r="669" spans="1:488" s="20" customFormat="1" ht="17.25" hidden="1" customHeight="1" x14ac:dyDescent="0.25">
      <c r="A669" s="68" t="s">
        <v>10</v>
      </c>
      <c r="B669" s="68" t="s">
        <v>1028</v>
      </c>
      <c r="C669" s="464">
        <v>747</v>
      </c>
      <c r="D669" s="347"/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  <c r="AL669" s="14">
        <v>0</v>
      </c>
      <c r="AM669" s="14">
        <v>0</v>
      </c>
      <c r="AN669" s="14">
        <v>0</v>
      </c>
      <c r="AO669" s="14">
        <v>0</v>
      </c>
      <c r="AP669" s="14">
        <v>0</v>
      </c>
      <c r="AQ669" s="14">
        <v>0</v>
      </c>
      <c r="AR669" s="14">
        <v>0</v>
      </c>
      <c r="AS669" s="14">
        <v>0</v>
      </c>
      <c r="AT669" s="14">
        <v>0</v>
      </c>
      <c r="AU669" s="14">
        <v>0</v>
      </c>
      <c r="AV669" s="14">
        <v>0</v>
      </c>
      <c r="AW669" s="14">
        <v>0</v>
      </c>
      <c r="AX669" s="14">
        <v>0</v>
      </c>
      <c r="AY669" s="14">
        <v>0</v>
      </c>
      <c r="AZ669" s="14">
        <v>0</v>
      </c>
      <c r="BA669" s="14">
        <v>0</v>
      </c>
      <c r="BB669" s="14">
        <v>0</v>
      </c>
      <c r="BC669" s="14">
        <v>0</v>
      </c>
      <c r="BD669" s="14">
        <v>0</v>
      </c>
      <c r="BE669" s="14">
        <v>0</v>
      </c>
      <c r="BF669" s="14">
        <v>0</v>
      </c>
      <c r="BG669" s="14">
        <v>0</v>
      </c>
      <c r="BH669" s="14">
        <v>0</v>
      </c>
      <c r="BI669" s="14">
        <v>0</v>
      </c>
      <c r="BJ669" s="14">
        <v>0</v>
      </c>
      <c r="BK669" s="14">
        <v>0</v>
      </c>
      <c r="BL669" s="14">
        <v>0</v>
      </c>
      <c r="BM669" s="14">
        <v>0</v>
      </c>
      <c r="BN669" s="14">
        <v>0</v>
      </c>
      <c r="BO669" s="14">
        <v>0</v>
      </c>
      <c r="BP669" s="14">
        <v>0</v>
      </c>
      <c r="BQ669" s="14">
        <v>0</v>
      </c>
      <c r="BR669" s="14">
        <v>0</v>
      </c>
      <c r="BS669" s="14">
        <v>0</v>
      </c>
      <c r="BT669" s="14">
        <v>0</v>
      </c>
      <c r="BU669" s="14">
        <v>0</v>
      </c>
      <c r="BV669" s="14">
        <v>0</v>
      </c>
      <c r="BW669" s="14">
        <v>0</v>
      </c>
      <c r="BX669" s="14">
        <v>0</v>
      </c>
      <c r="BY669" s="14">
        <v>0</v>
      </c>
      <c r="BZ669" s="14">
        <v>0</v>
      </c>
      <c r="CA669" s="14">
        <v>0</v>
      </c>
      <c r="CB669" s="14">
        <v>0</v>
      </c>
      <c r="CC669" s="14">
        <v>0</v>
      </c>
      <c r="CD669" s="14">
        <v>0</v>
      </c>
      <c r="CE669" s="14">
        <v>0</v>
      </c>
      <c r="CF669" s="14">
        <v>0</v>
      </c>
      <c r="CG669" s="14">
        <v>0</v>
      </c>
      <c r="CH669" s="14">
        <v>0</v>
      </c>
      <c r="CI669" s="14">
        <v>0</v>
      </c>
      <c r="CJ669" s="14">
        <v>0</v>
      </c>
      <c r="CK669" s="14">
        <v>0</v>
      </c>
      <c r="CL669" s="14">
        <v>0</v>
      </c>
      <c r="CM669" s="14">
        <v>0</v>
      </c>
      <c r="CN669" s="14">
        <v>0</v>
      </c>
      <c r="CO669" s="14">
        <v>0</v>
      </c>
      <c r="CP669" s="14">
        <v>0</v>
      </c>
      <c r="CQ669" s="14">
        <v>0</v>
      </c>
      <c r="CR669" s="14">
        <v>0</v>
      </c>
      <c r="CS669" s="14">
        <v>0</v>
      </c>
      <c r="CT669" s="14">
        <v>0</v>
      </c>
      <c r="CU669" s="14">
        <v>0</v>
      </c>
      <c r="CV669" s="14">
        <v>0</v>
      </c>
      <c r="CW669" s="14">
        <v>0</v>
      </c>
      <c r="CX669" s="14">
        <v>0</v>
      </c>
      <c r="CY669" s="14">
        <v>0</v>
      </c>
      <c r="CZ669" s="14">
        <v>0</v>
      </c>
      <c r="DA669" s="14">
        <v>0</v>
      </c>
      <c r="DB669" s="14">
        <v>0</v>
      </c>
      <c r="DC669" s="14">
        <v>0</v>
      </c>
      <c r="DD669" s="14">
        <v>0</v>
      </c>
      <c r="DE669" s="14">
        <v>0</v>
      </c>
      <c r="DF669" s="14">
        <v>0</v>
      </c>
      <c r="DG669" s="14">
        <v>0</v>
      </c>
      <c r="DH669" s="14">
        <v>0</v>
      </c>
      <c r="DI669" s="14">
        <v>0</v>
      </c>
      <c r="DJ669" s="14">
        <v>0</v>
      </c>
      <c r="DK669" s="14">
        <v>0</v>
      </c>
      <c r="DL669" s="14">
        <v>0</v>
      </c>
      <c r="DM669" s="14">
        <v>0</v>
      </c>
      <c r="DN669" s="14">
        <v>0</v>
      </c>
      <c r="DO669" s="14">
        <v>0</v>
      </c>
      <c r="DP669" s="14">
        <v>0</v>
      </c>
      <c r="DQ669" s="14">
        <v>0</v>
      </c>
      <c r="DR669" s="14">
        <v>0</v>
      </c>
      <c r="DS669" s="14">
        <v>0</v>
      </c>
      <c r="DT669" s="14">
        <v>0</v>
      </c>
      <c r="DU669" s="14">
        <v>0</v>
      </c>
      <c r="DV669" s="14">
        <v>0</v>
      </c>
      <c r="DW669" s="14">
        <v>0</v>
      </c>
      <c r="DX669" s="14">
        <v>0</v>
      </c>
      <c r="DY669" s="14">
        <v>0</v>
      </c>
      <c r="DZ669" s="14">
        <v>0</v>
      </c>
      <c r="EA669" s="14">
        <v>0</v>
      </c>
      <c r="EB669" s="14">
        <v>0</v>
      </c>
      <c r="EC669" s="14">
        <v>0</v>
      </c>
      <c r="ED669" s="14">
        <v>0</v>
      </c>
      <c r="EE669" s="14">
        <v>0</v>
      </c>
      <c r="EF669" s="14">
        <v>0</v>
      </c>
      <c r="EG669" s="14">
        <v>0</v>
      </c>
      <c r="EH669" s="14">
        <v>0</v>
      </c>
      <c r="EI669" s="14">
        <v>0</v>
      </c>
      <c r="EJ669" s="14">
        <v>0</v>
      </c>
      <c r="EK669" s="14">
        <v>0</v>
      </c>
      <c r="EL669" s="14">
        <v>0</v>
      </c>
      <c r="EM669" s="14">
        <v>0</v>
      </c>
      <c r="EN669" s="14">
        <v>0</v>
      </c>
      <c r="EO669" s="14">
        <v>0</v>
      </c>
      <c r="EP669" s="14">
        <v>0</v>
      </c>
      <c r="EQ669" s="14">
        <v>0</v>
      </c>
      <c r="ER669" s="14">
        <v>0</v>
      </c>
      <c r="ES669" s="14">
        <v>0</v>
      </c>
      <c r="ET669" s="14">
        <v>0</v>
      </c>
      <c r="EU669" s="14">
        <v>0</v>
      </c>
      <c r="EV669" s="14">
        <v>0</v>
      </c>
      <c r="EW669" s="14">
        <v>0</v>
      </c>
      <c r="EX669" s="14">
        <v>0</v>
      </c>
      <c r="EY669" s="14">
        <v>0</v>
      </c>
      <c r="EZ669" s="14">
        <v>0</v>
      </c>
      <c r="FA669" s="14">
        <v>0</v>
      </c>
      <c r="FB669" s="14">
        <v>0</v>
      </c>
      <c r="FC669" s="14">
        <v>0</v>
      </c>
      <c r="FD669" s="14">
        <v>0</v>
      </c>
      <c r="FE669" s="14">
        <v>0</v>
      </c>
      <c r="FF669" s="14">
        <v>0</v>
      </c>
      <c r="FG669" s="14">
        <v>0</v>
      </c>
      <c r="FH669" s="14">
        <v>0</v>
      </c>
      <c r="FI669" s="14">
        <v>0</v>
      </c>
      <c r="FJ669" s="14">
        <v>0</v>
      </c>
      <c r="FK669" s="14">
        <v>0</v>
      </c>
      <c r="FL669" s="14">
        <v>0</v>
      </c>
      <c r="FM669" s="14">
        <v>0</v>
      </c>
      <c r="FN669" s="14">
        <v>0</v>
      </c>
      <c r="FO669" s="14">
        <v>0</v>
      </c>
      <c r="FP669" s="14">
        <v>0</v>
      </c>
      <c r="FQ669" s="14">
        <v>0</v>
      </c>
      <c r="FR669" s="14">
        <v>0</v>
      </c>
      <c r="FS669" s="14">
        <v>0</v>
      </c>
      <c r="FT669" s="14">
        <v>0</v>
      </c>
      <c r="FU669" s="14">
        <v>0</v>
      </c>
      <c r="FV669" s="14">
        <v>0</v>
      </c>
      <c r="FW669" s="14">
        <v>0</v>
      </c>
      <c r="FX669" s="14">
        <v>0</v>
      </c>
      <c r="FY669" s="14">
        <v>0</v>
      </c>
      <c r="FZ669" s="14">
        <v>0</v>
      </c>
      <c r="GA669" s="14">
        <v>0</v>
      </c>
      <c r="GB669" s="14">
        <v>0</v>
      </c>
      <c r="GC669" s="14">
        <v>0</v>
      </c>
      <c r="GD669" s="14">
        <v>0</v>
      </c>
      <c r="GE669" s="14">
        <v>0</v>
      </c>
      <c r="GF669" s="14">
        <v>0</v>
      </c>
      <c r="GG669" s="14">
        <v>0</v>
      </c>
      <c r="GH669" s="14">
        <v>0</v>
      </c>
      <c r="GI669" s="14">
        <v>0</v>
      </c>
      <c r="GJ669" s="14">
        <v>0</v>
      </c>
      <c r="GK669" s="14">
        <v>0</v>
      </c>
      <c r="GL669" s="14">
        <v>0</v>
      </c>
      <c r="GM669" s="14">
        <v>0</v>
      </c>
      <c r="GN669" s="14">
        <v>0</v>
      </c>
      <c r="GO669" s="14">
        <v>0</v>
      </c>
      <c r="GP669" s="14">
        <v>0</v>
      </c>
      <c r="GQ669" s="14">
        <v>0</v>
      </c>
      <c r="GR669" s="14">
        <v>0</v>
      </c>
      <c r="GS669" s="14">
        <v>0</v>
      </c>
      <c r="GT669" s="14">
        <v>0</v>
      </c>
      <c r="GU669" s="14">
        <v>0</v>
      </c>
      <c r="GV669" s="14">
        <v>0</v>
      </c>
      <c r="GW669" s="14">
        <v>0</v>
      </c>
      <c r="GX669" s="14">
        <v>0</v>
      </c>
      <c r="GY669" s="14">
        <v>0</v>
      </c>
      <c r="GZ669" s="14">
        <v>0</v>
      </c>
      <c r="HA669" s="14">
        <v>0</v>
      </c>
      <c r="HB669" s="14">
        <v>0</v>
      </c>
      <c r="HC669" s="14">
        <v>0</v>
      </c>
      <c r="HD669" s="14">
        <v>0</v>
      </c>
      <c r="HE669" s="14">
        <v>0</v>
      </c>
      <c r="HF669" s="14">
        <v>0</v>
      </c>
      <c r="HG669" s="14">
        <v>0</v>
      </c>
      <c r="HH669" s="14">
        <v>0</v>
      </c>
      <c r="HI669" s="14">
        <v>0</v>
      </c>
      <c r="HJ669" s="14">
        <v>0</v>
      </c>
      <c r="HK669" s="14">
        <v>0</v>
      </c>
      <c r="HL669" s="14">
        <v>0</v>
      </c>
      <c r="HM669" s="14">
        <v>0</v>
      </c>
      <c r="HN669" s="14">
        <v>0</v>
      </c>
      <c r="HO669" s="14">
        <v>0</v>
      </c>
      <c r="HP669" s="14">
        <v>0</v>
      </c>
      <c r="HQ669" s="14">
        <v>0</v>
      </c>
      <c r="HR669" s="14">
        <v>0</v>
      </c>
      <c r="HS669" s="14">
        <v>0</v>
      </c>
      <c r="HT669" s="14">
        <v>0</v>
      </c>
      <c r="HU669" s="14">
        <v>0</v>
      </c>
      <c r="HV669" s="14">
        <v>0</v>
      </c>
      <c r="HW669" s="14">
        <v>0</v>
      </c>
      <c r="HX669" s="14">
        <v>0</v>
      </c>
      <c r="HY669" s="14">
        <v>0</v>
      </c>
      <c r="HZ669" s="14">
        <v>0</v>
      </c>
      <c r="IA669" s="14">
        <v>0</v>
      </c>
      <c r="IB669" s="14">
        <v>0</v>
      </c>
      <c r="IC669" s="14">
        <v>0</v>
      </c>
      <c r="ID669" s="14">
        <v>0</v>
      </c>
      <c r="IE669" s="14">
        <v>0</v>
      </c>
      <c r="IF669" s="14">
        <v>0</v>
      </c>
      <c r="IG669" s="14">
        <v>0</v>
      </c>
      <c r="IH669" s="14">
        <v>0</v>
      </c>
      <c r="II669" s="14">
        <v>0</v>
      </c>
      <c r="IJ669" s="14">
        <v>0</v>
      </c>
      <c r="IK669" s="14">
        <v>0</v>
      </c>
      <c r="IL669" s="14">
        <v>0</v>
      </c>
      <c r="IM669" s="14">
        <v>0</v>
      </c>
      <c r="IN669" s="14">
        <v>0</v>
      </c>
      <c r="IO669" s="14">
        <v>0</v>
      </c>
      <c r="IP669" s="14">
        <v>0</v>
      </c>
      <c r="IQ669" s="14">
        <v>0</v>
      </c>
      <c r="IR669" s="14">
        <v>0</v>
      </c>
      <c r="IS669" s="14">
        <v>0</v>
      </c>
      <c r="IT669" s="14">
        <v>0</v>
      </c>
      <c r="IU669" s="14">
        <v>0</v>
      </c>
      <c r="IV669" s="14">
        <v>0</v>
      </c>
      <c r="IW669" s="14">
        <v>0</v>
      </c>
      <c r="IX669" s="14">
        <v>0</v>
      </c>
      <c r="IY669" s="14">
        <v>0</v>
      </c>
      <c r="IZ669" s="14">
        <v>0</v>
      </c>
      <c r="JA669" s="14">
        <v>1</v>
      </c>
      <c r="JB669" s="14">
        <v>0</v>
      </c>
      <c r="JC669" s="14">
        <v>0</v>
      </c>
      <c r="JD669" s="14">
        <v>0</v>
      </c>
      <c r="JE669" s="14">
        <v>0</v>
      </c>
      <c r="JF669" s="14">
        <v>0</v>
      </c>
      <c r="JG669" s="14">
        <v>0</v>
      </c>
      <c r="JH669" s="14">
        <v>0</v>
      </c>
      <c r="JI669" s="14">
        <v>0</v>
      </c>
      <c r="JJ669" s="14">
        <v>0</v>
      </c>
      <c r="JK669" s="14">
        <v>0</v>
      </c>
      <c r="JL669" s="14">
        <v>0</v>
      </c>
      <c r="JM669" s="14">
        <v>0</v>
      </c>
      <c r="JN669" s="14">
        <v>0</v>
      </c>
      <c r="JO669" s="14">
        <v>0</v>
      </c>
      <c r="JP669" s="14">
        <v>0</v>
      </c>
      <c r="JQ669" s="14">
        <v>0</v>
      </c>
      <c r="JR669" s="14">
        <v>0</v>
      </c>
      <c r="JS669" s="14">
        <v>0</v>
      </c>
      <c r="JT669" s="14">
        <v>0</v>
      </c>
      <c r="JU669" s="14">
        <v>0</v>
      </c>
      <c r="JV669" s="14">
        <v>0</v>
      </c>
      <c r="JW669" s="14">
        <v>0</v>
      </c>
      <c r="JX669" s="14">
        <v>0</v>
      </c>
      <c r="JY669" s="14">
        <v>0</v>
      </c>
      <c r="JZ669" s="14">
        <v>0</v>
      </c>
      <c r="KA669" s="14">
        <v>0</v>
      </c>
      <c r="KB669" s="14">
        <v>0</v>
      </c>
      <c r="KC669" s="14">
        <v>0</v>
      </c>
      <c r="KD669" s="14">
        <v>0</v>
      </c>
      <c r="KE669" s="14">
        <v>0</v>
      </c>
      <c r="KF669" s="14">
        <v>0</v>
      </c>
      <c r="KG669" s="14">
        <v>0</v>
      </c>
      <c r="KH669" s="14">
        <v>0</v>
      </c>
      <c r="KI669" s="14">
        <v>0</v>
      </c>
      <c r="KJ669" s="14">
        <v>0</v>
      </c>
      <c r="KK669" s="14">
        <v>0</v>
      </c>
      <c r="KL669" s="14">
        <v>0</v>
      </c>
      <c r="KM669" s="14">
        <v>0</v>
      </c>
      <c r="KN669" s="14">
        <v>0</v>
      </c>
      <c r="KO669" s="14">
        <v>0</v>
      </c>
      <c r="KP669" s="14">
        <v>0</v>
      </c>
      <c r="KQ669" s="14">
        <v>0</v>
      </c>
      <c r="KR669" s="14">
        <v>0</v>
      </c>
      <c r="KS669" s="14">
        <v>0</v>
      </c>
      <c r="KT669" s="14">
        <v>0</v>
      </c>
      <c r="KU669" s="14">
        <v>0</v>
      </c>
      <c r="KV669" s="14">
        <v>0</v>
      </c>
      <c r="KW669" s="14">
        <v>0</v>
      </c>
      <c r="KX669" s="14">
        <v>0</v>
      </c>
      <c r="KY669" s="14">
        <v>0</v>
      </c>
      <c r="KZ669" s="14">
        <v>0</v>
      </c>
      <c r="LA669" s="14">
        <v>0</v>
      </c>
      <c r="LB669" s="14">
        <v>0</v>
      </c>
      <c r="LC669" s="14">
        <v>0</v>
      </c>
      <c r="LD669" s="14">
        <v>0</v>
      </c>
      <c r="LE669" s="14">
        <v>0</v>
      </c>
      <c r="LF669" s="14">
        <v>0</v>
      </c>
      <c r="LG669" s="14">
        <v>0</v>
      </c>
      <c r="LH669" s="14">
        <v>0</v>
      </c>
      <c r="LI669" s="14">
        <v>0</v>
      </c>
      <c r="LJ669" s="14">
        <v>0</v>
      </c>
      <c r="LK669" s="14">
        <v>0</v>
      </c>
      <c r="LL669" s="14">
        <v>0</v>
      </c>
      <c r="LM669" s="14">
        <v>0</v>
      </c>
      <c r="LN669" s="14">
        <v>0</v>
      </c>
      <c r="LO669" s="14">
        <v>0</v>
      </c>
      <c r="LP669" s="14">
        <v>0</v>
      </c>
      <c r="LQ669" s="14">
        <v>0</v>
      </c>
      <c r="LR669" s="14">
        <v>0</v>
      </c>
      <c r="LS669" s="14">
        <v>0</v>
      </c>
      <c r="LT669" s="14">
        <v>0</v>
      </c>
      <c r="LU669" s="14">
        <v>0</v>
      </c>
      <c r="LV669" s="14">
        <v>0</v>
      </c>
      <c r="LW669" s="14">
        <v>0</v>
      </c>
      <c r="LX669" s="14">
        <v>0</v>
      </c>
      <c r="LY669" s="14">
        <v>0</v>
      </c>
      <c r="LZ669" s="14">
        <v>0</v>
      </c>
      <c r="MA669" s="14">
        <v>0</v>
      </c>
      <c r="MB669" s="14">
        <v>1</v>
      </c>
      <c r="MC669" s="14">
        <v>0</v>
      </c>
      <c r="MD669" s="14">
        <v>0</v>
      </c>
      <c r="ME669" s="14">
        <v>0</v>
      </c>
      <c r="MF669" s="14">
        <v>0</v>
      </c>
      <c r="MG669" s="14">
        <v>0</v>
      </c>
      <c r="MH669" s="14">
        <v>0</v>
      </c>
      <c r="MI669" s="14">
        <v>0</v>
      </c>
      <c r="MJ669" s="14">
        <v>0</v>
      </c>
      <c r="MK669" s="14">
        <v>0</v>
      </c>
      <c r="ML669" s="14">
        <v>0</v>
      </c>
      <c r="MM669" s="14">
        <v>0</v>
      </c>
      <c r="MN669" s="14">
        <v>0</v>
      </c>
      <c r="MO669" s="14">
        <v>0</v>
      </c>
      <c r="MP669" s="14">
        <v>0</v>
      </c>
      <c r="MQ669" s="14">
        <v>0</v>
      </c>
      <c r="MR669" s="14">
        <v>0</v>
      </c>
      <c r="MS669" s="14">
        <v>0</v>
      </c>
      <c r="MT669" s="14">
        <v>0</v>
      </c>
      <c r="MU669" s="14">
        <v>0</v>
      </c>
      <c r="MV669" s="14">
        <v>0</v>
      </c>
      <c r="MW669" s="14">
        <v>0</v>
      </c>
      <c r="MX669" s="14">
        <v>0</v>
      </c>
      <c r="MY669" s="14">
        <v>0</v>
      </c>
      <c r="MZ669" s="14">
        <v>0</v>
      </c>
      <c r="NA669" s="14">
        <v>0</v>
      </c>
      <c r="NB669" s="14">
        <v>0</v>
      </c>
      <c r="NC669" s="14">
        <v>0</v>
      </c>
      <c r="ND669" s="14">
        <v>0</v>
      </c>
      <c r="NE669" s="14">
        <v>0</v>
      </c>
      <c r="NF669" s="14">
        <v>0</v>
      </c>
      <c r="NG669" s="14">
        <v>0</v>
      </c>
      <c r="NH669" s="14">
        <v>0</v>
      </c>
      <c r="NI669" s="14">
        <v>0</v>
      </c>
      <c r="NJ669" s="14">
        <v>0</v>
      </c>
      <c r="NK669" s="14">
        <v>0</v>
      </c>
      <c r="NL669" s="14">
        <v>0</v>
      </c>
      <c r="NM669" s="14">
        <v>0</v>
      </c>
      <c r="NN669" s="14">
        <v>0</v>
      </c>
      <c r="NO669" s="14">
        <v>1</v>
      </c>
      <c r="NP669" s="14">
        <v>0</v>
      </c>
      <c r="NQ669" s="14">
        <v>0</v>
      </c>
      <c r="NR669" s="14">
        <v>0</v>
      </c>
      <c r="NS669" s="14">
        <v>0</v>
      </c>
      <c r="NT669" s="14">
        <v>1</v>
      </c>
      <c r="NU669" s="14">
        <v>0</v>
      </c>
      <c r="NV669" s="14">
        <v>1</v>
      </c>
      <c r="NW669" s="14">
        <v>0</v>
      </c>
      <c r="NX669" s="14">
        <v>5</v>
      </c>
      <c r="NY669" s="14">
        <v>1</v>
      </c>
      <c r="NZ669" s="14">
        <v>0</v>
      </c>
      <c r="OA669" s="14">
        <v>0</v>
      </c>
      <c r="OB669" s="14">
        <v>0</v>
      </c>
      <c r="OC669" s="14">
        <v>1</v>
      </c>
      <c r="OD669" s="14">
        <v>0</v>
      </c>
      <c r="OE669" s="14">
        <v>0</v>
      </c>
      <c r="OF669" s="14"/>
      <c r="OG669" s="14">
        <v>0</v>
      </c>
      <c r="OH669" s="14">
        <v>0</v>
      </c>
      <c r="OI669" s="14">
        <v>0</v>
      </c>
      <c r="OJ669" s="14">
        <v>0</v>
      </c>
      <c r="OK669" s="14">
        <v>0</v>
      </c>
      <c r="OL669" s="14">
        <v>0</v>
      </c>
      <c r="OM669" s="14">
        <v>0</v>
      </c>
      <c r="ON669" s="14">
        <v>0</v>
      </c>
      <c r="OO669" s="14">
        <v>0</v>
      </c>
      <c r="OP669" s="14">
        <v>0</v>
      </c>
      <c r="OQ669" s="14">
        <v>0</v>
      </c>
      <c r="OR669" s="14">
        <v>0</v>
      </c>
      <c r="OS669" s="14">
        <v>0</v>
      </c>
      <c r="OT669" s="14">
        <v>0</v>
      </c>
      <c r="OU669" s="14">
        <v>0</v>
      </c>
      <c r="OV669" s="14">
        <v>0</v>
      </c>
      <c r="OW669" s="14">
        <v>0</v>
      </c>
      <c r="OX669" s="14">
        <v>0</v>
      </c>
      <c r="OY669" s="14">
        <v>0</v>
      </c>
      <c r="OZ669" s="14"/>
      <c r="PA669" s="14">
        <v>0</v>
      </c>
      <c r="PB669" s="14"/>
      <c r="PC669" s="14"/>
      <c r="PD669" s="14">
        <v>0</v>
      </c>
      <c r="PE669" s="14"/>
      <c r="PF669" s="14"/>
      <c r="PG669" s="54"/>
      <c r="PH669" s="54"/>
      <c r="PI669" s="54"/>
      <c r="PJ669" s="54"/>
      <c r="PK669" s="54"/>
      <c r="PL669" s="84"/>
      <c r="PM669" s="14"/>
      <c r="PN669" s="84"/>
      <c r="PO669" s="84"/>
      <c r="PP669" s="84"/>
      <c r="PQ669" s="84"/>
      <c r="PR669" s="505"/>
      <c r="PS669" s="84">
        <v>1</v>
      </c>
      <c r="PT669" s="84"/>
      <c r="PU669" s="84"/>
      <c r="PV669" s="84"/>
      <c r="PW669" s="54"/>
      <c r="PX669" s="54"/>
      <c r="PY669" s="14"/>
      <c r="PZ669" s="14"/>
      <c r="QA669" s="14"/>
      <c r="QB669" s="54"/>
      <c r="QC669" s="54"/>
      <c r="QD669" s="54"/>
      <c r="QR669" s="1"/>
      <c r="QS669" s="1"/>
      <c r="QX669" s="1"/>
      <c r="QY669" s="1"/>
      <c r="QZ669" s="1"/>
      <c r="RA669" s="1"/>
      <c r="RB669" s="1"/>
      <c r="RC669" s="1"/>
      <c r="RD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</row>
    <row r="670" spans="1:488" s="20" customFormat="1" ht="17.25" hidden="1" customHeight="1" x14ac:dyDescent="0.25">
      <c r="A670" s="68" t="s">
        <v>10</v>
      </c>
      <c r="B670" s="68" t="s">
        <v>1633</v>
      </c>
      <c r="C670" s="347"/>
      <c r="D670" s="347"/>
      <c r="E670" s="14">
        <v>0</v>
      </c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/>
      <c r="MJ670" s="14"/>
      <c r="MK670" s="14"/>
      <c r="ML670" s="14"/>
      <c r="MM670" s="14"/>
      <c r="MN670" s="14"/>
      <c r="MO670" s="14"/>
      <c r="MP670" s="14"/>
      <c r="MQ670" s="14"/>
      <c r="MR670" s="14"/>
      <c r="MS670" s="14"/>
      <c r="MT670" s="14"/>
      <c r="MU670" s="14"/>
      <c r="MV670" s="14"/>
      <c r="MW670" s="14"/>
      <c r="MX670" s="14"/>
      <c r="MY670" s="14"/>
      <c r="MZ670" s="14"/>
      <c r="NA670" s="14"/>
      <c r="NB670" s="14"/>
      <c r="NC670" s="14"/>
      <c r="ND670" s="14"/>
      <c r="NE670" s="14"/>
      <c r="NF670" s="14"/>
      <c r="NG670" s="14"/>
      <c r="NH670" s="14"/>
      <c r="NI670" s="14"/>
      <c r="NJ670" s="14"/>
      <c r="NK670" s="14"/>
      <c r="NL670" s="14"/>
      <c r="NM670" s="14"/>
      <c r="NN670" s="14"/>
      <c r="NO670" s="14"/>
      <c r="NP670" s="14"/>
      <c r="NQ670" s="14"/>
      <c r="NR670" s="14"/>
      <c r="NS670" s="14"/>
      <c r="NT670" s="14"/>
      <c r="NU670" s="14"/>
      <c r="NV670" s="14"/>
      <c r="NW670" s="14"/>
      <c r="NX670" s="14"/>
      <c r="NY670" s="14"/>
      <c r="NZ670" s="14"/>
      <c r="OA670" s="14"/>
      <c r="OB670" s="14"/>
      <c r="OC670" s="14"/>
      <c r="OD670" s="14"/>
      <c r="OE670" s="14"/>
      <c r="OF670" s="14"/>
      <c r="OG670" s="14"/>
      <c r="OH670" s="14"/>
      <c r="OI670" s="14"/>
      <c r="OJ670" s="14"/>
      <c r="OK670" s="14"/>
      <c r="OL670" s="14"/>
      <c r="OM670" s="14"/>
      <c r="ON670" s="14"/>
      <c r="OO670" s="14"/>
      <c r="OP670" s="14"/>
      <c r="OQ670" s="14"/>
      <c r="OR670" s="14"/>
      <c r="OS670" s="14"/>
      <c r="OT670" s="14"/>
      <c r="OU670" s="14"/>
      <c r="OV670" s="14"/>
      <c r="OW670" s="14"/>
      <c r="OX670" s="14"/>
      <c r="OY670" s="14"/>
      <c r="OZ670" s="14"/>
      <c r="PA670" s="14"/>
      <c r="PB670" s="14"/>
      <c r="PC670" s="14"/>
      <c r="PD670" s="14">
        <v>0</v>
      </c>
      <c r="PE670" s="14"/>
      <c r="PF670" s="14"/>
      <c r="PG670" s="54"/>
      <c r="PH670" s="54"/>
      <c r="PI670" s="54"/>
      <c r="PJ670" s="54"/>
      <c r="PK670" s="54"/>
      <c r="PL670" s="84"/>
      <c r="PM670" s="14"/>
      <c r="PN670" s="84"/>
      <c r="PO670" s="84"/>
      <c r="PP670" s="84"/>
      <c r="PQ670" s="84"/>
      <c r="PR670" s="505"/>
      <c r="PS670" s="84"/>
      <c r="PT670" s="84"/>
      <c r="PU670" s="84"/>
      <c r="PV670" s="84"/>
      <c r="PW670" s="54"/>
      <c r="PX670" s="54"/>
      <c r="PY670" s="14"/>
      <c r="PZ670" s="14"/>
      <c r="QA670" s="14"/>
      <c r="QB670" s="54"/>
      <c r="QC670" s="54"/>
      <c r="QD670" s="54"/>
      <c r="QR670" s="1"/>
      <c r="QS670" s="1"/>
      <c r="QX670" s="1"/>
      <c r="QY670" s="1"/>
      <c r="QZ670" s="1"/>
      <c r="RA670" s="1"/>
      <c r="RB670" s="1"/>
      <c r="RC670" s="1"/>
      <c r="RD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</row>
    <row r="671" spans="1:488" s="20" customFormat="1" ht="17.25" hidden="1" customHeight="1" x14ac:dyDescent="0.25">
      <c r="A671" s="68" t="s">
        <v>10</v>
      </c>
      <c r="B671" s="68" t="s">
        <v>1634</v>
      </c>
      <c r="C671" s="347"/>
      <c r="D671" s="347"/>
      <c r="E671" s="14">
        <v>0</v>
      </c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>
        <v>0</v>
      </c>
      <c r="PE671" s="14"/>
      <c r="PF671" s="14"/>
      <c r="PG671" s="54"/>
      <c r="PH671" s="54"/>
      <c r="PI671" s="54"/>
      <c r="PJ671" s="54"/>
      <c r="PK671" s="54"/>
      <c r="PL671" s="84"/>
      <c r="PM671" s="14"/>
      <c r="PN671" s="84"/>
      <c r="PO671" s="84"/>
      <c r="PP671" s="84"/>
      <c r="PQ671" s="84"/>
      <c r="PR671" s="505"/>
      <c r="PS671" s="84"/>
      <c r="PT671" s="84"/>
      <c r="PU671" s="84"/>
      <c r="PV671" s="84"/>
      <c r="PW671" s="54"/>
      <c r="PX671" s="54"/>
      <c r="PY671" s="14"/>
      <c r="PZ671" s="14"/>
      <c r="QA671" s="14"/>
      <c r="QB671" s="54"/>
      <c r="QC671" s="54"/>
      <c r="QD671" s="54"/>
      <c r="QR671" s="1"/>
      <c r="QS671" s="1"/>
      <c r="QX671" s="1"/>
      <c r="QY671" s="1"/>
      <c r="QZ671" s="1"/>
      <c r="RA671" s="1"/>
      <c r="RB671" s="1"/>
      <c r="RC671" s="1"/>
      <c r="RD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</row>
    <row r="672" spans="1:488" s="20" customFormat="1" ht="17.25" hidden="1" customHeight="1" x14ac:dyDescent="0.25">
      <c r="A672" s="68" t="s">
        <v>10</v>
      </c>
      <c r="B672" s="68" t="s">
        <v>643</v>
      </c>
      <c r="C672" s="464">
        <v>1101</v>
      </c>
      <c r="D672" s="347"/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  <c r="AL672" s="14">
        <v>0</v>
      </c>
      <c r="AM672" s="14">
        <v>0</v>
      </c>
      <c r="AN672" s="14">
        <v>0</v>
      </c>
      <c r="AO672" s="14">
        <v>0</v>
      </c>
      <c r="AP672" s="14">
        <v>0</v>
      </c>
      <c r="AQ672" s="14">
        <v>0</v>
      </c>
      <c r="AR672" s="14">
        <v>0</v>
      </c>
      <c r="AS672" s="14">
        <v>0</v>
      </c>
      <c r="AT672" s="14">
        <v>0</v>
      </c>
      <c r="AU672" s="14">
        <v>0</v>
      </c>
      <c r="AV672" s="14">
        <v>0</v>
      </c>
      <c r="AW672" s="14">
        <v>0</v>
      </c>
      <c r="AX672" s="14">
        <v>0</v>
      </c>
      <c r="AY672" s="14">
        <v>0</v>
      </c>
      <c r="AZ672" s="14">
        <v>0</v>
      </c>
      <c r="BA672" s="14">
        <v>0</v>
      </c>
      <c r="BB672" s="14">
        <v>0</v>
      </c>
      <c r="BC672" s="14">
        <v>0</v>
      </c>
      <c r="BD672" s="14">
        <v>0</v>
      </c>
      <c r="BE672" s="14">
        <v>0</v>
      </c>
      <c r="BF672" s="14">
        <v>0</v>
      </c>
      <c r="BG672" s="14">
        <v>0</v>
      </c>
      <c r="BH672" s="14">
        <v>0</v>
      </c>
      <c r="BI672" s="14">
        <v>0</v>
      </c>
      <c r="BJ672" s="14">
        <v>0</v>
      </c>
      <c r="BK672" s="14">
        <v>0</v>
      </c>
      <c r="BL672" s="14">
        <v>0</v>
      </c>
      <c r="BM672" s="14">
        <v>0</v>
      </c>
      <c r="BN672" s="14">
        <v>0</v>
      </c>
      <c r="BO672" s="14">
        <v>0</v>
      </c>
      <c r="BP672" s="14">
        <v>0</v>
      </c>
      <c r="BQ672" s="14">
        <v>0</v>
      </c>
      <c r="BR672" s="14">
        <v>0</v>
      </c>
      <c r="BS672" s="14">
        <v>0</v>
      </c>
      <c r="BT672" s="14">
        <v>0</v>
      </c>
      <c r="BU672" s="14">
        <v>0</v>
      </c>
      <c r="BV672" s="14">
        <v>0</v>
      </c>
      <c r="BW672" s="14">
        <v>0</v>
      </c>
      <c r="BX672" s="14">
        <v>0</v>
      </c>
      <c r="BY672" s="14">
        <v>0</v>
      </c>
      <c r="BZ672" s="14">
        <v>0</v>
      </c>
      <c r="CA672" s="14">
        <v>0</v>
      </c>
      <c r="CB672" s="14">
        <v>0</v>
      </c>
      <c r="CC672" s="14">
        <v>0</v>
      </c>
      <c r="CD672" s="14">
        <v>0</v>
      </c>
      <c r="CE672" s="14">
        <v>0</v>
      </c>
      <c r="CF672" s="14">
        <v>0</v>
      </c>
      <c r="CG672" s="14">
        <v>0</v>
      </c>
      <c r="CH672" s="14">
        <v>0</v>
      </c>
      <c r="CI672" s="14">
        <v>0</v>
      </c>
      <c r="CJ672" s="14">
        <v>0</v>
      </c>
      <c r="CK672" s="14">
        <v>0</v>
      </c>
      <c r="CL672" s="14">
        <v>0</v>
      </c>
      <c r="CM672" s="14">
        <v>0</v>
      </c>
      <c r="CN672" s="14">
        <v>0</v>
      </c>
      <c r="CO672" s="14">
        <v>0</v>
      </c>
      <c r="CP672" s="14">
        <v>0</v>
      </c>
      <c r="CQ672" s="14">
        <v>0</v>
      </c>
      <c r="CR672" s="14">
        <v>0</v>
      </c>
      <c r="CS672" s="14">
        <v>0</v>
      </c>
      <c r="CT672" s="14">
        <v>0</v>
      </c>
      <c r="CU672" s="14">
        <v>0</v>
      </c>
      <c r="CV672" s="14">
        <v>0</v>
      </c>
      <c r="CW672" s="14">
        <v>0</v>
      </c>
      <c r="CX672" s="14">
        <v>0</v>
      </c>
      <c r="CY672" s="14">
        <v>0</v>
      </c>
      <c r="CZ672" s="14">
        <v>0</v>
      </c>
      <c r="DA672" s="14">
        <v>0</v>
      </c>
      <c r="DB672" s="14">
        <v>0</v>
      </c>
      <c r="DC672" s="14">
        <v>0</v>
      </c>
      <c r="DD672" s="14">
        <v>0</v>
      </c>
      <c r="DE672" s="14">
        <v>0</v>
      </c>
      <c r="DF672" s="14">
        <v>0</v>
      </c>
      <c r="DG672" s="14">
        <v>0</v>
      </c>
      <c r="DH672" s="14">
        <v>0</v>
      </c>
      <c r="DI672" s="14">
        <v>0</v>
      </c>
      <c r="DJ672" s="14">
        <v>0</v>
      </c>
      <c r="DK672" s="14">
        <v>0</v>
      </c>
      <c r="DL672" s="14">
        <v>0</v>
      </c>
      <c r="DM672" s="14">
        <v>0</v>
      </c>
      <c r="DN672" s="14">
        <v>0</v>
      </c>
      <c r="DO672" s="14">
        <v>0</v>
      </c>
      <c r="DP672" s="14">
        <v>0</v>
      </c>
      <c r="DQ672" s="14">
        <v>0</v>
      </c>
      <c r="DR672" s="14">
        <v>0</v>
      </c>
      <c r="DS672" s="14">
        <v>0</v>
      </c>
      <c r="DT672" s="14">
        <v>0</v>
      </c>
      <c r="DU672" s="14">
        <v>0</v>
      </c>
      <c r="DV672" s="14">
        <v>0</v>
      </c>
      <c r="DW672" s="14">
        <v>0</v>
      </c>
      <c r="DX672" s="14">
        <v>0</v>
      </c>
      <c r="DY672" s="14">
        <v>0</v>
      </c>
      <c r="DZ672" s="14">
        <v>0</v>
      </c>
      <c r="EA672" s="14">
        <v>0</v>
      </c>
      <c r="EB672" s="14">
        <v>0</v>
      </c>
      <c r="EC672" s="14">
        <v>0</v>
      </c>
      <c r="ED672" s="14">
        <v>0</v>
      </c>
      <c r="EE672" s="14">
        <v>0</v>
      </c>
      <c r="EF672" s="14">
        <v>0</v>
      </c>
      <c r="EG672" s="14">
        <v>0</v>
      </c>
      <c r="EH672" s="14">
        <v>0</v>
      </c>
      <c r="EI672" s="14">
        <v>0</v>
      </c>
      <c r="EJ672" s="14">
        <v>0</v>
      </c>
      <c r="EK672" s="14">
        <v>0</v>
      </c>
      <c r="EL672" s="14">
        <v>0</v>
      </c>
      <c r="EM672" s="14">
        <v>0</v>
      </c>
      <c r="EN672" s="14">
        <v>0</v>
      </c>
      <c r="EO672" s="14">
        <v>0</v>
      </c>
      <c r="EP672" s="14">
        <v>1</v>
      </c>
      <c r="EQ672" s="14">
        <v>0</v>
      </c>
      <c r="ER672" s="14">
        <v>0</v>
      </c>
      <c r="ES672" s="14">
        <v>0</v>
      </c>
      <c r="ET672" s="14">
        <v>0</v>
      </c>
      <c r="EU672" s="14">
        <v>0</v>
      </c>
      <c r="EV672" s="14">
        <v>0</v>
      </c>
      <c r="EW672" s="14">
        <v>0</v>
      </c>
      <c r="EX672" s="14">
        <v>0</v>
      </c>
      <c r="EY672" s="14">
        <v>0</v>
      </c>
      <c r="EZ672" s="14">
        <v>0</v>
      </c>
      <c r="FA672" s="14">
        <v>0</v>
      </c>
      <c r="FB672" s="14">
        <v>0</v>
      </c>
      <c r="FC672" s="14">
        <v>0</v>
      </c>
      <c r="FD672" s="14">
        <v>0</v>
      </c>
      <c r="FE672" s="14">
        <v>0</v>
      </c>
      <c r="FF672" s="14">
        <v>0</v>
      </c>
      <c r="FG672" s="14">
        <v>0</v>
      </c>
      <c r="FH672" s="14">
        <v>0</v>
      </c>
      <c r="FI672" s="14">
        <v>0</v>
      </c>
      <c r="FJ672" s="14">
        <v>0</v>
      </c>
      <c r="FK672" s="14">
        <v>0</v>
      </c>
      <c r="FL672" s="14">
        <v>0</v>
      </c>
      <c r="FM672" s="14">
        <v>0</v>
      </c>
      <c r="FN672" s="14">
        <v>0</v>
      </c>
      <c r="FO672" s="14">
        <v>0</v>
      </c>
      <c r="FP672" s="14">
        <v>0</v>
      </c>
      <c r="FQ672" s="14">
        <v>0</v>
      </c>
      <c r="FR672" s="14">
        <v>0</v>
      </c>
      <c r="FS672" s="14">
        <v>0</v>
      </c>
      <c r="FT672" s="14">
        <v>0</v>
      </c>
      <c r="FU672" s="14">
        <v>0</v>
      </c>
      <c r="FV672" s="14">
        <v>0</v>
      </c>
      <c r="FW672" s="14">
        <v>0</v>
      </c>
      <c r="FX672" s="14">
        <v>0</v>
      </c>
      <c r="FY672" s="14">
        <v>0</v>
      </c>
      <c r="FZ672" s="14">
        <v>0</v>
      </c>
      <c r="GA672" s="14">
        <v>0</v>
      </c>
      <c r="GB672" s="14">
        <v>0</v>
      </c>
      <c r="GC672" s="14">
        <v>0</v>
      </c>
      <c r="GD672" s="14">
        <v>0</v>
      </c>
      <c r="GE672" s="14">
        <v>0</v>
      </c>
      <c r="GF672" s="14">
        <v>0</v>
      </c>
      <c r="GG672" s="14">
        <v>0</v>
      </c>
      <c r="GH672" s="14">
        <v>0</v>
      </c>
      <c r="GI672" s="14">
        <v>0</v>
      </c>
      <c r="GJ672" s="14">
        <v>1</v>
      </c>
      <c r="GK672" s="14">
        <v>0</v>
      </c>
      <c r="GL672" s="14">
        <v>0</v>
      </c>
      <c r="GM672" s="14">
        <v>0</v>
      </c>
      <c r="GN672" s="14">
        <v>0</v>
      </c>
      <c r="GO672" s="14">
        <v>0</v>
      </c>
      <c r="GP672" s="14">
        <v>0</v>
      </c>
      <c r="GQ672" s="14">
        <v>0</v>
      </c>
      <c r="GR672" s="14">
        <v>0</v>
      </c>
      <c r="GS672" s="14">
        <v>0</v>
      </c>
      <c r="GT672" s="14">
        <v>0</v>
      </c>
      <c r="GU672" s="14">
        <v>0</v>
      </c>
      <c r="GV672" s="14">
        <v>0</v>
      </c>
      <c r="GW672" s="14">
        <v>0</v>
      </c>
      <c r="GX672" s="14">
        <v>0</v>
      </c>
      <c r="GY672" s="14">
        <v>0</v>
      </c>
      <c r="GZ672" s="14">
        <v>0</v>
      </c>
      <c r="HA672" s="14">
        <v>0</v>
      </c>
      <c r="HB672" s="14">
        <v>0</v>
      </c>
      <c r="HC672" s="14">
        <v>0</v>
      </c>
      <c r="HD672" s="14">
        <v>0</v>
      </c>
      <c r="HE672" s="14">
        <v>0</v>
      </c>
      <c r="HF672" s="14">
        <v>0</v>
      </c>
      <c r="HG672" s="14">
        <v>0</v>
      </c>
      <c r="HH672" s="14">
        <v>0</v>
      </c>
      <c r="HI672" s="14">
        <v>0</v>
      </c>
      <c r="HJ672" s="14">
        <v>0</v>
      </c>
      <c r="HK672" s="14">
        <v>0</v>
      </c>
      <c r="HL672" s="14">
        <v>0</v>
      </c>
      <c r="HM672" s="14">
        <v>0</v>
      </c>
      <c r="HN672" s="14">
        <v>0</v>
      </c>
      <c r="HO672" s="14">
        <v>0</v>
      </c>
      <c r="HP672" s="14">
        <v>0</v>
      </c>
      <c r="HQ672" s="14">
        <v>0</v>
      </c>
      <c r="HR672" s="14">
        <v>0</v>
      </c>
      <c r="HS672" s="14">
        <v>0</v>
      </c>
      <c r="HT672" s="14">
        <v>0</v>
      </c>
      <c r="HU672" s="14">
        <v>0</v>
      </c>
      <c r="HV672" s="14">
        <v>0</v>
      </c>
      <c r="HW672" s="14">
        <v>0</v>
      </c>
      <c r="HX672" s="14">
        <v>0</v>
      </c>
      <c r="HY672" s="14">
        <v>0</v>
      </c>
      <c r="HZ672" s="14">
        <v>0</v>
      </c>
      <c r="IA672" s="14">
        <v>0</v>
      </c>
      <c r="IB672" s="14">
        <v>0</v>
      </c>
      <c r="IC672" s="14">
        <v>0</v>
      </c>
      <c r="ID672" s="14">
        <v>0</v>
      </c>
      <c r="IE672" s="14">
        <v>0</v>
      </c>
      <c r="IF672" s="14">
        <v>0</v>
      </c>
      <c r="IG672" s="14">
        <v>0</v>
      </c>
      <c r="IH672" s="14">
        <v>0</v>
      </c>
      <c r="II672" s="14">
        <v>0</v>
      </c>
      <c r="IJ672" s="14">
        <v>0</v>
      </c>
      <c r="IK672" s="14">
        <v>0</v>
      </c>
      <c r="IL672" s="14">
        <v>0</v>
      </c>
      <c r="IM672" s="14">
        <v>0</v>
      </c>
      <c r="IN672" s="14">
        <v>0</v>
      </c>
      <c r="IO672" s="14">
        <v>0</v>
      </c>
      <c r="IP672" s="14">
        <v>0</v>
      </c>
      <c r="IQ672" s="14">
        <v>0</v>
      </c>
      <c r="IR672" s="14">
        <v>0</v>
      </c>
      <c r="IS672" s="14">
        <v>0</v>
      </c>
      <c r="IT672" s="14">
        <v>0</v>
      </c>
      <c r="IU672" s="14">
        <v>0</v>
      </c>
      <c r="IV672" s="14">
        <v>0</v>
      </c>
      <c r="IW672" s="14">
        <v>0</v>
      </c>
      <c r="IX672" s="14">
        <v>0</v>
      </c>
      <c r="IY672" s="14">
        <v>0</v>
      </c>
      <c r="IZ672" s="14">
        <v>0</v>
      </c>
      <c r="JA672" s="14">
        <v>0</v>
      </c>
      <c r="JB672" s="14">
        <v>0</v>
      </c>
      <c r="JC672" s="14">
        <v>0</v>
      </c>
      <c r="JD672" s="14">
        <v>0</v>
      </c>
      <c r="JE672" s="14">
        <v>0</v>
      </c>
      <c r="JF672" s="14">
        <v>0</v>
      </c>
      <c r="JG672" s="14">
        <v>0</v>
      </c>
      <c r="JH672" s="14">
        <v>0</v>
      </c>
      <c r="JI672" s="14">
        <v>0</v>
      </c>
      <c r="JJ672" s="14">
        <v>0</v>
      </c>
      <c r="JK672" s="14">
        <v>0</v>
      </c>
      <c r="JL672" s="14">
        <v>0</v>
      </c>
      <c r="JM672" s="14">
        <v>0</v>
      </c>
      <c r="JN672" s="14">
        <v>0</v>
      </c>
      <c r="JO672" s="14">
        <v>0</v>
      </c>
      <c r="JP672" s="14">
        <v>0</v>
      </c>
      <c r="JQ672" s="14">
        <v>0</v>
      </c>
      <c r="JR672" s="14">
        <v>0</v>
      </c>
      <c r="JS672" s="14">
        <v>0</v>
      </c>
      <c r="JT672" s="14">
        <v>0</v>
      </c>
      <c r="JU672" s="14">
        <v>0</v>
      </c>
      <c r="JV672" s="14">
        <v>0</v>
      </c>
      <c r="JW672" s="14">
        <v>0</v>
      </c>
      <c r="JX672" s="14">
        <v>0</v>
      </c>
      <c r="JY672" s="14">
        <v>0</v>
      </c>
      <c r="JZ672" s="14">
        <v>0</v>
      </c>
      <c r="KA672" s="14">
        <v>0</v>
      </c>
      <c r="KB672" s="14">
        <v>0</v>
      </c>
      <c r="KC672" s="14">
        <v>0</v>
      </c>
      <c r="KD672" s="14">
        <v>0</v>
      </c>
      <c r="KE672" s="14">
        <v>0</v>
      </c>
      <c r="KF672" s="14">
        <v>0</v>
      </c>
      <c r="KG672" s="14">
        <v>0</v>
      </c>
      <c r="KH672" s="14">
        <v>0</v>
      </c>
      <c r="KI672" s="14">
        <v>0</v>
      </c>
      <c r="KJ672" s="14">
        <v>0</v>
      </c>
      <c r="KK672" s="14">
        <v>0</v>
      </c>
      <c r="KL672" s="14">
        <v>0</v>
      </c>
      <c r="KM672" s="14">
        <v>0</v>
      </c>
      <c r="KN672" s="14">
        <v>0</v>
      </c>
      <c r="KO672" s="14">
        <v>0</v>
      </c>
      <c r="KP672" s="14">
        <v>0</v>
      </c>
      <c r="KQ672" s="14">
        <v>0</v>
      </c>
      <c r="KR672" s="14">
        <v>0</v>
      </c>
      <c r="KS672" s="14">
        <v>0</v>
      </c>
      <c r="KT672" s="14">
        <v>0</v>
      </c>
      <c r="KU672" s="14">
        <v>0</v>
      </c>
      <c r="KV672" s="14">
        <v>0</v>
      </c>
      <c r="KW672" s="14">
        <v>0</v>
      </c>
      <c r="KX672" s="14">
        <v>0</v>
      </c>
      <c r="KY672" s="14">
        <v>0</v>
      </c>
      <c r="KZ672" s="14">
        <v>0</v>
      </c>
      <c r="LA672" s="14">
        <v>0</v>
      </c>
      <c r="LB672" s="14">
        <v>0</v>
      </c>
      <c r="LC672" s="14">
        <v>0</v>
      </c>
      <c r="LD672" s="14">
        <v>0</v>
      </c>
      <c r="LE672" s="14">
        <v>0</v>
      </c>
      <c r="LF672" s="14">
        <v>0</v>
      </c>
      <c r="LG672" s="14">
        <v>0</v>
      </c>
      <c r="LH672" s="14">
        <v>0</v>
      </c>
      <c r="LI672" s="14">
        <v>0</v>
      </c>
      <c r="LJ672" s="14">
        <v>0</v>
      </c>
      <c r="LK672" s="14">
        <v>0</v>
      </c>
      <c r="LL672" s="14">
        <v>0</v>
      </c>
      <c r="LM672" s="14">
        <v>0</v>
      </c>
      <c r="LN672" s="14">
        <v>0</v>
      </c>
      <c r="LO672" s="14">
        <v>0</v>
      </c>
      <c r="LP672" s="14">
        <v>0</v>
      </c>
      <c r="LQ672" s="14">
        <v>0</v>
      </c>
      <c r="LR672" s="14">
        <v>0</v>
      </c>
      <c r="LS672" s="14">
        <v>0</v>
      </c>
      <c r="LT672" s="14">
        <v>0</v>
      </c>
      <c r="LU672" s="14">
        <v>0</v>
      </c>
      <c r="LV672" s="14">
        <v>0</v>
      </c>
      <c r="LW672" s="14">
        <v>0</v>
      </c>
      <c r="LX672" s="14">
        <v>0</v>
      </c>
      <c r="LY672" s="14">
        <v>0</v>
      </c>
      <c r="LZ672" s="14">
        <v>0</v>
      </c>
      <c r="MA672" s="14">
        <v>0</v>
      </c>
      <c r="MB672" s="14">
        <v>0</v>
      </c>
      <c r="MC672" s="14">
        <v>0</v>
      </c>
      <c r="MD672" s="14">
        <v>0</v>
      </c>
      <c r="ME672" s="14">
        <v>0</v>
      </c>
      <c r="MF672" s="14">
        <v>0</v>
      </c>
      <c r="MG672" s="14">
        <v>0</v>
      </c>
      <c r="MH672" s="14">
        <v>1</v>
      </c>
      <c r="MI672" s="14">
        <v>0</v>
      </c>
      <c r="MJ672" s="14">
        <v>1</v>
      </c>
      <c r="MK672" s="14">
        <v>0</v>
      </c>
      <c r="ML672" s="14">
        <v>0</v>
      </c>
      <c r="MM672" s="14">
        <v>0</v>
      </c>
      <c r="MN672" s="14">
        <v>0</v>
      </c>
      <c r="MO672" s="14">
        <v>0</v>
      </c>
      <c r="MP672" s="14">
        <v>0</v>
      </c>
      <c r="MQ672" s="14">
        <v>0</v>
      </c>
      <c r="MR672" s="14">
        <v>0</v>
      </c>
      <c r="MS672" s="14">
        <v>0</v>
      </c>
      <c r="MT672" s="14">
        <v>0</v>
      </c>
      <c r="MU672" s="14">
        <v>0</v>
      </c>
      <c r="MV672" s="14">
        <v>0</v>
      </c>
      <c r="MW672" s="14">
        <v>0</v>
      </c>
      <c r="MX672" s="14">
        <v>0</v>
      </c>
      <c r="MY672" s="14">
        <v>1</v>
      </c>
      <c r="MZ672" s="14">
        <v>0</v>
      </c>
      <c r="NA672" s="14">
        <v>1</v>
      </c>
      <c r="NB672" s="14">
        <v>0</v>
      </c>
      <c r="NC672" s="14">
        <v>0</v>
      </c>
      <c r="ND672" s="14">
        <v>0</v>
      </c>
      <c r="NE672" s="14">
        <v>0</v>
      </c>
      <c r="NF672" s="14">
        <v>0</v>
      </c>
      <c r="NG672" s="14">
        <v>0</v>
      </c>
      <c r="NH672" s="14">
        <v>0</v>
      </c>
      <c r="NI672" s="14">
        <v>0</v>
      </c>
      <c r="NJ672" s="14">
        <v>0</v>
      </c>
      <c r="NK672" s="14">
        <v>0</v>
      </c>
      <c r="NL672" s="14">
        <v>1</v>
      </c>
      <c r="NM672" s="14">
        <v>0</v>
      </c>
      <c r="NN672" s="14">
        <v>0</v>
      </c>
      <c r="NO672" s="14">
        <v>0</v>
      </c>
      <c r="NP672" s="14">
        <v>0</v>
      </c>
      <c r="NQ672" s="14">
        <v>0</v>
      </c>
      <c r="NR672" s="14">
        <v>1</v>
      </c>
      <c r="NS672" s="14">
        <v>0</v>
      </c>
      <c r="NT672" s="14">
        <v>0</v>
      </c>
      <c r="NU672" s="14">
        <v>0</v>
      </c>
      <c r="NV672" s="14">
        <v>0</v>
      </c>
      <c r="NW672" s="14">
        <v>0</v>
      </c>
      <c r="NX672" s="14">
        <v>0</v>
      </c>
      <c r="NY672" s="14">
        <v>0</v>
      </c>
      <c r="NZ672" s="14">
        <v>0</v>
      </c>
      <c r="OA672" s="14">
        <v>0</v>
      </c>
      <c r="OB672" s="14">
        <v>0</v>
      </c>
      <c r="OC672" s="14">
        <v>0</v>
      </c>
      <c r="OD672" s="14">
        <v>0</v>
      </c>
      <c r="OE672" s="14">
        <v>0</v>
      </c>
      <c r="OF672" s="14"/>
      <c r="OG672" s="14">
        <v>0</v>
      </c>
      <c r="OH672" s="14">
        <v>2</v>
      </c>
      <c r="OI672" s="14">
        <v>0</v>
      </c>
      <c r="OJ672" s="14">
        <v>0</v>
      </c>
      <c r="OK672" s="14">
        <v>0</v>
      </c>
      <c r="OL672" s="14">
        <v>0</v>
      </c>
      <c r="OM672" s="14">
        <v>0</v>
      </c>
      <c r="ON672" s="14">
        <v>0</v>
      </c>
      <c r="OO672" s="14">
        <v>0</v>
      </c>
      <c r="OP672" s="14">
        <v>0</v>
      </c>
      <c r="OQ672" s="14">
        <v>0</v>
      </c>
      <c r="OR672" s="14">
        <v>0</v>
      </c>
      <c r="OS672" s="14">
        <v>0</v>
      </c>
      <c r="OT672" s="14">
        <v>0</v>
      </c>
      <c r="OU672" s="14">
        <v>0</v>
      </c>
      <c r="OV672" s="14">
        <v>0</v>
      </c>
      <c r="OW672" s="14">
        <v>0</v>
      </c>
      <c r="OX672" s="14">
        <v>0</v>
      </c>
      <c r="OY672" s="14">
        <v>0</v>
      </c>
      <c r="OZ672" s="14"/>
      <c r="PA672" s="14">
        <v>1</v>
      </c>
      <c r="PB672" s="14">
        <v>1</v>
      </c>
      <c r="PC672" s="14">
        <v>1</v>
      </c>
      <c r="PD672" s="14">
        <v>0</v>
      </c>
      <c r="PE672" s="14"/>
      <c r="PF672" s="14"/>
      <c r="PG672" s="54"/>
      <c r="PH672" s="54"/>
      <c r="PI672" s="54"/>
      <c r="PJ672" s="54"/>
      <c r="PK672" s="54"/>
      <c r="PL672" s="84"/>
      <c r="PM672" s="14"/>
      <c r="PN672" s="84"/>
      <c r="PO672" s="84"/>
      <c r="PP672" s="84">
        <v>1</v>
      </c>
      <c r="PQ672" s="84"/>
      <c r="PR672" s="505"/>
      <c r="PS672" s="84"/>
      <c r="PT672" s="84"/>
      <c r="PU672" s="84"/>
      <c r="PV672" s="84"/>
      <c r="PW672" s="54"/>
      <c r="PX672" s="54"/>
      <c r="PY672" s="14"/>
      <c r="PZ672" s="14"/>
      <c r="QA672" s="14"/>
      <c r="QB672" s="54"/>
      <c r="QC672" s="54"/>
      <c r="QD672" s="54"/>
      <c r="QP672" s="1">
        <v>2</v>
      </c>
      <c r="QR672" s="1"/>
      <c r="QS672" s="1"/>
      <c r="QT672" s="1">
        <v>2</v>
      </c>
      <c r="QX672" s="1"/>
      <c r="QY672" s="1"/>
      <c r="QZ672" s="1"/>
      <c r="RA672" s="1"/>
      <c r="RB672" s="1"/>
      <c r="RC672" s="1"/>
      <c r="RD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</row>
    <row r="673" spans="1:534" s="20" customFormat="1" ht="17.25" hidden="1" customHeight="1" x14ac:dyDescent="0.25">
      <c r="A673" s="68" t="s">
        <v>10</v>
      </c>
      <c r="B673" s="68" t="s">
        <v>1635</v>
      </c>
      <c r="C673" s="347"/>
      <c r="D673" s="347"/>
      <c r="E673" s="14">
        <v>0</v>
      </c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>
        <v>0</v>
      </c>
      <c r="PE673" s="14"/>
      <c r="PF673" s="14"/>
      <c r="PG673" s="54"/>
      <c r="PH673" s="54"/>
      <c r="PI673" s="54"/>
      <c r="PJ673" s="54"/>
      <c r="PK673" s="54"/>
      <c r="PL673" s="84"/>
      <c r="PM673" s="14"/>
      <c r="PN673" s="84"/>
      <c r="PO673" s="84"/>
      <c r="PP673" s="84"/>
      <c r="PQ673" s="84"/>
      <c r="PR673" s="505"/>
      <c r="PS673" s="84"/>
      <c r="PT673" s="84"/>
      <c r="PU673" s="84"/>
      <c r="PV673" s="84"/>
      <c r="PW673" s="54"/>
      <c r="PX673" s="54"/>
      <c r="PY673" s="14"/>
      <c r="PZ673" s="14"/>
      <c r="QA673" s="14"/>
      <c r="QB673" s="54"/>
      <c r="QC673" s="54"/>
      <c r="QD673" s="54"/>
      <c r="QR673" s="1"/>
      <c r="QS673" s="1"/>
      <c r="QX673" s="1"/>
      <c r="QY673" s="1"/>
      <c r="QZ673" s="1"/>
      <c r="RA673" s="1"/>
      <c r="RB673" s="1"/>
      <c r="RC673" s="1"/>
      <c r="RD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</row>
    <row r="674" spans="1:534" s="20" customFormat="1" ht="17.25" hidden="1" customHeight="1" x14ac:dyDescent="0.25">
      <c r="A674" s="68" t="s">
        <v>10</v>
      </c>
      <c r="B674" s="68" t="s">
        <v>1263</v>
      </c>
      <c r="C674" s="347"/>
      <c r="D674" s="347"/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  <c r="AL674" s="14">
        <v>0</v>
      </c>
      <c r="AM674" s="14">
        <v>0</v>
      </c>
      <c r="AN674" s="14">
        <v>0</v>
      </c>
      <c r="AO674" s="14">
        <v>0</v>
      </c>
      <c r="AP674" s="14">
        <v>0</v>
      </c>
      <c r="AQ674" s="14">
        <v>0</v>
      </c>
      <c r="AR674" s="14">
        <v>0</v>
      </c>
      <c r="AS674" s="14">
        <v>0</v>
      </c>
      <c r="AT674" s="14">
        <v>0</v>
      </c>
      <c r="AU674" s="14">
        <v>0</v>
      </c>
      <c r="AV674" s="14">
        <v>0</v>
      </c>
      <c r="AW674" s="14">
        <v>0</v>
      </c>
      <c r="AX674" s="14">
        <v>0</v>
      </c>
      <c r="AY674" s="14">
        <v>0</v>
      </c>
      <c r="AZ674" s="14">
        <v>0</v>
      </c>
      <c r="BA674" s="14">
        <v>0</v>
      </c>
      <c r="BB674" s="14">
        <v>0</v>
      </c>
      <c r="BC674" s="14">
        <v>0</v>
      </c>
      <c r="BD674" s="14">
        <v>0</v>
      </c>
      <c r="BE674" s="14">
        <v>0</v>
      </c>
      <c r="BF674" s="14">
        <v>0</v>
      </c>
      <c r="BG674" s="14">
        <v>0</v>
      </c>
      <c r="BH674" s="14">
        <v>0</v>
      </c>
      <c r="BI674" s="14">
        <v>0</v>
      </c>
      <c r="BJ674" s="14">
        <v>0</v>
      </c>
      <c r="BK674" s="14">
        <v>0</v>
      </c>
      <c r="BL674" s="14">
        <v>0</v>
      </c>
      <c r="BM674" s="14">
        <v>0</v>
      </c>
      <c r="BN674" s="14">
        <v>0</v>
      </c>
      <c r="BO674" s="14">
        <v>0</v>
      </c>
      <c r="BP674" s="14">
        <v>0</v>
      </c>
      <c r="BQ674" s="14">
        <v>0</v>
      </c>
      <c r="BR674" s="14">
        <v>0</v>
      </c>
      <c r="BS674" s="14">
        <v>0</v>
      </c>
      <c r="BT674" s="14">
        <v>0</v>
      </c>
      <c r="BU674" s="14">
        <v>0</v>
      </c>
      <c r="BV674" s="14">
        <v>0</v>
      </c>
      <c r="BW674" s="14">
        <v>0</v>
      </c>
      <c r="BX674" s="14">
        <v>0</v>
      </c>
      <c r="BY674" s="14">
        <v>0</v>
      </c>
      <c r="BZ674" s="14">
        <v>0</v>
      </c>
      <c r="CA674" s="14">
        <v>0</v>
      </c>
      <c r="CB674" s="14">
        <v>0</v>
      </c>
      <c r="CC674" s="14">
        <v>0</v>
      </c>
      <c r="CD674" s="14">
        <v>0</v>
      </c>
      <c r="CE674" s="14">
        <v>0</v>
      </c>
      <c r="CF674" s="14">
        <v>0</v>
      </c>
      <c r="CG674" s="14">
        <v>0</v>
      </c>
      <c r="CH674" s="14">
        <v>0</v>
      </c>
      <c r="CI674" s="14">
        <v>0</v>
      </c>
      <c r="CJ674" s="14">
        <v>0</v>
      </c>
      <c r="CK674" s="14">
        <v>0</v>
      </c>
      <c r="CL674" s="14">
        <v>0</v>
      </c>
      <c r="CM674" s="14">
        <v>0</v>
      </c>
      <c r="CN674" s="14">
        <v>0</v>
      </c>
      <c r="CO674" s="14">
        <v>0</v>
      </c>
      <c r="CP674" s="14">
        <v>0</v>
      </c>
      <c r="CQ674" s="14">
        <v>0</v>
      </c>
      <c r="CR674" s="14">
        <v>0</v>
      </c>
      <c r="CS674" s="14">
        <v>0</v>
      </c>
      <c r="CT674" s="14">
        <v>0</v>
      </c>
      <c r="CU674" s="14">
        <v>0</v>
      </c>
      <c r="CV674" s="14">
        <v>0</v>
      </c>
      <c r="CW674" s="14">
        <v>0</v>
      </c>
      <c r="CX674" s="14">
        <v>0</v>
      </c>
      <c r="CY674" s="14">
        <v>0</v>
      </c>
      <c r="CZ674" s="14">
        <v>0</v>
      </c>
      <c r="DA674" s="14">
        <v>0</v>
      </c>
      <c r="DB674" s="14">
        <v>0</v>
      </c>
      <c r="DC674" s="14">
        <v>0</v>
      </c>
      <c r="DD674" s="14">
        <v>0</v>
      </c>
      <c r="DE674" s="14">
        <v>0</v>
      </c>
      <c r="DF674" s="14">
        <v>0</v>
      </c>
      <c r="DG674" s="14">
        <v>0</v>
      </c>
      <c r="DH674" s="14">
        <v>0</v>
      </c>
      <c r="DI674" s="14">
        <v>0</v>
      </c>
      <c r="DJ674" s="14">
        <v>0</v>
      </c>
      <c r="DK674" s="14">
        <v>0</v>
      </c>
      <c r="DL674" s="14">
        <v>0</v>
      </c>
      <c r="DM674" s="14">
        <v>0</v>
      </c>
      <c r="DN674" s="14">
        <v>0</v>
      </c>
      <c r="DO674" s="14">
        <v>0</v>
      </c>
      <c r="DP674" s="14">
        <v>0</v>
      </c>
      <c r="DQ674" s="14">
        <v>0</v>
      </c>
      <c r="DR674" s="14">
        <v>0</v>
      </c>
      <c r="DS674" s="14">
        <v>0</v>
      </c>
      <c r="DT674" s="14">
        <v>0</v>
      </c>
      <c r="DU674" s="14">
        <v>0</v>
      </c>
      <c r="DV674" s="14">
        <v>0</v>
      </c>
      <c r="DW674" s="14">
        <v>0</v>
      </c>
      <c r="DX674" s="14">
        <v>0</v>
      </c>
      <c r="DY674" s="14">
        <v>0</v>
      </c>
      <c r="DZ674" s="14">
        <v>0</v>
      </c>
      <c r="EA674" s="14">
        <v>0</v>
      </c>
      <c r="EB674" s="14">
        <v>0</v>
      </c>
      <c r="EC674" s="14">
        <v>0</v>
      </c>
      <c r="ED674" s="14">
        <v>0</v>
      </c>
      <c r="EE674" s="14">
        <v>0</v>
      </c>
      <c r="EF674" s="14">
        <v>0</v>
      </c>
      <c r="EG674" s="14">
        <v>0</v>
      </c>
      <c r="EH674" s="14">
        <v>0</v>
      </c>
      <c r="EI674" s="14">
        <v>0</v>
      </c>
      <c r="EJ674" s="14">
        <v>0</v>
      </c>
      <c r="EK674" s="14">
        <v>0</v>
      </c>
      <c r="EL674" s="14">
        <v>0</v>
      </c>
      <c r="EM674" s="14">
        <v>0</v>
      </c>
      <c r="EN674" s="14">
        <v>0</v>
      </c>
      <c r="EO674" s="14">
        <v>0</v>
      </c>
      <c r="EP674" s="14">
        <v>0</v>
      </c>
      <c r="EQ674" s="14">
        <v>0</v>
      </c>
      <c r="ER674" s="14">
        <v>0</v>
      </c>
      <c r="ES674" s="14">
        <v>0</v>
      </c>
      <c r="ET674" s="14">
        <v>0</v>
      </c>
      <c r="EU674" s="14">
        <v>0</v>
      </c>
      <c r="EV674" s="14">
        <v>0</v>
      </c>
      <c r="EW674" s="14">
        <v>0</v>
      </c>
      <c r="EX674" s="14">
        <v>0</v>
      </c>
      <c r="EY674" s="14">
        <v>0</v>
      </c>
      <c r="EZ674" s="14">
        <v>0</v>
      </c>
      <c r="FA674" s="14">
        <v>0</v>
      </c>
      <c r="FB674" s="14">
        <v>0</v>
      </c>
      <c r="FC674" s="14">
        <v>0</v>
      </c>
      <c r="FD674" s="14">
        <v>0</v>
      </c>
      <c r="FE674" s="14">
        <v>0</v>
      </c>
      <c r="FF674" s="14">
        <v>0</v>
      </c>
      <c r="FG674" s="14">
        <v>0</v>
      </c>
      <c r="FH674" s="14">
        <v>0</v>
      </c>
      <c r="FI674" s="14">
        <v>0</v>
      </c>
      <c r="FJ674" s="14">
        <v>0</v>
      </c>
      <c r="FK674" s="14">
        <v>0</v>
      </c>
      <c r="FL674" s="14">
        <v>0</v>
      </c>
      <c r="FM674" s="14">
        <v>0</v>
      </c>
      <c r="FN674" s="14">
        <v>0</v>
      </c>
      <c r="FO674" s="14">
        <v>0</v>
      </c>
      <c r="FP674" s="14">
        <v>0</v>
      </c>
      <c r="FQ674" s="14">
        <v>0</v>
      </c>
      <c r="FR674" s="14">
        <v>0</v>
      </c>
      <c r="FS674" s="14">
        <v>0</v>
      </c>
      <c r="FT674" s="14">
        <v>0</v>
      </c>
      <c r="FU674" s="14">
        <v>0</v>
      </c>
      <c r="FV674" s="14">
        <v>0</v>
      </c>
      <c r="FW674" s="14">
        <v>0</v>
      </c>
      <c r="FX674" s="14">
        <v>0</v>
      </c>
      <c r="FY674" s="14">
        <v>0</v>
      </c>
      <c r="FZ674" s="14">
        <v>0</v>
      </c>
      <c r="GA674" s="14">
        <v>0</v>
      </c>
      <c r="GB674" s="14">
        <v>0</v>
      </c>
      <c r="GC674" s="14">
        <v>0</v>
      </c>
      <c r="GD674" s="14">
        <v>0</v>
      </c>
      <c r="GE674" s="14">
        <v>0</v>
      </c>
      <c r="GF674" s="14">
        <v>0</v>
      </c>
      <c r="GG674" s="14">
        <v>0</v>
      </c>
      <c r="GH674" s="14">
        <v>0</v>
      </c>
      <c r="GI674" s="14">
        <v>0</v>
      </c>
      <c r="GJ674" s="14">
        <v>0</v>
      </c>
      <c r="GK674" s="14">
        <v>0</v>
      </c>
      <c r="GL674" s="14">
        <v>0</v>
      </c>
      <c r="GM674" s="14">
        <v>0</v>
      </c>
      <c r="GN674" s="14">
        <v>0</v>
      </c>
      <c r="GO674" s="14">
        <v>0</v>
      </c>
      <c r="GP674" s="14">
        <v>0</v>
      </c>
      <c r="GQ674" s="14">
        <v>0</v>
      </c>
      <c r="GR674" s="14">
        <v>0</v>
      </c>
      <c r="GS674" s="14">
        <v>0</v>
      </c>
      <c r="GT674" s="14">
        <v>0</v>
      </c>
      <c r="GU674" s="14">
        <v>0</v>
      </c>
      <c r="GV674" s="14">
        <v>0</v>
      </c>
      <c r="GW674" s="14">
        <v>0</v>
      </c>
      <c r="GX674" s="14">
        <v>0</v>
      </c>
      <c r="GY674" s="14">
        <v>0</v>
      </c>
      <c r="GZ674" s="14">
        <v>0</v>
      </c>
      <c r="HA674" s="14">
        <v>0</v>
      </c>
      <c r="HB674" s="14">
        <v>0</v>
      </c>
      <c r="HC674" s="14">
        <v>0</v>
      </c>
      <c r="HD674" s="14">
        <v>0</v>
      </c>
      <c r="HE674" s="14">
        <v>0</v>
      </c>
      <c r="HF674" s="14">
        <v>0</v>
      </c>
      <c r="HG674" s="14">
        <v>0</v>
      </c>
      <c r="HH674" s="14">
        <v>0</v>
      </c>
      <c r="HI674" s="14">
        <v>0</v>
      </c>
      <c r="HJ674" s="14">
        <v>0</v>
      </c>
      <c r="HK674" s="14">
        <v>0</v>
      </c>
      <c r="HL674" s="14">
        <v>0</v>
      </c>
      <c r="HM674" s="14">
        <v>0</v>
      </c>
      <c r="HN674" s="14">
        <v>0</v>
      </c>
      <c r="HO674" s="14">
        <v>0</v>
      </c>
      <c r="HP674" s="14">
        <v>0</v>
      </c>
      <c r="HQ674" s="14">
        <v>0</v>
      </c>
      <c r="HR674" s="14">
        <v>0</v>
      </c>
      <c r="HS674" s="14">
        <v>0</v>
      </c>
      <c r="HT674" s="14">
        <v>0</v>
      </c>
      <c r="HU674" s="14">
        <v>0</v>
      </c>
      <c r="HV674" s="14">
        <v>0</v>
      </c>
      <c r="HW674" s="14">
        <v>0</v>
      </c>
      <c r="HX674" s="14">
        <v>0</v>
      </c>
      <c r="HY674" s="14">
        <v>0</v>
      </c>
      <c r="HZ674" s="14">
        <v>0</v>
      </c>
      <c r="IA674" s="14">
        <v>0</v>
      </c>
      <c r="IB674" s="14">
        <v>0</v>
      </c>
      <c r="IC674" s="14">
        <v>0</v>
      </c>
      <c r="ID674" s="14">
        <v>0</v>
      </c>
      <c r="IE674" s="14">
        <v>0</v>
      </c>
      <c r="IF674" s="14">
        <v>0</v>
      </c>
      <c r="IG674" s="14">
        <v>0</v>
      </c>
      <c r="IH674" s="14">
        <v>0</v>
      </c>
      <c r="II674" s="14">
        <v>0</v>
      </c>
      <c r="IJ674" s="14">
        <v>0</v>
      </c>
      <c r="IK674" s="14">
        <v>0</v>
      </c>
      <c r="IL674" s="14">
        <v>0</v>
      </c>
      <c r="IM674" s="14">
        <v>0</v>
      </c>
      <c r="IN674" s="14">
        <v>0</v>
      </c>
      <c r="IO674" s="14">
        <v>0</v>
      </c>
      <c r="IP674" s="14">
        <v>0</v>
      </c>
      <c r="IQ674" s="14">
        <v>0</v>
      </c>
      <c r="IR674" s="14">
        <v>0</v>
      </c>
      <c r="IS674" s="14">
        <v>0</v>
      </c>
      <c r="IT674" s="14">
        <v>0</v>
      </c>
      <c r="IU674" s="14">
        <v>0</v>
      </c>
      <c r="IV674" s="14">
        <v>0</v>
      </c>
      <c r="IW674" s="14">
        <v>0</v>
      </c>
      <c r="IX674" s="14">
        <v>0</v>
      </c>
      <c r="IY674" s="14">
        <v>0</v>
      </c>
      <c r="IZ674" s="14">
        <v>0</v>
      </c>
      <c r="JA674" s="14">
        <v>0</v>
      </c>
      <c r="JB674" s="14">
        <v>0</v>
      </c>
      <c r="JC674" s="14">
        <v>0</v>
      </c>
      <c r="JD674" s="14">
        <v>0</v>
      </c>
      <c r="JE674" s="14">
        <v>0</v>
      </c>
      <c r="JF674" s="14">
        <v>0</v>
      </c>
      <c r="JG674" s="14">
        <v>0</v>
      </c>
      <c r="JH674" s="14">
        <v>0</v>
      </c>
      <c r="JI674" s="14">
        <v>0</v>
      </c>
      <c r="JJ674" s="14">
        <v>0</v>
      </c>
      <c r="JK674" s="14">
        <v>0</v>
      </c>
      <c r="JL674" s="14">
        <v>0</v>
      </c>
      <c r="JM674" s="14">
        <v>0</v>
      </c>
      <c r="JN674" s="14">
        <v>0</v>
      </c>
      <c r="JO674" s="14">
        <v>0</v>
      </c>
      <c r="JP674" s="14">
        <v>0</v>
      </c>
      <c r="JQ674" s="14">
        <v>0</v>
      </c>
      <c r="JR674" s="14">
        <v>0</v>
      </c>
      <c r="JS674" s="14">
        <v>0</v>
      </c>
      <c r="JT674" s="14">
        <v>0</v>
      </c>
      <c r="JU674" s="14">
        <v>0</v>
      </c>
      <c r="JV674" s="14">
        <v>0</v>
      </c>
      <c r="JW674" s="14">
        <v>0</v>
      </c>
      <c r="JX674" s="14">
        <v>0</v>
      </c>
      <c r="JY674" s="14">
        <v>0</v>
      </c>
      <c r="JZ674" s="14">
        <v>0</v>
      </c>
      <c r="KA674" s="14">
        <v>0</v>
      </c>
      <c r="KB674" s="14">
        <v>0</v>
      </c>
      <c r="KC674" s="14">
        <v>0</v>
      </c>
      <c r="KD674" s="14">
        <v>0</v>
      </c>
      <c r="KE674" s="14">
        <v>0</v>
      </c>
      <c r="KF674" s="14">
        <v>0</v>
      </c>
      <c r="KG674" s="14">
        <v>0</v>
      </c>
      <c r="KH674" s="14">
        <v>0</v>
      </c>
      <c r="KI674" s="14">
        <v>0</v>
      </c>
      <c r="KJ674" s="14">
        <v>0</v>
      </c>
      <c r="KK674" s="14">
        <v>0</v>
      </c>
      <c r="KL674" s="14">
        <v>0</v>
      </c>
      <c r="KM674" s="14">
        <v>0</v>
      </c>
      <c r="KN674" s="14">
        <v>0</v>
      </c>
      <c r="KO674" s="14">
        <v>0</v>
      </c>
      <c r="KP674" s="14">
        <v>0</v>
      </c>
      <c r="KQ674" s="14">
        <v>0</v>
      </c>
      <c r="KR674" s="14">
        <v>0</v>
      </c>
      <c r="KS674" s="14">
        <v>0</v>
      </c>
      <c r="KT674" s="14">
        <v>0</v>
      </c>
      <c r="KU674" s="14">
        <v>0</v>
      </c>
      <c r="KV674" s="14">
        <v>0</v>
      </c>
      <c r="KW674" s="14">
        <v>0</v>
      </c>
      <c r="KX674" s="14">
        <v>0</v>
      </c>
      <c r="KY674" s="14">
        <v>0</v>
      </c>
      <c r="KZ674" s="14">
        <v>0</v>
      </c>
      <c r="LA674" s="14">
        <v>0</v>
      </c>
      <c r="LB674" s="14">
        <v>0</v>
      </c>
      <c r="LC674" s="14">
        <v>0</v>
      </c>
      <c r="LD674" s="14">
        <v>0</v>
      </c>
      <c r="LE674" s="14">
        <v>0</v>
      </c>
      <c r="LF674" s="14">
        <v>0</v>
      </c>
      <c r="LG674" s="14">
        <v>0</v>
      </c>
      <c r="LH674" s="14">
        <v>0</v>
      </c>
      <c r="LI674" s="14">
        <v>0</v>
      </c>
      <c r="LJ674" s="14">
        <v>0</v>
      </c>
      <c r="LK674" s="14">
        <v>0</v>
      </c>
      <c r="LL674" s="14">
        <v>0</v>
      </c>
      <c r="LM674" s="14">
        <v>0</v>
      </c>
      <c r="LN674" s="14">
        <v>0</v>
      </c>
      <c r="LO674" s="14">
        <v>0</v>
      </c>
      <c r="LP674" s="14">
        <v>0</v>
      </c>
      <c r="LQ674" s="14">
        <v>0</v>
      </c>
      <c r="LR674" s="14">
        <v>0</v>
      </c>
      <c r="LS674" s="14">
        <v>0</v>
      </c>
      <c r="LT674" s="14">
        <v>0</v>
      </c>
      <c r="LU674" s="14">
        <v>0</v>
      </c>
      <c r="LV674" s="14">
        <v>0</v>
      </c>
      <c r="LW674" s="14">
        <v>0</v>
      </c>
      <c r="LX674" s="14">
        <v>0</v>
      </c>
      <c r="LY674" s="14">
        <v>0</v>
      </c>
      <c r="LZ674" s="14">
        <v>0</v>
      </c>
      <c r="MA674" s="14">
        <v>0</v>
      </c>
      <c r="MB674" s="14">
        <v>0</v>
      </c>
      <c r="MC674" s="14">
        <v>0</v>
      </c>
      <c r="MD674" s="14">
        <v>0</v>
      </c>
      <c r="ME674" s="14">
        <v>0</v>
      </c>
      <c r="MF674" s="14">
        <v>0</v>
      </c>
      <c r="MG674" s="14">
        <v>0</v>
      </c>
      <c r="MH674" s="14">
        <v>0</v>
      </c>
      <c r="MI674" s="14">
        <v>0</v>
      </c>
      <c r="MJ674" s="14">
        <v>1</v>
      </c>
      <c r="MK674" s="14">
        <v>0</v>
      </c>
      <c r="ML674" s="14">
        <v>0</v>
      </c>
      <c r="MM674" s="14">
        <v>0</v>
      </c>
      <c r="MN674" s="14">
        <v>0</v>
      </c>
      <c r="MO674" s="14">
        <v>0</v>
      </c>
      <c r="MP674" s="14">
        <v>0</v>
      </c>
      <c r="MQ674" s="14">
        <v>0</v>
      </c>
      <c r="MR674" s="14">
        <v>0</v>
      </c>
      <c r="MS674" s="14">
        <v>0</v>
      </c>
      <c r="MT674" s="14">
        <v>0</v>
      </c>
      <c r="MU674" s="14">
        <v>0</v>
      </c>
      <c r="MV674" s="14">
        <v>0</v>
      </c>
      <c r="MW674" s="14">
        <v>0</v>
      </c>
      <c r="MX674" s="14">
        <v>0</v>
      </c>
      <c r="MY674" s="14">
        <v>0</v>
      </c>
      <c r="MZ674" s="14">
        <v>0</v>
      </c>
      <c r="NA674" s="14">
        <v>0</v>
      </c>
      <c r="NB674" s="14">
        <v>0</v>
      </c>
      <c r="NC674" s="14">
        <v>0</v>
      </c>
      <c r="ND674" s="14">
        <v>0</v>
      </c>
      <c r="NE674" s="14">
        <v>0</v>
      </c>
      <c r="NF674" s="14">
        <v>0</v>
      </c>
      <c r="NG674" s="14">
        <v>0</v>
      </c>
      <c r="NH674" s="14">
        <v>0</v>
      </c>
      <c r="NI674" s="14">
        <v>0</v>
      </c>
      <c r="NJ674" s="14">
        <v>0</v>
      </c>
      <c r="NK674" s="14">
        <v>0</v>
      </c>
      <c r="NL674" s="14">
        <v>0</v>
      </c>
      <c r="NM674" s="14">
        <v>0</v>
      </c>
      <c r="NN674" s="14">
        <v>0</v>
      </c>
      <c r="NO674" s="14">
        <v>0</v>
      </c>
      <c r="NP674" s="14">
        <v>0</v>
      </c>
      <c r="NQ674" s="14">
        <v>0</v>
      </c>
      <c r="NR674" s="14">
        <v>0</v>
      </c>
      <c r="NS674" s="14">
        <v>0</v>
      </c>
      <c r="NT674" s="14">
        <v>0</v>
      </c>
      <c r="NU674" s="14">
        <v>0</v>
      </c>
      <c r="NV674" s="14">
        <v>0</v>
      </c>
      <c r="NW674" s="14">
        <v>0</v>
      </c>
      <c r="NX674" s="14">
        <v>0</v>
      </c>
      <c r="NY674" s="14">
        <v>0</v>
      </c>
      <c r="NZ674" s="14">
        <v>0</v>
      </c>
      <c r="OA674" s="14">
        <v>0</v>
      </c>
      <c r="OB674" s="14">
        <v>0</v>
      </c>
      <c r="OC674" s="14">
        <v>0</v>
      </c>
      <c r="OD674" s="14">
        <v>0</v>
      </c>
      <c r="OE674" s="14">
        <v>0</v>
      </c>
      <c r="OF674" s="14"/>
      <c r="OG674" s="14">
        <v>0</v>
      </c>
      <c r="OH674" s="14">
        <v>0</v>
      </c>
      <c r="OI674" s="14">
        <v>0</v>
      </c>
      <c r="OJ674" s="14">
        <v>0</v>
      </c>
      <c r="OK674" s="14">
        <v>0</v>
      </c>
      <c r="OL674" s="14">
        <v>0</v>
      </c>
      <c r="OM674" s="14">
        <v>0</v>
      </c>
      <c r="ON674" s="14">
        <v>0</v>
      </c>
      <c r="OO674" s="14">
        <v>0</v>
      </c>
      <c r="OP674" s="14">
        <v>0</v>
      </c>
      <c r="OQ674" s="14">
        <v>0</v>
      </c>
      <c r="OR674" s="14">
        <v>0</v>
      </c>
      <c r="OS674" s="14">
        <v>0</v>
      </c>
      <c r="OT674" s="14">
        <v>0</v>
      </c>
      <c r="OU674" s="14">
        <v>0</v>
      </c>
      <c r="OV674" s="14">
        <v>0</v>
      </c>
      <c r="OW674" s="14">
        <v>0</v>
      </c>
      <c r="OX674" s="14">
        <v>0</v>
      </c>
      <c r="OY674" s="14">
        <v>0</v>
      </c>
      <c r="OZ674" s="14"/>
      <c r="PA674" s="14">
        <v>0</v>
      </c>
      <c r="PB674" s="14"/>
      <c r="PC674" s="14"/>
      <c r="PD674" s="14">
        <v>0</v>
      </c>
      <c r="PE674" s="14"/>
      <c r="PF674" s="14"/>
      <c r="PG674" s="54"/>
      <c r="PH674" s="54"/>
      <c r="PI674" s="54"/>
      <c r="PJ674" s="54"/>
      <c r="PK674" s="54"/>
      <c r="PL674" s="84"/>
      <c r="PM674" s="14"/>
      <c r="PN674" s="84"/>
      <c r="PO674" s="84"/>
      <c r="PP674" s="84"/>
      <c r="PQ674" s="84"/>
      <c r="PR674" s="505"/>
      <c r="PS674" s="84"/>
      <c r="PT674" s="84"/>
      <c r="PU674" s="84"/>
      <c r="PV674" s="84"/>
      <c r="PW674" s="54"/>
      <c r="PX674" s="54"/>
      <c r="PY674" s="14"/>
      <c r="PZ674" s="14"/>
      <c r="QA674" s="14"/>
      <c r="QB674" s="54"/>
      <c r="QC674" s="54"/>
      <c r="QD674" s="54"/>
      <c r="QR674" s="1"/>
      <c r="QS674" s="1"/>
      <c r="QX674" s="1"/>
      <c r="QY674" s="1"/>
      <c r="QZ674" s="1"/>
      <c r="RA674" s="1"/>
      <c r="RB674" s="1"/>
      <c r="RC674" s="1"/>
      <c r="RD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</row>
    <row r="675" spans="1:534" s="20" customFormat="1" ht="17.25" hidden="1" customHeight="1" x14ac:dyDescent="0.25">
      <c r="A675" s="68" t="s">
        <v>10</v>
      </c>
      <c r="B675" s="68" t="s">
        <v>1636</v>
      </c>
      <c r="C675" s="347"/>
      <c r="D675" s="347"/>
      <c r="E675" s="14">
        <v>0</v>
      </c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>
        <v>0</v>
      </c>
      <c r="PE675" s="14"/>
      <c r="PF675" s="14"/>
      <c r="PG675" s="54"/>
      <c r="PH675" s="54"/>
      <c r="PI675" s="54"/>
      <c r="PJ675" s="54"/>
      <c r="PK675" s="54"/>
      <c r="PL675" s="84"/>
      <c r="PM675" s="14"/>
      <c r="PN675" s="84"/>
      <c r="PO675" s="84"/>
      <c r="PP675" s="84"/>
      <c r="PQ675" s="84"/>
      <c r="PR675" s="505"/>
      <c r="PS675" s="84"/>
      <c r="PT675" s="84"/>
      <c r="PU675" s="84"/>
      <c r="PV675" s="84"/>
      <c r="PW675" s="54"/>
      <c r="PX675" s="54"/>
      <c r="PY675" s="14"/>
      <c r="PZ675" s="14"/>
      <c r="QA675" s="14"/>
      <c r="QB675" s="54"/>
      <c r="QC675" s="54"/>
      <c r="QD675" s="54"/>
      <c r="QR675" s="1"/>
      <c r="QS675" s="1"/>
      <c r="QX675" s="1"/>
      <c r="QY675" s="1"/>
      <c r="QZ675" s="1"/>
      <c r="RA675" s="1"/>
      <c r="RB675" s="1"/>
      <c r="RC675" s="1"/>
      <c r="RD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</row>
    <row r="676" spans="1:534" s="20" customFormat="1" ht="17.25" hidden="1" customHeight="1" x14ac:dyDescent="0.25">
      <c r="A676" s="68" t="s">
        <v>10</v>
      </c>
      <c r="B676" s="68" t="s">
        <v>340</v>
      </c>
      <c r="C676" s="464">
        <v>2790</v>
      </c>
      <c r="D676" s="347"/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  <c r="AL676" s="14">
        <v>0</v>
      </c>
      <c r="AM676" s="14">
        <v>0</v>
      </c>
      <c r="AN676" s="14">
        <v>0</v>
      </c>
      <c r="AO676" s="14">
        <v>0</v>
      </c>
      <c r="AP676" s="14">
        <v>0</v>
      </c>
      <c r="AQ676" s="14">
        <v>0</v>
      </c>
      <c r="AR676" s="14">
        <v>0</v>
      </c>
      <c r="AS676" s="14">
        <v>0</v>
      </c>
      <c r="AT676" s="14">
        <v>0</v>
      </c>
      <c r="AU676" s="14">
        <v>0</v>
      </c>
      <c r="AV676" s="14">
        <v>0</v>
      </c>
      <c r="AW676" s="14">
        <v>0</v>
      </c>
      <c r="AX676" s="14">
        <v>0</v>
      </c>
      <c r="AY676" s="14">
        <v>0</v>
      </c>
      <c r="AZ676" s="14">
        <v>0</v>
      </c>
      <c r="BA676" s="14">
        <v>0</v>
      </c>
      <c r="BB676" s="14">
        <v>0</v>
      </c>
      <c r="BC676" s="14">
        <v>0</v>
      </c>
      <c r="BD676" s="14">
        <v>0</v>
      </c>
      <c r="BE676" s="14">
        <v>0</v>
      </c>
      <c r="BF676" s="14">
        <v>0</v>
      </c>
      <c r="BG676" s="14">
        <v>0</v>
      </c>
      <c r="BH676" s="14">
        <v>0</v>
      </c>
      <c r="BI676" s="14">
        <v>0</v>
      </c>
      <c r="BJ676" s="14">
        <v>0</v>
      </c>
      <c r="BK676" s="14">
        <v>0</v>
      </c>
      <c r="BL676" s="14">
        <v>0</v>
      </c>
      <c r="BM676" s="14">
        <v>0</v>
      </c>
      <c r="BN676" s="14">
        <v>0</v>
      </c>
      <c r="BO676" s="14">
        <v>0</v>
      </c>
      <c r="BP676" s="14">
        <v>0</v>
      </c>
      <c r="BQ676" s="14">
        <v>0</v>
      </c>
      <c r="BR676" s="14">
        <v>0</v>
      </c>
      <c r="BS676" s="14">
        <v>0</v>
      </c>
      <c r="BT676" s="14">
        <v>0</v>
      </c>
      <c r="BU676" s="14">
        <v>0</v>
      </c>
      <c r="BV676" s="14">
        <v>0</v>
      </c>
      <c r="BW676" s="14">
        <v>0</v>
      </c>
      <c r="BX676" s="14">
        <v>0</v>
      </c>
      <c r="BY676" s="14">
        <v>0</v>
      </c>
      <c r="BZ676" s="14">
        <v>0</v>
      </c>
      <c r="CA676" s="14">
        <v>0</v>
      </c>
      <c r="CB676" s="14">
        <v>0</v>
      </c>
      <c r="CC676" s="14">
        <v>0</v>
      </c>
      <c r="CD676" s="14">
        <v>0</v>
      </c>
      <c r="CE676" s="14">
        <v>0</v>
      </c>
      <c r="CF676" s="14">
        <v>0</v>
      </c>
      <c r="CG676" s="14">
        <v>0</v>
      </c>
      <c r="CH676" s="14">
        <v>0</v>
      </c>
      <c r="CI676" s="14">
        <v>0</v>
      </c>
      <c r="CJ676" s="14">
        <v>0</v>
      </c>
      <c r="CK676" s="14">
        <v>0</v>
      </c>
      <c r="CL676" s="14">
        <v>0</v>
      </c>
      <c r="CM676" s="14">
        <v>0</v>
      </c>
      <c r="CN676" s="14">
        <v>0</v>
      </c>
      <c r="CO676" s="14">
        <v>0</v>
      </c>
      <c r="CP676" s="14">
        <v>0</v>
      </c>
      <c r="CQ676" s="14">
        <v>0</v>
      </c>
      <c r="CR676" s="14">
        <v>0</v>
      </c>
      <c r="CS676" s="14">
        <v>0</v>
      </c>
      <c r="CT676" s="14">
        <v>0</v>
      </c>
      <c r="CU676" s="14">
        <v>0</v>
      </c>
      <c r="CV676" s="14">
        <v>0</v>
      </c>
      <c r="CW676" s="14">
        <v>0</v>
      </c>
      <c r="CX676" s="14">
        <v>0</v>
      </c>
      <c r="CY676" s="14">
        <v>0</v>
      </c>
      <c r="CZ676" s="14">
        <v>0</v>
      </c>
      <c r="DA676" s="14">
        <v>0</v>
      </c>
      <c r="DB676" s="14">
        <v>0</v>
      </c>
      <c r="DC676" s="14">
        <v>0</v>
      </c>
      <c r="DD676" s="14">
        <v>0</v>
      </c>
      <c r="DE676" s="14">
        <v>0</v>
      </c>
      <c r="DF676" s="14">
        <v>0</v>
      </c>
      <c r="DG676" s="14">
        <v>0</v>
      </c>
      <c r="DH676" s="14">
        <v>0</v>
      </c>
      <c r="DI676" s="14">
        <v>0</v>
      </c>
      <c r="DJ676" s="14">
        <v>0</v>
      </c>
      <c r="DK676" s="14">
        <v>0</v>
      </c>
      <c r="DL676" s="14">
        <v>0</v>
      </c>
      <c r="DM676" s="14">
        <v>0</v>
      </c>
      <c r="DN676" s="14">
        <v>0</v>
      </c>
      <c r="DO676" s="14">
        <v>0</v>
      </c>
      <c r="DP676" s="14">
        <v>0</v>
      </c>
      <c r="DQ676" s="14">
        <v>0</v>
      </c>
      <c r="DR676" s="14">
        <v>0</v>
      </c>
      <c r="DS676" s="14">
        <v>0</v>
      </c>
      <c r="DT676" s="14">
        <v>0</v>
      </c>
      <c r="DU676" s="14">
        <v>0</v>
      </c>
      <c r="DV676" s="14">
        <v>1</v>
      </c>
      <c r="DW676" s="14">
        <v>0</v>
      </c>
      <c r="DX676" s="14">
        <v>0</v>
      </c>
      <c r="DY676" s="14">
        <v>0</v>
      </c>
      <c r="DZ676" s="14">
        <v>0</v>
      </c>
      <c r="EA676" s="14">
        <v>0</v>
      </c>
      <c r="EB676" s="14">
        <v>0</v>
      </c>
      <c r="EC676" s="14">
        <v>0</v>
      </c>
      <c r="ED676" s="14">
        <v>0</v>
      </c>
      <c r="EE676" s="14">
        <v>0</v>
      </c>
      <c r="EF676" s="14">
        <v>0</v>
      </c>
      <c r="EG676" s="14">
        <v>0</v>
      </c>
      <c r="EH676" s="14">
        <v>0</v>
      </c>
      <c r="EI676" s="14">
        <v>0</v>
      </c>
      <c r="EJ676" s="14">
        <v>0</v>
      </c>
      <c r="EK676" s="14">
        <v>0</v>
      </c>
      <c r="EL676" s="14">
        <v>0</v>
      </c>
      <c r="EM676" s="14">
        <v>0</v>
      </c>
      <c r="EN676" s="14">
        <v>0</v>
      </c>
      <c r="EO676" s="14">
        <v>0</v>
      </c>
      <c r="EP676" s="14">
        <v>0</v>
      </c>
      <c r="EQ676" s="14">
        <v>0</v>
      </c>
      <c r="ER676" s="14">
        <v>0</v>
      </c>
      <c r="ES676" s="14">
        <v>0</v>
      </c>
      <c r="ET676" s="14">
        <v>0</v>
      </c>
      <c r="EU676" s="14">
        <v>0</v>
      </c>
      <c r="EV676" s="14">
        <v>0</v>
      </c>
      <c r="EW676" s="14">
        <v>0</v>
      </c>
      <c r="EX676" s="14">
        <v>0</v>
      </c>
      <c r="EY676" s="14">
        <v>0</v>
      </c>
      <c r="EZ676" s="14">
        <v>0</v>
      </c>
      <c r="FA676" s="14">
        <v>0</v>
      </c>
      <c r="FB676" s="14">
        <v>0</v>
      </c>
      <c r="FC676" s="14">
        <v>0</v>
      </c>
      <c r="FD676" s="14">
        <v>0</v>
      </c>
      <c r="FE676" s="14">
        <v>0</v>
      </c>
      <c r="FF676" s="14">
        <v>0</v>
      </c>
      <c r="FG676" s="14">
        <v>0</v>
      </c>
      <c r="FH676" s="14">
        <v>0</v>
      </c>
      <c r="FI676" s="14">
        <v>2</v>
      </c>
      <c r="FJ676" s="14">
        <v>1</v>
      </c>
      <c r="FK676" s="14">
        <v>0</v>
      </c>
      <c r="FL676" s="14">
        <v>0</v>
      </c>
      <c r="FM676" s="14">
        <v>0</v>
      </c>
      <c r="FN676" s="14">
        <v>0</v>
      </c>
      <c r="FO676" s="14">
        <v>1</v>
      </c>
      <c r="FP676" s="14">
        <v>0</v>
      </c>
      <c r="FQ676" s="14">
        <v>0</v>
      </c>
      <c r="FR676" s="14">
        <v>0</v>
      </c>
      <c r="FS676" s="14">
        <v>0</v>
      </c>
      <c r="FT676" s="14">
        <v>0</v>
      </c>
      <c r="FU676" s="14">
        <v>1</v>
      </c>
      <c r="FV676" s="14">
        <v>1</v>
      </c>
      <c r="FW676" s="14">
        <v>0</v>
      </c>
      <c r="FX676" s="14">
        <v>0</v>
      </c>
      <c r="FY676" s="14">
        <v>0</v>
      </c>
      <c r="FZ676" s="14">
        <v>0</v>
      </c>
      <c r="GA676" s="14">
        <v>0</v>
      </c>
      <c r="GB676" s="14">
        <v>0</v>
      </c>
      <c r="GC676" s="14">
        <v>0</v>
      </c>
      <c r="GD676" s="14">
        <v>0</v>
      </c>
      <c r="GE676" s="14">
        <v>0</v>
      </c>
      <c r="GF676" s="14">
        <v>0</v>
      </c>
      <c r="GG676" s="14">
        <v>0</v>
      </c>
      <c r="GH676" s="14">
        <v>0</v>
      </c>
      <c r="GI676" s="14">
        <v>0</v>
      </c>
      <c r="GJ676" s="14">
        <v>0</v>
      </c>
      <c r="GK676" s="14">
        <v>0</v>
      </c>
      <c r="GL676" s="14">
        <v>0</v>
      </c>
      <c r="GM676" s="14">
        <v>0</v>
      </c>
      <c r="GN676" s="14">
        <v>0</v>
      </c>
      <c r="GO676" s="14">
        <v>0</v>
      </c>
      <c r="GP676" s="14">
        <v>0</v>
      </c>
      <c r="GQ676" s="14">
        <v>0</v>
      </c>
      <c r="GR676" s="14">
        <v>0</v>
      </c>
      <c r="GS676" s="14">
        <v>0</v>
      </c>
      <c r="GT676" s="14">
        <v>0</v>
      </c>
      <c r="GU676" s="14">
        <v>0</v>
      </c>
      <c r="GV676" s="14">
        <v>0</v>
      </c>
      <c r="GW676" s="14">
        <v>0</v>
      </c>
      <c r="GX676" s="14">
        <v>0</v>
      </c>
      <c r="GY676" s="14">
        <v>0</v>
      </c>
      <c r="GZ676" s="14">
        <v>0</v>
      </c>
      <c r="HA676" s="14">
        <v>0</v>
      </c>
      <c r="HB676" s="14">
        <v>0</v>
      </c>
      <c r="HC676" s="14">
        <v>0</v>
      </c>
      <c r="HD676" s="14">
        <v>0</v>
      </c>
      <c r="HE676" s="14">
        <v>0</v>
      </c>
      <c r="HF676" s="14">
        <v>0</v>
      </c>
      <c r="HG676" s="14">
        <v>0</v>
      </c>
      <c r="HH676" s="14">
        <v>0</v>
      </c>
      <c r="HI676" s="14">
        <v>0</v>
      </c>
      <c r="HJ676" s="14">
        <v>0</v>
      </c>
      <c r="HK676" s="14">
        <v>0</v>
      </c>
      <c r="HL676" s="14">
        <v>0</v>
      </c>
      <c r="HM676" s="14">
        <v>0</v>
      </c>
      <c r="HN676" s="14">
        <v>0</v>
      </c>
      <c r="HO676" s="14">
        <v>0</v>
      </c>
      <c r="HP676" s="14">
        <v>0</v>
      </c>
      <c r="HQ676" s="14">
        <v>0</v>
      </c>
      <c r="HR676" s="14">
        <v>0</v>
      </c>
      <c r="HS676" s="14">
        <v>0</v>
      </c>
      <c r="HT676" s="14">
        <v>0</v>
      </c>
      <c r="HU676" s="14">
        <v>0</v>
      </c>
      <c r="HV676" s="14">
        <v>0</v>
      </c>
      <c r="HW676" s="14">
        <v>0</v>
      </c>
      <c r="HX676" s="14">
        <v>0</v>
      </c>
      <c r="HY676" s="14">
        <v>0</v>
      </c>
      <c r="HZ676" s="14">
        <v>0</v>
      </c>
      <c r="IA676" s="14">
        <v>2</v>
      </c>
      <c r="IB676" s="14">
        <v>0</v>
      </c>
      <c r="IC676" s="14">
        <v>0</v>
      </c>
      <c r="ID676" s="14">
        <v>0</v>
      </c>
      <c r="IE676" s="14">
        <v>0</v>
      </c>
      <c r="IF676" s="14">
        <v>0</v>
      </c>
      <c r="IG676" s="14">
        <v>0</v>
      </c>
      <c r="IH676" s="14">
        <v>0</v>
      </c>
      <c r="II676" s="14">
        <v>0</v>
      </c>
      <c r="IJ676" s="14">
        <v>0</v>
      </c>
      <c r="IK676" s="14">
        <v>0</v>
      </c>
      <c r="IL676" s="14">
        <v>1</v>
      </c>
      <c r="IM676" s="14">
        <v>1</v>
      </c>
      <c r="IN676" s="14">
        <v>0</v>
      </c>
      <c r="IO676" s="14">
        <v>0</v>
      </c>
      <c r="IP676" s="14">
        <v>0</v>
      </c>
      <c r="IQ676" s="14">
        <v>0</v>
      </c>
      <c r="IR676" s="14">
        <v>0</v>
      </c>
      <c r="IS676" s="14">
        <v>0</v>
      </c>
      <c r="IT676" s="14">
        <v>0</v>
      </c>
      <c r="IU676" s="14">
        <v>0</v>
      </c>
      <c r="IV676" s="14">
        <v>0</v>
      </c>
      <c r="IW676" s="14">
        <v>0</v>
      </c>
      <c r="IX676" s="14">
        <v>0</v>
      </c>
      <c r="IY676" s="14">
        <v>0</v>
      </c>
      <c r="IZ676" s="14">
        <v>0</v>
      </c>
      <c r="JA676" s="14">
        <v>0</v>
      </c>
      <c r="JB676" s="14">
        <v>0</v>
      </c>
      <c r="JC676" s="14">
        <v>0</v>
      </c>
      <c r="JD676" s="14">
        <v>0</v>
      </c>
      <c r="JE676" s="14">
        <v>0</v>
      </c>
      <c r="JF676" s="14">
        <v>0</v>
      </c>
      <c r="JG676" s="14">
        <v>0</v>
      </c>
      <c r="JH676" s="14">
        <v>0</v>
      </c>
      <c r="JI676" s="14">
        <v>0</v>
      </c>
      <c r="JJ676" s="14">
        <v>0</v>
      </c>
      <c r="JK676" s="14">
        <v>0</v>
      </c>
      <c r="JL676" s="14">
        <v>0</v>
      </c>
      <c r="JM676" s="14">
        <v>0</v>
      </c>
      <c r="JN676" s="14">
        <v>0</v>
      </c>
      <c r="JO676" s="14">
        <v>0</v>
      </c>
      <c r="JP676" s="14">
        <v>0</v>
      </c>
      <c r="JQ676" s="14">
        <v>2</v>
      </c>
      <c r="JR676" s="14">
        <v>0</v>
      </c>
      <c r="JS676" s="14">
        <v>0</v>
      </c>
      <c r="JT676" s="14">
        <v>0</v>
      </c>
      <c r="JU676" s="14">
        <v>0</v>
      </c>
      <c r="JV676" s="14">
        <v>0</v>
      </c>
      <c r="JW676" s="14">
        <v>0</v>
      </c>
      <c r="JX676" s="14">
        <v>0</v>
      </c>
      <c r="JY676" s="14">
        <v>0</v>
      </c>
      <c r="JZ676" s="14">
        <v>0</v>
      </c>
      <c r="KA676" s="14">
        <v>0</v>
      </c>
      <c r="KB676" s="14">
        <v>0</v>
      </c>
      <c r="KC676" s="14">
        <v>0</v>
      </c>
      <c r="KD676" s="14">
        <v>0</v>
      </c>
      <c r="KE676" s="14">
        <v>0</v>
      </c>
      <c r="KF676" s="14">
        <v>0</v>
      </c>
      <c r="KG676" s="14">
        <v>0</v>
      </c>
      <c r="KH676" s="14">
        <v>0</v>
      </c>
      <c r="KI676" s="14">
        <v>0</v>
      </c>
      <c r="KJ676" s="14">
        <v>0</v>
      </c>
      <c r="KK676" s="14">
        <v>0</v>
      </c>
      <c r="KL676" s="14">
        <v>0</v>
      </c>
      <c r="KM676" s="14">
        <v>0</v>
      </c>
      <c r="KN676" s="14">
        <v>0</v>
      </c>
      <c r="KO676" s="14">
        <v>0</v>
      </c>
      <c r="KP676" s="14">
        <v>0</v>
      </c>
      <c r="KQ676" s="14">
        <v>0</v>
      </c>
      <c r="KR676" s="14">
        <v>0</v>
      </c>
      <c r="KS676" s="14">
        <v>0</v>
      </c>
      <c r="KT676" s="14">
        <v>0</v>
      </c>
      <c r="KU676" s="14">
        <v>0</v>
      </c>
      <c r="KV676" s="14">
        <v>0</v>
      </c>
      <c r="KW676" s="14">
        <v>0</v>
      </c>
      <c r="KX676" s="14">
        <v>0</v>
      </c>
      <c r="KY676" s="14">
        <v>0</v>
      </c>
      <c r="KZ676" s="14">
        <v>0</v>
      </c>
      <c r="LA676" s="14">
        <v>0</v>
      </c>
      <c r="LB676" s="14">
        <v>0</v>
      </c>
      <c r="LC676" s="14">
        <v>0</v>
      </c>
      <c r="LD676" s="14">
        <v>0</v>
      </c>
      <c r="LE676" s="14">
        <v>0</v>
      </c>
      <c r="LF676" s="14">
        <v>0</v>
      </c>
      <c r="LG676" s="14">
        <v>0</v>
      </c>
      <c r="LH676" s="14">
        <v>0</v>
      </c>
      <c r="LI676" s="14">
        <v>0</v>
      </c>
      <c r="LJ676" s="14">
        <v>0</v>
      </c>
      <c r="LK676" s="14">
        <v>0</v>
      </c>
      <c r="LL676" s="14">
        <v>0</v>
      </c>
      <c r="LM676" s="14">
        <v>1</v>
      </c>
      <c r="LN676" s="14">
        <v>0</v>
      </c>
      <c r="LO676" s="14">
        <v>0</v>
      </c>
      <c r="LP676" s="14">
        <v>0</v>
      </c>
      <c r="LQ676" s="14">
        <v>0</v>
      </c>
      <c r="LR676" s="14">
        <v>0</v>
      </c>
      <c r="LS676" s="14">
        <v>0</v>
      </c>
      <c r="LT676" s="14">
        <v>0</v>
      </c>
      <c r="LU676" s="14">
        <v>0</v>
      </c>
      <c r="LV676" s="14">
        <v>0</v>
      </c>
      <c r="LW676" s="14">
        <v>0</v>
      </c>
      <c r="LX676" s="14">
        <v>0</v>
      </c>
      <c r="LY676" s="14">
        <v>0</v>
      </c>
      <c r="LZ676" s="14">
        <v>0</v>
      </c>
      <c r="MA676" s="14">
        <v>1</v>
      </c>
      <c r="MB676" s="14">
        <v>0</v>
      </c>
      <c r="MC676" s="14">
        <v>0</v>
      </c>
      <c r="MD676" s="14">
        <v>1</v>
      </c>
      <c r="ME676" s="14">
        <v>0</v>
      </c>
      <c r="MF676" s="14">
        <v>0</v>
      </c>
      <c r="MG676" s="14">
        <v>0</v>
      </c>
      <c r="MH676" s="14">
        <v>0</v>
      </c>
      <c r="MI676" s="14">
        <v>0</v>
      </c>
      <c r="MJ676" s="14">
        <v>0</v>
      </c>
      <c r="MK676" s="14">
        <v>0</v>
      </c>
      <c r="ML676" s="14">
        <v>0</v>
      </c>
      <c r="MM676" s="14">
        <v>2</v>
      </c>
      <c r="MN676" s="14">
        <v>0</v>
      </c>
      <c r="MO676" s="14">
        <v>0</v>
      </c>
      <c r="MP676" s="14">
        <v>0</v>
      </c>
      <c r="MQ676" s="14">
        <v>0</v>
      </c>
      <c r="MR676" s="14">
        <v>0</v>
      </c>
      <c r="MS676" s="14">
        <v>0</v>
      </c>
      <c r="MT676" s="14">
        <v>0</v>
      </c>
      <c r="MU676" s="14">
        <v>0</v>
      </c>
      <c r="MV676" s="14">
        <v>0</v>
      </c>
      <c r="MW676" s="14">
        <v>0</v>
      </c>
      <c r="MX676" s="14">
        <v>0</v>
      </c>
      <c r="MY676" s="14">
        <v>0</v>
      </c>
      <c r="MZ676" s="14">
        <v>0</v>
      </c>
      <c r="NA676" s="14">
        <v>0</v>
      </c>
      <c r="NB676" s="14">
        <v>1</v>
      </c>
      <c r="NC676" s="14">
        <v>0</v>
      </c>
      <c r="ND676" s="14">
        <v>0</v>
      </c>
      <c r="NE676" s="14">
        <v>0</v>
      </c>
      <c r="NF676" s="14">
        <v>0</v>
      </c>
      <c r="NG676" s="14">
        <v>0</v>
      </c>
      <c r="NH676" s="14">
        <v>0</v>
      </c>
      <c r="NI676" s="14">
        <v>0</v>
      </c>
      <c r="NJ676" s="14">
        <v>1</v>
      </c>
      <c r="NK676" s="14">
        <v>1</v>
      </c>
      <c r="NL676" s="14">
        <v>2</v>
      </c>
      <c r="NM676" s="14">
        <v>2</v>
      </c>
      <c r="NN676" s="14">
        <v>0</v>
      </c>
      <c r="NO676" s="14">
        <v>0</v>
      </c>
      <c r="NP676" s="14">
        <v>0</v>
      </c>
      <c r="NQ676" s="14">
        <v>1</v>
      </c>
      <c r="NR676" s="14">
        <v>1</v>
      </c>
      <c r="NS676" s="14">
        <v>2</v>
      </c>
      <c r="NT676" s="14">
        <v>0</v>
      </c>
      <c r="NU676" s="14">
        <v>0</v>
      </c>
      <c r="NV676" s="14">
        <v>1</v>
      </c>
      <c r="NW676" s="14">
        <v>3</v>
      </c>
      <c r="NX676" s="14">
        <v>0</v>
      </c>
      <c r="NY676" s="14">
        <v>1</v>
      </c>
      <c r="NZ676" s="14">
        <v>0</v>
      </c>
      <c r="OA676" s="14">
        <v>0</v>
      </c>
      <c r="OB676" s="14">
        <v>0</v>
      </c>
      <c r="OC676" s="14">
        <v>0</v>
      </c>
      <c r="OD676" s="14">
        <v>2</v>
      </c>
      <c r="OE676" s="14">
        <v>4</v>
      </c>
      <c r="OF676" s="14"/>
      <c r="OG676" s="14">
        <v>1</v>
      </c>
      <c r="OH676" s="14">
        <v>2</v>
      </c>
      <c r="OI676" s="14">
        <v>0</v>
      </c>
      <c r="OJ676" s="14">
        <v>0</v>
      </c>
      <c r="OK676" s="14">
        <v>0</v>
      </c>
      <c r="OL676" s="14">
        <v>3</v>
      </c>
      <c r="OM676" s="14">
        <v>2</v>
      </c>
      <c r="ON676" s="14">
        <v>3</v>
      </c>
      <c r="OO676" s="14">
        <v>4</v>
      </c>
      <c r="OP676" s="14">
        <v>0</v>
      </c>
      <c r="OQ676" s="14">
        <v>2</v>
      </c>
      <c r="OR676" s="14">
        <v>0</v>
      </c>
      <c r="OS676" s="14">
        <v>6</v>
      </c>
      <c r="OT676" s="14">
        <v>3</v>
      </c>
      <c r="OU676" s="14">
        <v>20</v>
      </c>
      <c r="OV676" s="14">
        <v>8</v>
      </c>
      <c r="OW676" s="14">
        <v>0</v>
      </c>
      <c r="OX676" s="14">
        <v>1</v>
      </c>
      <c r="OY676" s="14">
        <v>7</v>
      </c>
      <c r="OZ676" s="31">
        <v>5</v>
      </c>
      <c r="PA676" s="14">
        <v>1</v>
      </c>
      <c r="PB676" s="14">
        <v>1</v>
      </c>
      <c r="PC676" s="14">
        <v>1</v>
      </c>
      <c r="PD676" s="14">
        <v>0</v>
      </c>
      <c r="PE676" s="14">
        <v>1</v>
      </c>
      <c r="PF676" s="14">
        <v>8</v>
      </c>
      <c r="PG676" s="14">
        <v>5</v>
      </c>
      <c r="PH676" s="84">
        <v>2</v>
      </c>
      <c r="PI676" s="14">
        <v>3</v>
      </c>
      <c r="PJ676" s="14">
        <v>1</v>
      </c>
      <c r="PK676" s="54"/>
      <c r="PL676" s="84"/>
      <c r="PM676" s="14">
        <v>11</v>
      </c>
      <c r="PN676" s="84">
        <v>2</v>
      </c>
      <c r="PO676" s="84">
        <v>2</v>
      </c>
      <c r="PP676" s="84">
        <v>4</v>
      </c>
      <c r="PQ676" s="84">
        <v>6</v>
      </c>
      <c r="PR676" s="505"/>
      <c r="PS676" s="479">
        <v>5</v>
      </c>
      <c r="PT676" s="84">
        <v>1</v>
      </c>
      <c r="PU676" s="479">
        <v>1</v>
      </c>
      <c r="PV676" s="84">
        <v>6</v>
      </c>
      <c r="PW676" s="479">
        <v>1</v>
      </c>
      <c r="PX676" s="54"/>
      <c r="PY676" s="14"/>
      <c r="PZ676" s="14">
        <v>3</v>
      </c>
      <c r="QA676" s="14">
        <v>1</v>
      </c>
      <c r="QB676" s="60">
        <v>1</v>
      </c>
      <c r="QC676" s="54"/>
      <c r="QD676" s="60">
        <v>1</v>
      </c>
      <c r="QE676" s="436">
        <v>1</v>
      </c>
      <c r="QH676" s="1">
        <v>1</v>
      </c>
      <c r="QI676" s="486">
        <v>1</v>
      </c>
      <c r="QP676" s="1">
        <v>1</v>
      </c>
      <c r="QQ676" s="1">
        <v>1</v>
      </c>
      <c r="QR676" s="1"/>
      <c r="QS676" s="1"/>
      <c r="QT676" s="1">
        <v>1</v>
      </c>
      <c r="QV676" s="1">
        <v>1</v>
      </c>
      <c r="QX676" s="1"/>
      <c r="QY676" s="1">
        <v>5</v>
      </c>
      <c r="QZ676" s="1"/>
      <c r="RA676" s="1">
        <v>1</v>
      </c>
      <c r="RB676" s="1"/>
      <c r="RC676" s="1"/>
      <c r="RD676" s="1"/>
      <c r="RE676" s="1">
        <v>1</v>
      </c>
      <c r="RF676" s="1">
        <v>1</v>
      </c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</row>
    <row r="677" spans="1:534" hidden="1" x14ac:dyDescent="0.25">
      <c r="A677" s="68" t="s">
        <v>10</v>
      </c>
      <c r="B677" s="68" t="s">
        <v>1259</v>
      </c>
      <c r="C677" s="464">
        <v>1858</v>
      </c>
      <c r="D677" s="347"/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  <c r="AL677" s="14">
        <v>0</v>
      </c>
      <c r="AM677" s="14">
        <v>0</v>
      </c>
      <c r="AN677" s="14">
        <v>0</v>
      </c>
      <c r="AO677" s="14">
        <v>0</v>
      </c>
      <c r="AP677" s="14">
        <v>0</v>
      </c>
      <c r="AQ677" s="14">
        <v>0</v>
      </c>
      <c r="AR677" s="14">
        <v>0</v>
      </c>
      <c r="AS677" s="14">
        <v>0</v>
      </c>
      <c r="AT677" s="14">
        <v>0</v>
      </c>
      <c r="AU677" s="14">
        <v>0</v>
      </c>
      <c r="AV677" s="14">
        <v>0</v>
      </c>
      <c r="AW677" s="14">
        <v>0</v>
      </c>
      <c r="AX677" s="14">
        <v>0</v>
      </c>
      <c r="AY677" s="14">
        <v>0</v>
      </c>
      <c r="AZ677" s="14">
        <v>0</v>
      </c>
      <c r="BA677" s="14">
        <v>0</v>
      </c>
      <c r="BB677" s="14">
        <v>0</v>
      </c>
      <c r="BC677" s="14">
        <v>0</v>
      </c>
      <c r="BD677" s="14">
        <v>0</v>
      </c>
      <c r="BE677" s="14">
        <v>0</v>
      </c>
      <c r="BF677" s="14">
        <v>0</v>
      </c>
      <c r="BG677" s="14">
        <v>0</v>
      </c>
      <c r="BH677" s="14">
        <v>0</v>
      </c>
      <c r="BI677" s="14">
        <v>0</v>
      </c>
      <c r="BJ677" s="14">
        <v>0</v>
      </c>
      <c r="BK677" s="14">
        <v>0</v>
      </c>
      <c r="BL677" s="14">
        <v>0</v>
      </c>
      <c r="BM677" s="14">
        <v>0</v>
      </c>
      <c r="BN677" s="14">
        <v>0</v>
      </c>
      <c r="BO677" s="14">
        <v>0</v>
      </c>
      <c r="BP677" s="14">
        <v>0</v>
      </c>
      <c r="BQ677" s="14">
        <v>0</v>
      </c>
      <c r="BR677" s="14">
        <v>0</v>
      </c>
      <c r="BS677" s="14">
        <v>0</v>
      </c>
      <c r="BT677" s="14">
        <v>0</v>
      </c>
      <c r="BU677" s="14">
        <v>0</v>
      </c>
      <c r="BV677" s="14">
        <v>0</v>
      </c>
      <c r="BW677" s="14">
        <v>0</v>
      </c>
      <c r="BX677" s="14">
        <v>0</v>
      </c>
      <c r="BY677" s="14">
        <v>0</v>
      </c>
      <c r="BZ677" s="14">
        <v>0</v>
      </c>
      <c r="CA677" s="14">
        <v>0</v>
      </c>
      <c r="CB677" s="14">
        <v>0</v>
      </c>
      <c r="CC677" s="14">
        <v>0</v>
      </c>
      <c r="CD677" s="14">
        <v>0</v>
      </c>
      <c r="CE677" s="14">
        <v>0</v>
      </c>
      <c r="CF677" s="14">
        <v>0</v>
      </c>
      <c r="CG677" s="14">
        <v>0</v>
      </c>
      <c r="CH677" s="14">
        <v>0</v>
      </c>
      <c r="CI677" s="14">
        <v>0</v>
      </c>
      <c r="CJ677" s="14">
        <v>0</v>
      </c>
      <c r="CK677" s="14">
        <v>0</v>
      </c>
      <c r="CL677" s="14">
        <v>0</v>
      </c>
      <c r="CM677" s="14">
        <v>0</v>
      </c>
      <c r="CN677" s="14">
        <v>0</v>
      </c>
      <c r="CO677" s="14">
        <v>0</v>
      </c>
      <c r="CP677" s="14">
        <v>0</v>
      </c>
      <c r="CQ677" s="14">
        <v>0</v>
      </c>
      <c r="CR677" s="14">
        <v>0</v>
      </c>
      <c r="CS677" s="14">
        <v>0</v>
      </c>
      <c r="CT677" s="14">
        <v>0</v>
      </c>
      <c r="CU677" s="14">
        <v>0</v>
      </c>
      <c r="CV677" s="14">
        <v>0</v>
      </c>
      <c r="CW677" s="14">
        <v>0</v>
      </c>
      <c r="CX677" s="14">
        <v>0</v>
      </c>
      <c r="CY677" s="14">
        <v>0</v>
      </c>
      <c r="CZ677" s="14">
        <v>0</v>
      </c>
      <c r="DA677" s="14">
        <v>0</v>
      </c>
      <c r="DB677" s="14">
        <v>0</v>
      </c>
      <c r="DC677" s="14">
        <v>0</v>
      </c>
      <c r="DD677" s="14">
        <v>0</v>
      </c>
      <c r="DE677" s="14">
        <v>0</v>
      </c>
      <c r="DF677" s="14">
        <v>0</v>
      </c>
      <c r="DG677" s="14">
        <v>0</v>
      </c>
      <c r="DH677" s="14">
        <v>0</v>
      </c>
      <c r="DI677" s="14">
        <v>0</v>
      </c>
      <c r="DJ677" s="14">
        <v>0</v>
      </c>
      <c r="DK677" s="14">
        <v>0</v>
      </c>
      <c r="DL677" s="14">
        <v>0</v>
      </c>
      <c r="DM677" s="14">
        <v>0</v>
      </c>
      <c r="DN677" s="14">
        <v>0</v>
      </c>
      <c r="DO677" s="14">
        <v>0</v>
      </c>
      <c r="DP677" s="14">
        <v>0</v>
      </c>
      <c r="DQ677" s="14">
        <v>0</v>
      </c>
      <c r="DR677" s="14">
        <v>0</v>
      </c>
      <c r="DS677" s="14">
        <v>0</v>
      </c>
      <c r="DT677" s="14">
        <v>0</v>
      </c>
      <c r="DU677" s="14">
        <v>0</v>
      </c>
      <c r="DV677" s="14">
        <v>0</v>
      </c>
      <c r="DW677" s="14">
        <v>0</v>
      </c>
      <c r="DX677" s="14">
        <v>0</v>
      </c>
      <c r="DY677" s="14">
        <v>0</v>
      </c>
      <c r="DZ677" s="14">
        <v>0</v>
      </c>
      <c r="EA677" s="14">
        <v>0</v>
      </c>
      <c r="EB677" s="14">
        <v>0</v>
      </c>
      <c r="EC677" s="14">
        <v>0</v>
      </c>
      <c r="ED677" s="14">
        <v>0</v>
      </c>
      <c r="EE677" s="14">
        <v>0</v>
      </c>
      <c r="EF677" s="14">
        <v>0</v>
      </c>
      <c r="EG677" s="14">
        <v>0</v>
      </c>
      <c r="EH677" s="14">
        <v>0</v>
      </c>
      <c r="EI677" s="14">
        <v>0</v>
      </c>
      <c r="EJ677" s="14">
        <v>0</v>
      </c>
      <c r="EK677" s="14">
        <v>0</v>
      </c>
      <c r="EL677" s="14">
        <v>0</v>
      </c>
      <c r="EM677" s="14">
        <v>0</v>
      </c>
      <c r="EN677" s="14">
        <v>0</v>
      </c>
      <c r="EO677" s="14">
        <v>0</v>
      </c>
      <c r="EP677" s="14">
        <v>0</v>
      </c>
      <c r="EQ677" s="14">
        <v>0</v>
      </c>
      <c r="ER677" s="14">
        <v>0</v>
      </c>
      <c r="ES677" s="14">
        <v>0</v>
      </c>
      <c r="ET677" s="14">
        <v>0</v>
      </c>
      <c r="EU677" s="14">
        <v>0</v>
      </c>
      <c r="EV677" s="14">
        <v>0</v>
      </c>
      <c r="EW677" s="14">
        <v>0</v>
      </c>
      <c r="EX677" s="14">
        <v>0</v>
      </c>
      <c r="EY677" s="14">
        <v>0</v>
      </c>
      <c r="EZ677" s="14">
        <v>0</v>
      </c>
      <c r="FA677" s="14">
        <v>0</v>
      </c>
      <c r="FB677" s="14">
        <v>0</v>
      </c>
      <c r="FC677" s="14">
        <v>0</v>
      </c>
      <c r="FD677" s="14">
        <v>0</v>
      </c>
      <c r="FE677" s="14">
        <v>0</v>
      </c>
      <c r="FF677" s="14">
        <v>0</v>
      </c>
      <c r="FG677" s="14">
        <v>0</v>
      </c>
      <c r="FH677" s="14">
        <v>0</v>
      </c>
      <c r="FI677" s="14">
        <v>0</v>
      </c>
      <c r="FJ677" s="14">
        <v>0</v>
      </c>
      <c r="FK677" s="14">
        <v>0</v>
      </c>
      <c r="FL677" s="14">
        <v>0</v>
      </c>
      <c r="FM677" s="14">
        <v>0</v>
      </c>
      <c r="FN677" s="14">
        <v>0</v>
      </c>
      <c r="FO677" s="14">
        <v>0</v>
      </c>
      <c r="FP677" s="14">
        <v>0</v>
      </c>
      <c r="FQ677" s="14">
        <v>0</v>
      </c>
      <c r="FR677" s="14">
        <v>0</v>
      </c>
      <c r="FS677" s="14">
        <v>0</v>
      </c>
      <c r="FT677" s="14">
        <v>0</v>
      </c>
      <c r="FU677" s="14">
        <v>0</v>
      </c>
      <c r="FV677" s="14">
        <v>0</v>
      </c>
      <c r="FW677" s="14">
        <v>0</v>
      </c>
      <c r="FX677" s="14">
        <v>0</v>
      </c>
      <c r="FY677" s="14">
        <v>0</v>
      </c>
      <c r="FZ677" s="14">
        <v>0</v>
      </c>
      <c r="GA677" s="14">
        <v>0</v>
      </c>
      <c r="GB677" s="14">
        <v>0</v>
      </c>
      <c r="GC677" s="14">
        <v>0</v>
      </c>
      <c r="GD677" s="14">
        <v>0</v>
      </c>
      <c r="GE677" s="14">
        <v>0</v>
      </c>
      <c r="GF677" s="14">
        <v>0</v>
      </c>
      <c r="GG677" s="14">
        <v>0</v>
      </c>
      <c r="GH677" s="14">
        <v>0</v>
      </c>
      <c r="GI677" s="14">
        <v>0</v>
      </c>
      <c r="GJ677" s="14">
        <v>0</v>
      </c>
      <c r="GK677" s="14">
        <v>0</v>
      </c>
      <c r="GL677" s="14">
        <v>0</v>
      </c>
      <c r="GM677" s="14">
        <v>0</v>
      </c>
      <c r="GN677" s="14">
        <v>0</v>
      </c>
      <c r="GO677" s="14">
        <v>0</v>
      </c>
      <c r="GP677" s="14">
        <v>0</v>
      </c>
      <c r="GQ677" s="14">
        <v>0</v>
      </c>
      <c r="GR677" s="14">
        <v>0</v>
      </c>
      <c r="GS677" s="14">
        <v>0</v>
      </c>
      <c r="GT677" s="14">
        <v>0</v>
      </c>
      <c r="GU677" s="14">
        <v>0</v>
      </c>
      <c r="GV677" s="14">
        <v>0</v>
      </c>
      <c r="GW677" s="14">
        <v>2</v>
      </c>
      <c r="GX677" s="14">
        <v>1</v>
      </c>
      <c r="GY677" s="14">
        <v>0</v>
      </c>
      <c r="GZ677" s="14">
        <v>0</v>
      </c>
      <c r="HA677" s="14">
        <v>6</v>
      </c>
      <c r="HB677" s="14">
        <v>0</v>
      </c>
      <c r="HC677" s="14">
        <v>0</v>
      </c>
      <c r="HD677" s="14">
        <v>0</v>
      </c>
      <c r="HE677" s="14">
        <v>0</v>
      </c>
      <c r="HF677" s="14">
        <v>0</v>
      </c>
      <c r="HG677" s="14">
        <v>0</v>
      </c>
      <c r="HH677" s="14">
        <v>0</v>
      </c>
      <c r="HI677" s="14">
        <v>0</v>
      </c>
      <c r="HJ677" s="14">
        <v>0</v>
      </c>
      <c r="HK677" s="14">
        <v>0</v>
      </c>
      <c r="HL677" s="14">
        <v>0</v>
      </c>
      <c r="HM677" s="14">
        <v>0</v>
      </c>
      <c r="HN677" s="14">
        <v>0</v>
      </c>
      <c r="HO677" s="14">
        <v>2</v>
      </c>
      <c r="HP677" s="14">
        <v>0</v>
      </c>
      <c r="HQ677" s="14">
        <v>0</v>
      </c>
      <c r="HR677" s="14">
        <v>0</v>
      </c>
      <c r="HS677" s="14">
        <v>0</v>
      </c>
      <c r="HT677" s="14">
        <v>0</v>
      </c>
      <c r="HU677" s="14">
        <v>0</v>
      </c>
      <c r="HV677" s="14">
        <v>0</v>
      </c>
      <c r="HW677" s="14">
        <v>0</v>
      </c>
      <c r="HX677" s="14">
        <v>0</v>
      </c>
      <c r="HY677" s="14">
        <v>0</v>
      </c>
      <c r="HZ677" s="14">
        <v>0</v>
      </c>
      <c r="IA677" s="14">
        <v>0</v>
      </c>
      <c r="IB677" s="14">
        <v>0</v>
      </c>
      <c r="IC677" s="14">
        <v>0</v>
      </c>
      <c r="ID677" s="14">
        <v>0</v>
      </c>
      <c r="IE677" s="14">
        <v>0</v>
      </c>
      <c r="IF677" s="14">
        <v>0</v>
      </c>
      <c r="IG677" s="14">
        <v>0</v>
      </c>
      <c r="IH677" s="14">
        <v>1</v>
      </c>
      <c r="II677" s="14">
        <v>0</v>
      </c>
      <c r="IJ677" s="14">
        <v>0</v>
      </c>
      <c r="IK677" s="14">
        <v>0</v>
      </c>
      <c r="IL677" s="14">
        <v>0</v>
      </c>
      <c r="IM677" s="14">
        <v>0</v>
      </c>
      <c r="IN677" s="14">
        <v>0</v>
      </c>
      <c r="IO677" s="14">
        <v>1</v>
      </c>
      <c r="IP677" s="14">
        <v>0</v>
      </c>
      <c r="IQ677" s="14">
        <v>0</v>
      </c>
      <c r="IR677" s="14">
        <v>0</v>
      </c>
      <c r="IS677" s="14">
        <v>1</v>
      </c>
      <c r="IT677" s="14">
        <v>1</v>
      </c>
      <c r="IU677" s="14">
        <v>0</v>
      </c>
      <c r="IV677" s="14">
        <v>0</v>
      </c>
      <c r="IW677" s="14">
        <v>0</v>
      </c>
      <c r="IX677" s="14">
        <v>0</v>
      </c>
      <c r="IY677" s="14">
        <v>0</v>
      </c>
      <c r="IZ677" s="14">
        <v>0</v>
      </c>
      <c r="JA677" s="14">
        <v>0</v>
      </c>
      <c r="JB677" s="14">
        <v>0</v>
      </c>
      <c r="JC677" s="14">
        <v>0</v>
      </c>
      <c r="JD677" s="14">
        <v>0</v>
      </c>
      <c r="JE677" s="14">
        <v>0</v>
      </c>
      <c r="JF677" s="14">
        <v>0</v>
      </c>
      <c r="JG677" s="14">
        <v>0</v>
      </c>
      <c r="JH677" s="14">
        <v>0</v>
      </c>
      <c r="JI677" s="14">
        <v>0</v>
      </c>
      <c r="JJ677" s="14">
        <v>0</v>
      </c>
      <c r="JK677" s="14">
        <v>0</v>
      </c>
      <c r="JL677" s="14">
        <v>0</v>
      </c>
      <c r="JM677" s="14">
        <v>0</v>
      </c>
      <c r="JN677" s="14">
        <v>0</v>
      </c>
      <c r="JO677" s="14">
        <v>0</v>
      </c>
      <c r="JP677" s="14">
        <v>0</v>
      </c>
      <c r="JQ677" s="14">
        <v>0</v>
      </c>
      <c r="JR677" s="14">
        <v>0</v>
      </c>
      <c r="JS677" s="14">
        <v>0</v>
      </c>
      <c r="JT677" s="14">
        <v>0</v>
      </c>
      <c r="JU677" s="14">
        <v>1</v>
      </c>
      <c r="JV677" s="14">
        <v>0</v>
      </c>
      <c r="JW677" s="14">
        <v>0</v>
      </c>
      <c r="JX677" s="14">
        <v>0</v>
      </c>
      <c r="JY677" s="14">
        <v>0</v>
      </c>
      <c r="JZ677" s="14">
        <v>0</v>
      </c>
      <c r="KA677" s="14">
        <v>0</v>
      </c>
      <c r="KB677" s="14">
        <v>0</v>
      </c>
      <c r="KC677" s="14">
        <v>0</v>
      </c>
      <c r="KD677" s="14">
        <v>0</v>
      </c>
      <c r="KE677" s="14">
        <v>0</v>
      </c>
      <c r="KF677" s="14">
        <v>0</v>
      </c>
      <c r="KG677" s="14">
        <v>0</v>
      </c>
      <c r="KH677" s="14">
        <v>0</v>
      </c>
      <c r="KI677" s="14">
        <v>0</v>
      </c>
      <c r="KJ677" s="14">
        <v>0</v>
      </c>
      <c r="KK677" s="14">
        <v>0</v>
      </c>
      <c r="KL677" s="14">
        <v>0</v>
      </c>
      <c r="KM677" s="14">
        <v>0</v>
      </c>
      <c r="KN677" s="14">
        <v>0</v>
      </c>
      <c r="KO677" s="14">
        <v>0</v>
      </c>
      <c r="KP677" s="14">
        <v>0</v>
      </c>
      <c r="KQ677" s="14">
        <v>0</v>
      </c>
      <c r="KR677" s="14">
        <v>0</v>
      </c>
      <c r="KS677" s="14">
        <v>0</v>
      </c>
      <c r="KT677" s="14">
        <v>0</v>
      </c>
      <c r="KU677" s="14">
        <v>0</v>
      </c>
      <c r="KV677" s="14">
        <v>0</v>
      </c>
      <c r="KW677" s="14">
        <v>0</v>
      </c>
      <c r="KX677" s="14">
        <v>0</v>
      </c>
      <c r="KY677" s="14">
        <v>0</v>
      </c>
      <c r="KZ677" s="14">
        <v>0</v>
      </c>
      <c r="LA677" s="14">
        <v>0</v>
      </c>
      <c r="LB677" s="14">
        <v>0</v>
      </c>
      <c r="LC677" s="14">
        <v>0</v>
      </c>
      <c r="LD677" s="14">
        <v>0</v>
      </c>
      <c r="LE677" s="14">
        <v>0</v>
      </c>
      <c r="LF677" s="14">
        <v>0</v>
      </c>
      <c r="LG677" s="14">
        <v>0</v>
      </c>
      <c r="LH677" s="14">
        <v>0</v>
      </c>
      <c r="LI677" s="14">
        <v>0</v>
      </c>
      <c r="LJ677" s="14">
        <v>0</v>
      </c>
      <c r="LK677" s="14">
        <v>0</v>
      </c>
      <c r="LL677" s="14">
        <v>0</v>
      </c>
      <c r="LM677" s="14">
        <v>0</v>
      </c>
      <c r="LN677" s="14">
        <v>0</v>
      </c>
      <c r="LO677" s="14">
        <v>0</v>
      </c>
      <c r="LP677" s="14">
        <v>0</v>
      </c>
      <c r="LQ677" s="14">
        <v>0</v>
      </c>
      <c r="LR677" s="14">
        <v>0</v>
      </c>
      <c r="LS677" s="14">
        <v>0</v>
      </c>
      <c r="LT677" s="14">
        <v>1</v>
      </c>
      <c r="LU677" s="14">
        <v>0</v>
      </c>
      <c r="LV677" s="14">
        <v>0</v>
      </c>
      <c r="LW677" s="14">
        <v>0</v>
      </c>
      <c r="LX677" s="14">
        <v>0</v>
      </c>
      <c r="LY677" s="14">
        <v>1</v>
      </c>
      <c r="LZ677" s="14">
        <v>0</v>
      </c>
      <c r="MA677" s="14">
        <v>0</v>
      </c>
      <c r="MB677" s="14">
        <v>0</v>
      </c>
      <c r="MC677" s="14">
        <v>0</v>
      </c>
      <c r="MD677" s="14">
        <v>0</v>
      </c>
      <c r="ME677" s="14">
        <v>1</v>
      </c>
      <c r="MF677" s="14">
        <v>0</v>
      </c>
      <c r="MG677" s="14">
        <v>0</v>
      </c>
      <c r="MH677" s="14">
        <v>0</v>
      </c>
      <c r="MI677" s="14">
        <v>0</v>
      </c>
      <c r="MJ677" s="14">
        <v>0</v>
      </c>
      <c r="MK677" s="14">
        <v>1</v>
      </c>
      <c r="ML677" s="14">
        <v>0</v>
      </c>
      <c r="MM677" s="14">
        <v>0</v>
      </c>
      <c r="MN677" s="14">
        <v>0</v>
      </c>
      <c r="MO677" s="14">
        <v>0</v>
      </c>
      <c r="MP677" s="14">
        <v>0</v>
      </c>
      <c r="MQ677" s="14">
        <v>0</v>
      </c>
      <c r="MR677" s="14">
        <v>0</v>
      </c>
      <c r="MS677" s="14">
        <v>0</v>
      </c>
      <c r="MT677" s="14">
        <v>0</v>
      </c>
      <c r="MU677" s="14">
        <v>0</v>
      </c>
      <c r="MV677" s="14">
        <v>0</v>
      </c>
      <c r="MW677" s="14">
        <v>0</v>
      </c>
      <c r="MX677" s="14">
        <v>0</v>
      </c>
      <c r="MY677" s="14">
        <v>0</v>
      </c>
      <c r="MZ677" s="14">
        <v>0</v>
      </c>
      <c r="NA677" s="14">
        <v>0</v>
      </c>
      <c r="NB677" s="14">
        <v>1</v>
      </c>
      <c r="NC677" s="14">
        <v>0</v>
      </c>
      <c r="ND677" s="14">
        <v>0</v>
      </c>
      <c r="NE677" s="14">
        <v>2</v>
      </c>
      <c r="NF677" s="14">
        <v>1</v>
      </c>
      <c r="NG677" s="14">
        <v>0</v>
      </c>
      <c r="NH677" s="14">
        <v>1</v>
      </c>
      <c r="NI677" s="14">
        <v>0</v>
      </c>
      <c r="NJ677" s="14">
        <v>0</v>
      </c>
      <c r="NK677" s="14">
        <v>1</v>
      </c>
      <c r="NL677" s="14">
        <v>1</v>
      </c>
      <c r="NM677" s="14">
        <v>0</v>
      </c>
      <c r="NN677" s="14">
        <v>0</v>
      </c>
      <c r="NO677" s="14">
        <v>0</v>
      </c>
      <c r="NP677" s="14">
        <v>0</v>
      </c>
      <c r="NQ677" s="14">
        <v>1</v>
      </c>
      <c r="NR677" s="14">
        <v>0</v>
      </c>
      <c r="NS677" s="14">
        <v>0</v>
      </c>
      <c r="NT677" s="14">
        <v>0</v>
      </c>
      <c r="NU677" s="14">
        <v>0</v>
      </c>
      <c r="NV677" s="14">
        <v>5</v>
      </c>
      <c r="NW677" s="14">
        <v>0</v>
      </c>
      <c r="NX677" s="14">
        <v>1</v>
      </c>
      <c r="NY677" s="14">
        <v>1</v>
      </c>
      <c r="NZ677" s="14">
        <v>0</v>
      </c>
      <c r="OA677" s="14">
        <v>0</v>
      </c>
      <c r="OB677" s="14">
        <v>0</v>
      </c>
      <c r="OC677" s="14">
        <v>3</v>
      </c>
      <c r="OD677" s="14">
        <v>2</v>
      </c>
      <c r="OE677" s="14">
        <v>1</v>
      </c>
      <c r="OF677" s="14"/>
      <c r="OG677" s="14">
        <v>1</v>
      </c>
      <c r="OH677" s="14">
        <v>2</v>
      </c>
      <c r="OI677" s="14">
        <v>0</v>
      </c>
      <c r="OJ677" s="14">
        <v>9</v>
      </c>
      <c r="OK677" s="14">
        <v>1</v>
      </c>
      <c r="OL677" s="14">
        <v>0</v>
      </c>
      <c r="OM677" s="14">
        <v>0</v>
      </c>
      <c r="ON677" s="14">
        <v>21</v>
      </c>
      <c r="OO677" s="14">
        <v>12</v>
      </c>
      <c r="OP677" s="14">
        <v>0</v>
      </c>
      <c r="OQ677" s="14">
        <v>0</v>
      </c>
      <c r="OR677" s="14">
        <v>0</v>
      </c>
      <c r="OS677" s="14">
        <v>3</v>
      </c>
      <c r="OT677" s="14">
        <v>3</v>
      </c>
      <c r="OU677" s="14">
        <v>0</v>
      </c>
      <c r="OV677" s="14">
        <v>2</v>
      </c>
      <c r="OW677" s="14">
        <v>0</v>
      </c>
      <c r="OX677" s="14">
        <v>0</v>
      </c>
      <c r="OY677" s="14">
        <v>4</v>
      </c>
      <c r="OZ677" s="31">
        <v>3</v>
      </c>
      <c r="PA677" s="14">
        <v>0</v>
      </c>
      <c r="PB677" s="14"/>
      <c r="PC677" s="14"/>
      <c r="PD677" s="14">
        <v>0</v>
      </c>
      <c r="PE677" s="14"/>
      <c r="PF677" s="14"/>
      <c r="PG677" s="54"/>
      <c r="PH677" s="54"/>
      <c r="PI677" s="54"/>
      <c r="PJ677" s="54"/>
      <c r="PK677" s="54"/>
      <c r="PL677" s="84"/>
      <c r="PM677" s="14">
        <v>1</v>
      </c>
      <c r="PN677" s="84">
        <v>2</v>
      </c>
      <c r="PO677" s="84">
        <v>1</v>
      </c>
      <c r="PP677" s="84">
        <v>1</v>
      </c>
      <c r="PQ677" s="84"/>
      <c r="PR677" s="505"/>
      <c r="PS677" s="84"/>
      <c r="PT677" s="84"/>
      <c r="PU677" s="84"/>
      <c r="PV677" s="84"/>
      <c r="PW677" s="54"/>
      <c r="PX677" s="54"/>
      <c r="PY677" s="14"/>
      <c r="PZ677" s="14"/>
      <c r="QA677" s="14"/>
      <c r="QB677" s="14">
        <v>4</v>
      </c>
      <c r="QC677" s="54"/>
      <c r="QD677" s="14">
        <v>3</v>
      </c>
      <c r="QE677" s="20"/>
      <c r="QH677" s="20"/>
      <c r="QI677" s="20"/>
      <c r="QJ677" s="20"/>
      <c r="QK677" s="20"/>
      <c r="QL677" s="20"/>
      <c r="QM677" s="20"/>
      <c r="QO677" s="20"/>
      <c r="QP677" s="20"/>
      <c r="QQ677" s="20"/>
      <c r="QT677" s="20"/>
      <c r="QU677" s="20"/>
      <c r="QV677" s="20"/>
      <c r="QW677" s="20"/>
      <c r="RE677" s="20"/>
      <c r="RF677" s="20"/>
      <c r="RG677" s="20"/>
      <c r="RH677" s="20"/>
      <c r="RL677" s="1">
        <v>1</v>
      </c>
    </row>
    <row r="678" spans="1:534" s="20" customFormat="1" x14ac:dyDescent="0.25">
      <c r="A678" s="68" t="s">
        <v>10</v>
      </c>
      <c r="B678" s="79" t="s">
        <v>10</v>
      </c>
      <c r="C678" s="464">
        <v>34637</v>
      </c>
      <c r="D678" s="347"/>
      <c r="E678" s="14">
        <v>0</v>
      </c>
      <c r="F678" s="14">
        <v>0</v>
      </c>
      <c r="G678" s="14">
        <v>0</v>
      </c>
      <c r="H678" s="14">
        <v>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1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  <c r="AL678" s="14">
        <v>0</v>
      </c>
      <c r="AM678" s="14">
        <v>0</v>
      </c>
      <c r="AN678" s="14">
        <v>0</v>
      </c>
      <c r="AO678" s="14">
        <v>0</v>
      </c>
      <c r="AP678" s="14">
        <v>0</v>
      </c>
      <c r="AQ678" s="14">
        <v>0</v>
      </c>
      <c r="AR678" s="14">
        <v>0</v>
      </c>
      <c r="AS678" s="14">
        <v>0</v>
      </c>
      <c r="AT678" s="14">
        <v>0</v>
      </c>
      <c r="AU678" s="14">
        <v>0</v>
      </c>
      <c r="AV678" s="14">
        <v>0</v>
      </c>
      <c r="AW678" s="14">
        <v>0</v>
      </c>
      <c r="AX678" s="14">
        <v>0</v>
      </c>
      <c r="AY678" s="14">
        <v>0</v>
      </c>
      <c r="AZ678" s="14">
        <v>0</v>
      </c>
      <c r="BA678" s="14">
        <v>0</v>
      </c>
      <c r="BB678" s="14">
        <v>0</v>
      </c>
      <c r="BC678" s="14">
        <v>0</v>
      </c>
      <c r="BD678" s="14">
        <v>0</v>
      </c>
      <c r="BE678" s="14">
        <v>0</v>
      </c>
      <c r="BF678" s="14">
        <v>0</v>
      </c>
      <c r="BG678" s="14">
        <v>0</v>
      </c>
      <c r="BH678" s="14">
        <v>0</v>
      </c>
      <c r="BI678" s="14">
        <v>0</v>
      </c>
      <c r="BJ678" s="14">
        <v>0</v>
      </c>
      <c r="BK678" s="14">
        <v>0</v>
      </c>
      <c r="BL678" s="14">
        <v>0</v>
      </c>
      <c r="BM678" s="14">
        <v>0</v>
      </c>
      <c r="BN678" s="14">
        <v>0</v>
      </c>
      <c r="BO678" s="14">
        <v>0</v>
      </c>
      <c r="BP678" s="14">
        <v>0</v>
      </c>
      <c r="BQ678" s="14">
        <v>0</v>
      </c>
      <c r="BR678" s="14">
        <v>0</v>
      </c>
      <c r="BS678" s="14">
        <v>0</v>
      </c>
      <c r="BT678" s="14">
        <v>0</v>
      </c>
      <c r="BU678" s="14">
        <v>0</v>
      </c>
      <c r="BV678" s="14">
        <v>0</v>
      </c>
      <c r="BW678" s="14">
        <v>0</v>
      </c>
      <c r="BX678" s="14">
        <v>0</v>
      </c>
      <c r="BY678" s="14">
        <v>0</v>
      </c>
      <c r="BZ678" s="14">
        <v>0</v>
      </c>
      <c r="CA678" s="14">
        <v>0</v>
      </c>
      <c r="CB678" s="14">
        <v>0</v>
      </c>
      <c r="CC678" s="14">
        <v>0</v>
      </c>
      <c r="CD678" s="14">
        <v>0</v>
      </c>
      <c r="CE678" s="14">
        <v>0</v>
      </c>
      <c r="CF678" s="14">
        <v>0</v>
      </c>
      <c r="CG678" s="14">
        <v>0</v>
      </c>
      <c r="CH678" s="14">
        <v>0</v>
      </c>
      <c r="CI678" s="14">
        <v>0</v>
      </c>
      <c r="CJ678" s="14">
        <v>0</v>
      </c>
      <c r="CK678" s="14">
        <v>0</v>
      </c>
      <c r="CL678" s="14">
        <v>0</v>
      </c>
      <c r="CM678" s="14">
        <v>0</v>
      </c>
      <c r="CN678" s="14">
        <v>0</v>
      </c>
      <c r="CO678" s="14">
        <v>0</v>
      </c>
      <c r="CP678" s="14">
        <v>0</v>
      </c>
      <c r="CQ678" s="14">
        <v>1</v>
      </c>
      <c r="CR678" s="14">
        <v>0</v>
      </c>
      <c r="CS678" s="14">
        <v>0</v>
      </c>
      <c r="CT678" s="14">
        <v>0</v>
      </c>
      <c r="CU678" s="14">
        <v>0</v>
      </c>
      <c r="CV678" s="14">
        <v>0</v>
      </c>
      <c r="CW678" s="14">
        <v>0</v>
      </c>
      <c r="CX678" s="14">
        <v>1</v>
      </c>
      <c r="CY678" s="14">
        <v>0</v>
      </c>
      <c r="CZ678" s="14">
        <v>0</v>
      </c>
      <c r="DA678" s="14">
        <v>3</v>
      </c>
      <c r="DB678" s="14">
        <v>1</v>
      </c>
      <c r="DC678" s="14">
        <v>3</v>
      </c>
      <c r="DD678" s="14">
        <v>3</v>
      </c>
      <c r="DE678" s="14">
        <v>2</v>
      </c>
      <c r="DF678" s="14">
        <v>0</v>
      </c>
      <c r="DG678" s="14">
        <v>4</v>
      </c>
      <c r="DH678" s="14">
        <v>0</v>
      </c>
      <c r="DI678" s="14">
        <v>1</v>
      </c>
      <c r="DJ678" s="14">
        <v>4</v>
      </c>
      <c r="DK678" s="14">
        <v>7</v>
      </c>
      <c r="DL678" s="14">
        <v>3</v>
      </c>
      <c r="DM678" s="14">
        <v>0</v>
      </c>
      <c r="DN678" s="14">
        <v>4</v>
      </c>
      <c r="DO678" s="14">
        <v>4</v>
      </c>
      <c r="DP678" s="14">
        <v>2</v>
      </c>
      <c r="DQ678" s="14">
        <v>6</v>
      </c>
      <c r="DR678" s="14">
        <v>0</v>
      </c>
      <c r="DS678" s="14">
        <v>4</v>
      </c>
      <c r="DT678" s="14">
        <v>7</v>
      </c>
      <c r="DU678" s="14">
        <v>1</v>
      </c>
      <c r="DV678" s="14">
        <v>6</v>
      </c>
      <c r="DW678" s="14">
        <v>2</v>
      </c>
      <c r="DX678" s="14">
        <v>1</v>
      </c>
      <c r="DY678" s="14">
        <v>1</v>
      </c>
      <c r="DZ678" s="14">
        <v>3</v>
      </c>
      <c r="EA678" s="14">
        <v>6</v>
      </c>
      <c r="EB678" s="14">
        <v>0</v>
      </c>
      <c r="EC678" s="14">
        <v>2</v>
      </c>
      <c r="ED678" s="14">
        <v>2</v>
      </c>
      <c r="EE678" s="14">
        <v>2</v>
      </c>
      <c r="EF678" s="14">
        <v>2</v>
      </c>
      <c r="EG678" s="14">
        <v>0</v>
      </c>
      <c r="EH678" s="14">
        <v>6</v>
      </c>
      <c r="EI678" s="14">
        <v>1</v>
      </c>
      <c r="EJ678" s="14">
        <v>0</v>
      </c>
      <c r="EK678" s="14">
        <v>10</v>
      </c>
      <c r="EL678" s="14">
        <v>0</v>
      </c>
      <c r="EM678" s="14">
        <v>0</v>
      </c>
      <c r="EN678" s="14">
        <v>0</v>
      </c>
      <c r="EO678" s="14">
        <v>0</v>
      </c>
      <c r="EP678" s="14">
        <v>3</v>
      </c>
      <c r="EQ678" s="14">
        <v>0</v>
      </c>
      <c r="ER678" s="14">
        <v>5</v>
      </c>
      <c r="ES678" s="14">
        <v>1</v>
      </c>
      <c r="ET678" s="14">
        <v>1</v>
      </c>
      <c r="EU678" s="14">
        <v>0</v>
      </c>
      <c r="EV678" s="14">
        <v>2</v>
      </c>
      <c r="EW678" s="14">
        <v>1</v>
      </c>
      <c r="EX678" s="14">
        <v>1</v>
      </c>
      <c r="EY678" s="14">
        <v>0</v>
      </c>
      <c r="EZ678" s="14">
        <v>3</v>
      </c>
      <c r="FA678" s="14">
        <v>5</v>
      </c>
      <c r="FB678" s="14">
        <v>1</v>
      </c>
      <c r="FC678" s="14">
        <v>0</v>
      </c>
      <c r="FD678" s="14">
        <v>3</v>
      </c>
      <c r="FE678" s="14">
        <v>1</v>
      </c>
      <c r="FF678" s="14">
        <v>3</v>
      </c>
      <c r="FG678" s="14">
        <v>3</v>
      </c>
      <c r="FH678" s="14">
        <v>0</v>
      </c>
      <c r="FI678" s="14">
        <v>5</v>
      </c>
      <c r="FJ678" s="14">
        <v>10</v>
      </c>
      <c r="FK678" s="14">
        <v>5</v>
      </c>
      <c r="FL678" s="14">
        <v>5</v>
      </c>
      <c r="FM678" s="14">
        <v>9</v>
      </c>
      <c r="FN678" s="14">
        <v>0</v>
      </c>
      <c r="FO678" s="14">
        <v>9</v>
      </c>
      <c r="FP678" s="14">
        <v>8</v>
      </c>
      <c r="FQ678" s="14">
        <v>0</v>
      </c>
      <c r="FR678" s="14">
        <v>16</v>
      </c>
      <c r="FS678" s="14">
        <v>-8</v>
      </c>
      <c r="FT678" s="14">
        <v>4</v>
      </c>
      <c r="FU678" s="14">
        <v>6</v>
      </c>
      <c r="FV678" s="14">
        <v>3</v>
      </c>
      <c r="FW678" s="14">
        <v>3</v>
      </c>
      <c r="FX678" s="14">
        <v>2</v>
      </c>
      <c r="FY678" s="14">
        <v>2</v>
      </c>
      <c r="FZ678" s="14">
        <v>4</v>
      </c>
      <c r="GA678" s="14">
        <v>0</v>
      </c>
      <c r="GB678" s="14">
        <v>4</v>
      </c>
      <c r="GC678" s="14">
        <v>1</v>
      </c>
      <c r="GD678" s="14">
        <v>0</v>
      </c>
      <c r="GE678" s="14">
        <v>1</v>
      </c>
      <c r="GF678" s="14">
        <v>6</v>
      </c>
      <c r="GG678" s="14">
        <v>0</v>
      </c>
      <c r="GH678" s="14">
        <v>0</v>
      </c>
      <c r="GI678" s="14">
        <v>2</v>
      </c>
      <c r="GJ678" s="14">
        <v>3</v>
      </c>
      <c r="GK678" s="14">
        <v>1</v>
      </c>
      <c r="GL678" s="14">
        <v>2</v>
      </c>
      <c r="GM678" s="14">
        <v>9</v>
      </c>
      <c r="GN678" s="14">
        <v>0</v>
      </c>
      <c r="GO678" s="14">
        <v>0</v>
      </c>
      <c r="GP678" s="14">
        <v>9</v>
      </c>
      <c r="GQ678" s="14">
        <v>1</v>
      </c>
      <c r="GR678" s="14">
        <v>3</v>
      </c>
      <c r="GS678" s="14">
        <v>0</v>
      </c>
      <c r="GT678" s="14">
        <v>2</v>
      </c>
      <c r="GU678" s="14">
        <v>0</v>
      </c>
      <c r="GV678" s="14">
        <v>2</v>
      </c>
      <c r="GW678" s="14">
        <v>1</v>
      </c>
      <c r="GX678" s="14">
        <v>4</v>
      </c>
      <c r="GY678" s="14">
        <v>0</v>
      </c>
      <c r="GZ678" s="14">
        <v>1</v>
      </c>
      <c r="HA678" s="14">
        <v>0</v>
      </c>
      <c r="HB678" s="14">
        <v>0</v>
      </c>
      <c r="HC678" s="14">
        <v>0</v>
      </c>
      <c r="HD678" s="14">
        <v>5</v>
      </c>
      <c r="HE678" s="14">
        <v>1</v>
      </c>
      <c r="HF678" s="14">
        <v>5</v>
      </c>
      <c r="HG678" s="14">
        <v>2</v>
      </c>
      <c r="HH678" s="14">
        <v>6</v>
      </c>
      <c r="HI678" s="14">
        <v>0</v>
      </c>
      <c r="HJ678" s="14">
        <v>3</v>
      </c>
      <c r="HK678" s="14">
        <v>3</v>
      </c>
      <c r="HL678" s="14">
        <v>2</v>
      </c>
      <c r="HM678" s="14">
        <v>4</v>
      </c>
      <c r="HN678" s="14">
        <v>3</v>
      </c>
      <c r="HO678" s="14">
        <v>2</v>
      </c>
      <c r="HP678" s="14">
        <v>0</v>
      </c>
      <c r="HQ678" s="14">
        <v>4</v>
      </c>
      <c r="HR678" s="14">
        <v>2</v>
      </c>
      <c r="HS678" s="14">
        <v>11</v>
      </c>
      <c r="HT678" s="14">
        <v>0</v>
      </c>
      <c r="HU678" s="14">
        <v>0</v>
      </c>
      <c r="HV678" s="14">
        <v>9</v>
      </c>
      <c r="HW678" s="14">
        <v>0</v>
      </c>
      <c r="HX678" s="14">
        <v>6</v>
      </c>
      <c r="HY678" s="14">
        <v>0</v>
      </c>
      <c r="HZ678" s="14">
        <v>10</v>
      </c>
      <c r="IA678" s="14">
        <v>-2</v>
      </c>
      <c r="IB678" s="14">
        <v>0</v>
      </c>
      <c r="IC678" s="14">
        <v>17</v>
      </c>
      <c r="ID678" s="14">
        <v>0</v>
      </c>
      <c r="IE678" s="14">
        <v>14</v>
      </c>
      <c r="IF678" s="14">
        <v>13</v>
      </c>
      <c r="IG678" s="14">
        <v>12</v>
      </c>
      <c r="IH678" s="14">
        <v>12</v>
      </c>
      <c r="II678" s="14">
        <v>0</v>
      </c>
      <c r="IJ678" s="14">
        <v>23</v>
      </c>
      <c r="IK678" s="14">
        <v>0</v>
      </c>
      <c r="IL678" s="14">
        <v>5</v>
      </c>
      <c r="IM678" s="14">
        <v>3</v>
      </c>
      <c r="IN678" s="14">
        <v>2</v>
      </c>
      <c r="IO678" s="14">
        <v>10</v>
      </c>
      <c r="IP678" s="14">
        <v>15</v>
      </c>
      <c r="IQ678" s="14">
        <v>11</v>
      </c>
      <c r="IR678" s="14">
        <v>0</v>
      </c>
      <c r="IS678" s="14">
        <v>16</v>
      </c>
      <c r="IT678" s="14">
        <v>26</v>
      </c>
      <c r="IU678" s="14">
        <v>17</v>
      </c>
      <c r="IV678" s="14">
        <v>10</v>
      </c>
      <c r="IW678" s="14">
        <v>6</v>
      </c>
      <c r="IX678" s="14">
        <v>10</v>
      </c>
      <c r="IY678" s="14">
        <v>0</v>
      </c>
      <c r="IZ678" s="14">
        <v>0</v>
      </c>
      <c r="JA678" s="14">
        <v>15</v>
      </c>
      <c r="JB678" s="14">
        <v>8</v>
      </c>
      <c r="JC678" s="14">
        <v>5</v>
      </c>
      <c r="JD678" s="14">
        <v>8</v>
      </c>
      <c r="JE678" s="14">
        <v>2</v>
      </c>
      <c r="JF678" s="14">
        <v>0</v>
      </c>
      <c r="JG678" s="14">
        <v>7</v>
      </c>
      <c r="JH678" s="14">
        <v>0</v>
      </c>
      <c r="JI678" s="14">
        <v>4</v>
      </c>
      <c r="JJ678" s="14">
        <v>6</v>
      </c>
      <c r="JK678" s="14">
        <v>1</v>
      </c>
      <c r="JL678" s="14">
        <v>9</v>
      </c>
      <c r="JM678" s="14">
        <v>0</v>
      </c>
      <c r="JN678" s="14">
        <v>0</v>
      </c>
      <c r="JO678" s="14">
        <v>1</v>
      </c>
      <c r="JP678" s="14">
        <v>2</v>
      </c>
      <c r="JQ678" s="14">
        <v>8</v>
      </c>
      <c r="JR678" s="14">
        <v>4</v>
      </c>
      <c r="JS678" s="14">
        <v>5</v>
      </c>
      <c r="JT678" s="14">
        <v>0</v>
      </c>
      <c r="JU678" s="14">
        <v>12</v>
      </c>
      <c r="JV678" s="14">
        <v>0</v>
      </c>
      <c r="JW678" s="14">
        <v>1</v>
      </c>
      <c r="JX678" s="14">
        <v>2</v>
      </c>
      <c r="JY678" s="14">
        <v>3</v>
      </c>
      <c r="JZ678" s="14">
        <v>5</v>
      </c>
      <c r="KA678" s="14">
        <v>0</v>
      </c>
      <c r="KB678" s="14">
        <v>1</v>
      </c>
      <c r="KC678" s="14">
        <v>4</v>
      </c>
      <c r="KD678" s="14">
        <v>0</v>
      </c>
      <c r="KE678" s="14">
        <v>5</v>
      </c>
      <c r="KF678" s="14">
        <v>6</v>
      </c>
      <c r="KG678" s="14">
        <v>1</v>
      </c>
      <c r="KH678" s="14">
        <v>0</v>
      </c>
      <c r="KI678" s="14">
        <v>1</v>
      </c>
      <c r="KJ678" s="14">
        <v>2</v>
      </c>
      <c r="KK678" s="14">
        <v>0</v>
      </c>
      <c r="KL678" s="14">
        <v>4</v>
      </c>
      <c r="KM678" s="14">
        <v>2</v>
      </c>
      <c r="KN678" s="14">
        <v>0</v>
      </c>
      <c r="KO678" s="14">
        <v>0</v>
      </c>
      <c r="KP678" s="14">
        <v>0</v>
      </c>
      <c r="KQ678" s="14">
        <v>9</v>
      </c>
      <c r="KR678" s="14">
        <v>1</v>
      </c>
      <c r="KS678" s="14">
        <v>0</v>
      </c>
      <c r="KT678" s="14">
        <v>4</v>
      </c>
      <c r="KU678" s="14">
        <v>1</v>
      </c>
      <c r="KV678" s="14">
        <v>0</v>
      </c>
      <c r="KW678" s="14">
        <v>3</v>
      </c>
      <c r="KX678" s="14">
        <v>5</v>
      </c>
      <c r="KY678" s="14">
        <v>5</v>
      </c>
      <c r="KZ678" s="14">
        <v>0</v>
      </c>
      <c r="LA678" s="14">
        <v>0</v>
      </c>
      <c r="LB678" s="14">
        <v>16</v>
      </c>
      <c r="LC678" s="14">
        <v>0</v>
      </c>
      <c r="LD678" s="14">
        <v>11</v>
      </c>
      <c r="LE678" s="14">
        <v>3</v>
      </c>
      <c r="LF678" s="14">
        <v>5</v>
      </c>
      <c r="LG678" s="14">
        <v>9</v>
      </c>
      <c r="LH678" s="14">
        <v>1</v>
      </c>
      <c r="LI678" s="14">
        <v>0</v>
      </c>
      <c r="LJ678" s="14">
        <v>0</v>
      </c>
      <c r="LK678" s="14">
        <v>4</v>
      </c>
      <c r="LL678" s="14">
        <v>2</v>
      </c>
      <c r="LM678" s="14">
        <v>7</v>
      </c>
      <c r="LN678" s="14">
        <v>6</v>
      </c>
      <c r="LO678" s="14">
        <v>0</v>
      </c>
      <c r="LP678" s="14">
        <v>8</v>
      </c>
      <c r="LQ678" s="14">
        <v>0</v>
      </c>
      <c r="LR678" s="14">
        <v>1</v>
      </c>
      <c r="LS678" s="14">
        <v>1</v>
      </c>
      <c r="LT678" s="14">
        <v>10</v>
      </c>
      <c r="LU678" s="14">
        <v>12</v>
      </c>
      <c r="LV678" s="14">
        <v>8</v>
      </c>
      <c r="LW678" s="14">
        <v>15</v>
      </c>
      <c r="LX678" s="14">
        <v>0</v>
      </c>
      <c r="LY678" s="14">
        <v>16</v>
      </c>
      <c r="LZ678" s="14">
        <v>6</v>
      </c>
      <c r="MA678" s="14">
        <v>8</v>
      </c>
      <c r="MB678" s="14">
        <v>19</v>
      </c>
      <c r="MC678" s="14">
        <v>3</v>
      </c>
      <c r="MD678" s="14">
        <v>13</v>
      </c>
      <c r="ME678" s="14">
        <v>27</v>
      </c>
      <c r="MF678" s="14">
        <v>7</v>
      </c>
      <c r="MG678" s="14">
        <v>3</v>
      </c>
      <c r="MH678" s="14">
        <v>8</v>
      </c>
      <c r="MI678" s="14">
        <v>22</v>
      </c>
      <c r="MJ678" s="14">
        <v>38</v>
      </c>
      <c r="MK678" s="14">
        <v>6</v>
      </c>
      <c r="ML678" s="14">
        <v>26</v>
      </c>
      <c r="MM678" s="14">
        <v>15</v>
      </c>
      <c r="MN678" s="14">
        <v>41</v>
      </c>
      <c r="MO678" s="14">
        <v>20</v>
      </c>
      <c r="MP678" s="14">
        <v>34</v>
      </c>
      <c r="MQ678" s="14">
        <v>22</v>
      </c>
      <c r="MR678" s="14">
        <v>22</v>
      </c>
      <c r="MS678" s="14">
        <v>0</v>
      </c>
      <c r="MT678" s="14">
        <v>22</v>
      </c>
      <c r="MU678" s="14">
        <v>26</v>
      </c>
      <c r="MV678" s="14">
        <v>14</v>
      </c>
      <c r="MW678" s="14">
        <v>40</v>
      </c>
      <c r="MX678" s="14">
        <v>30</v>
      </c>
      <c r="MY678" s="14">
        <v>25</v>
      </c>
      <c r="MZ678" s="14">
        <v>0</v>
      </c>
      <c r="NA678" s="14">
        <v>18</v>
      </c>
      <c r="NB678" s="14">
        <v>35</v>
      </c>
      <c r="NC678" s="14">
        <v>2</v>
      </c>
      <c r="ND678" s="14">
        <v>5</v>
      </c>
      <c r="NE678" s="14">
        <v>47</v>
      </c>
      <c r="NF678" s="14">
        <v>64</v>
      </c>
      <c r="NG678" s="14">
        <v>0</v>
      </c>
      <c r="NH678" s="14">
        <v>16</v>
      </c>
      <c r="NI678" s="14">
        <v>45</v>
      </c>
      <c r="NJ678" s="14">
        <v>18</v>
      </c>
      <c r="NK678" s="14">
        <v>26</v>
      </c>
      <c r="NL678" s="14">
        <v>34</v>
      </c>
      <c r="NM678" s="14">
        <v>20</v>
      </c>
      <c r="NN678" s="14">
        <v>0</v>
      </c>
      <c r="NO678" s="14">
        <v>29</v>
      </c>
      <c r="NP678" s="14">
        <v>0</v>
      </c>
      <c r="NQ678" s="14">
        <v>25</v>
      </c>
      <c r="NR678" s="14">
        <v>23</v>
      </c>
      <c r="NS678" s="14">
        <v>49</v>
      </c>
      <c r="NT678" s="14">
        <v>38</v>
      </c>
      <c r="NU678" s="14">
        <v>0</v>
      </c>
      <c r="NV678" s="14">
        <v>67</v>
      </c>
      <c r="NW678" s="14">
        <v>59</v>
      </c>
      <c r="NX678" s="14">
        <v>50</v>
      </c>
      <c r="NY678" s="14">
        <v>43</v>
      </c>
      <c r="NZ678" s="14">
        <v>10</v>
      </c>
      <c r="OA678" s="14">
        <v>21</v>
      </c>
      <c r="OB678" s="14">
        <v>0</v>
      </c>
      <c r="OC678" s="14">
        <v>88</v>
      </c>
      <c r="OD678" s="14">
        <v>42</v>
      </c>
      <c r="OE678" s="14">
        <v>60</v>
      </c>
      <c r="OF678" s="14">
        <v>44</v>
      </c>
      <c r="OG678" s="14">
        <v>29</v>
      </c>
      <c r="OH678" s="14">
        <v>48</v>
      </c>
      <c r="OI678" s="14">
        <v>0</v>
      </c>
      <c r="OJ678" s="14">
        <v>15</v>
      </c>
      <c r="OK678" s="14">
        <v>31</v>
      </c>
      <c r="OL678" s="14">
        <v>29</v>
      </c>
      <c r="OM678" s="14">
        <v>16</v>
      </c>
      <c r="ON678" s="14">
        <v>15</v>
      </c>
      <c r="OO678" s="14">
        <v>39</v>
      </c>
      <c r="OP678" s="14">
        <v>0</v>
      </c>
      <c r="OQ678" s="14">
        <v>9</v>
      </c>
      <c r="OR678" s="14">
        <v>0</v>
      </c>
      <c r="OS678" s="14">
        <v>35</v>
      </c>
      <c r="OT678" s="14">
        <v>30</v>
      </c>
      <c r="OU678" s="14">
        <v>25</v>
      </c>
      <c r="OV678" s="14">
        <v>22</v>
      </c>
      <c r="OW678" s="14">
        <v>0</v>
      </c>
      <c r="OX678" s="14">
        <v>5</v>
      </c>
      <c r="OY678" s="14">
        <v>28</v>
      </c>
      <c r="OZ678" s="31">
        <v>20</v>
      </c>
      <c r="PA678" s="14">
        <v>28</v>
      </c>
      <c r="PB678" s="14">
        <v>28</v>
      </c>
      <c r="PC678" s="14">
        <v>24</v>
      </c>
      <c r="PD678" s="14">
        <v>0</v>
      </c>
      <c r="PE678" s="14">
        <v>4</v>
      </c>
      <c r="PF678" s="14">
        <v>32</v>
      </c>
      <c r="PG678" s="14">
        <v>16</v>
      </c>
      <c r="PH678" s="84">
        <v>17</v>
      </c>
      <c r="PI678" s="14">
        <v>30</v>
      </c>
      <c r="PJ678" s="14">
        <v>4</v>
      </c>
      <c r="PK678" s="54"/>
      <c r="PL678" s="84">
        <v>2</v>
      </c>
      <c r="PM678" s="14">
        <v>29</v>
      </c>
      <c r="PN678" s="84">
        <v>29</v>
      </c>
      <c r="PO678" s="84">
        <v>6</v>
      </c>
      <c r="PP678" s="84">
        <v>25</v>
      </c>
      <c r="PQ678" s="84">
        <v>11</v>
      </c>
      <c r="PR678" s="506">
        <v>0</v>
      </c>
      <c r="PS678" s="479">
        <v>5</v>
      </c>
      <c r="PT678" s="84">
        <v>14</v>
      </c>
      <c r="PU678" s="479">
        <v>16</v>
      </c>
      <c r="PV678" s="84">
        <v>13</v>
      </c>
      <c r="PW678" s="479">
        <v>3</v>
      </c>
      <c r="PX678" s="479">
        <v>3</v>
      </c>
      <c r="PY678" s="479">
        <v>0</v>
      </c>
      <c r="PZ678" s="14">
        <v>1</v>
      </c>
      <c r="QA678" s="14">
        <v>11</v>
      </c>
      <c r="QB678" s="479">
        <v>15</v>
      </c>
      <c r="QC678" s="479">
        <v>11</v>
      </c>
      <c r="QD678" s="479">
        <v>8</v>
      </c>
      <c r="QE678" s="480">
        <v>6</v>
      </c>
      <c r="QF678" s="480">
        <v>0</v>
      </c>
      <c r="QG678" s="480">
        <v>2</v>
      </c>
      <c r="QH678" s="480">
        <v>11</v>
      </c>
      <c r="QI678" s="480">
        <v>9</v>
      </c>
      <c r="QJ678" s="480">
        <v>9</v>
      </c>
      <c r="QK678" s="480">
        <v>7</v>
      </c>
      <c r="QL678" s="481">
        <v>10</v>
      </c>
      <c r="QM678" s="480">
        <v>3</v>
      </c>
      <c r="QN678" s="480">
        <v>11</v>
      </c>
      <c r="QO678" s="480">
        <v>15</v>
      </c>
      <c r="QP678" s="480">
        <v>2</v>
      </c>
      <c r="QQ678" s="480">
        <v>11</v>
      </c>
      <c r="QR678" s="480">
        <v>9</v>
      </c>
      <c r="QS678" s="480">
        <v>0</v>
      </c>
      <c r="QT678" s="480">
        <v>2</v>
      </c>
      <c r="QU678" s="480">
        <v>0</v>
      </c>
      <c r="QV678" s="480">
        <v>12</v>
      </c>
      <c r="QW678" s="480">
        <v>2</v>
      </c>
      <c r="QX678" s="480">
        <v>2</v>
      </c>
      <c r="QY678" s="1">
        <v>4</v>
      </c>
      <c r="QZ678" s="1">
        <v>0</v>
      </c>
      <c r="RA678" s="1"/>
      <c r="RB678" s="1">
        <v>2</v>
      </c>
      <c r="RC678" s="1">
        <v>3</v>
      </c>
      <c r="RD678" s="1">
        <v>3</v>
      </c>
      <c r="RE678" s="1">
        <v>1</v>
      </c>
      <c r="RF678" s="1">
        <v>1</v>
      </c>
      <c r="RG678" s="1">
        <v>0</v>
      </c>
      <c r="RH678" s="1">
        <v>2</v>
      </c>
      <c r="RI678" s="1">
        <v>0</v>
      </c>
      <c r="RJ678" s="1">
        <v>11</v>
      </c>
      <c r="RK678" s="1">
        <v>1</v>
      </c>
      <c r="RL678" s="1"/>
      <c r="RM678" s="1">
        <v>3</v>
      </c>
      <c r="RN678" s="1">
        <v>3</v>
      </c>
      <c r="RO678" s="1">
        <v>2</v>
      </c>
      <c r="RP678" s="1">
        <v>1</v>
      </c>
      <c r="RQ678" s="1">
        <v>3</v>
      </c>
      <c r="RR678" s="1">
        <v>0</v>
      </c>
      <c r="RS678" s="1">
        <v>1</v>
      </c>
      <c r="RT678" s="1">
        <v>0</v>
      </c>
      <c r="RU678" s="1">
        <v>1</v>
      </c>
      <c r="RV678" s="1">
        <v>4</v>
      </c>
      <c r="RW678" s="1">
        <v>1</v>
      </c>
      <c r="RX678" s="1">
        <v>0</v>
      </c>
      <c r="RY678" s="1">
        <v>2</v>
      </c>
      <c r="RZ678" s="1">
        <v>2</v>
      </c>
      <c r="SA678" s="1"/>
      <c r="SB678" s="1">
        <v>0</v>
      </c>
      <c r="SC678" s="1">
        <v>0</v>
      </c>
      <c r="SD678" s="1">
        <v>1</v>
      </c>
      <c r="SE678" s="1">
        <v>1</v>
      </c>
      <c r="SF678" s="1">
        <v>1</v>
      </c>
      <c r="SG678" s="1">
        <v>0</v>
      </c>
      <c r="SH678" s="1">
        <v>0</v>
      </c>
      <c r="SI678" s="1">
        <v>0</v>
      </c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</row>
    <row r="679" spans="1:534" s="20" customFormat="1" hidden="1" x14ac:dyDescent="0.25">
      <c r="A679" s="68" t="s">
        <v>10</v>
      </c>
      <c r="B679" s="68" t="s">
        <v>1637</v>
      </c>
      <c r="C679" s="347"/>
      <c r="D679" s="347"/>
      <c r="E679" s="14">
        <v>0</v>
      </c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>
        <v>0</v>
      </c>
      <c r="PE679" s="14"/>
      <c r="PF679" s="14"/>
      <c r="PG679" s="54"/>
      <c r="PH679" s="54"/>
      <c r="PI679" s="54"/>
      <c r="PJ679" s="54"/>
      <c r="PK679" s="54"/>
      <c r="PL679" s="84"/>
      <c r="PM679" s="14"/>
      <c r="PN679" s="84"/>
      <c r="PO679" s="84"/>
      <c r="PP679" s="84"/>
      <c r="PQ679" s="84"/>
      <c r="PR679" s="505"/>
      <c r="PS679" s="84"/>
      <c r="PT679" s="84"/>
      <c r="PU679" s="84"/>
      <c r="PV679" s="84"/>
      <c r="PW679" s="54"/>
      <c r="PX679" s="54"/>
      <c r="PY679" s="14"/>
      <c r="PZ679" s="14"/>
      <c r="QA679" s="14"/>
      <c r="QB679" s="54"/>
      <c r="QC679" s="54"/>
      <c r="QD679" s="54"/>
      <c r="QR679" s="1"/>
      <c r="QS679" s="1"/>
      <c r="QX679" s="1"/>
      <c r="QY679" s="1"/>
      <c r="QZ679" s="1"/>
      <c r="RA679" s="1"/>
      <c r="RB679" s="1"/>
      <c r="RC679" s="1"/>
      <c r="RD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</row>
    <row r="680" spans="1:534" s="20" customFormat="1" hidden="1" x14ac:dyDescent="0.25">
      <c r="A680" s="68" t="s">
        <v>10</v>
      </c>
      <c r="B680" s="68" t="s">
        <v>1638</v>
      </c>
      <c r="C680" s="347"/>
      <c r="D680" s="347"/>
      <c r="E680" s="71">
        <v>0</v>
      </c>
      <c r="F680" s="71">
        <v>0</v>
      </c>
      <c r="G680" s="71">
        <v>0</v>
      </c>
      <c r="H680" s="71">
        <v>0</v>
      </c>
      <c r="I680" s="71">
        <v>0</v>
      </c>
      <c r="J680" s="71">
        <v>0</v>
      </c>
      <c r="K680" s="71">
        <v>0</v>
      </c>
      <c r="L680" s="71">
        <v>0</v>
      </c>
      <c r="M680" s="71">
        <v>0</v>
      </c>
      <c r="N680" s="71">
        <v>0</v>
      </c>
      <c r="O680" s="71">
        <v>0</v>
      </c>
      <c r="P680" s="71">
        <v>0</v>
      </c>
      <c r="Q680" s="71">
        <v>0</v>
      </c>
      <c r="R680" s="71">
        <v>0</v>
      </c>
      <c r="S680" s="71">
        <v>0</v>
      </c>
      <c r="T680" s="71">
        <v>0</v>
      </c>
      <c r="U680" s="71">
        <v>0</v>
      </c>
      <c r="V680" s="71">
        <v>0</v>
      </c>
      <c r="W680" s="71">
        <v>0</v>
      </c>
      <c r="X680" s="71">
        <v>0</v>
      </c>
      <c r="Y680" s="71">
        <v>0</v>
      </c>
      <c r="Z680" s="71">
        <v>0</v>
      </c>
      <c r="AA680" s="71">
        <v>0</v>
      </c>
      <c r="AB680" s="71">
        <v>0</v>
      </c>
      <c r="AC680" s="71">
        <v>0</v>
      </c>
      <c r="AD680" s="71">
        <v>0</v>
      </c>
      <c r="AE680" s="71">
        <v>0</v>
      </c>
      <c r="AF680" s="71">
        <v>0</v>
      </c>
      <c r="AG680" s="71">
        <v>0</v>
      </c>
      <c r="AH680" s="71">
        <v>0</v>
      </c>
      <c r="AI680" s="71">
        <v>0</v>
      </c>
      <c r="AJ680" s="71">
        <v>0</v>
      </c>
      <c r="AK680" s="71">
        <v>0</v>
      </c>
      <c r="AL680" s="71">
        <v>0</v>
      </c>
      <c r="AM680" s="71">
        <v>0</v>
      </c>
      <c r="AN680" s="71">
        <v>0</v>
      </c>
      <c r="AO680" s="71">
        <v>0</v>
      </c>
      <c r="AP680" s="71">
        <v>0</v>
      </c>
      <c r="AQ680" s="71">
        <v>0</v>
      </c>
      <c r="AR680" s="71">
        <v>0</v>
      </c>
      <c r="AS680" s="71">
        <v>0</v>
      </c>
      <c r="AT680" s="71">
        <v>0</v>
      </c>
      <c r="AU680" s="71">
        <v>0</v>
      </c>
      <c r="AV680" s="71">
        <v>0</v>
      </c>
      <c r="AW680" s="71">
        <v>0</v>
      </c>
      <c r="AX680" s="71">
        <v>0</v>
      </c>
      <c r="AY680" s="71">
        <v>0</v>
      </c>
      <c r="AZ680" s="71">
        <v>0</v>
      </c>
      <c r="BA680" s="71">
        <v>0</v>
      </c>
      <c r="BB680" s="71">
        <v>0</v>
      </c>
      <c r="BC680" s="71">
        <v>0</v>
      </c>
      <c r="BD680" s="71">
        <v>0</v>
      </c>
      <c r="BE680" s="71">
        <v>0</v>
      </c>
      <c r="BF680" s="71">
        <v>0</v>
      </c>
      <c r="BG680" s="71">
        <v>0</v>
      </c>
      <c r="BH680" s="71">
        <v>0</v>
      </c>
      <c r="BI680" s="71">
        <v>0</v>
      </c>
      <c r="BJ680" s="71">
        <v>0</v>
      </c>
      <c r="BK680" s="71">
        <v>0</v>
      </c>
      <c r="BL680" s="71">
        <v>0</v>
      </c>
      <c r="BM680" s="71">
        <v>0</v>
      </c>
      <c r="BN680" s="71">
        <v>0</v>
      </c>
      <c r="BO680" s="71">
        <v>0</v>
      </c>
      <c r="BP680" s="71">
        <v>0</v>
      </c>
      <c r="BQ680" s="71">
        <v>0</v>
      </c>
      <c r="BR680" s="71">
        <v>0</v>
      </c>
      <c r="BS680" s="71">
        <v>0</v>
      </c>
      <c r="BT680" s="71">
        <v>0</v>
      </c>
      <c r="BU680" s="71">
        <v>0</v>
      </c>
      <c r="BV680" s="71">
        <v>0</v>
      </c>
      <c r="BW680" s="71">
        <v>0</v>
      </c>
      <c r="BX680" s="71">
        <v>0</v>
      </c>
      <c r="BY680" s="71">
        <v>0</v>
      </c>
      <c r="BZ680" s="71">
        <v>0</v>
      </c>
      <c r="CA680" s="71">
        <v>0</v>
      </c>
      <c r="CB680" s="71">
        <v>0</v>
      </c>
      <c r="CC680" s="71">
        <v>0</v>
      </c>
      <c r="CD680" s="71">
        <v>0</v>
      </c>
      <c r="CE680" s="71">
        <v>0</v>
      </c>
      <c r="CF680" s="71">
        <v>0</v>
      </c>
      <c r="CG680" s="71">
        <v>0</v>
      </c>
      <c r="CH680" s="71">
        <v>0</v>
      </c>
      <c r="CI680" s="71">
        <v>0</v>
      </c>
      <c r="CJ680" s="71">
        <v>0</v>
      </c>
      <c r="CK680" s="71">
        <v>0</v>
      </c>
      <c r="CL680" s="71">
        <v>0</v>
      </c>
      <c r="CM680" s="71">
        <v>0</v>
      </c>
      <c r="CN680" s="71">
        <v>0</v>
      </c>
      <c r="CO680" s="71">
        <v>0</v>
      </c>
      <c r="CP680" s="71">
        <v>0</v>
      </c>
      <c r="CQ680" s="71">
        <v>0</v>
      </c>
      <c r="CR680" s="71">
        <v>0</v>
      </c>
      <c r="CS680" s="71">
        <v>0</v>
      </c>
      <c r="CT680" s="71">
        <v>0</v>
      </c>
      <c r="CU680" s="71">
        <v>0</v>
      </c>
      <c r="CV680" s="71">
        <v>0</v>
      </c>
      <c r="CW680" s="71">
        <v>0</v>
      </c>
      <c r="CX680" s="71">
        <v>0</v>
      </c>
      <c r="CY680" s="71">
        <v>0</v>
      </c>
      <c r="CZ680" s="71">
        <v>0</v>
      </c>
      <c r="DA680" s="71">
        <v>0</v>
      </c>
      <c r="DB680" s="71">
        <v>0</v>
      </c>
      <c r="DC680" s="71">
        <v>0</v>
      </c>
      <c r="DD680" s="71">
        <v>0</v>
      </c>
      <c r="DE680" s="71">
        <v>0</v>
      </c>
      <c r="DF680" s="71">
        <v>0</v>
      </c>
      <c r="DG680" s="71">
        <v>0</v>
      </c>
      <c r="DH680" s="71">
        <v>0</v>
      </c>
      <c r="DI680" s="71">
        <v>0</v>
      </c>
      <c r="DJ680" s="71">
        <v>0</v>
      </c>
      <c r="DK680" s="71">
        <v>0</v>
      </c>
      <c r="DL680" s="71">
        <v>0</v>
      </c>
      <c r="DM680" s="71">
        <v>0</v>
      </c>
      <c r="DN680" s="71">
        <v>0</v>
      </c>
      <c r="DO680" s="71">
        <v>0</v>
      </c>
      <c r="DP680" s="71">
        <v>0</v>
      </c>
      <c r="DQ680" s="71">
        <v>0</v>
      </c>
      <c r="DR680" s="71">
        <v>0</v>
      </c>
      <c r="DS680" s="71">
        <v>0</v>
      </c>
      <c r="DT680" s="71">
        <v>0</v>
      </c>
      <c r="DU680" s="71">
        <v>0</v>
      </c>
      <c r="DV680" s="71">
        <v>0</v>
      </c>
      <c r="DW680" s="71">
        <v>0</v>
      </c>
      <c r="DX680" s="71">
        <v>0</v>
      </c>
      <c r="DY680" s="71">
        <v>0</v>
      </c>
      <c r="DZ680" s="71">
        <v>0</v>
      </c>
      <c r="EA680" s="71">
        <v>0</v>
      </c>
      <c r="EB680" s="71">
        <v>0</v>
      </c>
      <c r="EC680" s="71">
        <v>0</v>
      </c>
      <c r="ED680" s="71">
        <v>0</v>
      </c>
      <c r="EE680" s="71">
        <v>0</v>
      </c>
      <c r="EF680" s="71">
        <v>0</v>
      </c>
      <c r="EG680" s="71">
        <v>0</v>
      </c>
      <c r="EH680" s="71">
        <v>0</v>
      </c>
      <c r="EI680" s="71">
        <v>0</v>
      </c>
      <c r="EJ680" s="71">
        <v>0</v>
      </c>
      <c r="EK680" s="71">
        <v>0</v>
      </c>
      <c r="EL680" s="71">
        <v>0</v>
      </c>
      <c r="EM680" s="71">
        <v>0</v>
      </c>
      <c r="EN680" s="71">
        <v>0</v>
      </c>
      <c r="EO680" s="71">
        <v>0</v>
      </c>
      <c r="EP680" s="71">
        <v>0</v>
      </c>
      <c r="EQ680" s="71">
        <v>0</v>
      </c>
      <c r="ER680" s="71">
        <v>0</v>
      </c>
      <c r="ES680" s="71">
        <v>0</v>
      </c>
      <c r="ET680" s="71">
        <v>0</v>
      </c>
      <c r="EU680" s="71">
        <v>0</v>
      </c>
      <c r="EV680" s="71">
        <v>0</v>
      </c>
      <c r="EW680" s="71">
        <v>0</v>
      </c>
      <c r="EX680" s="71">
        <v>0</v>
      </c>
      <c r="EY680" s="71">
        <v>0</v>
      </c>
      <c r="EZ680" s="71">
        <v>0</v>
      </c>
      <c r="FA680" s="71">
        <v>0</v>
      </c>
      <c r="FB680" s="71">
        <v>0</v>
      </c>
      <c r="FC680" s="71">
        <v>0</v>
      </c>
      <c r="FD680" s="71">
        <v>0</v>
      </c>
      <c r="FE680" s="71">
        <v>0</v>
      </c>
      <c r="FF680" s="71">
        <v>0</v>
      </c>
      <c r="FG680" s="71">
        <v>0</v>
      </c>
      <c r="FH680" s="71">
        <v>0</v>
      </c>
      <c r="FI680" s="71">
        <v>0</v>
      </c>
      <c r="FJ680" s="71">
        <v>0</v>
      </c>
      <c r="FK680" s="71">
        <v>0</v>
      </c>
      <c r="FL680" s="71">
        <v>0</v>
      </c>
      <c r="FM680" s="71">
        <v>0</v>
      </c>
      <c r="FN680" s="71">
        <v>0</v>
      </c>
      <c r="FO680" s="71">
        <v>0</v>
      </c>
      <c r="FP680" s="71">
        <v>0</v>
      </c>
      <c r="FQ680" s="71">
        <v>0</v>
      </c>
      <c r="FR680" s="71">
        <v>0</v>
      </c>
      <c r="FS680" s="71">
        <v>0</v>
      </c>
      <c r="FT680" s="71">
        <v>0</v>
      </c>
      <c r="FU680" s="71">
        <v>0</v>
      </c>
      <c r="FV680" s="71">
        <v>0</v>
      </c>
      <c r="FW680" s="71">
        <v>0</v>
      </c>
      <c r="FX680" s="71">
        <v>0</v>
      </c>
      <c r="FY680" s="71">
        <v>0</v>
      </c>
      <c r="FZ680" s="71">
        <v>0</v>
      </c>
      <c r="GA680" s="71">
        <v>0</v>
      </c>
      <c r="GB680" s="71">
        <v>0</v>
      </c>
      <c r="GC680" s="71">
        <v>0</v>
      </c>
      <c r="GD680" s="71">
        <v>0</v>
      </c>
      <c r="GE680" s="71">
        <v>0</v>
      </c>
      <c r="GF680" s="71">
        <v>0</v>
      </c>
      <c r="GG680" s="71">
        <v>0</v>
      </c>
      <c r="GH680" s="71">
        <v>0</v>
      </c>
      <c r="GI680" s="71">
        <v>0</v>
      </c>
      <c r="GJ680" s="71">
        <v>0</v>
      </c>
      <c r="GK680" s="71">
        <v>0</v>
      </c>
      <c r="GL680" s="71">
        <v>0</v>
      </c>
      <c r="GM680" s="71">
        <v>0</v>
      </c>
      <c r="GN680" s="71">
        <v>0</v>
      </c>
      <c r="GO680" s="71">
        <v>0</v>
      </c>
      <c r="GP680" s="71">
        <v>0</v>
      </c>
      <c r="GQ680" s="71">
        <v>0</v>
      </c>
      <c r="GR680" s="71">
        <v>0</v>
      </c>
      <c r="GS680" s="71">
        <v>0</v>
      </c>
      <c r="GT680" s="71">
        <v>0</v>
      </c>
      <c r="GU680" s="71">
        <v>0</v>
      </c>
      <c r="GV680" s="71">
        <v>0</v>
      </c>
      <c r="GW680" s="71">
        <v>0</v>
      </c>
      <c r="GX680" s="71">
        <v>0</v>
      </c>
      <c r="GY680" s="71">
        <v>0</v>
      </c>
      <c r="GZ680" s="71">
        <v>0</v>
      </c>
      <c r="HA680" s="71">
        <v>0</v>
      </c>
      <c r="HB680" s="71">
        <v>0</v>
      </c>
      <c r="HC680" s="71">
        <v>0</v>
      </c>
      <c r="HD680" s="71">
        <v>0</v>
      </c>
      <c r="HE680" s="71">
        <v>0</v>
      </c>
      <c r="HF680" s="71">
        <v>0</v>
      </c>
      <c r="HG680" s="71">
        <v>0</v>
      </c>
      <c r="HH680" s="71">
        <v>0</v>
      </c>
      <c r="HI680" s="71">
        <v>0</v>
      </c>
      <c r="HJ680" s="71">
        <v>0</v>
      </c>
      <c r="HK680" s="71">
        <v>0</v>
      </c>
      <c r="HL680" s="71">
        <v>0</v>
      </c>
      <c r="HM680" s="71">
        <v>0</v>
      </c>
      <c r="HN680" s="71">
        <v>0</v>
      </c>
      <c r="HO680" s="71">
        <v>0</v>
      </c>
      <c r="HP680" s="71">
        <v>0</v>
      </c>
      <c r="HQ680" s="71">
        <v>0</v>
      </c>
      <c r="HR680" s="71">
        <v>0</v>
      </c>
      <c r="HS680" s="71">
        <v>0</v>
      </c>
      <c r="HT680" s="71">
        <v>0</v>
      </c>
      <c r="HU680" s="71">
        <v>0</v>
      </c>
      <c r="HV680" s="71">
        <v>0</v>
      </c>
      <c r="HW680" s="71">
        <v>0</v>
      </c>
      <c r="HX680" s="71">
        <v>0</v>
      </c>
      <c r="HY680" s="71">
        <v>0</v>
      </c>
      <c r="HZ680" s="71">
        <v>0</v>
      </c>
      <c r="IA680" s="71">
        <v>0</v>
      </c>
      <c r="IB680" s="71">
        <v>0</v>
      </c>
      <c r="IC680" s="71">
        <v>0</v>
      </c>
      <c r="ID680" s="71">
        <v>0</v>
      </c>
      <c r="IE680" s="71">
        <v>0</v>
      </c>
      <c r="IF680" s="71">
        <v>0</v>
      </c>
      <c r="IG680" s="71">
        <v>0</v>
      </c>
      <c r="IH680" s="71">
        <v>0</v>
      </c>
      <c r="II680" s="71">
        <v>0</v>
      </c>
      <c r="IJ680" s="71">
        <v>0</v>
      </c>
      <c r="IK680" s="71">
        <v>0</v>
      </c>
      <c r="IL680" s="71">
        <v>0</v>
      </c>
      <c r="IM680" s="71">
        <v>0</v>
      </c>
      <c r="IN680" s="71">
        <v>0</v>
      </c>
      <c r="IO680" s="71">
        <v>0</v>
      </c>
      <c r="IP680" s="71">
        <v>0</v>
      </c>
      <c r="IQ680" s="71">
        <v>0</v>
      </c>
      <c r="IR680" s="71">
        <v>0</v>
      </c>
      <c r="IS680" s="71">
        <v>0</v>
      </c>
      <c r="IT680" s="71">
        <v>0</v>
      </c>
      <c r="IU680" s="71">
        <v>0</v>
      </c>
      <c r="IV680" s="71">
        <v>0</v>
      </c>
      <c r="IW680" s="71">
        <v>0</v>
      </c>
      <c r="IX680" s="71">
        <v>0</v>
      </c>
      <c r="IY680" s="71">
        <v>0</v>
      </c>
      <c r="IZ680" s="71">
        <v>0</v>
      </c>
      <c r="JA680" s="71">
        <v>0</v>
      </c>
      <c r="JB680" s="71">
        <v>0</v>
      </c>
      <c r="JC680" s="71">
        <v>0</v>
      </c>
      <c r="JD680" s="71">
        <v>0</v>
      </c>
      <c r="JE680" s="71">
        <v>0</v>
      </c>
      <c r="JF680" s="71">
        <v>0</v>
      </c>
      <c r="JG680" s="71">
        <v>0</v>
      </c>
      <c r="JH680" s="71">
        <v>0</v>
      </c>
      <c r="JI680" s="71">
        <v>0</v>
      </c>
      <c r="JJ680" s="71">
        <v>0</v>
      </c>
      <c r="JK680" s="71">
        <v>0</v>
      </c>
      <c r="JL680" s="71">
        <v>0</v>
      </c>
      <c r="JM680" s="71">
        <v>0</v>
      </c>
      <c r="JN680" s="71">
        <v>0</v>
      </c>
      <c r="JO680" s="71">
        <v>0</v>
      </c>
      <c r="JP680" s="71">
        <v>0</v>
      </c>
      <c r="JQ680" s="71">
        <v>0</v>
      </c>
      <c r="JR680" s="71">
        <v>0</v>
      </c>
      <c r="JS680" s="71">
        <v>0</v>
      </c>
      <c r="JT680" s="71">
        <v>0</v>
      </c>
      <c r="JU680" s="71">
        <v>0</v>
      </c>
      <c r="JV680" s="71">
        <v>0</v>
      </c>
      <c r="JW680" s="71">
        <v>0</v>
      </c>
      <c r="JX680" s="71">
        <v>0</v>
      </c>
      <c r="JY680" s="71">
        <v>0</v>
      </c>
      <c r="JZ680" s="71">
        <v>0</v>
      </c>
      <c r="KA680" s="71">
        <v>0</v>
      </c>
      <c r="KB680" s="71">
        <v>0</v>
      </c>
      <c r="KC680" s="71">
        <v>0</v>
      </c>
      <c r="KD680" s="71">
        <v>0</v>
      </c>
      <c r="KE680" s="71">
        <v>0</v>
      </c>
      <c r="KF680" s="71">
        <v>0</v>
      </c>
      <c r="KG680" s="71">
        <v>0</v>
      </c>
      <c r="KH680" s="71">
        <v>0</v>
      </c>
      <c r="KI680" s="71">
        <v>0</v>
      </c>
      <c r="KJ680" s="71">
        <v>0</v>
      </c>
      <c r="KK680" s="71">
        <v>0</v>
      </c>
      <c r="KL680" s="71">
        <v>0</v>
      </c>
      <c r="KM680" s="71">
        <v>0</v>
      </c>
      <c r="KN680" s="71">
        <v>0</v>
      </c>
      <c r="KO680" s="71">
        <v>0</v>
      </c>
      <c r="KP680" s="71">
        <v>0</v>
      </c>
      <c r="KQ680" s="71">
        <v>0</v>
      </c>
      <c r="KR680" s="71">
        <v>0</v>
      </c>
      <c r="KS680" s="71">
        <v>0</v>
      </c>
      <c r="KT680" s="71">
        <v>0</v>
      </c>
      <c r="KU680" s="71">
        <v>0</v>
      </c>
      <c r="KV680" s="71">
        <v>0</v>
      </c>
      <c r="KW680" s="71">
        <v>0</v>
      </c>
      <c r="KX680" s="71">
        <v>0</v>
      </c>
      <c r="KY680" s="71">
        <v>0</v>
      </c>
      <c r="KZ680" s="71">
        <v>0</v>
      </c>
      <c r="LA680" s="71">
        <v>0</v>
      </c>
      <c r="LB680" s="71">
        <v>0</v>
      </c>
      <c r="LC680" s="71">
        <v>0</v>
      </c>
      <c r="LD680" s="71">
        <v>0</v>
      </c>
      <c r="LE680" s="71">
        <v>0</v>
      </c>
      <c r="LF680" s="71">
        <v>0</v>
      </c>
      <c r="LG680" s="71">
        <v>0</v>
      </c>
      <c r="LH680" s="71">
        <v>0</v>
      </c>
      <c r="LI680" s="71">
        <v>0</v>
      </c>
      <c r="LJ680" s="71">
        <v>0</v>
      </c>
      <c r="LK680" s="71">
        <v>0</v>
      </c>
      <c r="LL680" s="71">
        <v>0</v>
      </c>
      <c r="LM680" s="71">
        <v>0</v>
      </c>
      <c r="LN680" s="71">
        <v>0</v>
      </c>
      <c r="LO680" s="71">
        <v>0</v>
      </c>
      <c r="LP680" s="71">
        <v>0</v>
      </c>
      <c r="LQ680" s="71">
        <v>0</v>
      </c>
      <c r="LR680" s="71">
        <v>0</v>
      </c>
      <c r="LS680" s="71">
        <v>0</v>
      </c>
      <c r="LT680" s="71">
        <v>0</v>
      </c>
      <c r="LU680" s="71">
        <v>0</v>
      </c>
      <c r="LV680" s="71">
        <v>0</v>
      </c>
      <c r="LW680" s="71">
        <v>0</v>
      </c>
      <c r="LX680" s="71">
        <v>0</v>
      </c>
      <c r="LY680" s="71">
        <v>0</v>
      </c>
      <c r="LZ680" s="71">
        <v>0</v>
      </c>
      <c r="MA680" s="71">
        <v>0</v>
      </c>
      <c r="MB680" s="71">
        <v>0</v>
      </c>
      <c r="MC680" s="71">
        <v>0</v>
      </c>
      <c r="MD680" s="71">
        <v>0</v>
      </c>
      <c r="ME680" s="71">
        <v>1</v>
      </c>
      <c r="MF680" s="71">
        <v>0</v>
      </c>
      <c r="MG680" s="71">
        <v>0</v>
      </c>
      <c r="MH680" s="71">
        <v>0</v>
      </c>
      <c r="MI680" s="71">
        <v>0</v>
      </c>
      <c r="MJ680" s="71">
        <v>0</v>
      </c>
      <c r="MK680" s="71">
        <v>0</v>
      </c>
      <c r="ML680" s="71">
        <v>0</v>
      </c>
      <c r="MM680" s="71">
        <v>0</v>
      </c>
      <c r="MN680" s="71">
        <v>0</v>
      </c>
      <c r="MO680" s="71">
        <v>0</v>
      </c>
      <c r="MP680" s="71">
        <v>0</v>
      </c>
      <c r="MQ680" s="71">
        <v>0</v>
      </c>
      <c r="MR680" s="71">
        <v>0</v>
      </c>
      <c r="MS680" s="71">
        <v>0</v>
      </c>
      <c r="MT680" s="71">
        <v>0</v>
      </c>
      <c r="MU680" s="71">
        <v>0</v>
      </c>
      <c r="MV680" s="71">
        <v>0</v>
      </c>
      <c r="MW680" s="71">
        <v>0</v>
      </c>
      <c r="MX680" s="71">
        <v>0</v>
      </c>
      <c r="MY680" s="71">
        <v>0</v>
      </c>
      <c r="MZ680" s="71">
        <v>0</v>
      </c>
      <c r="NA680" s="71">
        <v>0</v>
      </c>
      <c r="NB680" s="71">
        <v>0</v>
      </c>
      <c r="NC680" s="71">
        <v>0</v>
      </c>
      <c r="ND680" s="71">
        <v>0</v>
      </c>
      <c r="NE680" s="71">
        <v>0</v>
      </c>
      <c r="NF680" s="71">
        <v>0</v>
      </c>
      <c r="NG680" s="71">
        <v>0</v>
      </c>
      <c r="NH680" s="71">
        <v>0</v>
      </c>
      <c r="NI680" s="71">
        <v>0</v>
      </c>
      <c r="NJ680" s="71">
        <v>0</v>
      </c>
      <c r="NK680" s="71">
        <v>0</v>
      </c>
      <c r="NL680" s="71">
        <v>0</v>
      </c>
      <c r="NM680" s="71">
        <v>0</v>
      </c>
      <c r="NN680" s="71">
        <v>0</v>
      </c>
      <c r="NO680" s="71">
        <v>0</v>
      </c>
      <c r="NP680" s="71">
        <v>0</v>
      </c>
      <c r="NQ680" s="71">
        <v>0</v>
      </c>
      <c r="NR680" s="71">
        <v>0</v>
      </c>
      <c r="NS680" s="71">
        <v>0</v>
      </c>
      <c r="NT680" s="71">
        <v>0</v>
      </c>
      <c r="NU680" s="71">
        <v>0</v>
      </c>
      <c r="NV680" s="71">
        <v>0</v>
      </c>
      <c r="NW680" s="71">
        <v>0</v>
      </c>
      <c r="NX680" s="71">
        <v>0</v>
      </c>
      <c r="NY680" s="71">
        <v>0</v>
      </c>
      <c r="NZ680" s="71">
        <v>0</v>
      </c>
      <c r="OA680" s="71">
        <v>0</v>
      </c>
      <c r="OB680" s="71">
        <v>0</v>
      </c>
      <c r="OC680" s="71">
        <v>0</v>
      </c>
      <c r="OD680" s="71">
        <v>0</v>
      </c>
      <c r="OE680" s="71">
        <v>0</v>
      </c>
      <c r="OF680" s="71"/>
      <c r="OG680" s="71">
        <v>0</v>
      </c>
      <c r="OH680" s="71">
        <v>0</v>
      </c>
      <c r="OI680" s="71">
        <v>0</v>
      </c>
      <c r="OJ680" s="71">
        <v>0</v>
      </c>
      <c r="OK680" s="71">
        <v>0</v>
      </c>
      <c r="OL680" s="71">
        <v>0</v>
      </c>
      <c r="OM680" s="71">
        <v>0</v>
      </c>
      <c r="ON680" s="71">
        <v>0</v>
      </c>
      <c r="OO680" s="71">
        <v>0</v>
      </c>
      <c r="OP680" s="71">
        <v>0</v>
      </c>
      <c r="OQ680" s="71">
        <v>0</v>
      </c>
      <c r="OR680" s="71">
        <v>0</v>
      </c>
      <c r="OS680" s="71">
        <v>0</v>
      </c>
      <c r="OT680" s="71">
        <v>0</v>
      </c>
      <c r="OU680" s="71">
        <v>0</v>
      </c>
      <c r="OV680" s="71">
        <v>0</v>
      </c>
      <c r="OW680" s="71">
        <v>0</v>
      </c>
      <c r="OX680" s="71">
        <v>0</v>
      </c>
      <c r="OY680" s="71">
        <v>0</v>
      </c>
      <c r="OZ680" s="71"/>
      <c r="PA680" s="71">
        <v>0</v>
      </c>
      <c r="PB680" s="14"/>
      <c r="PC680" s="14"/>
      <c r="PD680" s="14">
        <v>0</v>
      </c>
      <c r="PE680" s="14"/>
      <c r="PF680" s="14"/>
      <c r="PG680" s="54"/>
      <c r="PH680" s="54"/>
      <c r="PI680" s="54"/>
      <c r="PJ680" s="54"/>
      <c r="PK680" s="54"/>
      <c r="PL680" s="84"/>
      <c r="PM680" s="14"/>
      <c r="PN680" s="84"/>
      <c r="PO680" s="84"/>
      <c r="PP680" s="84"/>
      <c r="PQ680" s="84"/>
      <c r="PR680" s="505"/>
      <c r="PS680" s="84"/>
      <c r="PT680" s="84"/>
      <c r="PU680" s="84"/>
      <c r="PV680" s="84"/>
      <c r="PW680" s="54"/>
      <c r="PX680" s="54"/>
      <c r="PY680" s="14"/>
      <c r="PZ680" s="14"/>
      <c r="QA680" s="14"/>
      <c r="QB680" s="54"/>
      <c r="QC680" s="54"/>
      <c r="QD680" s="54"/>
      <c r="QR680" s="1"/>
      <c r="QS680" s="1"/>
      <c r="QX680" s="1"/>
      <c r="QY680" s="1"/>
      <c r="QZ680" s="1"/>
      <c r="RA680" s="1"/>
      <c r="RB680" s="1"/>
      <c r="RC680" s="1"/>
      <c r="RD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</row>
    <row r="681" spans="1:534" s="20" customFormat="1" hidden="1" x14ac:dyDescent="0.25">
      <c r="A681" s="62" t="s">
        <v>8</v>
      </c>
      <c r="B681" s="62" t="s">
        <v>3016</v>
      </c>
      <c r="C681" s="279"/>
      <c r="D681" s="279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  <c r="BF681" s="84"/>
      <c r="BG681" s="84"/>
      <c r="BH681" s="84"/>
      <c r="BI681" s="84"/>
      <c r="BJ681" s="84"/>
      <c r="BK681" s="84"/>
      <c r="BL681" s="84"/>
      <c r="BM681" s="84"/>
      <c r="BN681" s="84"/>
      <c r="BO681" s="84"/>
      <c r="BP681" s="84"/>
      <c r="BQ681" s="84"/>
      <c r="BR681" s="84"/>
      <c r="BS681" s="84"/>
      <c r="BT681" s="84"/>
      <c r="BU681" s="84"/>
      <c r="BV681" s="84"/>
      <c r="BW681" s="84"/>
      <c r="BX681" s="84"/>
      <c r="BY681" s="84"/>
      <c r="BZ681" s="84"/>
      <c r="CA681" s="84"/>
      <c r="CB681" s="84"/>
      <c r="CC681" s="84"/>
      <c r="CD681" s="84"/>
      <c r="CE681" s="84"/>
      <c r="CF681" s="84"/>
      <c r="CG681" s="84"/>
      <c r="CH681" s="84"/>
      <c r="CI681" s="84"/>
      <c r="CJ681" s="84"/>
      <c r="CK681" s="84"/>
      <c r="CL681" s="84"/>
      <c r="CM681" s="84"/>
      <c r="CN681" s="84"/>
      <c r="CO681" s="84"/>
      <c r="CP681" s="84"/>
      <c r="CQ681" s="84"/>
      <c r="CR681" s="84"/>
      <c r="CS681" s="84"/>
      <c r="CT681" s="84"/>
      <c r="CU681" s="84"/>
      <c r="CV681" s="84"/>
      <c r="CW681" s="84"/>
      <c r="CX681" s="84"/>
      <c r="CY681" s="84"/>
      <c r="CZ681" s="84"/>
      <c r="DA681" s="84"/>
      <c r="DB681" s="84"/>
      <c r="DC681" s="84"/>
      <c r="DD681" s="84"/>
      <c r="DE681" s="84"/>
      <c r="DF681" s="84"/>
      <c r="DG681" s="84"/>
      <c r="DH681" s="84"/>
      <c r="DI681" s="84"/>
      <c r="DJ681" s="84"/>
      <c r="DK681" s="84"/>
      <c r="DL681" s="84"/>
      <c r="DM681" s="84"/>
      <c r="DN681" s="84"/>
      <c r="DO681" s="84"/>
      <c r="DP681" s="84"/>
      <c r="DQ681" s="84"/>
      <c r="DR681" s="84"/>
      <c r="DS681" s="84"/>
      <c r="DT681" s="84"/>
      <c r="DU681" s="84"/>
      <c r="DV681" s="84"/>
      <c r="DW681" s="84"/>
      <c r="DX681" s="84"/>
      <c r="DY681" s="84"/>
      <c r="DZ681" s="84"/>
      <c r="EA681" s="84"/>
      <c r="EB681" s="84"/>
      <c r="EC681" s="84"/>
      <c r="ED681" s="84"/>
      <c r="EE681" s="84"/>
      <c r="EF681" s="84"/>
      <c r="EG681" s="84"/>
      <c r="EH681" s="84"/>
      <c r="EI681" s="84"/>
      <c r="EJ681" s="84"/>
      <c r="EK681" s="84"/>
      <c r="EL681" s="84"/>
      <c r="EM681" s="84"/>
      <c r="EN681" s="84"/>
      <c r="EO681" s="84"/>
      <c r="EP681" s="84"/>
      <c r="EQ681" s="84"/>
      <c r="ER681" s="84"/>
      <c r="ES681" s="84"/>
      <c r="ET681" s="84"/>
      <c r="EU681" s="84"/>
      <c r="EV681" s="84"/>
      <c r="EW681" s="84"/>
      <c r="EX681" s="84"/>
      <c r="EY681" s="84"/>
      <c r="EZ681" s="84"/>
      <c r="FA681" s="84"/>
      <c r="FB681" s="84"/>
      <c r="FC681" s="84"/>
      <c r="FD681" s="84"/>
      <c r="FE681" s="84"/>
      <c r="FF681" s="84"/>
      <c r="FG681" s="84"/>
      <c r="FH681" s="84"/>
      <c r="FI681" s="84"/>
      <c r="FJ681" s="84"/>
      <c r="FK681" s="84"/>
      <c r="FL681" s="84"/>
      <c r="FM681" s="84"/>
      <c r="FN681" s="84"/>
      <c r="FO681" s="84"/>
      <c r="FP681" s="84"/>
      <c r="FQ681" s="84"/>
      <c r="FR681" s="84"/>
      <c r="FS681" s="84"/>
      <c r="FT681" s="84"/>
      <c r="FU681" s="84"/>
      <c r="FV681" s="84"/>
      <c r="FW681" s="84"/>
      <c r="FX681" s="84"/>
      <c r="FY681" s="84"/>
      <c r="FZ681" s="84"/>
      <c r="GA681" s="84"/>
      <c r="GB681" s="84"/>
      <c r="GC681" s="84"/>
      <c r="GD681" s="84"/>
      <c r="GE681" s="84"/>
      <c r="GF681" s="84"/>
      <c r="GG681" s="84"/>
      <c r="GH681" s="84"/>
      <c r="GI681" s="84"/>
      <c r="GJ681" s="84"/>
      <c r="GK681" s="84"/>
      <c r="GL681" s="84"/>
      <c r="GM681" s="84"/>
      <c r="GN681" s="84"/>
      <c r="GO681" s="84"/>
      <c r="GP681" s="84"/>
      <c r="GQ681" s="84"/>
      <c r="GR681" s="84"/>
      <c r="GS681" s="84"/>
      <c r="GT681" s="84"/>
      <c r="GU681" s="84"/>
      <c r="GV681" s="84"/>
      <c r="GW681" s="84"/>
      <c r="GX681" s="84"/>
      <c r="GY681" s="84"/>
      <c r="GZ681" s="84"/>
      <c r="HA681" s="84"/>
      <c r="HB681" s="84"/>
      <c r="HC681" s="84"/>
      <c r="HD681" s="84"/>
      <c r="HE681" s="84"/>
      <c r="HF681" s="84"/>
      <c r="HG681" s="84"/>
      <c r="HH681" s="84"/>
      <c r="HI681" s="84"/>
      <c r="HJ681" s="84"/>
      <c r="HK681" s="84"/>
      <c r="HL681" s="84"/>
      <c r="HM681" s="84"/>
      <c r="HN681" s="84"/>
      <c r="HO681" s="84"/>
      <c r="HP681" s="84"/>
      <c r="HQ681" s="84"/>
      <c r="HR681" s="84"/>
      <c r="HS681" s="84"/>
      <c r="HT681" s="84"/>
      <c r="HU681" s="84"/>
      <c r="HV681" s="84"/>
      <c r="HW681" s="84"/>
      <c r="HX681" s="84"/>
      <c r="HY681" s="84"/>
      <c r="HZ681" s="84"/>
      <c r="IA681" s="84"/>
      <c r="IB681" s="84"/>
      <c r="IC681" s="84"/>
      <c r="ID681" s="84"/>
      <c r="IE681" s="84"/>
      <c r="IF681" s="84"/>
      <c r="IG681" s="84"/>
      <c r="IH681" s="84"/>
      <c r="II681" s="84"/>
      <c r="IJ681" s="84"/>
      <c r="IK681" s="84"/>
      <c r="IL681" s="84"/>
      <c r="IM681" s="84"/>
      <c r="IN681" s="84"/>
      <c r="IO681" s="84"/>
      <c r="IP681" s="84"/>
      <c r="IQ681" s="84"/>
      <c r="IR681" s="84"/>
      <c r="IS681" s="84"/>
      <c r="IT681" s="84"/>
      <c r="IU681" s="84"/>
      <c r="IV681" s="84"/>
      <c r="IW681" s="84"/>
      <c r="IX681" s="84"/>
      <c r="IY681" s="84"/>
      <c r="IZ681" s="84"/>
      <c r="JA681" s="84"/>
      <c r="JB681" s="84"/>
      <c r="JC681" s="84"/>
      <c r="JD681" s="84"/>
      <c r="JE681" s="84"/>
      <c r="JF681" s="84"/>
      <c r="JG681" s="84"/>
      <c r="JH681" s="84"/>
      <c r="JI681" s="84"/>
      <c r="JJ681" s="84"/>
      <c r="JK681" s="84"/>
      <c r="JL681" s="84"/>
      <c r="JM681" s="84"/>
      <c r="JN681" s="84"/>
      <c r="JO681" s="84"/>
      <c r="JP681" s="84"/>
      <c r="JQ681" s="84"/>
      <c r="JR681" s="84"/>
      <c r="JS681" s="84"/>
      <c r="JT681" s="84"/>
      <c r="JU681" s="84"/>
      <c r="JV681" s="84"/>
      <c r="JW681" s="84"/>
      <c r="JX681" s="84"/>
      <c r="JY681" s="84"/>
      <c r="JZ681" s="84"/>
      <c r="KA681" s="84"/>
      <c r="KB681" s="84"/>
      <c r="KC681" s="84"/>
      <c r="KD681" s="84"/>
      <c r="KE681" s="84"/>
      <c r="KF681" s="84"/>
      <c r="KG681" s="84"/>
      <c r="KH681" s="84"/>
      <c r="KI681" s="84"/>
      <c r="KJ681" s="84"/>
      <c r="KK681" s="84"/>
      <c r="KL681" s="84"/>
      <c r="KM681" s="84"/>
      <c r="KN681" s="84"/>
      <c r="KO681" s="84"/>
      <c r="KP681" s="84"/>
      <c r="KQ681" s="84"/>
      <c r="KR681" s="84"/>
      <c r="KS681" s="84"/>
      <c r="KT681" s="84"/>
      <c r="KU681" s="84"/>
      <c r="KV681" s="84"/>
      <c r="KW681" s="84"/>
      <c r="KX681" s="84"/>
      <c r="KY681" s="84"/>
      <c r="KZ681" s="84"/>
      <c r="LA681" s="84"/>
      <c r="LB681" s="84"/>
      <c r="LC681" s="84"/>
      <c r="LD681" s="84"/>
      <c r="LE681" s="84"/>
      <c r="LF681" s="84"/>
      <c r="LG681" s="84"/>
      <c r="LH681" s="84"/>
      <c r="LI681" s="84"/>
      <c r="LJ681" s="84"/>
      <c r="LK681" s="84"/>
      <c r="LL681" s="84"/>
      <c r="LM681" s="84"/>
      <c r="LN681" s="84"/>
      <c r="LO681" s="84"/>
      <c r="LP681" s="84"/>
      <c r="LQ681" s="84"/>
      <c r="LR681" s="84"/>
      <c r="LS681" s="84"/>
      <c r="LT681" s="84"/>
      <c r="LU681" s="84"/>
      <c r="LV681" s="84"/>
      <c r="LW681" s="84"/>
      <c r="LX681" s="84"/>
      <c r="LY681" s="84"/>
      <c r="LZ681" s="84"/>
      <c r="MA681" s="84"/>
      <c r="MB681" s="84"/>
      <c r="MC681" s="84"/>
      <c r="MD681" s="84"/>
      <c r="ME681" s="84"/>
      <c r="MF681" s="84"/>
      <c r="MG681" s="84"/>
      <c r="MH681" s="84"/>
      <c r="MI681" s="84"/>
      <c r="MJ681" s="84"/>
      <c r="MK681" s="84"/>
      <c r="ML681" s="84"/>
      <c r="MM681" s="84"/>
      <c r="MN681" s="84"/>
      <c r="MO681" s="84"/>
      <c r="MP681" s="84"/>
      <c r="MQ681" s="84"/>
      <c r="MR681" s="84"/>
      <c r="MS681" s="84"/>
      <c r="MT681" s="84"/>
      <c r="MU681" s="84"/>
      <c r="MV681" s="84"/>
      <c r="MW681" s="84"/>
      <c r="MX681" s="84"/>
      <c r="MY681" s="84"/>
      <c r="MZ681" s="84"/>
      <c r="NA681" s="84"/>
      <c r="NB681" s="84"/>
      <c r="NC681" s="84"/>
      <c r="ND681" s="84"/>
      <c r="NE681" s="84"/>
      <c r="NF681" s="84"/>
      <c r="NG681" s="84"/>
      <c r="NH681" s="84"/>
      <c r="NI681" s="84"/>
      <c r="NJ681" s="84"/>
      <c r="NK681" s="84"/>
      <c r="NL681" s="84"/>
      <c r="NM681" s="84"/>
      <c r="NN681" s="84"/>
      <c r="NO681" s="84"/>
      <c r="NP681" s="84"/>
      <c r="NQ681" s="84"/>
      <c r="NR681" s="84"/>
      <c r="NS681" s="84"/>
      <c r="NT681" s="84"/>
      <c r="NU681" s="84"/>
      <c r="NV681" s="84"/>
      <c r="NW681" s="84"/>
      <c r="NX681" s="84"/>
      <c r="NY681" s="84"/>
      <c r="NZ681" s="84"/>
      <c r="OA681" s="84"/>
      <c r="OB681" s="84"/>
      <c r="OC681" s="84"/>
      <c r="OD681" s="84"/>
      <c r="OE681" s="84"/>
      <c r="OF681" s="84"/>
      <c r="OG681" s="84"/>
      <c r="OH681" s="84"/>
      <c r="OI681" s="84"/>
      <c r="OJ681" s="84"/>
      <c r="OK681" s="84"/>
      <c r="OL681" s="84"/>
      <c r="OM681" s="84"/>
      <c r="ON681" s="84"/>
      <c r="OO681" s="84"/>
      <c r="OP681" s="84"/>
      <c r="OQ681" s="84"/>
      <c r="OR681" s="84"/>
      <c r="OS681" s="84"/>
      <c r="OT681" s="84"/>
      <c r="OU681" s="84"/>
      <c r="OV681" s="84"/>
      <c r="OW681" s="84"/>
      <c r="OX681" s="84"/>
      <c r="OY681" s="84"/>
      <c r="OZ681" s="84"/>
      <c r="PA681" s="84"/>
      <c r="PB681" s="14"/>
      <c r="PC681" s="14"/>
      <c r="PD681" s="14"/>
      <c r="PE681" s="14"/>
      <c r="PF681" s="14"/>
      <c r="PG681" s="54"/>
      <c r="PH681" s="54"/>
      <c r="PI681" s="14"/>
      <c r="PJ681" s="54"/>
      <c r="PK681" s="54"/>
      <c r="PL681" s="84"/>
      <c r="PM681" s="14"/>
      <c r="PN681" s="84"/>
      <c r="PO681" s="84"/>
      <c r="PP681" s="84"/>
      <c r="PQ681" s="84"/>
      <c r="PR681" s="505"/>
      <c r="PS681" s="84">
        <v>1</v>
      </c>
      <c r="PT681" s="84"/>
      <c r="PU681" s="84"/>
      <c r="PV681" s="84"/>
      <c r="PW681" s="54"/>
      <c r="PX681" s="54"/>
      <c r="PY681" s="14"/>
      <c r="PZ681" s="14"/>
      <c r="QA681" s="14"/>
      <c r="QB681" s="54"/>
      <c r="QC681" s="54"/>
      <c r="QD681" s="54"/>
      <c r="QR681" s="1"/>
      <c r="QS681" s="1"/>
      <c r="QX681" s="1"/>
      <c r="QY681" s="1"/>
      <c r="QZ681" s="1"/>
      <c r="RA681" s="1"/>
      <c r="RB681" s="1"/>
      <c r="RC681" s="1"/>
      <c r="RD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</row>
    <row r="682" spans="1:534" s="20" customFormat="1" hidden="1" x14ac:dyDescent="0.25">
      <c r="A682" s="62" t="s">
        <v>20</v>
      </c>
      <c r="B682" s="62" t="s">
        <v>688</v>
      </c>
      <c r="C682" s="279"/>
      <c r="D682" s="279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  <c r="BF682" s="84"/>
      <c r="BG682" s="84"/>
      <c r="BH682" s="84"/>
      <c r="BI682" s="84"/>
      <c r="BJ682" s="84"/>
      <c r="BK682" s="84"/>
      <c r="BL682" s="84"/>
      <c r="BM682" s="84"/>
      <c r="BN682" s="84"/>
      <c r="BO682" s="84"/>
      <c r="BP682" s="84"/>
      <c r="BQ682" s="84"/>
      <c r="BR682" s="84"/>
      <c r="BS682" s="84"/>
      <c r="BT682" s="84"/>
      <c r="BU682" s="84"/>
      <c r="BV682" s="84"/>
      <c r="BW682" s="84"/>
      <c r="BX682" s="84"/>
      <c r="BY682" s="84"/>
      <c r="BZ682" s="84"/>
      <c r="CA682" s="84"/>
      <c r="CB682" s="84"/>
      <c r="CC682" s="84"/>
      <c r="CD682" s="84"/>
      <c r="CE682" s="84"/>
      <c r="CF682" s="84"/>
      <c r="CG682" s="84"/>
      <c r="CH682" s="84"/>
      <c r="CI682" s="84"/>
      <c r="CJ682" s="84"/>
      <c r="CK682" s="84"/>
      <c r="CL682" s="84"/>
      <c r="CM682" s="84"/>
      <c r="CN682" s="84"/>
      <c r="CO682" s="84"/>
      <c r="CP682" s="84"/>
      <c r="CQ682" s="84"/>
      <c r="CR682" s="84"/>
      <c r="CS682" s="84"/>
      <c r="CT682" s="84"/>
      <c r="CU682" s="84"/>
      <c r="CV682" s="84"/>
      <c r="CW682" s="84"/>
      <c r="CX682" s="84"/>
      <c r="CY682" s="84"/>
      <c r="CZ682" s="84"/>
      <c r="DA682" s="84"/>
      <c r="DB682" s="84"/>
      <c r="DC682" s="84"/>
      <c r="DD682" s="84"/>
      <c r="DE682" s="84"/>
      <c r="DF682" s="84"/>
      <c r="DG682" s="84"/>
      <c r="DH682" s="84"/>
      <c r="DI682" s="84"/>
      <c r="DJ682" s="84"/>
      <c r="DK682" s="84"/>
      <c r="DL682" s="84"/>
      <c r="DM682" s="84"/>
      <c r="DN682" s="84"/>
      <c r="DO682" s="84"/>
      <c r="DP682" s="84"/>
      <c r="DQ682" s="84"/>
      <c r="DR682" s="84"/>
      <c r="DS682" s="84"/>
      <c r="DT682" s="84"/>
      <c r="DU682" s="84"/>
      <c r="DV682" s="84"/>
      <c r="DW682" s="84"/>
      <c r="DX682" s="84"/>
      <c r="DY682" s="84"/>
      <c r="DZ682" s="84"/>
      <c r="EA682" s="84"/>
      <c r="EB682" s="84"/>
      <c r="EC682" s="84"/>
      <c r="ED682" s="84"/>
      <c r="EE682" s="84"/>
      <c r="EF682" s="84"/>
      <c r="EG682" s="84"/>
      <c r="EH682" s="84"/>
      <c r="EI682" s="84"/>
      <c r="EJ682" s="84"/>
      <c r="EK682" s="84"/>
      <c r="EL682" s="84"/>
      <c r="EM682" s="84"/>
      <c r="EN682" s="84"/>
      <c r="EO682" s="84"/>
      <c r="EP682" s="84"/>
      <c r="EQ682" s="84"/>
      <c r="ER682" s="84"/>
      <c r="ES682" s="84"/>
      <c r="ET682" s="84"/>
      <c r="EU682" s="84"/>
      <c r="EV682" s="84"/>
      <c r="EW682" s="84"/>
      <c r="EX682" s="84"/>
      <c r="EY682" s="84"/>
      <c r="EZ682" s="84"/>
      <c r="FA682" s="84"/>
      <c r="FB682" s="84"/>
      <c r="FC682" s="84"/>
      <c r="FD682" s="84"/>
      <c r="FE682" s="84"/>
      <c r="FF682" s="84"/>
      <c r="FG682" s="84"/>
      <c r="FH682" s="84"/>
      <c r="FI682" s="84"/>
      <c r="FJ682" s="84"/>
      <c r="FK682" s="84"/>
      <c r="FL682" s="84"/>
      <c r="FM682" s="84"/>
      <c r="FN682" s="84"/>
      <c r="FO682" s="84"/>
      <c r="FP682" s="84"/>
      <c r="FQ682" s="84"/>
      <c r="FR682" s="84"/>
      <c r="FS682" s="84"/>
      <c r="FT682" s="84"/>
      <c r="FU682" s="84"/>
      <c r="FV682" s="84"/>
      <c r="FW682" s="84"/>
      <c r="FX682" s="84"/>
      <c r="FY682" s="84"/>
      <c r="FZ682" s="84"/>
      <c r="GA682" s="84"/>
      <c r="GB682" s="84"/>
      <c r="GC682" s="84"/>
      <c r="GD682" s="84"/>
      <c r="GE682" s="84"/>
      <c r="GF682" s="84"/>
      <c r="GG682" s="84"/>
      <c r="GH682" s="84"/>
      <c r="GI682" s="84"/>
      <c r="GJ682" s="84"/>
      <c r="GK682" s="84"/>
      <c r="GL682" s="84"/>
      <c r="GM682" s="84"/>
      <c r="GN682" s="84"/>
      <c r="GO682" s="84"/>
      <c r="GP682" s="84"/>
      <c r="GQ682" s="84"/>
      <c r="GR682" s="84"/>
      <c r="GS682" s="84"/>
      <c r="GT682" s="84"/>
      <c r="GU682" s="84"/>
      <c r="GV682" s="84"/>
      <c r="GW682" s="84"/>
      <c r="GX682" s="84"/>
      <c r="GY682" s="84"/>
      <c r="GZ682" s="84"/>
      <c r="HA682" s="84"/>
      <c r="HB682" s="84"/>
      <c r="HC682" s="84"/>
      <c r="HD682" s="84"/>
      <c r="HE682" s="84"/>
      <c r="HF682" s="84"/>
      <c r="HG682" s="84"/>
      <c r="HH682" s="84"/>
      <c r="HI682" s="84"/>
      <c r="HJ682" s="84"/>
      <c r="HK682" s="84"/>
      <c r="HL682" s="84"/>
      <c r="HM682" s="84"/>
      <c r="HN682" s="84"/>
      <c r="HO682" s="84"/>
      <c r="HP682" s="84"/>
      <c r="HQ682" s="84"/>
      <c r="HR682" s="84"/>
      <c r="HS682" s="84"/>
      <c r="HT682" s="84"/>
      <c r="HU682" s="84"/>
      <c r="HV682" s="84"/>
      <c r="HW682" s="84"/>
      <c r="HX682" s="84"/>
      <c r="HY682" s="84"/>
      <c r="HZ682" s="84"/>
      <c r="IA682" s="84"/>
      <c r="IB682" s="84"/>
      <c r="IC682" s="84"/>
      <c r="ID682" s="84"/>
      <c r="IE682" s="84"/>
      <c r="IF682" s="84"/>
      <c r="IG682" s="84"/>
      <c r="IH682" s="84"/>
      <c r="II682" s="84"/>
      <c r="IJ682" s="84"/>
      <c r="IK682" s="84"/>
      <c r="IL682" s="84"/>
      <c r="IM682" s="84"/>
      <c r="IN682" s="84"/>
      <c r="IO682" s="84"/>
      <c r="IP682" s="84"/>
      <c r="IQ682" s="84"/>
      <c r="IR682" s="84"/>
      <c r="IS682" s="84"/>
      <c r="IT682" s="84"/>
      <c r="IU682" s="84"/>
      <c r="IV682" s="84"/>
      <c r="IW682" s="84"/>
      <c r="IX682" s="84"/>
      <c r="IY682" s="84"/>
      <c r="IZ682" s="84"/>
      <c r="JA682" s="84"/>
      <c r="JB682" s="84"/>
      <c r="JC682" s="84"/>
      <c r="JD682" s="84"/>
      <c r="JE682" s="84"/>
      <c r="JF682" s="84"/>
      <c r="JG682" s="84"/>
      <c r="JH682" s="84"/>
      <c r="JI682" s="84"/>
      <c r="JJ682" s="84"/>
      <c r="JK682" s="84"/>
      <c r="JL682" s="84"/>
      <c r="JM682" s="84"/>
      <c r="JN682" s="84"/>
      <c r="JO682" s="84"/>
      <c r="JP682" s="84"/>
      <c r="JQ682" s="84"/>
      <c r="JR682" s="84"/>
      <c r="JS682" s="84"/>
      <c r="JT682" s="84"/>
      <c r="JU682" s="84"/>
      <c r="JV682" s="84"/>
      <c r="JW682" s="84"/>
      <c r="JX682" s="84"/>
      <c r="JY682" s="84"/>
      <c r="JZ682" s="84"/>
      <c r="KA682" s="84"/>
      <c r="KB682" s="84"/>
      <c r="KC682" s="84"/>
      <c r="KD682" s="84"/>
      <c r="KE682" s="84"/>
      <c r="KF682" s="84"/>
      <c r="KG682" s="84"/>
      <c r="KH682" s="84"/>
      <c r="KI682" s="84"/>
      <c r="KJ682" s="84"/>
      <c r="KK682" s="84"/>
      <c r="KL682" s="84"/>
      <c r="KM682" s="84"/>
      <c r="KN682" s="84"/>
      <c r="KO682" s="84"/>
      <c r="KP682" s="84"/>
      <c r="KQ682" s="84"/>
      <c r="KR682" s="84"/>
      <c r="KS682" s="84"/>
      <c r="KT682" s="84"/>
      <c r="KU682" s="84"/>
      <c r="KV682" s="84"/>
      <c r="KW682" s="84"/>
      <c r="KX682" s="84"/>
      <c r="KY682" s="84"/>
      <c r="KZ682" s="84"/>
      <c r="LA682" s="84"/>
      <c r="LB682" s="84"/>
      <c r="LC682" s="84"/>
      <c r="LD682" s="84"/>
      <c r="LE682" s="84"/>
      <c r="LF682" s="84"/>
      <c r="LG682" s="84"/>
      <c r="LH682" s="84"/>
      <c r="LI682" s="84"/>
      <c r="LJ682" s="84"/>
      <c r="LK682" s="84"/>
      <c r="LL682" s="84"/>
      <c r="LM682" s="84"/>
      <c r="LN682" s="84"/>
      <c r="LO682" s="84"/>
      <c r="LP682" s="84"/>
      <c r="LQ682" s="84"/>
      <c r="LR682" s="84"/>
      <c r="LS682" s="84"/>
      <c r="LT682" s="84"/>
      <c r="LU682" s="84"/>
      <c r="LV682" s="84"/>
      <c r="LW682" s="84"/>
      <c r="LX682" s="84"/>
      <c r="LY682" s="84"/>
      <c r="LZ682" s="84"/>
      <c r="MA682" s="84"/>
      <c r="MB682" s="84"/>
      <c r="MC682" s="84"/>
      <c r="MD682" s="84"/>
      <c r="ME682" s="84"/>
      <c r="MF682" s="84"/>
      <c r="MG682" s="84"/>
      <c r="MH682" s="84"/>
      <c r="MI682" s="84"/>
      <c r="MJ682" s="84"/>
      <c r="MK682" s="84"/>
      <c r="ML682" s="84"/>
      <c r="MM682" s="84"/>
      <c r="MN682" s="84"/>
      <c r="MO682" s="84"/>
      <c r="MP682" s="84"/>
      <c r="MQ682" s="84"/>
      <c r="MR682" s="84"/>
      <c r="MS682" s="84"/>
      <c r="MT682" s="84"/>
      <c r="MU682" s="84"/>
      <c r="MV682" s="84"/>
      <c r="MW682" s="84"/>
      <c r="MX682" s="84"/>
      <c r="MY682" s="84"/>
      <c r="MZ682" s="84"/>
      <c r="NA682" s="84"/>
      <c r="NB682" s="84"/>
      <c r="NC682" s="84"/>
      <c r="ND682" s="84"/>
      <c r="NE682" s="84"/>
      <c r="NF682" s="84"/>
      <c r="NG682" s="84"/>
      <c r="NH682" s="84"/>
      <c r="NI682" s="84"/>
      <c r="NJ682" s="84"/>
      <c r="NK682" s="84"/>
      <c r="NL682" s="84"/>
      <c r="NM682" s="84"/>
      <c r="NN682" s="84"/>
      <c r="NO682" s="84"/>
      <c r="NP682" s="84"/>
      <c r="NQ682" s="84"/>
      <c r="NR682" s="84"/>
      <c r="NS682" s="84"/>
      <c r="NT682" s="84"/>
      <c r="NU682" s="84"/>
      <c r="NV682" s="84"/>
      <c r="NW682" s="84"/>
      <c r="NX682" s="84"/>
      <c r="NY682" s="84"/>
      <c r="NZ682" s="84"/>
      <c r="OA682" s="84"/>
      <c r="OB682" s="84"/>
      <c r="OC682" s="84"/>
      <c r="OD682" s="84"/>
      <c r="OE682" s="84"/>
      <c r="OF682" s="84"/>
      <c r="OG682" s="84"/>
      <c r="OH682" s="84"/>
      <c r="OI682" s="84"/>
      <c r="OJ682" s="84"/>
      <c r="OK682" s="84"/>
      <c r="OL682" s="84"/>
      <c r="OM682" s="84"/>
      <c r="ON682" s="84"/>
      <c r="OO682" s="84"/>
      <c r="OP682" s="84"/>
      <c r="OQ682" s="84"/>
      <c r="OR682" s="84"/>
      <c r="OS682" s="84"/>
      <c r="OT682" s="84"/>
      <c r="OU682" s="84"/>
      <c r="OV682" s="84"/>
      <c r="OW682" s="84"/>
      <c r="OX682" s="84"/>
      <c r="OY682" s="84"/>
      <c r="OZ682" s="84"/>
      <c r="PA682" s="84"/>
      <c r="PB682" s="14"/>
      <c r="PC682" s="14"/>
      <c r="PD682" s="14"/>
      <c r="PE682" s="14"/>
      <c r="PF682" s="14"/>
      <c r="PG682" s="54"/>
      <c r="PH682" s="54"/>
      <c r="PI682" s="14"/>
      <c r="PJ682" s="54"/>
      <c r="PK682" s="54"/>
      <c r="PL682" s="84"/>
      <c r="PM682" s="14"/>
      <c r="PN682" s="84"/>
      <c r="PO682" s="84"/>
      <c r="PP682" s="84"/>
      <c r="PQ682" s="84"/>
      <c r="PR682" s="505"/>
      <c r="PS682" s="84"/>
      <c r="PT682" s="84">
        <v>1</v>
      </c>
      <c r="PU682" s="84"/>
      <c r="PV682" s="84"/>
      <c r="PW682" s="54"/>
      <c r="PX682" s="54"/>
      <c r="PY682" s="14"/>
      <c r="PZ682" s="14"/>
      <c r="QA682" s="14"/>
      <c r="QB682" s="54"/>
      <c r="QC682" s="54"/>
      <c r="QD682" s="54"/>
      <c r="QR682" s="1"/>
      <c r="QS682" s="1"/>
      <c r="QX682" s="1"/>
      <c r="QY682" s="1"/>
      <c r="QZ682" s="1"/>
      <c r="RA682" s="1"/>
      <c r="RB682" s="1"/>
      <c r="RC682" s="1"/>
      <c r="RD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</row>
  </sheetData>
  <autoFilter ref="A1:SI682" xr:uid="{00000000-0001-0000-0200-000000000000}">
    <filterColumn colId="502">
      <customFilters>
        <customFilter operator="notEqual" val=" "/>
      </customFilters>
    </filterColumn>
  </autoFilter>
  <conditionalFormatting sqref="C519:D523 C525:D526 C531:D5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O22"/>
  <sheetViews>
    <sheetView workbookViewId="0">
      <selection sqref="A1:A18"/>
    </sheetView>
  </sheetViews>
  <sheetFormatPr baseColWidth="10" defaultRowHeight="15" x14ac:dyDescent="0.25"/>
  <cols>
    <col min="1" max="1" width="15.7109375" bestFit="1" customWidth="1"/>
    <col min="2" max="2" width="5.7109375" style="1" customWidth="1"/>
    <col min="3" max="3" width="6.85546875" style="1" customWidth="1"/>
    <col min="4" max="4" width="8.7109375" style="1" customWidth="1"/>
    <col min="5" max="5" width="10.5703125" style="1" customWidth="1"/>
    <col min="6" max="6" width="9.7109375" style="1" customWidth="1"/>
    <col min="8" max="8" width="7.7109375" customWidth="1"/>
    <col min="9" max="9" width="7.140625" style="49" customWidth="1"/>
    <col min="10" max="10" width="7.140625" style="49" hidden="1" customWidth="1"/>
    <col min="11" max="11" width="7.140625" style="49" customWidth="1"/>
  </cols>
  <sheetData>
    <row r="1" spans="1:15" s="18" customFormat="1" ht="12" x14ac:dyDescent="0.2">
      <c r="A1" s="64" t="s">
        <v>1</v>
      </c>
      <c r="B1" s="65" t="s">
        <v>0</v>
      </c>
      <c r="C1" s="65" t="s">
        <v>105</v>
      </c>
      <c r="D1" s="65" t="s">
        <v>46</v>
      </c>
      <c r="E1" s="65" t="s">
        <v>78</v>
      </c>
      <c r="F1" s="65" t="s">
        <v>99</v>
      </c>
      <c r="G1" s="65" t="s">
        <v>106</v>
      </c>
      <c r="I1" s="157"/>
      <c r="J1" s="157"/>
      <c r="K1" s="157" t="s">
        <v>3014</v>
      </c>
    </row>
    <row r="2" spans="1:15" x14ac:dyDescent="0.25">
      <c r="A2" s="54" t="s">
        <v>14</v>
      </c>
      <c r="B2" s="14"/>
      <c r="C2" s="14">
        <v>1664</v>
      </c>
      <c r="D2" s="14">
        <v>487</v>
      </c>
      <c r="E2" s="14">
        <v>95</v>
      </c>
      <c r="F2" s="14">
        <v>648</v>
      </c>
      <c r="G2" s="21">
        <f t="shared" ref="G2:G18" si="0">C2/F2</f>
        <v>2.5679012345679011</v>
      </c>
      <c r="H2" s="436"/>
      <c r="I2" s="49">
        <f>H2+E2</f>
        <v>95</v>
      </c>
      <c r="K2" s="49">
        <v>80</v>
      </c>
      <c r="L2" s="20">
        <f>E2-K2</f>
        <v>15</v>
      </c>
    </row>
    <row r="3" spans="1:15" x14ac:dyDescent="0.25">
      <c r="A3" s="54" t="s">
        <v>20</v>
      </c>
      <c r="B3" s="14"/>
      <c r="C3" s="14">
        <v>6253</v>
      </c>
      <c r="D3" s="14">
        <v>3071</v>
      </c>
      <c r="E3" s="14">
        <v>205</v>
      </c>
      <c r="F3" s="14">
        <v>1428</v>
      </c>
      <c r="G3" s="21">
        <f t="shared" si="0"/>
        <v>4.3788515406162469</v>
      </c>
      <c r="H3" s="436">
        <v>6</v>
      </c>
      <c r="I3" s="49">
        <f t="shared" ref="I3:I18" si="1">H3+E3</f>
        <v>211</v>
      </c>
      <c r="K3" s="49">
        <v>215</v>
      </c>
      <c r="L3" s="20">
        <f t="shared" ref="L3:L18" si="2">E3-K3</f>
        <v>-10</v>
      </c>
    </row>
    <row r="4" spans="1:15" x14ac:dyDescent="0.25">
      <c r="A4" s="54" t="s">
        <v>13</v>
      </c>
      <c r="B4" s="14"/>
      <c r="C4" s="14">
        <v>1465</v>
      </c>
      <c r="D4" s="14">
        <v>1008</v>
      </c>
      <c r="E4" s="14">
        <v>76</v>
      </c>
      <c r="F4" s="14">
        <v>791</v>
      </c>
      <c r="G4" s="21">
        <f t="shared" si="0"/>
        <v>1.852085967130215</v>
      </c>
      <c r="H4" s="436"/>
      <c r="I4" s="49">
        <f t="shared" si="1"/>
        <v>76</v>
      </c>
      <c r="K4" s="49">
        <v>78</v>
      </c>
      <c r="L4" s="20">
        <f t="shared" si="2"/>
        <v>-2</v>
      </c>
    </row>
    <row r="5" spans="1:15" x14ac:dyDescent="0.25">
      <c r="A5" s="54" t="s">
        <v>24</v>
      </c>
      <c r="B5" s="14"/>
      <c r="C5" s="14">
        <v>2583</v>
      </c>
      <c r="D5" s="14">
        <v>1560</v>
      </c>
      <c r="E5" s="14">
        <v>87</v>
      </c>
      <c r="F5" s="14">
        <v>635</v>
      </c>
      <c r="G5" s="21">
        <f t="shared" si="0"/>
        <v>4.0677165354330711</v>
      </c>
      <c r="H5" s="436">
        <v>3</v>
      </c>
      <c r="I5" s="49">
        <f t="shared" si="1"/>
        <v>90</v>
      </c>
      <c r="K5" s="49">
        <v>89</v>
      </c>
      <c r="L5" s="20">
        <f t="shared" si="2"/>
        <v>-2</v>
      </c>
    </row>
    <row r="6" spans="1:15" x14ac:dyDescent="0.25">
      <c r="A6" s="54" t="s">
        <v>47</v>
      </c>
      <c r="B6" s="14"/>
      <c r="C6" s="14">
        <v>196</v>
      </c>
      <c r="D6" s="14">
        <v>41</v>
      </c>
      <c r="E6" s="14">
        <v>35</v>
      </c>
      <c r="F6" s="14">
        <v>106</v>
      </c>
      <c r="G6" s="21">
        <f t="shared" si="0"/>
        <v>1.8490566037735849</v>
      </c>
      <c r="H6" s="436"/>
      <c r="I6" s="49">
        <f t="shared" si="1"/>
        <v>35</v>
      </c>
      <c r="K6" s="49">
        <v>36</v>
      </c>
      <c r="L6" s="20">
        <f t="shared" si="2"/>
        <v>-1</v>
      </c>
      <c r="O6">
        <f>8*7</f>
        <v>56</v>
      </c>
    </row>
    <row r="7" spans="1:15" x14ac:dyDescent="0.25">
      <c r="A7" s="54" t="s">
        <v>48</v>
      </c>
      <c r="B7" s="14"/>
      <c r="C7" s="14">
        <v>143</v>
      </c>
      <c r="D7" s="14">
        <v>49</v>
      </c>
      <c r="E7" s="14">
        <v>12</v>
      </c>
      <c r="F7" s="14">
        <v>36</v>
      </c>
      <c r="G7" s="21">
        <f t="shared" si="0"/>
        <v>3.9722222222222223</v>
      </c>
      <c r="H7" s="436"/>
      <c r="I7" s="49">
        <f t="shared" si="1"/>
        <v>12</v>
      </c>
      <c r="K7" s="49">
        <v>14</v>
      </c>
      <c r="L7" s="20">
        <f t="shared" si="2"/>
        <v>-2</v>
      </c>
      <c r="O7">
        <f>12*7</f>
        <v>84</v>
      </c>
    </row>
    <row r="8" spans="1:15" x14ac:dyDescent="0.25">
      <c r="A8" s="54" t="s">
        <v>7</v>
      </c>
      <c r="B8" s="14"/>
      <c r="C8" s="14">
        <v>1084</v>
      </c>
      <c r="D8" s="14">
        <v>630</v>
      </c>
      <c r="E8" s="14">
        <v>110</v>
      </c>
      <c r="F8" s="14">
        <v>498</v>
      </c>
      <c r="G8" s="21">
        <f t="shared" si="0"/>
        <v>2.1767068273092369</v>
      </c>
      <c r="H8" s="436">
        <v>1</v>
      </c>
      <c r="I8" s="49">
        <f t="shared" si="1"/>
        <v>111</v>
      </c>
      <c r="K8" s="49">
        <v>108</v>
      </c>
      <c r="L8" s="20">
        <f t="shared" si="2"/>
        <v>2</v>
      </c>
    </row>
    <row r="9" spans="1:15" x14ac:dyDescent="0.25">
      <c r="A9" s="54" t="s">
        <v>9</v>
      </c>
      <c r="B9" s="14"/>
      <c r="C9" s="14">
        <v>5525</v>
      </c>
      <c r="D9" s="14">
        <v>2549</v>
      </c>
      <c r="E9" s="14">
        <v>247</v>
      </c>
      <c r="F9" s="14">
        <v>2241</v>
      </c>
      <c r="G9" s="21">
        <f t="shared" si="0"/>
        <v>2.4654172244533692</v>
      </c>
      <c r="H9" s="436"/>
      <c r="I9" s="49">
        <f t="shared" si="1"/>
        <v>247</v>
      </c>
      <c r="J9" s="158"/>
      <c r="K9" s="49">
        <v>249</v>
      </c>
      <c r="L9" s="20">
        <f t="shared" si="2"/>
        <v>-2</v>
      </c>
    </row>
    <row r="10" spans="1:15" x14ac:dyDescent="0.25">
      <c r="A10" s="54" t="s">
        <v>15</v>
      </c>
      <c r="B10" s="14"/>
      <c r="C10" s="14">
        <v>392</v>
      </c>
      <c r="D10" s="14">
        <v>205</v>
      </c>
      <c r="E10" s="14">
        <v>16</v>
      </c>
      <c r="F10" s="14">
        <v>350</v>
      </c>
      <c r="G10" s="21">
        <f t="shared" si="0"/>
        <v>1.1200000000000001</v>
      </c>
      <c r="H10" s="436"/>
      <c r="I10" s="49">
        <f t="shared" si="1"/>
        <v>16</v>
      </c>
      <c r="K10" s="49">
        <v>18</v>
      </c>
      <c r="L10" s="20">
        <f t="shared" si="2"/>
        <v>-2</v>
      </c>
    </row>
    <row r="11" spans="1:15" x14ac:dyDescent="0.25">
      <c r="A11" s="54" t="s">
        <v>11</v>
      </c>
      <c r="B11" s="14"/>
      <c r="C11" s="14">
        <v>1365</v>
      </c>
      <c r="D11" s="14">
        <v>706</v>
      </c>
      <c r="E11" s="14">
        <v>98</v>
      </c>
      <c r="F11" s="14">
        <v>302</v>
      </c>
      <c r="G11" s="21">
        <f t="shared" si="0"/>
        <v>4.5198675496688745</v>
      </c>
      <c r="H11" s="436">
        <v>1</v>
      </c>
      <c r="I11" s="49">
        <f t="shared" si="1"/>
        <v>99</v>
      </c>
      <c r="K11" s="49">
        <v>101</v>
      </c>
      <c r="L11" s="20">
        <f t="shared" si="2"/>
        <v>-3</v>
      </c>
    </row>
    <row r="12" spans="1:15" x14ac:dyDescent="0.25">
      <c r="A12" s="54" t="s">
        <v>12</v>
      </c>
      <c r="B12" s="14"/>
      <c r="C12" s="14">
        <v>857</v>
      </c>
      <c r="D12" s="14">
        <v>585</v>
      </c>
      <c r="E12" s="14">
        <v>62</v>
      </c>
      <c r="F12" s="14">
        <v>213</v>
      </c>
      <c r="G12" s="21">
        <f t="shared" si="0"/>
        <v>4.023474178403756</v>
      </c>
      <c r="H12" s="436"/>
      <c r="I12" s="49">
        <f t="shared" si="1"/>
        <v>62</v>
      </c>
      <c r="K12" s="49">
        <v>63</v>
      </c>
      <c r="L12" s="20">
        <f t="shared" si="2"/>
        <v>-1</v>
      </c>
    </row>
    <row r="13" spans="1:15" x14ac:dyDescent="0.25">
      <c r="A13" s="54" t="s">
        <v>8</v>
      </c>
      <c r="B13" s="14"/>
      <c r="C13" s="14">
        <v>14038</v>
      </c>
      <c r="D13" s="14">
        <v>9147</v>
      </c>
      <c r="E13" s="14">
        <v>692</v>
      </c>
      <c r="F13" s="14">
        <v>7013</v>
      </c>
      <c r="G13" s="21">
        <f t="shared" si="0"/>
        <v>2.0017111079423926</v>
      </c>
      <c r="H13" s="436">
        <v>3</v>
      </c>
      <c r="I13" s="49">
        <f t="shared" si="1"/>
        <v>695</v>
      </c>
      <c r="K13" s="49">
        <v>700</v>
      </c>
      <c r="L13" s="20">
        <f t="shared" si="2"/>
        <v>-8</v>
      </c>
    </row>
    <row r="14" spans="1:15" x14ac:dyDescent="0.25">
      <c r="A14" s="54" t="s">
        <v>49</v>
      </c>
      <c r="B14" s="14"/>
      <c r="C14" s="14">
        <v>259</v>
      </c>
      <c r="D14" s="14">
        <v>72</v>
      </c>
      <c r="E14" s="14">
        <v>15</v>
      </c>
      <c r="F14" s="14">
        <v>58</v>
      </c>
      <c r="G14" s="21">
        <f t="shared" si="0"/>
        <v>4.4655172413793105</v>
      </c>
      <c r="H14" s="436"/>
      <c r="I14" s="49">
        <f t="shared" si="1"/>
        <v>15</v>
      </c>
      <c r="K14" s="49">
        <v>16</v>
      </c>
      <c r="L14" s="20">
        <f t="shared" si="2"/>
        <v>-1</v>
      </c>
    </row>
    <row r="15" spans="1:15" x14ac:dyDescent="0.25">
      <c r="A15" s="54" t="s">
        <v>50</v>
      </c>
      <c r="B15" s="14"/>
      <c r="C15" s="14">
        <v>424</v>
      </c>
      <c r="D15" s="14">
        <v>182</v>
      </c>
      <c r="E15" s="14">
        <v>30</v>
      </c>
      <c r="F15" s="14">
        <v>154</v>
      </c>
      <c r="G15" s="21">
        <f t="shared" si="0"/>
        <v>2.7532467532467533</v>
      </c>
      <c r="H15" s="436"/>
      <c r="I15" s="49">
        <f t="shared" si="1"/>
        <v>30</v>
      </c>
      <c r="K15" s="49">
        <v>29</v>
      </c>
      <c r="L15" s="20">
        <f t="shared" si="2"/>
        <v>1</v>
      </c>
    </row>
    <row r="16" spans="1:15" x14ac:dyDescent="0.25">
      <c r="A16" s="54" t="s">
        <v>27</v>
      </c>
      <c r="B16" s="14"/>
      <c r="C16" s="14">
        <v>3564</v>
      </c>
      <c r="D16" s="14">
        <v>2242</v>
      </c>
      <c r="E16" s="14">
        <v>143</v>
      </c>
      <c r="F16" s="14">
        <v>889</v>
      </c>
      <c r="G16" s="21">
        <f t="shared" si="0"/>
        <v>4.0089988751406072</v>
      </c>
      <c r="H16" s="436"/>
      <c r="I16" s="49">
        <f t="shared" si="1"/>
        <v>143</v>
      </c>
      <c r="K16" s="49">
        <v>141</v>
      </c>
      <c r="L16" s="20">
        <f t="shared" si="2"/>
        <v>2</v>
      </c>
    </row>
    <row r="17" spans="1:12" x14ac:dyDescent="0.25">
      <c r="A17" s="54" t="s">
        <v>51</v>
      </c>
      <c r="B17" s="14"/>
      <c r="C17" s="14">
        <v>1139</v>
      </c>
      <c r="D17" s="14">
        <v>705</v>
      </c>
      <c r="E17" s="14">
        <v>91</v>
      </c>
      <c r="F17" s="14">
        <v>321</v>
      </c>
      <c r="G17" s="21">
        <f t="shared" si="0"/>
        <v>3.5482866043613708</v>
      </c>
      <c r="H17" s="436"/>
      <c r="I17" s="49">
        <f t="shared" si="1"/>
        <v>91</v>
      </c>
      <c r="K17" s="49">
        <v>90</v>
      </c>
      <c r="L17" s="20">
        <f t="shared" si="2"/>
        <v>1</v>
      </c>
    </row>
    <row r="18" spans="1:12" x14ac:dyDescent="0.25">
      <c r="A18" s="54" t="s">
        <v>10</v>
      </c>
      <c r="B18" s="14"/>
      <c r="C18" s="14">
        <v>614</v>
      </c>
      <c r="D18" s="14">
        <v>252</v>
      </c>
      <c r="E18" s="14">
        <v>87</v>
      </c>
      <c r="F18" s="14">
        <v>336</v>
      </c>
      <c r="G18" s="21">
        <f t="shared" si="0"/>
        <v>1.8273809523809523</v>
      </c>
      <c r="H18" s="436">
        <v>3</v>
      </c>
      <c r="I18" s="49">
        <f t="shared" si="1"/>
        <v>90</v>
      </c>
      <c r="K18" s="49">
        <v>86</v>
      </c>
      <c r="L18" s="20">
        <f t="shared" si="2"/>
        <v>1</v>
      </c>
    </row>
    <row r="19" spans="1:12" x14ac:dyDescent="0.25">
      <c r="A19" s="20" t="s">
        <v>1015</v>
      </c>
      <c r="C19" s="1">
        <v>41748</v>
      </c>
      <c r="K19" s="49">
        <f>SUM(K2:K18)</f>
        <v>2113</v>
      </c>
    </row>
    <row r="20" spans="1:12" x14ac:dyDescent="0.25">
      <c r="A20" s="20" t="s">
        <v>1016</v>
      </c>
      <c r="C20" s="1">
        <v>41565</v>
      </c>
      <c r="D20" s="1">
        <f>SUM(E2:E18)</f>
        <v>2101</v>
      </c>
    </row>
    <row r="21" spans="1:12" x14ac:dyDescent="0.25">
      <c r="C21" s="1">
        <f>C19-C20</f>
        <v>183</v>
      </c>
      <c r="D21" s="1">
        <v>27</v>
      </c>
    </row>
    <row r="22" spans="1:12" x14ac:dyDescent="0.25">
      <c r="D22" s="1">
        <f>D21+D20</f>
        <v>2128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Q685"/>
  <sheetViews>
    <sheetView topLeftCell="A591" workbookViewId="0">
      <selection activeCell="C681" sqref="C681"/>
    </sheetView>
  </sheetViews>
  <sheetFormatPr baseColWidth="10" defaultRowHeight="15" x14ac:dyDescent="0.25"/>
  <cols>
    <col min="1" max="1" width="11.42578125" style="20"/>
    <col min="2" max="2" width="20.42578125" style="20" customWidth="1"/>
    <col min="3" max="3" width="11.7109375" style="20" customWidth="1"/>
    <col min="4" max="5" width="7.7109375" style="20" customWidth="1"/>
    <col min="6" max="7" width="10.42578125" style="20" customWidth="1"/>
    <col min="8" max="8" width="8.140625" style="20" customWidth="1"/>
    <col min="9" max="9" width="6.85546875" style="72" customWidth="1"/>
    <col min="10" max="11" width="11.42578125" style="20" customWidth="1"/>
    <col min="12" max="12" width="8.28515625" style="9" customWidth="1"/>
    <col min="13" max="13" width="11.7109375" style="20" customWidth="1"/>
    <col min="14" max="14" width="10" style="20" customWidth="1"/>
    <col min="15" max="15" width="9" style="1" customWidth="1"/>
    <col min="16" max="16" width="6.42578125" style="20" customWidth="1"/>
    <col min="17" max="17" width="8.42578125" style="20" customWidth="1"/>
    <col min="18" max="18" width="9.85546875" style="20" customWidth="1"/>
    <col min="19" max="19" width="9.42578125" style="20" customWidth="1"/>
    <col min="20" max="20" width="9.5703125" style="20" customWidth="1"/>
    <col min="21" max="21" width="11.140625" style="20" customWidth="1"/>
    <col min="22" max="22" width="8.140625" style="1" customWidth="1"/>
    <col min="23" max="37" width="5.140625" style="1" customWidth="1"/>
    <col min="38" max="38" width="5.140625" style="106" customWidth="1"/>
    <col min="39" max="55" width="5.140625" style="1" customWidth="1"/>
    <col min="56" max="56" width="5.140625" style="102" customWidth="1"/>
    <col min="57" max="69" width="5.140625" style="1" customWidth="1"/>
    <col min="70" max="16384" width="11.42578125" style="20"/>
  </cols>
  <sheetData>
    <row r="1" spans="1:69" s="490" customFormat="1" ht="22.5" x14ac:dyDescent="0.2">
      <c r="A1" s="488" t="s">
        <v>1</v>
      </c>
      <c r="B1" s="488" t="s">
        <v>2</v>
      </c>
      <c r="C1" s="489">
        <v>44424</v>
      </c>
      <c r="D1" s="489">
        <v>44423</v>
      </c>
      <c r="E1" s="489">
        <v>44422</v>
      </c>
      <c r="F1" s="489">
        <v>44421</v>
      </c>
      <c r="G1" s="489">
        <v>44420</v>
      </c>
      <c r="H1" s="489">
        <v>44419</v>
      </c>
      <c r="I1" s="489">
        <v>44418</v>
      </c>
      <c r="J1" s="489">
        <v>44417</v>
      </c>
      <c r="K1" s="489">
        <v>44416</v>
      </c>
      <c r="L1" s="489">
        <v>44415</v>
      </c>
      <c r="M1" s="489">
        <v>44414</v>
      </c>
      <c r="N1" s="489">
        <v>44413</v>
      </c>
      <c r="O1" s="489">
        <v>44412</v>
      </c>
      <c r="P1" s="489">
        <v>44411</v>
      </c>
      <c r="Q1" s="489">
        <v>44410</v>
      </c>
      <c r="R1" s="489">
        <v>44409</v>
      </c>
      <c r="S1" s="489">
        <v>44408</v>
      </c>
      <c r="T1" s="489">
        <v>44407</v>
      </c>
      <c r="U1" s="489">
        <v>44406</v>
      </c>
      <c r="V1" s="489">
        <v>44405</v>
      </c>
      <c r="W1" s="489">
        <v>44404</v>
      </c>
      <c r="X1" s="489">
        <v>44403</v>
      </c>
      <c r="Y1" s="489">
        <v>44402</v>
      </c>
      <c r="Z1" s="489">
        <v>44401</v>
      </c>
      <c r="AA1" s="489">
        <v>44400</v>
      </c>
      <c r="AB1" s="489">
        <v>44399</v>
      </c>
      <c r="AC1" s="489">
        <v>44398</v>
      </c>
      <c r="AD1" s="489">
        <v>44397</v>
      </c>
      <c r="AE1" s="489">
        <v>44396</v>
      </c>
      <c r="AF1" s="489">
        <v>44395</v>
      </c>
      <c r="AG1" s="489">
        <v>44394</v>
      </c>
      <c r="AH1" s="489">
        <v>44393</v>
      </c>
      <c r="AI1" s="489">
        <v>44392</v>
      </c>
      <c r="AJ1" s="489">
        <v>44391</v>
      </c>
      <c r="AK1" s="489">
        <v>44390</v>
      </c>
      <c r="AL1" s="489">
        <v>44389</v>
      </c>
      <c r="AM1" s="489">
        <v>44388</v>
      </c>
      <c r="AN1" s="489">
        <v>44382</v>
      </c>
      <c r="AO1" s="489">
        <v>44381</v>
      </c>
      <c r="AP1" s="489">
        <v>44378</v>
      </c>
      <c r="AQ1" s="489">
        <v>44376</v>
      </c>
      <c r="AR1" s="489">
        <v>44375</v>
      </c>
      <c r="AS1" s="489">
        <v>44374</v>
      </c>
      <c r="AT1" s="489">
        <v>44373</v>
      </c>
      <c r="AU1" s="489">
        <v>44372</v>
      </c>
      <c r="AV1" s="489">
        <v>44371</v>
      </c>
      <c r="AW1" s="489">
        <v>44370</v>
      </c>
      <c r="AX1" s="489">
        <v>44369</v>
      </c>
      <c r="AY1" s="489">
        <v>44368</v>
      </c>
      <c r="AZ1" s="489">
        <v>44367</v>
      </c>
      <c r="BA1" s="489">
        <v>44361</v>
      </c>
      <c r="BB1" s="489">
        <v>44357</v>
      </c>
      <c r="BC1" s="489">
        <v>44350</v>
      </c>
      <c r="BD1" s="489">
        <v>44330</v>
      </c>
      <c r="BE1" s="489">
        <v>44300</v>
      </c>
      <c r="BF1" s="489">
        <v>44269</v>
      </c>
      <c r="BG1" s="489">
        <v>44241</v>
      </c>
      <c r="BH1" s="489">
        <v>44209</v>
      </c>
      <c r="BI1" s="489">
        <v>44179</v>
      </c>
      <c r="BJ1" s="489">
        <v>44149</v>
      </c>
      <c r="BK1" s="489">
        <v>44118</v>
      </c>
      <c r="BL1" s="489">
        <v>44117</v>
      </c>
      <c r="BM1" s="489">
        <v>44116</v>
      </c>
      <c r="BN1" s="489">
        <v>44115</v>
      </c>
      <c r="BO1" s="489">
        <v>44114</v>
      </c>
      <c r="BP1" s="489">
        <v>44113</v>
      </c>
      <c r="BQ1" s="489">
        <v>44112</v>
      </c>
    </row>
    <row r="2" spans="1:69" hidden="1" x14ac:dyDescent="0.25">
      <c r="A2" s="467" t="s">
        <v>14</v>
      </c>
      <c r="B2" s="467" t="s">
        <v>1264</v>
      </c>
      <c r="C2" s="467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14"/>
      <c r="X2" s="54"/>
      <c r="Y2" s="54"/>
      <c r="Z2" s="54"/>
      <c r="AA2" s="54"/>
      <c r="AB2" s="54"/>
      <c r="AC2" s="54"/>
      <c r="AD2" s="54"/>
      <c r="AE2" s="14"/>
      <c r="AF2" s="14"/>
      <c r="AG2" s="14"/>
      <c r="AH2" s="14"/>
      <c r="AI2" s="14"/>
      <c r="AJ2" s="1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14"/>
      <c r="AV2" s="54"/>
      <c r="AW2" s="14"/>
      <c r="AX2" s="14"/>
      <c r="AY2" s="54"/>
      <c r="AZ2" s="14"/>
      <c r="BA2" s="14"/>
      <c r="BB2" s="14"/>
      <c r="BC2" s="14"/>
      <c r="BD2" s="459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54"/>
    </row>
    <row r="3" spans="1:69" x14ac:dyDescent="0.25">
      <c r="A3" s="54" t="s">
        <v>14</v>
      </c>
      <c r="B3" s="54" t="s">
        <v>936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0</v>
      </c>
      <c r="AT3" s="14">
        <v>0</v>
      </c>
      <c r="AU3" s="14">
        <v>0</v>
      </c>
      <c r="AV3" s="14">
        <v>0</v>
      </c>
      <c r="AW3" s="14">
        <v>0</v>
      </c>
      <c r="AX3" s="14">
        <v>0</v>
      </c>
      <c r="AY3" s="14">
        <v>0</v>
      </c>
      <c r="AZ3" s="14">
        <v>0</v>
      </c>
      <c r="BA3" s="14">
        <v>0</v>
      </c>
      <c r="BB3" s="14">
        <v>0</v>
      </c>
      <c r="BC3" s="14">
        <v>0</v>
      </c>
      <c r="BD3" s="459">
        <v>0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/>
      <c r="BL3" s="14"/>
      <c r="BM3" s="14"/>
      <c r="BN3" s="14"/>
      <c r="BO3" s="14"/>
      <c r="BP3" s="14"/>
      <c r="BQ3" s="60">
        <v>0</v>
      </c>
    </row>
    <row r="4" spans="1:69" hidden="1" x14ac:dyDescent="0.25">
      <c r="A4" s="467" t="s">
        <v>14</v>
      </c>
      <c r="B4" s="467" t="s">
        <v>3003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7"/>
      <c r="R4" s="467"/>
      <c r="S4" s="467"/>
      <c r="T4" s="467"/>
      <c r="U4" s="467"/>
      <c r="V4" s="467"/>
      <c r="W4" s="14"/>
      <c r="X4" s="54"/>
      <c r="Y4" s="54"/>
      <c r="Z4" s="54"/>
      <c r="AA4" s="54"/>
      <c r="AB4" s="54"/>
      <c r="AC4" s="54"/>
      <c r="AD4" s="54"/>
      <c r="AE4" s="14"/>
      <c r="AF4" s="14"/>
      <c r="AG4" s="14"/>
      <c r="AH4" s="14"/>
      <c r="AI4" s="14"/>
      <c r="AJ4" s="1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14"/>
      <c r="AV4" s="54"/>
      <c r="AW4" s="14"/>
      <c r="AX4" s="14"/>
      <c r="AY4" s="54"/>
      <c r="AZ4" s="14"/>
      <c r="BA4" s="14"/>
      <c r="BB4" s="14"/>
      <c r="BC4" s="14"/>
      <c r="BD4" s="459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54"/>
    </row>
    <row r="5" spans="1:69" hidden="1" x14ac:dyDescent="0.25">
      <c r="A5" s="54" t="s">
        <v>14</v>
      </c>
      <c r="B5" s="54" t="s">
        <v>1265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14"/>
      <c r="X5" s="54"/>
      <c r="Y5" s="54"/>
      <c r="Z5" s="54"/>
      <c r="AA5" s="54"/>
      <c r="AB5" s="54"/>
      <c r="AC5" s="54"/>
      <c r="AD5" s="54"/>
      <c r="AE5" s="14"/>
      <c r="AF5" s="14"/>
      <c r="AG5" s="14"/>
      <c r="AH5" s="14"/>
      <c r="AI5" s="14"/>
      <c r="AJ5" s="1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14"/>
      <c r="AV5" s="54"/>
      <c r="AW5" s="14"/>
      <c r="AX5" s="14"/>
      <c r="AY5" s="54"/>
      <c r="AZ5" s="14"/>
      <c r="BA5" s="14"/>
      <c r="BB5" s="14"/>
      <c r="BC5" s="14"/>
      <c r="BD5" s="459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54"/>
    </row>
    <row r="6" spans="1:69" hidden="1" x14ac:dyDescent="0.25">
      <c r="A6" s="54" t="s">
        <v>14</v>
      </c>
      <c r="B6" s="54" t="s">
        <v>1266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14"/>
      <c r="X6" s="54"/>
      <c r="Y6" s="54"/>
      <c r="Z6" s="54"/>
      <c r="AA6" s="54"/>
      <c r="AB6" s="54"/>
      <c r="AC6" s="54"/>
      <c r="AD6" s="54"/>
      <c r="AE6" s="14"/>
      <c r="AF6" s="14"/>
      <c r="AG6" s="14"/>
      <c r="AH6" s="14"/>
      <c r="AI6" s="14"/>
      <c r="AJ6" s="1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14"/>
      <c r="AV6" s="54"/>
      <c r="AW6" s="14"/>
      <c r="AX6" s="14"/>
      <c r="AY6" s="54"/>
      <c r="AZ6" s="14"/>
      <c r="BA6" s="14"/>
      <c r="BB6" s="14"/>
      <c r="BC6" s="14"/>
      <c r="BD6" s="459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54"/>
    </row>
    <row r="7" spans="1:69" x14ac:dyDescent="0.25">
      <c r="A7" s="54" t="s">
        <v>14</v>
      </c>
      <c r="B7" s="63" t="s">
        <v>14</v>
      </c>
      <c r="C7" s="522">
        <v>47</v>
      </c>
      <c r="D7" s="522">
        <v>47</v>
      </c>
      <c r="E7" s="522">
        <v>47</v>
      </c>
      <c r="F7" s="522">
        <v>47</v>
      </c>
      <c r="G7" s="522">
        <v>47</v>
      </c>
      <c r="H7" s="60">
        <v>46</v>
      </c>
      <c r="I7" s="60">
        <v>46</v>
      </c>
      <c r="J7" s="14">
        <v>46</v>
      </c>
      <c r="K7" s="14">
        <v>46</v>
      </c>
      <c r="L7" s="14">
        <v>46</v>
      </c>
      <c r="M7" s="14">
        <v>46</v>
      </c>
      <c r="N7" s="14">
        <v>46</v>
      </c>
      <c r="O7" s="14">
        <v>46</v>
      </c>
      <c r="P7" s="14">
        <v>46</v>
      </c>
      <c r="Q7" s="14">
        <v>46</v>
      </c>
      <c r="R7" s="14">
        <v>46</v>
      </c>
      <c r="S7" s="14">
        <v>46</v>
      </c>
      <c r="T7" s="14">
        <v>46</v>
      </c>
      <c r="U7" s="14">
        <v>45</v>
      </c>
      <c r="V7" s="14">
        <v>45</v>
      </c>
      <c r="W7" s="14">
        <v>45</v>
      </c>
      <c r="X7" s="14">
        <v>44</v>
      </c>
      <c r="Y7" s="14">
        <v>44</v>
      </c>
      <c r="Z7" s="14">
        <v>44</v>
      </c>
      <c r="AA7" s="14">
        <v>44</v>
      </c>
      <c r="AB7" s="14">
        <v>44</v>
      </c>
      <c r="AC7" s="14">
        <v>44</v>
      </c>
      <c r="AD7" s="14">
        <v>44</v>
      </c>
      <c r="AE7" s="14">
        <v>44</v>
      </c>
      <c r="AF7" s="14">
        <v>44</v>
      </c>
      <c r="AG7" s="14">
        <v>44</v>
      </c>
      <c r="AH7" s="14">
        <v>44</v>
      </c>
      <c r="AI7" s="14">
        <v>44</v>
      </c>
      <c r="AJ7" s="14">
        <v>44</v>
      </c>
      <c r="AK7" s="14">
        <v>44</v>
      </c>
      <c r="AL7" s="14">
        <v>44</v>
      </c>
      <c r="AM7" s="14">
        <v>44</v>
      </c>
      <c r="AN7" s="14">
        <v>43</v>
      </c>
      <c r="AO7" s="14">
        <v>42</v>
      </c>
      <c r="AP7" s="14">
        <v>42</v>
      </c>
      <c r="AQ7" s="14">
        <v>42</v>
      </c>
      <c r="AR7" s="14">
        <v>42</v>
      </c>
      <c r="AS7" s="14">
        <v>42</v>
      </c>
      <c r="AT7" s="14">
        <v>42</v>
      </c>
      <c r="AU7" s="14">
        <v>42</v>
      </c>
      <c r="AV7" s="14">
        <v>41</v>
      </c>
      <c r="AW7" s="14">
        <v>41</v>
      </c>
      <c r="AX7" s="14">
        <v>42</v>
      </c>
      <c r="AY7" s="14">
        <v>41</v>
      </c>
      <c r="AZ7" s="14">
        <v>41</v>
      </c>
      <c r="BA7" s="14">
        <v>40</v>
      </c>
      <c r="BB7" s="14">
        <v>40</v>
      </c>
      <c r="BC7" s="14">
        <v>36</v>
      </c>
      <c r="BD7" s="459">
        <v>19</v>
      </c>
      <c r="BE7" s="14">
        <v>18</v>
      </c>
      <c r="BF7" s="14">
        <v>14</v>
      </c>
      <c r="BG7" s="14">
        <v>11</v>
      </c>
      <c r="BH7" s="14">
        <v>5</v>
      </c>
      <c r="BI7" s="14">
        <v>3</v>
      </c>
      <c r="BJ7" s="14">
        <v>2</v>
      </c>
      <c r="BK7" s="14"/>
      <c r="BL7" s="14"/>
      <c r="BM7" s="14"/>
      <c r="BN7" s="14"/>
      <c r="BO7" s="14"/>
      <c r="BP7" s="14"/>
      <c r="BQ7" s="60">
        <v>0</v>
      </c>
    </row>
    <row r="8" spans="1:69" hidden="1" x14ac:dyDescent="0.25">
      <c r="A8" s="467" t="s">
        <v>14</v>
      </c>
      <c r="B8" s="467" t="s">
        <v>1143</v>
      </c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7"/>
      <c r="W8" s="14"/>
      <c r="X8" s="54"/>
      <c r="Y8" s="54"/>
      <c r="Z8" s="54"/>
      <c r="AA8" s="54"/>
      <c r="AB8" s="54"/>
      <c r="AC8" s="54"/>
      <c r="AD8" s="54"/>
      <c r="AE8" s="14"/>
      <c r="AF8" s="14"/>
      <c r="AG8" s="14"/>
      <c r="AH8" s="14"/>
      <c r="AI8" s="14"/>
      <c r="AJ8" s="1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14"/>
      <c r="AV8" s="54"/>
      <c r="AW8" s="14"/>
      <c r="AX8" s="14"/>
      <c r="AY8" s="54"/>
      <c r="AZ8" s="14"/>
      <c r="BA8" s="14"/>
      <c r="BB8" s="14"/>
      <c r="BC8" s="14"/>
      <c r="BD8" s="459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54"/>
    </row>
    <row r="9" spans="1:69" x14ac:dyDescent="0.25">
      <c r="A9" s="54" t="s">
        <v>14</v>
      </c>
      <c r="B9" s="54" t="s">
        <v>1144</v>
      </c>
      <c r="C9" s="60">
        <v>1</v>
      </c>
      <c r="D9" s="60">
        <v>1</v>
      </c>
      <c r="E9" s="60">
        <v>1</v>
      </c>
      <c r="F9" s="60">
        <v>1</v>
      </c>
      <c r="G9" s="60">
        <v>1</v>
      </c>
      <c r="H9" s="60">
        <v>1</v>
      </c>
      <c r="I9" s="60">
        <v>1</v>
      </c>
      <c r="J9" s="71">
        <v>1</v>
      </c>
      <c r="K9" s="71">
        <v>1</v>
      </c>
      <c r="L9" s="71">
        <v>1</v>
      </c>
      <c r="M9" s="71">
        <v>1</v>
      </c>
      <c r="N9" s="71">
        <v>1</v>
      </c>
      <c r="O9" s="71">
        <v>1</v>
      </c>
      <c r="P9" s="71">
        <v>1</v>
      </c>
      <c r="Q9" s="71">
        <v>1</v>
      </c>
      <c r="R9" s="71">
        <v>1</v>
      </c>
      <c r="S9" s="71">
        <v>1</v>
      </c>
      <c r="T9" s="71">
        <v>1</v>
      </c>
      <c r="U9" s="71">
        <v>1</v>
      </c>
      <c r="V9" s="71">
        <v>1</v>
      </c>
      <c r="W9" s="71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459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/>
      <c r="BL9" s="14"/>
      <c r="BM9" s="14"/>
      <c r="BN9" s="14"/>
      <c r="BO9" s="14"/>
      <c r="BP9" s="14"/>
      <c r="BQ9" s="54"/>
    </row>
    <row r="10" spans="1:69" hidden="1" x14ac:dyDescent="0.25">
      <c r="A10" s="54" t="s">
        <v>14</v>
      </c>
      <c r="B10" s="54" t="s">
        <v>1267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14"/>
      <c r="X10" s="54"/>
      <c r="Y10" s="54"/>
      <c r="Z10" s="54"/>
      <c r="AA10" s="54"/>
      <c r="AB10" s="54"/>
      <c r="AC10" s="54"/>
      <c r="AD10" s="54"/>
      <c r="AE10" s="14"/>
      <c r="AF10" s="14"/>
      <c r="AG10" s="14"/>
      <c r="AH10" s="14"/>
      <c r="AI10" s="14"/>
      <c r="AJ10" s="1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14"/>
      <c r="AV10" s="54"/>
      <c r="AW10" s="14"/>
      <c r="AX10" s="14"/>
      <c r="AY10" s="54"/>
      <c r="AZ10" s="14"/>
      <c r="BA10" s="14"/>
      <c r="BB10" s="14"/>
      <c r="BC10" s="14"/>
      <c r="BD10" s="459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54"/>
    </row>
    <row r="11" spans="1:69" hidden="1" x14ac:dyDescent="0.25">
      <c r="A11" s="54" t="s">
        <v>14</v>
      </c>
      <c r="B11" s="54" t="s">
        <v>2974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14"/>
      <c r="X11" s="54"/>
      <c r="Y11" s="54"/>
      <c r="Z11" s="54"/>
      <c r="AA11" s="54"/>
      <c r="AB11" s="54"/>
      <c r="AC11" s="54"/>
      <c r="AD11" s="54"/>
      <c r="AE11" s="14"/>
      <c r="AF11" s="14"/>
      <c r="AG11" s="14"/>
      <c r="AH11" s="14"/>
      <c r="AI11" s="14"/>
      <c r="AJ11" s="1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14"/>
      <c r="AV11" s="54"/>
      <c r="AW11" s="14"/>
      <c r="AX11" s="14"/>
      <c r="AY11" s="54"/>
      <c r="AZ11" s="14"/>
      <c r="BA11" s="14"/>
      <c r="BB11" s="14"/>
      <c r="BC11" s="14"/>
      <c r="BD11" s="459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54"/>
    </row>
    <row r="12" spans="1:69" hidden="1" x14ac:dyDescent="0.25">
      <c r="A12" s="54" t="s">
        <v>14</v>
      </c>
      <c r="B12" s="54" t="s">
        <v>1268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14"/>
      <c r="X12" s="54"/>
      <c r="Y12" s="54"/>
      <c r="Z12" s="54"/>
      <c r="AA12" s="54"/>
      <c r="AB12" s="54"/>
      <c r="AC12" s="54"/>
      <c r="AD12" s="54"/>
      <c r="AE12" s="14"/>
      <c r="AF12" s="14"/>
      <c r="AG12" s="14"/>
      <c r="AH12" s="14"/>
      <c r="AI12" s="14"/>
      <c r="AJ12" s="1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14"/>
      <c r="AV12" s="54"/>
      <c r="AW12" s="14"/>
      <c r="AX12" s="14"/>
      <c r="AY12" s="54"/>
      <c r="AZ12" s="14"/>
      <c r="BA12" s="14"/>
      <c r="BB12" s="14"/>
      <c r="BC12" s="14"/>
      <c r="BD12" s="459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54"/>
    </row>
    <row r="13" spans="1:69" x14ac:dyDescent="0.25">
      <c r="A13" s="54" t="s">
        <v>14</v>
      </c>
      <c r="B13" s="54" t="s">
        <v>1145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459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/>
      <c r="BL13" s="14"/>
      <c r="BM13" s="14"/>
      <c r="BN13" s="14"/>
      <c r="BO13" s="14"/>
      <c r="BP13" s="14"/>
      <c r="BQ13" s="54"/>
    </row>
    <row r="14" spans="1:69" hidden="1" x14ac:dyDescent="0.25">
      <c r="A14" s="54" t="s">
        <v>14</v>
      </c>
      <c r="B14" s="54" t="s">
        <v>1269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14"/>
      <c r="X14" s="54"/>
      <c r="Y14" s="54"/>
      <c r="Z14" s="54"/>
      <c r="AA14" s="54"/>
      <c r="AB14" s="54"/>
      <c r="AC14" s="54"/>
      <c r="AD14" s="54"/>
      <c r="AE14" s="14"/>
      <c r="AF14" s="14"/>
      <c r="AG14" s="14"/>
      <c r="AH14" s="14"/>
      <c r="AI14" s="14"/>
      <c r="AJ14" s="1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14"/>
      <c r="AV14" s="54"/>
      <c r="AW14" s="14"/>
      <c r="AX14" s="14"/>
      <c r="AY14" s="54"/>
      <c r="AZ14" s="14"/>
      <c r="BA14" s="14"/>
      <c r="BB14" s="14"/>
      <c r="BC14" s="14"/>
      <c r="BD14" s="459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54"/>
    </row>
    <row r="15" spans="1:69" hidden="1" x14ac:dyDescent="0.25">
      <c r="A15" s="54" t="s">
        <v>14</v>
      </c>
      <c r="B15" s="54" t="s">
        <v>1270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14"/>
      <c r="X15" s="54"/>
      <c r="Y15" s="54"/>
      <c r="Z15" s="54"/>
      <c r="AA15" s="54"/>
      <c r="AB15" s="54"/>
      <c r="AC15" s="54"/>
      <c r="AD15" s="54"/>
      <c r="AE15" s="14"/>
      <c r="AF15" s="14"/>
      <c r="AG15" s="14"/>
      <c r="AH15" s="14"/>
      <c r="AI15" s="14"/>
      <c r="AJ15" s="1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4"/>
      <c r="AV15" s="54"/>
      <c r="AW15" s="14"/>
      <c r="AX15" s="14"/>
      <c r="AY15" s="54"/>
      <c r="AZ15" s="14"/>
      <c r="BA15" s="14"/>
      <c r="BB15" s="14"/>
      <c r="BC15" s="14"/>
      <c r="BD15" s="459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54"/>
    </row>
    <row r="16" spans="1:69" hidden="1" x14ac:dyDescent="0.25">
      <c r="A16" s="54" t="s">
        <v>14</v>
      </c>
      <c r="B16" s="54" t="s">
        <v>1271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14"/>
      <c r="X16" s="54"/>
      <c r="Y16" s="54"/>
      <c r="Z16" s="54"/>
      <c r="AA16" s="54"/>
      <c r="AB16" s="54"/>
      <c r="AC16" s="54"/>
      <c r="AD16" s="54"/>
      <c r="AE16" s="14"/>
      <c r="AF16" s="14"/>
      <c r="AG16" s="14"/>
      <c r="AH16" s="14"/>
      <c r="AI16" s="14"/>
      <c r="AJ16" s="1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14"/>
      <c r="AV16" s="54"/>
      <c r="AW16" s="14"/>
      <c r="AX16" s="14"/>
      <c r="AY16" s="54"/>
      <c r="AZ16" s="14"/>
      <c r="BA16" s="14"/>
      <c r="BB16" s="14"/>
      <c r="BC16" s="14"/>
      <c r="BD16" s="459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54"/>
    </row>
    <row r="17" spans="1:69" hidden="1" x14ac:dyDescent="0.25">
      <c r="A17" s="54" t="s">
        <v>14</v>
      </c>
      <c r="B17" s="54" t="s">
        <v>1272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14"/>
      <c r="X17" s="54"/>
      <c r="Y17" s="54"/>
      <c r="Z17" s="54"/>
      <c r="AA17" s="54"/>
      <c r="AB17" s="54"/>
      <c r="AC17" s="54"/>
      <c r="AD17" s="54"/>
      <c r="AE17" s="14"/>
      <c r="AF17" s="14"/>
      <c r="AG17" s="14"/>
      <c r="AH17" s="14"/>
      <c r="AI17" s="14"/>
      <c r="AJ17" s="1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14"/>
      <c r="AV17" s="54"/>
      <c r="AW17" s="14"/>
      <c r="AX17" s="14"/>
      <c r="AY17" s="54"/>
      <c r="AZ17" s="14"/>
      <c r="BA17" s="14"/>
      <c r="BB17" s="14"/>
      <c r="BC17" s="14"/>
      <c r="BD17" s="459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54"/>
    </row>
    <row r="18" spans="1:69" hidden="1" x14ac:dyDescent="0.25">
      <c r="A18" s="54" t="s">
        <v>14</v>
      </c>
      <c r="B18" s="54" t="s">
        <v>1273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14"/>
      <c r="X18" s="54"/>
      <c r="Y18" s="54"/>
      <c r="Z18" s="54"/>
      <c r="AA18" s="54"/>
      <c r="AB18" s="54"/>
      <c r="AC18" s="54"/>
      <c r="AD18" s="54"/>
      <c r="AE18" s="14"/>
      <c r="AF18" s="14"/>
      <c r="AG18" s="14"/>
      <c r="AH18" s="14"/>
      <c r="AI18" s="14"/>
      <c r="AJ18" s="1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14"/>
      <c r="AV18" s="54"/>
      <c r="AW18" s="14"/>
      <c r="AX18" s="14"/>
      <c r="AY18" s="54"/>
      <c r="AZ18" s="14"/>
      <c r="BA18" s="14"/>
      <c r="BB18" s="14"/>
      <c r="BC18" s="14"/>
      <c r="BD18" s="459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54"/>
    </row>
    <row r="19" spans="1:69" hidden="1" x14ac:dyDescent="0.25">
      <c r="A19" s="54" t="s">
        <v>14</v>
      </c>
      <c r="B19" s="54" t="s">
        <v>1274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14"/>
      <c r="X19" s="54"/>
      <c r="Y19" s="54"/>
      <c r="Z19" s="54"/>
      <c r="AA19" s="54"/>
      <c r="AB19" s="54"/>
      <c r="AC19" s="54"/>
      <c r="AD19" s="54"/>
      <c r="AE19" s="14"/>
      <c r="AF19" s="14"/>
      <c r="AG19" s="14"/>
      <c r="AH19" s="14"/>
      <c r="AI19" s="14"/>
      <c r="AJ19" s="1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14"/>
      <c r="AV19" s="54"/>
      <c r="AW19" s="14"/>
      <c r="AX19" s="14"/>
      <c r="AY19" s="54"/>
      <c r="AZ19" s="14"/>
      <c r="BA19" s="14"/>
      <c r="BB19" s="14"/>
      <c r="BC19" s="14"/>
      <c r="BD19" s="459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54"/>
    </row>
    <row r="20" spans="1:69" hidden="1" x14ac:dyDescent="0.25">
      <c r="A20" s="54" t="s">
        <v>14</v>
      </c>
      <c r="B20" s="54" t="s">
        <v>1146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14"/>
      <c r="X20" s="54"/>
      <c r="Y20" s="54"/>
      <c r="Z20" s="54"/>
      <c r="AA20" s="54"/>
      <c r="AB20" s="54"/>
      <c r="AC20" s="54"/>
      <c r="AD20" s="54"/>
      <c r="AE20" s="14"/>
      <c r="AF20" s="14"/>
      <c r="AG20" s="14"/>
      <c r="AH20" s="14"/>
      <c r="AI20" s="14"/>
      <c r="AJ20" s="1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14"/>
      <c r="AV20" s="54"/>
      <c r="AW20" s="14"/>
      <c r="AX20" s="14"/>
      <c r="AY20" s="54"/>
      <c r="AZ20" s="14"/>
      <c r="BA20" s="14"/>
      <c r="BB20" s="14"/>
      <c r="BC20" s="14"/>
      <c r="BD20" s="459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54"/>
    </row>
    <row r="21" spans="1:69" hidden="1" x14ac:dyDescent="0.25">
      <c r="A21" s="54" t="s">
        <v>14</v>
      </c>
      <c r="B21" s="54" t="s">
        <v>1275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14"/>
      <c r="X21" s="54"/>
      <c r="Y21" s="54"/>
      <c r="Z21" s="54"/>
      <c r="AA21" s="54"/>
      <c r="AB21" s="54"/>
      <c r="AC21" s="54"/>
      <c r="AD21" s="54"/>
      <c r="AE21" s="14"/>
      <c r="AF21" s="14"/>
      <c r="AG21" s="14"/>
      <c r="AH21" s="14"/>
      <c r="AI21" s="14"/>
      <c r="AJ21" s="1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14"/>
      <c r="AV21" s="54"/>
      <c r="AW21" s="14"/>
      <c r="AX21" s="14"/>
      <c r="AY21" s="54"/>
      <c r="AZ21" s="14"/>
      <c r="BA21" s="14"/>
      <c r="BB21" s="14"/>
      <c r="BC21" s="14"/>
      <c r="BD21" s="459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54"/>
    </row>
    <row r="22" spans="1:69" hidden="1" x14ac:dyDescent="0.25">
      <c r="A22" s="54" t="s">
        <v>14</v>
      </c>
      <c r="B22" s="54" t="s">
        <v>1147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14"/>
      <c r="X22" s="54"/>
      <c r="Y22" s="54"/>
      <c r="Z22" s="54"/>
      <c r="AA22" s="54"/>
      <c r="AB22" s="54"/>
      <c r="AC22" s="54"/>
      <c r="AD22" s="54"/>
      <c r="AE22" s="14"/>
      <c r="AF22" s="14"/>
      <c r="AG22" s="14"/>
      <c r="AH22" s="14"/>
      <c r="AI22" s="14"/>
      <c r="AJ22" s="1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14"/>
      <c r="AV22" s="54"/>
      <c r="AW22" s="14"/>
      <c r="AX22" s="14"/>
      <c r="AY22" s="54"/>
      <c r="AZ22" s="14"/>
      <c r="BA22" s="14"/>
      <c r="BB22" s="14"/>
      <c r="BC22" s="14"/>
      <c r="BD22" s="459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54"/>
    </row>
    <row r="23" spans="1:69" hidden="1" x14ac:dyDescent="0.25">
      <c r="A23" s="54" t="s">
        <v>14</v>
      </c>
      <c r="B23" s="54" t="s">
        <v>1148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14"/>
      <c r="X23" s="54"/>
      <c r="Y23" s="54"/>
      <c r="Z23" s="54"/>
      <c r="AA23" s="54"/>
      <c r="AB23" s="54"/>
      <c r="AC23" s="54"/>
      <c r="AD23" s="54"/>
      <c r="AE23" s="14"/>
      <c r="AF23" s="14"/>
      <c r="AG23" s="14"/>
      <c r="AH23" s="14"/>
      <c r="AI23" s="14"/>
      <c r="AJ23" s="1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14"/>
      <c r="AV23" s="54"/>
      <c r="AW23" s="14"/>
      <c r="AX23" s="14"/>
      <c r="AY23" s="54"/>
      <c r="AZ23" s="14"/>
      <c r="BA23" s="14"/>
      <c r="BB23" s="14"/>
      <c r="BC23" s="14"/>
      <c r="BD23" s="459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54"/>
    </row>
    <row r="24" spans="1:69" x14ac:dyDescent="0.25">
      <c r="A24" s="54" t="s">
        <v>14</v>
      </c>
      <c r="B24" s="54" t="s">
        <v>1149</v>
      </c>
      <c r="C24" s="60">
        <v>1</v>
      </c>
      <c r="D24" s="60">
        <v>1</v>
      </c>
      <c r="E24" s="60">
        <v>1</v>
      </c>
      <c r="F24" s="60">
        <v>1</v>
      </c>
      <c r="G24" s="60">
        <v>1</v>
      </c>
      <c r="H24" s="60">
        <v>1</v>
      </c>
      <c r="I24" s="60">
        <v>1</v>
      </c>
      <c r="J24" s="71">
        <v>1</v>
      </c>
      <c r="K24" s="71">
        <v>1</v>
      </c>
      <c r="L24" s="71">
        <v>1</v>
      </c>
      <c r="M24" s="71">
        <v>1</v>
      </c>
      <c r="N24" s="71">
        <v>1</v>
      </c>
      <c r="O24" s="71">
        <v>1</v>
      </c>
      <c r="P24" s="71">
        <v>1</v>
      </c>
      <c r="Q24" s="71">
        <v>1</v>
      </c>
      <c r="R24" s="71">
        <v>1</v>
      </c>
      <c r="S24" s="71">
        <v>1</v>
      </c>
      <c r="T24" s="71">
        <v>1</v>
      </c>
      <c r="U24" s="71">
        <v>1</v>
      </c>
      <c r="V24" s="71">
        <v>1</v>
      </c>
      <c r="W24" s="71">
        <v>1</v>
      </c>
      <c r="X24" s="54"/>
      <c r="Y24" s="54"/>
      <c r="Z24" s="54"/>
      <c r="AA24" s="54"/>
      <c r="AB24" s="54"/>
      <c r="AC24" s="54"/>
      <c r="AD24" s="54"/>
      <c r="AE24" s="14"/>
      <c r="AF24" s="14"/>
      <c r="AG24" s="14"/>
      <c r="AH24" s="14"/>
      <c r="AI24" s="14"/>
      <c r="AJ24" s="1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14"/>
      <c r="AV24" s="54"/>
      <c r="AW24" s="14"/>
      <c r="AX24" s="14"/>
      <c r="AY24" s="54"/>
      <c r="AZ24" s="14"/>
      <c r="BA24" s="14"/>
      <c r="BB24" s="14"/>
      <c r="BC24" s="14"/>
      <c r="BD24" s="459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54"/>
    </row>
    <row r="25" spans="1:69" hidden="1" x14ac:dyDescent="0.25">
      <c r="A25" s="54" t="s">
        <v>14</v>
      </c>
      <c r="B25" s="54" t="s">
        <v>1276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14"/>
      <c r="X25" s="54"/>
      <c r="Y25" s="54"/>
      <c r="Z25" s="54"/>
      <c r="AA25" s="54"/>
      <c r="AB25" s="54"/>
      <c r="AC25" s="54"/>
      <c r="AD25" s="54"/>
      <c r="AE25" s="14"/>
      <c r="AF25" s="14"/>
      <c r="AG25" s="14"/>
      <c r="AH25" s="14"/>
      <c r="AI25" s="14"/>
      <c r="AJ25" s="1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14"/>
      <c r="AV25" s="54"/>
      <c r="AW25" s="14"/>
      <c r="AX25" s="14"/>
      <c r="AY25" s="54"/>
      <c r="AZ25" s="14"/>
      <c r="BA25" s="14"/>
      <c r="BB25" s="14"/>
      <c r="BC25" s="14"/>
      <c r="BD25" s="459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54"/>
    </row>
    <row r="26" spans="1:69" x14ac:dyDescent="0.25">
      <c r="A26" s="54" t="s">
        <v>14</v>
      </c>
      <c r="B26" s="54" t="s">
        <v>1038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459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/>
      <c r="BL26" s="14"/>
      <c r="BM26" s="14"/>
      <c r="BN26" s="14"/>
      <c r="BO26" s="14"/>
      <c r="BP26" s="14"/>
      <c r="BQ26" s="60">
        <v>0</v>
      </c>
    </row>
    <row r="27" spans="1:69" hidden="1" x14ac:dyDescent="0.25">
      <c r="A27" s="467" t="s">
        <v>14</v>
      </c>
      <c r="B27" s="467" t="s">
        <v>1277</v>
      </c>
      <c r="C27" s="467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7"/>
      <c r="W27" s="14"/>
      <c r="X27" s="54"/>
      <c r="Y27" s="54"/>
      <c r="Z27" s="54"/>
      <c r="AA27" s="54"/>
      <c r="AB27" s="54"/>
      <c r="AC27" s="54"/>
      <c r="AD27" s="54"/>
      <c r="AE27" s="14"/>
      <c r="AF27" s="14"/>
      <c r="AG27" s="14"/>
      <c r="AH27" s="14"/>
      <c r="AI27" s="14"/>
      <c r="AJ27" s="1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14"/>
      <c r="AV27" s="54"/>
      <c r="AW27" s="14"/>
      <c r="AX27" s="14"/>
      <c r="AY27" s="54"/>
      <c r="AZ27" s="14"/>
      <c r="BA27" s="14"/>
      <c r="BB27" s="14"/>
      <c r="BC27" s="14"/>
      <c r="BD27" s="459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54"/>
    </row>
    <row r="28" spans="1:69" hidden="1" x14ac:dyDescent="0.25">
      <c r="A28" s="54" t="s">
        <v>14</v>
      </c>
      <c r="B28" s="54" t="s">
        <v>1278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14"/>
      <c r="X28" s="54"/>
      <c r="Y28" s="54"/>
      <c r="Z28" s="54"/>
      <c r="AA28" s="54"/>
      <c r="AB28" s="54"/>
      <c r="AC28" s="54"/>
      <c r="AD28" s="54"/>
      <c r="AE28" s="14"/>
      <c r="AF28" s="14"/>
      <c r="AG28" s="14"/>
      <c r="AH28" s="14"/>
      <c r="AI28" s="14"/>
      <c r="AJ28" s="1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14"/>
      <c r="AV28" s="54"/>
      <c r="AW28" s="14"/>
      <c r="AX28" s="14"/>
      <c r="AY28" s="54"/>
      <c r="AZ28" s="14"/>
      <c r="BA28" s="14"/>
      <c r="BB28" s="14"/>
      <c r="BC28" s="14"/>
      <c r="BD28" s="459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54"/>
    </row>
    <row r="29" spans="1:69" hidden="1" x14ac:dyDescent="0.25">
      <c r="A29" s="54" t="s">
        <v>14</v>
      </c>
      <c r="B29" s="54" t="s">
        <v>1044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14"/>
      <c r="X29" s="54"/>
      <c r="Y29" s="54"/>
      <c r="Z29" s="54"/>
      <c r="AA29" s="54"/>
      <c r="AB29" s="54"/>
      <c r="AC29" s="54"/>
      <c r="AD29" s="54"/>
      <c r="AE29" s="14"/>
      <c r="AF29" s="14"/>
      <c r="AG29" s="14"/>
      <c r="AH29" s="14"/>
      <c r="AI29" s="14"/>
      <c r="AJ29" s="1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14"/>
      <c r="AV29" s="54"/>
      <c r="AW29" s="14"/>
      <c r="AX29" s="14"/>
      <c r="AY29" s="54"/>
      <c r="AZ29" s="14"/>
      <c r="BA29" s="14"/>
      <c r="BB29" s="14"/>
      <c r="BC29" s="14"/>
      <c r="BD29" s="459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54"/>
    </row>
    <row r="30" spans="1:69" hidden="1" x14ac:dyDescent="0.25">
      <c r="A30" s="54" t="s">
        <v>14</v>
      </c>
      <c r="B30" s="54" t="s">
        <v>1279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14"/>
      <c r="X30" s="54"/>
      <c r="Y30" s="54"/>
      <c r="Z30" s="54"/>
      <c r="AA30" s="54"/>
      <c r="AB30" s="54"/>
      <c r="AC30" s="54"/>
      <c r="AD30" s="54"/>
      <c r="AE30" s="14"/>
      <c r="AF30" s="14"/>
      <c r="AG30" s="14"/>
      <c r="AH30" s="14"/>
      <c r="AI30" s="14"/>
      <c r="AJ30" s="1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14"/>
      <c r="AV30" s="54"/>
      <c r="AW30" s="14"/>
      <c r="AX30" s="14"/>
      <c r="AY30" s="54"/>
      <c r="AZ30" s="14"/>
      <c r="BA30" s="14"/>
      <c r="BB30" s="14"/>
      <c r="BC30" s="14"/>
      <c r="BD30" s="459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54"/>
    </row>
    <row r="31" spans="1:69" hidden="1" x14ac:dyDescent="0.25">
      <c r="A31" s="54" t="s">
        <v>14</v>
      </c>
      <c r="B31" s="54" t="s">
        <v>1280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14"/>
      <c r="X31" s="54"/>
      <c r="Y31" s="54"/>
      <c r="Z31" s="54"/>
      <c r="AA31" s="54"/>
      <c r="AB31" s="54"/>
      <c r="AC31" s="54"/>
      <c r="AD31" s="54"/>
      <c r="AE31" s="14"/>
      <c r="AF31" s="14"/>
      <c r="AG31" s="14"/>
      <c r="AH31" s="14"/>
      <c r="AI31" s="14"/>
      <c r="AJ31" s="1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14"/>
      <c r="AV31" s="54"/>
      <c r="AW31" s="14"/>
      <c r="AX31" s="14"/>
      <c r="AY31" s="54"/>
      <c r="AZ31" s="14"/>
      <c r="BA31" s="14"/>
      <c r="BB31" s="14"/>
      <c r="BC31" s="14"/>
      <c r="BD31" s="459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54"/>
    </row>
    <row r="32" spans="1:69" hidden="1" x14ac:dyDescent="0.25">
      <c r="A32" s="54" t="s">
        <v>14</v>
      </c>
      <c r="B32" s="54" t="s">
        <v>1281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14"/>
      <c r="X32" s="54"/>
      <c r="Y32" s="54"/>
      <c r="Z32" s="54"/>
      <c r="AA32" s="54"/>
      <c r="AB32" s="54"/>
      <c r="AC32" s="54"/>
      <c r="AD32" s="54"/>
      <c r="AE32" s="14"/>
      <c r="AF32" s="14"/>
      <c r="AG32" s="14"/>
      <c r="AH32" s="14"/>
      <c r="AI32" s="14"/>
      <c r="AJ32" s="1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14"/>
      <c r="AV32" s="54"/>
      <c r="AW32" s="14"/>
      <c r="AX32" s="14"/>
      <c r="AY32" s="54"/>
      <c r="AZ32" s="14"/>
      <c r="BA32" s="14"/>
      <c r="BB32" s="14"/>
      <c r="BC32" s="14"/>
      <c r="BD32" s="459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54"/>
    </row>
    <row r="33" spans="1:69" x14ac:dyDescent="0.25">
      <c r="A33" s="54" t="s">
        <v>14</v>
      </c>
      <c r="B33" s="54" t="s">
        <v>1020</v>
      </c>
      <c r="C33" s="60">
        <v>2</v>
      </c>
      <c r="D33" s="60">
        <v>2</v>
      </c>
      <c r="E33" s="60">
        <v>2</v>
      </c>
      <c r="F33" s="60">
        <v>2</v>
      </c>
      <c r="G33" s="60">
        <v>2</v>
      </c>
      <c r="H33" s="60">
        <v>2</v>
      </c>
      <c r="I33" s="60">
        <v>2</v>
      </c>
      <c r="J33" s="71">
        <v>2</v>
      </c>
      <c r="K33" s="71">
        <v>2</v>
      </c>
      <c r="L33" s="71">
        <v>2</v>
      </c>
      <c r="M33" s="71">
        <v>2</v>
      </c>
      <c r="N33" s="71">
        <v>2</v>
      </c>
      <c r="O33" s="71">
        <v>2</v>
      </c>
      <c r="P33" s="71">
        <v>2</v>
      </c>
      <c r="Q33" s="71">
        <v>2</v>
      </c>
      <c r="R33" s="71">
        <v>2</v>
      </c>
      <c r="S33" s="71">
        <v>2</v>
      </c>
      <c r="T33" s="71">
        <v>2</v>
      </c>
      <c r="U33" s="71">
        <v>2</v>
      </c>
      <c r="V33" s="71">
        <v>2</v>
      </c>
      <c r="W33" s="71">
        <v>2</v>
      </c>
      <c r="X33" s="14">
        <v>2</v>
      </c>
      <c r="Y33" s="14">
        <v>2</v>
      </c>
      <c r="Z33" s="14">
        <v>2</v>
      </c>
      <c r="AA33" s="14">
        <v>2</v>
      </c>
      <c r="AB33" s="14">
        <v>2</v>
      </c>
      <c r="AC33" s="14">
        <v>2</v>
      </c>
      <c r="AD33" s="14">
        <v>2</v>
      </c>
      <c r="AE33" s="14">
        <v>2</v>
      </c>
      <c r="AF33" s="14">
        <v>2</v>
      </c>
      <c r="AG33" s="14">
        <v>2</v>
      </c>
      <c r="AH33" s="14">
        <v>2</v>
      </c>
      <c r="AI33" s="14">
        <v>2</v>
      </c>
      <c r="AJ33" s="14">
        <v>2</v>
      </c>
      <c r="AK33" s="14">
        <v>2</v>
      </c>
      <c r="AL33" s="14">
        <v>2</v>
      </c>
      <c r="AM33" s="14">
        <v>2</v>
      </c>
      <c r="AN33" s="14">
        <v>2</v>
      </c>
      <c r="AO33" s="14">
        <v>2</v>
      </c>
      <c r="AP33" s="14">
        <v>2</v>
      </c>
      <c r="AQ33" s="14">
        <v>2</v>
      </c>
      <c r="AR33" s="14">
        <v>2</v>
      </c>
      <c r="AS33" s="14">
        <v>1</v>
      </c>
      <c r="AT33" s="14">
        <v>1</v>
      </c>
      <c r="AU33" s="14">
        <v>1</v>
      </c>
      <c r="AV33" s="14">
        <v>1</v>
      </c>
      <c r="AW33" s="14">
        <v>1</v>
      </c>
      <c r="AX33" s="14">
        <v>1</v>
      </c>
      <c r="AY33" s="14">
        <v>1</v>
      </c>
      <c r="AZ33" s="14">
        <v>1</v>
      </c>
      <c r="BA33" s="14">
        <v>1</v>
      </c>
      <c r="BB33" s="14">
        <v>1</v>
      </c>
      <c r="BC33" s="14">
        <v>1</v>
      </c>
      <c r="BD33" s="459">
        <v>1</v>
      </c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54"/>
    </row>
    <row r="34" spans="1:69" hidden="1" x14ac:dyDescent="0.25">
      <c r="A34" s="467" t="s">
        <v>14</v>
      </c>
      <c r="B34" s="467" t="s">
        <v>1130</v>
      </c>
      <c r="C34" s="467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7"/>
      <c r="W34" s="14"/>
      <c r="X34" s="54"/>
      <c r="Y34" s="54"/>
      <c r="Z34" s="54"/>
      <c r="AA34" s="54"/>
      <c r="AB34" s="54"/>
      <c r="AC34" s="54"/>
      <c r="AD34" s="54"/>
      <c r="AE34" s="14"/>
      <c r="AF34" s="14"/>
      <c r="AG34" s="14"/>
      <c r="AH34" s="14"/>
      <c r="AI34" s="14"/>
      <c r="AJ34" s="1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14"/>
      <c r="AV34" s="54"/>
      <c r="AW34" s="14"/>
      <c r="AX34" s="14"/>
      <c r="AY34" s="54"/>
      <c r="AZ34" s="14"/>
      <c r="BA34" s="14"/>
      <c r="BB34" s="14"/>
      <c r="BC34" s="14"/>
      <c r="BD34" s="459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54"/>
    </row>
    <row r="35" spans="1:69" hidden="1" x14ac:dyDescent="0.25">
      <c r="A35" s="54" t="s">
        <v>14</v>
      </c>
      <c r="B35" s="54" t="s">
        <v>1282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14"/>
      <c r="X35" s="54"/>
      <c r="Y35" s="54"/>
      <c r="Z35" s="54"/>
      <c r="AA35" s="54"/>
      <c r="AB35" s="54"/>
      <c r="AC35" s="54"/>
      <c r="AD35" s="54"/>
      <c r="AE35" s="14"/>
      <c r="AF35" s="14"/>
      <c r="AG35" s="14"/>
      <c r="AH35" s="14"/>
      <c r="AI35" s="14"/>
      <c r="AJ35" s="1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14"/>
      <c r="AV35" s="54"/>
      <c r="AW35" s="14"/>
      <c r="AX35" s="14"/>
      <c r="AY35" s="54"/>
      <c r="AZ35" s="14"/>
      <c r="BA35" s="14"/>
      <c r="BB35" s="14"/>
      <c r="BC35" s="14"/>
      <c r="BD35" s="459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54"/>
    </row>
    <row r="36" spans="1:69" hidden="1" x14ac:dyDescent="0.25">
      <c r="A36" s="54" t="s">
        <v>14</v>
      </c>
      <c r="B36" s="54" t="s">
        <v>1043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14"/>
      <c r="X36" s="54"/>
      <c r="Y36" s="54"/>
      <c r="Z36" s="54"/>
      <c r="AA36" s="54"/>
      <c r="AB36" s="54"/>
      <c r="AC36" s="54"/>
      <c r="AD36" s="54"/>
      <c r="AE36" s="14"/>
      <c r="AF36" s="14"/>
      <c r="AG36" s="14"/>
      <c r="AH36" s="14"/>
      <c r="AI36" s="14"/>
      <c r="AJ36" s="1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14"/>
      <c r="AV36" s="54"/>
      <c r="AW36" s="14"/>
      <c r="AX36" s="14"/>
      <c r="AY36" s="54"/>
      <c r="AZ36" s="14"/>
      <c r="BA36" s="14"/>
      <c r="BB36" s="14"/>
      <c r="BC36" s="14"/>
      <c r="BD36" s="459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54"/>
    </row>
    <row r="37" spans="1:69" x14ac:dyDescent="0.25">
      <c r="A37" s="54" t="s">
        <v>14</v>
      </c>
      <c r="B37" s="54" t="s">
        <v>1150</v>
      </c>
      <c r="C37" s="60">
        <v>0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459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/>
      <c r="BL37" s="14"/>
      <c r="BM37" s="14"/>
      <c r="BN37" s="14"/>
      <c r="BO37" s="14"/>
      <c r="BP37" s="14"/>
      <c r="BQ37" s="54"/>
    </row>
    <row r="38" spans="1:69" x14ac:dyDescent="0.25">
      <c r="A38" s="54" t="s">
        <v>14</v>
      </c>
      <c r="B38" s="63" t="s">
        <v>16</v>
      </c>
      <c r="C38" s="522">
        <v>21</v>
      </c>
      <c r="D38" s="522">
        <v>21</v>
      </c>
      <c r="E38" s="522">
        <v>21</v>
      </c>
      <c r="F38" s="522">
        <v>21</v>
      </c>
      <c r="G38" s="522">
        <v>21</v>
      </c>
      <c r="H38" s="60">
        <v>21</v>
      </c>
      <c r="I38" s="60">
        <v>21</v>
      </c>
      <c r="J38" s="14">
        <v>21</v>
      </c>
      <c r="K38" s="14">
        <v>21</v>
      </c>
      <c r="L38" s="14">
        <v>21</v>
      </c>
      <c r="M38" s="14">
        <v>21</v>
      </c>
      <c r="N38" s="14">
        <v>21</v>
      </c>
      <c r="O38" s="14">
        <v>21</v>
      </c>
      <c r="P38" s="14">
        <v>21</v>
      </c>
      <c r="Q38" s="14">
        <v>20</v>
      </c>
      <c r="R38" s="14">
        <v>20</v>
      </c>
      <c r="S38" s="14">
        <v>20</v>
      </c>
      <c r="T38" s="14">
        <v>20</v>
      </c>
      <c r="U38" s="14">
        <v>20</v>
      </c>
      <c r="V38" s="14">
        <v>19</v>
      </c>
      <c r="W38" s="14">
        <v>19</v>
      </c>
      <c r="X38" s="14">
        <v>19</v>
      </c>
      <c r="Y38" s="14">
        <v>19</v>
      </c>
      <c r="Z38" s="14">
        <v>19</v>
      </c>
      <c r="AA38" s="14">
        <v>19</v>
      </c>
      <c r="AB38" s="14">
        <v>19</v>
      </c>
      <c r="AC38" s="14">
        <v>19</v>
      </c>
      <c r="AD38" s="14">
        <v>19</v>
      </c>
      <c r="AE38" s="14">
        <v>18</v>
      </c>
      <c r="AF38" s="14">
        <v>18</v>
      </c>
      <c r="AG38" s="14">
        <v>18</v>
      </c>
      <c r="AH38" s="14">
        <v>18</v>
      </c>
      <c r="AI38" s="14">
        <v>18</v>
      </c>
      <c r="AJ38" s="14">
        <v>18</v>
      </c>
      <c r="AK38" s="14">
        <v>18</v>
      </c>
      <c r="AL38" s="14">
        <v>18</v>
      </c>
      <c r="AM38" s="14">
        <v>18</v>
      </c>
      <c r="AN38" s="14">
        <v>17</v>
      </c>
      <c r="AO38" s="14">
        <v>17</v>
      </c>
      <c r="AP38" s="14">
        <v>17</v>
      </c>
      <c r="AQ38" s="14">
        <v>17</v>
      </c>
      <c r="AR38" s="14">
        <v>17</v>
      </c>
      <c r="AS38" s="14">
        <v>17</v>
      </c>
      <c r="AT38" s="14">
        <v>17</v>
      </c>
      <c r="AU38" s="14">
        <v>17</v>
      </c>
      <c r="AV38" s="14">
        <v>17</v>
      </c>
      <c r="AW38" s="14">
        <v>17</v>
      </c>
      <c r="AX38" s="14">
        <v>17</v>
      </c>
      <c r="AY38" s="14">
        <v>17</v>
      </c>
      <c r="AZ38" s="14">
        <v>17</v>
      </c>
      <c r="BA38" s="14">
        <v>16</v>
      </c>
      <c r="BB38" s="14">
        <v>15</v>
      </c>
      <c r="BC38" s="14">
        <v>12</v>
      </c>
      <c r="BD38" s="459">
        <v>9</v>
      </c>
      <c r="BE38" s="14">
        <v>7</v>
      </c>
      <c r="BF38" s="14">
        <v>5</v>
      </c>
      <c r="BG38" s="14">
        <v>1</v>
      </c>
      <c r="BH38" s="14">
        <v>0</v>
      </c>
      <c r="BI38" s="14">
        <v>0</v>
      </c>
      <c r="BJ38" s="14">
        <v>0</v>
      </c>
      <c r="BK38" s="14"/>
      <c r="BL38" s="14"/>
      <c r="BM38" s="14"/>
      <c r="BN38" s="14"/>
      <c r="BO38" s="14"/>
      <c r="BP38" s="14"/>
      <c r="BQ38" s="54"/>
    </row>
    <row r="39" spans="1:69" hidden="1" x14ac:dyDescent="0.25">
      <c r="A39" s="467" t="s">
        <v>14</v>
      </c>
      <c r="B39" s="467" t="s">
        <v>1283</v>
      </c>
      <c r="C39" s="467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7"/>
      <c r="W39" s="14"/>
      <c r="X39" s="54"/>
      <c r="Y39" s="54"/>
      <c r="Z39" s="54"/>
      <c r="AA39" s="54"/>
      <c r="AB39" s="54"/>
      <c r="AC39" s="54"/>
      <c r="AD39" s="54"/>
      <c r="AE39" s="14"/>
      <c r="AF39" s="14"/>
      <c r="AG39" s="14"/>
      <c r="AH39" s="14"/>
      <c r="AI39" s="14"/>
      <c r="AJ39" s="1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14"/>
      <c r="AV39" s="54"/>
      <c r="AW39" s="14"/>
      <c r="AX39" s="14"/>
      <c r="AY39" s="54"/>
      <c r="AZ39" s="14"/>
      <c r="BA39" s="14"/>
      <c r="BB39" s="14"/>
      <c r="BC39" s="14"/>
      <c r="BD39" s="459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54"/>
    </row>
    <row r="40" spans="1:69" hidden="1" x14ac:dyDescent="0.25">
      <c r="A40" s="54" t="s">
        <v>14</v>
      </c>
      <c r="B40" s="54" t="s">
        <v>1284</v>
      </c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14"/>
      <c r="X40" s="54"/>
      <c r="Y40" s="54"/>
      <c r="Z40" s="54"/>
      <c r="AA40" s="54"/>
      <c r="AB40" s="54"/>
      <c r="AC40" s="54"/>
      <c r="AD40" s="54"/>
      <c r="AE40" s="14"/>
      <c r="AF40" s="14"/>
      <c r="AG40" s="14"/>
      <c r="AH40" s="14"/>
      <c r="AI40" s="14"/>
      <c r="AJ40" s="1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14"/>
      <c r="AV40" s="54"/>
      <c r="AW40" s="14"/>
      <c r="AX40" s="14"/>
      <c r="AY40" s="54"/>
      <c r="AZ40" s="14"/>
      <c r="BA40" s="14"/>
      <c r="BB40" s="14"/>
      <c r="BC40" s="14"/>
      <c r="BD40" s="459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54"/>
    </row>
    <row r="41" spans="1:69" x14ac:dyDescent="0.25">
      <c r="A41" s="54" t="s">
        <v>14</v>
      </c>
      <c r="B41" s="63" t="s">
        <v>794</v>
      </c>
      <c r="C41" s="522">
        <v>3</v>
      </c>
      <c r="D41" s="522">
        <v>3</v>
      </c>
      <c r="E41" s="522">
        <v>3</v>
      </c>
      <c r="F41" s="522">
        <v>3</v>
      </c>
      <c r="G41" s="522">
        <v>3</v>
      </c>
      <c r="H41" s="60">
        <v>3</v>
      </c>
      <c r="I41" s="60">
        <v>3</v>
      </c>
      <c r="J41" s="14">
        <v>3</v>
      </c>
      <c r="K41" s="14">
        <v>3</v>
      </c>
      <c r="L41" s="14">
        <v>3</v>
      </c>
      <c r="M41" s="14">
        <v>3</v>
      </c>
      <c r="N41" s="14">
        <v>3</v>
      </c>
      <c r="O41" s="14">
        <v>3</v>
      </c>
      <c r="P41" s="14">
        <v>3</v>
      </c>
      <c r="Q41" s="14">
        <v>3</v>
      </c>
      <c r="R41" s="14">
        <v>3</v>
      </c>
      <c r="S41" s="14">
        <v>3</v>
      </c>
      <c r="T41" s="14">
        <v>3</v>
      </c>
      <c r="U41" s="14">
        <v>3</v>
      </c>
      <c r="V41" s="14">
        <v>3</v>
      </c>
      <c r="W41" s="14">
        <v>3</v>
      </c>
      <c r="X41" s="14">
        <v>3</v>
      </c>
      <c r="Y41" s="14">
        <v>3</v>
      </c>
      <c r="Z41" s="14">
        <v>3</v>
      </c>
      <c r="AA41" s="14">
        <v>3</v>
      </c>
      <c r="AB41" s="14">
        <v>3</v>
      </c>
      <c r="AC41" s="14">
        <v>3</v>
      </c>
      <c r="AD41" s="14">
        <v>3</v>
      </c>
      <c r="AE41" s="14">
        <v>3</v>
      </c>
      <c r="AF41" s="14">
        <v>3</v>
      </c>
      <c r="AG41" s="14">
        <v>3</v>
      </c>
      <c r="AH41" s="14">
        <v>3</v>
      </c>
      <c r="AI41" s="14">
        <v>3</v>
      </c>
      <c r="AJ41" s="14">
        <v>3</v>
      </c>
      <c r="AK41" s="14">
        <v>3</v>
      </c>
      <c r="AL41" s="14">
        <v>3</v>
      </c>
      <c r="AM41" s="14">
        <v>3</v>
      </c>
      <c r="AN41" s="14">
        <v>3</v>
      </c>
      <c r="AO41" s="14">
        <v>3</v>
      </c>
      <c r="AP41" s="14">
        <v>3</v>
      </c>
      <c r="AQ41" s="14">
        <v>3</v>
      </c>
      <c r="AR41" s="14">
        <v>3</v>
      </c>
      <c r="AS41" s="14">
        <v>3</v>
      </c>
      <c r="AT41" s="14">
        <v>3</v>
      </c>
      <c r="AU41" s="14">
        <v>3</v>
      </c>
      <c r="AV41" s="14">
        <v>3</v>
      </c>
      <c r="AW41" s="14">
        <v>3</v>
      </c>
      <c r="AX41" s="14">
        <v>3</v>
      </c>
      <c r="AY41" s="14">
        <v>3</v>
      </c>
      <c r="AZ41" s="14">
        <v>3</v>
      </c>
      <c r="BA41" s="14">
        <v>3</v>
      </c>
      <c r="BB41" s="14">
        <v>3</v>
      </c>
      <c r="BC41" s="14">
        <v>2</v>
      </c>
      <c r="BD41" s="459">
        <v>2</v>
      </c>
      <c r="BE41" s="14">
        <v>2</v>
      </c>
      <c r="BF41" s="14">
        <v>2</v>
      </c>
      <c r="BG41" s="14">
        <v>2</v>
      </c>
      <c r="BH41" s="14">
        <v>2</v>
      </c>
      <c r="BI41" s="14">
        <v>2</v>
      </c>
      <c r="BJ41" s="14">
        <v>0</v>
      </c>
      <c r="BK41" s="14"/>
      <c r="BL41" s="14"/>
      <c r="BM41" s="14"/>
      <c r="BN41" s="14"/>
      <c r="BO41" s="14"/>
      <c r="BP41" s="14"/>
      <c r="BQ41" s="54"/>
    </row>
    <row r="42" spans="1:69" x14ac:dyDescent="0.25">
      <c r="A42" s="54" t="s">
        <v>14</v>
      </c>
      <c r="B42" s="63" t="s">
        <v>84</v>
      </c>
      <c r="C42" s="522">
        <v>9</v>
      </c>
      <c r="D42" s="522">
        <v>9</v>
      </c>
      <c r="E42" s="522">
        <v>9</v>
      </c>
      <c r="F42" s="522">
        <v>9</v>
      </c>
      <c r="G42" s="522">
        <v>9</v>
      </c>
      <c r="H42" s="60">
        <v>9</v>
      </c>
      <c r="I42" s="60">
        <v>9</v>
      </c>
      <c r="J42" s="14">
        <v>9</v>
      </c>
      <c r="K42" s="14">
        <v>9</v>
      </c>
      <c r="L42" s="14">
        <v>9</v>
      </c>
      <c r="M42" s="14">
        <v>9</v>
      </c>
      <c r="N42" s="14">
        <v>9</v>
      </c>
      <c r="O42" s="14">
        <v>9</v>
      </c>
      <c r="P42" s="14">
        <v>9</v>
      </c>
      <c r="Q42" s="14">
        <v>9</v>
      </c>
      <c r="R42" s="14">
        <v>9</v>
      </c>
      <c r="S42" s="14">
        <v>9</v>
      </c>
      <c r="T42" s="14">
        <v>9</v>
      </c>
      <c r="U42" s="14">
        <v>9</v>
      </c>
      <c r="V42" s="14">
        <v>9</v>
      </c>
      <c r="W42" s="14">
        <v>9</v>
      </c>
      <c r="X42" s="14">
        <v>9</v>
      </c>
      <c r="Y42" s="14">
        <v>9</v>
      </c>
      <c r="Z42" s="14">
        <v>9</v>
      </c>
      <c r="AA42" s="14">
        <v>9</v>
      </c>
      <c r="AB42" s="14">
        <v>9</v>
      </c>
      <c r="AC42" s="14">
        <v>9</v>
      </c>
      <c r="AD42" s="14">
        <v>9</v>
      </c>
      <c r="AE42" s="14">
        <v>9</v>
      </c>
      <c r="AF42" s="14">
        <v>9</v>
      </c>
      <c r="AG42" s="14">
        <v>9</v>
      </c>
      <c r="AH42" s="14">
        <v>9</v>
      </c>
      <c r="AI42" s="14">
        <v>9</v>
      </c>
      <c r="AJ42" s="14">
        <v>9</v>
      </c>
      <c r="AK42" s="14">
        <v>9</v>
      </c>
      <c r="AL42" s="14">
        <v>8</v>
      </c>
      <c r="AM42" s="14">
        <v>8</v>
      </c>
      <c r="AN42" s="14">
        <v>8</v>
      </c>
      <c r="AO42" s="14">
        <v>8</v>
      </c>
      <c r="AP42" s="14">
        <v>8</v>
      </c>
      <c r="AQ42" s="14">
        <v>8</v>
      </c>
      <c r="AR42" s="14">
        <v>8</v>
      </c>
      <c r="AS42" s="14">
        <v>8</v>
      </c>
      <c r="AT42" s="14">
        <v>8</v>
      </c>
      <c r="AU42" s="14">
        <v>8</v>
      </c>
      <c r="AV42" s="14">
        <v>8</v>
      </c>
      <c r="AW42" s="14">
        <v>8</v>
      </c>
      <c r="AX42" s="14">
        <v>7</v>
      </c>
      <c r="AY42" s="14">
        <v>7</v>
      </c>
      <c r="AZ42" s="14">
        <v>7</v>
      </c>
      <c r="BA42" s="14">
        <v>7</v>
      </c>
      <c r="BB42" s="14">
        <v>6</v>
      </c>
      <c r="BC42" s="14">
        <v>6</v>
      </c>
      <c r="BD42" s="459">
        <v>5</v>
      </c>
      <c r="BE42" s="14">
        <v>4</v>
      </c>
      <c r="BF42" s="14">
        <v>3</v>
      </c>
      <c r="BG42" s="14">
        <v>2</v>
      </c>
      <c r="BH42" s="14">
        <v>2</v>
      </c>
      <c r="BI42" s="14">
        <v>2</v>
      </c>
      <c r="BJ42" s="14">
        <v>2</v>
      </c>
      <c r="BK42" s="14">
        <v>1</v>
      </c>
      <c r="BL42" s="14">
        <v>1</v>
      </c>
      <c r="BM42" s="14">
        <v>1</v>
      </c>
      <c r="BN42" s="14"/>
      <c r="BO42" s="14"/>
      <c r="BP42" s="14"/>
      <c r="BQ42" s="14"/>
    </row>
    <row r="43" spans="1:69" hidden="1" x14ac:dyDescent="0.25">
      <c r="A43" s="467" t="s">
        <v>20</v>
      </c>
      <c r="B43" s="467" t="s">
        <v>1285</v>
      </c>
      <c r="C43" s="467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14"/>
      <c r="X43" s="54"/>
      <c r="Y43" s="54"/>
      <c r="Z43" s="54"/>
      <c r="AA43" s="54"/>
      <c r="AB43" s="54"/>
      <c r="AC43" s="54"/>
      <c r="AD43" s="54"/>
      <c r="AE43" s="14"/>
      <c r="AF43" s="14"/>
      <c r="AG43" s="14"/>
      <c r="AH43" s="14"/>
      <c r="AI43" s="14"/>
      <c r="AJ43" s="1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14"/>
      <c r="AV43" s="54"/>
      <c r="AW43" s="14"/>
      <c r="AX43" s="14"/>
      <c r="AY43" s="54"/>
      <c r="AZ43" s="14"/>
      <c r="BA43" s="14"/>
      <c r="BB43" s="14"/>
      <c r="BC43" s="14"/>
      <c r="BD43" s="459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54"/>
    </row>
    <row r="44" spans="1:69" hidden="1" x14ac:dyDescent="0.25">
      <c r="A44" s="54" t="s">
        <v>20</v>
      </c>
      <c r="B44" s="54" t="s">
        <v>1004</v>
      </c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14"/>
      <c r="X44" s="54"/>
      <c r="Y44" s="54"/>
      <c r="Z44" s="54"/>
      <c r="AA44" s="54"/>
      <c r="AB44" s="54"/>
      <c r="AC44" s="54"/>
      <c r="AD44" s="54"/>
      <c r="AE44" s="14"/>
      <c r="AF44" s="14"/>
      <c r="AG44" s="14"/>
      <c r="AH44" s="14"/>
      <c r="AI44" s="14"/>
      <c r="AJ44" s="1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14"/>
      <c r="AV44" s="54"/>
      <c r="AW44" s="14"/>
      <c r="AX44" s="14"/>
      <c r="AY44" s="54"/>
      <c r="AZ44" s="14"/>
      <c r="BA44" s="14"/>
      <c r="BB44" s="14"/>
      <c r="BC44" s="14"/>
      <c r="BD44" s="459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54"/>
    </row>
    <row r="45" spans="1:69" x14ac:dyDescent="0.25">
      <c r="A45" s="54" t="s">
        <v>20</v>
      </c>
      <c r="B45" s="54" t="s">
        <v>1031</v>
      </c>
      <c r="C45" s="60">
        <v>1</v>
      </c>
      <c r="D45" s="60">
        <v>1</v>
      </c>
      <c r="E45" s="60">
        <v>1</v>
      </c>
      <c r="F45" s="60">
        <v>1</v>
      </c>
      <c r="G45" s="60">
        <v>1</v>
      </c>
      <c r="H45" s="60">
        <v>1</v>
      </c>
      <c r="I45" s="60">
        <v>1</v>
      </c>
      <c r="J45" s="71">
        <v>1</v>
      </c>
      <c r="K45" s="71">
        <v>1</v>
      </c>
      <c r="L45" s="71">
        <v>1</v>
      </c>
      <c r="M45" s="71">
        <v>1</v>
      </c>
      <c r="N45" s="71">
        <v>1</v>
      </c>
      <c r="O45" s="71">
        <v>1</v>
      </c>
      <c r="P45" s="71">
        <v>1</v>
      </c>
      <c r="Q45" s="71">
        <v>1</v>
      </c>
      <c r="R45" s="71">
        <v>1</v>
      </c>
      <c r="S45" s="71">
        <v>1</v>
      </c>
      <c r="T45" s="71">
        <v>1</v>
      </c>
      <c r="U45" s="71">
        <v>1</v>
      </c>
      <c r="V45" s="71">
        <v>1</v>
      </c>
      <c r="W45" s="14"/>
      <c r="X45" s="54"/>
      <c r="Y45" s="54"/>
      <c r="Z45" s="54"/>
      <c r="AA45" s="54"/>
      <c r="AB45" s="54"/>
      <c r="AC45" s="54"/>
      <c r="AD45" s="54"/>
      <c r="AE45" s="14"/>
      <c r="AF45" s="14"/>
      <c r="AG45" s="14"/>
      <c r="AH45" s="14"/>
      <c r="AI45" s="14"/>
      <c r="AJ45" s="1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14"/>
      <c r="AV45" s="54"/>
      <c r="AW45" s="14"/>
      <c r="AX45" s="14"/>
      <c r="AY45" s="54"/>
      <c r="AZ45" s="14"/>
      <c r="BA45" s="14"/>
      <c r="BB45" s="14"/>
      <c r="BC45" s="14"/>
      <c r="BD45" s="459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54"/>
    </row>
    <row r="46" spans="1:69" x14ac:dyDescent="0.25">
      <c r="A46" s="54" t="s">
        <v>20</v>
      </c>
      <c r="B46" s="63" t="s">
        <v>1151</v>
      </c>
      <c r="C46" s="60">
        <v>2</v>
      </c>
      <c r="D46" s="60">
        <v>2</v>
      </c>
      <c r="E46" s="60">
        <v>2</v>
      </c>
      <c r="F46" s="60">
        <v>2</v>
      </c>
      <c r="G46" s="60">
        <v>2</v>
      </c>
      <c r="H46" s="60">
        <v>2</v>
      </c>
      <c r="I46" s="60">
        <v>2</v>
      </c>
      <c r="J46" s="14">
        <v>2</v>
      </c>
      <c r="K46" s="14">
        <v>2</v>
      </c>
      <c r="L46" s="14">
        <v>2</v>
      </c>
      <c r="M46" s="14">
        <v>2</v>
      </c>
      <c r="N46" s="14">
        <v>2</v>
      </c>
      <c r="O46" s="14">
        <v>2</v>
      </c>
      <c r="P46" s="14">
        <v>2</v>
      </c>
      <c r="Q46" s="14">
        <v>1</v>
      </c>
      <c r="R46" s="14">
        <v>1</v>
      </c>
      <c r="S46" s="14">
        <v>1</v>
      </c>
      <c r="T46" s="14">
        <v>1</v>
      </c>
      <c r="U46" s="14">
        <v>1</v>
      </c>
      <c r="V46" s="14">
        <v>1</v>
      </c>
      <c r="W46" s="14">
        <v>1</v>
      </c>
      <c r="X46" s="14">
        <v>1</v>
      </c>
      <c r="Y46" s="14">
        <v>1</v>
      </c>
      <c r="Z46" s="14">
        <v>1</v>
      </c>
      <c r="AA46" s="14">
        <v>1</v>
      </c>
      <c r="AB46" s="14">
        <v>1</v>
      </c>
      <c r="AC46" s="14">
        <v>1</v>
      </c>
      <c r="AD46" s="14">
        <v>1</v>
      </c>
      <c r="AE46" s="14">
        <v>1</v>
      </c>
      <c r="AF46" s="14">
        <v>1</v>
      </c>
      <c r="AG46" s="14">
        <v>1</v>
      </c>
      <c r="AH46" s="14">
        <v>1</v>
      </c>
      <c r="AI46" s="14">
        <v>1</v>
      </c>
      <c r="AJ46" s="14">
        <v>1</v>
      </c>
      <c r="AK46" s="14">
        <v>1</v>
      </c>
      <c r="AL46" s="14">
        <v>1</v>
      </c>
      <c r="AM46" s="14">
        <v>1</v>
      </c>
      <c r="AN46" s="14">
        <v>1</v>
      </c>
      <c r="AO46" s="14">
        <v>1</v>
      </c>
      <c r="AP46" s="14">
        <v>1</v>
      </c>
      <c r="AQ46" s="14">
        <v>1</v>
      </c>
      <c r="AR46" s="14">
        <v>1</v>
      </c>
      <c r="AS46" s="14">
        <v>1</v>
      </c>
      <c r="AT46" s="14">
        <v>1</v>
      </c>
      <c r="AU46" s="14">
        <v>1</v>
      </c>
      <c r="AV46" s="14">
        <v>1</v>
      </c>
      <c r="AW46" s="14">
        <v>1</v>
      </c>
      <c r="AX46" s="14">
        <v>1</v>
      </c>
      <c r="AY46" s="14">
        <v>1</v>
      </c>
      <c r="AZ46" s="14">
        <v>1</v>
      </c>
      <c r="BA46" s="14">
        <v>1</v>
      </c>
      <c r="BB46" s="14">
        <v>1</v>
      </c>
      <c r="BC46" s="14">
        <v>1</v>
      </c>
      <c r="BD46" s="459">
        <v>1</v>
      </c>
      <c r="BE46" s="14">
        <v>1</v>
      </c>
      <c r="BF46" s="14">
        <v>1</v>
      </c>
      <c r="BG46" s="14">
        <v>0</v>
      </c>
      <c r="BH46" s="14">
        <v>0</v>
      </c>
      <c r="BI46" s="14">
        <v>0</v>
      </c>
      <c r="BJ46" s="14">
        <v>0</v>
      </c>
      <c r="BK46" s="14"/>
      <c r="BL46" s="14"/>
      <c r="BM46" s="14"/>
      <c r="BN46" s="14"/>
      <c r="BO46" s="14"/>
      <c r="BP46" s="14"/>
      <c r="BQ46" s="54"/>
    </row>
    <row r="47" spans="1:69" x14ac:dyDescent="0.25">
      <c r="A47" s="54" t="s">
        <v>20</v>
      </c>
      <c r="B47" s="54" t="s">
        <v>1152</v>
      </c>
      <c r="C47" s="60">
        <v>0</v>
      </c>
      <c r="D47" s="60">
        <v>0</v>
      </c>
      <c r="E47" s="60">
        <v>0</v>
      </c>
      <c r="F47" s="60">
        <v>0</v>
      </c>
      <c r="G47" s="60">
        <v>0</v>
      </c>
      <c r="H47" s="60">
        <v>0</v>
      </c>
      <c r="I47" s="60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459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/>
      <c r="BL47" s="14"/>
      <c r="BM47" s="14"/>
      <c r="BN47" s="14"/>
      <c r="BO47" s="14"/>
      <c r="BP47" s="14"/>
      <c r="BQ47" s="54"/>
    </row>
    <row r="48" spans="1:69" hidden="1" x14ac:dyDescent="0.25">
      <c r="A48" s="467" t="s">
        <v>20</v>
      </c>
      <c r="B48" s="467" t="s">
        <v>1286</v>
      </c>
      <c r="C48" s="467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14"/>
      <c r="X48" s="54"/>
      <c r="Y48" s="54"/>
      <c r="Z48" s="54"/>
      <c r="AA48" s="54"/>
      <c r="AB48" s="54"/>
      <c r="AC48" s="54"/>
      <c r="AD48" s="54"/>
      <c r="AE48" s="14"/>
      <c r="AF48" s="14"/>
      <c r="AG48" s="14"/>
      <c r="AH48" s="14"/>
      <c r="AI48" s="14"/>
      <c r="AJ48" s="1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14"/>
      <c r="AV48" s="54"/>
      <c r="AW48" s="14"/>
      <c r="AX48" s="14"/>
      <c r="AY48" s="54"/>
      <c r="AZ48" s="14"/>
      <c r="BA48" s="14"/>
      <c r="BB48" s="14"/>
      <c r="BC48" s="14"/>
      <c r="BD48" s="459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54"/>
    </row>
    <row r="49" spans="1:69" hidden="1" x14ac:dyDescent="0.25">
      <c r="A49" s="54" t="s">
        <v>20</v>
      </c>
      <c r="B49" s="54" t="s">
        <v>1153</v>
      </c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14"/>
      <c r="X49" s="54"/>
      <c r="Y49" s="54"/>
      <c r="Z49" s="54"/>
      <c r="AA49" s="54"/>
      <c r="AB49" s="54"/>
      <c r="AC49" s="54"/>
      <c r="AD49" s="54"/>
      <c r="AE49" s="14"/>
      <c r="AF49" s="14"/>
      <c r="AG49" s="14"/>
      <c r="AH49" s="14"/>
      <c r="AI49" s="14"/>
      <c r="AJ49" s="1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14"/>
      <c r="AV49" s="54"/>
      <c r="AW49" s="14"/>
      <c r="AX49" s="14"/>
      <c r="AY49" s="54"/>
      <c r="AZ49" s="14"/>
      <c r="BA49" s="14"/>
      <c r="BB49" s="14"/>
      <c r="BC49" s="14"/>
      <c r="BD49" s="459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54"/>
    </row>
    <row r="50" spans="1:69" hidden="1" x14ac:dyDescent="0.25">
      <c r="A50" s="54" t="s">
        <v>20</v>
      </c>
      <c r="B50" s="54" t="s">
        <v>3000</v>
      </c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14"/>
      <c r="X50" s="54"/>
      <c r="Y50" s="54"/>
      <c r="Z50" s="54"/>
      <c r="AA50" s="54"/>
      <c r="AB50" s="54"/>
      <c r="AC50" s="54"/>
      <c r="AD50" s="54"/>
      <c r="AE50" s="14"/>
      <c r="AF50" s="14"/>
      <c r="AG50" s="14"/>
      <c r="AH50" s="14"/>
      <c r="AI50" s="14"/>
      <c r="AJ50" s="1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14"/>
      <c r="AV50" s="54"/>
      <c r="AW50" s="14"/>
      <c r="AX50" s="14"/>
      <c r="AY50" s="54"/>
      <c r="AZ50" s="14"/>
      <c r="BA50" s="14"/>
      <c r="BB50" s="14"/>
      <c r="BC50" s="14"/>
      <c r="BD50" s="459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54"/>
    </row>
    <row r="51" spans="1:69" hidden="1" x14ac:dyDescent="0.25">
      <c r="A51" s="54" t="s">
        <v>20</v>
      </c>
      <c r="B51" s="54" t="s">
        <v>1287</v>
      </c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14"/>
      <c r="X51" s="54"/>
      <c r="Y51" s="54"/>
      <c r="Z51" s="54"/>
      <c r="AA51" s="54"/>
      <c r="AB51" s="54"/>
      <c r="AC51" s="54"/>
      <c r="AD51" s="54"/>
      <c r="AE51" s="14"/>
      <c r="AF51" s="14"/>
      <c r="AG51" s="14"/>
      <c r="AH51" s="14"/>
      <c r="AI51" s="14"/>
      <c r="AJ51" s="1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14"/>
      <c r="AV51" s="54"/>
      <c r="AW51" s="14"/>
      <c r="AX51" s="14"/>
      <c r="AY51" s="54"/>
      <c r="AZ51" s="14"/>
      <c r="BA51" s="14"/>
      <c r="BB51" s="14"/>
      <c r="BC51" s="14"/>
      <c r="BD51" s="459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54"/>
    </row>
    <row r="52" spans="1:69" hidden="1" x14ac:dyDescent="0.25">
      <c r="A52" s="438" t="s">
        <v>20</v>
      </c>
      <c r="B52" s="438" t="s">
        <v>1288</v>
      </c>
      <c r="C52" s="438"/>
      <c r="D52" s="438"/>
      <c r="E52" s="438"/>
      <c r="F52" s="438"/>
      <c r="G52" s="438"/>
      <c r="H52" s="438"/>
      <c r="I52" s="438"/>
      <c r="J52" s="438"/>
      <c r="K52" s="438"/>
      <c r="L52" s="438"/>
      <c r="M52" s="438"/>
      <c r="N52" s="438"/>
      <c r="O52" s="438"/>
      <c r="P52" s="438"/>
      <c r="Q52" s="438"/>
      <c r="R52" s="438"/>
      <c r="S52" s="438"/>
      <c r="T52" s="438"/>
      <c r="U52" s="438"/>
      <c r="V52" s="438"/>
      <c r="W52" s="14"/>
      <c r="X52" s="54"/>
      <c r="Y52" s="54"/>
      <c r="Z52" s="54"/>
      <c r="AA52" s="54"/>
      <c r="AB52" s="54"/>
      <c r="AC52" s="54"/>
      <c r="AD52" s="54"/>
      <c r="AE52" s="14"/>
      <c r="AF52" s="14"/>
      <c r="AG52" s="14"/>
      <c r="AH52" s="14"/>
      <c r="AI52" s="14"/>
      <c r="AJ52" s="1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14"/>
      <c r="AV52" s="54"/>
      <c r="AW52" s="14"/>
      <c r="AX52" s="14"/>
      <c r="AY52" s="54"/>
      <c r="AZ52" s="14"/>
      <c r="BA52" s="14"/>
      <c r="BB52" s="14"/>
      <c r="BC52" s="14"/>
      <c r="BD52" s="459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54"/>
    </row>
    <row r="53" spans="1:69" x14ac:dyDescent="0.25">
      <c r="A53" s="54" t="s">
        <v>20</v>
      </c>
      <c r="B53" s="63" t="s">
        <v>20</v>
      </c>
      <c r="C53" s="522">
        <v>257</v>
      </c>
      <c r="D53" s="522">
        <v>257</v>
      </c>
      <c r="E53" s="522">
        <v>257</v>
      </c>
      <c r="F53" s="522">
        <v>257</v>
      </c>
      <c r="G53" s="522">
        <v>257</v>
      </c>
      <c r="H53" s="60">
        <v>257</v>
      </c>
      <c r="I53" s="60">
        <v>250</v>
      </c>
      <c r="J53" s="14">
        <v>244</v>
      </c>
      <c r="K53" s="14">
        <v>235</v>
      </c>
      <c r="L53" s="14">
        <v>235</v>
      </c>
      <c r="M53" s="14">
        <v>235</v>
      </c>
      <c r="N53" s="14">
        <v>225</v>
      </c>
      <c r="O53" s="14">
        <v>225</v>
      </c>
      <c r="P53" s="14">
        <v>219</v>
      </c>
      <c r="Q53" s="14">
        <v>206</v>
      </c>
      <c r="R53" s="14">
        <v>206</v>
      </c>
      <c r="S53" s="14">
        <v>206</v>
      </c>
      <c r="T53" s="14">
        <v>206</v>
      </c>
      <c r="U53" s="14">
        <v>206</v>
      </c>
      <c r="V53" s="14">
        <v>206</v>
      </c>
      <c r="W53" s="14">
        <v>206</v>
      </c>
      <c r="X53" s="14">
        <v>206</v>
      </c>
      <c r="Y53" s="14">
        <v>200</v>
      </c>
      <c r="Z53" s="14">
        <v>200</v>
      </c>
      <c r="AA53" s="14">
        <v>200</v>
      </c>
      <c r="AB53" s="14">
        <v>200</v>
      </c>
      <c r="AC53" s="14">
        <v>200</v>
      </c>
      <c r="AD53" s="14">
        <v>200</v>
      </c>
      <c r="AE53" s="14">
        <v>200</v>
      </c>
      <c r="AF53" s="14">
        <v>200</v>
      </c>
      <c r="AG53" s="14">
        <v>200</v>
      </c>
      <c r="AH53" s="14">
        <v>200</v>
      </c>
      <c r="AI53" s="14">
        <v>199</v>
      </c>
      <c r="AJ53" s="14">
        <v>199</v>
      </c>
      <c r="AK53" s="14">
        <v>199</v>
      </c>
      <c r="AL53" s="14">
        <v>198</v>
      </c>
      <c r="AM53" s="14">
        <v>196</v>
      </c>
      <c r="AN53" s="14">
        <v>185</v>
      </c>
      <c r="AO53" s="14">
        <v>179</v>
      </c>
      <c r="AP53" s="14">
        <v>179</v>
      </c>
      <c r="AQ53" s="14">
        <v>178</v>
      </c>
      <c r="AR53" s="14">
        <v>178</v>
      </c>
      <c r="AS53" s="14">
        <v>177</v>
      </c>
      <c r="AT53" s="14">
        <v>177</v>
      </c>
      <c r="AU53" s="14">
        <v>177</v>
      </c>
      <c r="AV53" s="14">
        <v>177</v>
      </c>
      <c r="AW53" s="14">
        <v>174</v>
      </c>
      <c r="AX53" s="14">
        <v>174</v>
      </c>
      <c r="AY53" s="14">
        <v>174</v>
      </c>
      <c r="AZ53" s="14">
        <v>172</v>
      </c>
      <c r="BA53" s="14">
        <v>170</v>
      </c>
      <c r="BB53" s="14">
        <v>168</v>
      </c>
      <c r="BC53" s="14">
        <v>160</v>
      </c>
      <c r="BD53" s="459">
        <v>109</v>
      </c>
      <c r="BE53" s="14">
        <v>99</v>
      </c>
      <c r="BF53" s="14">
        <v>82</v>
      </c>
      <c r="BG53" s="14">
        <v>40</v>
      </c>
      <c r="BH53" s="14">
        <v>26</v>
      </c>
      <c r="BI53" s="14">
        <v>25</v>
      </c>
      <c r="BJ53" s="14">
        <v>6</v>
      </c>
      <c r="BK53" s="14">
        <v>3</v>
      </c>
      <c r="BL53" s="14">
        <v>3</v>
      </c>
      <c r="BM53" s="14">
        <v>3</v>
      </c>
      <c r="BN53" s="14">
        <v>3</v>
      </c>
      <c r="BO53" s="14">
        <v>3</v>
      </c>
      <c r="BP53" s="14">
        <v>3</v>
      </c>
      <c r="BQ53" s="60">
        <v>3</v>
      </c>
    </row>
    <row r="54" spans="1:69" hidden="1" x14ac:dyDescent="0.25">
      <c r="A54" s="467" t="s">
        <v>20</v>
      </c>
      <c r="B54" s="467" t="s">
        <v>1289</v>
      </c>
      <c r="C54" s="467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14"/>
      <c r="X54" s="54"/>
      <c r="Y54" s="54"/>
      <c r="Z54" s="54"/>
      <c r="AA54" s="54"/>
      <c r="AB54" s="54"/>
      <c r="AC54" s="54"/>
      <c r="AD54" s="54"/>
      <c r="AE54" s="14"/>
      <c r="AF54" s="14"/>
      <c r="AG54" s="14"/>
      <c r="AH54" s="14"/>
      <c r="AI54" s="14"/>
      <c r="AJ54" s="1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14"/>
      <c r="AV54" s="54"/>
      <c r="AW54" s="14"/>
      <c r="AX54" s="14"/>
      <c r="AY54" s="54"/>
      <c r="AZ54" s="14"/>
      <c r="BA54" s="14"/>
      <c r="BB54" s="14"/>
      <c r="BC54" s="14"/>
      <c r="BD54" s="459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54"/>
    </row>
    <row r="55" spans="1:69" hidden="1" x14ac:dyDescent="0.25">
      <c r="A55" s="54" t="s">
        <v>20</v>
      </c>
      <c r="B55" s="54" t="s">
        <v>1290</v>
      </c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14"/>
      <c r="X55" s="54"/>
      <c r="Y55" s="54"/>
      <c r="Z55" s="54"/>
      <c r="AA55" s="54"/>
      <c r="AB55" s="54"/>
      <c r="AC55" s="54"/>
      <c r="AD55" s="54"/>
      <c r="AE55" s="14"/>
      <c r="AF55" s="14"/>
      <c r="AG55" s="14"/>
      <c r="AH55" s="14"/>
      <c r="AI55" s="14"/>
      <c r="AJ55" s="1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14"/>
      <c r="AV55" s="54"/>
      <c r="AW55" s="14"/>
      <c r="AX55" s="14"/>
      <c r="AY55" s="54"/>
      <c r="AZ55" s="14"/>
      <c r="BA55" s="14"/>
      <c r="BB55" s="14"/>
      <c r="BC55" s="14"/>
      <c r="BD55" s="459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54"/>
    </row>
    <row r="56" spans="1:69" hidden="1" x14ac:dyDescent="0.25">
      <c r="A56" s="54" t="s">
        <v>20</v>
      </c>
      <c r="B56" s="54" t="s">
        <v>1291</v>
      </c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14"/>
      <c r="X56" s="54"/>
      <c r="Y56" s="54"/>
      <c r="Z56" s="54"/>
      <c r="AA56" s="54"/>
      <c r="AB56" s="54"/>
      <c r="AC56" s="54"/>
      <c r="AD56" s="54"/>
      <c r="AE56" s="14"/>
      <c r="AF56" s="14"/>
      <c r="AG56" s="14"/>
      <c r="AH56" s="14"/>
      <c r="AI56" s="14"/>
      <c r="AJ56" s="1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14"/>
      <c r="AV56" s="54"/>
      <c r="AW56" s="14"/>
      <c r="AX56" s="14"/>
      <c r="AY56" s="54"/>
      <c r="AZ56" s="14"/>
      <c r="BA56" s="14"/>
      <c r="BB56" s="14"/>
      <c r="BC56" s="14"/>
      <c r="BD56" s="459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54"/>
    </row>
    <row r="57" spans="1:69" x14ac:dyDescent="0.25">
      <c r="A57" s="54" t="s">
        <v>20</v>
      </c>
      <c r="B57" s="54" t="s">
        <v>1154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459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/>
      <c r="BL57" s="14"/>
      <c r="BM57" s="14"/>
      <c r="BN57" s="14"/>
      <c r="BO57" s="14"/>
      <c r="BP57" s="14"/>
      <c r="BQ57" s="54"/>
    </row>
    <row r="58" spans="1:69" x14ac:dyDescent="0.25">
      <c r="A58" s="438" t="s">
        <v>20</v>
      </c>
      <c r="B58" s="438" t="s">
        <v>1155</v>
      </c>
      <c r="C58" s="518">
        <v>1</v>
      </c>
      <c r="D58" s="518">
        <v>1</v>
      </c>
      <c r="E58" s="518">
        <v>1</v>
      </c>
      <c r="F58" s="518">
        <v>1</v>
      </c>
      <c r="G58" s="518">
        <v>1</v>
      </c>
      <c r="H58" s="518">
        <v>1</v>
      </c>
      <c r="I58" s="518">
        <v>1</v>
      </c>
      <c r="J58" s="497">
        <v>1</v>
      </c>
      <c r="K58" s="497">
        <v>1</v>
      </c>
      <c r="L58" s="497">
        <v>1</v>
      </c>
      <c r="M58" s="497">
        <v>1</v>
      </c>
      <c r="N58" s="497">
        <v>1</v>
      </c>
      <c r="O58" s="497">
        <v>1</v>
      </c>
      <c r="P58" s="497">
        <v>1</v>
      </c>
      <c r="Q58" s="497">
        <v>1</v>
      </c>
      <c r="R58" s="497">
        <v>1</v>
      </c>
      <c r="S58" s="497">
        <v>1</v>
      </c>
      <c r="T58" s="497">
        <v>1</v>
      </c>
      <c r="U58" s="497">
        <v>1</v>
      </c>
      <c r="V58" s="497">
        <v>1</v>
      </c>
      <c r="W58" s="14"/>
      <c r="X58" s="54"/>
      <c r="Y58" s="54"/>
      <c r="Z58" s="54"/>
      <c r="AA58" s="54"/>
      <c r="AB58" s="54"/>
      <c r="AC58" s="54"/>
      <c r="AD58" s="54"/>
      <c r="AE58" s="14"/>
      <c r="AF58" s="14"/>
      <c r="AG58" s="14"/>
      <c r="AH58" s="14"/>
      <c r="AI58" s="14"/>
      <c r="AJ58" s="1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14"/>
      <c r="AV58" s="54"/>
      <c r="AW58" s="14"/>
      <c r="AX58" s="14"/>
      <c r="AY58" s="54"/>
      <c r="AZ58" s="14"/>
      <c r="BA58" s="14"/>
      <c r="BB58" s="14"/>
      <c r="BC58" s="14"/>
      <c r="BD58" s="459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54"/>
    </row>
    <row r="59" spans="1:69" x14ac:dyDescent="0.25">
      <c r="A59" s="54" t="s">
        <v>20</v>
      </c>
      <c r="B59" s="54" t="s">
        <v>909</v>
      </c>
      <c r="C59" s="479">
        <v>2</v>
      </c>
      <c r="D59" s="479">
        <v>2</v>
      </c>
      <c r="E59" s="479">
        <v>2</v>
      </c>
      <c r="F59" s="479">
        <v>2</v>
      </c>
      <c r="G59" s="479">
        <v>2</v>
      </c>
      <c r="H59" s="479">
        <v>2</v>
      </c>
      <c r="I59" s="479">
        <v>2</v>
      </c>
      <c r="J59" s="282">
        <v>2</v>
      </c>
      <c r="K59" s="282">
        <v>2</v>
      </c>
      <c r="L59" s="282">
        <v>2</v>
      </c>
      <c r="M59" s="282">
        <v>2</v>
      </c>
      <c r="N59" s="282">
        <v>2</v>
      </c>
      <c r="O59" s="282">
        <v>2</v>
      </c>
      <c r="P59" s="282">
        <v>2</v>
      </c>
      <c r="Q59" s="282">
        <v>2</v>
      </c>
      <c r="R59" s="282">
        <v>2</v>
      </c>
      <c r="S59" s="282">
        <v>2</v>
      </c>
      <c r="T59" s="282">
        <v>2</v>
      </c>
      <c r="U59" s="282">
        <v>2</v>
      </c>
      <c r="V59" s="282">
        <v>2</v>
      </c>
      <c r="W59" s="14">
        <v>1</v>
      </c>
      <c r="X59" s="14">
        <v>1</v>
      </c>
      <c r="Y59" s="14">
        <v>1</v>
      </c>
      <c r="Z59" s="14">
        <v>1</v>
      </c>
      <c r="AA59" s="14">
        <v>1</v>
      </c>
      <c r="AB59" s="14">
        <v>1</v>
      </c>
      <c r="AC59" s="14">
        <v>1</v>
      </c>
      <c r="AD59" s="14">
        <v>1</v>
      </c>
      <c r="AE59" s="14">
        <v>1</v>
      </c>
      <c r="AF59" s="14">
        <v>1</v>
      </c>
      <c r="AG59" s="14">
        <v>1</v>
      </c>
      <c r="AH59" s="14">
        <v>1</v>
      </c>
      <c r="AI59" s="14">
        <v>1</v>
      </c>
      <c r="AJ59" s="14">
        <v>1</v>
      </c>
      <c r="AK59" s="14">
        <v>1</v>
      </c>
      <c r="AL59" s="14">
        <v>1</v>
      </c>
      <c r="AM59" s="14">
        <v>1</v>
      </c>
      <c r="AN59" s="14">
        <v>1</v>
      </c>
      <c r="AO59" s="14">
        <v>1</v>
      </c>
      <c r="AP59" s="14">
        <v>1</v>
      </c>
      <c r="AQ59" s="14">
        <v>1</v>
      </c>
      <c r="AR59" s="14">
        <v>1</v>
      </c>
      <c r="AS59" s="14">
        <v>1</v>
      </c>
      <c r="AT59" s="14">
        <v>1</v>
      </c>
      <c r="AU59" s="14">
        <v>1</v>
      </c>
      <c r="AV59" s="14">
        <v>1</v>
      </c>
      <c r="AW59" s="14">
        <v>1</v>
      </c>
      <c r="AX59" s="14">
        <v>1</v>
      </c>
      <c r="AY59" s="14">
        <v>1</v>
      </c>
      <c r="AZ59" s="14">
        <v>1</v>
      </c>
      <c r="BA59" s="14">
        <v>1</v>
      </c>
      <c r="BB59" s="14">
        <v>1</v>
      </c>
      <c r="BC59" s="14">
        <v>1</v>
      </c>
      <c r="BD59" s="459">
        <v>1</v>
      </c>
      <c r="BE59" s="14">
        <v>1</v>
      </c>
      <c r="BF59" s="14">
        <v>1</v>
      </c>
      <c r="BG59" s="14">
        <v>1</v>
      </c>
      <c r="BH59" s="14">
        <v>1</v>
      </c>
      <c r="BI59" s="14">
        <v>1</v>
      </c>
      <c r="BJ59" s="14">
        <v>0</v>
      </c>
      <c r="BK59" s="14"/>
      <c r="BL59" s="14"/>
      <c r="BM59" s="14"/>
      <c r="BN59" s="14"/>
      <c r="BO59" s="14"/>
      <c r="BP59" s="14"/>
      <c r="BQ59" s="54"/>
    </row>
    <row r="60" spans="1:69" hidden="1" x14ac:dyDescent="0.25">
      <c r="A60" s="466" t="s">
        <v>20</v>
      </c>
      <c r="B60" s="466" t="s">
        <v>1292</v>
      </c>
      <c r="C60" s="466"/>
      <c r="D60" s="466"/>
      <c r="E60" s="466"/>
      <c r="F60" s="466"/>
      <c r="G60" s="466"/>
      <c r="H60" s="466"/>
      <c r="I60" s="466"/>
      <c r="J60" s="466"/>
      <c r="K60" s="466"/>
      <c r="L60" s="466"/>
      <c r="M60" s="466"/>
      <c r="N60" s="466"/>
      <c r="O60" s="466"/>
      <c r="P60" s="466"/>
      <c r="Q60" s="466"/>
      <c r="R60" s="466"/>
      <c r="S60" s="466"/>
      <c r="T60" s="466"/>
      <c r="U60" s="466"/>
      <c r="V60" s="466"/>
      <c r="W60" s="14"/>
      <c r="X60" s="54"/>
      <c r="Y60" s="54"/>
      <c r="Z60" s="54"/>
      <c r="AA60" s="54"/>
      <c r="AB60" s="54"/>
      <c r="AC60" s="54"/>
      <c r="AD60" s="54"/>
      <c r="AE60" s="14"/>
      <c r="AF60" s="14"/>
      <c r="AG60" s="14"/>
      <c r="AH60" s="14"/>
      <c r="AI60" s="14"/>
      <c r="AJ60" s="1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14"/>
      <c r="AV60" s="54"/>
      <c r="AW60" s="14"/>
      <c r="AX60" s="14"/>
      <c r="AY60" s="54"/>
      <c r="AZ60" s="14"/>
      <c r="BA60" s="14"/>
      <c r="BB60" s="14"/>
      <c r="BC60" s="14"/>
      <c r="BD60" s="459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54"/>
    </row>
    <row r="61" spans="1:69" x14ac:dyDescent="0.25">
      <c r="A61" s="54" t="s">
        <v>20</v>
      </c>
      <c r="B61" s="63" t="s">
        <v>363</v>
      </c>
      <c r="C61" s="522">
        <v>2</v>
      </c>
      <c r="D61" s="522">
        <v>2</v>
      </c>
      <c r="E61" s="522">
        <v>2</v>
      </c>
      <c r="F61" s="522">
        <v>2</v>
      </c>
      <c r="G61" s="522">
        <v>2</v>
      </c>
      <c r="H61" s="60">
        <v>2</v>
      </c>
      <c r="I61" s="60">
        <v>2</v>
      </c>
      <c r="J61" s="14">
        <v>2</v>
      </c>
      <c r="K61" s="14">
        <v>2</v>
      </c>
      <c r="L61" s="14">
        <v>2</v>
      </c>
      <c r="M61" s="14">
        <v>2</v>
      </c>
      <c r="N61" s="14">
        <v>2</v>
      </c>
      <c r="O61" s="14">
        <v>2</v>
      </c>
      <c r="P61" s="14">
        <v>2</v>
      </c>
      <c r="Q61" s="14">
        <v>2</v>
      </c>
      <c r="R61" s="14">
        <v>2</v>
      </c>
      <c r="S61" s="14">
        <v>2</v>
      </c>
      <c r="T61" s="14">
        <v>2</v>
      </c>
      <c r="U61" s="14">
        <v>2</v>
      </c>
      <c r="V61" s="14">
        <v>2</v>
      </c>
      <c r="W61" s="14">
        <v>2</v>
      </c>
      <c r="X61" s="14">
        <v>2</v>
      </c>
      <c r="Y61" s="14">
        <v>2</v>
      </c>
      <c r="Z61" s="14">
        <v>2</v>
      </c>
      <c r="AA61" s="14">
        <v>2</v>
      </c>
      <c r="AB61" s="14">
        <v>2</v>
      </c>
      <c r="AC61" s="14">
        <v>2</v>
      </c>
      <c r="AD61" s="14">
        <v>2</v>
      </c>
      <c r="AE61" s="14">
        <v>2</v>
      </c>
      <c r="AF61" s="14">
        <v>2</v>
      </c>
      <c r="AG61" s="14">
        <v>2</v>
      </c>
      <c r="AH61" s="14">
        <v>2</v>
      </c>
      <c r="AI61" s="14">
        <v>2</v>
      </c>
      <c r="AJ61" s="14">
        <v>2</v>
      </c>
      <c r="AK61" s="14">
        <v>2</v>
      </c>
      <c r="AL61" s="14">
        <v>2</v>
      </c>
      <c r="AM61" s="14">
        <v>2</v>
      </c>
      <c r="AN61" s="14">
        <v>2</v>
      </c>
      <c r="AO61" s="14">
        <v>2</v>
      </c>
      <c r="AP61" s="14">
        <v>2</v>
      </c>
      <c r="AQ61" s="14">
        <v>2</v>
      </c>
      <c r="AR61" s="14">
        <v>2</v>
      </c>
      <c r="AS61" s="14">
        <v>2</v>
      </c>
      <c r="AT61" s="14">
        <v>2</v>
      </c>
      <c r="AU61" s="14">
        <v>2</v>
      </c>
      <c r="AV61" s="14">
        <v>2</v>
      </c>
      <c r="AW61" s="14">
        <v>2</v>
      </c>
      <c r="AX61" s="14">
        <v>2</v>
      </c>
      <c r="AY61" s="14">
        <v>2</v>
      </c>
      <c r="AZ61" s="14">
        <v>2</v>
      </c>
      <c r="BA61" s="14">
        <v>2</v>
      </c>
      <c r="BB61" s="14">
        <v>2</v>
      </c>
      <c r="BC61" s="14">
        <v>2</v>
      </c>
      <c r="BD61" s="459">
        <v>2</v>
      </c>
      <c r="BE61" s="14">
        <v>2</v>
      </c>
      <c r="BF61" s="14">
        <v>2</v>
      </c>
      <c r="BG61" s="14">
        <v>0</v>
      </c>
      <c r="BH61" s="14">
        <v>0</v>
      </c>
      <c r="BI61" s="14">
        <v>0</v>
      </c>
      <c r="BJ61" s="14">
        <v>0</v>
      </c>
      <c r="BK61" s="14"/>
      <c r="BL61" s="14"/>
      <c r="BM61" s="14"/>
      <c r="BN61" s="14"/>
      <c r="BO61" s="14"/>
      <c r="BP61" s="14"/>
      <c r="BQ61" s="54"/>
    </row>
    <row r="62" spans="1:69" hidden="1" x14ac:dyDescent="0.25">
      <c r="A62" s="467" t="s">
        <v>20</v>
      </c>
      <c r="B62" s="467" t="s">
        <v>1293</v>
      </c>
      <c r="C62" s="467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67"/>
      <c r="T62" s="467"/>
      <c r="U62" s="467"/>
      <c r="V62" s="467"/>
      <c r="W62" s="14"/>
      <c r="X62" s="54"/>
      <c r="Y62" s="54"/>
      <c r="Z62" s="54"/>
      <c r="AA62" s="54"/>
      <c r="AB62" s="54"/>
      <c r="AC62" s="54"/>
      <c r="AD62" s="54"/>
      <c r="AE62" s="14"/>
      <c r="AF62" s="14"/>
      <c r="AG62" s="14"/>
      <c r="AH62" s="14"/>
      <c r="AI62" s="14"/>
      <c r="AJ62" s="1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14"/>
      <c r="AV62" s="54"/>
      <c r="AW62" s="14"/>
      <c r="AX62" s="14"/>
      <c r="AY62" s="54"/>
      <c r="AZ62" s="14"/>
      <c r="BA62" s="14"/>
      <c r="BB62" s="14"/>
      <c r="BC62" s="14"/>
      <c r="BD62" s="459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54"/>
    </row>
    <row r="63" spans="1:69" hidden="1" x14ac:dyDescent="0.25">
      <c r="A63" s="54" t="s">
        <v>20</v>
      </c>
      <c r="B63" s="54" t="s">
        <v>1294</v>
      </c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14"/>
      <c r="X63" s="54"/>
      <c r="Y63" s="54"/>
      <c r="Z63" s="54"/>
      <c r="AA63" s="54"/>
      <c r="AB63" s="54"/>
      <c r="AC63" s="54"/>
      <c r="AD63" s="54"/>
      <c r="AE63" s="14"/>
      <c r="AF63" s="14"/>
      <c r="AG63" s="14"/>
      <c r="AH63" s="14"/>
      <c r="AI63" s="14"/>
      <c r="AJ63" s="1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14"/>
      <c r="AV63" s="54"/>
      <c r="AW63" s="14"/>
      <c r="AX63" s="14"/>
      <c r="AY63" s="54"/>
      <c r="AZ63" s="14"/>
      <c r="BA63" s="14"/>
      <c r="BB63" s="14"/>
      <c r="BC63" s="14"/>
      <c r="BD63" s="459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54"/>
    </row>
    <row r="64" spans="1:69" hidden="1" x14ac:dyDescent="0.25">
      <c r="A64" s="54" t="s">
        <v>20</v>
      </c>
      <c r="B64" s="54" t="s">
        <v>1295</v>
      </c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14"/>
      <c r="X64" s="54"/>
      <c r="Y64" s="54"/>
      <c r="Z64" s="54"/>
      <c r="AA64" s="54"/>
      <c r="AB64" s="54"/>
      <c r="AC64" s="54"/>
      <c r="AD64" s="54"/>
      <c r="AE64" s="14"/>
      <c r="AF64" s="14"/>
      <c r="AG64" s="14"/>
      <c r="AH64" s="14"/>
      <c r="AI64" s="14"/>
      <c r="AJ64" s="1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14"/>
      <c r="AV64" s="54"/>
      <c r="AW64" s="14"/>
      <c r="AX64" s="14"/>
      <c r="AY64" s="54"/>
      <c r="AZ64" s="14"/>
      <c r="BA64" s="14"/>
      <c r="BB64" s="14"/>
      <c r="BC64" s="14"/>
      <c r="BD64" s="459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54"/>
    </row>
    <row r="65" spans="1:69" hidden="1" x14ac:dyDescent="0.25">
      <c r="A65" s="438" t="s">
        <v>20</v>
      </c>
      <c r="B65" s="438" t="s">
        <v>1296</v>
      </c>
      <c r="C65" s="438"/>
      <c r="D65" s="438"/>
      <c r="E65" s="438"/>
      <c r="F65" s="438"/>
      <c r="G65" s="438"/>
      <c r="H65" s="438"/>
      <c r="I65" s="438"/>
      <c r="J65" s="438"/>
      <c r="K65" s="438"/>
      <c r="L65" s="438"/>
      <c r="M65" s="438"/>
      <c r="N65" s="438"/>
      <c r="O65" s="438"/>
      <c r="P65" s="438"/>
      <c r="Q65" s="438"/>
      <c r="R65" s="438"/>
      <c r="S65" s="438"/>
      <c r="T65" s="438"/>
      <c r="U65" s="438"/>
      <c r="V65" s="438"/>
      <c r="W65" s="14"/>
      <c r="X65" s="54"/>
      <c r="Y65" s="54"/>
      <c r="Z65" s="54"/>
      <c r="AA65" s="54"/>
      <c r="AB65" s="54"/>
      <c r="AC65" s="54"/>
      <c r="AD65" s="54"/>
      <c r="AE65" s="14"/>
      <c r="AF65" s="14"/>
      <c r="AG65" s="14"/>
      <c r="AH65" s="14"/>
      <c r="AI65" s="14"/>
      <c r="AJ65" s="1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14"/>
      <c r="AV65" s="54"/>
      <c r="AW65" s="14"/>
      <c r="AX65" s="14"/>
      <c r="AY65" s="54"/>
      <c r="AZ65" s="14"/>
      <c r="BA65" s="14"/>
      <c r="BB65" s="14"/>
      <c r="BC65" s="14"/>
      <c r="BD65" s="459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54"/>
    </row>
    <row r="66" spans="1:69" x14ac:dyDescent="0.25">
      <c r="A66" s="54" t="s">
        <v>20</v>
      </c>
      <c r="B66" s="63" t="s">
        <v>648</v>
      </c>
      <c r="C66" s="60">
        <v>1</v>
      </c>
      <c r="D66" s="60">
        <v>1</v>
      </c>
      <c r="E66" s="60">
        <v>1</v>
      </c>
      <c r="F66" s="60">
        <v>1</v>
      </c>
      <c r="G66" s="60">
        <v>1</v>
      </c>
      <c r="H66" s="60">
        <v>1</v>
      </c>
      <c r="I66" s="60">
        <v>1</v>
      </c>
      <c r="J66" s="14">
        <v>1</v>
      </c>
      <c r="K66" s="14">
        <v>1</v>
      </c>
      <c r="L66" s="14">
        <v>1</v>
      </c>
      <c r="M66" s="14">
        <v>1</v>
      </c>
      <c r="N66" s="14">
        <v>1</v>
      </c>
      <c r="O66" s="14">
        <v>1</v>
      </c>
      <c r="P66" s="14">
        <v>1</v>
      </c>
      <c r="Q66" s="14">
        <v>1</v>
      </c>
      <c r="R66" s="14">
        <v>1</v>
      </c>
      <c r="S66" s="14">
        <v>1</v>
      </c>
      <c r="T66" s="14">
        <v>1</v>
      </c>
      <c r="U66" s="14">
        <v>1</v>
      </c>
      <c r="V66" s="14">
        <v>1</v>
      </c>
      <c r="W66" s="14">
        <v>1</v>
      </c>
      <c r="X66" s="14">
        <v>1</v>
      </c>
      <c r="Y66" s="14">
        <v>1</v>
      </c>
      <c r="Z66" s="14">
        <v>1</v>
      </c>
      <c r="AA66" s="14">
        <v>1</v>
      </c>
      <c r="AB66" s="14">
        <v>1</v>
      </c>
      <c r="AC66" s="14">
        <v>1</v>
      </c>
      <c r="AD66" s="14">
        <v>1</v>
      </c>
      <c r="AE66" s="14">
        <v>1</v>
      </c>
      <c r="AF66" s="14">
        <v>1</v>
      </c>
      <c r="AG66" s="14">
        <v>1</v>
      </c>
      <c r="AH66" s="14">
        <v>1</v>
      </c>
      <c r="AI66" s="14">
        <v>1</v>
      </c>
      <c r="AJ66" s="14">
        <v>1</v>
      </c>
      <c r="AK66" s="14">
        <v>1</v>
      </c>
      <c r="AL66" s="14">
        <v>1</v>
      </c>
      <c r="AM66" s="14">
        <v>1</v>
      </c>
      <c r="AN66" s="14">
        <v>1</v>
      </c>
      <c r="AO66" s="14">
        <v>1</v>
      </c>
      <c r="AP66" s="14">
        <v>1</v>
      </c>
      <c r="AQ66" s="14">
        <v>1</v>
      </c>
      <c r="AR66" s="14">
        <v>1</v>
      </c>
      <c r="AS66" s="14">
        <v>1</v>
      </c>
      <c r="AT66" s="14">
        <v>1</v>
      </c>
      <c r="AU66" s="14">
        <v>1</v>
      </c>
      <c r="AV66" s="14">
        <v>1</v>
      </c>
      <c r="AW66" s="14">
        <v>1</v>
      </c>
      <c r="AX66" s="14">
        <v>1</v>
      </c>
      <c r="AY66" s="14">
        <v>1</v>
      </c>
      <c r="AZ66" s="14">
        <v>1</v>
      </c>
      <c r="BA66" s="14">
        <v>1</v>
      </c>
      <c r="BB66" s="14">
        <v>1</v>
      </c>
      <c r="BC66" s="14">
        <v>1</v>
      </c>
      <c r="BD66" s="459">
        <v>1</v>
      </c>
      <c r="BE66" s="14">
        <v>1</v>
      </c>
      <c r="BF66" s="14">
        <v>1</v>
      </c>
      <c r="BG66" s="14">
        <v>1</v>
      </c>
      <c r="BH66" s="14">
        <v>1</v>
      </c>
      <c r="BI66" s="14">
        <v>1</v>
      </c>
      <c r="BJ66" s="14">
        <v>1</v>
      </c>
      <c r="BK66" s="14"/>
      <c r="BL66" s="14"/>
      <c r="BM66" s="14"/>
      <c r="BN66" s="14"/>
      <c r="BO66" s="14"/>
      <c r="BP66" s="14"/>
      <c r="BQ66" s="54"/>
    </row>
    <row r="67" spans="1:69" x14ac:dyDescent="0.25">
      <c r="A67" s="54" t="s">
        <v>20</v>
      </c>
      <c r="B67" s="54" t="s">
        <v>861</v>
      </c>
      <c r="C67" s="60">
        <v>1</v>
      </c>
      <c r="D67" s="60">
        <v>1</v>
      </c>
      <c r="E67" s="60">
        <v>1</v>
      </c>
      <c r="F67" s="60">
        <v>1</v>
      </c>
      <c r="G67" s="60">
        <v>1</v>
      </c>
      <c r="H67" s="60">
        <v>1</v>
      </c>
      <c r="I67" s="60">
        <v>1</v>
      </c>
      <c r="J67" s="71">
        <v>1</v>
      </c>
      <c r="K67" s="71">
        <v>1</v>
      </c>
      <c r="L67" s="71">
        <v>1</v>
      </c>
      <c r="M67" s="71">
        <v>1</v>
      </c>
      <c r="N67" s="71">
        <v>1</v>
      </c>
      <c r="O67" s="71">
        <v>1</v>
      </c>
      <c r="P67" s="71">
        <v>1</v>
      </c>
      <c r="Q67" s="71">
        <v>1</v>
      </c>
      <c r="R67" s="71">
        <v>1</v>
      </c>
      <c r="S67" s="71">
        <v>1</v>
      </c>
      <c r="T67" s="71">
        <v>1</v>
      </c>
      <c r="U67" s="71">
        <v>1</v>
      </c>
      <c r="V67" s="71">
        <v>1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459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54"/>
    </row>
    <row r="68" spans="1:69" hidden="1" x14ac:dyDescent="0.25">
      <c r="A68" s="467" t="s">
        <v>20</v>
      </c>
      <c r="B68" s="467" t="s">
        <v>1297</v>
      </c>
      <c r="C68" s="467"/>
      <c r="D68" s="467"/>
      <c r="E68" s="467"/>
      <c r="F68" s="467"/>
      <c r="G68" s="467"/>
      <c r="H68" s="467"/>
      <c r="I68" s="467"/>
      <c r="J68" s="467"/>
      <c r="K68" s="467"/>
      <c r="L68" s="467"/>
      <c r="M68" s="467"/>
      <c r="N68" s="467"/>
      <c r="O68" s="467"/>
      <c r="P68" s="467"/>
      <c r="Q68" s="467"/>
      <c r="R68" s="467"/>
      <c r="S68" s="467"/>
      <c r="T68" s="467"/>
      <c r="U68" s="467"/>
      <c r="V68" s="467"/>
      <c r="W68" s="14"/>
      <c r="X68" s="54"/>
      <c r="Y68" s="54"/>
      <c r="Z68" s="54"/>
      <c r="AA68" s="54"/>
      <c r="AB68" s="54"/>
      <c r="AC68" s="54"/>
      <c r="AD68" s="54"/>
      <c r="AE68" s="14"/>
      <c r="AF68" s="14"/>
      <c r="AG68" s="14"/>
      <c r="AH68" s="14"/>
      <c r="AI68" s="14"/>
      <c r="AJ68" s="1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14"/>
      <c r="AV68" s="54"/>
      <c r="AW68" s="14"/>
      <c r="AX68" s="14"/>
      <c r="AY68" s="54"/>
      <c r="AZ68" s="14"/>
      <c r="BA68" s="14"/>
      <c r="BB68" s="14"/>
      <c r="BC68" s="14"/>
      <c r="BD68" s="459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54"/>
    </row>
    <row r="69" spans="1:69" hidden="1" x14ac:dyDescent="0.25">
      <c r="A69" s="54" t="s">
        <v>20</v>
      </c>
      <c r="B69" s="54" t="s">
        <v>1298</v>
      </c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14"/>
      <c r="X69" s="54"/>
      <c r="Y69" s="54"/>
      <c r="Z69" s="54"/>
      <c r="AA69" s="54"/>
      <c r="AB69" s="54"/>
      <c r="AC69" s="54"/>
      <c r="AD69" s="54"/>
      <c r="AE69" s="14"/>
      <c r="AF69" s="14"/>
      <c r="AG69" s="14"/>
      <c r="AH69" s="14"/>
      <c r="AI69" s="14"/>
      <c r="AJ69" s="1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14"/>
      <c r="AV69" s="54"/>
      <c r="AW69" s="14"/>
      <c r="AX69" s="14"/>
      <c r="AY69" s="54"/>
      <c r="AZ69" s="14"/>
      <c r="BA69" s="14"/>
      <c r="BB69" s="14"/>
      <c r="BC69" s="14"/>
      <c r="BD69" s="459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54"/>
    </row>
    <row r="70" spans="1:69" hidden="1" x14ac:dyDescent="0.25">
      <c r="A70" s="54" t="s">
        <v>20</v>
      </c>
      <c r="B70" s="54" t="s">
        <v>1013</v>
      </c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14"/>
      <c r="X70" s="54"/>
      <c r="Y70" s="54"/>
      <c r="Z70" s="54"/>
      <c r="AA70" s="54"/>
      <c r="AB70" s="54"/>
      <c r="AC70" s="54"/>
      <c r="AD70" s="54"/>
      <c r="AE70" s="14"/>
      <c r="AF70" s="14"/>
      <c r="AG70" s="14"/>
      <c r="AH70" s="14"/>
      <c r="AI70" s="14"/>
      <c r="AJ70" s="1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14"/>
      <c r="AV70" s="54"/>
      <c r="AW70" s="14"/>
      <c r="AX70" s="14"/>
      <c r="AY70" s="54"/>
      <c r="AZ70" s="14"/>
      <c r="BA70" s="14"/>
      <c r="BB70" s="14"/>
      <c r="BC70" s="14"/>
      <c r="BD70" s="459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54"/>
    </row>
    <row r="71" spans="1:69" hidden="1" x14ac:dyDescent="0.25">
      <c r="A71" s="438" t="s">
        <v>20</v>
      </c>
      <c r="B71" s="438" t="s">
        <v>1299</v>
      </c>
      <c r="C71" s="438"/>
      <c r="D71" s="438"/>
      <c r="E71" s="438"/>
      <c r="F71" s="438"/>
      <c r="G71" s="438"/>
      <c r="H71" s="438"/>
      <c r="I71" s="438"/>
      <c r="J71" s="438"/>
      <c r="K71" s="438"/>
      <c r="L71" s="438"/>
      <c r="M71" s="438"/>
      <c r="N71" s="438"/>
      <c r="O71" s="438"/>
      <c r="P71" s="438"/>
      <c r="Q71" s="438"/>
      <c r="R71" s="438"/>
      <c r="S71" s="438"/>
      <c r="T71" s="438"/>
      <c r="U71" s="438"/>
      <c r="V71" s="438"/>
      <c r="W71" s="14"/>
      <c r="X71" s="54"/>
      <c r="Y71" s="54"/>
      <c r="Z71" s="54"/>
      <c r="AA71" s="54"/>
      <c r="AB71" s="54"/>
      <c r="AC71" s="54"/>
      <c r="AD71" s="54"/>
      <c r="AE71" s="14"/>
      <c r="AF71" s="14"/>
      <c r="AG71" s="14"/>
      <c r="AH71" s="14"/>
      <c r="AI71" s="14"/>
      <c r="AJ71" s="1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14"/>
      <c r="AV71" s="54"/>
      <c r="AW71" s="14"/>
      <c r="AX71" s="14"/>
      <c r="AY71" s="54"/>
      <c r="AZ71" s="14"/>
      <c r="BA71" s="14"/>
      <c r="BB71" s="14"/>
      <c r="BC71" s="14"/>
      <c r="BD71" s="459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54"/>
    </row>
    <row r="72" spans="1:69" x14ac:dyDescent="0.25">
      <c r="A72" s="54" t="s">
        <v>20</v>
      </c>
      <c r="B72" s="54" t="s">
        <v>709</v>
      </c>
      <c r="C72" s="60">
        <v>0</v>
      </c>
      <c r="D72" s="60">
        <v>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459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</row>
    <row r="73" spans="1:69" hidden="1" x14ac:dyDescent="0.25">
      <c r="A73" s="467" t="s">
        <v>20</v>
      </c>
      <c r="B73" s="467" t="s">
        <v>1300</v>
      </c>
      <c r="C73" s="467"/>
      <c r="D73" s="467"/>
      <c r="E73" s="467"/>
      <c r="F73" s="467"/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14"/>
      <c r="X73" s="54"/>
      <c r="Y73" s="54"/>
      <c r="Z73" s="54"/>
      <c r="AA73" s="54"/>
      <c r="AB73" s="54"/>
      <c r="AC73" s="54"/>
      <c r="AD73" s="54"/>
      <c r="AE73" s="14"/>
      <c r="AF73" s="14"/>
      <c r="AG73" s="14"/>
      <c r="AH73" s="14"/>
      <c r="AI73" s="14"/>
      <c r="AJ73" s="1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14"/>
      <c r="AV73" s="54"/>
      <c r="AW73" s="14"/>
      <c r="AX73" s="14"/>
      <c r="AY73" s="54"/>
      <c r="AZ73" s="14"/>
      <c r="BA73" s="14"/>
      <c r="BB73" s="14"/>
      <c r="BC73" s="14"/>
      <c r="BD73" s="459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54"/>
    </row>
    <row r="74" spans="1:69" hidden="1" x14ac:dyDescent="0.25">
      <c r="A74" s="54" t="s">
        <v>20</v>
      </c>
      <c r="B74" s="54" t="s">
        <v>28</v>
      </c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14"/>
      <c r="X74" s="54"/>
      <c r="Y74" s="54"/>
      <c r="Z74" s="54"/>
      <c r="AA74" s="54"/>
      <c r="AB74" s="54"/>
      <c r="AC74" s="54"/>
      <c r="AD74" s="54"/>
      <c r="AE74" s="14"/>
      <c r="AF74" s="14"/>
      <c r="AG74" s="14"/>
      <c r="AH74" s="14"/>
      <c r="AI74" s="14"/>
      <c r="AJ74" s="1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14"/>
      <c r="AV74" s="54"/>
      <c r="AW74" s="14"/>
      <c r="AX74" s="14"/>
      <c r="AY74" s="54"/>
      <c r="AZ74" s="14"/>
      <c r="BA74" s="14"/>
      <c r="BB74" s="14"/>
      <c r="BC74" s="14"/>
      <c r="BD74" s="459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54"/>
    </row>
    <row r="75" spans="1:69" s="121" customFormat="1" x14ac:dyDescent="0.25">
      <c r="A75" s="81" t="s">
        <v>20</v>
      </c>
      <c r="B75" s="81" t="s">
        <v>1301</v>
      </c>
      <c r="C75" s="519">
        <v>0</v>
      </c>
      <c r="D75" s="519">
        <v>0</v>
      </c>
      <c r="E75" s="519">
        <v>0</v>
      </c>
      <c r="F75" s="519">
        <v>0</v>
      </c>
      <c r="G75" s="519">
        <v>0</v>
      </c>
      <c r="H75" s="519">
        <v>0</v>
      </c>
      <c r="I75" s="519">
        <v>0</v>
      </c>
      <c r="J75" s="459">
        <v>0</v>
      </c>
      <c r="K75" s="459">
        <v>0</v>
      </c>
      <c r="L75" s="459">
        <v>0</v>
      </c>
      <c r="M75" s="459">
        <v>0</v>
      </c>
      <c r="N75" s="459">
        <v>0</v>
      </c>
      <c r="O75" s="459">
        <v>0</v>
      </c>
      <c r="P75" s="459">
        <v>0</v>
      </c>
      <c r="Q75" s="459">
        <v>0</v>
      </c>
      <c r="R75" s="459">
        <v>0</v>
      </c>
      <c r="S75" s="459">
        <v>0</v>
      </c>
      <c r="T75" s="459">
        <v>0</v>
      </c>
      <c r="U75" s="459">
        <v>0</v>
      </c>
      <c r="V75" s="459">
        <v>0</v>
      </c>
      <c r="W75" s="459">
        <v>0</v>
      </c>
      <c r="X75" s="459">
        <v>0</v>
      </c>
      <c r="Y75" s="459">
        <v>0</v>
      </c>
      <c r="Z75" s="459">
        <v>0</v>
      </c>
      <c r="AA75" s="459">
        <v>0</v>
      </c>
      <c r="AB75" s="459">
        <v>0</v>
      </c>
      <c r="AC75" s="459">
        <v>0</v>
      </c>
      <c r="AD75" s="459">
        <v>0</v>
      </c>
      <c r="AE75" s="459">
        <v>0</v>
      </c>
      <c r="AF75" s="459">
        <v>0</v>
      </c>
      <c r="AG75" s="459">
        <v>0</v>
      </c>
      <c r="AH75" s="459">
        <v>0</v>
      </c>
      <c r="AI75" s="459">
        <v>0</v>
      </c>
      <c r="AJ75" s="459">
        <v>0</v>
      </c>
      <c r="AK75" s="459">
        <v>0</v>
      </c>
      <c r="AL75" s="459">
        <v>0</v>
      </c>
      <c r="AM75" s="459">
        <v>0</v>
      </c>
      <c r="AN75" s="459">
        <v>0</v>
      </c>
      <c r="AO75" s="459">
        <v>0</v>
      </c>
      <c r="AP75" s="459">
        <v>0</v>
      </c>
      <c r="AQ75" s="459">
        <v>0</v>
      </c>
      <c r="AR75" s="459">
        <v>0</v>
      </c>
      <c r="AS75" s="459">
        <v>0</v>
      </c>
      <c r="AT75" s="459">
        <v>0</v>
      </c>
      <c r="AU75" s="459">
        <v>0</v>
      </c>
      <c r="AV75" s="459">
        <v>0</v>
      </c>
      <c r="AW75" s="459">
        <v>0</v>
      </c>
      <c r="AX75" s="459">
        <v>0</v>
      </c>
      <c r="AY75" s="459">
        <v>0</v>
      </c>
      <c r="AZ75" s="459">
        <v>0</v>
      </c>
      <c r="BA75" s="459">
        <v>0</v>
      </c>
      <c r="BB75" s="459">
        <v>0</v>
      </c>
      <c r="BC75" s="459">
        <v>0</v>
      </c>
      <c r="BD75" s="459">
        <v>0</v>
      </c>
      <c r="BE75" s="459">
        <v>0</v>
      </c>
      <c r="BF75" s="459">
        <v>0</v>
      </c>
      <c r="BG75" s="459">
        <v>0</v>
      </c>
      <c r="BH75" s="459">
        <v>0</v>
      </c>
      <c r="BI75" s="459">
        <v>0</v>
      </c>
      <c r="BJ75" s="459">
        <v>0</v>
      </c>
      <c r="BK75" s="459">
        <v>0</v>
      </c>
      <c r="BL75" s="459">
        <v>0</v>
      </c>
      <c r="BM75" s="459">
        <v>0</v>
      </c>
      <c r="BN75" s="459">
        <v>0</v>
      </c>
      <c r="BO75" s="459">
        <v>0</v>
      </c>
      <c r="BP75" s="459">
        <v>0</v>
      </c>
      <c r="BQ75" s="459">
        <v>0</v>
      </c>
    </row>
    <row r="76" spans="1:69" hidden="1" x14ac:dyDescent="0.25">
      <c r="A76" s="438" t="s">
        <v>20</v>
      </c>
      <c r="B76" s="438" t="s">
        <v>1302</v>
      </c>
      <c r="C76" s="438"/>
      <c r="D76" s="438"/>
      <c r="E76" s="438"/>
      <c r="F76" s="438"/>
      <c r="G76" s="438"/>
      <c r="H76" s="438"/>
      <c r="I76" s="438"/>
      <c r="J76" s="438"/>
      <c r="K76" s="438"/>
      <c r="L76" s="438"/>
      <c r="M76" s="438"/>
      <c r="N76" s="438"/>
      <c r="O76" s="438"/>
      <c r="P76" s="438"/>
      <c r="Q76" s="438"/>
      <c r="R76" s="438"/>
      <c r="S76" s="438"/>
      <c r="T76" s="438"/>
      <c r="U76" s="438"/>
      <c r="V76" s="438"/>
      <c r="W76" s="14"/>
      <c r="X76" s="54"/>
      <c r="Y76" s="54"/>
      <c r="Z76" s="54"/>
      <c r="AA76" s="54"/>
      <c r="AB76" s="54"/>
      <c r="AC76" s="54"/>
      <c r="AD76" s="54"/>
      <c r="AE76" s="14"/>
      <c r="AF76" s="14"/>
      <c r="AG76" s="14"/>
      <c r="AH76" s="14"/>
      <c r="AI76" s="14"/>
      <c r="AJ76" s="1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14"/>
      <c r="AV76" s="54"/>
      <c r="AW76" s="14"/>
      <c r="AX76" s="14"/>
      <c r="AY76" s="54"/>
      <c r="AZ76" s="14"/>
      <c r="BA76" s="14"/>
      <c r="BB76" s="14"/>
      <c r="BC76" s="14"/>
      <c r="BD76" s="459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54"/>
    </row>
    <row r="77" spans="1:69" x14ac:dyDescent="0.25">
      <c r="A77" s="54" t="s">
        <v>13</v>
      </c>
      <c r="B77" s="63" t="s">
        <v>93</v>
      </c>
      <c r="C77" s="60">
        <v>2</v>
      </c>
      <c r="D77" s="60">
        <v>2</v>
      </c>
      <c r="E77" s="60">
        <v>2</v>
      </c>
      <c r="F77" s="60">
        <v>2</v>
      </c>
      <c r="G77" s="60">
        <v>2</v>
      </c>
      <c r="H77" s="60">
        <v>2</v>
      </c>
      <c r="I77" s="60">
        <v>2</v>
      </c>
      <c r="J77" s="14">
        <v>2</v>
      </c>
      <c r="K77" s="14">
        <v>2</v>
      </c>
      <c r="L77" s="14">
        <v>2</v>
      </c>
      <c r="M77" s="14">
        <v>2</v>
      </c>
      <c r="N77" s="14">
        <v>2</v>
      </c>
      <c r="O77" s="14">
        <v>2</v>
      </c>
      <c r="P77" s="14">
        <v>2</v>
      </c>
      <c r="Q77" s="14">
        <v>2</v>
      </c>
      <c r="R77" s="14">
        <v>2</v>
      </c>
      <c r="S77" s="14">
        <v>2</v>
      </c>
      <c r="T77" s="14">
        <v>2</v>
      </c>
      <c r="U77" s="14">
        <v>2</v>
      </c>
      <c r="V77" s="14">
        <v>2</v>
      </c>
      <c r="W77" s="14">
        <v>2</v>
      </c>
      <c r="X77" s="14">
        <v>2</v>
      </c>
      <c r="Y77" s="14">
        <v>2</v>
      </c>
      <c r="Z77" s="14">
        <v>2</v>
      </c>
      <c r="AA77" s="14">
        <v>2</v>
      </c>
      <c r="AB77" s="14">
        <v>2</v>
      </c>
      <c r="AC77" s="14">
        <v>2</v>
      </c>
      <c r="AD77" s="14">
        <v>2</v>
      </c>
      <c r="AE77" s="14">
        <v>2</v>
      </c>
      <c r="AF77" s="14">
        <v>2</v>
      </c>
      <c r="AG77" s="14">
        <v>2</v>
      </c>
      <c r="AH77" s="14">
        <v>2</v>
      </c>
      <c r="AI77" s="14">
        <v>2</v>
      </c>
      <c r="AJ77" s="14">
        <v>2</v>
      </c>
      <c r="AK77" s="14">
        <v>2</v>
      </c>
      <c r="AL77" s="14">
        <v>2</v>
      </c>
      <c r="AM77" s="14">
        <v>2</v>
      </c>
      <c r="AN77" s="14">
        <v>2</v>
      </c>
      <c r="AO77" s="14">
        <v>2</v>
      </c>
      <c r="AP77" s="14">
        <v>2</v>
      </c>
      <c r="AQ77" s="14">
        <v>2</v>
      </c>
      <c r="AR77" s="14">
        <v>2</v>
      </c>
      <c r="AS77" s="14">
        <v>2</v>
      </c>
      <c r="AT77" s="14">
        <v>2</v>
      </c>
      <c r="AU77" s="14">
        <v>2</v>
      </c>
      <c r="AV77" s="14">
        <v>2</v>
      </c>
      <c r="AW77" s="14">
        <v>2</v>
      </c>
      <c r="AX77" s="14">
        <v>2</v>
      </c>
      <c r="AY77" s="14">
        <v>2</v>
      </c>
      <c r="AZ77" s="14">
        <v>2</v>
      </c>
      <c r="BA77" s="14">
        <v>2</v>
      </c>
      <c r="BB77" s="14">
        <v>2</v>
      </c>
      <c r="BC77" s="14">
        <v>2</v>
      </c>
      <c r="BD77" s="459">
        <v>2</v>
      </c>
      <c r="BE77" s="14">
        <v>2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54"/>
    </row>
    <row r="78" spans="1:69" hidden="1" x14ac:dyDescent="0.25">
      <c r="A78" s="466" t="s">
        <v>13</v>
      </c>
      <c r="B78" s="466" t="s">
        <v>1156</v>
      </c>
      <c r="C78" s="466"/>
      <c r="D78" s="466"/>
      <c r="E78" s="466"/>
      <c r="F78" s="466"/>
      <c r="G78" s="466"/>
      <c r="H78" s="466"/>
      <c r="I78" s="466"/>
      <c r="J78" s="466"/>
      <c r="K78" s="466"/>
      <c r="L78" s="466"/>
      <c r="M78" s="466"/>
      <c r="N78" s="466"/>
      <c r="O78" s="466"/>
      <c r="P78" s="466"/>
      <c r="Q78" s="466"/>
      <c r="R78" s="466"/>
      <c r="S78" s="466"/>
      <c r="T78" s="466"/>
      <c r="U78" s="466"/>
      <c r="V78" s="466"/>
      <c r="W78" s="14"/>
      <c r="X78" s="54"/>
      <c r="Y78" s="54"/>
      <c r="Z78" s="54"/>
      <c r="AA78" s="54"/>
      <c r="AB78" s="54"/>
      <c r="AC78" s="54"/>
      <c r="AD78" s="54"/>
      <c r="AE78" s="14"/>
      <c r="AF78" s="14"/>
      <c r="AG78" s="14"/>
      <c r="AH78" s="14"/>
      <c r="AI78" s="14"/>
      <c r="AJ78" s="1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14"/>
      <c r="AV78" s="54"/>
      <c r="AW78" s="14"/>
      <c r="AX78" s="14"/>
      <c r="AY78" s="54"/>
      <c r="AZ78" s="14"/>
      <c r="BA78" s="14"/>
      <c r="BB78" s="14"/>
      <c r="BC78" s="14"/>
      <c r="BD78" s="459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54"/>
    </row>
    <row r="79" spans="1:69" x14ac:dyDescent="0.25">
      <c r="A79" s="54" t="s">
        <v>13</v>
      </c>
      <c r="B79" s="54" t="s">
        <v>1157</v>
      </c>
      <c r="C79" s="60">
        <v>0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459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54"/>
    </row>
    <row r="80" spans="1:69" x14ac:dyDescent="0.25">
      <c r="A80" s="467" t="s">
        <v>13</v>
      </c>
      <c r="B80" s="467" t="s">
        <v>1158</v>
      </c>
      <c r="C80" s="520">
        <v>1</v>
      </c>
      <c r="D80" s="520">
        <v>1</v>
      </c>
      <c r="E80" s="520">
        <v>1</v>
      </c>
      <c r="F80" s="520">
        <v>1</v>
      </c>
      <c r="G80" s="520">
        <v>1</v>
      </c>
      <c r="H80" s="520">
        <v>1</v>
      </c>
      <c r="I80" s="520">
        <v>1</v>
      </c>
      <c r="J80" s="498">
        <v>1</v>
      </c>
      <c r="K80" s="498">
        <v>1</v>
      </c>
      <c r="L80" s="498">
        <v>1</v>
      </c>
      <c r="M80" s="498">
        <v>1</v>
      </c>
      <c r="N80" s="498">
        <v>1</v>
      </c>
      <c r="O80" s="498">
        <v>1</v>
      </c>
      <c r="P80" s="498">
        <v>1</v>
      </c>
      <c r="Q80" s="498">
        <v>1</v>
      </c>
      <c r="R80" s="498">
        <v>1</v>
      </c>
      <c r="S80" s="498">
        <v>1</v>
      </c>
      <c r="T80" s="498">
        <v>1</v>
      </c>
      <c r="U80" s="498">
        <v>1</v>
      </c>
      <c r="V80" s="498">
        <v>1</v>
      </c>
      <c r="W80" s="14"/>
      <c r="X80" s="54"/>
      <c r="Y80" s="54"/>
      <c r="Z80" s="54"/>
      <c r="AA80" s="54"/>
      <c r="AB80" s="54"/>
      <c r="AC80" s="54"/>
      <c r="AD80" s="54"/>
      <c r="AE80" s="14"/>
      <c r="AF80" s="14"/>
      <c r="AG80" s="14"/>
      <c r="AH80" s="14"/>
      <c r="AI80" s="14"/>
      <c r="AJ80" s="1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14"/>
      <c r="AV80" s="54"/>
      <c r="AW80" s="14"/>
      <c r="AX80" s="14"/>
      <c r="AY80" s="54"/>
      <c r="AZ80" s="14"/>
      <c r="BA80" s="14"/>
      <c r="BB80" s="14"/>
      <c r="BC80" s="14"/>
      <c r="BD80" s="459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54"/>
    </row>
    <row r="81" spans="1:69" hidden="1" x14ac:dyDescent="0.25">
      <c r="A81" s="438" t="s">
        <v>13</v>
      </c>
      <c r="B81" s="438" t="s">
        <v>1159</v>
      </c>
      <c r="C81" s="438"/>
      <c r="D81" s="438"/>
      <c r="E81" s="438"/>
      <c r="F81" s="438"/>
      <c r="G81" s="438"/>
      <c r="H81" s="438"/>
      <c r="I81" s="438"/>
      <c r="J81" s="438"/>
      <c r="K81" s="438"/>
      <c r="L81" s="438"/>
      <c r="M81" s="438"/>
      <c r="N81" s="438"/>
      <c r="O81" s="438"/>
      <c r="P81" s="438"/>
      <c r="Q81" s="438"/>
      <c r="R81" s="438"/>
      <c r="S81" s="438"/>
      <c r="T81" s="438"/>
      <c r="U81" s="438"/>
      <c r="V81" s="438"/>
      <c r="W81" s="14"/>
      <c r="X81" s="54"/>
      <c r="Y81" s="54"/>
      <c r="Z81" s="54"/>
      <c r="AA81" s="54"/>
      <c r="AB81" s="54"/>
      <c r="AC81" s="54"/>
      <c r="AD81" s="54"/>
      <c r="AE81" s="14"/>
      <c r="AF81" s="14"/>
      <c r="AG81" s="14"/>
      <c r="AH81" s="14"/>
      <c r="AI81" s="14"/>
      <c r="AJ81" s="1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14"/>
      <c r="AV81" s="54"/>
      <c r="AW81" s="14"/>
      <c r="AX81" s="14"/>
      <c r="AY81" s="54"/>
      <c r="AZ81" s="14"/>
      <c r="BA81" s="14"/>
      <c r="BB81" s="14"/>
      <c r="BC81" s="14"/>
      <c r="BD81" s="459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54"/>
    </row>
    <row r="82" spans="1:69" x14ac:dyDescent="0.25">
      <c r="A82" s="54" t="s">
        <v>13</v>
      </c>
      <c r="B82" s="54" t="s">
        <v>1160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459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54"/>
    </row>
    <row r="83" spans="1:69" x14ac:dyDescent="0.25">
      <c r="A83" s="54" t="s">
        <v>13</v>
      </c>
      <c r="B83" s="63" t="s">
        <v>1161</v>
      </c>
      <c r="C83" s="522">
        <v>4</v>
      </c>
      <c r="D83" s="522">
        <v>4</v>
      </c>
      <c r="E83" s="522">
        <v>4</v>
      </c>
      <c r="F83" s="522">
        <v>4</v>
      </c>
      <c r="G83" s="522">
        <v>4</v>
      </c>
      <c r="H83" s="60">
        <v>4</v>
      </c>
      <c r="I83" s="60">
        <v>4</v>
      </c>
      <c r="J83" s="14">
        <v>4</v>
      </c>
      <c r="K83" s="14">
        <v>4</v>
      </c>
      <c r="L83" s="14">
        <v>4</v>
      </c>
      <c r="M83" s="14">
        <v>4</v>
      </c>
      <c r="N83" s="14">
        <v>4</v>
      </c>
      <c r="O83" s="14">
        <v>4</v>
      </c>
      <c r="P83" s="14">
        <v>4</v>
      </c>
      <c r="Q83" s="14">
        <v>4</v>
      </c>
      <c r="R83" s="14">
        <v>4</v>
      </c>
      <c r="S83" s="14">
        <v>4</v>
      </c>
      <c r="T83" s="14">
        <v>4</v>
      </c>
      <c r="U83" s="14">
        <v>4</v>
      </c>
      <c r="V83" s="14">
        <v>4</v>
      </c>
      <c r="W83" s="14">
        <v>4</v>
      </c>
      <c r="X83" s="14">
        <v>4</v>
      </c>
      <c r="Y83" s="14">
        <v>4</v>
      </c>
      <c r="Z83" s="14">
        <v>4</v>
      </c>
      <c r="AA83" s="14">
        <v>4</v>
      </c>
      <c r="AB83" s="14">
        <v>4</v>
      </c>
      <c r="AC83" s="14">
        <v>4</v>
      </c>
      <c r="AD83" s="14">
        <v>4</v>
      </c>
      <c r="AE83" s="14">
        <v>4</v>
      </c>
      <c r="AF83" s="14">
        <v>4</v>
      </c>
      <c r="AG83" s="14">
        <v>4</v>
      </c>
      <c r="AH83" s="14">
        <v>4</v>
      </c>
      <c r="AI83" s="14">
        <v>4</v>
      </c>
      <c r="AJ83" s="14">
        <v>4</v>
      </c>
      <c r="AK83" s="14">
        <v>4</v>
      </c>
      <c r="AL83" s="14">
        <v>4</v>
      </c>
      <c r="AM83" s="14">
        <v>4</v>
      </c>
      <c r="AN83" s="14">
        <v>4</v>
      </c>
      <c r="AO83" s="14">
        <v>4</v>
      </c>
      <c r="AP83" s="14">
        <v>3</v>
      </c>
      <c r="AQ83" s="14">
        <v>3</v>
      </c>
      <c r="AR83" s="14">
        <v>3</v>
      </c>
      <c r="AS83" s="14">
        <v>3</v>
      </c>
      <c r="AT83" s="14">
        <v>3</v>
      </c>
      <c r="AU83" s="14">
        <v>3</v>
      </c>
      <c r="AV83" s="14">
        <v>3</v>
      </c>
      <c r="AW83" s="14">
        <v>3</v>
      </c>
      <c r="AX83" s="14">
        <v>3</v>
      </c>
      <c r="AY83" s="14">
        <v>3</v>
      </c>
      <c r="AZ83" s="14">
        <v>3</v>
      </c>
      <c r="BA83" s="14">
        <v>1</v>
      </c>
      <c r="BB83" s="14">
        <v>1</v>
      </c>
      <c r="BC83" s="14">
        <v>1</v>
      </c>
      <c r="BD83" s="459">
        <v>1</v>
      </c>
      <c r="BE83" s="14">
        <v>1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54"/>
    </row>
    <row r="84" spans="1:69" hidden="1" x14ac:dyDescent="0.25">
      <c r="A84" s="466" t="s">
        <v>13</v>
      </c>
      <c r="B84" s="466" t="s">
        <v>1303</v>
      </c>
      <c r="C84" s="466"/>
      <c r="D84" s="466"/>
      <c r="E84" s="466"/>
      <c r="F84" s="466"/>
      <c r="G84" s="466"/>
      <c r="H84" s="466"/>
      <c r="I84" s="466"/>
      <c r="J84" s="466"/>
      <c r="K84" s="466"/>
      <c r="L84" s="466"/>
      <c r="M84" s="466"/>
      <c r="N84" s="466"/>
      <c r="O84" s="466"/>
      <c r="P84" s="466"/>
      <c r="Q84" s="466"/>
      <c r="R84" s="466"/>
      <c r="S84" s="466"/>
      <c r="T84" s="466"/>
      <c r="U84" s="466"/>
      <c r="V84" s="466"/>
      <c r="W84" s="14"/>
      <c r="X84" s="54"/>
      <c r="Y84" s="54"/>
      <c r="Z84" s="54"/>
      <c r="AA84" s="54"/>
      <c r="AB84" s="54"/>
      <c r="AC84" s="54"/>
      <c r="AD84" s="54"/>
      <c r="AE84" s="14"/>
      <c r="AF84" s="14"/>
      <c r="AG84" s="14"/>
      <c r="AH84" s="14"/>
      <c r="AI84" s="14"/>
      <c r="AJ84" s="1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14"/>
      <c r="AV84" s="54"/>
      <c r="AW84" s="14"/>
      <c r="AX84" s="14"/>
      <c r="AY84" s="54"/>
      <c r="AZ84" s="14"/>
      <c r="BA84" s="14"/>
      <c r="BB84" s="14"/>
      <c r="BC84" s="14"/>
      <c r="BD84" s="459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54"/>
    </row>
    <row r="85" spans="1:69" x14ac:dyDescent="0.25">
      <c r="A85" s="54" t="s">
        <v>13</v>
      </c>
      <c r="B85" s="54" t="s">
        <v>1162</v>
      </c>
      <c r="C85" s="60">
        <v>6</v>
      </c>
      <c r="D85" s="60">
        <v>6</v>
      </c>
      <c r="E85" s="60">
        <v>6</v>
      </c>
      <c r="F85" s="60">
        <v>6</v>
      </c>
      <c r="G85" s="60">
        <v>6</v>
      </c>
      <c r="H85" s="60">
        <v>6</v>
      </c>
      <c r="I85" s="60">
        <v>6</v>
      </c>
      <c r="J85" s="14">
        <v>6</v>
      </c>
      <c r="K85" s="14">
        <v>6</v>
      </c>
      <c r="L85" s="14">
        <v>6</v>
      </c>
      <c r="M85" s="14">
        <v>6</v>
      </c>
      <c r="N85" s="14">
        <v>6</v>
      </c>
      <c r="O85" s="14">
        <v>6</v>
      </c>
      <c r="P85" s="14">
        <v>6</v>
      </c>
      <c r="Q85" s="14">
        <v>6</v>
      </c>
      <c r="R85" s="14">
        <v>6</v>
      </c>
      <c r="S85" s="14">
        <v>6</v>
      </c>
      <c r="T85" s="14">
        <v>6</v>
      </c>
      <c r="U85" s="14">
        <v>6</v>
      </c>
      <c r="V85" s="14">
        <v>6</v>
      </c>
      <c r="W85" s="14">
        <v>6</v>
      </c>
      <c r="X85" s="14">
        <v>6</v>
      </c>
      <c r="Y85" s="14">
        <v>6</v>
      </c>
      <c r="Z85" s="14">
        <v>6</v>
      </c>
      <c r="AA85" s="14">
        <v>6</v>
      </c>
      <c r="AB85" s="14">
        <v>6</v>
      </c>
      <c r="AC85" s="14">
        <v>6</v>
      </c>
      <c r="AD85" s="14">
        <v>6</v>
      </c>
      <c r="AE85" s="14">
        <v>6</v>
      </c>
      <c r="AF85" s="14">
        <v>6</v>
      </c>
      <c r="AG85" s="14">
        <v>6</v>
      </c>
      <c r="AH85" s="14">
        <v>6</v>
      </c>
      <c r="AI85" s="14">
        <v>6</v>
      </c>
      <c r="AJ85" s="14">
        <v>6</v>
      </c>
      <c r="AK85" s="14">
        <v>6</v>
      </c>
      <c r="AL85" s="14">
        <v>6</v>
      </c>
      <c r="AM85" s="14">
        <v>6</v>
      </c>
      <c r="AN85" s="14">
        <v>6</v>
      </c>
      <c r="AO85" s="14">
        <v>6</v>
      </c>
      <c r="AP85" s="14">
        <v>6</v>
      </c>
      <c r="AQ85" s="14">
        <v>6</v>
      </c>
      <c r="AR85" s="14">
        <v>6</v>
      </c>
      <c r="AS85" s="14">
        <v>6</v>
      </c>
      <c r="AT85" s="14">
        <v>6</v>
      </c>
      <c r="AU85" s="14">
        <v>6</v>
      </c>
      <c r="AV85" s="14">
        <v>6</v>
      </c>
      <c r="AW85" s="14">
        <v>6</v>
      </c>
      <c r="AX85" s="14">
        <v>6</v>
      </c>
      <c r="AY85" s="14">
        <v>6</v>
      </c>
      <c r="AZ85" s="14">
        <v>6</v>
      </c>
      <c r="BA85" s="14">
        <v>6</v>
      </c>
      <c r="BB85" s="14">
        <v>6</v>
      </c>
      <c r="BC85" s="14">
        <v>6</v>
      </c>
      <c r="BD85" s="459">
        <v>6</v>
      </c>
      <c r="BE85" s="14">
        <v>6</v>
      </c>
      <c r="BF85" s="14">
        <v>5</v>
      </c>
      <c r="BG85" s="14">
        <v>5</v>
      </c>
      <c r="BH85" s="14">
        <v>5</v>
      </c>
      <c r="BI85" s="14">
        <v>3</v>
      </c>
      <c r="BJ85" s="14">
        <v>3</v>
      </c>
      <c r="BK85" s="14">
        <v>3</v>
      </c>
      <c r="BL85" s="14">
        <v>3</v>
      </c>
      <c r="BM85" s="14">
        <v>3</v>
      </c>
      <c r="BN85" s="14">
        <v>3</v>
      </c>
      <c r="BO85" s="14">
        <v>3</v>
      </c>
      <c r="BP85" s="14">
        <v>3</v>
      </c>
      <c r="BQ85" s="60">
        <v>3</v>
      </c>
    </row>
    <row r="86" spans="1:69" hidden="1" x14ac:dyDescent="0.25">
      <c r="A86" s="467" t="s">
        <v>13</v>
      </c>
      <c r="B86" s="467" t="s">
        <v>1304</v>
      </c>
      <c r="C86" s="467"/>
      <c r="D86" s="467"/>
      <c r="E86" s="467"/>
      <c r="F86" s="467"/>
      <c r="G86" s="467"/>
      <c r="H86" s="467"/>
      <c r="I86" s="467"/>
      <c r="J86" s="467"/>
      <c r="K86" s="467"/>
      <c r="L86" s="467"/>
      <c r="M86" s="467"/>
      <c r="N86" s="467"/>
      <c r="O86" s="467"/>
      <c r="P86" s="467"/>
      <c r="Q86" s="467"/>
      <c r="R86" s="467"/>
      <c r="S86" s="467"/>
      <c r="T86" s="467"/>
      <c r="U86" s="467"/>
      <c r="V86" s="467"/>
      <c r="W86" s="14"/>
      <c r="X86" s="54"/>
      <c r="Y86" s="54"/>
      <c r="Z86" s="54"/>
      <c r="AA86" s="54"/>
      <c r="AB86" s="54"/>
      <c r="AC86" s="54"/>
      <c r="AD86" s="54"/>
      <c r="AE86" s="14"/>
      <c r="AF86" s="14"/>
      <c r="AG86" s="14"/>
      <c r="AH86" s="14"/>
      <c r="AI86" s="14"/>
      <c r="AJ86" s="1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14"/>
      <c r="AV86" s="54"/>
      <c r="AW86" s="14"/>
      <c r="AX86" s="14"/>
      <c r="AY86" s="54"/>
      <c r="AZ86" s="14"/>
      <c r="BA86" s="14"/>
      <c r="BB86" s="14"/>
      <c r="BC86" s="14"/>
      <c r="BD86" s="459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54"/>
    </row>
    <row r="87" spans="1:69" hidden="1" x14ac:dyDescent="0.25">
      <c r="A87" s="54" t="s">
        <v>13</v>
      </c>
      <c r="B87" s="54" t="s">
        <v>1305</v>
      </c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14"/>
      <c r="X87" s="54"/>
      <c r="Y87" s="54"/>
      <c r="Z87" s="54"/>
      <c r="AA87" s="54"/>
      <c r="AB87" s="54"/>
      <c r="AC87" s="54"/>
      <c r="AD87" s="54"/>
      <c r="AE87" s="14"/>
      <c r="AF87" s="14"/>
      <c r="AG87" s="14"/>
      <c r="AH87" s="14"/>
      <c r="AI87" s="14"/>
      <c r="AJ87" s="1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14"/>
      <c r="AV87" s="54"/>
      <c r="AW87" s="14"/>
      <c r="AX87" s="14"/>
      <c r="AY87" s="54"/>
      <c r="AZ87" s="14"/>
      <c r="BA87" s="14"/>
      <c r="BB87" s="14"/>
      <c r="BC87" s="14"/>
      <c r="BD87" s="459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54"/>
    </row>
    <row r="88" spans="1:69" x14ac:dyDescent="0.25">
      <c r="A88" s="54" t="s">
        <v>13</v>
      </c>
      <c r="B88" s="54" t="s">
        <v>803</v>
      </c>
      <c r="C88" s="60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459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54"/>
    </row>
    <row r="89" spans="1:69" hidden="1" x14ac:dyDescent="0.25">
      <c r="A89" s="438" t="s">
        <v>13</v>
      </c>
      <c r="B89" s="438" t="s">
        <v>1306</v>
      </c>
      <c r="C89" s="438"/>
      <c r="D89" s="438"/>
      <c r="E89" s="438"/>
      <c r="F89" s="438"/>
      <c r="G89" s="438"/>
      <c r="H89" s="438"/>
      <c r="I89" s="438"/>
      <c r="J89" s="438"/>
      <c r="K89" s="438"/>
      <c r="L89" s="438"/>
      <c r="M89" s="438"/>
      <c r="N89" s="438"/>
      <c r="O89" s="438"/>
      <c r="P89" s="438"/>
      <c r="Q89" s="438"/>
      <c r="R89" s="438"/>
      <c r="S89" s="438"/>
      <c r="T89" s="438"/>
      <c r="U89" s="438"/>
      <c r="V89" s="438"/>
      <c r="W89" s="14"/>
      <c r="X89" s="54"/>
      <c r="Y89" s="54"/>
      <c r="Z89" s="54"/>
      <c r="AA89" s="54"/>
      <c r="AB89" s="54"/>
      <c r="AC89" s="54"/>
      <c r="AD89" s="54"/>
      <c r="AE89" s="14"/>
      <c r="AF89" s="14"/>
      <c r="AG89" s="14"/>
      <c r="AH89" s="14"/>
      <c r="AI89" s="14"/>
      <c r="AJ89" s="1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14"/>
      <c r="AV89" s="54"/>
      <c r="AW89" s="14"/>
      <c r="AX89" s="14"/>
      <c r="AY89" s="54"/>
      <c r="AZ89" s="14"/>
      <c r="BA89" s="14"/>
      <c r="BB89" s="14"/>
      <c r="BC89" s="14"/>
      <c r="BD89" s="459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54"/>
    </row>
    <row r="90" spans="1:69" x14ac:dyDescent="0.25">
      <c r="A90" s="54" t="s">
        <v>13</v>
      </c>
      <c r="B90" s="63" t="s">
        <v>13</v>
      </c>
      <c r="C90" s="522">
        <v>42</v>
      </c>
      <c r="D90" s="522">
        <v>42</v>
      </c>
      <c r="E90" s="522">
        <v>42</v>
      </c>
      <c r="F90" s="522">
        <v>42</v>
      </c>
      <c r="G90" s="522">
        <v>42</v>
      </c>
      <c r="H90" s="60">
        <v>42</v>
      </c>
      <c r="I90" s="60">
        <v>42</v>
      </c>
      <c r="J90" s="14">
        <v>42</v>
      </c>
      <c r="K90" s="14">
        <v>42</v>
      </c>
      <c r="L90" s="14">
        <v>42</v>
      </c>
      <c r="M90" s="14">
        <v>42</v>
      </c>
      <c r="N90" s="14">
        <v>42</v>
      </c>
      <c r="O90" s="14">
        <v>42</v>
      </c>
      <c r="P90" s="14">
        <v>42</v>
      </c>
      <c r="Q90" s="14">
        <v>42</v>
      </c>
      <c r="R90" s="14">
        <v>42</v>
      </c>
      <c r="S90" s="14">
        <v>42</v>
      </c>
      <c r="T90" s="14">
        <v>42</v>
      </c>
      <c r="U90" s="14">
        <v>42</v>
      </c>
      <c r="V90" s="14">
        <v>42</v>
      </c>
      <c r="W90" s="14">
        <v>42</v>
      </c>
      <c r="X90" s="14">
        <v>41</v>
      </c>
      <c r="Y90" s="14">
        <v>41</v>
      </c>
      <c r="Z90" s="14">
        <v>41</v>
      </c>
      <c r="AA90" s="14">
        <v>41</v>
      </c>
      <c r="AB90" s="14">
        <v>41</v>
      </c>
      <c r="AC90" s="14">
        <v>41</v>
      </c>
      <c r="AD90" s="14">
        <v>41</v>
      </c>
      <c r="AE90" s="14">
        <v>41</v>
      </c>
      <c r="AF90" s="14">
        <v>41</v>
      </c>
      <c r="AG90" s="14">
        <v>41</v>
      </c>
      <c r="AH90" s="14">
        <v>41</v>
      </c>
      <c r="AI90" s="14">
        <v>41</v>
      </c>
      <c r="AJ90" s="14">
        <v>41</v>
      </c>
      <c r="AK90" s="14">
        <v>40</v>
      </c>
      <c r="AL90" s="14">
        <v>39</v>
      </c>
      <c r="AM90" s="14">
        <v>39</v>
      </c>
      <c r="AN90" s="14">
        <v>38</v>
      </c>
      <c r="AO90" s="14">
        <v>36</v>
      </c>
      <c r="AP90" s="14">
        <v>35</v>
      </c>
      <c r="AQ90" s="14">
        <v>34</v>
      </c>
      <c r="AR90" s="14">
        <v>34</v>
      </c>
      <c r="AS90" s="14">
        <v>34</v>
      </c>
      <c r="AT90" s="14">
        <v>34</v>
      </c>
      <c r="AU90" s="14">
        <v>34</v>
      </c>
      <c r="AV90" s="14">
        <v>33</v>
      </c>
      <c r="AW90" s="14">
        <v>33</v>
      </c>
      <c r="AX90" s="14">
        <v>33</v>
      </c>
      <c r="AY90" s="14">
        <v>33</v>
      </c>
      <c r="AZ90" s="14">
        <v>33</v>
      </c>
      <c r="BA90" s="14">
        <v>30</v>
      </c>
      <c r="BB90" s="14">
        <v>29</v>
      </c>
      <c r="BC90" s="14">
        <v>27</v>
      </c>
      <c r="BD90" s="459">
        <v>24</v>
      </c>
      <c r="BE90" s="14">
        <v>22</v>
      </c>
      <c r="BF90" s="14">
        <v>22</v>
      </c>
      <c r="BG90" s="14">
        <v>22</v>
      </c>
      <c r="BH90" s="14">
        <v>21</v>
      </c>
      <c r="BI90" s="14">
        <v>21</v>
      </c>
      <c r="BJ90" s="14">
        <v>15</v>
      </c>
      <c r="BK90" s="14">
        <v>8</v>
      </c>
      <c r="BL90" s="14">
        <v>8</v>
      </c>
      <c r="BM90" s="14">
        <v>8</v>
      </c>
      <c r="BN90" s="14">
        <v>8</v>
      </c>
      <c r="BO90" s="14">
        <v>8</v>
      </c>
      <c r="BP90" s="14">
        <v>8</v>
      </c>
      <c r="BQ90" s="60">
        <v>8</v>
      </c>
    </row>
    <row r="91" spans="1:69" hidden="1" x14ac:dyDescent="0.25">
      <c r="A91" s="466" t="s">
        <v>13</v>
      </c>
      <c r="B91" s="466" t="s">
        <v>1307</v>
      </c>
      <c r="C91" s="466"/>
      <c r="D91" s="466"/>
      <c r="E91" s="466"/>
      <c r="F91" s="466"/>
      <c r="G91" s="466"/>
      <c r="H91" s="466"/>
      <c r="I91" s="466"/>
      <c r="J91" s="466"/>
      <c r="K91" s="466"/>
      <c r="L91" s="466"/>
      <c r="M91" s="466"/>
      <c r="N91" s="466"/>
      <c r="O91" s="466"/>
      <c r="P91" s="466"/>
      <c r="Q91" s="466"/>
      <c r="R91" s="466"/>
      <c r="S91" s="466"/>
      <c r="T91" s="466"/>
      <c r="U91" s="466"/>
      <c r="V91" s="466"/>
      <c r="W91" s="14"/>
      <c r="X91" s="54"/>
      <c r="Y91" s="54"/>
      <c r="Z91" s="54"/>
      <c r="AA91" s="54"/>
      <c r="AB91" s="54"/>
      <c r="AC91" s="54"/>
      <c r="AD91" s="54"/>
      <c r="AE91" s="14"/>
      <c r="AF91" s="14"/>
      <c r="AG91" s="14"/>
      <c r="AH91" s="14"/>
      <c r="AI91" s="14"/>
      <c r="AJ91" s="1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14"/>
      <c r="AV91" s="54"/>
      <c r="AW91" s="14"/>
      <c r="AX91" s="14"/>
      <c r="AY91" s="54"/>
      <c r="AZ91" s="14"/>
      <c r="BA91" s="14"/>
      <c r="BB91" s="14"/>
      <c r="BC91" s="14"/>
      <c r="BD91" s="459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54"/>
    </row>
    <row r="92" spans="1:69" x14ac:dyDescent="0.25">
      <c r="A92" s="54" t="s">
        <v>13</v>
      </c>
      <c r="B92" s="54" t="s">
        <v>1163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0</v>
      </c>
      <c r="I92" s="60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459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/>
      <c r="BL92" s="14"/>
      <c r="BM92" s="14"/>
      <c r="BN92" s="14"/>
      <c r="BO92" s="14"/>
      <c r="BP92" s="14"/>
      <c r="BQ92" s="54"/>
    </row>
    <row r="93" spans="1:69" x14ac:dyDescent="0.25">
      <c r="A93" s="54" t="s">
        <v>13</v>
      </c>
      <c r="B93" s="54" t="s">
        <v>1308</v>
      </c>
      <c r="C93" s="60">
        <v>1</v>
      </c>
      <c r="D93" s="60">
        <v>1</v>
      </c>
      <c r="E93" s="60">
        <v>1</v>
      </c>
      <c r="F93" s="60">
        <v>1</v>
      </c>
      <c r="G93" s="60">
        <v>1</v>
      </c>
      <c r="H93" s="60">
        <v>1</v>
      </c>
      <c r="I93" s="60">
        <v>1</v>
      </c>
      <c r="J93" s="14">
        <v>1</v>
      </c>
      <c r="K93" s="14">
        <v>1</v>
      </c>
      <c r="L93" s="14">
        <v>1</v>
      </c>
      <c r="M93" s="14">
        <v>1</v>
      </c>
      <c r="N93" s="14">
        <v>1</v>
      </c>
      <c r="O93" s="14">
        <v>1</v>
      </c>
      <c r="P93" s="14">
        <v>1</v>
      </c>
      <c r="Q93" s="14">
        <v>1</v>
      </c>
      <c r="R93" s="14">
        <v>1</v>
      </c>
      <c r="S93" s="14">
        <v>1</v>
      </c>
      <c r="T93" s="14">
        <v>1</v>
      </c>
      <c r="U93" s="14">
        <v>1</v>
      </c>
      <c r="V93" s="14">
        <v>1</v>
      </c>
      <c r="W93" s="14">
        <v>1</v>
      </c>
      <c r="X93" s="14">
        <v>1</v>
      </c>
      <c r="Y93" s="14">
        <v>1</v>
      </c>
      <c r="Z93" s="14">
        <v>1</v>
      </c>
      <c r="AA93" s="14">
        <v>1</v>
      </c>
      <c r="AB93" s="14">
        <v>1</v>
      </c>
      <c r="AC93" s="14">
        <v>1</v>
      </c>
      <c r="AD93" s="14">
        <v>1</v>
      </c>
      <c r="AE93" s="14">
        <v>1</v>
      </c>
      <c r="AF93" s="14">
        <v>1</v>
      </c>
      <c r="AG93" s="14">
        <v>1</v>
      </c>
      <c r="AH93" s="14">
        <v>1</v>
      </c>
      <c r="AI93" s="14">
        <v>1</v>
      </c>
      <c r="AJ93" s="14">
        <v>1</v>
      </c>
      <c r="AK93" s="14">
        <v>1</v>
      </c>
      <c r="AL93" s="14">
        <v>1</v>
      </c>
      <c r="AM93" s="14">
        <v>1</v>
      </c>
      <c r="AN93" s="14">
        <v>1</v>
      </c>
      <c r="AO93" s="14">
        <v>1</v>
      </c>
      <c r="AP93" s="14">
        <v>1</v>
      </c>
      <c r="AQ93" s="14">
        <v>1</v>
      </c>
      <c r="AR93" s="14">
        <v>1</v>
      </c>
      <c r="AS93" s="14">
        <v>1</v>
      </c>
      <c r="AT93" s="14">
        <v>1</v>
      </c>
      <c r="AU93" s="14">
        <v>1</v>
      </c>
      <c r="AV93" s="14">
        <v>1</v>
      </c>
      <c r="AW93" s="14">
        <v>1</v>
      </c>
      <c r="AX93" s="14">
        <v>1</v>
      </c>
      <c r="AY93" s="14">
        <v>1</v>
      </c>
      <c r="AZ93" s="14">
        <v>1</v>
      </c>
      <c r="BA93" s="14">
        <v>1</v>
      </c>
      <c r="BB93" s="14">
        <v>1</v>
      </c>
      <c r="BC93" s="14">
        <v>1</v>
      </c>
      <c r="BD93" s="459">
        <v>1</v>
      </c>
      <c r="BE93" s="14">
        <v>1</v>
      </c>
      <c r="BF93" s="14">
        <v>1</v>
      </c>
      <c r="BG93" s="14">
        <v>1</v>
      </c>
      <c r="BH93" s="14">
        <v>1</v>
      </c>
      <c r="BI93" s="14">
        <v>1</v>
      </c>
      <c r="BJ93" s="14">
        <v>0</v>
      </c>
      <c r="BK93" s="14"/>
      <c r="BL93" s="14"/>
      <c r="BM93" s="14"/>
      <c r="BN93" s="14"/>
      <c r="BO93" s="14"/>
      <c r="BP93" s="14"/>
      <c r="BQ93" s="54"/>
    </row>
    <row r="94" spans="1:69" hidden="1" x14ac:dyDescent="0.25">
      <c r="A94" s="466" t="s">
        <v>13</v>
      </c>
      <c r="B94" s="466" t="s">
        <v>1164</v>
      </c>
      <c r="C94" s="466"/>
      <c r="D94" s="466"/>
      <c r="E94" s="466"/>
      <c r="F94" s="466"/>
      <c r="G94" s="466"/>
      <c r="H94" s="466"/>
      <c r="I94" s="466"/>
      <c r="J94" s="466"/>
      <c r="K94" s="466"/>
      <c r="L94" s="466"/>
      <c r="M94" s="466"/>
      <c r="N94" s="466"/>
      <c r="O94" s="466"/>
      <c r="P94" s="466"/>
      <c r="Q94" s="466"/>
      <c r="R94" s="466"/>
      <c r="S94" s="466"/>
      <c r="T94" s="466"/>
      <c r="U94" s="466"/>
      <c r="V94" s="466"/>
      <c r="W94" s="14"/>
      <c r="X94" s="54"/>
      <c r="Y94" s="54"/>
      <c r="Z94" s="54"/>
      <c r="AA94" s="54"/>
      <c r="AB94" s="54"/>
      <c r="AC94" s="54"/>
      <c r="AD94" s="54"/>
      <c r="AE94" s="14"/>
      <c r="AF94" s="14"/>
      <c r="AG94" s="14"/>
      <c r="AH94" s="14"/>
      <c r="AI94" s="14"/>
      <c r="AJ94" s="1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14"/>
      <c r="AV94" s="54"/>
      <c r="AW94" s="14"/>
      <c r="AX94" s="14"/>
      <c r="AY94" s="54"/>
      <c r="AZ94" s="14"/>
      <c r="BA94" s="14"/>
      <c r="BB94" s="14"/>
      <c r="BC94" s="14"/>
      <c r="BD94" s="459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54"/>
    </row>
    <row r="95" spans="1:69" x14ac:dyDescent="0.25">
      <c r="A95" s="54" t="s">
        <v>13</v>
      </c>
      <c r="B95" s="54" t="s">
        <v>1166</v>
      </c>
      <c r="C95" s="60">
        <v>2</v>
      </c>
      <c r="D95" s="60">
        <v>2</v>
      </c>
      <c r="E95" s="60">
        <v>2</v>
      </c>
      <c r="F95" s="60">
        <v>2</v>
      </c>
      <c r="G95" s="60">
        <v>2</v>
      </c>
      <c r="H95" s="60">
        <v>2</v>
      </c>
      <c r="I95" s="60">
        <v>2</v>
      </c>
      <c r="J95" s="71">
        <v>2</v>
      </c>
      <c r="K95" s="71">
        <v>2</v>
      </c>
      <c r="L95" s="71">
        <v>2</v>
      </c>
      <c r="M95" s="71">
        <v>2</v>
      </c>
      <c r="N95" s="71">
        <v>2</v>
      </c>
      <c r="O95" s="71">
        <v>2</v>
      </c>
      <c r="P95" s="71">
        <v>2</v>
      </c>
      <c r="Q95" s="71">
        <v>2</v>
      </c>
      <c r="R95" s="71">
        <v>2</v>
      </c>
      <c r="S95" s="71">
        <v>2</v>
      </c>
      <c r="T95" s="71">
        <v>2</v>
      </c>
      <c r="U95" s="71">
        <v>2</v>
      </c>
      <c r="V95" s="71">
        <v>2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459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/>
      <c r="BL95" s="14"/>
      <c r="BM95" s="14"/>
      <c r="BN95" s="14"/>
      <c r="BO95" s="14"/>
      <c r="BP95" s="14"/>
      <c r="BQ95" s="54"/>
    </row>
    <row r="96" spans="1:69" x14ac:dyDescent="0.25">
      <c r="A96" s="54" t="s">
        <v>13</v>
      </c>
      <c r="B96" s="63" t="s">
        <v>1165</v>
      </c>
      <c r="C96" s="522">
        <v>5</v>
      </c>
      <c r="D96" s="522">
        <v>5</v>
      </c>
      <c r="E96" s="522">
        <v>5</v>
      </c>
      <c r="F96" s="522">
        <v>5</v>
      </c>
      <c r="G96" s="522">
        <v>5</v>
      </c>
      <c r="H96" s="60">
        <v>5</v>
      </c>
      <c r="I96" s="60">
        <v>5</v>
      </c>
      <c r="J96" s="14">
        <v>5</v>
      </c>
      <c r="K96" s="14">
        <v>5</v>
      </c>
      <c r="L96" s="14">
        <v>5</v>
      </c>
      <c r="M96" s="14">
        <v>5</v>
      </c>
      <c r="N96" s="14">
        <v>5</v>
      </c>
      <c r="O96" s="14">
        <v>5</v>
      </c>
      <c r="P96" s="14">
        <v>5</v>
      </c>
      <c r="Q96" s="14">
        <v>5</v>
      </c>
      <c r="R96" s="14">
        <v>5</v>
      </c>
      <c r="S96" s="14">
        <v>5</v>
      </c>
      <c r="T96" s="14">
        <v>5</v>
      </c>
      <c r="U96" s="14">
        <v>5</v>
      </c>
      <c r="V96" s="14">
        <v>5</v>
      </c>
      <c r="W96" s="14">
        <v>5</v>
      </c>
      <c r="X96" s="14">
        <v>5</v>
      </c>
      <c r="Y96" s="14">
        <v>5</v>
      </c>
      <c r="Z96" s="14">
        <v>5</v>
      </c>
      <c r="AA96" s="14">
        <v>5</v>
      </c>
      <c r="AB96" s="14">
        <v>5</v>
      </c>
      <c r="AC96" s="14">
        <v>5</v>
      </c>
      <c r="AD96" s="14">
        <v>5</v>
      </c>
      <c r="AE96" s="14">
        <v>5</v>
      </c>
      <c r="AF96" s="14">
        <v>5</v>
      </c>
      <c r="AG96" s="14">
        <v>5</v>
      </c>
      <c r="AH96" s="14">
        <v>5</v>
      </c>
      <c r="AI96" s="14">
        <v>5</v>
      </c>
      <c r="AJ96" s="14">
        <v>5</v>
      </c>
      <c r="AK96" s="14">
        <v>5</v>
      </c>
      <c r="AL96" s="14">
        <v>5</v>
      </c>
      <c r="AM96" s="14">
        <v>5</v>
      </c>
      <c r="AN96" s="14">
        <v>5</v>
      </c>
      <c r="AO96" s="14">
        <v>5</v>
      </c>
      <c r="AP96" s="14">
        <v>5</v>
      </c>
      <c r="AQ96" s="14">
        <v>5</v>
      </c>
      <c r="AR96" s="14">
        <v>5</v>
      </c>
      <c r="AS96" s="14">
        <v>5</v>
      </c>
      <c r="AT96" s="14">
        <v>5</v>
      </c>
      <c r="AU96" s="14">
        <v>5</v>
      </c>
      <c r="AV96" s="14">
        <v>5</v>
      </c>
      <c r="AW96" s="14">
        <v>5</v>
      </c>
      <c r="AX96" s="14">
        <v>5</v>
      </c>
      <c r="AY96" s="14">
        <v>5</v>
      </c>
      <c r="AZ96" s="14">
        <v>5</v>
      </c>
      <c r="BA96" s="14">
        <v>5</v>
      </c>
      <c r="BB96" s="14">
        <v>5</v>
      </c>
      <c r="BC96" s="14">
        <v>5</v>
      </c>
      <c r="BD96" s="459">
        <v>5</v>
      </c>
      <c r="BE96" s="14">
        <v>5</v>
      </c>
      <c r="BF96" s="14">
        <v>5</v>
      </c>
      <c r="BG96" s="14">
        <v>5</v>
      </c>
      <c r="BH96" s="14">
        <v>4</v>
      </c>
      <c r="BI96" s="14">
        <v>4</v>
      </c>
      <c r="BJ96" s="14">
        <v>3</v>
      </c>
      <c r="BK96" s="14">
        <v>1</v>
      </c>
      <c r="BL96" s="14">
        <v>1</v>
      </c>
      <c r="BM96" s="14">
        <v>1</v>
      </c>
      <c r="BN96" s="14">
        <v>1</v>
      </c>
      <c r="BO96" s="14">
        <v>1</v>
      </c>
      <c r="BP96" s="14">
        <v>1</v>
      </c>
      <c r="BQ96" s="60">
        <v>1</v>
      </c>
    </row>
    <row r="97" spans="1:69" x14ac:dyDescent="0.25">
      <c r="A97" s="467" t="s">
        <v>13</v>
      </c>
      <c r="B97" s="467" t="s">
        <v>324</v>
      </c>
      <c r="C97" s="60">
        <v>1</v>
      </c>
      <c r="D97" s="60">
        <v>1</v>
      </c>
      <c r="E97" s="60">
        <v>1</v>
      </c>
      <c r="F97" s="60">
        <v>1</v>
      </c>
      <c r="G97" s="60">
        <v>1</v>
      </c>
      <c r="H97" s="60">
        <v>1</v>
      </c>
      <c r="I97" s="60">
        <v>1</v>
      </c>
      <c r="J97" s="14">
        <v>1</v>
      </c>
      <c r="K97" s="14">
        <v>1</v>
      </c>
      <c r="L97" s="14">
        <v>1</v>
      </c>
      <c r="M97" s="14">
        <v>1</v>
      </c>
      <c r="N97" s="14">
        <v>1</v>
      </c>
      <c r="O97" s="14">
        <v>1</v>
      </c>
      <c r="P97" s="14">
        <v>1</v>
      </c>
      <c r="Q97" s="14">
        <v>1</v>
      </c>
      <c r="R97" s="14">
        <v>1</v>
      </c>
      <c r="S97" s="14">
        <v>1</v>
      </c>
      <c r="T97" s="14">
        <v>1</v>
      </c>
      <c r="U97" s="14">
        <v>1</v>
      </c>
      <c r="V97" s="14">
        <v>1</v>
      </c>
      <c r="W97" s="14">
        <v>1</v>
      </c>
      <c r="X97" s="14">
        <v>1</v>
      </c>
      <c r="Y97" s="14">
        <v>1</v>
      </c>
      <c r="Z97" s="14">
        <v>1</v>
      </c>
      <c r="AA97" s="14">
        <v>1</v>
      </c>
      <c r="AB97" s="14">
        <v>1</v>
      </c>
      <c r="AC97" s="14">
        <v>1</v>
      </c>
      <c r="AD97" s="14">
        <v>1</v>
      </c>
      <c r="AE97" s="14">
        <v>1</v>
      </c>
      <c r="AF97" s="14">
        <v>1</v>
      </c>
      <c r="AG97" s="14">
        <v>1</v>
      </c>
      <c r="AH97" s="14">
        <v>1</v>
      </c>
      <c r="AI97" s="14">
        <v>1</v>
      </c>
      <c r="AJ97" s="14">
        <v>1</v>
      </c>
      <c r="AK97" s="14">
        <v>1</v>
      </c>
      <c r="AL97" s="14">
        <v>1</v>
      </c>
      <c r="AM97" s="14">
        <v>1</v>
      </c>
      <c r="AN97" s="14">
        <v>1</v>
      </c>
      <c r="AO97" s="14">
        <v>1</v>
      </c>
      <c r="AP97" s="14">
        <v>1</v>
      </c>
      <c r="AQ97" s="14">
        <v>1</v>
      </c>
      <c r="AR97" s="14">
        <v>1</v>
      </c>
      <c r="AS97" s="14">
        <v>1</v>
      </c>
      <c r="AT97" s="14">
        <v>1</v>
      </c>
      <c r="AU97" s="14">
        <v>1</v>
      </c>
      <c r="AV97" s="14">
        <v>1</v>
      </c>
      <c r="AW97" s="14">
        <v>1</v>
      </c>
      <c r="AX97" s="14">
        <v>1</v>
      </c>
      <c r="AY97" s="14">
        <v>1</v>
      </c>
      <c r="AZ97" s="14">
        <v>1</v>
      </c>
      <c r="BA97" s="14">
        <v>1</v>
      </c>
      <c r="BB97" s="14">
        <v>1</v>
      </c>
      <c r="BC97" s="14">
        <v>1</v>
      </c>
      <c r="BD97" s="459">
        <v>1</v>
      </c>
      <c r="BE97" s="14">
        <v>1</v>
      </c>
      <c r="BF97" s="14">
        <v>1</v>
      </c>
      <c r="BG97" s="14">
        <v>1</v>
      </c>
      <c r="BH97" s="14">
        <v>1</v>
      </c>
      <c r="BI97" s="14">
        <v>1</v>
      </c>
      <c r="BJ97" s="14">
        <v>1</v>
      </c>
      <c r="BK97" s="14">
        <v>1</v>
      </c>
      <c r="BL97" s="14">
        <v>1</v>
      </c>
      <c r="BM97" s="14">
        <v>1</v>
      </c>
      <c r="BN97" s="14">
        <v>1</v>
      </c>
      <c r="BO97" s="14">
        <v>1</v>
      </c>
      <c r="BP97" s="14">
        <v>1</v>
      </c>
      <c r="BQ97" s="14">
        <v>1</v>
      </c>
    </row>
    <row r="98" spans="1:69" hidden="1" x14ac:dyDescent="0.25">
      <c r="A98" s="54" t="s">
        <v>13</v>
      </c>
      <c r="B98" s="54" t="s">
        <v>1309</v>
      </c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14"/>
      <c r="X98" s="54"/>
      <c r="Y98" s="54"/>
      <c r="Z98" s="54"/>
      <c r="AA98" s="54"/>
      <c r="AB98" s="54"/>
      <c r="AC98" s="54"/>
      <c r="AD98" s="54"/>
      <c r="AE98" s="14"/>
      <c r="AF98" s="14"/>
      <c r="AG98" s="14"/>
      <c r="AH98" s="14"/>
      <c r="AI98" s="14"/>
      <c r="AJ98" s="1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14"/>
      <c r="AV98" s="54"/>
      <c r="AW98" s="14"/>
      <c r="AX98" s="14"/>
      <c r="AY98" s="54"/>
      <c r="AZ98" s="14"/>
      <c r="BA98" s="14"/>
      <c r="BB98" s="14"/>
      <c r="BC98" s="14"/>
      <c r="BD98" s="459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54"/>
    </row>
    <row r="99" spans="1:69" hidden="1" x14ac:dyDescent="0.25">
      <c r="A99" s="54" t="s">
        <v>13</v>
      </c>
      <c r="B99" s="54" t="s">
        <v>1108</v>
      </c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14"/>
      <c r="X99" s="54"/>
      <c r="Y99" s="54"/>
      <c r="Z99" s="54"/>
      <c r="AA99" s="54"/>
      <c r="AB99" s="54"/>
      <c r="AC99" s="54"/>
      <c r="AD99" s="54"/>
      <c r="AE99" s="14"/>
      <c r="AF99" s="14"/>
      <c r="AG99" s="14"/>
      <c r="AH99" s="14"/>
      <c r="AI99" s="14"/>
      <c r="AJ99" s="1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14"/>
      <c r="AV99" s="54"/>
      <c r="AW99" s="14"/>
      <c r="AX99" s="14"/>
      <c r="AY99" s="54"/>
      <c r="AZ99" s="14"/>
      <c r="BA99" s="14"/>
      <c r="BB99" s="14"/>
      <c r="BC99" s="14"/>
      <c r="BD99" s="459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54"/>
    </row>
    <row r="100" spans="1:69" x14ac:dyDescent="0.25">
      <c r="A100" s="54" t="s">
        <v>13</v>
      </c>
      <c r="B100" s="54" t="s">
        <v>633</v>
      </c>
      <c r="C100" s="60">
        <v>1</v>
      </c>
      <c r="D100" s="60">
        <v>1</v>
      </c>
      <c r="E100" s="60">
        <v>1</v>
      </c>
      <c r="F100" s="60">
        <v>1</v>
      </c>
      <c r="G100" s="60">
        <v>1</v>
      </c>
      <c r="H100" s="60">
        <v>1</v>
      </c>
      <c r="I100" s="60">
        <v>1</v>
      </c>
      <c r="J100" s="71">
        <v>1</v>
      </c>
      <c r="K100" s="71">
        <v>1</v>
      </c>
      <c r="L100" s="71">
        <v>1</v>
      </c>
      <c r="M100" s="71">
        <v>1</v>
      </c>
      <c r="N100" s="71">
        <v>1</v>
      </c>
      <c r="O100" s="71">
        <v>1</v>
      </c>
      <c r="P100" s="71">
        <v>1</v>
      </c>
      <c r="Q100" s="71">
        <v>1</v>
      </c>
      <c r="R100" s="71">
        <v>1</v>
      </c>
      <c r="S100" s="71">
        <v>1</v>
      </c>
      <c r="T100" s="71">
        <v>1</v>
      </c>
      <c r="U100" s="71">
        <v>1</v>
      </c>
      <c r="V100" s="71">
        <v>1</v>
      </c>
      <c r="W100" s="71">
        <v>1</v>
      </c>
      <c r="X100" s="54"/>
      <c r="Y100" s="54"/>
      <c r="Z100" s="54"/>
      <c r="AA100" s="54"/>
      <c r="AB100" s="54"/>
      <c r="AC100" s="54"/>
      <c r="AD100" s="54"/>
      <c r="AE100" s="14"/>
      <c r="AF100" s="14"/>
      <c r="AG100" s="14"/>
      <c r="AH100" s="14"/>
      <c r="AI100" s="14"/>
      <c r="AJ100" s="1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14"/>
      <c r="AV100" s="54"/>
      <c r="AW100" s="14"/>
      <c r="AX100" s="14"/>
      <c r="AY100" s="54"/>
      <c r="AZ100" s="14"/>
      <c r="BA100" s="14"/>
      <c r="BB100" s="14"/>
      <c r="BC100" s="14"/>
      <c r="BD100" s="459"/>
      <c r="BE100" s="14"/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/>
      <c r="BL100" s="14"/>
      <c r="BM100" s="14"/>
      <c r="BN100" s="14"/>
      <c r="BO100" s="14"/>
      <c r="BP100" s="14"/>
      <c r="BQ100" s="54"/>
    </row>
    <row r="101" spans="1:69" hidden="1" x14ac:dyDescent="0.25">
      <c r="A101" s="54" t="s">
        <v>13</v>
      </c>
      <c r="B101" s="54" t="s">
        <v>1310</v>
      </c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14"/>
      <c r="X101" s="54"/>
      <c r="Y101" s="54"/>
      <c r="Z101" s="54"/>
      <c r="AA101" s="54"/>
      <c r="AB101" s="54"/>
      <c r="AC101" s="54"/>
      <c r="AD101" s="54"/>
      <c r="AE101" s="14"/>
      <c r="AF101" s="14"/>
      <c r="AG101" s="14"/>
      <c r="AH101" s="14"/>
      <c r="AI101" s="14"/>
      <c r="AJ101" s="1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14"/>
      <c r="AV101" s="54"/>
      <c r="AW101" s="14"/>
      <c r="AX101" s="14"/>
      <c r="AY101" s="54"/>
      <c r="AZ101" s="14"/>
      <c r="BA101" s="14"/>
      <c r="BB101" s="14"/>
      <c r="BC101" s="14"/>
      <c r="BD101" s="459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54"/>
    </row>
    <row r="102" spans="1:69" hidden="1" x14ac:dyDescent="0.25">
      <c r="A102" s="54" t="s">
        <v>13</v>
      </c>
      <c r="B102" s="54" t="s">
        <v>708</v>
      </c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14"/>
      <c r="X102" s="54"/>
      <c r="Y102" s="54"/>
      <c r="Z102" s="54"/>
      <c r="AA102" s="54"/>
      <c r="AB102" s="54"/>
      <c r="AC102" s="54"/>
      <c r="AD102" s="54"/>
      <c r="AE102" s="14"/>
      <c r="AF102" s="14"/>
      <c r="AG102" s="14"/>
      <c r="AH102" s="14"/>
      <c r="AI102" s="14"/>
      <c r="AJ102" s="1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14"/>
      <c r="AV102" s="54"/>
      <c r="AW102" s="14"/>
      <c r="AX102" s="14"/>
      <c r="AY102" s="54"/>
      <c r="AZ102" s="14"/>
      <c r="BA102" s="14"/>
      <c r="BB102" s="14"/>
      <c r="BC102" s="14"/>
      <c r="BD102" s="459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54"/>
    </row>
    <row r="103" spans="1:69" hidden="1" x14ac:dyDescent="0.25">
      <c r="A103" s="54" t="s">
        <v>13</v>
      </c>
      <c r="B103" s="54" t="s">
        <v>1311</v>
      </c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14"/>
      <c r="X103" s="54"/>
      <c r="Y103" s="54"/>
      <c r="Z103" s="54"/>
      <c r="AA103" s="54"/>
      <c r="AB103" s="54"/>
      <c r="AC103" s="54"/>
      <c r="AD103" s="54"/>
      <c r="AE103" s="14"/>
      <c r="AF103" s="14"/>
      <c r="AG103" s="14"/>
      <c r="AH103" s="14"/>
      <c r="AI103" s="14"/>
      <c r="AJ103" s="1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14"/>
      <c r="AV103" s="54"/>
      <c r="AW103" s="14"/>
      <c r="AX103" s="14"/>
      <c r="AY103" s="54"/>
      <c r="AZ103" s="14"/>
      <c r="BA103" s="14"/>
      <c r="BB103" s="14"/>
      <c r="BC103" s="14"/>
      <c r="BD103" s="459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54"/>
    </row>
    <row r="104" spans="1:69" hidden="1" x14ac:dyDescent="0.25">
      <c r="A104" s="54" t="s">
        <v>13</v>
      </c>
      <c r="B104" s="54" t="s">
        <v>1134</v>
      </c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14"/>
      <c r="X104" s="54"/>
      <c r="Y104" s="54"/>
      <c r="Z104" s="54"/>
      <c r="AA104" s="54"/>
      <c r="AB104" s="54"/>
      <c r="AC104" s="54"/>
      <c r="AD104" s="54"/>
      <c r="AE104" s="14"/>
      <c r="AF104" s="14"/>
      <c r="AG104" s="14"/>
      <c r="AH104" s="14"/>
      <c r="AI104" s="14"/>
      <c r="AJ104" s="1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14"/>
      <c r="AV104" s="54"/>
      <c r="AW104" s="14"/>
      <c r="AX104" s="14"/>
      <c r="AY104" s="54"/>
      <c r="AZ104" s="14"/>
      <c r="BA104" s="14"/>
      <c r="BB104" s="14"/>
      <c r="BC104" s="14"/>
      <c r="BD104" s="459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54"/>
    </row>
    <row r="105" spans="1:69" hidden="1" x14ac:dyDescent="0.25">
      <c r="A105" s="438" t="s">
        <v>13</v>
      </c>
      <c r="B105" s="438" t="s">
        <v>1312</v>
      </c>
      <c r="C105" s="438"/>
      <c r="D105" s="438"/>
      <c r="E105" s="438"/>
      <c r="F105" s="438"/>
      <c r="G105" s="438"/>
      <c r="H105" s="438"/>
      <c r="I105" s="438"/>
      <c r="J105" s="438"/>
      <c r="K105" s="438"/>
      <c r="L105" s="438"/>
      <c r="M105" s="438"/>
      <c r="N105" s="438"/>
      <c r="O105" s="438"/>
      <c r="P105" s="438"/>
      <c r="Q105" s="438"/>
      <c r="R105" s="438"/>
      <c r="S105" s="438"/>
      <c r="T105" s="438"/>
      <c r="U105" s="438"/>
      <c r="V105" s="438"/>
      <c r="W105" s="14"/>
      <c r="X105" s="54"/>
      <c r="Y105" s="54"/>
      <c r="Z105" s="54"/>
      <c r="AA105" s="54"/>
      <c r="AB105" s="54"/>
      <c r="AC105" s="54"/>
      <c r="AD105" s="54"/>
      <c r="AE105" s="14"/>
      <c r="AF105" s="14"/>
      <c r="AG105" s="14"/>
      <c r="AH105" s="14"/>
      <c r="AI105" s="14"/>
      <c r="AJ105" s="1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14"/>
      <c r="AV105" s="54"/>
      <c r="AW105" s="14"/>
      <c r="AX105" s="14"/>
      <c r="AY105" s="54"/>
      <c r="AZ105" s="14"/>
      <c r="BA105" s="14"/>
      <c r="BB105" s="14"/>
      <c r="BC105" s="14"/>
      <c r="BD105" s="459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54"/>
    </row>
    <row r="106" spans="1:69" x14ac:dyDescent="0.25">
      <c r="A106" s="54" t="s">
        <v>13</v>
      </c>
      <c r="B106" s="54" t="s">
        <v>137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459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/>
      <c r="BL106" s="14"/>
      <c r="BM106" s="14"/>
      <c r="BN106" s="14"/>
      <c r="BO106" s="14"/>
      <c r="BP106" s="14"/>
      <c r="BQ106" s="54"/>
    </row>
    <row r="107" spans="1:69" x14ac:dyDescent="0.25">
      <c r="A107" s="54" t="s">
        <v>13</v>
      </c>
      <c r="B107" s="63" t="s">
        <v>1167</v>
      </c>
      <c r="C107" s="522">
        <v>13</v>
      </c>
      <c r="D107" s="522">
        <v>13</v>
      </c>
      <c r="E107" s="522">
        <v>13</v>
      </c>
      <c r="F107" s="522">
        <v>13</v>
      </c>
      <c r="G107" s="522">
        <v>13</v>
      </c>
      <c r="H107" s="60">
        <v>13</v>
      </c>
      <c r="I107" s="60">
        <v>13</v>
      </c>
      <c r="J107" s="14">
        <v>13</v>
      </c>
      <c r="K107" s="14">
        <v>13</v>
      </c>
      <c r="L107" s="14">
        <v>13</v>
      </c>
      <c r="M107" s="14">
        <v>13</v>
      </c>
      <c r="N107" s="14">
        <v>13</v>
      </c>
      <c r="O107" s="14">
        <v>13</v>
      </c>
      <c r="P107" s="14">
        <v>13</v>
      </c>
      <c r="Q107" s="14">
        <v>13</v>
      </c>
      <c r="R107" s="14">
        <v>13</v>
      </c>
      <c r="S107" s="14">
        <v>13</v>
      </c>
      <c r="T107" s="14">
        <v>13</v>
      </c>
      <c r="U107" s="14">
        <v>13</v>
      </c>
      <c r="V107" s="14">
        <v>13</v>
      </c>
      <c r="W107" s="14">
        <v>13</v>
      </c>
      <c r="X107" s="14">
        <v>13</v>
      </c>
      <c r="Y107" s="14">
        <v>13</v>
      </c>
      <c r="Z107" s="14">
        <v>13</v>
      </c>
      <c r="AA107" s="14">
        <v>13</v>
      </c>
      <c r="AB107" s="14">
        <v>13</v>
      </c>
      <c r="AC107" s="14">
        <v>13</v>
      </c>
      <c r="AD107" s="14">
        <v>13</v>
      </c>
      <c r="AE107" s="14">
        <v>13</v>
      </c>
      <c r="AF107" s="14">
        <v>13</v>
      </c>
      <c r="AG107" s="14">
        <v>13</v>
      </c>
      <c r="AH107" s="14">
        <v>13</v>
      </c>
      <c r="AI107" s="14">
        <v>13</v>
      </c>
      <c r="AJ107" s="14">
        <v>13</v>
      </c>
      <c r="AK107" s="14">
        <v>13</v>
      </c>
      <c r="AL107" s="14">
        <v>13</v>
      </c>
      <c r="AM107" s="14">
        <v>13</v>
      </c>
      <c r="AN107" s="14">
        <v>13</v>
      </c>
      <c r="AO107" s="14">
        <v>13</v>
      </c>
      <c r="AP107" s="14">
        <v>13</v>
      </c>
      <c r="AQ107" s="14">
        <v>13</v>
      </c>
      <c r="AR107" s="14">
        <v>13</v>
      </c>
      <c r="AS107" s="14">
        <v>13</v>
      </c>
      <c r="AT107" s="14">
        <v>13</v>
      </c>
      <c r="AU107" s="14">
        <v>13</v>
      </c>
      <c r="AV107" s="14">
        <v>12</v>
      </c>
      <c r="AW107" s="14">
        <v>12</v>
      </c>
      <c r="AX107" s="14">
        <v>12</v>
      </c>
      <c r="AY107" s="14">
        <v>12</v>
      </c>
      <c r="AZ107" s="14">
        <v>12</v>
      </c>
      <c r="BA107" s="14">
        <v>10</v>
      </c>
      <c r="BB107" s="14">
        <v>10</v>
      </c>
      <c r="BC107" s="14">
        <v>10</v>
      </c>
      <c r="BD107" s="459">
        <v>10</v>
      </c>
      <c r="BE107" s="14">
        <v>9</v>
      </c>
      <c r="BF107" s="14">
        <v>9</v>
      </c>
      <c r="BG107" s="14">
        <v>9</v>
      </c>
      <c r="BH107" s="14">
        <v>9</v>
      </c>
      <c r="BI107" s="14">
        <v>9</v>
      </c>
      <c r="BJ107" s="14">
        <v>7</v>
      </c>
      <c r="BK107" s="14">
        <v>1</v>
      </c>
      <c r="BL107" s="14">
        <v>1</v>
      </c>
      <c r="BM107" s="14">
        <v>1</v>
      </c>
      <c r="BN107" s="14">
        <v>1</v>
      </c>
      <c r="BO107" s="14">
        <v>1</v>
      </c>
      <c r="BP107" s="14">
        <v>1</v>
      </c>
      <c r="BQ107" s="60">
        <v>1</v>
      </c>
    </row>
    <row r="108" spans="1:69" hidden="1" x14ac:dyDescent="0.25">
      <c r="A108" s="466" t="s">
        <v>24</v>
      </c>
      <c r="B108" s="466" t="s">
        <v>1313</v>
      </c>
      <c r="C108" s="466"/>
      <c r="D108" s="466"/>
      <c r="E108" s="466"/>
      <c r="F108" s="466"/>
      <c r="G108" s="466"/>
      <c r="H108" s="466"/>
      <c r="I108" s="466"/>
      <c r="J108" s="466"/>
      <c r="K108" s="466"/>
      <c r="L108" s="466"/>
      <c r="M108" s="466"/>
      <c r="N108" s="466"/>
      <c r="O108" s="466"/>
      <c r="P108" s="466"/>
      <c r="Q108" s="466"/>
      <c r="R108" s="466"/>
      <c r="S108" s="466"/>
      <c r="T108" s="466"/>
      <c r="U108" s="466"/>
      <c r="V108" s="466"/>
      <c r="W108" s="14"/>
      <c r="X108" s="54"/>
      <c r="Y108" s="54"/>
      <c r="Z108" s="54"/>
      <c r="AA108" s="54"/>
      <c r="AB108" s="54"/>
      <c r="AC108" s="54"/>
      <c r="AD108" s="54"/>
      <c r="AE108" s="14"/>
      <c r="AF108" s="14"/>
      <c r="AG108" s="14"/>
      <c r="AH108" s="14"/>
      <c r="AI108" s="14"/>
      <c r="AJ108" s="1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14"/>
      <c r="AV108" s="54"/>
      <c r="AW108" s="14"/>
      <c r="AX108" s="14"/>
      <c r="AY108" s="54"/>
      <c r="AZ108" s="14"/>
      <c r="BA108" s="14"/>
      <c r="BB108" s="14"/>
      <c r="BC108" s="14"/>
      <c r="BD108" s="459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54"/>
    </row>
    <row r="109" spans="1:69" x14ac:dyDescent="0.25">
      <c r="A109" s="54" t="s">
        <v>24</v>
      </c>
      <c r="B109" s="63" t="s">
        <v>23</v>
      </c>
      <c r="C109" s="522">
        <v>64</v>
      </c>
      <c r="D109" s="522">
        <v>64</v>
      </c>
      <c r="E109" s="522">
        <v>64</v>
      </c>
      <c r="F109" s="522">
        <v>64</v>
      </c>
      <c r="G109" s="522">
        <v>64</v>
      </c>
      <c r="H109" s="60">
        <v>64</v>
      </c>
      <c r="I109" s="60">
        <v>64</v>
      </c>
      <c r="J109" s="14">
        <v>64</v>
      </c>
      <c r="K109" s="14">
        <v>64</v>
      </c>
      <c r="L109" s="14">
        <v>64</v>
      </c>
      <c r="M109" s="14">
        <v>64</v>
      </c>
      <c r="N109" s="14">
        <v>64</v>
      </c>
      <c r="O109" s="14">
        <v>64</v>
      </c>
      <c r="P109" s="14">
        <v>64</v>
      </c>
      <c r="Q109" s="14">
        <v>63</v>
      </c>
      <c r="R109" s="14">
        <v>63</v>
      </c>
      <c r="S109" s="14">
        <v>63</v>
      </c>
      <c r="T109" s="14">
        <v>63</v>
      </c>
      <c r="U109" s="14">
        <v>61</v>
      </c>
      <c r="V109" s="14">
        <v>61</v>
      </c>
      <c r="W109" s="14">
        <v>60</v>
      </c>
      <c r="X109" s="14">
        <v>59</v>
      </c>
      <c r="Y109" s="14">
        <v>57</v>
      </c>
      <c r="Z109" s="14">
        <v>57</v>
      </c>
      <c r="AA109" s="14">
        <v>57</v>
      </c>
      <c r="AB109" s="14">
        <v>57</v>
      </c>
      <c r="AC109" s="14">
        <v>57</v>
      </c>
      <c r="AD109" s="14">
        <v>56</v>
      </c>
      <c r="AE109" s="14">
        <v>55</v>
      </c>
      <c r="AF109" s="14">
        <v>55</v>
      </c>
      <c r="AG109" s="14">
        <v>55</v>
      </c>
      <c r="AH109" s="14">
        <v>55</v>
      </c>
      <c r="AI109" s="14">
        <v>55</v>
      </c>
      <c r="AJ109" s="14">
        <v>55</v>
      </c>
      <c r="AK109" s="14">
        <v>54</v>
      </c>
      <c r="AL109" s="14">
        <v>51</v>
      </c>
      <c r="AM109" s="14">
        <v>51</v>
      </c>
      <c r="AN109" s="14">
        <v>50</v>
      </c>
      <c r="AO109" s="14">
        <v>48</v>
      </c>
      <c r="AP109" s="14">
        <v>47</v>
      </c>
      <c r="AQ109" s="14">
        <v>46</v>
      </c>
      <c r="AR109" s="14">
        <v>46</v>
      </c>
      <c r="AS109" s="14">
        <v>46</v>
      </c>
      <c r="AT109" s="14">
        <v>46</v>
      </c>
      <c r="AU109" s="14">
        <v>45</v>
      </c>
      <c r="AV109" s="14">
        <v>45</v>
      </c>
      <c r="AW109" s="14">
        <v>45</v>
      </c>
      <c r="AX109" s="14">
        <v>45</v>
      </c>
      <c r="AY109" s="14">
        <v>45</v>
      </c>
      <c r="AZ109" s="14">
        <v>42</v>
      </c>
      <c r="BA109" s="14">
        <v>36</v>
      </c>
      <c r="BB109" s="14">
        <v>34</v>
      </c>
      <c r="BC109" s="14">
        <v>33</v>
      </c>
      <c r="BD109" s="459">
        <v>30</v>
      </c>
      <c r="BE109" s="14">
        <v>28</v>
      </c>
      <c r="BF109" s="14">
        <v>28</v>
      </c>
      <c r="BG109" s="14">
        <v>26</v>
      </c>
      <c r="BH109" s="14">
        <v>16</v>
      </c>
      <c r="BI109" s="14">
        <v>13</v>
      </c>
      <c r="BJ109" s="14">
        <v>8</v>
      </c>
      <c r="BK109" s="14">
        <v>7</v>
      </c>
      <c r="BL109" s="14">
        <v>7</v>
      </c>
      <c r="BM109" s="14">
        <v>6</v>
      </c>
      <c r="BN109" s="14">
        <v>5</v>
      </c>
      <c r="BO109" s="14">
        <v>5</v>
      </c>
      <c r="BP109" s="14">
        <v>5</v>
      </c>
      <c r="BQ109" s="60">
        <v>5</v>
      </c>
    </row>
    <row r="110" spans="1:69" x14ac:dyDescent="0.25">
      <c r="A110" s="467" t="s">
        <v>24</v>
      </c>
      <c r="B110" s="467" t="s">
        <v>1168</v>
      </c>
      <c r="C110" s="60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459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</row>
    <row r="111" spans="1:69" x14ac:dyDescent="0.25">
      <c r="A111" s="54" t="s">
        <v>24</v>
      </c>
      <c r="B111" s="54" t="s">
        <v>1170</v>
      </c>
      <c r="C111" s="60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459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</row>
    <row r="112" spans="1:69" s="121" customFormat="1" x14ac:dyDescent="0.25">
      <c r="A112" s="81" t="s">
        <v>24</v>
      </c>
      <c r="B112" s="81" t="s">
        <v>2972</v>
      </c>
      <c r="C112" s="519">
        <v>0</v>
      </c>
      <c r="D112" s="519">
        <v>0</v>
      </c>
      <c r="E112" s="519">
        <v>0</v>
      </c>
      <c r="F112" s="519">
        <v>0</v>
      </c>
      <c r="G112" s="519">
        <v>0</v>
      </c>
      <c r="H112" s="519">
        <v>0</v>
      </c>
      <c r="I112" s="519">
        <v>0</v>
      </c>
      <c r="J112" s="459">
        <v>0</v>
      </c>
      <c r="K112" s="459">
        <v>0</v>
      </c>
      <c r="L112" s="459">
        <v>0</v>
      </c>
      <c r="M112" s="459">
        <v>0</v>
      </c>
      <c r="N112" s="459">
        <v>0</v>
      </c>
      <c r="O112" s="459">
        <v>0</v>
      </c>
      <c r="P112" s="459">
        <v>0</v>
      </c>
      <c r="Q112" s="459">
        <v>0</v>
      </c>
      <c r="R112" s="459">
        <v>0</v>
      </c>
      <c r="S112" s="459">
        <v>0</v>
      </c>
      <c r="T112" s="459">
        <v>0</v>
      </c>
      <c r="U112" s="459">
        <v>0</v>
      </c>
      <c r="V112" s="459">
        <v>0</v>
      </c>
      <c r="W112" s="459">
        <v>0</v>
      </c>
      <c r="X112" s="459">
        <v>0</v>
      </c>
      <c r="Y112" s="459">
        <v>0</v>
      </c>
      <c r="Z112" s="459">
        <v>0</v>
      </c>
      <c r="AA112" s="459">
        <v>0</v>
      </c>
      <c r="AB112" s="459">
        <v>0</v>
      </c>
      <c r="AC112" s="459">
        <v>0</v>
      </c>
      <c r="AD112" s="459">
        <v>0</v>
      </c>
      <c r="AE112" s="459">
        <v>0</v>
      </c>
      <c r="AF112" s="459">
        <v>0</v>
      </c>
      <c r="AG112" s="459">
        <v>0</v>
      </c>
      <c r="AH112" s="459">
        <v>0</v>
      </c>
      <c r="AI112" s="459">
        <v>0</v>
      </c>
      <c r="AJ112" s="459">
        <v>0</v>
      </c>
      <c r="AK112" s="459">
        <v>0</v>
      </c>
      <c r="AL112" s="459">
        <v>0</v>
      </c>
      <c r="AM112" s="459">
        <v>0</v>
      </c>
      <c r="AN112" s="459">
        <v>0</v>
      </c>
      <c r="AO112" s="459">
        <v>0</v>
      </c>
      <c r="AP112" s="459">
        <v>0</v>
      </c>
      <c r="AQ112" s="459">
        <v>0</v>
      </c>
      <c r="AR112" s="459">
        <v>0</v>
      </c>
      <c r="AS112" s="459">
        <v>0</v>
      </c>
      <c r="AT112" s="459">
        <v>0</v>
      </c>
      <c r="AU112" s="459">
        <v>0</v>
      </c>
      <c r="AV112" s="459">
        <v>0</v>
      </c>
      <c r="AW112" s="459">
        <v>0</v>
      </c>
      <c r="AX112" s="459">
        <v>0</v>
      </c>
      <c r="AY112" s="459">
        <v>0</v>
      </c>
      <c r="AZ112" s="459">
        <v>0</v>
      </c>
      <c r="BA112" s="459">
        <v>0</v>
      </c>
      <c r="BB112" s="459">
        <v>0</v>
      </c>
      <c r="BC112" s="459">
        <v>0</v>
      </c>
      <c r="BD112" s="459">
        <v>0</v>
      </c>
      <c r="BE112" s="459">
        <v>0</v>
      </c>
      <c r="BF112" s="459">
        <v>0</v>
      </c>
      <c r="BG112" s="459">
        <v>0</v>
      </c>
      <c r="BH112" s="459">
        <v>0</v>
      </c>
      <c r="BI112" s="459">
        <v>0</v>
      </c>
      <c r="BJ112" s="459">
        <v>0</v>
      </c>
      <c r="BK112" s="459">
        <v>0</v>
      </c>
      <c r="BL112" s="459">
        <v>0</v>
      </c>
      <c r="BM112" s="459">
        <v>0</v>
      </c>
      <c r="BN112" s="459">
        <v>0</v>
      </c>
      <c r="BO112" s="459">
        <v>0</v>
      </c>
      <c r="BP112" s="459">
        <v>0</v>
      </c>
      <c r="BQ112" s="459">
        <v>0</v>
      </c>
    </row>
    <row r="113" spans="1:69" hidden="1" x14ac:dyDescent="0.25">
      <c r="A113" s="54" t="s">
        <v>24</v>
      </c>
      <c r="B113" s="54" t="s">
        <v>1171</v>
      </c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14"/>
      <c r="X113" s="54"/>
      <c r="Y113" s="54"/>
      <c r="Z113" s="54"/>
      <c r="AA113" s="54"/>
      <c r="AB113" s="54"/>
      <c r="AC113" s="54"/>
      <c r="AD113" s="54"/>
      <c r="AE113" s="14"/>
      <c r="AF113" s="14"/>
      <c r="AG113" s="14"/>
      <c r="AH113" s="14"/>
      <c r="AI113" s="14"/>
      <c r="AJ113" s="1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14"/>
      <c r="AV113" s="54"/>
      <c r="AW113" s="14"/>
      <c r="AX113" s="14"/>
      <c r="AY113" s="54"/>
      <c r="AZ113" s="14"/>
      <c r="BA113" s="14"/>
      <c r="BB113" s="14"/>
      <c r="BC113" s="14"/>
      <c r="BD113" s="459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54"/>
    </row>
    <row r="114" spans="1:69" hidden="1" x14ac:dyDescent="0.25">
      <c r="A114" s="54" t="s">
        <v>24</v>
      </c>
      <c r="B114" s="54" t="s">
        <v>1314</v>
      </c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14"/>
      <c r="X114" s="54"/>
      <c r="Y114" s="54"/>
      <c r="Z114" s="54"/>
      <c r="AA114" s="54"/>
      <c r="AB114" s="54"/>
      <c r="AC114" s="54"/>
      <c r="AD114" s="54"/>
      <c r="AE114" s="14"/>
      <c r="AF114" s="14"/>
      <c r="AG114" s="14"/>
      <c r="AH114" s="14"/>
      <c r="AI114" s="14"/>
      <c r="AJ114" s="1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14"/>
      <c r="AV114" s="54"/>
      <c r="AW114" s="14"/>
      <c r="AX114" s="14"/>
      <c r="AY114" s="54"/>
      <c r="AZ114" s="14"/>
      <c r="BA114" s="14"/>
      <c r="BB114" s="14"/>
      <c r="BC114" s="14"/>
      <c r="BD114" s="459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54"/>
    </row>
    <row r="115" spans="1:69" hidden="1" x14ac:dyDescent="0.25">
      <c r="A115" s="54" t="s">
        <v>24</v>
      </c>
      <c r="B115" s="54" t="s">
        <v>1315</v>
      </c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14"/>
      <c r="X115" s="54"/>
      <c r="Y115" s="54"/>
      <c r="Z115" s="54"/>
      <c r="AA115" s="54"/>
      <c r="AB115" s="54"/>
      <c r="AC115" s="54"/>
      <c r="AD115" s="54"/>
      <c r="AE115" s="14"/>
      <c r="AF115" s="14"/>
      <c r="AG115" s="14"/>
      <c r="AH115" s="14"/>
      <c r="AI115" s="14"/>
      <c r="AJ115" s="1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14"/>
      <c r="AV115" s="54"/>
      <c r="AW115" s="14"/>
      <c r="AX115" s="14"/>
      <c r="AY115" s="54"/>
      <c r="AZ115" s="14"/>
      <c r="BA115" s="14"/>
      <c r="BB115" s="14"/>
      <c r="BC115" s="14"/>
      <c r="BD115" s="459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54"/>
    </row>
    <row r="116" spans="1:69" hidden="1" x14ac:dyDescent="0.25">
      <c r="A116" s="54" t="s">
        <v>24</v>
      </c>
      <c r="B116" s="54" t="s">
        <v>1316</v>
      </c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14"/>
      <c r="X116" s="54"/>
      <c r="Y116" s="54"/>
      <c r="Z116" s="54"/>
      <c r="AA116" s="54"/>
      <c r="AB116" s="54"/>
      <c r="AC116" s="54"/>
      <c r="AD116" s="54"/>
      <c r="AE116" s="14"/>
      <c r="AF116" s="14"/>
      <c r="AG116" s="14"/>
      <c r="AH116" s="14"/>
      <c r="AI116" s="14"/>
      <c r="AJ116" s="1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14"/>
      <c r="AV116" s="54"/>
      <c r="AW116" s="14"/>
      <c r="AX116" s="14"/>
      <c r="AY116" s="54"/>
      <c r="AZ116" s="14"/>
      <c r="BA116" s="14"/>
      <c r="BB116" s="14"/>
      <c r="BC116" s="14"/>
      <c r="BD116" s="459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54"/>
    </row>
    <row r="117" spans="1:69" hidden="1" x14ac:dyDescent="0.25">
      <c r="A117" s="54" t="s">
        <v>24</v>
      </c>
      <c r="B117" s="54" t="s">
        <v>1172</v>
      </c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14"/>
      <c r="X117" s="54"/>
      <c r="Y117" s="54"/>
      <c r="Z117" s="54"/>
      <c r="AA117" s="54"/>
      <c r="AB117" s="54"/>
      <c r="AC117" s="54"/>
      <c r="AD117" s="54"/>
      <c r="AE117" s="14"/>
      <c r="AF117" s="14"/>
      <c r="AG117" s="14"/>
      <c r="AH117" s="14"/>
      <c r="AI117" s="14"/>
      <c r="AJ117" s="1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14"/>
      <c r="AV117" s="54"/>
      <c r="AW117" s="14"/>
      <c r="AX117" s="14"/>
      <c r="AY117" s="54"/>
      <c r="AZ117" s="14"/>
      <c r="BA117" s="14"/>
      <c r="BB117" s="14"/>
      <c r="BC117" s="14"/>
      <c r="BD117" s="459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54"/>
    </row>
    <row r="118" spans="1:69" hidden="1" x14ac:dyDescent="0.25">
      <c r="A118" s="54" t="s">
        <v>24</v>
      </c>
      <c r="B118" s="54" t="s">
        <v>1173</v>
      </c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14"/>
      <c r="X118" s="54"/>
      <c r="Y118" s="54"/>
      <c r="Z118" s="54"/>
      <c r="AA118" s="54"/>
      <c r="AB118" s="54"/>
      <c r="AC118" s="54"/>
      <c r="AD118" s="54"/>
      <c r="AE118" s="14"/>
      <c r="AF118" s="14"/>
      <c r="AG118" s="14"/>
      <c r="AH118" s="14"/>
      <c r="AI118" s="14"/>
      <c r="AJ118" s="1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14"/>
      <c r="AV118" s="54"/>
      <c r="AW118" s="14"/>
      <c r="AX118" s="14"/>
      <c r="AY118" s="54"/>
      <c r="AZ118" s="14"/>
      <c r="BA118" s="14"/>
      <c r="BB118" s="14"/>
      <c r="BC118" s="14"/>
      <c r="BD118" s="459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54"/>
    </row>
    <row r="119" spans="1:69" hidden="1" x14ac:dyDescent="0.25">
      <c r="A119" s="54" t="s">
        <v>24</v>
      </c>
      <c r="B119" s="54" t="s">
        <v>2971</v>
      </c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14"/>
      <c r="X119" s="54"/>
      <c r="Y119" s="54"/>
      <c r="Z119" s="54"/>
      <c r="AA119" s="54"/>
      <c r="AB119" s="54"/>
      <c r="AC119" s="54"/>
      <c r="AD119" s="54"/>
      <c r="AE119" s="14"/>
      <c r="AF119" s="14"/>
      <c r="AG119" s="14"/>
      <c r="AH119" s="14"/>
      <c r="AI119" s="14"/>
      <c r="AJ119" s="1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14"/>
      <c r="AV119" s="54"/>
      <c r="AW119" s="14"/>
      <c r="AX119" s="14"/>
      <c r="AY119" s="54"/>
      <c r="AZ119" s="14"/>
      <c r="BA119" s="14"/>
      <c r="BB119" s="14"/>
      <c r="BC119" s="14"/>
      <c r="BD119" s="459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54"/>
    </row>
    <row r="120" spans="1:69" x14ac:dyDescent="0.25">
      <c r="A120" s="54" t="s">
        <v>24</v>
      </c>
      <c r="B120" s="54" t="s">
        <v>1169</v>
      </c>
      <c r="C120" s="60">
        <v>1</v>
      </c>
      <c r="D120" s="60">
        <v>1</v>
      </c>
      <c r="E120" s="60">
        <v>1</v>
      </c>
      <c r="F120" s="60">
        <v>1</v>
      </c>
      <c r="G120" s="60">
        <v>1</v>
      </c>
      <c r="H120" s="60">
        <v>1</v>
      </c>
      <c r="I120" s="60">
        <v>1</v>
      </c>
      <c r="J120" s="71">
        <v>1</v>
      </c>
      <c r="K120" s="71">
        <v>1</v>
      </c>
      <c r="L120" s="71">
        <v>1</v>
      </c>
      <c r="M120" s="71">
        <v>1</v>
      </c>
      <c r="N120" s="71">
        <v>1</v>
      </c>
      <c r="O120" s="71">
        <v>1</v>
      </c>
      <c r="P120" s="71">
        <v>1</v>
      </c>
      <c r="Q120" s="71">
        <v>1</v>
      </c>
      <c r="R120" s="71">
        <v>1</v>
      </c>
      <c r="S120" s="71">
        <v>1</v>
      </c>
      <c r="T120" s="71">
        <v>1</v>
      </c>
      <c r="U120" s="71">
        <v>1</v>
      </c>
      <c r="V120" s="71">
        <v>1</v>
      </c>
      <c r="W120" s="14"/>
      <c r="X120" s="54"/>
      <c r="Y120" s="54"/>
      <c r="Z120" s="54"/>
      <c r="AA120" s="54"/>
      <c r="AB120" s="54"/>
      <c r="AC120" s="54"/>
      <c r="AD120" s="54"/>
      <c r="AE120" s="14"/>
      <c r="AF120" s="14"/>
      <c r="AG120" s="14"/>
      <c r="AH120" s="14"/>
      <c r="AI120" s="14"/>
      <c r="AJ120" s="1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14"/>
      <c r="AV120" s="54"/>
      <c r="AW120" s="14"/>
      <c r="AX120" s="14"/>
      <c r="AY120" s="54"/>
      <c r="AZ120" s="14"/>
      <c r="BA120" s="14"/>
      <c r="BB120" s="14"/>
      <c r="BC120" s="14"/>
      <c r="BD120" s="459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54"/>
    </row>
    <row r="121" spans="1:69" hidden="1" x14ac:dyDescent="0.25">
      <c r="A121" s="54" t="s">
        <v>24</v>
      </c>
      <c r="B121" s="54" t="s">
        <v>1174</v>
      </c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14"/>
      <c r="X121" s="54"/>
      <c r="Y121" s="54"/>
      <c r="Z121" s="54"/>
      <c r="AA121" s="54"/>
      <c r="AB121" s="54"/>
      <c r="AC121" s="54"/>
      <c r="AD121" s="54"/>
      <c r="AE121" s="14"/>
      <c r="AF121" s="14"/>
      <c r="AG121" s="14"/>
      <c r="AH121" s="14"/>
      <c r="AI121" s="14"/>
      <c r="AJ121" s="1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14"/>
      <c r="AV121" s="54"/>
      <c r="AW121" s="14"/>
      <c r="AX121" s="14"/>
      <c r="AY121" s="54"/>
      <c r="AZ121" s="14"/>
      <c r="BA121" s="14"/>
      <c r="BB121" s="14"/>
      <c r="BC121" s="14"/>
      <c r="BD121" s="459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54"/>
    </row>
    <row r="122" spans="1:69" hidden="1" x14ac:dyDescent="0.25">
      <c r="A122" s="54" t="s">
        <v>24</v>
      </c>
      <c r="B122" s="54" t="s">
        <v>1175</v>
      </c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14"/>
      <c r="X122" s="54"/>
      <c r="Y122" s="54"/>
      <c r="Z122" s="54"/>
      <c r="AA122" s="54"/>
      <c r="AB122" s="54"/>
      <c r="AC122" s="54"/>
      <c r="AD122" s="54"/>
      <c r="AE122" s="14"/>
      <c r="AF122" s="14"/>
      <c r="AG122" s="14"/>
      <c r="AH122" s="14"/>
      <c r="AI122" s="14"/>
      <c r="AJ122" s="1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14"/>
      <c r="AV122" s="54"/>
      <c r="AW122" s="14"/>
      <c r="AX122" s="14"/>
      <c r="AY122" s="54"/>
      <c r="AZ122" s="14"/>
      <c r="BA122" s="14"/>
      <c r="BB122" s="14"/>
      <c r="BC122" s="14"/>
      <c r="BD122" s="459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54"/>
    </row>
    <row r="123" spans="1:69" hidden="1" x14ac:dyDescent="0.25">
      <c r="A123" s="54" t="s">
        <v>24</v>
      </c>
      <c r="B123" s="54" t="s">
        <v>1317</v>
      </c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14"/>
      <c r="X123" s="54"/>
      <c r="Y123" s="54"/>
      <c r="Z123" s="54"/>
      <c r="AA123" s="54"/>
      <c r="AB123" s="54"/>
      <c r="AC123" s="54"/>
      <c r="AD123" s="54"/>
      <c r="AE123" s="14"/>
      <c r="AF123" s="14"/>
      <c r="AG123" s="14"/>
      <c r="AH123" s="14"/>
      <c r="AI123" s="14"/>
      <c r="AJ123" s="1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14"/>
      <c r="AV123" s="54"/>
      <c r="AW123" s="14"/>
      <c r="AX123" s="14"/>
      <c r="AY123" s="54"/>
      <c r="AZ123" s="14"/>
      <c r="BA123" s="14"/>
      <c r="BB123" s="14"/>
      <c r="BC123" s="14"/>
      <c r="BD123" s="459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54"/>
    </row>
    <row r="124" spans="1:69" hidden="1" x14ac:dyDescent="0.25">
      <c r="A124" s="54" t="s">
        <v>24</v>
      </c>
      <c r="B124" s="54" t="s">
        <v>1318</v>
      </c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14"/>
      <c r="X124" s="54"/>
      <c r="Y124" s="54"/>
      <c r="Z124" s="54"/>
      <c r="AA124" s="54"/>
      <c r="AB124" s="54"/>
      <c r="AC124" s="54"/>
      <c r="AD124" s="54"/>
      <c r="AE124" s="14"/>
      <c r="AF124" s="14"/>
      <c r="AG124" s="14"/>
      <c r="AH124" s="14"/>
      <c r="AI124" s="14"/>
      <c r="AJ124" s="1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14"/>
      <c r="AV124" s="54"/>
      <c r="AW124" s="14"/>
      <c r="AX124" s="14"/>
      <c r="AY124" s="54"/>
      <c r="AZ124" s="14"/>
      <c r="BA124" s="14"/>
      <c r="BB124" s="14"/>
      <c r="BC124" s="14"/>
      <c r="BD124" s="459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54"/>
    </row>
    <row r="125" spans="1:69" hidden="1" x14ac:dyDescent="0.25">
      <c r="A125" s="54" t="s">
        <v>24</v>
      </c>
      <c r="B125" s="54" t="s">
        <v>1176</v>
      </c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14"/>
      <c r="X125" s="54"/>
      <c r="Y125" s="54"/>
      <c r="Z125" s="54"/>
      <c r="AA125" s="54"/>
      <c r="AB125" s="54"/>
      <c r="AC125" s="54"/>
      <c r="AD125" s="54"/>
      <c r="AE125" s="14"/>
      <c r="AF125" s="14"/>
      <c r="AG125" s="14"/>
      <c r="AH125" s="14"/>
      <c r="AI125" s="14"/>
      <c r="AJ125" s="1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14"/>
      <c r="AV125" s="54"/>
      <c r="AW125" s="14"/>
      <c r="AX125" s="14"/>
      <c r="AY125" s="54"/>
      <c r="AZ125" s="14"/>
      <c r="BA125" s="14"/>
      <c r="BB125" s="14"/>
      <c r="BC125" s="14"/>
      <c r="BD125" s="459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54"/>
    </row>
    <row r="126" spans="1:69" hidden="1" x14ac:dyDescent="0.25">
      <c r="A126" s="54" t="s">
        <v>24</v>
      </c>
      <c r="B126" s="54" t="s">
        <v>1177</v>
      </c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14"/>
      <c r="X126" s="54"/>
      <c r="Y126" s="54"/>
      <c r="Z126" s="54"/>
      <c r="AA126" s="54"/>
      <c r="AB126" s="54"/>
      <c r="AC126" s="54"/>
      <c r="AD126" s="54"/>
      <c r="AE126" s="14"/>
      <c r="AF126" s="14"/>
      <c r="AG126" s="14"/>
      <c r="AH126" s="14"/>
      <c r="AI126" s="14"/>
      <c r="AJ126" s="1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14"/>
      <c r="AV126" s="54"/>
      <c r="AW126" s="14"/>
      <c r="AX126" s="14"/>
      <c r="AY126" s="54"/>
      <c r="AZ126" s="14"/>
      <c r="BA126" s="14"/>
      <c r="BB126" s="14"/>
      <c r="BC126" s="14"/>
      <c r="BD126" s="459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54"/>
    </row>
    <row r="127" spans="1:69" hidden="1" x14ac:dyDescent="0.25">
      <c r="A127" s="54" t="s">
        <v>24</v>
      </c>
      <c r="B127" s="54" t="s">
        <v>1319</v>
      </c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14"/>
      <c r="X127" s="54"/>
      <c r="Y127" s="54"/>
      <c r="Z127" s="54"/>
      <c r="AA127" s="54"/>
      <c r="AB127" s="54"/>
      <c r="AC127" s="54"/>
      <c r="AD127" s="54"/>
      <c r="AE127" s="14"/>
      <c r="AF127" s="14"/>
      <c r="AG127" s="14"/>
      <c r="AH127" s="14"/>
      <c r="AI127" s="14"/>
      <c r="AJ127" s="1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14"/>
      <c r="AV127" s="54"/>
      <c r="AW127" s="14"/>
      <c r="AX127" s="14"/>
      <c r="AY127" s="54"/>
      <c r="AZ127" s="14"/>
      <c r="BA127" s="14"/>
      <c r="BB127" s="14"/>
      <c r="BC127" s="14"/>
      <c r="BD127" s="459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54"/>
    </row>
    <row r="128" spans="1:69" hidden="1" x14ac:dyDescent="0.25">
      <c r="A128" s="54" t="s">
        <v>24</v>
      </c>
      <c r="B128" s="54" t="s">
        <v>1320</v>
      </c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14"/>
      <c r="X128" s="54"/>
      <c r="Y128" s="54"/>
      <c r="Z128" s="54"/>
      <c r="AA128" s="54"/>
      <c r="AB128" s="54"/>
      <c r="AC128" s="54"/>
      <c r="AD128" s="54"/>
      <c r="AE128" s="14"/>
      <c r="AF128" s="14"/>
      <c r="AG128" s="14"/>
      <c r="AH128" s="14"/>
      <c r="AI128" s="14"/>
      <c r="AJ128" s="1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14"/>
      <c r="AV128" s="54"/>
      <c r="AW128" s="14"/>
      <c r="AX128" s="14"/>
      <c r="AY128" s="54"/>
      <c r="AZ128" s="14"/>
      <c r="BA128" s="14"/>
      <c r="BB128" s="14"/>
      <c r="BC128" s="14"/>
      <c r="BD128" s="459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54"/>
    </row>
    <row r="129" spans="1:69" hidden="1" x14ac:dyDescent="0.25">
      <c r="A129" s="54" t="s">
        <v>24</v>
      </c>
      <c r="B129" s="54" t="s">
        <v>1321</v>
      </c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14"/>
      <c r="X129" s="54"/>
      <c r="Y129" s="54"/>
      <c r="Z129" s="54"/>
      <c r="AA129" s="54"/>
      <c r="AB129" s="54"/>
      <c r="AC129" s="54"/>
      <c r="AD129" s="54"/>
      <c r="AE129" s="14"/>
      <c r="AF129" s="14"/>
      <c r="AG129" s="14"/>
      <c r="AH129" s="14"/>
      <c r="AI129" s="14"/>
      <c r="AJ129" s="1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14"/>
      <c r="AV129" s="54"/>
      <c r="AW129" s="14"/>
      <c r="AX129" s="14"/>
      <c r="AY129" s="54"/>
      <c r="AZ129" s="14"/>
      <c r="BA129" s="14"/>
      <c r="BB129" s="14"/>
      <c r="BC129" s="14"/>
      <c r="BD129" s="459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54"/>
    </row>
    <row r="130" spans="1:69" hidden="1" x14ac:dyDescent="0.25">
      <c r="A130" s="54" t="s">
        <v>24</v>
      </c>
      <c r="B130" s="54" t="s">
        <v>1322</v>
      </c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14"/>
      <c r="X130" s="54"/>
      <c r="Y130" s="54"/>
      <c r="Z130" s="54"/>
      <c r="AA130" s="54"/>
      <c r="AB130" s="54"/>
      <c r="AC130" s="54"/>
      <c r="AD130" s="54"/>
      <c r="AE130" s="14"/>
      <c r="AF130" s="14"/>
      <c r="AG130" s="14"/>
      <c r="AH130" s="14"/>
      <c r="AI130" s="14"/>
      <c r="AJ130" s="1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14"/>
      <c r="AV130" s="54"/>
      <c r="AW130" s="14"/>
      <c r="AX130" s="14"/>
      <c r="AY130" s="54"/>
      <c r="AZ130" s="14"/>
      <c r="BA130" s="14"/>
      <c r="BB130" s="14"/>
      <c r="BC130" s="14"/>
      <c r="BD130" s="459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54"/>
    </row>
    <row r="131" spans="1:69" hidden="1" x14ac:dyDescent="0.25">
      <c r="A131" s="54" t="s">
        <v>24</v>
      </c>
      <c r="B131" s="54" t="s">
        <v>1323</v>
      </c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14"/>
      <c r="X131" s="54"/>
      <c r="Y131" s="54"/>
      <c r="Z131" s="54"/>
      <c r="AA131" s="54"/>
      <c r="AB131" s="54"/>
      <c r="AC131" s="54"/>
      <c r="AD131" s="54"/>
      <c r="AE131" s="14"/>
      <c r="AF131" s="14"/>
      <c r="AG131" s="14"/>
      <c r="AH131" s="14"/>
      <c r="AI131" s="14"/>
      <c r="AJ131" s="1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14"/>
      <c r="AV131" s="54"/>
      <c r="AW131" s="14"/>
      <c r="AX131" s="14"/>
      <c r="AY131" s="54"/>
      <c r="AZ131" s="14"/>
      <c r="BA131" s="14"/>
      <c r="BB131" s="14"/>
      <c r="BC131" s="14"/>
      <c r="BD131" s="459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54"/>
    </row>
    <row r="132" spans="1:69" hidden="1" x14ac:dyDescent="0.25">
      <c r="A132" s="54" t="s">
        <v>24</v>
      </c>
      <c r="B132" s="54" t="s">
        <v>1324</v>
      </c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14"/>
      <c r="X132" s="54"/>
      <c r="Y132" s="54"/>
      <c r="Z132" s="54"/>
      <c r="AA132" s="54"/>
      <c r="AB132" s="54"/>
      <c r="AC132" s="54"/>
      <c r="AD132" s="54"/>
      <c r="AE132" s="14"/>
      <c r="AF132" s="14"/>
      <c r="AG132" s="14"/>
      <c r="AH132" s="14"/>
      <c r="AI132" s="14"/>
      <c r="AJ132" s="1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14"/>
      <c r="AV132" s="54"/>
      <c r="AW132" s="14"/>
      <c r="AX132" s="14"/>
      <c r="AY132" s="54"/>
      <c r="AZ132" s="14"/>
      <c r="BA132" s="14"/>
      <c r="BB132" s="14"/>
      <c r="BC132" s="14"/>
      <c r="BD132" s="459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54"/>
    </row>
    <row r="133" spans="1:69" hidden="1" x14ac:dyDescent="0.25">
      <c r="A133" s="54" t="s">
        <v>24</v>
      </c>
      <c r="B133" s="54" t="s">
        <v>1179</v>
      </c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14"/>
      <c r="X133" s="54"/>
      <c r="Y133" s="54"/>
      <c r="Z133" s="54"/>
      <c r="AA133" s="54"/>
      <c r="AB133" s="54"/>
      <c r="AC133" s="54"/>
      <c r="AD133" s="54"/>
      <c r="AE133" s="14"/>
      <c r="AF133" s="14"/>
      <c r="AG133" s="14"/>
      <c r="AH133" s="14"/>
      <c r="AI133" s="14"/>
      <c r="AJ133" s="1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14"/>
      <c r="AV133" s="54"/>
      <c r="AW133" s="14"/>
      <c r="AX133" s="14"/>
      <c r="AY133" s="54"/>
      <c r="AZ133" s="14"/>
      <c r="BA133" s="14"/>
      <c r="BB133" s="14"/>
      <c r="BC133" s="14"/>
      <c r="BD133" s="459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54"/>
    </row>
    <row r="134" spans="1:69" hidden="1" x14ac:dyDescent="0.25">
      <c r="A134" s="438" t="s">
        <v>24</v>
      </c>
      <c r="B134" s="438" t="s">
        <v>1325</v>
      </c>
      <c r="C134" s="438"/>
      <c r="D134" s="438"/>
      <c r="E134" s="438"/>
      <c r="F134" s="438"/>
      <c r="G134" s="438"/>
      <c r="H134" s="438"/>
      <c r="I134" s="438"/>
      <c r="J134" s="438"/>
      <c r="K134" s="438"/>
      <c r="L134" s="438"/>
      <c r="M134" s="438"/>
      <c r="N134" s="438"/>
      <c r="O134" s="438"/>
      <c r="P134" s="438"/>
      <c r="Q134" s="438"/>
      <c r="R134" s="438"/>
      <c r="S134" s="438"/>
      <c r="T134" s="438"/>
      <c r="U134" s="438"/>
      <c r="V134" s="438"/>
      <c r="W134" s="14"/>
      <c r="X134" s="54"/>
      <c r="Y134" s="54"/>
      <c r="Z134" s="54"/>
      <c r="AA134" s="54"/>
      <c r="AB134" s="54"/>
      <c r="AC134" s="54"/>
      <c r="AD134" s="54"/>
      <c r="AE134" s="14"/>
      <c r="AF134" s="14"/>
      <c r="AG134" s="14"/>
      <c r="AH134" s="14"/>
      <c r="AI134" s="14"/>
      <c r="AJ134" s="1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14"/>
      <c r="AV134" s="54"/>
      <c r="AW134" s="14"/>
      <c r="AX134" s="14"/>
      <c r="AY134" s="54"/>
      <c r="AZ134" s="14"/>
      <c r="BA134" s="14"/>
      <c r="BB134" s="14"/>
      <c r="BC134" s="14"/>
      <c r="BD134" s="459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54"/>
    </row>
    <row r="135" spans="1:69" x14ac:dyDescent="0.25">
      <c r="A135" s="54" t="s">
        <v>24</v>
      </c>
      <c r="B135" s="54" t="s">
        <v>1180</v>
      </c>
      <c r="C135" s="60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459">
        <v>0</v>
      </c>
      <c r="BE135" s="14">
        <v>0</v>
      </c>
      <c r="BF135" s="14">
        <v>0</v>
      </c>
      <c r="BG135" s="14">
        <v>1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</row>
    <row r="136" spans="1:69" hidden="1" x14ac:dyDescent="0.25">
      <c r="A136" s="467" t="s">
        <v>24</v>
      </c>
      <c r="B136" s="467" t="s">
        <v>1326</v>
      </c>
      <c r="C136" s="467"/>
      <c r="D136" s="467"/>
      <c r="E136" s="467"/>
      <c r="F136" s="467"/>
      <c r="G136" s="467"/>
      <c r="H136" s="467"/>
      <c r="I136" s="467"/>
      <c r="J136" s="467"/>
      <c r="K136" s="467"/>
      <c r="L136" s="467"/>
      <c r="M136" s="467"/>
      <c r="N136" s="467"/>
      <c r="O136" s="467"/>
      <c r="P136" s="467"/>
      <c r="Q136" s="467"/>
      <c r="R136" s="467"/>
      <c r="S136" s="467"/>
      <c r="T136" s="467"/>
      <c r="U136" s="467"/>
      <c r="V136" s="467"/>
      <c r="W136" s="14"/>
      <c r="X136" s="54"/>
      <c r="Y136" s="54"/>
      <c r="Z136" s="54"/>
      <c r="AA136" s="54"/>
      <c r="AB136" s="54"/>
      <c r="AC136" s="54"/>
      <c r="AD136" s="54"/>
      <c r="AE136" s="14"/>
      <c r="AF136" s="14"/>
      <c r="AG136" s="14"/>
      <c r="AH136" s="14"/>
      <c r="AI136" s="14"/>
      <c r="AJ136" s="1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14"/>
      <c r="AV136" s="54"/>
      <c r="AW136" s="14"/>
      <c r="AX136" s="14"/>
      <c r="AY136" s="54"/>
      <c r="AZ136" s="14"/>
      <c r="BA136" s="14"/>
      <c r="BB136" s="14"/>
      <c r="BC136" s="14"/>
      <c r="BD136" s="459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54"/>
    </row>
    <row r="137" spans="1:69" hidden="1" x14ac:dyDescent="0.25">
      <c r="A137" s="54" t="s">
        <v>24</v>
      </c>
      <c r="B137" s="54" t="s">
        <v>1327</v>
      </c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14"/>
      <c r="X137" s="54"/>
      <c r="Y137" s="54"/>
      <c r="Z137" s="54"/>
      <c r="AA137" s="54"/>
      <c r="AB137" s="54"/>
      <c r="AC137" s="54"/>
      <c r="AD137" s="54"/>
      <c r="AE137" s="14"/>
      <c r="AF137" s="14"/>
      <c r="AG137" s="14"/>
      <c r="AH137" s="14"/>
      <c r="AI137" s="14"/>
      <c r="AJ137" s="1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14"/>
      <c r="AV137" s="54"/>
      <c r="AW137" s="14"/>
      <c r="AX137" s="14"/>
      <c r="AY137" s="54"/>
      <c r="AZ137" s="14"/>
      <c r="BA137" s="14"/>
      <c r="BB137" s="14"/>
      <c r="BC137" s="14"/>
      <c r="BD137" s="459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54"/>
    </row>
    <row r="138" spans="1:69" hidden="1" x14ac:dyDescent="0.25">
      <c r="A138" s="438" t="s">
        <v>24</v>
      </c>
      <c r="B138" s="438" t="s">
        <v>1328</v>
      </c>
      <c r="C138" s="438"/>
      <c r="D138" s="438"/>
      <c r="E138" s="438"/>
      <c r="F138" s="438"/>
      <c r="G138" s="438"/>
      <c r="H138" s="438"/>
      <c r="I138" s="438"/>
      <c r="J138" s="438"/>
      <c r="K138" s="438"/>
      <c r="L138" s="438"/>
      <c r="M138" s="438"/>
      <c r="N138" s="438"/>
      <c r="O138" s="438"/>
      <c r="P138" s="438"/>
      <c r="Q138" s="438"/>
      <c r="R138" s="438"/>
      <c r="S138" s="438"/>
      <c r="T138" s="438"/>
      <c r="U138" s="438"/>
      <c r="V138" s="438"/>
      <c r="W138" s="14"/>
      <c r="X138" s="54"/>
      <c r="Y138" s="54"/>
      <c r="Z138" s="54"/>
      <c r="AA138" s="54"/>
      <c r="AB138" s="54"/>
      <c r="AC138" s="54"/>
      <c r="AD138" s="54"/>
      <c r="AE138" s="14"/>
      <c r="AF138" s="14"/>
      <c r="AG138" s="14"/>
      <c r="AH138" s="14"/>
      <c r="AI138" s="14"/>
      <c r="AJ138" s="1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14"/>
      <c r="AV138" s="54"/>
      <c r="AW138" s="14"/>
      <c r="AX138" s="14"/>
      <c r="AY138" s="54"/>
      <c r="AZ138" s="14"/>
      <c r="BA138" s="14"/>
      <c r="BB138" s="14"/>
      <c r="BC138" s="14"/>
      <c r="BD138" s="459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54"/>
    </row>
    <row r="139" spans="1:69" x14ac:dyDescent="0.25">
      <c r="A139" s="54" t="s">
        <v>24</v>
      </c>
      <c r="B139" s="63" t="s">
        <v>24</v>
      </c>
      <c r="C139" s="522">
        <v>17</v>
      </c>
      <c r="D139" s="522">
        <v>17</v>
      </c>
      <c r="E139" s="522">
        <v>17</v>
      </c>
      <c r="F139" s="522">
        <v>17</v>
      </c>
      <c r="G139" s="522">
        <v>17</v>
      </c>
      <c r="H139" s="60">
        <v>17</v>
      </c>
      <c r="I139" s="60">
        <v>17</v>
      </c>
      <c r="J139" s="14">
        <v>17</v>
      </c>
      <c r="K139" s="14">
        <v>17</v>
      </c>
      <c r="L139" s="14">
        <v>17</v>
      </c>
      <c r="M139" s="14">
        <v>17</v>
      </c>
      <c r="N139" s="14">
        <v>17</v>
      </c>
      <c r="O139" s="14">
        <v>17</v>
      </c>
      <c r="P139" s="14">
        <v>17</v>
      </c>
      <c r="Q139" s="14">
        <v>17</v>
      </c>
      <c r="R139" s="14">
        <v>17</v>
      </c>
      <c r="S139" s="14">
        <v>17</v>
      </c>
      <c r="T139" s="14">
        <v>17</v>
      </c>
      <c r="U139" s="14">
        <v>17</v>
      </c>
      <c r="V139" s="14">
        <v>17</v>
      </c>
      <c r="W139" s="14">
        <v>17</v>
      </c>
      <c r="X139" s="14">
        <v>17</v>
      </c>
      <c r="Y139" s="14">
        <v>17</v>
      </c>
      <c r="Z139" s="14">
        <v>17</v>
      </c>
      <c r="AA139" s="14">
        <v>17</v>
      </c>
      <c r="AB139" s="14">
        <v>17</v>
      </c>
      <c r="AC139" s="14">
        <v>17</v>
      </c>
      <c r="AD139" s="14">
        <v>17</v>
      </c>
      <c r="AE139" s="14">
        <v>17</v>
      </c>
      <c r="AF139" s="14">
        <v>17</v>
      </c>
      <c r="AG139" s="14">
        <v>17</v>
      </c>
      <c r="AH139" s="14">
        <v>17</v>
      </c>
      <c r="AI139" s="14">
        <v>17</v>
      </c>
      <c r="AJ139" s="14">
        <v>17</v>
      </c>
      <c r="AK139" s="14">
        <v>17</v>
      </c>
      <c r="AL139" s="14">
        <v>16</v>
      </c>
      <c r="AM139" s="14">
        <v>16</v>
      </c>
      <c r="AN139" s="14">
        <v>16</v>
      </c>
      <c r="AO139" s="14">
        <v>16</v>
      </c>
      <c r="AP139" s="14">
        <v>16</v>
      </c>
      <c r="AQ139" s="14">
        <v>16</v>
      </c>
      <c r="AR139" s="14">
        <v>16</v>
      </c>
      <c r="AS139" s="14">
        <v>16</v>
      </c>
      <c r="AT139" s="14">
        <v>16</v>
      </c>
      <c r="AU139" s="14">
        <v>16</v>
      </c>
      <c r="AV139" s="14">
        <v>16</v>
      </c>
      <c r="AW139" s="14">
        <v>16</v>
      </c>
      <c r="AX139" s="14">
        <v>16</v>
      </c>
      <c r="AY139" s="14">
        <v>16</v>
      </c>
      <c r="AZ139" s="14">
        <v>16</v>
      </c>
      <c r="BA139" s="14">
        <v>15</v>
      </c>
      <c r="BB139" s="14">
        <v>15</v>
      </c>
      <c r="BC139" s="14">
        <v>15</v>
      </c>
      <c r="BD139" s="459">
        <v>12</v>
      </c>
      <c r="BE139" s="14">
        <v>12</v>
      </c>
      <c r="BF139" s="14">
        <v>12</v>
      </c>
      <c r="BG139" s="14">
        <v>12</v>
      </c>
      <c r="BH139" s="14">
        <v>11</v>
      </c>
      <c r="BI139" s="14">
        <v>6</v>
      </c>
      <c r="BJ139" s="14">
        <v>4</v>
      </c>
      <c r="BK139" s="14">
        <v>1</v>
      </c>
      <c r="BL139" s="14">
        <v>1</v>
      </c>
      <c r="BM139" s="14">
        <v>1</v>
      </c>
      <c r="BN139" s="14">
        <v>1</v>
      </c>
      <c r="BO139" s="14">
        <v>1</v>
      </c>
      <c r="BP139" s="14">
        <v>1</v>
      </c>
      <c r="BQ139" s="60">
        <v>1</v>
      </c>
    </row>
    <row r="140" spans="1:69" hidden="1" x14ac:dyDescent="0.25">
      <c r="A140" s="467" t="s">
        <v>24</v>
      </c>
      <c r="B140" s="467" t="s">
        <v>1017</v>
      </c>
      <c r="C140" s="467"/>
      <c r="D140" s="467"/>
      <c r="E140" s="467"/>
      <c r="F140" s="467"/>
      <c r="G140" s="467"/>
      <c r="H140" s="467"/>
      <c r="I140" s="467"/>
      <c r="J140" s="467"/>
      <c r="K140" s="467"/>
      <c r="L140" s="467"/>
      <c r="M140" s="467"/>
      <c r="N140" s="467"/>
      <c r="O140" s="467"/>
      <c r="P140" s="467"/>
      <c r="Q140" s="467"/>
      <c r="R140" s="467"/>
      <c r="S140" s="467"/>
      <c r="T140" s="467"/>
      <c r="U140" s="467"/>
      <c r="V140" s="467"/>
      <c r="W140" s="14"/>
      <c r="X140" s="54"/>
      <c r="Y140" s="54"/>
      <c r="Z140" s="54"/>
      <c r="AA140" s="54"/>
      <c r="AB140" s="54"/>
      <c r="AC140" s="54"/>
      <c r="AD140" s="54"/>
      <c r="AE140" s="14"/>
      <c r="AF140" s="14"/>
      <c r="AG140" s="14"/>
      <c r="AH140" s="14"/>
      <c r="AI140" s="14"/>
      <c r="AJ140" s="1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14"/>
      <c r="AV140" s="54"/>
      <c r="AW140" s="14"/>
      <c r="AX140" s="14"/>
      <c r="AY140" s="54"/>
      <c r="AZ140" s="14"/>
      <c r="BA140" s="14"/>
      <c r="BB140" s="14"/>
      <c r="BC140" s="14"/>
      <c r="BD140" s="459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54"/>
    </row>
    <row r="141" spans="1:69" hidden="1" x14ac:dyDescent="0.25">
      <c r="A141" s="438" t="s">
        <v>24</v>
      </c>
      <c r="B141" s="438" t="s">
        <v>1329</v>
      </c>
      <c r="C141" s="438"/>
      <c r="D141" s="438"/>
      <c r="E141" s="438"/>
      <c r="F141" s="438"/>
      <c r="G141" s="438"/>
      <c r="H141" s="438"/>
      <c r="I141" s="438"/>
      <c r="J141" s="438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14"/>
      <c r="X141" s="54"/>
      <c r="Y141" s="54"/>
      <c r="Z141" s="54"/>
      <c r="AA141" s="54"/>
      <c r="AB141" s="54"/>
      <c r="AC141" s="54"/>
      <c r="AD141" s="54"/>
      <c r="AE141" s="14"/>
      <c r="AF141" s="14"/>
      <c r="AG141" s="14"/>
      <c r="AH141" s="14"/>
      <c r="AI141" s="14"/>
      <c r="AJ141" s="1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14"/>
      <c r="AV141" s="54"/>
      <c r="AW141" s="14"/>
      <c r="AX141" s="14"/>
      <c r="AY141" s="54"/>
      <c r="AZ141" s="14"/>
      <c r="BA141" s="14"/>
      <c r="BB141" s="14"/>
      <c r="BC141" s="14"/>
      <c r="BD141" s="459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54"/>
    </row>
    <row r="142" spans="1:69" x14ac:dyDescent="0.25">
      <c r="A142" s="54" t="s">
        <v>24</v>
      </c>
      <c r="B142" s="54" t="s">
        <v>703</v>
      </c>
      <c r="C142" s="60">
        <v>1</v>
      </c>
      <c r="D142" s="60">
        <v>1</v>
      </c>
      <c r="E142" s="60">
        <v>1</v>
      </c>
      <c r="F142" s="60">
        <v>1</v>
      </c>
      <c r="G142" s="60">
        <v>1</v>
      </c>
      <c r="H142" s="60">
        <v>1</v>
      </c>
      <c r="I142" s="60">
        <v>1</v>
      </c>
      <c r="J142" s="14">
        <v>1</v>
      </c>
      <c r="K142" s="14">
        <v>1</v>
      </c>
      <c r="L142" s="14">
        <v>1</v>
      </c>
      <c r="M142" s="14">
        <v>1</v>
      </c>
      <c r="N142" s="14">
        <v>1</v>
      </c>
      <c r="O142" s="14">
        <v>1</v>
      </c>
      <c r="P142" s="14">
        <v>1</v>
      </c>
      <c r="Q142" s="14">
        <v>1</v>
      </c>
      <c r="R142" s="14">
        <v>1</v>
      </c>
      <c r="S142" s="14">
        <v>1</v>
      </c>
      <c r="T142" s="14">
        <v>1</v>
      </c>
      <c r="U142" s="14">
        <v>1</v>
      </c>
      <c r="V142" s="14">
        <v>1</v>
      </c>
      <c r="W142" s="14">
        <v>1</v>
      </c>
      <c r="X142" s="14">
        <v>1</v>
      </c>
      <c r="Y142" s="14">
        <v>1</v>
      </c>
      <c r="Z142" s="14">
        <v>1</v>
      </c>
      <c r="AA142" s="14">
        <v>1</v>
      </c>
      <c r="AB142" s="14">
        <v>1</v>
      </c>
      <c r="AC142" s="14">
        <v>1</v>
      </c>
      <c r="AD142" s="14">
        <v>1</v>
      </c>
      <c r="AE142" s="14">
        <v>1</v>
      </c>
      <c r="AF142" s="14">
        <v>1</v>
      </c>
      <c r="AG142" s="14">
        <v>1</v>
      </c>
      <c r="AH142" s="14">
        <v>1</v>
      </c>
      <c r="AI142" s="14">
        <v>1</v>
      </c>
      <c r="AJ142" s="14">
        <v>1</v>
      </c>
      <c r="AK142" s="14">
        <v>1</v>
      </c>
      <c r="AL142" s="14">
        <v>1</v>
      </c>
      <c r="AM142" s="14">
        <v>1</v>
      </c>
      <c r="AN142" s="14">
        <v>1</v>
      </c>
      <c r="AO142" s="14">
        <v>1</v>
      </c>
      <c r="AP142" s="14">
        <v>1</v>
      </c>
      <c r="AQ142" s="14">
        <v>1</v>
      </c>
      <c r="AR142" s="14">
        <v>1</v>
      </c>
      <c r="AS142" s="14">
        <v>1</v>
      </c>
      <c r="AT142" s="14">
        <v>1</v>
      </c>
      <c r="AU142" s="14">
        <v>1</v>
      </c>
      <c r="AV142" s="14">
        <v>1</v>
      </c>
      <c r="AW142" s="14">
        <v>1</v>
      </c>
      <c r="AX142" s="14">
        <v>1</v>
      </c>
      <c r="AY142" s="14">
        <v>1</v>
      </c>
      <c r="AZ142" s="14">
        <v>1</v>
      </c>
      <c r="BA142" s="14">
        <v>1</v>
      </c>
      <c r="BB142" s="14">
        <v>1</v>
      </c>
      <c r="BC142" s="14">
        <v>1</v>
      </c>
      <c r="BD142" s="459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</row>
    <row r="143" spans="1:69" hidden="1" x14ac:dyDescent="0.25">
      <c r="A143" s="466" t="s">
        <v>24</v>
      </c>
      <c r="B143" s="466" t="s">
        <v>1330</v>
      </c>
      <c r="C143" s="466"/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S143" s="466"/>
      <c r="T143" s="466"/>
      <c r="U143" s="466"/>
      <c r="V143" s="466"/>
      <c r="W143" s="14"/>
      <c r="X143" s="54"/>
      <c r="Y143" s="54"/>
      <c r="Z143" s="54"/>
      <c r="AA143" s="54"/>
      <c r="AB143" s="54"/>
      <c r="AC143" s="54"/>
      <c r="AD143" s="54"/>
      <c r="AE143" s="14"/>
      <c r="AF143" s="14"/>
      <c r="AG143" s="14"/>
      <c r="AH143" s="14"/>
      <c r="AI143" s="14"/>
      <c r="AJ143" s="1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14"/>
      <c r="AV143" s="54"/>
      <c r="AW143" s="14"/>
      <c r="AX143" s="14"/>
      <c r="AY143" s="54"/>
      <c r="AZ143" s="14"/>
      <c r="BA143" s="14"/>
      <c r="BB143" s="14"/>
      <c r="BC143" s="14"/>
      <c r="BD143" s="459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54"/>
    </row>
    <row r="144" spans="1:69" x14ac:dyDescent="0.25">
      <c r="A144" s="54" t="s">
        <v>24</v>
      </c>
      <c r="B144" s="54" t="s">
        <v>924</v>
      </c>
      <c r="C144" s="60">
        <v>0</v>
      </c>
      <c r="D144" s="60">
        <v>0</v>
      </c>
      <c r="E144" s="60">
        <v>0</v>
      </c>
      <c r="F144" s="60">
        <v>0</v>
      </c>
      <c r="G144" s="60">
        <v>0</v>
      </c>
      <c r="H144" s="60">
        <v>0</v>
      </c>
      <c r="I144" s="60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459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</row>
    <row r="145" spans="1:69" hidden="1" x14ac:dyDescent="0.25">
      <c r="A145" s="467" t="s">
        <v>24</v>
      </c>
      <c r="B145" s="467" t="s">
        <v>1181</v>
      </c>
      <c r="C145" s="467"/>
      <c r="D145" s="467"/>
      <c r="E145" s="467"/>
      <c r="F145" s="467"/>
      <c r="G145" s="467"/>
      <c r="H145" s="467"/>
      <c r="I145" s="467"/>
      <c r="J145" s="467"/>
      <c r="K145" s="467"/>
      <c r="L145" s="467"/>
      <c r="M145" s="467"/>
      <c r="N145" s="467"/>
      <c r="O145" s="467"/>
      <c r="P145" s="467"/>
      <c r="Q145" s="467"/>
      <c r="R145" s="467"/>
      <c r="S145" s="467"/>
      <c r="T145" s="467"/>
      <c r="U145" s="467"/>
      <c r="V145" s="467"/>
      <c r="W145" s="14"/>
      <c r="X145" s="54"/>
      <c r="Y145" s="54"/>
      <c r="Z145" s="54"/>
      <c r="AA145" s="54"/>
      <c r="AB145" s="54"/>
      <c r="AC145" s="54"/>
      <c r="AD145" s="54"/>
      <c r="AE145" s="14"/>
      <c r="AF145" s="14"/>
      <c r="AG145" s="14"/>
      <c r="AH145" s="14"/>
      <c r="AI145" s="14"/>
      <c r="AJ145" s="1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14"/>
      <c r="AV145" s="54"/>
      <c r="AW145" s="14"/>
      <c r="AX145" s="14"/>
      <c r="AY145" s="54"/>
      <c r="AZ145" s="14"/>
      <c r="BA145" s="14"/>
      <c r="BB145" s="14"/>
      <c r="BC145" s="14"/>
      <c r="BD145" s="459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54"/>
    </row>
    <row r="146" spans="1:69" hidden="1" x14ac:dyDescent="0.25">
      <c r="A146" s="438" t="s">
        <v>24</v>
      </c>
      <c r="B146" s="438" t="s">
        <v>1331</v>
      </c>
      <c r="C146" s="438"/>
      <c r="D146" s="438"/>
      <c r="E146" s="438"/>
      <c r="F146" s="438"/>
      <c r="G146" s="438"/>
      <c r="H146" s="438"/>
      <c r="I146" s="438"/>
      <c r="J146" s="438"/>
      <c r="K146" s="438"/>
      <c r="L146" s="438"/>
      <c r="M146" s="438"/>
      <c r="N146" s="438"/>
      <c r="O146" s="438"/>
      <c r="P146" s="438"/>
      <c r="Q146" s="438"/>
      <c r="R146" s="438"/>
      <c r="S146" s="438"/>
      <c r="T146" s="438"/>
      <c r="U146" s="438"/>
      <c r="V146" s="438"/>
      <c r="W146" s="14"/>
      <c r="X146" s="54"/>
      <c r="Y146" s="54"/>
      <c r="Z146" s="54"/>
      <c r="AA146" s="54"/>
      <c r="AB146" s="54"/>
      <c r="AC146" s="54"/>
      <c r="AD146" s="54"/>
      <c r="AE146" s="14"/>
      <c r="AF146" s="14"/>
      <c r="AG146" s="14"/>
      <c r="AH146" s="14"/>
      <c r="AI146" s="14"/>
      <c r="AJ146" s="1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14"/>
      <c r="AV146" s="54"/>
      <c r="AW146" s="14"/>
      <c r="AX146" s="14"/>
      <c r="AY146" s="54"/>
      <c r="AZ146" s="14"/>
      <c r="BA146" s="14"/>
      <c r="BB146" s="14"/>
      <c r="BC146" s="14"/>
      <c r="BD146" s="459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54"/>
    </row>
    <row r="147" spans="1:69" x14ac:dyDescent="0.25">
      <c r="A147" s="54" t="s">
        <v>24</v>
      </c>
      <c r="B147" s="63" t="s">
        <v>1182</v>
      </c>
      <c r="C147" s="522">
        <v>3</v>
      </c>
      <c r="D147" s="522">
        <v>3</v>
      </c>
      <c r="E147" s="522">
        <v>3</v>
      </c>
      <c r="F147" s="60">
        <v>3</v>
      </c>
      <c r="G147" s="60">
        <v>3</v>
      </c>
      <c r="H147" s="60">
        <v>3</v>
      </c>
      <c r="I147" s="60">
        <v>3</v>
      </c>
      <c r="J147" s="14">
        <v>3</v>
      </c>
      <c r="K147" s="14">
        <v>3</v>
      </c>
      <c r="L147" s="14">
        <v>3</v>
      </c>
      <c r="M147" s="14">
        <v>3</v>
      </c>
      <c r="N147" s="14">
        <v>3</v>
      </c>
      <c r="O147" s="14">
        <v>3</v>
      </c>
      <c r="P147" s="14">
        <v>3</v>
      </c>
      <c r="Q147" s="14">
        <v>3</v>
      </c>
      <c r="R147" s="14">
        <v>3</v>
      </c>
      <c r="S147" s="14">
        <v>3</v>
      </c>
      <c r="T147" s="14">
        <v>3</v>
      </c>
      <c r="U147" s="14">
        <v>3</v>
      </c>
      <c r="V147" s="14">
        <v>3</v>
      </c>
      <c r="W147" s="14">
        <v>3</v>
      </c>
      <c r="X147" s="14">
        <v>3</v>
      </c>
      <c r="Y147" s="14">
        <v>3</v>
      </c>
      <c r="Z147" s="14">
        <v>3</v>
      </c>
      <c r="AA147" s="14">
        <v>3</v>
      </c>
      <c r="AB147" s="14">
        <v>3</v>
      </c>
      <c r="AC147" s="14">
        <v>3</v>
      </c>
      <c r="AD147" s="14">
        <v>3</v>
      </c>
      <c r="AE147" s="14">
        <v>3</v>
      </c>
      <c r="AF147" s="14">
        <v>3</v>
      </c>
      <c r="AG147" s="14">
        <v>3</v>
      </c>
      <c r="AH147" s="14">
        <v>3</v>
      </c>
      <c r="AI147" s="14">
        <v>3</v>
      </c>
      <c r="AJ147" s="14">
        <v>3</v>
      </c>
      <c r="AK147" s="14">
        <v>3</v>
      </c>
      <c r="AL147" s="14">
        <v>3</v>
      </c>
      <c r="AM147" s="14">
        <v>3</v>
      </c>
      <c r="AN147" s="14">
        <v>3</v>
      </c>
      <c r="AO147" s="14">
        <v>1</v>
      </c>
      <c r="AP147" s="14">
        <v>1</v>
      </c>
      <c r="AQ147" s="14">
        <v>1</v>
      </c>
      <c r="AR147" s="14">
        <v>1</v>
      </c>
      <c r="AS147" s="14">
        <v>1</v>
      </c>
      <c r="AT147" s="14">
        <v>1</v>
      </c>
      <c r="AU147" s="14">
        <v>1</v>
      </c>
      <c r="AV147" s="14">
        <v>1</v>
      </c>
      <c r="AW147" s="14">
        <v>1</v>
      </c>
      <c r="AX147" s="14">
        <v>1</v>
      </c>
      <c r="AY147" s="14">
        <v>1</v>
      </c>
      <c r="AZ147" s="14">
        <v>1</v>
      </c>
      <c r="BA147" s="14">
        <v>1</v>
      </c>
      <c r="BB147" s="14">
        <v>0</v>
      </c>
      <c r="BC147" s="14">
        <v>0</v>
      </c>
      <c r="BD147" s="459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</row>
    <row r="148" spans="1:69" x14ac:dyDescent="0.25">
      <c r="A148" s="54" t="s">
        <v>24</v>
      </c>
      <c r="B148" s="54" t="s">
        <v>653</v>
      </c>
      <c r="C148" s="60">
        <v>0</v>
      </c>
      <c r="D148" s="60">
        <v>0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459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</row>
    <row r="149" spans="1:69" hidden="1" x14ac:dyDescent="0.25">
      <c r="A149" s="467" t="s">
        <v>24</v>
      </c>
      <c r="B149" s="467" t="s">
        <v>192</v>
      </c>
      <c r="C149" s="467"/>
      <c r="D149" s="467"/>
      <c r="E149" s="467"/>
      <c r="F149" s="467"/>
      <c r="G149" s="467"/>
      <c r="H149" s="467"/>
      <c r="I149" s="467"/>
      <c r="J149" s="467"/>
      <c r="K149" s="467"/>
      <c r="L149" s="467"/>
      <c r="M149" s="467"/>
      <c r="N149" s="467"/>
      <c r="O149" s="467"/>
      <c r="P149" s="467"/>
      <c r="Q149" s="467"/>
      <c r="R149" s="467"/>
      <c r="S149" s="467"/>
      <c r="T149" s="467"/>
      <c r="U149" s="467"/>
      <c r="V149" s="467"/>
      <c r="W149" s="14"/>
      <c r="X149" s="54"/>
      <c r="Y149" s="54"/>
      <c r="Z149" s="54"/>
      <c r="AA149" s="54"/>
      <c r="AB149" s="54"/>
      <c r="AC149" s="54"/>
      <c r="AD149" s="54"/>
      <c r="AE149" s="14"/>
      <c r="AF149" s="14"/>
      <c r="AG149" s="14"/>
      <c r="AH149" s="14"/>
      <c r="AI149" s="14"/>
      <c r="AJ149" s="1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14"/>
      <c r="AV149" s="54"/>
      <c r="AW149" s="14"/>
      <c r="AX149" s="14"/>
      <c r="AY149" s="54"/>
      <c r="AZ149" s="14"/>
      <c r="BA149" s="14"/>
      <c r="BB149" s="14"/>
      <c r="BC149" s="14"/>
      <c r="BD149" s="459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54"/>
    </row>
    <row r="150" spans="1:69" hidden="1" x14ac:dyDescent="0.25">
      <c r="A150" s="438" t="s">
        <v>24</v>
      </c>
      <c r="B150" s="438" t="s">
        <v>1178</v>
      </c>
      <c r="C150" s="438"/>
      <c r="D150" s="438"/>
      <c r="E150" s="438"/>
      <c r="F150" s="438"/>
      <c r="G150" s="438"/>
      <c r="H150" s="438"/>
      <c r="I150" s="438"/>
      <c r="J150" s="438"/>
      <c r="K150" s="438"/>
      <c r="L150" s="438"/>
      <c r="M150" s="438"/>
      <c r="N150" s="438"/>
      <c r="O150" s="438"/>
      <c r="P150" s="438"/>
      <c r="Q150" s="438"/>
      <c r="R150" s="438"/>
      <c r="S150" s="438"/>
      <c r="T150" s="438"/>
      <c r="U150" s="438"/>
      <c r="V150" s="438"/>
      <c r="W150" s="14"/>
      <c r="X150" s="54"/>
      <c r="Y150" s="54"/>
      <c r="Z150" s="54"/>
      <c r="AA150" s="54"/>
      <c r="AB150" s="54"/>
      <c r="AC150" s="54"/>
      <c r="AD150" s="54"/>
      <c r="AE150" s="14"/>
      <c r="AF150" s="14"/>
      <c r="AG150" s="14"/>
      <c r="AH150" s="14"/>
      <c r="AI150" s="14"/>
      <c r="AJ150" s="1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14"/>
      <c r="AV150" s="54"/>
      <c r="AW150" s="14"/>
      <c r="AX150" s="14"/>
      <c r="AY150" s="54"/>
      <c r="AZ150" s="14"/>
      <c r="BA150" s="14"/>
      <c r="BB150" s="14"/>
      <c r="BC150" s="14"/>
      <c r="BD150" s="459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54"/>
    </row>
    <row r="151" spans="1:69" x14ac:dyDescent="0.25">
      <c r="A151" s="54" t="s">
        <v>24</v>
      </c>
      <c r="B151" s="54" t="s">
        <v>37</v>
      </c>
      <c r="C151" s="60">
        <v>4</v>
      </c>
      <c r="D151" s="60">
        <v>4</v>
      </c>
      <c r="E151" s="60">
        <v>4</v>
      </c>
      <c r="F151" s="60">
        <v>4</v>
      </c>
      <c r="G151" s="60">
        <v>4</v>
      </c>
      <c r="H151" s="60">
        <v>4</v>
      </c>
      <c r="I151" s="60">
        <v>4</v>
      </c>
      <c r="J151" s="14">
        <v>4</v>
      </c>
      <c r="K151" s="14">
        <v>4</v>
      </c>
      <c r="L151" s="14">
        <v>4</v>
      </c>
      <c r="M151" s="14">
        <v>4</v>
      </c>
      <c r="N151" s="14">
        <v>4</v>
      </c>
      <c r="O151" s="14">
        <v>4</v>
      </c>
      <c r="P151" s="14">
        <v>4</v>
      </c>
      <c r="Q151" s="14">
        <v>4</v>
      </c>
      <c r="R151" s="14">
        <v>4</v>
      </c>
      <c r="S151" s="14">
        <v>4</v>
      </c>
      <c r="T151" s="14">
        <v>4</v>
      </c>
      <c r="U151" s="14">
        <v>4</v>
      </c>
      <c r="V151" s="14">
        <v>4</v>
      </c>
      <c r="W151" s="14">
        <v>4</v>
      </c>
      <c r="X151" s="14">
        <v>4</v>
      </c>
      <c r="Y151" s="14">
        <v>4</v>
      </c>
      <c r="Z151" s="14">
        <v>4</v>
      </c>
      <c r="AA151" s="14">
        <v>4</v>
      </c>
      <c r="AB151" s="14">
        <v>4</v>
      </c>
      <c r="AC151" s="14">
        <v>4</v>
      </c>
      <c r="AD151" s="14">
        <v>4</v>
      </c>
      <c r="AE151" s="14">
        <v>4</v>
      </c>
      <c r="AF151" s="14">
        <v>4</v>
      </c>
      <c r="AG151" s="14">
        <v>4</v>
      </c>
      <c r="AH151" s="14">
        <v>4</v>
      </c>
      <c r="AI151" s="14">
        <v>4</v>
      </c>
      <c r="AJ151" s="14">
        <v>4</v>
      </c>
      <c r="AK151" s="14">
        <v>4</v>
      </c>
      <c r="AL151" s="14">
        <v>4</v>
      </c>
      <c r="AM151" s="14">
        <v>4</v>
      </c>
      <c r="AN151" s="14">
        <v>4</v>
      </c>
      <c r="AO151" s="14">
        <v>4</v>
      </c>
      <c r="AP151" s="14">
        <v>4</v>
      </c>
      <c r="AQ151" s="14">
        <v>4</v>
      </c>
      <c r="AR151" s="14">
        <v>4</v>
      </c>
      <c r="AS151" s="14">
        <v>4</v>
      </c>
      <c r="AT151" s="14">
        <v>4</v>
      </c>
      <c r="AU151" s="14">
        <v>4</v>
      </c>
      <c r="AV151" s="14">
        <v>4</v>
      </c>
      <c r="AW151" s="14">
        <v>4</v>
      </c>
      <c r="AX151" s="14">
        <v>3</v>
      </c>
      <c r="AY151" s="14">
        <v>3</v>
      </c>
      <c r="AZ151" s="14">
        <v>3</v>
      </c>
      <c r="BA151" s="14">
        <v>3</v>
      </c>
      <c r="BB151" s="14">
        <v>3</v>
      </c>
      <c r="BC151" s="14">
        <v>2</v>
      </c>
      <c r="BD151" s="459">
        <v>1</v>
      </c>
      <c r="BE151" s="14">
        <v>1</v>
      </c>
      <c r="BF151" s="14">
        <v>1</v>
      </c>
      <c r="BG151" s="14">
        <v>1</v>
      </c>
      <c r="BH151" s="14">
        <v>1</v>
      </c>
      <c r="BI151" s="14">
        <v>1</v>
      </c>
      <c r="BJ151" s="14">
        <v>1</v>
      </c>
      <c r="BK151" s="14">
        <v>1</v>
      </c>
      <c r="BL151" s="14">
        <v>1</v>
      </c>
      <c r="BM151" s="14">
        <v>1</v>
      </c>
      <c r="BN151" s="14">
        <v>1</v>
      </c>
      <c r="BO151" s="14">
        <v>1</v>
      </c>
      <c r="BP151" s="14">
        <v>1</v>
      </c>
      <c r="BQ151" s="60">
        <v>1</v>
      </c>
    </row>
    <row r="152" spans="1:69" hidden="1" x14ac:dyDescent="0.25">
      <c r="A152" s="466" t="s">
        <v>24</v>
      </c>
      <c r="B152" s="466" t="s">
        <v>1332</v>
      </c>
      <c r="C152" s="466"/>
      <c r="D152" s="466"/>
      <c r="E152" s="466"/>
      <c r="F152" s="466"/>
      <c r="G152" s="466"/>
      <c r="H152" s="466"/>
      <c r="I152" s="466"/>
      <c r="J152" s="466"/>
      <c r="K152" s="466"/>
      <c r="L152" s="466"/>
      <c r="M152" s="466"/>
      <c r="N152" s="466"/>
      <c r="O152" s="466"/>
      <c r="P152" s="466"/>
      <c r="Q152" s="466"/>
      <c r="R152" s="466"/>
      <c r="S152" s="466"/>
      <c r="T152" s="466"/>
      <c r="U152" s="466"/>
      <c r="V152" s="466"/>
      <c r="W152" s="14"/>
      <c r="X152" s="54"/>
      <c r="Y152" s="54"/>
      <c r="Z152" s="54"/>
      <c r="AA152" s="54"/>
      <c r="AB152" s="54"/>
      <c r="AC152" s="54"/>
      <c r="AD152" s="54"/>
      <c r="AE152" s="14"/>
      <c r="AF152" s="14"/>
      <c r="AG152" s="14"/>
      <c r="AH152" s="14"/>
      <c r="AI152" s="14"/>
      <c r="AJ152" s="1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14"/>
      <c r="AV152" s="54"/>
      <c r="AW152" s="14"/>
      <c r="AX152" s="14"/>
      <c r="AY152" s="54"/>
      <c r="AZ152" s="14"/>
      <c r="BA152" s="14"/>
      <c r="BB152" s="14"/>
      <c r="BC152" s="14"/>
      <c r="BD152" s="459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54"/>
    </row>
    <row r="153" spans="1:69" x14ac:dyDescent="0.25">
      <c r="A153" s="54" t="s">
        <v>24</v>
      </c>
      <c r="B153" s="63" t="s">
        <v>36</v>
      </c>
      <c r="C153" s="522">
        <v>3</v>
      </c>
      <c r="D153" s="522">
        <v>3</v>
      </c>
      <c r="E153" s="522">
        <v>3</v>
      </c>
      <c r="F153" s="522">
        <v>3</v>
      </c>
      <c r="G153" s="522">
        <v>3</v>
      </c>
      <c r="H153" s="60">
        <v>3</v>
      </c>
      <c r="I153" s="60">
        <v>3</v>
      </c>
      <c r="J153" s="523">
        <v>3</v>
      </c>
      <c r="K153" s="14">
        <v>3</v>
      </c>
      <c r="L153" s="14">
        <v>3</v>
      </c>
      <c r="M153" s="14">
        <v>3</v>
      </c>
      <c r="N153" s="14">
        <v>3</v>
      </c>
      <c r="O153" s="14">
        <v>3</v>
      </c>
      <c r="P153" s="14">
        <v>3</v>
      </c>
      <c r="Q153" s="14">
        <v>3</v>
      </c>
      <c r="R153" s="14">
        <v>3</v>
      </c>
      <c r="S153" s="14">
        <v>3</v>
      </c>
      <c r="T153" s="14">
        <v>3</v>
      </c>
      <c r="U153" s="14">
        <v>3</v>
      </c>
      <c r="V153" s="14">
        <v>3</v>
      </c>
      <c r="W153" s="14">
        <v>3</v>
      </c>
      <c r="X153" s="14">
        <v>3</v>
      </c>
      <c r="Y153" s="14">
        <v>3</v>
      </c>
      <c r="Z153" s="14">
        <v>3</v>
      </c>
      <c r="AA153" s="14">
        <v>3</v>
      </c>
      <c r="AB153" s="14">
        <v>3</v>
      </c>
      <c r="AC153" s="14">
        <v>3</v>
      </c>
      <c r="AD153" s="14">
        <v>3</v>
      </c>
      <c r="AE153" s="14">
        <v>3</v>
      </c>
      <c r="AF153" s="14">
        <v>3</v>
      </c>
      <c r="AG153" s="14">
        <v>3</v>
      </c>
      <c r="AH153" s="14">
        <v>3</v>
      </c>
      <c r="AI153" s="14">
        <v>3</v>
      </c>
      <c r="AJ153" s="14">
        <v>3</v>
      </c>
      <c r="AK153" s="14">
        <v>3</v>
      </c>
      <c r="AL153" s="14">
        <v>3</v>
      </c>
      <c r="AM153" s="14">
        <v>3</v>
      </c>
      <c r="AN153" s="14">
        <v>3</v>
      </c>
      <c r="AO153" s="14">
        <v>3</v>
      </c>
      <c r="AP153" s="14">
        <v>3</v>
      </c>
      <c r="AQ153" s="14">
        <v>3</v>
      </c>
      <c r="AR153" s="14">
        <v>3</v>
      </c>
      <c r="AS153" s="14">
        <v>3</v>
      </c>
      <c r="AT153" s="14">
        <v>3</v>
      </c>
      <c r="AU153" s="14">
        <v>3</v>
      </c>
      <c r="AV153" s="14">
        <v>3</v>
      </c>
      <c r="AW153" s="14">
        <v>3</v>
      </c>
      <c r="AX153" s="14">
        <v>3</v>
      </c>
      <c r="AY153" s="14">
        <v>3</v>
      </c>
      <c r="AZ153" s="14">
        <v>3</v>
      </c>
      <c r="BA153" s="14">
        <v>2</v>
      </c>
      <c r="BB153" s="14">
        <v>2</v>
      </c>
      <c r="BC153" s="14">
        <v>2</v>
      </c>
      <c r="BD153" s="459">
        <v>1</v>
      </c>
      <c r="BE153" s="14">
        <v>1</v>
      </c>
      <c r="BF153" s="14">
        <v>1</v>
      </c>
      <c r="BG153" s="14">
        <v>1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</row>
    <row r="154" spans="1:69" hidden="1" x14ac:dyDescent="0.25">
      <c r="A154" s="467" t="s">
        <v>47</v>
      </c>
      <c r="B154" s="467" t="s">
        <v>1333</v>
      </c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467"/>
      <c r="T154" s="467"/>
      <c r="U154" s="467"/>
      <c r="V154" s="467"/>
      <c r="W154" s="14"/>
      <c r="X154" s="54"/>
      <c r="Y154" s="54"/>
      <c r="Z154" s="54"/>
      <c r="AA154" s="54"/>
      <c r="AB154" s="54"/>
      <c r="AC154" s="54"/>
      <c r="AD154" s="54"/>
      <c r="AE154" s="14"/>
      <c r="AF154" s="14"/>
      <c r="AG154" s="14"/>
      <c r="AH154" s="14"/>
      <c r="AI154" s="14"/>
      <c r="AJ154" s="1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14"/>
      <c r="AV154" s="54"/>
      <c r="AW154" s="14"/>
      <c r="AX154" s="14"/>
      <c r="AY154" s="54"/>
      <c r="AZ154" s="14"/>
      <c r="BA154" s="14"/>
      <c r="BB154" s="14"/>
      <c r="BC154" s="14"/>
      <c r="BD154" s="459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54"/>
    </row>
    <row r="155" spans="1:69" x14ac:dyDescent="0.25">
      <c r="A155" s="54" t="s">
        <v>47</v>
      </c>
      <c r="B155" s="54" t="s">
        <v>1183</v>
      </c>
      <c r="C155" s="60">
        <v>1</v>
      </c>
      <c r="D155" s="60">
        <v>1</v>
      </c>
      <c r="E155" s="60">
        <v>1</v>
      </c>
      <c r="F155" s="60">
        <v>1</v>
      </c>
      <c r="G155" s="60">
        <v>1</v>
      </c>
      <c r="H155" s="60">
        <v>1</v>
      </c>
      <c r="I155" s="60">
        <v>1</v>
      </c>
      <c r="J155" s="524">
        <v>1</v>
      </c>
      <c r="K155" s="71">
        <v>1</v>
      </c>
      <c r="L155" s="71">
        <v>1</v>
      </c>
      <c r="M155" s="71">
        <v>1</v>
      </c>
      <c r="N155" s="71">
        <v>1</v>
      </c>
      <c r="O155" s="71">
        <v>1</v>
      </c>
      <c r="P155" s="71">
        <v>1</v>
      </c>
      <c r="Q155" s="71">
        <v>1</v>
      </c>
      <c r="R155" s="71">
        <v>1</v>
      </c>
      <c r="S155" s="71">
        <v>1</v>
      </c>
      <c r="T155" s="71">
        <v>1</v>
      </c>
      <c r="U155" s="71">
        <v>1</v>
      </c>
      <c r="V155" s="71">
        <v>1</v>
      </c>
      <c r="W155" s="71">
        <v>1</v>
      </c>
      <c r="X155" s="54"/>
      <c r="Y155" s="54"/>
      <c r="Z155" s="54"/>
      <c r="AA155" s="54"/>
      <c r="AB155" s="54"/>
      <c r="AC155" s="54"/>
      <c r="AD155" s="54"/>
      <c r="AE155" s="14"/>
      <c r="AF155" s="14"/>
      <c r="AG155" s="14"/>
      <c r="AH155" s="14"/>
      <c r="AI155" s="14"/>
      <c r="AJ155" s="1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14"/>
      <c r="AV155" s="54"/>
      <c r="AW155" s="14"/>
      <c r="AX155" s="14"/>
      <c r="AY155" s="54"/>
      <c r="AZ155" s="14"/>
      <c r="BA155" s="14"/>
      <c r="BB155" s="14"/>
      <c r="BC155" s="14"/>
      <c r="BD155" s="459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54"/>
    </row>
    <row r="156" spans="1:69" hidden="1" x14ac:dyDescent="0.25">
      <c r="A156" s="54" t="s">
        <v>47</v>
      </c>
      <c r="B156" s="54" t="s">
        <v>1334</v>
      </c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14"/>
      <c r="X156" s="54"/>
      <c r="Y156" s="54"/>
      <c r="Z156" s="54"/>
      <c r="AA156" s="54"/>
      <c r="AB156" s="54"/>
      <c r="AC156" s="54"/>
      <c r="AD156" s="54"/>
      <c r="AE156" s="14"/>
      <c r="AF156" s="14"/>
      <c r="AG156" s="14"/>
      <c r="AH156" s="14"/>
      <c r="AI156" s="14"/>
      <c r="AJ156" s="1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14"/>
      <c r="AV156" s="54"/>
      <c r="AW156" s="14"/>
      <c r="AX156" s="14"/>
      <c r="AY156" s="54"/>
      <c r="AZ156" s="14"/>
      <c r="BA156" s="14"/>
      <c r="BB156" s="14"/>
      <c r="BC156" s="14"/>
      <c r="BD156" s="459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54"/>
    </row>
    <row r="157" spans="1:69" hidden="1" x14ac:dyDescent="0.25">
      <c r="A157" s="54" t="s">
        <v>47</v>
      </c>
      <c r="B157" s="54" t="s">
        <v>1335</v>
      </c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14"/>
      <c r="X157" s="54"/>
      <c r="Y157" s="54"/>
      <c r="Z157" s="54"/>
      <c r="AA157" s="54"/>
      <c r="AB157" s="54"/>
      <c r="AC157" s="54"/>
      <c r="AD157" s="54"/>
      <c r="AE157" s="14"/>
      <c r="AF157" s="14"/>
      <c r="AG157" s="14"/>
      <c r="AH157" s="14"/>
      <c r="AI157" s="14"/>
      <c r="AJ157" s="1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14"/>
      <c r="AV157" s="54"/>
      <c r="AW157" s="14"/>
      <c r="AX157" s="14"/>
      <c r="AY157" s="54"/>
      <c r="AZ157" s="14"/>
      <c r="BA157" s="14"/>
      <c r="BB157" s="14"/>
      <c r="BC157" s="14"/>
      <c r="BD157" s="459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54"/>
    </row>
    <row r="158" spans="1:69" hidden="1" x14ac:dyDescent="0.25">
      <c r="A158" s="54" t="s">
        <v>47</v>
      </c>
      <c r="B158" s="54" t="s">
        <v>1336</v>
      </c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14"/>
      <c r="X158" s="54"/>
      <c r="Y158" s="54"/>
      <c r="Z158" s="54"/>
      <c r="AA158" s="54"/>
      <c r="AB158" s="54"/>
      <c r="AC158" s="54"/>
      <c r="AD158" s="54"/>
      <c r="AE158" s="14"/>
      <c r="AF158" s="14"/>
      <c r="AG158" s="14"/>
      <c r="AH158" s="14"/>
      <c r="AI158" s="14"/>
      <c r="AJ158" s="1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14"/>
      <c r="AV158" s="54"/>
      <c r="AW158" s="14"/>
      <c r="AX158" s="14"/>
      <c r="AY158" s="54"/>
      <c r="AZ158" s="14"/>
      <c r="BA158" s="14"/>
      <c r="BB158" s="14"/>
      <c r="BC158" s="14"/>
      <c r="BD158" s="459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54"/>
    </row>
    <row r="159" spans="1:69" hidden="1" x14ac:dyDescent="0.25">
      <c r="A159" s="54" t="s">
        <v>47</v>
      </c>
      <c r="B159" s="54" t="s">
        <v>1337</v>
      </c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14"/>
      <c r="X159" s="54"/>
      <c r="Y159" s="54"/>
      <c r="Z159" s="54"/>
      <c r="AA159" s="54"/>
      <c r="AB159" s="54"/>
      <c r="AC159" s="54"/>
      <c r="AD159" s="54"/>
      <c r="AE159" s="14"/>
      <c r="AF159" s="14"/>
      <c r="AG159" s="14"/>
      <c r="AH159" s="14"/>
      <c r="AI159" s="14"/>
      <c r="AJ159" s="1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14"/>
      <c r="AV159" s="54"/>
      <c r="AW159" s="14"/>
      <c r="AX159" s="14"/>
      <c r="AY159" s="54"/>
      <c r="AZ159" s="14"/>
      <c r="BA159" s="14"/>
      <c r="BB159" s="14"/>
      <c r="BC159" s="14"/>
      <c r="BD159" s="459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54"/>
    </row>
    <row r="160" spans="1:69" hidden="1" x14ac:dyDescent="0.25">
      <c r="A160" s="54" t="s">
        <v>47</v>
      </c>
      <c r="B160" s="54" t="s">
        <v>1338</v>
      </c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14"/>
      <c r="X160" s="54"/>
      <c r="Y160" s="54"/>
      <c r="Z160" s="54"/>
      <c r="AA160" s="54"/>
      <c r="AB160" s="54"/>
      <c r="AC160" s="54"/>
      <c r="AD160" s="54"/>
      <c r="AE160" s="14"/>
      <c r="AF160" s="14"/>
      <c r="AG160" s="14"/>
      <c r="AH160" s="14"/>
      <c r="AI160" s="14"/>
      <c r="AJ160" s="1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14"/>
      <c r="AV160" s="54"/>
      <c r="AW160" s="14"/>
      <c r="AX160" s="14"/>
      <c r="AY160" s="54"/>
      <c r="AZ160" s="14"/>
      <c r="BA160" s="14"/>
      <c r="BB160" s="14"/>
      <c r="BC160" s="14"/>
      <c r="BD160" s="459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54"/>
    </row>
    <row r="161" spans="1:69" hidden="1" x14ac:dyDescent="0.25">
      <c r="A161" s="54" t="s">
        <v>47</v>
      </c>
      <c r="B161" s="54" t="s">
        <v>1339</v>
      </c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14"/>
      <c r="X161" s="54"/>
      <c r="Y161" s="54"/>
      <c r="Z161" s="54"/>
      <c r="AA161" s="54"/>
      <c r="AB161" s="54"/>
      <c r="AC161" s="54"/>
      <c r="AD161" s="54"/>
      <c r="AE161" s="14"/>
      <c r="AF161" s="14"/>
      <c r="AG161" s="14"/>
      <c r="AH161" s="14"/>
      <c r="AI161" s="14"/>
      <c r="AJ161" s="1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14"/>
      <c r="AV161" s="54"/>
      <c r="AW161" s="14"/>
      <c r="AX161" s="14"/>
      <c r="AY161" s="54"/>
      <c r="AZ161" s="14"/>
      <c r="BA161" s="14"/>
      <c r="BB161" s="14"/>
      <c r="BC161" s="14"/>
      <c r="BD161" s="459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54"/>
    </row>
    <row r="162" spans="1:69" hidden="1" x14ac:dyDescent="0.25">
      <c r="A162" s="54" t="s">
        <v>47</v>
      </c>
      <c r="B162" s="54" t="s">
        <v>1340</v>
      </c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14"/>
      <c r="X162" s="54"/>
      <c r="Y162" s="54"/>
      <c r="Z162" s="54"/>
      <c r="AA162" s="54"/>
      <c r="AB162" s="54"/>
      <c r="AC162" s="54"/>
      <c r="AD162" s="54"/>
      <c r="AE162" s="14"/>
      <c r="AF162" s="14"/>
      <c r="AG162" s="14"/>
      <c r="AH162" s="14"/>
      <c r="AI162" s="14"/>
      <c r="AJ162" s="1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14"/>
      <c r="AV162" s="54"/>
      <c r="AW162" s="14"/>
      <c r="AX162" s="14"/>
      <c r="AY162" s="54"/>
      <c r="AZ162" s="14"/>
      <c r="BA162" s="14"/>
      <c r="BB162" s="14"/>
      <c r="BC162" s="14"/>
      <c r="BD162" s="459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54"/>
    </row>
    <row r="163" spans="1:69" hidden="1" x14ac:dyDescent="0.25">
      <c r="A163" s="54" t="s">
        <v>47</v>
      </c>
      <c r="B163" s="54" t="s">
        <v>1035</v>
      </c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14"/>
      <c r="X163" s="54"/>
      <c r="Y163" s="54"/>
      <c r="Z163" s="54"/>
      <c r="AA163" s="54"/>
      <c r="AB163" s="54"/>
      <c r="AC163" s="54"/>
      <c r="AD163" s="54"/>
      <c r="AE163" s="14"/>
      <c r="AF163" s="14"/>
      <c r="AG163" s="14"/>
      <c r="AH163" s="14"/>
      <c r="AI163" s="14"/>
      <c r="AJ163" s="1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14"/>
      <c r="AV163" s="54"/>
      <c r="AW163" s="14"/>
      <c r="AX163" s="14"/>
      <c r="AY163" s="54"/>
      <c r="AZ163" s="14"/>
      <c r="BA163" s="14"/>
      <c r="BB163" s="14"/>
      <c r="BC163" s="14"/>
      <c r="BD163" s="459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54"/>
    </row>
    <row r="164" spans="1:69" hidden="1" x14ac:dyDescent="0.25">
      <c r="A164" s="54" t="s">
        <v>47</v>
      </c>
      <c r="B164" s="54" t="s">
        <v>1341</v>
      </c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14"/>
      <c r="X164" s="54"/>
      <c r="Y164" s="54"/>
      <c r="Z164" s="54"/>
      <c r="AA164" s="54"/>
      <c r="AB164" s="54"/>
      <c r="AC164" s="54"/>
      <c r="AD164" s="54"/>
      <c r="AE164" s="14"/>
      <c r="AF164" s="14"/>
      <c r="AG164" s="14"/>
      <c r="AH164" s="14"/>
      <c r="AI164" s="14"/>
      <c r="AJ164" s="1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14"/>
      <c r="AV164" s="54"/>
      <c r="AW164" s="14"/>
      <c r="AX164" s="14"/>
      <c r="AY164" s="54"/>
      <c r="AZ164" s="14"/>
      <c r="BA164" s="14"/>
      <c r="BB164" s="14"/>
      <c r="BC164" s="14"/>
      <c r="BD164" s="459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54"/>
    </row>
    <row r="165" spans="1:69" hidden="1" x14ac:dyDescent="0.25">
      <c r="A165" s="54" t="s">
        <v>47</v>
      </c>
      <c r="B165" s="54" t="s">
        <v>1342</v>
      </c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14"/>
      <c r="X165" s="54"/>
      <c r="Y165" s="54"/>
      <c r="Z165" s="54"/>
      <c r="AA165" s="54"/>
      <c r="AB165" s="54"/>
      <c r="AC165" s="54"/>
      <c r="AD165" s="54"/>
      <c r="AE165" s="14"/>
      <c r="AF165" s="14"/>
      <c r="AG165" s="14"/>
      <c r="AH165" s="14"/>
      <c r="AI165" s="14"/>
      <c r="AJ165" s="1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14"/>
      <c r="AV165" s="54"/>
      <c r="AW165" s="14"/>
      <c r="AX165" s="14"/>
      <c r="AY165" s="54"/>
      <c r="AZ165" s="14"/>
      <c r="BA165" s="14"/>
      <c r="BB165" s="14"/>
      <c r="BC165" s="14"/>
      <c r="BD165" s="459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54"/>
    </row>
    <row r="166" spans="1:69" hidden="1" x14ac:dyDescent="0.25">
      <c r="A166" s="54" t="s">
        <v>47</v>
      </c>
      <c r="B166" s="54" t="s">
        <v>1184</v>
      </c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14"/>
      <c r="X166" s="54"/>
      <c r="Y166" s="54"/>
      <c r="Z166" s="54"/>
      <c r="AA166" s="54"/>
      <c r="AB166" s="54"/>
      <c r="AC166" s="54"/>
      <c r="AD166" s="54"/>
      <c r="AE166" s="14"/>
      <c r="AF166" s="14"/>
      <c r="AG166" s="14"/>
      <c r="AH166" s="14"/>
      <c r="AI166" s="14"/>
      <c r="AJ166" s="1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14"/>
      <c r="AV166" s="54"/>
      <c r="AW166" s="14"/>
      <c r="AX166" s="14"/>
      <c r="AY166" s="54"/>
      <c r="AZ166" s="14"/>
      <c r="BA166" s="14"/>
      <c r="BB166" s="14"/>
      <c r="BC166" s="14"/>
      <c r="BD166" s="459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54"/>
    </row>
    <row r="167" spans="1:69" hidden="1" x14ac:dyDescent="0.25">
      <c r="A167" s="54" t="s">
        <v>47</v>
      </c>
      <c r="B167" s="54" t="s">
        <v>1343</v>
      </c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14"/>
      <c r="X167" s="54"/>
      <c r="Y167" s="54"/>
      <c r="Z167" s="54"/>
      <c r="AA167" s="54"/>
      <c r="AB167" s="54"/>
      <c r="AC167" s="54"/>
      <c r="AD167" s="54"/>
      <c r="AE167" s="14"/>
      <c r="AF167" s="14"/>
      <c r="AG167" s="14"/>
      <c r="AH167" s="14"/>
      <c r="AI167" s="14"/>
      <c r="AJ167" s="1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14"/>
      <c r="AV167" s="54"/>
      <c r="AW167" s="14"/>
      <c r="AX167" s="14"/>
      <c r="AY167" s="54"/>
      <c r="AZ167" s="14"/>
      <c r="BA167" s="14"/>
      <c r="BB167" s="14"/>
      <c r="BC167" s="14"/>
      <c r="BD167" s="459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54"/>
    </row>
    <row r="168" spans="1:69" hidden="1" x14ac:dyDescent="0.25">
      <c r="A168" s="54" t="s">
        <v>47</v>
      </c>
      <c r="B168" s="54" t="s">
        <v>1344</v>
      </c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14"/>
      <c r="X168" s="54"/>
      <c r="Y168" s="54"/>
      <c r="Z168" s="54"/>
      <c r="AA168" s="54"/>
      <c r="AB168" s="54"/>
      <c r="AC168" s="54"/>
      <c r="AD168" s="54"/>
      <c r="AE168" s="14"/>
      <c r="AF168" s="14"/>
      <c r="AG168" s="14"/>
      <c r="AH168" s="14"/>
      <c r="AI168" s="14"/>
      <c r="AJ168" s="1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14"/>
      <c r="AV168" s="54"/>
      <c r="AW168" s="14"/>
      <c r="AX168" s="14"/>
      <c r="AY168" s="54"/>
      <c r="AZ168" s="14"/>
      <c r="BA168" s="14"/>
      <c r="BB168" s="14"/>
      <c r="BC168" s="14"/>
      <c r="BD168" s="459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54"/>
    </row>
    <row r="169" spans="1:69" hidden="1" x14ac:dyDescent="0.25">
      <c r="A169" s="54" t="s">
        <v>47</v>
      </c>
      <c r="B169" s="54" t="s">
        <v>1345</v>
      </c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14"/>
      <c r="X169" s="54"/>
      <c r="Y169" s="54"/>
      <c r="Z169" s="54"/>
      <c r="AA169" s="54"/>
      <c r="AB169" s="54"/>
      <c r="AC169" s="54"/>
      <c r="AD169" s="54"/>
      <c r="AE169" s="14"/>
      <c r="AF169" s="14"/>
      <c r="AG169" s="14"/>
      <c r="AH169" s="14"/>
      <c r="AI169" s="14"/>
      <c r="AJ169" s="1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14"/>
      <c r="AV169" s="54"/>
      <c r="AW169" s="14"/>
      <c r="AX169" s="14"/>
      <c r="AY169" s="54"/>
      <c r="AZ169" s="14"/>
      <c r="BA169" s="14"/>
      <c r="BB169" s="14"/>
      <c r="BC169" s="14"/>
      <c r="BD169" s="459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54"/>
    </row>
    <row r="170" spans="1:69" hidden="1" x14ac:dyDescent="0.25">
      <c r="A170" s="438" t="s">
        <v>47</v>
      </c>
      <c r="B170" s="438" t="s">
        <v>1185</v>
      </c>
      <c r="C170" s="438"/>
      <c r="D170" s="438"/>
      <c r="E170" s="438"/>
      <c r="F170" s="438"/>
      <c r="G170" s="438"/>
      <c r="H170" s="438"/>
      <c r="I170" s="438"/>
      <c r="J170" s="438"/>
      <c r="K170" s="438"/>
      <c r="L170" s="438"/>
      <c r="M170" s="438"/>
      <c r="N170" s="438"/>
      <c r="O170" s="438"/>
      <c r="P170" s="438"/>
      <c r="Q170" s="438"/>
      <c r="R170" s="438"/>
      <c r="S170" s="438"/>
      <c r="T170" s="438"/>
      <c r="U170" s="438"/>
      <c r="V170" s="438"/>
      <c r="W170" s="14"/>
      <c r="X170" s="54"/>
      <c r="Y170" s="54"/>
      <c r="Z170" s="54"/>
      <c r="AA170" s="54"/>
      <c r="AB170" s="54"/>
      <c r="AC170" s="54"/>
      <c r="AD170" s="54"/>
      <c r="AE170" s="14"/>
      <c r="AF170" s="14"/>
      <c r="AG170" s="14"/>
      <c r="AH170" s="14"/>
      <c r="AI170" s="14"/>
      <c r="AJ170" s="1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14"/>
      <c r="AV170" s="54"/>
      <c r="AW170" s="14"/>
      <c r="AX170" s="14"/>
      <c r="AY170" s="54"/>
      <c r="AZ170" s="14"/>
      <c r="BA170" s="14"/>
      <c r="BB170" s="14"/>
      <c r="BC170" s="14"/>
      <c r="BD170" s="459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54"/>
    </row>
    <row r="171" spans="1:69" x14ac:dyDescent="0.25">
      <c r="A171" s="54" t="s">
        <v>47</v>
      </c>
      <c r="B171" s="63" t="s">
        <v>1033</v>
      </c>
      <c r="C171" s="60">
        <v>4</v>
      </c>
      <c r="D171" s="60">
        <v>4</v>
      </c>
      <c r="E171" s="60">
        <v>4</v>
      </c>
      <c r="F171" s="60">
        <v>4</v>
      </c>
      <c r="G171" s="60">
        <v>4</v>
      </c>
      <c r="H171" s="60">
        <v>4</v>
      </c>
      <c r="I171" s="60">
        <v>4</v>
      </c>
      <c r="J171" s="523">
        <v>4</v>
      </c>
      <c r="K171" s="14">
        <v>4</v>
      </c>
      <c r="L171" s="14">
        <v>4</v>
      </c>
      <c r="M171" s="14">
        <v>4</v>
      </c>
      <c r="N171" s="14">
        <v>4</v>
      </c>
      <c r="O171" s="14">
        <v>4</v>
      </c>
      <c r="P171" s="14">
        <v>4</v>
      </c>
      <c r="Q171" s="14">
        <v>4</v>
      </c>
      <c r="R171" s="14">
        <v>4</v>
      </c>
      <c r="S171" s="14">
        <v>4</v>
      </c>
      <c r="T171" s="14">
        <v>4</v>
      </c>
      <c r="U171" s="14">
        <v>4</v>
      </c>
      <c r="V171" s="14">
        <v>4</v>
      </c>
      <c r="W171" s="14">
        <v>4</v>
      </c>
      <c r="X171" s="14">
        <v>4</v>
      </c>
      <c r="Y171" s="14">
        <v>4</v>
      </c>
      <c r="Z171" s="14">
        <v>4</v>
      </c>
      <c r="AA171" s="14">
        <v>4</v>
      </c>
      <c r="AB171" s="14">
        <v>4</v>
      </c>
      <c r="AC171" s="14">
        <v>4</v>
      </c>
      <c r="AD171" s="14">
        <v>4</v>
      </c>
      <c r="AE171" s="14">
        <v>4</v>
      </c>
      <c r="AF171" s="14">
        <v>4</v>
      </c>
      <c r="AG171" s="14">
        <v>4</v>
      </c>
      <c r="AH171" s="14">
        <v>4</v>
      </c>
      <c r="AI171" s="14">
        <v>4</v>
      </c>
      <c r="AJ171" s="14">
        <v>4</v>
      </c>
      <c r="AK171" s="14">
        <v>4</v>
      </c>
      <c r="AL171" s="14">
        <v>4</v>
      </c>
      <c r="AM171" s="14">
        <v>4</v>
      </c>
      <c r="AN171" s="14">
        <v>4</v>
      </c>
      <c r="AO171" s="14">
        <v>4</v>
      </c>
      <c r="AP171" s="14">
        <v>2</v>
      </c>
      <c r="AQ171" s="14">
        <v>2</v>
      </c>
      <c r="AR171" s="14">
        <v>2</v>
      </c>
      <c r="AS171" s="14">
        <v>2</v>
      </c>
      <c r="AT171" s="14">
        <v>2</v>
      </c>
      <c r="AU171" s="14">
        <v>2</v>
      </c>
      <c r="AV171" s="14">
        <v>2</v>
      </c>
      <c r="AW171" s="14">
        <v>2</v>
      </c>
      <c r="AX171" s="14">
        <v>2</v>
      </c>
      <c r="AY171" s="14">
        <v>2</v>
      </c>
      <c r="AZ171" s="14">
        <v>2</v>
      </c>
      <c r="BA171" s="14">
        <v>3</v>
      </c>
      <c r="BB171" s="14">
        <v>1</v>
      </c>
      <c r="BC171" s="14">
        <v>1</v>
      </c>
      <c r="BD171" s="459">
        <v>1</v>
      </c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54"/>
    </row>
    <row r="172" spans="1:69" hidden="1" x14ac:dyDescent="0.25">
      <c r="A172" s="467" t="s">
        <v>47</v>
      </c>
      <c r="B172" s="467" t="s">
        <v>1346</v>
      </c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  <c r="N172" s="467"/>
      <c r="O172" s="467"/>
      <c r="P172" s="467"/>
      <c r="Q172" s="467"/>
      <c r="R172" s="467"/>
      <c r="S172" s="467"/>
      <c r="T172" s="467"/>
      <c r="U172" s="467"/>
      <c r="V172" s="467"/>
      <c r="W172" s="14"/>
      <c r="X172" s="54"/>
      <c r="Y172" s="54"/>
      <c r="Z172" s="54"/>
      <c r="AA172" s="54"/>
      <c r="AB172" s="54"/>
      <c r="AC172" s="54"/>
      <c r="AD172" s="54"/>
      <c r="AE172" s="14"/>
      <c r="AF172" s="14"/>
      <c r="AG172" s="14"/>
      <c r="AH172" s="14"/>
      <c r="AI172" s="14"/>
      <c r="AJ172" s="1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14"/>
      <c r="AV172" s="54"/>
      <c r="AW172" s="14"/>
      <c r="AX172" s="14"/>
      <c r="AY172" s="54"/>
      <c r="AZ172" s="14"/>
      <c r="BA172" s="14"/>
      <c r="BB172" s="14"/>
      <c r="BC172" s="14"/>
      <c r="BD172" s="459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54"/>
    </row>
    <row r="173" spans="1:69" hidden="1" x14ac:dyDescent="0.25">
      <c r="A173" s="54" t="s">
        <v>47</v>
      </c>
      <c r="B173" s="54" t="s">
        <v>1347</v>
      </c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14"/>
      <c r="X173" s="54"/>
      <c r="Y173" s="54"/>
      <c r="Z173" s="54"/>
      <c r="AA173" s="54"/>
      <c r="AB173" s="54"/>
      <c r="AC173" s="54"/>
      <c r="AD173" s="54"/>
      <c r="AE173" s="14"/>
      <c r="AF173" s="14"/>
      <c r="AG173" s="14"/>
      <c r="AH173" s="14"/>
      <c r="AI173" s="14"/>
      <c r="AJ173" s="1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14"/>
      <c r="AV173" s="54"/>
      <c r="AW173" s="14"/>
      <c r="AX173" s="14"/>
      <c r="AY173" s="54"/>
      <c r="AZ173" s="14"/>
      <c r="BA173" s="14"/>
      <c r="BB173" s="14"/>
      <c r="BC173" s="14"/>
      <c r="BD173" s="459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54"/>
    </row>
    <row r="174" spans="1:69" hidden="1" x14ac:dyDescent="0.25">
      <c r="A174" s="54" t="s">
        <v>47</v>
      </c>
      <c r="B174" s="54" t="s">
        <v>1348</v>
      </c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14"/>
      <c r="X174" s="54"/>
      <c r="Y174" s="54"/>
      <c r="Z174" s="54"/>
      <c r="AA174" s="54"/>
      <c r="AB174" s="54"/>
      <c r="AC174" s="54"/>
      <c r="AD174" s="54"/>
      <c r="AE174" s="14"/>
      <c r="AF174" s="14"/>
      <c r="AG174" s="14"/>
      <c r="AH174" s="14"/>
      <c r="AI174" s="14"/>
      <c r="AJ174" s="1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14"/>
      <c r="AV174" s="54"/>
      <c r="AW174" s="14"/>
      <c r="AX174" s="14"/>
      <c r="AY174" s="54"/>
      <c r="AZ174" s="14"/>
      <c r="BA174" s="14"/>
      <c r="BB174" s="14"/>
      <c r="BC174" s="14"/>
      <c r="BD174" s="459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54"/>
    </row>
    <row r="175" spans="1:69" hidden="1" x14ac:dyDescent="0.25">
      <c r="A175" s="54" t="s">
        <v>47</v>
      </c>
      <c r="B175" s="54" t="s">
        <v>1349</v>
      </c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14"/>
      <c r="X175" s="54"/>
      <c r="Y175" s="54"/>
      <c r="Z175" s="54"/>
      <c r="AA175" s="54"/>
      <c r="AB175" s="54"/>
      <c r="AC175" s="54"/>
      <c r="AD175" s="54"/>
      <c r="AE175" s="14"/>
      <c r="AF175" s="14"/>
      <c r="AG175" s="14"/>
      <c r="AH175" s="14"/>
      <c r="AI175" s="14"/>
      <c r="AJ175" s="1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14"/>
      <c r="AV175" s="54"/>
      <c r="AW175" s="14"/>
      <c r="AX175" s="14"/>
      <c r="AY175" s="54"/>
      <c r="AZ175" s="14"/>
      <c r="BA175" s="14"/>
      <c r="BB175" s="14"/>
      <c r="BC175" s="14"/>
      <c r="BD175" s="459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54"/>
    </row>
    <row r="176" spans="1:69" hidden="1" x14ac:dyDescent="0.25">
      <c r="A176" s="54" t="s">
        <v>47</v>
      </c>
      <c r="B176" s="54" t="s">
        <v>1350</v>
      </c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14"/>
      <c r="X176" s="54"/>
      <c r="Y176" s="54"/>
      <c r="Z176" s="54"/>
      <c r="AA176" s="54"/>
      <c r="AB176" s="54"/>
      <c r="AC176" s="54"/>
      <c r="AD176" s="54"/>
      <c r="AE176" s="14"/>
      <c r="AF176" s="14"/>
      <c r="AG176" s="14"/>
      <c r="AH176" s="14"/>
      <c r="AI176" s="14"/>
      <c r="AJ176" s="1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14"/>
      <c r="AV176" s="54"/>
      <c r="AW176" s="14"/>
      <c r="AX176" s="14"/>
      <c r="AY176" s="54"/>
      <c r="AZ176" s="14"/>
      <c r="BA176" s="14"/>
      <c r="BB176" s="14"/>
      <c r="BC176" s="14"/>
      <c r="BD176" s="459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54"/>
    </row>
    <row r="177" spans="1:69" hidden="1" x14ac:dyDescent="0.25">
      <c r="A177" s="438" t="s">
        <v>47</v>
      </c>
      <c r="B177" s="438" t="s">
        <v>1351</v>
      </c>
      <c r="C177" s="438"/>
      <c r="D177" s="438"/>
      <c r="E177" s="438"/>
      <c r="F177" s="438"/>
      <c r="G177" s="438"/>
      <c r="H177" s="438"/>
      <c r="I177" s="438"/>
      <c r="J177" s="438"/>
      <c r="K177" s="438"/>
      <c r="L177" s="438"/>
      <c r="M177" s="438"/>
      <c r="N177" s="438"/>
      <c r="O177" s="438"/>
      <c r="P177" s="438"/>
      <c r="Q177" s="438"/>
      <c r="R177" s="438"/>
      <c r="S177" s="438"/>
      <c r="T177" s="438"/>
      <c r="U177" s="438"/>
      <c r="V177" s="438"/>
      <c r="W177" s="14"/>
      <c r="X177" s="54"/>
      <c r="Y177" s="54"/>
      <c r="Z177" s="54"/>
      <c r="AA177" s="54"/>
      <c r="AB177" s="54"/>
      <c r="AC177" s="54"/>
      <c r="AD177" s="54"/>
      <c r="AE177" s="14"/>
      <c r="AF177" s="14"/>
      <c r="AG177" s="14"/>
      <c r="AH177" s="14"/>
      <c r="AI177" s="14"/>
      <c r="AJ177" s="1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14"/>
      <c r="AV177" s="54"/>
      <c r="AW177" s="14"/>
      <c r="AX177" s="14"/>
      <c r="AY177" s="54"/>
      <c r="AZ177" s="14"/>
      <c r="BA177" s="14"/>
      <c r="BB177" s="14"/>
      <c r="BC177" s="14"/>
      <c r="BD177" s="459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54"/>
    </row>
    <row r="178" spans="1:69" x14ac:dyDescent="0.25">
      <c r="A178" s="54" t="s">
        <v>47</v>
      </c>
      <c r="B178" s="63" t="s">
        <v>47</v>
      </c>
      <c r="C178" s="522">
        <v>27</v>
      </c>
      <c r="D178" s="522">
        <v>27</v>
      </c>
      <c r="E178" s="522">
        <v>27</v>
      </c>
      <c r="F178" s="522">
        <v>27</v>
      </c>
      <c r="G178" s="522">
        <v>27</v>
      </c>
      <c r="H178" s="60">
        <v>27</v>
      </c>
      <c r="I178" s="60">
        <v>27</v>
      </c>
      <c r="J178" s="523">
        <v>26</v>
      </c>
      <c r="K178" s="14">
        <v>25</v>
      </c>
      <c r="L178" s="14">
        <v>25</v>
      </c>
      <c r="M178" s="14">
        <v>25</v>
      </c>
      <c r="N178" s="14">
        <v>25</v>
      </c>
      <c r="O178" s="14">
        <v>25</v>
      </c>
      <c r="P178" s="14">
        <v>25</v>
      </c>
      <c r="Q178" s="14">
        <v>25</v>
      </c>
      <c r="R178" s="14">
        <v>25</v>
      </c>
      <c r="S178" s="14">
        <v>25</v>
      </c>
      <c r="T178" s="14">
        <v>25</v>
      </c>
      <c r="U178" s="14">
        <v>25</v>
      </c>
      <c r="V178" s="14">
        <v>25</v>
      </c>
      <c r="W178" s="14">
        <v>25</v>
      </c>
      <c r="X178" s="14">
        <v>25</v>
      </c>
      <c r="Y178" s="14">
        <v>25</v>
      </c>
      <c r="Z178" s="14">
        <v>25</v>
      </c>
      <c r="AA178" s="14">
        <v>25</v>
      </c>
      <c r="AB178" s="14">
        <v>25</v>
      </c>
      <c r="AC178" s="14">
        <v>25</v>
      </c>
      <c r="AD178" s="14">
        <v>25</v>
      </c>
      <c r="AE178" s="14">
        <v>25</v>
      </c>
      <c r="AF178" s="14">
        <v>25</v>
      </c>
      <c r="AG178" s="14">
        <v>25</v>
      </c>
      <c r="AH178" s="14">
        <v>25</v>
      </c>
      <c r="AI178" s="14">
        <v>25</v>
      </c>
      <c r="AJ178" s="14">
        <v>25</v>
      </c>
      <c r="AK178" s="14">
        <v>25</v>
      </c>
      <c r="AL178" s="14">
        <v>25</v>
      </c>
      <c r="AM178" s="14">
        <v>25</v>
      </c>
      <c r="AN178" s="14">
        <v>22</v>
      </c>
      <c r="AO178" s="14">
        <v>22</v>
      </c>
      <c r="AP178" s="14">
        <v>16</v>
      </c>
      <c r="AQ178" s="14">
        <v>14</v>
      </c>
      <c r="AR178" s="14">
        <v>13</v>
      </c>
      <c r="AS178" s="14">
        <v>12</v>
      </c>
      <c r="AT178" s="14">
        <v>12</v>
      </c>
      <c r="AU178" s="14">
        <v>12</v>
      </c>
      <c r="AV178" s="14">
        <v>12</v>
      </c>
      <c r="AW178" s="14">
        <v>12</v>
      </c>
      <c r="AX178" s="14">
        <v>12</v>
      </c>
      <c r="AY178" s="14">
        <v>12</v>
      </c>
      <c r="AZ178" s="14">
        <v>12</v>
      </c>
      <c r="BA178" s="14">
        <v>11</v>
      </c>
      <c r="BB178" s="14">
        <v>5</v>
      </c>
      <c r="BC178" s="14">
        <v>3</v>
      </c>
      <c r="BD178" s="459">
        <v>3</v>
      </c>
      <c r="BE178" s="14">
        <v>3</v>
      </c>
      <c r="BF178" s="14">
        <v>3</v>
      </c>
      <c r="BG178" s="14">
        <v>2</v>
      </c>
      <c r="BH178" s="14">
        <v>2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</row>
    <row r="179" spans="1:69" hidden="1" x14ac:dyDescent="0.25">
      <c r="A179" s="467" t="s">
        <v>47</v>
      </c>
      <c r="B179" s="467" t="s">
        <v>1352</v>
      </c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  <c r="N179" s="467"/>
      <c r="O179" s="467"/>
      <c r="P179" s="467"/>
      <c r="Q179" s="467"/>
      <c r="R179" s="467"/>
      <c r="S179" s="467"/>
      <c r="T179" s="467"/>
      <c r="U179" s="467"/>
      <c r="V179" s="467"/>
      <c r="W179" s="14"/>
      <c r="X179" s="54"/>
      <c r="Y179" s="54"/>
      <c r="Z179" s="54"/>
      <c r="AA179" s="54"/>
      <c r="AB179" s="54"/>
      <c r="AC179" s="54"/>
      <c r="AD179" s="54"/>
      <c r="AE179" s="14"/>
      <c r="AF179" s="14"/>
      <c r="AG179" s="14"/>
      <c r="AH179" s="14"/>
      <c r="AI179" s="14"/>
      <c r="AJ179" s="1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14"/>
      <c r="AV179" s="54"/>
      <c r="AW179" s="14"/>
      <c r="AX179" s="14"/>
      <c r="AY179" s="54"/>
      <c r="AZ179" s="14"/>
      <c r="BA179" s="14"/>
      <c r="BB179" s="14"/>
      <c r="BC179" s="14"/>
      <c r="BD179" s="459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54"/>
    </row>
    <row r="180" spans="1:69" hidden="1" x14ac:dyDescent="0.25">
      <c r="A180" s="54" t="s">
        <v>47</v>
      </c>
      <c r="B180" s="54" t="s">
        <v>1353</v>
      </c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14"/>
      <c r="X180" s="54"/>
      <c r="Y180" s="54"/>
      <c r="Z180" s="54"/>
      <c r="AA180" s="54"/>
      <c r="AB180" s="54"/>
      <c r="AC180" s="54"/>
      <c r="AD180" s="54"/>
      <c r="AE180" s="14"/>
      <c r="AF180" s="14"/>
      <c r="AG180" s="14"/>
      <c r="AH180" s="14"/>
      <c r="AI180" s="14"/>
      <c r="AJ180" s="1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14"/>
      <c r="AV180" s="54"/>
      <c r="AW180" s="14"/>
      <c r="AX180" s="14"/>
      <c r="AY180" s="54"/>
      <c r="AZ180" s="14"/>
      <c r="BA180" s="14"/>
      <c r="BB180" s="14"/>
      <c r="BC180" s="14"/>
      <c r="BD180" s="459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54"/>
    </row>
    <row r="181" spans="1:69" hidden="1" x14ac:dyDescent="0.25">
      <c r="A181" s="54" t="s">
        <v>47</v>
      </c>
      <c r="B181" s="54" t="s">
        <v>1354</v>
      </c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14"/>
      <c r="X181" s="54"/>
      <c r="Y181" s="54"/>
      <c r="Z181" s="54"/>
      <c r="AA181" s="54"/>
      <c r="AB181" s="54"/>
      <c r="AC181" s="54"/>
      <c r="AD181" s="54"/>
      <c r="AE181" s="14"/>
      <c r="AF181" s="14"/>
      <c r="AG181" s="14"/>
      <c r="AH181" s="14"/>
      <c r="AI181" s="14"/>
      <c r="AJ181" s="1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14"/>
      <c r="AV181" s="54"/>
      <c r="AW181" s="14"/>
      <c r="AX181" s="14"/>
      <c r="AY181" s="54"/>
      <c r="AZ181" s="14"/>
      <c r="BA181" s="14"/>
      <c r="BB181" s="14"/>
      <c r="BC181" s="14"/>
      <c r="BD181" s="459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54"/>
    </row>
    <row r="182" spans="1:69" hidden="1" x14ac:dyDescent="0.25">
      <c r="A182" s="54" t="s">
        <v>47</v>
      </c>
      <c r="B182" s="54" t="s">
        <v>1186</v>
      </c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14"/>
      <c r="X182" s="54"/>
      <c r="Y182" s="54"/>
      <c r="Z182" s="54"/>
      <c r="AA182" s="54"/>
      <c r="AB182" s="54"/>
      <c r="AC182" s="54"/>
      <c r="AD182" s="54"/>
      <c r="AE182" s="14"/>
      <c r="AF182" s="14"/>
      <c r="AG182" s="14"/>
      <c r="AH182" s="14"/>
      <c r="AI182" s="14"/>
      <c r="AJ182" s="1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14"/>
      <c r="AV182" s="54"/>
      <c r="AW182" s="14"/>
      <c r="AX182" s="14"/>
      <c r="AY182" s="54"/>
      <c r="AZ182" s="14"/>
      <c r="BA182" s="14"/>
      <c r="BB182" s="14"/>
      <c r="BC182" s="14"/>
      <c r="BD182" s="459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54"/>
    </row>
    <row r="183" spans="1:69" hidden="1" x14ac:dyDescent="0.25">
      <c r="A183" s="54" t="s">
        <v>47</v>
      </c>
      <c r="B183" s="54" t="s">
        <v>1355</v>
      </c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14"/>
      <c r="X183" s="54"/>
      <c r="Y183" s="54"/>
      <c r="Z183" s="54"/>
      <c r="AA183" s="54"/>
      <c r="AB183" s="54"/>
      <c r="AC183" s="54"/>
      <c r="AD183" s="54"/>
      <c r="AE183" s="14"/>
      <c r="AF183" s="14"/>
      <c r="AG183" s="14"/>
      <c r="AH183" s="14"/>
      <c r="AI183" s="14"/>
      <c r="AJ183" s="1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14"/>
      <c r="AV183" s="54"/>
      <c r="AW183" s="14"/>
      <c r="AX183" s="14"/>
      <c r="AY183" s="54"/>
      <c r="AZ183" s="14"/>
      <c r="BA183" s="14"/>
      <c r="BB183" s="14"/>
      <c r="BC183" s="14"/>
      <c r="BD183" s="459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54"/>
    </row>
    <row r="184" spans="1:69" hidden="1" x14ac:dyDescent="0.25">
      <c r="A184" s="54" t="s">
        <v>47</v>
      </c>
      <c r="B184" s="54" t="s">
        <v>1356</v>
      </c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14"/>
      <c r="X184" s="54"/>
      <c r="Y184" s="54"/>
      <c r="Z184" s="54"/>
      <c r="AA184" s="54"/>
      <c r="AB184" s="54"/>
      <c r="AC184" s="54"/>
      <c r="AD184" s="54"/>
      <c r="AE184" s="14"/>
      <c r="AF184" s="14"/>
      <c r="AG184" s="14"/>
      <c r="AH184" s="14"/>
      <c r="AI184" s="14"/>
      <c r="AJ184" s="1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14"/>
      <c r="AV184" s="54"/>
      <c r="AW184" s="14"/>
      <c r="AX184" s="14"/>
      <c r="AY184" s="54"/>
      <c r="AZ184" s="14"/>
      <c r="BA184" s="14"/>
      <c r="BB184" s="14"/>
      <c r="BC184" s="14"/>
      <c r="BD184" s="459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54"/>
    </row>
    <row r="185" spans="1:69" x14ac:dyDescent="0.25">
      <c r="A185" s="54" t="s">
        <v>47</v>
      </c>
      <c r="B185" s="54" t="s">
        <v>1042</v>
      </c>
      <c r="C185" s="60">
        <v>1</v>
      </c>
      <c r="D185" s="60">
        <v>1</v>
      </c>
      <c r="E185" s="60">
        <v>1</v>
      </c>
      <c r="F185" s="60">
        <v>1</v>
      </c>
      <c r="G185" s="60">
        <v>1</v>
      </c>
      <c r="H185" s="60">
        <v>1</v>
      </c>
      <c r="I185" s="60">
        <v>1</v>
      </c>
      <c r="J185" s="494">
        <v>1</v>
      </c>
      <c r="K185" s="494">
        <v>1</v>
      </c>
      <c r="L185" s="494">
        <v>1</v>
      </c>
      <c r="M185" s="494">
        <v>1</v>
      </c>
      <c r="N185" s="494">
        <v>1</v>
      </c>
      <c r="O185" s="494">
        <v>1</v>
      </c>
      <c r="P185" s="494">
        <v>1</v>
      </c>
      <c r="Q185" s="494">
        <v>1</v>
      </c>
      <c r="R185" s="494">
        <v>1</v>
      </c>
      <c r="S185" s="494">
        <v>1</v>
      </c>
      <c r="T185" s="494">
        <v>1</v>
      </c>
      <c r="U185" s="494">
        <v>1</v>
      </c>
      <c r="V185" s="494">
        <v>1</v>
      </c>
      <c r="W185" s="494">
        <v>1</v>
      </c>
      <c r="X185" s="54"/>
      <c r="Y185" s="54"/>
      <c r="Z185" s="54"/>
      <c r="AA185" s="54"/>
      <c r="AB185" s="54"/>
      <c r="AC185" s="54"/>
      <c r="AD185" s="54"/>
      <c r="AE185" s="14"/>
      <c r="AF185" s="14"/>
      <c r="AG185" s="14"/>
      <c r="AH185" s="14"/>
      <c r="AI185" s="14"/>
      <c r="AJ185" s="1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14"/>
      <c r="AV185" s="54"/>
      <c r="AW185" s="14"/>
      <c r="AX185" s="14"/>
      <c r="AY185" s="54"/>
      <c r="AZ185" s="14"/>
      <c r="BA185" s="14"/>
      <c r="BB185" s="14"/>
      <c r="BC185" s="14"/>
      <c r="BD185" s="459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54"/>
    </row>
    <row r="186" spans="1:69" hidden="1" x14ac:dyDescent="0.25">
      <c r="A186" s="54" t="s">
        <v>47</v>
      </c>
      <c r="B186" s="54" t="s">
        <v>1357</v>
      </c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14"/>
      <c r="X186" s="54"/>
      <c r="Y186" s="54"/>
      <c r="Z186" s="54"/>
      <c r="AA186" s="54"/>
      <c r="AB186" s="54"/>
      <c r="AC186" s="54"/>
      <c r="AD186" s="54"/>
      <c r="AE186" s="14"/>
      <c r="AF186" s="14"/>
      <c r="AG186" s="14"/>
      <c r="AH186" s="14"/>
      <c r="AI186" s="14"/>
      <c r="AJ186" s="1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14"/>
      <c r="AV186" s="54"/>
      <c r="AW186" s="14"/>
      <c r="AX186" s="14"/>
      <c r="AY186" s="54"/>
      <c r="AZ186" s="14"/>
      <c r="BA186" s="14"/>
      <c r="BB186" s="14"/>
      <c r="BC186" s="14"/>
      <c r="BD186" s="459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54"/>
    </row>
    <row r="187" spans="1:69" hidden="1" x14ac:dyDescent="0.25">
      <c r="A187" s="54" t="s">
        <v>47</v>
      </c>
      <c r="B187" s="54" t="s">
        <v>1358</v>
      </c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14"/>
      <c r="X187" s="54"/>
      <c r="Y187" s="54"/>
      <c r="Z187" s="54"/>
      <c r="AA187" s="54"/>
      <c r="AB187" s="54"/>
      <c r="AC187" s="54"/>
      <c r="AD187" s="54"/>
      <c r="AE187" s="14"/>
      <c r="AF187" s="14"/>
      <c r="AG187" s="14"/>
      <c r="AH187" s="14"/>
      <c r="AI187" s="14"/>
      <c r="AJ187" s="1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14"/>
      <c r="AV187" s="54"/>
      <c r="AW187" s="14"/>
      <c r="AX187" s="14"/>
      <c r="AY187" s="54"/>
      <c r="AZ187" s="14"/>
      <c r="BA187" s="14"/>
      <c r="BB187" s="14"/>
      <c r="BC187" s="14"/>
      <c r="BD187" s="459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54"/>
    </row>
    <row r="188" spans="1:69" hidden="1" x14ac:dyDescent="0.25">
      <c r="A188" s="54" t="s">
        <v>47</v>
      </c>
      <c r="B188" s="54" t="s">
        <v>1359</v>
      </c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14"/>
      <c r="X188" s="54"/>
      <c r="Y188" s="54"/>
      <c r="Z188" s="54"/>
      <c r="AA188" s="54"/>
      <c r="AB188" s="54"/>
      <c r="AC188" s="54"/>
      <c r="AD188" s="54"/>
      <c r="AE188" s="14"/>
      <c r="AF188" s="14"/>
      <c r="AG188" s="14"/>
      <c r="AH188" s="14"/>
      <c r="AI188" s="14"/>
      <c r="AJ188" s="1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14"/>
      <c r="AV188" s="54"/>
      <c r="AW188" s="14"/>
      <c r="AX188" s="14"/>
      <c r="AY188" s="54"/>
      <c r="AZ188" s="14"/>
      <c r="BA188" s="14"/>
      <c r="BB188" s="14"/>
      <c r="BC188" s="14"/>
      <c r="BD188" s="459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54"/>
    </row>
    <row r="189" spans="1:69" hidden="1" x14ac:dyDescent="0.25">
      <c r="A189" s="54" t="s">
        <v>47</v>
      </c>
      <c r="B189" s="54" t="s">
        <v>1360</v>
      </c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14"/>
      <c r="X189" s="54"/>
      <c r="Y189" s="54"/>
      <c r="Z189" s="54"/>
      <c r="AA189" s="54"/>
      <c r="AB189" s="54"/>
      <c r="AC189" s="54"/>
      <c r="AD189" s="54"/>
      <c r="AE189" s="14"/>
      <c r="AF189" s="14"/>
      <c r="AG189" s="14"/>
      <c r="AH189" s="14"/>
      <c r="AI189" s="14"/>
      <c r="AJ189" s="1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14"/>
      <c r="AV189" s="54"/>
      <c r="AW189" s="14"/>
      <c r="AX189" s="14"/>
      <c r="AY189" s="54"/>
      <c r="AZ189" s="14"/>
      <c r="BA189" s="14"/>
      <c r="BB189" s="14"/>
      <c r="BC189" s="14"/>
      <c r="BD189" s="459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54"/>
    </row>
    <row r="190" spans="1:69" hidden="1" x14ac:dyDescent="0.25">
      <c r="A190" s="438" t="s">
        <v>47</v>
      </c>
      <c r="B190" s="438" t="s">
        <v>1361</v>
      </c>
      <c r="C190" s="438"/>
      <c r="D190" s="438"/>
      <c r="E190" s="438"/>
      <c r="F190" s="438"/>
      <c r="G190" s="438"/>
      <c r="H190" s="438"/>
      <c r="I190" s="438"/>
      <c r="J190" s="438"/>
      <c r="K190" s="438"/>
      <c r="L190" s="438"/>
      <c r="M190" s="438"/>
      <c r="N190" s="438"/>
      <c r="O190" s="438"/>
      <c r="P190" s="438"/>
      <c r="Q190" s="438"/>
      <c r="R190" s="438"/>
      <c r="S190" s="438"/>
      <c r="T190" s="438"/>
      <c r="U190" s="438"/>
      <c r="V190" s="438"/>
      <c r="W190" s="14"/>
      <c r="X190" s="54"/>
      <c r="Y190" s="54"/>
      <c r="Z190" s="54"/>
      <c r="AA190" s="54"/>
      <c r="AB190" s="54"/>
      <c r="AC190" s="54"/>
      <c r="AD190" s="54"/>
      <c r="AE190" s="14"/>
      <c r="AF190" s="14"/>
      <c r="AG190" s="14"/>
      <c r="AH190" s="14"/>
      <c r="AI190" s="14"/>
      <c r="AJ190" s="1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14"/>
      <c r="AV190" s="54"/>
      <c r="AW190" s="14"/>
      <c r="AX190" s="14"/>
      <c r="AY190" s="54"/>
      <c r="AZ190" s="14"/>
      <c r="BA190" s="14"/>
      <c r="BB190" s="14"/>
      <c r="BC190" s="14"/>
      <c r="BD190" s="459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54"/>
    </row>
    <row r="191" spans="1:69" x14ac:dyDescent="0.25">
      <c r="A191" s="54" t="s">
        <v>47</v>
      </c>
      <c r="B191" s="63" t="s">
        <v>906</v>
      </c>
      <c r="C191" s="60">
        <v>5</v>
      </c>
      <c r="D191" s="60">
        <v>5</v>
      </c>
      <c r="E191" s="60">
        <v>5</v>
      </c>
      <c r="F191" s="60">
        <v>5</v>
      </c>
      <c r="G191" s="60">
        <v>5</v>
      </c>
      <c r="H191" s="60">
        <v>5</v>
      </c>
      <c r="I191" s="60">
        <v>5</v>
      </c>
      <c r="J191" s="14">
        <v>5</v>
      </c>
      <c r="K191" s="14">
        <v>5</v>
      </c>
      <c r="L191" s="14">
        <v>5</v>
      </c>
      <c r="M191" s="14">
        <v>5</v>
      </c>
      <c r="N191" s="14">
        <v>5</v>
      </c>
      <c r="O191" s="14">
        <v>5</v>
      </c>
      <c r="P191" s="14">
        <v>5</v>
      </c>
      <c r="Q191" s="14">
        <v>5</v>
      </c>
      <c r="R191" s="14">
        <v>5</v>
      </c>
      <c r="S191" s="14">
        <v>5</v>
      </c>
      <c r="T191" s="14">
        <v>5</v>
      </c>
      <c r="U191" s="14">
        <v>5</v>
      </c>
      <c r="V191" s="14">
        <v>5</v>
      </c>
      <c r="W191" s="14">
        <v>5</v>
      </c>
      <c r="X191" s="14">
        <v>5</v>
      </c>
      <c r="Y191" s="14">
        <v>5</v>
      </c>
      <c r="Z191" s="14">
        <v>5</v>
      </c>
      <c r="AA191" s="14">
        <v>5</v>
      </c>
      <c r="AB191" s="14">
        <v>5</v>
      </c>
      <c r="AC191" s="14">
        <v>5</v>
      </c>
      <c r="AD191" s="14">
        <v>5</v>
      </c>
      <c r="AE191" s="14">
        <v>5</v>
      </c>
      <c r="AF191" s="14">
        <v>5</v>
      </c>
      <c r="AG191" s="14">
        <v>5</v>
      </c>
      <c r="AH191" s="14">
        <v>5</v>
      </c>
      <c r="AI191" s="14">
        <v>4</v>
      </c>
      <c r="AJ191" s="14">
        <v>4</v>
      </c>
      <c r="AK191" s="14">
        <v>4</v>
      </c>
      <c r="AL191" s="14">
        <v>4</v>
      </c>
      <c r="AM191" s="14">
        <v>4</v>
      </c>
      <c r="AN191" s="14">
        <v>3</v>
      </c>
      <c r="AO191" s="14">
        <v>3</v>
      </c>
      <c r="AP191" s="14">
        <v>3</v>
      </c>
      <c r="AQ191" s="14">
        <v>3</v>
      </c>
      <c r="AR191" s="14">
        <v>3</v>
      </c>
      <c r="AS191" s="14">
        <v>3</v>
      </c>
      <c r="AT191" s="14">
        <v>3</v>
      </c>
      <c r="AU191" s="14">
        <v>3</v>
      </c>
      <c r="AV191" s="14">
        <v>3</v>
      </c>
      <c r="AW191" s="14">
        <v>3</v>
      </c>
      <c r="AX191" s="14">
        <v>3</v>
      </c>
      <c r="AY191" s="14">
        <v>3</v>
      </c>
      <c r="AZ191" s="14">
        <v>2</v>
      </c>
      <c r="BA191" s="14">
        <v>1</v>
      </c>
      <c r="BB191" s="14">
        <v>1</v>
      </c>
      <c r="BC191" s="14">
        <v>1</v>
      </c>
      <c r="BD191" s="459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</row>
    <row r="192" spans="1:69" hidden="1" x14ac:dyDescent="0.25">
      <c r="A192" s="467" t="s">
        <v>47</v>
      </c>
      <c r="B192" s="467" t="s">
        <v>1362</v>
      </c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  <c r="N192" s="467"/>
      <c r="O192" s="467"/>
      <c r="P192" s="467"/>
      <c r="Q192" s="467"/>
      <c r="R192" s="467"/>
      <c r="S192" s="467"/>
      <c r="T192" s="467"/>
      <c r="U192" s="467"/>
      <c r="V192" s="467"/>
      <c r="W192" s="14"/>
      <c r="X192" s="54"/>
      <c r="Y192" s="54"/>
      <c r="Z192" s="54"/>
      <c r="AA192" s="54"/>
      <c r="AB192" s="54"/>
      <c r="AC192" s="54"/>
      <c r="AD192" s="54"/>
      <c r="AE192" s="14"/>
      <c r="AF192" s="14"/>
      <c r="AG192" s="14"/>
      <c r="AH192" s="14"/>
      <c r="AI192" s="14"/>
      <c r="AJ192" s="1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14"/>
      <c r="AV192" s="54"/>
      <c r="AW192" s="14"/>
      <c r="AX192" s="14"/>
      <c r="AY192" s="54"/>
      <c r="AZ192" s="14"/>
      <c r="BA192" s="14"/>
      <c r="BB192" s="14"/>
      <c r="BC192" s="14"/>
      <c r="BD192" s="459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54"/>
    </row>
    <row r="193" spans="1:69" hidden="1" x14ac:dyDescent="0.25">
      <c r="A193" s="54" t="s">
        <v>47</v>
      </c>
      <c r="B193" s="54" t="s">
        <v>1363</v>
      </c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14"/>
      <c r="X193" s="54"/>
      <c r="Y193" s="54"/>
      <c r="Z193" s="54"/>
      <c r="AA193" s="54"/>
      <c r="AB193" s="54"/>
      <c r="AC193" s="54"/>
      <c r="AD193" s="54"/>
      <c r="AE193" s="14"/>
      <c r="AF193" s="14"/>
      <c r="AG193" s="14"/>
      <c r="AH193" s="14"/>
      <c r="AI193" s="14"/>
      <c r="AJ193" s="1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14"/>
      <c r="AV193" s="54"/>
      <c r="AW193" s="14"/>
      <c r="AX193" s="14"/>
      <c r="AY193" s="54"/>
      <c r="AZ193" s="14"/>
      <c r="BA193" s="14"/>
      <c r="BB193" s="14"/>
      <c r="BC193" s="14"/>
      <c r="BD193" s="459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54"/>
    </row>
    <row r="194" spans="1:69" hidden="1" x14ac:dyDescent="0.25">
      <c r="A194" s="54" t="s">
        <v>48</v>
      </c>
      <c r="B194" s="54" t="s">
        <v>932</v>
      </c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14"/>
      <c r="X194" s="54"/>
      <c r="Y194" s="54"/>
      <c r="Z194" s="54"/>
      <c r="AA194" s="54"/>
      <c r="AB194" s="54"/>
      <c r="AC194" s="54"/>
      <c r="AD194" s="54"/>
      <c r="AE194" s="14"/>
      <c r="AF194" s="14"/>
      <c r="AG194" s="14"/>
      <c r="AH194" s="14"/>
      <c r="AI194" s="14"/>
      <c r="AJ194" s="1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14"/>
      <c r="AV194" s="54"/>
      <c r="AW194" s="14"/>
      <c r="AX194" s="14"/>
      <c r="AY194" s="54"/>
      <c r="AZ194" s="14"/>
      <c r="BA194" s="14"/>
      <c r="BB194" s="14"/>
      <c r="BC194" s="14"/>
      <c r="BD194" s="459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54"/>
    </row>
    <row r="195" spans="1:69" hidden="1" x14ac:dyDescent="0.25">
      <c r="A195" s="54" t="s">
        <v>48</v>
      </c>
      <c r="B195" s="54" t="s">
        <v>1364</v>
      </c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14"/>
      <c r="X195" s="54"/>
      <c r="Y195" s="54"/>
      <c r="Z195" s="54"/>
      <c r="AA195" s="54"/>
      <c r="AB195" s="54"/>
      <c r="AC195" s="54"/>
      <c r="AD195" s="54"/>
      <c r="AE195" s="14"/>
      <c r="AF195" s="14"/>
      <c r="AG195" s="14"/>
      <c r="AH195" s="14"/>
      <c r="AI195" s="14"/>
      <c r="AJ195" s="1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14"/>
      <c r="AV195" s="54"/>
      <c r="AW195" s="14"/>
      <c r="AX195" s="14"/>
      <c r="AY195" s="54"/>
      <c r="AZ195" s="14"/>
      <c r="BA195" s="14"/>
      <c r="BB195" s="14"/>
      <c r="BC195" s="14"/>
      <c r="BD195" s="459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54"/>
    </row>
    <row r="196" spans="1:69" hidden="1" x14ac:dyDescent="0.25">
      <c r="A196" s="54" t="s">
        <v>48</v>
      </c>
      <c r="B196" s="54" t="s">
        <v>1035</v>
      </c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14"/>
      <c r="X196" s="54"/>
      <c r="Y196" s="54"/>
      <c r="Z196" s="54"/>
      <c r="AA196" s="54"/>
      <c r="AB196" s="54"/>
      <c r="AC196" s="54"/>
      <c r="AD196" s="54"/>
      <c r="AE196" s="14"/>
      <c r="AF196" s="14"/>
      <c r="AG196" s="14"/>
      <c r="AH196" s="14"/>
      <c r="AI196" s="14"/>
      <c r="AJ196" s="1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14"/>
      <c r="AV196" s="54"/>
      <c r="AW196" s="14"/>
      <c r="AX196" s="14"/>
      <c r="AY196" s="54"/>
      <c r="AZ196" s="14"/>
      <c r="BA196" s="14"/>
      <c r="BB196" s="14"/>
      <c r="BC196" s="14"/>
      <c r="BD196" s="459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54"/>
    </row>
    <row r="197" spans="1:69" hidden="1" x14ac:dyDescent="0.25">
      <c r="A197" s="54" t="s">
        <v>48</v>
      </c>
      <c r="B197" s="54" t="s">
        <v>1365</v>
      </c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14"/>
      <c r="X197" s="54"/>
      <c r="Y197" s="54"/>
      <c r="Z197" s="54"/>
      <c r="AA197" s="54"/>
      <c r="AB197" s="54"/>
      <c r="AC197" s="54"/>
      <c r="AD197" s="54"/>
      <c r="AE197" s="14"/>
      <c r="AF197" s="14"/>
      <c r="AG197" s="14"/>
      <c r="AH197" s="14"/>
      <c r="AI197" s="14"/>
      <c r="AJ197" s="1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14"/>
      <c r="AV197" s="54"/>
      <c r="AW197" s="14"/>
      <c r="AX197" s="14"/>
      <c r="AY197" s="54"/>
      <c r="AZ197" s="14"/>
      <c r="BA197" s="14"/>
      <c r="BB197" s="14"/>
      <c r="BC197" s="14"/>
      <c r="BD197" s="459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54"/>
    </row>
    <row r="198" spans="1:69" hidden="1" x14ac:dyDescent="0.25">
      <c r="A198" s="54" t="s">
        <v>48</v>
      </c>
      <c r="B198" s="54" t="s">
        <v>1366</v>
      </c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14"/>
      <c r="X198" s="54"/>
      <c r="Y198" s="54"/>
      <c r="Z198" s="54"/>
      <c r="AA198" s="54"/>
      <c r="AB198" s="54"/>
      <c r="AC198" s="54"/>
      <c r="AD198" s="54"/>
      <c r="AE198" s="14"/>
      <c r="AF198" s="14"/>
      <c r="AG198" s="14"/>
      <c r="AH198" s="14"/>
      <c r="AI198" s="14"/>
      <c r="AJ198" s="1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14"/>
      <c r="AV198" s="54"/>
      <c r="AW198" s="14"/>
      <c r="AX198" s="14"/>
      <c r="AY198" s="54"/>
      <c r="AZ198" s="14"/>
      <c r="BA198" s="14"/>
      <c r="BB198" s="14"/>
      <c r="BC198" s="14"/>
      <c r="BD198" s="459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54"/>
    </row>
    <row r="199" spans="1:69" hidden="1" x14ac:dyDescent="0.25">
      <c r="A199" s="54" t="s">
        <v>48</v>
      </c>
      <c r="B199" s="54" t="s">
        <v>1367</v>
      </c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14"/>
      <c r="X199" s="54"/>
      <c r="Y199" s="54"/>
      <c r="Z199" s="54"/>
      <c r="AA199" s="54"/>
      <c r="AB199" s="54"/>
      <c r="AC199" s="54"/>
      <c r="AD199" s="54"/>
      <c r="AE199" s="14"/>
      <c r="AF199" s="14"/>
      <c r="AG199" s="14"/>
      <c r="AH199" s="14"/>
      <c r="AI199" s="14"/>
      <c r="AJ199" s="1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14"/>
      <c r="AV199" s="54"/>
      <c r="AW199" s="14"/>
      <c r="AX199" s="14"/>
      <c r="AY199" s="54"/>
      <c r="AZ199" s="14"/>
      <c r="BA199" s="14"/>
      <c r="BB199" s="14"/>
      <c r="BC199" s="14"/>
      <c r="BD199" s="459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54"/>
    </row>
    <row r="200" spans="1:69" hidden="1" x14ac:dyDescent="0.25">
      <c r="A200" s="54" t="s">
        <v>48</v>
      </c>
      <c r="B200" s="54" t="s">
        <v>1368</v>
      </c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14"/>
      <c r="X200" s="54"/>
      <c r="Y200" s="54"/>
      <c r="Z200" s="54"/>
      <c r="AA200" s="54"/>
      <c r="AB200" s="54"/>
      <c r="AC200" s="54"/>
      <c r="AD200" s="54"/>
      <c r="AE200" s="14"/>
      <c r="AF200" s="14"/>
      <c r="AG200" s="14"/>
      <c r="AH200" s="14"/>
      <c r="AI200" s="14"/>
      <c r="AJ200" s="1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14"/>
      <c r="AV200" s="54"/>
      <c r="AW200" s="14"/>
      <c r="AX200" s="14"/>
      <c r="AY200" s="54"/>
      <c r="AZ200" s="14"/>
      <c r="BA200" s="14"/>
      <c r="BB200" s="14"/>
      <c r="BC200" s="14"/>
      <c r="BD200" s="459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54"/>
    </row>
    <row r="201" spans="1:69" hidden="1" x14ac:dyDescent="0.25">
      <c r="A201" s="54" t="s">
        <v>48</v>
      </c>
      <c r="B201" s="54" t="s">
        <v>1369</v>
      </c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14"/>
      <c r="X201" s="54"/>
      <c r="Y201" s="54"/>
      <c r="Z201" s="54"/>
      <c r="AA201" s="54"/>
      <c r="AB201" s="54"/>
      <c r="AC201" s="54"/>
      <c r="AD201" s="54"/>
      <c r="AE201" s="14"/>
      <c r="AF201" s="14"/>
      <c r="AG201" s="14"/>
      <c r="AH201" s="14"/>
      <c r="AI201" s="14"/>
      <c r="AJ201" s="1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14"/>
      <c r="AV201" s="54"/>
      <c r="AW201" s="14"/>
      <c r="AX201" s="14"/>
      <c r="AY201" s="54"/>
      <c r="AZ201" s="14"/>
      <c r="BA201" s="14"/>
      <c r="BB201" s="14"/>
      <c r="BC201" s="14"/>
      <c r="BD201" s="459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54"/>
    </row>
    <row r="202" spans="1:69" hidden="1" x14ac:dyDescent="0.25">
      <c r="A202" s="54" t="s">
        <v>48</v>
      </c>
      <c r="B202" s="54" t="s">
        <v>1187</v>
      </c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14"/>
      <c r="X202" s="54"/>
      <c r="Y202" s="54"/>
      <c r="Z202" s="54"/>
      <c r="AA202" s="54"/>
      <c r="AB202" s="54"/>
      <c r="AC202" s="54"/>
      <c r="AD202" s="54"/>
      <c r="AE202" s="14"/>
      <c r="AF202" s="14"/>
      <c r="AG202" s="14"/>
      <c r="AH202" s="14"/>
      <c r="AI202" s="14"/>
      <c r="AJ202" s="1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14"/>
      <c r="AV202" s="54"/>
      <c r="AW202" s="14"/>
      <c r="AX202" s="14"/>
      <c r="AY202" s="54"/>
      <c r="AZ202" s="14"/>
      <c r="BA202" s="14"/>
      <c r="BB202" s="14"/>
      <c r="BC202" s="14"/>
      <c r="BD202" s="459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54"/>
    </row>
    <row r="203" spans="1:69" hidden="1" x14ac:dyDescent="0.25">
      <c r="A203" s="54" t="s">
        <v>48</v>
      </c>
      <c r="B203" s="54" t="s">
        <v>1370</v>
      </c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14"/>
      <c r="X203" s="54"/>
      <c r="Y203" s="54"/>
      <c r="Z203" s="54"/>
      <c r="AA203" s="54"/>
      <c r="AB203" s="54"/>
      <c r="AC203" s="54"/>
      <c r="AD203" s="54"/>
      <c r="AE203" s="14"/>
      <c r="AF203" s="14"/>
      <c r="AG203" s="14"/>
      <c r="AH203" s="14"/>
      <c r="AI203" s="14"/>
      <c r="AJ203" s="1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14"/>
      <c r="AV203" s="54"/>
      <c r="AW203" s="14"/>
      <c r="AX203" s="14"/>
      <c r="AY203" s="54"/>
      <c r="AZ203" s="14"/>
      <c r="BA203" s="14"/>
      <c r="BB203" s="14"/>
      <c r="BC203" s="14"/>
      <c r="BD203" s="459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54"/>
    </row>
    <row r="204" spans="1:69" hidden="1" x14ac:dyDescent="0.25">
      <c r="A204" s="54" t="s">
        <v>48</v>
      </c>
      <c r="B204" s="54" t="s">
        <v>1371</v>
      </c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14"/>
      <c r="X204" s="54"/>
      <c r="Y204" s="54"/>
      <c r="Z204" s="54"/>
      <c r="AA204" s="54"/>
      <c r="AB204" s="54"/>
      <c r="AC204" s="54"/>
      <c r="AD204" s="54"/>
      <c r="AE204" s="14"/>
      <c r="AF204" s="14"/>
      <c r="AG204" s="14"/>
      <c r="AH204" s="14"/>
      <c r="AI204" s="14"/>
      <c r="AJ204" s="1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14"/>
      <c r="AV204" s="54"/>
      <c r="AW204" s="14"/>
      <c r="AX204" s="14"/>
      <c r="AY204" s="54"/>
      <c r="AZ204" s="14"/>
      <c r="BA204" s="14"/>
      <c r="BB204" s="14"/>
      <c r="BC204" s="14"/>
      <c r="BD204" s="459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54"/>
    </row>
    <row r="205" spans="1:69" hidden="1" x14ac:dyDescent="0.25">
      <c r="A205" s="54" t="s">
        <v>48</v>
      </c>
      <c r="B205" s="54" t="s">
        <v>1372</v>
      </c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14"/>
      <c r="X205" s="54"/>
      <c r="Y205" s="54"/>
      <c r="Z205" s="54"/>
      <c r="AA205" s="54"/>
      <c r="AB205" s="54"/>
      <c r="AC205" s="54"/>
      <c r="AD205" s="54"/>
      <c r="AE205" s="14"/>
      <c r="AF205" s="14"/>
      <c r="AG205" s="14"/>
      <c r="AH205" s="14"/>
      <c r="AI205" s="14"/>
      <c r="AJ205" s="1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14"/>
      <c r="AV205" s="54"/>
      <c r="AW205" s="14"/>
      <c r="AX205" s="14"/>
      <c r="AY205" s="54"/>
      <c r="AZ205" s="14"/>
      <c r="BA205" s="14"/>
      <c r="BB205" s="14"/>
      <c r="BC205" s="14"/>
      <c r="BD205" s="459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54"/>
    </row>
    <row r="206" spans="1:69" hidden="1" x14ac:dyDescent="0.25">
      <c r="A206" s="54" t="s">
        <v>48</v>
      </c>
      <c r="B206" s="54" t="s">
        <v>1373</v>
      </c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14"/>
      <c r="X206" s="54"/>
      <c r="Y206" s="54"/>
      <c r="Z206" s="54"/>
      <c r="AA206" s="54"/>
      <c r="AB206" s="54"/>
      <c r="AC206" s="54"/>
      <c r="AD206" s="54"/>
      <c r="AE206" s="14"/>
      <c r="AF206" s="14"/>
      <c r="AG206" s="14"/>
      <c r="AH206" s="14"/>
      <c r="AI206" s="14"/>
      <c r="AJ206" s="1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14"/>
      <c r="AV206" s="54"/>
      <c r="AW206" s="14"/>
      <c r="AX206" s="14"/>
      <c r="AY206" s="54"/>
      <c r="AZ206" s="14"/>
      <c r="BA206" s="14"/>
      <c r="BB206" s="14"/>
      <c r="BC206" s="14"/>
      <c r="BD206" s="459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54"/>
    </row>
    <row r="207" spans="1:69" hidden="1" x14ac:dyDescent="0.25">
      <c r="A207" s="54" t="s">
        <v>48</v>
      </c>
      <c r="B207" s="54" t="s">
        <v>1374</v>
      </c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14"/>
      <c r="X207" s="54"/>
      <c r="Y207" s="54"/>
      <c r="Z207" s="54"/>
      <c r="AA207" s="54"/>
      <c r="AB207" s="54"/>
      <c r="AC207" s="54"/>
      <c r="AD207" s="54"/>
      <c r="AE207" s="14"/>
      <c r="AF207" s="14"/>
      <c r="AG207" s="14"/>
      <c r="AH207" s="14"/>
      <c r="AI207" s="14"/>
      <c r="AJ207" s="1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14"/>
      <c r="AV207" s="54"/>
      <c r="AW207" s="14"/>
      <c r="AX207" s="14"/>
      <c r="AY207" s="54"/>
      <c r="AZ207" s="14"/>
      <c r="BA207" s="14"/>
      <c r="BB207" s="14"/>
      <c r="BC207" s="14"/>
      <c r="BD207" s="459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54"/>
    </row>
    <row r="208" spans="1:69" hidden="1" x14ac:dyDescent="0.25">
      <c r="A208" s="54" t="s">
        <v>48</v>
      </c>
      <c r="B208" s="54" t="s">
        <v>1375</v>
      </c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14"/>
      <c r="X208" s="54"/>
      <c r="Y208" s="54"/>
      <c r="Z208" s="54"/>
      <c r="AA208" s="54"/>
      <c r="AB208" s="54"/>
      <c r="AC208" s="54"/>
      <c r="AD208" s="54"/>
      <c r="AE208" s="14"/>
      <c r="AF208" s="14"/>
      <c r="AG208" s="14"/>
      <c r="AH208" s="14"/>
      <c r="AI208" s="14"/>
      <c r="AJ208" s="1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14"/>
      <c r="AV208" s="54"/>
      <c r="AW208" s="14"/>
      <c r="AX208" s="14"/>
      <c r="AY208" s="54"/>
      <c r="AZ208" s="14"/>
      <c r="BA208" s="14"/>
      <c r="BB208" s="14"/>
      <c r="BC208" s="14"/>
      <c r="BD208" s="459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54"/>
    </row>
    <row r="209" spans="1:69" hidden="1" x14ac:dyDescent="0.25">
      <c r="A209" s="54" t="s">
        <v>48</v>
      </c>
      <c r="B209" s="54" t="s">
        <v>1376</v>
      </c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14"/>
      <c r="X209" s="54"/>
      <c r="Y209" s="54"/>
      <c r="Z209" s="54"/>
      <c r="AA209" s="54"/>
      <c r="AB209" s="54"/>
      <c r="AC209" s="54"/>
      <c r="AD209" s="54"/>
      <c r="AE209" s="14"/>
      <c r="AF209" s="14"/>
      <c r="AG209" s="14"/>
      <c r="AH209" s="14"/>
      <c r="AI209" s="14"/>
      <c r="AJ209" s="1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14"/>
      <c r="AV209" s="54"/>
      <c r="AW209" s="14"/>
      <c r="AX209" s="14"/>
      <c r="AY209" s="54"/>
      <c r="AZ209" s="14"/>
      <c r="BA209" s="14"/>
      <c r="BB209" s="14"/>
      <c r="BC209" s="14"/>
      <c r="BD209" s="459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54"/>
    </row>
    <row r="210" spans="1:69" hidden="1" x14ac:dyDescent="0.25">
      <c r="A210" s="54" t="s">
        <v>48</v>
      </c>
      <c r="B210" s="54" t="s">
        <v>1377</v>
      </c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14"/>
      <c r="X210" s="54"/>
      <c r="Y210" s="54"/>
      <c r="Z210" s="54"/>
      <c r="AA210" s="54"/>
      <c r="AB210" s="54"/>
      <c r="AC210" s="54"/>
      <c r="AD210" s="54"/>
      <c r="AE210" s="14"/>
      <c r="AF210" s="14"/>
      <c r="AG210" s="14"/>
      <c r="AH210" s="14"/>
      <c r="AI210" s="14"/>
      <c r="AJ210" s="1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14"/>
      <c r="AV210" s="54"/>
      <c r="AW210" s="14"/>
      <c r="AX210" s="14"/>
      <c r="AY210" s="54"/>
      <c r="AZ210" s="14"/>
      <c r="BA210" s="14"/>
      <c r="BB210" s="14"/>
      <c r="BC210" s="14"/>
      <c r="BD210" s="459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54"/>
    </row>
    <row r="211" spans="1:69" hidden="1" x14ac:dyDescent="0.25">
      <c r="A211" s="54" t="s">
        <v>48</v>
      </c>
      <c r="B211" s="54" t="s">
        <v>1378</v>
      </c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14"/>
      <c r="X211" s="54"/>
      <c r="Y211" s="54"/>
      <c r="Z211" s="54"/>
      <c r="AA211" s="54"/>
      <c r="AB211" s="54"/>
      <c r="AC211" s="54"/>
      <c r="AD211" s="54"/>
      <c r="AE211" s="14"/>
      <c r="AF211" s="14"/>
      <c r="AG211" s="14"/>
      <c r="AH211" s="14"/>
      <c r="AI211" s="14"/>
      <c r="AJ211" s="1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14"/>
      <c r="AV211" s="54"/>
      <c r="AW211" s="14"/>
      <c r="AX211" s="14"/>
      <c r="AY211" s="54"/>
      <c r="AZ211" s="14"/>
      <c r="BA211" s="14"/>
      <c r="BB211" s="14"/>
      <c r="BC211" s="14"/>
      <c r="BD211" s="459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54"/>
    </row>
    <row r="212" spans="1:69" hidden="1" x14ac:dyDescent="0.25">
      <c r="A212" s="438" t="s">
        <v>48</v>
      </c>
      <c r="B212" s="438" t="s">
        <v>1379</v>
      </c>
      <c r="C212" s="438"/>
      <c r="D212" s="438"/>
      <c r="E212" s="438"/>
      <c r="F212" s="438"/>
      <c r="G212" s="438"/>
      <c r="H212" s="438"/>
      <c r="I212" s="438"/>
      <c r="J212" s="438"/>
      <c r="K212" s="438"/>
      <c r="L212" s="438"/>
      <c r="M212" s="438"/>
      <c r="N212" s="438"/>
      <c r="O212" s="438"/>
      <c r="P212" s="438"/>
      <c r="Q212" s="438"/>
      <c r="R212" s="438"/>
      <c r="S212" s="438"/>
      <c r="T212" s="438"/>
      <c r="U212" s="438"/>
      <c r="V212" s="438"/>
      <c r="W212" s="14"/>
      <c r="X212" s="54"/>
      <c r="Y212" s="54"/>
      <c r="Z212" s="54"/>
      <c r="AA212" s="54"/>
      <c r="AB212" s="54"/>
      <c r="AC212" s="54"/>
      <c r="AD212" s="54"/>
      <c r="AE212" s="14"/>
      <c r="AF212" s="14"/>
      <c r="AG212" s="14"/>
      <c r="AH212" s="14"/>
      <c r="AI212" s="14"/>
      <c r="AJ212" s="1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14"/>
      <c r="AV212" s="54"/>
      <c r="AW212" s="14"/>
      <c r="AX212" s="14"/>
      <c r="AY212" s="54"/>
      <c r="AZ212" s="14"/>
      <c r="BA212" s="14"/>
      <c r="BB212" s="14"/>
      <c r="BC212" s="14"/>
      <c r="BD212" s="459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54"/>
    </row>
    <row r="213" spans="1:69" x14ac:dyDescent="0.25">
      <c r="A213" s="54" t="s">
        <v>48</v>
      </c>
      <c r="B213" s="54" t="s">
        <v>1380</v>
      </c>
      <c r="C213" s="522">
        <v>14</v>
      </c>
      <c r="D213" s="522">
        <v>14</v>
      </c>
      <c r="E213" s="522">
        <v>14</v>
      </c>
      <c r="F213" s="522">
        <v>14</v>
      </c>
      <c r="G213" s="522">
        <v>14</v>
      </c>
      <c r="H213" s="60">
        <v>14</v>
      </c>
      <c r="I213" s="60">
        <v>14</v>
      </c>
      <c r="J213" s="14">
        <v>14</v>
      </c>
      <c r="K213" s="14">
        <v>14</v>
      </c>
      <c r="L213" s="14">
        <v>14</v>
      </c>
      <c r="M213" s="14">
        <v>14</v>
      </c>
      <c r="N213" s="14">
        <v>14</v>
      </c>
      <c r="O213" s="14">
        <v>14</v>
      </c>
      <c r="P213" s="14">
        <v>14</v>
      </c>
      <c r="Q213" s="14">
        <v>14</v>
      </c>
      <c r="R213" s="14">
        <v>14</v>
      </c>
      <c r="S213" s="14">
        <v>14</v>
      </c>
      <c r="T213" s="14">
        <v>14</v>
      </c>
      <c r="U213" s="14">
        <v>14</v>
      </c>
      <c r="V213" s="14">
        <v>14</v>
      </c>
      <c r="W213" s="14">
        <v>13</v>
      </c>
      <c r="X213" s="14">
        <v>13</v>
      </c>
      <c r="Y213" s="14">
        <v>13</v>
      </c>
      <c r="Z213" s="14">
        <v>13</v>
      </c>
      <c r="AA213" s="14">
        <v>13</v>
      </c>
      <c r="AB213" s="14">
        <v>13</v>
      </c>
      <c r="AC213" s="14">
        <v>12</v>
      </c>
      <c r="AD213" s="14">
        <v>12</v>
      </c>
      <c r="AE213" s="14">
        <v>12</v>
      </c>
      <c r="AF213" s="14">
        <v>12</v>
      </c>
      <c r="AG213" s="14">
        <v>12</v>
      </c>
      <c r="AH213" s="14">
        <v>12</v>
      </c>
      <c r="AI213" s="14">
        <v>10</v>
      </c>
      <c r="AJ213" s="14">
        <v>10</v>
      </c>
      <c r="AK213" s="14">
        <v>10</v>
      </c>
      <c r="AL213" s="14">
        <v>10</v>
      </c>
      <c r="AM213" s="14">
        <v>10</v>
      </c>
      <c r="AN213" s="14">
        <v>9</v>
      </c>
      <c r="AO213" s="14">
        <v>9</v>
      </c>
      <c r="AP213" s="14">
        <v>9</v>
      </c>
      <c r="AQ213" s="14">
        <v>8</v>
      </c>
      <c r="AR213" s="14">
        <v>7</v>
      </c>
      <c r="AS213" s="14">
        <v>7</v>
      </c>
      <c r="AT213" s="14">
        <v>7</v>
      </c>
      <c r="AU213" s="14">
        <v>7</v>
      </c>
      <c r="AV213" s="14">
        <v>7</v>
      </c>
      <c r="AW213" s="14">
        <v>7</v>
      </c>
      <c r="AX213" s="14">
        <v>7</v>
      </c>
      <c r="AY213" s="14">
        <v>7</v>
      </c>
      <c r="AZ213" s="14">
        <v>7</v>
      </c>
      <c r="BA213" s="14">
        <v>5</v>
      </c>
      <c r="BB213" s="14">
        <v>5</v>
      </c>
      <c r="BC213" s="14">
        <v>5</v>
      </c>
      <c r="BD213" s="459">
        <v>4</v>
      </c>
      <c r="BE213" s="14">
        <v>4</v>
      </c>
      <c r="BF213" s="14">
        <v>4</v>
      </c>
      <c r="BG213" s="14">
        <v>3</v>
      </c>
      <c r="BH213" s="14">
        <v>3</v>
      </c>
      <c r="BI213" s="14">
        <v>2</v>
      </c>
      <c r="BJ213" s="14">
        <v>2</v>
      </c>
      <c r="BK213" s="14">
        <v>1</v>
      </c>
      <c r="BL213" s="14">
        <v>1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</row>
    <row r="214" spans="1:69" x14ac:dyDescent="0.25">
      <c r="A214" s="467" t="s">
        <v>48</v>
      </c>
      <c r="B214" s="467" t="s">
        <v>1381</v>
      </c>
      <c r="C214" s="520">
        <v>1</v>
      </c>
      <c r="D214" s="520">
        <v>1</v>
      </c>
      <c r="E214" s="520">
        <v>1</v>
      </c>
      <c r="F214" s="520">
        <v>1</v>
      </c>
      <c r="G214" s="520">
        <v>1</v>
      </c>
      <c r="H214" s="520">
        <v>1</v>
      </c>
      <c r="I214" s="520">
        <v>1</v>
      </c>
      <c r="J214" s="498">
        <v>1</v>
      </c>
      <c r="K214" s="498">
        <v>1</v>
      </c>
      <c r="L214" s="498">
        <v>1</v>
      </c>
      <c r="M214" s="498">
        <v>1</v>
      </c>
      <c r="N214" s="498">
        <v>1</v>
      </c>
      <c r="O214" s="498">
        <v>1</v>
      </c>
      <c r="P214" s="498">
        <v>1</v>
      </c>
      <c r="Q214" s="498">
        <v>1</v>
      </c>
      <c r="R214" s="498">
        <v>1</v>
      </c>
      <c r="S214" s="498">
        <v>1</v>
      </c>
      <c r="T214" s="498">
        <v>1</v>
      </c>
      <c r="U214" s="498">
        <v>1</v>
      </c>
      <c r="V214" s="498">
        <v>1</v>
      </c>
      <c r="W214" s="14"/>
      <c r="X214" s="54"/>
      <c r="Y214" s="54"/>
      <c r="Z214" s="54"/>
      <c r="AA214" s="54"/>
      <c r="AB214" s="54"/>
      <c r="AC214" s="54"/>
      <c r="AD214" s="54"/>
      <c r="AE214" s="14"/>
      <c r="AF214" s="14"/>
      <c r="AG214" s="14"/>
      <c r="AH214" s="14"/>
      <c r="AI214" s="14"/>
      <c r="AJ214" s="1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14"/>
      <c r="AV214" s="54"/>
      <c r="AW214" s="14"/>
      <c r="AX214" s="14"/>
      <c r="AY214" s="54"/>
      <c r="AZ214" s="14"/>
      <c r="BA214" s="14"/>
      <c r="BB214" s="14"/>
      <c r="BC214" s="14"/>
      <c r="BD214" s="459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54"/>
    </row>
    <row r="215" spans="1:69" hidden="1" x14ac:dyDescent="0.25">
      <c r="A215" s="54" t="s">
        <v>48</v>
      </c>
      <c r="B215" s="54" t="s">
        <v>1382</v>
      </c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14"/>
      <c r="X215" s="54"/>
      <c r="Y215" s="54"/>
      <c r="Z215" s="54"/>
      <c r="AA215" s="54"/>
      <c r="AB215" s="54"/>
      <c r="AC215" s="54"/>
      <c r="AD215" s="54"/>
      <c r="AE215" s="14"/>
      <c r="AF215" s="14"/>
      <c r="AG215" s="14"/>
      <c r="AH215" s="14"/>
      <c r="AI215" s="14"/>
      <c r="AJ215" s="1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14"/>
      <c r="AV215" s="54"/>
      <c r="AW215" s="14"/>
      <c r="AX215" s="14"/>
      <c r="AY215" s="54"/>
      <c r="AZ215" s="14"/>
      <c r="BA215" s="14"/>
      <c r="BB215" s="14"/>
      <c r="BC215" s="14"/>
      <c r="BD215" s="459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54"/>
    </row>
    <row r="216" spans="1:69" hidden="1" x14ac:dyDescent="0.25">
      <c r="A216" s="54" t="s">
        <v>7</v>
      </c>
      <c r="B216" s="54" t="s">
        <v>1383</v>
      </c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14"/>
      <c r="X216" s="54"/>
      <c r="Y216" s="54"/>
      <c r="Z216" s="54"/>
      <c r="AA216" s="54"/>
      <c r="AB216" s="54"/>
      <c r="AC216" s="54"/>
      <c r="AD216" s="54"/>
      <c r="AE216" s="14"/>
      <c r="AF216" s="14"/>
      <c r="AG216" s="14"/>
      <c r="AH216" s="14"/>
      <c r="AI216" s="14"/>
      <c r="AJ216" s="1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14"/>
      <c r="AV216" s="54"/>
      <c r="AW216" s="14"/>
      <c r="AX216" s="14"/>
      <c r="AY216" s="54"/>
      <c r="AZ216" s="14"/>
      <c r="BA216" s="14"/>
      <c r="BB216" s="14"/>
      <c r="BC216" s="14"/>
      <c r="BD216" s="459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54"/>
    </row>
    <row r="217" spans="1:69" x14ac:dyDescent="0.25">
      <c r="A217" s="54" t="s">
        <v>7</v>
      </c>
      <c r="B217" s="54" t="s">
        <v>1188</v>
      </c>
      <c r="C217" s="60">
        <v>1</v>
      </c>
      <c r="D217" s="60">
        <v>1</v>
      </c>
      <c r="E217" s="60">
        <v>1</v>
      </c>
      <c r="F217" s="60">
        <v>1</v>
      </c>
      <c r="G217" s="60">
        <v>1</v>
      </c>
      <c r="H217" s="60">
        <v>1</v>
      </c>
      <c r="I217" s="60">
        <v>1</v>
      </c>
      <c r="J217" s="71">
        <v>1</v>
      </c>
      <c r="K217" s="71">
        <v>1</v>
      </c>
      <c r="L217" s="71">
        <v>1</v>
      </c>
      <c r="M217" s="71">
        <v>1</v>
      </c>
      <c r="N217" s="71">
        <v>1</v>
      </c>
      <c r="O217" s="71">
        <v>1</v>
      </c>
      <c r="P217" s="313">
        <v>1</v>
      </c>
      <c r="Q217" s="313">
        <v>1</v>
      </c>
      <c r="R217" s="313">
        <v>1</v>
      </c>
      <c r="S217" s="313">
        <v>1</v>
      </c>
      <c r="T217" s="313">
        <v>1</v>
      </c>
      <c r="U217" s="313">
        <v>1</v>
      </c>
      <c r="V217" s="313">
        <v>1</v>
      </c>
      <c r="W217" s="14"/>
      <c r="X217" s="54"/>
      <c r="Y217" s="54"/>
      <c r="Z217" s="54"/>
      <c r="AA217" s="54"/>
      <c r="AB217" s="54"/>
      <c r="AC217" s="54"/>
      <c r="AD217" s="54"/>
      <c r="AE217" s="14"/>
      <c r="AF217" s="14"/>
      <c r="AG217" s="14"/>
      <c r="AH217" s="14"/>
      <c r="AI217" s="14"/>
      <c r="AJ217" s="1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14"/>
      <c r="AV217" s="54"/>
      <c r="AW217" s="14"/>
      <c r="AX217" s="14"/>
      <c r="AY217" s="54"/>
      <c r="AZ217" s="14"/>
      <c r="BA217" s="14"/>
      <c r="BB217" s="14"/>
      <c r="BC217" s="14"/>
      <c r="BD217" s="459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54"/>
    </row>
    <row r="218" spans="1:69" hidden="1" x14ac:dyDescent="0.25">
      <c r="A218" s="54" t="s">
        <v>7</v>
      </c>
      <c r="B218" s="54" t="s">
        <v>1384</v>
      </c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14"/>
      <c r="X218" s="54"/>
      <c r="Y218" s="54"/>
      <c r="Z218" s="54"/>
      <c r="AA218" s="54"/>
      <c r="AB218" s="54"/>
      <c r="AC218" s="54"/>
      <c r="AD218" s="54"/>
      <c r="AE218" s="14"/>
      <c r="AF218" s="14"/>
      <c r="AG218" s="14"/>
      <c r="AH218" s="14"/>
      <c r="AI218" s="14"/>
      <c r="AJ218" s="1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14"/>
      <c r="AV218" s="54"/>
      <c r="AW218" s="14"/>
      <c r="AX218" s="14"/>
      <c r="AY218" s="54"/>
      <c r="AZ218" s="14"/>
      <c r="BA218" s="14"/>
      <c r="BB218" s="14"/>
      <c r="BC218" s="14"/>
      <c r="BD218" s="459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54"/>
    </row>
    <row r="219" spans="1:69" hidden="1" x14ac:dyDescent="0.25">
      <c r="A219" s="54" t="s">
        <v>7</v>
      </c>
      <c r="B219" s="54" t="s">
        <v>1385</v>
      </c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14"/>
      <c r="X219" s="54"/>
      <c r="Y219" s="54"/>
      <c r="Z219" s="54"/>
      <c r="AA219" s="54"/>
      <c r="AB219" s="54"/>
      <c r="AC219" s="54"/>
      <c r="AD219" s="54"/>
      <c r="AE219" s="14"/>
      <c r="AF219" s="14"/>
      <c r="AG219" s="14"/>
      <c r="AH219" s="14"/>
      <c r="AI219" s="14"/>
      <c r="AJ219" s="1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14"/>
      <c r="AV219" s="54"/>
      <c r="AW219" s="14"/>
      <c r="AX219" s="14"/>
      <c r="AY219" s="54"/>
      <c r="AZ219" s="14"/>
      <c r="BA219" s="14"/>
      <c r="BB219" s="14"/>
      <c r="BC219" s="14"/>
      <c r="BD219" s="459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54"/>
    </row>
    <row r="220" spans="1:69" hidden="1" x14ac:dyDescent="0.25">
      <c r="A220" s="54" t="s">
        <v>7</v>
      </c>
      <c r="B220" s="54" t="s">
        <v>1386</v>
      </c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14"/>
      <c r="X220" s="54"/>
      <c r="Y220" s="54"/>
      <c r="Z220" s="54"/>
      <c r="AA220" s="54"/>
      <c r="AB220" s="54"/>
      <c r="AC220" s="54"/>
      <c r="AD220" s="54"/>
      <c r="AE220" s="14"/>
      <c r="AF220" s="14"/>
      <c r="AG220" s="14"/>
      <c r="AH220" s="14"/>
      <c r="AI220" s="14"/>
      <c r="AJ220" s="1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14"/>
      <c r="AV220" s="54"/>
      <c r="AW220" s="14"/>
      <c r="AX220" s="14"/>
      <c r="AY220" s="54"/>
      <c r="AZ220" s="14"/>
      <c r="BA220" s="14"/>
      <c r="BB220" s="14"/>
      <c r="BC220" s="14"/>
      <c r="BD220" s="459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54"/>
    </row>
    <row r="221" spans="1:69" hidden="1" x14ac:dyDescent="0.25">
      <c r="A221" s="54" t="s">
        <v>7</v>
      </c>
      <c r="B221" s="54" t="s">
        <v>1387</v>
      </c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14"/>
      <c r="X221" s="54"/>
      <c r="Y221" s="54"/>
      <c r="Z221" s="54"/>
      <c r="AA221" s="54"/>
      <c r="AB221" s="54"/>
      <c r="AC221" s="54"/>
      <c r="AD221" s="54"/>
      <c r="AE221" s="14"/>
      <c r="AF221" s="14"/>
      <c r="AG221" s="14"/>
      <c r="AH221" s="14"/>
      <c r="AI221" s="14"/>
      <c r="AJ221" s="1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14"/>
      <c r="AV221" s="54"/>
      <c r="AW221" s="14"/>
      <c r="AX221" s="14"/>
      <c r="AY221" s="54"/>
      <c r="AZ221" s="14"/>
      <c r="BA221" s="14"/>
      <c r="BB221" s="14"/>
      <c r="BC221" s="14"/>
      <c r="BD221" s="459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54"/>
    </row>
    <row r="222" spans="1:69" hidden="1" x14ac:dyDescent="0.25">
      <c r="A222" s="54" t="s">
        <v>7</v>
      </c>
      <c r="B222" s="54" t="s">
        <v>1388</v>
      </c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14"/>
      <c r="X222" s="54"/>
      <c r="Y222" s="54"/>
      <c r="Z222" s="54"/>
      <c r="AA222" s="54"/>
      <c r="AB222" s="54"/>
      <c r="AC222" s="54"/>
      <c r="AD222" s="54"/>
      <c r="AE222" s="14"/>
      <c r="AF222" s="14"/>
      <c r="AG222" s="14"/>
      <c r="AH222" s="14"/>
      <c r="AI222" s="14"/>
      <c r="AJ222" s="1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14"/>
      <c r="AV222" s="54"/>
      <c r="AW222" s="14"/>
      <c r="AX222" s="14"/>
      <c r="AY222" s="54"/>
      <c r="AZ222" s="14"/>
      <c r="BA222" s="14"/>
      <c r="BB222" s="14"/>
      <c r="BC222" s="14"/>
      <c r="BD222" s="459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54"/>
    </row>
    <row r="223" spans="1:69" hidden="1" x14ac:dyDescent="0.25">
      <c r="A223" s="54" t="s">
        <v>7</v>
      </c>
      <c r="B223" s="54" t="s">
        <v>1389</v>
      </c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14"/>
      <c r="X223" s="54"/>
      <c r="Y223" s="54"/>
      <c r="Z223" s="54"/>
      <c r="AA223" s="54"/>
      <c r="AB223" s="54"/>
      <c r="AC223" s="54"/>
      <c r="AD223" s="54"/>
      <c r="AE223" s="14"/>
      <c r="AF223" s="14"/>
      <c r="AG223" s="14"/>
      <c r="AH223" s="14"/>
      <c r="AI223" s="14"/>
      <c r="AJ223" s="1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14"/>
      <c r="AV223" s="54"/>
      <c r="AW223" s="14"/>
      <c r="AX223" s="14"/>
      <c r="AY223" s="54"/>
      <c r="AZ223" s="14"/>
      <c r="BA223" s="14"/>
      <c r="BB223" s="14"/>
      <c r="BC223" s="14"/>
      <c r="BD223" s="459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54"/>
    </row>
    <row r="224" spans="1:69" hidden="1" x14ac:dyDescent="0.25">
      <c r="A224" s="54" t="s">
        <v>7</v>
      </c>
      <c r="B224" s="54" t="s">
        <v>1390</v>
      </c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14"/>
      <c r="X224" s="54"/>
      <c r="Y224" s="54"/>
      <c r="Z224" s="54"/>
      <c r="AA224" s="54"/>
      <c r="AB224" s="54"/>
      <c r="AC224" s="54"/>
      <c r="AD224" s="54"/>
      <c r="AE224" s="14"/>
      <c r="AF224" s="14"/>
      <c r="AG224" s="14"/>
      <c r="AH224" s="14"/>
      <c r="AI224" s="14"/>
      <c r="AJ224" s="1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14"/>
      <c r="AV224" s="54"/>
      <c r="AW224" s="14"/>
      <c r="AX224" s="14"/>
      <c r="AY224" s="54"/>
      <c r="AZ224" s="14"/>
      <c r="BA224" s="14"/>
      <c r="BB224" s="14"/>
      <c r="BC224" s="14"/>
      <c r="BD224" s="459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54"/>
    </row>
    <row r="225" spans="1:69" hidden="1" x14ac:dyDescent="0.25">
      <c r="A225" s="54" t="s">
        <v>7</v>
      </c>
      <c r="B225" s="54" t="s">
        <v>1326</v>
      </c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14"/>
      <c r="X225" s="54"/>
      <c r="Y225" s="54"/>
      <c r="Z225" s="54"/>
      <c r="AA225" s="54"/>
      <c r="AB225" s="54"/>
      <c r="AC225" s="54"/>
      <c r="AD225" s="54"/>
      <c r="AE225" s="14"/>
      <c r="AF225" s="14"/>
      <c r="AG225" s="14"/>
      <c r="AH225" s="14"/>
      <c r="AI225" s="14"/>
      <c r="AJ225" s="1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14"/>
      <c r="AV225" s="54"/>
      <c r="AW225" s="14"/>
      <c r="AX225" s="14"/>
      <c r="AY225" s="54"/>
      <c r="AZ225" s="14"/>
      <c r="BA225" s="14"/>
      <c r="BB225" s="14"/>
      <c r="BC225" s="14"/>
      <c r="BD225" s="459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54"/>
    </row>
    <row r="226" spans="1:69" hidden="1" x14ac:dyDescent="0.25">
      <c r="A226" s="54" t="s">
        <v>7</v>
      </c>
      <c r="B226" s="54" t="s">
        <v>1391</v>
      </c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14"/>
      <c r="X226" s="54"/>
      <c r="Y226" s="54"/>
      <c r="Z226" s="54"/>
      <c r="AA226" s="54"/>
      <c r="AB226" s="54"/>
      <c r="AC226" s="54"/>
      <c r="AD226" s="54"/>
      <c r="AE226" s="14"/>
      <c r="AF226" s="14"/>
      <c r="AG226" s="14"/>
      <c r="AH226" s="14"/>
      <c r="AI226" s="14"/>
      <c r="AJ226" s="1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14"/>
      <c r="AV226" s="54"/>
      <c r="AW226" s="14"/>
      <c r="AX226" s="14"/>
      <c r="AY226" s="54"/>
      <c r="AZ226" s="14"/>
      <c r="BA226" s="14"/>
      <c r="BB226" s="14"/>
      <c r="BC226" s="14"/>
      <c r="BD226" s="459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54"/>
    </row>
    <row r="227" spans="1:69" hidden="1" x14ac:dyDescent="0.25">
      <c r="A227" s="54" t="s">
        <v>7</v>
      </c>
      <c r="B227" s="54" t="s">
        <v>1392</v>
      </c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14"/>
      <c r="X227" s="54"/>
      <c r="Y227" s="54"/>
      <c r="Z227" s="54"/>
      <c r="AA227" s="54"/>
      <c r="AB227" s="54"/>
      <c r="AC227" s="54"/>
      <c r="AD227" s="54"/>
      <c r="AE227" s="14"/>
      <c r="AF227" s="14"/>
      <c r="AG227" s="14"/>
      <c r="AH227" s="14"/>
      <c r="AI227" s="14"/>
      <c r="AJ227" s="1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14"/>
      <c r="AV227" s="54"/>
      <c r="AW227" s="14"/>
      <c r="AX227" s="14"/>
      <c r="AY227" s="54"/>
      <c r="AZ227" s="14"/>
      <c r="BA227" s="14"/>
      <c r="BB227" s="14"/>
      <c r="BC227" s="14"/>
      <c r="BD227" s="459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54"/>
    </row>
    <row r="228" spans="1:69" x14ac:dyDescent="0.25">
      <c r="A228" s="438" t="s">
        <v>7</v>
      </c>
      <c r="B228" s="438" t="s">
        <v>1189</v>
      </c>
      <c r="C228" s="60">
        <v>1</v>
      </c>
      <c r="D228" s="60">
        <v>1</v>
      </c>
      <c r="E228" s="60">
        <v>1</v>
      </c>
      <c r="F228" s="60">
        <v>1</v>
      </c>
      <c r="G228" s="60">
        <v>1</v>
      </c>
      <c r="H228" s="60">
        <v>1</v>
      </c>
      <c r="I228" s="60">
        <v>1</v>
      </c>
      <c r="J228" s="71">
        <v>1</v>
      </c>
      <c r="K228" s="71">
        <v>1</v>
      </c>
      <c r="L228" s="71">
        <v>1</v>
      </c>
      <c r="M228" s="71">
        <v>1</v>
      </c>
      <c r="N228" s="71">
        <v>1</v>
      </c>
      <c r="O228" s="71">
        <v>1</v>
      </c>
      <c r="P228" s="71">
        <v>1</v>
      </c>
      <c r="Q228" s="71">
        <v>1</v>
      </c>
      <c r="R228" s="71">
        <v>1</v>
      </c>
      <c r="S228" s="71">
        <v>1</v>
      </c>
      <c r="T228" s="71">
        <v>1</v>
      </c>
      <c r="U228" s="71">
        <v>1</v>
      </c>
      <c r="V228" s="71">
        <v>1</v>
      </c>
      <c r="W228" s="71">
        <v>1</v>
      </c>
      <c r="X228" s="54"/>
      <c r="Y228" s="54"/>
      <c r="Z228" s="54"/>
      <c r="AA228" s="54"/>
      <c r="AB228" s="54"/>
      <c r="AC228" s="54"/>
      <c r="AD228" s="54"/>
      <c r="AE228" s="14"/>
      <c r="AF228" s="14"/>
      <c r="AG228" s="14"/>
      <c r="AH228" s="14"/>
      <c r="AI228" s="14"/>
      <c r="AJ228" s="1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14"/>
      <c r="AV228" s="54"/>
      <c r="AW228" s="14"/>
      <c r="AX228" s="14"/>
      <c r="AY228" s="54"/>
      <c r="AZ228" s="14"/>
      <c r="BA228" s="14"/>
      <c r="BB228" s="14"/>
      <c r="BC228" s="14"/>
      <c r="BD228" s="459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54"/>
    </row>
    <row r="229" spans="1:69" x14ac:dyDescent="0.25">
      <c r="A229" s="54" t="s">
        <v>7</v>
      </c>
      <c r="B229" s="54" t="s">
        <v>1191</v>
      </c>
      <c r="C229" s="522">
        <v>8</v>
      </c>
      <c r="D229" s="522">
        <v>8</v>
      </c>
      <c r="E229" s="522">
        <v>8</v>
      </c>
      <c r="F229" s="522">
        <v>8</v>
      </c>
      <c r="G229" s="522">
        <v>8</v>
      </c>
      <c r="H229" s="60">
        <v>8</v>
      </c>
      <c r="I229" s="60">
        <v>8</v>
      </c>
      <c r="J229" s="14">
        <v>8</v>
      </c>
      <c r="K229" s="14">
        <v>8</v>
      </c>
      <c r="L229" s="14">
        <v>8</v>
      </c>
      <c r="M229" s="14">
        <v>8</v>
      </c>
      <c r="N229" s="14">
        <v>8</v>
      </c>
      <c r="O229" s="14">
        <v>8</v>
      </c>
      <c r="P229" s="14">
        <v>8</v>
      </c>
      <c r="Q229" s="14">
        <v>8</v>
      </c>
      <c r="R229" s="14">
        <v>8</v>
      </c>
      <c r="S229" s="14">
        <v>8</v>
      </c>
      <c r="T229" s="14">
        <v>8</v>
      </c>
      <c r="U229" s="14">
        <v>8</v>
      </c>
      <c r="V229" s="14">
        <v>8</v>
      </c>
      <c r="W229" s="14">
        <v>8</v>
      </c>
      <c r="X229" s="14">
        <v>8</v>
      </c>
      <c r="Y229" s="14">
        <v>8</v>
      </c>
      <c r="Z229" s="14">
        <v>8</v>
      </c>
      <c r="AA229" s="14">
        <v>8</v>
      </c>
      <c r="AB229" s="14">
        <v>8</v>
      </c>
      <c r="AC229" s="14">
        <v>8</v>
      </c>
      <c r="AD229" s="14">
        <v>8</v>
      </c>
      <c r="AE229" s="14">
        <v>8</v>
      </c>
      <c r="AF229" s="14">
        <v>8</v>
      </c>
      <c r="AG229" s="14">
        <v>7</v>
      </c>
      <c r="AH229" s="14">
        <v>7</v>
      </c>
      <c r="AI229" s="14">
        <v>7</v>
      </c>
      <c r="AJ229" s="14">
        <v>6</v>
      </c>
      <c r="AK229" s="14">
        <v>6</v>
      </c>
      <c r="AL229" s="14">
        <v>6</v>
      </c>
      <c r="AM229" s="14">
        <v>6</v>
      </c>
      <c r="AN229" s="14">
        <v>6</v>
      </c>
      <c r="AO229" s="14">
        <v>6</v>
      </c>
      <c r="AP229" s="14">
        <v>6</v>
      </c>
      <c r="AQ229" s="14">
        <v>6</v>
      </c>
      <c r="AR229" s="14">
        <v>6</v>
      </c>
      <c r="AS229" s="14">
        <v>6</v>
      </c>
      <c r="AT229" s="14">
        <v>6</v>
      </c>
      <c r="AU229" s="14">
        <v>6</v>
      </c>
      <c r="AV229" s="14">
        <v>6</v>
      </c>
      <c r="AW229" s="14">
        <v>6</v>
      </c>
      <c r="AX229" s="14">
        <v>6</v>
      </c>
      <c r="AY229" s="14">
        <v>6</v>
      </c>
      <c r="AZ229" s="14">
        <v>6</v>
      </c>
      <c r="BA229" s="14">
        <v>6</v>
      </c>
      <c r="BB229" s="14">
        <v>6</v>
      </c>
      <c r="BC229" s="14">
        <v>6</v>
      </c>
      <c r="BD229" s="459">
        <v>4</v>
      </c>
      <c r="BE229" s="14">
        <v>2</v>
      </c>
      <c r="BF229" s="14">
        <v>2</v>
      </c>
      <c r="BG229" s="14">
        <v>2</v>
      </c>
      <c r="BH229" s="14">
        <v>2</v>
      </c>
      <c r="BI229" s="14">
        <v>2</v>
      </c>
      <c r="BJ229" s="14">
        <v>1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</row>
    <row r="230" spans="1:69" hidden="1" x14ac:dyDescent="0.25">
      <c r="A230" s="466" t="s">
        <v>7</v>
      </c>
      <c r="B230" s="466" t="s">
        <v>1190</v>
      </c>
      <c r="C230" s="466"/>
      <c r="D230" s="466"/>
      <c r="E230" s="466"/>
      <c r="F230" s="466"/>
      <c r="G230" s="466"/>
      <c r="H230" s="466"/>
      <c r="I230" s="466"/>
      <c r="J230" s="466"/>
      <c r="K230" s="466"/>
      <c r="L230" s="466"/>
      <c r="M230" s="466"/>
      <c r="N230" s="466"/>
      <c r="O230" s="466"/>
      <c r="P230" s="466"/>
      <c r="Q230" s="466"/>
      <c r="R230" s="466"/>
      <c r="S230" s="466"/>
      <c r="T230" s="466"/>
      <c r="U230" s="466"/>
      <c r="V230" s="466"/>
      <c r="W230" s="14"/>
      <c r="X230" s="54"/>
      <c r="Y230" s="54"/>
      <c r="Z230" s="54"/>
      <c r="AA230" s="54"/>
      <c r="AB230" s="54"/>
      <c r="AC230" s="54"/>
      <c r="AD230" s="54"/>
      <c r="AE230" s="14"/>
      <c r="AF230" s="14"/>
      <c r="AG230" s="14"/>
      <c r="AH230" s="14"/>
      <c r="AI230" s="14"/>
      <c r="AJ230" s="1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14"/>
      <c r="AV230" s="54"/>
      <c r="AW230" s="14"/>
      <c r="AX230" s="14"/>
      <c r="AY230" s="54"/>
      <c r="AZ230" s="14"/>
      <c r="BA230" s="14"/>
      <c r="BB230" s="14"/>
      <c r="BC230" s="14"/>
      <c r="BD230" s="459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54"/>
    </row>
    <row r="231" spans="1:69" x14ac:dyDescent="0.25">
      <c r="A231" s="54" t="s">
        <v>7</v>
      </c>
      <c r="B231" s="54" t="s">
        <v>7</v>
      </c>
      <c r="C231" s="522">
        <v>103</v>
      </c>
      <c r="D231" s="522">
        <v>103</v>
      </c>
      <c r="E231" s="522">
        <v>103</v>
      </c>
      <c r="F231" s="522">
        <v>103</v>
      </c>
      <c r="G231" s="522">
        <v>102</v>
      </c>
      <c r="H231" s="60">
        <v>102</v>
      </c>
      <c r="I231" s="60">
        <v>102</v>
      </c>
      <c r="J231" s="14">
        <v>102</v>
      </c>
      <c r="K231" s="14">
        <v>102</v>
      </c>
      <c r="L231" s="14">
        <v>102</v>
      </c>
      <c r="M231" s="14">
        <v>102</v>
      </c>
      <c r="N231" s="14">
        <v>101</v>
      </c>
      <c r="O231" s="14">
        <v>100</v>
      </c>
      <c r="P231" s="14">
        <v>100</v>
      </c>
      <c r="Q231" s="14">
        <v>100</v>
      </c>
      <c r="R231" s="14">
        <v>100</v>
      </c>
      <c r="S231" s="14">
        <v>100</v>
      </c>
      <c r="T231" s="14">
        <v>99</v>
      </c>
      <c r="U231" s="14">
        <v>99</v>
      </c>
      <c r="V231" s="14">
        <v>99</v>
      </c>
      <c r="W231" s="14">
        <v>98</v>
      </c>
      <c r="X231" s="14">
        <v>98</v>
      </c>
      <c r="Y231" s="14">
        <v>98</v>
      </c>
      <c r="Z231" s="14">
        <v>97</v>
      </c>
      <c r="AA231" s="14">
        <v>97</v>
      </c>
      <c r="AB231" s="14">
        <v>97</v>
      </c>
      <c r="AC231" s="14">
        <v>97</v>
      </c>
      <c r="AD231" s="14">
        <v>95</v>
      </c>
      <c r="AE231" s="14">
        <v>95</v>
      </c>
      <c r="AF231" s="14">
        <v>95</v>
      </c>
      <c r="AG231" s="14">
        <v>94</v>
      </c>
      <c r="AH231" s="14">
        <v>94</v>
      </c>
      <c r="AI231" s="14">
        <v>92</v>
      </c>
      <c r="AJ231" s="14">
        <v>92</v>
      </c>
      <c r="AK231" s="14">
        <v>92</v>
      </c>
      <c r="AL231" s="14">
        <v>92</v>
      </c>
      <c r="AM231" s="14">
        <v>92</v>
      </c>
      <c r="AN231" s="14">
        <v>90</v>
      </c>
      <c r="AO231" s="14">
        <v>90</v>
      </c>
      <c r="AP231" s="14">
        <v>86</v>
      </c>
      <c r="AQ231" s="14">
        <v>85</v>
      </c>
      <c r="AR231" s="14">
        <v>82</v>
      </c>
      <c r="AS231" s="14">
        <v>81</v>
      </c>
      <c r="AT231" s="14">
        <v>80</v>
      </c>
      <c r="AU231" s="14">
        <v>80</v>
      </c>
      <c r="AV231" s="14">
        <v>77</v>
      </c>
      <c r="AW231" s="14">
        <v>76</v>
      </c>
      <c r="AX231" s="14">
        <v>75</v>
      </c>
      <c r="AY231" s="14">
        <v>73</v>
      </c>
      <c r="AZ231" s="14">
        <v>71</v>
      </c>
      <c r="BA231" s="14">
        <v>65</v>
      </c>
      <c r="BB231" s="14">
        <v>61</v>
      </c>
      <c r="BC231" s="14">
        <v>58</v>
      </c>
      <c r="BD231" s="459">
        <v>43</v>
      </c>
      <c r="BE231" s="14">
        <v>33</v>
      </c>
      <c r="BF231" s="14">
        <v>31</v>
      </c>
      <c r="BG231" s="14">
        <v>29</v>
      </c>
      <c r="BH231" s="14">
        <v>23</v>
      </c>
      <c r="BI231" s="14">
        <v>22</v>
      </c>
      <c r="BJ231" s="14">
        <v>15</v>
      </c>
      <c r="BK231" s="14">
        <v>1</v>
      </c>
      <c r="BL231" s="14">
        <v>1</v>
      </c>
      <c r="BM231" s="14">
        <v>1</v>
      </c>
      <c r="BN231" s="14">
        <v>1</v>
      </c>
      <c r="BO231" s="14">
        <v>1</v>
      </c>
      <c r="BP231" s="14">
        <v>1</v>
      </c>
      <c r="BQ231" s="60">
        <v>1</v>
      </c>
    </row>
    <row r="232" spans="1:69" hidden="1" x14ac:dyDescent="0.25">
      <c r="A232" s="467" t="s">
        <v>7</v>
      </c>
      <c r="B232" s="467" t="s">
        <v>1393</v>
      </c>
      <c r="C232" s="467"/>
      <c r="D232" s="467"/>
      <c r="E232" s="467"/>
      <c r="F232" s="467"/>
      <c r="G232" s="467"/>
      <c r="H232" s="467"/>
      <c r="I232" s="467"/>
      <c r="J232" s="467"/>
      <c r="K232" s="467"/>
      <c r="L232" s="467"/>
      <c r="M232" s="467"/>
      <c r="N232" s="467"/>
      <c r="O232" s="467"/>
      <c r="P232" s="467"/>
      <c r="Q232" s="467"/>
      <c r="R232" s="467"/>
      <c r="S232" s="467"/>
      <c r="T232" s="467"/>
      <c r="U232" s="467"/>
      <c r="V232" s="467"/>
      <c r="W232" s="14"/>
      <c r="X232" s="54"/>
      <c r="Y232" s="54"/>
      <c r="Z232" s="54"/>
      <c r="AA232" s="54"/>
      <c r="AB232" s="54"/>
      <c r="AC232" s="54"/>
      <c r="AD232" s="54"/>
      <c r="AE232" s="14"/>
      <c r="AF232" s="14"/>
      <c r="AG232" s="14"/>
      <c r="AH232" s="14"/>
      <c r="AI232" s="14"/>
      <c r="AJ232" s="1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14"/>
      <c r="AV232" s="54"/>
      <c r="AW232" s="14"/>
      <c r="AX232" s="14"/>
      <c r="AY232" s="54"/>
      <c r="AZ232" s="14"/>
      <c r="BA232" s="14"/>
      <c r="BB232" s="14"/>
      <c r="BC232" s="14"/>
      <c r="BD232" s="459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54"/>
    </row>
    <row r="233" spans="1:69" hidden="1" x14ac:dyDescent="0.25">
      <c r="A233" s="54" t="s">
        <v>7</v>
      </c>
      <c r="B233" s="54" t="s">
        <v>1394</v>
      </c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14"/>
      <c r="X233" s="54"/>
      <c r="Y233" s="54"/>
      <c r="Z233" s="54"/>
      <c r="AA233" s="54"/>
      <c r="AB233" s="54"/>
      <c r="AC233" s="54"/>
      <c r="AD233" s="54"/>
      <c r="AE233" s="14"/>
      <c r="AF233" s="14"/>
      <c r="AG233" s="14"/>
      <c r="AH233" s="14"/>
      <c r="AI233" s="14"/>
      <c r="AJ233" s="1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14"/>
      <c r="AV233" s="54"/>
      <c r="AW233" s="14"/>
      <c r="AX233" s="14"/>
      <c r="AY233" s="54"/>
      <c r="AZ233" s="14"/>
      <c r="BA233" s="14"/>
      <c r="BB233" s="14"/>
      <c r="BC233" s="14"/>
      <c r="BD233" s="459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54"/>
    </row>
    <row r="234" spans="1:69" hidden="1" x14ac:dyDescent="0.25">
      <c r="A234" s="54" t="s">
        <v>7</v>
      </c>
      <c r="B234" s="54" t="s">
        <v>1395</v>
      </c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14"/>
      <c r="X234" s="54"/>
      <c r="Y234" s="54"/>
      <c r="Z234" s="54"/>
      <c r="AA234" s="54"/>
      <c r="AB234" s="54"/>
      <c r="AC234" s="54"/>
      <c r="AD234" s="54"/>
      <c r="AE234" s="14"/>
      <c r="AF234" s="14"/>
      <c r="AG234" s="14"/>
      <c r="AH234" s="14"/>
      <c r="AI234" s="14"/>
      <c r="AJ234" s="1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14"/>
      <c r="AV234" s="54"/>
      <c r="AW234" s="14"/>
      <c r="AX234" s="14"/>
      <c r="AY234" s="54"/>
      <c r="AZ234" s="14"/>
      <c r="BA234" s="14"/>
      <c r="BB234" s="14"/>
      <c r="BC234" s="14"/>
      <c r="BD234" s="459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54"/>
    </row>
    <row r="235" spans="1:69" hidden="1" x14ac:dyDescent="0.25">
      <c r="A235" s="54" t="s">
        <v>7</v>
      </c>
      <c r="B235" s="54" t="s">
        <v>1396</v>
      </c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14"/>
      <c r="X235" s="54"/>
      <c r="Y235" s="54"/>
      <c r="Z235" s="54"/>
      <c r="AA235" s="54"/>
      <c r="AB235" s="54"/>
      <c r="AC235" s="54"/>
      <c r="AD235" s="54"/>
      <c r="AE235" s="14"/>
      <c r="AF235" s="14"/>
      <c r="AG235" s="14"/>
      <c r="AH235" s="14"/>
      <c r="AI235" s="14"/>
      <c r="AJ235" s="1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14"/>
      <c r="AV235" s="54"/>
      <c r="AW235" s="14"/>
      <c r="AX235" s="14"/>
      <c r="AY235" s="54"/>
      <c r="AZ235" s="14"/>
      <c r="BA235" s="14"/>
      <c r="BB235" s="14"/>
      <c r="BC235" s="14"/>
      <c r="BD235" s="459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54"/>
    </row>
    <row r="236" spans="1:69" hidden="1" x14ac:dyDescent="0.25">
      <c r="A236" s="54" t="s">
        <v>7</v>
      </c>
      <c r="B236" s="54" t="s">
        <v>1397</v>
      </c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14"/>
      <c r="X236" s="54"/>
      <c r="Y236" s="54"/>
      <c r="Z236" s="54"/>
      <c r="AA236" s="54"/>
      <c r="AB236" s="54"/>
      <c r="AC236" s="54"/>
      <c r="AD236" s="54"/>
      <c r="AE236" s="14"/>
      <c r="AF236" s="14"/>
      <c r="AG236" s="14"/>
      <c r="AH236" s="14"/>
      <c r="AI236" s="14"/>
      <c r="AJ236" s="1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14"/>
      <c r="AV236" s="54"/>
      <c r="AW236" s="14"/>
      <c r="AX236" s="14"/>
      <c r="AY236" s="54"/>
      <c r="AZ236" s="14"/>
      <c r="BA236" s="14"/>
      <c r="BB236" s="14"/>
      <c r="BC236" s="14"/>
      <c r="BD236" s="459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54"/>
    </row>
    <row r="237" spans="1:69" hidden="1" x14ac:dyDescent="0.25">
      <c r="A237" s="54" t="s">
        <v>7</v>
      </c>
      <c r="B237" s="54" t="s">
        <v>1398</v>
      </c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14"/>
      <c r="X237" s="54"/>
      <c r="Y237" s="54"/>
      <c r="Z237" s="54"/>
      <c r="AA237" s="54"/>
      <c r="AB237" s="54"/>
      <c r="AC237" s="54"/>
      <c r="AD237" s="54"/>
      <c r="AE237" s="14"/>
      <c r="AF237" s="14"/>
      <c r="AG237" s="14"/>
      <c r="AH237" s="14"/>
      <c r="AI237" s="14"/>
      <c r="AJ237" s="1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14"/>
      <c r="AV237" s="54"/>
      <c r="AW237" s="14"/>
      <c r="AX237" s="14"/>
      <c r="AY237" s="54"/>
      <c r="AZ237" s="14"/>
      <c r="BA237" s="14"/>
      <c r="BB237" s="14"/>
      <c r="BC237" s="14"/>
      <c r="BD237" s="459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54"/>
    </row>
    <row r="238" spans="1:69" hidden="1" x14ac:dyDescent="0.25">
      <c r="A238" s="54" t="s">
        <v>7</v>
      </c>
      <c r="B238" s="54" t="s">
        <v>1141</v>
      </c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14"/>
      <c r="X238" s="54"/>
      <c r="Y238" s="54"/>
      <c r="Z238" s="54"/>
      <c r="AA238" s="54"/>
      <c r="AB238" s="54"/>
      <c r="AC238" s="54"/>
      <c r="AD238" s="54"/>
      <c r="AE238" s="14"/>
      <c r="AF238" s="14"/>
      <c r="AG238" s="14"/>
      <c r="AH238" s="14"/>
      <c r="AI238" s="14"/>
      <c r="AJ238" s="1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14"/>
      <c r="AV238" s="54"/>
      <c r="AW238" s="14"/>
      <c r="AX238" s="14"/>
      <c r="AY238" s="54"/>
      <c r="AZ238" s="14"/>
      <c r="BA238" s="14"/>
      <c r="BB238" s="14"/>
      <c r="BC238" s="14"/>
      <c r="BD238" s="459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54"/>
    </row>
    <row r="239" spans="1:69" hidden="1" x14ac:dyDescent="0.25">
      <c r="A239" s="54" t="s">
        <v>7</v>
      </c>
      <c r="B239" s="54" t="s">
        <v>1399</v>
      </c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14"/>
      <c r="X239" s="54"/>
      <c r="Y239" s="54"/>
      <c r="Z239" s="54"/>
      <c r="AA239" s="54"/>
      <c r="AB239" s="54"/>
      <c r="AC239" s="54"/>
      <c r="AD239" s="54"/>
      <c r="AE239" s="14"/>
      <c r="AF239" s="14"/>
      <c r="AG239" s="14"/>
      <c r="AH239" s="14"/>
      <c r="AI239" s="14"/>
      <c r="AJ239" s="1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14"/>
      <c r="AV239" s="54"/>
      <c r="AW239" s="14"/>
      <c r="AX239" s="14"/>
      <c r="AY239" s="54"/>
      <c r="AZ239" s="14"/>
      <c r="BA239" s="14"/>
      <c r="BB239" s="14"/>
      <c r="BC239" s="14"/>
      <c r="BD239" s="459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54"/>
    </row>
    <row r="240" spans="1:69" hidden="1" x14ac:dyDescent="0.25">
      <c r="A240" s="54" t="s">
        <v>7</v>
      </c>
      <c r="B240" s="54" t="s">
        <v>688</v>
      </c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14"/>
      <c r="X240" s="54"/>
      <c r="Y240" s="54"/>
      <c r="Z240" s="54"/>
      <c r="AA240" s="54"/>
      <c r="AB240" s="54"/>
      <c r="AC240" s="54"/>
      <c r="AD240" s="54"/>
      <c r="AE240" s="14"/>
      <c r="AF240" s="14"/>
      <c r="AG240" s="14"/>
      <c r="AH240" s="14"/>
      <c r="AI240" s="14"/>
      <c r="AJ240" s="1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14"/>
      <c r="AV240" s="54"/>
      <c r="AW240" s="14"/>
      <c r="AX240" s="14"/>
      <c r="AY240" s="54"/>
      <c r="AZ240" s="14"/>
      <c r="BA240" s="14"/>
      <c r="BB240" s="14"/>
      <c r="BC240" s="14"/>
      <c r="BD240" s="459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54"/>
    </row>
    <row r="241" spans="1:69" hidden="1" x14ac:dyDescent="0.25">
      <c r="A241" s="54" t="s">
        <v>7</v>
      </c>
      <c r="B241" s="54" t="s">
        <v>1400</v>
      </c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14"/>
      <c r="X241" s="54"/>
      <c r="Y241" s="54"/>
      <c r="Z241" s="54"/>
      <c r="AA241" s="54"/>
      <c r="AB241" s="54"/>
      <c r="AC241" s="54"/>
      <c r="AD241" s="54"/>
      <c r="AE241" s="14"/>
      <c r="AF241" s="14"/>
      <c r="AG241" s="14"/>
      <c r="AH241" s="14"/>
      <c r="AI241" s="14"/>
      <c r="AJ241" s="1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14"/>
      <c r="AV241" s="54"/>
      <c r="AW241" s="14"/>
      <c r="AX241" s="14"/>
      <c r="AY241" s="54"/>
      <c r="AZ241" s="14"/>
      <c r="BA241" s="14"/>
      <c r="BB241" s="14"/>
      <c r="BC241" s="14"/>
      <c r="BD241" s="459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54"/>
    </row>
    <row r="242" spans="1:69" hidden="1" x14ac:dyDescent="0.25">
      <c r="A242" s="54" t="s">
        <v>7</v>
      </c>
      <c r="B242" s="54" t="s">
        <v>1401</v>
      </c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14"/>
      <c r="X242" s="54"/>
      <c r="Y242" s="54"/>
      <c r="Z242" s="54"/>
      <c r="AA242" s="54"/>
      <c r="AB242" s="54"/>
      <c r="AC242" s="54"/>
      <c r="AD242" s="54"/>
      <c r="AE242" s="14"/>
      <c r="AF242" s="14"/>
      <c r="AG242" s="14"/>
      <c r="AH242" s="14"/>
      <c r="AI242" s="14"/>
      <c r="AJ242" s="1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14"/>
      <c r="AV242" s="54"/>
      <c r="AW242" s="14"/>
      <c r="AX242" s="14"/>
      <c r="AY242" s="54"/>
      <c r="AZ242" s="14"/>
      <c r="BA242" s="14"/>
      <c r="BB242" s="14"/>
      <c r="BC242" s="14"/>
      <c r="BD242" s="459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54"/>
    </row>
    <row r="243" spans="1:69" hidden="1" x14ac:dyDescent="0.25">
      <c r="A243" s="438" t="s">
        <v>9</v>
      </c>
      <c r="B243" s="438" t="s">
        <v>1107</v>
      </c>
      <c r="C243" s="438"/>
      <c r="D243" s="438"/>
      <c r="E243" s="438"/>
      <c r="F243" s="438"/>
      <c r="G243" s="438"/>
      <c r="H243" s="438"/>
      <c r="I243" s="438"/>
      <c r="J243" s="438"/>
      <c r="K243" s="438"/>
      <c r="L243" s="438"/>
      <c r="M243" s="438"/>
      <c r="N243" s="438"/>
      <c r="O243" s="438"/>
      <c r="P243" s="438"/>
      <c r="Q243" s="438"/>
      <c r="R243" s="438"/>
      <c r="S243" s="438"/>
      <c r="T243" s="438"/>
      <c r="U243" s="438"/>
      <c r="V243" s="438"/>
      <c r="W243" s="14"/>
      <c r="X243" s="54"/>
      <c r="Y243" s="54"/>
      <c r="Z243" s="54"/>
      <c r="AA243" s="54"/>
      <c r="AB243" s="54"/>
      <c r="AC243" s="54"/>
      <c r="AD243" s="54"/>
      <c r="AE243" s="14"/>
      <c r="AF243" s="14"/>
      <c r="AG243" s="14"/>
      <c r="AH243" s="14"/>
      <c r="AI243" s="14"/>
      <c r="AJ243" s="1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14"/>
      <c r="AV243" s="54"/>
      <c r="AW243" s="14"/>
      <c r="AX243" s="14"/>
      <c r="AY243" s="54"/>
      <c r="AZ243" s="14"/>
      <c r="BA243" s="14"/>
      <c r="BB243" s="14"/>
      <c r="BC243" s="14"/>
      <c r="BD243" s="459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54"/>
    </row>
    <row r="244" spans="1:69" x14ac:dyDescent="0.25">
      <c r="A244" s="54" t="s">
        <v>9</v>
      </c>
      <c r="B244" s="54" t="s">
        <v>1192</v>
      </c>
      <c r="C244" s="60">
        <v>7</v>
      </c>
      <c r="D244" s="60">
        <v>7</v>
      </c>
      <c r="E244" s="60">
        <v>7</v>
      </c>
      <c r="F244" s="60">
        <v>7</v>
      </c>
      <c r="G244" s="60">
        <v>7</v>
      </c>
      <c r="H244" s="60">
        <v>7</v>
      </c>
      <c r="I244" s="60">
        <v>7</v>
      </c>
      <c r="J244" s="14">
        <v>7</v>
      </c>
      <c r="K244" s="14">
        <v>7</v>
      </c>
      <c r="L244" s="14">
        <v>7</v>
      </c>
      <c r="M244" s="14">
        <v>7</v>
      </c>
      <c r="N244" s="14">
        <v>7</v>
      </c>
      <c r="O244" s="14">
        <v>7</v>
      </c>
      <c r="P244" s="14">
        <v>7</v>
      </c>
      <c r="Q244" s="14">
        <v>7</v>
      </c>
      <c r="R244" s="14">
        <v>7</v>
      </c>
      <c r="S244" s="14">
        <v>7</v>
      </c>
      <c r="T244" s="14">
        <v>7</v>
      </c>
      <c r="U244" s="14">
        <v>7</v>
      </c>
      <c r="V244" s="14">
        <v>7</v>
      </c>
      <c r="W244" s="14">
        <v>7</v>
      </c>
      <c r="X244" s="14">
        <v>7</v>
      </c>
      <c r="Y244" s="14">
        <v>7</v>
      </c>
      <c r="Z244" s="14">
        <v>7</v>
      </c>
      <c r="AA244" s="14">
        <v>7</v>
      </c>
      <c r="AB244" s="14">
        <v>7</v>
      </c>
      <c r="AC244" s="14">
        <v>7</v>
      </c>
      <c r="AD244" s="14">
        <v>7</v>
      </c>
      <c r="AE244" s="14">
        <v>7</v>
      </c>
      <c r="AF244" s="14">
        <v>7</v>
      </c>
      <c r="AG244" s="14">
        <v>7</v>
      </c>
      <c r="AH244" s="14">
        <v>7</v>
      </c>
      <c r="AI244" s="14">
        <v>7</v>
      </c>
      <c r="AJ244" s="14">
        <v>7</v>
      </c>
      <c r="AK244" s="14">
        <v>7</v>
      </c>
      <c r="AL244" s="14">
        <v>7</v>
      </c>
      <c r="AM244" s="14">
        <v>7</v>
      </c>
      <c r="AN244" s="14">
        <v>7</v>
      </c>
      <c r="AO244" s="14">
        <v>7</v>
      </c>
      <c r="AP244" s="14">
        <v>7</v>
      </c>
      <c r="AQ244" s="14">
        <v>7</v>
      </c>
      <c r="AR244" s="14">
        <v>7</v>
      </c>
      <c r="AS244" s="14">
        <v>7</v>
      </c>
      <c r="AT244" s="14">
        <v>7</v>
      </c>
      <c r="AU244" s="14">
        <v>7</v>
      </c>
      <c r="AV244" s="14">
        <v>7</v>
      </c>
      <c r="AW244" s="14">
        <v>7</v>
      </c>
      <c r="AX244" s="14">
        <v>7</v>
      </c>
      <c r="AY244" s="14">
        <v>7</v>
      </c>
      <c r="AZ244" s="14">
        <v>7</v>
      </c>
      <c r="BA244" s="14">
        <v>7</v>
      </c>
      <c r="BB244" s="14">
        <v>7</v>
      </c>
      <c r="BC244" s="14">
        <v>7</v>
      </c>
      <c r="BD244" s="459">
        <v>7</v>
      </c>
      <c r="BE244" s="14">
        <v>5</v>
      </c>
      <c r="BF244" s="14">
        <v>5</v>
      </c>
      <c r="BG244" s="14">
        <v>3</v>
      </c>
      <c r="BH244" s="14">
        <v>3</v>
      </c>
      <c r="BI244" s="14">
        <v>2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</row>
    <row r="245" spans="1:69" hidden="1" x14ac:dyDescent="0.25">
      <c r="A245" s="467" t="s">
        <v>9</v>
      </c>
      <c r="B245" s="467" t="s">
        <v>1193</v>
      </c>
      <c r="C245" s="467"/>
      <c r="D245" s="467"/>
      <c r="E245" s="467"/>
      <c r="F245" s="467"/>
      <c r="G245" s="467"/>
      <c r="H245" s="467"/>
      <c r="I245" s="467"/>
      <c r="J245" s="467"/>
      <c r="K245" s="467"/>
      <c r="L245" s="467"/>
      <c r="M245" s="467"/>
      <c r="N245" s="467"/>
      <c r="O245" s="467"/>
      <c r="P245" s="467"/>
      <c r="Q245" s="467"/>
      <c r="R245" s="467"/>
      <c r="S245" s="467"/>
      <c r="T245" s="467"/>
      <c r="U245" s="467"/>
      <c r="V245" s="467"/>
      <c r="W245" s="14"/>
      <c r="X245" s="54"/>
      <c r="Y245" s="54"/>
      <c r="Z245" s="54"/>
      <c r="AA245" s="54"/>
      <c r="AB245" s="54"/>
      <c r="AC245" s="54"/>
      <c r="AD245" s="54"/>
      <c r="AE245" s="14"/>
      <c r="AF245" s="14"/>
      <c r="AG245" s="14"/>
      <c r="AH245" s="14"/>
      <c r="AI245" s="14"/>
      <c r="AJ245" s="1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14"/>
      <c r="AV245" s="54"/>
      <c r="AW245" s="14"/>
      <c r="AX245" s="14"/>
      <c r="AY245" s="54"/>
      <c r="AZ245" s="14"/>
      <c r="BA245" s="14"/>
      <c r="BB245" s="14"/>
      <c r="BC245" s="14"/>
      <c r="BD245" s="459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54"/>
    </row>
    <row r="246" spans="1:69" hidden="1" x14ac:dyDescent="0.25">
      <c r="A246" s="54" t="s">
        <v>9</v>
      </c>
      <c r="B246" s="54" t="s">
        <v>1402</v>
      </c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14"/>
      <c r="X246" s="54"/>
      <c r="Y246" s="54"/>
      <c r="Z246" s="54"/>
      <c r="AA246" s="54"/>
      <c r="AB246" s="54"/>
      <c r="AC246" s="54"/>
      <c r="AD246" s="54"/>
      <c r="AE246" s="14"/>
      <c r="AF246" s="14"/>
      <c r="AG246" s="14"/>
      <c r="AH246" s="14"/>
      <c r="AI246" s="14"/>
      <c r="AJ246" s="1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14"/>
      <c r="AV246" s="54"/>
      <c r="AW246" s="14"/>
      <c r="AX246" s="14"/>
      <c r="AY246" s="54"/>
      <c r="AZ246" s="14"/>
      <c r="BA246" s="14"/>
      <c r="BB246" s="14"/>
      <c r="BC246" s="14"/>
      <c r="BD246" s="459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54"/>
    </row>
    <row r="247" spans="1:69" hidden="1" x14ac:dyDescent="0.25">
      <c r="A247" s="54" t="s">
        <v>9</v>
      </c>
      <c r="B247" s="54" t="s">
        <v>1403</v>
      </c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14"/>
      <c r="X247" s="54"/>
      <c r="Y247" s="54"/>
      <c r="Z247" s="54"/>
      <c r="AA247" s="54"/>
      <c r="AB247" s="54"/>
      <c r="AC247" s="54"/>
      <c r="AD247" s="54"/>
      <c r="AE247" s="14"/>
      <c r="AF247" s="14"/>
      <c r="AG247" s="14"/>
      <c r="AH247" s="14"/>
      <c r="AI247" s="14"/>
      <c r="AJ247" s="1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14"/>
      <c r="AV247" s="54"/>
      <c r="AW247" s="14"/>
      <c r="AX247" s="14"/>
      <c r="AY247" s="54"/>
      <c r="AZ247" s="14"/>
      <c r="BA247" s="14"/>
      <c r="BB247" s="14"/>
      <c r="BC247" s="14"/>
      <c r="BD247" s="459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54"/>
    </row>
    <row r="248" spans="1:69" hidden="1" x14ac:dyDescent="0.25">
      <c r="A248" s="54" t="s">
        <v>9</v>
      </c>
      <c r="B248" s="54" t="s">
        <v>1404</v>
      </c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14"/>
      <c r="X248" s="54"/>
      <c r="Y248" s="54"/>
      <c r="Z248" s="54"/>
      <c r="AA248" s="54"/>
      <c r="AB248" s="54"/>
      <c r="AC248" s="54"/>
      <c r="AD248" s="54"/>
      <c r="AE248" s="14"/>
      <c r="AF248" s="14"/>
      <c r="AG248" s="14"/>
      <c r="AH248" s="14"/>
      <c r="AI248" s="14"/>
      <c r="AJ248" s="1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14"/>
      <c r="AV248" s="54"/>
      <c r="AW248" s="14"/>
      <c r="AX248" s="14"/>
      <c r="AY248" s="54"/>
      <c r="AZ248" s="14"/>
      <c r="BA248" s="14"/>
      <c r="BB248" s="14"/>
      <c r="BC248" s="14"/>
      <c r="BD248" s="459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54"/>
    </row>
    <row r="249" spans="1:69" hidden="1" x14ac:dyDescent="0.25">
      <c r="A249" s="54" t="s">
        <v>9</v>
      </c>
      <c r="B249" s="54" t="s">
        <v>1405</v>
      </c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14"/>
      <c r="X249" s="54"/>
      <c r="Y249" s="54"/>
      <c r="Z249" s="54"/>
      <c r="AA249" s="54"/>
      <c r="AB249" s="54"/>
      <c r="AC249" s="54"/>
      <c r="AD249" s="54"/>
      <c r="AE249" s="14"/>
      <c r="AF249" s="14"/>
      <c r="AG249" s="14"/>
      <c r="AH249" s="14"/>
      <c r="AI249" s="14"/>
      <c r="AJ249" s="1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14"/>
      <c r="AV249" s="54"/>
      <c r="AW249" s="14"/>
      <c r="AX249" s="14"/>
      <c r="AY249" s="54"/>
      <c r="AZ249" s="14"/>
      <c r="BA249" s="14"/>
      <c r="BB249" s="14"/>
      <c r="BC249" s="14"/>
      <c r="BD249" s="459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54"/>
    </row>
    <row r="250" spans="1:69" hidden="1" x14ac:dyDescent="0.25">
      <c r="A250" s="54" t="s">
        <v>9</v>
      </c>
      <c r="B250" s="54" t="s">
        <v>107</v>
      </c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14"/>
      <c r="X250" s="54"/>
      <c r="Y250" s="54"/>
      <c r="Z250" s="54"/>
      <c r="AA250" s="54"/>
      <c r="AB250" s="54"/>
      <c r="AC250" s="54"/>
      <c r="AD250" s="54"/>
      <c r="AE250" s="14"/>
      <c r="AF250" s="14"/>
      <c r="AG250" s="14"/>
      <c r="AH250" s="14"/>
      <c r="AI250" s="14"/>
      <c r="AJ250" s="1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14"/>
      <c r="AV250" s="54"/>
      <c r="AW250" s="14"/>
      <c r="AX250" s="14"/>
      <c r="AY250" s="54"/>
      <c r="AZ250" s="14"/>
      <c r="BA250" s="14"/>
      <c r="BB250" s="14"/>
      <c r="BC250" s="14"/>
      <c r="BD250" s="459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54"/>
    </row>
    <row r="251" spans="1:69" hidden="1" x14ac:dyDescent="0.25">
      <c r="A251" s="54" t="s">
        <v>9</v>
      </c>
      <c r="B251" s="54" t="s">
        <v>1406</v>
      </c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14"/>
      <c r="X251" s="54"/>
      <c r="Y251" s="54"/>
      <c r="Z251" s="54"/>
      <c r="AA251" s="54"/>
      <c r="AB251" s="54"/>
      <c r="AC251" s="54"/>
      <c r="AD251" s="54"/>
      <c r="AE251" s="14"/>
      <c r="AF251" s="14"/>
      <c r="AG251" s="14"/>
      <c r="AH251" s="14"/>
      <c r="AI251" s="14"/>
      <c r="AJ251" s="1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14"/>
      <c r="AV251" s="54"/>
      <c r="AW251" s="14"/>
      <c r="AX251" s="14"/>
      <c r="AY251" s="54"/>
      <c r="AZ251" s="14"/>
      <c r="BA251" s="14"/>
      <c r="BB251" s="14"/>
      <c r="BC251" s="14"/>
      <c r="BD251" s="459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54"/>
    </row>
    <row r="252" spans="1:69" hidden="1" x14ac:dyDescent="0.25">
      <c r="A252" s="54" t="s">
        <v>9</v>
      </c>
      <c r="B252" s="54" t="s">
        <v>1194</v>
      </c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14"/>
      <c r="X252" s="54"/>
      <c r="Y252" s="54"/>
      <c r="Z252" s="54"/>
      <c r="AA252" s="54"/>
      <c r="AB252" s="54"/>
      <c r="AC252" s="54"/>
      <c r="AD252" s="54"/>
      <c r="AE252" s="14"/>
      <c r="AF252" s="14"/>
      <c r="AG252" s="14"/>
      <c r="AH252" s="14"/>
      <c r="AI252" s="14"/>
      <c r="AJ252" s="1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14"/>
      <c r="AV252" s="54"/>
      <c r="AW252" s="14"/>
      <c r="AX252" s="14"/>
      <c r="AY252" s="54"/>
      <c r="AZ252" s="14"/>
      <c r="BA252" s="14"/>
      <c r="BB252" s="14"/>
      <c r="BC252" s="14"/>
      <c r="BD252" s="459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54"/>
    </row>
    <row r="253" spans="1:69" hidden="1" x14ac:dyDescent="0.25">
      <c r="A253" s="54" t="s">
        <v>9</v>
      </c>
      <c r="B253" s="54" t="s">
        <v>1407</v>
      </c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14"/>
      <c r="X253" s="54"/>
      <c r="Y253" s="54"/>
      <c r="Z253" s="54"/>
      <c r="AA253" s="54"/>
      <c r="AB253" s="54"/>
      <c r="AC253" s="54"/>
      <c r="AD253" s="54"/>
      <c r="AE253" s="14"/>
      <c r="AF253" s="14"/>
      <c r="AG253" s="14"/>
      <c r="AH253" s="14"/>
      <c r="AI253" s="14"/>
      <c r="AJ253" s="1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14"/>
      <c r="AV253" s="54"/>
      <c r="AW253" s="14"/>
      <c r="AX253" s="14"/>
      <c r="AY253" s="54"/>
      <c r="AZ253" s="14"/>
      <c r="BA253" s="14"/>
      <c r="BB253" s="14"/>
      <c r="BC253" s="14"/>
      <c r="BD253" s="459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54"/>
    </row>
    <row r="254" spans="1:69" hidden="1" x14ac:dyDescent="0.25">
      <c r="A254" s="54" t="s">
        <v>9</v>
      </c>
      <c r="B254" s="54" t="s">
        <v>1408</v>
      </c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14"/>
      <c r="X254" s="54"/>
      <c r="Y254" s="54"/>
      <c r="Z254" s="54"/>
      <c r="AA254" s="54"/>
      <c r="AB254" s="54"/>
      <c r="AC254" s="54"/>
      <c r="AD254" s="54"/>
      <c r="AE254" s="14"/>
      <c r="AF254" s="14"/>
      <c r="AG254" s="14"/>
      <c r="AH254" s="14"/>
      <c r="AI254" s="14"/>
      <c r="AJ254" s="1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14"/>
      <c r="AV254" s="54"/>
      <c r="AW254" s="14"/>
      <c r="AX254" s="14"/>
      <c r="AY254" s="54"/>
      <c r="AZ254" s="14"/>
      <c r="BA254" s="14"/>
      <c r="BB254" s="14"/>
      <c r="BC254" s="14"/>
      <c r="BD254" s="459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54"/>
    </row>
    <row r="255" spans="1:69" hidden="1" x14ac:dyDescent="0.25">
      <c r="A255" s="54" t="s">
        <v>9</v>
      </c>
      <c r="B255" s="54" t="s">
        <v>1409</v>
      </c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14"/>
      <c r="X255" s="54"/>
      <c r="Y255" s="54"/>
      <c r="Z255" s="54"/>
      <c r="AA255" s="54"/>
      <c r="AB255" s="54"/>
      <c r="AC255" s="54"/>
      <c r="AD255" s="54"/>
      <c r="AE255" s="14"/>
      <c r="AF255" s="14"/>
      <c r="AG255" s="14"/>
      <c r="AH255" s="14"/>
      <c r="AI255" s="14"/>
      <c r="AJ255" s="1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14"/>
      <c r="AV255" s="54"/>
      <c r="AW255" s="14"/>
      <c r="AX255" s="14"/>
      <c r="AY255" s="54"/>
      <c r="AZ255" s="14"/>
      <c r="BA255" s="14"/>
      <c r="BB255" s="14"/>
      <c r="BC255" s="14"/>
      <c r="BD255" s="459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54"/>
    </row>
    <row r="256" spans="1:69" hidden="1" x14ac:dyDescent="0.25">
      <c r="A256" s="54" t="s">
        <v>9</v>
      </c>
      <c r="B256" s="54" t="s">
        <v>1410</v>
      </c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14"/>
      <c r="X256" s="54"/>
      <c r="Y256" s="54"/>
      <c r="Z256" s="54"/>
      <c r="AA256" s="54"/>
      <c r="AB256" s="54"/>
      <c r="AC256" s="54"/>
      <c r="AD256" s="54"/>
      <c r="AE256" s="14"/>
      <c r="AF256" s="14"/>
      <c r="AG256" s="14"/>
      <c r="AH256" s="14"/>
      <c r="AI256" s="14"/>
      <c r="AJ256" s="1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14"/>
      <c r="AV256" s="54"/>
      <c r="AW256" s="14"/>
      <c r="AX256" s="14"/>
      <c r="AY256" s="54"/>
      <c r="AZ256" s="14"/>
      <c r="BA256" s="14"/>
      <c r="BB256" s="14"/>
      <c r="BC256" s="14"/>
      <c r="BD256" s="459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54"/>
    </row>
    <row r="257" spans="1:69" hidden="1" x14ac:dyDescent="0.25">
      <c r="A257" s="54" t="s">
        <v>9</v>
      </c>
      <c r="B257" s="54" t="s">
        <v>1411</v>
      </c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14"/>
      <c r="X257" s="54"/>
      <c r="Y257" s="54"/>
      <c r="Z257" s="54"/>
      <c r="AA257" s="54"/>
      <c r="AB257" s="54"/>
      <c r="AC257" s="54"/>
      <c r="AD257" s="54"/>
      <c r="AE257" s="14"/>
      <c r="AF257" s="14"/>
      <c r="AG257" s="14"/>
      <c r="AH257" s="14"/>
      <c r="AI257" s="14"/>
      <c r="AJ257" s="1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14"/>
      <c r="AV257" s="54"/>
      <c r="AW257" s="14"/>
      <c r="AX257" s="14"/>
      <c r="AY257" s="54"/>
      <c r="AZ257" s="14"/>
      <c r="BA257" s="14"/>
      <c r="BB257" s="14"/>
      <c r="BC257" s="14"/>
      <c r="BD257" s="459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54"/>
    </row>
    <row r="258" spans="1:69" hidden="1" x14ac:dyDescent="0.25">
      <c r="A258" s="54" t="s">
        <v>9</v>
      </c>
      <c r="B258" s="54" t="s">
        <v>1412</v>
      </c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14"/>
      <c r="X258" s="54"/>
      <c r="Y258" s="54"/>
      <c r="Z258" s="54"/>
      <c r="AA258" s="54"/>
      <c r="AB258" s="54"/>
      <c r="AC258" s="54"/>
      <c r="AD258" s="54"/>
      <c r="AE258" s="14"/>
      <c r="AF258" s="14"/>
      <c r="AG258" s="14"/>
      <c r="AH258" s="14"/>
      <c r="AI258" s="14"/>
      <c r="AJ258" s="1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14"/>
      <c r="AV258" s="54"/>
      <c r="AW258" s="14"/>
      <c r="AX258" s="14"/>
      <c r="AY258" s="54"/>
      <c r="AZ258" s="14"/>
      <c r="BA258" s="14"/>
      <c r="BB258" s="14"/>
      <c r="BC258" s="14"/>
      <c r="BD258" s="459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54"/>
    </row>
    <row r="259" spans="1:69" hidden="1" x14ac:dyDescent="0.25">
      <c r="A259" s="54" t="s">
        <v>9</v>
      </c>
      <c r="B259" s="54" t="s">
        <v>1413</v>
      </c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14"/>
      <c r="X259" s="54"/>
      <c r="Y259" s="54"/>
      <c r="Z259" s="54"/>
      <c r="AA259" s="54"/>
      <c r="AB259" s="54"/>
      <c r="AC259" s="54"/>
      <c r="AD259" s="54"/>
      <c r="AE259" s="14"/>
      <c r="AF259" s="14"/>
      <c r="AG259" s="14"/>
      <c r="AH259" s="14"/>
      <c r="AI259" s="14"/>
      <c r="AJ259" s="1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14"/>
      <c r="AV259" s="54"/>
      <c r="AW259" s="14"/>
      <c r="AX259" s="14"/>
      <c r="AY259" s="54"/>
      <c r="AZ259" s="14"/>
      <c r="BA259" s="14"/>
      <c r="BB259" s="14"/>
      <c r="BC259" s="14"/>
      <c r="BD259" s="459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54"/>
    </row>
    <row r="260" spans="1:69" hidden="1" x14ac:dyDescent="0.25">
      <c r="A260" s="54" t="s">
        <v>9</v>
      </c>
      <c r="B260" s="54" t="s">
        <v>1195</v>
      </c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14"/>
      <c r="X260" s="54"/>
      <c r="Y260" s="54"/>
      <c r="Z260" s="54"/>
      <c r="AA260" s="54"/>
      <c r="AB260" s="54"/>
      <c r="AC260" s="54"/>
      <c r="AD260" s="54"/>
      <c r="AE260" s="14"/>
      <c r="AF260" s="14"/>
      <c r="AG260" s="14"/>
      <c r="AH260" s="14"/>
      <c r="AI260" s="14"/>
      <c r="AJ260" s="1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14"/>
      <c r="AV260" s="54"/>
      <c r="AW260" s="14"/>
      <c r="AX260" s="14"/>
      <c r="AY260" s="54"/>
      <c r="AZ260" s="14"/>
      <c r="BA260" s="14"/>
      <c r="BB260" s="14"/>
      <c r="BC260" s="14"/>
      <c r="BD260" s="459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54"/>
    </row>
    <row r="261" spans="1:69" hidden="1" x14ac:dyDescent="0.25">
      <c r="A261" s="54" t="s">
        <v>9</v>
      </c>
      <c r="B261" s="54" t="s">
        <v>1414</v>
      </c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14"/>
      <c r="X261" s="54"/>
      <c r="Y261" s="54"/>
      <c r="Z261" s="54"/>
      <c r="AA261" s="54"/>
      <c r="AB261" s="54"/>
      <c r="AC261" s="54"/>
      <c r="AD261" s="54"/>
      <c r="AE261" s="14"/>
      <c r="AF261" s="14"/>
      <c r="AG261" s="14"/>
      <c r="AH261" s="14"/>
      <c r="AI261" s="14"/>
      <c r="AJ261" s="1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14"/>
      <c r="AV261" s="54"/>
      <c r="AW261" s="14"/>
      <c r="AX261" s="14"/>
      <c r="AY261" s="54"/>
      <c r="AZ261" s="14"/>
      <c r="BA261" s="14"/>
      <c r="BB261" s="14"/>
      <c r="BC261" s="14"/>
      <c r="BD261" s="459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54"/>
    </row>
    <row r="262" spans="1:69" hidden="1" x14ac:dyDescent="0.25">
      <c r="A262" s="54" t="s">
        <v>9</v>
      </c>
      <c r="B262" s="54" t="s">
        <v>1326</v>
      </c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14"/>
      <c r="X262" s="54"/>
      <c r="Y262" s="54"/>
      <c r="Z262" s="54"/>
      <c r="AA262" s="54"/>
      <c r="AB262" s="54"/>
      <c r="AC262" s="54"/>
      <c r="AD262" s="54"/>
      <c r="AE262" s="14"/>
      <c r="AF262" s="14"/>
      <c r="AG262" s="14"/>
      <c r="AH262" s="14"/>
      <c r="AI262" s="14"/>
      <c r="AJ262" s="1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14"/>
      <c r="AV262" s="54"/>
      <c r="AW262" s="14"/>
      <c r="AX262" s="14"/>
      <c r="AY262" s="54"/>
      <c r="AZ262" s="14"/>
      <c r="BA262" s="14"/>
      <c r="BB262" s="14"/>
      <c r="BC262" s="14"/>
      <c r="BD262" s="459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54"/>
    </row>
    <row r="263" spans="1:69" hidden="1" x14ac:dyDescent="0.25">
      <c r="A263" s="54" t="s">
        <v>9</v>
      </c>
      <c r="B263" s="54" t="s">
        <v>841</v>
      </c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14"/>
      <c r="X263" s="54"/>
      <c r="Y263" s="54"/>
      <c r="Z263" s="54"/>
      <c r="AA263" s="54"/>
      <c r="AB263" s="54"/>
      <c r="AC263" s="54"/>
      <c r="AD263" s="54"/>
      <c r="AE263" s="14"/>
      <c r="AF263" s="14"/>
      <c r="AG263" s="14"/>
      <c r="AH263" s="14"/>
      <c r="AI263" s="14"/>
      <c r="AJ263" s="1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14"/>
      <c r="AV263" s="54"/>
      <c r="AW263" s="14"/>
      <c r="AX263" s="14"/>
      <c r="AY263" s="54"/>
      <c r="AZ263" s="14"/>
      <c r="BA263" s="14"/>
      <c r="BB263" s="14"/>
      <c r="BC263" s="14"/>
      <c r="BD263" s="459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54"/>
    </row>
    <row r="264" spans="1:69" hidden="1" x14ac:dyDescent="0.25">
      <c r="A264" s="54" t="s">
        <v>9</v>
      </c>
      <c r="B264" s="54" t="s">
        <v>3004</v>
      </c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14"/>
      <c r="X264" s="54"/>
      <c r="Y264" s="54"/>
      <c r="Z264" s="54"/>
      <c r="AA264" s="54"/>
      <c r="AB264" s="54"/>
      <c r="AC264" s="54"/>
      <c r="AD264" s="54"/>
      <c r="AE264" s="14"/>
      <c r="AF264" s="14"/>
      <c r="AG264" s="14"/>
      <c r="AH264" s="14"/>
      <c r="AI264" s="14"/>
      <c r="AJ264" s="1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14"/>
      <c r="AV264" s="54"/>
      <c r="AW264" s="14"/>
      <c r="AX264" s="14"/>
      <c r="AY264" s="54"/>
      <c r="AZ264" s="14"/>
      <c r="BA264" s="14"/>
      <c r="BB264" s="14"/>
      <c r="BC264" s="14"/>
      <c r="BD264" s="459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54"/>
    </row>
    <row r="265" spans="1:69" hidden="1" x14ac:dyDescent="0.25">
      <c r="A265" s="54" t="s">
        <v>9</v>
      </c>
      <c r="B265" s="54" t="s">
        <v>1415</v>
      </c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14"/>
      <c r="X265" s="54"/>
      <c r="Y265" s="54"/>
      <c r="Z265" s="54"/>
      <c r="AA265" s="54"/>
      <c r="AB265" s="54"/>
      <c r="AC265" s="54"/>
      <c r="AD265" s="54"/>
      <c r="AE265" s="14"/>
      <c r="AF265" s="14"/>
      <c r="AG265" s="14"/>
      <c r="AH265" s="14"/>
      <c r="AI265" s="14"/>
      <c r="AJ265" s="1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14"/>
      <c r="AV265" s="54"/>
      <c r="AW265" s="14"/>
      <c r="AX265" s="14"/>
      <c r="AY265" s="54"/>
      <c r="AZ265" s="14"/>
      <c r="BA265" s="14"/>
      <c r="BB265" s="14"/>
      <c r="BC265" s="14"/>
      <c r="BD265" s="459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54"/>
    </row>
    <row r="266" spans="1:69" hidden="1" x14ac:dyDescent="0.25">
      <c r="A266" s="54" t="s">
        <v>9</v>
      </c>
      <c r="B266" s="54" t="s">
        <v>1416</v>
      </c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14"/>
      <c r="X266" s="54"/>
      <c r="Y266" s="54"/>
      <c r="Z266" s="54"/>
      <c r="AA266" s="54"/>
      <c r="AB266" s="54"/>
      <c r="AC266" s="54"/>
      <c r="AD266" s="54"/>
      <c r="AE266" s="14"/>
      <c r="AF266" s="14"/>
      <c r="AG266" s="14"/>
      <c r="AH266" s="14"/>
      <c r="AI266" s="14"/>
      <c r="AJ266" s="1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14"/>
      <c r="AV266" s="54"/>
      <c r="AW266" s="14"/>
      <c r="AX266" s="14"/>
      <c r="AY266" s="54"/>
      <c r="AZ266" s="14"/>
      <c r="BA266" s="14"/>
      <c r="BB266" s="14"/>
      <c r="BC266" s="14"/>
      <c r="BD266" s="459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54"/>
    </row>
    <row r="267" spans="1:69" hidden="1" x14ac:dyDescent="0.25">
      <c r="A267" s="438" t="s">
        <v>9</v>
      </c>
      <c r="B267" s="438" t="s">
        <v>1417</v>
      </c>
      <c r="C267" s="438"/>
      <c r="D267" s="438"/>
      <c r="E267" s="438"/>
      <c r="F267" s="438"/>
      <c r="G267" s="438"/>
      <c r="H267" s="438"/>
      <c r="I267" s="438"/>
      <c r="J267" s="438"/>
      <c r="K267" s="438"/>
      <c r="L267" s="438"/>
      <c r="M267" s="438"/>
      <c r="N267" s="438"/>
      <c r="O267" s="438"/>
      <c r="P267" s="438"/>
      <c r="Q267" s="438"/>
      <c r="R267" s="438"/>
      <c r="S267" s="438"/>
      <c r="T267" s="438"/>
      <c r="U267" s="438"/>
      <c r="V267" s="438"/>
      <c r="W267" s="14"/>
      <c r="X267" s="54"/>
      <c r="Y267" s="54"/>
      <c r="Z267" s="54"/>
      <c r="AA267" s="54"/>
      <c r="AB267" s="54"/>
      <c r="AC267" s="54"/>
      <c r="AD267" s="54"/>
      <c r="AE267" s="14"/>
      <c r="AF267" s="14"/>
      <c r="AG267" s="14"/>
      <c r="AH267" s="14"/>
      <c r="AI267" s="14"/>
      <c r="AJ267" s="1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14"/>
      <c r="AV267" s="54"/>
      <c r="AW267" s="14"/>
      <c r="AX267" s="14"/>
      <c r="AY267" s="54"/>
      <c r="AZ267" s="14"/>
      <c r="BA267" s="14"/>
      <c r="BB267" s="14"/>
      <c r="BC267" s="14"/>
      <c r="BD267" s="459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54"/>
    </row>
    <row r="268" spans="1:69" x14ac:dyDescent="0.25">
      <c r="A268" s="54" t="s">
        <v>9</v>
      </c>
      <c r="B268" s="54" t="s">
        <v>1196</v>
      </c>
      <c r="C268" s="60">
        <v>0</v>
      </c>
      <c r="D268" s="60">
        <v>0</v>
      </c>
      <c r="E268" s="60">
        <v>0</v>
      </c>
      <c r="F268" s="60">
        <v>0</v>
      </c>
      <c r="G268" s="60">
        <v>0</v>
      </c>
      <c r="H268" s="60">
        <v>0</v>
      </c>
      <c r="I268" s="60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  <c r="AL268" s="14">
        <v>0</v>
      </c>
      <c r="AM268" s="14">
        <v>0</v>
      </c>
      <c r="AN268" s="14">
        <v>0</v>
      </c>
      <c r="AO268" s="14">
        <v>0</v>
      </c>
      <c r="AP268" s="14">
        <v>0</v>
      </c>
      <c r="AQ268" s="14">
        <v>0</v>
      </c>
      <c r="AR268" s="14">
        <v>0</v>
      </c>
      <c r="AS268" s="14">
        <v>0</v>
      </c>
      <c r="AT268" s="14">
        <v>0</v>
      </c>
      <c r="AU268" s="14">
        <v>0</v>
      </c>
      <c r="AV268" s="14">
        <v>0</v>
      </c>
      <c r="AW268" s="14">
        <v>0</v>
      </c>
      <c r="AX268" s="14">
        <v>0</v>
      </c>
      <c r="AY268" s="14">
        <v>0</v>
      </c>
      <c r="AZ268" s="14">
        <v>0</v>
      </c>
      <c r="BA268" s="14">
        <v>0</v>
      </c>
      <c r="BB268" s="14">
        <v>0</v>
      </c>
      <c r="BC268" s="14">
        <v>0</v>
      </c>
      <c r="BD268" s="459">
        <v>0</v>
      </c>
      <c r="BE268" s="14"/>
      <c r="BF268" s="14">
        <v>0</v>
      </c>
      <c r="BG268" s="14">
        <v>0</v>
      </c>
      <c r="BH268" s="14">
        <v>0</v>
      </c>
      <c r="BI268" s="14">
        <v>0</v>
      </c>
      <c r="BJ268" s="14">
        <v>0</v>
      </c>
      <c r="BK268" s="14">
        <v>0</v>
      </c>
      <c r="BL268" s="14">
        <v>0</v>
      </c>
      <c r="BM268" s="14">
        <v>0</v>
      </c>
      <c r="BN268" s="14">
        <v>0</v>
      </c>
      <c r="BO268" s="14">
        <v>0</v>
      </c>
      <c r="BP268" s="14">
        <v>0</v>
      </c>
      <c r="BQ268" s="14">
        <v>0</v>
      </c>
    </row>
    <row r="269" spans="1:69" hidden="1" x14ac:dyDescent="0.25">
      <c r="A269" s="467" t="s">
        <v>9</v>
      </c>
      <c r="B269" s="467" t="s">
        <v>1197</v>
      </c>
      <c r="C269" s="467"/>
      <c r="D269" s="467"/>
      <c r="E269" s="467"/>
      <c r="F269" s="467"/>
      <c r="G269" s="467"/>
      <c r="H269" s="467"/>
      <c r="I269" s="467"/>
      <c r="J269" s="467"/>
      <c r="K269" s="467"/>
      <c r="L269" s="467"/>
      <c r="M269" s="467"/>
      <c r="N269" s="467"/>
      <c r="O269" s="467"/>
      <c r="P269" s="467"/>
      <c r="Q269" s="467"/>
      <c r="R269" s="467"/>
      <c r="S269" s="467"/>
      <c r="T269" s="467"/>
      <c r="U269" s="467"/>
      <c r="V269" s="467"/>
      <c r="W269" s="14"/>
      <c r="X269" s="54"/>
      <c r="Y269" s="54"/>
      <c r="Z269" s="54"/>
      <c r="AA269" s="54"/>
      <c r="AB269" s="54"/>
      <c r="AC269" s="54"/>
      <c r="AD269" s="54"/>
      <c r="AE269" s="14"/>
      <c r="AF269" s="14"/>
      <c r="AG269" s="14"/>
      <c r="AH269" s="14"/>
      <c r="AI269" s="14"/>
      <c r="AJ269" s="1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14"/>
      <c r="AV269" s="54"/>
      <c r="AW269" s="14"/>
      <c r="AX269" s="14"/>
      <c r="AY269" s="54"/>
      <c r="AZ269" s="14"/>
      <c r="BA269" s="14"/>
      <c r="BB269" s="14"/>
      <c r="BC269" s="14"/>
      <c r="BD269" s="459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54"/>
    </row>
    <row r="270" spans="1:69" hidden="1" x14ac:dyDescent="0.25">
      <c r="A270" s="54" t="s">
        <v>9</v>
      </c>
      <c r="B270" s="54" t="s">
        <v>1200</v>
      </c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14"/>
      <c r="X270" s="54"/>
      <c r="Y270" s="54"/>
      <c r="Z270" s="54"/>
      <c r="AA270" s="54"/>
      <c r="AB270" s="54"/>
      <c r="AC270" s="54"/>
      <c r="AD270" s="54"/>
      <c r="AE270" s="14"/>
      <c r="AF270" s="14"/>
      <c r="AG270" s="14"/>
      <c r="AH270" s="14"/>
      <c r="AI270" s="14"/>
      <c r="AJ270" s="1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14"/>
      <c r="AV270" s="54"/>
      <c r="AW270" s="14"/>
      <c r="AX270" s="14"/>
      <c r="AY270" s="54"/>
      <c r="AZ270" s="14"/>
      <c r="BA270" s="14"/>
      <c r="BB270" s="14"/>
      <c r="BC270" s="14"/>
      <c r="BD270" s="459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54"/>
    </row>
    <row r="271" spans="1:69" hidden="1" x14ac:dyDescent="0.25">
      <c r="A271" s="438" t="s">
        <v>9</v>
      </c>
      <c r="B271" s="438" t="s">
        <v>1199</v>
      </c>
      <c r="C271" s="438"/>
      <c r="D271" s="438"/>
      <c r="E271" s="438"/>
      <c r="F271" s="438"/>
      <c r="G271" s="438"/>
      <c r="H271" s="438"/>
      <c r="I271" s="438"/>
      <c r="J271" s="438"/>
      <c r="K271" s="438"/>
      <c r="L271" s="438"/>
      <c r="M271" s="438"/>
      <c r="N271" s="438"/>
      <c r="O271" s="438"/>
      <c r="P271" s="438"/>
      <c r="Q271" s="438"/>
      <c r="R271" s="438"/>
      <c r="S271" s="438"/>
      <c r="T271" s="438"/>
      <c r="U271" s="438"/>
      <c r="V271" s="438"/>
      <c r="W271" s="14"/>
      <c r="X271" s="54"/>
      <c r="Y271" s="54"/>
      <c r="Z271" s="54"/>
      <c r="AA271" s="54"/>
      <c r="AB271" s="54"/>
      <c r="AC271" s="54"/>
      <c r="AD271" s="54"/>
      <c r="AE271" s="14"/>
      <c r="AF271" s="14"/>
      <c r="AG271" s="14"/>
      <c r="AH271" s="14"/>
      <c r="AI271" s="14"/>
      <c r="AJ271" s="1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14"/>
      <c r="AV271" s="54"/>
      <c r="AW271" s="14"/>
      <c r="AX271" s="14"/>
      <c r="AY271" s="54"/>
      <c r="AZ271" s="14"/>
      <c r="BA271" s="14"/>
      <c r="BB271" s="14"/>
      <c r="BC271" s="14"/>
      <c r="BD271" s="459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54"/>
    </row>
    <row r="272" spans="1:69" x14ac:dyDescent="0.25">
      <c r="A272" s="54" t="s">
        <v>9</v>
      </c>
      <c r="B272" s="54" t="s">
        <v>362</v>
      </c>
      <c r="C272" s="522">
        <v>0</v>
      </c>
      <c r="D272" s="522">
        <v>0</v>
      </c>
      <c r="E272" s="522">
        <v>0</v>
      </c>
      <c r="F272" s="522">
        <v>0</v>
      </c>
      <c r="G272" s="522">
        <v>0</v>
      </c>
      <c r="H272" s="60">
        <v>0</v>
      </c>
      <c r="I272" s="60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  <c r="AL272" s="14">
        <v>0</v>
      </c>
      <c r="AM272" s="14">
        <v>0</v>
      </c>
      <c r="AN272" s="14">
        <v>0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C272" s="14">
        <v>0</v>
      </c>
      <c r="BD272" s="459">
        <v>0</v>
      </c>
      <c r="BE272" s="14">
        <v>0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  <c r="BK272" s="14">
        <v>0</v>
      </c>
      <c r="BL272" s="14">
        <v>0</v>
      </c>
      <c r="BM272" s="14">
        <v>0</v>
      </c>
      <c r="BN272" s="14">
        <v>0</v>
      </c>
      <c r="BO272" s="14">
        <v>0</v>
      </c>
      <c r="BP272" s="14">
        <v>0</v>
      </c>
      <c r="BQ272" s="14">
        <v>0</v>
      </c>
    </row>
    <row r="273" spans="1:69" x14ac:dyDescent="0.25">
      <c r="A273" s="54" t="s">
        <v>9</v>
      </c>
      <c r="B273" s="54" t="s">
        <v>9</v>
      </c>
      <c r="C273" s="522">
        <v>221</v>
      </c>
      <c r="D273" s="522">
        <v>221</v>
      </c>
      <c r="E273" s="522">
        <v>221</v>
      </c>
      <c r="F273" s="522">
        <v>220</v>
      </c>
      <c r="G273" s="522">
        <v>219</v>
      </c>
      <c r="H273" s="60">
        <v>219</v>
      </c>
      <c r="I273" s="60">
        <v>219</v>
      </c>
      <c r="J273" s="14">
        <v>218</v>
      </c>
      <c r="K273" s="14">
        <v>214</v>
      </c>
      <c r="L273" s="14">
        <v>214</v>
      </c>
      <c r="M273" s="14">
        <v>214</v>
      </c>
      <c r="N273" s="14">
        <v>213</v>
      </c>
      <c r="O273" s="14">
        <v>212</v>
      </c>
      <c r="P273" s="14">
        <v>212</v>
      </c>
      <c r="Q273" s="14">
        <v>210</v>
      </c>
      <c r="R273" s="14">
        <v>210</v>
      </c>
      <c r="S273" s="14">
        <v>210</v>
      </c>
      <c r="T273" s="14">
        <v>209</v>
      </c>
      <c r="U273" s="14">
        <v>208</v>
      </c>
      <c r="V273" s="14">
        <v>207</v>
      </c>
      <c r="W273" s="14">
        <v>206</v>
      </c>
      <c r="X273" s="14">
        <v>206</v>
      </c>
      <c r="Y273" s="14">
        <v>206</v>
      </c>
      <c r="Z273" s="14">
        <v>200</v>
      </c>
      <c r="AA273" s="14">
        <v>200</v>
      </c>
      <c r="AB273" s="14">
        <v>199</v>
      </c>
      <c r="AC273" s="14">
        <v>196</v>
      </c>
      <c r="AD273" s="14">
        <v>194</v>
      </c>
      <c r="AE273" s="14">
        <v>194</v>
      </c>
      <c r="AF273" s="14">
        <v>191</v>
      </c>
      <c r="AG273" s="14">
        <v>191</v>
      </c>
      <c r="AH273" s="14">
        <v>191</v>
      </c>
      <c r="AI273" s="14">
        <v>185</v>
      </c>
      <c r="AJ273" s="14">
        <v>185</v>
      </c>
      <c r="AK273" s="14">
        <v>184</v>
      </c>
      <c r="AL273" s="14">
        <v>184</v>
      </c>
      <c r="AM273" s="14">
        <v>179</v>
      </c>
      <c r="AN273" s="14">
        <v>174</v>
      </c>
      <c r="AO273" s="14">
        <v>174</v>
      </c>
      <c r="AP273" s="14">
        <v>172</v>
      </c>
      <c r="AQ273" s="14">
        <v>162</v>
      </c>
      <c r="AR273" s="14">
        <v>160</v>
      </c>
      <c r="AS273" s="14">
        <v>160</v>
      </c>
      <c r="AT273" s="14">
        <v>160</v>
      </c>
      <c r="AU273" s="14">
        <v>160</v>
      </c>
      <c r="AV273" s="14">
        <v>159</v>
      </c>
      <c r="AW273" s="14">
        <v>155</v>
      </c>
      <c r="AX273" s="14">
        <v>155</v>
      </c>
      <c r="AY273" s="14">
        <v>154</v>
      </c>
      <c r="AZ273" s="14">
        <v>154</v>
      </c>
      <c r="BA273" s="14">
        <v>147</v>
      </c>
      <c r="BB273" s="14">
        <v>145</v>
      </c>
      <c r="BC273" s="14">
        <v>140</v>
      </c>
      <c r="BD273" s="459">
        <v>122</v>
      </c>
      <c r="BE273" s="14">
        <v>108</v>
      </c>
      <c r="BF273" s="14">
        <v>103</v>
      </c>
      <c r="BG273" s="14">
        <v>90</v>
      </c>
      <c r="BH273" s="14">
        <v>62</v>
      </c>
      <c r="BI273" s="14">
        <v>50</v>
      </c>
      <c r="BJ273" s="14">
        <v>33</v>
      </c>
      <c r="BK273" s="14">
        <v>19</v>
      </c>
      <c r="BL273" s="14">
        <v>19</v>
      </c>
      <c r="BM273" s="14">
        <v>18</v>
      </c>
      <c r="BN273" s="14">
        <v>18</v>
      </c>
      <c r="BO273" s="14">
        <v>18</v>
      </c>
      <c r="BP273" s="14">
        <v>18</v>
      </c>
      <c r="BQ273" s="60">
        <v>18</v>
      </c>
    </row>
    <row r="274" spans="1:69" hidden="1" x14ac:dyDescent="0.25">
      <c r="A274" s="466" t="s">
        <v>9</v>
      </c>
      <c r="B274" s="466" t="s">
        <v>1418</v>
      </c>
      <c r="C274" s="466"/>
      <c r="D274" s="466"/>
      <c r="E274" s="466"/>
      <c r="F274" s="466"/>
      <c r="G274" s="466"/>
      <c r="H274" s="466"/>
      <c r="I274" s="466"/>
      <c r="J274" s="466"/>
      <c r="K274" s="466"/>
      <c r="L274" s="466"/>
      <c r="M274" s="466"/>
      <c r="N274" s="466"/>
      <c r="O274" s="466"/>
      <c r="P274" s="466"/>
      <c r="Q274" s="466"/>
      <c r="R274" s="466"/>
      <c r="S274" s="466"/>
      <c r="T274" s="466"/>
      <c r="U274" s="466"/>
      <c r="V274" s="466"/>
      <c r="W274" s="14"/>
      <c r="X274" s="54"/>
      <c r="Y274" s="54"/>
      <c r="Z274" s="54"/>
      <c r="AA274" s="54"/>
      <c r="AB274" s="54"/>
      <c r="AC274" s="54"/>
      <c r="AD274" s="54"/>
      <c r="AE274" s="14"/>
      <c r="AF274" s="14"/>
      <c r="AG274" s="14"/>
      <c r="AH274" s="14"/>
      <c r="AI274" s="14"/>
      <c r="AJ274" s="1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14"/>
      <c r="AV274" s="54"/>
      <c r="AW274" s="14"/>
      <c r="AX274" s="14"/>
      <c r="AY274" s="54"/>
      <c r="AZ274" s="14"/>
      <c r="BA274" s="14"/>
      <c r="BB274" s="14"/>
      <c r="BC274" s="14"/>
      <c r="BD274" s="459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54"/>
    </row>
    <row r="275" spans="1:69" x14ac:dyDescent="0.25">
      <c r="A275" s="54" t="s">
        <v>9</v>
      </c>
      <c r="B275" s="54" t="s">
        <v>706</v>
      </c>
      <c r="C275" s="60">
        <v>2</v>
      </c>
      <c r="D275" s="60">
        <v>2</v>
      </c>
      <c r="E275" s="60">
        <v>2</v>
      </c>
      <c r="F275" s="60">
        <v>2</v>
      </c>
      <c r="G275" s="60">
        <v>2</v>
      </c>
      <c r="H275" s="60">
        <v>2</v>
      </c>
      <c r="I275" s="60">
        <v>2</v>
      </c>
      <c r="J275" s="14">
        <v>2</v>
      </c>
      <c r="K275" s="14">
        <v>2</v>
      </c>
      <c r="L275" s="14">
        <v>2</v>
      </c>
      <c r="M275" s="14">
        <v>2</v>
      </c>
      <c r="N275" s="14">
        <v>2</v>
      </c>
      <c r="O275" s="14">
        <v>2</v>
      </c>
      <c r="P275" s="14">
        <v>2</v>
      </c>
      <c r="Q275" s="14">
        <v>2</v>
      </c>
      <c r="R275" s="14">
        <v>2</v>
      </c>
      <c r="S275" s="14">
        <v>2</v>
      </c>
      <c r="T275" s="14">
        <v>2</v>
      </c>
      <c r="U275" s="14">
        <v>2</v>
      </c>
      <c r="V275" s="14">
        <v>2</v>
      </c>
      <c r="W275" s="14">
        <v>2</v>
      </c>
      <c r="X275" s="14">
        <v>2</v>
      </c>
      <c r="Y275" s="14">
        <v>2</v>
      </c>
      <c r="Z275" s="14">
        <v>2</v>
      </c>
      <c r="AA275" s="14">
        <v>2</v>
      </c>
      <c r="AB275" s="14">
        <v>2</v>
      </c>
      <c r="AC275" s="14">
        <v>2</v>
      </c>
      <c r="AD275" s="14">
        <v>2</v>
      </c>
      <c r="AE275" s="14">
        <v>2</v>
      </c>
      <c r="AF275" s="14">
        <v>2</v>
      </c>
      <c r="AG275" s="14">
        <v>2</v>
      </c>
      <c r="AH275" s="14">
        <v>2</v>
      </c>
      <c r="AI275" s="14">
        <v>2</v>
      </c>
      <c r="AJ275" s="14">
        <v>2</v>
      </c>
      <c r="AK275" s="14">
        <v>2</v>
      </c>
      <c r="AL275" s="14">
        <v>2</v>
      </c>
      <c r="AM275" s="14">
        <v>2</v>
      </c>
      <c r="AN275" s="14">
        <v>2</v>
      </c>
      <c r="AO275" s="14">
        <v>2</v>
      </c>
      <c r="AP275" s="14">
        <v>2</v>
      </c>
      <c r="AQ275" s="14">
        <v>2</v>
      </c>
      <c r="AR275" s="14">
        <v>2</v>
      </c>
      <c r="AS275" s="14">
        <v>2</v>
      </c>
      <c r="AT275" s="14">
        <v>2</v>
      </c>
      <c r="AU275" s="14">
        <v>2</v>
      </c>
      <c r="AV275" s="14">
        <v>2</v>
      </c>
      <c r="AW275" s="14">
        <v>2</v>
      </c>
      <c r="AX275" s="14">
        <v>2</v>
      </c>
      <c r="AY275" s="14">
        <v>2</v>
      </c>
      <c r="AZ275" s="14">
        <v>2</v>
      </c>
      <c r="BA275" s="14">
        <v>2</v>
      </c>
      <c r="BB275" s="14">
        <v>2</v>
      </c>
      <c r="BC275" s="14">
        <v>2</v>
      </c>
      <c r="BD275" s="459">
        <v>2</v>
      </c>
      <c r="BE275" s="14">
        <v>2</v>
      </c>
      <c r="BF275" s="14">
        <v>2</v>
      </c>
      <c r="BG275" s="14">
        <v>2</v>
      </c>
      <c r="BH275" s="14">
        <v>2</v>
      </c>
      <c r="BI275" s="14">
        <v>1</v>
      </c>
      <c r="BJ275" s="14">
        <v>1</v>
      </c>
      <c r="BK275" s="14">
        <v>0</v>
      </c>
      <c r="BL275" s="14">
        <v>0</v>
      </c>
      <c r="BM275" s="14">
        <v>0</v>
      </c>
      <c r="BN275" s="14">
        <v>0</v>
      </c>
      <c r="BO275" s="14">
        <v>0</v>
      </c>
      <c r="BP275" s="14">
        <v>0</v>
      </c>
      <c r="BQ275" s="14">
        <v>0</v>
      </c>
    </row>
    <row r="276" spans="1:69" hidden="1" x14ac:dyDescent="0.25">
      <c r="A276" s="467" t="s">
        <v>9</v>
      </c>
      <c r="B276" s="467" t="s">
        <v>1419</v>
      </c>
      <c r="C276" s="467"/>
      <c r="D276" s="467"/>
      <c r="E276" s="467"/>
      <c r="F276" s="467"/>
      <c r="G276" s="467"/>
      <c r="H276" s="467"/>
      <c r="I276" s="467"/>
      <c r="J276" s="467"/>
      <c r="K276" s="467"/>
      <c r="L276" s="467"/>
      <c r="M276" s="467"/>
      <c r="N276" s="467"/>
      <c r="O276" s="467"/>
      <c r="P276" s="467"/>
      <c r="Q276" s="467"/>
      <c r="R276" s="467"/>
      <c r="S276" s="467"/>
      <c r="T276" s="467"/>
      <c r="U276" s="467"/>
      <c r="V276" s="467"/>
      <c r="W276" s="14"/>
      <c r="X276" s="54"/>
      <c r="Y276" s="54"/>
      <c r="Z276" s="54"/>
      <c r="AA276" s="54"/>
      <c r="AB276" s="54"/>
      <c r="AC276" s="54"/>
      <c r="AD276" s="54"/>
      <c r="AE276" s="14"/>
      <c r="AF276" s="14"/>
      <c r="AG276" s="14"/>
      <c r="AH276" s="14"/>
      <c r="AI276" s="14"/>
      <c r="AJ276" s="1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14"/>
      <c r="AV276" s="54"/>
      <c r="AW276" s="14"/>
      <c r="AX276" s="14"/>
      <c r="AY276" s="54"/>
      <c r="AZ276" s="14"/>
      <c r="BA276" s="14"/>
      <c r="BB276" s="14"/>
      <c r="BC276" s="14"/>
      <c r="BD276" s="459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54"/>
    </row>
    <row r="277" spans="1:69" hidden="1" x14ac:dyDescent="0.25">
      <c r="A277" s="438" t="s">
        <v>9</v>
      </c>
      <c r="B277" s="438" t="s">
        <v>1420</v>
      </c>
      <c r="C277" s="438"/>
      <c r="D277" s="438"/>
      <c r="E277" s="438"/>
      <c r="F277" s="438"/>
      <c r="G277" s="438"/>
      <c r="H277" s="438"/>
      <c r="I277" s="438"/>
      <c r="J277" s="438"/>
      <c r="K277" s="438"/>
      <c r="L277" s="438"/>
      <c r="M277" s="438"/>
      <c r="N277" s="438"/>
      <c r="O277" s="438"/>
      <c r="P277" s="438"/>
      <c r="Q277" s="438"/>
      <c r="R277" s="438"/>
      <c r="S277" s="438"/>
      <c r="T277" s="438"/>
      <c r="U277" s="438"/>
      <c r="V277" s="438"/>
      <c r="W277" s="14"/>
      <c r="X277" s="54"/>
      <c r="Y277" s="54"/>
      <c r="Z277" s="54"/>
      <c r="AA277" s="54"/>
      <c r="AB277" s="54"/>
      <c r="AC277" s="54"/>
      <c r="AD277" s="54"/>
      <c r="AE277" s="14"/>
      <c r="AF277" s="14"/>
      <c r="AG277" s="14"/>
      <c r="AH277" s="14"/>
      <c r="AI277" s="14"/>
      <c r="AJ277" s="1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14"/>
      <c r="AV277" s="54"/>
      <c r="AW277" s="14"/>
      <c r="AX277" s="14"/>
      <c r="AY277" s="54"/>
      <c r="AZ277" s="14"/>
      <c r="BA277" s="14"/>
      <c r="BB277" s="14"/>
      <c r="BC277" s="14"/>
      <c r="BD277" s="459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54"/>
    </row>
    <row r="278" spans="1:69" x14ac:dyDescent="0.25">
      <c r="A278" s="54" t="s">
        <v>9</v>
      </c>
      <c r="B278" s="54" t="s">
        <v>17</v>
      </c>
      <c r="C278" s="522">
        <v>14</v>
      </c>
      <c r="D278" s="522">
        <v>14</v>
      </c>
      <c r="E278" s="522">
        <v>14</v>
      </c>
      <c r="F278" s="522">
        <v>14</v>
      </c>
      <c r="G278" s="522">
        <v>14</v>
      </c>
      <c r="H278" s="60">
        <v>14</v>
      </c>
      <c r="I278" s="60">
        <v>14</v>
      </c>
      <c r="J278" s="14">
        <v>13</v>
      </c>
      <c r="K278" s="14">
        <v>13</v>
      </c>
      <c r="L278" s="14">
        <v>13</v>
      </c>
      <c r="M278" s="14">
        <v>13</v>
      </c>
      <c r="N278" s="14">
        <v>13</v>
      </c>
      <c r="O278" s="14">
        <v>13</v>
      </c>
      <c r="P278" s="14">
        <v>13</v>
      </c>
      <c r="Q278" s="14">
        <v>13</v>
      </c>
      <c r="R278" s="14">
        <v>13</v>
      </c>
      <c r="S278" s="14">
        <v>13</v>
      </c>
      <c r="T278" s="14">
        <v>13</v>
      </c>
      <c r="U278" s="14">
        <v>13</v>
      </c>
      <c r="V278" s="14">
        <v>13</v>
      </c>
      <c r="W278" s="14">
        <v>13</v>
      </c>
      <c r="X278" s="14">
        <v>13</v>
      </c>
      <c r="Y278" s="14">
        <v>13</v>
      </c>
      <c r="Z278" s="14">
        <v>13</v>
      </c>
      <c r="AA278" s="14">
        <v>13</v>
      </c>
      <c r="AB278" s="14">
        <v>13</v>
      </c>
      <c r="AC278" s="14">
        <v>13</v>
      </c>
      <c r="AD278" s="14">
        <v>12</v>
      </c>
      <c r="AE278" s="14">
        <v>12</v>
      </c>
      <c r="AF278" s="14">
        <v>12</v>
      </c>
      <c r="AG278" s="14">
        <v>12</v>
      </c>
      <c r="AH278" s="14">
        <v>12</v>
      </c>
      <c r="AI278" s="14">
        <v>12</v>
      </c>
      <c r="AJ278" s="14">
        <v>12</v>
      </c>
      <c r="AK278" s="14">
        <v>12</v>
      </c>
      <c r="AL278" s="14">
        <v>12</v>
      </c>
      <c r="AM278" s="14">
        <v>12</v>
      </c>
      <c r="AN278" s="14">
        <v>12</v>
      </c>
      <c r="AO278" s="14">
        <v>12</v>
      </c>
      <c r="AP278" s="14">
        <v>12</v>
      </c>
      <c r="AQ278" s="14">
        <v>12</v>
      </c>
      <c r="AR278" s="14">
        <v>12</v>
      </c>
      <c r="AS278" s="14">
        <v>12</v>
      </c>
      <c r="AT278" s="14">
        <v>12</v>
      </c>
      <c r="AU278" s="14">
        <v>12</v>
      </c>
      <c r="AV278" s="14">
        <v>12</v>
      </c>
      <c r="AW278" s="14">
        <v>11</v>
      </c>
      <c r="AX278" s="14">
        <v>11</v>
      </c>
      <c r="AY278" s="14">
        <v>11</v>
      </c>
      <c r="AZ278" s="14">
        <v>11</v>
      </c>
      <c r="BA278" s="14">
        <v>10</v>
      </c>
      <c r="BB278" s="14">
        <v>10</v>
      </c>
      <c r="BC278" s="14">
        <v>9</v>
      </c>
      <c r="BD278" s="459">
        <v>8</v>
      </c>
      <c r="BE278" s="14">
        <v>8</v>
      </c>
      <c r="BF278" s="14">
        <v>8</v>
      </c>
      <c r="BG278" s="14">
        <v>8</v>
      </c>
      <c r="BH278" s="14">
        <v>5</v>
      </c>
      <c r="BI278" s="14">
        <v>5</v>
      </c>
      <c r="BJ278" s="14">
        <v>3</v>
      </c>
      <c r="BK278" s="14">
        <v>1</v>
      </c>
      <c r="BL278" s="14">
        <v>1</v>
      </c>
      <c r="BM278" s="14">
        <v>1</v>
      </c>
      <c r="BN278" s="14">
        <v>1</v>
      </c>
      <c r="BO278" s="14">
        <v>1</v>
      </c>
      <c r="BP278" s="14">
        <v>1</v>
      </c>
      <c r="BQ278" s="60">
        <v>1</v>
      </c>
    </row>
    <row r="279" spans="1:69" hidden="1" x14ac:dyDescent="0.25">
      <c r="A279" s="467" t="s">
        <v>9</v>
      </c>
      <c r="B279" s="467" t="s">
        <v>1091</v>
      </c>
      <c r="C279" s="467"/>
      <c r="D279" s="467"/>
      <c r="E279" s="467"/>
      <c r="F279" s="467"/>
      <c r="G279" s="467"/>
      <c r="H279" s="467"/>
      <c r="I279" s="467"/>
      <c r="J279" s="467"/>
      <c r="K279" s="467"/>
      <c r="L279" s="467"/>
      <c r="M279" s="467"/>
      <c r="N279" s="467"/>
      <c r="O279" s="467"/>
      <c r="P279" s="467"/>
      <c r="Q279" s="467"/>
      <c r="R279" s="467"/>
      <c r="S279" s="467"/>
      <c r="T279" s="467"/>
      <c r="U279" s="467"/>
      <c r="V279" s="467"/>
      <c r="W279" s="14"/>
      <c r="X279" s="54"/>
      <c r="Y279" s="54"/>
      <c r="Z279" s="54"/>
      <c r="AA279" s="54"/>
      <c r="AB279" s="54"/>
      <c r="AC279" s="54"/>
      <c r="AD279" s="54"/>
      <c r="AE279" s="14"/>
      <c r="AF279" s="14"/>
      <c r="AG279" s="14"/>
      <c r="AH279" s="14"/>
      <c r="AI279" s="14"/>
      <c r="AJ279" s="1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14"/>
      <c r="AV279" s="54"/>
      <c r="AW279" s="14"/>
      <c r="AX279" s="14"/>
      <c r="AY279" s="54"/>
      <c r="AZ279" s="14"/>
      <c r="BA279" s="14"/>
      <c r="BB279" s="14"/>
      <c r="BC279" s="14"/>
      <c r="BD279" s="459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54"/>
    </row>
    <row r="280" spans="1:69" hidden="1" x14ac:dyDescent="0.25">
      <c r="A280" s="54" t="s">
        <v>9</v>
      </c>
      <c r="B280" s="54" t="s">
        <v>1198</v>
      </c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14"/>
      <c r="X280" s="54"/>
      <c r="Y280" s="54"/>
      <c r="Z280" s="54"/>
      <c r="AA280" s="54"/>
      <c r="AB280" s="54"/>
      <c r="AC280" s="54"/>
      <c r="AD280" s="54"/>
      <c r="AE280" s="14"/>
      <c r="AF280" s="14"/>
      <c r="AG280" s="14"/>
      <c r="AH280" s="14"/>
      <c r="AI280" s="14"/>
      <c r="AJ280" s="1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14"/>
      <c r="AV280" s="54"/>
      <c r="AW280" s="14"/>
      <c r="AX280" s="14"/>
      <c r="AY280" s="54"/>
      <c r="AZ280" s="14"/>
      <c r="BA280" s="14"/>
      <c r="BB280" s="14"/>
      <c r="BC280" s="14"/>
      <c r="BD280" s="459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54"/>
    </row>
    <row r="281" spans="1:69" hidden="1" x14ac:dyDescent="0.25">
      <c r="A281" s="54" t="s">
        <v>9</v>
      </c>
      <c r="B281" s="54" t="s">
        <v>1000</v>
      </c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14"/>
      <c r="X281" s="54"/>
      <c r="Y281" s="54"/>
      <c r="Z281" s="54"/>
      <c r="AA281" s="54"/>
      <c r="AB281" s="54"/>
      <c r="AC281" s="54"/>
      <c r="AD281" s="54"/>
      <c r="AE281" s="14"/>
      <c r="AF281" s="14"/>
      <c r="AG281" s="14"/>
      <c r="AH281" s="14"/>
      <c r="AI281" s="14"/>
      <c r="AJ281" s="1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14"/>
      <c r="AV281" s="54"/>
      <c r="AW281" s="14"/>
      <c r="AX281" s="14"/>
      <c r="AY281" s="54"/>
      <c r="AZ281" s="14"/>
      <c r="BA281" s="14"/>
      <c r="BB281" s="14"/>
      <c r="BC281" s="14"/>
      <c r="BD281" s="459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54"/>
    </row>
    <row r="282" spans="1:69" hidden="1" x14ac:dyDescent="0.25">
      <c r="A282" s="54" t="s">
        <v>9</v>
      </c>
      <c r="B282" s="54" t="s">
        <v>1421</v>
      </c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14"/>
      <c r="X282" s="54"/>
      <c r="Y282" s="54"/>
      <c r="Z282" s="54"/>
      <c r="AA282" s="54"/>
      <c r="AB282" s="54"/>
      <c r="AC282" s="54"/>
      <c r="AD282" s="54"/>
      <c r="AE282" s="14"/>
      <c r="AF282" s="14"/>
      <c r="AG282" s="14"/>
      <c r="AH282" s="14"/>
      <c r="AI282" s="14"/>
      <c r="AJ282" s="1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14"/>
      <c r="AV282" s="54"/>
      <c r="AW282" s="14"/>
      <c r="AX282" s="14"/>
      <c r="AY282" s="54"/>
      <c r="AZ282" s="14"/>
      <c r="BA282" s="14"/>
      <c r="BB282" s="14"/>
      <c r="BC282" s="14"/>
      <c r="BD282" s="459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54"/>
    </row>
    <row r="283" spans="1:69" hidden="1" x14ac:dyDescent="0.25">
      <c r="A283" s="54" t="s">
        <v>9</v>
      </c>
      <c r="B283" s="54" t="s">
        <v>1201</v>
      </c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14"/>
      <c r="X283" s="54"/>
      <c r="Y283" s="54"/>
      <c r="Z283" s="54"/>
      <c r="AA283" s="54"/>
      <c r="AB283" s="54"/>
      <c r="AC283" s="54"/>
      <c r="AD283" s="54"/>
      <c r="AE283" s="14"/>
      <c r="AF283" s="14"/>
      <c r="AG283" s="14"/>
      <c r="AH283" s="14"/>
      <c r="AI283" s="14"/>
      <c r="AJ283" s="1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14"/>
      <c r="AV283" s="54"/>
      <c r="AW283" s="14"/>
      <c r="AX283" s="14"/>
      <c r="AY283" s="54"/>
      <c r="AZ283" s="14"/>
      <c r="BA283" s="14"/>
      <c r="BB283" s="14"/>
      <c r="BC283" s="14"/>
      <c r="BD283" s="459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54"/>
    </row>
    <row r="284" spans="1:69" x14ac:dyDescent="0.25">
      <c r="A284" s="438" t="s">
        <v>9</v>
      </c>
      <c r="B284" s="438" t="s">
        <v>933</v>
      </c>
      <c r="C284" s="60">
        <v>1</v>
      </c>
      <c r="D284" s="60">
        <v>1</v>
      </c>
      <c r="E284" s="60">
        <v>1</v>
      </c>
      <c r="F284" s="60">
        <v>1</v>
      </c>
      <c r="G284" s="60">
        <v>1</v>
      </c>
      <c r="H284" s="60">
        <v>1</v>
      </c>
      <c r="I284" s="60">
        <v>1</v>
      </c>
      <c r="J284" s="71">
        <v>1</v>
      </c>
      <c r="K284" s="71">
        <v>1</v>
      </c>
      <c r="L284" s="71">
        <v>1</v>
      </c>
      <c r="M284" s="71">
        <v>1</v>
      </c>
      <c r="N284" s="71">
        <v>1</v>
      </c>
      <c r="O284" s="71">
        <v>1</v>
      </c>
      <c r="P284" s="71">
        <v>1</v>
      </c>
      <c r="Q284" s="71">
        <v>1</v>
      </c>
      <c r="R284" s="71">
        <v>1</v>
      </c>
      <c r="S284" s="71">
        <v>1</v>
      </c>
      <c r="T284" s="71">
        <v>1</v>
      </c>
      <c r="U284" s="71">
        <v>1</v>
      </c>
      <c r="V284" s="71">
        <v>1</v>
      </c>
      <c r="W284" s="71">
        <v>1</v>
      </c>
      <c r="X284" s="54"/>
      <c r="Y284" s="54"/>
      <c r="Z284" s="54"/>
      <c r="AA284" s="54"/>
      <c r="AB284" s="54"/>
      <c r="AC284" s="54"/>
      <c r="AD284" s="54"/>
      <c r="AE284" s="14"/>
      <c r="AF284" s="14"/>
      <c r="AG284" s="14"/>
      <c r="AH284" s="14"/>
      <c r="AI284" s="14"/>
      <c r="AJ284" s="1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14"/>
      <c r="AV284" s="54"/>
      <c r="AW284" s="14"/>
      <c r="AX284" s="14"/>
      <c r="AY284" s="54"/>
      <c r="AZ284" s="14"/>
      <c r="BA284" s="14"/>
      <c r="BB284" s="14"/>
      <c r="BC284" s="14"/>
      <c r="BD284" s="459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54"/>
    </row>
    <row r="285" spans="1:69" x14ac:dyDescent="0.25">
      <c r="A285" s="54" t="s">
        <v>9</v>
      </c>
      <c r="B285" s="54" t="s">
        <v>1202</v>
      </c>
      <c r="C285" s="522">
        <v>6</v>
      </c>
      <c r="D285" s="522">
        <v>6</v>
      </c>
      <c r="E285" s="522">
        <v>6</v>
      </c>
      <c r="F285" s="522">
        <v>6</v>
      </c>
      <c r="G285" s="522">
        <v>6</v>
      </c>
      <c r="H285" s="60">
        <v>6</v>
      </c>
      <c r="I285" s="60">
        <v>6</v>
      </c>
      <c r="J285" s="14">
        <v>6</v>
      </c>
      <c r="K285" s="14">
        <v>6</v>
      </c>
      <c r="L285" s="14">
        <v>6</v>
      </c>
      <c r="M285" s="14">
        <v>6</v>
      </c>
      <c r="N285" s="14">
        <v>6</v>
      </c>
      <c r="O285" s="14">
        <v>6</v>
      </c>
      <c r="P285" s="14">
        <v>6</v>
      </c>
      <c r="Q285" s="14">
        <v>6</v>
      </c>
      <c r="R285" s="14">
        <v>6</v>
      </c>
      <c r="S285" s="14">
        <v>6</v>
      </c>
      <c r="T285" s="14">
        <v>6</v>
      </c>
      <c r="U285" s="14">
        <v>6</v>
      </c>
      <c r="V285" s="14">
        <v>6</v>
      </c>
      <c r="W285" s="14">
        <v>6</v>
      </c>
      <c r="X285" s="14">
        <v>6</v>
      </c>
      <c r="Y285" s="14">
        <v>6</v>
      </c>
      <c r="Z285" s="14">
        <v>6</v>
      </c>
      <c r="AA285" s="14">
        <v>6</v>
      </c>
      <c r="AB285" s="14">
        <v>6</v>
      </c>
      <c r="AC285" s="14">
        <v>6</v>
      </c>
      <c r="AD285" s="14">
        <v>6</v>
      </c>
      <c r="AE285" s="14">
        <v>6</v>
      </c>
      <c r="AF285" s="14">
        <v>6</v>
      </c>
      <c r="AG285" s="14">
        <v>6</v>
      </c>
      <c r="AH285" s="14">
        <v>6</v>
      </c>
      <c r="AI285" s="14">
        <v>6</v>
      </c>
      <c r="AJ285" s="14">
        <v>6</v>
      </c>
      <c r="AK285" s="14">
        <v>6</v>
      </c>
      <c r="AL285" s="14">
        <v>6</v>
      </c>
      <c r="AM285" s="14">
        <v>6</v>
      </c>
      <c r="AN285" s="14">
        <v>6</v>
      </c>
      <c r="AO285" s="14">
        <v>6</v>
      </c>
      <c r="AP285" s="14">
        <v>6</v>
      </c>
      <c r="AQ285" s="14">
        <v>6</v>
      </c>
      <c r="AR285" s="14">
        <v>6</v>
      </c>
      <c r="AS285" s="14">
        <v>6</v>
      </c>
      <c r="AT285" s="14">
        <v>6</v>
      </c>
      <c r="AU285" s="14">
        <v>6</v>
      </c>
      <c r="AV285" s="14">
        <v>6</v>
      </c>
      <c r="AW285" s="14">
        <v>6</v>
      </c>
      <c r="AX285" s="14">
        <v>6</v>
      </c>
      <c r="AY285" s="14">
        <v>5</v>
      </c>
      <c r="AZ285" s="14">
        <v>5</v>
      </c>
      <c r="BA285" s="14">
        <v>4</v>
      </c>
      <c r="BB285" s="14">
        <v>4</v>
      </c>
      <c r="BC285" s="14">
        <v>4</v>
      </c>
      <c r="BD285" s="459">
        <v>1</v>
      </c>
      <c r="BE285" s="14">
        <v>1</v>
      </c>
      <c r="BF285" s="14">
        <v>1</v>
      </c>
      <c r="BG285" s="14">
        <v>1</v>
      </c>
      <c r="BH285" s="14">
        <v>1</v>
      </c>
      <c r="BI285" s="14">
        <v>1</v>
      </c>
      <c r="BJ285" s="14">
        <v>1</v>
      </c>
      <c r="BK285" s="14">
        <v>1</v>
      </c>
      <c r="BL285" s="14">
        <v>1</v>
      </c>
      <c r="BM285" s="14">
        <v>1</v>
      </c>
      <c r="BN285" s="14">
        <v>1</v>
      </c>
      <c r="BO285" s="14">
        <v>1</v>
      </c>
      <c r="BP285" s="14">
        <v>1</v>
      </c>
      <c r="BQ285" s="60">
        <v>1</v>
      </c>
    </row>
    <row r="286" spans="1:69" hidden="1" x14ac:dyDescent="0.25">
      <c r="A286" s="467" t="s">
        <v>9</v>
      </c>
      <c r="B286" s="467" t="s">
        <v>1422</v>
      </c>
      <c r="C286" s="467"/>
      <c r="D286" s="467"/>
      <c r="E286" s="467"/>
      <c r="F286" s="467"/>
      <c r="G286" s="467"/>
      <c r="H286" s="467"/>
      <c r="I286" s="467"/>
      <c r="J286" s="467"/>
      <c r="K286" s="467"/>
      <c r="L286" s="467"/>
      <c r="M286" s="467"/>
      <c r="N286" s="467"/>
      <c r="O286" s="467"/>
      <c r="P286" s="467"/>
      <c r="Q286" s="467"/>
      <c r="R286" s="467"/>
      <c r="S286" s="467"/>
      <c r="T286" s="467"/>
      <c r="U286" s="467"/>
      <c r="V286" s="467"/>
      <c r="W286" s="14"/>
      <c r="X286" s="54"/>
      <c r="Y286" s="54"/>
      <c r="Z286" s="54"/>
      <c r="AA286" s="54"/>
      <c r="AB286" s="54"/>
      <c r="AC286" s="54"/>
      <c r="AD286" s="54"/>
      <c r="AE286" s="14"/>
      <c r="AF286" s="14"/>
      <c r="AG286" s="14"/>
      <c r="AH286" s="14"/>
      <c r="AI286" s="14"/>
      <c r="AJ286" s="1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14"/>
      <c r="AV286" s="54"/>
      <c r="AW286" s="14"/>
      <c r="AX286" s="14"/>
      <c r="AY286" s="54"/>
      <c r="AZ286" s="14"/>
      <c r="BA286" s="14"/>
      <c r="BB286" s="14"/>
      <c r="BC286" s="14"/>
      <c r="BD286" s="459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54"/>
    </row>
    <row r="287" spans="1:69" hidden="1" x14ac:dyDescent="0.25">
      <c r="A287" s="54" t="s">
        <v>9</v>
      </c>
      <c r="B287" s="54" t="s">
        <v>1423</v>
      </c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14"/>
      <c r="X287" s="54"/>
      <c r="Y287" s="54"/>
      <c r="Z287" s="54"/>
      <c r="AA287" s="54"/>
      <c r="AB287" s="54"/>
      <c r="AC287" s="54"/>
      <c r="AD287" s="54"/>
      <c r="AE287" s="14"/>
      <c r="AF287" s="14"/>
      <c r="AG287" s="14"/>
      <c r="AH287" s="14"/>
      <c r="AI287" s="14"/>
      <c r="AJ287" s="1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14"/>
      <c r="AV287" s="54"/>
      <c r="AW287" s="14"/>
      <c r="AX287" s="14"/>
      <c r="AY287" s="54"/>
      <c r="AZ287" s="14"/>
      <c r="BA287" s="14"/>
      <c r="BB287" s="14"/>
      <c r="BC287" s="14"/>
      <c r="BD287" s="459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54"/>
    </row>
    <row r="288" spans="1:69" hidden="1" x14ac:dyDescent="0.25">
      <c r="A288" s="54" t="s">
        <v>9</v>
      </c>
      <c r="B288" s="54" t="s">
        <v>1424</v>
      </c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14"/>
      <c r="X288" s="54"/>
      <c r="Y288" s="54"/>
      <c r="Z288" s="54"/>
      <c r="AA288" s="54"/>
      <c r="AB288" s="54"/>
      <c r="AC288" s="54"/>
      <c r="AD288" s="54"/>
      <c r="AE288" s="14"/>
      <c r="AF288" s="14"/>
      <c r="AG288" s="14"/>
      <c r="AH288" s="14"/>
      <c r="AI288" s="14"/>
      <c r="AJ288" s="1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14"/>
      <c r="AV288" s="54"/>
      <c r="AW288" s="14"/>
      <c r="AX288" s="14"/>
      <c r="AY288" s="54"/>
      <c r="AZ288" s="14"/>
      <c r="BA288" s="14"/>
      <c r="BB288" s="14"/>
      <c r="BC288" s="14"/>
      <c r="BD288" s="459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54"/>
    </row>
    <row r="289" spans="1:69" hidden="1" x14ac:dyDescent="0.25">
      <c r="A289" s="54" t="s">
        <v>9</v>
      </c>
      <c r="B289" s="54" t="s">
        <v>996</v>
      </c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14"/>
      <c r="X289" s="54"/>
      <c r="Y289" s="54"/>
      <c r="Z289" s="54"/>
      <c r="AA289" s="54"/>
      <c r="AB289" s="54"/>
      <c r="AC289" s="54"/>
      <c r="AD289" s="54"/>
      <c r="AE289" s="14"/>
      <c r="AF289" s="14"/>
      <c r="AG289" s="14"/>
      <c r="AH289" s="14"/>
      <c r="AI289" s="14"/>
      <c r="AJ289" s="1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14"/>
      <c r="AV289" s="54"/>
      <c r="AW289" s="14"/>
      <c r="AX289" s="14"/>
      <c r="AY289" s="54"/>
      <c r="AZ289" s="14"/>
      <c r="BA289" s="14"/>
      <c r="BB289" s="14"/>
      <c r="BC289" s="14"/>
      <c r="BD289" s="459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54"/>
    </row>
    <row r="290" spans="1:69" hidden="1" x14ac:dyDescent="0.25">
      <c r="A290" s="54" t="s">
        <v>9</v>
      </c>
      <c r="B290" s="54" t="s">
        <v>997</v>
      </c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14"/>
      <c r="X290" s="54"/>
      <c r="Y290" s="54"/>
      <c r="Z290" s="54"/>
      <c r="AA290" s="54"/>
      <c r="AB290" s="54"/>
      <c r="AC290" s="54"/>
      <c r="AD290" s="54"/>
      <c r="AE290" s="14"/>
      <c r="AF290" s="14"/>
      <c r="AG290" s="14"/>
      <c r="AH290" s="14"/>
      <c r="AI290" s="14"/>
      <c r="AJ290" s="1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14"/>
      <c r="AV290" s="54"/>
      <c r="AW290" s="14"/>
      <c r="AX290" s="14"/>
      <c r="AY290" s="54"/>
      <c r="AZ290" s="14"/>
      <c r="BA290" s="14"/>
      <c r="BB290" s="14"/>
      <c r="BC290" s="14"/>
      <c r="BD290" s="459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54"/>
    </row>
    <row r="291" spans="1:69" hidden="1" x14ac:dyDescent="0.25">
      <c r="A291" s="54" t="s">
        <v>9</v>
      </c>
      <c r="B291" s="54" t="s">
        <v>1425</v>
      </c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14"/>
      <c r="X291" s="54"/>
      <c r="Y291" s="54"/>
      <c r="Z291" s="54"/>
      <c r="AA291" s="54"/>
      <c r="AB291" s="54"/>
      <c r="AC291" s="54"/>
      <c r="AD291" s="54"/>
      <c r="AE291" s="14"/>
      <c r="AF291" s="14"/>
      <c r="AG291" s="14"/>
      <c r="AH291" s="14"/>
      <c r="AI291" s="14"/>
      <c r="AJ291" s="1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14"/>
      <c r="AV291" s="54"/>
      <c r="AW291" s="14"/>
      <c r="AX291" s="14"/>
      <c r="AY291" s="54"/>
      <c r="AZ291" s="14"/>
      <c r="BA291" s="14"/>
      <c r="BB291" s="14"/>
      <c r="BC291" s="14"/>
      <c r="BD291" s="459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54"/>
    </row>
    <row r="292" spans="1:69" hidden="1" x14ac:dyDescent="0.25">
      <c r="A292" s="438" t="s">
        <v>9</v>
      </c>
      <c r="B292" s="438" t="s">
        <v>1426</v>
      </c>
      <c r="C292" s="438"/>
      <c r="D292" s="438"/>
      <c r="E292" s="438"/>
      <c r="F292" s="438"/>
      <c r="G292" s="438"/>
      <c r="H292" s="438"/>
      <c r="I292" s="438"/>
      <c r="J292" s="438"/>
      <c r="K292" s="438"/>
      <c r="L292" s="438"/>
      <c r="M292" s="438"/>
      <c r="N292" s="438"/>
      <c r="O292" s="438"/>
      <c r="P292" s="438"/>
      <c r="Q292" s="438"/>
      <c r="R292" s="438"/>
      <c r="S292" s="438"/>
      <c r="T292" s="438"/>
      <c r="U292" s="438"/>
      <c r="V292" s="438"/>
      <c r="W292" s="14"/>
      <c r="X292" s="54"/>
      <c r="Y292" s="54"/>
      <c r="Z292" s="54"/>
      <c r="AA292" s="54"/>
      <c r="AB292" s="54"/>
      <c r="AC292" s="54"/>
      <c r="AD292" s="54"/>
      <c r="AE292" s="14"/>
      <c r="AF292" s="14"/>
      <c r="AG292" s="14"/>
      <c r="AH292" s="14"/>
      <c r="AI292" s="14"/>
      <c r="AJ292" s="1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14"/>
      <c r="AV292" s="54"/>
      <c r="AW292" s="14"/>
      <c r="AX292" s="14"/>
      <c r="AY292" s="54"/>
      <c r="AZ292" s="14"/>
      <c r="BA292" s="14"/>
      <c r="BB292" s="14"/>
      <c r="BC292" s="14"/>
      <c r="BD292" s="459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54"/>
    </row>
    <row r="293" spans="1:69" x14ac:dyDescent="0.25">
      <c r="A293" s="54" t="s">
        <v>9</v>
      </c>
      <c r="B293" s="54" t="s">
        <v>143</v>
      </c>
      <c r="C293" s="522">
        <v>17</v>
      </c>
      <c r="D293" s="522">
        <v>17</v>
      </c>
      <c r="E293" s="522">
        <v>17</v>
      </c>
      <c r="F293" s="522">
        <v>17</v>
      </c>
      <c r="G293" s="522">
        <v>17</v>
      </c>
      <c r="H293" s="60">
        <v>17</v>
      </c>
      <c r="I293" s="60">
        <v>17</v>
      </c>
      <c r="J293" s="14">
        <v>16</v>
      </c>
      <c r="K293" s="14">
        <v>15</v>
      </c>
      <c r="L293" s="14">
        <v>15</v>
      </c>
      <c r="M293" s="14">
        <v>15</v>
      </c>
      <c r="N293" s="14">
        <v>15</v>
      </c>
      <c r="O293" s="14">
        <v>15</v>
      </c>
      <c r="P293" s="14">
        <v>15</v>
      </c>
      <c r="Q293" s="14">
        <v>15</v>
      </c>
      <c r="R293" s="14">
        <v>15</v>
      </c>
      <c r="S293" s="14">
        <v>15</v>
      </c>
      <c r="T293" s="14">
        <v>15</v>
      </c>
      <c r="U293" s="14">
        <v>14</v>
      </c>
      <c r="V293" s="14">
        <v>14</v>
      </c>
      <c r="W293" s="14">
        <v>14</v>
      </c>
      <c r="X293" s="14">
        <v>14</v>
      </c>
      <c r="Y293" s="14">
        <v>14</v>
      </c>
      <c r="Z293" s="14">
        <v>14</v>
      </c>
      <c r="AA293" s="14">
        <v>14</v>
      </c>
      <c r="AB293" s="14">
        <v>14</v>
      </c>
      <c r="AC293" s="14">
        <v>14</v>
      </c>
      <c r="AD293" s="14">
        <v>13</v>
      </c>
      <c r="AE293" s="14">
        <v>11</v>
      </c>
      <c r="AF293" s="14">
        <v>11</v>
      </c>
      <c r="AG293" s="14">
        <v>11</v>
      </c>
      <c r="AH293" s="14">
        <v>11</v>
      </c>
      <c r="AI293" s="14">
        <v>11</v>
      </c>
      <c r="AJ293" s="14">
        <v>11</v>
      </c>
      <c r="AK293" s="14">
        <v>11</v>
      </c>
      <c r="AL293" s="14">
        <v>11</v>
      </c>
      <c r="AM293" s="14">
        <v>11</v>
      </c>
      <c r="AN293" s="14">
        <v>11</v>
      </c>
      <c r="AO293" s="14">
        <v>11</v>
      </c>
      <c r="AP293" s="14">
        <v>11</v>
      </c>
      <c r="AQ293" s="14">
        <v>11</v>
      </c>
      <c r="AR293" s="14">
        <v>11</v>
      </c>
      <c r="AS293" s="14">
        <v>11</v>
      </c>
      <c r="AT293" s="14">
        <v>11</v>
      </c>
      <c r="AU293" s="14">
        <v>11</v>
      </c>
      <c r="AV293" s="14">
        <v>11</v>
      </c>
      <c r="AW293" s="14">
        <v>11</v>
      </c>
      <c r="AX293" s="14">
        <v>11</v>
      </c>
      <c r="AY293" s="14">
        <v>11</v>
      </c>
      <c r="AZ293" s="14">
        <v>11</v>
      </c>
      <c r="BA293" s="14">
        <v>11</v>
      </c>
      <c r="BB293" s="14">
        <v>11</v>
      </c>
      <c r="BC293" s="14">
        <v>10</v>
      </c>
      <c r="BD293" s="459">
        <v>8</v>
      </c>
      <c r="BE293" s="14">
        <v>6</v>
      </c>
      <c r="BF293" s="14">
        <v>6</v>
      </c>
      <c r="BG293" s="14">
        <v>5</v>
      </c>
      <c r="BH293" s="14">
        <v>4</v>
      </c>
      <c r="BI293" s="14">
        <v>4</v>
      </c>
      <c r="BJ293" s="14">
        <v>2</v>
      </c>
      <c r="BK293" s="14"/>
      <c r="BL293" s="14"/>
      <c r="BM293" s="14"/>
      <c r="BN293" s="14"/>
      <c r="BO293" s="14"/>
      <c r="BP293" s="14"/>
      <c r="BQ293" s="54"/>
    </row>
    <row r="294" spans="1:69" hidden="1" x14ac:dyDescent="0.25">
      <c r="A294" s="467" t="s">
        <v>9</v>
      </c>
      <c r="B294" s="467" t="s">
        <v>1427</v>
      </c>
      <c r="C294" s="467"/>
      <c r="D294" s="467"/>
      <c r="E294" s="467"/>
      <c r="F294" s="467"/>
      <c r="G294" s="467"/>
      <c r="H294" s="467"/>
      <c r="I294" s="467"/>
      <c r="J294" s="467"/>
      <c r="K294" s="467"/>
      <c r="L294" s="467"/>
      <c r="M294" s="467"/>
      <c r="N294" s="467"/>
      <c r="O294" s="467"/>
      <c r="P294" s="467"/>
      <c r="Q294" s="467"/>
      <c r="R294" s="467"/>
      <c r="S294" s="467"/>
      <c r="T294" s="467"/>
      <c r="U294" s="467"/>
      <c r="V294" s="467"/>
      <c r="W294" s="14"/>
      <c r="X294" s="54"/>
      <c r="Y294" s="54"/>
      <c r="Z294" s="54"/>
      <c r="AA294" s="54"/>
      <c r="AB294" s="54"/>
      <c r="AC294" s="54"/>
      <c r="AD294" s="54"/>
      <c r="AE294" s="14"/>
      <c r="AF294" s="14"/>
      <c r="AG294" s="14"/>
      <c r="AH294" s="14"/>
      <c r="AI294" s="14"/>
      <c r="AJ294" s="1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14"/>
      <c r="AV294" s="54"/>
      <c r="AW294" s="14"/>
      <c r="AX294" s="14"/>
      <c r="AY294" s="54"/>
      <c r="AZ294" s="14"/>
      <c r="BA294" s="14"/>
      <c r="BB294" s="14"/>
      <c r="BC294" s="14"/>
      <c r="BD294" s="459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54"/>
    </row>
    <row r="295" spans="1:69" hidden="1" x14ac:dyDescent="0.25">
      <c r="A295" s="54" t="s">
        <v>15</v>
      </c>
      <c r="B295" s="54" t="s">
        <v>1428</v>
      </c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14"/>
      <c r="X295" s="54"/>
      <c r="Y295" s="54"/>
      <c r="Z295" s="54"/>
      <c r="AA295" s="54"/>
      <c r="AB295" s="54"/>
      <c r="AC295" s="54"/>
      <c r="AD295" s="54"/>
      <c r="AE295" s="14"/>
      <c r="AF295" s="14"/>
      <c r="AG295" s="14"/>
      <c r="AH295" s="14"/>
      <c r="AI295" s="14"/>
      <c r="AJ295" s="1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14"/>
      <c r="AV295" s="54"/>
      <c r="AW295" s="14"/>
      <c r="AX295" s="14"/>
      <c r="AY295" s="54"/>
      <c r="AZ295" s="14"/>
      <c r="BA295" s="14"/>
      <c r="BB295" s="14"/>
      <c r="BC295" s="14"/>
      <c r="BD295" s="459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54"/>
    </row>
    <row r="296" spans="1:69" hidden="1" x14ac:dyDescent="0.25">
      <c r="A296" s="54" t="s">
        <v>15</v>
      </c>
      <c r="B296" s="54" t="s">
        <v>1429</v>
      </c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14"/>
      <c r="X296" s="54"/>
      <c r="Y296" s="54"/>
      <c r="Z296" s="54"/>
      <c r="AA296" s="54"/>
      <c r="AB296" s="54"/>
      <c r="AC296" s="54"/>
      <c r="AD296" s="54"/>
      <c r="AE296" s="14"/>
      <c r="AF296" s="14"/>
      <c r="AG296" s="14"/>
      <c r="AH296" s="14"/>
      <c r="AI296" s="14"/>
      <c r="AJ296" s="1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14"/>
      <c r="AV296" s="54"/>
      <c r="AW296" s="14"/>
      <c r="AX296" s="14"/>
      <c r="AY296" s="54"/>
      <c r="AZ296" s="14"/>
      <c r="BA296" s="14"/>
      <c r="BB296" s="14"/>
      <c r="BC296" s="14"/>
      <c r="BD296" s="459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54"/>
    </row>
    <row r="297" spans="1:69" hidden="1" x14ac:dyDescent="0.25">
      <c r="A297" s="54" t="s">
        <v>15</v>
      </c>
      <c r="B297" s="54" t="s">
        <v>1430</v>
      </c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14"/>
      <c r="X297" s="54"/>
      <c r="Y297" s="54"/>
      <c r="Z297" s="54"/>
      <c r="AA297" s="54"/>
      <c r="AB297" s="54"/>
      <c r="AC297" s="54"/>
      <c r="AD297" s="54"/>
      <c r="AE297" s="14"/>
      <c r="AF297" s="14"/>
      <c r="AG297" s="14"/>
      <c r="AH297" s="14"/>
      <c r="AI297" s="14"/>
      <c r="AJ297" s="1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14"/>
      <c r="AV297" s="54"/>
      <c r="AW297" s="14"/>
      <c r="AX297" s="14"/>
      <c r="AY297" s="54"/>
      <c r="AZ297" s="14"/>
      <c r="BA297" s="14"/>
      <c r="BB297" s="14"/>
      <c r="BC297" s="14"/>
      <c r="BD297" s="459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54"/>
    </row>
    <row r="298" spans="1:69" hidden="1" x14ac:dyDescent="0.25">
      <c r="A298" s="54" t="s">
        <v>15</v>
      </c>
      <c r="B298" s="54" t="s">
        <v>1431</v>
      </c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14"/>
      <c r="X298" s="54"/>
      <c r="Y298" s="54"/>
      <c r="Z298" s="54"/>
      <c r="AA298" s="54"/>
      <c r="AB298" s="54"/>
      <c r="AC298" s="54"/>
      <c r="AD298" s="54"/>
      <c r="AE298" s="14"/>
      <c r="AF298" s="14"/>
      <c r="AG298" s="14"/>
      <c r="AH298" s="14"/>
      <c r="AI298" s="14"/>
      <c r="AJ298" s="1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14"/>
      <c r="AV298" s="54"/>
      <c r="AW298" s="14"/>
      <c r="AX298" s="14"/>
      <c r="AY298" s="54"/>
      <c r="AZ298" s="14"/>
      <c r="BA298" s="14"/>
      <c r="BB298" s="14"/>
      <c r="BC298" s="14"/>
      <c r="BD298" s="459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54"/>
    </row>
    <row r="299" spans="1:69" hidden="1" x14ac:dyDescent="0.25">
      <c r="A299" s="54" t="s">
        <v>15</v>
      </c>
      <c r="B299" s="54" t="s">
        <v>1432</v>
      </c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14"/>
      <c r="X299" s="54"/>
      <c r="Y299" s="54"/>
      <c r="Z299" s="54"/>
      <c r="AA299" s="54"/>
      <c r="AB299" s="54"/>
      <c r="AC299" s="54"/>
      <c r="AD299" s="54"/>
      <c r="AE299" s="14"/>
      <c r="AF299" s="14"/>
      <c r="AG299" s="14"/>
      <c r="AH299" s="14"/>
      <c r="AI299" s="14"/>
      <c r="AJ299" s="1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14"/>
      <c r="AV299" s="54"/>
      <c r="AW299" s="14"/>
      <c r="AX299" s="14"/>
      <c r="AY299" s="54"/>
      <c r="AZ299" s="14"/>
      <c r="BA299" s="14"/>
      <c r="BB299" s="14"/>
      <c r="BC299" s="14"/>
      <c r="BD299" s="459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54"/>
    </row>
    <row r="300" spans="1:69" hidden="1" x14ac:dyDescent="0.25">
      <c r="A300" s="54" t="s">
        <v>15</v>
      </c>
      <c r="B300" s="54" t="s">
        <v>1433</v>
      </c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14"/>
      <c r="X300" s="54"/>
      <c r="Y300" s="54"/>
      <c r="Z300" s="54"/>
      <c r="AA300" s="54"/>
      <c r="AB300" s="54"/>
      <c r="AC300" s="54"/>
      <c r="AD300" s="54"/>
      <c r="AE300" s="14"/>
      <c r="AF300" s="14"/>
      <c r="AG300" s="14"/>
      <c r="AH300" s="14"/>
      <c r="AI300" s="14"/>
      <c r="AJ300" s="1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14"/>
      <c r="AV300" s="54"/>
      <c r="AW300" s="14"/>
      <c r="AX300" s="14"/>
      <c r="AY300" s="54"/>
      <c r="AZ300" s="14"/>
      <c r="BA300" s="14"/>
      <c r="BB300" s="14"/>
      <c r="BC300" s="14"/>
      <c r="BD300" s="459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54"/>
    </row>
    <row r="301" spans="1:69" hidden="1" x14ac:dyDescent="0.25">
      <c r="A301" s="54" t="s">
        <v>15</v>
      </c>
      <c r="B301" s="54" t="s">
        <v>1434</v>
      </c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14"/>
      <c r="X301" s="54"/>
      <c r="Y301" s="54"/>
      <c r="Z301" s="54"/>
      <c r="AA301" s="54"/>
      <c r="AB301" s="54"/>
      <c r="AC301" s="54"/>
      <c r="AD301" s="54"/>
      <c r="AE301" s="14"/>
      <c r="AF301" s="14"/>
      <c r="AG301" s="14"/>
      <c r="AH301" s="14"/>
      <c r="AI301" s="14"/>
      <c r="AJ301" s="1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14"/>
      <c r="AV301" s="54"/>
      <c r="AW301" s="14"/>
      <c r="AX301" s="14"/>
      <c r="AY301" s="54"/>
      <c r="AZ301" s="14"/>
      <c r="BA301" s="14"/>
      <c r="BB301" s="14"/>
      <c r="BC301" s="14"/>
      <c r="BD301" s="459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54"/>
    </row>
    <row r="302" spans="1:69" hidden="1" x14ac:dyDescent="0.25">
      <c r="A302" s="54" t="s">
        <v>15</v>
      </c>
      <c r="B302" s="54" t="s">
        <v>1435</v>
      </c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14"/>
      <c r="X302" s="54"/>
      <c r="Y302" s="54"/>
      <c r="Z302" s="54"/>
      <c r="AA302" s="54"/>
      <c r="AB302" s="54"/>
      <c r="AC302" s="54"/>
      <c r="AD302" s="54"/>
      <c r="AE302" s="14"/>
      <c r="AF302" s="14"/>
      <c r="AG302" s="14"/>
      <c r="AH302" s="14"/>
      <c r="AI302" s="14"/>
      <c r="AJ302" s="1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14"/>
      <c r="AV302" s="54"/>
      <c r="AW302" s="14"/>
      <c r="AX302" s="14"/>
      <c r="AY302" s="54"/>
      <c r="AZ302" s="14"/>
      <c r="BA302" s="14"/>
      <c r="BB302" s="14"/>
      <c r="BC302" s="14"/>
      <c r="BD302" s="459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54"/>
    </row>
    <row r="303" spans="1:69" hidden="1" x14ac:dyDescent="0.25">
      <c r="A303" s="54" t="s">
        <v>15</v>
      </c>
      <c r="B303" s="54" t="s">
        <v>1436</v>
      </c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14"/>
      <c r="X303" s="54"/>
      <c r="Y303" s="54"/>
      <c r="Z303" s="54"/>
      <c r="AA303" s="54"/>
      <c r="AB303" s="54"/>
      <c r="AC303" s="54"/>
      <c r="AD303" s="54"/>
      <c r="AE303" s="14"/>
      <c r="AF303" s="14"/>
      <c r="AG303" s="14"/>
      <c r="AH303" s="14"/>
      <c r="AI303" s="14"/>
      <c r="AJ303" s="1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14"/>
      <c r="AV303" s="54"/>
      <c r="AW303" s="14"/>
      <c r="AX303" s="14"/>
      <c r="AY303" s="54"/>
      <c r="AZ303" s="14"/>
      <c r="BA303" s="14"/>
      <c r="BB303" s="14"/>
      <c r="BC303" s="14"/>
      <c r="BD303" s="459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54"/>
    </row>
    <row r="304" spans="1:69" hidden="1" x14ac:dyDescent="0.25">
      <c r="A304" s="54" t="s">
        <v>15</v>
      </c>
      <c r="B304" s="54" t="s">
        <v>1437</v>
      </c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14"/>
      <c r="X304" s="54"/>
      <c r="Y304" s="54"/>
      <c r="Z304" s="54"/>
      <c r="AA304" s="54"/>
      <c r="AB304" s="54"/>
      <c r="AC304" s="54"/>
      <c r="AD304" s="54"/>
      <c r="AE304" s="14"/>
      <c r="AF304" s="14"/>
      <c r="AG304" s="14"/>
      <c r="AH304" s="14"/>
      <c r="AI304" s="14"/>
      <c r="AJ304" s="1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14"/>
      <c r="AV304" s="54"/>
      <c r="AW304" s="14"/>
      <c r="AX304" s="14"/>
      <c r="AY304" s="54"/>
      <c r="AZ304" s="14"/>
      <c r="BA304" s="14"/>
      <c r="BB304" s="14"/>
      <c r="BC304" s="14"/>
      <c r="BD304" s="459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54"/>
    </row>
    <row r="305" spans="1:69" hidden="1" x14ac:dyDescent="0.25">
      <c r="A305" s="438" t="s">
        <v>15</v>
      </c>
      <c r="B305" s="438" t="s">
        <v>941</v>
      </c>
      <c r="C305" s="438"/>
      <c r="D305" s="438"/>
      <c r="E305" s="438"/>
      <c r="F305" s="438"/>
      <c r="G305" s="438"/>
      <c r="H305" s="438"/>
      <c r="I305" s="438"/>
      <c r="J305" s="438"/>
      <c r="K305" s="438"/>
      <c r="L305" s="438"/>
      <c r="M305" s="438"/>
      <c r="N305" s="438"/>
      <c r="O305" s="438"/>
      <c r="P305" s="438"/>
      <c r="Q305" s="438"/>
      <c r="R305" s="438"/>
      <c r="S305" s="438"/>
      <c r="T305" s="438"/>
      <c r="U305" s="438"/>
      <c r="V305" s="438"/>
      <c r="W305" s="14"/>
      <c r="X305" s="54"/>
      <c r="Y305" s="54"/>
      <c r="Z305" s="54"/>
      <c r="AA305" s="54"/>
      <c r="AB305" s="54"/>
      <c r="AC305" s="54"/>
      <c r="AD305" s="54"/>
      <c r="AE305" s="14"/>
      <c r="AF305" s="14"/>
      <c r="AG305" s="14"/>
      <c r="AH305" s="14"/>
      <c r="AI305" s="14"/>
      <c r="AJ305" s="1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14"/>
      <c r="AV305" s="54"/>
      <c r="AW305" s="14"/>
      <c r="AX305" s="14"/>
      <c r="AY305" s="54"/>
      <c r="AZ305" s="14"/>
      <c r="BA305" s="14"/>
      <c r="BB305" s="14"/>
      <c r="BC305" s="14"/>
      <c r="BD305" s="459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54"/>
    </row>
    <row r="306" spans="1:69" x14ac:dyDescent="0.25">
      <c r="A306" s="54" t="s">
        <v>15</v>
      </c>
      <c r="B306" s="54" t="s">
        <v>107</v>
      </c>
      <c r="C306" s="522">
        <v>3</v>
      </c>
      <c r="D306" s="522">
        <v>3</v>
      </c>
      <c r="E306" s="522">
        <v>3</v>
      </c>
      <c r="F306" s="522">
        <v>3</v>
      </c>
      <c r="G306" s="522">
        <v>3</v>
      </c>
      <c r="H306" s="60">
        <v>3</v>
      </c>
      <c r="I306" s="60">
        <v>3</v>
      </c>
      <c r="J306" s="14">
        <v>3</v>
      </c>
      <c r="K306" s="14">
        <v>3</v>
      </c>
      <c r="L306" s="14">
        <v>3</v>
      </c>
      <c r="M306" s="14">
        <v>3</v>
      </c>
      <c r="N306" s="14">
        <v>3</v>
      </c>
      <c r="O306" s="14">
        <v>3</v>
      </c>
      <c r="P306" s="14">
        <v>3</v>
      </c>
      <c r="Q306" s="14">
        <v>3</v>
      </c>
      <c r="R306" s="14">
        <v>3</v>
      </c>
      <c r="S306" s="14">
        <v>3</v>
      </c>
      <c r="T306" s="14">
        <v>3</v>
      </c>
      <c r="U306" s="14">
        <v>3</v>
      </c>
      <c r="V306" s="14">
        <v>3</v>
      </c>
      <c r="W306" s="14">
        <v>3</v>
      </c>
      <c r="X306" s="14">
        <v>3</v>
      </c>
      <c r="Y306" s="14">
        <v>3</v>
      </c>
      <c r="Z306" s="14">
        <v>3</v>
      </c>
      <c r="AA306" s="14">
        <v>3</v>
      </c>
      <c r="AB306" s="14">
        <v>3</v>
      </c>
      <c r="AC306" s="14">
        <v>3</v>
      </c>
      <c r="AD306" s="14">
        <v>3</v>
      </c>
      <c r="AE306" s="14">
        <v>3</v>
      </c>
      <c r="AF306" s="14">
        <v>2</v>
      </c>
      <c r="AG306" s="14">
        <v>2</v>
      </c>
      <c r="AH306" s="14">
        <v>2</v>
      </c>
      <c r="AI306" s="14">
        <v>2</v>
      </c>
      <c r="AJ306" s="14">
        <v>2</v>
      </c>
      <c r="AK306" s="14">
        <v>2</v>
      </c>
      <c r="AL306" s="14">
        <v>2</v>
      </c>
      <c r="AM306" s="14">
        <v>2</v>
      </c>
      <c r="AN306" s="14">
        <v>2</v>
      </c>
      <c r="AO306" s="14">
        <v>2</v>
      </c>
      <c r="AP306" s="14">
        <v>2</v>
      </c>
      <c r="AQ306" s="14">
        <v>2</v>
      </c>
      <c r="AR306" s="14">
        <v>2</v>
      </c>
      <c r="AS306" s="14">
        <v>2</v>
      </c>
      <c r="AT306" s="14">
        <v>2</v>
      </c>
      <c r="AU306" s="14">
        <v>2</v>
      </c>
      <c r="AV306" s="14">
        <v>2</v>
      </c>
      <c r="AW306" s="14">
        <v>2</v>
      </c>
      <c r="AX306" s="14">
        <v>2</v>
      </c>
      <c r="AY306" s="14">
        <v>2</v>
      </c>
      <c r="AZ306" s="14">
        <v>2</v>
      </c>
      <c r="BA306" s="14">
        <v>2</v>
      </c>
      <c r="BB306" s="14">
        <v>2</v>
      </c>
      <c r="BC306" s="14">
        <v>2</v>
      </c>
      <c r="BD306" s="459">
        <v>0</v>
      </c>
      <c r="BE306" s="14">
        <v>0</v>
      </c>
      <c r="BF306" s="14">
        <v>0</v>
      </c>
      <c r="BG306" s="14">
        <v>0</v>
      </c>
      <c r="BH306" s="14">
        <v>0</v>
      </c>
      <c r="BI306" s="14">
        <v>0</v>
      </c>
      <c r="BJ306" s="14">
        <v>0</v>
      </c>
      <c r="BK306" s="14"/>
      <c r="BL306" s="14"/>
      <c r="BM306" s="14"/>
      <c r="BN306" s="14"/>
      <c r="BO306" s="14"/>
      <c r="BP306" s="14"/>
      <c r="BQ306" s="54"/>
    </row>
    <row r="307" spans="1:69" hidden="1" x14ac:dyDescent="0.25">
      <c r="A307" s="467" t="s">
        <v>15</v>
      </c>
      <c r="B307" s="467" t="s">
        <v>1438</v>
      </c>
      <c r="C307" s="467"/>
      <c r="D307" s="467"/>
      <c r="E307" s="467"/>
      <c r="F307" s="467"/>
      <c r="G307" s="467"/>
      <c r="H307" s="467"/>
      <c r="I307" s="467"/>
      <c r="J307" s="467"/>
      <c r="K307" s="467"/>
      <c r="L307" s="467"/>
      <c r="M307" s="467"/>
      <c r="N307" s="467"/>
      <c r="O307" s="467"/>
      <c r="P307" s="467"/>
      <c r="Q307" s="467"/>
      <c r="R307" s="467"/>
      <c r="S307" s="467"/>
      <c r="T307" s="467"/>
      <c r="U307" s="467"/>
      <c r="V307" s="467"/>
      <c r="W307" s="14"/>
      <c r="X307" s="54"/>
      <c r="Y307" s="54"/>
      <c r="Z307" s="54"/>
      <c r="AA307" s="54"/>
      <c r="AB307" s="54"/>
      <c r="AC307" s="54"/>
      <c r="AD307" s="54"/>
      <c r="AE307" s="14"/>
      <c r="AF307" s="14"/>
      <c r="AG307" s="14"/>
      <c r="AH307" s="14"/>
      <c r="AI307" s="14"/>
      <c r="AJ307" s="1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14"/>
      <c r="AV307" s="54"/>
      <c r="AW307" s="14"/>
      <c r="AX307" s="14"/>
      <c r="AY307" s="54"/>
      <c r="AZ307" s="14"/>
      <c r="BA307" s="14"/>
      <c r="BB307" s="14"/>
      <c r="BC307" s="14"/>
      <c r="BD307" s="459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54"/>
    </row>
    <row r="308" spans="1:69" hidden="1" x14ac:dyDescent="0.25">
      <c r="A308" s="54" t="s">
        <v>15</v>
      </c>
      <c r="B308" s="54" t="s">
        <v>1439</v>
      </c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14"/>
      <c r="X308" s="54"/>
      <c r="Y308" s="54"/>
      <c r="Z308" s="54"/>
      <c r="AA308" s="54"/>
      <c r="AB308" s="54"/>
      <c r="AC308" s="54"/>
      <c r="AD308" s="54"/>
      <c r="AE308" s="14"/>
      <c r="AF308" s="14"/>
      <c r="AG308" s="14"/>
      <c r="AH308" s="14"/>
      <c r="AI308" s="14"/>
      <c r="AJ308" s="1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14"/>
      <c r="AV308" s="54"/>
      <c r="AW308" s="14"/>
      <c r="AX308" s="14"/>
      <c r="AY308" s="54"/>
      <c r="AZ308" s="14"/>
      <c r="BA308" s="14"/>
      <c r="BB308" s="14"/>
      <c r="BC308" s="14"/>
      <c r="BD308" s="459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54"/>
    </row>
    <row r="309" spans="1:69" hidden="1" x14ac:dyDescent="0.25">
      <c r="A309" s="54" t="s">
        <v>15</v>
      </c>
      <c r="B309" s="54" t="s">
        <v>1417</v>
      </c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14"/>
      <c r="X309" s="54"/>
      <c r="Y309" s="54"/>
      <c r="Z309" s="54"/>
      <c r="AA309" s="54"/>
      <c r="AB309" s="54"/>
      <c r="AC309" s="54"/>
      <c r="AD309" s="54"/>
      <c r="AE309" s="14"/>
      <c r="AF309" s="14"/>
      <c r="AG309" s="14"/>
      <c r="AH309" s="14"/>
      <c r="AI309" s="14"/>
      <c r="AJ309" s="1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14"/>
      <c r="AV309" s="54"/>
      <c r="AW309" s="14"/>
      <c r="AX309" s="14"/>
      <c r="AY309" s="54"/>
      <c r="AZ309" s="14"/>
      <c r="BA309" s="14"/>
      <c r="BB309" s="14"/>
      <c r="BC309" s="14"/>
      <c r="BD309" s="459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54"/>
    </row>
    <row r="310" spans="1:69" hidden="1" x14ac:dyDescent="0.25">
      <c r="A310" s="54" t="s">
        <v>15</v>
      </c>
      <c r="B310" s="54" t="s">
        <v>1440</v>
      </c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14"/>
      <c r="X310" s="54"/>
      <c r="Y310" s="54"/>
      <c r="Z310" s="54"/>
      <c r="AA310" s="54"/>
      <c r="AB310" s="54"/>
      <c r="AC310" s="54"/>
      <c r="AD310" s="54"/>
      <c r="AE310" s="14"/>
      <c r="AF310" s="14"/>
      <c r="AG310" s="14"/>
      <c r="AH310" s="14"/>
      <c r="AI310" s="14"/>
      <c r="AJ310" s="1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14"/>
      <c r="AV310" s="54"/>
      <c r="AW310" s="14"/>
      <c r="AX310" s="14"/>
      <c r="AY310" s="54"/>
      <c r="AZ310" s="14"/>
      <c r="BA310" s="14"/>
      <c r="BB310" s="14"/>
      <c r="BC310" s="14"/>
      <c r="BD310" s="459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54"/>
    </row>
    <row r="311" spans="1:69" hidden="1" x14ac:dyDescent="0.25">
      <c r="A311" s="54" t="s">
        <v>15</v>
      </c>
      <c r="B311" s="54" t="s">
        <v>1441</v>
      </c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14"/>
      <c r="X311" s="54"/>
      <c r="Y311" s="54"/>
      <c r="Z311" s="54"/>
      <c r="AA311" s="54"/>
      <c r="AB311" s="54"/>
      <c r="AC311" s="54"/>
      <c r="AD311" s="54"/>
      <c r="AE311" s="14"/>
      <c r="AF311" s="14"/>
      <c r="AG311" s="14"/>
      <c r="AH311" s="14"/>
      <c r="AI311" s="14"/>
      <c r="AJ311" s="1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14"/>
      <c r="AV311" s="54"/>
      <c r="AW311" s="14"/>
      <c r="AX311" s="14"/>
      <c r="AY311" s="54"/>
      <c r="AZ311" s="14"/>
      <c r="BA311" s="14"/>
      <c r="BB311" s="14"/>
      <c r="BC311" s="14"/>
      <c r="BD311" s="459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54"/>
    </row>
    <row r="312" spans="1:69" hidden="1" x14ac:dyDescent="0.25">
      <c r="A312" s="438" t="s">
        <v>15</v>
      </c>
      <c r="B312" s="438" t="s">
        <v>1442</v>
      </c>
      <c r="C312" s="438"/>
      <c r="D312" s="438"/>
      <c r="E312" s="438"/>
      <c r="F312" s="438"/>
      <c r="G312" s="438"/>
      <c r="H312" s="438"/>
      <c r="I312" s="438"/>
      <c r="J312" s="438"/>
      <c r="K312" s="438"/>
      <c r="L312" s="438"/>
      <c r="M312" s="438"/>
      <c r="N312" s="438"/>
      <c r="O312" s="438"/>
      <c r="P312" s="438"/>
      <c r="Q312" s="438"/>
      <c r="R312" s="438"/>
      <c r="S312" s="438"/>
      <c r="T312" s="438"/>
      <c r="U312" s="438"/>
      <c r="V312" s="438"/>
      <c r="W312" s="14"/>
      <c r="X312" s="54"/>
      <c r="Y312" s="54"/>
      <c r="Z312" s="54"/>
      <c r="AA312" s="54"/>
      <c r="AB312" s="54"/>
      <c r="AC312" s="54"/>
      <c r="AD312" s="54"/>
      <c r="AE312" s="14"/>
      <c r="AF312" s="14"/>
      <c r="AG312" s="14"/>
      <c r="AH312" s="14"/>
      <c r="AI312" s="14"/>
      <c r="AJ312" s="1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14"/>
      <c r="AV312" s="54"/>
      <c r="AW312" s="14"/>
      <c r="AX312" s="14"/>
      <c r="AY312" s="54"/>
      <c r="AZ312" s="14"/>
      <c r="BA312" s="14"/>
      <c r="BB312" s="14"/>
      <c r="BC312" s="14"/>
      <c r="BD312" s="459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54"/>
    </row>
    <row r="313" spans="1:69" x14ac:dyDescent="0.25">
      <c r="A313" s="54" t="s">
        <v>15</v>
      </c>
      <c r="B313" s="54" t="s">
        <v>1139</v>
      </c>
      <c r="C313" s="522">
        <v>10</v>
      </c>
      <c r="D313" s="522">
        <v>10</v>
      </c>
      <c r="E313" s="522">
        <v>10</v>
      </c>
      <c r="F313" s="522">
        <v>10</v>
      </c>
      <c r="G313" s="522">
        <v>10</v>
      </c>
      <c r="H313" s="60">
        <v>10</v>
      </c>
      <c r="I313" s="60">
        <v>10</v>
      </c>
      <c r="J313" s="14">
        <v>10</v>
      </c>
      <c r="K313" s="14">
        <v>10</v>
      </c>
      <c r="L313" s="14">
        <v>10</v>
      </c>
      <c r="M313" s="14">
        <v>10</v>
      </c>
      <c r="N313" s="14">
        <v>10</v>
      </c>
      <c r="O313" s="14">
        <v>10</v>
      </c>
      <c r="P313" s="14">
        <v>10</v>
      </c>
      <c r="Q313" s="14">
        <v>9</v>
      </c>
      <c r="R313" s="14">
        <v>9</v>
      </c>
      <c r="S313" s="14">
        <v>9</v>
      </c>
      <c r="T313" s="14">
        <v>8</v>
      </c>
      <c r="U313" s="14">
        <v>8</v>
      </c>
      <c r="V313" s="14">
        <v>8</v>
      </c>
      <c r="W313" s="14">
        <v>8</v>
      </c>
      <c r="X313" s="14">
        <v>8</v>
      </c>
      <c r="Y313" s="14">
        <v>8</v>
      </c>
      <c r="Z313" s="14">
        <v>8</v>
      </c>
      <c r="AA313" s="14">
        <v>8</v>
      </c>
      <c r="AB313" s="14">
        <v>8</v>
      </c>
      <c r="AC313" s="14">
        <v>8</v>
      </c>
      <c r="AD313" s="14">
        <v>8</v>
      </c>
      <c r="AE313" s="14">
        <v>8</v>
      </c>
      <c r="AF313" s="14">
        <v>8</v>
      </c>
      <c r="AG313" s="14">
        <v>8</v>
      </c>
      <c r="AH313" s="14">
        <v>8</v>
      </c>
      <c r="AI313" s="14">
        <v>8</v>
      </c>
      <c r="AJ313" s="14">
        <v>8</v>
      </c>
      <c r="AK313" s="14">
        <v>8</v>
      </c>
      <c r="AL313" s="14">
        <v>8</v>
      </c>
      <c r="AM313" s="14">
        <v>8</v>
      </c>
      <c r="AN313" s="14">
        <v>8</v>
      </c>
      <c r="AO313" s="14">
        <v>8</v>
      </c>
      <c r="AP313" s="14">
        <v>8</v>
      </c>
      <c r="AQ313" s="14">
        <v>8</v>
      </c>
      <c r="AR313" s="14">
        <v>8</v>
      </c>
      <c r="AS313" s="14">
        <v>8</v>
      </c>
      <c r="AT313" s="14">
        <v>8</v>
      </c>
      <c r="AU313" s="14">
        <v>8</v>
      </c>
      <c r="AV313" s="14">
        <v>8</v>
      </c>
      <c r="AW313" s="14">
        <v>8</v>
      </c>
      <c r="AX313" s="14">
        <v>8</v>
      </c>
      <c r="AY313" s="14">
        <v>8</v>
      </c>
      <c r="AZ313" s="14">
        <v>8</v>
      </c>
      <c r="BA313" s="14">
        <v>8</v>
      </c>
      <c r="BB313" s="14">
        <v>7</v>
      </c>
      <c r="BC313" s="14">
        <v>7</v>
      </c>
      <c r="BD313" s="459">
        <v>5</v>
      </c>
      <c r="BE313" s="14">
        <v>3</v>
      </c>
      <c r="BF313" s="14">
        <v>3</v>
      </c>
      <c r="BG313" s="14">
        <v>3</v>
      </c>
      <c r="BH313" s="14">
        <v>3</v>
      </c>
      <c r="BI313" s="14">
        <v>2</v>
      </c>
      <c r="BJ313" s="14">
        <v>1</v>
      </c>
      <c r="BK313" s="14"/>
      <c r="BL313" s="14"/>
      <c r="BM313" s="14"/>
      <c r="BN313" s="14"/>
      <c r="BO313" s="14"/>
      <c r="BP313" s="14"/>
      <c r="BQ313" s="54"/>
    </row>
    <row r="314" spans="1:69" hidden="1" x14ac:dyDescent="0.25">
      <c r="A314" s="467" t="s">
        <v>15</v>
      </c>
      <c r="B314" s="467" t="s">
        <v>1443</v>
      </c>
      <c r="C314" s="467"/>
      <c r="D314" s="467"/>
      <c r="E314" s="467"/>
      <c r="F314" s="467"/>
      <c r="G314" s="467"/>
      <c r="H314" s="467"/>
      <c r="I314" s="467"/>
      <c r="J314" s="467"/>
      <c r="K314" s="467"/>
      <c r="L314" s="467"/>
      <c r="M314" s="467"/>
      <c r="N314" s="467"/>
      <c r="O314" s="467"/>
      <c r="P314" s="467"/>
      <c r="Q314" s="467"/>
      <c r="R314" s="467"/>
      <c r="S314" s="467"/>
      <c r="T314" s="467"/>
      <c r="U314" s="467"/>
      <c r="V314" s="467"/>
      <c r="W314" s="14"/>
      <c r="X314" s="54"/>
      <c r="Y314" s="54"/>
      <c r="Z314" s="54"/>
      <c r="AA314" s="54"/>
      <c r="AB314" s="54"/>
      <c r="AC314" s="54"/>
      <c r="AD314" s="54"/>
      <c r="AE314" s="14"/>
      <c r="AF314" s="14"/>
      <c r="AG314" s="14"/>
      <c r="AH314" s="14"/>
      <c r="AI314" s="14"/>
      <c r="AJ314" s="1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14"/>
      <c r="AV314" s="54"/>
      <c r="AW314" s="14"/>
      <c r="AX314" s="14"/>
      <c r="AY314" s="54"/>
      <c r="AZ314" s="14"/>
      <c r="BA314" s="14"/>
      <c r="BB314" s="14"/>
      <c r="BC314" s="14"/>
      <c r="BD314" s="459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54"/>
    </row>
    <row r="315" spans="1:69" hidden="1" x14ac:dyDescent="0.25">
      <c r="A315" s="54" t="s">
        <v>15</v>
      </c>
      <c r="B315" s="54" t="s">
        <v>1444</v>
      </c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14"/>
      <c r="X315" s="54"/>
      <c r="Y315" s="54"/>
      <c r="Z315" s="54"/>
      <c r="AA315" s="54"/>
      <c r="AB315" s="54"/>
      <c r="AC315" s="54"/>
      <c r="AD315" s="54"/>
      <c r="AE315" s="14"/>
      <c r="AF315" s="14"/>
      <c r="AG315" s="14"/>
      <c r="AH315" s="14"/>
      <c r="AI315" s="14"/>
      <c r="AJ315" s="1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14"/>
      <c r="AV315" s="54"/>
      <c r="AW315" s="14"/>
      <c r="AX315" s="14"/>
      <c r="AY315" s="54"/>
      <c r="AZ315" s="14"/>
      <c r="BA315" s="14"/>
      <c r="BB315" s="14"/>
      <c r="BC315" s="14"/>
      <c r="BD315" s="459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54"/>
    </row>
    <row r="316" spans="1:69" hidden="1" x14ac:dyDescent="0.25">
      <c r="A316" s="438" t="s">
        <v>15</v>
      </c>
      <c r="B316" s="438" t="s">
        <v>1008</v>
      </c>
      <c r="C316" s="438"/>
      <c r="D316" s="438"/>
      <c r="E316" s="438"/>
      <c r="F316" s="438"/>
      <c r="G316" s="438"/>
      <c r="H316" s="438"/>
      <c r="I316" s="438"/>
      <c r="J316" s="438"/>
      <c r="K316" s="438"/>
      <c r="L316" s="438"/>
      <c r="M316" s="438"/>
      <c r="N316" s="438"/>
      <c r="O316" s="438"/>
      <c r="P316" s="438"/>
      <c r="Q316" s="438"/>
      <c r="R316" s="438"/>
      <c r="S316" s="438"/>
      <c r="T316" s="438"/>
      <c r="U316" s="438"/>
      <c r="V316" s="438"/>
      <c r="W316" s="14"/>
      <c r="X316" s="54"/>
      <c r="Y316" s="54"/>
      <c r="Z316" s="54"/>
      <c r="AA316" s="54"/>
      <c r="AB316" s="54"/>
      <c r="AC316" s="54"/>
      <c r="AD316" s="54"/>
      <c r="AE316" s="14"/>
      <c r="AF316" s="14"/>
      <c r="AG316" s="14"/>
      <c r="AH316" s="14"/>
      <c r="AI316" s="14"/>
      <c r="AJ316" s="1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14"/>
      <c r="AV316" s="54"/>
      <c r="AW316" s="14"/>
      <c r="AX316" s="14"/>
      <c r="AY316" s="54"/>
      <c r="AZ316" s="14"/>
      <c r="BA316" s="14"/>
      <c r="BB316" s="14"/>
      <c r="BC316" s="14"/>
      <c r="BD316" s="459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54"/>
    </row>
    <row r="317" spans="1:69" x14ac:dyDescent="0.25">
      <c r="A317" s="54" t="s">
        <v>15</v>
      </c>
      <c r="B317" s="54" t="s">
        <v>620</v>
      </c>
      <c r="C317" s="60">
        <v>1</v>
      </c>
      <c r="D317" s="60">
        <v>1</v>
      </c>
      <c r="E317" s="60">
        <v>1</v>
      </c>
      <c r="F317" s="60">
        <v>1</v>
      </c>
      <c r="G317" s="60">
        <v>1</v>
      </c>
      <c r="H317" s="60">
        <v>1</v>
      </c>
      <c r="I317" s="60">
        <v>1</v>
      </c>
      <c r="J317" s="14">
        <v>1</v>
      </c>
      <c r="K317" s="14">
        <v>1</v>
      </c>
      <c r="L317" s="14">
        <v>1</v>
      </c>
      <c r="M317" s="14">
        <v>1</v>
      </c>
      <c r="N317" s="14">
        <v>1</v>
      </c>
      <c r="O317" s="14">
        <v>1</v>
      </c>
      <c r="P317" s="14">
        <v>1</v>
      </c>
      <c r="Q317" s="14">
        <v>1</v>
      </c>
      <c r="R317" s="14">
        <v>1</v>
      </c>
      <c r="S317" s="14">
        <v>1</v>
      </c>
      <c r="T317" s="14">
        <v>1</v>
      </c>
      <c r="U317" s="14">
        <v>1</v>
      </c>
      <c r="V317" s="14">
        <v>1</v>
      </c>
      <c r="W317" s="14">
        <v>1</v>
      </c>
      <c r="X317" s="14">
        <v>1</v>
      </c>
      <c r="Y317" s="14">
        <v>1</v>
      </c>
      <c r="Z317" s="14">
        <v>1</v>
      </c>
      <c r="AA317" s="14">
        <v>1</v>
      </c>
      <c r="AB317" s="14">
        <v>1</v>
      </c>
      <c r="AC317" s="14">
        <v>1</v>
      </c>
      <c r="AD317" s="14">
        <v>1</v>
      </c>
      <c r="AE317" s="14">
        <v>1</v>
      </c>
      <c r="AF317" s="14">
        <v>1</v>
      </c>
      <c r="AG317" s="14">
        <v>1</v>
      </c>
      <c r="AH317" s="14">
        <v>1</v>
      </c>
      <c r="AI317" s="14">
        <v>1</v>
      </c>
      <c r="AJ317" s="14">
        <v>1</v>
      </c>
      <c r="AK317" s="14">
        <v>1</v>
      </c>
      <c r="AL317" s="14">
        <v>1</v>
      </c>
      <c r="AM317" s="14">
        <v>1</v>
      </c>
      <c r="AN317" s="14">
        <v>1</v>
      </c>
      <c r="AO317" s="14">
        <v>1</v>
      </c>
      <c r="AP317" s="14">
        <v>1</v>
      </c>
      <c r="AQ317" s="14">
        <v>1</v>
      </c>
      <c r="AR317" s="14">
        <v>1</v>
      </c>
      <c r="AS317" s="14">
        <v>1</v>
      </c>
      <c r="AT317" s="14">
        <v>1</v>
      </c>
      <c r="AU317" s="14">
        <v>1</v>
      </c>
      <c r="AV317" s="14">
        <v>1</v>
      </c>
      <c r="AW317" s="14">
        <v>1</v>
      </c>
      <c r="AX317" s="14">
        <v>1</v>
      </c>
      <c r="AY317" s="14">
        <v>1</v>
      </c>
      <c r="AZ317" s="14">
        <v>1</v>
      </c>
      <c r="BA317" s="14">
        <v>1</v>
      </c>
      <c r="BB317" s="14">
        <v>1</v>
      </c>
      <c r="BC317" s="14">
        <v>1</v>
      </c>
      <c r="BD317" s="459">
        <v>0</v>
      </c>
      <c r="BE317" s="14">
        <v>0</v>
      </c>
      <c r="BF317" s="14">
        <v>0</v>
      </c>
      <c r="BG317" s="14">
        <v>0</v>
      </c>
      <c r="BH317" s="14">
        <v>0</v>
      </c>
      <c r="BI317" s="14">
        <v>0</v>
      </c>
      <c r="BJ317" s="14">
        <v>0</v>
      </c>
      <c r="BK317" s="14"/>
      <c r="BL317" s="14"/>
      <c r="BM317" s="14"/>
      <c r="BN317" s="14"/>
      <c r="BO317" s="14"/>
      <c r="BP317" s="14"/>
      <c r="BQ317" s="54"/>
    </row>
    <row r="318" spans="1:69" hidden="1" x14ac:dyDescent="0.25">
      <c r="A318" s="467" t="s">
        <v>15</v>
      </c>
      <c r="B318" s="467" t="s">
        <v>1018</v>
      </c>
      <c r="C318" s="467"/>
      <c r="D318" s="467"/>
      <c r="E318" s="467"/>
      <c r="F318" s="467"/>
      <c r="G318" s="467"/>
      <c r="H318" s="467"/>
      <c r="I318" s="467"/>
      <c r="J318" s="467"/>
      <c r="K318" s="467"/>
      <c r="L318" s="467"/>
      <c r="M318" s="467"/>
      <c r="N318" s="467"/>
      <c r="O318" s="467"/>
      <c r="P318" s="467"/>
      <c r="Q318" s="467"/>
      <c r="R318" s="467"/>
      <c r="S318" s="467"/>
      <c r="T318" s="467"/>
      <c r="U318" s="467"/>
      <c r="V318" s="467"/>
      <c r="W318" s="14"/>
      <c r="X318" s="54"/>
      <c r="Y318" s="54"/>
      <c r="Z318" s="54"/>
      <c r="AA318" s="54"/>
      <c r="AB318" s="54"/>
      <c r="AC318" s="54"/>
      <c r="AD318" s="54"/>
      <c r="AE318" s="14"/>
      <c r="AF318" s="14"/>
      <c r="AG318" s="14"/>
      <c r="AH318" s="14"/>
      <c r="AI318" s="14"/>
      <c r="AJ318" s="1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14"/>
      <c r="AV318" s="54"/>
      <c r="AW318" s="14"/>
      <c r="AX318" s="14"/>
      <c r="AY318" s="54"/>
      <c r="AZ318" s="14"/>
      <c r="BA318" s="14"/>
      <c r="BB318" s="14"/>
      <c r="BC318" s="14"/>
      <c r="BD318" s="459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54"/>
    </row>
    <row r="319" spans="1:69" hidden="1" x14ac:dyDescent="0.25">
      <c r="A319" s="54" t="s">
        <v>15</v>
      </c>
      <c r="B319" s="54" t="s">
        <v>1445</v>
      </c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14"/>
      <c r="X319" s="54"/>
      <c r="Y319" s="54"/>
      <c r="Z319" s="54"/>
      <c r="AA319" s="54"/>
      <c r="AB319" s="54"/>
      <c r="AC319" s="54"/>
      <c r="AD319" s="54"/>
      <c r="AE319" s="14"/>
      <c r="AF319" s="14"/>
      <c r="AG319" s="14"/>
      <c r="AH319" s="14"/>
      <c r="AI319" s="14"/>
      <c r="AJ319" s="1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14"/>
      <c r="AV319" s="54"/>
      <c r="AW319" s="14"/>
      <c r="AX319" s="14"/>
      <c r="AY319" s="54"/>
      <c r="AZ319" s="14"/>
      <c r="BA319" s="14"/>
      <c r="BB319" s="14"/>
      <c r="BC319" s="14"/>
      <c r="BD319" s="459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54"/>
    </row>
    <row r="320" spans="1:69" hidden="1" x14ac:dyDescent="0.25">
      <c r="A320" s="54" t="s">
        <v>15</v>
      </c>
      <c r="B320" s="54" t="s">
        <v>1446</v>
      </c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14"/>
      <c r="X320" s="54"/>
      <c r="Y320" s="54"/>
      <c r="Z320" s="54"/>
      <c r="AA320" s="54"/>
      <c r="AB320" s="54"/>
      <c r="AC320" s="54"/>
      <c r="AD320" s="54"/>
      <c r="AE320" s="14"/>
      <c r="AF320" s="14"/>
      <c r="AG320" s="14"/>
      <c r="AH320" s="14"/>
      <c r="AI320" s="14"/>
      <c r="AJ320" s="1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14"/>
      <c r="AV320" s="54"/>
      <c r="AW320" s="14"/>
      <c r="AX320" s="14"/>
      <c r="AY320" s="54"/>
      <c r="AZ320" s="14"/>
      <c r="BA320" s="14"/>
      <c r="BB320" s="14"/>
      <c r="BC320" s="14"/>
      <c r="BD320" s="459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54"/>
    </row>
    <row r="321" spans="1:69" hidden="1" x14ac:dyDescent="0.25">
      <c r="A321" s="438" t="s">
        <v>15</v>
      </c>
      <c r="B321" s="438" t="s">
        <v>1447</v>
      </c>
      <c r="C321" s="438"/>
      <c r="D321" s="438"/>
      <c r="E321" s="438"/>
      <c r="F321" s="438"/>
      <c r="G321" s="438"/>
      <c r="H321" s="438"/>
      <c r="I321" s="438"/>
      <c r="J321" s="438"/>
      <c r="K321" s="438"/>
      <c r="L321" s="438"/>
      <c r="M321" s="438"/>
      <c r="N321" s="438"/>
      <c r="O321" s="438"/>
      <c r="P321" s="438"/>
      <c r="Q321" s="438"/>
      <c r="R321" s="438"/>
      <c r="S321" s="438"/>
      <c r="T321" s="438"/>
      <c r="U321" s="438"/>
      <c r="V321" s="438"/>
      <c r="W321" s="14"/>
      <c r="X321" s="54"/>
      <c r="Y321" s="54"/>
      <c r="Z321" s="54"/>
      <c r="AA321" s="54"/>
      <c r="AB321" s="54"/>
      <c r="AC321" s="54"/>
      <c r="AD321" s="54"/>
      <c r="AE321" s="14"/>
      <c r="AF321" s="14"/>
      <c r="AG321" s="14"/>
      <c r="AH321" s="14"/>
      <c r="AI321" s="14"/>
      <c r="AJ321" s="1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14"/>
      <c r="AV321" s="54"/>
      <c r="AW321" s="14"/>
      <c r="AX321" s="14"/>
      <c r="AY321" s="54"/>
      <c r="AZ321" s="14"/>
      <c r="BA321" s="14"/>
      <c r="BB321" s="14"/>
      <c r="BC321" s="14"/>
      <c r="BD321" s="459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54"/>
    </row>
    <row r="322" spans="1:69" x14ac:dyDescent="0.25">
      <c r="A322" s="54" t="s">
        <v>15</v>
      </c>
      <c r="B322" s="54" t="s">
        <v>283</v>
      </c>
      <c r="C322" s="522">
        <v>7</v>
      </c>
      <c r="D322" s="522">
        <v>7</v>
      </c>
      <c r="E322" s="522">
        <v>7</v>
      </c>
      <c r="F322" s="522">
        <v>7</v>
      </c>
      <c r="G322" s="522">
        <v>7</v>
      </c>
      <c r="H322" s="60">
        <v>7</v>
      </c>
      <c r="I322" s="60">
        <v>7</v>
      </c>
      <c r="J322" s="14">
        <v>7</v>
      </c>
      <c r="K322" s="14">
        <v>7</v>
      </c>
      <c r="L322" s="14">
        <v>7</v>
      </c>
      <c r="M322" s="14">
        <v>7</v>
      </c>
      <c r="N322" s="14">
        <v>6</v>
      </c>
      <c r="O322" s="14">
        <v>6</v>
      </c>
      <c r="P322" s="14">
        <v>6</v>
      </c>
      <c r="Q322" s="14">
        <v>6</v>
      </c>
      <c r="R322" s="14">
        <v>6</v>
      </c>
      <c r="S322" s="14">
        <v>6</v>
      </c>
      <c r="T322" s="14">
        <v>6</v>
      </c>
      <c r="U322" s="14">
        <v>6</v>
      </c>
      <c r="V322" s="14">
        <v>6</v>
      </c>
      <c r="W322" s="14">
        <v>6</v>
      </c>
      <c r="X322" s="14">
        <v>6</v>
      </c>
      <c r="Y322" s="14">
        <v>6</v>
      </c>
      <c r="Z322" s="14">
        <v>6</v>
      </c>
      <c r="AA322" s="14">
        <v>6</v>
      </c>
      <c r="AB322" s="14">
        <v>6</v>
      </c>
      <c r="AC322" s="14">
        <v>6</v>
      </c>
      <c r="AD322" s="14">
        <v>6</v>
      </c>
      <c r="AE322" s="14">
        <v>6</v>
      </c>
      <c r="AF322" s="14">
        <v>6</v>
      </c>
      <c r="AG322" s="14">
        <v>6</v>
      </c>
      <c r="AH322" s="14">
        <v>6</v>
      </c>
      <c r="AI322" s="14">
        <v>6</v>
      </c>
      <c r="AJ322" s="14">
        <v>6</v>
      </c>
      <c r="AK322" s="14">
        <v>6</v>
      </c>
      <c r="AL322" s="14">
        <v>6</v>
      </c>
      <c r="AM322" s="14">
        <v>6</v>
      </c>
      <c r="AN322" s="14">
        <v>6</v>
      </c>
      <c r="AO322" s="14">
        <v>6</v>
      </c>
      <c r="AP322" s="14">
        <v>6</v>
      </c>
      <c r="AQ322" s="14">
        <v>6</v>
      </c>
      <c r="AR322" s="14">
        <v>6</v>
      </c>
      <c r="AS322" s="14">
        <v>6</v>
      </c>
      <c r="AT322" s="14">
        <v>6</v>
      </c>
      <c r="AU322" s="14">
        <v>6</v>
      </c>
      <c r="AV322" s="14">
        <v>6</v>
      </c>
      <c r="AW322" s="14">
        <v>6</v>
      </c>
      <c r="AX322" s="14">
        <v>6</v>
      </c>
      <c r="AY322" s="14">
        <v>6</v>
      </c>
      <c r="AZ322" s="14">
        <v>6</v>
      </c>
      <c r="BA322" s="14">
        <v>6</v>
      </c>
      <c r="BB322" s="14">
        <v>6</v>
      </c>
      <c r="BC322" s="14">
        <v>6</v>
      </c>
      <c r="BD322" s="459">
        <v>3</v>
      </c>
      <c r="BE322" s="14">
        <v>3</v>
      </c>
      <c r="BF322" s="14">
        <v>0</v>
      </c>
      <c r="BG322" s="14">
        <v>0</v>
      </c>
      <c r="BH322" s="14">
        <v>0</v>
      </c>
      <c r="BI322" s="14">
        <v>0</v>
      </c>
      <c r="BJ322" s="14">
        <v>0</v>
      </c>
      <c r="BK322" s="14"/>
      <c r="BL322" s="14"/>
      <c r="BM322" s="14"/>
      <c r="BN322" s="14"/>
      <c r="BO322" s="14"/>
      <c r="BP322" s="14"/>
      <c r="BQ322" s="54"/>
    </row>
    <row r="323" spans="1:69" x14ac:dyDescent="0.25">
      <c r="A323" s="54" t="s">
        <v>11</v>
      </c>
      <c r="B323" s="54" t="s">
        <v>64</v>
      </c>
      <c r="C323" s="522">
        <v>8</v>
      </c>
      <c r="D323" s="522">
        <v>8</v>
      </c>
      <c r="E323" s="522">
        <v>8</v>
      </c>
      <c r="F323" s="522">
        <v>8</v>
      </c>
      <c r="G323" s="522">
        <v>8</v>
      </c>
      <c r="H323" s="60">
        <v>8</v>
      </c>
      <c r="I323" s="60">
        <v>8</v>
      </c>
      <c r="J323" s="14">
        <v>8</v>
      </c>
      <c r="K323" s="14">
        <v>8</v>
      </c>
      <c r="L323" s="14">
        <v>8</v>
      </c>
      <c r="M323" s="14">
        <v>8</v>
      </c>
      <c r="N323" s="14">
        <v>8</v>
      </c>
      <c r="O323" s="14">
        <v>8</v>
      </c>
      <c r="P323" s="14">
        <v>8</v>
      </c>
      <c r="Q323" s="14">
        <v>8</v>
      </c>
      <c r="R323" s="14">
        <v>8</v>
      </c>
      <c r="S323" s="14">
        <v>8</v>
      </c>
      <c r="T323" s="14">
        <v>8</v>
      </c>
      <c r="U323" s="14">
        <v>8</v>
      </c>
      <c r="V323" s="14">
        <v>8</v>
      </c>
      <c r="W323" s="14">
        <v>8</v>
      </c>
      <c r="X323" s="14">
        <v>8</v>
      </c>
      <c r="Y323" s="14">
        <v>8</v>
      </c>
      <c r="Z323" s="14">
        <v>8</v>
      </c>
      <c r="AA323" s="14">
        <v>8</v>
      </c>
      <c r="AB323" s="14">
        <v>8</v>
      </c>
      <c r="AC323" s="14">
        <v>8</v>
      </c>
      <c r="AD323" s="14">
        <v>7</v>
      </c>
      <c r="AE323" s="14">
        <v>7</v>
      </c>
      <c r="AF323" s="14">
        <v>7</v>
      </c>
      <c r="AG323" s="14">
        <v>7</v>
      </c>
      <c r="AH323" s="14">
        <v>7</v>
      </c>
      <c r="AI323" s="14">
        <v>7</v>
      </c>
      <c r="AJ323" s="14">
        <v>7</v>
      </c>
      <c r="AK323" s="14">
        <v>7</v>
      </c>
      <c r="AL323" s="14">
        <v>7</v>
      </c>
      <c r="AM323" s="14">
        <v>7</v>
      </c>
      <c r="AN323" s="14">
        <v>7</v>
      </c>
      <c r="AO323" s="14">
        <v>7</v>
      </c>
      <c r="AP323" s="14">
        <v>7</v>
      </c>
      <c r="AQ323" s="14">
        <v>7</v>
      </c>
      <c r="AR323" s="14">
        <v>7</v>
      </c>
      <c r="AS323" s="14">
        <v>7</v>
      </c>
      <c r="AT323" s="14">
        <v>7</v>
      </c>
      <c r="AU323" s="14">
        <v>7</v>
      </c>
      <c r="AV323" s="14">
        <v>7</v>
      </c>
      <c r="AW323" s="14">
        <v>7</v>
      </c>
      <c r="AX323" s="14">
        <v>7</v>
      </c>
      <c r="AY323" s="14">
        <v>6</v>
      </c>
      <c r="AZ323" s="14">
        <v>6</v>
      </c>
      <c r="BA323" s="14">
        <v>5</v>
      </c>
      <c r="BB323" s="14">
        <v>5</v>
      </c>
      <c r="BC323" s="14">
        <v>4</v>
      </c>
      <c r="BD323" s="459">
        <v>2</v>
      </c>
      <c r="BE323" s="14">
        <v>0</v>
      </c>
      <c r="BF323" s="14">
        <v>0</v>
      </c>
      <c r="BG323" s="14">
        <v>0</v>
      </c>
      <c r="BH323" s="14">
        <v>0</v>
      </c>
      <c r="BI323" s="14">
        <v>0</v>
      </c>
      <c r="BJ323" s="14">
        <v>0</v>
      </c>
      <c r="BK323" s="14"/>
      <c r="BL323" s="14"/>
      <c r="BM323" s="14"/>
      <c r="BN323" s="14"/>
      <c r="BO323" s="14"/>
      <c r="BP323" s="14"/>
      <c r="BQ323" s="54"/>
    </row>
    <row r="324" spans="1:69" hidden="1" x14ac:dyDescent="0.25">
      <c r="A324" s="467" t="s">
        <v>11</v>
      </c>
      <c r="B324" s="467" t="s">
        <v>1448</v>
      </c>
      <c r="C324" s="467"/>
      <c r="D324" s="467"/>
      <c r="E324" s="467"/>
      <c r="F324" s="467"/>
      <c r="G324" s="467"/>
      <c r="H324" s="467"/>
      <c r="I324" s="467"/>
      <c r="J324" s="467"/>
      <c r="K324" s="467"/>
      <c r="L324" s="467"/>
      <c r="M324" s="467"/>
      <c r="N324" s="467"/>
      <c r="O324" s="467"/>
      <c r="P324" s="467"/>
      <c r="Q324" s="467"/>
      <c r="R324" s="467"/>
      <c r="S324" s="467"/>
      <c r="T324" s="467"/>
      <c r="U324" s="467"/>
      <c r="V324" s="467"/>
      <c r="W324" s="14"/>
      <c r="X324" s="54"/>
      <c r="Y324" s="54"/>
      <c r="Z324" s="54"/>
      <c r="AA324" s="54"/>
      <c r="AB324" s="54"/>
      <c r="AC324" s="54"/>
      <c r="AD324" s="54"/>
      <c r="AE324" s="14"/>
      <c r="AF324" s="14"/>
      <c r="AG324" s="14"/>
      <c r="AH324" s="14"/>
      <c r="AI324" s="14"/>
      <c r="AJ324" s="1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14"/>
      <c r="AV324" s="54"/>
      <c r="AW324" s="14"/>
      <c r="AX324" s="14"/>
      <c r="AY324" s="54"/>
      <c r="AZ324" s="14"/>
      <c r="BA324" s="14"/>
      <c r="BB324" s="14"/>
      <c r="BC324" s="14"/>
      <c r="BD324" s="459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54"/>
    </row>
    <row r="325" spans="1:69" hidden="1" x14ac:dyDescent="0.25">
      <c r="A325" s="54" t="s">
        <v>11</v>
      </c>
      <c r="B325" s="54" t="s">
        <v>1449</v>
      </c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14"/>
      <c r="X325" s="54"/>
      <c r="Y325" s="54"/>
      <c r="Z325" s="54"/>
      <c r="AA325" s="54"/>
      <c r="AB325" s="54"/>
      <c r="AC325" s="54"/>
      <c r="AD325" s="54"/>
      <c r="AE325" s="14"/>
      <c r="AF325" s="14"/>
      <c r="AG325" s="14"/>
      <c r="AH325" s="14"/>
      <c r="AI325" s="14"/>
      <c r="AJ325" s="1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14"/>
      <c r="AV325" s="54"/>
      <c r="AW325" s="14"/>
      <c r="AX325" s="14"/>
      <c r="AY325" s="54"/>
      <c r="AZ325" s="14"/>
      <c r="BA325" s="14"/>
      <c r="BB325" s="14"/>
      <c r="BC325" s="14"/>
      <c r="BD325" s="459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54"/>
    </row>
    <row r="326" spans="1:69" hidden="1" x14ac:dyDescent="0.25">
      <c r="A326" s="54" t="s">
        <v>11</v>
      </c>
      <c r="B326" s="54" t="s">
        <v>1101</v>
      </c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14"/>
      <c r="X326" s="54"/>
      <c r="Y326" s="54"/>
      <c r="Z326" s="54"/>
      <c r="AA326" s="54"/>
      <c r="AB326" s="54"/>
      <c r="AC326" s="54"/>
      <c r="AD326" s="54"/>
      <c r="AE326" s="14"/>
      <c r="AF326" s="14"/>
      <c r="AG326" s="14"/>
      <c r="AH326" s="14"/>
      <c r="AI326" s="14"/>
      <c r="AJ326" s="1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14"/>
      <c r="AV326" s="54"/>
      <c r="AW326" s="14"/>
      <c r="AX326" s="14"/>
      <c r="AY326" s="54"/>
      <c r="AZ326" s="14"/>
      <c r="BA326" s="14"/>
      <c r="BB326" s="14"/>
      <c r="BC326" s="14"/>
      <c r="BD326" s="459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54"/>
    </row>
    <row r="327" spans="1:69" hidden="1" x14ac:dyDescent="0.25">
      <c r="A327" s="54" t="s">
        <v>11</v>
      </c>
      <c r="B327" s="54" t="s">
        <v>1450</v>
      </c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14"/>
      <c r="X327" s="54"/>
      <c r="Y327" s="54"/>
      <c r="Z327" s="54"/>
      <c r="AA327" s="54"/>
      <c r="AB327" s="54"/>
      <c r="AC327" s="54"/>
      <c r="AD327" s="54"/>
      <c r="AE327" s="14"/>
      <c r="AF327" s="14"/>
      <c r="AG327" s="14"/>
      <c r="AH327" s="14"/>
      <c r="AI327" s="14"/>
      <c r="AJ327" s="1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14"/>
      <c r="AV327" s="54"/>
      <c r="AW327" s="14"/>
      <c r="AX327" s="14"/>
      <c r="AY327" s="54"/>
      <c r="AZ327" s="14"/>
      <c r="BA327" s="14"/>
      <c r="BB327" s="14"/>
      <c r="BC327" s="14"/>
      <c r="BD327" s="459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54"/>
    </row>
    <row r="328" spans="1:69" hidden="1" x14ac:dyDescent="0.25">
      <c r="A328" s="438" t="s">
        <v>11</v>
      </c>
      <c r="B328" s="438" t="s">
        <v>1432</v>
      </c>
      <c r="C328" s="438"/>
      <c r="D328" s="438"/>
      <c r="E328" s="438"/>
      <c r="F328" s="438"/>
      <c r="G328" s="438"/>
      <c r="H328" s="438"/>
      <c r="I328" s="438"/>
      <c r="J328" s="438"/>
      <c r="K328" s="438"/>
      <c r="L328" s="438"/>
      <c r="M328" s="438"/>
      <c r="N328" s="438"/>
      <c r="O328" s="438"/>
      <c r="P328" s="438"/>
      <c r="Q328" s="438"/>
      <c r="R328" s="438"/>
      <c r="S328" s="438"/>
      <c r="T328" s="438"/>
      <c r="U328" s="438"/>
      <c r="V328" s="438"/>
      <c r="W328" s="14"/>
      <c r="X328" s="54"/>
      <c r="Y328" s="54"/>
      <c r="Z328" s="54"/>
      <c r="AA328" s="54"/>
      <c r="AB328" s="54"/>
      <c r="AC328" s="54"/>
      <c r="AD328" s="54"/>
      <c r="AE328" s="14"/>
      <c r="AF328" s="14"/>
      <c r="AG328" s="14"/>
      <c r="AH328" s="14"/>
      <c r="AI328" s="14"/>
      <c r="AJ328" s="1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14"/>
      <c r="AV328" s="54"/>
      <c r="AW328" s="14"/>
      <c r="AX328" s="14"/>
      <c r="AY328" s="54"/>
      <c r="AZ328" s="14"/>
      <c r="BA328" s="14"/>
      <c r="BB328" s="14"/>
      <c r="BC328" s="14"/>
      <c r="BD328" s="459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54"/>
    </row>
    <row r="329" spans="1:69" x14ac:dyDescent="0.25">
      <c r="A329" s="54" t="s">
        <v>11</v>
      </c>
      <c r="B329" s="54" t="s">
        <v>333</v>
      </c>
      <c r="C329" s="522">
        <v>13</v>
      </c>
      <c r="D329" s="522">
        <v>13</v>
      </c>
      <c r="E329" s="522">
        <v>13</v>
      </c>
      <c r="F329" s="522">
        <v>13</v>
      </c>
      <c r="G329" s="522">
        <v>13</v>
      </c>
      <c r="H329" s="60">
        <v>13</v>
      </c>
      <c r="I329" s="60">
        <v>13</v>
      </c>
      <c r="J329" s="14">
        <v>13</v>
      </c>
      <c r="K329" s="14">
        <v>13</v>
      </c>
      <c r="L329" s="14">
        <v>13</v>
      </c>
      <c r="M329" s="14">
        <v>13</v>
      </c>
      <c r="N329" s="14">
        <v>13</v>
      </c>
      <c r="O329" s="14">
        <v>13</v>
      </c>
      <c r="P329" s="14">
        <v>13</v>
      </c>
      <c r="Q329" s="14">
        <v>13</v>
      </c>
      <c r="R329" s="14">
        <v>13</v>
      </c>
      <c r="S329" s="14">
        <v>13</v>
      </c>
      <c r="T329" s="14">
        <v>13</v>
      </c>
      <c r="U329" s="14">
        <v>13</v>
      </c>
      <c r="V329" s="14">
        <v>13</v>
      </c>
      <c r="W329" s="14">
        <v>13</v>
      </c>
      <c r="X329" s="14">
        <v>13</v>
      </c>
      <c r="Y329" s="14">
        <v>12</v>
      </c>
      <c r="Z329" s="14">
        <v>12</v>
      </c>
      <c r="AA329" s="14">
        <v>12</v>
      </c>
      <c r="AB329" s="14">
        <v>12</v>
      </c>
      <c r="AC329" s="14">
        <v>12</v>
      </c>
      <c r="AD329" s="14">
        <v>12</v>
      </c>
      <c r="AE329" s="14">
        <v>12</v>
      </c>
      <c r="AF329" s="14">
        <v>11</v>
      </c>
      <c r="AG329" s="14">
        <v>11</v>
      </c>
      <c r="AH329" s="14">
        <v>11</v>
      </c>
      <c r="AI329" s="14">
        <v>11</v>
      </c>
      <c r="AJ329" s="14">
        <v>11</v>
      </c>
      <c r="AK329" s="14">
        <v>11</v>
      </c>
      <c r="AL329" s="14">
        <v>10</v>
      </c>
      <c r="AM329" s="14">
        <v>10</v>
      </c>
      <c r="AN329" s="14">
        <v>10</v>
      </c>
      <c r="AO329" s="14">
        <v>10</v>
      </c>
      <c r="AP329" s="14">
        <v>9</v>
      </c>
      <c r="AQ329" s="14">
        <v>9</v>
      </c>
      <c r="AR329" s="14">
        <v>9</v>
      </c>
      <c r="AS329" s="14">
        <v>9</v>
      </c>
      <c r="AT329" s="14">
        <v>9</v>
      </c>
      <c r="AU329" s="14">
        <v>9</v>
      </c>
      <c r="AV329" s="14">
        <v>9</v>
      </c>
      <c r="AW329" s="14">
        <v>9</v>
      </c>
      <c r="AX329" s="14">
        <v>9</v>
      </c>
      <c r="AY329" s="14">
        <v>9</v>
      </c>
      <c r="AZ329" s="14">
        <v>9</v>
      </c>
      <c r="BA329" s="14">
        <v>8</v>
      </c>
      <c r="BB329" s="14">
        <v>8</v>
      </c>
      <c r="BC329" s="14">
        <v>6</v>
      </c>
      <c r="BD329" s="459">
        <v>5</v>
      </c>
      <c r="BE329" s="14">
        <v>5</v>
      </c>
      <c r="BF329" s="14">
        <v>5</v>
      </c>
      <c r="BG329" s="14">
        <v>2</v>
      </c>
      <c r="BH329" s="14">
        <v>1</v>
      </c>
      <c r="BI329" s="14">
        <v>1</v>
      </c>
      <c r="BJ329" s="14">
        <v>1</v>
      </c>
      <c r="BK329" s="14"/>
      <c r="BL329" s="14"/>
      <c r="BM329" s="14"/>
      <c r="BN329" s="14"/>
      <c r="BO329" s="14"/>
      <c r="BP329" s="14"/>
      <c r="BQ329" s="54"/>
    </row>
    <row r="330" spans="1:69" hidden="1" x14ac:dyDescent="0.25">
      <c r="A330" s="467" t="s">
        <v>11</v>
      </c>
      <c r="B330" s="467" t="s">
        <v>1451</v>
      </c>
      <c r="C330" s="467"/>
      <c r="D330" s="467"/>
      <c r="E330" s="467"/>
      <c r="F330" s="467"/>
      <c r="G330" s="467"/>
      <c r="H330" s="467"/>
      <c r="I330" s="467"/>
      <c r="J330" s="467"/>
      <c r="K330" s="467"/>
      <c r="L330" s="467"/>
      <c r="M330" s="467"/>
      <c r="N330" s="467"/>
      <c r="O330" s="467"/>
      <c r="P330" s="467"/>
      <c r="Q330" s="467"/>
      <c r="R330" s="467"/>
      <c r="S330" s="467"/>
      <c r="T330" s="467"/>
      <c r="U330" s="467"/>
      <c r="V330" s="467"/>
      <c r="W330" s="14"/>
      <c r="X330" s="54"/>
      <c r="Y330" s="54"/>
      <c r="Z330" s="54"/>
      <c r="AA330" s="54"/>
      <c r="AB330" s="54"/>
      <c r="AC330" s="54"/>
      <c r="AD330" s="54"/>
      <c r="AE330" s="14"/>
      <c r="AF330" s="14"/>
      <c r="AG330" s="14"/>
      <c r="AH330" s="14"/>
      <c r="AI330" s="14"/>
      <c r="AJ330" s="1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14"/>
      <c r="AV330" s="54"/>
      <c r="AW330" s="14"/>
      <c r="AX330" s="14"/>
      <c r="AY330" s="54"/>
      <c r="AZ330" s="14"/>
      <c r="BA330" s="14"/>
      <c r="BB330" s="14"/>
      <c r="BC330" s="14"/>
      <c r="BD330" s="459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54"/>
    </row>
    <row r="331" spans="1:69" hidden="1" x14ac:dyDescent="0.25">
      <c r="A331" s="54" t="s">
        <v>11</v>
      </c>
      <c r="B331" s="54" t="s">
        <v>1452</v>
      </c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14"/>
      <c r="X331" s="54"/>
      <c r="Y331" s="54"/>
      <c r="Z331" s="54"/>
      <c r="AA331" s="54"/>
      <c r="AB331" s="54"/>
      <c r="AC331" s="54"/>
      <c r="AD331" s="54"/>
      <c r="AE331" s="14"/>
      <c r="AF331" s="14"/>
      <c r="AG331" s="14"/>
      <c r="AH331" s="14"/>
      <c r="AI331" s="14"/>
      <c r="AJ331" s="1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14"/>
      <c r="AV331" s="54"/>
      <c r="AW331" s="14"/>
      <c r="AX331" s="14"/>
      <c r="AY331" s="54"/>
      <c r="AZ331" s="14"/>
      <c r="BA331" s="14"/>
      <c r="BB331" s="14"/>
      <c r="BC331" s="14"/>
      <c r="BD331" s="459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54"/>
    </row>
    <row r="332" spans="1:69" hidden="1" x14ac:dyDescent="0.25">
      <c r="A332" s="54" t="s">
        <v>11</v>
      </c>
      <c r="B332" s="54" t="s">
        <v>1453</v>
      </c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14"/>
      <c r="X332" s="54"/>
      <c r="Y332" s="54"/>
      <c r="Z332" s="54"/>
      <c r="AA332" s="54"/>
      <c r="AB332" s="54"/>
      <c r="AC332" s="54"/>
      <c r="AD332" s="54"/>
      <c r="AE332" s="14"/>
      <c r="AF332" s="14"/>
      <c r="AG332" s="14"/>
      <c r="AH332" s="14"/>
      <c r="AI332" s="14"/>
      <c r="AJ332" s="1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14"/>
      <c r="AV332" s="54"/>
      <c r="AW332" s="14"/>
      <c r="AX332" s="14"/>
      <c r="AY332" s="54"/>
      <c r="AZ332" s="14"/>
      <c r="BA332" s="14"/>
      <c r="BB332" s="14"/>
      <c r="BC332" s="14"/>
      <c r="BD332" s="459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54"/>
    </row>
    <row r="333" spans="1:69" hidden="1" x14ac:dyDescent="0.25">
      <c r="A333" s="54" t="s">
        <v>11</v>
      </c>
      <c r="B333" s="54" t="s">
        <v>1454</v>
      </c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14"/>
      <c r="X333" s="54"/>
      <c r="Y333" s="54"/>
      <c r="Z333" s="54"/>
      <c r="AA333" s="54"/>
      <c r="AB333" s="54"/>
      <c r="AC333" s="54"/>
      <c r="AD333" s="54"/>
      <c r="AE333" s="14"/>
      <c r="AF333" s="14"/>
      <c r="AG333" s="14"/>
      <c r="AH333" s="14"/>
      <c r="AI333" s="14"/>
      <c r="AJ333" s="1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14"/>
      <c r="AV333" s="54"/>
      <c r="AW333" s="14"/>
      <c r="AX333" s="14"/>
      <c r="AY333" s="54"/>
      <c r="AZ333" s="14"/>
      <c r="BA333" s="14"/>
      <c r="BB333" s="14"/>
      <c r="BC333" s="14"/>
      <c r="BD333" s="459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54"/>
    </row>
    <row r="334" spans="1:69" hidden="1" x14ac:dyDescent="0.25">
      <c r="A334" s="54" t="s">
        <v>11</v>
      </c>
      <c r="B334" s="54" t="s">
        <v>1455</v>
      </c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14"/>
      <c r="X334" s="54"/>
      <c r="Y334" s="54"/>
      <c r="Z334" s="54"/>
      <c r="AA334" s="54"/>
      <c r="AB334" s="54"/>
      <c r="AC334" s="54"/>
      <c r="AD334" s="54"/>
      <c r="AE334" s="14"/>
      <c r="AF334" s="14"/>
      <c r="AG334" s="14"/>
      <c r="AH334" s="14"/>
      <c r="AI334" s="14"/>
      <c r="AJ334" s="1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14"/>
      <c r="AV334" s="54"/>
      <c r="AW334" s="14"/>
      <c r="AX334" s="14"/>
      <c r="AY334" s="54"/>
      <c r="AZ334" s="14"/>
      <c r="BA334" s="14"/>
      <c r="BB334" s="14"/>
      <c r="BC334" s="14"/>
      <c r="BD334" s="459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54"/>
    </row>
    <row r="335" spans="1:69" hidden="1" x14ac:dyDescent="0.25">
      <c r="A335" s="54" t="s">
        <v>11</v>
      </c>
      <c r="B335" s="54" t="s">
        <v>1456</v>
      </c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14"/>
      <c r="X335" s="54"/>
      <c r="Y335" s="54"/>
      <c r="Z335" s="54"/>
      <c r="AA335" s="54"/>
      <c r="AB335" s="54"/>
      <c r="AC335" s="54"/>
      <c r="AD335" s="54"/>
      <c r="AE335" s="14"/>
      <c r="AF335" s="14"/>
      <c r="AG335" s="14"/>
      <c r="AH335" s="14"/>
      <c r="AI335" s="14"/>
      <c r="AJ335" s="1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14"/>
      <c r="AV335" s="54"/>
      <c r="AW335" s="14"/>
      <c r="AX335" s="14"/>
      <c r="AY335" s="54"/>
      <c r="AZ335" s="14"/>
      <c r="BA335" s="14"/>
      <c r="BB335" s="14"/>
      <c r="BC335" s="14"/>
      <c r="BD335" s="459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54"/>
    </row>
    <row r="336" spans="1:69" hidden="1" x14ac:dyDescent="0.25">
      <c r="A336" s="54" t="s">
        <v>11</v>
      </c>
      <c r="B336" s="54" t="s">
        <v>1457</v>
      </c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14"/>
      <c r="X336" s="54"/>
      <c r="Y336" s="54"/>
      <c r="Z336" s="54"/>
      <c r="AA336" s="54"/>
      <c r="AB336" s="54"/>
      <c r="AC336" s="54"/>
      <c r="AD336" s="54"/>
      <c r="AE336" s="14"/>
      <c r="AF336" s="14"/>
      <c r="AG336" s="14"/>
      <c r="AH336" s="14"/>
      <c r="AI336" s="14"/>
      <c r="AJ336" s="1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14"/>
      <c r="AV336" s="54"/>
      <c r="AW336" s="14"/>
      <c r="AX336" s="14"/>
      <c r="AY336" s="54"/>
      <c r="AZ336" s="14"/>
      <c r="BA336" s="14"/>
      <c r="BB336" s="14"/>
      <c r="BC336" s="14"/>
      <c r="BD336" s="459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54"/>
    </row>
    <row r="337" spans="1:69" hidden="1" x14ac:dyDescent="0.25">
      <c r="A337" s="54" t="s">
        <v>11</v>
      </c>
      <c r="B337" s="54" t="s">
        <v>1458</v>
      </c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14"/>
      <c r="X337" s="54"/>
      <c r="Y337" s="54"/>
      <c r="Z337" s="54"/>
      <c r="AA337" s="54"/>
      <c r="AB337" s="54"/>
      <c r="AC337" s="54"/>
      <c r="AD337" s="54"/>
      <c r="AE337" s="14"/>
      <c r="AF337" s="14"/>
      <c r="AG337" s="14"/>
      <c r="AH337" s="14"/>
      <c r="AI337" s="14"/>
      <c r="AJ337" s="1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14"/>
      <c r="AV337" s="54"/>
      <c r="AW337" s="14"/>
      <c r="AX337" s="14"/>
      <c r="AY337" s="54"/>
      <c r="AZ337" s="14"/>
      <c r="BA337" s="14"/>
      <c r="BB337" s="14"/>
      <c r="BC337" s="14"/>
      <c r="BD337" s="459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54"/>
    </row>
    <row r="338" spans="1:69" hidden="1" x14ac:dyDescent="0.25">
      <c r="A338" s="54" t="s">
        <v>11</v>
      </c>
      <c r="B338" s="54" t="s">
        <v>1203</v>
      </c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14"/>
      <c r="X338" s="54"/>
      <c r="Y338" s="54"/>
      <c r="Z338" s="54"/>
      <c r="AA338" s="54"/>
      <c r="AB338" s="54"/>
      <c r="AC338" s="54"/>
      <c r="AD338" s="54"/>
      <c r="AE338" s="14"/>
      <c r="AF338" s="14"/>
      <c r="AG338" s="14"/>
      <c r="AH338" s="14"/>
      <c r="AI338" s="14"/>
      <c r="AJ338" s="1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14"/>
      <c r="AV338" s="54"/>
      <c r="AW338" s="14"/>
      <c r="AX338" s="14"/>
      <c r="AY338" s="54"/>
      <c r="AZ338" s="14"/>
      <c r="BA338" s="14"/>
      <c r="BB338" s="14"/>
      <c r="BC338" s="14"/>
      <c r="BD338" s="459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54"/>
    </row>
    <row r="339" spans="1:69" hidden="1" x14ac:dyDescent="0.25">
      <c r="A339" s="54" t="s">
        <v>11</v>
      </c>
      <c r="B339" s="54" t="s">
        <v>1204</v>
      </c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14"/>
      <c r="X339" s="54"/>
      <c r="Y339" s="54"/>
      <c r="Z339" s="54"/>
      <c r="AA339" s="54"/>
      <c r="AB339" s="54"/>
      <c r="AC339" s="54"/>
      <c r="AD339" s="54"/>
      <c r="AE339" s="14"/>
      <c r="AF339" s="14"/>
      <c r="AG339" s="14"/>
      <c r="AH339" s="14"/>
      <c r="AI339" s="14"/>
      <c r="AJ339" s="1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14"/>
      <c r="AV339" s="54"/>
      <c r="AW339" s="14"/>
      <c r="AX339" s="14"/>
      <c r="AY339" s="54"/>
      <c r="AZ339" s="14"/>
      <c r="BA339" s="14"/>
      <c r="BB339" s="14"/>
      <c r="BC339" s="14"/>
      <c r="BD339" s="459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54"/>
    </row>
    <row r="340" spans="1:69" hidden="1" x14ac:dyDescent="0.25">
      <c r="A340" s="54" t="s">
        <v>11</v>
      </c>
      <c r="B340" s="54" t="s">
        <v>1459</v>
      </c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14"/>
      <c r="X340" s="54"/>
      <c r="Y340" s="54"/>
      <c r="Z340" s="54"/>
      <c r="AA340" s="54"/>
      <c r="AB340" s="54"/>
      <c r="AC340" s="54"/>
      <c r="AD340" s="54"/>
      <c r="AE340" s="14"/>
      <c r="AF340" s="14"/>
      <c r="AG340" s="14"/>
      <c r="AH340" s="14"/>
      <c r="AI340" s="14"/>
      <c r="AJ340" s="1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14"/>
      <c r="AV340" s="54"/>
      <c r="AW340" s="14"/>
      <c r="AX340" s="14"/>
      <c r="AY340" s="54"/>
      <c r="AZ340" s="14"/>
      <c r="BA340" s="14"/>
      <c r="BB340" s="14"/>
      <c r="BC340" s="14"/>
      <c r="BD340" s="459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54"/>
    </row>
    <row r="341" spans="1:69" hidden="1" x14ac:dyDescent="0.25">
      <c r="A341" s="54" t="s">
        <v>11</v>
      </c>
      <c r="B341" s="54" t="s">
        <v>1460</v>
      </c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14"/>
      <c r="X341" s="54"/>
      <c r="Y341" s="54"/>
      <c r="Z341" s="54"/>
      <c r="AA341" s="54"/>
      <c r="AB341" s="54"/>
      <c r="AC341" s="54"/>
      <c r="AD341" s="54"/>
      <c r="AE341" s="14"/>
      <c r="AF341" s="14"/>
      <c r="AG341" s="14"/>
      <c r="AH341" s="14"/>
      <c r="AI341" s="14"/>
      <c r="AJ341" s="1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14"/>
      <c r="AV341" s="54"/>
      <c r="AW341" s="14"/>
      <c r="AX341" s="14"/>
      <c r="AY341" s="54"/>
      <c r="AZ341" s="14"/>
      <c r="BA341" s="14"/>
      <c r="BB341" s="14"/>
      <c r="BC341" s="14"/>
      <c r="BD341" s="459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54"/>
    </row>
    <row r="342" spans="1:69" hidden="1" x14ac:dyDescent="0.25">
      <c r="A342" s="54" t="s">
        <v>11</v>
      </c>
      <c r="B342" s="54" t="s">
        <v>1461</v>
      </c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14"/>
      <c r="X342" s="54"/>
      <c r="Y342" s="54"/>
      <c r="Z342" s="54"/>
      <c r="AA342" s="54"/>
      <c r="AB342" s="54"/>
      <c r="AC342" s="54"/>
      <c r="AD342" s="54"/>
      <c r="AE342" s="14"/>
      <c r="AF342" s="14"/>
      <c r="AG342" s="14"/>
      <c r="AH342" s="14"/>
      <c r="AI342" s="14"/>
      <c r="AJ342" s="1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14"/>
      <c r="AV342" s="54"/>
      <c r="AW342" s="14"/>
      <c r="AX342" s="14"/>
      <c r="AY342" s="54"/>
      <c r="AZ342" s="14"/>
      <c r="BA342" s="14"/>
      <c r="BB342" s="14"/>
      <c r="BC342" s="14"/>
      <c r="BD342" s="459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54"/>
    </row>
    <row r="343" spans="1:69" hidden="1" x14ac:dyDescent="0.25">
      <c r="A343" s="54" t="s">
        <v>11</v>
      </c>
      <c r="B343" s="54" t="s">
        <v>1462</v>
      </c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14"/>
      <c r="X343" s="54"/>
      <c r="Y343" s="54"/>
      <c r="Z343" s="54"/>
      <c r="AA343" s="54"/>
      <c r="AB343" s="54"/>
      <c r="AC343" s="54"/>
      <c r="AD343" s="54"/>
      <c r="AE343" s="14"/>
      <c r="AF343" s="14"/>
      <c r="AG343" s="14"/>
      <c r="AH343" s="14"/>
      <c r="AI343" s="14"/>
      <c r="AJ343" s="1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14"/>
      <c r="AV343" s="54"/>
      <c r="AW343" s="14"/>
      <c r="AX343" s="14"/>
      <c r="AY343" s="54"/>
      <c r="AZ343" s="14"/>
      <c r="BA343" s="14"/>
      <c r="BB343" s="14"/>
      <c r="BC343" s="14"/>
      <c r="BD343" s="459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54"/>
    </row>
    <row r="344" spans="1:69" hidden="1" x14ac:dyDescent="0.25">
      <c r="A344" s="54" t="s">
        <v>11</v>
      </c>
      <c r="B344" s="54" t="s">
        <v>1463</v>
      </c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14"/>
      <c r="X344" s="54"/>
      <c r="Y344" s="54"/>
      <c r="Z344" s="54"/>
      <c r="AA344" s="54"/>
      <c r="AB344" s="54"/>
      <c r="AC344" s="54"/>
      <c r="AD344" s="54"/>
      <c r="AE344" s="14"/>
      <c r="AF344" s="14"/>
      <c r="AG344" s="14"/>
      <c r="AH344" s="14"/>
      <c r="AI344" s="14"/>
      <c r="AJ344" s="1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14"/>
      <c r="AV344" s="54"/>
      <c r="AW344" s="14"/>
      <c r="AX344" s="14"/>
      <c r="AY344" s="54"/>
      <c r="AZ344" s="14"/>
      <c r="BA344" s="14"/>
      <c r="BB344" s="14"/>
      <c r="BC344" s="14"/>
      <c r="BD344" s="459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54"/>
    </row>
    <row r="345" spans="1:69" hidden="1" x14ac:dyDescent="0.25">
      <c r="A345" s="54" t="s">
        <v>11</v>
      </c>
      <c r="B345" s="54" t="s">
        <v>1464</v>
      </c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14"/>
      <c r="X345" s="54"/>
      <c r="Y345" s="54"/>
      <c r="Z345" s="54"/>
      <c r="AA345" s="54"/>
      <c r="AB345" s="54"/>
      <c r="AC345" s="54"/>
      <c r="AD345" s="54"/>
      <c r="AE345" s="14"/>
      <c r="AF345" s="14"/>
      <c r="AG345" s="14"/>
      <c r="AH345" s="14"/>
      <c r="AI345" s="14"/>
      <c r="AJ345" s="1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14"/>
      <c r="AV345" s="54"/>
      <c r="AW345" s="14"/>
      <c r="AX345" s="14"/>
      <c r="AY345" s="54"/>
      <c r="AZ345" s="14"/>
      <c r="BA345" s="14"/>
      <c r="BB345" s="14"/>
      <c r="BC345" s="14"/>
      <c r="BD345" s="459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54"/>
    </row>
    <row r="346" spans="1:69" hidden="1" x14ac:dyDescent="0.25">
      <c r="A346" s="54" t="s">
        <v>11</v>
      </c>
      <c r="B346" s="54" t="s">
        <v>1465</v>
      </c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14"/>
      <c r="X346" s="54"/>
      <c r="Y346" s="54"/>
      <c r="Z346" s="54"/>
      <c r="AA346" s="54"/>
      <c r="AB346" s="54"/>
      <c r="AC346" s="54"/>
      <c r="AD346" s="54"/>
      <c r="AE346" s="14"/>
      <c r="AF346" s="14"/>
      <c r="AG346" s="14"/>
      <c r="AH346" s="14"/>
      <c r="AI346" s="14"/>
      <c r="AJ346" s="1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14"/>
      <c r="AV346" s="54"/>
      <c r="AW346" s="14"/>
      <c r="AX346" s="14"/>
      <c r="AY346" s="54"/>
      <c r="AZ346" s="14"/>
      <c r="BA346" s="14"/>
      <c r="BB346" s="14"/>
      <c r="BC346" s="14"/>
      <c r="BD346" s="459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54"/>
    </row>
    <row r="347" spans="1:69" hidden="1" x14ac:dyDescent="0.25">
      <c r="A347" s="54" t="s">
        <v>11</v>
      </c>
      <c r="B347" s="54" t="s">
        <v>1466</v>
      </c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14"/>
      <c r="X347" s="54"/>
      <c r="Y347" s="54"/>
      <c r="Z347" s="54"/>
      <c r="AA347" s="54"/>
      <c r="AB347" s="54"/>
      <c r="AC347" s="54"/>
      <c r="AD347" s="54"/>
      <c r="AE347" s="14"/>
      <c r="AF347" s="14"/>
      <c r="AG347" s="14"/>
      <c r="AH347" s="14"/>
      <c r="AI347" s="14"/>
      <c r="AJ347" s="1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14"/>
      <c r="AV347" s="54"/>
      <c r="AW347" s="14"/>
      <c r="AX347" s="14"/>
      <c r="AY347" s="54"/>
      <c r="AZ347" s="14"/>
      <c r="BA347" s="14"/>
      <c r="BB347" s="14"/>
      <c r="BC347" s="14"/>
      <c r="BD347" s="459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54"/>
    </row>
    <row r="348" spans="1:69" hidden="1" x14ac:dyDescent="0.25">
      <c r="A348" s="54" t="s">
        <v>11</v>
      </c>
      <c r="B348" s="54" t="s">
        <v>1467</v>
      </c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14"/>
      <c r="X348" s="54"/>
      <c r="Y348" s="54"/>
      <c r="Z348" s="54"/>
      <c r="AA348" s="54"/>
      <c r="AB348" s="54"/>
      <c r="AC348" s="54"/>
      <c r="AD348" s="54"/>
      <c r="AE348" s="14"/>
      <c r="AF348" s="14"/>
      <c r="AG348" s="14"/>
      <c r="AH348" s="14"/>
      <c r="AI348" s="14"/>
      <c r="AJ348" s="1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14"/>
      <c r="AV348" s="54"/>
      <c r="AW348" s="14"/>
      <c r="AX348" s="14"/>
      <c r="AY348" s="54"/>
      <c r="AZ348" s="14"/>
      <c r="BA348" s="14"/>
      <c r="BB348" s="14"/>
      <c r="BC348" s="14"/>
      <c r="BD348" s="459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54"/>
    </row>
    <row r="349" spans="1:69" hidden="1" x14ac:dyDescent="0.25">
      <c r="A349" s="54" t="s">
        <v>11</v>
      </c>
      <c r="B349" s="54" t="s">
        <v>1206</v>
      </c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14"/>
      <c r="X349" s="54"/>
      <c r="Y349" s="54"/>
      <c r="Z349" s="54"/>
      <c r="AA349" s="54"/>
      <c r="AB349" s="54"/>
      <c r="AC349" s="54"/>
      <c r="AD349" s="54"/>
      <c r="AE349" s="14"/>
      <c r="AF349" s="14"/>
      <c r="AG349" s="14"/>
      <c r="AH349" s="14"/>
      <c r="AI349" s="14"/>
      <c r="AJ349" s="1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14"/>
      <c r="AV349" s="54"/>
      <c r="AW349" s="14"/>
      <c r="AX349" s="14"/>
      <c r="AY349" s="54"/>
      <c r="AZ349" s="14"/>
      <c r="BA349" s="14"/>
      <c r="BB349" s="14"/>
      <c r="BC349" s="14"/>
      <c r="BD349" s="459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54"/>
    </row>
    <row r="350" spans="1:69" hidden="1" x14ac:dyDescent="0.25">
      <c r="A350" s="54" t="s">
        <v>11</v>
      </c>
      <c r="B350" s="54" t="s">
        <v>1468</v>
      </c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14"/>
      <c r="X350" s="54"/>
      <c r="Y350" s="54"/>
      <c r="Z350" s="54"/>
      <c r="AA350" s="54"/>
      <c r="AB350" s="54"/>
      <c r="AC350" s="54"/>
      <c r="AD350" s="54"/>
      <c r="AE350" s="14"/>
      <c r="AF350" s="14"/>
      <c r="AG350" s="14"/>
      <c r="AH350" s="14"/>
      <c r="AI350" s="14"/>
      <c r="AJ350" s="1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14"/>
      <c r="AV350" s="54"/>
      <c r="AW350" s="14"/>
      <c r="AX350" s="14"/>
      <c r="AY350" s="54"/>
      <c r="AZ350" s="14"/>
      <c r="BA350" s="14"/>
      <c r="BB350" s="14"/>
      <c r="BC350" s="14"/>
      <c r="BD350" s="459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54"/>
    </row>
    <row r="351" spans="1:69" hidden="1" x14ac:dyDescent="0.25">
      <c r="A351" s="54" t="s">
        <v>11</v>
      </c>
      <c r="B351" s="54" t="s">
        <v>1207</v>
      </c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14"/>
      <c r="X351" s="54"/>
      <c r="Y351" s="54"/>
      <c r="Z351" s="54"/>
      <c r="AA351" s="54"/>
      <c r="AB351" s="54"/>
      <c r="AC351" s="54"/>
      <c r="AD351" s="54"/>
      <c r="AE351" s="14"/>
      <c r="AF351" s="14"/>
      <c r="AG351" s="14"/>
      <c r="AH351" s="14"/>
      <c r="AI351" s="14"/>
      <c r="AJ351" s="1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14"/>
      <c r="AV351" s="54"/>
      <c r="AW351" s="14"/>
      <c r="AX351" s="14"/>
      <c r="AY351" s="54"/>
      <c r="AZ351" s="14"/>
      <c r="BA351" s="14"/>
      <c r="BB351" s="14"/>
      <c r="BC351" s="14"/>
      <c r="BD351" s="459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54"/>
    </row>
    <row r="352" spans="1:69" hidden="1" x14ac:dyDescent="0.25">
      <c r="A352" s="54" t="s">
        <v>11</v>
      </c>
      <c r="B352" s="54" t="s">
        <v>1469</v>
      </c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14"/>
      <c r="X352" s="54"/>
      <c r="Y352" s="54"/>
      <c r="Z352" s="54"/>
      <c r="AA352" s="54"/>
      <c r="AB352" s="54"/>
      <c r="AC352" s="54"/>
      <c r="AD352" s="54"/>
      <c r="AE352" s="14"/>
      <c r="AF352" s="14"/>
      <c r="AG352" s="14"/>
      <c r="AH352" s="14"/>
      <c r="AI352" s="14"/>
      <c r="AJ352" s="1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14"/>
      <c r="AV352" s="54"/>
      <c r="AW352" s="14"/>
      <c r="AX352" s="14"/>
      <c r="AY352" s="54"/>
      <c r="AZ352" s="14"/>
      <c r="BA352" s="14"/>
      <c r="BB352" s="14"/>
      <c r="BC352" s="14"/>
      <c r="BD352" s="459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54"/>
    </row>
    <row r="353" spans="1:69" hidden="1" x14ac:dyDescent="0.25">
      <c r="A353" s="54" t="s">
        <v>11</v>
      </c>
      <c r="B353" s="54" t="s">
        <v>1209</v>
      </c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14"/>
      <c r="X353" s="54"/>
      <c r="Y353" s="54"/>
      <c r="Z353" s="54"/>
      <c r="AA353" s="54"/>
      <c r="AB353" s="54"/>
      <c r="AC353" s="54"/>
      <c r="AD353" s="54"/>
      <c r="AE353" s="14"/>
      <c r="AF353" s="14"/>
      <c r="AG353" s="14"/>
      <c r="AH353" s="14"/>
      <c r="AI353" s="14"/>
      <c r="AJ353" s="1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14"/>
      <c r="AV353" s="54"/>
      <c r="AW353" s="14"/>
      <c r="AX353" s="14"/>
      <c r="AY353" s="54"/>
      <c r="AZ353" s="14"/>
      <c r="BA353" s="14"/>
      <c r="BB353" s="14"/>
      <c r="BC353" s="14"/>
      <c r="BD353" s="459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54"/>
    </row>
    <row r="354" spans="1:69" hidden="1" x14ac:dyDescent="0.25">
      <c r="A354" s="54" t="s">
        <v>11</v>
      </c>
      <c r="B354" s="54" t="s">
        <v>1326</v>
      </c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14"/>
      <c r="X354" s="54"/>
      <c r="Y354" s="54"/>
      <c r="Z354" s="54"/>
      <c r="AA354" s="54"/>
      <c r="AB354" s="54"/>
      <c r="AC354" s="54"/>
      <c r="AD354" s="54"/>
      <c r="AE354" s="14"/>
      <c r="AF354" s="14"/>
      <c r="AG354" s="14"/>
      <c r="AH354" s="14"/>
      <c r="AI354" s="14"/>
      <c r="AJ354" s="1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14"/>
      <c r="AV354" s="54"/>
      <c r="AW354" s="14"/>
      <c r="AX354" s="14"/>
      <c r="AY354" s="54"/>
      <c r="AZ354" s="14"/>
      <c r="BA354" s="14"/>
      <c r="BB354" s="14"/>
      <c r="BC354" s="14"/>
      <c r="BD354" s="459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54"/>
    </row>
    <row r="355" spans="1:69" hidden="1" x14ac:dyDescent="0.25">
      <c r="A355" s="54" t="s">
        <v>11</v>
      </c>
      <c r="B355" s="54" t="s">
        <v>1470</v>
      </c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14"/>
      <c r="X355" s="54"/>
      <c r="Y355" s="54"/>
      <c r="Z355" s="54"/>
      <c r="AA355" s="54"/>
      <c r="AB355" s="54"/>
      <c r="AC355" s="54"/>
      <c r="AD355" s="54"/>
      <c r="AE355" s="14"/>
      <c r="AF355" s="14"/>
      <c r="AG355" s="14"/>
      <c r="AH355" s="14"/>
      <c r="AI355" s="14"/>
      <c r="AJ355" s="1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14"/>
      <c r="AV355" s="54"/>
      <c r="AW355" s="14"/>
      <c r="AX355" s="14"/>
      <c r="AY355" s="54"/>
      <c r="AZ355" s="14"/>
      <c r="BA355" s="14"/>
      <c r="BB355" s="14"/>
      <c r="BC355" s="14"/>
      <c r="BD355" s="459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54"/>
    </row>
    <row r="356" spans="1:69" hidden="1" x14ac:dyDescent="0.25">
      <c r="A356" s="54" t="s">
        <v>11</v>
      </c>
      <c r="B356" s="54" t="s">
        <v>1211</v>
      </c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14"/>
      <c r="X356" s="54"/>
      <c r="Y356" s="54"/>
      <c r="Z356" s="54"/>
      <c r="AA356" s="54"/>
      <c r="AB356" s="54"/>
      <c r="AC356" s="54"/>
      <c r="AD356" s="54"/>
      <c r="AE356" s="14"/>
      <c r="AF356" s="14"/>
      <c r="AG356" s="14"/>
      <c r="AH356" s="14"/>
      <c r="AI356" s="14"/>
      <c r="AJ356" s="1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14"/>
      <c r="AV356" s="54"/>
      <c r="AW356" s="14"/>
      <c r="AX356" s="14"/>
      <c r="AY356" s="54"/>
      <c r="AZ356" s="14"/>
      <c r="BA356" s="14"/>
      <c r="BB356" s="14"/>
      <c r="BC356" s="14"/>
      <c r="BD356" s="459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54"/>
    </row>
    <row r="357" spans="1:69" hidden="1" x14ac:dyDescent="0.25">
      <c r="A357" s="438" t="s">
        <v>11</v>
      </c>
      <c r="B357" s="438" t="s">
        <v>1471</v>
      </c>
      <c r="C357" s="438"/>
      <c r="D357" s="438"/>
      <c r="E357" s="438"/>
      <c r="F357" s="438"/>
      <c r="G357" s="438"/>
      <c r="H357" s="438"/>
      <c r="I357" s="438"/>
      <c r="J357" s="438"/>
      <c r="K357" s="438"/>
      <c r="L357" s="438"/>
      <c r="M357" s="438"/>
      <c r="N357" s="438"/>
      <c r="O357" s="438"/>
      <c r="P357" s="438"/>
      <c r="Q357" s="438"/>
      <c r="R357" s="438"/>
      <c r="S357" s="438"/>
      <c r="T357" s="438"/>
      <c r="U357" s="438"/>
      <c r="V357" s="438"/>
      <c r="W357" s="14"/>
      <c r="X357" s="54"/>
      <c r="Y357" s="54"/>
      <c r="Z357" s="54"/>
      <c r="AA357" s="54"/>
      <c r="AB357" s="54"/>
      <c r="AC357" s="54"/>
      <c r="AD357" s="54"/>
      <c r="AE357" s="14"/>
      <c r="AF357" s="14"/>
      <c r="AG357" s="14"/>
      <c r="AH357" s="14"/>
      <c r="AI357" s="14"/>
      <c r="AJ357" s="1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14"/>
      <c r="AV357" s="54"/>
      <c r="AW357" s="14"/>
      <c r="AX357" s="14"/>
      <c r="AY357" s="54"/>
      <c r="AZ357" s="14"/>
      <c r="BA357" s="14"/>
      <c r="BB357" s="14"/>
      <c r="BC357" s="14"/>
      <c r="BD357" s="459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54"/>
    </row>
    <row r="358" spans="1:69" x14ac:dyDescent="0.25">
      <c r="A358" s="54" t="s">
        <v>11</v>
      </c>
      <c r="B358" s="54" t="s">
        <v>141</v>
      </c>
      <c r="C358" s="60">
        <v>0</v>
      </c>
      <c r="D358" s="60">
        <v>0</v>
      </c>
      <c r="E358" s="60">
        <v>0</v>
      </c>
      <c r="F358" s="60">
        <v>0</v>
      </c>
      <c r="G358" s="60">
        <v>0</v>
      </c>
      <c r="H358" s="60">
        <v>0</v>
      </c>
      <c r="I358" s="60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  <c r="AL358" s="14">
        <v>0</v>
      </c>
      <c r="AM358" s="14">
        <v>0</v>
      </c>
      <c r="AN358" s="14">
        <v>0</v>
      </c>
      <c r="AO358" s="14">
        <v>0</v>
      </c>
      <c r="AP358" s="14">
        <v>0</v>
      </c>
      <c r="AQ358" s="14">
        <v>0</v>
      </c>
      <c r="AR358" s="14">
        <v>0</v>
      </c>
      <c r="AS358" s="14">
        <v>0</v>
      </c>
      <c r="AT358" s="14">
        <v>0</v>
      </c>
      <c r="AU358" s="14">
        <v>0</v>
      </c>
      <c r="AV358" s="14">
        <v>0</v>
      </c>
      <c r="AW358" s="14">
        <v>0</v>
      </c>
      <c r="AX358" s="14">
        <v>0</v>
      </c>
      <c r="AY358" s="14">
        <v>0</v>
      </c>
      <c r="AZ358" s="14">
        <v>0</v>
      </c>
      <c r="BA358" s="14">
        <v>0</v>
      </c>
      <c r="BB358" s="14">
        <v>0</v>
      </c>
      <c r="BC358" s="14">
        <v>0</v>
      </c>
      <c r="BD358" s="459">
        <v>0</v>
      </c>
      <c r="BE358" s="14">
        <v>0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  <c r="BK358" s="14"/>
      <c r="BL358" s="14"/>
      <c r="BM358" s="14"/>
      <c r="BN358" s="14"/>
      <c r="BO358" s="14"/>
      <c r="BP358" s="14"/>
      <c r="BQ358" s="54"/>
    </row>
    <row r="359" spans="1:69" hidden="1" x14ac:dyDescent="0.25">
      <c r="A359" s="467" t="s">
        <v>11</v>
      </c>
      <c r="B359" s="467" t="s">
        <v>1472</v>
      </c>
      <c r="C359" s="467"/>
      <c r="D359" s="467"/>
      <c r="E359" s="467"/>
      <c r="F359" s="467"/>
      <c r="G359" s="467"/>
      <c r="H359" s="467"/>
      <c r="I359" s="467"/>
      <c r="J359" s="467"/>
      <c r="K359" s="467"/>
      <c r="L359" s="467"/>
      <c r="M359" s="467"/>
      <c r="N359" s="467"/>
      <c r="O359" s="467"/>
      <c r="P359" s="467"/>
      <c r="Q359" s="467"/>
      <c r="R359" s="467"/>
      <c r="S359" s="467"/>
      <c r="T359" s="467"/>
      <c r="U359" s="467"/>
      <c r="V359" s="467"/>
      <c r="W359" s="14"/>
      <c r="X359" s="54"/>
      <c r="Y359" s="54"/>
      <c r="Z359" s="54"/>
      <c r="AA359" s="54"/>
      <c r="AB359" s="54"/>
      <c r="AC359" s="54"/>
      <c r="AD359" s="54"/>
      <c r="AE359" s="14"/>
      <c r="AF359" s="14"/>
      <c r="AG359" s="14"/>
      <c r="AH359" s="14"/>
      <c r="AI359" s="14"/>
      <c r="AJ359" s="1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14"/>
      <c r="AV359" s="54"/>
      <c r="AW359" s="14"/>
      <c r="AX359" s="14"/>
      <c r="AY359" s="54"/>
      <c r="AZ359" s="14"/>
      <c r="BA359" s="14"/>
      <c r="BB359" s="14"/>
      <c r="BC359" s="14"/>
      <c r="BD359" s="459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54"/>
    </row>
    <row r="360" spans="1:69" hidden="1" x14ac:dyDescent="0.25">
      <c r="A360" s="54" t="s">
        <v>11</v>
      </c>
      <c r="B360" s="54" t="s">
        <v>926</v>
      </c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14"/>
      <c r="X360" s="54"/>
      <c r="Y360" s="54"/>
      <c r="Z360" s="54"/>
      <c r="AA360" s="54"/>
      <c r="AB360" s="54"/>
      <c r="AC360" s="54"/>
      <c r="AD360" s="54"/>
      <c r="AE360" s="14"/>
      <c r="AF360" s="14"/>
      <c r="AG360" s="14"/>
      <c r="AH360" s="14"/>
      <c r="AI360" s="14"/>
      <c r="AJ360" s="1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14"/>
      <c r="AV360" s="54"/>
      <c r="AW360" s="14"/>
      <c r="AX360" s="14"/>
      <c r="AY360" s="54"/>
      <c r="AZ360" s="14"/>
      <c r="BA360" s="14"/>
      <c r="BB360" s="14"/>
      <c r="BC360" s="14"/>
      <c r="BD360" s="459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54"/>
    </row>
    <row r="361" spans="1:69" hidden="1" x14ac:dyDescent="0.25">
      <c r="A361" s="54" t="s">
        <v>11</v>
      </c>
      <c r="B361" s="54" t="s">
        <v>1473</v>
      </c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14"/>
      <c r="X361" s="54"/>
      <c r="Y361" s="54"/>
      <c r="Z361" s="54"/>
      <c r="AA361" s="54"/>
      <c r="AB361" s="54"/>
      <c r="AC361" s="54"/>
      <c r="AD361" s="54"/>
      <c r="AE361" s="14"/>
      <c r="AF361" s="14"/>
      <c r="AG361" s="14"/>
      <c r="AH361" s="14"/>
      <c r="AI361" s="14"/>
      <c r="AJ361" s="1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14"/>
      <c r="AV361" s="54"/>
      <c r="AW361" s="14"/>
      <c r="AX361" s="14"/>
      <c r="AY361" s="54"/>
      <c r="AZ361" s="14"/>
      <c r="BA361" s="14"/>
      <c r="BB361" s="14"/>
      <c r="BC361" s="14"/>
      <c r="BD361" s="459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54"/>
    </row>
    <row r="362" spans="1:69" hidden="1" x14ac:dyDescent="0.25">
      <c r="A362" s="438" t="s">
        <v>11</v>
      </c>
      <c r="B362" s="438" t="s">
        <v>1474</v>
      </c>
      <c r="C362" s="438"/>
      <c r="D362" s="438"/>
      <c r="E362" s="438"/>
      <c r="F362" s="438"/>
      <c r="G362" s="438"/>
      <c r="H362" s="438"/>
      <c r="I362" s="438"/>
      <c r="J362" s="438"/>
      <c r="K362" s="438"/>
      <c r="L362" s="438"/>
      <c r="M362" s="438"/>
      <c r="N362" s="438"/>
      <c r="O362" s="438"/>
      <c r="P362" s="438"/>
      <c r="Q362" s="438"/>
      <c r="R362" s="438"/>
      <c r="S362" s="438"/>
      <c r="T362" s="438"/>
      <c r="U362" s="438"/>
      <c r="V362" s="438"/>
      <c r="W362" s="14"/>
      <c r="X362" s="54"/>
      <c r="Y362" s="54"/>
      <c r="Z362" s="54"/>
      <c r="AA362" s="54"/>
      <c r="AB362" s="54"/>
      <c r="AC362" s="54"/>
      <c r="AD362" s="54"/>
      <c r="AE362" s="14"/>
      <c r="AF362" s="14"/>
      <c r="AG362" s="14"/>
      <c r="AH362" s="14"/>
      <c r="AI362" s="14"/>
      <c r="AJ362" s="1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14"/>
      <c r="AV362" s="54"/>
      <c r="AW362" s="14"/>
      <c r="AX362" s="14"/>
      <c r="AY362" s="54"/>
      <c r="AZ362" s="14"/>
      <c r="BA362" s="14"/>
      <c r="BB362" s="14"/>
      <c r="BC362" s="14"/>
      <c r="BD362" s="459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54"/>
    </row>
    <row r="363" spans="1:69" x14ac:dyDescent="0.25">
      <c r="A363" s="54" t="s">
        <v>11</v>
      </c>
      <c r="B363" s="54" t="s">
        <v>11</v>
      </c>
      <c r="C363" s="522">
        <v>47</v>
      </c>
      <c r="D363" s="522">
        <v>47</v>
      </c>
      <c r="E363" s="522">
        <v>47</v>
      </c>
      <c r="F363" s="522">
        <v>47</v>
      </c>
      <c r="G363" s="522">
        <v>47</v>
      </c>
      <c r="H363" s="60">
        <v>47</v>
      </c>
      <c r="I363" s="60">
        <v>47</v>
      </c>
      <c r="J363" s="14">
        <v>47</v>
      </c>
      <c r="K363" s="14">
        <v>47</v>
      </c>
      <c r="L363" s="14">
        <v>47</v>
      </c>
      <c r="M363" s="14">
        <v>47</v>
      </c>
      <c r="N363" s="14">
        <v>47</v>
      </c>
      <c r="O363" s="14">
        <v>47</v>
      </c>
      <c r="P363" s="14">
        <v>47</v>
      </c>
      <c r="Q363" s="14">
        <v>47</v>
      </c>
      <c r="R363" s="14">
        <v>47</v>
      </c>
      <c r="S363" s="14">
        <v>47</v>
      </c>
      <c r="T363" s="14">
        <v>47</v>
      </c>
      <c r="U363" s="14">
        <v>47</v>
      </c>
      <c r="V363" s="14">
        <v>47</v>
      </c>
      <c r="W363" s="14">
        <v>47</v>
      </c>
      <c r="X363" s="14">
        <v>47</v>
      </c>
      <c r="Y363" s="14">
        <v>47</v>
      </c>
      <c r="Z363" s="14">
        <v>47</v>
      </c>
      <c r="AA363" s="14">
        <v>47</v>
      </c>
      <c r="AB363" s="14">
        <v>47</v>
      </c>
      <c r="AC363" s="14">
        <v>47</v>
      </c>
      <c r="AD363" s="14">
        <v>47</v>
      </c>
      <c r="AE363" s="14">
        <v>47</v>
      </c>
      <c r="AF363" s="14">
        <v>45</v>
      </c>
      <c r="AG363" s="14">
        <v>45</v>
      </c>
      <c r="AH363" s="14">
        <v>45</v>
      </c>
      <c r="AI363" s="14">
        <v>45</v>
      </c>
      <c r="AJ363" s="14">
        <v>45</v>
      </c>
      <c r="AK363" s="14">
        <v>45</v>
      </c>
      <c r="AL363" s="14">
        <v>45</v>
      </c>
      <c r="AM363" s="14">
        <v>45</v>
      </c>
      <c r="AN363" s="14">
        <v>44</v>
      </c>
      <c r="AO363" s="14">
        <v>44</v>
      </c>
      <c r="AP363" s="14">
        <v>44</v>
      </c>
      <c r="AQ363" s="14">
        <v>43</v>
      </c>
      <c r="AR363" s="14">
        <v>42</v>
      </c>
      <c r="AS363" s="14">
        <v>42</v>
      </c>
      <c r="AT363" s="14">
        <v>42</v>
      </c>
      <c r="AU363" s="14">
        <v>42</v>
      </c>
      <c r="AV363" s="14">
        <v>42</v>
      </c>
      <c r="AW363" s="14">
        <v>41</v>
      </c>
      <c r="AX363" s="14">
        <v>40</v>
      </c>
      <c r="AY363" s="14">
        <v>40</v>
      </c>
      <c r="AZ363" s="14">
        <v>40</v>
      </c>
      <c r="BA363" s="14">
        <v>37</v>
      </c>
      <c r="BB363" s="14">
        <v>33</v>
      </c>
      <c r="BC363" s="14">
        <v>27</v>
      </c>
      <c r="BD363" s="459">
        <v>23</v>
      </c>
      <c r="BE363" s="14">
        <v>19</v>
      </c>
      <c r="BF363" s="14">
        <v>19</v>
      </c>
      <c r="BG363" s="14">
        <v>19</v>
      </c>
      <c r="BH363" s="14">
        <v>7</v>
      </c>
      <c r="BI363" s="14">
        <v>5</v>
      </c>
      <c r="BJ363" s="14">
        <v>2</v>
      </c>
      <c r="BK363" s="14">
        <v>1</v>
      </c>
      <c r="BL363" s="14">
        <v>1</v>
      </c>
      <c r="BM363" s="14">
        <v>1</v>
      </c>
      <c r="BN363" s="14">
        <v>1</v>
      </c>
      <c r="BO363" s="14">
        <v>1</v>
      </c>
      <c r="BP363" s="14">
        <v>1</v>
      </c>
      <c r="BQ363" s="60">
        <v>1</v>
      </c>
    </row>
    <row r="364" spans="1:69" hidden="1" x14ac:dyDescent="0.25">
      <c r="A364" s="467" t="s">
        <v>11</v>
      </c>
      <c r="B364" s="467" t="s">
        <v>1205</v>
      </c>
      <c r="C364" s="467"/>
      <c r="D364" s="467"/>
      <c r="E364" s="467"/>
      <c r="F364" s="467"/>
      <c r="G364" s="467"/>
      <c r="H364" s="467"/>
      <c r="I364" s="467"/>
      <c r="J364" s="467"/>
      <c r="K364" s="467"/>
      <c r="L364" s="467"/>
      <c r="M364" s="467"/>
      <c r="N364" s="467"/>
      <c r="O364" s="467"/>
      <c r="P364" s="467"/>
      <c r="Q364" s="467"/>
      <c r="R364" s="467"/>
      <c r="S364" s="467"/>
      <c r="T364" s="467"/>
      <c r="U364" s="467"/>
      <c r="V364" s="467"/>
      <c r="W364" s="14"/>
      <c r="X364" s="54"/>
      <c r="Y364" s="54"/>
      <c r="Z364" s="54"/>
      <c r="AA364" s="54"/>
      <c r="AB364" s="54"/>
      <c r="AC364" s="54"/>
      <c r="AD364" s="54"/>
      <c r="AE364" s="14"/>
      <c r="AF364" s="14"/>
      <c r="AG364" s="14"/>
      <c r="AH364" s="14"/>
      <c r="AI364" s="14"/>
      <c r="AJ364" s="1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14"/>
      <c r="AV364" s="54"/>
      <c r="AW364" s="14"/>
      <c r="AX364" s="14"/>
      <c r="AY364" s="54"/>
      <c r="AZ364" s="14"/>
      <c r="BA364" s="14"/>
      <c r="BB364" s="14"/>
      <c r="BC364" s="14"/>
      <c r="BD364" s="459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54"/>
    </row>
    <row r="365" spans="1:69" hidden="1" x14ac:dyDescent="0.25">
      <c r="A365" s="54" t="s">
        <v>11</v>
      </c>
      <c r="B365" s="54" t="s">
        <v>1475</v>
      </c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14"/>
      <c r="X365" s="54"/>
      <c r="Y365" s="54"/>
      <c r="Z365" s="54"/>
      <c r="AA365" s="54"/>
      <c r="AB365" s="54"/>
      <c r="AC365" s="54"/>
      <c r="AD365" s="54"/>
      <c r="AE365" s="14"/>
      <c r="AF365" s="14"/>
      <c r="AG365" s="14"/>
      <c r="AH365" s="14"/>
      <c r="AI365" s="14"/>
      <c r="AJ365" s="1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14"/>
      <c r="AV365" s="54"/>
      <c r="AW365" s="14"/>
      <c r="AX365" s="14"/>
      <c r="AY365" s="54"/>
      <c r="AZ365" s="14"/>
      <c r="BA365" s="14"/>
      <c r="BB365" s="14"/>
      <c r="BC365" s="14"/>
      <c r="BD365" s="459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54"/>
    </row>
    <row r="366" spans="1:69" hidden="1" x14ac:dyDescent="0.25">
      <c r="A366" s="54" t="s">
        <v>11</v>
      </c>
      <c r="B366" s="54" t="s">
        <v>1476</v>
      </c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14"/>
      <c r="X366" s="54"/>
      <c r="Y366" s="54"/>
      <c r="Z366" s="54"/>
      <c r="AA366" s="54"/>
      <c r="AB366" s="54"/>
      <c r="AC366" s="54"/>
      <c r="AD366" s="54"/>
      <c r="AE366" s="14"/>
      <c r="AF366" s="14"/>
      <c r="AG366" s="14"/>
      <c r="AH366" s="14"/>
      <c r="AI366" s="14"/>
      <c r="AJ366" s="1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14"/>
      <c r="AV366" s="54"/>
      <c r="AW366" s="14"/>
      <c r="AX366" s="14"/>
      <c r="AY366" s="54"/>
      <c r="AZ366" s="14"/>
      <c r="BA366" s="14"/>
      <c r="BB366" s="14"/>
      <c r="BC366" s="14"/>
      <c r="BD366" s="459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54"/>
    </row>
    <row r="367" spans="1:69" hidden="1" x14ac:dyDescent="0.25">
      <c r="A367" s="54" t="s">
        <v>11</v>
      </c>
      <c r="B367" s="54" t="s">
        <v>917</v>
      </c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14"/>
      <c r="X367" s="54"/>
      <c r="Y367" s="54"/>
      <c r="Z367" s="54"/>
      <c r="AA367" s="54"/>
      <c r="AB367" s="54"/>
      <c r="AC367" s="54"/>
      <c r="AD367" s="54"/>
      <c r="AE367" s="14"/>
      <c r="AF367" s="14"/>
      <c r="AG367" s="14"/>
      <c r="AH367" s="14"/>
      <c r="AI367" s="14"/>
      <c r="AJ367" s="1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14"/>
      <c r="AV367" s="54"/>
      <c r="AW367" s="14"/>
      <c r="AX367" s="14"/>
      <c r="AY367" s="54"/>
      <c r="AZ367" s="14"/>
      <c r="BA367" s="14"/>
      <c r="BB367" s="14"/>
      <c r="BC367" s="14"/>
      <c r="BD367" s="459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54"/>
    </row>
    <row r="368" spans="1:69" hidden="1" x14ac:dyDescent="0.25">
      <c r="A368" s="54" t="s">
        <v>11</v>
      </c>
      <c r="B368" s="54" t="s">
        <v>1477</v>
      </c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14"/>
      <c r="X368" s="54"/>
      <c r="Y368" s="54"/>
      <c r="Z368" s="54"/>
      <c r="AA368" s="54"/>
      <c r="AB368" s="54"/>
      <c r="AC368" s="54"/>
      <c r="AD368" s="54"/>
      <c r="AE368" s="14"/>
      <c r="AF368" s="14"/>
      <c r="AG368" s="14"/>
      <c r="AH368" s="14"/>
      <c r="AI368" s="14"/>
      <c r="AJ368" s="1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14"/>
      <c r="AV368" s="54"/>
      <c r="AW368" s="14"/>
      <c r="AX368" s="14"/>
      <c r="AY368" s="54"/>
      <c r="AZ368" s="14"/>
      <c r="BA368" s="14"/>
      <c r="BB368" s="14"/>
      <c r="BC368" s="14"/>
      <c r="BD368" s="459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54"/>
    </row>
    <row r="369" spans="1:69" hidden="1" x14ac:dyDescent="0.25">
      <c r="A369" s="54" t="s">
        <v>11</v>
      </c>
      <c r="B369" s="54" t="s">
        <v>863</v>
      </c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14"/>
      <c r="X369" s="54"/>
      <c r="Y369" s="54"/>
      <c r="Z369" s="54"/>
      <c r="AA369" s="54"/>
      <c r="AB369" s="54"/>
      <c r="AC369" s="54"/>
      <c r="AD369" s="54"/>
      <c r="AE369" s="14"/>
      <c r="AF369" s="14"/>
      <c r="AG369" s="14"/>
      <c r="AH369" s="14"/>
      <c r="AI369" s="14"/>
      <c r="AJ369" s="1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14"/>
      <c r="AV369" s="54"/>
      <c r="AW369" s="14"/>
      <c r="AX369" s="14"/>
      <c r="AY369" s="54"/>
      <c r="AZ369" s="14"/>
      <c r="BA369" s="14"/>
      <c r="BB369" s="14"/>
      <c r="BC369" s="14"/>
      <c r="BD369" s="459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54"/>
    </row>
    <row r="370" spans="1:69" hidden="1" x14ac:dyDescent="0.25">
      <c r="A370" s="54" t="s">
        <v>11</v>
      </c>
      <c r="B370" s="54" t="s">
        <v>1478</v>
      </c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14"/>
      <c r="X370" s="54"/>
      <c r="Y370" s="54"/>
      <c r="Z370" s="54"/>
      <c r="AA370" s="54"/>
      <c r="AB370" s="54"/>
      <c r="AC370" s="54"/>
      <c r="AD370" s="54"/>
      <c r="AE370" s="14"/>
      <c r="AF370" s="14"/>
      <c r="AG370" s="14"/>
      <c r="AH370" s="14"/>
      <c r="AI370" s="14"/>
      <c r="AJ370" s="1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14"/>
      <c r="AV370" s="54"/>
      <c r="AW370" s="14"/>
      <c r="AX370" s="14"/>
      <c r="AY370" s="54"/>
      <c r="AZ370" s="14"/>
      <c r="BA370" s="14"/>
      <c r="BB370" s="14"/>
      <c r="BC370" s="14"/>
      <c r="BD370" s="459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54"/>
    </row>
    <row r="371" spans="1:69" hidden="1" x14ac:dyDescent="0.25">
      <c r="A371" s="54" t="s">
        <v>11</v>
      </c>
      <c r="B371" s="54" t="s">
        <v>1479</v>
      </c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14"/>
      <c r="X371" s="54"/>
      <c r="Y371" s="54"/>
      <c r="Z371" s="54"/>
      <c r="AA371" s="54"/>
      <c r="AB371" s="54"/>
      <c r="AC371" s="54"/>
      <c r="AD371" s="54"/>
      <c r="AE371" s="14"/>
      <c r="AF371" s="14"/>
      <c r="AG371" s="14"/>
      <c r="AH371" s="14"/>
      <c r="AI371" s="14"/>
      <c r="AJ371" s="1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14"/>
      <c r="AV371" s="54"/>
      <c r="AW371" s="14"/>
      <c r="AX371" s="14"/>
      <c r="AY371" s="54"/>
      <c r="AZ371" s="14"/>
      <c r="BA371" s="14"/>
      <c r="BB371" s="14"/>
      <c r="BC371" s="14"/>
      <c r="BD371" s="459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54"/>
    </row>
    <row r="372" spans="1:69" hidden="1" x14ac:dyDescent="0.25">
      <c r="A372" s="54" t="s">
        <v>11</v>
      </c>
      <c r="B372" s="54" t="s">
        <v>1480</v>
      </c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14"/>
      <c r="X372" s="54"/>
      <c r="Y372" s="54"/>
      <c r="Z372" s="54"/>
      <c r="AA372" s="54"/>
      <c r="AB372" s="54"/>
      <c r="AC372" s="54"/>
      <c r="AD372" s="54"/>
      <c r="AE372" s="14"/>
      <c r="AF372" s="14"/>
      <c r="AG372" s="14"/>
      <c r="AH372" s="14"/>
      <c r="AI372" s="14"/>
      <c r="AJ372" s="1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14"/>
      <c r="AV372" s="54"/>
      <c r="AW372" s="14"/>
      <c r="AX372" s="14"/>
      <c r="AY372" s="54"/>
      <c r="AZ372" s="14"/>
      <c r="BA372" s="14"/>
      <c r="BB372" s="14"/>
      <c r="BC372" s="14"/>
      <c r="BD372" s="459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54"/>
    </row>
    <row r="373" spans="1:69" x14ac:dyDescent="0.25">
      <c r="A373" s="54" t="s">
        <v>11</v>
      </c>
      <c r="B373" s="54" t="s">
        <v>1019</v>
      </c>
      <c r="C373" s="60">
        <v>1</v>
      </c>
      <c r="D373" s="60">
        <v>1</v>
      </c>
      <c r="E373" s="60">
        <v>1</v>
      </c>
      <c r="F373" s="60">
        <v>1</v>
      </c>
      <c r="G373" s="60">
        <v>1</v>
      </c>
      <c r="H373" s="60">
        <v>1</v>
      </c>
      <c r="I373" s="60">
        <v>1</v>
      </c>
      <c r="J373" s="71">
        <v>1</v>
      </c>
      <c r="K373" s="71">
        <v>1</v>
      </c>
      <c r="L373" s="71">
        <v>1</v>
      </c>
      <c r="M373" s="71">
        <v>1</v>
      </c>
      <c r="N373" s="71">
        <v>1</v>
      </c>
      <c r="O373" s="71">
        <v>1</v>
      </c>
      <c r="P373" s="71">
        <v>1</v>
      </c>
      <c r="Q373" s="71">
        <v>1</v>
      </c>
      <c r="R373" s="71">
        <v>1</v>
      </c>
      <c r="S373" s="71">
        <v>1</v>
      </c>
      <c r="T373" s="71">
        <v>1</v>
      </c>
      <c r="U373" s="71">
        <v>1</v>
      </c>
      <c r="V373" s="71">
        <v>1</v>
      </c>
      <c r="W373" s="71">
        <v>1</v>
      </c>
      <c r="X373" s="54"/>
      <c r="Y373" s="54"/>
      <c r="Z373" s="54"/>
      <c r="AA373" s="54"/>
      <c r="AB373" s="54"/>
      <c r="AC373" s="54"/>
      <c r="AD373" s="54"/>
      <c r="AE373" s="14"/>
      <c r="AF373" s="14"/>
      <c r="AG373" s="14"/>
      <c r="AH373" s="14"/>
      <c r="AI373" s="14"/>
      <c r="AJ373" s="1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14"/>
      <c r="AV373" s="54"/>
      <c r="AW373" s="14"/>
      <c r="AX373" s="14"/>
      <c r="AY373" s="54"/>
      <c r="AZ373" s="14"/>
      <c r="BA373" s="14"/>
      <c r="BB373" s="14"/>
      <c r="BC373" s="14"/>
      <c r="BD373" s="459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54"/>
    </row>
    <row r="374" spans="1:69" hidden="1" x14ac:dyDescent="0.25">
      <c r="A374" s="54" t="s">
        <v>11</v>
      </c>
      <c r="B374" s="54" t="s">
        <v>1212</v>
      </c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14"/>
      <c r="X374" s="54"/>
      <c r="Y374" s="54"/>
      <c r="Z374" s="54"/>
      <c r="AA374" s="54"/>
      <c r="AB374" s="54"/>
      <c r="AC374" s="54"/>
      <c r="AD374" s="54"/>
      <c r="AE374" s="14"/>
      <c r="AF374" s="14"/>
      <c r="AG374" s="14"/>
      <c r="AH374" s="14"/>
      <c r="AI374" s="14"/>
      <c r="AJ374" s="1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14"/>
      <c r="AV374" s="54"/>
      <c r="AW374" s="14"/>
      <c r="AX374" s="14"/>
      <c r="AY374" s="54"/>
      <c r="AZ374" s="14"/>
      <c r="BA374" s="14"/>
      <c r="BB374" s="14"/>
      <c r="BC374" s="14"/>
      <c r="BD374" s="459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54"/>
    </row>
    <row r="375" spans="1:69" hidden="1" x14ac:dyDescent="0.25">
      <c r="A375" s="54" t="s">
        <v>11</v>
      </c>
      <c r="B375" s="54" t="s">
        <v>1481</v>
      </c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14"/>
      <c r="X375" s="54"/>
      <c r="Y375" s="54"/>
      <c r="Z375" s="54"/>
      <c r="AA375" s="54"/>
      <c r="AB375" s="54"/>
      <c r="AC375" s="54"/>
      <c r="AD375" s="54"/>
      <c r="AE375" s="14"/>
      <c r="AF375" s="14"/>
      <c r="AG375" s="14"/>
      <c r="AH375" s="14"/>
      <c r="AI375" s="14"/>
      <c r="AJ375" s="1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14"/>
      <c r="AV375" s="54"/>
      <c r="AW375" s="14"/>
      <c r="AX375" s="14"/>
      <c r="AY375" s="54"/>
      <c r="AZ375" s="14"/>
      <c r="BA375" s="14"/>
      <c r="BB375" s="14"/>
      <c r="BC375" s="14"/>
      <c r="BD375" s="459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54"/>
    </row>
    <row r="376" spans="1:69" hidden="1" x14ac:dyDescent="0.25">
      <c r="A376" s="54" t="s">
        <v>11</v>
      </c>
      <c r="B376" s="54" t="s">
        <v>1482</v>
      </c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14"/>
      <c r="X376" s="54"/>
      <c r="Y376" s="54"/>
      <c r="Z376" s="54"/>
      <c r="AA376" s="54"/>
      <c r="AB376" s="54"/>
      <c r="AC376" s="54"/>
      <c r="AD376" s="54"/>
      <c r="AE376" s="14"/>
      <c r="AF376" s="14"/>
      <c r="AG376" s="14"/>
      <c r="AH376" s="14"/>
      <c r="AI376" s="14"/>
      <c r="AJ376" s="1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14"/>
      <c r="AV376" s="54"/>
      <c r="AW376" s="14"/>
      <c r="AX376" s="14"/>
      <c r="AY376" s="54"/>
      <c r="AZ376" s="14"/>
      <c r="BA376" s="14"/>
      <c r="BB376" s="14"/>
      <c r="BC376" s="14"/>
      <c r="BD376" s="459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54"/>
    </row>
    <row r="377" spans="1:69" hidden="1" x14ac:dyDescent="0.25">
      <c r="A377" s="54" t="s">
        <v>11</v>
      </c>
      <c r="B377" s="54" t="s">
        <v>1137</v>
      </c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14"/>
      <c r="X377" s="54"/>
      <c r="Y377" s="54"/>
      <c r="Z377" s="54"/>
      <c r="AA377" s="54"/>
      <c r="AB377" s="54"/>
      <c r="AC377" s="54"/>
      <c r="AD377" s="54"/>
      <c r="AE377" s="14"/>
      <c r="AF377" s="14"/>
      <c r="AG377" s="14"/>
      <c r="AH377" s="14"/>
      <c r="AI377" s="14"/>
      <c r="AJ377" s="1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14"/>
      <c r="AV377" s="54"/>
      <c r="AW377" s="14"/>
      <c r="AX377" s="14"/>
      <c r="AY377" s="54"/>
      <c r="AZ377" s="14"/>
      <c r="BA377" s="14"/>
      <c r="BB377" s="14"/>
      <c r="BC377" s="14"/>
      <c r="BD377" s="459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54"/>
    </row>
    <row r="378" spans="1:69" hidden="1" x14ac:dyDescent="0.25">
      <c r="A378" s="54" t="s">
        <v>11</v>
      </c>
      <c r="B378" s="54" t="s">
        <v>1483</v>
      </c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14"/>
      <c r="X378" s="54"/>
      <c r="Y378" s="54"/>
      <c r="Z378" s="54"/>
      <c r="AA378" s="54"/>
      <c r="AB378" s="54"/>
      <c r="AC378" s="54"/>
      <c r="AD378" s="54"/>
      <c r="AE378" s="14"/>
      <c r="AF378" s="14"/>
      <c r="AG378" s="14"/>
      <c r="AH378" s="14"/>
      <c r="AI378" s="14"/>
      <c r="AJ378" s="1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14"/>
      <c r="AV378" s="54"/>
      <c r="AW378" s="14"/>
      <c r="AX378" s="14"/>
      <c r="AY378" s="54"/>
      <c r="AZ378" s="14"/>
      <c r="BA378" s="14"/>
      <c r="BB378" s="14"/>
      <c r="BC378" s="14"/>
      <c r="BD378" s="459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54"/>
    </row>
    <row r="379" spans="1:69" hidden="1" x14ac:dyDescent="0.25">
      <c r="A379" s="438" t="s">
        <v>11</v>
      </c>
      <c r="B379" s="438" t="s">
        <v>1484</v>
      </c>
      <c r="C379" s="438"/>
      <c r="D379" s="438"/>
      <c r="E379" s="438"/>
      <c r="F379" s="438"/>
      <c r="G379" s="438"/>
      <c r="H379" s="438"/>
      <c r="I379" s="438"/>
      <c r="J379" s="438"/>
      <c r="K379" s="438"/>
      <c r="L379" s="438"/>
      <c r="M379" s="438"/>
      <c r="N379" s="438"/>
      <c r="O379" s="438"/>
      <c r="P379" s="438"/>
      <c r="Q379" s="438"/>
      <c r="R379" s="438"/>
      <c r="S379" s="438"/>
      <c r="T379" s="438"/>
      <c r="U379" s="438"/>
      <c r="V379" s="438"/>
      <c r="W379" s="14"/>
      <c r="X379" s="54"/>
      <c r="Y379" s="54"/>
      <c r="Z379" s="54"/>
      <c r="AA379" s="54"/>
      <c r="AB379" s="54"/>
      <c r="AC379" s="54"/>
      <c r="AD379" s="54"/>
      <c r="AE379" s="14"/>
      <c r="AF379" s="14"/>
      <c r="AG379" s="14"/>
      <c r="AH379" s="14"/>
      <c r="AI379" s="14"/>
      <c r="AJ379" s="1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14"/>
      <c r="AV379" s="54"/>
      <c r="AW379" s="14"/>
      <c r="AX379" s="14"/>
      <c r="AY379" s="54"/>
      <c r="AZ379" s="14"/>
      <c r="BA379" s="14"/>
      <c r="BB379" s="14"/>
      <c r="BC379" s="14"/>
      <c r="BD379" s="459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54"/>
    </row>
    <row r="380" spans="1:69" x14ac:dyDescent="0.25">
      <c r="A380" s="54" t="s">
        <v>11</v>
      </c>
      <c r="B380" s="54" t="s">
        <v>840</v>
      </c>
      <c r="C380" s="522">
        <v>0</v>
      </c>
      <c r="D380" s="522">
        <v>0</v>
      </c>
      <c r="E380" s="522">
        <v>0</v>
      </c>
      <c r="F380" s="522">
        <v>0</v>
      </c>
      <c r="G380" s="522">
        <v>0</v>
      </c>
      <c r="H380" s="60">
        <v>0</v>
      </c>
      <c r="I380" s="60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  <c r="AL380" s="14">
        <v>0</v>
      </c>
      <c r="AM380" s="14">
        <v>0</v>
      </c>
      <c r="AN380" s="14">
        <v>0</v>
      </c>
      <c r="AO380" s="14">
        <v>0</v>
      </c>
      <c r="AP380" s="14">
        <v>0</v>
      </c>
      <c r="AQ380" s="14">
        <v>0</v>
      </c>
      <c r="AR380" s="14">
        <v>0</v>
      </c>
      <c r="AS380" s="14">
        <v>0</v>
      </c>
      <c r="AT380" s="14">
        <v>0</v>
      </c>
      <c r="AU380" s="14">
        <v>0</v>
      </c>
      <c r="AV380" s="14">
        <v>0</v>
      </c>
      <c r="AW380" s="14">
        <v>0</v>
      </c>
      <c r="AX380" s="14">
        <v>0</v>
      </c>
      <c r="AY380" s="14">
        <v>0</v>
      </c>
      <c r="AZ380" s="14">
        <v>0</v>
      </c>
      <c r="BA380" s="14">
        <v>0</v>
      </c>
      <c r="BB380" s="14">
        <v>0</v>
      </c>
      <c r="BC380" s="14">
        <v>0</v>
      </c>
      <c r="BD380" s="459">
        <v>0</v>
      </c>
      <c r="BE380" s="14">
        <v>0</v>
      </c>
      <c r="BF380" s="14">
        <v>0</v>
      </c>
      <c r="BG380" s="14">
        <v>0</v>
      </c>
      <c r="BH380" s="14">
        <v>0</v>
      </c>
      <c r="BI380" s="14">
        <v>0</v>
      </c>
      <c r="BJ380" s="14">
        <v>0</v>
      </c>
      <c r="BK380" s="14"/>
      <c r="BL380" s="14"/>
      <c r="BM380" s="14"/>
      <c r="BN380" s="14"/>
      <c r="BO380" s="14"/>
      <c r="BP380" s="14"/>
      <c r="BQ380" s="54"/>
    </row>
    <row r="381" spans="1:69" hidden="1" x14ac:dyDescent="0.25">
      <c r="A381" s="467" t="s">
        <v>11</v>
      </c>
      <c r="B381" s="467" t="s">
        <v>1022</v>
      </c>
      <c r="C381" s="467"/>
      <c r="D381" s="467"/>
      <c r="E381" s="467"/>
      <c r="F381" s="467"/>
      <c r="G381" s="467"/>
      <c r="H381" s="467"/>
      <c r="I381" s="467"/>
      <c r="J381" s="467"/>
      <c r="K381" s="467"/>
      <c r="L381" s="467"/>
      <c r="M381" s="467"/>
      <c r="N381" s="467"/>
      <c r="O381" s="467"/>
      <c r="P381" s="467"/>
      <c r="Q381" s="467"/>
      <c r="R381" s="467"/>
      <c r="S381" s="467"/>
      <c r="T381" s="467"/>
      <c r="U381" s="467"/>
      <c r="V381" s="467"/>
      <c r="W381" s="14"/>
      <c r="X381" s="54"/>
      <c r="Y381" s="54"/>
      <c r="Z381" s="54"/>
      <c r="AA381" s="54"/>
      <c r="AB381" s="54"/>
      <c r="AC381" s="54"/>
      <c r="AD381" s="54"/>
      <c r="AE381" s="14"/>
      <c r="AF381" s="14"/>
      <c r="AG381" s="14"/>
      <c r="AH381" s="14"/>
      <c r="AI381" s="14"/>
      <c r="AJ381" s="1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14"/>
      <c r="AV381" s="54"/>
      <c r="AW381" s="14"/>
      <c r="AX381" s="14"/>
      <c r="AY381" s="54"/>
      <c r="AZ381" s="14"/>
      <c r="BA381" s="14"/>
      <c r="BB381" s="14"/>
      <c r="BC381" s="14"/>
      <c r="BD381" s="459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54"/>
    </row>
    <row r="382" spans="1:69" hidden="1" x14ac:dyDescent="0.25">
      <c r="A382" s="54" t="s">
        <v>11</v>
      </c>
      <c r="B382" s="54" t="s">
        <v>1485</v>
      </c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14"/>
      <c r="X382" s="54"/>
      <c r="Y382" s="54"/>
      <c r="Z382" s="54"/>
      <c r="AA382" s="54"/>
      <c r="AB382" s="54"/>
      <c r="AC382" s="54"/>
      <c r="AD382" s="54"/>
      <c r="AE382" s="14"/>
      <c r="AF382" s="14"/>
      <c r="AG382" s="14"/>
      <c r="AH382" s="14"/>
      <c r="AI382" s="14"/>
      <c r="AJ382" s="1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14"/>
      <c r="AV382" s="54"/>
      <c r="AW382" s="14"/>
      <c r="AX382" s="14"/>
      <c r="AY382" s="54"/>
      <c r="AZ382" s="14"/>
      <c r="BA382" s="14"/>
      <c r="BB382" s="14"/>
      <c r="BC382" s="14"/>
      <c r="BD382" s="459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54"/>
    </row>
    <row r="383" spans="1:69" hidden="1" x14ac:dyDescent="0.25">
      <c r="A383" s="54" t="s">
        <v>11</v>
      </c>
      <c r="B383" s="54" t="s">
        <v>862</v>
      </c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14"/>
      <c r="X383" s="54"/>
      <c r="Y383" s="54"/>
      <c r="Z383" s="54"/>
      <c r="AA383" s="54"/>
      <c r="AB383" s="54"/>
      <c r="AC383" s="54"/>
      <c r="AD383" s="54"/>
      <c r="AE383" s="14"/>
      <c r="AF383" s="14"/>
      <c r="AG383" s="14"/>
      <c r="AH383" s="14"/>
      <c r="AI383" s="14"/>
      <c r="AJ383" s="1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14"/>
      <c r="AV383" s="54"/>
      <c r="AW383" s="14"/>
      <c r="AX383" s="14"/>
      <c r="AY383" s="54"/>
      <c r="AZ383" s="14"/>
      <c r="BA383" s="14"/>
      <c r="BB383" s="14"/>
      <c r="BC383" s="14"/>
      <c r="BD383" s="459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54"/>
    </row>
    <row r="384" spans="1:69" hidden="1" x14ac:dyDescent="0.25">
      <c r="A384" s="438" t="s">
        <v>11</v>
      </c>
      <c r="B384" s="438" t="s">
        <v>1486</v>
      </c>
      <c r="C384" s="438"/>
      <c r="D384" s="438"/>
      <c r="E384" s="438"/>
      <c r="F384" s="438"/>
      <c r="G384" s="438"/>
      <c r="H384" s="438"/>
      <c r="I384" s="438"/>
      <c r="J384" s="438"/>
      <c r="K384" s="438"/>
      <c r="L384" s="438"/>
      <c r="M384" s="438"/>
      <c r="N384" s="438"/>
      <c r="O384" s="438"/>
      <c r="P384" s="438"/>
      <c r="Q384" s="438"/>
      <c r="R384" s="438"/>
      <c r="S384" s="438"/>
      <c r="T384" s="438"/>
      <c r="U384" s="438"/>
      <c r="V384" s="438"/>
      <c r="W384" s="14"/>
      <c r="X384" s="54"/>
      <c r="Y384" s="54"/>
      <c r="Z384" s="54"/>
      <c r="AA384" s="54"/>
      <c r="AB384" s="54"/>
      <c r="AC384" s="54"/>
      <c r="AD384" s="54"/>
      <c r="AE384" s="14"/>
      <c r="AF384" s="14"/>
      <c r="AG384" s="14"/>
      <c r="AH384" s="14"/>
      <c r="AI384" s="14"/>
      <c r="AJ384" s="1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14"/>
      <c r="AV384" s="54"/>
      <c r="AW384" s="14"/>
      <c r="AX384" s="14"/>
      <c r="AY384" s="54"/>
      <c r="AZ384" s="14"/>
      <c r="BA384" s="14"/>
      <c r="BB384" s="14"/>
      <c r="BC384" s="14"/>
      <c r="BD384" s="459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54"/>
    </row>
    <row r="385" spans="1:69" x14ac:dyDescent="0.25">
      <c r="A385" s="54" t="s">
        <v>11</v>
      </c>
      <c r="B385" s="54" t="s">
        <v>752</v>
      </c>
      <c r="C385" s="60">
        <v>1</v>
      </c>
      <c r="D385" s="60">
        <v>1</v>
      </c>
      <c r="E385" s="60">
        <v>1</v>
      </c>
      <c r="F385" s="60">
        <v>1</v>
      </c>
      <c r="G385" s="60">
        <v>1</v>
      </c>
      <c r="H385" s="60">
        <v>1</v>
      </c>
      <c r="I385" s="60">
        <v>1</v>
      </c>
      <c r="J385" s="14">
        <v>1</v>
      </c>
      <c r="K385" s="14">
        <v>1</v>
      </c>
      <c r="L385" s="14">
        <v>1</v>
      </c>
      <c r="M385" s="14">
        <v>1</v>
      </c>
      <c r="N385" s="14">
        <v>1</v>
      </c>
      <c r="O385" s="14">
        <v>1</v>
      </c>
      <c r="P385" s="14">
        <v>1</v>
      </c>
      <c r="Q385" s="14">
        <v>1</v>
      </c>
      <c r="R385" s="14">
        <v>1</v>
      </c>
      <c r="S385" s="14">
        <v>1</v>
      </c>
      <c r="T385" s="14">
        <v>1</v>
      </c>
      <c r="U385" s="14">
        <v>1</v>
      </c>
      <c r="V385" s="14">
        <v>1</v>
      </c>
      <c r="W385" s="14">
        <v>1</v>
      </c>
      <c r="X385" s="14">
        <v>1</v>
      </c>
      <c r="Y385" s="14">
        <v>1</v>
      </c>
      <c r="Z385" s="14">
        <v>1</v>
      </c>
      <c r="AA385" s="14">
        <v>1</v>
      </c>
      <c r="AB385" s="14">
        <v>1</v>
      </c>
      <c r="AC385" s="14">
        <v>1</v>
      </c>
      <c r="AD385" s="14">
        <v>1</v>
      </c>
      <c r="AE385" s="14">
        <v>1</v>
      </c>
      <c r="AF385" s="14">
        <v>1</v>
      </c>
      <c r="AG385" s="14">
        <v>1</v>
      </c>
      <c r="AH385" s="14">
        <v>1</v>
      </c>
      <c r="AI385" s="14">
        <v>1</v>
      </c>
      <c r="AJ385" s="14">
        <v>1</v>
      </c>
      <c r="AK385" s="14">
        <v>1</v>
      </c>
      <c r="AL385" s="14">
        <v>1</v>
      </c>
      <c r="AM385" s="14">
        <v>1</v>
      </c>
      <c r="AN385" s="14">
        <v>1</v>
      </c>
      <c r="AO385" s="14">
        <v>1</v>
      </c>
      <c r="AP385" s="14">
        <v>1</v>
      </c>
      <c r="AQ385" s="14">
        <v>1</v>
      </c>
      <c r="AR385" s="14">
        <v>1</v>
      </c>
      <c r="AS385" s="14">
        <v>1</v>
      </c>
      <c r="AT385" s="14">
        <v>1</v>
      </c>
      <c r="AU385" s="14">
        <v>1</v>
      </c>
      <c r="AV385" s="14">
        <v>1</v>
      </c>
      <c r="AW385" s="14">
        <v>1</v>
      </c>
      <c r="AX385" s="14">
        <v>1</v>
      </c>
      <c r="AY385" s="14">
        <v>1</v>
      </c>
      <c r="AZ385" s="14">
        <v>1</v>
      </c>
      <c r="BA385" s="14">
        <v>1</v>
      </c>
      <c r="BB385" s="14">
        <v>1</v>
      </c>
      <c r="BC385" s="14">
        <v>1</v>
      </c>
      <c r="BD385" s="459">
        <v>1</v>
      </c>
      <c r="BE385" s="14">
        <v>0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  <c r="BK385" s="14"/>
      <c r="BL385" s="14"/>
      <c r="BM385" s="14"/>
      <c r="BN385" s="14"/>
      <c r="BO385" s="14"/>
      <c r="BP385" s="14"/>
      <c r="BQ385" s="54"/>
    </row>
    <row r="386" spans="1:69" hidden="1" x14ac:dyDescent="0.25">
      <c r="A386" s="466" t="s">
        <v>11</v>
      </c>
      <c r="B386" s="466" t="s">
        <v>1213</v>
      </c>
      <c r="C386" s="466"/>
      <c r="D386" s="466"/>
      <c r="E386" s="466"/>
      <c r="F386" s="466"/>
      <c r="G386" s="466"/>
      <c r="H386" s="466"/>
      <c r="I386" s="466"/>
      <c r="J386" s="466"/>
      <c r="K386" s="466"/>
      <c r="L386" s="466"/>
      <c r="M386" s="466"/>
      <c r="N386" s="466"/>
      <c r="O386" s="466"/>
      <c r="P386" s="466"/>
      <c r="Q386" s="466"/>
      <c r="R386" s="466"/>
      <c r="S386" s="466"/>
      <c r="T386" s="466"/>
      <c r="U386" s="466"/>
      <c r="V386" s="466"/>
      <c r="W386" s="14"/>
      <c r="X386" s="54"/>
      <c r="Y386" s="54"/>
      <c r="Z386" s="54"/>
      <c r="AA386" s="54"/>
      <c r="AB386" s="54"/>
      <c r="AC386" s="54"/>
      <c r="AD386" s="54"/>
      <c r="AE386" s="14"/>
      <c r="AF386" s="14"/>
      <c r="AG386" s="14"/>
      <c r="AH386" s="14"/>
      <c r="AI386" s="14"/>
      <c r="AJ386" s="1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14"/>
      <c r="AV386" s="54"/>
      <c r="AW386" s="14"/>
      <c r="AX386" s="14"/>
      <c r="AY386" s="54"/>
      <c r="AZ386" s="14"/>
      <c r="BA386" s="14"/>
      <c r="BB386" s="14"/>
      <c r="BC386" s="14"/>
      <c r="BD386" s="459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54"/>
    </row>
    <row r="387" spans="1:69" x14ac:dyDescent="0.25">
      <c r="A387" s="54" t="s">
        <v>11</v>
      </c>
      <c r="B387" s="54" t="s">
        <v>133</v>
      </c>
      <c r="C387" s="522">
        <v>30</v>
      </c>
      <c r="D387" s="522">
        <v>30</v>
      </c>
      <c r="E387" s="522">
        <v>30</v>
      </c>
      <c r="F387" s="522">
        <v>30</v>
      </c>
      <c r="G387" s="522">
        <v>30</v>
      </c>
      <c r="H387" s="60">
        <v>30</v>
      </c>
      <c r="I387" s="60">
        <v>30</v>
      </c>
      <c r="J387" s="14">
        <v>30</v>
      </c>
      <c r="K387" s="14">
        <v>30</v>
      </c>
      <c r="L387" s="14">
        <v>30</v>
      </c>
      <c r="M387" s="14">
        <v>30</v>
      </c>
      <c r="N387" s="14">
        <v>29</v>
      </c>
      <c r="O387" s="14">
        <v>28</v>
      </c>
      <c r="P387" s="14">
        <v>28</v>
      </c>
      <c r="Q387" s="14">
        <v>28</v>
      </c>
      <c r="R387" s="14">
        <v>28</v>
      </c>
      <c r="S387" s="14">
        <v>28</v>
      </c>
      <c r="T387" s="14">
        <v>28</v>
      </c>
      <c r="U387" s="14">
        <v>28</v>
      </c>
      <c r="V387" s="14">
        <v>28</v>
      </c>
      <c r="W387" s="14">
        <v>28</v>
      </c>
      <c r="X387" s="14">
        <v>27</v>
      </c>
      <c r="Y387" s="14">
        <v>27</v>
      </c>
      <c r="Z387" s="14">
        <v>26</v>
      </c>
      <c r="AA387" s="14">
        <v>26</v>
      </c>
      <c r="AB387" s="14">
        <v>26</v>
      </c>
      <c r="AC387" s="14">
        <v>26</v>
      </c>
      <c r="AD387" s="14">
        <v>26</v>
      </c>
      <c r="AE387" s="14">
        <v>26</v>
      </c>
      <c r="AF387" s="14">
        <v>26</v>
      </c>
      <c r="AG387" s="14">
        <v>26</v>
      </c>
      <c r="AH387" s="14">
        <v>26</v>
      </c>
      <c r="AI387" s="14">
        <v>24</v>
      </c>
      <c r="AJ387" s="14">
        <v>24</v>
      </c>
      <c r="AK387" s="14">
        <v>23</v>
      </c>
      <c r="AL387" s="14">
        <v>22</v>
      </c>
      <c r="AM387" s="14">
        <v>22</v>
      </c>
      <c r="AN387" s="14">
        <v>19</v>
      </c>
      <c r="AO387" s="14">
        <v>19</v>
      </c>
      <c r="AP387" s="14">
        <v>18</v>
      </c>
      <c r="AQ387" s="14">
        <v>18</v>
      </c>
      <c r="AR387" s="14">
        <v>18</v>
      </c>
      <c r="AS387" s="14">
        <v>18</v>
      </c>
      <c r="AT387" s="14">
        <v>17</v>
      </c>
      <c r="AU387" s="14">
        <v>16</v>
      </c>
      <c r="AV387" s="14">
        <v>16</v>
      </c>
      <c r="AW387" s="14">
        <v>16</v>
      </c>
      <c r="AX387" s="14">
        <v>16</v>
      </c>
      <c r="AY387" s="14">
        <v>16</v>
      </c>
      <c r="AZ387" s="14">
        <v>16</v>
      </c>
      <c r="BA387" s="14">
        <v>14</v>
      </c>
      <c r="BB387" s="14">
        <v>14</v>
      </c>
      <c r="BC387" s="14">
        <v>13</v>
      </c>
      <c r="BD387" s="459">
        <v>12</v>
      </c>
      <c r="BE387" s="14">
        <v>10</v>
      </c>
      <c r="BF387" s="14">
        <v>10</v>
      </c>
      <c r="BG387" s="14">
        <v>9</v>
      </c>
      <c r="BH387" s="14">
        <v>9</v>
      </c>
      <c r="BI387" s="14">
        <v>8</v>
      </c>
      <c r="BJ387" s="14">
        <v>5</v>
      </c>
      <c r="BK387" s="14">
        <v>2</v>
      </c>
      <c r="BL387" s="14">
        <v>2</v>
      </c>
      <c r="BM387" s="14">
        <v>2</v>
      </c>
      <c r="BN387" s="14">
        <v>2</v>
      </c>
      <c r="BO387" s="14">
        <v>2</v>
      </c>
      <c r="BP387" s="14">
        <v>2</v>
      </c>
      <c r="BQ387" s="60">
        <v>1</v>
      </c>
    </row>
    <row r="388" spans="1:69" hidden="1" x14ac:dyDescent="0.25">
      <c r="A388" s="467" t="s">
        <v>11</v>
      </c>
      <c r="B388" s="467" t="s">
        <v>1283</v>
      </c>
      <c r="C388" s="467"/>
      <c r="D388" s="467"/>
      <c r="E388" s="467"/>
      <c r="F388" s="467"/>
      <c r="G388" s="467"/>
      <c r="H388" s="467"/>
      <c r="I388" s="467"/>
      <c r="J388" s="467"/>
      <c r="K388" s="467"/>
      <c r="L388" s="467"/>
      <c r="M388" s="467"/>
      <c r="N388" s="467"/>
      <c r="O388" s="467"/>
      <c r="P388" s="467"/>
      <c r="Q388" s="467"/>
      <c r="R388" s="467"/>
      <c r="S388" s="467"/>
      <c r="T388" s="467"/>
      <c r="U388" s="467"/>
      <c r="V388" s="467"/>
      <c r="W388" s="14"/>
      <c r="X388" s="54"/>
      <c r="Y388" s="54"/>
      <c r="Z388" s="54"/>
      <c r="AA388" s="54"/>
      <c r="AB388" s="54"/>
      <c r="AC388" s="54"/>
      <c r="AD388" s="54"/>
      <c r="AE388" s="14"/>
      <c r="AF388" s="14"/>
      <c r="AG388" s="14"/>
      <c r="AH388" s="14"/>
      <c r="AI388" s="14"/>
      <c r="AJ388" s="1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14"/>
      <c r="AV388" s="54"/>
      <c r="AW388" s="14"/>
      <c r="AX388" s="14"/>
      <c r="AY388" s="54"/>
      <c r="AZ388" s="14"/>
      <c r="BA388" s="14"/>
      <c r="BB388" s="14"/>
      <c r="BC388" s="14"/>
      <c r="BD388" s="459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54"/>
    </row>
    <row r="389" spans="1:69" hidden="1" x14ac:dyDescent="0.25">
      <c r="A389" s="54" t="s">
        <v>11</v>
      </c>
      <c r="B389" s="54" t="s">
        <v>1208</v>
      </c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14"/>
      <c r="X389" s="54"/>
      <c r="Y389" s="54"/>
      <c r="Z389" s="54"/>
      <c r="AA389" s="54"/>
      <c r="AB389" s="54"/>
      <c r="AC389" s="54"/>
      <c r="AD389" s="54"/>
      <c r="AE389" s="14"/>
      <c r="AF389" s="14"/>
      <c r="AG389" s="14"/>
      <c r="AH389" s="14"/>
      <c r="AI389" s="14"/>
      <c r="AJ389" s="1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14"/>
      <c r="AV389" s="54"/>
      <c r="AW389" s="14"/>
      <c r="AX389" s="14"/>
      <c r="AY389" s="54"/>
      <c r="AZ389" s="14"/>
      <c r="BA389" s="14"/>
      <c r="BB389" s="14"/>
      <c r="BC389" s="14"/>
      <c r="BD389" s="459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54"/>
    </row>
    <row r="390" spans="1:69" x14ac:dyDescent="0.25">
      <c r="A390" s="54" t="s">
        <v>11</v>
      </c>
      <c r="B390" s="54" t="s">
        <v>1024</v>
      </c>
      <c r="C390" s="60">
        <v>2</v>
      </c>
      <c r="D390" s="60">
        <v>2</v>
      </c>
      <c r="E390" s="60">
        <v>2</v>
      </c>
      <c r="F390" s="60">
        <v>2</v>
      </c>
      <c r="G390" s="60">
        <v>2</v>
      </c>
      <c r="H390" s="60">
        <v>2</v>
      </c>
      <c r="I390" s="60">
        <v>2</v>
      </c>
      <c r="J390" s="71">
        <v>2</v>
      </c>
      <c r="K390" s="71">
        <v>2</v>
      </c>
      <c r="L390" s="71">
        <v>2</v>
      </c>
      <c r="M390" s="71">
        <v>2</v>
      </c>
      <c r="N390" s="71">
        <v>2</v>
      </c>
      <c r="O390" s="71">
        <v>2</v>
      </c>
      <c r="P390" s="71">
        <v>2</v>
      </c>
      <c r="Q390" s="71">
        <v>2</v>
      </c>
      <c r="R390" s="71">
        <v>2</v>
      </c>
      <c r="S390" s="71">
        <v>2</v>
      </c>
      <c r="T390" s="71">
        <v>2</v>
      </c>
      <c r="U390" s="71">
        <v>2</v>
      </c>
      <c r="V390" s="71">
        <v>2</v>
      </c>
      <c r="W390" s="71">
        <v>2</v>
      </c>
      <c r="X390" s="54"/>
      <c r="Y390" s="54"/>
      <c r="Z390" s="54"/>
      <c r="AA390" s="54"/>
      <c r="AB390" s="54"/>
      <c r="AC390" s="54"/>
      <c r="AD390" s="54"/>
      <c r="AE390" s="14"/>
      <c r="AF390" s="14"/>
      <c r="AG390" s="14"/>
      <c r="AH390" s="14"/>
      <c r="AI390" s="14"/>
      <c r="AJ390" s="1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14"/>
      <c r="AV390" s="54"/>
      <c r="AW390" s="14"/>
      <c r="AX390" s="14"/>
      <c r="AY390" s="54"/>
      <c r="AZ390" s="14"/>
      <c r="BA390" s="14"/>
      <c r="BB390" s="14"/>
      <c r="BC390" s="14"/>
      <c r="BD390" s="459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54"/>
    </row>
    <row r="391" spans="1:69" hidden="1" x14ac:dyDescent="0.25">
      <c r="A391" s="54" t="s">
        <v>11</v>
      </c>
      <c r="B391" s="54" t="s">
        <v>1214</v>
      </c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14"/>
      <c r="X391" s="54"/>
      <c r="Y391" s="54"/>
      <c r="Z391" s="54"/>
      <c r="AA391" s="54"/>
      <c r="AB391" s="54"/>
      <c r="AC391" s="54"/>
      <c r="AD391" s="54"/>
      <c r="AE391" s="14"/>
      <c r="AF391" s="14"/>
      <c r="AG391" s="14"/>
      <c r="AH391" s="14"/>
      <c r="AI391" s="14"/>
      <c r="AJ391" s="1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14"/>
      <c r="AV391" s="54"/>
      <c r="AW391" s="14"/>
      <c r="AX391" s="14"/>
      <c r="AY391" s="54"/>
      <c r="AZ391" s="14"/>
      <c r="BA391" s="14"/>
      <c r="BB391" s="14"/>
      <c r="BC391" s="14"/>
      <c r="BD391" s="459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54"/>
    </row>
    <row r="392" spans="1:69" hidden="1" x14ac:dyDescent="0.25">
      <c r="A392" s="54" t="s">
        <v>11</v>
      </c>
      <c r="B392" s="54" t="s">
        <v>1425</v>
      </c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14"/>
      <c r="X392" s="54"/>
      <c r="Y392" s="54"/>
      <c r="Z392" s="54"/>
      <c r="AA392" s="54"/>
      <c r="AB392" s="54"/>
      <c r="AC392" s="54"/>
      <c r="AD392" s="54"/>
      <c r="AE392" s="14"/>
      <c r="AF392" s="14"/>
      <c r="AG392" s="14"/>
      <c r="AH392" s="14"/>
      <c r="AI392" s="14"/>
      <c r="AJ392" s="1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14"/>
      <c r="AV392" s="54"/>
      <c r="AW392" s="14"/>
      <c r="AX392" s="14"/>
      <c r="AY392" s="54"/>
      <c r="AZ392" s="14"/>
      <c r="BA392" s="14"/>
      <c r="BB392" s="14"/>
      <c r="BC392" s="14"/>
      <c r="BD392" s="459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54"/>
    </row>
    <row r="393" spans="1:69" hidden="1" x14ac:dyDescent="0.25">
      <c r="A393" s="54" t="s">
        <v>11</v>
      </c>
      <c r="B393" s="54" t="s">
        <v>2969</v>
      </c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14"/>
      <c r="X393" s="54"/>
      <c r="Y393" s="54"/>
      <c r="Z393" s="54"/>
      <c r="AA393" s="54"/>
      <c r="AB393" s="54"/>
      <c r="AC393" s="54"/>
      <c r="AD393" s="54"/>
      <c r="AE393" s="14"/>
      <c r="AF393" s="14"/>
      <c r="AG393" s="14"/>
      <c r="AH393" s="14"/>
      <c r="AI393" s="14"/>
      <c r="AJ393" s="1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14"/>
      <c r="AV393" s="54"/>
      <c r="AW393" s="14"/>
      <c r="AX393" s="14"/>
      <c r="AY393" s="54"/>
      <c r="AZ393" s="14"/>
      <c r="BA393" s="14"/>
      <c r="BB393" s="14"/>
      <c r="BC393" s="14"/>
      <c r="BD393" s="459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54"/>
    </row>
    <row r="394" spans="1:69" hidden="1" x14ac:dyDescent="0.25">
      <c r="A394" s="54" t="s">
        <v>11</v>
      </c>
      <c r="B394" s="54" t="s">
        <v>1487</v>
      </c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14"/>
      <c r="X394" s="54"/>
      <c r="Y394" s="54"/>
      <c r="Z394" s="54"/>
      <c r="AA394" s="54"/>
      <c r="AB394" s="54"/>
      <c r="AC394" s="54"/>
      <c r="AD394" s="54"/>
      <c r="AE394" s="14"/>
      <c r="AF394" s="14"/>
      <c r="AG394" s="14"/>
      <c r="AH394" s="14"/>
      <c r="AI394" s="14"/>
      <c r="AJ394" s="1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14"/>
      <c r="AV394" s="54"/>
      <c r="AW394" s="14"/>
      <c r="AX394" s="14"/>
      <c r="AY394" s="54"/>
      <c r="AZ394" s="14"/>
      <c r="BA394" s="14"/>
      <c r="BB394" s="14"/>
      <c r="BC394" s="14"/>
      <c r="BD394" s="459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54"/>
    </row>
    <row r="395" spans="1:69" hidden="1" x14ac:dyDescent="0.25">
      <c r="A395" s="54" t="s">
        <v>11</v>
      </c>
      <c r="B395" s="54" t="s">
        <v>1210</v>
      </c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14"/>
      <c r="X395" s="54"/>
      <c r="Y395" s="54"/>
      <c r="Z395" s="54"/>
      <c r="AA395" s="54"/>
      <c r="AB395" s="54"/>
      <c r="AC395" s="54"/>
      <c r="AD395" s="54"/>
      <c r="AE395" s="14"/>
      <c r="AF395" s="14"/>
      <c r="AG395" s="14"/>
      <c r="AH395" s="14"/>
      <c r="AI395" s="14"/>
      <c r="AJ395" s="1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14"/>
      <c r="AV395" s="54"/>
      <c r="AW395" s="14"/>
      <c r="AX395" s="14"/>
      <c r="AY395" s="54"/>
      <c r="AZ395" s="14"/>
      <c r="BA395" s="14"/>
      <c r="BB395" s="14"/>
      <c r="BC395" s="14"/>
      <c r="BD395" s="459"/>
      <c r="BE395" s="14"/>
      <c r="BF395" s="14"/>
      <c r="BG395" s="14">
        <v>0</v>
      </c>
      <c r="BH395" s="14">
        <v>0</v>
      </c>
      <c r="BI395" s="14">
        <v>0</v>
      </c>
      <c r="BJ395" s="14">
        <v>0</v>
      </c>
      <c r="BK395" s="14"/>
      <c r="BL395" s="14"/>
      <c r="BM395" s="14"/>
      <c r="BN395" s="14"/>
      <c r="BO395" s="14"/>
      <c r="BP395" s="14"/>
      <c r="BQ395" s="54"/>
    </row>
    <row r="396" spans="1:69" hidden="1" x14ac:dyDescent="0.25">
      <c r="A396" s="54" t="s">
        <v>11</v>
      </c>
      <c r="B396" s="54" t="s">
        <v>850</v>
      </c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14"/>
      <c r="X396" s="54"/>
      <c r="Y396" s="54"/>
      <c r="Z396" s="54"/>
      <c r="AA396" s="54"/>
      <c r="AB396" s="54"/>
      <c r="AC396" s="54"/>
      <c r="AD396" s="54"/>
      <c r="AE396" s="14"/>
      <c r="AF396" s="14"/>
      <c r="AG396" s="14"/>
      <c r="AH396" s="14"/>
      <c r="AI396" s="14"/>
      <c r="AJ396" s="1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14"/>
      <c r="AV396" s="54"/>
      <c r="AW396" s="14"/>
      <c r="AX396" s="14"/>
      <c r="AY396" s="54"/>
      <c r="AZ396" s="14"/>
      <c r="BA396" s="14"/>
      <c r="BB396" s="14"/>
      <c r="BC396" s="14"/>
      <c r="BD396" s="459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54"/>
    </row>
    <row r="397" spans="1:69" hidden="1" x14ac:dyDescent="0.25">
      <c r="A397" s="54" t="s">
        <v>11</v>
      </c>
      <c r="B397" s="54" t="s">
        <v>1488</v>
      </c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14"/>
      <c r="X397" s="54"/>
      <c r="Y397" s="54"/>
      <c r="Z397" s="54"/>
      <c r="AA397" s="54"/>
      <c r="AB397" s="54"/>
      <c r="AC397" s="54"/>
      <c r="AD397" s="54"/>
      <c r="AE397" s="14"/>
      <c r="AF397" s="14"/>
      <c r="AG397" s="14"/>
      <c r="AH397" s="14"/>
      <c r="AI397" s="14"/>
      <c r="AJ397" s="1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14"/>
      <c r="AV397" s="54"/>
      <c r="AW397" s="14"/>
      <c r="AX397" s="14"/>
      <c r="AY397" s="54"/>
      <c r="AZ397" s="14"/>
      <c r="BA397" s="14"/>
      <c r="BB397" s="14"/>
      <c r="BC397" s="14"/>
      <c r="BD397" s="459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54"/>
    </row>
    <row r="398" spans="1:69" hidden="1" x14ac:dyDescent="0.25">
      <c r="A398" s="54" t="s">
        <v>12</v>
      </c>
      <c r="B398" s="54" t="s">
        <v>1489</v>
      </c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14"/>
      <c r="X398" s="54"/>
      <c r="Y398" s="54"/>
      <c r="Z398" s="54"/>
      <c r="AA398" s="54"/>
      <c r="AB398" s="54"/>
      <c r="AC398" s="54"/>
      <c r="AD398" s="54"/>
      <c r="AE398" s="14"/>
      <c r="AF398" s="14"/>
      <c r="AG398" s="14"/>
      <c r="AH398" s="14"/>
      <c r="AI398" s="14"/>
      <c r="AJ398" s="1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14"/>
      <c r="AV398" s="54"/>
      <c r="AW398" s="14"/>
      <c r="AX398" s="14"/>
      <c r="AY398" s="54"/>
      <c r="AZ398" s="14"/>
      <c r="BA398" s="14"/>
      <c r="BB398" s="14"/>
      <c r="BC398" s="14"/>
      <c r="BD398" s="459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54"/>
    </row>
    <row r="399" spans="1:69" hidden="1" x14ac:dyDescent="0.25">
      <c r="A399" s="54" t="s">
        <v>12</v>
      </c>
      <c r="B399" s="54" t="s">
        <v>1490</v>
      </c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14"/>
      <c r="X399" s="54"/>
      <c r="Y399" s="54"/>
      <c r="Z399" s="54"/>
      <c r="AA399" s="54"/>
      <c r="AB399" s="54"/>
      <c r="AC399" s="54"/>
      <c r="AD399" s="54"/>
      <c r="AE399" s="14"/>
      <c r="AF399" s="14"/>
      <c r="AG399" s="14"/>
      <c r="AH399" s="14"/>
      <c r="AI399" s="14"/>
      <c r="AJ399" s="1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14"/>
      <c r="AV399" s="54"/>
      <c r="AW399" s="14"/>
      <c r="AX399" s="14"/>
      <c r="AY399" s="54"/>
      <c r="AZ399" s="14"/>
      <c r="BA399" s="14"/>
      <c r="BB399" s="14"/>
      <c r="BC399" s="14"/>
      <c r="BD399" s="459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54"/>
    </row>
    <row r="400" spans="1:69" hidden="1" x14ac:dyDescent="0.25">
      <c r="A400" s="54" t="s">
        <v>12</v>
      </c>
      <c r="B400" s="54" t="s">
        <v>1216</v>
      </c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14"/>
      <c r="X400" s="54"/>
      <c r="Y400" s="54"/>
      <c r="Z400" s="54"/>
      <c r="AA400" s="54"/>
      <c r="AB400" s="54"/>
      <c r="AC400" s="54"/>
      <c r="AD400" s="54"/>
      <c r="AE400" s="14"/>
      <c r="AF400" s="14"/>
      <c r="AG400" s="14"/>
      <c r="AH400" s="14"/>
      <c r="AI400" s="14"/>
      <c r="AJ400" s="1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14"/>
      <c r="AV400" s="54"/>
      <c r="AW400" s="14"/>
      <c r="AX400" s="14"/>
      <c r="AY400" s="54"/>
      <c r="AZ400" s="14"/>
      <c r="BA400" s="14"/>
      <c r="BB400" s="14"/>
      <c r="BC400" s="14"/>
      <c r="BD400" s="459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54"/>
    </row>
    <row r="401" spans="1:69" hidden="1" x14ac:dyDescent="0.25">
      <c r="A401" s="438" t="s">
        <v>12</v>
      </c>
      <c r="B401" s="438" t="s">
        <v>1491</v>
      </c>
      <c r="C401" s="438"/>
      <c r="D401" s="438"/>
      <c r="E401" s="438"/>
      <c r="F401" s="438"/>
      <c r="G401" s="438"/>
      <c r="H401" s="438"/>
      <c r="I401" s="438"/>
      <c r="J401" s="438"/>
      <c r="K401" s="438"/>
      <c r="L401" s="438"/>
      <c r="M401" s="438"/>
      <c r="N401" s="438"/>
      <c r="O401" s="438"/>
      <c r="P401" s="438"/>
      <c r="Q401" s="438"/>
      <c r="R401" s="438"/>
      <c r="S401" s="438"/>
      <c r="T401" s="438"/>
      <c r="U401" s="438"/>
      <c r="V401" s="438"/>
      <c r="W401" s="14"/>
      <c r="X401" s="54"/>
      <c r="Y401" s="54"/>
      <c r="Z401" s="54"/>
      <c r="AA401" s="54"/>
      <c r="AB401" s="54"/>
      <c r="AC401" s="54"/>
      <c r="AD401" s="54"/>
      <c r="AE401" s="14"/>
      <c r="AF401" s="14"/>
      <c r="AG401" s="14"/>
      <c r="AH401" s="14"/>
      <c r="AI401" s="14"/>
      <c r="AJ401" s="1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14"/>
      <c r="AV401" s="54"/>
      <c r="AW401" s="14"/>
      <c r="AX401" s="14"/>
      <c r="AY401" s="54"/>
      <c r="AZ401" s="14"/>
      <c r="BA401" s="14"/>
      <c r="BB401" s="14"/>
      <c r="BC401" s="14"/>
      <c r="BD401" s="459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54"/>
    </row>
    <row r="402" spans="1:69" x14ac:dyDescent="0.25">
      <c r="A402" s="54" t="s">
        <v>12</v>
      </c>
      <c r="B402" s="54" t="s">
        <v>73</v>
      </c>
      <c r="C402" s="60">
        <v>1</v>
      </c>
      <c r="D402" s="60">
        <v>1</v>
      </c>
      <c r="E402" s="60">
        <v>1</v>
      </c>
      <c r="F402" s="60">
        <v>1</v>
      </c>
      <c r="G402" s="60">
        <v>1</v>
      </c>
      <c r="H402" s="60">
        <v>1</v>
      </c>
      <c r="I402" s="60">
        <v>1</v>
      </c>
      <c r="J402" s="14">
        <v>1</v>
      </c>
      <c r="K402" s="14">
        <v>1</v>
      </c>
      <c r="L402" s="14">
        <v>1</v>
      </c>
      <c r="M402" s="14">
        <v>1</v>
      </c>
      <c r="N402" s="14">
        <v>1</v>
      </c>
      <c r="O402" s="14">
        <v>1</v>
      </c>
      <c r="P402" s="14">
        <v>1</v>
      </c>
      <c r="Q402" s="14">
        <v>1</v>
      </c>
      <c r="R402" s="14">
        <v>1</v>
      </c>
      <c r="S402" s="14">
        <v>1</v>
      </c>
      <c r="T402" s="14">
        <v>1</v>
      </c>
      <c r="U402" s="14">
        <v>1</v>
      </c>
      <c r="V402" s="14">
        <v>1</v>
      </c>
      <c r="W402" s="14">
        <v>1</v>
      </c>
      <c r="X402" s="14">
        <v>1</v>
      </c>
      <c r="Y402" s="14">
        <v>1</v>
      </c>
      <c r="Z402" s="14">
        <v>1</v>
      </c>
      <c r="AA402" s="14">
        <v>1</v>
      </c>
      <c r="AB402" s="14">
        <v>1</v>
      </c>
      <c r="AC402" s="14">
        <v>1</v>
      </c>
      <c r="AD402" s="14">
        <v>1</v>
      </c>
      <c r="AE402" s="14">
        <v>1</v>
      </c>
      <c r="AF402" s="14">
        <v>1</v>
      </c>
      <c r="AG402" s="14">
        <v>1</v>
      </c>
      <c r="AH402" s="14">
        <v>1</v>
      </c>
      <c r="AI402" s="14">
        <v>1</v>
      </c>
      <c r="AJ402" s="14">
        <v>1</v>
      </c>
      <c r="AK402" s="14">
        <v>1</v>
      </c>
      <c r="AL402" s="14">
        <v>1</v>
      </c>
      <c r="AM402" s="14">
        <v>1</v>
      </c>
      <c r="AN402" s="14">
        <v>1</v>
      </c>
      <c r="AO402" s="14">
        <v>1</v>
      </c>
      <c r="AP402" s="14">
        <v>1</v>
      </c>
      <c r="AQ402" s="14">
        <v>1</v>
      </c>
      <c r="AR402" s="14">
        <v>1</v>
      </c>
      <c r="AS402" s="14">
        <v>1</v>
      </c>
      <c r="AT402" s="14">
        <v>1</v>
      </c>
      <c r="AU402" s="14">
        <v>1</v>
      </c>
      <c r="AV402" s="14">
        <v>1</v>
      </c>
      <c r="AW402" s="14">
        <v>1</v>
      </c>
      <c r="AX402" s="14">
        <v>1</v>
      </c>
      <c r="AY402" s="14">
        <v>1</v>
      </c>
      <c r="AZ402" s="14">
        <v>1</v>
      </c>
      <c r="BA402" s="14">
        <v>1</v>
      </c>
      <c r="BB402" s="14">
        <v>1</v>
      </c>
      <c r="BC402" s="14">
        <v>1</v>
      </c>
      <c r="BD402" s="459">
        <v>0</v>
      </c>
      <c r="BE402" s="14">
        <v>0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  <c r="BK402" s="14"/>
      <c r="BL402" s="14"/>
      <c r="BM402" s="14"/>
      <c r="BN402" s="14"/>
      <c r="BO402" s="14"/>
      <c r="BP402" s="14"/>
      <c r="BQ402" s="54"/>
    </row>
    <row r="403" spans="1:69" hidden="1" x14ac:dyDescent="0.25">
      <c r="A403" s="467" t="s">
        <v>12</v>
      </c>
      <c r="B403" s="467" t="s">
        <v>937</v>
      </c>
      <c r="C403" s="467"/>
      <c r="D403" s="467"/>
      <c r="E403" s="467"/>
      <c r="F403" s="467"/>
      <c r="G403" s="467"/>
      <c r="H403" s="467"/>
      <c r="I403" s="467"/>
      <c r="J403" s="467"/>
      <c r="K403" s="467"/>
      <c r="L403" s="467"/>
      <c r="M403" s="467"/>
      <c r="N403" s="467"/>
      <c r="O403" s="467"/>
      <c r="P403" s="467"/>
      <c r="Q403" s="467"/>
      <c r="R403" s="467"/>
      <c r="S403" s="467"/>
      <c r="T403" s="467"/>
      <c r="U403" s="467"/>
      <c r="V403" s="467"/>
      <c r="W403" s="14"/>
      <c r="X403" s="54"/>
      <c r="Y403" s="54"/>
      <c r="Z403" s="54"/>
      <c r="AA403" s="54"/>
      <c r="AB403" s="54"/>
      <c r="AC403" s="54"/>
      <c r="AD403" s="54"/>
      <c r="AE403" s="14"/>
      <c r="AF403" s="14"/>
      <c r="AG403" s="14"/>
      <c r="AH403" s="14"/>
      <c r="AI403" s="14"/>
      <c r="AJ403" s="1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14"/>
      <c r="AV403" s="54"/>
      <c r="AW403" s="14"/>
      <c r="AX403" s="14"/>
      <c r="AY403" s="54"/>
      <c r="AZ403" s="14"/>
      <c r="BA403" s="14"/>
      <c r="BB403" s="14"/>
      <c r="BC403" s="14"/>
      <c r="BD403" s="459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54"/>
    </row>
    <row r="404" spans="1:69" hidden="1" x14ac:dyDescent="0.25">
      <c r="A404" s="54" t="s">
        <v>12</v>
      </c>
      <c r="B404" s="54" t="s">
        <v>1492</v>
      </c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14"/>
      <c r="X404" s="54"/>
      <c r="Y404" s="54"/>
      <c r="Z404" s="54"/>
      <c r="AA404" s="54"/>
      <c r="AB404" s="54"/>
      <c r="AC404" s="54"/>
      <c r="AD404" s="54"/>
      <c r="AE404" s="14"/>
      <c r="AF404" s="14"/>
      <c r="AG404" s="14"/>
      <c r="AH404" s="14"/>
      <c r="AI404" s="14"/>
      <c r="AJ404" s="1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14"/>
      <c r="AV404" s="54"/>
      <c r="AW404" s="14"/>
      <c r="AX404" s="14"/>
      <c r="AY404" s="54"/>
      <c r="AZ404" s="14"/>
      <c r="BA404" s="14"/>
      <c r="BB404" s="14"/>
      <c r="BC404" s="14"/>
      <c r="BD404" s="459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54"/>
    </row>
    <row r="405" spans="1:69" hidden="1" x14ac:dyDescent="0.25">
      <c r="A405" s="54" t="s">
        <v>12</v>
      </c>
      <c r="B405" s="54" t="s">
        <v>1493</v>
      </c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14"/>
      <c r="X405" s="54"/>
      <c r="Y405" s="54"/>
      <c r="Z405" s="54"/>
      <c r="AA405" s="54"/>
      <c r="AB405" s="54"/>
      <c r="AC405" s="54"/>
      <c r="AD405" s="54"/>
      <c r="AE405" s="14"/>
      <c r="AF405" s="14"/>
      <c r="AG405" s="14"/>
      <c r="AH405" s="14"/>
      <c r="AI405" s="14"/>
      <c r="AJ405" s="1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14"/>
      <c r="AV405" s="54"/>
      <c r="AW405" s="14"/>
      <c r="AX405" s="14"/>
      <c r="AY405" s="54"/>
      <c r="AZ405" s="14"/>
      <c r="BA405" s="14"/>
      <c r="BB405" s="14"/>
      <c r="BC405" s="14"/>
      <c r="BD405" s="459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54"/>
    </row>
    <row r="406" spans="1:69" hidden="1" x14ac:dyDescent="0.25">
      <c r="A406" s="54" t="s">
        <v>12</v>
      </c>
      <c r="B406" s="54" t="s">
        <v>1494</v>
      </c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14"/>
      <c r="X406" s="54"/>
      <c r="Y406" s="54"/>
      <c r="Z406" s="54"/>
      <c r="AA406" s="54"/>
      <c r="AB406" s="54"/>
      <c r="AC406" s="54"/>
      <c r="AD406" s="54"/>
      <c r="AE406" s="14"/>
      <c r="AF406" s="14"/>
      <c r="AG406" s="14"/>
      <c r="AH406" s="14"/>
      <c r="AI406" s="14"/>
      <c r="AJ406" s="1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14"/>
      <c r="AV406" s="54"/>
      <c r="AW406" s="14"/>
      <c r="AX406" s="14"/>
      <c r="AY406" s="54"/>
      <c r="AZ406" s="14"/>
      <c r="BA406" s="14"/>
      <c r="BB406" s="14"/>
      <c r="BC406" s="14"/>
      <c r="BD406" s="459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54"/>
    </row>
    <row r="407" spans="1:69" hidden="1" x14ac:dyDescent="0.25">
      <c r="A407" s="54" t="s">
        <v>12</v>
      </c>
      <c r="B407" s="54" t="s">
        <v>1495</v>
      </c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14"/>
      <c r="X407" s="54"/>
      <c r="Y407" s="54"/>
      <c r="Z407" s="54"/>
      <c r="AA407" s="54"/>
      <c r="AB407" s="54"/>
      <c r="AC407" s="54"/>
      <c r="AD407" s="54"/>
      <c r="AE407" s="14"/>
      <c r="AF407" s="14"/>
      <c r="AG407" s="14"/>
      <c r="AH407" s="14"/>
      <c r="AI407" s="14"/>
      <c r="AJ407" s="1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14"/>
      <c r="AV407" s="54"/>
      <c r="AW407" s="14"/>
      <c r="AX407" s="14"/>
      <c r="AY407" s="54"/>
      <c r="AZ407" s="14"/>
      <c r="BA407" s="14"/>
      <c r="BB407" s="14"/>
      <c r="BC407" s="14"/>
      <c r="BD407" s="459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54"/>
    </row>
    <row r="408" spans="1:69" hidden="1" x14ac:dyDescent="0.25">
      <c r="A408" s="54" t="s">
        <v>12</v>
      </c>
      <c r="B408" s="54" t="s">
        <v>1496</v>
      </c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14"/>
      <c r="X408" s="54"/>
      <c r="Y408" s="54"/>
      <c r="Z408" s="54"/>
      <c r="AA408" s="54"/>
      <c r="AB408" s="54"/>
      <c r="AC408" s="54"/>
      <c r="AD408" s="54"/>
      <c r="AE408" s="14"/>
      <c r="AF408" s="14"/>
      <c r="AG408" s="14"/>
      <c r="AH408" s="14"/>
      <c r="AI408" s="14"/>
      <c r="AJ408" s="1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14"/>
      <c r="AV408" s="54"/>
      <c r="AW408" s="14"/>
      <c r="AX408" s="14"/>
      <c r="AY408" s="54"/>
      <c r="AZ408" s="14"/>
      <c r="BA408" s="14"/>
      <c r="BB408" s="14"/>
      <c r="BC408" s="14"/>
      <c r="BD408" s="459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54"/>
    </row>
    <row r="409" spans="1:69" hidden="1" x14ac:dyDescent="0.25">
      <c r="A409" s="54" t="s">
        <v>12</v>
      </c>
      <c r="B409" s="54" t="s">
        <v>1217</v>
      </c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14"/>
      <c r="X409" s="54"/>
      <c r="Y409" s="54"/>
      <c r="Z409" s="54"/>
      <c r="AA409" s="54"/>
      <c r="AB409" s="54"/>
      <c r="AC409" s="54"/>
      <c r="AD409" s="54"/>
      <c r="AE409" s="14"/>
      <c r="AF409" s="14"/>
      <c r="AG409" s="14"/>
      <c r="AH409" s="14"/>
      <c r="AI409" s="14"/>
      <c r="AJ409" s="1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14"/>
      <c r="AV409" s="54"/>
      <c r="AW409" s="14"/>
      <c r="AX409" s="14"/>
      <c r="AY409" s="54"/>
      <c r="AZ409" s="14"/>
      <c r="BA409" s="14"/>
      <c r="BB409" s="14"/>
      <c r="BC409" s="14"/>
      <c r="BD409" s="459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54"/>
    </row>
    <row r="410" spans="1:69" hidden="1" x14ac:dyDescent="0.25">
      <c r="A410" s="54" t="s">
        <v>12</v>
      </c>
      <c r="B410" s="54" t="s">
        <v>1218</v>
      </c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14"/>
      <c r="X410" s="54"/>
      <c r="Y410" s="54"/>
      <c r="Z410" s="54"/>
      <c r="AA410" s="54"/>
      <c r="AB410" s="54"/>
      <c r="AC410" s="54"/>
      <c r="AD410" s="54"/>
      <c r="AE410" s="14"/>
      <c r="AF410" s="14"/>
      <c r="AG410" s="14"/>
      <c r="AH410" s="14"/>
      <c r="AI410" s="14"/>
      <c r="AJ410" s="1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14"/>
      <c r="AV410" s="54"/>
      <c r="AW410" s="14"/>
      <c r="AX410" s="14"/>
      <c r="AY410" s="54"/>
      <c r="AZ410" s="14"/>
      <c r="BA410" s="14"/>
      <c r="BB410" s="14"/>
      <c r="BC410" s="14"/>
      <c r="BD410" s="459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54"/>
    </row>
    <row r="411" spans="1:69" hidden="1" x14ac:dyDescent="0.25">
      <c r="A411" s="54" t="s">
        <v>12</v>
      </c>
      <c r="B411" s="54" t="s">
        <v>1497</v>
      </c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14"/>
      <c r="X411" s="54"/>
      <c r="Y411" s="54"/>
      <c r="Z411" s="54"/>
      <c r="AA411" s="54"/>
      <c r="AB411" s="54"/>
      <c r="AC411" s="54"/>
      <c r="AD411" s="54"/>
      <c r="AE411" s="14"/>
      <c r="AF411" s="14"/>
      <c r="AG411" s="14"/>
      <c r="AH411" s="14"/>
      <c r="AI411" s="14"/>
      <c r="AJ411" s="1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14"/>
      <c r="AV411" s="54"/>
      <c r="AW411" s="14"/>
      <c r="AX411" s="14"/>
      <c r="AY411" s="54"/>
      <c r="AZ411" s="14"/>
      <c r="BA411" s="14"/>
      <c r="BB411" s="14"/>
      <c r="BC411" s="14"/>
      <c r="BD411" s="459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54"/>
    </row>
    <row r="412" spans="1:69" hidden="1" x14ac:dyDescent="0.25">
      <c r="A412" s="54" t="s">
        <v>12</v>
      </c>
      <c r="B412" s="54" t="s">
        <v>1498</v>
      </c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14"/>
      <c r="X412" s="54"/>
      <c r="Y412" s="54"/>
      <c r="Z412" s="54"/>
      <c r="AA412" s="54"/>
      <c r="AB412" s="54"/>
      <c r="AC412" s="54"/>
      <c r="AD412" s="54"/>
      <c r="AE412" s="14"/>
      <c r="AF412" s="14"/>
      <c r="AG412" s="14"/>
      <c r="AH412" s="14"/>
      <c r="AI412" s="14"/>
      <c r="AJ412" s="1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14"/>
      <c r="AV412" s="54"/>
      <c r="AW412" s="14"/>
      <c r="AX412" s="14"/>
      <c r="AY412" s="54"/>
      <c r="AZ412" s="14"/>
      <c r="BA412" s="14"/>
      <c r="BB412" s="14"/>
      <c r="BC412" s="14"/>
      <c r="BD412" s="459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54"/>
    </row>
    <row r="413" spans="1:69" hidden="1" x14ac:dyDescent="0.25">
      <c r="A413" s="54" t="s">
        <v>12</v>
      </c>
      <c r="B413" s="54" t="s">
        <v>1499</v>
      </c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14"/>
      <c r="X413" s="54"/>
      <c r="Y413" s="54"/>
      <c r="Z413" s="54"/>
      <c r="AA413" s="54"/>
      <c r="AB413" s="54"/>
      <c r="AC413" s="54"/>
      <c r="AD413" s="54"/>
      <c r="AE413" s="14"/>
      <c r="AF413" s="14"/>
      <c r="AG413" s="14"/>
      <c r="AH413" s="14"/>
      <c r="AI413" s="14"/>
      <c r="AJ413" s="1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14"/>
      <c r="AV413" s="54"/>
      <c r="AW413" s="14"/>
      <c r="AX413" s="14"/>
      <c r="AY413" s="54"/>
      <c r="AZ413" s="14"/>
      <c r="BA413" s="14"/>
      <c r="BB413" s="14"/>
      <c r="BC413" s="14"/>
      <c r="BD413" s="459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54"/>
    </row>
    <row r="414" spans="1:69" hidden="1" x14ac:dyDescent="0.25">
      <c r="A414" s="438" t="s">
        <v>12</v>
      </c>
      <c r="B414" s="438" t="s">
        <v>1219</v>
      </c>
      <c r="C414" s="438"/>
      <c r="D414" s="438"/>
      <c r="E414" s="438"/>
      <c r="F414" s="438"/>
      <c r="G414" s="438"/>
      <c r="H414" s="438"/>
      <c r="I414" s="438"/>
      <c r="J414" s="438"/>
      <c r="K414" s="438"/>
      <c r="L414" s="438"/>
      <c r="M414" s="438"/>
      <c r="N414" s="438"/>
      <c r="O414" s="438"/>
      <c r="P414" s="438"/>
      <c r="Q414" s="438"/>
      <c r="R414" s="438"/>
      <c r="S414" s="438"/>
      <c r="T414" s="438"/>
      <c r="U414" s="438"/>
      <c r="V414" s="438"/>
      <c r="W414" s="14"/>
      <c r="X414" s="54"/>
      <c r="Y414" s="54"/>
      <c r="Z414" s="54"/>
      <c r="AA414" s="54"/>
      <c r="AB414" s="54"/>
      <c r="AC414" s="54"/>
      <c r="AD414" s="54"/>
      <c r="AE414" s="14"/>
      <c r="AF414" s="14"/>
      <c r="AG414" s="14"/>
      <c r="AH414" s="14"/>
      <c r="AI414" s="14"/>
      <c r="AJ414" s="1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14"/>
      <c r="AV414" s="54"/>
      <c r="AW414" s="14"/>
      <c r="AX414" s="14"/>
      <c r="AY414" s="54"/>
      <c r="AZ414" s="14"/>
      <c r="BA414" s="14"/>
      <c r="BB414" s="14"/>
      <c r="BC414" s="14"/>
      <c r="BD414" s="459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54"/>
    </row>
    <row r="415" spans="1:69" x14ac:dyDescent="0.25">
      <c r="A415" s="54" t="s">
        <v>12</v>
      </c>
      <c r="B415" s="54" t="s">
        <v>1500</v>
      </c>
      <c r="C415" s="60">
        <v>0</v>
      </c>
      <c r="D415" s="60">
        <v>0</v>
      </c>
      <c r="E415" s="60">
        <v>0</v>
      </c>
      <c r="F415" s="60">
        <v>0</v>
      </c>
      <c r="G415" s="60">
        <v>0</v>
      </c>
      <c r="H415" s="60">
        <v>0</v>
      </c>
      <c r="I415" s="60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  <c r="AL415" s="14">
        <v>0</v>
      </c>
      <c r="AM415" s="14">
        <v>0</v>
      </c>
      <c r="AN415" s="14">
        <v>0</v>
      </c>
      <c r="AO415" s="14">
        <v>0</v>
      </c>
      <c r="AP415" s="14">
        <v>0</v>
      </c>
      <c r="AQ415" s="14">
        <v>0</v>
      </c>
      <c r="AR415" s="14">
        <v>0</v>
      </c>
      <c r="AS415" s="14">
        <v>0</v>
      </c>
      <c r="AT415" s="14">
        <v>0</v>
      </c>
      <c r="AU415" s="14">
        <v>0</v>
      </c>
      <c r="AV415" s="14">
        <v>0</v>
      </c>
      <c r="AW415" s="14">
        <v>0</v>
      </c>
      <c r="AX415" s="14">
        <v>0</v>
      </c>
      <c r="AY415" s="14">
        <v>0</v>
      </c>
      <c r="AZ415" s="14">
        <v>0</v>
      </c>
      <c r="BA415" s="14">
        <v>0</v>
      </c>
      <c r="BB415" s="14">
        <v>0</v>
      </c>
      <c r="BC415" s="14">
        <v>0</v>
      </c>
      <c r="BD415" s="459">
        <v>0</v>
      </c>
      <c r="BE415" s="14">
        <v>0</v>
      </c>
      <c r="BF415" s="14">
        <v>0</v>
      </c>
      <c r="BG415" s="14">
        <v>0</v>
      </c>
      <c r="BH415" s="14">
        <v>0</v>
      </c>
      <c r="BI415" s="14">
        <v>0</v>
      </c>
      <c r="BJ415" s="14">
        <v>0</v>
      </c>
      <c r="BK415" s="14"/>
      <c r="BL415" s="14"/>
      <c r="BM415" s="14"/>
      <c r="BN415" s="14"/>
      <c r="BO415" s="14"/>
      <c r="BP415" s="14"/>
      <c r="BQ415" s="54"/>
    </row>
    <row r="416" spans="1:69" hidden="1" x14ac:dyDescent="0.25">
      <c r="A416" s="467" t="s">
        <v>12</v>
      </c>
      <c r="B416" s="467" t="s">
        <v>1220</v>
      </c>
      <c r="C416" s="467"/>
      <c r="D416" s="467"/>
      <c r="E416" s="467"/>
      <c r="F416" s="467"/>
      <c r="G416" s="467"/>
      <c r="H416" s="467"/>
      <c r="I416" s="467"/>
      <c r="J416" s="467"/>
      <c r="K416" s="467"/>
      <c r="L416" s="467"/>
      <c r="M416" s="467"/>
      <c r="N416" s="467"/>
      <c r="O416" s="467"/>
      <c r="P416" s="467"/>
      <c r="Q416" s="467"/>
      <c r="R416" s="467"/>
      <c r="S416" s="467"/>
      <c r="T416" s="467"/>
      <c r="U416" s="467"/>
      <c r="V416" s="467"/>
      <c r="W416" s="14"/>
      <c r="X416" s="54"/>
      <c r="Y416" s="54"/>
      <c r="Z416" s="54"/>
      <c r="AA416" s="54"/>
      <c r="AB416" s="54"/>
      <c r="AC416" s="54"/>
      <c r="AD416" s="54"/>
      <c r="AE416" s="14"/>
      <c r="AF416" s="14"/>
      <c r="AG416" s="14"/>
      <c r="AH416" s="14"/>
      <c r="AI416" s="14"/>
      <c r="AJ416" s="1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14"/>
      <c r="AV416" s="54"/>
      <c r="AW416" s="14"/>
      <c r="AX416" s="14"/>
      <c r="AY416" s="54"/>
      <c r="AZ416" s="14"/>
      <c r="BA416" s="14"/>
      <c r="BB416" s="14"/>
      <c r="BC416" s="14"/>
      <c r="BD416" s="459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54"/>
    </row>
    <row r="417" spans="1:69" hidden="1" x14ac:dyDescent="0.25">
      <c r="A417" s="54" t="s">
        <v>12</v>
      </c>
      <c r="B417" s="54" t="s">
        <v>1221</v>
      </c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14"/>
      <c r="X417" s="54"/>
      <c r="Y417" s="54"/>
      <c r="Z417" s="54"/>
      <c r="AA417" s="54"/>
      <c r="AB417" s="54"/>
      <c r="AC417" s="54"/>
      <c r="AD417" s="54"/>
      <c r="AE417" s="14"/>
      <c r="AF417" s="14"/>
      <c r="AG417" s="14"/>
      <c r="AH417" s="14"/>
      <c r="AI417" s="14"/>
      <c r="AJ417" s="1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14"/>
      <c r="AV417" s="54"/>
      <c r="AW417" s="14"/>
      <c r="AX417" s="14"/>
      <c r="AY417" s="54"/>
      <c r="AZ417" s="14"/>
      <c r="BA417" s="14"/>
      <c r="BB417" s="14"/>
      <c r="BC417" s="14"/>
      <c r="BD417" s="459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54"/>
    </row>
    <row r="418" spans="1:69" hidden="1" x14ac:dyDescent="0.25">
      <c r="A418" s="438" t="s">
        <v>12</v>
      </c>
      <c r="B418" s="438" t="s">
        <v>1501</v>
      </c>
      <c r="C418" s="438"/>
      <c r="D418" s="438"/>
      <c r="E418" s="438"/>
      <c r="F418" s="438"/>
      <c r="G418" s="438"/>
      <c r="H418" s="438"/>
      <c r="I418" s="438"/>
      <c r="J418" s="438"/>
      <c r="K418" s="438"/>
      <c r="L418" s="438"/>
      <c r="M418" s="438"/>
      <c r="N418" s="438"/>
      <c r="O418" s="438"/>
      <c r="P418" s="438"/>
      <c r="Q418" s="438"/>
      <c r="R418" s="438"/>
      <c r="S418" s="438"/>
      <c r="T418" s="438"/>
      <c r="U418" s="438"/>
      <c r="V418" s="438"/>
      <c r="W418" s="14"/>
      <c r="X418" s="54"/>
      <c r="Y418" s="54"/>
      <c r="Z418" s="54"/>
      <c r="AA418" s="54"/>
      <c r="AB418" s="54"/>
      <c r="AC418" s="54"/>
      <c r="AD418" s="54"/>
      <c r="AE418" s="14"/>
      <c r="AF418" s="14"/>
      <c r="AG418" s="14"/>
      <c r="AH418" s="14"/>
      <c r="AI418" s="14"/>
      <c r="AJ418" s="1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14"/>
      <c r="AV418" s="54"/>
      <c r="AW418" s="14"/>
      <c r="AX418" s="14"/>
      <c r="AY418" s="54"/>
      <c r="AZ418" s="14"/>
      <c r="BA418" s="14"/>
      <c r="BB418" s="14"/>
      <c r="BC418" s="14"/>
      <c r="BD418" s="459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54"/>
    </row>
    <row r="419" spans="1:69" x14ac:dyDescent="0.25">
      <c r="A419" s="54" t="s">
        <v>12</v>
      </c>
      <c r="B419" s="54" t="s">
        <v>1222</v>
      </c>
      <c r="C419" s="60">
        <v>2</v>
      </c>
      <c r="D419" s="60">
        <v>2</v>
      </c>
      <c r="E419" s="60">
        <v>2</v>
      </c>
      <c r="F419" s="60">
        <v>2</v>
      </c>
      <c r="G419" s="60">
        <v>2</v>
      </c>
      <c r="H419" s="60">
        <v>2</v>
      </c>
      <c r="I419" s="60">
        <v>2</v>
      </c>
      <c r="J419" s="71">
        <v>2</v>
      </c>
      <c r="K419" s="71">
        <v>2</v>
      </c>
      <c r="L419" s="71">
        <v>2</v>
      </c>
      <c r="M419" s="71">
        <v>2</v>
      </c>
      <c r="N419" s="71">
        <v>2</v>
      </c>
      <c r="O419" s="71">
        <v>2</v>
      </c>
      <c r="P419" s="71">
        <v>2</v>
      </c>
      <c r="Q419" s="71">
        <v>2</v>
      </c>
      <c r="R419" s="71">
        <v>2</v>
      </c>
      <c r="S419" s="71">
        <v>2</v>
      </c>
      <c r="T419" s="71">
        <v>2</v>
      </c>
      <c r="U419" s="71">
        <v>2</v>
      </c>
      <c r="V419" s="71">
        <v>2</v>
      </c>
      <c r="W419" s="14">
        <v>1</v>
      </c>
      <c r="X419" s="14">
        <v>1</v>
      </c>
      <c r="Y419" s="14">
        <v>1</v>
      </c>
      <c r="Z419" s="14">
        <v>1</v>
      </c>
      <c r="AA419" s="14">
        <v>1</v>
      </c>
      <c r="AB419" s="14">
        <v>1</v>
      </c>
      <c r="AC419" s="14">
        <v>1</v>
      </c>
      <c r="AD419" s="14">
        <v>1</v>
      </c>
      <c r="AE419" s="14">
        <v>1</v>
      </c>
      <c r="AF419" s="14">
        <v>1</v>
      </c>
      <c r="AG419" s="14">
        <v>1</v>
      </c>
      <c r="AH419" s="14">
        <v>1</v>
      </c>
      <c r="AI419" s="14">
        <v>1</v>
      </c>
      <c r="AJ419" s="14">
        <v>1</v>
      </c>
      <c r="AK419" s="14">
        <v>1</v>
      </c>
      <c r="AL419" s="14">
        <v>1</v>
      </c>
      <c r="AM419" s="14">
        <v>1</v>
      </c>
      <c r="AN419" s="14">
        <v>1</v>
      </c>
      <c r="AO419" s="14">
        <v>1</v>
      </c>
      <c r="AP419" s="14">
        <v>1</v>
      </c>
      <c r="AQ419" s="14">
        <v>1</v>
      </c>
      <c r="AR419" s="14">
        <v>1</v>
      </c>
      <c r="AS419" s="14">
        <v>1</v>
      </c>
      <c r="AT419" s="14">
        <v>1</v>
      </c>
      <c r="AU419" s="14">
        <v>1</v>
      </c>
      <c r="AV419" s="14">
        <v>1</v>
      </c>
      <c r="AW419" s="14">
        <v>1</v>
      </c>
      <c r="AX419" s="14">
        <v>1</v>
      </c>
      <c r="AY419" s="14">
        <v>1</v>
      </c>
      <c r="AZ419" s="14">
        <v>1</v>
      </c>
      <c r="BA419" s="14">
        <v>1</v>
      </c>
      <c r="BB419" s="14">
        <v>1</v>
      </c>
      <c r="BC419" s="14">
        <v>1</v>
      </c>
      <c r="BD419" s="459">
        <v>1</v>
      </c>
      <c r="BE419" s="14"/>
      <c r="BF419" s="14">
        <v>0</v>
      </c>
      <c r="BG419" s="14">
        <v>0</v>
      </c>
      <c r="BH419" s="14">
        <v>0</v>
      </c>
      <c r="BI419" s="14">
        <v>0</v>
      </c>
      <c r="BJ419" s="14">
        <v>0</v>
      </c>
      <c r="BK419" s="14"/>
      <c r="BL419" s="14"/>
      <c r="BM419" s="14"/>
      <c r="BN419" s="14"/>
      <c r="BO419" s="14"/>
      <c r="BP419" s="14"/>
      <c r="BQ419" s="54"/>
    </row>
    <row r="420" spans="1:69" x14ac:dyDescent="0.25">
      <c r="A420" s="54" t="s">
        <v>12</v>
      </c>
      <c r="B420" s="54" t="s">
        <v>1223</v>
      </c>
      <c r="C420" s="60">
        <v>2</v>
      </c>
      <c r="D420" s="60">
        <v>2</v>
      </c>
      <c r="E420" s="60">
        <v>2</v>
      </c>
      <c r="F420" s="60">
        <v>2</v>
      </c>
      <c r="G420" s="60">
        <v>2</v>
      </c>
      <c r="H420" s="60">
        <v>2</v>
      </c>
      <c r="I420" s="60">
        <v>2</v>
      </c>
      <c r="J420" s="14">
        <v>2</v>
      </c>
      <c r="K420" s="14">
        <v>2</v>
      </c>
      <c r="L420" s="14">
        <v>2</v>
      </c>
      <c r="M420" s="14">
        <v>2</v>
      </c>
      <c r="N420" s="14">
        <v>2</v>
      </c>
      <c r="O420" s="14">
        <v>2</v>
      </c>
      <c r="P420" s="14">
        <v>2</v>
      </c>
      <c r="Q420" s="14">
        <v>2</v>
      </c>
      <c r="R420" s="14">
        <v>2</v>
      </c>
      <c r="S420" s="14">
        <v>2</v>
      </c>
      <c r="T420" s="14">
        <v>2</v>
      </c>
      <c r="U420" s="14">
        <v>2</v>
      </c>
      <c r="V420" s="14">
        <v>2</v>
      </c>
      <c r="W420" s="14">
        <v>2</v>
      </c>
      <c r="X420" s="14">
        <v>2</v>
      </c>
      <c r="Y420" s="14">
        <v>2</v>
      </c>
      <c r="Z420" s="14">
        <v>2</v>
      </c>
      <c r="AA420" s="14">
        <v>2</v>
      </c>
      <c r="AB420" s="14">
        <v>2</v>
      </c>
      <c r="AC420" s="14">
        <v>2</v>
      </c>
      <c r="AD420" s="14">
        <v>2</v>
      </c>
      <c r="AE420" s="14">
        <v>2</v>
      </c>
      <c r="AF420" s="14">
        <v>2</v>
      </c>
      <c r="AG420" s="14">
        <v>2</v>
      </c>
      <c r="AH420" s="14">
        <v>2</v>
      </c>
      <c r="AI420" s="14">
        <v>2</v>
      </c>
      <c r="AJ420" s="14">
        <v>2</v>
      </c>
      <c r="AK420" s="14">
        <v>2</v>
      </c>
      <c r="AL420" s="14">
        <v>2</v>
      </c>
      <c r="AM420" s="14">
        <v>2</v>
      </c>
      <c r="AN420" s="14">
        <v>2</v>
      </c>
      <c r="AO420" s="14">
        <v>2</v>
      </c>
      <c r="AP420" s="14">
        <v>2</v>
      </c>
      <c r="AQ420" s="14">
        <v>2</v>
      </c>
      <c r="AR420" s="14">
        <v>2</v>
      </c>
      <c r="AS420" s="14">
        <v>2</v>
      </c>
      <c r="AT420" s="14">
        <v>2</v>
      </c>
      <c r="AU420" s="14">
        <v>2</v>
      </c>
      <c r="AV420" s="14">
        <v>2</v>
      </c>
      <c r="AW420" s="14">
        <v>2</v>
      </c>
      <c r="AX420" s="14">
        <v>2</v>
      </c>
      <c r="AY420" s="14">
        <v>2</v>
      </c>
      <c r="AZ420" s="14">
        <v>2</v>
      </c>
      <c r="BA420" s="14">
        <v>2</v>
      </c>
      <c r="BB420" s="14">
        <v>2</v>
      </c>
      <c r="BC420" s="14">
        <v>2</v>
      </c>
      <c r="BD420" s="459">
        <v>1</v>
      </c>
      <c r="BE420" s="14">
        <v>1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  <c r="BK420" s="14"/>
      <c r="BL420" s="14"/>
      <c r="BM420" s="14"/>
      <c r="BN420" s="14"/>
      <c r="BO420" s="14"/>
      <c r="BP420" s="14"/>
      <c r="BQ420" s="54"/>
    </row>
    <row r="421" spans="1:69" hidden="1" x14ac:dyDescent="0.25">
      <c r="A421" s="467" t="s">
        <v>12</v>
      </c>
      <c r="B421" s="467" t="s">
        <v>1502</v>
      </c>
      <c r="C421" s="467"/>
      <c r="D421" s="467"/>
      <c r="E421" s="467"/>
      <c r="F421" s="467"/>
      <c r="G421" s="467"/>
      <c r="H421" s="467"/>
      <c r="I421" s="467"/>
      <c r="J421" s="467"/>
      <c r="K421" s="467"/>
      <c r="L421" s="467"/>
      <c r="M421" s="467"/>
      <c r="N421" s="467"/>
      <c r="O421" s="467"/>
      <c r="P421" s="467"/>
      <c r="Q421" s="467"/>
      <c r="R421" s="467"/>
      <c r="S421" s="467"/>
      <c r="T421" s="467"/>
      <c r="U421" s="467"/>
      <c r="V421" s="467"/>
      <c r="W421" s="14"/>
      <c r="X421" s="54"/>
      <c r="Y421" s="54"/>
      <c r="Z421" s="54"/>
      <c r="AA421" s="54"/>
      <c r="AB421" s="54"/>
      <c r="AC421" s="54"/>
      <c r="AD421" s="54"/>
      <c r="AE421" s="14"/>
      <c r="AF421" s="14"/>
      <c r="AG421" s="14"/>
      <c r="AH421" s="14"/>
      <c r="AI421" s="14"/>
      <c r="AJ421" s="1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14"/>
      <c r="AV421" s="54"/>
      <c r="AW421" s="14"/>
      <c r="AX421" s="14"/>
      <c r="AY421" s="54"/>
      <c r="AZ421" s="14"/>
      <c r="BA421" s="14"/>
      <c r="BB421" s="14"/>
      <c r="BC421" s="14"/>
      <c r="BD421" s="459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54"/>
    </row>
    <row r="422" spans="1:69" hidden="1" x14ac:dyDescent="0.25">
      <c r="A422" s="54" t="s">
        <v>12</v>
      </c>
      <c r="B422" s="54" t="s">
        <v>1503</v>
      </c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14"/>
      <c r="X422" s="54"/>
      <c r="Y422" s="54"/>
      <c r="Z422" s="54"/>
      <c r="AA422" s="54"/>
      <c r="AB422" s="54"/>
      <c r="AC422" s="54"/>
      <c r="AD422" s="54"/>
      <c r="AE422" s="14"/>
      <c r="AF422" s="14"/>
      <c r="AG422" s="14"/>
      <c r="AH422" s="14"/>
      <c r="AI422" s="14"/>
      <c r="AJ422" s="1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14"/>
      <c r="AV422" s="54"/>
      <c r="AW422" s="14"/>
      <c r="AX422" s="14"/>
      <c r="AY422" s="54"/>
      <c r="AZ422" s="14"/>
      <c r="BA422" s="14"/>
      <c r="BB422" s="14"/>
      <c r="BC422" s="14"/>
      <c r="BD422" s="459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54"/>
    </row>
    <row r="423" spans="1:69" hidden="1" x14ac:dyDescent="0.25">
      <c r="A423" s="54" t="s">
        <v>12</v>
      </c>
      <c r="B423" s="54" t="s">
        <v>1504</v>
      </c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14"/>
      <c r="X423" s="54"/>
      <c r="Y423" s="54"/>
      <c r="Z423" s="54"/>
      <c r="AA423" s="54"/>
      <c r="AB423" s="54"/>
      <c r="AC423" s="54"/>
      <c r="AD423" s="54"/>
      <c r="AE423" s="14"/>
      <c r="AF423" s="14"/>
      <c r="AG423" s="14"/>
      <c r="AH423" s="14"/>
      <c r="AI423" s="14"/>
      <c r="AJ423" s="1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14"/>
      <c r="AV423" s="54"/>
      <c r="AW423" s="14"/>
      <c r="AX423" s="14"/>
      <c r="AY423" s="54"/>
      <c r="AZ423" s="14"/>
      <c r="BA423" s="14"/>
      <c r="BB423" s="14"/>
      <c r="BC423" s="14"/>
      <c r="BD423" s="459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54"/>
    </row>
    <row r="424" spans="1:69" hidden="1" x14ac:dyDescent="0.25">
      <c r="A424" s="54" t="s">
        <v>12</v>
      </c>
      <c r="B424" s="54" t="s">
        <v>1505</v>
      </c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14"/>
      <c r="X424" s="54"/>
      <c r="Y424" s="54"/>
      <c r="Z424" s="54"/>
      <c r="AA424" s="54"/>
      <c r="AB424" s="54"/>
      <c r="AC424" s="54"/>
      <c r="AD424" s="54"/>
      <c r="AE424" s="14"/>
      <c r="AF424" s="14"/>
      <c r="AG424" s="14"/>
      <c r="AH424" s="14"/>
      <c r="AI424" s="14"/>
      <c r="AJ424" s="1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14"/>
      <c r="AV424" s="54"/>
      <c r="AW424" s="14"/>
      <c r="AX424" s="14"/>
      <c r="AY424" s="54"/>
      <c r="AZ424" s="14"/>
      <c r="BA424" s="14"/>
      <c r="BB424" s="14"/>
      <c r="BC424" s="14"/>
      <c r="BD424" s="459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54"/>
    </row>
    <row r="425" spans="1:69" hidden="1" x14ac:dyDescent="0.25">
      <c r="A425" s="438" t="s">
        <v>12</v>
      </c>
      <c r="B425" s="438" t="s">
        <v>1121</v>
      </c>
      <c r="C425" s="438"/>
      <c r="D425" s="438"/>
      <c r="E425" s="438"/>
      <c r="F425" s="438"/>
      <c r="G425" s="438"/>
      <c r="H425" s="438"/>
      <c r="I425" s="438"/>
      <c r="J425" s="438"/>
      <c r="K425" s="438"/>
      <c r="L425" s="438"/>
      <c r="M425" s="438"/>
      <c r="N425" s="438"/>
      <c r="O425" s="438"/>
      <c r="P425" s="438"/>
      <c r="Q425" s="438"/>
      <c r="R425" s="438"/>
      <c r="S425" s="438"/>
      <c r="T425" s="438"/>
      <c r="U425" s="438"/>
      <c r="V425" s="438"/>
      <c r="W425" s="14"/>
      <c r="X425" s="54"/>
      <c r="Y425" s="54"/>
      <c r="Z425" s="54"/>
      <c r="AA425" s="54"/>
      <c r="AB425" s="54"/>
      <c r="AC425" s="54"/>
      <c r="AD425" s="54"/>
      <c r="AE425" s="14"/>
      <c r="AF425" s="14"/>
      <c r="AG425" s="14"/>
      <c r="AH425" s="14"/>
      <c r="AI425" s="14"/>
      <c r="AJ425" s="1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14"/>
      <c r="AV425" s="54"/>
      <c r="AW425" s="14"/>
      <c r="AX425" s="14"/>
      <c r="AY425" s="54"/>
      <c r="AZ425" s="14"/>
      <c r="BA425" s="14"/>
      <c r="BB425" s="14"/>
      <c r="BC425" s="14"/>
      <c r="BD425" s="459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54"/>
    </row>
    <row r="426" spans="1:69" x14ac:dyDescent="0.25">
      <c r="A426" s="54" t="s">
        <v>12</v>
      </c>
      <c r="B426" s="54" t="s">
        <v>1224</v>
      </c>
      <c r="C426" s="522">
        <v>3</v>
      </c>
      <c r="D426" s="522">
        <v>3</v>
      </c>
      <c r="E426" s="522">
        <v>3</v>
      </c>
      <c r="F426" s="522">
        <v>3</v>
      </c>
      <c r="G426" s="522">
        <v>3</v>
      </c>
      <c r="H426" s="60">
        <v>3</v>
      </c>
      <c r="I426" s="60">
        <v>3</v>
      </c>
      <c r="J426" s="14">
        <v>3</v>
      </c>
      <c r="K426" s="14">
        <v>3</v>
      </c>
      <c r="L426" s="14">
        <v>3</v>
      </c>
      <c r="M426" s="14">
        <v>3</v>
      </c>
      <c r="N426" s="14">
        <v>3</v>
      </c>
      <c r="O426" s="14">
        <v>3</v>
      </c>
      <c r="P426" s="14">
        <v>3</v>
      </c>
      <c r="Q426" s="14">
        <v>3</v>
      </c>
      <c r="R426" s="14">
        <v>3</v>
      </c>
      <c r="S426" s="14">
        <v>3</v>
      </c>
      <c r="T426" s="14">
        <v>3</v>
      </c>
      <c r="U426" s="14">
        <v>3</v>
      </c>
      <c r="V426" s="14">
        <v>3</v>
      </c>
      <c r="W426" s="14">
        <v>3</v>
      </c>
      <c r="X426" s="14">
        <v>3</v>
      </c>
      <c r="Y426" s="14">
        <v>3</v>
      </c>
      <c r="Z426" s="14">
        <v>3</v>
      </c>
      <c r="AA426" s="14">
        <v>3</v>
      </c>
      <c r="AB426" s="14">
        <v>3</v>
      </c>
      <c r="AC426" s="14">
        <v>3</v>
      </c>
      <c r="AD426" s="14">
        <v>3</v>
      </c>
      <c r="AE426" s="14">
        <v>3</v>
      </c>
      <c r="AF426" s="14">
        <v>3</v>
      </c>
      <c r="AG426" s="14">
        <v>3</v>
      </c>
      <c r="AH426" s="14">
        <v>3</v>
      </c>
      <c r="AI426" s="14">
        <v>3</v>
      </c>
      <c r="AJ426" s="14">
        <v>3</v>
      </c>
      <c r="AK426" s="14">
        <v>3</v>
      </c>
      <c r="AL426" s="14">
        <v>2</v>
      </c>
      <c r="AM426" s="14">
        <v>2</v>
      </c>
      <c r="AN426" s="14">
        <v>2</v>
      </c>
      <c r="AO426" s="14">
        <v>2</v>
      </c>
      <c r="AP426" s="14">
        <v>2</v>
      </c>
      <c r="AQ426" s="14">
        <v>2</v>
      </c>
      <c r="AR426" s="14">
        <v>2</v>
      </c>
      <c r="AS426" s="14">
        <v>2</v>
      </c>
      <c r="AT426" s="14">
        <v>2</v>
      </c>
      <c r="AU426" s="14">
        <v>2</v>
      </c>
      <c r="AV426" s="14">
        <v>2</v>
      </c>
      <c r="AW426" s="14">
        <v>2</v>
      </c>
      <c r="AX426" s="14">
        <v>2</v>
      </c>
      <c r="AY426" s="14">
        <v>2</v>
      </c>
      <c r="AZ426" s="14">
        <v>2</v>
      </c>
      <c r="BA426" s="14">
        <v>1</v>
      </c>
      <c r="BB426" s="14">
        <v>1</v>
      </c>
      <c r="BC426" s="14">
        <v>1</v>
      </c>
      <c r="BD426" s="459">
        <v>1</v>
      </c>
      <c r="BE426" s="14">
        <v>1</v>
      </c>
      <c r="BF426" s="14">
        <v>1</v>
      </c>
      <c r="BG426" s="14">
        <v>1</v>
      </c>
      <c r="BH426" s="14">
        <v>1</v>
      </c>
      <c r="BI426" s="14">
        <v>1</v>
      </c>
      <c r="BJ426" s="14">
        <v>0</v>
      </c>
      <c r="BK426" s="14"/>
      <c r="BL426" s="14"/>
      <c r="BM426" s="14"/>
      <c r="BN426" s="14"/>
      <c r="BO426" s="14"/>
      <c r="BP426" s="14"/>
      <c r="BQ426" s="54"/>
    </row>
    <row r="427" spans="1:69" hidden="1" x14ac:dyDescent="0.25">
      <c r="A427" s="466" t="s">
        <v>12</v>
      </c>
      <c r="B427" s="466" t="s">
        <v>1138</v>
      </c>
      <c r="C427" s="466"/>
      <c r="D427" s="466"/>
      <c r="E427" s="466"/>
      <c r="F427" s="466"/>
      <c r="G427" s="466"/>
      <c r="H427" s="466"/>
      <c r="I427" s="466"/>
      <c r="J427" s="466"/>
      <c r="K427" s="466"/>
      <c r="L427" s="466"/>
      <c r="M427" s="466"/>
      <c r="N427" s="466"/>
      <c r="O427" s="466"/>
      <c r="P427" s="466"/>
      <c r="Q427" s="466"/>
      <c r="R427" s="466"/>
      <c r="S427" s="466"/>
      <c r="T427" s="466"/>
      <c r="U427" s="466"/>
      <c r="V427" s="466"/>
      <c r="W427" s="14"/>
      <c r="X427" s="54"/>
      <c r="Y427" s="54"/>
      <c r="Z427" s="54"/>
      <c r="AA427" s="54"/>
      <c r="AB427" s="54"/>
      <c r="AC427" s="54"/>
      <c r="AD427" s="54"/>
      <c r="AE427" s="14"/>
      <c r="AF427" s="14"/>
      <c r="AG427" s="14"/>
      <c r="AH427" s="14"/>
      <c r="AI427" s="14"/>
      <c r="AJ427" s="1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14"/>
      <c r="AV427" s="54"/>
      <c r="AW427" s="14"/>
      <c r="AX427" s="14"/>
      <c r="AY427" s="54"/>
      <c r="AZ427" s="14"/>
      <c r="BA427" s="14"/>
      <c r="BB427" s="14"/>
      <c r="BC427" s="14"/>
      <c r="BD427" s="459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54"/>
    </row>
    <row r="428" spans="1:69" x14ac:dyDescent="0.25">
      <c r="A428" s="54" t="s">
        <v>12</v>
      </c>
      <c r="B428" s="54" t="s">
        <v>12</v>
      </c>
      <c r="C428" s="522">
        <v>58</v>
      </c>
      <c r="D428" s="522">
        <v>58</v>
      </c>
      <c r="E428" s="522">
        <v>58</v>
      </c>
      <c r="F428" s="522">
        <v>58</v>
      </c>
      <c r="G428" s="522">
        <v>58</v>
      </c>
      <c r="H428" s="60">
        <v>58</v>
      </c>
      <c r="I428" s="60">
        <v>58</v>
      </c>
      <c r="J428" s="14">
        <v>56</v>
      </c>
      <c r="K428" s="14">
        <v>56</v>
      </c>
      <c r="L428" s="14">
        <v>56</v>
      </c>
      <c r="M428" s="14">
        <v>56</v>
      </c>
      <c r="N428" s="14">
        <v>56</v>
      </c>
      <c r="O428" s="14">
        <v>56</v>
      </c>
      <c r="P428" s="14">
        <v>55</v>
      </c>
      <c r="Q428" s="14">
        <v>55</v>
      </c>
      <c r="R428" s="14">
        <v>55</v>
      </c>
      <c r="S428" s="14">
        <v>55</v>
      </c>
      <c r="T428" s="14">
        <v>55</v>
      </c>
      <c r="U428" s="14">
        <v>55</v>
      </c>
      <c r="V428" s="14">
        <v>55</v>
      </c>
      <c r="W428" s="14">
        <v>55</v>
      </c>
      <c r="X428" s="14">
        <v>55</v>
      </c>
      <c r="Y428" s="14">
        <v>55</v>
      </c>
      <c r="Z428" s="14">
        <v>53</v>
      </c>
      <c r="AA428" s="14">
        <v>53</v>
      </c>
      <c r="AB428" s="14">
        <v>53</v>
      </c>
      <c r="AC428" s="14">
        <v>53</v>
      </c>
      <c r="AD428" s="14">
        <v>53</v>
      </c>
      <c r="AE428" s="14">
        <v>53</v>
      </c>
      <c r="AF428" s="14">
        <v>53</v>
      </c>
      <c r="AG428" s="14">
        <v>53</v>
      </c>
      <c r="AH428" s="14">
        <v>53</v>
      </c>
      <c r="AI428" s="14">
        <v>53</v>
      </c>
      <c r="AJ428" s="14">
        <v>53</v>
      </c>
      <c r="AK428" s="14">
        <v>53</v>
      </c>
      <c r="AL428" s="14">
        <v>53</v>
      </c>
      <c r="AM428" s="14">
        <v>53</v>
      </c>
      <c r="AN428" s="14">
        <v>53</v>
      </c>
      <c r="AO428" s="14">
        <v>53</v>
      </c>
      <c r="AP428" s="14">
        <v>51</v>
      </c>
      <c r="AQ428" s="14">
        <v>49</v>
      </c>
      <c r="AR428" s="14">
        <v>46</v>
      </c>
      <c r="AS428" s="14">
        <v>46</v>
      </c>
      <c r="AT428" s="14">
        <v>45</v>
      </c>
      <c r="AU428" s="14">
        <v>45</v>
      </c>
      <c r="AV428" s="14">
        <v>45</v>
      </c>
      <c r="AW428" s="14">
        <v>45</v>
      </c>
      <c r="AX428" s="14">
        <v>45</v>
      </c>
      <c r="AY428" s="14">
        <v>44</v>
      </c>
      <c r="AZ428" s="14">
        <v>41</v>
      </c>
      <c r="BA428" s="14">
        <v>35</v>
      </c>
      <c r="BB428" s="14">
        <v>32</v>
      </c>
      <c r="BC428" s="14">
        <v>29</v>
      </c>
      <c r="BD428" s="459">
        <v>24</v>
      </c>
      <c r="BE428" s="14">
        <v>18</v>
      </c>
      <c r="BF428" s="14">
        <v>18</v>
      </c>
      <c r="BG428" s="14">
        <v>18</v>
      </c>
      <c r="BH428" s="14">
        <v>14</v>
      </c>
      <c r="BI428" s="14">
        <v>11</v>
      </c>
      <c r="BJ428" s="14">
        <v>7</v>
      </c>
      <c r="BK428" s="14">
        <v>1</v>
      </c>
      <c r="BL428" s="14">
        <v>1</v>
      </c>
      <c r="BM428" s="14">
        <v>1</v>
      </c>
      <c r="BN428" s="14">
        <v>1</v>
      </c>
      <c r="BO428" s="14">
        <v>1</v>
      </c>
      <c r="BP428" s="14">
        <v>1</v>
      </c>
      <c r="BQ428" s="60">
        <v>1</v>
      </c>
    </row>
    <row r="429" spans="1:69" hidden="1" x14ac:dyDescent="0.25">
      <c r="A429" s="467" t="s">
        <v>12</v>
      </c>
      <c r="B429" s="467" t="s">
        <v>1506</v>
      </c>
      <c r="C429" s="467"/>
      <c r="D429" s="467"/>
      <c r="E429" s="467"/>
      <c r="F429" s="467"/>
      <c r="G429" s="467"/>
      <c r="H429" s="467"/>
      <c r="I429" s="467"/>
      <c r="J429" s="467"/>
      <c r="K429" s="467"/>
      <c r="L429" s="467"/>
      <c r="M429" s="467"/>
      <c r="N429" s="467"/>
      <c r="O429" s="467"/>
      <c r="P429" s="467"/>
      <c r="Q429" s="467"/>
      <c r="R429" s="467"/>
      <c r="S429" s="467"/>
      <c r="T429" s="467"/>
      <c r="U429" s="467"/>
      <c r="V429" s="467"/>
      <c r="W429" s="14"/>
      <c r="X429" s="54"/>
      <c r="Y429" s="54"/>
      <c r="Z429" s="54"/>
      <c r="AA429" s="54"/>
      <c r="AB429" s="54"/>
      <c r="AC429" s="54"/>
      <c r="AD429" s="54"/>
      <c r="AE429" s="14"/>
      <c r="AF429" s="14"/>
      <c r="AG429" s="14"/>
      <c r="AH429" s="14"/>
      <c r="AI429" s="14"/>
      <c r="AJ429" s="1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14"/>
      <c r="AV429" s="54"/>
      <c r="AW429" s="14"/>
      <c r="AX429" s="14"/>
      <c r="AY429" s="54"/>
      <c r="AZ429" s="14"/>
      <c r="BA429" s="14"/>
      <c r="BB429" s="14"/>
      <c r="BC429" s="14"/>
      <c r="BD429" s="459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54"/>
    </row>
    <row r="430" spans="1:69" hidden="1" x14ac:dyDescent="0.25">
      <c r="A430" s="54" t="s">
        <v>12</v>
      </c>
      <c r="B430" s="54" t="s">
        <v>688</v>
      </c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14"/>
      <c r="X430" s="54"/>
      <c r="Y430" s="54"/>
      <c r="Z430" s="54"/>
      <c r="AA430" s="54"/>
      <c r="AB430" s="54"/>
      <c r="AC430" s="54"/>
      <c r="AD430" s="54"/>
      <c r="AE430" s="14"/>
      <c r="AF430" s="14"/>
      <c r="AG430" s="14"/>
      <c r="AH430" s="14"/>
      <c r="AI430" s="14"/>
      <c r="AJ430" s="1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14"/>
      <c r="AV430" s="54"/>
      <c r="AW430" s="14"/>
      <c r="AX430" s="14"/>
      <c r="AY430" s="54"/>
      <c r="AZ430" s="14"/>
      <c r="BA430" s="14"/>
      <c r="BB430" s="14"/>
      <c r="BC430" s="14"/>
      <c r="BD430" s="459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54"/>
    </row>
    <row r="431" spans="1:69" hidden="1" x14ac:dyDescent="0.25">
      <c r="A431" s="54" t="s">
        <v>12</v>
      </c>
      <c r="B431" s="54" t="s">
        <v>1215</v>
      </c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14"/>
      <c r="X431" s="54"/>
      <c r="Y431" s="54"/>
      <c r="Z431" s="54"/>
      <c r="AA431" s="54"/>
      <c r="AB431" s="54"/>
      <c r="AC431" s="54"/>
      <c r="AD431" s="54"/>
      <c r="AE431" s="14"/>
      <c r="AF431" s="14"/>
      <c r="AG431" s="14"/>
      <c r="AH431" s="14"/>
      <c r="AI431" s="14"/>
      <c r="AJ431" s="1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14"/>
      <c r="AV431" s="54"/>
      <c r="AW431" s="14"/>
      <c r="AX431" s="14"/>
      <c r="AY431" s="54"/>
      <c r="AZ431" s="14"/>
      <c r="BA431" s="14"/>
      <c r="BB431" s="14"/>
      <c r="BC431" s="14"/>
      <c r="BD431" s="459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54"/>
    </row>
    <row r="432" spans="1:69" hidden="1" x14ac:dyDescent="0.25">
      <c r="A432" s="438" t="s">
        <v>8</v>
      </c>
      <c r="B432" s="438" t="s">
        <v>1225</v>
      </c>
      <c r="C432" s="438"/>
      <c r="D432" s="438"/>
      <c r="E432" s="438"/>
      <c r="F432" s="438"/>
      <c r="G432" s="438"/>
      <c r="H432" s="438"/>
      <c r="I432" s="438"/>
      <c r="J432" s="438"/>
      <c r="K432" s="438"/>
      <c r="L432" s="438"/>
      <c r="M432" s="438"/>
      <c r="N432" s="438"/>
      <c r="O432" s="438"/>
      <c r="P432" s="438"/>
      <c r="Q432" s="438"/>
      <c r="R432" s="438"/>
      <c r="S432" s="438"/>
      <c r="T432" s="438"/>
      <c r="U432" s="438"/>
      <c r="V432" s="40"/>
      <c r="W432" s="14"/>
      <c r="X432" s="54"/>
      <c r="Y432" s="54"/>
      <c r="Z432" s="54"/>
      <c r="AA432" s="54"/>
      <c r="AB432" s="54"/>
      <c r="AC432" s="54"/>
      <c r="AD432" s="54"/>
      <c r="AE432" s="14"/>
      <c r="AF432" s="14"/>
      <c r="AG432" s="14"/>
      <c r="AH432" s="14"/>
      <c r="AI432" s="14"/>
      <c r="AJ432" s="1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14"/>
      <c r="AV432" s="54"/>
      <c r="AW432" s="14"/>
      <c r="AX432" s="14"/>
      <c r="AY432" s="54"/>
      <c r="AZ432" s="14"/>
      <c r="BA432" s="14"/>
      <c r="BB432" s="14"/>
      <c r="BC432" s="14"/>
      <c r="BD432" s="459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54"/>
    </row>
    <row r="433" spans="1:69" x14ac:dyDescent="0.25">
      <c r="A433" s="54" t="s">
        <v>8</v>
      </c>
      <c r="B433" s="54" t="s">
        <v>1226</v>
      </c>
      <c r="C433" s="60">
        <v>2</v>
      </c>
      <c r="D433" s="60">
        <v>2</v>
      </c>
      <c r="E433" s="60">
        <v>2</v>
      </c>
      <c r="F433" s="60">
        <v>2</v>
      </c>
      <c r="G433" s="60">
        <v>2</v>
      </c>
      <c r="H433" s="60">
        <v>2</v>
      </c>
      <c r="I433" s="60">
        <v>2</v>
      </c>
      <c r="J433" s="14">
        <v>2</v>
      </c>
      <c r="K433" s="14">
        <v>2</v>
      </c>
      <c r="L433" s="14">
        <v>2</v>
      </c>
      <c r="M433" s="14">
        <v>2</v>
      </c>
      <c r="N433" s="14">
        <v>2</v>
      </c>
      <c r="O433" s="14">
        <v>2</v>
      </c>
      <c r="P433" s="14">
        <v>2</v>
      </c>
      <c r="Q433" s="14">
        <v>2</v>
      </c>
      <c r="R433" s="14">
        <v>2</v>
      </c>
      <c r="S433" s="14">
        <v>2</v>
      </c>
      <c r="T433" s="14">
        <v>2</v>
      </c>
      <c r="U433" s="14">
        <v>2</v>
      </c>
      <c r="V433" s="14">
        <v>2</v>
      </c>
      <c r="W433" s="14">
        <v>2</v>
      </c>
      <c r="X433" s="14">
        <v>2</v>
      </c>
      <c r="Y433" s="14">
        <v>2</v>
      </c>
      <c r="Z433" s="14">
        <v>2</v>
      </c>
      <c r="AA433" s="14">
        <v>2</v>
      </c>
      <c r="AB433" s="14">
        <v>2</v>
      </c>
      <c r="AC433" s="14">
        <v>2</v>
      </c>
      <c r="AD433" s="14">
        <v>2</v>
      </c>
      <c r="AE433" s="14">
        <v>2</v>
      </c>
      <c r="AF433" s="14">
        <v>2</v>
      </c>
      <c r="AG433" s="14">
        <v>2</v>
      </c>
      <c r="AH433" s="14">
        <v>2</v>
      </c>
      <c r="AI433" s="14">
        <v>2</v>
      </c>
      <c r="AJ433" s="14">
        <v>2</v>
      </c>
      <c r="AK433" s="14">
        <v>2</v>
      </c>
      <c r="AL433" s="14">
        <v>2</v>
      </c>
      <c r="AM433" s="14">
        <v>2</v>
      </c>
      <c r="AN433" s="14">
        <v>2</v>
      </c>
      <c r="AO433" s="14">
        <v>2</v>
      </c>
      <c r="AP433" s="14">
        <v>2</v>
      </c>
      <c r="AQ433" s="14">
        <v>2</v>
      </c>
      <c r="AR433" s="14">
        <v>2</v>
      </c>
      <c r="AS433" s="14">
        <v>2</v>
      </c>
      <c r="AT433" s="14">
        <v>2</v>
      </c>
      <c r="AU433" s="14">
        <v>2</v>
      </c>
      <c r="AV433" s="14">
        <v>1</v>
      </c>
      <c r="AW433" s="14">
        <v>1</v>
      </c>
      <c r="AX433" s="14">
        <v>1</v>
      </c>
      <c r="AY433" s="14">
        <v>1</v>
      </c>
      <c r="AZ433" s="14">
        <v>1</v>
      </c>
      <c r="BA433" s="14">
        <v>1</v>
      </c>
      <c r="BB433" s="14">
        <v>1</v>
      </c>
      <c r="BC433" s="14">
        <v>1</v>
      </c>
      <c r="BD433" s="459">
        <v>1</v>
      </c>
      <c r="BE433" s="14">
        <v>0</v>
      </c>
      <c r="BF433" s="14">
        <v>0</v>
      </c>
      <c r="BG433" s="14">
        <v>0</v>
      </c>
      <c r="BH433" s="14">
        <v>0</v>
      </c>
      <c r="BI433" s="14">
        <v>0</v>
      </c>
      <c r="BJ433" s="14">
        <v>0</v>
      </c>
      <c r="BK433" s="14"/>
      <c r="BL433" s="14"/>
      <c r="BM433" s="14"/>
      <c r="BN433" s="14"/>
      <c r="BO433" s="14"/>
      <c r="BP433" s="14"/>
      <c r="BQ433" s="54"/>
    </row>
    <row r="434" spans="1:69" hidden="1" x14ac:dyDescent="0.25">
      <c r="A434" s="467" t="s">
        <v>8</v>
      </c>
      <c r="B434" s="467" t="s">
        <v>1192</v>
      </c>
      <c r="C434" s="467"/>
      <c r="D434" s="467"/>
      <c r="E434" s="467"/>
      <c r="F434" s="467"/>
      <c r="G434" s="467"/>
      <c r="H434" s="467"/>
      <c r="I434" s="467"/>
      <c r="J434" s="467"/>
      <c r="K434" s="467"/>
      <c r="L434" s="467"/>
      <c r="M434" s="467"/>
      <c r="N434" s="467"/>
      <c r="O434" s="467"/>
      <c r="P434" s="467"/>
      <c r="Q434" s="467"/>
      <c r="R434" s="467"/>
      <c r="S434" s="467"/>
      <c r="T434" s="467"/>
      <c r="U434" s="467"/>
      <c r="V434" s="36"/>
      <c r="W434" s="14"/>
      <c r="X434" s="54"/>
      <c r="Y434" s="54"/>
      <c r="Z434" s="54"/>
      <c r="AA434" s="54"/>
      <c r="AB434" s="54"/>
      <c r="AC434" s="54"/>
      <c r="AD434" s="54"/>
      <c r="AE434" s="14"/>
      <c r="AF434" s="14"/>
      <c r="AG434" s="14"/>
      <c r="AH434" s="14"/>
      <c r="AI434" s="14"/>
      <c r="AJ434" s="1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14"/>
      <c r="AV434" s="54"/>
      <c r="AW434" s="14"/>
      <c r="AX434" s="14"/>
      <c r="AY434" s="54"/>
      <c r="AZ434" s="14"/>
      <c r="BA434" s="14"/>
      <c r="BB434" s="14"/>
      <c r="BC434" s="14"/>
      <c r="BD434" s="459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54"/>
    </row>
    <row r="435" spans="1:69" hidden="1" x14ac:dyDescent="0.25">
      <c r="A435" s="54" t="s">
        <v>8</v>
      </c>
      <c r="B435" s="54" t="s">
        <v>1193</v>
      </c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14"/>
      <c r="W435" s="14"/>
      <c r="X435" s="54"/>
      <c r="Y435" s="54"/>
      <c r="Z435" s="54"/>
      <c r="AA435" s="54"/>
      <c r="AB435" s="54"/>
      <c r="AC435" s="54"/>
      <c r="AD435" s="54"/>
      <c r="AE435" s="14"/>
      <c r="AF435" s="14"/>
      <c r="AG435" s="14"/>
      <c r="AH435" s="14"/>
      <c r="AI435" s="14"/>
      <c r="AJ435" s="1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14"/>
      <c r="AV435" s="54"/>
      <c r="AW435" s="14"/>
      <c r="AX435" s="14"/>
      <c r="AY435" s="54"/>
      <c r="AZ435" s="14"/>
      <c r="BA435" s="14"/>
      <c r="BB435" s="14"/>
      <c r="BC435" s="14"/>
      <c r="BD435" s="459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54"/>
    </row>
    <row r="436" spans="1:69" x14ac:dyDescent="0.25">
      <c r="A436" s="438" t="s">
        <v>8</v>
      </c>
      <c r="B436" s="438" t="s">
        <v>1227</v>
      </c>
      <c r="C436" s="60">
        <v>1</v>
      </c>
      <c r="D436" s="60">
        <v>1</v>
      </c>
      <c r="E436" s="60">
        <v>1</v>
      </c>
      <c r="F436" s="60">
        <v>1</v>
      </c>
      <c r="G436" s="60">
        <v>1</v>
      </c>
      <c r="H436" s="60">
        <v>1</v>
      </c>
      <c r="I436" s="60">
        <v>1</v>
      </c>
      <c r="J436" s="14">
        <v>1</v>
      </c>
      <c r="K436" s="14">
        <v>1</v>
      </c>
      <c r="L436" s="14">
        <v>1</v>
      </c>
      <c r="M436" s="14">
        <v>1</v>
      </c>
      <c r="N436" s="14">
        <v>1</v>
      </c>
      <c r="O436" s="14">
        <v>1</v>
      </c>
      <c r="P436" s="14">
        <v>1</v>
      </c>
      <c r="Q436" s="14">
        <v>1</v>
      </c>
      <c r="R436" s="14">
        <v>1</v>
      </c>
      <c r="S436" s="14">
        <v>1</v>
      </c>
      <c r="T436" s="14">
        <v>1</v>
      </c>
      <c r="U436" s="14">
        <v>1</v>
      </c>
      <c r="V436" s="14">
        <v>1</v>
      </c>
      <c r="W436" s="14">
        <v>1</v>
      </c>
      <c r="X436" s="14">
        <v>1</v>
      </c>
      <c r="Y436" s="14">
        <v>1</v>
      </c>
      <c r="Z436" s="14">
        <v>1</v>
      </c>
      <c r="AA436" s="14">
        <v>1</v>
      </c>
      <c r="AB436" s="14">
        <v>1</v>
      </c>
      <c r="AC436" s="14">
        <v>1</v>
      </c>
      <c r="AD436" s="14">
        <v>1</v>
      </c>
      <c r="AE436" s="14">
        <v>1</v>
      </c>
      <c r="AF436" s="14">
        <v>1</v>
      </c>
      <c r="AG436" s="14">
        <v>1</v>
      </c>
      <c r="AH436" s="14">
        <v>1</v>
      </c>
      <c r="AI436" s="14">
        <v>1</v>
      </c>
      <c r="AJ436" s="14">
        <v>1</v>
      </c>
      <c r="AK436" s="14">
        <v>1</v>
      </c>
      <c r="AL436" s="14">
        <v>1</v>
      </c>
      <c r="AM436" s="14">
        <v>1</v>
      </c>
      <c r="AN436" s="14">
        <v>1</v>
      </c>
      <c r="AO436" s="14">
        <v>1</v>
      </c>
      <c r="AP436" s="14">
        <v>1</v>
      </c>
      <c r="AQ436" s="14">
        <v>1</v>
      </c>
      <c r="AR436" s="14">
        <v>1</v>
      </c>
      <c r="AS436" s="14">
        <v>1</v>
      </c>
      <c r="AT436" s="14">
        <v>1</v>
      </c>
      <c r="AU436" s="14">
        <v>1</v>
      </c>
      <c r="AV436" s="14">
        <v>1</v>
      </c>
      <c r="AW436" s="14">
        <v>1</v>
      </c>
      <c r="AX436" s="14">
        <v>1</v>
      </c>
      <c r="AY436" s="14">
        <v>1</v>
      </c>
      <c r="AZ436" s="14">
        <v>1</v>
      </c>
      <c r="BA436" s="14">
        <v>1</v>
      </c>
      <c r="BB436" s="14">
        <v>1</v>
      </c>
      <c r="BC436" s="14">
        <v>1</v>
      </c>
      <c r="BD436" s="459">
        <v>1</v>
      </c>
      <c r="BE436" s="14">
        <v>1</v>
      </c>
      <c r="BF436" s="14">
        <v>1</v>
      </c>
      <c r="BG436" s="14">
        <v>1</v>
      </c>
      <c r="BH436" s="14">
        <v>1</v>
      </c>
      <c r="BI436" s="14">
        <v>1</v>
      </c>
      <c r="BJ436" s="14">
        <v>1</v>
      </c>
      <c r="BK436" s="14">
        <v>1</v>
      </c>
      <c r="BL436" s="14">
        <v>1</v>
      </c>
      <c r="BM436" s="14">
        <v>1</v>
      </c>
      <c r="BN436" s="14"/>
      <c r="BO436" s="14"/>
      <c r="BP436" s="14"/>
      <c r="BQ436" s="14"/>
    </row>
    <row r="437" spans="1:69" x14ac:dyDescent="0.25">
      <c r="A437" s="54" t="s">
        <v>8</v>
      </c>
      <c r="B437" s="54" t="s">
        <v>1228</v>
      </c>
      <c r="C437" s="60">
        <v>2</v>
      </c>
      <c r="D437" s="60">
        <v>2</v>
      </c>
      <c r="E437" s="60">
        <v>2</v>
      </c>
      <c r="F437" s="60">
        <v>2</v>
      </c>
      <c r="G437" s="60">
        <v>2</v>
      </c>
      <c r="H437" s="60">
        <v>2</v>
      </c>
      <c r="I437" s="60">
        <v>2</v>
      </c>
      <c r="J437" s="71">
        <v>2</v>
      </c>
      <c r="K437" s="71">
        <v>2</v>
      </c>
      <c r="L437" s="71">
        <v>2</v>
      </c>
      <c r="M437" s="71">
        <v>2</v>
      </c>
      <c r="N437" s="71">
        <v>2</v>
      </c>
      <c r="O437" s="71">
        <v>2</v>
      </c>
      <c r="P437" s="71">
        <v>2</v>
      </c>
      <c r="Q437" s="71">
        <v>2</v>
      </c>
      <c r="R437" s="71">
        <v>2</v>
      </c>
      <c r="S437" s="71">
        <v>2</v>
      </c>
      <c r="T437" s="71">
        <v>2</v>
      </c>
      <c r="U437" s="71">
        <v>2</v>
      </c>
      <c r="V437" s="71">
        <v>2</v>
      </c>
      <c r="W437" s="14">
        <v>1</v>
      </c>
      <c r="X437" s="14">
        <v>1</v>
      </c>
      <c r="Y437" s="14">
        <v>1</v>
      </c>
      <c r="Z437" s="14">
        <v>1</v>
      </c>
      <c r="AA437" s="14">
        <v>1</v>
      </c>
      <c r="AB437" s="14">
        <v>1</v>
      </c>
      <c r="AC437" s="14">
        <v>1</v>
      </c>
      <c r="AD437" s="14">
        <v>1</v>
      </c>
      <c r="AE437" s="14">
        <v>1</v>
      </c>
      <c r="AF437" s="14">
        <v>1</v>
      </c>
      <c r="AG437" s="14">
        <v>1</v>
      </c>
      <c r="AH437" s="14">
        <v>1</v>
      </c>
      <c r="AI437" s="14">
        <v>1</v>
      </c>
      <c r="AJ437" s="14">
        <v>1</v>
      </c>
      <c r="AK437" s="14">
        <v>1</v>
      </c>
      <c r="AL437" s="14">
        <v>1</v>
      </c>
      <c r="AM437" s="14">
        <v>1</v>
      </c>
      <c r="AN437" s="14">
        <v>1</v>
      </c>
      <c r="AO437" s="14">
        <v>1</v>
      </c>
      <c r="AP437" s="14">
        <v>1</v>
      </c>
      <c r="AQ437" s="14">
        <v>1</v>
      </c>
      <c r="AR437" s="14">
        <v>1</v>
      </c>
      <c r="AS437" s="14">
        <v>1</v>
      </c>
      <c r="AT437" s="14">
        <v>1</v>
      </c>
      <c r="AU437" s="14">
        <v>1</v>
      </c>
      <c r="AV437" s="14">
        <v>1</v>
      </c>
      <c r="AW437" s="14">
        <v>1</v>
      </c>
      <c r="AX437" s="14">
        <v>1</v>
      </c>
      <c r="AY437" s="14">
        <v>1</v>
      </c>
      <c r="AZ437" s="14">
        <v>1</v>
      </c>
      <c r="BA437" s="14">
        <v>1</v>
      </c>
      <c r="BB437" s="14">
        <v>1</v>
      </c>
      <c r="BC437" s="14">
        <v>1</v>
      </c>
      <c r="BD437" s="459">
        <v>1</v>
      </c>
      <c r="BE437" s="14">
        <v>1</v>
      </c>
      <c r="BF437" s="14">
        <v>1</v>
      </c>
      <c r="BG437" s="14">
        <v>1</v>
      </c>
      <c r="BH437" s="14">
        <v>1</v>
      </c>
      <c r="BI437" s="14">
        <v>1</v>
      </c>
      <c r="BJ437" s="14">
        <v>1</v>
      </c>
      <c r="BK437" s="14"/>
      <c r="BL437" s="14"/>
      <c r="BM437" s="14"/>
      <c r="BN437" s="14"/>
      <c r="BO437" s="14"/>
      <c r="BP437" s="14"/>
      <c r="BQ437" s="54"/>
    </row>
    <row r="438" spans="1:69" hidden="1" x14ac:dyDescent="0.25">
      <c r="A438" s="467" t="s">
        <v>8</v>
      </c>
      <c r="B438" s="467" t="s">
        <v>1229</v>
      </c>
      <c r="C438" s="467"/>
      <c r="D438" s="467"/>
      <c r="E438" s="467"/>
      <c r="F438" s="467"/>
      <c r="G438" s="467"/>
      <c r="H438" s="467"/>
      <c r="I438" s="467"/>
      <c r="J438" s="467"/>
      <c r="K438" s="467"/>
      <c r="L438" s="467"/>
      <c r="M438" s="467"/>
      <c r="N438" s="467"/>
      <c r="O438" s="467"/>
      <c r="P438" s="467"/>
      <c r="Q438" s="467"/>
      <c r="R438" s="467"/>
      <c r="S438" s="467"/>
      <c r="T438" s="467"/>
      <c r="U438" s="467"/>
      <c r="V438" s="36"/>
      <c r="W438" s="14"/>
      <c r="X438" s="54"/>
      <c r="Y438" s="54"/>
      <c r="Z438" s="54"/>
      <c r="AA438" s="54"/>
      <c r="AB438" s="54"/>
      <c r="AC438" s="54"/>
      <c r="AD438" s="54"/>
      <c r="AE438" s="14"/>
      <c r="AF438" s="14"/>
      <c r="AG438" s="14"/>
      <c r="AH438" s="14"/>
      <c r="AI438" s="14"/>
      <c r="AJ438" s="1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14"/>
      <c r="AV438" s="54"/>
      <c r="AW438" s="14"/>
      <c r="AX438" s="14"/>
      <c r="AY438" s="54"/>
      <c r="AZ438" s="14"/>
      <c r="BA438" s="14"/>
      <c r="BB438" s="14"/>
      <c r="BC438" s="14"/>
      <c r="BD438" s="459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54"/>
    </row>
    <row r="439" spans="1:69" hidden="1" x14ac:dyDescent="0.25">
      <c r="A439" s="54" t="s">
        <v>8</v>
      </c>
      <c r="B439" s="54" t="s">
        <v>1230</v>
      </c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14"/>
      <c r="W439" s="14"/>
      <c r="X439" s="54"/>
      <c r="Y439" s="54"/>
      <c r="Z439" s="54"/>
      <c r="AA439" s="54"/>
      <c r="AB439" s="54"/>
      <c r="AC439" s="54"/>
      <c r="AD439" s="54"/>
      <c r="AE439" s="14"/>
      <c r="AF439" s="14"/>
      <c r="AG439" s="14"/>
      <c r="AH439" s="14"/>
      <c r="AI439" s="14"/>
      <c r="AJ439" s="1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14"/>
      <c r="AV439" s="54"/>
      <c r="AW439" s="14"/>
      <c r="AX439" s="14"/>
      <c r="AY439" s="54"/>
      <c r="AZ439" s="14"/>
      <c r="BA439" s="14"/>
      <c r="BB439" s="14"/>
      <c r="BC439" s="14"/>
      <c r="BD439" s="459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54"/>
    </row>
    <row r="440" spans="1:69" hidden="1" x14ac:dyDescent="0.25">
      <c r="A440" s="54" t="s">
        <v>8</v>
      </c>
      <c r="B440" s="54" t="s">
        <v>1507</v>
      </c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14"/>
      <c r="W440" s="14"/>
      <c r="X440" s="54"/>
      <c r="Y440" s="54"/>
      <c r="Z440" s="54"/>
      <c r="AA440" s="54"/>
      <c r="AB440" s="54"/>
      <c r="AC440" s="54"/>
      <c r="AD440" s="54"/>
      <c r="AE440" s="14"/>
      <c r="AF440" s="14"/>
      <c r="AG440" s="14"/>
      <c r="AH440" s="14"/>
      <c r="AI440" s="14"/>
      <c r="AJ440" s="1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14"/>
      <c r="AV440" s="54"/>
      <c r="AW440" s="14"/>
      <c r="AX440" s="14"/>
      <c r="AY440" s="54"/>
      <c r="AZ440" s="14"/>
      <c r="BA440" s="14"/>
      <c r="BB440" s="14"/>
      <c r="BC440" s="14"/>
      <c r="BD440" s="459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54"/>
    </row>
    <row r="441" spans="1:69" hidden="1" x14ac:dyDescent="0.25">
      <c r="A441" s="54" t="s">
        <v>8</v>
      </c>
      <c r="B441" s="54" t="s">
        <v>1508</v>
      </c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14"/>
      <c r="W441" s="14"/>
      <c r="X441" s="54"/>
      <c r="Y441" s="54"/>
      <c r="Z441" s="54"/>
      <c r="AA441" s="54"/>
      <c r="AB441" s="54"/>
      <c r="AC441" s="54"/>
      <c r="AD441" s="54"/>
      <c r="AE441" s="14"/>
      <c r="AF441" s="14"/>
      <c r="AG441" s="14"/>
      <c r="AH441" s="14"/>
      <c r="AI441" s="14"/>
      <c r="AJ441" s="1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14"/>
      <c r="AV441" s="54"/>
      <c r="AW441" s="14"/>
      <c r="AX441" s="14"/>
      <c r="AY441" s="54"/>
      <c r="AZ441" s="14"/>
      <c r="BA441" s="14"/>
      <c r="BB441" s="14"/>
      <c r="BC441" s="14"/>
      <c r="BD441" s="459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54"/>
    </row>
    <row r="442" spans="1:69" hidden="1" x14ac:dyDescent="0.25">
      <c r="A442" s="54" t="s">
        <v>8</v>
      </c>
      <c r="B442" s="54" t="s">
        <v>1509</v>
      </c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14"/>
      <c r="W442" s="14"/>
      <c r="X442" s="54"/>
      <c r="Y442" s="54"/>
      <c r="Z442" s="54"/>
      <c r="AA442" s="54"/>
      <c r="AB442" s="54"/>
      <c r="AC442" s="54"/>
      <c r="AD442" s="54"/>
      <c r="AE442" s="14"/>
      <c r="AF442" s="14"/>
      <c r="AG442" s="14"/>
      <c r="AH442" s="14"/>
      <c r="AI442" s="14"/>
      <c r="AJ442" s="1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14"/>
      <c r="AV442" s="54"/>
      <c r="AW442" s="14"/>
      <c r="AX442" s="14"/>
      <c r="AY442" s="54"/>
      <c r="AZ442" s="14"/>
      <c r="BA442" s="14"/>
      <c r="BB442" s="14"/>
      <c r="BC442" s="14"/>
      <c r="BD442" s="459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54"/>
    </row>
    <row r="443" spans="1:69" hidden="1" x14ac:dyDescent="0.25">
      <c r="A443" s="54" t="s">
        <v>8</v>
      </c>
      <c r="B443" s="54" t="s">
        <v>1510</v>
      </c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14"/>
      <c r="W443" s="14"/>
      <c r="X443" s="54"/>
      <c r="Y443" s="54"/>
      <c r="Z443" s="54"/>
      <c r="AA443" s="54"/>
      <c r="AB443" s="54"/>
      <c r="AC443" s="54"/>
      <c r="AD443" s="54"/>
      <c r="AE443" s="14"/>
      <c r="AF443" s="14"/>
      <c r="AG443" s="14"/>
      <c r="AH443" s="14"/>
      <c r="AI443" s="14"/>
      <c r="AJ443" s="1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14"/>
      <c r="AV443" s="54"/>
      <c r="AW443" s="14"/>
      <c r="AX443" s="14"/>
      <c r="AY443" s="54"/>
      <c r="AZ443" s="14"/>
      <c r="BA443" s="14"/>
      <c r="BB443" s="14"/>
      <c r="BC443" s="14"/>
      <c r="BD443" s="459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54"/>
    </row>
    <row r="444" spans="1:69" hidden="1" x14ac:dyDescent="0.25">
      <c r="A444" s="54" t="s">
        <v>8</v>
      </c>
      <c r="B444" s="54" t="s">
        <v>1511</v>
      </c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14"/>
      <c r="W444" s="14"/>
      <c r="X444" s="54"/>
      <c r="Y444" s="54"/>
      <c r="Z444" s="54"/>
      <c r="AA444" s="54"/>
      <c r="AB444" s="54"/>
      <c r="AC444" s="54"/>
      <c r="AD444" s="54"/>
      <c r="AE444" s="14"/>
      <c r="AF444" s="14"/>
      <c r="AG444" s="14"/>
      <c r="AH444" s="14"/>
      <c r="AI444" s="14"/>
      <c r="AJ444" s="1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14"/>
      <c r="AV444" s="54"/>
      <c r="AW444" s="14"/>
      <c r="AX444" s="14"/>
      <c r="AY444" s="54"/>
      <c r="AZ444" s="14"/>
      <c r="BA444" s="14"/>
      <c r="BB444" s="14"/>
      <c r="BC444" s="14"/>
      <c r="BD444" s="459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54"/>
    </row>
    <row r="445" spans="1:69" hidden="1" x14ac:dyDescent="0.25">
      <c r="A445" s="54" t="s">
        <v>8</v>
      </c>
      <c r="B445" s="54" t="s">
        <v>1512</v>
      </c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14"/>
      <c r="W445" s="14"/>
      <c r="X445" s="54"/>
      <c r="Y445" s="54"/>
      <c r="Z445" s="54"/>
      <c r="AA445" s="54"/>
      <c r="AB445" s="54"/>
      <c r="AC445" s="54"/>
      <c r="AD445" s="54"/>
      <c r="AE445" s="14"/>
      <c r="AF445" s="14"/>
      <c r="AG445" s="14"/>
      <c r="AH445" s="14"/>
      <c r="AI445" s="14"/>
      <c r="AJ445" s="1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14"/>
      <c r="AV445" s="54"/>
      <c r="AW445" s="14"/>
      <c r="AX445" s="14"/>
      <c r="AY445" s="54"/>
      <c r="AZ445" s="14"/>
      <c r="BA445" s="14"/>
      <c r="BB445" s="14"/>
      <c r="BC445" s="14"/>
      <c r="BD445" s="459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54"/>
    </row>
    <row r="446" spans="1:69" hidden="1" x14ac:dyDescent="0.25">
      <c r="A446" s="54" t="s">
        <v>8</v>
      </c>
      <c r="B446" s="54" t="s">
        <v>1513</v>
      </c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14"/>
      <c r="W446" s="14"/>
      <c r="X446" s="54"/>
      <c r="Y446" s="54"/>
      <c r="Z446" s="54"/>
      <c r="AA446" s="54"/>
      <c r="AB446" s="54"/>
      <c r="AC446" s="54"/>
      <c r="AD446" s="54"/>
      <c r="AE446" s="14"/>
      <c r="AF446" s="14"/>
      <c r="AG446" s="14"/>
      <c r="AH446" s="14"/>
      <c r="AI446" s="14"/>
      <c r="AJ446" s="1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14"/>
      <c r="AV446" s="54"/>
      <c r="AW446" s="14"/>
      <c r="AX446" s="14"/>
      <c r="AY446" s="54"/>
      <c r="AZ446" s="14"/>
      <c r="BA446" s="14"/>
      <c r="BB446" s="14"/>
      <c r="BC446" s="14"/>
      <c r="BD446" s="459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54"/>
    </row>
    <row r="447" spans="1:69" hidden="1" x14ac:dyDescent="0.25">
      <c r="A447" s="54" t="s">
        <v>8</v>
      </c>
      <c r="B447" s="54" t="s">
        <v>1514</v>
      </c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14"/>
      <c r="W447" s="14"/>
      <c r="X447" s="54"/>
      <c r="Y447" s="54"/>
      <c r="Z447" s="54"/>
      <c r="AA447" s="54"/>
      <c r="AB447" s="54"/>
      <c r="AC447" s="54"/>
      <c r="AD447" s="54"/>
      <c r="AE447" s="14"/>
      <c r="AF447" s="14"/>
      <c r="AG447" s="14"/>
      <c r="AH447" s="14"/>
      <c r="AI447" s="14"/>
      <c r="AJ447" s="1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14"/>
      <c r="AV447" s="54"/>
      <c r="AW447" s="14"/>
      <c r="AX447" s="14"/>
      <c r="AY447" s="54"/>
      <c r="AZ447" s="14"/>
      <c r="BA447" s="14"/>
      <c r="BB447" s="14"/>
      <c r="BC447" s="14"/>
      <c r="BD447" s="459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54"/>
    </row>
    <row r="448" spans="1:69" hidden="1" x14ac:dyDescent="0.25">
      <c r="A448" s="54" t="s">
        <v>8</v>
      </c>
      <c r="B448" s="54" t="s">
        <v>1515</v>
      </c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14"/>
      <c r="W448" s="14"/>
      <c r="X448" s="54"/>
      <c r="Y448" s="54"/>
      <c r="Z448" s="54"/>
      <c r="AA448" s="54"/>
      <c r="AB448" s="54"/>
      <c r="AC448" s="54"/>
      <c r="AD448" s="54"/>
      <c r="AE448" s="14"/>
      <c r="AF448" s="14"/>
      <c r="AG448" s="14"/>
      <c r="AH448" s="14"/>
      <c r="AI448" s="14"/>
      <c r="AJ448" s="1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14"/>
      <c r="AV448" s="54"/>
      <c r="AW448" s="14"/>
      <c r="AX448" s="14"/>
      <c r="AY448" s="54"/>
      <c r="AZ448" s="14"/>
      <c r="BA448" s="14"/>
      <c r="BB448" s="14"/>
      <c r="BC448" s="14"/>
      <c r="BD448" s="459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54"/>
    </row>
    <row r="449" spans="1:69" hidden="1" x14ac:dyDescent="0.25">
      <c r="A449" s="54" t="s">
        <v>8</v>
      </c>
      <c r="B449" s="54" t="s">
        <v>1516</v>
      </c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14"/>
      <c r="W449" s="14"/>
      <c r="X449" s="54"/>
      <c r="Y449" s="54"/>
      <c r="Z449" s="54"/>
      <c r="AA449" s="54"/>
      <c r="AB449" s="54"/>
      <c r="AC449" s="54"/>
      <c r="AD449" s="54"/>
      <c r="AE449" s="14"/>
      <c r="AF449" s="14"/>
      <c r="AG449" s="14"/>
      <c r="AH449" s="14"/>
      <c r="AI449" s="14"/>
      <c r="AJ449" s="1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14"/>
      <c r="AV449" s="54"/>
      <c r="AW449" s="14"/>
      <c r="AX449" s="14"/>
      <c r="AY449" s="54"/>
      <c r="AZ449" s="14"/>
      <c r="BA449" s="14"/>
      <c r="BB449" s="14"/>
      <c r="BC449" s="14"/>
      <c r="BD449" s="459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54"/>
    </row>
    <row r="450" spans="1:69" hidden="1" x14ac:dyDescent="0.25">
      <c r="A450" s="54" t="s">
        <v>8</v>
      </c>
      <c r="B450" s="54" t="s">
        <v>1517</v>
      </c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14"/>
      <c r="W450" s="14"/>
      <c r="X450" s="54"/>
      <c r="Y450" s="54"/>
      <c r="Z450" s="54"/>
      <c r="AA450" s="54"/>
      <c r="AB450" s="54"/>
      <c r="AC450" s="54"/>
      <c r="AD450" s="54"/>
      <c r="AE450" s="14"/>
      <c r="AF450" s="14"/>
      <c r="AG450" s="14"/>
      <c r="AH450" s="14"/>
      <c r="AI450" s="14"/>
      <c r="AJ450" s="1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14"/>
      <c r="AV450" s="54"/>
      <c r="AW450" s="14"/>
      <c r="AX450" s="14"/>
      <c r="AY450" s="54"/>
      <c r="AZ450" s="14"/>
      <c r="BA450" s="14"/>
      <c r="BB450" s="14"/>
      <c r="BC450" s="14"/>
      <c r="BD450" s="459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54"/>
    </row>
    <row r="451" spans="1:69" hidden="1" x14ac:dyDescent="0.25">
      <c r="A451" s="438" t="s">
        <v>8</v>
      </c>
      <c r="B451" s="438" t="s">
        <v>1518</v>
      </c>
      <c r="C451" s="438"/>
      <c r="D451" s="438"/>
      <c r="E451" s="438"/>
      <c r="F451" s="438"/>
      <c r="G451" s="438"/>
      <c r="H451" s="438"/>
      <c r="I451" s="438"/>
      <c r="J451" s="438"/>
      <c r="K451" s="438"/>
      <c r="L451" s="438"/>
      <c r="M451" s="438"/>
      <c r="N451" s="438"/>
      <c r="O451" s="438"/>
      <c r="P451" s="438"/>
      <c r="Q451" s="438"/>
      <c r="R451" s="438"/>
      <c r="S451" s="438"/>
      <c r="T451" s="438"/>
      <c r="U451" s="438"/>
      <c r="V451" s="40"/>
      <c r="W451" s="14"/>
      <c r="X451" s="54"/>
      <c r="Y451" s="54"/>
      <c r="Z451" s="54"/>
      <c r="AA451" s="54"/>
      <c r="AB451" s="54"/>
      <c r="AC451" s="54"/>
      <c r="AD451" s="54"/>
      <c r="AE451" s="14"/>
      <c r="AF451" s="14"/>
      <c r="AG451" s="14"/>
      <c r="AH451" s="14"/>
      <c r="AI451" s="14"/>
      <c r="AJ451" s="1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14"/>
      <c r="AV451" s="54"/>
      <c r="AW451" s="14"/>
      <c r="AX451" s="14"/>
      <c r="AY451" s="54"/>
      <c r="AZ451" s="14"/>
      <c r="BA451" s="14"/>
      <c r="BB451" s="14"/>
      <c r="BC451" s="14"/>
      <c r="BD451" s="459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54"/>
    </row>
    <row r="452" spans="1:69" x14ac:dyDescent="0.25">
      <c r="A452" s="54" t="s">
        <v>8</v>
      </c>
      <c r="B452" s="54" t="s">
        <v>72</v>
      </c>
      <c r="C452" s="522">
        <v>16</v>
      </c>
      <c r="D452" s="522">
        <v>16</v>
      </c>
      <c r="E452" s="522">
        <v>16</v>
      </c>
      <c r="F452" s="522">
        <v>16</v>
      </c>
      <c r="G452" s="522">
        <v>16</v>
      </c>
      <c r="H452" s="60">
        <v>16</v>
      </c>
      <c r="I452" s="60">
        <v>16</v>
      </c>
      <c r="J452" s="14">
        <v>16</v>
      </c>
      <c r="K452" s="14">
        <v>15</v>
      </c>
      <c r="L452" s="14">
        <v>15</v>
      </c>
      <c r="M452" s="14">
        <v>15</v>
      </c>
      <c r="N452" s="14">
        <v>15</v>
      </c>
      <c r="O452" s="14">
        <v>15</v>
      </c>
      <c r="P452" s="14">
        <v>15</v>
      </c>
      <c r="Q452" s="14">
        <v>15</v>
      </c>
      <c r="R452" s="14">
        <v>15</v>
      </c>
      <c r="S452" s="14">
        <v>15</v>
      </c>
      <c r="T452" s="14">
        <v>15</v>
      </c>
      <c r="U452" s="14">
        <v>15</v>
      </c>
      <c r="V452" s="14">
        <v>15</v>
      </c>
      <c r="W452" s="14">
        <v>14</v>
      </c>
      <c r="X452" s="14">
        <v>14</v>
      </c>
      <c r="Y452" s="14">
        <v>14</v>
      </c>
      <c r="Z452" s="14">
        <v>14</v>
      </c>
      <c r="AA452" s="14">
        <v>14</v>
      </c>
      <c r="AB452" s="14">
        <v>14</v>
      </c>
      <c r="AC452" s="14">
        <v>14</v>
      </c>
      <c r="AD452" s="14">
        <v>14</v>
      </c>
      <c r="AE452" s="14">
        <v>14</v>
      </c>
      <c r="AF452" s="14">
        <v>14</v>
      </c>
      <c r="AG452" s="14">
        <v>14</v>
      </c>
      <c r="AH452" s="14">
        <v>14</v>
      </c>
      <c r="AI452" s="14">
        <v>14</v>
      </c>
      <c r="AJ452" s="14">
        <v>14</v>
      </c>
      <c r="AK452" s="14">
        <v>14</v>
      </c>
      <c r="AL452" s="14">
        <v>14</v>
      </c>
      <c r="AM452" s="14">
        <v>14</v>
      </c>
      <c r="AN452" s="14">
        <v>14</v>
      </c>
      <c r="AO452" s="14">
        <v>14</v>
      </c>
      <c r="AP452" s="14">
        <v>14</v>
      </c>
      <c r="AQ452" s="14">
        <v>14</v>
      </c>
      <c r="AR452" s="14">
        <v>14</v>
      </c>
      <c r="AS452" s="14">
        <v>14</v>
      </c>
      <c r="AT452" s="14">
        <v>14</v>
      </c>
      <c r="AU452" s="14">
        <v>14</v>
      </c>
      <c r="AV452" s="14">
        <v>14</v>
      </c>
      <c r="AW452" s="14">
        <v>14</v>
      </c>
      <c r="AX452" s="14">
        <v>14</v>
      </c>
      <c r="AY452" s="14">
        <v>14</v>
      </c>
      <c r="AZ452" s="14">
        <v>14</v>
      </c>
      <c r="BA452" s="14">
        <v>13</v>
      </c>
      <c r="BB452" s="14">
        <v>13</v>
      </c>
      <c r="BC452" s="14">
        <v>12</v>
      </c>
      <c r="BD452" s="459">
        <v>10</v>
      </c>
      <c r="BE452" s="14">
        <v>9</v>
      </c>
      <c r="BF452" s="14">
        <v>8</v>
      </c>
      <c r="BG452" s="14">
        <v>7</v>
      </c>
      <c r="BH452" s="14">
        <v>7</v>
      </c>
      <c r="BI452" s="14">
        <v>6</v>
      </c>
      <c r="BJ452" s="14">
        <v>5</v>
      </c>
      <c r="BK452" s="14">
        <v>4</v>
      </c>
      <c r="BL452" s="14">
        <v>4</v>
      </c>
      <c r="BM452" s="14">
        <v>3</v>
      </c>
      <c r="BN452" s="14">
        <v>3</v>
      </c>
      <c r="BO452" s="14">
        <v>3</v>
      </c>
      <c r="BP452" s="14">
        <v>3</v>
      </c>
      <c r="BQ452" s="60">
        <v>3</v>
      </c>
    </row>
    <row r="453" spans="1:69" hidden="1" x14ac:dyDescent="0.25">
      <c r="A453" s="466" t="s">
        <v>8</v>
      </c>
      <c r="B453" s="466" t="s">
        <v>1231</v>
      </c>
      <c r="C453" s="466"/>
      <c r="D453" s="466"/>
      <c r="E453" s="466"/>
      <c r="F453" s="466"/>
      <c r="G453" s="466"/>
      <c r="H453" s="466"/>
      <c r="I453" s="466"/>
      <c r="J453" s="466"/>
      <c r="K453" s="466"/>
      <c r="L453" s="466"/>
      <c r="M453" s="466"/>
      <c r="N453" s="466"/>
      <c r="O453" s="466"/>
      <c r="P453" s="466"/>
      <c r="Q453" s="466"/>
      <c r="R453" s="466"/>
      <c r="S453" s="466"/>
      <c r="T453" s="466"/>
      <c r="U453" s="466"/>
      <c r="V453" s="468"/>
      <c r="W453" s="14"/>
      <c r="X453" s="54"/>
      <c r="Y453" s="54"/>
      <c r="Z453" s="54"/>
      <c r="AA453" s="54"/>
      <c r="AB453" s="54"/>
      <c r="AC453" s="54"/>
      <c r="AD453" s="54"/>
      <c r="AE453" s="14"/>
      <c r="AF453" s="14"/>
      <c r="AG453" s="14"/>
      <c r="AH453" s="14"/>
      <c r="AI453" s="14"/>
      <c r="AJ453" s="1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14"/>
      <c r="AV453" s="54"/>
      <c r="AW453" s="14"/>
      <c r="AX453" s="14"/>
      <c r="AY453" s="54"/>
      <c r="AZ453" s="14"/>
      <c r="BA453" s="14"/>
      <c r="BB453" s="14"/>
      <c r="BC453" s="14"/>
      <c r="BD453" s="459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54"/>
    </row>
    <row r="454" spans="1:69" x14ac:dyDescent="0.25">
      <c r="A454" s="54" t="s">
        <v>8</v>
      </c>
      <c r="B454" s="54" t="s">
        <v>1232</v>
      </c>
      <c r="C454" s="522">
        <v>10</v>
      </c>
      <c r="D454" s="522">
        <v>10</v>
      </c>
      <c r="E454" s="522">
        <v>10</v>
      </c>
      <c r="F454" s="522">
        <v>10</v>
      </c>
      <c r="G454" s="522">
        <v>10</v>
      </c>
      <c r="H454" s="60">
        <v>10</v>
      </c>
      <c r="I454" s="60">
        <v>10</v>
      </c>
      <c r="J454" s="14">
        <v>10</v>
      </c>
      <c r="K454" s="14">
        <v>10</v>
      </c>
      <c r="L454" s="14">
        <v>10</v>
      </c>
      <c r="M454" s="14">
        <v>10</v>
      </c>
      <c r="N454" s="14">
        <v>10</v>
      </c>
      <c r="O454" s="14">
        <v>10</v>
      </c>
      <c r="P454" s="14">
        <v>10</v>
      </c>
      <c r="Q454" s="14">
        <v>10</v>
      </c>
      <c r="R454" s="14">
        <v>10</v>
      </c>
      <c r="S454" s="14">
        <v>10</v>
      </c>
      <c r="T454" s="14">
        <v>10</v>
      </c>
      <c r="U454" s="14">
        <v>10</v>
      </c>
      <c r="V454" s="14">
        <v>10</v>
      </c>
      <c r="W454" s="14">
        <v>10</v>
      </c>
      <c r="X454" s="14">
        <v>10</v>
      </c>
      <c r="Y454" s="14">
        <v>10</v>
      </c>
      <c r="Z454" s="14">
        <v>9</v>
      </c>
      <c r="AA454" s="14">
        <v>9</v>
      </c>
      <c r="AB454" s="14">
        <v>9</v>
      </c>
      <c r="AC454" s="14">
        <v>9</v>
      </c>
      <c r="AD454" s="14">
        <v>9</v>
      </c>
      <c r="AE454" s="14">
        <v>9</v>
      </c>
      <c r="AF454" s="14">
        <v>9</v>
      </c>
      <c r="AG454" s="14">
        <v>9</v>
      </c>
      <c r="AH454" s="14">
        <v>9</v>
      </c>
      <c r="AI454" s="14">
        <v>9</v>
      </c>
      <c r="AJ454" s="14">
        <v>9</v>
      </c>
      <c r="AK454" s="14">
        <v>9</v>
      </c>
      <c r="AL454" s="14">
        <v>9</v>
      </c>
      <c r="AM454" s="14">
        <v>9</v>
      </c>
      <c r="AN454" s="14">
        <v>9</v>
      </c>
      <c r="AO454" s="14">
        <v>9</v>
      </c>
      <c r="AP454" s="14">
        <v>9</v>
      </c>
      <c r="AQ454" s="14">
        <v>9</v>
      </c>
      <c r="AR454" s="14">
        <v>9</v>
      </c>
      <c r="AS454" s="14">
        <v>9</v>
      </c>
      <c r="AT454" s="14">
        <v>9</v>
      </c>
      <c r="AU454" s="14">
        <v>9</v>
      </c>
      <c r="AV454" s="14">
        <v>9</v>
      </c>
      <c r="AW454" s="14">
        <v>9</v>
      </c>
      <c r="AX454" s="14">
        <v>9</v>
      </c>
      <c r="AY454" s="14">
        <v>9</v>
      </c>
      <c r="AZ454" s="14">
        <v>9</v>
      </c>
      <c r="BA454" s="14">
        <v>8</v>
      </c>
      <c r="BB454" s="14">
        <v>8</v>
      </c>
      <c r="BC454" s="14">
        <v>8</v>
      </c>
      <c r="BD454" s="459">
        <v>7</v>
      </c>
      <c r="BE454" s="14">
        <v>7</v>
      </c>
      <c r="BF454" s="14">
        <v>7</v>
      </c>
      <c r="BG454" s="14">
        <v>7</v>
      </c>
      <c r="BH454" s="14">
        <v>5</v>
      </c>
      <c r="BI454" s="14">
        <v>5</v>
      </c>
      <c r="BJ454" s="14">
        <v>5</v>
      </c>
      <c r="BK454" s="14">
        <v>2</v>
      </c>
      <c r="BL454" s="14">
        <v>2</v>
      </c>
      <c r="BM454" s="14">
        <v>2</v>
      </c>
      <c r="BN454" s="14">
        <v>2</v>
      </c>
      <c r="BO454" s="14">
        <v>2</v>
      </c>
      <c r="BP454" s="14">
        <v>2</v>
      </c>
      <c r="BQ454" s="60">
        <v>2</v>
      </c>
    </row>
    <row r="455" spans="1:69" x14ac:dyDescent="0.25">
      <c r="A455" s="467" t="s">
        <v>8</v>
      </c>
      <c r="B455" s="467" t="s">
        <v>1233</v>
      </c>
      <c r="C455" s="60">
        <v>0</v>
      </c>
      <c r="D455" s="60">
        <v>0</v>
      </c>
      <c r="E455" s="60">
        <v>0</v>
      </c>
      <c r="F455" s="60">
        <v>0</v>
      </c>
      <c r="G455" s="60">
        <v>0</v>
      </c>
      <c r="H455" s="60">
        <v>0</v>
      </c>
      <c r="I455" s="60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  <c r="AL455" s="14">
        <v>0</v>
      </c>
      <c r="AM455" s="14">
        <v>0</v>
      </c>
      <c r="AN455" s="14">
        <v>0</v>
      </c>
      <c r="AO455" s="14">
        <v>0</v>
      </c>
      <c r="AP455" s="14">
        <v>0</v>
      </c>
      <c r="AQ455" s="14">
        <v>0</v>
      </c>
      <c r="AR455" s="14">
        <v>0</v>
      </c>
      <c r="AS455" s="14">
        <v>0</v>
      </c>
      <c r="AT455" s="14">
        <v>0</v>
      </c>
      <c r="AU455" s="14">
        <v>0</v>
      </c>
      <c r="AV455" s="14">
        <v>0</v>
      </c>
      <c r="AW455" s="14">
        <v>0</v>
      </c>
      <c r="AX455" s="14">
        <v>0</v>
      </c>
      <c r="AY455" s="14">
        <v>0</v>
      </c>
      <c r="AZ455" s="14">
        <v>0</v>
      </c>
      <c r="BA455" s="14">
        <v>0</v>
      </c>
      <c r="BB455" s="14">
        <v>0</v>
      </c>
      <c r="BC455" s="14">
        <v>0</v>
      </c>
      <c r="BD455" s="459">
        <v>0</v>
      </c>
      <c r="BE455" s="14">
        <v>0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  <c r="BK455" s="14"/>
      <c r="BL455" s="14"/>
      <c r="BM455" s="14"/>
      <c r="BN455" s="14"/>
      <c r="BO455" s="14"/>
      <c r="BP455" s="14"/>
      <c r="BQ455" s="54"/>
    </row>
    <row r="456" spans="1:69" hidden="1" x14ac:dyDescent="0.25">
      <c r="A456" s="54" t="s">
        <v>8</v>
      </c>
      <c r="B456" s="54" t="s">
        <v>1234</v>
      </c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14"/>
      <c r="W456" s="14"/>
      <c r="X456" s="54"/>
      <c r="Y456" s="54"/>
      <c r="Z456" s="54"/>
      <c r="AA456" s="54"/>
      <c r="AB456" s="54"/>
      <c r="AC456" s="54"/>
      <c r="AD456" s="54"/>
      <c r="AE456" s="14"/>
      <c r="AF456" s="14"/>
      <c r="AG456" s="14"/>
      <c r="AH456" s="14"/>
      <c r="AI456" s="14"/>
      <c r="AJ456" s="1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14"/>
      <c r="AV456" s="54"/>
      <c r="AW456" s="14"/>
      <c r="AX456" s="14"/>
      <c r="AY456" s="54"/>
      <c r="AZ456" s="14"/>
      <c r="BA456" s="14"/>
      <c r="BB456" s="14"/>
      <c r="BC456" s="14"/>
      <c r="BD456" s="459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54"/>
    </row>
    <row r="457" spans="1:69" hidden="1" x14ac:dyDescent="0.25">
      <c r="A457" s="54" t="s">
        <v>8</v>
      </c>
      <c r="B457" s="54" t="s">
        <v>1519</v>
      </c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14"/>
      <c r="W457" s="14"/>
      <c r="X457" s="54"/>
      <c r="Y457" s="54"/>
      <c r="Z457" s="54"/>
      <c r="AA457" s="54"/>
      <c r="AB457" s="54"/>
      <c r="AC457" s="54"/>
      <c r="AD457" s="54"/>
      <c r="AE457" s="14"/>
      <c r="AF457" s="14"/>
      <c r="AG457" s="14"/>
      <c r="AH457" s="14"/>
      <c r="AI457" s="14"/>
      <c r="AJ457" s="1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14"/>
      <c r="AV457" s="54"/>
      <c r="AW457" s="14"/>
      <c r="AX457" s="14"/>
      <c r="AY457" s="54"/>
      <c r="AZ457" s="14"/>
      <c r="BA457" s="14"/>
      <c r="BB457" s="14"/>
      <c r="BC457" s="14"/>
      <c r="BD457" s="459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54"/>
    </row>
    <row r="458" spans="1:69" hidden="1" x14ac:dyDescent="0.25">
      <c r="A458" s="54" t="s">
        <v>8</v>
      </c>
      <c r="B458" s="54" t="s">
        <v>1235</v>
      </c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14"/>
      <c r="W458" s="14"/>
      <c r="X458" s="54"/>
      <c r="Y458" s="54"/>
      <c r="Z458" s="54"/>
      <c r="AA458" s="54"/>
      <c r="AB458" s="54"/>
      <c r="AC458" s="54"/>
      <c r="AD458" s="54"/>
      <c r="AE458" s="14"/>
      <c r="AF458" s="14"/>
      <c r="AG458" s="14"/>
      <c r="AH458" s="14"/>
      <c r="AI458" s="14"/>
      <c r="AJ458" s="1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14"/>
      <c r="AV458" s="54"/>
      <c r="AW458" s="14"/>
      <c r="AX458" s="14"/>
      <c r="AY458" s="54"/>
      <c r="AZ458" s="14"/>
      <c r="BA458" s="14"/>
      <c r="BB458" s="14"/>
      <c r="BC458" s="14"/>
      <c r="BD458" s="459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54"/>
    </row>
    <row r="459" spans="1:69" hidden="1" x14ac:dyDescent="0.25">
      <c r="A459" s="54" t="s">
        <v>8</v>
      </c>
      <c r="B459" s="54" t="s">
        <v>2973</v>
      </c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14"/>
      <c r="W459" s="14"/>
      <c r="X459" s="54"/>
      <c r="Y459" s="54"/>
      <c r="Z459" s="54"/>
      <c r="AA459" s="54"/>
      <c r="AB459" s="54"/>
      <c r="AC459" s="54"/>
      <c r="AD459" s="54"/>
      <c r="AE459" s="14"/>
      <c r="AF459" s="14"/>
      <c r="AG459" s="14"/>
      <c r="AH459" s="14"/>
      <c r="AI459" s="14"/>
      <c r="AJ459" s="1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14"/>
      <c r="AV459" s="54"/>
      <c r="AW459" s="14"/>
      <c r="AX459" s="14"/>
      <c r="AY459" s="54"/>
      <c r="AZ459" s="14"/>
      <c r="BA459" s="14"/>
      <c r="BB459" s="14"/>
      <c r="BC459" s="14"/>
      <c r="BD459" s="459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54"/>
    </row>
    <row r="460" spans="1:69" hidden="1" x14ac:dyDescent="0.25">
      <c r="A460" s="54" t="s">
        <v>8</v>
      </c>
      <c r="B460" s="54" t="s">
        <v>1236</v>
      </c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14"/>
      <c r="W460" s="14"/>
      <c r="X460" s="54"/>
      <c r="Y460" s="54"/>
      <c r="Z460" s="54"/>
      <c r="AA460" s="54"/>
      <c r="AB460" s="54"/>
      <c r="AC460" s="54"/>
      <c r="AD460" s="54"/>
      <c r="AE460" s="14"/>
      <c r="AF460" s="14"/>
      <c r="AG460" s="14"/>
      <c r="AH460" s="14"/>
      <c r="AI460" s="14"/>
      <c r="AJ460" s="1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14"/>
      <c r="AV460" s="54"/>
      <c r="AW460" s="14"/>
      <c r="AX460" s="14"/>
      <c r="AY460" s="54"/>
      <c r="AZ460" s="14"/>
      <c r="BA460" s="14"/>
      <c r="BB460" s="14"/>
      <c r="BC460" s="14"/>
      <c r="BD460" s="459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54"/>
    </row>
    <row r="461" spans="1:69" hidden="1" x14ac:dyDescent="0.25">
      <c r="A461" s="54" t="s">
        <v>8</v>
      </c>
      <c r="B461" s="54" t="s">
        <v>1237</v>
      </c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14"/>
      <c r="W461" s="14"/>
      <c r="X461" s="54"/>
      <c r="Y461" s="54"/>
      <c r="Z461" s="54"/>
      <c r="AA461" s="54"/>
      <c r="AB461" s="54"/>
      <c r="AC461" s="54"/>
      <c r="AD461" s="54"/>
      <c r="AE461" s="14"/>
      <c r="AF461" s="14"/>
      <c r="AG461" s="14"/>
      <c r="AH461" s="14"/>
      <c r="AI461" s="14"/>
      <c r="AJ461" s="1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14"/>
      <c r="AV461" s="54"/>
      <c r="AW461" s="14"/>
      <c r="AX461" s="14"/>
      <c r="AY461" s="54"/>
      <c r="AZ461" s="14"/>
      <c r="BA461" s="14"/>
      <c r="BB461" s="14"/>
      <c r="BC461" s="14"/>
      <c r="BD461" s="459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54"/>
    </row>
    <row r="462" spans="1:69" hidden="1" x14ac:dyDescent="0.25">
      <c r="A462" s="54" t="s">
        <v>8</v>
      </c>
      <c r="B462" s="54" t="s">
        <v>1520</v>
      </c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14"/>
      <c r="W462" s="14"/>
      <c r="X462" s="54"/>
      <c r="Y462" s="54"/>
      <c r="Z462" s="54"/>
      <c r="AA462" s="54"/>
      <c r="AB462" s="54"/>
      <c r="AC462" s="54"/>
      <c r="AD462" s="54"/>
      <c r="AE462" s="14"/>
      <c r="AF462" s="14"/>
      <c r="AG462" s="14"/>
      <c r="AH462" s="14"/>
      <c r="AI462" s="14"/>
      <c r="AJ462" s="1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14"/>
      <c r="AV462" s="54"/>
      <c r="AW462" s="14"/>
      <c r="AX462" s="14"/>
      <c r="AY462" s="54"/>
      <c r="AZ462" s="14"/>
      <c r="BA462" s="14"/>
      <c r="BB462" s="14"/>
      <c r="BC462" s="14"/>
      <c r="BD462" s="459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54"/>
    </row>
    <row r="463" spans="1:69" hidden="1" x14ac:dyDescent="0.25">
      <c r="A463" s="438" t="s">
        <v>8</v>
      </c>
      <c r="B463" s="438" t="s">
        <v>1521</v>
      </c>
      <c r="C463" s="438"/>
      <c r="D463" s="438"/>
      <c r="E463" s="438"/>
      <c r="F463" s="438"/>
      <c r="G463" s="438"/>
      <c r="H463" s="438"/>
      <c r="I463" s="438"/>
      <c r="J463" s="438"/>
      <c r="K463" s="438"/>
      <c r="L463" s="438"/>
      <c r="M463" s="438"/>
      <c r="N463" s="438"/>
      <c r="O463" s="438"/>
      <c r="P463" s="438"/>
      <c r="Q463" s="438"/>
      <c r="R463" s="438"/>
      <c r="S463" s="438"/>
      <c r="T463" s="438"/>
      <c r="U463" s="438"/>
      <c r="V463" s="40"/>
      <c r="W463" s="14"/>
      <c r="X463" s="54"/>
      <c r="Y463" s="54"/>
      <c r="Z463" s="54"/>
      <c r="AA463" s="54"/>
      <c r="AB463" s="54"/>
      <c r="AC463" s="54"/>
      <c r="AD463" s="54"/>
      <c r="AE463" s="14"/>
      <c r="AF463" s="14"/>
      <c r="AG463" s="14"/>
      <c r="AH463" s="14"/>
      <c r="AI463" s="14"/>
      <c r="AJ463" s="1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14"/>
      <c r="AV463" s="54"/>
      <c r="AW463" s="14"/>
      <c r="AX463" s="14"/>
      <c r="AY463" s="54"/>
      <c r="AZ463" s="14"/>
      <c r="BA463" s="14"/>
      <c r="BB463" s="14"/>
      <c r="BC463" s="14"/>
      <c r="BD463" s="459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54"/>
    </row>
    <row r="464" spans="1:69" x14ac:dyDescent="0.25">
      <c r="A464" s="54" t="s">
        <v>8</v>
      </c>
      <c r="B464" s="54" t="s">
        <v>58</v>
      </c>
      <c r="C464" s="522">
        <v>30</v>
      </c>
      <c r="D464" s="522">
        <v>30</v>
      </c>
      <c r="E464" s="522">
        <v>30</v>
      </c>
      <c r="F464" s="522">
        <v>30</v>
      </c>
      <c r="G464" s="522">
        <v>30</v>
      </c>
      <c r="H464" s="60">
        <v>30</v>
      </c>
      <c r="I464" s="60">
        <v>30</v>
      </c>
      <c r="J464" s="14">
        <v>30</v>
      </c>
      <c r="K464" s="14">
        <v>30</v>
      </c>
      <c r="L464" s="14">
        <v>30</v>
      </c>
      <c r="M464" s="14">
        <v>30</v>
      </c>
      <c r="N464" s="14">
        <v>30</v>
      </c>
      <c r="O464" s="14">
        <v>29</v>
      </c>
      <c r="P464" s="14">
        <v>29</v>
      </c>
      <c r="Q464" s="14">
        <v>29</v>
      </c>
      <c r="R464" s="14">
        <v>29</v>
      </c>
      <c r="S464" s="14">
        <v>29</v>
      </c>
      <c r="T464" s="14">
        <v>29</v>
      </c>
      <c r="U464" s="14">
        <v>29</v>
      </c>
      <c r="V464" s="14">
        <v>29</v>
      </c>
      <c r="W464" s="14">
        <v>29</v>
      </c>
      <c r="X464" s="14">
        <v>28</v>
      </c>
      <c r="Y464" s="14">
        <v>28</v>
      </c>
      <c r="Z464" s="14">
        <v>28</v>
      </c>
      <c r="AA464" s="14">
        <v>28</v>
      </c>
      <c r="AB464" s="14">
        <v>28</v>
      </c>
      <c r="AC464" s="14">
        <v>27</v>
      </c>
      <c r="AD464" s="14">
        <v>27</v>
      </c>
      <c r="AE464" s="14">
        <v>27</v>
      </c>
      <c r="AF464" s="14">
        <v>27</v>
      </c>
      <c r="AG464" s="14">
        <v>27</v>
      </c>
      <c r="AH464" s="14">
        <v>27</v>
      </c>
      <c r="AI464" s="14">
        <v>27</v>
      </c>
      <c r="AJ464" s="14">
        <v>27</v>
      </c>
      <c r="AK464" s="14">
        <v>27</v>
      </c>
      <c r="AL464" s="14">
        <v>27</v>
      </c>
      <c r="AM464" s="14">
        <v>26</v>
      </c>
      <c r="AN464" s="14">
        <v>24</v>
      </c>
      <c r="AO464" s="14">
        <v>24</v>
      </c>
      <c r="AP464" s="14">
        <v>24</v>
      </c>
      <c r="AQ464" s="14">
        <v>24</v>
      </c>
      <c r="AR464" s="14">
        <v>21</v>
      </c>
      <c r="AS464" s="14">
        <v>21</v>
      </c>
      <c r="AT464" s="14">
        <v>21</v>
      </c>
      <c r="AU464" s="14">
        <v>21</v>
      </c>
      <c r="AV464" s="14">
        <v>21</v>
      </c>
      <c r="AW464" s="14">
        <v>19</v>
      </c>
      <c r="AX464" s="14">
        <v>19</v>
      </c>
      <c r="AY464" s="14">
        <v>19</v>
      </c>
      <c r="AZ464" s="14">
        <v>19</v>
      </c>
      <c r="BA464" s="14">
        <v>18</v>
      </c>
      <c r="BB464" s="14">
        <v>18</v>
      </c>
      <c r="BC464" s="14">
        <v>18</v>
      </c>
      <c r="BD464" s="459">
        <v>15</v>
      </c>
      <c r="BE464" s="14">
        <v>12</v>
      </c>
      <c r="BF464" s="14">
        <v>11</v>
      </c>
      <c r="BG464" s="14">
        <v>11</v>
      </c>
      <c r="BH464" s="14">
        <v>10</v>
      </c>
      <c r="BI464" s="14">
        <v>9</v>
      </c>
      <c r="BJ464" s="14">
        <v>8</v>
      </c>
      <c r="BK464" s="14">
        <v>3</v>
      </c>
      <c r="BL464" s="14">
        <v>1</v>
      </c>
      <c r="BM464" s="14">
        <v>1</v>
      </c>
      <c r="BN464" s="14">
        <v>1</v>
      </c>
      <c r="BO464" s="14">
        <v>1</v>
      </c>
      <c r="BP464" s="14">
        <v>1</v>
      </c>
      <c r="BQ464" s="60">
        <v>1</v>
      </c>
    </row>
    <row r="465" spans="1:69" hidden="1" x14ac:dyDescent="0.25">
      <c r="A465" s="467" t="s">
        <v>8</v>
      </c>
      <c r="B465" s="467" t="s">
        <v>3016</v>
      </c>
      <c r="C465" s="467"/>
      <c r="D465" s="467"/>
      <c r="E465" s="467"/>
      <c r="F465" s="467"/>
      <c r="G465" s="467"/>
      <c r="H465" s="467"/>
      <c r="I465" s="467"/>
      <c r="J465" s="467"/>
      <c r="K465" s="467"/>
      <c r="L465" s="467"/>
      <c r="M465" s="467"/>
      <c r="N465" s="467"/>
      <c r="O465" s="467"/>
      <c r="P465" s="467"/>
      <c r="Q465" s="467"/>
      <c r="R465" s="467"/>
      <c r="S465" s="467"/>
      <c r="T465" s="467"/>
      <c r="U465" s="467"/>
      <c r="V465" s="36"/>
      <c r="W465" s="14"/>
      <c r="X465" s="54"/>
      <c r="Y465" s="54"/>
      <c r="Z465" s="54"/>
      <c r="AA465" s="54"/>
      <c r="AB465" s="54"/>
      <c r="AC465" s="54"/>
      <c r="AD465" s="54"/>
      <c r="AE465" s="14"/>
      <c r="AF465" s="14"/>
      <c r="AG465" s="14"/>
      <c r="AH465" s="14"/>
      <c r="AI465" s="14"/>
      <c r="AJ465" s="1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14"/>
      <c r="AV465" s="54"/>
      <c r="AW465" s="14"/>
      <c r="AX465" s="14"/>
      <c r="AY465" s="54"/>
      <c r="AZ465" s="14"/>
      <c r="BA465" s="14"/>
      <c r="BB465" s="14"/>
      <c r="BC465" s="14"/>
      <c r="BD465" s="459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54"/>
    </row>
    <row r="466" spans="1:69" hidden="1" x14ac:dyDescent="0.25">
      <c r="A466" s="438" t="s">
        <v>8</v>
      </c>
      <c r="B466" s="438" t="s">
        <v>1522</v>
      </c>
      <c r="C466" s="438"/>
      <c r="D466" s="438"/>
      <c r="E466" s="438"/>
      <c r="F466" s="438"/>
      <c r="G466" s="438"/>
      <c r="H466" s="438"/>
      <c r="I466" s="438"/>
      <c r="J466" s="438"/>
      <c r="K466" s="438"/>
      <c r="L466" s="438"/>
      <c r="M466" s="438"/>
      <c r="N466" s="438"/>
      <c r="O466" s="438"/>
      <c r="P466" s="438"/>
      <c r="Q466" s="438"/>
      <c r="R466" s="438"/>
      <c r="S466" s="438"/>
      <c r="T466" s="438"/>
      <c r="U466" s="438"/>
      <c r="V466" s="40"/>
      <c r="W466" s="14"/>
      <c r="X466" s="54"/>
      <c r="Y466" s="54"/>
      <c r="Z466" s="54"/>
      <c r="AA466" s="54"/>
      <c r="AB466" s="54"/>
      <c r="AC466" s="54"/>
      <c r="AD466" s="54"/>
      <c r="AE466" s="14"/>
      <c r="AF466" s="14"/>
      <c r="AG466" s="14"/>
      <c r="AH466" s="14"/>
      <c r="AI466" s="14"/>
      <c r="AJ466" s="1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14"/>
      <c r="AV466" s="54"/>
      <c r="AW466" s="14"/>
      <c r="AX466" s="14"/>
      <c r="AY466" s="54"/>
      <c r="AZ466" s="14"/>
      <c r="BA466" s="14"/>
      <c r="BB466" s="14"/>
      <c r="BC466" s="14"/>
      <c r="BD466" s="459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54"/>
    </row>
    <row r="467" spans="1:69" x14ac:dyDescent="0.25">
      <c r="A467" s="54" t="s">
        <v>8</v>
      </c>
      <c r="B467" s="54" t="s">
        <v>718</v>
      </c>
      <c r="C467" s="60">
        <v>1</v>
      </c>
      <c r="D467" s="60">
        <v>1</v>
      </c>
      <c r="E467" s="60">
        <v>1</v>
      </c>
      <c r="F467" s="60">
        <v>1</v>
      </c>
      <c r="G467" s="60">
        <v>1</v>
      </c>
      <c r="H467" s="60">
        <v>1</v>
      </c>
      <c r="I467" s="60">
        <v>1</v>
      </c>
      <c r="J467" s="14">
        <v>1</v>
      </c>
      <c r="K467" s="14">
        <v>1</v>
      </c>
      <c r="L467" s="14">
        <v>1</v>
      </c>
      <c r="M467" s="14">
        <v>1</v>
      </c>
      <c r="N467" s="14">
        <v>1</v>
      </c>
      <c r="O467" s="14">
        <v>1</v>
      </c>
      <c r="P467" s="14">
        <v>1</v>
      </c>
      <c r="Q467" s="14">
        <v>1</v>
      </c>
      <c r="R467" s="14">
        <v>1</v>
      </c>
      <c r="S467" s="14">
        <v>1</v>
      </c>
      <c r="T467" s="14">
        <v>1</v>
      </c>
      <c r="U467" s="14">
        <v>1</v>
      </c>
      <c r="V467" s="14">
        <v>1</v>
      </c>
      <c r="W467" s="14">
        <v>1</v>
      </c>
      <c r="X467" s="14">
        <v>1</v>
      </c>
      <c r="Y467" s="14">
        <v>1</v>
      </c>
      <c r="Z467" s="14">
        <v>1</v>
      </c>
      <c r="AA467" s="14">
        <v>1</v>
      </c>
      <c r="AB467" s="14">
        <v>1</v>
      </c>
      <c r="AC467" s="14">
        <v>1</v>
      </c>
      <c r="AD467" s="14">
        <v>1</v>
      </c>
      <c r="AE467" s="14">
        <v>1</v>
      </c>
      <c r="AF467" s="14">
        <v>1</v>
      </c>
      <c r="AG467" s="14">
        <v>1</v>
      </c>
      <c r="AH467" s="14">
        <v>1</v>
      </c>
      <c r="AI467" s="14">
        <v>1</v>
      </c>
      <c r="AJ467" s="14">
        <v>1</v>
      </c>
      <c r="AK467" s="14">
        <v>1</v>
      </c>
      <c r="AL467" s="14">
        <v>1</v>
      </c>
      <c r="AM467" s="14">
        <v>1</v>
      </c>
      <c r="AN467" s="14">
        <v>1</v>
      </c>
      <c r="AO467" s="14">
        <v>1</v>
      </c>
      <c r="AP467" s="14">
        <v>1</v>
      </c>
      <c r="AQ467" s="14">
        <v>1</v>
      </c>
      <c r="AR467" s="14">
        <v>1</v>
      </c>
      <c r="AS467" s="14">
        <v>1</v>
      </c>
      <c r="AT467" s="14">
        <v>1</v>
      </c>
      <c r="AU467" s="14">
        <v>1</v>
      </c>
      <c r="AV467" s="14">
        <v>1</v>
      </c>
      <c r="AW467" s="14">
        <v>1</v>
      </c>
      <c r="AX467" s="14">
        <v>1</v>
      </c>
      <c r="AY467" s="14">
        <v>1</v>
      </c>
      <c r="AZ467" s="14">
        <v>1</v>
      </c>
      <c r="BA467" s="14">
        <v>1</v>
      </c>
      <c r="BB467" s="14">
        <v>1</v>
      </c>
      <c r="BC467" s="14">
        <v>1</v>
      </c>
      <c r="BD467" s="459">
        <v>1</v>
      </c>
      <c r="BE467" s="14">
        <v>0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  <c r="BK467" s="14"/>
      <c r="BL467" s="14"/>
      <c r="BM467" s="14"/>
      <c r="BN467" s="14"/>
      <c r="BO467" s="14"/>
      <c r="BP467" s="14"/>
      <c r="BQ467" s="54"/>
    </row>
    <row r="468" spans="1:69" x14ac:dyDescent="0.25">
      <c r="A468" s="54" t="s">
        <v>8</v>
      </c>
      <c r="B468" s="54" t="s">
        <v>113</v>
      </c>
      <c r="C468" s="60">
        <v>0</v>
      </c>
      <c r="D468" s="60">
        <v>0</v>
      </c>
      <c r="E468" s="60">
        <v>0</v>
      </c>
      <c r="F468" s="60">
        <v>0</v>
      </c>
      <c r="G468" s="60">
        <v>0</v>
      </c>
      <c r="H468" s="60">
        <v>0</v>
      </c>
      <c r="I468" s="60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  <c r="AL468" s="14">
        <v>0</v>
      </c>
      <c r="AM468" s="14">
        <v>0</v>
      </c>
      <c r="AN468" s="14">
        <v>0</v>
      </c>
      <c r="AO468" s="14">
        <v>0</v>
      </c>
      <c r="AP468" s="14">
        <v>0</v>
      </c>
      <c r="AQ468" s="14">
        <v>0</v>
      </c>
      <c r="AR468" s="14">
        <v>0</v>
      </c>
      <c r="AS468" s="14">
        <v>0</v>
      </c>
      <c r="AT468" s="14">
        <v>0</v>
      </c>
      <c r="AU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v>0</v>
      </c>
      <c r="BA468" s="14">
        <v>0</v>
      </c>
      <c r="BB468" s="14">
        <v>0</v>
      </c>
      <c r="BC468" s="14">
        <v>0</v>
      </c>
      <c r="BD468" s="459">
        <v>0</v>
      </c>
      <c r="BE468" s="14">
        <v>0</v>
      </c>
      <c r="BF468" s="14">
        <v>0</v>
      </c>
      <c r="BG468" s="14">
        <v>0</v>
      </c>
      <c r="BH468" s="14">
        <v>0</v>
      </c>
      <c r="BI468" s="14">
        <v>0</v>
      </c>
      <c r="BJ468" s="14">
        <v>0</v>
      </c>
      <c r="BK468" s="14"/>
      <c r="BL468" s="14"/>
      <c r="BM468" s="14"/>
      <c r="BN468" s="14"/>
      <c r="BO468" s="14"/>
      <c r="BP468" s="14"/>
      <c r="BQ468" s="54"/>
    </row>
    <row r="469" spans="1:69" s="121" customFormat="1" x14ac:dyDescent="0.25">
      <c r="A469" s="491" t="s">
        <v>8</v>
      </c>
      <c r="B469" s="491" t="s">
        <v>593</v>
      </c>
      <c r="C469" s="519">
        <v>1</v>
      </c>
      <c r="D469" s="519">
        <v>1</v>
      </c>
      <c r="E469" s="519">
        <v>1</v>
      </c>
      <c r="F469" s="519">
        <v>1</v>
      </c>
      <c r="G469" s="519">
        <v>1</v>
      </c>
      <c r="H469" s="519">
        <v>1</v>
      </c>
      <c r="I469" s="519">
        <v>1</v>
      </c>
      <c r="J469" s="500">
        <v>1</v>
      </c>
      <c r="K469" s="500">
        <v>1</v>
      </c>
      <c r="L469" s="500">
        <v>1</v>
      </c>
      <c r="M469" s="500">
        <v>1</v>
      </c>
      <c r="N469" s="500">
        <v>1</v>
      </c>
      <c r="O469" s="500">
        <v>1</v>
      </c>
      <c r="P469" s="500">
        <v>1</v>
      </c>
      <c r="Q469" s="500">
        <v>1</v>
      </c>
      <c r="R469" s="500">
        <v>1</v>
      </c>
      <c r="S469" s="500">
        <v>1</v>
      </c>
      <c r="T469" s="500">
        <v>1</v>
      </c>
      <c r="U469" s="500">
        <v>1</v>
      </c>
      <c r="V469" s="500">
        <v>1</v>
      </c>
      <c r="W469" s="459">
        <v>0</v>
      </c>
      <c r="X469" s="459">
        <v>0</v>
      </c>
      <c r="Y469" s="459">
        <v>0</v>
      </c>
      <c r="Z469" s="459">
        <v>0</v>
      </c>
      <c r="AA469" s="459">
        <v>0</v>
      </c>
      <c r="AB469" s="459">
        <v>0</v>
      </c>
      <c r="AC469" s="459">
        <v>0</v>
      </c>
      <c r="AD469" s="459">
        <v>0</v>
      </c>
      <c r="AE469" s="459">
        <v>0</v>
      </c>
      <c r="AF469" s="459">
        <v>0</v>
      </c>
      <c r="AG469" s="459">
        <v>0</v>
      </c>
      <c r="AH469" s="459">
        <v>0</v>
      </c>
      <c r="AI469" s="459">
        <v>0</v>
      </c>
      <c r="AJ469" s="459">
        <v>0</v>
      </c>
      <c r="AK469" s="459">
        <v>0</v>
      </c>
      <c r="AL469" s="459">
        <v>0</v>
      </c>
      <c r="AM469" s="459">
        <v>0</v>
      </c>
      <c r="AN469" s="459">
        <v>0</v>
      </c>
      <c r="AO469" s="459">
        <v>0</v>
      </c>
      <c r="AP469" s="459">
        <v>0</v>
      </c>
      <c r="AQ469" s="459">
        <v>0</v>
      </c>
      <c r="AR469" s="459">
        <v>0</v>
      </c>
      <c r="AS469" s="459">
        <v>0</v>
      </c>
      <c r="AT469" s="459">
        <v>0</v>
      </c>
      <c r="AU469" s="459">
        <v>0</v>
      </c>
      <c r="AV469" s="459">
        <v>0</v>
      </c>
      <c r="AW469" s="459">
        <v>0</v>
      </c>
      <c r="AX469" s="459">
        <v>0</v>
      </c>
      <c r="AY469" s="459">
        <v>0</v>
      </c>
      <c r="AZ469" s="459">
        <v>0</v>
      </c>
      <c r="BA469" s="459">
        <v>0</v>
      </c>
      <c r="BB469" s="459">
        <v>0</v>
      </c>
      <c r="BC469" s="459">
        <v>0</v>
      </c>
      <c r="BD469" s="459">
        <v>0</v>
      </c>
      <c r="BE469" s="459">
        <v>0</v>
      </c>
      <c r="BF469" s="459">
        <v>0</v>
      </c>
      <c r="BG469" s="459">
        <v>0</v>
      </c>
      <c r="BH469" s="459">
        <v>0</v>
      </c>
      <c r="BI469" s="459">
        <v>0</v>
      </c>
      <c r="BJ469" s="459">
        <v>0</v>
      </c>
      <c r="BK469" s="459"/>
      <c r="BL469" s="459"/>
      <c r="BM469" s="459"/>
      <c r="BN469" s="459"/>
      <c r="BO469" s="459"/>
      <c r="BP469" s="459"/>
      <c r="BQ469" s="81"/>
    </row>
    <row r="470" spans="1:69" hidden="1" x14ac:dyDescent="0.25">
      <c r="A470" s="54" t="s">
        <v>8</v>
      </c>
      <c r="B470" s="54" t="s">
        <v>1238</v>
      </c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14"/>
      <c r="W470" s="14"/>
      <c r="X470" s="54"/>
      <c r="Y470" s="54"/>
      <c r="Z470" s="54"/>
      <c r="AA470" s="54"/>
      <c r="AB470" s="54"/>
      <c r="AC470" s="54"/>
      <c r="AD470" s="54"/>
      <c r="AE470" s="14"/>
      <c r="AF470" s="14"/>
      <c r="AG470" s="14"/>
      <c r="AH470" s="14"/>
      <c r="AI470" s="14"/>
      <c r="AJ470" s="1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14"/>
      <c r="AV470" s="54"/>
      <c r="AW470" s="14"/>
      <c r="AX470" s="14"/>
      <c r="AY470" s="54"/>
      <c r="AZ470" s="14"/>
      <c r="BA470" s="14"/>
      <c r="BB470" s="14"/>
      <c r="BC470" s="14"/>
      <c r="BD470" s="459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54"/>
    </row>
    <row r="471" spans="1:69" hidden="1" x14ac:dyDescent="0.25">
      <c r="A471" s="438" t="s">
        <v>8</v>
      </c>
      <c r="B471" s="438" t="s">
        <v>1523</v>
      </c>
      <c r="C471" s="438"/>
      <c r="D471" s="438"/>
      <c r="E471" s="438"/>
      <c r="F471" s="438"/>
      <c r="G471" s="438"/>
      <c r="H471" s="438"/>
      <c r="I471" s="438"/>
      <c r="J471" s="438"/>
      <c r="K471" s="438"/>
      <c r="L471" s="438"/>
      <c r="M471" s="438"/>
      <c r="N471" s="438"/>
      <c r="O471" s="438"/>
      <c r="P471" s="438"/>
      <c r="Q471" s="438"/>
      <c r="R471" s="438"/>
      <c r="S471" s="438"/>
      <c r="T471" s="438"/>
      <c r="U471" s="438"/>
      <c r="V471" s="40"/>
      <c r="W471" s="14"/>
      <c r="X471" s="54"/>
      <c r="Y471" s="54"/>
      <c r="Z471" s="54"/>
      <c r="AA471" s="54"/>
      <c r="AB471" s="54"/>
      <c r="AC471" s="54"/>
      <c r="AD471" s="54"/>
      <c r="AE471" s="14"/>
      <c r="AF471" s="14"/>
      <c r="AG471" s="14"/>
      <c r="AH471" s="14"/>
      <c r="AI471" s="14"/>
      <c r="AJ471" s="1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14"/>
      <c r="AV471" s="54"/>
      <c r="AW471" s="14"/>
      <c r="AX471" s="14"/>
      <c r="AY471" s="54"/>
      <c r="AZ471" s="14"/>
      <c r="BA471" s="14"/>
      <c r="BB471" s="14"/>
      <c r="BC471" s="14"/>
      <c r="BD471" s="459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54"/>
    </row>
    <row r="472" spans="1:69" x14ac:dyDescent="0.25">
      <c r="A472" s="54" t="s">
        <v>8</v>
      </c>
      <c r="B472" s="54" t="s">
        <v>140</v>
      </c>
      <c r="C472" s="522">
        <v>3</v>
      </c>
      <c r="D472" s="522">
        <v>3</v>
      </c>
      <c r="E472" s="522">
        <v>3</v>
      </c>
      <c r="F472" s="522">
        <v>3</v>
      </c>
      <c r="G472" s="522">
        <v>3</v>
      </c>
      <c r="H472" s="60">
        <v>3</v>
      </c>
      <c r="I472" s="60">
        <v>3</v>
      </c>
      <c r="J472" s="14">
        <v>3</v>
      </c>
      <c r="K472" s="14">
        <v>3</v>
      </c>
      <c r="L472" s="14">
        <v>3</v>
      </c>
      <c r="M472" s="14">
        <v>3</v>
      </c>
      <c r="N472" s="14">
        <v>3</v>
      </c>
      <c r="O472" s="14">
        <v>3</v>
      </c>
      <c r="P472" s="14">
        <v>3</v>
      </c>
      <c r="Q472" s="14">
        <v>3</v>
      </c>
      <c r="R472" s="14">
        <v>3</v>
      </c>
      <c r="S472" s="14">
        <v>3</v>
      </c>
      <c r="T472" s="14">
        <v>3</v>
      </c>
      <c r="U472" s="14">
        <v>3</v>
      </c>
      <c r="V472" s="14">
        <v>3</v>
      </c>
      <c r="W472" s="14">
        <v>3</v>
      </c>
      <c r="X472" s="14">
        <v>3</v>
      </c>
      <c r="Y472" s="14">
        <v>3</v>
      </c>
      <c r="Z472" s="14">
        <v>3</v>
      </c>
      <c r="AA472" s="14">
        <v>3</v>
      </c>
      <c r="AB472" s="14">
        <v>3</v>
      </c>
      <c r="AC472" s="14">
        <v>3</v>
      </c>
      <c r="AD472" s="14">
        <v>3</v>
      </c>
      <c r="AE472" s="14">
        <v>3</v>
      </c>
      <c r="AF472" s="14">
        <v>3</v>
      </c>
      <c r="AG472" s="14">
        <v>3</v>
      </c>
      <c r="AH472" s="14">
        <v>3</v>
      </c>
      <c r="AI472" s="14">
        <v>3</v>
      </c>
      <c r="AJ472" s="14">
        <v>3</v>
      </c>
      <c r="AK472" s="14">
        <v>3</v>
      </c>
      <c r="AL472" s="14">
        <v>3</v>
      </c>
      <c r="AM472" s="14">
        <v>3</v>
      </c>
      <c r="AN472" s="14">
        <v>3</v>
      </c>
      <c r="AO472" s="14">
        <v>3</v>
      </c>
      <c r="AP472" s="14">
        <v>3</v>
      </c>
      <c r="AQ472" s="14">
        <v>3</v>
      </c>
      <c r="AR472" s="14">
        <v>3</v>
      </c>
      <c r="AS472" s="14">
        <v>3</v>
      </c>
      <c r="AT472" s="14">
        <v>3</v>
      </c>
      <c r="AU472" s="14">
        <v>3</v>
      </c>
      <c r="AV472" s="14">
        <v>3</v>
      </c>
      <c r="AW472" s="14">
        <v>3</v>
      </c>
      <c r="AX472" s="14">
        <v>3</v>
      </c>
      <c r="AY472" s="14">
        <v>3</v>
      </c>
      <c r="AZ472" s="14">
        <v>3</v>
      </c>
      <c r="BA472" s="14">
        <v>3</v>
      </c>
      <c r="BB472" s="14">
        <v>3</v>
      </c>
      <c r="BC472" s="14">
        <v>3</v>
      </c>
      <c r="BD472" s="459">
        <v>3</v>
      </c>
      <c r="BE472" s="14">
        <v>3</v>
      </c>
      <c r="BF472" s="14">
        <v>3</v>
      </c>
      <c r="BG472" s="14">
        <v>3</v>
      </c>
      <c r="BH472" s="14">
        <v>1</v>
      </c>
      <c r="BI472" s="14">
        <v>1</v>
      </c>
      <c r="BJ472" s="14">
        <v>1</v>
      </c>
      <c r="BK472" s="14"/>
      <c r="BL472" s="14"/>
      <c r="BM472" s="14"/>
      <c r="BN472" s="14"/>
      <c r="BO472" s="14"/>
      <c r="BP472" s="14"/>
      <c r="BQ472" s="54"/>
    </row>
    <row r="473" spans="1:69" x14ac:dyDescent="0.25">
      <c r="A473" s="54" t="s">
        <v>8</v>
      </c>
      <c r="B473" s="54" t="s">
        <v>132</v>
      </c>
      <c r="C473" s="522">
        <v>6</v>
      </c>
      <c r="D473" s="522">
        <v>6</v>
      </c>
      <c r="E473" s="522">
        <v>6</v>
      </c>
      <c r="F473" s="522">
        <v>6</v>
      </c>
      <c r="G473" s="522">
        <v>6</v>
      </c>
      <c r="H473" s="60">
        <v>6</v>
      </c>
      <c r="I473" s="60">
        <v>6</v>
      </c>
      <c r="J473" s="14">
        <v>6</v>
      </c>
      <c r="K473" s="14">
        <v>6</v>
      </c>
      <c r="L473" s="14">
        <v>6</v>
      </c>
      <c r="M473" s="14">
        <v>6</v>
      </c>
      <c r="N473" s="14">
        <v>6</v>
      </c>
      <c r="O473" s="14">
        <v>6</v>
      </c>
      <c r="P473" s="14">
        <v>6</v>
      </c>
      <c r="Q473" s="14">
        <v>6</v>
      </c>
      <c r="R473" s="14">
        <v>6</v>
      </c>
      <c r="S473" s="14">
        <v>6</v>
      </c>
      <c r="T473" s="14">
        <v>6</v>
      </c>
      <c r="U473" s="14">
        <v>6</v>
      </c>
      <c r="V473" s="14">
        <v>6</v>
      </c>
      <c r="W473" s="14">
        <v>6</v>
      </c>
      <c r="X473" s="14">
        <v>6</v>
      </c>
      <c r="Y473" s="14">
        <v>5</v>
      </c>
      <c r="Z473" s="14">
        <v>5</v>
      </c>
      <c r="AA473" s="14">
        <v>5</v>
      </c>
      <c r="AB473" s="14">
        <v>5</v>
      </c>
      <c r="AC473" s="14">
        <v>5</v>
      </c>
      <c r="AD473" s="14">
        <v>5</v>
      </c>
      <c r="AE473" s="14">
        <v>5</v>
      </c>
      <c r="AF473" s="14">
        <v>5</v>
      </c>
      <c r="AG473" s="14">
        <v>5</v>
      </c>
      <c r="AH473" s="14">
        <v>5</v>
      </c>
      <c r="AI473" s="14">
        <v>5</v>
      </c>
      <c r="AJ473" s="14">
        <v>5</v>
      </c>
      <c r="AK473" s="14">
        <v>5</v>
      </c>
      <c r="AL473" s="14">
        <v>5</v>
      </c>
      <c r="AM473" s="14">
        <v>5</v>
      </c>
      <c r="AN473" s="14">
        <v>5</v>
      </c>
      <c r="AO473" s="14">
        <v>5</v>
      </c>
      <c r="AP473" s="14">
        <v>5</v>
      </c>
      <c r="AQ473" s="14">
        <v>5</v>
      </c>
      <c r="AR473" s="14">
        <v>5</v>
      </c>
      <c r="AS473" s="14">
        <v>5</v>
      </c>
      <c r="AT473" s="14">
        <v>5</v>
      </c>
      <c r="AU473" s="14">
        <v>5</v>
      </c>
      <c r="AV473" s="14">
        <v>4</v>
      </c>
      <c r="AW473" s="14">
        <v>4</v>
      </c>
      <c r="AX473" s="14">
        <v>4</v>
      </c>
      <c r="AY473" s="14">
        <v>4</v>
      </c>
      <c r="AZ473" s="14">
        <v>4</v>
      </c>
      <c r="BA473" s="14">
        <v>3</v>
      </c>
      <c r="BB473" s="14">
        <v>2</v>
      </c>
      <c r="BC473" s="14">
        <v>2</v>
      </c>
      <c r="BD473" s="459">
        <v>1</v>
      </c>
      <c r="BE473" s="14">
        <v>1</v>
      </c>
      <c r="BF473" s="14">
        <v>1</v>
      </c>
      <c r="BG473" s="14">
        <v>1</v>
      </c>
      <c r="BH473" s="14">
        <v>1</v>
      </c>
      <c r="BI473" s="14">
        <v>0</v>
      </c>
      <c r="BJ473" s="14">
        <v>0</v>
      </c>
      <c r="BK473" s="14"/>
      <c r="BL473" s="14"/>
      <c r="BM473" s="14"/>
      <c r="BN473" s="14"/>
      <c r="BO473" s="14"/>
      <c r="BP473" s="14"/>
      <c r="BQ473" s="54"/>
    </row>
    <row r="474" spans="1:69" hidden="1" x14ac:dyDescent="0.25">
      <c r="A474" s="467" t="s">
        <v>8</v>
      </c>
      <c r="B474" s="467" t="s">
        <v>1524</v>
      </c>
      <c r="C474" s="467"/>
      <c r="D474" s="467"/>
      <c r="E474" s="467"/>
      <c r="F474" s="467"/>
      <c r="G474" s="467"/>
      <c r="H474" s="467"/>
      <c r="I474" s="467"/>
      <c r="J474" s="467"/>
      <c r="K474" s="467"/>
      <c r="L474" s="467"/>
      <c r="M474" s="467"/>
      <c r="N474" s="467"/>
      <c r="O474" s="467"/>
      <c r="P474" s="467"/>
      <c r="Q474" s="467"/>
      <c r="R474" s="467"/>
      <c r="S474" s="467"/>
      <c r="T474" s="467"/>
      <c r="U474" s="467"/>
      <c r="V474" s="36"/>
      <c r="W474" s="14"/>
      <c r="X474" s="54"/>
      <c r="Y474" s="54"/>
      <c r="Z474" s="54"/>
      <c r="AA474" s="54"/>
      <c r="AB474" s="54"/>
      <c r="AC474" s="54"/>
      <c r="AD474" s="54"/>
      <c r="AE474" s="14"/>
      <c r="AF474" s="14"/>
      <c r="AG474" s="14"/>
      <c r="AH474" s="14"/>
      <c r="AI474" s="14"/>
      <c r="AJ474" s="1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14"/>
      <c r="AV474" s="54"/>
      <c r="AW474" s="14"/>
      <c r="AX474" s="14"/>
      <c r="AY474" s="54"/>
      <c r="AZ474" s="14"/>
      <c r="BA474" s="14"/>
      <c r="BB474" s="14"/>
      <c r="BC474" s="14"/>
      <c r="BD474" s="459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54"/>
    </row>
    <row r="475" spans="1:69" hidden="1" x14ac:dyDescent="0.25">
      <c r="A475" s="438" t="s">
        <v>8</v>
      </c>
      <c r="B475" s="438" t="s">
        <v>1142</v>
      </c>
      <c r="C475" s="438"/>
      <c r="D475" s="438"/>
      <c r="E475" s="438"/>
      <c r="F475" s="438"/>
      <c r="G475" s="438"/>
      <c r="H475" s="438"/>
      <c r="I475" s="438"/>
      <c r="J475" s="438"/>
      <c r="K475" s="438"/>
      <c r="L475" s="438"/>
      <c r="M475" s="438"/>
      <c r="N475" s="438"/>
      <c r="O475" s="438"/>
      <c r="P475" s="438"/>
      <c r="Q475" s="438"/>
      <c r="R475" s="438"/>
      <c r="S475" s="438"/>
      <c r="T475" s="438"/>
      <c r="U475" s="438"/>
      <c r="V475" s="40"/>
      <c r="W475" s="14"/>
      <c r="X475" s="54"/>
      <c r="Y475" s="54"/>
      <c r="Z475" s="54"/>
      <c r="AA475" s="54"/>
      <c r="AB475" s="54"/>
      <c r="AC475" s="54"/>
      <c r="AD475" s="54"/>
      <c r="AE475" s="14"/>
      <c r="AF475" s="14"/>
      <c r="AG475" s="14"/>
      <c r="AH475" s="14"/>
      <c r="AI475" s="14"/>
      <c r="AJ475" s="1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14"/>
      <c r="AV475" s="54"/>
      <c r="AW475" s="14"/>
      <c r="AX475" s="14"/>
      <c r="AY475" s="54"/>
      <c r="AZ475" s="14"/>
      <c r="BA475" s="14"/>
      <c r="BB475" s="14"/>
      <c r="BC475" s="14"/>
      <c r="BD475" s="459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54"/>
    </row>
    <row r="476" spans="1:69" x14ac:dyDescent="0.25">
      <c r="A476" s="54" t="s">
        <v>8</v>
      </c>
      <c r="B476" s="54" t="s">
        <v>232</v>
      </c>
      <c r="C476" s="60">
        <v>0</v>
      </c>
      <c r="D476" s="60">
        <v>0</v>
      </c>
      <c r="E476" s="60">
        <v>0</v>
      </c>
      <c r="F476" s="60">
        <v>0</v>
      </c>
      <c r="G476" s="60">
        <v>0</v>
      </c>
      <c r="H476" s="60">
        <v>0</v>
      </c>
      <c r="I476" s="60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  <c r="AL476" s="14">
        <v>0</v>
      </c>
      <c r="AM476" s="14">
        <v>0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0</v>
      </c>
      <c r="AT476" s="14">
        <v>0</v>
      </c>
      <c r="AU476" s="14">
        <v>0</v>
      </c>
      <c r="AV476" s="14">
        <v>0</v>
      </c>
      <c r="AW476" s="14">
        <v>0</v>
      </c>
      <c r="AX476" s="14">
        <v>0</v>
      </c>
      <c r="AY476" s="14">
        <v>0</v>
      </c>
      <c r="AZ476" s="14">
        <v>0</v>
      </c>
      <c r="BA476" s="14">
        <v>0</v>
      </c>
      <c r="BB476" s="14">
        <v>0</v>
      </c>
      <c r="BC476" s="14">
        <v>0</v>
      </c>
      <c r="BD476" s="459">
        <v>0</v>
      </c>
      <c r="BE476" s="14">
        <v>0</v>
      </c>
      <c r="BF476" s="14">
        <v>0</v>
      </c>
      <c r="BG476" s="14">
        <v>0</v>
      </c>
      <c r="BH476" s="14">
        <v>0</v>
      </c>
      <c r="BI476" s="14">
        <v>0</v>
      </c>
      <c r="BJ476" s="14">
        <v>0</v>
      </c>
      <c r="BK476" s="14"/>
      <c r="BL476" s="14"/>
      <c r="BM476" s="14"/>
      <c r="BN476" s="14"/>
      <c r="BO476" s="14"/>
      <c r="BP476" s="14"/>
      <c r="BQ476" s="54"/>
    </row>
    <row r="477" spans="1:69" hidden="1" x14ac:dyDescent="0.25">
      <c r="A477" s="467" t="s">
        <v>8</v>
      </c>
      <c r="B477" s="467" t="s">
        <v>907</v>
      </c>
      <c r="C477" s="467"/>
      <c r="D477" s="467"/>
      <c r="E477" s="467"/>
      <c r="F477" s="467"/>
      <c r="G477" s="467"/>
      <c r="H477" s="467"/>
      <c r="I477" s="467"/>
      <c r="J477" s="467"/>
      <c r="K477" s="467"/>
      <c r="L477" s="467"/>
      <c r="M477" s="467"/>
      <c r="N477" s="467"/>
      <c r="O477" s="467"/>
      <c r="P477" s="467"/>
      <c r="Q477" s="467"/>
      <c r="R477" s="467"/>
      <c r="S477" s="467"/>
      <c r="T477" s="467"/>
      <c r="U477" s="467"/>
      <c r="V477" s="36"/>
      <c r="W477" s="14"/>
      <c r="X477" s="54"/>
      <c r="Y477" s="54"/>
      <c r="Z477" s="54"/>
      <c r="AA477" s="54"/>
      <c r="AB477" s="54"/>
      <c r="AC477" s="54"/>
      <c r="AD477" s="54"/>
      <c r="AE477" s="14"/>
      <c r="AF477" s="14"/>
      <c r="AG477" s="14"/>
      <c r="AH477" s="14"/>
      <c r="AI477" s="14"/>
      <c r="AJ477" s="1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14"/>
      <c r="AV477" s="54"/>
      <c r="AW477" s="14"/>
      <c r="AX477" s="14"/>
      <c r="AY477" s="54"/>
      <c r="AZ477" s="14"/>
      <c r="BA477" s="14"/>
      <c r="BB477" s="14"/>
      <c r="BC477" s="14"/>
      <c r="BD477" s="459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54"/>
    </row>
    <row r="478" spans="1:69" hidden="1" x14ac:dyDescent="0.25">
      <c r="A478" s="54" t="s">
        <v>8</v>
      </c>
      <c r="B478" s="54" t="s">
        <v>1030</v>
      </c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14"/>
      <c r="W478" s="14"/>
      <c r="X478" s="54"/>
      <c r="Y478" s="54"/>
      <c r="Z478" s="54"/>
      <c r="AA478" s="54"/>
      <c r="AB478" s="54"/>
      <c r="AC478" s="54"/>
      <c r="AD478" s="54"/>
      <c r="AE478" s="14"/>
      <c r="AF478" s="14"/>
      <c r="AG478" s="14"/>
      <c r="AH478" s="14"/>
      <c r="AI478" s="14"/>
      <c r="AJ478" s="1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14"/>
      <c r="AV478" s="54"/>
      <c r="AW478" s="14"/>
      <c r="AX478" s="14"/>
      <c r="AY478" s="54"/>
      <c r="AZ478" s="14"/>
      <c r="BA478" s="14"/>
      <c r="BB478" s="14"/>
      <c r="BC478" s="14"/>
      <c r="BD478" s="459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54"/>
    </row>
    <row r="479" spans="1:69" hidden="1" x14ac:dyDescent="0.25">
      <c r="A479" s="438" t="s">
        <v>8</v>
      </c>
      <c r="B479" s="438" t="s">
        <v>1525</v>
      </c>
      <c r="C479" s="438"/>
      <c r="D479" s="438"/>
      <c r="E479" s="438"/>
      <c r="F479" s="438"/>
      <c r="G479" s="438"/>
      <c r="H479" s="438"/>
      <c r="I479" s="438"/>
      <c r="J479" s="438"/>
      <c r="K479" s="438"/>
      <c r="L479" s="438"/>
      <c r="M479" s="438"/>
      <c r="N479" s="438"/>
      <c r="O479" s="438"/>
      <c r="P479" s="438"/>
      <c r="Q479" s="438"/>
      <c r="R479" s="438"/>
      <c r="S479" s="438"/>
      <c r="T479" s="438"/>
      <c r="U479" s="438"/>
      <c r="V479" s="40"/>
      <c r="W479" s="14"/>
      <c r="X479" s="54"/>
      <c r="Y479" s="54"/>
      <c r="Z479" s="54"/>
      <c r="AA479" s="54"/>
      <c r="AB479" s="54"/>
      <c r="AC479" s="54"/>
      <c r="AD479" s="54"/>
      <c r="AE479" s="14"/>
      <c r="AF479" s="14"/>
      <c r="AG479" s="14"/>
      <c r="AH479" s="14"/>
      <c r="AI479" s="14"/>
      <c r="AJ479" s="1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14"/>
      <c r="AV479" s="54"/>
      <c r="AW479" s="14"/>
      <c r="AX479" s="14"/>
      <c r="AY479" s="54"/>
      <c r="AZ479" s="14"/>
      <c r="BA479" s="14"/>
      <c r="BB479" s="14"/>
      <c r="BC479" s="14"/>
      <c r="BD479" s="459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54"/>
    </row>
    <row r="480" spans="1:69" x14ac:dyDescent="0.25">
      <c r="A480" s="54" t="s">
        <v>8</v>
      </c>
      <c r="B480" s="54" t="s">
        <v>203</v>
      </c>
      <c r="C480" s="522">
        <v>14</v>
      </c>
      <c r="D480" s="522">
        <v>14</v>
      </c>
      <c r="E480" s="522">
        <v>14</v>
      </c>
      <c r="F480" s="522">
        <v>14</v>
      </c>
      <c r="G480" s="522">
        <v>13</v>
      </c>
      <c r="H480" s="60">
        <v>13</v>
      </c>
      <c r="I480" s="60">
        <v>13</v>
      </c>
      <c r="J480" s="14">
        <v>13</v>
      </c>
      <c r="K480" s="14">
        <v>13</v>
      </c>
      <c r="L480" s="14">
        <v>13</v>
      </c>
      <c r="M480" s="14">
        <v>13</v>
      </c>
      <c r="N480" s="14">
        <v>13</v>
      </c>
      <c r="O480" s="14">
        <v>13</v>
      </c>
      <c r="P480" s="14">
        <v>13</v>
      </c>
      <c r="Q480" s="14">
        <v>13</v>
      </c>
      <c r="R480" s="14">
        <v>13</v>
      </c>
      <c r="S480" s="14">
        <v>13</v>
      </c>
      <c r="T480" s="14">
        <v>13</v>
      </c>
      <c r="U480" s="14">
        <v>13</v>
      </c>
      <c r="V480" s="14">
        <v>13</v>
      </c>
      <c r="W480" s="14">
        <v>13</v>
      </c>
      <c r="X480" s="14">
        <v>13</v>
      </c>
      <c r="Y480" s="14">
        <v>13</v>
      </c>
      <c r="Z480" s="14">
        <v>13</v>
      </c>
      <c r="AA480" s="14">
        <v>13</v>
      </c>
      <c r="AB480" s="14">
        <v>13</v>
      </c>
      <c r="AC480" s="14">
        <v>13</v>
      </c>
      <c r="AD480" s="14">
        <v>13</v>
      </c>
      <c r="AE480" s="14">
        <v>13</v>
      </c>
      <c r="AF480" s="14">
        <v>13</v>
      </c>
      <c r="AG480" s="14">
        <v>13</v>
      </c>
      <c r="AH480" s="14">
        <v>13</v>
      </c>
      <c r="AI480" s="14">
        <v>13</v>
      </c>
      <c r="AJ480" s="14">
        <v>13</v>
      </c>
      <c r="AK480" s="14">
        <v>13</v>
      </c>
      <c r="AL480" s="14">
        <v>13</v>
      </c>
      <c r="AM480" s="14">
        <v>13</v>
      </c>
      <c r="AN480" s="14">
        <v>12</v>
      </c>
      <c r="AO480" s="14">
        <v>12</v>
      </c>
      <c r="AP480" s="14">
        <v>12</v>
      </c>
      <c r="AQ480" s="14">
        <v>12</v>
      </c>
      <c r="AR480" s="14">
        <v>12</v>
      </c>
      <c r="AS480" s="14">
        <v>12</v>
      </c>
      <c r="AT480" s="14">
        <v>12</v>
      </c>
      <c r="AU480" s="14">
        <v>12</v>
      </c>
      <c r="AV480" s="14">
        <v>11</v>
      </c>
      <c r="AW480" s="14">
        <v>11</v>
      </c>
      <c r="AX480" s="14">
        <v>11</v>
      </c>
      <c r="AY480" s="14">
        <v>11</v>
      </c>
      <c r="AZ480" s="14">
        <v>11</v>
      </c>
      <c r="BA480" s="14">
        <v>11</v>
      </c>
      <c r="BB480" s="14">
        <v>11</v>
      </c>
      <c r="BC480" s="14">
        <v>11</v>
      </c>
      <c r="BD480" s="459">
        <v>11</v>
      </c>
      <c r="BE480" s="14">
        <v>7</v>
      </c>
      <c r="BF480" s="14">
        <v>7</v>
      </c>
      <c r="BG480" s="14">
        <v>5</v>
      </c>
      <c r="BH480" s="14">
        <v>3</v>
      </c>
      <c r="BI480" s="14">
        <v>2</v>
      </c>
      <c r="BJ480" s="14">
        <v>1</v>
      </c>
      <c r="BK480" s="14"/>
      <c r="BL480" s="14"/>
      <c r="BM480" s="14"/>
      <c r="BN480" s="14"/>
      <c r="BO480" s="14"/>
      <c r="BP480" s="14"/>
      <c r="BQ480" s="54"/>
    </row>
    <row r="481" spans="1:69" hidden="1" x14ac:dyDescent="0.25">
      <c r="A481" s="466" t="s">
        <v>8</v>
      </c>
      <c r="B481" s="466" t="s">
        <v>1240</v>
      </c>
      <c r="C481" s="466"/>
      <c r="D481" s="466"/>
      <c r="E481" s="466"/>
      <c r="F481" s="466"/>
      <c r="G481" s="466"/>
      <c r="H481" s="466"/>
      <c r="I481" s="466"/>
      <c r="J481" s="466"/>
      <c r="K481" s="466"/>
      <c r="L481" s="466"/>
      <c r="M481" s="466"/>
      <c r="N481" s="466"/>
      <c r="O481" s="466"/>
      <c r="P481" s="466"/>
      <c r="Q481" s="466"/>
      <c r="R481" s="466"/>
      <c r="S481" s="466"/>
      <c r="T481" s="466"/>
      <c r="U481" s="466"/>
      <c r="V481" s="468"/>
      <c r="W481" s="14"/>
      <c r="X481" s="54"/>
      <c r="Y481" s="54"/>
      <c r="Z481" s="54"/>
      <c r="AA481" s="54"/>
      <c r="AB481" s="54"/>
      <c r="AC481" s="54"/>
      <c r="AD481" s="54"/>
      <c r="AE481" s="14"/>
      <c r="AF481" s="14"/>
      <c r="AG481" s="14"/>
      <c r="AH481" s="14"/>
      <c r="AI481" s="14"/>
      <c r="AJ481" s="1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14"/>
      <c r="AV481" s="54"/>
      <c r="AW481" s="14"/>
      <c r="AX481" s="14"/>
      <c r="AY481" s="54"/>
      <c r="AZ481" s="14"/>
      <c r="BA481" s="14"/>
      <c r="BB481" s="14"/>
      <c r="BC481" s="14"/>
      <c r="BD481" s="459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54"/>
    </row>
    <row r="482" spans="1:69" x14ac:dyDescent="0.25">
      <c r="A482" s="54" t="s">
        <v>8</v>
      </c>
      <c r="B482" s="54" t="s">
        <v>40</v>
      </c>
      <c r="C482" s="522">
        <v>16</v>
      </c>
      <c r="D482" s="522">
        <v>16</v>
      </c>
      <c r="E482" s="522">
        <v>16</v>
      </c>
      <c r="F482" s="522">
        <v>16</v>
      </c>
      <c r="G482" s="522">
        <v>16</v>
      </c>
      <c r="H482" s="60">
        <v>16</v>
      </c>
      <c r="I482" s="60">
        <v>16</v>
      </c>
      <c r="J482" s="14">
        <v>16</v>
      </c>
      <c r="K482" s="14">
        <v>15</v>
      </c>
      <c r="L482" s="14">
        <v>15</v>
      </c>
      <c r="M482" s="14">
        <v>15</v>
      </c>
      <c r="N482" s="14">
        <v>15</v>
      </c>
      <c r="O482" s="14">
        <v>15</v>
      </c>
      <c r="P482" s="14">
        <v>15</v>
      </c>
      <c r="Q482" s="14">
        <v>15</v>
      </c>
      <c r="R482" s="14">
        <v>15</v>
      </c>
      <c r="S482" s="14">
        <v>15</v>
      </c>
      <c r="T482" s="14">
        <v>15</v>
      </c>
      <c r="U482" s="14">
        <v>15</v>
      </c>
      <c r="V482" s="14">
        <v>15</v>
      </c>
      <c r="W482" s="14">
        <v>15</v>
      </c>
      <c r="X482" s="14">
        <v>15</v>
      </c>
      <c r="Y482" s="14">
        <v>15</v>
      </c>
      <c r="Z482" s="14">
        <v>14</v>
      </c>
      <c r="AA482" s="14">
        <v>14</v>
      </c>
      <c r="AB482" s="14">
        <v>14</v>
      </c>
      <c r="AC482" s="14">
        <v>14</v>
      </c>
      <c r="AD482" s="14">
        <v>14</v>
      </c>
      <c r="AE482" s="14">
        <v>14</v>
      </c>
      <c r="AF482" s="14">
        <v>14</v>
      </c>
      <c r="AG482" s="14">
        <v>14</v>
      </c>
      <c r="AH482" s="14">
        <v>14</v>
      </c>
      <c r="AI482" s="14">
        <v>14</v>
      </c>
      <c r="AJ482" s="14">
        <v>14</v>
      </c>
      <c r="AK482" s="14">
        <v>14</v>
      </c>
      <c r="AL482" s="14">
        <v>14</v>
      </c>
      <c r="AM482" s="14">
        <v>14</v>
      </c>
      <c r="AN482" s="14">
        <v>13</v>
      </c>
      <c r="AO482" s="14">
        <v>13</v>
      </c>
      <c r="AP482" s="14">
        <v>12</v>
      </c>
      <c r="AQ482" s="14">
        <v>12</v>
      </c>
      <c r="AR482" s="14">
        <v>12</v>
      </c>
      <c r="AS482" s="14">
        <v>12</v>
      </c>
      <c r="AT482" s="14">
        <v>12</v>
      </c>
      <c r="AU482" s="14">
        <v>12</v>
      </c>
      <c r="AV482" s="14">
        <v>11</v>
      </c>
      <c r="AW482" s="14">
        <v>11</v>
      </c>
      <c r="AX482" s="14">
        <v>11</v>
      </c>
      <c r="AY482" s="14">
        <v>10</v>
      </c>
      <c r="AZ482" s="14">
        <v>9</v>
      </c>
      <c r="BA482" s="14">
        <v>9</v>
      </c>
      <c r="BB482" s="14">
        <v>9</v>
      </c>
      <c r="BC482" s="14">
        <v>8</v>
      </c>
      <c r="BD482" s="459">
        <v>6</v>
      </c>
      <c r="BE482" s="14">
        <v>5</v>
      </c>
      <c r="BF482" s="14">
        <v>5</v>
      </c>
      <c r="BG482" s="14">
        <v>4</v>
      </c>
      <c r="BH482" s="14">
        <v>4</v>
      </c>
      <c r="BI482" s="14">
        <v>3</v>
      </c>
      <c r="BJ482" s="14">
        <v>1</v>
      </c>
      <c r="BK482" s="14">
        <v>1</v>
      </c>
      <c r="BL482" s="14">
        <v>1</v>
      </c>
      <c r="BM482" s="14">
        <v>1</v>
      </c>
      <c r="BN482" s="14">
        <v>1</v>
      </c>
      <c r="BO482" s="14">
        <v>1</v>
      </c>
      <c r="BP482" s="14">
        <v>1</v>
      </c>
      <c r="BQ482" s="60">
        <v>1</v>
      </c>
    </row>
    <row r="483" spans="1:69" x14ac:dyDescent="0.25">
      <c r="A483" s="54" t="s">
        <v>8</v>
      </c>
      <c r="B483" s="54" t="s">
        <v>8</v>
      </c>
      <c r="C483" s="522">
        <v>560</v>
      </c>
      <c r="D483" s="522">
        <v>560</v>
      </c>
      <c r="E483" s="522">
        <v>560</v>
      </c>
      <c r="F483" s="522">
        <v>559</v>
      </c>
      <c r="G483" s="522">
        <v>557</v>
      </c>
      <c r="H483" s="60">
        <v>557</v>
      </c>
      <c r="I483" s="60">
        <v>557</v>
      </c>
      <c r="J483" s="14">
        <v>556</v>
      </c>
      <c r="K483" s="14">
        <v>550</v>
      </c>
      <c r="L483" s="14">
        <v>550</v>
      </c>
      <c r="M483" s="14">
        <v>550</v>
      </c>
      <c r="N483" s="14">
        <v>550</v>
      </c>
      <c r="O483" s="14">
        <v>548</v>
      </c>
      <c r="P483" s="14">
        <v>544</v>
      </c>
      <c r="Q483" s="14">
        <v>544</v>
      </c>
      <c r="R483" s="14">
        <v>544</v>
      </c>
      <c r="S483" s="14">
        <v>544</v>
      </c>
      <c r="T483" s="14">
        <v>544</v>
      </c>
      <c r="U483" s="14">
        <v>544</v>
      </c>
      <c r="V483" s="14">
        <v>541</v>
      </c>
      <c r="W483" s="14">
        <v>539</v>
      </c>
      <c r="X483" s="14">
        <v>533</v>
      </c>
      <c r="Y483" s="14">
        <v>531</v>
      </c>
      <c r="Z483" s="14">
        <v>522</v>
      </c>
      <c r="AA483" s="14">
        <v>521</v>
      </c>
      <c r="AB483" s="14">
        <v>521</v>
      </c>
      <c r="AC483" s="14">
        <v>520</v>
      </c>
      <c r="AD483" s="14">
        <v>517</v>
      </c>
      <c r="AE483" s="14">
        <v>516</v>
      </c>
      <c r="AF483" s="14">
        <v>511</v>
      </c>
      <c r="AG483" s="14">
        <v>510</v>
      </c>
      <c r="AH483" s="14">
        <v>509</v>
      </c>
      <c r="AI483" s="14">
        <v>506</v>
      </c>
      <c r="AJ483" s="14">
        <v>502</v>
      </c>
      <c r="AK483" s="14">
        <v>492</v>
      </c>
      <c r="AL483" s="14">
        <v>491</v>
      </c>
      <c r="AM483" s="14">
        <v>490</v>
      </c>
      <c r="AN483" s="14">
        <v>474</v>
      </c>
      <c r="AO483" s="14">
        <v>471</v>
      </c>
      <c r="AP483" s="14">
        <v>470</v>
      </c>
      <c r="AQ483" s="14">
        <v>463</v>
      </c>
      <c r="AR483" s="14">
        <v>453</v>
      </c>
      <c r="AS483" s="14">
        <v>449</v>
      </c>
      <c r="AT483" s="14">
        <v>445</v>
      </c>
      <c r="AU483" s="14">
        <v>445</v>
      </c>
      <c r="AV483" s="14">
        <v>437</v>
      </c>
      <c r="AW483" s="14">
        <v>437</v>
      </c>
      <c r="AX483" s="14">
        <v>436</v>
      </c>
      <c r="AY483" s="14">
        <v>424</v>
      </c>
      <c r="AZ483" s="14">
        <v>422</v>
      </c>
      <c r="BA483" s="14">
        <v>379</v>
      </c>
      <c r="BB483" s="14">
        <v>361</v>
      </c>
      <c r="BC483" s="14">
        <v>335</v>
      </c>
      <c r="BD483" s="459">
        <v>299</v>
      </c>
      <c r="BE483" s="14">
        <v>265</v>
      </c>
      <c r="BF483" s="14">
        <v>241</v>
      </c>
      <c r="BG483" s="14">
        <v>227</v>
      </c>
      <c r="BH483" s="14">
        <v>201</v>
      </c>
      <c r="BI483" s="14">
        <v>180</v>
      </c>
      <c r="BJ483" s="14">
        <v>147</v>
      </c>
      <c r="BK483" s="14">
        <v>89</v>
      </c>
      <c r="BL483" s="14">
        <v>89</v>
      </c>
      <c r="BM483" s="14">
        <v>88</v>
      </c>
      <c r="BN483" s="14">
        <v>80</v>
      </c>
      <c r="BO483" s="14">
        <v>78</v>
      </c>
      <c r="BP483" s="14">
        <v>77</v>
      </c>
      <c r="BQ483" s="60">
        <v>75</v>
      </c>
    </row>
    <row r="484" spans="1:69" hidden="1" x14ac:dyDescent="0.25">
      <c r="A484" s="467" t="s">
        <v>8</v>
      </c>
      <c r="B484" s="467" t="s">
        <v>1526</v>
      </c>
      <c r="C484" s="467"/>
      <c r="D484" s="467"/>
      <c r="E484" s="467"/>
      <c r="F484" s="467"/>
      <c r="G484" s="467"/>
      <c r="H484" s="467"/>
      <c r="I484" s="467"/>
      <c r="J484" s="467"/>
      <c r="K484" s="467"/>
      <c r="L484" s="467"/>
      <c r="M484" s="467"/>
      <c r="N484" s="467"/>
      <c r="O484" s="467"/>
      <c r="P484" s="467"/>
      <c r="Q484" s="467"/>
      <c r="R484" s="467"/>
      <c r="S484" s="467"/>
      <c r="T484" s="467"/>
      <c r="U484" s="467"/>
      <c r="V484" s="36"/>
      <c r="W484" s="14"/>
      <c r="X484" s="54"/>
      <c r="Y484" s="54"/>
      <c r="Z484" s="54"/>
      <c r="AA484" s="54"/>
      <c r="AB484" s="54"/>
      <c r="AC484" s="54"/>
      <c r="AD484" s="54"/>
      <c r="AE484" s="14"/>
      <c r="AF484" s="14"/>
      <c r="AG484" s="14"/>
      <c r="AH484" s="14"/>
      <c r="AI484" s="14"/>
      <c r="AJ484" s="1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14"/>
      <c r="AV484" s="54"/>
      <c r="AW484" s="14"/>
      <c r="AX484" s="14"/>
      <c r="AY484" s="54"/>
      <c r="AZ484" s="14"/>
      <c r="BA484" s="14"/>
      <c r="BB484" s="14"/>
      <c r="BC484" s="14"/>
      <c r="BD484" s="459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54"/>
    </row>
    <row r="485" spans="1:69" hidden="1" x14ac:dyDescent="0.25">
      <c r="A485" s="54" t="s">
        <v>8</v>
      </c>
      <c r="B485" s="54" t="s">
        <v>1025</v>
      </c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14"/>
      <c r="W485" s="14"/>
      <c r="X485" s="54"/>
      <c r="Y485" s="54"/>
      <c r="Z485" s="54"/>
      <c r="AA485" s="54"/>
      <c r="AB485" s="54"/>
      <c r="AC485" s="54"/>
      <c r="AD485" s="54"/>
      <c r="AE485" s="14"/>
      <c r="AF485" s="14"/>
      <c r="AG485" s="14"/>
      <c r="AH485" s="14"/>
      <c r="AI485" s="14"/>
      <c r="AJ485" s="1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14"/>
      <c r="AV485" s="54"/>
      <c r="AW485" s="14"/>
      <c r="AX485" s="14"/>
      <c r="AY485" s="54"/>
      <c r="AZ485" s="14"/>
      <c r="BA485" s="14"/>
      <c r="BB485" s="14"/>
      <c r="BC485" s="14"/>
      <c r="BD485" s="459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54"/>
    </row>
    <row r="486" spans="1:69" hidden="1" x14ac:dyDescent="0.25">
      <c r="A486" s="54" t="s">
        <v>8</v>
      </c>
      <c r="B486" s="54" t="s">
        <v>1527</v>
      </c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14"/>
      <c r="W486" s="14"/>
      <c r="X486" s="54"/>
      <c r="Y486" s="54"/>
      <c r="Z486" s="54"/>
      <c r="AA486" s="54"/>
      <c r="AB486" s="54"/>
      <c r="AC486" s="54"/>
      <c r="AD486" s="54"/>
      <c r="AE486" s="14"/>
      <c r="AF486" s="14"/>
      <c r="AG486" s="14"/>
      <c r="AH486" s="14"/>
      <c r="AI486" s="14"/>
      <c r="AJ486" s="1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14"/>
      <c r="AV486" s="54"/>
      <c r="AW486" s="14"/>
      <c r="AX486" s="14"/>
      <c r="AY486" s="54"/>
      <c r="AZ486" s="14"/>
      <c r="BA486" s="14"/>
      <c r="BB486" s="14"/>
      <c r="BC486" s="14"/>
      <c r="BD486" s="459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54"/>
    </row>
    <row r="487" spans="1:69" hidden="1" x14ac:dyDescent="0.25">
      <c r="A487" s="438" t="s">
        <v>8</v>
      </c>
      <c r="B487" s="438" t="s">
        <v>1528</v>
      </c>
      <c r="C487" s="438"/>
      <c r="D487" s="438"/>
      <c r="E487" s="438"/>
      <c r="F487" s="438"/>
      <c r="G487" s="438"/>
      <c r="H487" s="438"/>
      <c r="I487" s="438"/>
      <c r="J487" s="438"/>
      <c r="K487" s="438"/>
      <c r="L487" s="438"/>
      <c r="M487" s="438"/>
      <c r="N487" s="438"/>
      <c r="O487" s="438"/>
      <c r="P487" s="438"/>
      <c r="Q487" s="438"/>
      <c r="R487" s="438"/>
      <c r="S487" s="438"/>
      <c r="T487" s="438"/>
      <c r="U487" s="438"/>
      <c r="V487" s="40"/>
      <c r="W487" s="14"/>
      <c r="X487" s="54"/>
      <c r="Y487" s="54"/>
      <c r="Z487" s="54"/>
      <c r="AA487" s="54"/>
      <c r="AB487" s="54"/>
      <c r="AC487" s="54"/>
      <c r="AD487" s="54"/>
      <c r="AE487" s="14"/>
      <c r="AF487" s="14"/>
      <c r="AG487" s="14"/>
      <c r="AH487" s="14"/>
      <c r="AI487" s="14"/>
      <c r="AJ487" s="1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14"/>
      <c r="AV487" s="54"/>
      <c r="AW487" s="14"/>
      <c r="AX487" s="14"/>
      <c r="AY487" s="54"/>
      <c r="AZ487" s="14"/>
      <c r="BA487" s="14"/>
      <c r="BB487" s="14"/>
      <c r="BC487" s="14"/>
      <c r="BD487" s="459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54"/>
    </row>
    <row r="488" spans="1:69" x14ac:dyDescent="0.25">
      <c r="A488" s="54" t="s">
        <v>8</v>
      </c>
      <c r="B488" s="54" t="s">
        <v>185</v>
      </c>
      <c r="C488" s="60">
        <v>0</v>
      </c>
      <c r="D488" s="60">
        <v>0</v>
      </c>
      <c r="E488" s="60">
        <v>0</v>
      </c>
      <c r="F488" s="60">
        <v>0</v>
      </c>
      <c r="G488" s="60">
        <v>0</v>
      </c>
      <c r="H488" s="60">
        <v>0</v>
      </c>
      <c r="I488" s="60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  <c r="AL488" s="14">
        <v>0</v>
      </c>
      <c r="AM488" s="14">
        <v>0</v>
      </c>
      <c r="AN488" s="14">
        <v>0</v>
      </c>
      <c r="AO488" s="14">
        <v>0</v>
      </c>
      <c r="AP488" s="14">
        <v>0</v>
      </c>
      <c r="AQ488" s="14">
        <v>0</v>
      </c>
      <c r="AR488" s="14">
        <v>0</v>
      </c>
      <c r="AS488" s="14">
        <v>0</v>
      </c>
      <c r="AT488" s="14">
        <v>0</v>
      </c>
      <c r="AU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v>0</v>
      </c>
      <c r="BA488" s="14">
        <v>0</v>
      </c>
      <c r="BB488" s="14">
        <v>0</v>
      </c>
      <c r="BC488" s="14">
        <v>0</v>
      </c>
      <c r="BD488" s="459">
        <v>0</v>
      </c>
      <c r="BE488" s="14"/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  <c r="BK488" s="14"/>
      <c r="BL488" s="14"/>
      <c r="BM488" s="14"/>
      <c r="BN488" s="14"/>
      <c r="BO488" s="14"/>
      <c r="BP488" s="14"/>
      <c r="BQ488" s="54"/>
    </row>
    <row r="489" spans="1:69" hidden="1" x14ac:dyDescent="0.25">
      <c r="A489" s="467" t="s">
        <v>8</v>
      </c>
      <c r="B489" s="467" t="s">
        <v>1529</v>
      </c>
      <c r="C489" s="467"/>
      <c r="D489" s="467"/>
      <c r="E489" s="467"/>
      <c r="F489" s="467"/>
      <c r="G489" s="467"/>
      <c r="H489" s="467"/>
      <c r="I489" s="467"/>
      <c r="J489" s="467"/>
      <c r="K489" s="467"/>
      <c r="L489" s="467"/>
      <c r="M489" s="467"/>
      <c r="N489" s="467"/>
      <c r="O489" s="467"/>
      <c r="P489" s="467"/>
      <c r="Q489" s="467"/>
      <c r="R489" s="467"/>
      <c r="S489" s="467"/>
      <c r="T489" s="467"/>
      <c r="U489" s="467"/>
      <c r="V489" s="36"/>
      <c r="W489" s="14"/>
      <c r="X489" s="54"/>
      <c r="Y489" s="54"/>
      <c r="Z489" s="54"/>
      <c r="AA489" s="54"/>
      <c r="AB489" s="54"/>
      <c r="AC489" s="54"/>
      <c r="AD489" s="54"/>
      <c r="AE489" s="14"/>
      <c r="AF489" s="14"/>
      <c r="AG489" s="14"/>
      <c r="AH489" s="14"/>
      <c r="AI489" s="14"/>
      <c r="AJ489" s="1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14"/>
      <c r="AV489" s="54"/>
      <c r="AW489" s="14"/>
      <c r="AX489" s="14"/>
      <c r="AY489" s="54"/>
      <c r="AZ489" s="14"/>
      <c r="BA489" s="14"/>
      <c r="BB489" s="14"/>
      <c r="BC489" s="14"/>
      <c r="BD489" s="459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54"/>
    </row>
    <row r="490" spans="1:69" hidden="1" x14ac:dyDescent="0.25">
      <c r="A490" s="54" t="s">
        <v>8</v>
      </c>
      <c r="B490" s="54" t="s">
        <v>1241</v>
      </c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14"/>
      <c r="W490" s="14"/>
      <c r="X490" s="54"/>
      <c r="Y490" s="54"/>
      <c r="Z490" s="54"/>
      <c r="AA490" s="54"/>
      <c r="AB490" s="54"/>
      <c r="AC490" s="54"/>
      <c r="AD490" s="54"/>
      <c r="AE490" s="14"/>
      <c r="AF490" s="14"/>
      <c r="AG490" s="14"/>
      <c r="AH490" s="14"/>
      <c r="AI490" s="14"/>
      <c r="AJ490" s="1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14"/>
      <c r="AV490" s="54"/>
      <c r="AW490" s="14"/>
      <c r="AX490" s="14"/>
      <c r="AY490" s="54"/>
      <c r="AZ490" s="14"/>
      <c r="BA490" s="14"/>
      <c r="BB490" s="14"/>
      <c r="BC490" s="14"/>
      <c r="BD490" s="459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54"/>
    </row>
    <row r="491" spans="1:69" hidden="1" x14ac:dyDescent="0.25">
      <c r="A491" s="54" t="s">
        <v>8</v>
      </c>
      <c r="B491" s="54" t="s">
        <v>1530</v>
      </c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14"/>
      <c r="W491" s="14"/>
      <c r="X491" s="54"/>
      <c r="Y491" s="54"/>
      <c r="Z491" s="54"/>
      <c r="AA491" s="54"/>
      <c r="AB491" s="54"/>
      <c r="AC491" s="54"/>
      <c r="AD491" s="54"/>
      <c r="AE491" s="14"/>
      <c r="AF491" s="14"/>
      <c r="AG491" s="14"/>
      <c r="AH491" s="14"/>
      <c r="AI491" s="14"/>
      <c r="AJ491" s="1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14"/>
      <c r="AV491" s="54"/>
      <c r="AW491" s="14"/>
      <c r="AX491" s="14"/>
      <c r="AY491" s="54"/>
      <c r="AZ491" s="14"/>
      <c r="BA491" s="14"/>
      <c r="BB491" s="14"/>
      <c r="BC491" s="14"/>
      <c r="BD491" s="459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54"/>
    </row>
    <row r="492" spans="1:69" hidden="1" x14ac:dyDescent="0.25">
      <c r="A492" s="54" t="s">
        <v>8</v>
      </c>
      <c r="B492" s="54" t="s">
        <v>1531</v>
      </c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14"/>
      <c r="W492" s="14"/>
      <c r="X492" s="54"/>
      <c r="Y492" s="54"/>
      <c r="Z492" s="54"/>
      <c r="AA492" s="54"/>
      <c r="AB492" s="54"/>
      <c r="AC492" s="54"/>
      <c r="AD492" s="54"/>
      <c r="AE492" s="14"/>
      <c r="AF492" s="14"/>
      <c r="AG492" s="14"/>
      <c r="AH492" s="14"/>
      <c r="AI492" s="14"/>
      <c r="AJ492" s="1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14"/>
      <c r="AV492" s="54"/>
      <c r="AW492" s="14"/>
      <c r="AX492" s="14"/>
      <c r="AY492" s="54"/>
      <c r="AZ492" s="14"/>
      <c r="BA492" s="14"/>
      <c r="BB492" s="14"/>
      <c r="BC492" s="14"/>
      <c r="BD492" s="459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54"/>
    </row>
    <row r="493" spans="1:69" hidden="1" x14ac:dyDescent="0.25">
      <c r="A493" s="438" t="s">
        <v>8</v>
      </c>
      <c r="B493" s="438" t="s">
        <v>1014</v>
      </c>
      <c r="C493" s="438"/>
      <c r="D493" s="438"/>
      <c r="E493" s="438"/>
      <c r="F493" s="438"/>
      <c r="G493" s="438"/>
      <c r="H493" s="438"/>
      <c r="I493" s="438"/>
      <c r="J493" s="438"/>
      <c r="K493" s="438"/>
      <c r="L493" s="438"/>
      <c r="M493" s="438"/>
      <c r="N493" s="438"/>
      <c r="O493" s="438"/>
      <c r="P493" s="438"/>
      <c r="Q493" s="438"/>
      <c r="R493" s="438"/>
      <c r="S493" s="438"/>
      <c r="T493" s="438"/>
      <c r="U493" s="438"/>
      <c r="V493" s="40"/>
      <c r="W493" s="14"/>
      <c r="X493" s="54"/>
      <c r="Y493" s="54"/>
      <c r="Z493" s="54"/>
      <c r="AA493" s="54"/>
      <c r="AB493" s="54"/>
      <c r="AC493" s="54"/>
      <c r="AD493" s="54"/>
      <c r="AE493" s="14"/>
      <c r="AF493" s="14"/>
      <c r="AG493" s="14"/>
      <c r="AH493" s="14"/>
      <c r="AI493" s="14"/>
      <c r="AJ493" s="1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14"/>
      <c r="AV493" s="54"/>
      <c r="AW493" s="14"/>
      <c r="AX493" s="14"/>
      <c r="AY493" s="54"/>
      <c r="AZ493" s="14"/>
      <c r="BA493" s="14"/>
      <c r="BB493" s="14"/>
      <c r="BC493" s="14"/>
      <c r="BD493" s="459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54"/>
    </row>
    <row r="494" spans="1:69" x14ac:dyDescent="0.25">
      <c r="A494" s="54" t="s">
        <v>8</v>
      </c>
      <c r="B494" s="54" t="s">
        <v>31</v>
      </c>
      <c r="C494" s="522">
        <v>21</v>
      </c>
      <c r="D494" s="522">
        <v>21</v>
      </c>
      <c r="E494" s="522">
        <v>21</v>
      </c>
      <c r="F494" s="522">
        <v>21</v>
      </c>
      <c r="G494" s="522">
        <v>21</v>
      </c>
      <c r="H494" s="60">
        <v>21</v>
      </c>
      <c r="I494" s="60">
        <v>21</v>
      </c>
      <c r="J494" s="14">
        <v>21</v>
      </c>
      <c r="K494" s="14">
        <v>21</v>
      </c>
      <c r="L494" s="14">
        <v>21</v>
      </c>
      <c r="M494" s="14">
        <v>21</v>
      </c>
      <c r="N494" s="14">
        <v>21</v>
      </c>
      <c r="O494" s="14">
        <v>21</v>
      </c>
      <c r="P494" s="14">
        <v>21</v>
      </c>
      <c r="Q494" s="14">
        <v>21</v>
      </c>
      <c r="R494" s="14">
        <v>21</v>
      </c>
      <c r="S494" s="14">
        <v>21</v>
      </c>
      <c r="T494" s="14">
        <v>21</v>
      </c>
      <c r="U494" s="14">
        <v>21</v>
      </c>
      <c r="V494" s="14">
        <v>21</v>
      </c>
      <c r="W494" s="14">
        <v>21</v>
      </c>
      <c r="X494" s="14">
        <v>20</v>
      </c>
      <c r="Y494" s="14">
        <v>20</v>
      </c>
      <c r="Z494" s="14">
        <v>20</v>
      </c>
      <c r="AA494" s="14">
        <v>20</v>
      </c>
      <c r="AB494" s="14">
        <v>20</v>
      </c>
      <c r="AC494" s="14">
        <v>20</v>
      </c>
      <c r="AD494" s="14">
        <v>20</v>
      </c>
      <c r="AE494" s="14">
        <v>20</v>
      </c>
      <c r="AF494" s="14">
        <v>20</v>
      </c>
      <c r="AG494" s="14">
        <v>20</v>
      </c>
      <c r="AH494" s="14">
        <v>20</v>
      </c>
      <c r="AI494" s="14">
        <v>20</v>
      </c>
      <c r="AJ494" s="14">
        <v>20</v>
      </c>
      <c r="AK494" s="14">
        <v>20</v>
      </c>
      <c r="AL494" s="14">
        <v>20</v>
      </c>
      <c r="AM494" s="14">
        <v>20</v>
      </c>
      <c r="AN494" s="14">
        <v>19</v>
      </c>
      <c r="AO494" s="14">
        <v>19</v>
      </c>
      <c r="AP494" s="14">
        <v>19</v>
      </c>
      <c r="AQ494" s="14">
        <v>18</v>
      </c>
      <c r="AR494" s="14">
        <v>18</v>
      </c>
      <c r="AS494" s="14">
        <v>18</v>
      </c>
      <c r="AT494" s="14">
        <v>18</v>
      </c>
      <c r="AU494" s="14">
        <v>18</v>
      </c>
      <c r="AV494" s="14">
        <v>18</v>
      </c>
      <c r="AW494" s="14">
        <v>18</v>
      </c>
      <c r="AX494" s="14">
        <v>18</v>
      </c>
      <c r="AY494" s="14">
        <v>17</v>
      </c>
      <c r="AZ494" s="14">
        <v>17</v>
      </c>
      <c r="BA494" s="14">
        <v>16</v>
      </c>
      <c r="BB494" s="14">
        <v>14</v>
      </c>
      <c r="BC494" s="14">
        <v>14</v>
      </c>
      <c r="BD494" s="459">
        <v>11</v>
      </c>
      <c r="BE494" s="14">
        <v>11</v>
      </c>
      <c r="BF494" s="14">
        <v>9</v>
      </c>
      <c r="BG494" s="14">
        <v>9</v>
      </c>
      <c r="BH494" s="14">
        <v>7</v>
      </c>
      <c r="BI494" s="14">
        <v>7</v>
      </c>
      <c r="BJ494" s="14">
        <v>6</v>
      </c>
      <c r="BK494" s="14">
        <v>5</v>
      </c>
      <c r="BL494" s="14">
        <v>4</v>
      </c>
      <c r="BM494" s="14">
        <v>4</v>
      </c>
      <c r="BN494" s="14">
        <v>4</v>
      </c>
      <c r="BO494" s="14">
        <v>4</v>
      </c>
      <c r="BP494" s="14">
        <v>4</v>
      </c>
      <c r="BQ494" s="60">
        <v>4</v>
      </c>
    </row>
    <row r="495" spans="1:69" hidden="1" x14ac:dyDescent="0.25">
      <c r="A495" s="467" t="s">
        <v>8</v>
      </c>
      <c r="B495" s="467" t="s">
        <v>1532</v>
      </c>
      <c r="C495" s="467"/>
      <c r="D495" s="467"/>
      <c r="E495" s="467"/>
      <c r="F495" s="467"/>
      <c r="G495" s="467"/>
      <c r="H495" s="467"/>
      <c r="I495" s="467"/>
      <c r="J495" s="467"/>
      <c r="K495" s="467"/>
      <c r="L495" s="467"/>
      <c r="M495" s="467"/>
      <c r="N495" s="467"/>
      <c r="O495" s="467"/>
      <c r="P495" s="467"/>
      <c r="Q495" s="467"/>
      <c r="R495" s="467"/>
      <c r="S495" s="467"/>
      <c r="T495" s="467"/>
      <c r="U495" s="467"/>
      <c r="V495" s="36"/>
      <c r="W495" s="14"/>
      <c r="X495" s="54"/>
      <c r="Y495" s="54"/>
      <c r="Z495" s="54"/>
      <c r="AA495" s="54"/>
      <c r="AB495" s="54"/>
      <c r="AC495" s="54"/>
      <c r="AD495" s="54"/>
      <c r="AE495" s="14"/>
      <c r="AF495" s="14"/>
      <c r="AG495" s="14"/>
      <c r="AH495" s="14"/>
      <c r="AI495" s="14"/>
      <c r="AJ495" s="1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14"/>
      <c r="AV495" s="54"/>
      <c r="AW495" s="14"/>
      <c r="AX495" s="14"/>
      <c r="AY495" s="54"/>
      <c r="AZ495" s="14"/>
      <c r="BA495" s="14"/>
      <c r="BB495" s="14"/>
      <c r="BC495" s="14"/>
      <c r="BD495" s="459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54"/>
    </row>
    <row r="496" spans="1:69" hidden="1" x14ac:dyDescent="0.25">
      <c r="A496" s="438" t="s">
        <v>8</v>
      </c>
      <c r="B496" s="438" t="s">
        <v>1533</v>
      </c>
      <c r="C496" s="438"/>
      <c r="D496" s="438"/>
      <c r="E496" s="438"/>
      <c r="F496" s="438"/>
      <c r="G496" s="438"/>
      <c r="H496" s="438"/>
      <c r="I496" s="438"/>
      <c r="J496" s="438"/>
      <c r="K496" s="438"/>
      <c r="L496" s="438"/>
      <c r="M496" s="438"/>
      <c r="N496" s="438"/>
      <c r="O496" s="438"/>
      <c r="P496" s="438"/>
      <c r="Q496" s="438"/>
      <c r="R496" s="438"/>
      <c r="S496" s="438"/>
      <c r="T496" s="438"/>
      <c r="U496" s="438"/>
      <c r="V496" s="40"/>
      <c r="W496" s="14"/>
      <c r="X496" s="54"/>
      <c r="Y496" s="54"/>
      <c r="Z496" s="54"/>
      <c r="AA496" s="54"/>
      <c r="AB496" s="54"/>
      <c r="AC496" s="54"/>
      <c r="AD496" s="54"/>
      <c r="AE496" s="14"/>
      <c r="AF496" s="14"/>
      <c r="AG496" s="14"/>
      <c r="AH496" s="14"/>
      <c r="AI496" s="14"/>
      <c r="AJ496" s="1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14"/>
      <c r="AV496" s="54"/>
      <c r="AW496" s="14"/>
      <c r="AX496" s="14"/>
      <c r="AY496" s="54"/>
      <c r="AZ496" s="14"/>
      <c r="BA496" s="14"/>
      <c r="BB496" s="14"/>
      <c r="BC496" s="14"/>
      <c r="BD496" s="459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54"/>
    </row>
    <row r="497" spans="1:69" x14ac:dyDescent="0.25">
      <c r="A497" s="54" t="s">
        <v>8</v>
      </c>
      <c r="B497" s="54" t="s">
        <v>129</v>
      </c>
      <c r="C497" s="60">
        <v>0</v>
      </c>
      <c r="D497" s="60">
        <v>0</v>
      </c>
      <c r="E497" s="60">
        <v>0</v>
      </c>
      <c r="F497" s="60">
        <v>0</v>
      </c>
      <c r="G497" s="60">
        <v>0</v>
      </c>
      <c r="H497" s="60">
        <v>0</v>
      </c>
      <c r="I497" s="60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  <c r="AL497" s="14">
        <v>0</v>
      </c>
      <c r="AM497" s="14">
        <v>0</v>
      </c>
      <c r="AN497" s="14">
        <v>0</v>
      </c>
      <c r="AO497" s="14">
        <v>0</v>
      </c>
      <c r="AP497" s="14">
        <v>0</v>
      </c>
      <c r="AQ497" s="14">
        <v>0</v>
      </c>
      <c r="AR497" s="14">
        <v>0</v>
      </c>
      <c r="AS497" s="14">
        <v>0</v>
      </c>
      <c r="AT497" s="14">
        <v>0</v>
      </c>
      <c r="AU497" s="14">
        <v>0</v>
      </c>
      <c r="AV497" s="14">
        <v>0</v>
      </c>
      <c r="AW497" s="14">
        <v>0</v>
      </c>
      <c r="AX497" s="14">
        <v>0</v>
      </c>
      <c r="AY497" s="14">
        <v>0</v>
      </c>
      <c r="AZ497" s="14">
        <v>0</v>
      </c>
      <c r="BA497" s="14">
        <v>0</v>
      </c>
      <c r="BB497" s="14">
        <v>0</v>
      </c>
      <c r="BC497" s="14">
        <v>0</v>
      </c>
      <c r="BD497" s="459">
        <v>0</v>
      </c>
      <c r="BE497" s="14">
        <v>0</v>
      </c>
      <c r="BF497" s="14">
        <v>0</v>
      </c>
      <c r="BG497" s="14">
        <v>0</v>
      </c>
      <c r="BH497" s="14">
        <v>0</v>
      </c>
      <c r="BI497" s="14">
        <v>0</v>
      </c>
      <c r="BJ497" s="14">
        <v>0</v>
      </c>
      <c r="BK497" s="14"/>
      <c r="BL497" s="14"/>
      <c r="BM497" s="14"/>
      <c r="BN497" s="14"/>
      <c r="BO497" s="14"/>
      <c r="BP497" s="14"/>
      <c r="BQ497" s="54"/>
    </row>
    <row r="498" spans="1:69" s="121" customFormat="1" x14ac:dyDescent="0.25">
      <c r="A498" s="492" t="s">
        <v>8</v>
      </c>
      <c r="B498" s="492" t="s">
        <v>702</v>
      </c>
      <c r="C498" s="519">
        <v>0</v>
      </c>
      <c r="D498" s="519">
        <v>0</v>
      </c>
      <c r="E498" s="519">
        <v>0</v>
      </c>
      <c r="F498" s="519">
        <v>0</v>
      </c>
      <c r="G498" s="519">
        <v>0</v>
      </c>
      <c r="H498" s="519">
        <v>0</v>
      </c>
      <c r="I498" s="519">
        <v>0</v>
      </c>
      <c r="J498" s="459">
        <v>0</v>
      </c>
      <c r="K498" s="459">
        <v>0</v>
      </c>
      <c r="L498" s="459">
        <v>0</v>
      </c>
      <c r="M498" s="459">
        <v>0</v>
      </c>
      <c r="N498" s="459">
        <v>0</v>
      </c>
      <c r="O498" s="459">
        <v>0</v>
      </c>
      <c r="P498" s="459">
        <v>0</v>
      </c>
      <c r="Q498" s="459">
        <v>0</v>
      </c>
      <c r="R498" s="459">
        <v>0</v>
      </c>
      <c r="S498" s="459">
        <v>0</v>
      </c>
      <c r="T498" s="459">
        <v>0</v>
      </c>
      <c r="U498" s="459">
        <v>0</v>
      </c>
      <c r="V498" s="459">
        <v>0</v>
      </c>
      <c r="W498" s="459">
        <v>0</v>
      </c>
      <c r="X498" s="459">
        <v>0</v>
      </c>
      <c r="Y498" s="459">
        <v>0</v>
      </c>
      <c r="Z498" s="459">
        <v>0</v>
      </c>
      <c r="AA498" s="459">
        <v>0</v>
      </c>
      <c r="AB498" s="459">
        <v>0</v>
      </c>
      <c r="AC498" s="459">
        <v>0</v>
      </c>
      <c r="AD498" s="459">
        <v>0</v>
      </c>
      <c r="AE498" s="459">
        <v>0</v>
      </c>
      <c r="AF498" s="459">
        <v>0</v>
      </c>
      <c r="AG498" s="459">
        <v>0</v>
      </c>
      <c r="AH498" s="459">
        <v>0</v>
      </c>
      <c r="AI498" s="459">
        <v>0</v>
      </c>
      <c r="AJ498" s="459">
        <v>0</v>
      </c>
      <c r="AK498" s="459">
        <v>0</v>
      </c>
      <c r="AL498" s="459">
        <v>0</v>
      </c>
      <c r="AM498" s="459">
        <v>0</v>
      </c>
      <c r="AN498" s="459">
        <v>0</v>
      </c>
      <c r="AO498" s="459">
        <v>0</v>
      </c>
      <c r="AP498" s="459">
        <v>0</v>
      </c>
      <c r="AQ498" s="459">
        <v>0</v>
      </c>
      <c r="AR498" s="459">
        <v>0</v>
      </c>
      <c r="AS498" s="459">
        <v>0</v>
      </c>
      <c r="AT498" s="459">
        <v>0</v>
      </c>
      <c r="AU498" s="459">
        <v>0</v>
      </c>
      <c r="AV498" s="459">
        <v>0</v>
      </c>
      <c r="AW498" s="459">
        <v>0</v>
      </c>
      <c r="AX498" s="459">
        <v>0</v>
      </c>
      <c r="AY498" s="459">
        <v>0</v>
      </c>
      <c r="AZ498" s="459">
        <v>0</v>
      </c>
      <c r="BA498" s="459">
        <v>0</v>
      </c>
      <c r="BB498" s="459">
        <v>0</v>
      </c>
      <c r="BC498" s="459">
        <v>0</v>
      </c>
      <c r="BD498" s="459">
        <v>0</v>
      </c>
      <c r="BE498" s="459">
        <v>0</v>
      </c>
      <c r="BF498" s="459">
        <v>0</v>
      </c>
      <c r="BG498" s="459">
        <v>0</v>
      </c>
      <c r="BH498" s="459">
        <v>0</v>
      </c>
      <c r="BI498" s="459">
        <v>0</v>
      </c>
      <c r="BJ498" s="459">
        <v>0</v>
      </c>
      <c r="BK498" s="459"/>
      <c r="BL498" s="459"/>
      <c r="BM498" s="459"/>
      <c r="BN498" s="459"/>
      <c r="BO498" s="459"/>
      <c r="BP498" s="459"/>
      <c r="BQ498" s="81"/>
    </row>
    <row r="499" spans="1:69" x14ac:dyDescent="0.25">
      <c r="A499" s="54" t="s">
        <v>8</v>
      </c>
      <c r="B499" s="54" t="s">
        <v>79</v>
      </c>
      <c r="C499" s="522">
        <v>12</v>
      </c>
      <c r="D499" s="522">
        <v>12</v>
      </c>
      <c r="E499" s="522">
        <v>12</v>
      </c>
      <c r="F499" s="522">
        <v>12</v>
      </c>
      <c r="G499" s="522">
        <v>12</v>
      </c>
      <c r="H499" s="60">
        <v>12</v>
      </c>
      <c r="I499" s="60">
        <v>12</v>
      </c>
      <c r="J499" s="14">
        <v>12</v>
      </c>
      <c r="K499" s="14">
        <v>12</v>
      </c>
      <c r="L499" s="14">
        <v>12</v>
      </c>
      <c r="M499" s="14">
        <v>12</v>
      </c>
      <c r="N499" s="14">
        <v>12</v>
      </c>
      <c r="O499" s="14">
        <v>12</v>
      </c>
      <c r="P499" s="14">
        <v>12</v>
      </c>
      <c r="Q499" s="14">
        <v>12</v>
      </c>
      <c r="R499" s="14">
        <v>12</v>
      </c>
      <c r="S499" s="14">
        <v>12</v>
      </c>
      <c r="T499" s="14">
        <v>12</v>
      </c>
      <c r="U499" s="14">
        <v>12</v>
      </c>
      <c r="V499" s="14">
        <v>12</v>
      </c>
      <c r="W499" s="14">
        <v>12</v>
      </c>
      <c r="X499" s="14">
        <v>12</v>
      </c>
      <c r="Y499" s="14">
        <v>12</v>
      </c>
      <c r="Z499" s="14">
        <v>12</v>
      </c>
      <c r="AA499" s="14">
        <v>12</v>
      </c>
      <c r="AB499" s="14">
        <v>12</v>
      </c>
      <c r="AC499" s="14">
        <v>12</v>
      </c>
      <c r="AD499" s="14">
        <v>12</v>
      </c>
      <c r="AE499" s="14">
        <v>12</v>
      </c>
      <c r="AF499" s="14">
        <v>12</v>
      </c>
      <c r="AG499" s="14">
        <v>12</v>
      </c>
      <c r="AH499" s="14">
        <v>12</v>
      </c>
      <c r="AI499" s="14">
        <v>12</v>
      </c>
      <c r="AJ499" s="14">
        <v>12</v>
      </c>
      <c r="AK499" s="14">
        <v>12</v>
      </c>
      <c r="AL499" s="14">
        <v>12</v>
      </c>
      <c r="AM499" s="14">
        <v>12</v>
      </c>
      <c r="AN499" s="14">
        <v>12</v>
      </c>
      <c r="AO499" s="14">
        <v>12</v>
      </c>
      <c r="AP499" s="14">
        <v>12</v>
      </c>
      <c r="AQ499" s="14">
        <v>12</v>
      </c>
      <c r="AR499" s="14">
        <v>12</v>
      </c>
      <c r="AS499" s="14">
        <v>12</v>
      </c>
      <c r="AT499" s="14">
        <v>12</v>
      </c>
      <c r="AU499" s="14">
        <v>12</v>
      </c>
      <c r="AV499" s="14">
        <v>12</v>
      </c>
      <c r="AW499" s="14">
        <v>12</v>
      </c>
      <c r="AX499" s="14">
        <v>12</v>
      </c>
      <c r="AY499" s="14">
        <v>12</v>
      </c>
      <c r="AZ499" s="14">
        <v>12</v>
      </c>
      <c r="BA499" s="14">
        <v>12</v>
      </c>
      <c r="BB499" s="14">
        <v>12</v>
      </c>
      <c r="BC499" s="14">
        <v>11</v>
      </c>
      <c r="BD499" s="459">
        <v>10</v>
      </c>
      <c r="BE499" s="14">
        <v>8</v>
      </c>
      <c r="BF499" s="14">
        <v>6</v>
      </c>
      <c r="BG499" s="14">
        <v>6</v>
      </c>
      <c r="BH499" s="14">
        <v>6</v>
      </c>
      <c r="BI499" s="14">
        <v>6</v>
      </c>
      <c r="BJ499" s="14">
        <v>3</v>
      </c>
      <c r="BK499" s="14">
        <v>2</v>
      </c>
      <c r="BL499" s="14">
        <v>2</v>
      </c>
      <c r="BM499" s="14">
        <v>2</v>
      </c>
      <c r="BN499" s="14">
        <v>2</v>
      </c>
      <c r="BO499" s="14">
        <v>2</v>
      </c>
      <c r="BP499" s="14">
        <v>2</v>
      </c>
      <c r="BQ499" s="60">
        <v>2</v>
      </c>
    </row>
    <row r="500" spans="1:69" x14ac:dyDescent="0.25">
      <c r="A500" s="466" t="s">
        <v>8</v>
      </c>
      <c r="B500" s="466" t="s">
        <v>1135</v>
      </c>
      <c r="C500" s="436">
        <v>1</v>
      </c>
      <c r="D500" s="436">
        <v>1</v>
      </c>
      <c r="E500" s="436">
        <v>1</v>
      </c>
      <c r="F500" s="436">
        <v>1</v>
      </c>
      <c r="G500" s="436">
        <v>1</v>
      </c>
      <c r="H500" s="436">
        <v>1</v>
      </c>
      <c r="I500" s="436">
        <v>1</v>
      </c>
      <c r="J500" s="501">
        <v>1</v>
      </c>
      <c r="K500" s="501">
        <v>1</v>
      </c>
      <c r="L500" s="501">
        <v>1</v>
      </c>
      <c r="M500" s="501">
        <v>1</v>
      </c>
      <c r="N500" s="501">
        <v>1</v>
      </c>
      <c r="O500" s="501">
        <v>1</v>
      </c>
      <c r="P500" s="501">
        <v>1</v>
      </c>
      <c r="Q500" s="501">
        <v>1</v>
      </c>
      <c r="R500" s="501">
        <v>1</v>
      </c>
      <c r="S500" s="501">
        <v>1</v>
      </c>
      <c r="T500" s="501">
        <v>1</v>
      </c>
      <c r="U500" s="501">
        <v>1</v>
      </c>
      <c r="V500" s="501">
        <v>1</v>
      </c>
      <c r="W500" s="14"/>
      <c r="X500" s="54"/>
      <c r="Y500" s="54"/>
      <c r="Z500" s="54"/>
      <c r="AA500" s="54"/>
      <c r="AB500" s="54"/>
      <c r="AC500" s="54"/>
      <c r="AD500" s="54"/>
      <c r="AE500" s="14"/>
      <c r="AF500" s="14"/>
      <c r="AG500" s="14"/>
      <c r="AH500" s="14"/>
      <c r="AI500" s="14"/>
      <c r="AJ500" s="1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14"/>
      <c r="AV500" s="54"/>
      <c r="AW500" s="14"/>
      <c r="AX500" s="14"/>
      <c r="AY500" s="54"/>
      <c r="AZ500" s="14"/>
      <c r="BA500" s="14"/>
      <c r="BB500" s="14"/>
      <c r="BC500" s="14"/>
      <c r="BD500" s="459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54"/>
    </row>
    <row r="501" spans="1:69" x14ac:dyDescent="0.25">
      <c r="A501" s="54" t="s">
        <v>8</v>
      </c>
      <c r="B501" s="54" t="s">
        <v>592</v>
      </c>
      <c r="C501" s="60">
        <v>1</v>
      </c>
      <c r="D501" s="60">
        <v>1</v>
      </c>
      <c r="E501" s="60">
        <v>1</v>
      </c>
      <c r="F501" s="60">
        <v>1</v>
      </c>
      <c r="G501" s="60">
        <v>1</v>
      </c>
      <c r="H501" s="60">
        <v>1</v>
      </c>
      <c r="I501" s="60">
        <v>1</v>
      </c>
      <c r="J501" s="14">
        <v>1</v>
      </c>
      <c r="K501" s="14">
        <v>1</v>
      </c>
      <c r="L501" s="14">
        <v>1</v>
      </c>
      <c r="M501" s="14">
        <v>1</v>
      </c>
      <c r="N501" s="14">
        <v>1</v>
      </c>
      <c r="O501" s="14">
        <v>1</v>
      </c>
      <c r="P501" s="14">
        <v>1</v>
      </c>
      <c r="Q501" s="14">
        <v>1</v>
      </c>
      <c r="R501" s="14">
        <v>1</v>
      </c>
      <c r="S501" s="14">
        <v>1</v>
      </c>
      <c r="T501" s="14">
        <v>1</v>
      </c>
      <c r="U501" s="14">
        <v>1</v>
      </c>
      <c r="V501" s="14">
        <v>1</v>
      </c>
      <c r="W501" s="14">
        <v>1</v>
      </c>
      <c r="X501" s="14">
        <v>1</v>
      </c>
      <c r="Y501" s="14">
        <v>1</v>
      </c>
      <c r="Z501" s="14">
        <v>1</v>
      </c>
      <c r="AA501" s="14">
        <v>1</v>
      </c>
      <c r="AB501" s="14">
        <v>1</v>
      </c>
      <c r="AC501" s="14">
        <v>1</v>
      </c>
      <c r="AD501" s="14">
        <v>1</v>
      </c>
      <c r="AE501" s="14">
        <v>1</v>
      </c>
      <c r="AF501" s="14">
        <v>1</v>
      </c>
      <c r="AG501" s="14">
        <v>1</v>
      </c>
      <c r="AH501" s="14">
        <v>1</v>
      </c>
      <c r="AI501" s="14">
        <v>1</v>
      </c>
      <c r="AJ501" s="14">
        <v>1</v>
      </c>
      <c r="AK501" s="14">
        <v>1</v>
      </c>
      <c r="AL501" s="14">
        <v>1</v>
      </c>
      <c r="AM501" s="14">
        <v>1</v>
      </c>
      <c r="AN501" s="14">
        <v>1</v>
      </c>
      <c r="AO501" s="14">
        <v>1</v>
      </c>
      <c r="AP501" s="14">
        <v>1</v>
      </c>
      <c r="AQ501" s="14">
        <v>1</v>
      </c>
      <c r="AR501" s="14">
        <v>1</v>
      </c>
      <c r="AS501" s="14">
        <v>1</v>
      </c>
      <c r="AT501" s="14">
        <v>1</v>
      </c>
      <c r="AU501" s="14">
        <v>1</v>
      </c>
      <c r="AV501" s="14">
        <v>1</v>
      </c>
      <c r="AW501" s="14">
        <v>1</v>
      </c>
      <c r="AX501" s="14">
        <v>1</v>
      </c>
      <c r="AY501" s="14">
        <v>1</v>
      </c>
      <c r="AZ501" s="14">
        <v>1</v>
      </c>
      <c r="BA501" s="14">
        <v>0</v>
      </c>
      <c r="BB501" s="14">
        <v>0</v>
      </c>
      <c r="BC501" s="14">
        <v>0</v>
      </c>
      <c r="BD501" s="459">
        <v>0</v>
      </c>
      <c r="BE501" s="14">
        <v>0</v>
      </c>
      <c r="BF501" s="14">
        <v>0</v>
      </c>
      <c r="BG501" s="14">
        <v>0</v>
      </c>
      <c r="BH501" s="14">
        <v>0</v>
      </c>
      <c r="BI501" s="14">
        <v>0</v>
      </c>
      <c r="BJ501" s="14">
        <v>0</v>
      </c>
      <c r="BK501" s="14"/>
      <c r="BL501" s="14"/>
      <c r="BM501" s="14"/>
      <c r="BN501" s="14"/>
      <c r="BO501" s="14"/>
      <c r="BP501" s="14"/>
      <c r="BQ501" s="54"/>
    </row>
    <row r="502" spans="1:69" hidden="1" x14ac:dyDescent="0.25">
      <c r="A502" s="466" t="s">
        <v>8</v>
      </c>
      <c r="B502" s="466" t="s">
        <v>1242</v>
      </c>
      <c r="C502" s="466"/>
      <c r="D502" s="466"/>
      <c r="E502" s="466"/>
      <c r="F502" s="466"/>
      <c r="G502" s="466"/>
      <c r="H502" s="466"/>
      <c r="I502" s="466"/>
      <c r="J502" s="466"/>
      <c r="K502" s="466"/>
      <c r="L502" s="466"/>
      <c r="M502" s="466"/>
      <c r="N502" s="466"/>
      <c r="O502" s="466"/>
      <c r="P502" s="466"/>
      <c r="Q502" s="466"/>
      <c r="R502" s="466"/>
      <c r="S502" s="466"/>
      <c r="T502" s="466"/>
      <c r="U502" s="466"/>
      <c r="V502" s="468"/>
      <c r="W502" s="14"/>
      <c r="X502" s="54"/>
      <c r="Y502" s="54"/>
      <c r="Z502" s="54"/>
      <c r="AA502" s="54"/>
      <c r="AB502" s="54"/>
      <c r="AC502" s="54"/>
      <c r="AD502" s="54"/>
      <c r="AE502" s="14"/>
      <c r="AF502" s="14"/>
      <c r="AG502" s="14"/>
      <c r="AH502" s="14"/>
      <c r="AI502" s="14"/>
      <c r="AJ502" s="1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14"/>
      <c r="AV502" s="54"/>
      <c r="AW502" s="14"/>
      <c r="AX502" s="14"/>
      <c r="AY502" s="54"/>
      <c r="AZ502" s="14"/>
      <c r="BA502" s="14"/>
      <c r="BB502" s="14"/>
      <c r="BC502" s="14"/>
      <c r="BD502" s="459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54"/>
    </row>
    <row r="503" spans="1:69" x14ac:dyDescent="0.25">
      <c r="A503" s="54" t="s">
        <v>8</v>
      </c>
      <c r="B503" s="54" t="s">
        <v>110</v>
      </c>
      <c r="C503" s="522">
        <v>29</v>
      </c>
      <c r="D503" s="522">
        <v>29</v>
      </c>
      <c r="E503" s="522">
        <v>29</v>
      </c>
      <c r="F503" s="522">
        <v>29</v>
      </c>
      <c r="G503" s="522">
        <v>29</v>
      </c>
      <c r="H503" s="60">
        <v>29</v>
      </c>
      <c r="I503" s="60">
        <v>29</v>
      </c>
      <c r="J503" s="14">
        <v>29</v>
      </c>
      <c r="K503" s="14">
        <v>29</v>
      </c>
      <c r="L503" s="14">
        <v>29</v>
      </c>
      <c r="M503" s="14">
        <v>29</v>
      </c>
      <c r="N503" s="14">
        <v>29</v>
      </c>
      <c r="O503" s="14">
        <v>29</v>
      </c>
      <c r="P503" s="14">
        <v>29</v>
      </c>
      <c r="Q503" s="14">
        <v>29</v>
      </c>
      <c r="R503" s="14">
        <v>29</v>
      </c>
      <c r="S503" s="14">
        <v>29</v>
      </c>
      <c r="T503" s="14">
        <v>29</v>
      </c>
      <c r="U503" s="14">
        <v>29</v>
      </c>
      <c r="V503" s="14">
        <v>29</v>
      </c>
      <c r="W503" s="14">
        <v>29</v>
      </c>
      <c r="X503" s="14">
        <v>29</v>
      </c>
      <c r="Y503" s="14">
        <v>29</v>
      </c>
      <c r="Z503" s="14">
        <v>29</v>
      </c>
      <c r="AA503" s="14">
        <v>29</v>
      </c>
      <c r="AB503" s="14">
        <v>29</v>
      </c>
      <c r="AC503" s="14">
        <v>29</v>
      </c>
      <c r="AD503" s="14">
        <v>29</v>
      </c>
      <c r="AE503" s="14">
        <v>29</v>
      </c>
      <c r="AF503" s="14">
        <v>29</v>
      </c>
      <c r="AG503" s="14">
        <v>29</v>
      </c>
      <c r="AH503" s="14">
        <v>29</v>
      </c>
      <c r="AI503" s="14">
        <v>29</v>
      </c>
      <c r="AJ503" s="14">
        <v>29</v>
      </c>
      <c r="AK503" s="14">
        <v>29</v>
      </c>
      <c r="AL503" s="14">
        <v>29</v>
      </c>
      <c r="AM503" s="14">
        <v>28</v>
      </c>
      <c r="AN503" s="14">
        <v>28</v>
      </c>
      <c r="AO503" s="14">
        <v>28</v>
      </c>
      <c r="AP503" s="14">
        <v>28</v>
      </c>
      <c r="AQ503" s="14">
        <v>28</v>
      </c>
      <c r="AR503" s="14">
        <v>28</v>
      </c>
      <c r="AS503" s="14">
        <v>28</v>
      </c>
      <c r="AT503" s="14">
        <v>28</v>
      </c>
      <c r="AU503" s="14">
        <v>28</v>
      </c>
      <c r="AV503" s="14">
        <v>28</v>
      </c>
      <c r="AW503" s="14">
        <v>28</v>
      </c>
      <c r="AX503" s="14">
        <v>28</v>
      </c>
      <c r="AY503" s="14">
        <v>28</v>
      </c>
      <c r="AZ503" s="14">
        <v>28</v>
      </c>
      <c r="BA503" s="14">
        <v>28</v>
      </c>
      <c r="BB503" s="14">
        <v>28</v>
      </c>
      <c r="BC503" s="14">
        <v>26</v>
      </c>
      <c r="BD503" s="459">
        <v>23</v>
      </c>
      <c r="BE503" s="14">
        <v>20</v>
      </c>
      <c r="BF503" s="14">
        <v>20</v>
      </c>
      <c r="BG503" s="14">
        <v>19</v>
      </c>
      <c r="BH503" s="14">
        <v>17</v>
      </c>
      <c r="BI503" s="14">
        <v>14</v>
      </c>
      <c r="BJ503" s="14">
        <v>14</v>
      </c>
      <c r="BK503" s="14">
        <v>8</v>
      </c>
      <c r="BL503" s="14">
        <v>8</v>
      </c>
      <c r="BM503" s="14">
        <v>8</v>
      </c>
      <c r="BN503" s="14">
        <v>8</v>
      </c>
      <c r="BO503" s="14">
        <v>8</v>
      </c>
      <c r="BP503" s="14">
        <v>8</v>
      </c>
      <c r="BQ503" s="60">
        <v>8</v>
      </c>
    </row>
    <row r="504" spans="1:69" hidden="1" x14ac:dyDescent="0.25">
      <c r="A504" s="467" t="s">
        <v>8</v>
      </c>
      <c r="B504" s="467" t="s">
        <v>608</v>
      </c>
      <c r="C504" s="467"/>
      <c r="D504" s="467"/>
      <c r="E504" s="467"/>
      <c r="F504" s="467"/>
      <c r="G504" s="467"/>
      <c r="H504" s="467"/>
      <c r="I504" s="467"/>
      <c r="J504" s="467"/>
      <c r="K504" s="467"/>
      <c r="L504" s="467"/>
      <c r="M504" s="467"/>
      <c r="N504" s="467"/>
      <c r="O504" s="467"/>
      <c r="P504" s="467"/>
      <c r="Q504" s="467"/>
      <c r="R504" s="467"/>
      <c r="S504" s="467"/>
      <c r="T504" s="467"/>
      <c r="U504" s="467"/>
      <c r="V504" s="36"/>
      <c r="W504" s="14"/>
      <c r="X504" s="54"/>
      <c r="Y504" s="54"/>
      <c r="Z504" s="54"/>
      <c r="AA504" s="54"/>
      <c r="AB504" s="54"/>
      <c r="AC504" s="54"/>
      <c r="AD504" s="54"/>
      <c r="AE504" s="14"/>
      <c r="AF504" s="14"/>
      <c r="AG504" s="14"/>
      <c r="AH504" s="14"/>
      <c r="AI504" s="14"/>
      <c r="AJ504" s="1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14"/>
      <c r="AV504" s="54"/>
      <c r="AW504" s="14"/>
      <c r="AX504" s="14"/>
      <c r="AY504" s="54"/>
      <c r="AZ504" s="14"/>
      <c r="BA504" s="14"/>
      <c r="BB504" s="14"/>
      <c r="BC504" s="14"/>
      <c r="BD504" s="459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54"/>
    </row>
    <row r="505" spans="1:69" s="121" customFormat="1" x14ac:dyDescent="0.25">
      <c r="A505" s="81" t="s">
        <v>8</v>
      </c>
      <c r="B505" s="81" t="s">
        <v>1239</v>
      </c>
      <c r="C505" s="519">
        <v>0</v>
      </c>
      <c r="D505" s="519">
        <v>0</v>
      </c>
      <c r="E505" s="519">
        <v>0</v>
      </c>
      <c r="F505" s="519">
        <v>0</v>
      </c>
      <c r="G505" s="519">
        <v>0</v>
      </c>
      <c r="H505" s="519">
        <v>0</v>
      </c>
      <c r="I505" s="519">
        <v>0</v>
      </c>
      <c r="J505" s="459">
        <v>0</v>
      </c>
      <c r="K505" s="459">
        <v>0</v>
      </c>
      <c r="L505" s="459">
        <v>0</v>
      </c>
      <c r="M505" s="459">
        <v>0</v>
      </c>
      <c r="N505" s="459">
        <v>0</v>
      </c>
      <c r="O505" s="459">
        <v>0</v>
      </c>
      <c r="P505" s="459">
        <v>0</v>
      </c>
      <c r="Q505" s="459">
        <v>0</v>
      </c>
      <c r="R505" s="459">
        <v>0</v>
      </c>
      <c r="S505" s="459">
        <v>0</v>
      </c>
      <c r="T505" s="459">
        <v>0</v>
      </c>
      <c r="U505" s="459">
        <v>0</v>
      </c>
      <c r="V505" s="459">
        <v>0</v>
      </c>
      <c r="W505" s="459">
        <v>0</v>
      </c>
      <c r="X505" s="459">
        <v>0</v>
      </c>
      <c r="Y505" s="459">
        <v>0</v>
      </c>
      <c r="Z505" s="459">
        <v>0</v>
      </c>
      <c r="AA505" s="459">
        <v>0</v>
      </c>
      <c r="AB505" s="459">
        <v>0</v>
      </c>
      <c r="AC505" s="459">
        <v>0</v>
      </c>
      <c r="AD505" s="459">
        <v>0</v>
      </c>
      <c r="AE505" s="459">
        <v>0</v>
      </c>
      <c r="AF505" s="459">
        <v>0</v>
      </c>
      <c r="AG505" s="459">
        <v>0</v>
      </c>
      <c r="AH505" s="459">
        <v>0</v>
      </c>
      <c r="AI505" s="459">
        <v>0</v>
      </c>
      <c r="AJ505" s="459">
        <v>0</v>
      </c>
      <c r="AK505" s="459">
        <v>0</v>
      </c>
      <c r="AL505" s="459">
        <v>0</v>
      </c>
      <c r="AM505" s="459">
        <v>0</v>
      </c>
      <c r="AN505" s="459">
        <v>0</v>
      </c>
      <c r="AO505" s="459">
        <v>0</v>
      </c>
      <c r="AP505" s="459">
        <v>0</v>
      </c>
      <c r="AQ505" s="459">
        <v>0</v>
      </c>
      <c r="AR505" s="459">
        <v>0</v>
      </c>
      <c r="AS505" s="459">
        <v>0</v>
      </c>
      <c r="AT505" s="459">
        <v>0</v>
      </c>
      <c r="AU505" s="459">
        <v>0</v>
      </c>
      <c r="AV505" s="459">
        <v>0</v>
      </c>
      <c r="AW505" s="459">
        <v>0</v>
      </c>
      <c r="AX505" s="459">
        <v>0</v>
      </c>
      <c r="AY505" s="459">
        <v>0</v>
      </c>
      <c r="AZ505" s="459">
        <v>0</v>
      </c>
      <c r="BA505" s="459">
        <v>0</v>
      </c>
      <c r="BB505" s="459">
        <v>0</v>
      </c>
      <c r="BC505" s="459">
        <v>0</v>
      </c>
      <c r="BD505" s="459">
        <v>0</v>
      </c>
      <c r="BE505" s="459">
        <v>0</v>
      </c>
      <c r="BF505" s="459">
        <v>0</v>
      </c>
      <c r="BG505" s="459">
        <v>0</v>
      </c>
      <c r="BH505" s="459">
        <v>0</v>
      </c>
      <c r="BI505" s="459">
        <v>0</v>
      </c>
      <c r="BJ505" s="459">
        <v>0</v>
      </c>
      <c r="BK505" s="459"/>
      <c r="BL505" s="459"/>
      <c r="BM505" s="459"/>
      <c r="BN505" s="459"/>
      <c r="BO505" s="459"/>
      <c r="BP505" s="459"/>
      <c r="BQ505" s="81"/>
    </row>
    <row r="506" spans="1:69" hidden="1" x14ac:dyDescent="0.25">
      <c r="A506" s="438" t="s">
        <v>8</v>
      </c>
      <c r="B506" s="438" t="s">
        <v>1026</v>
      </c>
      <c r="C506" s="438"/>
      <c r="D506" s="438"/>
      <c r="E506" s="438"/>
      <c r="F506" s="438"/>
      <c r="G506" s="438"/>
      <c r="H506" s="438"/>
      <c r="I506" s="438"/>
      <c r="J506" s="438"/>
      <c r="K506" s="438"/>
      <c r="L506" s="438"/>
      <c r="M506" s="438"/>
      <c r="N506" s="438"/>
      <c r="O506" s="438"/>
      <c r="P506" s="438"/>
      <c r="Q506" s="438"/>
      <c r="R506" s="438"/>
      <c r="S506" s="438"/>
      <c r="T506" s="438"/>
      <c r="U506" s="438"/>
      <c r="V506" s="40"/>
      <c r="W506" s="14"/>
      <c r="X506" s="54"/>
      <c r="Y506" s="54"/>
      <c r="Z506" s="54"/>
      <c r="AA506" s="54"/>
      <c r="AB506" s="54"/>
      <c r="AC506" s="54"/>
      <c r="AD506" s="54"/>
      <c r="AE506" s="14"/>
      <c r="AF506" s="14"/>
      <c r="AG506" s="14"/>
      <c r="AH506" s="14"/>
      <c r="AI506" s="14"/>
      <c r="AJ506" s="1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14"/>
      <c r="AV506" s="54"/>
      <c r="AW506" s="14"/>
      <c r="AX506" s="14"/>
      <c r="AY506" s="54"/>
      <c r="AZ506" s="14"/>
      <c r="BA506" s="14"/>
      <c r="BB506" s="14"/>
      <c r="BC506" s="14"/>
      <c r="BD506" s="459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54"/>
    </row>
    <row r="507" spans="1:69" x14ac:dyDescent="0.25">
      <c r="A507" s="54" t="s">
        <v>8</v>
      </c>
      <c r="B507" s="54" t="s">
        <v>345</v>
      </c>
      <c r="C507" s="60">
        <v>0</v>
      </c>
      <c r="D507" s="60">
        <v>0</v>
      </c>
      <c r="E507" s="60">
        <v>0</v>
      </c>
      <c r="F507" s="60">
        <v>0</v>
      </c>
      <c r="G507" s="60">
        <v>0</v>
      </c>
      <c r="H507" s="60">
        <v>0</v>
      </c>
      <c r="I507" s="60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  <c r="AL507" s="14">
        <v>0</v>
      </c>
      <c r="AM507" s="14">
        <v>0</v>
      </c>
      <c r="AN507" s="14">
        <v>0</v>
      </c>
      <c r="AO507" s="14">
        <v>0</v>
      </c>
      <c r="AP507" s="14">
        <v>0</v>
      </c>
      <c r="AQ507" s="14">
        <v>0</v>
      </c>
      <c r="AR507" s="14">
        <v>0</v>
      </c>
      <c r="AS507" s="14">
        <v>0</v>
      </c>
      <c r="AT507" s="14">
        <v>0</v>
      </c>
      <c r="AU507" s="14">
        <v>0</v>
      </c>
      <c r="AV507" s="14">
        <v>0</v>
      </c>
      <c r="AW507" s="14">
        <v>0</v>
      </c>
      <c r="AX507" s="14">
        <v>0</v>
      </c>
      <c r="AY507" s="14">
        <v>0</v>
      </c>
      <c r="AZ507" s="14">
        <v>0</v>
      </c>
      <c r="BA507" s="14">
        <v>0</v>
      </c>
      <c r="BB507" s="14">
        <v>0</v>
      </c>
      <c r="BC507" s="14">
        <v>0</v>
      </c>
      <c r="BD507" s="459">
        <v>0</v>
      </c>
      <c r="BE507" s="14">
        <v>0</v>
      </c>
      <c r="BF507" s="14">
        <v>0</v>
      </c>
      <c r="BG507" s="14">
        <v>0</v>
      </c>
      <c r="BH507" s="14">
        <v>0</v>
      </c>
      <c r="BI507" s="14">
        <v>0</v>
      </c>
      <c r="BJ507" s="14">
        <v>0</v>
      </c>
      <c r="BK507" s="14"/>
      <c r="BL507" s="14"/>
      <c r="BM507" s="14"/>
      <c r="BN507" s="14"/>
      <c r="BO507" s="14"/>
      <c r="BP507" s="14"/>
      <c r="BQ507" s="54"/>
    </row>
    <row r="508" spans="1:69" hidden="1" x14ac:dyDescent="0.25">
      <c r="A508" s="467" t="s">
        <v>49</v>
      </c>
      <c r="B508" s="467" t="s">
        <v>1431</v>
      </c>
      <c r="C508" s="467"/>
      <c r="D508" s="467"/>
      <c r="E508" s="467"/>
      <c r="F508" s="467"/>
      <c r="G508" s="467"/>
      <c r="H508" s="467"/>
      <c r="I508" s="467"/>
      <c r="J508" s="467"/>
      <c r="K508" s="467"/>
      <c r="L508" s="467"/>
      <c r="M508" s="467"/>
      <c r="N508" s="467"/>
      <c r="O508" s="467"/>
      <c r="P508" s="467"/>
      <c r="Q508" s="467"/>
      <c r="R508" s="467"/>
      <c r="S508" s="467"/>
      <c r="T508" s="467"/>
      <c r="U508" s="467"/>
      <c r="V508" s="467"/>
      <c r="W508" s="14"/>
      <c r="X508" s="54"/>
      <c r="Y508" s="54"/>
      <c r="Z508" s="54"/>
      <c r="AA508" s="54"/>
      <c r="AB508" s="54"/>
      <c r="AC508" s="54"/>
      <c r="AD508" s="54"/>
      <c r="AE508" s="14"/>
      <c r="AF508" s="14"/>
      <c r="AG508" s="14"/>
      <c r="AH508" s="14"/>
      <c r="AI508" s="14"/>
      <c r="AJ508" s="1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14"/>
      <c r="AV508" s="54"/>
      <c r="AW508" s="14"/>
      <c r="AX508" s="14"/>
      <c r="AY508" s="54"/>
      <c r="AZ508" s="14"/>
      <c r="BA508" s="14"/>
      <c r="BB508" s="14"/>
      <c r="BC508" s="14"/>
      <c r="BD508" s="459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54"/>
    </row>
    <row r="509" spans="1:69" hidden="1" x14ac:dyDescent="0.25">
      <c r="A509" s="54" t="s">
        <v>49</v>
      </c>
      <c r="B509" s="54" t="s">
        <v>1534</v>
      </c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14"/>
      <c r="X509" s="54"/>
      <c r="Y509" s="54"/>
      <c r="Z509" s="54"/>
      <c r="AA509" s="54"/>
      <c r="AB509" s="54"/>
      <c r="AC509" s="54"/>
      <c r="AD509" s="54"/>
      <c r="AE509" s="14"/>
      <c r="AF509" s="14"/>
      <c r="AG509" s="14"/>
      <c r="AH509" s="14"/>
      <c r="AI509" s="14"/>
      <c r="AJ509" s="1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14"/>
      <c r="AV509" s="54"/>
      <c r="AW509" s="14"/>
      <c r="AX509" s="14"/>
      <c r="AY509" s="54"/>
      <c r="AZ509" s="14"/>
      <c r="BA509" s="14"/>
      <c r="BB509" s="14"/>
      <c r="BC509" s="14"/>
      <c r="BD509" s="459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54"/>
    </row>
    <row r="510" spans="1:69" hidden="1" x14ac:dyDescent="0.25">
      <c r="A510" s="54" t="s">
        <v>49</v>
      </c>
      <c r="B510" s="54" t="s">
        <v>1535</v>
      </c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14"/>
      <c r="X510" s="54"/>
      <c r="Y510" s="54"/>
      <c r="Z510" s="54"/>
      <c r="AA510" s="54"/>
      <c r="AB510" s="54"/>
      <c r="AC510" s="54"/>
      <c r="AD510" s="54"/>
      <c r="AE510" s="14"/>
      <c r="AF510" s="14"/>
      <c r="AG510" s="14"/>
      <c r="AH510" s="14"/>
      <c r="AI510" s="14"/>
      <c r="AJ510" s="1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14"/>
      <c r="AV510" s="54"/>
      <c r="AW510" s="14"/>
      <c r="AX510" s="14"/>
      <c r="AY510" s="54"/>
      <c r="AZ510" s="14"/>
      <c r="BA510" s="14"/>
      <c r="BB510" s="14"/>
      <c r="BC510" s="14"/>
      <c r="BD510" s="459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54"/>
    </row>
    <row r="511" spans="1:69" hidden="1" x14ac:dyDescent="0.25">
      <c r="A511" s="54" t="s">
        <v>49</v>
      </c>
      <c r="B511" s="54" t="s">
        <v>1536</v>
      </c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14"/>
      <c r="X511" s="54"/>
      <c r="Y511" s="54"/>
      <c r="Z511" s="54"/>
      <c r="AA511" s="54"/>
      <c r="AB511" s="54"/>
      <c r="AC511" s="54"/>
      <c r="AD511" s="54"/>
      <c r="AE511" s="14"/>
      <c r="AF511" s="14"/>
      <c r="AG511" s="14"/>
      <c r="AH511" s="14"/>
      <c r="AI511" s="14"/>
      <c r="AJ511" s="1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14"/>
      <c r="AV511" s="54"/>
      <c r="AW511" s="14"/>
      <c r="AX511" s="14"/>
      <c r="AY511" s="54"/>
      <c r="AZ511" s="14"/>
      <c r="BA511" s="14"/>
      <c r="BB511" s="14"/>
      <c r="BC511" s="14"/>
      <c r="BD511" s="459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54"/>
    </row>
    <row r="512" spans="1:69" hidden="1" x14ac:dyDescent="0.25">
      <c r="A512" s="54" t="s">
        <v>49</v>
      </c>
      <c r="B512" s="54" t="s">
        <v>1537</v>
      </c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14"/>
      <c r="X512" s="54"/>
      <c r="Y512" s="54"/>
      <c r="Z512" s="54"/>
      <c r="AA512" s="54"/>
      <c r="AB512" s="54"/>
      <c r="AC512" s="54"/>
      <c r="AD512" s="54"/>
      <c r="AE512" s="14"/>
      <c r="AF512" s="14"/>
      <c r="AG512" s="14"/>
      <c r="AH512" s="14"/>
      <c r="AI512" s="14"/>
      <c r="AJ512" s="1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14"/>
      <c r="AV512" s="54"/>
      <c r="AW512" s="14"/>
      <c r="AX512" s="14"/>
      <c r="AY512" s="54"/>
      <c r="AZ512" s="14"/>
      <c r="BA512" s="14"/>
      <c r="BB512" s="14"/>
      <c r="BC512" s="14"/>
      <c r="BD512" s="459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54"/>
    </row>
    <row r="513" spans="1:69" hidden="1" x14ac:dyDescent="0.25">
      <c r="A513" s="54" t="s">
        <v>49</v>
      </c>
      <c r="B513" s="54" t="s">
        <v>1538</v>
      </c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14"/>
      <c r="X513" s="54"/>
      <c r="Y513" s="54"/>
      <c r="Z513" s="54"/>
      <c r="AA513" s="54"/>
      <c r="AB513" s="54"/>
      <c r="AC513" s="54"/>
      <c r="AD513" s="54"/>
      <c r="AE513" s="14"/>
      <c r="AF513" s="14"/>
      <c r="AG513" s="14"/>
      <c r="AH513" s="14"/>
      <c r="AI513" s="14"/>
      <c r="AJ513" s="1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14"/>
      <c r="AV513" s="54"/>
      <c r="AW513" s="14"/>
      <c r="AX513" s="14"/>
      <c r="AY513" s="54"/>
      <c r="AZ513" s="14"/>
      <c r="BA513" s="14"/>
      <c r="BB513" s="14"/>
      <c r="BC513" s="14"/>
      <c r="BD513" s="459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54"/>
    </row>
    <row r="514" spans="1:69" hidden="1" x14ac:dyDescent="0.25">
      <c r="A514" s="54" t="s">
        <v>49</v>
      </c>
      <c r="B514" s="54" t="s">
        <v>1539</v>
      </c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14"/>
      <c r="X514" s="54"/>
      <c r="Y514" s="54"/>
      <c r="Z514" s="54"/>
      <c r="AA514" s="54"/>
      <c r="AB514" s="54"/>
      <c r="AC514" s="54"/>
      <c r="AD514" s="54"/>
      <c r="AE514" s="14"/>
      <c r="AF514" s="14"/>
      <c r="AG514" s="14"/>
      <c r="AH514" s="14"/>
      <c r="AI514" s="14"/>
      <c r="AJ514" s="1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14"/>
      <c r="AV514" s="54"/>
      <c r="AW514" s="14"/>
      <c r="AX514" s="14"/>
      <c r="AY514" s="54"/>
      <c r="AZ514" s="14"/>
      <c r="BA514" s="14"/>
      <c r="BB514" s="14"/>
      <c r="BC514" s="14"/>
      <c r="BD514" s="459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54"/>
    </row>
    <row r="515" spans="1:69" hidden="1" x14ac:dyDescent="0.25">
      <c r="A515" s="54" t="s">
        <v>49</v>
      </c>
      <c r="B515" s="54" t="s">
        <v>1243</v>
      </c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14"/>
      <c r="X515" s="54"/>
      <c r="Y515" s="54"/>
      <c r="Z515" s="54"/>
      <c r="AA515" s="54"/>
      <c r="AB515" s="54"/>
      <c r="AC515" s="54"/>
      <c r="AD515" s="54"/>
      <c r="AE515" s="14"/>
      <c r="AF515" s="14"/>
      <c r="AG515" s="14"/>
      <c r="AH515" s="14"/>
      <c r="AI515" s="14"/>
      <c r="AJ515" s="1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14"/>
      <c r="AV515" s="54"/>
      <c r="AW515" s="14"/>
      <c r="AX515" s="14"/>
      <c r="AY515" s="54"/>
      <c r="AZ515" s="14"/>
      <c r="BA515" s="14"/>
      <c r="BB515" s="14"/>
      <c r="BC515" s="14"/>
      <c r="BD515" s="459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54"/>
    </row>
    <row r="516" spans="1:69" hidden="1" x14ac:dyDescent="0.25">
      <c r="A516" s="54" t="s">
        <v>49</v>
      </c>
      <c r="B516" s="54" t="s">
        <v>1244</v>
      </c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14"/>
      <c r="X516" s="54"/>
      <c r="Y516" s="54"/>
      <c r="Z516" s="54"/>
      <c r="AA516" s="54"/>
      <c r="AB516" s="54"/>
      <c r="AC516" s="54"/>
      <c r="AD516" s="54"/>
      <c r="AE516" s="14"/>
      <c r="AF516" s="14"/>
      <c r="AG516" s="14"/>
      <c r="AH516" s="14"/>
      <c r="AI516" s="14"/>
      <c r="AJ516" s="1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14"/>
      <c r="AV516" s="54"/>
      <c r="AW516" s="14"/>
      <c r="AX516" s="14"/>
      <c r="AY516" s="54"/>
      <c r="AZ516" s="14"/>
      <c r="BA516" s="14"/>
      <c r="BB516" s="14"/>
      <c r="BC516" s="14"/>
      <c r="BD516" s="459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54"/>
    </row>
    <row r="517" spans="1:69" hidden="1" x14ac:dyDescent="0.25">
      <c r="A517" s="54" t="s">
        <v>49</v>
      </c>
      <c r="B517" s="54" t="s">
        <v>1245</v>
      </c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14"/>
      <c r="X517" s="54"/>
      <c r="Y517" s="54"/>
      <c r="Z517" s="54"/>
      <c r="AA517" s="54"/>
      <c r="AB517" s="54"/>
      <c r="AC517" s="54"/>
      <c r="AD517" s="54"/>
      <c r="AE517" s="14"/>
      <c r="AF517" s="14"/>
      <c r="AG517" s="14"/>
      <c r="AH517" s="14"/>
      <c r="AI517" s="14"/>
      <c r="AJ517" s="1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14"/>
      <c r="AV517" s="54"/>
      <c r="AW517" s="14"/>
      <c r="AX517" s="14"/>
      <c r="AY517" s="54"/>
      <c r="AZ517" s="14"/>
      <c r="BA517" s="14"/>
      <c r="BB517" s="14"/>
      <c r="BC517" s="14"/>
      <c r="BD517" s="459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54"/>
    </row>
    <row r="518" spans="1:69" hidden="1" x14ac:dyDescent="0.25">
      <c r="A518" s="438" t="s">
        <v>49</v>
      </c>
      <c r="B518" s="438" t="s">
        <v>1540</v>
      </c>
      <c r="C518" s="438"/>
      <c r="D518" s="438"/>
      <c r="E518" s="438"/>
      <c r="F518" s="438"/>
      <c r="G518" s="438"/>
      <c r="H518" s="438"/>
      <c r="I518" s="438"/>
      <c r="J518" s="438"/>
      <c r="K518" s="438"/>
      <c r="L518" s="438"/>
      <c r="M518" s="438"/>
      <c r="N518" s="438"/>
      <c r="O518" s="438"/>
      <c r="P518" s="438"/>
      <c r="Q518" s="438"/>
      <c r="R518" s="438"/>
      <c r="S518" s="438"/>
      <c r="T518" s="438"/>
      <c r="U518" s="438"/>
      <c r="V518" s="438"/>
      <c r="W518" s="14"/>
      <c r="X518" s="54"/>
      <c r="Y518" s="54"/>
      <c r="Z518" s="54"/>
      <c r="AA518" s="54"/>
      <c r="AB518" s="54"/>
      <c r="AC518" s="54"/>
      <c r="AD518" s="54"/>
      <c r="AE518" s="14"/>
      <c r="AF518" s="14"/>
      <c r="AG518" s="14"/>
      <c r="AH518" s="14"/>
      <c r="AI518" s="14"/>
      <c r="AJ518" s="1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14"/>
      <c r="AV518" s="54"/>
      <c r="AW518" s="14"/>
      <c r="AX518" s="14"/>
      <c r="AY518" s="54"/>
      <c r="AZ518" s="14"/>
      <c r="BA518" s="14"/>
      <c r="BB518" s="14"/>
      <c r="BC518" s="14"/>
      <c r="BD518" s="459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54"/>
    </row>
    <row r="519" spans="1:69" x14ac:dyDescent="0.25">
      <c r="A519" s="54" t="s">
        <v>49</v>
      </c>
      <c r="B519" s="54" t="s">
        <v>1246</v>
      </c>
      <c r="C519" s="60">
        <v>2</v>
      </c>
      <c r="D519" s="60">
        <v>2</v>
      </c>
      <c r="E519" s="60">
        <v>2</v>
      </c>
      <c r="F519" s="60">
        <v>2</v>
      </c>
      <c r="G519" s="60">
        <v>2</v>
      </c>
      <c r="H519" s="60">
        <v>2</v>
      </c>
      <c r="I519" s="60">
        <v>2</v>
      </c>
      <c r="J519" s="14">
        <v>2</v>
      </c>
      <c r="K519" s="14">
        <v>2</v>
      </c>
      <c r="L519" s="14">
        <v>2</v>
      </c>
      <c r="M519" s="14">
        <v>2</v>
      </c>
      <c r="N519" s="14">
        <v>2</v>
      </c>
      <c r="O519" s="14">
        <v>2</v>
      </c>
      <c r="P519" s="14">
        <v>2</v>
      </c>
      <c r="Q519" s="14">
        <v>2</v>
      </c>
      <c r="R519" s="14">
        <v>2</v>
      </c>
      <c r="S519" s="14">
        <v>2</v>
      </c>
      <c r="T519" s="14">
        <v>2</v>
      </c>
      <c r="U519" s="14">
        <v>2</v>
      </c>
      <c r="V519" s="14">
        <v>2</v>
      </c>
      <c r="W519" s="14">
        <v>2</v>
      </c>
      <c r="X519" s="14">
        <v>2</v>
      </c>
      <c r="Y519" s="14">
        <v>2</v>
      </c>
      <c r="Z519" s="14">
        <v>2</v>
      </c>
      <c r="AA519" s="14">
        <v>2</v>
      </c>
      <c r="AB519" s="14">
        <v>2</v>
      </c>
      <c r="AC519" s="14">
        <v>2</v>
      </c>
      <c r="AD519" s="14">
        <v>2</v>
      </c>
      <c r="AE519" s="14">
        <v>2</v>
      </c>
      <c r="AF519" s="14">
        <v>2</v>
      </c>
      <c r="AG519" s="14">
        <v>2</v>
      </c>
      <c r="AH519" s="14">
        <v>2</v>
      </c>
      <c r="AI519" s="14">
        <v>2</v>
      </c>
      <c r="AJ519" s="14">
        <v>2</v>
      </c>
      <c r="AK519" s="14">
        <v>2</v>
      </c>
      <c r="AL519" s="14">
        <v>2</v>
      </c>
      <c r="AM519" s="14">
        <v>2</v>
      </c>
      <c r="AN519" s="14">
        <v>2</v>
      </c>
      <c r="AO519" s="14">
        <v>2</v>
      </c>
      <c r="AP519" s="14">
        <v>2</v>
      </c>
      <c r="AQ519" s="14">
        <v>2</v>
      </c>
      <c r="AR519" s="14">
        <v>2</v>
      </c>
      <c r="AS519" s="14">
        <v>2</v>
      </c>
      <c r="AT519" s="14">
        <v>2</v>
      </c>
      <c r="AU519" s="14">
        <v>2</v>
      </c>
      <c r="AV519" s="14">
        <v>2</v>
      </c>
      <c r="AW519" s="14">
        <v>2</v>
      </c>
      <c r="AX519" s="14">
        <v>2</v>
      </c>
      <c r="AY519" s="14">
        <v>2</v>
      </c>
      <c r="AZ519" s="14">
        <v>2</v>
      </c>
      <c r="BA519" s="14">
        <v>2</v>
      </c>
      <c r="BB519" s="14">
        <v>2</v>
      </c>
      <c r="BC519" s="14">
        <v>2</v>
      </c>
      <c r="BD519" s="459">
        <v>1</v>
      </c>
      <c r="BE519" s="14">
        <v>1</v>
      </c>
      <c r="BF519" s="14">
        <v>1</v>
      </c>
      <c r="BG519" s="14">
        <v>1</v>
      </c>
      <c r="BH519" s="14">
        <v>1</v>
      </c>
      <c r="BI519" s="14">
        <v>1</v>
      </c>
      <c r="BJ519" s="14">
        <v>1</v>
      </c>
      <c r="BK519" s="14"/>
      <c r="BL519" s="14"/>
      <c r="BM519" s="14"/>
      <c r="BN519" s="14"/>
      <c r="BO519" s="14"/>
      <c r="BP519" s="14"/>
      <c r="BQ519" s="54"/>
    </row>
    <row r="520" spans="1:69" hidden="1" x14ac:dyDescent="0.25">
      <c r="A520" s="467" t="s">
        <v>49</v>
      </c>
      <c r="B520" s="467" t="s">
        <v>1541</v>
      </c>
      <c r="C520" s="467"/>
      <c r="D520" s="467"/>
      <c r="E520" s="467"/>
      <c r="F520" s="467"/>
      <c r="G520" s="467"/>
      <c r="H520" s="467"/>
      <c r="I520" s="467"/>
      <c r="J520" s="467"/>
      <c r="K520" s="467"/>
      <c r="L520" s="467"/>
      <c r="M520" s="467"/>
      <c r="N520" s="467"/>
      <c r="O520" s="467"/>
      <c r="P520" s="467"/>
      <c r="Q520" s="467"/>
      <c r="R520" s="467"/>
      <c r="S520" s="467"/>
      <c r="T520" s="467"/>
      <c r="U520" s="467"/>
      <c r="V520" s="467"/>
      <c r="W520" s="14"/>
      <c r="X520" s="54"/>
      <c r="Y520" s="54"/>
      <c r="Z520" s="54"/>
      <c r="AA520" s="54"/>
      <c r="AB520" s="54"/>
      <c r="AC520" s="54"/>
      <c r="AD520" s="54"/>
      <c r="AE520" s="14"/>
      <c r="AF520" s="14"/>
      <c r="AG520" s="14"/>
      <c r="AH520" s="14"/>
      <c r="AI520" s="14"/>
      <c r="AJ520" s="1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14"/>
      <c r="AV520" s="54"/>
      <c r="AW520" s="14"/>
      <c r="AX520" s="14"/>
      <c r="AY520" s="54"/>
      <c r="AZ520" s="14"/>
      <c r="BA520" s="14"/>
      <c r="BB520" s="14"/>
      <c r="BC520" s="14"/>
      <c r="BD520" s="459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54"/>
    </row>
    <row r="521" spans="1:69" hidden="1" x14ac:dyDescent="0.25">
      <c r="A521" s="438" t="s">
        <v>49</v>
      </c>
      <c r="B521" s="438" t="s">
        <v>1542</v>
      </c>
      <c r="C521" s="438"/>
      <c r="D521" s="438"/>
      <c r="E521" s="438"/>
      <c r="F521" s="438"/>
      <c r="G521" s="438"/>
      <c r="H521" s="438"/>
      <c r="I521" s="438"/>
      <c r="J521" s="438"/>
      <c r="K521" s="438"/>
      <c r="L521" s="438"/>
      <c r="M521" s="438"/>
      <c r="N521" s="438"/>
      <c r="O521" s="438"/>
      <c r="P521" s="438"/>
      <c r="Q521" s="438"/>
      <c r="R521" s="438"/>
      <c r="S521" s="438"/>
      <c r="T521" s="438"/>
      <c r="U521" s="438"/>
      <c r="V521" s="438"/>
      <c r="W521" s="14"/>
      <c r="X521" s="54"/>
      <c r="Y521" s="54"/>
      <c r="Z521" s="54"/>
      <c r="AA521" s="54"/>
      <c r="AB521" s="54"/>
      <c r="AC521" s="54"/>
      <c r="AD521" s="54"/>
      <c r="AE521" s="14"/>
      <c r="AF521" s="14"/>
      <c r="AG521" s="14"/>
      <c r="AH521" s="14"/>
      <c r="AI521" s="14"/>
      <c r="AJ521" s="1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14"/>
      <c r="AV521" s="54"/>
      <c r="AW521" s="14"/>
      <c r="AX521" s="14"/>
      <c r="AY521" s="54"/>
      <c r="AZ521" s="14"/>
      <c r="BA521" s="14"/>
      <c r="BB521" s="14"/>
      <c r="BC521" s="14"/>
      <c r="BD521" s="459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54"/>
    </row>
    <row r="522" spans="1:69" x14ac:dyDescent="0.25">
      <c r="A522" s="54" t="s">
        <v>49</v>
      </c>
      <c r="B522" s="54" t="s">
        <v>49</v>
      </c>
      <c r="C522" s="522">
        <v>15</v>
      </c>
      <c r="D522" s="522">
        <v>15</v>
      </c>
      <c r="E522" s="522">
        <v>15</v>
      </c>
      <c r="F522" s="522">
        <v>15</v>
      </c>
      <c r="G522" s="522">
        <v>15</v>
      </c>
      <c r="H522" s="60">
        <v>15</v>
      </c>
      <c r="I522" s="60">
        <v>15</v>
      </c>
      <c r="J522" s="14">
        <v>15</v>
      </c>
      <c r="K522" s="14">
        <v>15</v>
      </c>
      <c r="L522" s="14">
        <v>15</v>
      </c>
      <c r="M522" s="14">
        <v>15</v>
      </c>
      <c r="N522" s="14">
        <v>15</v>
      </c>
      <c r="O522" s="14">
        <v>15</v>
      </c>
      <c r="P522" s="14">
        <v>15</v>
      </c>
      <c r="Q522" s="14">
        <v>14</v>
      </c>
      <c r="R522" s="14">
        <v>14</v>
      </c>
      <c r="S522" s="14">
        <v>14</v>
      </c>
      <c r="T522" s="14">
        <v>14</v>
      </c>
      <c r="U522" s="14">
        <v>14</v>
      </c>
      <c r="V522" s="14">
        <v>14</v>
      </c>
      <c r="W522" s="14">
        <v>14</v>
      </c>
      <c r="X522" s="14">
        <v>14</v>
      </c>
      <c r="Y522" s="14">
        <v>14</v>
      </c>
      <c r="Z522" s="14">
        <v>14</v>
      </c>
      <c r="AA522" s="14">
        <v>14</v>
      </c>
      <c r="AB522" s="14">
        <v>14</v>
      </c>
      <c r="AC522" s="14">
        <v>13</v>
      </c>
      <c r="AD522" s="14">
        <v>13</v>
      </c>
      <c r="AE522" s="14">
        <v>13</v>
      </c>
      <c r="AF522" s="14">
        <v>13</v>
      </c>
      <c r="AG522" s="14">
        <v>13</v>
      </c>
      <c r="AH522" s="14">
        <v>12</v>
      </c>
      <c r="AI522" s="14">
        <v>11</v>
      </c>
      <c r="AJ522" s="14">
        <v>11</v>
      </c>
      <c r="AK522" s="14">
        <v>11</v>
      </c>
      <c r="AL522" s="14">
        <v>11</v>
      </c>
      <c r="AM522" s="14">
        <v>10</v>
      </c>
      <c r="AN522" s="14">
        <v>9</v>
      </c>
      <c r="AO522" s="14">
        <v>9</v>
      </c>
      <c r="AP522" s="14">
        <v>9</v>
      </c>
      <c r="AQ522" s="14">
        <v>9</v>
      </c>
      <c r="AR522" s="14">
        <v>9</v>
      </c>
      <c r="AS522" s="14">
        <v>9</v>
      </c>
      <c r="AT522" s="14">
        <v>9</v>
      </c>
      <c r="AU522" s="14">
        <v>9</v>
      </c>
      <c r="AV522" s="14">
        <v>9</v>
      </c>
      <c r="AW522" s="14">
        <v>9</v>
      </c>
      <c r="AX522" s="14">
        <v>9</v>
      </c>
      <c r="AY522" s="14">
        <v>9</v>
      </c>
      <c r="AZ522" s="14">
        <v>9</v>
      </c>
      <c r="BA522" s="14">
        <v>8</v>
      </c>
      <c r="BB522" s="14">
        <v>7</v>
      </c>
      <c r="BC522" s="14">
        <v>6</v>
      </c>
      <c r="BD522" s="459">
        <v>2</v>
      </c>
      <c r="BE522" s="14">
        <v>2</v>
      </c>
      <c r="BF522" s="14">
        <v>2</v>
      </c>
      <c r="BG522" s="14">
        <v>2</v>
      </c>
      <c r="BH522" s="14">
        <v>0</v>
      </c>
      <c r="BI522" s="14">
        <v>0</v>
      </c>
      <c r="BJ522" s="14">
        <v>0</v>
      </c>
      <c r="BK522" s="14">
        <v>0</v>
      </c>
      <c r="BL522" s="14">
        <v>0</v>
      </c>
      <c r="BM522" s="14">
        <v>0</v>
      </c>
      <c r="BN522" s="14">
        <v>0</v>
      </c>
      <c r="BO522" s="14">
        <v>0</v>
      </c>
      <c r="BP522" s="14">
        <v>0</v>
      </c>
      <c r="BQ522" s="14">
        <v>0</v>
      </c>
    </row>
    <row r="523" spans="1:69" hidden="1" x14ac:dyDescent="0.25">
      <c r="A523" s="467" t="s">
        <v>49</v>
      </c>
      <c r="B523" s="467" t="s">
        <v>1543</v>
      </c>
      <c r="C523" s="467"/>
      <c r="D523" s="467"/>
      <c r="E523" s="467"/>
      <c r="F523" s="467"/>
      <c r="G523" s="467"/>
      <c r="H523" s="467"/>
      <c r="I523" s="467"/>
      <c r="J523" s="467"/>
      <c r="K523" s="467"/>
      <c r="L523" s="467"/>
      <c r="M523" s="467"/>
      <c r="N523" s="467"/>
      <c r="O523" s="467"/>
      <c r="P523" s="467"/>
      <c r="Q523" s="467"/>
      <c r="R523" s="467"/>
      <c r="S523" s="467"/>
      <c r="T523" s="467"/>
      <c r="U523" s="467"/>
      <c r="V523" s="467"/>
      <c r="W523" s="14"/>
      <c r="X523" s="54"/>
      <c r="Y523" s="54"/>
      <c r="Z523" s="54"/>
      <c r="AA523" s="54"/>
      <c r="AB523" s="54"/>
      <c r="AC523" s="54"/>
      <c r="AD523" s="54"/>
      <c r="AE523" s="14"/>
      <c r="AF523" s="14"/>
      <c r="AG523" s="14"/>
      <c r="AH523" s="14"/>
      <c r="AI523" s="14"/>
      <c r="AJ523" s="1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14"/>
      <c r="AV523" s="54"/>
      <c r="AW523" s="14"/>
      <c r="AX523" s="14"/>
      <c r="AY523" s="54"/>
      <c r="AZ523" s="14"/>
      <c r="BA523" s="14"/>
      <c r="BB523" s="14"/>
      <c r="BC523" s="14"/>
      <c r="BD523" s="459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54"/>
    </row>
    <row r="524" spans="1:69" hidden="1" x14ac:dyDescent="0.25">
      <c r="A524" s="54" t="s">
        <v>50</v>
      </c>
      <c r="B524" s="54" t="s">
        <v>1544</v>
      </c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14"/>
      <c r="X524" s="54"/>
      <c r="Y524" s="54"/>
      <c r="Z524" s="54"/>
      <c r="AA524" s="54"/>
      <c r="AB524" s="54"/>
      <c r="AC524" s="54"/>
      <c r="AD524" s="54"/>
      <c r="AE524" s="14"/>
      <c r="AF524" s="14"/>
      <c r="AG524" s="14"/>
      <c r="AH524" s="14"/>
      <c r="AI524" s="14"/>
      <c r="AJ524" s="1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14"/>
      <c r="AV524" s="54"/>
      <c r="AW524" s="14"/>
      <c r="AX524" s="14"/>
      <c r="AY524" s="54"/>
      <c r="AZ524" s="14"/>
      <c r="BA524" s="14"/>
      <c r="BB524" s="14"/>
      <c r="BC524" s="14"/>
      <c r="BD524" s="459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54"/>
    </row>
    <row r="525" spans="1:69" hidden="1" x14ac:dyDescent="0.25">
      <c r="A525" s="54" t="s">
        <v>50</v>
      </c>
      <c r="B525" s="54" t="s">
        <v>804</v>
      </c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14"/>
      <c r="X525" s="54"/>
      <c r="Y525" s="54"/>
      <c r="Z525" s="54"/>
      <c r="AA525" s="54"/>
      <c r="AB525" s="54"/>
      <c r="AC525" s="54"/>
      <c r="AD525" s="54"/>
      <c r="AE525" s="14"/>
      <c r="AF525" s="14"/>
      <c r="AG525" s="14"/>
      <c r="AH525" s="14"/>
      <c r="AI525" s="14"/>
      <c r="AJ525" s="1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14"/>
      <c r="AV525" s="54"/>
      <c r="AW525" s="14"/>
      <c r="AX525" s="14"/>
      <c r="AY525" s="54"/>
      <c r="AZ525" s="14"/>
      <c r="BA525" s="14"/>
      <c r="BB525" s="14"/>
      <c r="BC525" s="14"/>
      <c r="BD525" s="459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54"/>
    </row>
    <row r="526" spans="1:69" hidden="1" x14ac:dyDescent="0.25">
      <c r="A526" s="438" t="s">
        <v>50</v>
      </c>
      <c r="B526" s="438" t="s">
        <v>1545</v>
      </c>
      <c r="C526" s="438"/>
      <c r="D526" s="438"/>
      <c r="E526" s="438"/>
      <c r="F526" s="438"/>
      <c r="G526" s="438"/>
      <c r="H526" s="438"/>
      <c r="I526" s="438"/>
      <c r="J526" s="438"/>
      <c r="K526" s="438"/>
      <c r="L526" s="438"/>
      <c r="M526" s="438"/>
      <c r="N526" s="438"/>
      <c r="O526" s="438"/>
      <c r="P526" s="438"/>
      <c r="Q526" s="438"/>
      <c r="R526" s="438"/>
      <c r="S526" s="438"/>
      <c r="T526" s="438"/>
      <c r="U526" s="438"/>
      <c r="V526" s="438"/>
      <c r="W526" s="14"/>
      <c r="X526" s="54"/>
      <c r="Y526" s="54"/>
      <c r="Z526" s="54"/>
      <c r="AA526" s="54"/>
      <c r="AB526" s="54"/>
      <c r="AC526" s="54"/>
      <c r="AD526" s="54"/>
      <c r="AE526" s="14"/>
      <c r="AF526" s="14"/>
      <c r="AG526" s="14"/>
      <c r="AH526" s="14"/>
      <c r="AI526" s="14"/>
      <c r="AJ526" s="1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14"/>
      <c r="AV526" s="54"/>
      <c r="AW526" s="14"/>
      <c r="AX526" s="14"/>
      <c r="AY526" s="54"/>
      <c r="AZ526" s="14"/>
      <c r="BA526" s="14"/>
      <c r="BB526" s="14"/>
      <c r="BC526" s="14"/>
      <c r="BD526" s="459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54"/>
    </row>
    <row r="527" spans="1:69" x14ac:dyDescent="0.25">
      <c r="A527" s="54" t="s">
        <v>50</v>
      </c>
      <c r="B527" s="54" t="s">
        <v>1036</v>
      </c>
      <c r="C527" s="60">
        <v>0</v>
      </c>
      <c r="D527" s="60">
        <v>0</v>
      </c>
      <c r="E527" s="60">
        <v>0</v>
      </c>
      <c r="F527" s="60">
        <v>0</v>
      </c>
      <c r="G527" s="60">
        <v>0</v>
      </c>
      <c r="H527" s="60">
        <v>0</v>
      </c>
      <c r="I527" s="60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  <c r="AL527" s="14">
        <v>0</v>
      </c>
      <c r="AM527" s="14">
        <v>0</v>
      </c>
      <c r="AN527" s="14">
        <v>0</v>
      </c>
      <c r="AO527" s="14">
        <v>0</v>
      </c>
      <c r="AP527" s="14">
        <v>0</v>
      </c>
      <c r="AQ527" s="14">
        <v>0</v>
      </c>
      <c r="AR527" s="14">
        <v>0</v>
      </c>
      <c r="AS527" s="14">
        <v>0</v>
      </c>
      <c r="AT527" s="14">
        <v>0</v>
      </c>
      <c r="AU527" s="14">
        <v>0</v>
      </c>
      <c r="AV527" s="14">
        <v>0</v>
      </c>
      <c r="AW527" s="14">
        <v>0</v>
      </c>
      <c r="AX527" s="14">
        <v>0</v>
      </c>
      <c r="AY527" s="14">
        <v>0</v>
      </c>
      <c r="AZ527" s="14">
        <v>0</v>
      </c>
      <c r="BA527" s="14">
        <v>0</v>
      </c>
      <c r="BB527" s="14">
        <v>0</v>
      </c>
      <c r="BC527" s="14">
        <v>0</v>
      </c>
      <c r="BD527" s="459">
        <v>0</v>
      </c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54"/>
    </row>
    <row r="528" spans="1:69" hidden="1" x14ac:dyDescent="0.25">
      <c r="A528" s="467" t="s">
        <v>50</v>
      </c>
      <c r="B528" s="467" t="s">
        <v>1546</v>
      </c>
      <c r="C528" s="467"/>
      <c r="D528" s="467"/>
      <c r="E528" s="467"/>
      <c r="F528" s="467"/>
      <c r="G528" s="467"/>
      <c r="H528" s="467"/>
      <c r="I528" s="467"/>
      <c r="J528" s="467"/>
      <c r="K528" s="467"/>
      <c r="L528" s="467"/>
      <c r="M528" s="467"/>
      <c r="N528" s="467"/>
      <c r="O528" s="467"/>
      <c r="P528" s="467"/>
      <c r="Q528" s="467"/>
      <c r="R528" s="467"/>
      <c r="S528" s="467"/>
      <c r="T528" s="467"/>
      <c r="U528" s="467"/>
      <c r="V528" s="467"/>
      <c r="W528" s="14"/>
      <c r="X528" s="54"/>
      <c r="Y528" s="54"/>
      <c r="Z528" s="54"/>
      <c r="AA528" s="54"/>
      <c r="AB528" s="54"/>
      <c r="AC528" s="54"/>
      <c r="AD528" s="54"/>
      <c r="AE528" s="14"/>
      <c r="AF528" s="14"/>
      <c r="AG528" s="14"/>
      <c r="AH528" s="14"/>
      <c r="AI528" s="14"/>
      <c r="AJ528" s="1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14"/>
      <c r="AV528" s="54"/>
      <c r="AW528" s="14"/>
      <c r="AX528" s="14"/>
      <c r="AY528" s="54"/>
      <c r="AZ528" s="14"/>
      <c r="BA528" s="14"/>
      <c r="BB528" s="14"/>
      <c r="BC528" s="14"/>
      <c r="BD528" s="459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54"/>
    </row>
    <row r="529" spans="1:69" hidden="1" x14ac:dyDescent="0.25">
      <c r="A529" s="54" t="s">
        <v>50</v>
      </c>
      <c r="B529" s="54" t="s">
        <v>1547</v>
      </c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14"/>
      <c r="X529" s="54"/>
      <c r="Y529" s="54"/>
      <c r="Z529" s="54"/>
      <c r="AA529" s="54"/>
      <c r="AB529" s="54"/>
      <c r="AC529" s="54"/>
      <c r="AD529" s="54"/>
      <c r="AE529" s="14"/>
      <c r="AF529" s="14"/>
      <c r="AG529" s="14"/>
      <c r="AH529" s="14"/>
      <c r="AI529" s="14"/>
      <c r="AJ529" s="1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14"/>
      <c r="AV529" s="54"/>
      <c r="AW529" s="14"/>
      <c r="AX529" s="14"/>
      <c r="AY529" s="54"/>
      <c r="AZ529" s="14"/>
      <c r="BA529" s="14"/>
      <c r="BB529" s="14"/>
      <c r="BC529" s="14"/>
      <c r="BD529" s="459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54"/>
    </row>
    <row r="530" spans="1:69" hidden="1" x14ac:dyDescent="0.25">
      <c r="A530" s="54" t="s">
        <v>50</v>
      </c>
      <c r="B530" s="54" t="s">
        <v>1548</v>
      </c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14"/>
      <c r="X530" s="54"/>
      <c r="Y530" s="54"/>
      <c r="Z530" s="54"/>
      <c r="AA530" s="54"/>
      <c r="AB530" s="54"/>
      <c r="AC530" s="54"/>
      <c r="AD530" s="54"/>
      <c r="AE530" s="14"/>
      <c r="AF530" s="14"/>
      <c r="AG530" s="14"/>
      <c r="AH530" s="14"/>
      <c r="AI530" s="14"/>
      <c r="AJ530" s="1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14"/>
      <c r="AV530" s="54"/>
      <c r="AW530" s="14"/>
      <c r="AX530" s="14"/>
      <c r="AY530" s="54"/>
      <c r="AZ530" s="14"/>
      <c r="BA530" s="14"/>
      <c r="BB530" s="14"/>
      <c r="BC530" s="14"/>
      <c r="BD530" s="459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54"/>
    </row>
    <row r="531" spans="1:69" hidden="1" x14ac:dyDescent="0.25">
      <c r="A531" s="54" t="s">
        <v>50</v>
      </c>
      <c r="B531" s="54" t="s">
        <v>1549</v>
      </c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14"/>
      <c r="X531" s="54"/>
      <c r="Y531" s="54"/>
      <c r="Z531" s="54"/>
      <c r="AA531" s="54"/>
      <c r="AB531" s="54"/>
      <c r="AC531" s="54"/>
      <c r="AD531" s="54"/>
      <c r="AE531" s="14"/>
      <c r="AF531" s="14"/>
      <c r="AG531" s="14"/>
      <c r="AH531" s="14"/>
      <c r="AI531" s="14"/>
      <c r="AJ531" s="1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14"/>
      <c r="AV531" s="54"/>
      <c r="AW531" s="14"/>
      <c r="AX531" s="14"/>
      <c r="AY531" s="54"/>
      <c r="AZ531" s="14"/>
      <c r="BA531" s="14"/>
      <c r="BB531" s="14"/>
      <c r="BC531" s="14"/>
      <c r="BD531" s="459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54"/>
    </row>
    <row r="532" spans="1:69" s="121" customFormat="1" x14ac:dyDescent="0.25">
      <c r="A532" s="493" t="s">
        <v>50</v>
      </c>
      <c r="B532" s="493" t="s">
        <v>1247</v>
      </c>
      <c r="C532" s="519">
        <v>0</v>
      </c>
      <c r="D532" s="519">
        <v>0</v>
      </c>
      <c r="E532" s="519">
        <v>0</v>
      </c>
      <c r="F532" s="519">
        <v>0</v>
      </c>
      <c r="G532" s="519">
        <v>0</v>
      </c>
      <c r="H532" s="519">
        <v>0</v>
      </c>
      <c r="I532" s="519">
        <v>0</v>
      </c>
      <c r="J532" s="459">
        <v>0</v>
      </c>
      <c r="K532" s="459">
        <v>0</v>
      </c>
      <c r="L532" s="459">
        <v>0</v>
      </c>
      <c r="M532" s="459">
        <v>0</v>
      </c>
      <c r="N532" s="459">
        <v>0</v>
      </c>
      <c r="O532" s="459">
        <v>0</v>
      </c>
      <c r="P532" s="459">
        <v>0</v>
      </c>
      <c r="Q532" s="459">
        <v>0</v>
      </c>
      <c r="R532" s="459">
        <v>0</v>
      </c>
      <c r="S532" s="459">
        <v>0</v>
      </c>
      <c r="T532" s="459">
        <v>0</v>
      </c>
      <c r="U532" s="459">
        <v>0</v>
      </c>
      <c r="V532" s="459">
        <v>0</v>
      </c>
      <c r="W532" s="459">
        <v>0</v>
      </c>
      <c r="X532" s="459">
        <v>0</v>
      </c>
      <c r="Y532" s="459">
        <v>0</v>
      </c>
      <c r="Z532" s="459">
        <v>0</v>
      </c>
      <c r="AA532" s="459">
        <v>0</v>
      </c>
      <c r="AB532" s="459">
        <v>0</v>
      </c>
      <c r="AC532" s="459">
        <v>0</v>
      </c>
      <c r="AD532" s="459">
        <v>0</v>
      </c>
      <c r="AE532" s="459">
        <v>0</v>
      </c>
      <c r="AF532" s="459">
        <v>0</v>
      </c>
      <c r="AG532" s="459">
        <v>0</v>
      </c>
      <c r="AH532" s="459">
        <v>0</v>
      </c>
      <c r="AI532" s="459">
        <v>0</v>
      </c>
      <c r="AJ532" s="459">
        <v>0</v>
      </c>
      <c r="AK532" s="459">
        <v>0</v>
      </c>
      <c r="AL532" s="459">
        <v>0</v>
      </c>
      <c r="AM532" s="459">
        <v>0</v>
      </c>
      <c r="AN532" s="459">
        <v>0</v>
      </c>
      <c r="AO532" s="459">
        <v>0</v>
      </c>
      <c r="AP532" s="459">
        <v>0</v>
      </c>
      <c r="AQ532" s="459">
        <v>0</v>
      </c>
      <c r="AR532" s="459">
        <v>0</v>
      </c>
      <c r="AS532" s="459">
        <v>0</v>
      </c>
      <c r="AT532" s="459">
        <v>0</v>
      </c>
      <c r="AU532" s="459">
        <v>0</v>
      </c>
      <c r="AV532" s="459">
        <v>0</v>
      </c>
      <c r="AW532" s="459">
        <v>0</v>
      </c>
      <c r="AX532" s="459">
        <v>0</v>
      </c>
      <c r="AY532" s="459">
        <v>0</v>
      </c>
      <c r="AZ532" s="459">
        <v>0</v>
      </c>
      <c r="BA532" s="459">
        <v>0</v>
      </c>
      <c r="BB532" s="459">
        <v>0</v>
      </c>
      <c r="BC532" s="459">
        <v>0</v>
      </c>
      <c r="BD532" s="459">
        <v>0</v>
      </c>
      <c r="BE532" s="459">
        <v>0</v>
      </c>
      <c r="BF532" s="459">
        <v>0</v>
      </c>
      <c r="BG532" s="459">
        <v>0</v>
      </c>
      <c r="BH532" s="459">
        <v>0</v>
      </c>
      <c r="BI532" s="459">
        <v>0</v>
      </c>
      <c r="BJ532" s="459">
        <v>0</v>
      </c>
      <c r="BK532" s="459">
        <v>0</v>
      </c>
      <c r="BL532" s="459">
        <v>0</v>
      </c>
      <c r="BM532" s="459">
        <v>0</v>
      </c>
      <c r="BN532" s="459">
        <v>0</v>
      </c>
      <c r="BO532" s="459">
        <v>0</v>
      </c>
      <c r="BP532" s="459">
        <v>0</v>
      </c>
      <c r="BQ532" s="459">
        <v>0</v>
      </c>
    </row>
    <row r="533" spans="1:69" s="121" customFormat="1" x14ac:dyDescent="0.25">
      <c r="A533" s="81" t="s">
        <v>50</v>
      </c>
      <c r="B533" s="81" t="s">
        <v>1248</v>
      </c>
      <c r="C533" s="519">
        <v>0</v>
      </c>
      <c r="D533" s="519">
        <v>0</v>
      </c>
      <c r="E533" s="519">
        <v>0</v>
      </c>
      <c r="F533" s="519">
        <v>0</v>
      </c>
      <c r="G533" s="519">
        <v>0</v>
      </c>
      <c r="H533" s="519">
        <v>0</v>
      </c>
      <c r="I533" s="519">
        <v>0</v>
      </c>
      <c r="J533" s="459">
        <v>0</v>
      </c>
      <c r="K533" s="459">
        <v>0</v>
      </c>
      <c r="L533" s="459">
        <v>0</v>
      </c>
      <c r="M533" s="459">
        <v>0</v>
      </c>
      <c r="N533" s="459">
        <v>0</v>
      </c>
      <c r="O533" s="459">
        <v>0</v>
      </c>
      <c r="P533" s="459">
        <v>0</v>
      </c>
      <c r="Q533" s="459">
        <v>0</v>
      </c>
      <c r="R533" s="459">
        <v>0</v>
      </c>
      <c r="S533" s="459">
        <v>0</v>
      </c>
      <c r="T533" s="459">
        <v>0</v>
      </c>
      <c r="U533" s="459">
        <v>0</v>
      </c>
      <c r="V533" s="459">
        <v>0</v>
      </c>
      <c r="W533" s="459">
        <v>0</v>
      </c>
      <c r="X533" s="459">
        <v>0</v>
      </c>
      <c r="Y533" s="459">
        <v>0</v>
      </c>
      <c r="Z533" s="459">
        <v>0</v>
      </c>
      <c r="AA533" s="459">
        <v>0</v>
      </c>
      <c r="AB533" s="459">
        <v>0</v>
      </c>
      <c r="AC533" s="459">
        <v>0</v>
      </c>
      <c r="AD533" s="459">
        <v>0</v>
      </c>
      <c r="AE533" s="459">
        <v>0</v>
      </c>
      <c r="AF533" s="459">
        <v>0</v>
      </c>
      <c r="AG533" s="459">
        <v>0</v>
      </c>
      <c r="AH533" s="459">
        <v>0</v>
      </c>
      <c r="AI533" s="459">
        <v>0</v>
      </c>
      <c r="AJ533" s="459">
        <v>0</v>
      </c>
      <c r="AK533" s="459">
        <v>0</v>
      </c>
      <c r="AL533" s="459">
        <v>0</v>
      </c>
      <c r="AM533" s="459">
        <v>0</v>
      </c>
      <c r="AN533" s="459">
        <v>0</v>
      </c>
      <c r="AO533" s="459">
        <v>0</v>
      </c>
      <c r="AP533" s="459">
        <v>0</v>
      </c>
      <c r="AQ533" s="459">
        <v>0</v>
      </c>
      <c r="AR533" s="459">
        <v>0</v>
      </c>
      <c r="AS533" s="459">
        <v>0</v>
      </c>
      <c r="AT533" s="459">
        <v>0</v>
      </c>
      <c r="AU533" s="459">
        <v>0</v>
      </c>
      <c r="AV533" s="459">
        <v>0</v>
      </c>
      <c r="AW533" s="459">
        <v>0</v>
      </c>
      <c r="AX533" s="459">
        <v>0</v>
      </c>
      <c r="AY533" s="459">
        <v>0</v>
      </c>
      <c r="AZ533" s="459">
        <v>0</v>
      </c>
      <c r="BA533" s="459">
        <v>0</v>
      </c>
      <c r="BB533" s="459">
        <v>0</v>
      </c>
      <c r="BC533" s="459">
        <v>0</v>
      </c>
      <c r="BD533" s="459">
        <v>0</v>
      </c>
      <c r="BE533" s="459">
        <v>0</v>
      </c>
      <c r="BF533" s="459">
        <v>0</v>
      </c>
      <c r="BG533" s="459">
        <v>0</v>
      </c>
      <c r="BH533" s="459">
        <v>0</v>
      </c>
      <c r="BI533" s="459">
        <v>0</v>
      </c>
      <c r="BJ533" s="459">
        <v>0</v>
      </c>
      <c r="BK533" s="459">
        <v>0</v>
      </c>
      <c r="BL533" s="459">
        <v>0</v>
      </c>
      <c r="BM533" s="459">
        <v>0</v>
      </c>
      <c r="BN533" s="459">
        <v>0</v>
      </c>
      <c r="BO533" s="459">
        <v>0</v>
      </c>
      <c r="BP533" s="459">
        <v>0</v>
      </c>
      <c r="BQ533" s="459">
        <v>0</v>
      </c>
    </row>
    <row r="534" spans="1:69" s="121" customFormat="1" x14ac:dyDescent="0.25">
      <c r="A534" s="81" t="s">
        <v>50</v>
      </c>
      <c r="B534" s="81" t="s">
        <v>1250</v>
      </c>
      <c r="C534" s="522">
        <v>5</v>
      </c>
      <c r="D534" s="522">
        <v>5</v>
      </c>
      <c r="E534" s="522">
        <v>5</v>
      </c>
      <c r="F534" s="522">
        <v>5</v>
      </c>
      <c r="G534" s="522">
        <v>5</v>
      </c>
      <c r="H534" s="519">
        <v>5</v>
      </c>
      <c r="I534" s="519">
        <v>5</v>
      </c>
      <c r="J534" s="459">
        <v>5</v>
      </c>
      <c r="K534" s="459">
        <v>5</v>
      </c>
      <c r="L534" s="459">
        <v>5</v>
      </c>
      <c r="M534" s="459">
        <v>5</v>
      </c>
      <c r="N534" s="459">
        <v>5</v>
      </c>
      <c r="O534" s="459">
        <v>5</v>
      </c>
      <c r="P534" s="459">
        <v>5</v>
      </c>
      <c r="Q534" s="459">
        <v>5</v>
      </c>
      <c r="R534" s="459">
        <v>5</v>
      </c>
      <c r="S534" s="459">
        <v>5</v>
      </c>
      <c r="T534" s="459">
        <v>5</v>
      </c>
      <c r="U534" s="459">
        <v>5</v>
      </c>
      <c r="V534" s="459">
        <v>5</v>
      </c>
      <c r="W534" s="459">
        <v>5</v>
      </c>
      <c r="X534" s="459">
        <v>5</v>
      </c>
      <c r="Y534" s="459">
        <v>5</v>
      </c>
      <c r="Z534" s="459">
        <v>5</v>
      </c>
      <c r="AA534" s="459">
        <v>5</v>
      </c>
      <c r="AB534" s="459">
        <v>5</v>
      </c>
      <c r="AC534" s="459">
        <v>5</v>
      </c>
      <c r="AD534" s="459">
        <v>5</v>
      </c>
      <c r="AE534" s="459">
        <v>5</v>
      </c>
      <c r="AF534" s="459">
        <v>4</v>
      </c>
      <c r="AG534" s="459">
        <v>4</v>
      </c>
      <c r="AH534" s="459">
        <v>4</v>
      </c>
      <c r="AI534" s="459">
        <v>4</v>
      </c>
      <c r="AJ534" s="459">
        <v>4</v>
      </c>
      <c r="AK534" s="459">
        <v>4</v>
      </c>
      <c r="AL534" s="459">
        <v>4</v>
      </c>
      <c r="AM534" s="459">
        <v>4</v>
      </c>
      <c r="AN534" s="459">
        <v>4</v>
      </c>
      <c r="AO534" s="459">
        <v>4</v>
      </c>
      <c r="AP534" s="459">
        <v>4</v>
      </c>
      <c r="AQ534" s="459">
        <v>3</v>
      </c>
      <c r="AR534" s="459">
        <v>3</v>
      </c>
      <c r="AS534" s="459">
        <v>3</v>
      </c>
      <c r="AT534" s="459">
        <v>3</v>
      </c>
      <c r="AU534" s="459">
        <v>3</v>
      </c>
      <c r="AV534" s="459">
        <v>3</v>
      </c>
      <c r="AW534" s="459">
        <v>3</v>
      </c>
      <c r="AX534" s="459">
        <v>3</v>
      </c>
      <c r="AY534" s="459">
        <v>3</v>
      </c>
      <c r="AZ534" s="459">
        <v>3</v>
      </c>
      <c r="BA534" s="459">
        <v>3</v>
      </c>
      <c r="BB534" s="459">
        <v>3</v>
      </c>
      <c r="BC534" s="459">
        <v>2</v>
      </c>
      <c r="BD534" s="459">
        <v>2</v>
      </c>
      <c r="BE534" s="459">
        <v>1</v>
      </c>
      <c r="BF534" s="459">
        <v>1</v>
      </c>
      <c r="BG534" s="459">
        <v>1</v>
      </c>
      <c r="BH534" s="459">
        <v>1</v>
      </c>
      <c r="BI534" s="459">
        <v>1</v>
      </c>
      <c r="BJ534" s="459">
        <v>1</v>
      </c>
      <c r="BK534" s="459"/>
      <c r="BL534" s="459"/>
      <c r="BM534" s="459"/>
      <c r="BN534" s="459"/>
      <c r="BO534" s="459"/>
      <c r="BP534" s="459"/>
      <c r="BQ534" s="81"/>
    </row>
    <row r="535" spans="1:69" s="121" customFormat="1" x14ac:dyDescent="0.25">
      <c r="A535" s="491" t="s">
        <v>50</v>
      </c>
      <c r="B535" s="491" t="s">
        <v>1249</v>
      </c>
      <c r="C535" s="519">
        <v>1</v>
      </c>
      <c r="D535" s="519">
        <v>1</v>
      </c>
      <c r="E535" s="519">
        <v>1</v>
      </c>
      <c r="F535" s="519">
        <v>1</v>
      </c>
      <c r="G535" s="519">
        <v>1</v>
      </c>
      <c r="H535" s="519">
        <v>1</v>
      </c>
      <c r="I535" s="519">
        <v>1</v>
      </c>
      <c r="J535" s="459">
        <v>1</v>
      </c>
      <c r="K535" s="459">
        <v>1</v>
      </c>
      <c r="L535" s="459">
        <v>1</v>
      </c>
      <c r="M535" s="459">
        <v>1</v>
      </c>
      <c r="N535" s="459">
        <v>1</v>
      </c>
      <c r="O535" s="459">
        <v>1</v>
      </c>
      <c r="P535" s="459">
        <v>1</v>
      </c>
      <c r="Q535" s="459">
        <v>1</v>
      </c>
      <c r="R535" s="459">
        <v>1</v>
      </c>
      <c r="S535" s="459">
        <v>1</v>
      </c>
      <c r="T535" s="459">
        <v>1</v>
      </c>
      <c r="U535" s="459">
        <v>1</v>
      </c>
      <c r="V535" s="459">
        <v>1</v>
      </c>
      <c r="W535" s="459">
        <v>1</v>
      </c>
      <c r="X535" s="459">
        <v>1</v>
      </c>
      <c r="Y535" s="459">
        <v>1</v>
      </c>
      <c r="Z535" s="459">
        <v>1</v>
      </c>
      <c r="AA535" s="459">
        <v>1</v>
      </c>
      <c r="AB535" s="459">
        <v>1</v>
      </c>
      <c r="AC535" s="459">
        <v>1</v>
      </c>
      <c r="AD535" s="459">
        <v>1</v>
      </c>
      <c r="AE535" s="459">
        <v>1</v>
      </c>
      <c r="AF535" s="459">
        <v>1</v>
      </c>
      <c r="AG535" s="459">
        <v>1</v>
      </c>
      <c r="AH535" s="459">
        <v>1</v>
      </c>
      <c r="AI535" s="459">
        <v>1</v>
      </c>
      <c r="AJ535" s="459">
        <v>1</v>
      </c>
      <c r="AK535" s="459">
        <v>1</v>
      </c>
      <c r="AL535" s="459">
        <v>1</v>
      </c>
      <c r="AM535" s="459">
        <v>1</v>
      </c>
      <c r="AN535" s="459">
        <v>1</v>
      </c>
      <c r="AO535" s="459">
        <v>1</v>
      </c>
      <c r="AP535" s="459">
        <v>1</v>
      </c>
      <c r="AQ535" s="459">
        <v>1</v>
      </c>
      <c r="AR535" s="459">
        <v>1</v>
      </c>
      <c r="AS535" s="459">
        <v>1</v>
      </c>
      <c r="AT535" s="459">
        <v>1</v>
      </c>
      <c r="AU535" s="459">
        <v>1</v>
      </c>
      <c r="AV535" s="459">
        <v>1</v>
      </c>
      <c r="AW535" s="459">
        <v>1</v>
      </c>
      <c r="AX535" s="459">
        <v>1</v>
      </c>
      <c r="AY535" s="459">
        <v>1</v>
      </c>
      <c r="AZ535" s="459">
        <v>1</v>
      </c>
      <c r="BA535" s="459">
        <v>1</v>
      </c>
      <c r="BB535" s="459">
        <v>1</v>
      </c>
      <c r="BC535" s="459">
        <v>1</v>
      </c>
      <c r="BD535" s="459">
        <v>1</v>
      </c>
      <c r="BE535" s="459">
        <v>1</v>
      </c>
      <c r="BF535" s="459">
        <v>1</v>
      </c>
      <c r="BG535" s="459">
        <v>1</v>
      </c>
      <c r="BH535" s="459">
        <v>1</v>
      </c>
      <c r="BI535" s="459">
        <v>1</v>
      </c>
      <c r="BJ535" s="459">
        <v>1</v>
      </c>
      <c r="BK535" s="459"/>
      <c r="BL535" s="459"/>
      <c r="BM535" s="459"/>
      <c r="BN535" s="459"/>
      <c r="BO535" s="459"/>
      <c r="BP535" s="459"/>
      <c r="BQ535" s="81"/>
    </row>
    <row r="536" spans="1:69" x14ac:dyDescent="0.25">
      <c r="A536" s="54" t="s">
        <v>50</v>
      </c>
      <c r="B536" s="54" t="s">
        <v>805</v>
      </c>
      <c r="C536" s="60">
        <v>1</v>
      </c>
      <c r="D536" s="60">
        <v>1</v>
      </c>
      <c r="E536" s="60">
        <v>1</v>
      </c>
      <c r="F536" s="60">
        <v>1</v>
      </c>
      <c r="G536" s="60">
        <v>1</v>
      </c>
      <c r="H536" s="60">
        <v>1</v>
      </c>
      <c r="I536" s="60">
        <v>1</v>
      </c>
      <c r="J536" s="71">
        <v>1</v>
      </c>
      <c r="K536" s="71">
        <v>1</v>
      </c>
      <c r="L536" s="71">
        <v>1</v>
      </c>
      <c r="M536" s="71">
        <v>1</v>
      </c>
      <c r="N536" s="71">
        <v>1</v>
      </c>
      <c r="O536" s="71">
        <v>1</v>
      </c>
      <c r="P536" s="71">
        <v>1</v>
      </c>
      <c r="Q536" s="71">
        <v>1</v>
      </c>
      <c r="R536" s="71">
        <v>1</v>
      </c>
      <c r="S536" s="71">
        <v>1</v>
      </c>
      <c r="T536" s="71">
        <v>1</v>
      </c>
      <c r="U536" s="71">
        <v>1</v>
      </c>
      <c r="V536" s="71">
        <v>1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  <c r="AL536" s="14">
        <v>0</v>
      </c>
      <c r="AM536" s="14">
        <v>0</v>
      </c>
      <c r="AN536" s="14">
        <v>0</v>
      </c>
      <c r="AO536" s="14">
        <v>0</v>
      </c>
      <c r="AP536" s="14">
        <v>0</v>
      </c>
      <c r="AQ536" s="14">
        <v>0</v>
      </c>
      <c r="AR536" s="14">
        <v>0</v>
      </c>
      <c r="AS536" s="14">
        <v>0</v>
      </c>
      <c r="AT536" s="14">
        <v>0</v>
      </c>
      <c r="AU536" s="14">
        <v>0</v>
      </c>
      <c r="AV536" s="14">
        <v>0</v>
      </c>
      <c r="AW536" s="14">
        <v>0</v>
      </c>
      <c r="AX536" s="14">
        <v>0</v>
      </c>
      <c r="AY536" s="14">
        <v>0</v>
      </c>
      <c r="AZ536" s="14">
        <v>0</v>
      </c>
      <c r="BA536" s="14">
        <v>0</v>
      </c>
      <c r="BB536" s="14">
        <v>0</v>
      </c>
      <c r="BC536" s="14">
        <v>0</v>
      </c>
      <c r="BD536" s="459">
        <v>0</v>
      </c>
      <c r="BE536" s="14">
        <v>0</v>
      </c>
      <c r="BF536" s="14">
        <v>0</v>
      </c>
      <c r="BG536" s="14">
        <v>0</v>
      </c>
      <c r="BH536" s="14">
        <v>0</v>
      </c>
      <c r="BI536" s="14">
        <v>0</v>
      </c>
      <c r="BJ536" s="14">
        <v>0</v>
      </c>
      <c r="BK536" s="14"/>
      <c r="BL536" s="14"/>
      <c r="BM536" s="14"/>
      <c r="BN536" s="14"/>
      <c r="BO536" s="14"/>
      <c r="BP536" s="14"/>
      <c r="BQ536" s="54"/>
    </row>
    <row r="537" spans="1:69" hidden="1" x14ac:dyDescent="0.25">
      <c r="A537" s="54" t="s">
        <v>50</v>
      </c>
      <c r="B537" s="54" t="s">
        <v>1550</v>
      </c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14"/>
      <c r="X537" s="54"/>
      <c r="Y537" s="54"/>
      <c r="Z537" s="54"/>
      <c r="AA537" s="54"/>
      <c r="AB537" s="54"/>
      <c r="AC537" s="54"/>
      <c r="AD537" s="54"/>
      <c r="AE537" s="14"/>
      <c r="AF537" s="14"/>
      <c r="AG537" s="14"/>
      <c r="AH537" s="14"/>
      <c r="AI537" s="14"/>
      <c r="AJ537" s="1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14"/>
      <c r="AV537" s="54"/>
      <c r="AW537" s="14"/>
      <c r="AX537" s="14"/>
      <c r="AY537" s="54"/>
      <c r="AZ537" s="14"/>
      <c r="BA537" s="14"/>
      <c r="BB537" s="14"/>
      <c r="BC537" s="14"/>
      <c r="BD537" s="459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54"/>
    </row>
    <row r="538" spans="1:69" hidden="1" x14ac:dyDescent="0.25">
      <c r="A538" s="438" t="s">
        <v>50</v>
      </c>
      <c r="B538" s="438" t="s">
        <v>1034</v>
      </c>
      <c r="C538" s="438"/>
      <c r="D538" s="438"/>
      <c r="E538" s="438"/>
      <c r="F538" s="438"/>
      <c r="G538" s="438"/>
      <c r="H538" s="438"/>
      <c r="I538" s="438"/>
      <c r="J538" s="438"/>
      <c r="K538" s="438"/>
      <c r="L538" s="438"/>
      <c r="M538" s="438"/>
      <c r="N538" s="438"/>
      <c r="O538" s="438"/>
      <c r="P538" s="438"/>
      <c r="Q538" s="438"/>
      <c r="R538" s="438"/>
      <c r="S538" s="438"/>
      <c r="T538" s="438"/>
      <c r="U538" s="438"/>
      <c r="V538" s="438"/>
      <c r="W538" s="14"/>
      <c r="X538" s="54"/>
      <c r="Y538" s="54"/>
      <c r="Z538" s="54"/>
      <c r="AA538" s="54"/>
      <c r="AB538" s="54"/>
      <c r="AC538" s="54"/>
      <c r="AD538" s="54"/>
      <c r="AE538" s="14"/>
      <c r="AF538" s="14"/>
      <c r="AG538" s="14"/>
      <c r="AH538" s="14"/>
      <c r="AI538" s="14"/>
      <c r="AJ538" s="1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14"/>
      <c r="AV538" s="54"/>
      <c r="AW538" s="14"/>
      <c r="AX538" s="14"/>
      <c r="AY538" s="54"/>
      <c r="AZ538" s="14"/>
      <c r="BA538" s="14"/>
      <c r="BB538" s="14"/>
      <c r="BC538" s="14"/>
      <c r="BD538" s="459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54"/>
    </row>
    <row r="539" spans="1:69" x14ac:dyDescent="0.25">
      <c r="A539" s="54" t="s">
        <v>50</v>
      </c>
      <c r="B539" s="54" t="s">
        <v>1140</v>
      </c>
      <c r="C539" s="522">
        <v>8</v>
      </c>
      <c r="D539" s="522">
        <v>8</v>
      </c>
      <c r="E539" s="522">
        <v>8</v>
      </c>
      <c r="F539" s="522">
        <v>8</v>
      </c>
      <c r="G539" s="522">
        <v>8</v>
      </c>
      <c r="H539" s="60">
        <v>8</v>
      </c>
      <c r="I539" s="60">
        <v>8</v>
      </c>
      <c r="J539" s="14">
        <v>8</v>
      </c>
      <c r="K539" s="14">
        <v>8</v>
      </c>
      <c r="L539" s="14">
        <v>8</v>
      </c>
      <c r="M539" s="14">
        <v>8</v>
      </c>
      <c r="N539" s="14">
        <v>8</v>
      </c>
      <c r="O539" s="14">
        <v>8</v>
      </c>
      <c r="P539" s="14">
        <v>8</v>
      </c>
      <c r="Q539" s="14">
        <v>8</v>
      </c>
      <c r="R539" s="14">
        <v>8</v>
      </c>
      <c r="S539" s="14">
        <v>8</v>
      </c>
      <c r="T539" s="14">
        <v>8</v>
      </c>
      <c r="U539" s="14">
        <v>8</v>
      </c>
      <c r="V539" s="14">
        <v>8</v>
      </c>
      <c r="W539" s="14">
        <v>8</v>
      </c>
      <c r="X539" s="14">
        <v>8</v>
      </c>
      <c r="Y539" s="14">
        <v>8</v>
      </c>
      <c r="Z539" s="14">
        <v>8</v>
      </c>
      <c r="AA539" s="14">
        <v>8</v>
      </c>
      <c r="AB539" s="14">
        <v>8</v>
      </c>
      <c r="AC539" s="14">
        <v>8</v>
      </c>
      <c r="AD539" s="14">
        <v>8</v>
      </c>
      <c r="AE539" s="14">
        <v>8</v>
      </c>
      <c r="AF539" s="14">
        <v>8</v>
      </c>
      <c r="AG539" s="14">
        <v>8</v>
      </c>
      <c r="AH539" s="14">
        <v>8</v>
      </c>
      <c r="AI539" s="14">
        <v>8</v>
      </c>
      <c r="AJ539" s="14">
        <v>8</v>
      </c>
      <c r="AK539" s="14">
        <v>8</v>
      </c>
      <c r="AL539" s="14">
        <v>8</v>
      </c>
      <c r="AM539" s="14">
        <v>8</v>
      </c>
      <c r="AN539" s="14">
        <v>7</v>
      </c>
      <c r="AO539" s="14">
        <v>7</v>
      </c>
      <c r="AP539" s="14">
        <v>7</v>
      </c>
      <c r="AQ539" s="14">
        <v>7</v>
      </c>
      <c r="AR539" s="14">
        <v>7</v>
      </c>
      <c r="AS539" s="14">
        <v>7</v>
      </c>
      <c r="AT539" s="14">
        <v>7</v>
      </c>
      <c r="AU539" s="14">
        <v>7</v>
      </c>
      <c r="AV539" s="14">
        <v>7</v>
      </c>
      <c r="AW539" s="14">
        <v>7</v>
      </c>
      <c r="AX539" s="14">
        <v>7</v>
      </c>
      <c r="AY539" s="14">
        <v>7</v>
      </c>
      <c r="AZ539" s="14">
        <v>7</v>
      </c>
      <c r="BA539" s="14">
        <v>6</v>
      </c>
      <c r="BB539" s="14">
        <v>6</v>
      </c>
      <c r="BC539" s="14">
        <v>6</v>
      </c>
      <c r="BD539" s="459">
        <v>4</v>
      </c>
      <c r="BE539" s="14">
        <v>4</v>
      </c>
      <c r="BF539" s="14">
        <v>4</v>
      </c>
      <c r="BG539" s="14">
        <v>3</v>
      </c>
      <c r="BH539" s="14">
        <v>1</v>
      </c>
      <c r="BI539" s="14">
        <v>1</v>
      </c>
      <c r="BJ539" s="14">
        <v>0</v>
      </c>
      <c r="BK539" s="14"/>
      <c r="BL539" s="14"/>
      <c r="BM539" s="14"/>
      <c r="BN539" s="14"/>
      <c r="BO539" s="14"/>
      <c r="BP539" s="14"/>
      <c r="BQ539" s="54"/>
    </row>
    <row r="540" spans="1:69" hidden="1" x14ac:dyDescent="0.25">
      <c r="A540" s="467" t="s">
        <v>50</v>
      </c>
      <c r="B540" s="467" t="s">
        <v>1551</v>
      </c>
      <c r="C540" s="467"/>
      <c r="D540" s="467"/>
      <c r="E540" s="467"/>
      <c r="F540" s="467"/>
      <c r="G540" s="467"/>
      <c r="H540" s="467"/>
      <c r="I540" s="467"/>
      <c r="J540" s="467"/>
      <c r="K540" s="467"/>
      <c r="L540" s="467"/>
      <c r="M540" s="467"/>
      <c r="N540" s="467"/>
      <c r="O540" s="467"/>
      <c r="P540" s="467"/>
      <c r="Q540" s="467"/>
      <c r="R540" s="467"/>
      <c r="S540" s="467"/>
      <c r="T540" s="467"/>
      <c r="U540" s="467"/>
      <c r="V540" s="467"/>
      <c r="W540" s="14"/>
      <c r="X540" s="54"/>
      <c r="Y540" s="54"/>
      <c r="Z540" s="54"/>
      <c r="AA540" s="54"/>
      <c r="AB540" s="54"/>
      <c r="AC540" s="54"/>
      <c r="AD540" s="54"/>
      <c r="AE540" s="14"/>
      <c r="AF540" s="14"/>
      <c r="AG540" s="14"/>
      <c r="AH540" s="14"/>
      <c r="AI540" s="14"/>
      <c r="AJ540" s="1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14"/>
      <c r="AV540" s="54"/>
      <c r="AW540" s="14"/>
      <c r="AX540" s="14"/>
      <c r="AY540" s="54"/>
      <c r="AZ540" s="14"/>
      <c r="BA540" s="14"/>
      <c r="BB540" s="14"/>
      <c r="BC540" s="14"/>
      <c r="BD540" s="459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54"/>
    </row>
    <row r="541" spans="1:69" hidden="1" x14ac:dyDescent="0.25">
      <c r="A541" s="54" t="s">
        <v>50</v>
      </c>
      <c r="B541" s="54" t="s">
        <v>1552</v>
      </c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14"/>
      <c r="X541" s="54"/>
      <c r="Y541" s="54"/>
      <c r="Z541" s="54"/>
      <c r="AA541" s="54"/>
      <c r="AB541" s="54"/>
      <c r="AC541" s="54"/>
      <c r="AD541" s="54"/>
      <c r="AE541" s="14"/>
      <c r="AF541" s="14"/>
      <c r="AG541" s="14"/>
      <c r="AH541" s="14"/>
      <c r="AI541" s="14"/>
      <c r="AJ541" s="1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14"/>
      <c r="AV541" s="54"/>
      <c r="AW541" s="14"/>
      <c r="AX541" s="14"/>
      <c r="AY541" s="54"/>
      <c r="AZ541" s="14"/>
      <c r="BA541" s="14"/>
      <c r="BB541" s="14"/>
      <c r="BC541" s="14"/>
      <c r="BD541" s="459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54"/>
    </row>
    <row r="542" spans="1:69" hidden="1" x14ac:dyDescent="0.25">
      <c r="A542" s="54" t="s">
        <v>50</v>
      </c>
      <c r="B542" s="54" t="s">
        <v>1553</v>
      </c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14"/>
      <c r="X542" s="54"/>
      <c r="Y542" s="54"/>
      <c r="Z542" s="54"/>
      <c r="AA542" s="54"/>
      <c r="AB542" s="54"/>
      <c r="AC542" s="54"/>
      <c r="AD542" s="54"/>
      <c r="AE542" s="14"/>
      <c r="AF542" s="14"/>
      <c r="AG542" s="14"/>
      <c r="AH542" s="14"/>
      <c r="AI542" s="14"/>
      <c r="AJ542" s="1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14"/>
      <c r="AV542" s="54"/>
      <c r="AW542" s="14"/>
      <c r="AX542" s="14"/>
      <c r="AY542" s="54"/>
      <c r="AZ542" s="14"/>
      <c r="BA542" s="14"/>
      <c r="BB542" s="14"/>
      <c r="BC542" s="14"/>
      <c r="BD542" s="459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54"/>
    </row>
    <row r="543" spans="1:69" hidden="1" x14ac:dyDescent="0.25">
      <c r="A543" s="438" t="s">
        <v>50</v>
      </c>
      <c r="B543" s="438" t="s">
        <v>1554</v>
      </c>
      <c r="C543" s="438"/>
      <c r="D543" s="438"/>
      <c r="E543" s="438"/>
      <c r="F543" s="438"/>
      <c r="G543" s="438"/>
      <c r="H543" s="438"/>
      <c r="I543" s="438"/>
      <c r="J543" s="438"/>
      <c r="K543" s="438"/>
      <c r="L543" s="438"/>
      <c r="M543" s="438"/>
      <c r="N543" s="438"/>
      <c r="O543" s="438"/>
      <c r="P543" s="438"/>
      <c r="Q543" s="438"/>
      <c r="R543" s="438"/>
      <c r="S543" s="438"/>
      <c r="T543" s="438"/>
      <c r="U543" s="438"/>
      <c r="V543" s="438"/>
      <c r="W543" s="14"/>
      <c r="X543" s="54"/>
      <c r="Y543" s="54"/>
      <c r="Z543" s="54"/>
      <c r="AA543" s="54"/>
      <c r="AB543" s="54"/>
      <c r="AC543" s="54"/>
      <c r="AD543" s="54"/>
      <c r="AE543" s="14"/>
      <c r="AF543" s="14"/>
      <c r="AG543" s="14"/>
      <c r="AH543" s="14"/>
      <c r="AI543" s="14"/>
      <c r="AJ543" s="1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14"/>
      <c r="AV543" s="54"/>
      <c r="AW543" s="14"/>
      <c r="AX543" s="14"/>
      <c r="AY543" s="54"/>
      <c r="AZ543" s="14"/>
      <c r="BA543" s="14"/>
      <c r="BB543" s="14"/>
      <c r="BC543" s="14"/>
      <c r="BD543" s="459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54"/>
    </row>
    <row r="544" spans="1:69" x14ac:dyDescent="0.25">
      <c r="A544" s="54" t="s">
        <v>50</v>
      </c>
      <c r="B544" s="54" t="s">
        <v>365</v>
      </c>
      <c r="C544" s="522">
        <v>15</v>
      </c>
      <c r="D544" s="522">
        <v>15</v>
      </c>
      <c r="E544" s="522">
        <v>15</v>
      </c>
      <c r="F544" s="522">
        <v>15</v>
      </c>
      <c r="G544" s="522">
        <v>15</v>
      </c>
      <c r="H544" s="60">
        <v>15</v>
      </c>
      <c r="I544" s="60">
        <v>15</v>
      </c>
      <c r="J544" s="14">
        <v>15</v>
      </c>
      <c r="K544" s="14">
        <v>15</v>
      </c>
      <c r="L544" s="14">
        <v>15</v>
      </c>
      <c r="M544" s="14">
        <v>15</v>
      </c>
      <c r="N544" s="14">
        <v>15</v>
      </c>
      <c r="O544" s="14">
        <v>15</v>
      </c>
      <c r="P544" s="14">
        <v>15</v>
      </c>
      <c r="Q544" s="14">
        <v>15</v>
      </c>
      <c r="R544" s="14">
        <v>15</v>
      </c>
      <c r="S544" s="14">
        <v>15</v>
      </c>
      <c r="T544" s="14">
        <v>15</v>
      </c>
      <c r="U544" s="14">
        <v>14</v>
      </c>
      <c r="V544" s="14">
        <v>14</v>
      </c>
      <c r="W544" s="14">
        <v>14</v>
      </c>
      <c r="X544" s="14">
        <v>14</v>
      </c>
      <c r="Y544" s="14">
        <v>14</v>
      </c>
      <c r="Z544" s="14">
        <v>14</v>
      </c>
      <c r="AA544" s="14">
        <v>14</v>
      </c>
      <c r="AB544" s="14">
        <v>14</v>
      </c>
      <c r="AC544" s="14">
        <v>14</v>
      </c>
      <c r="AD544" s="14">
        <v>14</v>
      </c>
      <c r="AE544" s="14">
        <v>14</v>
      </c>
      <c r="AF544" s="14">
        <v>14</v>
      </c>
      <c r="AG544" s="14">
        <v>14</v>
      </c>
      <c r="AH544" s="14">
        <v>14</v>
      </c>
      <c r="AI544" s="14">
        <v>14</v>
      </c>
      <c r="AJ544" s="14">
        <v>14</v>
      </c>
      <c r="AK544" s="14">
        <v>14</v>
      </c>
      <c r="AL544" s="14">
        <v>13</v>
      </c>
      <c r="AM544" s="14">
        <v>13</v>
      </c>
      <c r="AN544" s="14">
        <v>13</v>
      </c>
      <c r="AO544" s="14">
        <v>13</v>
      </c>
      <c r="AP544" s="14">
        <v>13</v>
      </c>
      <c r="AQ544" s="14">
        <v>13</v>
      </c>
      <c r="AR544" s="14">
        <v>13</v>
      </c>
      <c r="AS544" s="14">
        <v>13</v>
      </c>
      <c r="AT544" s="14">
        <v>13</v>
      </c>
      <c r="AU544" s="14">
        <v>13</v>
      </c>
      <c r="AV544" s="14">
        <v>12</v>
      </c>
      <c r="AW544" s="14">
        <v>12</v>
      </c>
      <c r="AX544" s="14">
        <v>12</v>
      </c>
      <c r="AY544" s="14">
        <v>12</v>
      </c>
      <c r="AZ544" s="14">
        <v>12</v>
      </c>
      <c r="BA544" s="14">
        <v>10</v>
      </c>
      <c r="BB544" s="14">
        <v>10</v>
      </c>
      <c r="BC544" s="14">
        <v>9</v>
      </c>
      <c r="BD544" s="459">
        <v>8</v>
      </c>
      <c r="BE544" s="14">
        <v>5</v>
      </c>
      <c r="BF544" s="14">
        <v>5</v>
      </c>
      <c r="BG544" s="14">
        <v>5</v>
      </c>
      <c r="BH544" s="14">
        <v>4</v>
      </c>
      <c r="BI544" s="14">
        <v>3</v>
      </c>
      <c r="BJ544" s="14">
        <v>3</v>
      </c>
      <c r="BK544" s="14"/>
      <c r="BL544" s="14"/>
      <c r="BM544" s="14"/>
      <c r="BN544" s="14"/>
      <c r="BO544" s="14"/>
      <c r="BP544" s="14"/>
      <c r="BQ544" s="54"/>
    </row>
    <row r="545" spans="1:69" hidden="1" x14ac:dyDescent="0.25">
      <c r="A545" s="467" t="s">
        <v>50</v>
      </c>
      <c r="B545" s="467" t="s">
        <v>1362</v>
      </c>
      <c r="C545" s="467"/>
      <c r="D545" s="467"/>
      <c r="E545" s="467"/>
      <c r="F545" s="467"/>
      <c r="G545" s="467"/>
      <c r="H545" s="467"/>
      <c r="I545" s="467"/>
      <c r="J545" s="467"/>
      <c r="K545" s="467"/>
      <c r="L545" s="467"/>
      <c r="M545" s="467"/>
      <c r="N545" s="467"/>
      <c r="O545" s="467"/>
      <c r="P545" s="467"/>
      <c r="Q545" s="467"/>
      <c r="R545" s="467"/>
      <c r="S545" s="467"/>
      <c r="T545" s="467"/>
      <c r="U545" s="467"/>
      <c r="V545" s="467"/>
      <c r="W545" s="14"/>
      <c r="X545" s="54"/>
      <c r="Y545" s="54"/>
      <c r="Z545" s="54"/>
      <c r="AA545" s="54"/>
      <c r="AB545" s="54"/>
      <c r="AC545" s="54"/>
      <c r="AD545" s="54"/>
      <c r="AE545" s="14"/>
      <c r="AF545" s="14"/>
      <c r="AG545" s="14"/>
      <c r="AH545" s="14"/>
      <c r="AI545" s="14"/>
      <c r="AJ545" s="1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14"/>
      <c r="AV545" s="54"/>
      <c r="AW545" s="14"/>
      <c r="AX545" s="14"/>
      <c r="AY545" s="54"/>
      <c r="AZ545" s="14"/>
      <c r="BA545" s="14"/>
      <c r="BB545" s="14"/>
      <c r="BC545" s="14"/>
      <c r="BD545" s="459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54"/>
    </row>
    <row r="546" spans="1:69" hidden="1" x14ac:dyDescent="0.25">
      <c r="A546" s="438" t="s">
        <v>50</v>
      </c>
      <c r="B546" s="438" t="s">
        <v>1363</v>
      </c>
      <c r="C546" s="438"/>
      <c r="D546" s="438"/>
      <c r="E546" s="438"/>
      <c r="F546" s="438"/>
      <c r="G546" s="438"/>
      <c r="H546" s="438"/>
      <c r="I546" s="438"/>
      <c r="J546" s="438"/>
      <c r="K546" s="438"/>
      <c r="L546" s="438"/>
      <c r="M546" s="438"/>
      <c r="N546" s="438"/>
      <c r="O546" s="438"/>
      <c r="P546" s="438"/>
      <c r="Q546" s="438"/>
      <c r="R546" s="438"/>
      <c r="S546" s="438"/>
      <c r="T546" s="438"/>
      <c r="U546" s="438"/>
      <c r="V546" s="438"/>
      <c r="W546" s="14"/>
      <c r="X546" s="54"/>
      <c r="Y546" s="54"/>
      <c r="Z546" s="54"/>
      <c r="AA546" s="54"/>
      <c r="AB546" s="54"/>
      <c r="AC546" s="54"/>
      <c r="AD546" s="54"/>
      <c r="AE546" s="14"/>
      <c r="AF546" s="14"/>
      <c r="AG546" s="14"/>
      <c r="AH546" s="14"/>
      <c r="AI546" s="14"/>
      <c r="AJ546" s="1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14"/>
      <c r="AV546" s="54"/>
      <c r="AW546" s="14"/>
      <c r="AX546" s="14"/>
      <c r="AY546" s="54"/>
      <c r="AZ546" s="14"/>
      <c r="BA546" s="14"/>
      <c r="BB546" s="14"/>
      <c r="BC546" s="14"/>
      <c r="BD546" s="459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54"/>
    </row>
    <row r="547" spans="1:69" x14ac:dyDescent="0.25">
      <c r="A547" s="54" t="s">
        <v>27</v>
      </c>
      <c r="B547" s="54" t="s">
        <v>1252</v>
      </c>
      <c r="C547" s="60">
        <v>0</v>
      </c>
      <c r="D547" s="60">
        <v>0</v>
      </c>
      <c r="E547" s="60">
        <v>0</v>
      </c>
      <c r="F547" s="60">
        <v>0</v>
      </c>
      <c r="G547" s="60">
        <v>0</v>
      </c>
      <c r="H547" s="60">
        <v>0</v>
      </c>
      <c r="I547" s="60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  <c r="AL547" s="14">
        <v>0</v>
      </c>
      <c r="AM547" s="14">
        <v>0</v>
      </c>
      <c r="AN547" s="14">
        <v>0</v>
      </c>
      <c r="AO547" s="14">
        <v>0</v>
      </c>
      <c r="AP547" s="14">
        <v>0</v>
      </c>
      <c r="AQ547" s="14">
        <v>0</v>
      </c>
      <c r="AR547" s="14">
        <v>0</v>
      </c>
      <c r="AS547" s="14">
        <v>0</v>
      </c>
      <c r="AT547" s="14">
        <v>0</v>
      </c>
      <c r="AU547" s="14">
        <v>0</v>
      </c>
      <c r="AV547" s="14">
        <v>0</v>
      </c>
      <c r="AW547" s="14">
        <v>0</v>
      </c>
      <c r="AX547" s="14">
        <v>0</v>
      </c>
      <c r="AY547" s="14">
        <v>0</v>
      </c>
      <c r="AZ547" s="14">
        <v>0</v>
      </c>
      <c r="BA547" s="14">
        <v>0</v>
      </c>
      <c r="BB547" s="14">
        <v>0</v>
      </c>
      <c r="BC547" s="14">
        <v>0</v>
      </c>
      <c r="BD547" s="459">
        <v>0</v>
      </c>
      <c r="BE547" s="14">
        <v>0</v>
      </c>
      <c r="BF547" s="14">
        <v>0</v>
      </c>
      <c r="BG547" s="14">
        <v>0</v>
      </c>
      <c r="BH547" s="14">
        <v>0</v>
      </c>
      <c r="BI547" s="14">
        <v>0</v>
      </c>
      <c r="BJ547" s="14">
        <v>0</v>
      </c>
      <c r="BK547" s="14"/>
      <c r="BL547" s="14"/>
      <c r="BM547" s="14"/>
      <c r="BN547" s="14"/>
      <c r="BO547" s="14"/>
      <c r="BP547" s="14"/>
      <c r="BQ547" s="54"/>
    </row>
    <row r="548" spans="1:69" hidden="1" x14ac:dyDescent="0.25">
      <c r="A548" s="467" t="s">
        <v>27</v>
      </c>
      <c r="B548" s="467" t="s">
        <v>1555</v>
      </c>
      <c r="C548" s="467"/>
      <c r="D548" s="467"/>
      <c r="E548" s="467"/>
      <c r="F548" s="467"/>
      <c r="G548" s="467"/>
      <c r="H548" s="467"/>
      <c r="I548" s="467"/>
      <c r="J548" s="467"/>
      <c r="K548" s="467"/>
      <c r="L548" s="467"/>
      <c r="M548" s="467"/>
      <c r="N548" s="467"/>
      <c r="O548" s="467"/>
      <c r="P548" s="467"/>
      <c r="Q548" s="467"/>
      <c r="R548" s="467"/>
      <c r="S548" s="467"/>
      <c r="T548" s="467"/>
      <c r="U548" s="467"/>
      <c r="V548" s="467"/>
      <c r="W548" s="14"/>
      <c r="X548" s="54"/>
      <c r="Y548" s="54"/>
      <c r="Z548" s="54"/>
      <c r="AA548" s="54"/>
      <c r="AB548" s="54"/>
      <c r="AC548" s="54"/>
      <c r="AD548" s="54"/>
      <c r="AE548" s="14"/>
      <c r="AF548" s="14"/>
      <c r="AG548" s="14"/>
      <c r="AH548" s="14"/>
      <c r="AI548" s="14"/>
      <c r="AJ548" s="1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14"/>
      <c r="AV548" s="54"/>
      <c r="AW548" s="14"/>
      <c r="AX548" s="14"/>
      <c r="AY548" s="54"/>
      <c r="AZ548" s="14"/>
      <c r="BA548" s="14"/>
      <c r="BB548" s="14"/>
      <c r="BC548" s="14"/>
      <c r="BD548" s="459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54"/>
    </row>
    <row r="549" spans="1:69" hidden="1" x14ac:dyDescent="0.25">
      <c r="A549" s="54" t="s">
        <v>27</v>
      </c>
      <c r="B549" s="54" t="s">
        <v>1556</v>
      </c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14"/>
      <c r="X549" s="54"/>
      <c r="Y549" s="54"/>
      <c r="Z549" s="54"/>
      <c r="AA549" s="54"/>
      <c r="AB549" s="54"/>
      <c r="AC549" s="54"/>
      <c r="AD549" s="54"/>
      <c r="AE549" s="14"/>
      <c r="AF549" s="14"/>
      <c r="AG549" s="14"/>
      <c r="AH549" s="14"/>
      <c r="AI549" s="14"/>
      <c r="AJ549" s="1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14"/>
      <c r="AV549" s="54"/>
      <c r="AW549" s="14"/>
      <c r="AX549" s="14"/>
      <c r="AY549" s="54"/>
      <c r="AZ549" s="14"/>
      <c r="BA549" s="14"/>
      <c r="BB549" s="14"/>
      <c r="BC549" s="14"/>
      <c r="BD549" s="459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54"/>
    </row>
    <row r="550" spans="1:69" hidden="1" x14ac:dyDescent="0.25">
      <c r="A550" s="438" t="s">
        <v>27</v>
      </c>
      <c r="B550" s="438" t="s">
        <v>1557</v>
      </c>
      <c r="C550" s="438"/>
      <c r="D550" s="438"/>
      <c r="E550" s="438"/>
      <c r="F550" s="438"/>
      <c r="G550" s="438"/>
      <c r="H550" s="438"/>
      <c r="I550" s="438"/>
      <c r="J550" s="438"/>
      <c r="K550" s="438"/>
      <c r="L550" s="438"/>
      <c r="M550" s="438"/>
      <c r="N550" s="438"/>
      <c r="O550" s="438"/>
      <c r="P550" s="438"/>
      <c r="Q550" s="438"/>
      <c r="R550" s="438"/>
      <c r="S550" s="438"/>
      <c r="T550" s="438"/>
      <c r="U550" s="438"/>
      <c r="V550" s="438"/>
      <c r="W550" s="14"/>
      <c r="X550" s="54"/>
      <c r="Y550" s="54"/>
      <c r="Z550" s="54"/>
      <c r="AA550" s="54"/>
      <c r="AB550" s="54"/>
      <c r="AC550" s="54"/>
      <c r="AD550" s="54"/>
      <c r="AE550" s="14"/>
      <c r="AF550" s="14"/>
      <c r="AG550" s="14"/>
      <c r="AH550" s="14"/>
      <c r="AI550" s="14"/>
      <c r="AJ550" s="1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14"/>
      <c r="AV550" s="54"/>
      <c r="AW550" s="14"/>
      <c r="AX550" s="14"/>
      <c r="AY550" s="54"/>
      <c r="AZ550" s="14"/>
      <c r="BA550" s="14"/>
      <c r="BB550" s="14"/>
      <c r="BC550" s="14"/>
      <c r="BD550" s="459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54"/>
    </row>
    <row r="551" spans="1:69" x14ac:dyDescent="0.25">
      <c r="A551" s="54" t="s">
        <v>27</v>
      </c>
      <c r="B551" s="54" t="s">
        <v>139</v>
      </c>
      <c r="C551" s="522">
        <v>25</v>
      </c>
      <c r="D551" s="522">
        <v>25</v>
      </c>
      <c r="E551" s="522">
        <v>25</v>
      </c>
      <c r="F551" s="522">
        <v>25</v>
      </c>
      <c r="G551" s="522">
        <v>25</v>
      </c>
      <c r="H551" s="60">
        <v>25</v>
      </c>
      <c r="I551" s="60">
        <v>25</v>
      </c>
      <c r="J551" s="14">
        <v>25</v>
      </c>
      <c r="K551" s="14">
        <v>25</v>
      </c>
      <c r="L551" s="14">
        <v>25</v>
      </c>
      <c r="M551" s="14">
        <v>25</v>
      </c>
      <c r="N551" s="14">
        <v>25</v>
      </c>
      <c r="O551" s="14">
        <v>24</v>
      </c>
      <c r="P551" s="14">
        <v>24</v>
      </c>
      <c r="Q551" s="14">
        <v>24</v>
      </c>
      <c r="R551" s="14">
        <v>24</v>
      </c>
      <c r="S551" s="14">
        <v>24</v>
      </c>
      <c r="T551" s="14">
        <v>24</v>
      </c>
      <c r="U551" s="14">
        <v>24</v>
      </c>
      <c r="V551" s="14">
        <v>24</v>
      </c>
      <c r="W551" s="14">
        <v>24</v>
      </c>
      <c r="X551" s="14">
        <v>24</v>
      </c>
      <c r="Y551" s="14">
        <v>24</v>
      </c>
      <c r="Z551" s="14">
        <v>24</v>
      </c>
      <c r="AA551" s="14">
        <v>24</v>
      </c>
      <c r="AB551" s="14">
        <v>24</v>
      </c>
      <c r="AC551" s="14">
        <v>24</v>
      </c>
      <c r="AD551" s="14">
        <v>24</v>
      </c>
      <c r="AE551" s="14">
        <v>24</v>
      </c>
      <c r="AF551" s="14">
        <v>24</v>
      </c>
      <c r="AG551" s="14">
        <v>24</v>
      </c>
      <c r="AH551" s="14">
        <v>24</v>
      </c>
      <c r="AI551" s="14">
        <v>24</v>
      </c>
      <c r="AJ551" s="14">
        <v>24</v>
      </c>
      <c r="AK551" s="14">
        <v>24</v>
      </c>
      <c r="AL551" s="14">
        <v>24</v>
      </c>
      <c r="AM551" s="14">
        <v>24</v>
      </c>
      <c r="AN551" s="14">
        <v>23</v>
      </c>
      <c r="AO551" s="14">
        <v>23</v>
      </c>
      <c r="AP551" s="14">
        <v>23</v>
      </c>
      <c r="AQ551" s="14">
        <v>23</v>
      </c>
      <c r="AR551" s="14">
        <v>23</v>
      </c>
      <c r="AS551" s="14">
        <v>23</v>
      </c>
      <c r="AT551" s="14">
        <v>23</v>
      </c>
      <c r="AU551" s="14">
        <v>23</v>
      </c>
      <c r="AV551" s="14">
        <v>23</v>
      </c>
      <c r="AW551" s="14">
        <v>23</v>
      </c>
      <c r="AX551" s="14">
        <v>23</v>
      </c>
      <c r="AY551" s="14">
        <v>23</v>
      </c>
      <c r="AZ551" s="14">
        <v>23</v>
      </c>
      <c r="BA551" s="14">
        <v>20</v>
      </c>
      <c r="BB551" s="14">
        <v>20</v>
      </c>
      <c r="BC551" s="14">
        <v>19</v>
      </c>
      <c r="BD551" s="459">
        <v>12</v>
      </c>
      <c r="BE551" s="14">
        <v>8</v>
      </c>
      <c r="BF551" s="14">
        <v>8</v>
      </c>
      <c r="BG551" s="14">
        <v>8</v>
      </c>
      <c r="BH551" s="14">
        <v>7</v>
      </c>
      <c r="BI551" s="14">
        <v>6</v>
      </c>
      <c r="BJ551" s="14">
        <v>6</v>
      </c>
      <c r="BK551" s="14">
        <v>4</v>
      </c>
      <c r="BL551" s="14">
        <v>4</v>
      </c>
      <c r="BM551" s="14">
        <v>4</v>
      </c>
      <c r="BN551" s="14">
        <v>4</v>
      </c>
      <c r="BO551" s="14">
        <v>3</v>
      </c>
      <c r="BP551" s="14">
        <v>3</v>
      </c>
      <c r="BQ551" s="60">
        <v>3</v>
      </c>
    </row>
    <row r="552" spans="1:69" hidden="1" x14ac:dyDescent="0.25">
      <c r="A552" s="467" t="s">
        <v>27</v>
      </c>
      <c r="B552" s="467" t="s">
        <v>1558</v>
      </c>
      <c r="C552" s="467"/>
      <c r="D552" s="467"/>
      <c r="E552" s="467"/>
      <c r="F552" s="467"/>
      <c r="G552" s="467"/>
      <c r="H552" s="467"/>
      <c r="I552" s="467"/>
      <c r="J552" s="467"/>
      <c r="K552" s="467"/>
      <c r="L552" s="467"/>
      <c r="M552" s="467"/>
      <c r="N552" s="467"/>
      <c r="O552" s="467"/>
      <c r="P552" s="467"/>
      <c r="Q552" s="467"/>
      <c r="R552" s="467"/>
      <c r="S552" s="467"/>
      <c r="T552" s="467"/>
      <c r="U552" s="467"/>
      <c r="V552" s="467"/>
      <c r="W552" s="14"/>
      <c r="X552" s="54"/>
      <c r="Y552" s="54"/>
      <c r="Z552" s="54"/>
      <c r="AA552" s="54"/>
      <c r="AB552" s="54"/>
      <c r="AC552" s="54"/>
      <c r="AD552" s="54"/>
      <c r="AE552" s="14"/>
      <c r="AF552" s="14"/>
      <c r="AG552" s="14"/>
      <c r="AH552" s="14"/>
      <c r="AI552" s="14"/>
      <c r="AJ552" s="1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14"/>
      <c r="AV552" s="54"/>
      <c r="AW552" s="14"/>
      <c r="AX552" s="14"/>
      <c r="AY552" s="54"/>
      <c r="AZ552" s="14"/>
      <c r="BA552" s="14"/>
      <c r="BB552" s="14"/>
      <c r="BC552" s="14"/>
      <c r="BD552" s="459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54"/>
    </row>
    <row r="553" spans="1:69" hidden="1" x14ac:dyDescent="0.25">
      <c r="A553" s="438" t="s">
        <v>27</v>
      </c>
      <c r="B553" s="438" t="s">
        <v>1559</v>
      </c>
      <c r="C553" s="438"/>
      <c r="D553" s="438"/>
      <c r="E553" s="438"/>
      <c r="F553" s="438"/>
      <c r="G553" s="438"/>
      <c r="H553" s="438"/>
      <c r="I553" s="438"/>
      <c r="J553" s="438"/>
      <c r="K553" s="438"/>
      <c r="L553" s="438"/>
      <c r="M553" s="438"/>
      <c r="N553" s="438"/>
      <c r="O553" s="438"/>
      <c r="P553" s="438"/>
      <c r="Q553" s="438"/>
      <c r="R553" s="438"/>
      <c r="S553" s="438"/>
      <c r="T553" s="438"/>
      <c r="U553" s="438"/>
      <c r="V553" s="438"/>
      <c r="W553" s="14"/>
      <c r="X553" s="54"/>
      <c r="Y553" s="54"/>
      <c r="Z553" s="54"/>
      <c r="AA553" s="54"/>
      <c r="AB553" s="54"/>
      <c r="AC553" s="54"/>
      <c r="AD553" s="54"/>
      <c r="AE553" s="14"/>
      <c r="AF553" s="14"/>
      <c r="AG553" s="14"/>
      <c r="AH553" s="14"/>
      <c r="AI553" s="14"/>
      <c r="AJ553" s="1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14"/>
      <c r="AV553" s="54"/>
      <c r="AW553" s="14"/>
      <c r="AX553" s="14"/>
      <c r="AY553" s="54"/>
      <c r="AZ553" s="14"/>
      <c r="BA553" s="14"/>
      <c r="BB553" s="14"/>
      <c r="BC553" s="14"/>
      <c r="BD553" s="459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54"/>
    </row>
    <row r="554" spans="1:69" x14ac:dyDescent="0.25">
      <c r="A554" s="54" t="s">
        <v>27</v>
      </c>
      <c r="B554" s="54" t="s">
        <v>233</v>
      </c>
      <c r="C554" s="522">
        <v>3</v>
      </c>
      <c r="D554" s="522">
        <v>3</v>
      </c>
      <c r="E554" s="522">
        <v>3</v>
      </c>
      <c r="F554" s="522">
        <v>3</v>
      </c>
      <c r="G554" s="522">
        <v>3</v>
      </c>
      <c r="H554" s="60">
        <v>3</v>
      </c>
      <c r="I554" s="60">
        <v>3</v>
      </c>
      <c r="J554" s="14">
        <v>3</v>
      </c>
      <c r="K554" s="14">
        <v>3</v>
      </c>
      <c r="L554" s="14">
        <v>3</v>
      </c>
      <c r="M554" s="14">
        <v>3</v>
      </c>
      <c r="N554" s="14">
        <v>3</v>
      </c>
      <c r="O554" s="14">
        <v>3</v>
      </c>
      <c r="P554" s="14">
        <v>3</v>
      </c>
      <c r="Q554" s="14">
        <v>3</v>
      </c>
      <c r="R554" s="14">
        <v>3</v>
      </c>
      <c r="S554" s="14">
        <v>3</v>
      </c>
      <c r="T554" s="14">
        <v>3</v>
      </c>
      <c r="U554" s="14">
        <v>3</v>
      </c>
      <c r="V554" s="14">
        <v>3</v>
      </c>
      <c r="W554" s="14">
        <v>3</v>
      </c>
      <c r="X554" s="14">
        <v>3</v>
      </c>
      <c r="Y554" s="14">
        <v>3</v>
      </c>
      <c r="Z554" s="14">
        <v>3</v>
      </c>
      <c r="AA554" s="14">
        <v>3</v>
      </c>
      <c r="AB554" s="14">
        <v>3</v>
      </c>
      <c r="AC554" s="14">
        <v>3</v>
      </c>
      <c r="AD554" s="14">
        <v>3</v>
      </c>
      <c r="AE554" s="14">
        <v>3</v>
      </c>
      <c r="AF554" s="14">
        <v>3</v>
      </c>
      <c r="AG554" s="14">
        <v>3</v>
      </c>
      <c r="AH554" s="14">
        <v>3</v>
      </c>
      <c r="AI554" s="14">
        <v>3</v>
      </c>
      <c r="AJ554" s="14">
        <v>3</v>
      </c>
      <c r="AK554" s="14">
        <v>3</v>
      </c>
      <c r="AL554" s="14">
        <v>3</v>
      </c>
      <c r="AM554" s="14">
        <v>3</v>
      </c>
      <c r="AN554" s="14">
        <v>3</v>
      </c>
      <c r="AO554" s="14">
        <v>3</v>
      </c>
      <c r="AP554" s="14">
        <v>3</v>
      </c>
      <c r="AQ554" s="14">
        <v>3</v>
      </c>
      <c r="AR554" s="14">
        <v>3</v>
      </c>
      <c r="AS554" s="14">
        <v>3</v>
      </c>
      <c r="AT554" s="14">
        <v>3</v>
      </c>
      <c r="AU554" s="14">
        <v>3</v>
      </c>
      <c r="AV554" s="14">
        <v>3</v>
      </c>
      <c r="AW554" s="14">
        <v>3</v>
      </c>
      <c r="AX554" s="14">
        <v>3</v>
      </c>
      <c r="AY554" s="14">
        <v>3</v>
      </c>
      <c r="AZ554" s="14">
        <v>3</v>
      </c>
      <c r="BA554" s="14">
        <v>2</v>
      </c>
      <c r="BB554" s="14">
        <v>2</v>
      </c>
      <c r="BC554" s="14">
        <v>2</v>
      </c>
      <c r="BD554" s="459">
        <v>1</v>
      </c>
      <c r="BE554" s="14">
        <v>1</v>
      </c>
      <c r="BF554" s="14">
        <v>1</v>
      </c>
      <c r="BG554" s="14">
        <v>1</v>
      </c>
      <c r="BH554" s="14">
        <v>1</v>
      </c>
      <c r="BI554" s="14">
        <v>0</v>
      </c>
      <c r="BJ554" s="14">
        <v>0</v>
      </c>
      <c r="BK554" s="14"/>
      <c r="BL554" s="14"/>
      <c r="BM554" s="14"/>
      <c r="BN554" s="14"/>
      <c r="BO554" s="14"/>
      <c r="BP554" s="14"/>
      <c r="BQ554" s="54"/>
    </row>
    <row r="555" spans="1:69" hidden="1" x14ac:dyDescent="0.25">
      <c r="A555" s="467" t="s">
        <v>27</v>
      </c>
      <c r="B555" s="467" t="s">
        <v>1457</v>
      </c>
      <c r="C555" s="467"/>
      <c r="D555" s="467"/>
      <c r="E555" s="467"/>
      <c r="F555" s="467"/>
      <c r="G555" s="467"/>
      <c r="H555" s="467"/>
      <c r="I555" s="467"/>
      <c r="J555" s="467"/>
      <c r="K555" s="467"/>
      <c r="L555" s="467"/>
      <c r="M555" s="467"/>
      <c r="N555" s="467"/>
      <c r="O555" s="467"/>
      <c r="P555" s="467"/>
      <c r="Q555" s="467"/>
      <c r="R555" s="467"/>
      <c r="S555" s="467"/>
      <c r="T555" s="467"/>
      <c r="U555" s="467"/>
      <c r="V555" s="467"/>
      <c r="W555" s="14"/>
      <c r="X555" s="54"/>
      <c r="Y555" s="54"/>
      <c r="Z555" s="54"/>
      <c r="AA555" s="54"/>
      <c r="AB555" s="54"/>
      <c r="AC555" s="54"/>
      <c r="AD555" s="54"/>
      <c r="AE555" s="14"/>
      <c r="AF555" s="14"/>
      <c r="AG555" s="14"/>
      <c r="AH555" s="14"/>
      <c r="AI555" s="14"/>
      <c r="AJ555" s="1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14"/>
      <c r="AV555" s="54"/>
      <c r="AW555" s="14"/>
      <c r="AX555" s="14"/>
      <c r="AY555" s="54"/>
      <c r="AZ555" s="14"/>
      <c r="BA555" s="14"/>
      <c r="BB555" s="14"/>
      <c r="BC555" s="14"/>
      <c r="BD555" s="459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54"/>
    </row>
    <row r="556" spans="1:69" hidden="1" x14ac:dyDescent="0.25">
      <c r="A556" s="54" t="s">
        <v>27</v>
      </c>
      <c r="B556" s="54" t="s">
        <v>1560</v>
      </c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14"/>
      <c r="X556" s="54"/>
      <c r="Y556" s="54"/>
      <c r="Z556" s="54"/>
      <c r="AA556" s="54"/>
      <c r="AB556" s="54"/>
      <c r="AC556" s="54"/>
      <c r="AD556" s="54"/>
      <c r="AE556" s="14"/>
      <c r="AF556" s="14"/>
      <c r="AG556" s="14"/>
      <c r="AH556" s="14"/>
      <c r="AI556" s="14"/>
      <c r="AJ556" s="1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14"/>
      <c r="AV556" s="54"/>
      <c r="AW556" s="14"/>
      <c r="AX556" s="14"/>
      <c r="AY556" s="54"/>
      <c r="AZ556" s="14"/>
      <c r="BA556" s="14"/>
      <c r="BB556" s="14"/>
      <c r="BC556" s="14"/>
      <c r="BD556" s="459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54"/>
    </row>
    <row r="557" spans="1:69" hidden="1" x14ac:dyDescent="0.25">
      <c r="A557" s="54" t="s">
        <v>27</v>
      </c>
      <c r="B557" s="54" t="s">
        <v>1561</v>
      </c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14"/>
      <c r="X557" s="54"/>
      <c r="Y557" s="54"/>
      <c r="Z557" s="54"/>
      <c r="AA557" s="54"/>
      <c r="AB557" s="54"/>
      <c r="AC557" s="54"/>
      <c r="AD557" s="54"/>
      <c r="AE557" s="14"/>
      <c r="AF557" s="14"/>
      <c r="AG557" s="14"/>
      <c r="AH557" s="14"/>
      <c r="AI557" s="14"/>
      <c r="AJ557" s="1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14"/>
      <c r="AV557" s="54"/>
      <c r="AW557" s="14"/>
      <c r="AX557" s="14"/>
      <c r="AY557" s="54"/>
      <c r="AZ557" s="14"/>
      <c r="BA557" s="14"/>
      <c r="BB557" s="14"/>
      <c r="BC557" s="14"/>
      <c r="BD557" s="459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54"/>
    </row>
    <row r="558" spans="1:69" hidden="1" x14ac:dyDescent="0.25">
      <c r="A558" s="54" t="s">
        <v>27</v>
      </c>
      <c r="B558" s="54" t="s">
        <v>1562</v>
      </c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14"/>
      <c r="X558" s="54"/>
      <c r="Y558" s="54"/>
      <c r="Z558" s="54"/>
      <c r="AA558" s="54"/>
      <c r="AB558" s="54"/>
      <c r="AC558" s="54"/>
      <c r="AD558" s="54"/>
      <c r="AE558" s="14"/>
      <c r="AF558" s="14"/>
      <c r="AG558" s="14"/>
      <c r="AH558" s="14"/>
      <c r="AI558" s="14"/>
      <c r="AJ558" s="1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14"/>
      <c r="AV558" s="54"/>
      <c r="AW558" s="14"/>
      <c r="AX558" s="14"/>
      <c r="AY558" s="54"/>
      <c r="AZ558" s="14"/>
      <c r="BA558" s="14"/>
      <c r="BB558" s="14"/>
      <c r="BC558" s="14"/>
      <c r="BD558" s="459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54"/>
    </row>
    <row r="559" spans="1:69" hidden="1" x14ac:dyDescent="0.25">
      <c r="A559" s="438" t="s">
        <v>27</v>
      </c>
      <c r="B559" s="438" t="s">
        <v>1253</v>
      </c>
      <c r="C559" s="438"/>
      <c r="D559" s="438"/>
      <c r="E559" s="438"/>
      <c r="F559" s="438"/>
      <c r="G559" s="438"/>
      <c r="H559" s="438"/>
      <c r="I559" s="438"/>
      <c r="J559" s="438"/>
      <c r="K559" s="438"/>
      <c r="L559" s="438"/>
      <c r="M559" s="438"/>
      <c r="N559" s="438"/>
      <c r="O559" s="438"/>
      <c r="P559" s="438"/>
      <c r="Q559" s="438"/>
      <c r="R559" s="438"/>
      <c r="S559" s="438"/>
      <c r="T559" s="438"/>
      <c r="U559" s="438"/>
      <c r="V559" s="438"/>
      <c r="W559" s="14"/>
      <c r="X559" s="54"/>
      <c r="Y559" s="54"/>
      <c r="Z559" s="54"/>
      <c r="AA559" s="54"/>
      <c r="AB559" s="54"/>
      <c r="AC559" s="54"/>
      <c r="AD559" s="54"/>
      <c r="AE559" s="14"/>
      <c r="AF559" s="14"/>
      <c r="AG559" s="14"/>
      <c r="AH559" s="14"/>
      <c r="AI559" s="14"/>
      <c r="AJ559" s="1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14"/>
      <c r="AV559" s="54"/>
      <c r="AW559" s="14"/>
      <c r="AX559" s="14"/>
      <c r="AY559" s="54"/>
      <c r="AZ559" s="14"/>
      <c r="BA559" s="14"/>
      <c r="BB559" s="14"/>
      <c r="BC559" s="14"/>
      <c r="BD559" s="459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54"/>
    </row>
    <row r="560" spans="1:69" x14ac:dyDescent="0.25">
      <c r="A560" s="54" t="s">
        <v>27</v>
      </c>
      <c r="B560" s="54" t="s">
        <v>1254</v>
      </c>
      <c r="C560" s="60">
        <v>0</v>
      </c>
      <c r="D560" s="60">
        <v>0</v>
      </c>
      <c r="E560" s="60">
        <v>0</v>
      </c>
      <c r="F560" s="60">
        <v>0</v>
      </c>
      <c r="G560" s="60">
        <v>0</v>
      </c>
      <c r="H560" s="60">
        <v>0</v>
      </c>
      <c r="I560" s="60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  <c r="AL560" s="14">
        <v>0</v>
      </c>
      <c r="AM560" s="14">
        <v>0</v>
      </c>
      <c r="AN560" s="14">
        <v>0</v>
      </c>
      <c r="AO560" s="14">
        <v>0</v>
      </c>
      <c r="AP560" s="14">
        <v>0</v>
      </c>
      <c r="AQ560" s="14">
        <v>0</v>
      </c>
      <c r="AR560" s="14">
        <v>0</v>
      </c>
      <c r="AS560" s="14">
        <v>0</v>
      </c>
      <c r="AT560" s="14">
        <v>0</v>
      </c>
      <c r="AU560" s="14">
        <v>0</v>
      </c>
      <c r="AV560" s="14">
        <v>0</v>
      </c>
      <c r="AW560" s="14">
        <v>0</v>
      </c>
      <c r="AX560" s="14">
        <v>0</v>
      </c>
      <c r="AY560" s="14">
        <v>0</v>
      </c>
      <c r="AZ560" s="14">
        <v>0</v>
      </c>
      <c r="BA560" s="14">
        <v>0</v>
      </c>
      <c r="BB560" s="14">
        <v>0</v>
      </c>
      <c r="BC560" s="14">
        <v>0</v>
      </c>
      <c r="BD560" s="459">
        <v>0</v>
      </c>
      <c r="BE560" s="14">
        <v>0</v>
      </c>
      <c r="BF560" s="14">
        <v>0</v>
      </c>
      <c r="BG560" s="14">
        <v>0</v>
      </c>
      <c r="BH560" s="14"/>
      <c r="BI560" s="14"/>
      <c r="BJ560" s="14"/>
      <c r="BK560" s="14"/>
      <c r="BL560" s="14"/>
      <c r="BM560" s="14"/>
      <c r="BN560" s="14"/>
      <c r="BO560" s="14"/>
      <c r="BP560" s="14"/>
      <c r="BQ560" s="54"/>
    </row>
    <row r="561" spans="1:69" hidden="1" x14ac:dyDescent="0.25">
      <c r="A561" s="467" t="s">
        <v>27</v>
      </c>
      <c r="B561" s="467" t="s">
        <v>1563</v>
      </c>
      <c r="C561" s="467"/>
      <c r="D561" s="467"/>
      <c r="E561" s="467"/>
      <c r="F561" s="467"/>
      <c r="G561" s="467"/>
      <c r="H561" s="467"/>
      <c r="I561" s="467"/>
      <c r="J561" s="467"/>
      <c r="K561" s="467"/>
      <c r="L561" s="467"/>
      <c r="M561" s="467"/>
      <c r="N561" s="467"/>
      <c r="O561" s="467"/>
      <c r="P561" s="467"/>
      <c r="Q561" s="467"/>
      <c r="R561" s="467"/>
      <c r="S561" s="467"/>
      <c r="T561" s="467"/>
      <c r="U561" s="467"/>
      <c r="V561" s="467"/>
      <c r="W561" s="14"/>
      <c r="X561" s="54"/>
      <c r="Y561" s="54"/>
      <c r="Z561" s="54"/>
      <c r="AA561" s="54"/>
      <c r="AB561" s="54"/>
      <c r="AC561" s="54"/>
      <c r="AD561" s="54"/>
      <c r="AE561" s="14"/>
      <c r="AF561" s="14"/>
      <c r="AG561" s="14"/>
      <c r="AH561" s="14"/>
      <c r="AI561" s="14"/>
      <c r="AJ561" s="1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14"/>
      <c r="AV561" s="54"/>
      <c r="AW561" s="14"/>
      <c r="AX561" s="14"/>
      <c r="AY561" s="54"/>
      <c r="AZ561" s="14"/>
      <c r="BA561" s="14"/>
      <c r="BB561" s="14"/>
      <c r="BC561" s="14"/>
      <c r="BD561" s="459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54"/>
    </row>
    <row r="562" spans="1:69" hidden="1" x14ac:dyDescent="0.25">
      <c r="A562" s="54" t="s">
        <v>27</v>
      </c>
      <c r="B562" s="54" t="s">
        <v>1564</v>
      </c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14"/>
      <c r="X562" s="54"/>
      <c r="Y562" s="54"/>
      <c r="Z562" s="54"/>
      <c r="AA562" s="54"/>
      <c r="AB562" s="54"/>
      <c r="AC562" s="54"/>
      <c r="AD562" s="54"/>
      <c r="AE562" s="14"/>
      <c r="AF562" s="14"/>
      <c r="AG562" s="14"/>
      <c r="AH562" s="14"/>
      <c r="AI562" s="14"/>
      <c r="AJ562" s="1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14"/>
      <c r="AV562" s="54"/>
      <c r="AW562" s="14"/>
      <c r="AX562" s="14"/>
      <c r="AY562" s="54"/>
      <c r="AZ562" s="14"/>
      <c r="BA562" s="14"/>
      <c r="BB562" s="14"/>
      <c r="BC562" s="14"/>
      <c r="BD562" s="459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54"/>
    </row>
    <row r="563" spans="1:69" hidden="1" x14ac:dyDescent="0.25">
      <c r="A563" s="54" t="s">
        <v>27</v>
      </c>
      <c r="B563" s="54" t="s">
        <v>1565</v>
      </c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14"/>
      <c r="X563" s="54"/>
      <c r="Y563" s="54"/>
      <c r="Z563" s="54"/>
      <c r="AA563" s="54"/>
      <c r="AB563" s="54"/>
      <c r="AC563" s="54"/>
      <c r="AD563" s="54"/>
      <c r="AE563" s="14"/>
      <c r="AF563" s="14"/>
      <c r="AG563" s="14"/>
      <c r="AH563" s="14"/>
      <c r="AI563" s="14"/>
      <c r="AJ563" s="1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14"/>
      <c r="AV563" s="54"/>
      <c r="AW563" s="14"/>
      <c r="AX563" s="14"/>
      <c r="AY563" s="54"/>
      <c r="AZ563" s="14"/>
      <c r="BA563" s="14"/>
      <c r="BB563" s="14"/>
      <c r="BC563" s="14"/>
      <c r="BD563" s="459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54"/>
    </row>
    <row r="564" spans="1:69" hidden="1" x14ac:dyDescent="0.25">
      <c r="A564" s="54" t="s">
        <v>27</v>
      </c>
      <c r="B564" s="54" t="s">
        <v>1566</v>
      </c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14"/>
      <c r="X564" s="54"/>
      <c r="Y564" s="54"/>
      <c r="Z564" s="54"/>
      <c r="AA564" s="54"/>
      <c r="AB564" s="54"/>
      <c r="AC564" s="54"/>
      <c r="AD564" s="54"/>
      <c r="AE564" s="14"/>
      <c r="AF564" s="14"/>
      <c r="AG564" s="14"/>
      <c r="AH564" s="14"/>
      <c r="AI564" s="14"/>
      <c r="AJ564" s="1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14"/>
      <c r="AV564" s="54"/>
      <c r="AW564" s="14"/>
      <c r="AX564" s="14"/>
      <c r="AY564" s="54"/>
      <c r="AZ564" s="14"/>
      <c r="BA564" s="14"/>
      <c r="BB564" s="14"/>
      <c r="BC564" s="14"/>
      <c r="BD564" s="459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54"/>
    </row>
    <row r="565" spans="1:69" hidden="1" x14ac:dyDescent="0.25">
      <c r="A565" s="54" t="s">
        <v>27</v>
      </c>
      <c r="B565" s="54" t="s">
        <v>1255</v>
      </c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14"/>
      <c r="X565" s="54"/>
      <c r="Y565" s="54"/>
      <c r="Z565" s="54"/>
      <c r="AA565" s="54"/>
      <c r="AB565" s="54"/>
      <c r="AC565" s="54"/>
      <c r="AD565" s="54"/>
      <c r="AE565" s="14"/>
      <c r="AF565" s="14"/>
      <c r="AG565" s="14"/>
      <c r="AH565" s="14"/>
      <c r="AI565" s="14"/>
      <c r="AJ565" s="1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14"/>
      <c r="AV565" s="54"/>
      <c r="AW565" s="14"/>
      <c r="AX565" s="14"/>
      <c r="AY565" s="54"/>
      <c r="AZ565" s="14"/>
      <c r="BA565" s="14"/>
      <c r="BB565" s="14"/>
      <c r="BC565" s="14"/>
      <c r="BD565" s="459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54"/>
    </row>
    <row r="566" spans="1:69" hidden="1" x14ac:dyDescent="0.25">
      <c r="A566" s="54" t="s">
        <v>27</v>
      </c>
      <c r="B566" s="54" t="s">
        <v>1567</v>
      </c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14"/>
      <c r="X566" s="54"/>
      <c r="Y566" s="54"/>
      <c r="Z566" s="54"/>
      <c r="AA566" s="54"/>
      <c r="AB566" s="54"/>
      <c r="AC566" s="54"/>
      <c r="AD566" s="54"/>
      <c r="AE566" s="14"/>
      <c r="AF566" s="14"/>
      <c r="AG566" s="14"/>
      <c r="AH566" s="14"/>
      <c r="AI566" s="14"/>
      <c r="AJ566" s="1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14"/>
      <c r="AV566" s="54"/>
      <c r="AW566" s="14"/>
      <c r="AX566" s="14"/>
      <c r="AY566" s="54"/>
      <c r="AZ566" s="14"/>
      <c r="BA566" s="14"/>
      <c r="BB566" s="14"/>
      <c r="BC566" s="14"/>
      <c r="BD566" s="459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54"/>
    </row>
    <row r="567" spans="1:69" hidden="1" x14ac:dyDescent="0.25">
      <c r="A567" s="54" t="s">
        <v>27</v>
      </c>
      <c r="B567" s="54" t="s">
        <v>1568</v>
      </c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14"/>
      <c r="X567" s="54"/>
      <c r="Y567" s="54"/>
      <c r="Z567" s="54"/>
      <c r="AA567" s="54"/>
      <c r="AB567" s="54"/>
      <c r="AC567" s="54"/>
      <c r="AD567" s="54"/>
      <c r="AE567" s="14"/>
      <c r="AF567" s="14"/>
      <c r="AG567" s="14"/>
      <c r="AH567" s="14"/>
      <c r="AI567" s="14"/>
      <c r="AJ567" s="1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14"/>
      <c r="AV567" s="54"/>
      <c r="AW567" s="14"/>
      <c r="AX567" s="14"/>
      <c r="AY567" s="54"/>
      <c r="AZ567" s="14"/>
      <c r="BA567" s="14"/>
      <c r="BB567" s="14"/>
      <c r="BC567" s="14"/>
      <c r="BD567" s="459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54"/>
    </row>
    <row r="568" spans="1:69" hidden="1" x14ac:dyDescent="0.25">
      <c r="A568" s="54" t="s">
        <v>27</v>
      </c>
      <c r="B568" s="54" t="s">
        <v>2975</v>
      </c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14"/>
      <c r="X568" s="54"/>
      <c r="Y568" s="54"/>
      <c r="Z568" s="54"/>
      <c r="AA568" s="54"/>
      <c r="AB568" s="54"/>
      <c r="AC568" s="54"/>
      <c r="AD568" s="54"/>
      <c r="AE568" s="14"/>
      <c r="AF568" s="14"/>
      <c r="AG568" s="14"/>
      <c r="AH568" s="14"/>
      <c r="AI568" s="14"/>
      <c r="AJ568" s="1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14"/>
      <c r="AV568" s="54"/>
      <c r="AW568" s="14"/>
      <c r="AX568" s="14"/>
      <c r="AY568" s="54"/>
      <c r="AZ568" s="14"/>
      <c r="BA568" s="14"/>
      <c r="BB568" s="14"/>
      <c r="BC568" s="14"/>
      <c r="BD568" s="459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54"/>
    </row>
    <row r="569" spans="1:69" hidden="1" x14ac:dyDescent="0.25">
      <c r="A569" s="54" t="s">
        <v>27</v>
      </c>
      <c r="B569" s="54" t="s">
        <v>1569</v>
      </c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14"/>
      <c r="X569" s="54"/>
      <c r="Y569" s="54"/>
      <c r="Z569" s="54"/>
      <c r="AA569" s="54"/>
      <c r="AB569" s="54"/>
      <c r="AC569" s="54"/>
      <c r="AD569" s="54"/>
      <c r="AE569" s="14"/>
      <c r="AF569" s="14"/>
      <c r="AG569" s="14"/>
      <c r="AH569" s="14"/>
      <c r="AI569" s="14"/>
      <c r="AJ569" s="1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14"/>
      <c r="AV569" s="54"/>
      <c r="AW569" s="14"/>
      <c r="AX569" s="14"/>
      <c r="AY569" s="54"/>
      <c r="AZ569" s="14"/>
      <c r="BA569" s="14"/>
      <c r="BB569" s="14"/>
      <c r="BC569" s="14"/>
      <c r="BD569" s="459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54"/>
    </row>
    <row r="570" spans="1:69" hidden="1" x14ac:dyDescent="0.25">
      <c r="A570" s="54" t="s">
        <v>27</v>
      </c>
      <c r="B570" s="54" t="s">
        <v>1520</v>
      </c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14"/>
      <c r="X570" s="54"/>
      <c r="Y570" s="54"/>
      <c r="Z570" s="54"/>
      <c r="AA570" s="54"/>
      <c r="AB570" s="54"/>
      <c r="AC570" s="54"/>
      <c r="AD570" s="54"/>
      <c r="AE570" s="14"/>
      <c r="AF570" s="14"/>
      <c r="AG570" s="14"/>
      <c r="AH570" s="14"/>
      <c r="AI570" s="14"/>
      <c r="AJ570" s="1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14"/>
      <c r="AV570" s="54"/>
      <c r="AW570" s="14"/>
      <c r="AX570" s="14"/>
      <c r="AY570" s="54"/>
      <c r="AZ570" s="14"/>
      <c r="BA570" s="14"/>
      <c r="BB570" s="14"/>
      <c r="BC570" s="14"/>
      <c r="BD570" s="459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54"/>
    </row>
    <row r="571" spans="1:69" hidden="1" x14ac:dyDescent="0.25">
      <c r="A571" s="54" t="s">
        <v>27</v>
      </c>
      <c r="B571" s="54" t="s">
        <v>1570</v>
      </c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14"/>
      <c r="X571" s="54"/>
      <c r="Y571" s="54"/>
      <c r="Z571" s="54"/>
      <c r="AA571" s="54"/>
      <c r="AB571" s="54"/>
      <c r="AC571" s="54"/>
      <c r="AD571" s="54"/>
      <c r="AE571" s="14"/>
      <c r="AF571" s="14"/>
      <c r="AG571" s="14"/>
      <c r="AH571" s="14"/>
      <c r="AI571" s="14"/>
      <c r="AJ571" s="1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14"/>
      <c r="AV571" s="54"/>
      <c r="AW571" s="14"/>
      <c r="AX571" s="14"/>
      <c r="AY571" s="54"/>
      <c r="AZ571" s="14"/>
      <c r="BA571" s="14"/>
      <c r="BB571" s="14"/>
      <c r="BC571" s="14"/>
      <c r="BD571" s="459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54"/>
    </row>
    <row r="572" spans="1:69" hidden="1" x14ac:dyDescent="0.25">
      <c r="A572" s="54" t="s">
        <v>27</v>
      </c>
      <c r="B572" s="54" t="s">
        <v>1571</v>
      </c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14"/>
      <c r="X572" s="54"/>
      <c r="Y572" s="54"/>
      <c r="Z572" s="54"/>
      <c r="AA572" s="54"/>
      <c r="AB572" s="54"/>
      <c r="AC572" s="54"/>
      <c r="AD572" s="54"/>
      <c r="AE572" s="14"/>
      <c r="AF572" s="14"/>
      <c r="AG572" s="14"/>
      <c r="AH572" s="14"/>
      <c r="AI572" s="14"/>
      <c r="AJ572" s="1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14"/>
      <c r="AV572" s="54"/>
      <c r="AW572" s="14"/>
      <c r="AX572" s="14"/>
      <c r="AY572" s="54"/>
      <c r="AZ572" s="14"/>
      <c r="BA572" s="14"/>
      <c r="BB572" s="14"/>
      <c r="BC572" s="14"/>
      <c r="BD572" s="459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54"/>
    </row>
    <row r="573" spans="1:69" hidden="1" x14ac:dyDescent="0.25">
      <c r="A573" s="54" t="s">
        <v>27</v>
      </c>
      <c r="B573" s="54" t="s">
        <v>1572</v>
      </c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14"/>
      <c r="X573" s="54"/>
      <c r="Y573" s="54"/>
      <c r="Z573" s="54"/>
      <c r="AA573" s="54"/>
      <c r="AB573" s="54"/>
      <c r="AC573" s="54"/>
      <c r="AD573" s="54"/>
      <c r="AE573" s="14"/>
      <c r="AF573" s="14"/>
      <c r="AG573" s="14"/>
      <c r="AH573" s="14"/>
      <c r="AI573" s="14"/>
      <c r="AJ573" s="1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14"/>
      <c r="AV573" s="54"/>
      <c r="AW573" s="14"/>
      <c r="AX573" s="14"/>
      <c r="AY573" s="54"/>
      <c r="AZ573" s="14"/>
      <c r="BA573" s="14"/>
      <c r="BB573" s="14"/>
      <c r="BC573" s="14"/>
      <c r="BD573" s="459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54"/>
    </row>
    <row r="574" spans="1:69" hidden="1" x14ac:dyDescent="0.25">
      <c r="A574" s="54" t="s">
        <v>27</v>
      </c>
      <c r="B574" s="54" t="s">
        <v>1573</v>
      </c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14"/>
      <c r="X574" s="54"/>
      <c r="Y574" s="54"/>
      <c r="Z574" s="54"/>
      <c r="AA574" s="54"/>
      <c r="AB574" s="54"/>
      <c r="AC574" s="54"/>
      <c r="AD574" s="54"/>
      <c r="AE574" s="14"/>
      <c r="AF574" s="14"/>
      <c r="AG574" s="14"/>
      <c r="AH574" s="14"/>
      <c r="AI574" s="14"/>
      <c r="AJ574" s="1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14"/>
      <c r="AV574" s="54"/>
      <c r="AW574" s="14"/>
      <c r="AX574" s="14"/>
      <c r="AY574" s="54"/>
      <c r="AZ574" s="14"/>
      <c r="BA574" s="14"/>
      <c r="BB574" s="14"/>
      <c r="BC574" s="14"/>
      <c r="BD574" s="459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54"/>
    </row>
    <row r="575" spans="1:69" hidden="1" x14ac:dyDescent="0.25">
      <c r="A575" s="438" t="s">
        <v>27</v>
      </c>
      <c r="B575" s="438" t="s">
        <v>1256</v>
      </c>
      <c r="C575" s="438"/>
      <c r="D575" s="438"/>
      <c r="E575" s="438"/>
      <c r="F575" s="438"/>
      <c r="G575" s="438"/>
      <c r="H575" s="438"/>
      <c r="I575" s="438"/>
      <c r="J575" s="438"/>
      <c r="K575" s="438"/>
      <c r="L575" s="438"/>
      <c r="M575" s="438"/>
      <c r="N575" s="438"/>
      <c r="O575" s="438"/>
      <c r="P575" s="438"/>
      <c r="Q575" s="438"/>
      <c r="R575" s="438"/>
      <c r="S575" s="438"/>
      <c r="T575" s="438"/>
      <c r="U575" s="438"/>
      <c r="V575" s="438"/>
      <c r="W575" s="14"/>
      <c r="X575" s="54"/>
      <c r="Y575" s="54"/>
      <c r="Z575" s="54"/>
      <c r="AA575" s="54"/>
      <c r="AB575" s="54"/>
      <c r="AC575" s="54"/>
      <c r="AD575" s="54"/>
      <c r="AE575" s="14"/>
      <c r="AF575" s="14"/>
      <c r="AG575" s="14"/>
      <c r="AH575" s="14"/>
      <c r="AI575" s="14"/>
      <c r="AJ575" s="1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14"/>
      <c r="AV575" s="54"/>
      <c r="AW575" s="14"/>
      <c r="AX575" s="14"/>
      <c r="AY575" s="54"/>
      <c r="AZ575" s="14"/>
      <c r="BA575" s="14"/>
      <c r="BB575" s="14"/>
      <c r="BC575" s="14"/>
      <c r="BD575" s="459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54"/>
    </row>
    <row r="576" spans="1:69" x14ac:dyDescent="0.25">
      <c r="A576" s="54" t="s">
        <v>27</v>
      </c>
      <c r="B576" s="54" t="s">
        <v>43</v>
      </c>
      <c r="C576" s="522">
        <v>105</v>
      </c>
      <c r="D576" s="522">
        <v>105</v>
      </c>
      <c r="E576" s="522">
        <v>105</v>
      </c>
      <c r="F576" s="522">
        <v>105</v>
      </c>
      <c r="G576" s="522">
        <v>105</v>
      </c>
      <c r="H576" s="60">
        <v>105</v>
      </c>
      <c r="I576" s="60">
        <v>105</v>
      </c>
      <c r="J576" s="14">
        <v>105</v>
      </c>
      <c r="K576" s="14">
        <v>104</v>
      </c>
      <c r="L576" s="14">
        <v>104</v>
      </c>
      <c r="M576" s="14">
        <v>104</v>
      </c>
      <c r="N576" s="14">
        <v>104</v>
      </c>
      <c r="O576" s="14">
        <v>103</v>
      </c>
      <c r="P576" s="14">
        <v>102</v>
      </c>
      <c r="Q576" s="14">
        <v>102</v>
      </c>
      <c r="R576" s="14">
        <v>102</v>
      </c>
      <c r="S576" s="14">
        <v>102</v>
      </c>
      <c r="T576" s="14">
        <v>102</v>
      </c>
      <c r="U576" s="14">
        <v>102</v>
      </c>
      <c r="V576" s="14">
        <v>102</v>
      </c>
      <c r="W576" s="14">
        <v>101</v>
      </c>
      <c r="X576" s="14">
        <v>101</v>
      </c>
      <c r="Y576" s="14">
        <v>101</v>
      </c>
      <c r="Z576" s="14">
        <v>101</v>
      </c>
      <c r="AA576" s="14">
        <v>101</v>
      </c>
      <c r="AB576" s="14">
        <v>101</v>
      </c>
      <c r="AC576" s="14">
        <v>101</v>
      </c>
      <c r="AD576" s="14">
        <v>101</v>
      </c>
      <c r="AE576" s="14">
        <v>100</v>
      </c>
      <c r="AF576" s="14">
        <v>100</v>
      </c>
      <c r="AG576" s="14">
        <v>99</v>
      </c>
      <c r="AH576" s="14">
        <v>99</v>
      </c>
      <c r="AI576" s="14">
        <v>99</v>
      </c>
      <c r="AJ576" s="14">
        <v>99</v>
      </c>
      <c r="AK576" s="14">
        <v>98</v>
      </c>
      <c r="AL576" s="14">
        <v>97</v>
      </c>
      <c r="AM576" s="14">
        <v>96</v>
      </c>
      <c r="AN576" s="14">
        <v>93</v>
      </c>
      <c r="AO576" s="14">
        <v>91</v>
      </c>
      <c r="AP576" s="14">
        <v>90</v>
      </c>
      <c r="AQ576" s="14">
        <v>90</v>
      </c>
      <c r="AR576" s="14">
        <v>89</v>
      </c>
      <c r="AS576" s="14">
        <v>89</v>
      </c>
      <c r="AT576" s="14">
        <v>89</v>
      </c>
      <c r="AU576" s="14">
        <v>89</v>
      </c>
      <c r="AV576" s="14">
        <v>88</v>
      </c>
      <c r="AW576" s="14">
        <v>87</v>
      </c>
      <c r="AX576" s="14">
        <v>87</v>
      </c>
      <c r="AY576" s="14">
        <v>86</v>
      </c>
      <c r="AZ576" s="14">
        <v>85</v>
      </c>
      <c r="BA576" s="14">
        <v>76</v>
      </c>
      <c r="BB576" s="14">
        <v>74</v>
      </c>
      <c r="BC576" s="14">
        <v>71</v>
      </c>
      <c r="BD576" s="459">
        <v>64</v>
      </c>
      <c r="BE576" s="14">
        <v>60</v>
      </c>
      <c r="BF576" s="14">
        <v>54</v>
      </c>
      <c r="BG576" s="14">
        <v>52</v>
      </c>
      <c r="BH576" s="14">
        <v>39</v>
      </c>
      <c r="BI576" s="14">
        <v>23</v>
      </c>
      <c r="BJ576" s="14">
        <v>11</v>
      </c>
      <c r="BK576" s="14">
        <v>2</v>
      </c>
      <c r="BL576" s="14">
        <v>2</v>
      </c>
      <c r="BM576" s="14">
        <v>2</v>
      </c>
      <c r="BN576" s="14">
        <v>2</v>
      </c>
      <c r="BO576" s="14">
        <v>2</v>
      </c>
      <c r="BP576" s="14">
        <v>2</v>
      </c>
      <c r="BQ576" s="60">
        <v>2</v>
      </c>
    </row>
    <row r="577" spans="1:69" x14ac:dyDescent="0.25">
      <c r="A577" s="54" t="s">
        <v>27</v>
      </c>
      <c r="B577" s="54" t="s">
        <v>921</v>
      </c>
      <c r="C577" s="60">
        <v>0</v>
      </c>
      <c r="D577" s="60">
        <v>0</v>
      </c>
      <c r="E577" s="60">
        <v>0</v>
      </c>
      <c r="F577" s="60">
        <v>0</v>
      </c>
      <c r="G577" s="60">
        <v>0</v>
      </c>
      <c r="H577" s="60">
        <v>0</v>
      </c>
      <c r="I577" s="60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  <c r="AL577" s="14">
        <v>0</v>
      </c>
      <c r="AM577" s="14">
        <v>0</v>
      </c>
      <c r="AN577" s="14">
        <v>0</v>
      </c>
      <c r="AO577" s="14">
        <v>0</v>
      </c>
      <c r="AP577" s="14">
        <v>0</v>
      </c>
      <c r="AQ577" s="14">
        <v>0</v>
      </c>
      <c r="AR577" s="14">
        <v>0</v>
      </c>
      <c r="AS577" s="14">
        <v>0</v>
      </c>
      <c r="AT577" s="14">
        <v>0</v>
      </c>
      <c r="AU577" s="14">
        <v>0</v>
      </c>
      <c r="AV577" s="14">
        <v>0</v>
      </c>
      <c r="AW577" s="14">
        <v>0</v>
      </c>
      <c r="AX577" s="14">
        <v>0</v>
      </c>
      <c r="AY577" s="14">
        <v>0</v>
      </c>
      <c r="AZ577" s="14">
        <v>0</v>
      </c>
      <c r="BA577" s="14">
        <v>0</v>
      </c>
      <c r="BB577" s="14">
        <v>0</v>
      </c>
      <c r="BC577" s="14">
        <v>0</v>
      </c>
      <c r="BD577" s="459">
        <v>0</v>
      </c>
      <c r="BE577" s="14">
        <v>0</v>
      </c>
      <c r="BF577" s="14">
        <v>0</v>
      </c>
      <c r="BG577" s="14">
        <v>0</v>
      </c>
      <c r="BH577" s="14"/>
      <c r="BI577" s="14"/>
      <c r="BJ577" s="14"/>
      <c r="BK577" s="14"/>
      <c r="BL577" s="14"/>
      <c r="BM577" s="14"/>
      <c r="BN577" s="14"/>
      <c r="BO577" s="14"/>
      <c r="BP577" s="14"/>
      <c r="BQ577" s="54"/>
    </row>
    <row r="578" spans="1:69" hidden="1" x14ac:dyDescent="0.25">
      <c r="A578" s="467" t="s">
        <v>27</v>
      </c>
      <c r="B578" s="467" t="s">
        <v>1574</v>
      </c>
      <c r="C578" s="467"/>
      <c r="D578" s="467"/>
      <c r="E578" s="467"/>
      <c r="F578" s="467"/>
      <c r="G578" s="467"/>
      <c r="H578" s="467"/>
      <c r="I578" s="467"/>
      <c r="J578" s="467"/>
      <c r="K578" s="467"/>
      <c r="L578" s="467"/>
      <c r="M578" s="467"/>
      <c r="N578" s="467"/>
      <c r="O578" s="467"/>
      <c r="P578" s="467"/>
      <c r="Q578" s="467"/>
      <c r="R578" s="467"/>
      <c r="S578" s="467"/>
      <c r="T578" s="467"/>
      <c r="U578" s="467"/>
      <c r="V578" s="467"/>
      <c r="W578" s="14"/>
      <c r="X578" s="54"/>
      <c r="Y578" s="54"/>
      <c r="Z578" s="54"/>
      <c r="AA578" s="54"/>
      <c r="AB578" s="54"/>
      <c r="AC578" s="54"/>
      <c r="AD578" s="54"/>
      <c r="AE578" s="14"/>
      <c r="AF578" s="14"/>
      <c r="AG578" s="14"/>
      <c r="AH578" s="14"/>
      <c r="AI578" s="14"/>
      <c r="AJ578" s="1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14"/>
      <c r="AV578" s="54"/>
      <c r="AW578" s="14"/>
      <c r="AX578" s="14"/>
      <c r="AY578" s="54"/>
      <c r="AZ578" s="14"/>
      <c r="BA578" s="14"/>
      <c r="BB578" s="14"/>
      <c r="BC578" s="14"/>
      <c r="BD578" s="459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54"/>
    </row>
    <row r="579" spans="1:69" hidden="1" x14ac:dyDescent="0.25">
      <c r="A579" s="54" t="s">
        <v>27</v>
      </c>
      <c r="B579" s="54" t="s">
        <v>1575</v>
      </c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14"/>
      <c r="X579" s="54"/>
      <c r="Y579" s="54"/>
      <c r="Z579" s="54"/>
      <c r="AA579" s="54"/>
      <c r="AB579" s="54"/>
      <c r="AC579" s="54"/>
      <c r="AD579" s="54"/>
      <c r="AE579" s="14"/>
      <c r="AF579" s="14"/>
      <c r="AG579" s="14"/>
      <c r="AH579" s="14"/>
      <c r="AI579" s="14"/>
      <c r="AJ579" s="1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14"/>
      <c r="AV579" s="54"/>
      <c r="AW579" s="14"/>
      <c r="AX579" s="14"/>
      <c r="AY579" s="54"/>
      <c r="AZ579" s="14"/>
      <c r="BA579" s="14"/>
      <c r="BB579" s="14"/>
      <c r="BC579" s="14"/>
      <c r="BD579" s="459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54"/>
    </row>
    <row r="580" spans="1:69" hidden="1" x14ac:dyDescent="0.25">
      <c r="A580" s="54" t="s">
        <v>27</v>
      </c>
      <c r="B580" s="54" t="s">
        <v>1576</v>
      </c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14"/>
      <c r="X580" s="54"/>
      <c r="Y580" s="54"/>
      <c r="Z580" s="54"/>
      <c r="AA580" s="54"/>
      <c r="AB580" s="54"/>
      <c r="AC580" s="54"/>
      <c r="AD580" s="54"/>
      <c r="AE580" s="14"/>
      <c r="AF580" s="14"/>
      <c r="AG580" s="14"/>
      <c r="AH580" s="14"/>
      <c r="AI580" s="14"/>
      <c r="AJ580" s="1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14"/>
      <c r="AV580" s="54"/>
      <c r="AW580" s="14"/>
      <c r="AX580" s="14"/>
      <c r="AY580" s="54"/>
      <c r="AZ580" s="14"/>
      <c r="BA580" s="14"/>
      <c r="BB580" s="14"/>
      <c r="BC580" s="14"/>
      <c r="BD580" s="459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54"/>
    </row>
    <row r="581" spans="1:69" hidden="1" x14ac:dyDescent="0.25">
      <c r="A581" s="438" t="s">
        <v>27</v>
      </c>
      <c r="B581" s="438" t="s">
        <v>1577</v>
      </c>
      <c r="C581" s="438"/>
      <c r="D581" s="438"/>
      <c r="E581" s="438"/>
      <c r="F581" s="438"/>
      <c r="G581" s="438"/>
      <c r="H581" s="438"/>
      <c r="I581" s="438"/>
      <c r="J581" s="438"/>
      <c r="K581" s="438"/>
      <c r="L581" s="438"/>
      <c r="M581" s="438"/>
      <c r="N581" s="438"/>
      <c r="O581" s="438"/>
      <c r="P581" s="438"/>
      <c r="Q581" s="438"/>
      <c r="R581" s="438"/>
      <c r="S581" s="438"/>
      <c r="T581" s="438"/>
      <c r="U581" s="438"/>
      <c r="V581" s="438"/>
      <c r="W581" s="14"/>
      <c r="X581" s="54"/>
      <c r="Y581" s="54"/>
      <c r="Z581" s="54"/>
      <c r="AA581" s="54"/>
      <c r="AB581" s="54"/>
      <c r="AC581" s="54"/>
      <c r="AD581" s="54"/>
      <c r="AE581" s="14"/>
      <c r="AF581" s="14"/>
      <c r="AG581" s="14"/>
      <c r="AH581" s="14"/>
      <c r="AI581" s="14"/>
      <c r="AJ581" s="1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14"/>
      <c r="AV581" s="54"/>
      <c r="AW581" s="14"/>
      <c r="AX581" s="14"/>
      <c r="AY581" s="54"/>
      <c r="AZ581" s="14"/>
      <c r="BA581" s="14"/>
      <c r="BB581" s="14"/>
      <c r="BC581" s="14"/>
      <c r="BD581" s="459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54"/>
    </row>
    <row r="582" spans="1:69" x14ac:dyDescent="0.25">
      <c r="A582" s="54" t="s">
        <v>27</v>
      </c>
      <c r="B582" s="54" t="s">
        <v>350</v>
      </c>
      <c r="C582" s="60">
        <v>0</v>
      </c>
      <c r="D582" s="60">
        <v>0</v>
      </c>
      <c r="E582" s="60">
        <v>0</v>
      </c>
      <c r="F582" s="60">
        <v>0</v>
      </c>
      <c r="G582" s="60">
        <v>0</v>
      </c>
      <c r="H582" s="60">
        <v>0</v>
      </c>
      <c r="I582" s="60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0</v>
      </c>
      <c r="AQ582" s="14">
        <v>0</v>
      </c>
      <c r="AR582" s="14">
        <v>0</v>
      </c>
      <c r="AS582" s="14">
        <v>0</v>
      </c>
      <c r="AT582" s="14">
        <v>0</v>
      </c>
      <c r="AU582" s="14">
        <v>0</v>
      </c>
      <c r="AV582" s="14">
        <v>0</v>
      </c>
      <c r="AW582" s="14">
        <v>0</v>
      </c>
      <c r="AX582" s="14">
        <v>0</v>
      </c>
      <c r="AY582" s="14">
        <v>0</v>
      </c>
      <c r="AZ582" s="14">
        <v>0</v>
      </c>
      <c r="BA582" s="14">
        <v>0</v>
      </c>
      <c r="BB582" s="14">
        <v>0</v>
      </c>
      <c r="BC582" s="14">
        <v>0</v>
      </c>
      <c r="BD582" s="459">
        <v>0</v>
      </c>
      <c r="BE582" s="14">
        <v>0</v>
      </c>
      <c r="BF582" s="14">
        <v>0</v>
      </c>
      <c r="BG582" s="14">
        <v>0</v>
      </c>
      <c r="BH582" s="14"/>
      <c r="BI582" s="14"/>
      <c r="BJ582" s="14"/>
      <c r="BK582" s="14"/>
      <c r="BL582" s="14"/>
      <c r="BM582" s="14"/>
      <c r="BN582" s="14"/>
      <c r="BO582" s="14"/>
      <c r="BP582" s="14"/>
      <c r="BQ582" s="54"/>
    </row>
    <row r="583" spans="1:69" hidden="1" x14ac:dyDescent="0.25">
      <c r="A583" s="467" t="s">
        <v>27</v>
      </c>
      <c r="B583" s="467" t="s">
        <v>350</v>
      </c>
      <c r="C583" s="467"/>
      <c r="D583" s="467"/>
      <c r="E583" s="467"/>
      <c r="F583" s="467"/>
      <c r="G583" s="467"/>
      <c r="H583" s="467"/>
      <c r="I583" s="467"/>
      <c r="J583" s="467"/>
      <c r="K583" s="467"/>
      <c r="L583" s="467"/>
      <c r="M583" s="467"/>
      <c r="N583" s="467"/>
      <c r="O583" s="467"/>
      <c r="P583" s="467"/>
      <c r="Q583" s="467"/>
      <c r="R583" s="467"/>
      <c r="S583" s="467"/>
      <c r="T583" s="467"/>
      <c r="U583" s="467"/>
      <c r="V583" s="467"/>
      <c r="W583" s="14"/>
      <c r="X583" s="54"/>
      <c r="Y583" s="54"/>
      <c r="Z583" s="54"/>
      <c r="AA583" s="54"/>
      <c r="AB583" s="54"/>
      <c r="AC583" s="54"/>
      <c r="AD583" s="54"/>
      <c r="AE583" s="14"/>
      <c r="AF583" s="14"/>
      <c r="AG583" s="14"/>
      <c r="AH583" s="14"/>
      <c r="AI583" s="14"/>
      <c r="AJ583" s="1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14"/>
      <c r="AV583" s="54"/>
      <c r="AW583" s="14"/>
      <c r="AX583" s="14"/>
      <c r="AY583" s="54"/>
      <c r="AZ583" s="14"/>
      <c r="BA583" s="14"/>
      <c r="BB583" s="14"/>
      <c r="BC583" s="14"/>
      <c r="BD583" s="459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54"/>
    </row>
    <row r="584" spans="1:69" hidden="1" x14ac:dyDescent="0.25">
      <c r="A584" s="54" t="s">
        <v>27</v>
      </c>
      <c r="B584" s="54" t="s">
        <v>1023</v>
      </c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14"/>
      <c r="X584" s="54"/>
      <c r="Y584" s="54"/>
      <c r="Z584" s="54"/>
      <c r="AA584" s="54"/>
      <c r="AB584" s="54"/>
      <c r="AC584" s="54"/>
      <c r="AD584" s="54"/>
      <c r="AE584" s="14"/>
      <c r="AF584" s="14"/>
      <c r="AG584" s="14"/>
      <c r="AH584" s="14"/>
      <c r="AI584" s="14"/>
      <c r="AJ584" s="1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14"/>
      <c r="AV584" s="54"/>
      <c r="AW584" s="14"/>
      <c r="AX584" s="14"/>
      <c r="AY584" s="54"/>
      <c r="AZ584" s="14"/>
      <c r="BA584" s="14"/>
      <c r="BB584" s="14"/>
      <c r="BC584" s="14"/>
      <c r="BD584" s="459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54"/>
    </row>
    <row r="585" spans="1:69" hidden="1" x14ac:dyDescent="0.25">
      <c r="A585" s="54" t="s">
        <v>27</v>
      </c>
      <c r="B585" s="54" t="s">
        <v>1251</v>
      </c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14"/>
      <c r="X585" s="54"/>
      <c r="Y585" s="54"/>
      <c r="Z585" s="54"/>
      <c r="AA585" s="54"/>
      <c r="AB585" s="54"/>
      <c r="AC585" s="54"/>
      <c r="AD585" s="54"/>
      <c r="AE585" s="14"/>
      <c r="AF585" s="14"/>
      <c r="AG585" s="14"/>
      <c r="AH585" s="14"/>
      <c r="AI585" s="14"/>
      <c r="AJ585" s="1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14"/>
      <c r="AV585" s="54"/>
      <c r="AW585" s="14"/>
      <c r="AX585" s="14"/>
      <c r="AY585" s="54"/>
      <c r="AZ585" s="14"/>
      <c r="BA585" s="14"/>
      <c r="BB585" s="14"/>
      <c r="BC585" s="14"/>
      <c r="BD585" s="459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54"/>
    </row>
    <row r="586" spans="1:69" hidden="1" x14ac:dyDescent="0.25">
      <c r="A586" s="438" t="s">
        <v>27</v>
      </c>
      <c r="B586" s="438" t="s">
        <v>1578</v>
      </c>
      <c r="C586" s="438"/>
      <c r="D586" s="438"/>
      <c r="E586" s="438"/>
      <c r="F586" s="438"/>
      <c r="G586" s="438"/>
      <c r="H586" s="438"/>
      <c r="I586" s="438"/>
      <c r="J586" s="438"/>
      <c r="K586" s="438"/>
      <c r="L586" s="438"/>
      <c r="M586" s="438"/>
      <c r="N586" s="438"/>
      <c r="O586" s="438"/>
      <c r="P586" s="438"/>
      <c r="Q586" s="438"/>
      <c r="R586" s="438"/>
      <c r="S586" s="438"/>
      <c r="T586" s="438"/>
      <c r="U586" s="438"/>
      <c r="V586" s="438"/>
      <c r="W586" s="14"/>
      <c r="X586" s="54"/>
      <c r="Y586" s="54"/>
      <c r="Z586" s="54"/>
      <c r="AA586" s="54"/>
      <c r="AB586" s="54"/>
      <c r="AC586" s="54"/>
      <c r="AD586" s="54"/>
      <c r="AE586" s="14"/>
      <c r="AF586" s="14"/>
      <c r="AG586" s="14"/>
      <c r="AH586" s="14"/>
      <c r="AI586" s="14"/>
      <c r="AJ586" s="1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14"/>
      <c r="AV586" s="54"/>
      <c r="AW586" s="14"/>
      <c r="AX586" s="14"/>
      <c r="AY586" s="54"/>
      <c r="AZ586" s="14"/>
      <c r="BA586" s="14"/>
      <c r="BB586" s="14"/>
      <c r="BC586" s="14"/>
      <c r="BD586" s="459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54"/>
    </row>
    <row r="587" spans="1:69" x14ac:dyDescent="0.25">
      <c r="A587" s="54" t="s">
        <v>27</v>
      </c>
      <c r="B587" s="54" t="s">
        <v>928</v>
      </c>
      <c r="C587" s="60">
        <v>4</v>
      </c>
      <c r="D587" s="60">
        <v>4</v>
      </c>
      <c r="E587" s="60">
        <v>4</v>
      </c>
      <c r="F587" s="60">
        <v>4</v>
      </c>
      <c r="G587" s="60">
        <v>4</v>
      </c>
      <c r="H587" s="60">
        <v>4</v>
      </c>
      <c r="I587" s="60">
        <v>4</v>
      </c>
      <c r="J587" s="14">
        <v>4</v>
      </c>
      <c r="K587" s="14">
        <v>4</v>
      </c>
      <c r="L587" s="14">
        <v>4</v>
      </c>
      <c r="M587" s="14">
        <v>4</v>
      </c>
      <c r="N587" s="14">
        <v>4</v>
      </c>
      <c r="O587" s="14">
        <v>4</v>
      </c>
      <c r="P587" s="14">
        <v>4</v>
      </c>
      <c r="Q587" s="14">
        <v>4</v>
      </c>
      <c r="R587" s="14">
        <v>4</v>
      </c>
      <c r="S587" s="14">
        <v>4</v>
      </c>
      <c r="T587" s="14">
        <v>4</v>
      </c>
      <c r="U587" s="14">
        <v>4</v>
      </c>
      <c r="V587" s="14">
        <v>4</v>
      </c>
      <c r="W587" s="14">
        <v>4</v>
      </c>
      <c r="X587" s="14">
        <v>4</v>
      </c>
      <c r="Y587" s="14">
        <v>4</v>
      </c>
      <c r="Z587" s="14">
        <v>4</v>
      </c>
      <c r="AA587" s="14">
        <v>4</v>
      </c>
      <c r="AB587" s="14">
        <v>4</v>
      </c>
      <c r="AC587" s="14">
        <v>4</v>
      </c>
      <c r="AD587" s="14">
        <v>4</v>
      </c>
      <c r="AE587" s="14">
        <v>4</v>
      </c>
      <c r="AF587" s="14">
        <v>4</v>
      </c>
      <c r="AG587" s="14">
        <v>4</v>
      </c>
      <c r="AH587" s="14">
        <v>4</v>
      </c>
      <c r="AI587" s="14">
        <v>4</v>
      </c>
      <c r="AJ587" s="14">
        <v>4</v>
      </c>
      <c r="AK587" s="14">
        <v>4</v>
      </c>
      <c r="AL587" s="14">
        <v>4</v>
      </c>
      <c r="AM587" s="14">
        <v>4</v>
      </c>
      <c r="AN587" s="14">
        <v>4</v>
      </c>
      <c r="AO587" s="14">
        <v>4</v>
      </c>
      <c r="AP587" s="14">
        <v>4</v>
      </c>
      <c r="AQ587" s="14">
        <v>4</v>
      </c>
      <c r="AR587" s="14">
        <v>4</v>
      </c>
      <c r="AS587" s="14">
        <v>4</v>
      </c>
      <c r="AT587" s="14">
        <v>4</v>
      </c>
      <c r="AU587" s="14">
        <v>4</v>
      </c>
      <c r="AV587" s="14">
        <v>4</v>
      </c>
      <c r="AW587" s="14">
        <v>4</v>
      </c>
      <c r="AX587" s="14">
        <v>4</v>
      </c>
      <c r="AY587" s="14">
        <v>4</v>
      </c>
      <c r="AZ587" s="14">
        <v>3</v>
      </c>
      <c r="BA587" s="14">
        <v>3</v>
      </c>
      <c r="BB587" s="14">
        <v>3</v>
      </c>
      <c r="BC587" s="14">
        <v>3</v>
      </c>
      <c r="BD587" s="459">
        <v>3</v>
      </c>
      <c r="BE587" s="14">
        <v>3</v>
      </c>
      <c r="BF587" s="14">
        <v>3</v>
      </c>
      <c r="BG587" s="14">
        <v>3</v>
      </c>
      <c r="BH587" s="14"/>
      <c r="BI587" s="14"/>
      <c r="BJ587" s="14"/>
      <c r="BK587" s="14"/>
      <c r="BL587" s="14"/>
      <c r="BM587" s="14"/>
      <c r="BN587" s="14"/>
      <c r="BO587" s="14"/>
      <c r="BP587" s="14"/>
      <c r="BQ587" s="54"/>
    </row>
    <row r="588" spans="1:69" hidden="1" x14ac:dyDescent="0.25">
      <c r="A588" s="467" t="s">
        <v>27</v>
      </c>
      <c r="B588" s="467" t="s">
        <v>1579</v>
      </c>
      <c r="C588" s="467"/>
      <c r="D588" s="467"/>
      <c r="E588" s="467"/>
      <c r="F588" s="467"/>
      <c r="G588" s="467"/>
      <c r="H588" s="467"/>
      <c r="I588" s="467"/>
      <c r="J588" s="467"/>
      <c r="K588" s="467"/>
      <c r="L588" s="467"/>
      <c r="M588" s="467"/>
      <c r="N588" s="467"/>
      <c r="O588" s="467"/>
      <c r="P588" s="467"/>
      <c r="Q588" s="467"/>
      <c r="R588" s="467"/>
      <c r="S588" s="467"/>
      <c r="T588" s="467"/>
      <c r="U588" s="467"/>
      <c r="V588" s="467"/>
      <c r="W588" s="14"/>
      <c r="X588" s="54"/>
      <c r="Y588" s="54"/>
      <c r="Z588" s="54"/>
      <c r="AA588" s="54"/>
      <c r="AB588" s="54"/>
      <c r="AC588" s="54"/>
      <c r="AD588" s="54"/>
      <c r="AE588" s="14"/>
      <c r="AF588" s="14"/>
      <c r="AG588" s="14"/>
      <c r="AH588" s="14"/>
      <c r="AI588" s="14"/>
      <c r="AJ588" s="1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14"/>
      <c r="AV588" s="54"/>
      <c r="AW588" s="14"/>
      <c r="AX588" s="14"/>
      <c r="AY588" s="54"/>
      <c r="AZ588" s="14"/>
      <c r="BA588" s="14"/>
      <c r="BB588" s="14"/>
      <c r="BC588" s="14"/>
      <c r="BD588" s="459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54"/>
    </row>
    <row r="589" spans="1:69" hidden="1" x14ac:dyDescent="0.25">
      <c r="A589" s="54" t="s">
        <v>27</v>
      </c>
      <c r="B589" s="54" t="s">
        <v>1580</v>
      </c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14"/>
      <c r="X589" s="54"/>
      <c r="Y589" s="54"/>
      <c r="Z589" s="54"/>
      <c r="AA589" s="54"/>
      <c r="AB589" s="54"/>
      <c r="AC589" s="54"/>
      <c r="AD589" s="54"/>
      <c r="AE589" s="14"/>
      <c r="AF589" s="14"/>
      <c r="AG589" s="14"/>
      <c r="AH589" s="14"/>
      <c r="AI589" s="14"/>
      <c r="AJ589" s="1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14"/>
      <c r="AV589" s="54"/>
      <c r="AW589" s="14"/>
      <c r="AX589" s="14"/>
      <c r="AY589" s="54"/>
      <c r="AZ589" s="14"/>
      <c r="BA589" s="14"/>
      <c r="BB589" s="14"/>
      <c r="BC589" s="14"/>
      <c r="BD589" s="459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54"/>
    </row>
    <row r="590" spans="1:69" hidden="1" x14ac:dyDescent="0.25">
      <c r="A590" s="438" t="s">
        <v>27</v>
      </c>
      <c r="B590" s="438" t="s">
        <v>1581</v>
      </c>
      <c r="C590" s="438"/>
      <c r="D590" s="438"/>
      <c r="E590" s="438"/>
      <c r="F590" s="438"/>
      <c r="G590" s="438"/>
      <c r="H590" s="438"/>
      <c r="I590" s="438"/>
      <c r="J590" s="438"/>
      <c r="K590" s="438"/>
      <c r="L590" s="438"/>
      <c r="M590" s="438"/>
      <c r="N590" s="438"/>
      <c r="O590" s="438"/>
      <c r="P590" s="438"/>
      <c r="Q590" s="438"/>
      <c r="R590" s="438"/>
      <c r="S590" s="438"/>
      <c r="T590" s="438"/>
      <c r="U590" s="438"/>
      <c r="V590" s="438"/>
      <c r="W590" s="14"/>
      <c r="X590" s="54"/>
      <c r="Y590" s="54"/>
      <c r="Z590" s="54"/>
      <c r="AA590" s="54"/>
      <c r="AB590" s="54"/>
      <c r="AC590" s="54"/>
      <c r="AD590" s="54"/>
      <c r="AE590" s="14"/>
      <c r="AF590" s="14"/>
      <c r="AG590" s="14"/>
      <c r="AH590" s="14"/>
      <c r="AI590" s="14"/>
      <c r="AJ590" s="1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14"/>
      <c r="AV590" s="54"/>
      <c r="AW590" s="14"/>
      <c r="AX590" s="14"/>
      <c r="AY590" s="54"/>
      <c r="AZ590" s="14"/>
      <c r="BA590" s="14"/>
      <c r="BB590" s="14"/>
      <c r="BC590" s="14"/>
      <c r="BD590" s="459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54"/>
    </row>
    <row r="591" spans="1:69" x14ac:dyDescent="0.25">
      <c r="A591" s="54" t="s">
        <v>27</v>
      </c>
      <c r="B591" s="54" t="s">
        <v>851</v>
      </c>
      <c r="C591" s="60">
        <v>0</v>
      </c>
      <c r="D591" s="60">
        <v>0</v>
      </c>
      <c r="E591" s="60">
        <v>0</v>
      </c>
      <c r="F591" s="60">
        <v>0</v>
      </c>
      <c r="G591" s="60">
        <v>0</v>
      </c>
      <c r="H591" s="60">
        <v>0</v>
      </c>
      <c r="I591" s="60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  <c r="AL591" s="14">
        <v>0</v>
      </c>
      <c r="AM591" s="14">
        <v>0</v>
      </c>
      <c r="AN591" s="14">
        <v>0</v>
      </c>
      <c r="AO591" s="14">
        <v>0</v>
      </c>
      <c r="AP591" s="14">
        <v>0</v>
      </c>
      <c r="AQ591" s="14">
        <v>0</v>
      </c>
      <c r="AR591" s="14">
        <v>0</v>
      </c>
      <c r="AS591" s="14">
        <v>0</v>
      </c>
      <c r="AT591" s="14">
        <v>0</v>
      </c>
      <c r="AU591" s="14">
        <v>0</v>
      </c>
      <c r="AV591" s="14">
        <v>0</v>
      </c>
      <c r="AW591" s="14">
        <v>0</v>
      </c>
      <c r="AX591" s="14">
        <v>0</v>
      </c>
      <c r="AY591" s="14">
        <v>0</v>
      </c>
      <c r="AZ591" s="14">
        <v>0</v>
      </c>
      <c r="BA591" s="14">
        <v>0</v>
      </c>
      <c r="BB591" s="14">
        <v>0</v>
      </c>
      <c r="BC591" s="14">
        <v>0</v>
      </c>
      <c r="BD591" s="459">
        <v>0</v>
      </c>
      <c r="BE591" s="14">
        <v>0</v>
      </c>
      <c r="BF591" s="14">
        <v>0</v>
      </c>
      <c r="BG591" s="14">
        <v>0</v>
      </c>
      <c r="BH591" s="14">
        <v>0</v>
      </c>
      <c r="BI591" s="14">
        <v>0</v>
      </c>
      <c r="BJ591" s="14">
        <v>0</v>
      </c>
      <c r="BK591" s="14"/>
      <c r="BL591" s="14"/>
      <c r="BM591" s="14"/>
      <c r="BN591" s="14"/>
      <c r="BO591" s="14"/>
      <c r="BP591" s="14"/>
      <c r="BQ591" s="54"/>
    </row>
    <row r="592" spans="1:69" x14ac:dyDescent="0.25">
      <c r="A592" s="467" t="s">
        <v>27</v>
      </c>
      <c r="B592" s="467" t="s">
        <v>1002</v>
      </c>
      <c r="C592" s="60">
        <v>0</v>
      </c>
      <c r="D592" s="60">
        <v>0</v>
      </c>
      <c r="E592" s="60">
        <v>0</v>
      </c>
      <c r="F592" s="60">
        <v>0</v>
      </c>
      <c r="G592" s="60">
        <v>0</v>
      </c>
      <c r="H592" s="60">
        <v>0</v>
      </c>
      <c r="I592" s="60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  <c r="AL592" s="14">
        <v>0</v>
      </c>
      <c r="AM592" s="14">
        <v>0</v>
      </c>
      <c r="AN592" s="14">
        <v>0</v>
      </c>
      <c r="AO592" s="14">
        <v>0</v>
      </c>
      <c r="AP592" s="14">
        <v>0</v>
      </c>
      <c r="AQ592" s="14">
        <v>0</v>
      </c>
      <c r="AR592" s="14">
        <v>0</v>
      </c>
      <c r="AS592" s="14">
        <v>0</v>
      </c>
      <c r="AT592" s="14">
        <v>0</v>
      </c>
      <c r="AU592" s="14">
        <v>0</v>
      </c>
      <c r="AV592" s="14">
        <v>0</v>
      </c>
      <c r="AW592" s="14">
        <v>0</v>
      </c>
      <c r="AX592" s="14">
        <v>0</v>
      </c>
      <c r="AY592" s="14">
        <v>0</v>
      </c>
      <c r="AZ592" s="14">
        <v>0</v>
      </c>
      <c r="BA592" s="14">
        <v>0</v>
      </c>
      <c r="BB592" s="14">
        <v>0</v>
      </c>
      <c r="BC592" s="14">
        <v>0</v>
      </c>
      <c r="BD592" s="459">
        <v>0</v>
      </c>
      <c r="BE592" s="14">
        <v>0</v>
      </c>
      <c r="BF592" s="14">
        <v>0</v>
      </c>
      <c r="BG592" s="14">
        <v>0</v>
      </c>
      <c r="BH592" s="14"/>
      <c r="BI592" s="14"/>
      <c r="BJ592" s="14"/>
      <c r="BK592" s="14"/>
      <c r="BL592" s="14"/>
      <c r="BM592" s="14"/>
      <c r="BN592" s="14"/>
      <c r="BO592" s="14"/>
      <c r="BP592" s="14"/>
      <c r="BQ592" s="54"/>
    </row>
    <row r="593" spans="1:69" hidden="1" x14ac:dyDescent="0.25">
      <c r="A593" s="438" t="s">
        <v>27</v>
      </c>
      <c r="B593" s="438" t="s">
        <v>37</v>
      </c>
      <c r="C593" s="438"/>
      <c r="D593" s="438"/>
      <c r="E593" s="438"/>
      <c r="F593" s="438"/>
      <c r="G593" s="438"/>
      <c r="H593" s="438"/>
      <c r="I593" s="438"/>
      <c r="J593" s="438"/>
      <c r="K593" s="438"/>
      <c r="L593" s="438"/>
      <c r="M593" s="438"/>
      <c r="N593" s="438"/>
      <c r="O593" s="438"/>
      <c r="P593" s="438"/>
      <c r="Q593" s="438"/>
      <c r="R593" s="438"/>
      <c r="S593" s="438"/>
      <c r="T593" s="438"/>
      <c r="U593" s="438"/>
      <c r="V593" s="438"/>
      <c r="W593" s="14"/>
      <c r="X593" s="54"/>
      <c r="Y593" s="54"/>
      <c r="Z593" s="54"/>
      <c r="AA593" s="54"/>
      <c r="AB593" s="54"/>
      <c r="AC593" s="54"/>
      <c r="AD593" s="54"/>
      <c r="AE593" s="14"/>
      <c r="AF593" s="14"/>
      <c r="AG593" s="14"/>
      <c r="AH593" s="14"/>
      <c r="AI593" s="14"/>
      <c r="AJ593" s="1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14"/>
      <c r="AV593" s="54"/>
      <c r="AW593" s="14"/>
      <c r="AX593" s="14"/>
      <c r="AY593" s="54"/>
      <c r="AZ593" s="14"/>
      <c r="BA593" s="14"/>
      <c r="BB593" s="14"/>
      <c r="BC593" s="14"/>
      <c r="BD593" s="459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54"/>
    </row>
    <row r="594" spans="1:69" x14ac:dyDescent="0.25">
      <c r="A594" s="54" t="s">
        <v>27</v>
      </c>
      <c r="B594" s="54" t="s">
        <v>619</v>
      </c>
      <c r="C594" s="60">
        <v>4</v>
      </c>
      <c r="D594" s="60">
        <v>4</v>
      </c>
      <c r="E594" s="60">
        <v>4</v>
      </c>
      <c r="F594" s="60">
        <v>4</v>
      </c>
      <c r="G594" s="60">
        <v>4</v>
      </c>
      <c r="H594" s="60">
        <v>4</v>
      </c>
      <c r="I594" s="60">
        <v>4</v>
      </c>
      <c r="J594" s="14">
        <v>4</v>
      </c>
      <c r="K594" s="14">
        <v>4</v>
      </c>
      <c r="L594" s="14">
        <v>4</v>
      </c>
      <c r="M594" s="14">
        <v>4</v>
      </c>
      <c r="N594" s="14">
        <v>4</v>
      </c>
      <c r="O594" s="14">
        <v>4</v>
      </c>
      <c r="P594" s="14">
        <v>4</v>
      </c>
      <c r="Q594" s="14">
        <v>4</v>
      </c>
      <c r="R594" s="14">
        <v>4</v>
      </c>
      <c r="S594" s="14">
        <v>4</v>
      </c>
      <c r="T594" s="14">
        <v>4</v>
      </c>
      <c r="U594" s="14">
        <v>4</v>
      </c>
      <c r="V594" s="14">
        <v>4</v>
      </c>
      <c r="W594" s="14">
        <v>4</v>
      </c>
      <c r="X594" s="14">
        <v>4</v>
      </c>
      <c r="Y594" s="14">
        <v>4</v>
      </c>
      <c r="Z594" s="14">
        <v>4</v>
      </c>
      <c r="AA594" s="14">
        <v>4</v>
      </c>
      <c r="AB594" s="14">
        <v>4</v>
      </c>
      <c r="AC594" s="14">
        <v>4</v>
      </c>
      <c r="AD594" s="14">
        <v>4</v>
      </c>
      <c r="AE594" s="14">
        <v>4</v>
      </c>
      <c r="AF594" s="14">
        <v>4</v>
      </c>
      <c r="AG594" s="14">
        <v>4</v>
      </c>
      <c r="AH594" s="14">
        <v>4</v>
      </c>
      <c r="AI594" s="14">
        <v>4</v>
      </c>
      <c r="AJ594" s="14">
        <v>4</v>
      </c>
      <c r="AK594" s="14">
        <v>4</v>
      </c>
      <c r="AL594" s="14">
        <v>4</v>
      </c>
      <c r="AM594" s="14">
        <v>4</v>
      </c>
      <c r="AN594" s="14">
        <v>4</v>
      </c>
      <c r="AO594" s="14">
        <v>4</v>
      </c>
      <c r="AP594" s="14">
        <v>4</v>
      </c>
      <c r="AQ594" s="14">
        <v>4</v>
      </c>
      <c r="AR594" s="14">
        <v>4</v>
      </c>
      <c r="AS594" s="14">
        <v>4</v>
      </c>
      <c r="AT594" s="14">
        <v>4</v>
      </c>
      <c r="AU594" s="14">
        <v>4</v>
      </c>
      <c r="AV594" s="14">
        <v>4</v>
      </c>
      <c r="AW594" s="14">
        <v>4</v>
      </c>
      <c r="AX594" s="14">
        <v>4</v>
      </c>
      <c r="AY594" s="14">
        <v>4</v>
      </c>
      <c r="AZ594" s="14">
        <v>4</v>
      </c>
      <c r="BA594" s="14">
        <v>4</v>
      </c>
      <c r="BB594" s="14">
        <v>4</v>
      </c>
      <c r="BC594" s="14">
        <v>3</v>
      </c>
      <c r="BD594" s="459">
        <v>3</v>
      </c>
      <c r="BE594" s="14">
        <v>2</v>
      </c>
      <c r="BF594" s="14">
        <v>2</v>
      </c>
      <c r="BG594" s="14">
        <v>2</v>
      </c>
      <c r="BH594" s="14">
        <v>2</v>
      </c>
      <c r="BI594" s="14">
        <v>2</v>
      </c>
      <c r="BJ594" s="14">
        <v>1</v>
      </c>
      <c r="BK594" s="14">
        <v>1</v>
      </c>
      <c r="BL594" s="14">
        <v>1</v>
      </c>
      <c r="BM594" s="14">
        <v>1</v>
      </c>
      <c r="BN594" s="14"/>
      <c r="BO594" s="14"/>
      <c r="BP594" s="14"/>
      <c r="BQ594" s="14"/>
    </row>
    <row r="595" spans="1:69" hidden="1" x14ac:dyDescent="0.25">
      <c r="A595" s="467" t="s">
        <v>27</v>
      </c>
      <c r="B595" s="467" t="s">
        <v>1582</v>
      </c>
      <c r="C595" s="467"/>
      <c r="D595" s="467"/>
      <c r="E595" s="467"/>
      <c r="F595" s="467"/>
      <c r="G595" s="467"/>
      <c r="H595" s="467"/>
      <c r="I595" s="467"/>
      <c r="J595" s="467"/>
      <c r="K595" s="467"/>
      <c r="L595" s="467"/>
      <c r="M595" s="467"/>
      <c r="N595" s="467"/>
      <c r="O595" s="467"/>
      <c r="P595" s="467"/>
      <c r="Q595" s="467"/>
      <c r="R595" s="467"/>
      <c r="S595" s="467"/>
      <c r="T595" s="467"/>
      <c r="U595" s="467"/>
      <c r="V595" s="467"/>
      <c r="W595" s="14"/>
      <c r="X595" s="54"/>
      <c r="Y595" s="54"/>
      <c r="Z595" s="54"/>
      <c r="AA595" s="54"/>
      <c r="AB595" s="54"/>
      <c r="AC595" s="54"/>
      <c r="AD595" s="54"/>
      <c r="AE595" s="14"/>
      <c r="AF595" s="14"/>
      <c r="AG595" s="14"/>
      <c r="AH595" s="14"/>
      <c r="AI595" s="14"/>
      <c r="AJ595" s="1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14"/>
      <c r="AV595" s="54"/>
      <c r="AW595" s="14"/>
      <c r="AX595" s="14"/>
      <c r="AY595" s="54"/>
      <c r="AZ595" s="14"/>
      <c r="BA595" s="14"/>
      <c r="BB595" s="14"/>
      <c r="BC595" s="14"/>
      <c r="BD595" s="459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54"/>
    </row>
    <row r="596" spans="1:69" hidden="1" x14ac:dyDescent="0.25">
      <c r="A596" s="54" t="s">
        <v>27</v>
      </c>
      <c r="B596" s="54" t="s">
        <v>50</v>
      </c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14"/>
      <c r="X596" s="54"/>
      <c r="Y596" s="54"/>
      <c r="Z596" s="54"/>
      <c r="AA596" s="54"/>
      <c r="AB596" s="54"/>
      <c r="AC596" s="54"/>
      <c r="AD596" s="54"/>
      <c r="AE596" s="14"/>
      <c r="AF596" s="14"/>
      <c r="AG596" s="14"/>
      <c r="AH596" s="14"/>
      <c r="AI596" s="14"/>
      <c r="AJ596" s="1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14"/>
      <c r="AV596" s="54"/>
      <c r="AW596" s="14"/>
      <c r="AX596" s="14"/>
      <c r="AY596" s="54"/>
      <c r="AZ596" s="14"/>
      <c r="BA596" s="14"/>
      <c r="BB596" s="14"/>
      <c r="BC596" s="14"/>
      <c r="BD596" s="459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54"/>
    </row>
    <row r="597" spans="1:69" hidden="1" x14ac:dyDescent="0.25">
      <c r="A597" s="438" t="s">
        <v>27</v>
      </c>
      <c r="B597" s="438" t="s">
        <v>1583</v>
      </c>
      <c r="C597" s="438"/>
      <c r="D597" s="438"/>
      <c r="E597" s="438"/>
      <c r="F597" s="438"/>
      <c r="G597" s="438"/>
      <c r="H597" s="438"/>
      <c r="I597" s="438"/>
      <c r="J597" s="438"/>
      <c r="K597" s="438"/>
      <c r="L597" s="438"/>
      <c r="M597" s="438"/>
      <c r="N597" s="438"/>
      <c r="O597" s="438"/>
      <c r="P597" s="438"/>
      <c r="Q597" s="438"/>
      <c r="R597" s="438"/>
      <c r="S597" s="438"/>
      <c r="T597" s="438"/>
      <c r="U597" s="438"/>
      <c r="V597" s="438"/>
      <c r="W597" s="14"/>
      <c r="X597" s="54"/>
      <c r="Y597" s="54"/>
      <c r="Z597" s="54"/>
      <c r="AA597" s="54"/>
      <c r="AB597" s="54"/>
      <c r="AC597" s="54"/>
      <c r="AD597" s="54"/>
      <c r="AE597" s="14"/>
      <c r="AF597" s="14"/>
      <c r="AG597" s="14"/>
      <c r="AH597" s="14"/>
      <c r="AI597" s="14"/>
      <c r="AJ597" s="1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14"/>
      <c r="AV597" s="54"/>
      <c r="AW597" s="14"/>
      <c r="AX597" s="14"/>
      <c r="AY597" s="54"/>
      <c r="AZ597" s="14"/>
      <c r="BA597" s="14"/>
      <c r="BB597" s="14"/>
      <c r="BC597" s="14"/>
      <c r="BD597" s="459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54"/>
    </row>
    <row r="598" spans="1:69" x14ac:dyDescent="0.25">
      <c r="A598" s="54" t="s">
        <v>27</v>
      </c>
      <c r="B598" s="54" t="s">
        <v>707</v>
      </c>
      <c r="C598" s="60">
        <v>2</v>
      </c>
      <c r="D598" s="60">
        <v>2</v>
      </c>
      <c r="E598" s="60">
        <v>2</v>
      </c>
      <c r="F598" s="60">
        <v>2</v>
      </c>
      <c r="G598" s="60">
        <v>2</v>
      </c>
      <c r="H598" s="60">
        <v>2</v>
      </c>
      <c r="I598" s="60">
        <v>2</v>
      </c>
      <c r="J598" s="14">
        <v>2</v>
      </c>
      <c r="K598" s="14">
        <v>2</v>
      </c>
      <c r="L598" s="14">
        <v>2</v>
      </c>
      <c r="M598" s="14">
        <v>2</v>
      </c>
      <c r="N598" s="14">
        <v>2</v>
      </c>
      <c r="O598" s="14">
        <v>2</v>
      </c>
      <c r="P598" s="14">
        <v>2</v>
      </c>
      <c r="Q598" s="14">
        <v>2</v>
      </c>
      <c r="R598" s="14">
        <v>2</v>
      </c>
      <c r="S598" s="14">
        <v>2</v>
      </c>
      <c r="T598" s="14">
        <v>2</v>
      </c>
      <c r="U598" s="14">
        <v>2</v>
      </c>
      <c r="V598" s="14">
        <v>2</v>
      </c>
      <c r="W598" s="14">
        <v>2</v>
      </c>
      <c r="X598" s="14">
        <v>2</v>
      </c>
      <c r="Y598" s="14">
        <v>2</v>
      </c>
      <c r="Z598" s="14">
        <v>2</v>
      </c>
      <c r="AA598" s="14">
        <v>2</v>
      </c>
      <c r="AB598" s="14">
        <v>2</v>
      </c>
      <c r="AC598" s="14">
        <v>2</v>
      </c>
      <c r="AD598" s="14">
        <v>2</v>
      </c>
      <c r="AE598" s="14">
        <v>2</v>
      </c>
      <c r="AF598" s="14">
        <v>2</v>
      </c>
      <c r="AG598" s="14">
        <v>2</v>
      </c>
      <c r="AH598" s="14">
        <v>2</v>
      </c>
      <c r="AI598" s="14">
        <v>2</v>
      </c>
      <c r="AJ598" s="14">
        <v>2</v>
      </c>
      <c r="AK598" s="14">
        <v>2</v>
      </c>
      <c r="AL598" s="14">
        <v>2</v>
      </c>
      <c r="AM598" s="14">
        <v>2</v>
      </c>
      <c r="AN598" s="14">
        <v>2</v>
      </c>
      <c r="AO598" s="14">
        <v>2</v>
      </c>
      <c r="AP598" s="14">
        <v>2</v>
      </c>
      <c r="AQ598" s="14">
        <v>2</v>
      </c>
      <c r="AR598" s="14">
        <v>2</v>
      </c>
      <c r="AS598" s="14">
        <v>2</v>
      </c>
      <c r="AT598" s="14">
        <v>1</v>
      </c>
      <c r="AU598" s="14">
        <v>1</v>
      </c>
      <c r="AV598" s="14">
        <v>1</v>
      </c>
      <c r="AW598" s="14">
        <v>1</v>
      </c>
      <c r="AX598" s="14">
        <v>1</v>
      </c>
      <c r="AY598" s="14">
        <v>1</v>
      </c>
      <c r="AZ598" s="14">
        <v>1</v>
      </c>
      <c r="BA598" s="14">
        <v>1</v>
      </c>
      <c r="BB598" s="14">
        <v>1</v>
      </c>
      <c r="BC598" s="14">
        <v>1</v>
      </c>
      <c r="BD598" s="459">
        <v>0</v>
      </c>
      <c r="BE598" s="14">
        <v>0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  <c r="BK598" s="14"/>
      <c r="BL598" s="14"/>
      <c r="BM598" s="14"/>
      <c r="BN598" s="14"/>
      <c r="BO598" s="14"/>
      <c r="BP598" s="14"/>
      <c r="BQ598" s="54"/>
    </row>
    <row r="599" spans="1:69" x14ac:dyDescent="0.25">
      <c r="A599" s="54" t="s">
        <v>27</v>
      </c>
      <c r="B599" s="54" t="s">
        <v>1257</v>
      </c>
      <c r="C599" s="60">
        <v>1</v>
      </c>
      <c r="D599" s="60">
        <v>1</v>
      </c>
      <c r="E599" s="60">
        <v>1</v>
      </c>
      <c r="F599" s="60">
        <v>1</v>
      </c>
      <c r="G599" s="60">
        <v>1</v>
      </c>
      <c r="H599" s="60">
        <v>1</v>
      </c>
      <c r="I599" s="60">
        <v>1</v>
      </c>
      <c r="J599" s="14">
        <v>1</v>
      </c>
      <c r="K599" s="14">
        <v>1</v>
      </c>
      <c r="L599" s="14">
        <v>1</v>
      </c>
      <c r="M599" s="14">
        <v>1</v>
      </c>
      <c r="N599" s="14">
        <v>1</v>
      </c>
      <c r="O599" s="14">
        <v>1</v>
      </c>
      <c r="P599" s="14">
        <v>1</v>
      </c>
      <c r="Q599" s="14">
        <v>1</v>
      </c>
      <c r="R599" s="14">
        <v>1</v>
      </c>
      <c r="S599" s="14">
        <v>1</v>
      </c>
      <c r="T599" s="14">
        <v>1</v>
      </c>
      <c r="U599" s="14">
        <v>1</v>
      </c>
      <c r="V599" s="14">
        <v>1</v>
      </c>
      <c r="W599" s="14">
        <v>1</v>
      </c>
      <c r="X599" s="14">
        <v>1</v>
      </c>
      <c r="Y599" s="14">
        <v>1</v>
      </c>
      <c r="Z599" s="14">
        <v>1</v>
      </c>
      <c r="AA599" s="14">
        <v>1</v>
      </c>
      <c r="AB599" s="14">
        <v>1</v>
      </c>
      <c r="AC599" s="14">
        <v>1</v>
      </c>
      <c r="AD599" s="14">
        <v>1</v>
      </c>
      <c r="AE599" s="14">
        <v>1</v>
      </c>
      <c r="AF599" s="14">
        <v>1</v>
      </c>
      <c r="AG599" s="14">
        <v>1</v>
      </c>
      <c r="AH599" s="14">
        <v>1</v>
      </c>
      <c r="AI599" s="14">
        <v>1</v>
      </c>
      <c r="AJ599" s="14">
        <v>1</v>
      </c>
      <c r="AK599" s="14">
        <v>1</v>
      </c>
      <c r="AL599" s="14">
        <v>1</v>
      </c>
      <c r="AM599" s="14">
        <v>1</v>
      </c>
      <c r="AN599" s="14">
        <v>1</v>
      </c>
      <c r="AO599" s="14">
        <v>1</v>
      </c>
      <c r="AP599" s="14">
        <v>1</v>
      </c>
      <c r="AQ599" s="14">
        <v>1</v>
      </c>
      <c r="AR599" s="14">
        <v>1</v>
      </c>
      <c r="AS599" s="14">
        <v>1</v>
      </c>
      <c r="AT599" s="14">
        <v>1</v>
      </c>
      <c r="AU599" s="14">
        <v>1</v>
      </c>
      <c r="AV599" s="14">
        <v>1</v>
      </c>
      <c r="AW599" s="14">
        <v>1</v>
      </c>
      <c r="AX599" s="14">
        <v>1</v>
      </c>
      <c r="AY599" s="14">
        <v>1</v>
      </c>
      <c r="AZ599" s="14">
        <v>1</v>
      </c>
      <c r="BA599" s="14">
        <v>1</v>
      </c>
      <c r="BB599" s="14">
        <v>1</v>
      </c>
      <c r="BC599" s="14">
        <v>1</v>
      </c>
      <c r="BD599" s="459">
        <v>1</v>
      </c>
      <c r="BE599" s="14">
        <v>1</v>
      </c>
      <c r="BF599" s="14">
        <v>1</v>
      </c>
      <c r="BG599" s="14">
        <v>1</v>
      </c>
      <c r="BH599" s="14">
        <v>1</v>
      </c>
      <c r="BI599" s="14">
        <v>0</v>
      </c>
      <c r="BJ599" s="14">
        <v>0</v>
      </c>
      <c r="BK599" s="14"/>
      <c r="BL599" s="14"/>
      <c r="BM599" s="14"/>
      <c r="BN599" s="14"/>
      <c r="BO599" s="14"/>
      <c r="BP599" s="14"/>
      <c r="BQ599" s="54"/>
    </row>
    <row r="600" spans="1:69" x14ac:dyDescent="0.25">
      <c r="A600" s="54" t="s">
        <v>27</v>
      </c>
      <c r="B600" s="54" t="s">
        <v>1258</v>
      </c>
      <c r="C600" s="60">
        <v>2</v>
      </c>
      <c r="D600" s="60">
        <v>2</v>
      </c>
      <c r="E600" s="60">
        <v>2</v>
      </c>
      <c r="F600" s="60">
        <v>2</v>
      </c>
      <c r="G600" s="60">
        <v>2</v>
      </c>
      <c r="H600" s="60">
        <v>2</v>
      </c>
      <c r="I600" s="60">
        <v>2</v>
      </c>
      <c r="J600" s="14">
        <v>2</v>
      </c>
      <c r="K600" s="14">
        <v>2</v>
      </c>
      <c r="L600" s="14">
        <v>2</v>
      </c>
      <c r="M600" s="14">
        <v>2</v>
      </c>
      <c r="N600" s="14">
        <v>2</v>
      </c>
      <c r="O600" s="14">
        <v>2</v>
      </c>
      <c r="P600" s="14">
        <v>2</v>
      </c>
      <c r="Q600" s="14">
        <v>2</v>
      </c>
      <c r="R600" s="14">
        <v>2</v>
      </c>
      <c r="S600" s="14">
        <v>2</v>
      </c>
      <c r="T600" s="14">
        <v>2</v>
      </c>
      <c r="U600" s="14">
        <v>2</v>
      </c>
      <c r="V600" s="14">
        <v>2</v>
      </c>
      <c r="W600" s="14">
        <v>2</v>
      </c>
      <c r="X600" s="14">
        <v>2</v>
      </c>
      <c r="Y600" s="14">
        <v>2</v>
      </c>
      <c r="Z600" s="14">
        <v>2</v>
      </c>
      <c r="AA600" s="14">
        <v>2</v>
      </c>
      <c r="AB600" s="14">
        <v>2</v>
      </c>
      <c r="AC600" s="14">
        <v>2</v>
      </c>
      <c r="AD600" s="14">
        <v>2</v>
      </c>
      <c r="AE600" s="14">
        <v>2</v>
      </c>
      <c r="AF600" s="14">
        <v>2</v>
      </c>
      <c r="AG600" s="14">
        <v>2</v>
      </c>
      <c r="AH600" s="14">
        <v>2</v>
      </c>
      <c r="AI600" s="14">
        <v>2</v>
      </c>
      <c r="AJ600" s="14">
        <v>2</v>
      </c>
      <c r="AK600" s="14">
        <v>2</v>
      </c>
      <c r="AL600" s="14">
        <v>2</v>
      </c>
      <c r="AM600" s="14">
        <v>2</v>
      </c>
      <c r="AN600" s="14">
        <v>2</v>
      </c>
      <c r="AO600" s="14">
        <v>2</v>
      </c>
      <c r="AP600" s="14">
        <v>2</v>
      </c>
      <c r="AQ600" s="14">
        <v>2</v>
      </c>
      <c r="AR600" s="14">
        <v>2</v>
      </c>
      <c r="AS600" s="14">
        <v>2</v>
      </c>
      <c r="AT600" s="14">
        <v>2</v>
      </c>
      <c r="AU600" s="14">
        <v>2</v>
      </c>
      <c r="AV600" s="14">
        <v>2</v>
      </c>
      <c r="AW600" s="14">
        <v>2</v>
      </c>
      <c r="AX600" s="14">
        <v>2</v>
      </c>
      <c r="AY600" s="14">
        <v>2</v>
      </c>
      <c r="AZ600" s="14">
        <v>2</v>
      </c>
      <c r="BA600" s="14">
        <v>2</v>
      </c>
      <c r="BB600" s="465">
        <v>2</v>
      </c>
      <c r="BC600" s="14">
        <v>1</v>
      </c>
      <c r="BD600" s="459">
        <v>0</v>
      </c>
      <c r="BE600" s="14">
        <v>0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  <c r="BK600" s="14"/>
      <c r="BL600" s="14"/>
      <c r="BM600" s="14"/>
      <c r="BN600" s="14"/>
      <c r="BO600" s="14"/>
      <c r="BP600" s="14"/>
      <c r="BQ600" s="54"/>
    </row>
    <row r="601" spans="1:69" x14ac:dyDescent="0.25">
      <c r="A601" s="467" t="s">
        <v>51</v>
      </c>
      <c r="B601" s="467" t="s">
        <v>747</v>
      </c>
      <c r="C601" s="60">
        <v>0</v>
      </c>
      <c r="D601" s="60">
        <v>0</v>
      </c>
      <c r="E601" s="60">
        <v>0</v>
      </c>
      <c r="F601" s="60">
        <v>0</v>
      </c>
      <c r="G601" s="60">
        <v>0</v>
      </c>
      <c r="H601" s="60">
        <v>0</v>
      </c>
      <c r="I601" s="60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  <c r="AL601" s="14">
        <v>0</v>
      </c>
      <c r="AM601" s="14">
        <v>0</v>
      </c>
      <c r="AN601" s="14">
        <v>0</v>
      </c>
      <c r="AO601" s="14">
        <v>0</v>
      </c>
      <c r="AP601" s="14">
        <v>0</v>
      </c>
      <c r="AQ601" s="14">
        <v>0</v>
      </c>
      <c r="AR601" s="14">
        <v>0</v>
      </c>
      <c r="AS601" s="14">
        <v>0</v>
      </c>
      <c r="AT601" s="14">
        <v>0</v>
      </c>
      <c r="AU601" s="14">
        <v>0</v>
      </c>
      <c r="AV601" s="14">
        <v>0</v>
      </c>
      <c r="AW601" s="14">
        <v>0</v>
      </c>
      <c r="AX601" s="14">
        <v>0</v>
      </c>
      <c r="AY601" s="14">
        <v>0</v>
      </c>
      <c r="AZ601" s="14">
        <v>0</v>
      </c>
      <c r="BA601" s="14">
        <v>0</v>
      </c>
      <c r="BB601" s="14">
        <v>0</v>
      </c>
      <c r="BC601" s="14">
        <v>0</v>
      </c>
      <c r="BD601" s="459">
        <v>0</v>
      </c>
      <c r="BE601" s="14">
        <v>0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  <c r="BK601" s="14"/>
      <c r="BL601" s="14"/>
      <c r="BM601" s="14"/>
      <c r="BN601" s="14"/>
      <c r="BO601" s="14"/>
      <c r="BP601" s="14"/>
      <c r="BQ601" s="54"/>
    </row>
    <row r="602" spans="1:69" hidden="1" x14ac:dyDescent="0.25">
      <c r="A602" s="54" t="s">
        <v>51</v>
      </c>
      <c r="B602" s="54" t="s">
        <v>1584</v>
      </c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14"/>
      <c r="X602" s="54"/>
      <c r="Y602" s="54"/>
      <c r="Z602" s="54"/>
      <c r="AA602" s="54"/>
      <c r="AB602" s="54"/>
      <c r="AC602" s="54"/>
      <c r="AD602" s="54"/>
      <c r="AE602" s="14"/>
      <c r="AF602" s="14"/>
      <c r="AG602" s="14"/>
      <c r="AH602" s="14"/>
      <c r="AI602" s="14"/>
      <c r="AJ602" s="1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14"/>
      <c r="AV602" s="54"/>
      <c r="AW602" s="14"/>
      <c r="AX602" s="14"/>
      <c r="AY602" s="54"/>
      <c r="AZ602" s="14"/>
      <c r="BA602" s="14"/>
      <c r="BB602" s="14"/>
      <c r="BC602" s="14"/>
      <c r="BD602" s="459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54"/>
    </row>
    <row r="603" spans="1:69" hidden="1" x14ac:dyDescent="0.25">
      <c r="A603" s="54" t="s">
        <v>51</v>
      </c>
      <c r="B603" s="54" t="s">
        <v>1585</v>
      </c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14"/>
      <c r="X603" s="54"/>
      <c r="Y603" s="54"/>
      <c r="Z603" s="54"/>
      <c r="AA603" s="54"/>
      <c r="AB603" s="54"/>
      <c r="AC603" s="54"/>
      <c r="AD603" s="54"/>
      <c r="AE603" s="14"/>
      <c r="AF603" s="14"/>
      <c r="AG603" s="14"/>
      <c r="AH603" s="14"/>
      <c r="AI603" s="14"/>
      <c r="AJ603" s="1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14"/>
      <c r="AV603" s="54"/>
      <c r="AW603" s="14"/>
      <c r="AX603" s="14"/>
      <c r="AY603" s="54"/>
      <c r="AZ603" s="14"/>
      <c r="BA603" s="14"/>
      <c r="BB603" s="14"/>
      <c r="BC603" s="14"/>
      <c r="BD603" s="459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54"/>
    </row>
    <row r="604" spans="1:69" hidden="1" x14ac:dyDescent="0.25">
      <c r="A604" s="54" t="s">
        <v>51</v>
      </c>
      <c r="B604" s="54" t="s">
        <v>1586</v>
      </c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14"/>
      <c r="X604" s="54"/>
      <c r="Y604" s="54"/>
      <c r="Z604" s="54"/>
      <c r="AA604" s="54"/>
      <c r="AB604" s="54"/>
      <c r="AC604" s="54"/>
      <c r="AD604" s="54"/>
      <c r="AE604" s="14"/>
      <c r="AF604" s="14"/>
      <c r="AG604" s="14"/>
      <c r="AH604" s="14"/>
      <c r="AI604" s="14"/>
      <c r="AJ604" s="1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14"/>
      <c r="AV604" s="54"/>
      <c r="AW604" s="14"/>
      <c r="AX604" s="14"/>
      <c r="AY604" s="54"/>
      <c r="AZ604" s="14"/>
      <c r="BA604" s="14"/>
      <c r="BB604" s="14"/>
      <c r="BC604" s="14"/>
      <c r="BD604" s="459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54"/>
    </row>
    <row r="605" spans="1:69" hidden="1" x14ac:dyDescent="0.25">
      <c r="A605" s="54" t="s">
        <v>51</v>
      </c>
      <c r="B605" s="54" t="s">
        <v>1587</v>
      </c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14"/>
      <c r="X605" s="54"/>
      <c r="Y605" s="54"/>
      <c r="Z605" s="54"/>
      <c r="AA605" s="54"/>
      <c r="AB605" s="54"/>
      <c r="AC605" s="54"/>
      <c r="AD605" s="54"/>
      <c r="AE605" s="14"/>
      <c r="AF605" s="14"/>
      <c r="AG605" s="14"/>
      <c r="AH605" s="14"/>
      <c r="AI605" s="14"/>
      <c r="AJ605" s="1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14"/>
      <c r="AV605" s="54"/>
      <c r="AW605" s="14"/>
      <c r="AX605" s="14"/>
      <c r="AY605" s="54"/>
      <c r="AZ605" s="14"/>
      <c r="BA605" s="14"/>
      <c r="BB605" s="14"/>
      <c r="BC605" s="14"/>
      <c r="BD605" s="459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54"/>
    </row>
    <row r="606" spans="1:69" hidden="1" x14ac:dyDescent="0.25">
      <c r="A606" s="54" t="s">
        <v>51</v>
      </c>
      <c r="B606" s="54" t="s">
        <v>1588</v>
      </c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14"/>
      <c r="X606" s="54"/>
      <c r="Y606" s="54"/>
      <c r="Z606" s="54"/>
      <c r="AA606" s="54"/>
      <c r="AB606" s="54"/>
      <c r="AC606" s="54"/>
      <c r="AD606" s="54"/>
      <c r="AE606" s="14"/>
      <c r="AF606" s="14"/>
      <c r="AG606" s="14"/>
      <c r="AH606" s="14"/>
      <c r="AI606" s="14"/>
      <c r="AJ606" s="1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14"/>
      <c r="AV606" s="54"/>
      <c r="AW606" s="14"/>
      <c r="AX606" s="14"/>
      <c r="AY606" s="54"/>
      <c r="AZ606" s="14"/>
      <c r="BA606" s="14"/>
      <c r="BB606" s="14"/>
      <c r="BC606" s="14"/>
      <c r="BD606" s="459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54"/>
    </row>
    <row r="607" spans="1:69" hidden="1" x14ac:dyDescent="0.25">
      <c r="A607" s="54" t="s">
        <v>51</v>
      </c>
      <c r="B607" s="54" t="s">
        <v>793</v>
      </c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14"/>
      <c r="X607" s="54"/>
      <c r="Y607" s="54"/>
      <c r="Z607" s="54"/>
      <c r="AA607" s="54"/>
      <c r="AB607" s="54"/>
      <c r="AC607" s="54"/>
      <c r="AD607" s="54"/>
      <c r="AE607" s="14"/>
      <c r="AF607" s="14"/>
      <c r="AG607" s="14"/>
      <c r="AH607" s="14"/>
      <c r="AI607" s="14"/>
      <c r="AJ607" s="1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14"/>
      <c r="AV607" s="54"/>
      <c r="AW607" s="14"/>
      <c r="AX607" s="14"/>
      <c r="AY607" s="54"/>
      <c r="AZ607" s="14"/>
      <c r="BA607" s="14"/>
      <c r="BB607" s="14"/>
      <c r="BC607" s="14"/>
      <c r="BD607" s="459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54"/>
    </row>
    <row r="608" spans="1:69" hidden="1" x14ac:dyDescent="0.25">
      <c r="A608" s="54" t="s">
        <v>51</v>
      </c>
      <c r="B608" s="54" t="s">
        <v>1589</v>
      </c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14"/>
      <c r="X608" s="54"/>
      <c r="Y608" s="54"/>
      <c r="Z608" s="54"/>
      <c r="AA608" s="54"/>
      <c r="AB608" s="54"/>
      <c r="AC608" s="54"/>
      <c r="AD608" s="54"/>
      <c r="AE608" s="14"/>
      <c r="AF608" s="14"/>
      <c r="AG608" s="14"/>
      <c r="AH608" s="14"/>
      <c r="AI608" s="14"/>
      <c r="AJ608" s="1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14"/>
      <c r="AV608" s="54"/>
      <c r="AW608" s="14"/>
      <c r="AX608" s="14"/>
      <c r="AY608" s="54"/>
      <c r="AZ608" s="14"/>
      <c r="BA608" s="14"/>
      <c r="BB608" s="14"/>
      <c r="BC608" s="14"/>
      <c r="BD608" s="459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54"/>
    </row>
    <row r="609" spans="1:69" hidden="1" x14ac:dyDescent="0.25">
      <c r="A609" s="54" t="s">
        <v>51</v>
      </c>
      <c r="B609" s="54" t="s">
        <v>1590</v>
      </c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14"/>
      <c r="X609" s="54"/>
      <c r="Y609" s="54"/>
      <c r="Z609" s="54"/>
      <c r="AA609" s="54"/>
      <c r="AB609" s="54"/>
      <c r="AC609" s="54"/>
      <c r="AD609" s="54"/>
      <c r="AE609" s="14"/>
      <c r="AF609" s="14"/>
      <c r="AG609" s="14"/>
      <c r="AH609" s="14"/>
      <c r="AI609" s="14"/>
      <c r="AJ609" s="1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14"/>
      <c r="AV609" s="54"/>
      <c r="AW609" s="14"/>
      <c r="AX609" s="14"/>
      <c r="AY609" s="54"/>
      <c r="AZ609" s="14"/>
      <c r="BA609" s="14"/>
      <c r="BB609" s="14"/>
      <c r="BC609" s="14"/>
      <c r="BD609" s="459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54"/>
    </row>
    <row r="610" spans="1:69" hidden="1" x14ac:dyDescent="0.25">
      <c r="A610" s="54" t="s">
        <v>51</v>
      </c>
      <c r="B610" s="54" t="s">
        <v>1591</v>
      </c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14"/>
      <c r="X610" s="54"/>
      <c r="Y610" s="54"/>
      <c r="Z610" s="54"/>
      <c r="AA610" s="54"/>
      <c r="AB610" s="54"/>
      <c r="AC610" s="54"/>
      <c r="AD610" s="54"/>
      <c r="AE610" s="14"/>
      <c r="AF610" s="14"/>
      <c r="AG610" s="14"/>
      <c r="AH610" s="14"/>
      <c r="AI610" s="14"/>
      <c r="AJ610" s="1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14"/>
      <c r="AV610" s="54"/>
      <c r="AW610" s="14"/>
      <c r="AX610" s="14"/>
      <c r="AY610" s="54"/>
      <c r="AZ610" s="14"/>
      <c r="BA610" s="14"/>
      <c r="BB610" s="14"/>
      <c r="BC610" s="14"/>
      <c r="BD610" s="459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54"/>
    </row>
    <row r="611" spans="1:69" hidden="1" x14ac:dyDescent="0.25">
      <c r="A611" s="54" t="s">
        <v>51</v>
      </c>
      <c r="B611" s="54" t="s">
        <v>1592</v>
      </c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14"/>
      <c r="X611" s="54"/>
      <c r="Y611" s="54"/>
      <c r="Z611" s="54"/>
      <c r="AA611" s="54"/>
      <c r="AB611" s="54"/>
      <c r="AC611" s="54"/>
      <c r="AD611" s="54"/>
      <c r="AE611" s="14"/>
      <c r="AF611" s="14"/>
      <c r="AG611" s="14"/>
      <c r="AH611" s="14"/>
      <c r="AI611" s="14"/>
      <c r="AJ611" s="1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14"/>
      <c r="AV611" s="54"/>
      <c r="AW611" s="14"/>
      <c r="AX611" s="14"/>
      <c r="AY611" s="54"/>
      <c r="AZ611" s="14"/>
      <c r="BA611" s="14"/>
      <c r="BB611" s="14"/>
      <c r="BC611" s="14"/>
      <c r="BD611" s="459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54"/>
    </row>
    <row r="612" spans="1:69" hidden="1" x14ac:dyDescent="0.25">
      <c r="A612" s="54" t="s">
        <v>51</v>
      </c>
      <c r="B612" s="54" t="s">
        <v>1593</v>
      </c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14"/>
      <c r="X612" s="54"/>
      <c r="Y612" s="54"/>
      <c r="Z612" s="54"/>
      <c r="AA612" s="54"/>
      <c r="AB612" s="54"/>
      <c r="AC612" s="54"/>
      <c r="AD612" s="54"/>
      <c r="AE612" s="14"/>
      <c r="AF612" s="14"/>
      <c r="AG612" s="14"/>
      <c r="AH612" s="14"/>
      <c r="AI612" s="14"/>
      <c r="AJ612" s="1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14"/>
      <c r="AV612" s="54"/>
      <c r="AW612" s="14"/>
      <c r="AX612" s="14"/>
      <c r="AY612" s="54"/>
      <c r="AZ612" s="14"/>
      <c r="BA612" s="14"/>
      <c r="BB612" s="14"/>
      <c r="BC612" s="14"/>
      <c r="BD612" s="459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54"/>
    </row>
    <row r="613" spans="1:69" hidden="1" x14ac:dyDescent="0.25">
      <c r="A613" s="54" t="s">
        <v>51</v>
      </c>
      <c r="B613" s="54" t="s">
        <v>1594</v>
      </c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14"/>
      <c r="X613" s="54"/>
      <c r="Y613" s="54"/>
      <c r="Z613" s="54"/>
      <c r="AA613" s="54"/>
      <c r="AB613" s="54"/>
      <c r="AC613" s="54"/>
      <c r="AD613" s="54"/>
      <c r="AE613" s="14"/>
      <c r="AF613" s="14"/>
      <c r="AG613" s="14"/>
      <c r="AH613" s="14"/>
      <c r="AI613" s="14"/>
      <c r="AJ613" s="1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14"/>
      <c r="AV613" s="54"/>
      <c r="AW613" s="14"/>
      <c r="AX613" s="14"/>
      <c r="AY613" s="54"/>
      <c r="AZ613" s="14"/>
      <c r="BA613" s="14"/>
      <c r="BB613" s="14"/>
      <c r="BC613" s="14"/>
      <c r="BD613" s="459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54"/>
    </row>
    <row r="614" spans="1:69" hidden="1" x14ac:dyDescent="0.25">
      <c r="A614" s="54" t="s">
        <v>51</v>
      </c>
      <c r="B614" s="54" t="s">
        <v>1595</v>
      </c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14"/>
      <c r="X614" s="54"/>
      <c r="Y614" s="54"/>
      <c r="Z614" s="54"/>
      <c r="AA614" s="54"/>
      <c r="AB614" s="54"/>
      <c r="AC614" s="54"/>
      <c r="AD614" s="54"/>
      <c r="AE614" s="14"/>
      <c r="AF614" s="14"/>
      <c r="AG614" s="14"/>
      <c r="AH614" s="14"/>
      <c r="AI614" s="14"/>
      <c r="AJ614" s="1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14"/>
      <c r="AV614" s="54"/>
      <c r="AW614" s="14"/>
      <c r="AX614" s="14"/>
      <c r="AY614" s="54"/>
      <c r="AZ614" s="14"/>
      <c r="BA614" s="14"/>
      <c r="BB614" s="14"/>
      <c r="BC614" s="14"/>
      <c r="BD614" s="459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54"/>
    </row>
    <row r="615" spans="1:69" hidden="1" x14ac:dyDescent="0.25">
      <c r="A615" s="54" t="s">
        <v>51</v>
      </c>
      <c r="B615" s="54" t="s">
        <v>1596</v>
      </c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14"/>
      <c r="X615" s="54"/>
      <c r="Y615" s="54"/>
      <c r="Z615" s="54"/>
      <c r="AA615" s="54"/>
      <c r="AB615" s="54"/>
      <c r="AC615" s="54"/>
      <c r="AD615" s="54"/>
      <c r="AE615" s="14"/>
      <c r="AF615" s="14"/>
      <c r="AG615" s="14"/>
      <c r="AH615" s="14"/>
      <c r="AI615" s="14"/>
      <c r="AJ615" s="1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14"/>
      <c r="AV615" s="54"/>
      <c r="AW615" s="14"/>
      <c r="AX615" s="14"/>
      <c r="AY615" s="54"/>
      <c r="AZ615" s="14"/>
      <c r="BA615" s="14"/>
      <c r="BB615" s="14"/>
      <c r="BC615" s="14"/>
      <c r="BD615" s="459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54"/>
    </row>
    <row r="616" spans="1:69" hidden="1" x14ac:dyDescent="0.25">
      <c r="A616" s="54" t="s">
        <v>51</v>
      </c>
      <c r="B616" s="54" t="s">
        <v>998</v>
      </c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14"/>
      <c r="X616" s="54"/>
      <c r="Y616" s="54"/>
      <c r="Z616" s="54"/>
      <c r="AA616" s="54"/>
      <c r="AB616" s="54"/>
      <c r="AC616" s="54"/>
      <c r="AD616" s="54"/>
      <c r="AE616" s="14"/>
      <c r="AF616" s="14"/>
      <c r="AG616" s="14"/>
      <c r="AH616" s="14"/>
      <c r="AI616" s="14"/>
      <c r="AJ616" s="1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14"/>
      <c r="AV616" s="54"/>
      <c r="AW616" s="14"/>
      <c r="AX616" s="14"/>
      <c r="AY616" s="54"/>
      <c r="AZ616" s="14"/>
      <c r="BA616" s="14"/>
      <c r="BB616" s="14"/>
      <c r="BC616" s="14"/>
      <c r="BD616" s="459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54"/>
    </row>
    <row r="617" spans="1:69" hidden="1" x14ac:dyDescent="0.25">
      <c r="A617" s="54" t="s">
        <v>51</v>
      </c>
      <c r="B617" s="54" t="s">
        <v>1138</v>
      </c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14"/>
      <c r="X617" s="54"/>
      <c r="Y617" s="54"/>
      <c r="Z617" s="54"/>
      <c r="AA617" s="54"/>
      <c r="AB617" s="54"/>
      <c r="AC617" s="54"/>
      <c r="AD617" s="54"/>
      <c r="AE617" s="14"/>
      <c r="AF617" s="14"/>
      <c r="AG617" s="14"/>
      <c r="AH617" s="14"/>
      <c r="AI617" s="14"/>
      <c r="AJ617" s="1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14"/>
      <c r="AV617" s="54"/>
      <c r="AW617" s="14"/>
      <c r="AX617" s="14"/>
      <c r="AY617" s="54"/>
      <c r="AZ617" s="14"/>
      <c r="BA617" s="14"/>
      <c r="BB617" s="14"/>
      <c r="BC617" s="14"/>
      <c r="BD617" s="459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54"/>
    </row>
    <row r="618" spans="1:69" hidden="1" x14ac:dyDescent="0.25">
      <c r="A618" s="54" t="s">
        <v>51</v>
      </c>
      <c r="B618" s="54" t="s">
        <v>1102</v>
      </c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14"/>
      <c r="X618" s="54"/>
      <c r="Y618" s="54"/>
      <c r="Z618" s="54"/>
      <c r="AA618" s="54"/>
      <c r="AB618" s="54"/>
      <c r="AC618" s="54"/>
      <c r="AD618" s="54"/>
      <c r="AE618" s="14"/>
      <c r="AF618" s="14"/>
      <c r="AG618" s="14"/>
      <c r="AH618" s="14"/>
      <c r="AI618" s="14"/>
      <c r="AJ618" s="1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14"/>
      <c r="AV618" s="54"/>
      <c r="AW618" s="14"/>
      <c r="AX618" s="14"/>
      <c r="AY618" s="54"/>
      <c r="AZ618" s="14"/>
      <c r="BA618" s="14"/>
      <c r="BB618" s="14"/>
      <c r="BC618" s="14"/>
      <c r="BD618" s="459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54"/>
    </row>
    <row r="619" spans="1:69" hidden="1" x14ac:dyDescent="0.25">
      <c r="A619" s="54" t="s">
        <v>51</v>
      </c>
      <c r="B619" s="54" t="s">
        <v>1597</v>
      </c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14"/>
      <c r="X619" s="54"/>
      <c r="Y619" s="54"/>
      <c r="Z619" s="54"/>
      <c r="AA619" s="54"/>
      <c r="AB619" s="54"/>
      <c r="AC619" s="54"/>
      <c r="AD619" s="54"/>
      <c r="AE619" s="14"/>
      <c r="AF619" s="14"/>
      <c r="AG619" s="14"/>
      <c r="AH619" s="14"/>
      <c r="AI619" s="14"/>
      <c r="AJ619" s="1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14"/>
      <c r="AV619" s="54"/>
      <c r="AW619" s="14"/>
      <c r="AX619" s="14"/>
      <c r="AY619" s="54"/>
      <c r="AZ619" s="14"/>
      <c r="BA619" s="14"/>
      <c r="BB619" s="14"/>
      <c r="BC619" s="14"/>
      <c r="BD619" s="459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54"/>
    </row>
    <row r="620" spans="1:69" hidden="1" x14ac:dyDescent="0.25">
      <c r="A620" s="54" t="s">
        <v>51</v>
      </c>
      <c r="B620" s="54" t="s">
        <v>1598</v>
      </c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14"/>
      <c r="X620" s="54"/>
      <c r="Y620" s="54"/>
      <c r="Z620" s="54"/>
      <c r="AA620" s="54"/>
      <c r="AB620" s="54"/>
      <c r="AC620" s="54"/>
      <c r="AD620" s="54"/>
      <c r="AE620" s="14"/>
      <c r="AF620" s="14"/>
      <c r="AG620" s="14"/>
      <c r="AH620" s="14"/>
      <c r="AI620" s="14"/>
      <c r="AJ620" s="1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14"/>
      <c r="AV620" s="54"/>
      <c r="AW620" s="14"/>
      <c r="AX620" s="14"/>
      <c r="AY620" s="54"/>
      <c r="AZ620" s="14"/>
      <c r="BA620" s="14"/>
      <c r="BB620" s="14"/>
      <c r="BC620" s="14"/>
      <c r="BD620" s="459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54"/>
    </row>
    <row r="621" spans="1:69" hidden="1" x14ac:dyDescent="0.25">
      <c r="A621" s="54" t="s">
        <v>51</v>
      </c>
      <c r="B621" s="54" t="s">
        <v>1599</v>
      </c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14"/>
      <c r="X621" s="54"/>
      <c r="Y621" s="54"/>
      <c r="Z621" s="54"/>
      <c r="AA621" s="54"/>
      <c r="AB621" s="54"/>
      <c r="AC621" s="54"/>
      <c r="AD621" s="54"/>
      <c r="AE621" s="14"/>
      <c r="AF621" s="14"/>
      <c r="AG621" s="14"/>
      <c r="AH621" s="14"/>
      <c r="AI621" s="14"/>
      <c r="AJ621" s="1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14"/>
      <c r="AV621" s="54"/>
      <c r="AW621" s="14"/>
      <c r="AX621" s="14"/>
      <c r="AY621" s="54"/>
      <c r="AZ621" s="14"/>
      <c r="BA621" s="14"/>
      <c r="BB621" s="14"/>
      <c r="BC621" s="14"/>
      <c r="BD621" s="459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54"/>
    </row>
    <row r="622" spans="1:69" hidden="1" x14ac:dyDescent="0.25">
      <c r="A622" s="54" t="s">
        <v>51</v>
      </c>
      <c r="B622" s="54" t="s">
        <v>1600</v>
      </c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14"/>
      <c r="X622" s="54"/>
      <c r="Y622" s="54"/>
      <c r="Z622" s="54"/>
      <c r="AA622" s="54"/>
      <c r="AB622" s="54"/>
      <c r="AC622" s="54"/>
      <c r="AD622" s="54"/>
      <c r="AE622" s="14"/>
      <c r="AF622" s="14"/>
      <c r="AG622" s="14"/>
      <c r="AH622" s="14"/>
      <c r="AI622" s="14"/>
      <c r="AJ622" s="1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14"/>
      <c r="AV622" s="54"/>
      <c r="AW622" s="14"/>
      <c r="AX622" s="14"/>
      <c r="AY622" s="54"/>
      <c r="AZ622" s="14"/>
      <c r="BA622" s="14"/>
      <c r="BB622" s="14"/>
      <c r="BC622" s="14"/>
      <c r="BD622" s="459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54"/>
    </row>
    <row r="623" spans="1:69" hidden="1" x14ac:dyDescent="0.25">
      <c r="A623" s="54" t="s">
        <v>51</v>
      </c>
      <c r="B623" s="54" t="s">
        <v>1601</v>
      </c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14"/>
      <c r="X623" s="54"/>
      <c r="Y623" s="54"/>
      <c r="Z623" s="54"/>
      <c r="AA623" s="54"/>
      <c r="AB623" s="54"/>
      <c r="AC623" s="54"/>
      <c r="AD623" s="54"/>
      <c r="AE623" s="14"/>
      <c r="AF623" s="14"/>
      <c r="AG623" s="14"/>
      <c r="AH623" s="14"/>
      <c r="AI623" s="14"/>
      <c r="AJ623" s="1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14"/>
      <c r="AV623" s="54"/>
      <c r="AW623" s="14"/>
      <c r="AX623" s="14"/>
      <c r="AY623" s="54"/>
      <c r="AZ623" s="14"/>
      <c r="BA623" s="14"/>
      <c r="BB623" s="14"/>
      <c r="BC623" s="14"/>
      <c r="BD623" s="459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54"/>
    </row>
    <row r="624" spans="1:69" x14ac:dyDescent="0.25">
      <c r="A624" s="54" t="s">
        <v>51</v>
      </c>
      <c r="B624" s="54" t="s">
        <v>697</v>
      </c>
      <c r="C624" s="60">
        <v>0</v>
      </c>
      <c r="D624" s="60">
        <v>0</v>
      </c>
      <c r="E624" s="60">
        <v>0</v>
      </c>
      <c r="F624" s="60">
        <v>0</v>
      </c>
      <c r="G624" s="60">
        <v>0</v>
      </c>
      <c r="H624" s="60">
        <v>0</v>
      </c>
      <c r="I624" s="60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  <c r="AL624" s="14">
        <v>0</v>
      </c>
      <c r="AM624" s="14">
        <v>0</v>
      </c>
      <c r="AN624" s="14">
        <v>0</v>
      </c>
      <c r="AO624" s="14">
        <v>0</v>
      </c>
      <c r="AP624" s="14">
        <v>0</v>
      </c>
      <c r="AQ624" s="14">
        <v>0</v>
      </c>
      <c r="AR624" s="14">
        <v>0</v>
      </c>
      <c r="AS624" s="14">
        <v>0</v>
      </c>
      <c r="AT624" s="14">
        <v>0</v>
      </c>
      <c r="AU624" s="14">
        <v>0</v>
      </c>
      <c r="AV624" s="14">
        <v>0</v>
      </c>
      <c r="AW624" s="14">
        <v>0</v>
      </c>
      <c r="AX624" s="14">
        <v>0</v>
      </c>
      <c r="AY624" s="14">
        <v>0</v>
      </c>
      <c r="AZ624" s="14">
        <v>0</v>
      </c>
      <c r="BA624" s="14">
        <v>0</v>
      </c>
      <c r="BB624" s="14">
        <v>0</v>
      </c>
      <c r="BC624" s="14">
        <v>0</v>
      </c>
      <c r="BD624" s="459">
        <v>0</v>
      </c>
      <c r="BE624" s="14">
        <v>0</v>
      </c>
      <c r="BF624" s="14">
        <v>0</v>
      </c>
      <c r="BG624" s="14">
        <v>0</v>
      </c>
      <c r="BH624" s="14">
        <v>0</v>
      </c>
      <c r="BI624" s="14">
        <v>0</v>
      </c>
      <c r="BJ624" s="14">
        <v>0</v>
      </c>
      <c r="BK624" s="14"/>
      <c r="BL624" s="14"/>
      <c r="BM624" s="14"/>
      <c r="BN624" s="14"/>
      <c r="BO624" s="14"/>
      <c r="BP624" s="14"/>
      <c r="BQ624" s="54"/>
    </row>
    <row r="625" spans="1:69" hidden="1" x14ac:dyDescent="0.25">
      <c r="A625" s="438" t="s">
        <v>51</v>
      </c>
      <c r="B625" s="438" t="s">
        <v>1602</v>
      </c>
      <c r="C625" s="438"/>
      <c r="D625" s="438"/>
      <c r="E625" s="438"/>
      <c r="F625" s="438"/>
      <c r="G625" s="438"/>
      <c r="H625" s="438"/>
      <c r="I625" s="438"/>
      <c r="J625" s="438"/>
      <c r="K625" s="438"/>
      <c r="L625" s="438"/>
      <c r="M625" s="438"/>
      <c r="N625" s="438"/>
      <c r="O625" s="438"/>
      <c r="P625" s="438"/>
      <c r="Q625" s="438"/>
      <c r="R625" s="438"/>
      <c r="S625" s="438"/>
      <c r="T625" s="438"/>
      <c r="U625" s="438"/>
      <c r="V625" s="438"/>
      <c r="W625" s="14"/>
      <c r="X625" s="54"/>
      <c r="Y625" s="54"/>
      <c r="Z625" s="54"/>
      <c r="AA625" s="54"/>
      <c r="AB625" s="54"/>
      <c r="AC625" s="54"/>
      <c r="AD625" s="54"/>
      <c r="AE625" s="14"/>
      <c r="AF625" s="14"/>
      <c r="AG625" s="14"/>
      <c r="AH625" s="14"/>
      <c r="AI625" s="14"/>
      <c r="AJ625" s="1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14"/>
      <c r="AV625" s="54"/>
      <c r="AW625" s="14"/>
      <c r="AX625" s="14"/>
      <c r="AY625" s="54"/>
      <c r="AZ625" s="14"/>
      <c r="BA625" s="14"/>
      <c r="BB625" s="14"/>
      <c r="BC625" s="14"/>
      <c r="BD625" s="459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54"/>
    </row>
    <row r="626" spans="1:69" x14ac:dyDescent="0.25">
      <c r="A626" s="54" t="s">
        <v>51</v>
      </c>
      <c r="B626" s="54" t="s">
        <v>677</v>
      </c>
      <c r="C626" s="60">
        <v>1</v>
      </c>
      <c r="D626" s="60">
        <v>1</v>
      </c>
      <c r="E626" s="60">
        <v>1</v>
      </c>
      <c r="F626" s="60">
        <v>1</v>
      </c>
      <c r="G626" s="60">
        <v>1</v>
      </c>
      <c r="H626" s="60">
        <v>1</v>
      </c>
      <c r="I626" s="60">
        <v>1</v>
      </c>
      <c r="J626" s="14">
        <v>1</v>
      </c>
      <c r="K626" s="14">
        <v>1</v>
      </c>
      <c r="L626" s="14">
        <v>1</v>
      </c>
      <c r="M626" s="14">
        <v>1</v>
      </c>
      <c r="N626" s="14">
        <v>1</v>
      </c>
      <c r="O626" s="14">
        <v>1</v>
      </c>
      <c r="P626" s="14">
        <v>1</v>
      </c>
      <c r="Q626" s="14">
        <v>1</v>
      </c>
      <c r="R626" s="14">
        <v>1</v>
      </c>
      <c r="S626" s="14">
        <v>1</v>
      </c>
      <c r="T626" s="14">
        <v>1</v>
      </c>
      <c r="U626" s="14">
        <v>1</v>
      </c>
      <c r="V626" s="14">
        <v>1</v>
      </c>
      <c r="W626" s="14">
        <v>1</v>
      </c>
      <c r="X626" s="14">
        <v>1</v>
      </c>
      <c r="Y626" s="14">
        <v>1</v>
      </c>
      <c r="Z626" s="14">
        <v>1</v>
      </c>
      <c r="AA626" s="14">
        <v>1</v>
      </c>
      <c r="AB626" s="14">
        <v>1</v>
      </c>
      <c r="AC626" s="14">
        <v>1</v>
      </c>
      <c r="AD626" s="14">
        <v>1</v>
      </c>
      <c r="AE626" s="14">
        <v>1</v>
      </c>
      <c r="AF626" s="14">
        <v>1</v>
      </c>
      <c r="AG626" s="14">
        <v>1</v>
      </c>
      <c r="AH626" s="14">
        <v>1</v>
      </c>
      <c r="AI626" s="14">
        <v>1</v>
      </c>
      <c r="AJ626" s="14">
        <v>1</v>
      </c>
      <c r="AK626" s="14">
        <v>1</v>
      </c>
      <c r="AL626" s="14">
        <v>1</v>
      </c>
      <c r="AM626" s="14">
        <v>1</v>
      </c>
      <c r="AN626" s="14">
        <v>1</v>
      </c>
      <c r="AO626" s="14">
        <v>1</v>
      </c>
      <c r="AP626" s="14">
        <v>1</v>
      </c>
      <c r="AQ626" s="14">
        <v>1</v>
      </c>
      <c r="AR626" s="14">
        <v>1</v>
      </c>
      <c r="AS626" s="14">
        <v>1</v>
      </c>
      <c r="AT626" s="14">
        <v>1</v>
      </c>
      <c r="AU626" s="14">
        <v>1</v>
      </c>
      <c r="AV626" s="14">
        <v>1</v>
      </c>
      <c r="AW626" s="14">
        <v>1</v>
      </c>
      <c r="AX626" s="14">
        <v>1</v>
      </c>
      <c r="AY626" s="14">
        <v>1</v>
      </c>
      <c r="AZ626" s="14">
        <v>1</v>
      </c>
      <c r="BA626" s="14">
        <v>1</v>
      </c>
      <c r="BB626" s="14">
        <v>0</v>
      </c>
      <c r="BC626" s="14">
        <v>0</v>
      </c>
      <c r="BD626" s="459">
        <v>0</v>
      </c>
      <c r="BE626" s="14">
        <v>0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  <c r="BK626" s="14"/>
      <c r="BL626" s="14"/>
      <c r="BM626" s="14"/>
      <c r="BN626" s="14"/>
      <c r="BO626" s="14"/>
      <c r="BP626" s="14"/>
      <c r="BQ626" s="54"/>
    </row>
    <row r="627" spans="1:69" hidden="1" x14ac:dyDescent="0.25">
      <c r="A627" s="467" t="s">
        <v>51</v>
      </c>
      <c r="B627" s="467" t="s">
        <v>1603</v>
      </c>
      <c r="C627" s="467"/>
      <c r="D627" s="467"/>
      <c r="E627" s="467"/>
      <c r="F627" s="467"/>
      <c r="G627" s="467"/>
      <c r="H627" s="467"/>
      <c r="I627" s="467"/>
      <c r="J627" s="467"/>
      <c r="K627" s="467"/>
      <c r="L627" s="467"/>
      <c r="M627" s="467"/>
      <c r="N627" s="467"/>
      <c r="O627" s="467"/>
      <c r="P627" s="467"/>
      <c r="Q627" s="467"/>
      <c r="R627" s="467"/>
      <c r="S627" s="467"/>
      <c r="T627" s="467"/>
      <c r="U627" s="467"/>
      <c r="V627" s="467"/>
      <c r="W627" s="14"/>
      <c r="X627" s="54"/>
      <c r="Y627" s="54"/>
      <c r="Z627" s="54"/>
      <c r="AA627" s="54"/>
      <c r="AB627" s="54"/>
      <c r="AC627" s="54"/>
      <c r="AD627" s="54"/>
      <c r="AE627" s="14"/>
      <c r="AF627" s="14"/>
      <c r="AG627" s="14"/>
      <c r="AH627" s="14"/>
      <c r="AI627" s="14"/>
      <c r="AJ627" s="1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14"/>
      <c r="AV627" s="54"/>
      <c r="AW627" s="14"/>
      <c r="AX627" s="14"/>
      <c r="AY627" s="54"/>
      <c r="AZ627" s="14"/>
      <c r="BA627" s="14"/>
      <c r="BB627" s="14"/>
      <c r="BC627" s="14"/>
      <c r="BD627" s="459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54"/>
    </row>
    <row r="628" spans="1:69" hidden="1" x14ac:dyDescent="0.25">
      <c r="A628" s="438" t="s">
        <v>51</v>
      </c>
      <c r="B628" s="438" t="s">
        <v>1426</v>
      </c>
      <c r="C628" s="438"/>
      <c r="D628" s="438"/>
      <c r="E628" s="438"/>
      <c r="F628" s="438"/>
      <c r="G628" s="438"/>
      <c r="H628" s="438"/>
      <c r="I628" s="438"/>
      <c r="J628" s="438"/>
      <c r="K628" s="438"/>
      <c r="L628" s="438"/>
      <c r="M628" s="438"/>
      <c r="N628" s="438"/>
      <c r="O628" s="438"/>
      <c r="P628" s="438"/>
      <c r="Q628" s="438"/>
      <c r="R628" s="438"/>
      <c r="S628" s="438"/>
      <c r="T628" s="438"/>
      <c r="U628" s="438"/>
      <c r="V628" s="438"/>
      <c r="W628" s="14"/>
      <c r="X628" s="54"/>
      <c r="Y628" s="54"/>
      <c r="Z628" s="54"/>
      <c r="AA628" s="54"/>
      <c r="AB628" s="54"/>
      <c r="AC628" s="54"/>
      <c r="AD628" s="54"/>
      <c r="AE628" s="14"/>
      <c r="AF628" s="14"/>
      <c r="AG628" s="14"/>
      <c r="AH628" s="14"/>
      <c r="AI628" s="14"/>
      <c r="AJ628" s="1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14"/>
      <c r="AV628" s="54"/>
      <c r="AW628" s="14"/>
      <c r="AX628" s="14"/>
      <c r="AY628" s="54"/>
      <c r="AZ628" s="14"/>
      <c r="BA628" s="14"/>
      <c r="BB628" s="14"/>
      <c r="BC628" s="14"/>
      <c r="BD628" s="459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54"/>
    </row>
    <row r="629" spans="1:69" x14ac:dyDescent="0.25">
      <c r="A629" s="54" t="s">
        <v>51</v>
      </c>
      <c r="B629" s="54" t="s">
        <v>51</v>
      </c>
      <c r="C629" s="522">
        <v>90</v>
      </c>
      <c r="D629" s="522">
        <v>90</v>
      </c>
      <c r="E629" s="522">
        <v>90</v>
      </c>
      <c r="F629" s="522">
        <v>90</v>
      </c>
      <c r="G629" s="522">
        <v>90</v>
      </c>
      <c r="H629" s="60">
        <v>90</v>
      </c>
      <c r="I629" s="60">
        <v>90</v>
      </c>
      <c r="J629" s="71">
        <v>90</v>
      </c>
      <c r="K629" s="71">
        <v>90</v>
      </c>
      <c r="L629" s="71">
        <v>90</v>
      </c>
      <c r="M629" s="71">
        <v>90</v>
      </c>
      <c r="N629" s="71">
        <v>90</v>
      </c>
      <c r="O629" s="71">
        <v>90</v>
      </c>
      <c r="P629" s="71">
        <v>90</v>
      </c>
      <c r="Q629" s="71">
        <v>90</v>
      </c>
      <c r="R629" s="71">
        <v>90</v>
      </c>
      <c r="S629" s="71">
        <v>90</v>
      </c>
      <c r="T629" s="71">
        <v>90</v>
      </c>
      <c r="U629" s="71">
        <v>90</v>
      </c>
      <c r="V629" s="71">
        <v>90</v>
      </c>
      <c r="W629" s="71">
        <v>90</v>
      </c>
      <c r="X629" s="14">
        <v>90</v>
      </c>
      <c r="Y629" s="14">
        <v>90</v>
      </c>
      <c r="Z629" s="14">
        <v>90</v>
      </c>
      <c r="AA629" s="14">
        <v>90</v>
      </c>
      <c r="AB629" s="14">
        <v>90</v>
      </c>
      <c r="AC629" s="14">
        <v>90</v>
      </c>
      <c r="AD629" s="14">
        <v>90</v>
      </c>
      <c r="AE629" s="14">
        <v>90</v>
      </c>
      <c r="AF629" s="14">
        <v>89</v>
      </c>
      <c r="AG629" s="14">
        <v>89</v>
      </c>
      <c r="AH629" s="14">
        <v>89</v>
      </c>
      <c r="AI629" s="14">
        <v>89</v>
      </c>
      <c r="AJ629" s="14">
        <v>89</v>
      </c>
      <c r="AK629" s="14">
        <v>87</v>
      </c>
      <c r="AL629" s="14">
        <v>87</v>
      </c>
      <c r="AM629" s="14">
        <v>87</v>
      </c>
      <c r="AN629" s="14">
        <v>86</v>
      </c>
      <c r="AO629" s="14">
        <v>85</v>
      </c>
      <c r="AP629" s="14">
        <v>85</v>
      </c>
      <c r="AQ629" s="14">
        <v>85</v>
      </c>
      <c r="AR629" s="14">
        <v>85</v>
      </c>
      <c r="AS629" s="14">
        <v>85</v>
      </c>
      <c r="AT629" s="14">
        <v>85</v>
      </c>
      <c r="AU629" s="14">
        <v>85</v>
      </c>
      <c r="AV629" s="14">
        <v>83</v>
      </c>
      <c r="AW629" s="14">
        <v>83</v>
      </c>
      <c r="AX629" s="14">
        <v>83</v>
      </c>
      <c r="AY629" s="14">
        <v>83</v>
      </c>
      <c r="AZ629" s="14">
        <v>82</v>
      </c>
      <c r="BA629" s="14">
        <v>77</v>
      </c>
      <c r="BB629" s="14">
        <v>76</v>
      </c>
      <c r="BC629" s="14">
        <v>71</v>
      </c>
      <c r="BD629" s="459">
        <v>58</v>
      </c>
      <c r="BE629" s="14">
        <v>51</v>
      </c>
      <c r="BF629" s="14">
        <v>41</v>
      </c>
      <c r="BG629" s="14">
        <v>40</v>
      </c>
      <c r="BH629" s="14">
        <v>32</v>
      </c>
      <c r="BI629" s="14">
        <v>25</v>
      </c>
      <c r="BJ629" s="14">
        <v>11</v>
      </c>
      <c r="BK629" s="14">
        <v>6</v>
      </c>
      <c r="BL629" s="14">
        <v>6</v>
      </c>
      <c r="BM629" s="14">
        <v>6</v>
      </c>
      <c r="BN629" s="14">
        <v>6</v>
      </c>
      <c r="BO629" s="14">
        <v>6</v>
      </c>
      <c r="BP629" s="14">
        <v>5</v>
      </c>
      <c r="BQ629" s="60">
        <v>4</v>
      </c>
    </row>
    <row r="630" spans="1:69" hidden="1" x14ac:dyDescent="0.25">
      <c r="A630" s="467" t="s">
        <v>51</v>
      </c>
      <c r="B630" s="467" t="s">
        <v>1604</v>
      </c>
      <c r="C630" s="467"/>
      <c r="D630" s="467"/>
      <c r="E630" s="467"/>
      <c r="F630" s="467"/>
      <c r="G630" s="467"/>
      <c r="H630" s="467"/>
      <c r="I630" s="467"/>
      <c r="J630" s="467"/>
      <c r="K630" s="467"/>
      <c r="L630" s="467"/>
      <c r="M630" s="467"/>
      <c r="N630" s="467"/>
      <c r="O630" s="467"/>
      <c r="P630" s="467"/>
      <c r="Q630" s="467"/>
      <c r="R630" s="467"/>
      <c r="S630" s="467"/>
      <c r="T630" s="467"/>
      <c r="U630" s="467"/>
      <c r="V630" s="467"/>
      <c r="W630" s="14"/>
      <c r="X630" s="54"/>
      <c r="Y630" s="54"/>
      <c r="Z630" s="54"/>
      <c r="AA630" s="54"/>
      <c r="AB630" s="54"/>
      <c r="AC630" s="54"/>
      <c r="AD630" s="54"/>
      <c r="AE630" s="14"/>
      <c r="AF630" s="14"/>
      <c r="AG630" s="14"/>
      <c r="AH630" s="14"/>
      <c r="AI630" s="14"/>
      <c r="AJ630" s="1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14"/>
      <c r="AV630" s="54"/>
      <c r="AW630" s="14"/>
      <c r="AX630" s="14"/>
      <c r="AY630" s="54"/>
      <c r="AZ630" s="14"/>
      <c r="BA630" s="14"/>
      <c r="BB630" s="14"/>
      <c r="BC630" s="14"/>
      <c r="BD630" s="459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54"/>
    </row>
    <row r="631" spans="1:69" hidden="1" x14ac:dyDescent="0.25">
      <c r="A631" s="54" t="s">
        <v>10</v>
      </c>
      <c r="B631" s="54" t="s">
        <v>1605</v>
      </c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14"/>
      <c r="X631" s="54"/>
      <c r="Y631" s="54"/>
      <c r="Z631" s="54"/>
      <c r="AA631" s="54"/>
      <c r="AB631" s="54"/>
      <c r="AC631" s="54"/>
      <c r="AD631" s="54"/>
      <c r="AE631" s="14"/>
      <c r="AF631" s="14"/>
      <c r="AG631" s="14"/>
      <c r="AH631" s="14"/>
      <c r="AI631" s="14"/>
      <c r="AJ631" s="1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14"/>
      <c r="AV631" s="54"/>
      <c r="AW631" s="14"/>
      <c r="AX631" s="14"/>
      <c r="AY631" s="54"/>
      <c r="AZ631" s="14"/>
      <c r="BA631" s="14"/>
      <c r="BB631" s="14"/>
      <c r="BC631" s="14"/>
      <c r="BD631" s="459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54"/>
    </row>
    <row r="632" spans="1:69" hidden="1" x14ac:dyDescent="0.25">
      <c r="A632" s="54" t="s">
        <v>10</v>
      </c>
      <c r="B632" s="54" t="s">
        <v>1264</v>
      </c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14"/>
      <c r="X632" s="54"/>
      <c r="Y632" s="54"/>
      <c r="Z632" s="54"/>
      <c r="AA632" s="54"/>
      <c r="AB632" s="54"/>
      <c r="AC632" s="54"/>
      <c r="AD632" s="54"/>
      <c r="AE632" s="14"/>
      <c r="AF632" s="14"/>
      <c r="AG632" s="14"/>
      <c r="AH632" s="14"/>
      <c r="AI632" s="14"/>
      <c r="AJ632" s="1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14"/>
      <c r="AV632" s="54"/>
      <c r="AW632" s="14"/>
      <c r="AX632" s="14"/>
      <c r="AY632" s="54"/>
      <c r="AZ632" s="14"/>
      <c r="BA632" s="14"/>
      <c r="BB632" s="14"/>
      <c r="BC632" s="14"/>
      <c r="BD632" s="459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54"/>
    </row>
    <row r="633" spans="1:69" hidden="1" x14ac:dyDescent="0.25">
      <c r="A633" s="54" t="s">
        <v>10</v>
      </c>
      <c r="B633" s="54" t="s">
        <v>1335</v>
      </c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14"/>
      <c r="X633" s="54"/>
      <c r="Y633" s="54"/>
      <c r="Z633" s="54"/>
      <c r="AA633" s="54"/>
      <c r="AB633" s="54"/>
      <c r="AC633" s="54"/>
      <c r="AD633" s="54"/>
      <c r="AE633" s="14"/>
      <c r="AF633" s="14"/>
      <c r="AG633" s="14"/>
      <c r="AH633" s="14"/>
      <c r="AI633" s="14"/>
      <c r="AJ633" s="1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14"/>
      <c r="AV633" s="54"/>
      <c r="AW633" s="14"/>
      <c r="AX633" s="14"/>
      <c r="AY633" s="54"/>
      <c r="AZ633" s="14"/>
      <c r="BA633" s="14"/>
      <c r="BB633" s="14"/>
      <c r="BC633" s="14"/>
      <c r="BD633" s="459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54"/>
    </row>
    <row r="634" spans="1:69" hidden="1" x14ac:dyDescent="0.25">
      <c r="A634" s="54" t="s">
        <v>10</v>
      </c>
      <c r="B634" s="54" t="s">
        <v>1606</v>
      </c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14"/>
      <c r="X634" s="54"/>
      <c r="Y634" s="54"/>
      <c r="Z634" s="54"/>
      <c r="AA634" s="54"/>
      <c r="AB634" s="54"/>
      <c r="AC634" s="54"/>
      <c r="AD634" s="54"/>
      <c r="AE634" s="14"/>
      <c r="AF634" s="14"/>
      <c r="AG634" s="14"/>
      <c r="AH634" s="14"/>
      <c r="AI634" s="14"/>
      <c r="AJ634" s="1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14"/>
      <c r="AV634" s="54"/>
      <c r="AW634" s="14"/>
      <c r="AX634" s="14"/>
      <c r="AY634" s="54"/>
      <c r="AZ634" s="14"/>
      <c r="BA634" s="14"/>
      <c r="BB634" s="14"/>
      <c r="BC634" s="14"/>
      <c r="BD634" s="459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54"/>
    </row>
    <row r="635" spans="1:69" hidden="1" x14ac:dyDescent="0.25">
      <c r="A635" s="54" t="s">
        <v>10</v>
      </c>
      <c r="B635" s="54" t="s">
        <v>1458</v>
      </c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14"/>
      <c r="X635" s="54"/>
      <c r="Y635" s="54"/>
      <c r="Z635" s="54"/>
      <c r="AA635" s="54"/>
      <c r="AB635" s="54"/>
      <c r="AC635" s="54"/>
      <c r="AD635" s="54"/>
      <c r="AE635" s="14"/>
      <c r="AF635" s="14"/>
      <c r="AG635" s="14"/>
      <c r="AH635" s="14"/>
      <c r="AI635" s="14"/>
      <c r="AJ635" s="1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14"/>
      <c r="AV635" s="54"/>
      <c r="AW635" s="14"/>
      <c r="AX635" s="14"/>
      <c r="AY635" s="54"/>
      <c r="AZ635" s="14"/>
      <c r="BA635" s="14"/>
      <c r="BB635" s="14"/>
      <c r="BC635" s="14"/>
      <c r="BD635" s="459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54"/>
    </row>
    <row r="636" spans="1:69" hidden="1" x14ac:dyDescent="0.25">
      <c r="A636" s="54" t="s">
        <v>10</v>
      </c>
      <c r="B636" s="54" t="s">
        <v>1607</v>
      </c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14"/>
      <c r="X636" s="54"/>
      <c r="Y636" s="54"/>
      <c r="Z636" s="54"/>
      <c r="AA636" s="54"/>
      <c r="AB636" s="54"/>
      <c r="AC636" s="54"/>
      <c r="AD636" s="54"/>
      <c r="AE636" s="14"/>
      <c r="AF636" s="14"/>
      <c r="AG636" s="14"/>
      <c r="AH636" s="14"/>
      <c r="AI636" s="14"/>
      <c r="AJ636" s="1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14"/>
      <c r="AV636" s="54"/>
      <c r="AW636" s="14"/>
      <c r="AX636" s="14"/>
      <c r="AY636" s="54"/>
      <c r="AZ636" s="14"/>
      <c r="BA636" s="14"/>
      <c r="BB636" s="14"/>
      <c r="BC636" s="14"/>
      <c r="BD636" s="459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54"/>
    </row>
    <row r="637" spans="1:69" hidden="1" x14ac:dyDescent="0.25">
      <c r="A637" s="54" t="s">
        <v>10</v>
      </c>
      <c r="B637" s="54" t="s">
        <v>1608</v>
      </c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14"/>
      <c r="X637" s="54"/>
      <c r="Y637" s="54"/>
      <c r="Z637" s="54"/>
      <c r="AA637" s="54"/>
      <c r="AB637" s="54"/>
      <c r="AC637" s="54"/>
      <c r="AD637" s="54"/>
      <c r="AE637" s="14"/>
      <c r="AF637" s="14"/>
      <c r="AG637" s="14"/>
      <c r="AH637" s="14"/>
      <c r="AI637" s="14"/>
      <c r="AJ637" s="1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14"/>
      <c r="AV637" s="54"/>
      <c r="AW637" s="14"/>
      <c r="AX637" s="14"/>
      <c r="AY637" s="54"/>
      <c r="AZ637" s="14"/>
      <c r="BA637" s="14"/>
      <c r="BB637" s="14"/>
      <c r="BC637" s="14"/>
      <c r="BD637" s="459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54"/>
    </row>
    <row r="638" spans="1:69" hidden="1" x14ac:dyDescent="0.25">
      <c r="A638" s="54" t="s">
        <v>10</v>
      </c>
      <c r="B638" s="54" t="s">
        <v>1609</v>
      </c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14"/>
      <c r="X638" s="54"/>
      <c r="Y638" s="54"/>
      <c r="Z638" s="54"/>
      <c r="AA638" s="54"/>
      <c r="AB638" s="54"/>
      <c r="AC638" s="54"/>
      <c r="AD638" s="54"/>
      <c r="AE638" s="14"/>
      <c r="AF638" s="14"/>
      <c r="AG638" s="14"/>
      <c r="AH638" s="14"/>
      <c r="AI638" s="14"/>
      <c r="AJ638" s="1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14"/>
      <c r="AV638" s="54"/>
      <c r="AW638" s="14"/>
      <c r="AX638" s="14"/>
      <c r="AY638" s="54"/>
      <c r="AZ638" s="14"/>
      <c r="BA638" s="14"/>
      <c r="BB638" s="14"/>
      <c r="BC638" s="14"/>
      <c r="BD638" s="459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54"/>
    </row>
    <row r="639" spans="1:69" hidden="1" x14ac:dyDescent="0.25">
      <c r="A639" s="54" t="s">
        <v>10</v>
      </c>
      <c r="B639" s="54" t="s">
        <v>1610</v>
      </c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14"/>
      <c r="X639" s="54"/>
      <c r="Y639" s="54"/>
      <c r="Z639" s="54"/>
      <c r="AA639" s="54"/>
      <c r="AB639" s="54"/>
      <c r="AC639" s="54"/>
      <c r="AD639" s="54"/>
      <c r="AE639" s="14"/>
      <c r="AF639" s="14"/>
      <c r="AG639" s="14"/>
      <c r="AH639" s="14"/>
      <c r="AI639" s="14"/>
      <c r="AJ639" s="1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14"/>
      <c r="AV639" s="54"/>
      <c r="AW639" s="14"/>
      <c r="AX639" s="14"/>
      <c r="AY639" s="54"/>
      <c r="AZ639" s="14"/>
      <c r="BA639" s="14"/>
      <c r="BB639" s="14"/>
      <c r="BC639" s="14"/>
      <c r="BD639" s="459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54"/>
    </row>
    <row r="640" spans="1:69" hidden="1" x14ac:dyDescent="0.25">
      <c r="A640" s="54" t="s">
        <v>10</v>
      </c>
      <c r="B640" s="54" t="s">
        <v>1611</v>
      </c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14"/>
      <c r="X640" s="54"/>
      <c r="Y640" s="54"/>
      <c r="Z640" s="54"/>
      <c r="AA640" s="54"/>
      <c r="AB640" s="54"/>
      <c r="AC640" s="54"/>
      <c r="AD640" s="54"/>
      <c r="AE640" s="14"/>
      <c r="AF640" s="14"/>
      <c r="AG640" s="14"/>
      <c r="AH640" s="14"/>
      <c r="AI640" s="14"/>
      <c r="AJ640" s="1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14"/>
      <c r="AV640" s="54"/>
      <c r="AW640" s="14"/>
      <c r="AX640" s="14"/>
      <c r="AY640" s="54"/>
      <c r="AZ640" s="14"/>
      <c r="BA640" s="14"/>
      <c r="BB640" s="14"/>
      <c r="BC640" s="14"/>
      <c r="BD640" s="459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54"/>
    </row>
    <row r="641" spans="1:69" hidden="1" x14ac:dyDescent="0.25">
      <c r="A641" s="54" t="s">
        <v>10</v>
      </c>
      <c r="B641" s="54" t="s">
        <v>1612</v>
      </c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14"/>
      <c r="X641" s="54"/>
      <c r="Y641" s="54"/>
      <c r="Z641" s="54"/>
      <c r="AA641" s="54"/>
      <c r="AB641" s="54"/>
      <c r="AC641" s="54"/>
      <c r="AD641" s="54"/>
      <c r="AE641" s="14"/>
      <c r="AF641" s="14"/>
      <c r="AG641" s="14"/>
      <c r="AH641" s="14"/>
      <c r="AI641" s="14"/>
      <c r="AJ641" s="1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14"/>
      <c r="AV641" s="54"/>
      <c r="AW641" s="14"/>
      <c r="AX641" s="14"/>
      <c r="AY641" s="54"/>
      <c r="AZ641" s="14"/>
      <c r="BA641" s="14"/>
      <c r="BB641" s="14"/>
      <c r="BC641" s="14"/>
      <c r="BD641" s="459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54"/>
    </row>
    <row r="642" spans="1:69" hidden="1" x14ac:dyDescent="0.25">
      <c r="A642" s="54" t="s">
        <v>10</v>
      </c>
      <c r="B642" s="54" t="s">
        <v>1613</v>
      </c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14"/>
      <c r="X642" s="54"/>
      <c r="Y642" s="54"/>
      <c r="Z642" s="54"/>
      <c r="AA642" s="54"/>
      <c r="AB642" s="54"/>
      <c r="AC642" s="54"/>
      <c r="AD642" s="54"/>
      <c r="AE642" s="14"/>
      <c r="AF642" s="14"/>
      <c r="AG642" s="14"/>
      <c r="AH642" s="14"/>
      <c r="AI642" s="14"/>
      <c r="AJ642" s="1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14"/>
      <c r="AV642" s="54"/>
      <c r="AW642" s="14"/>
      <c r="AX642" s="14"/>
      <c r="AY642" s="54"/>
      <c r="AZ642" s="14"/>
      <c r="BA642" s="14"/>
      <c r="BB642" s="14"/>
      <c r="BC642" s="14"/>
      <c r="BD642" s="459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54"/>
    </row>
    <row r="643" spans="1:69" hidden="1" x14ac:dyDescent="0.25">
      <c r="A643" s="54" t="s">
        <v>10</v>
      </c>
      <c r="B643" s="54" t="s">
        <v>1614</v>
      </c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14"/>
      <c r="X643" s="54"/>
      <c r="Y643" s="54"/>
      <c r="Z643" s="54"/>
      <c r="AA643" s="54"/>
      <c r="AB643" s="54"/>
      <c r="AC643" s="54"/>
      <c r="AD643" s="54"/>
      <c r="AE643" s="14"/>
      <c r="AF643" s="14"/>
      <c r="AG643" s="14"/>
      <c r="AH643" s="14"/>
      <c r="AI643" s="14"/>
      <c r="AJ643" s="1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14"/>
      <c r="AV643" s="54"/>
      <c r="AW643" s="14"/>
      <c r="AX643" s="14"/>
      <c r="AY643" s="54"/>
      <c r="AZ643" s="14"/>
      <c r="BA643" s="14"/>
      <c r="BB643" s="14"/>
      <c r="BC643" s="14"/>
      <c r="BD643" s="459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54"/>
    </row>
    <row r="644" spans="1:69" hidden="1" x14ac:dyDescent="0.25">
      <c r="A644" s="54" t="s">
        <v>10</v>
      </c>
      <c r="B644" s="54" t="s">
        <v>1615</v>
      </c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14"/>
      <c r="X644" s="54"/>
      <c r="Y644" s="54"/>
      <c r="Z644" s="54"/>
      <c r="AA644" s="54"/>
      <c r="AB644" s="54"/>
      <c r="AC644" s="54"/>
      <c r="AD644" s="54"/>
      <c r="AE644" s="14"/>
      <c r="AF644" s="14"/>
      <c r="AG644" s="14"/>
      <c r="AH644" s="14"/>
      <c r="AI644" s="14"/>
      <c r="AJ644" s="1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14"/>
      <c r="AV644" s="54"/>
      <c r="AW644" s="14"/>
      <c r="AX644" s="14"/>
      <c r="AY644" s="54"/>
      <c r="AZ644" s="14"/>
      <c r="BA644" s="14"/>
      <c r="BB644" s="14"/>
      <c r="BC644" s="14"/>
      <c r="BD644" s="459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54"/>
    </row>
    <row r="645" spans="1:69" hidden="1" x14ac:dyDescent="0.25">
      <c r="A645" s="54" t="s">
        <v>10</v>
      </c>
      <c r="B645" s="54" t="s">
        <v>1616</v>
      </c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14"/>
      <c r="X645" s="54"/>
      <c r="Y645" s="54"/>
      <c r="Z645" s="54"/>
      <c r="AA645" s="54"/>
      <c r="AB645" s="54"/>
      <c r="AC645" s="54"/>
      <c r="AD645" s="54"/>
      <c r="AE645" s="14"/>
      <c r="AF645" s="14"/>
      <c r="AG645" s="14"/>
      <c r="AH645" s="14"/>
      <c r="AI645" s="14"/>
      <c r="AJ645" s="1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14"/>
      <c r="AV645" s="54"/>
      <c r="AW645" s="14"/>
      <c r="AX645" s="14"/>
      <c r="AY645" s="54"/>
      <c r="AZ645" s="14"/>
      <c r="BA645" s="14"/>
      <c r="BB645" s="14"/>
      <c r="BC645" s="14"/>
      <c r="BD645" s="459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54"/>
    </row>
    <row r="646" spans="1:69" hidden="1" x14ac:dyDescent="0.25">
      <c r="A646" s="54" t="s">
        <v>10</v>
      </c>
      <c r="B646" s="54" t="s">
        <v>1617</v>
      </c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14"/>
      <c r="X646" s="54"/>
      <c r="Y646" s="54"/>
      <c r="Z646" s="54"/>
      <c r="AA646" s="54"/>
      <c r="AB646" s="54"/>
      <c r="AC646" s="54"/>
      <c r="AD646" s="54"/>
      <c r="AE646" s="14"/>
      <c r="AF646" s="14"/>
      <c r="AG646" s="14"/>
      <c r="AH646" s="14"/>
      <c r="AI646" s="14"/>
      <c r="AJ646" s="1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14"/>
      <c r="AV646" s="54"/>
      <c r="AW646" s="14"/>
      <c r="AX646" s="14"/>
      <c r="AY646" s="54"/>
      <c r="AZ646" s="14"/>
      <c r="BA646" s="14"/>
      <c r="BB646" s="14"/>
      <c r="BC646" s="14"/>
      <c r="BD646" s="459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54"/>
    </row>
    <row r="647" spans="1:69" hidden="1" x14ac:dyDescent="0.25">
      <c r="A647" s="54" t="s">
        <v>10</v>
      </c>
      <c r="B647" s="54" t="s">
        <v>1618</v>
      </c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14"/>
      <c r="X647" s="54"/>
      <c r="Y647" s="54"/>
      <c r="Z647" s="54"/>
      <c r="AA647" s="54"/>
      <c r="AB647" s="54"/>
      <c r="AC647" s="54"/>
      <c r="AD647" s="54"/>
      <c r="AE647" s="14"/>
      <c r="AF647" s="14"/>
      <c r="AG647" s="14"/>
      <c r="AH647" s="14"/>
      <c r="AI647" s="14"/>
      <c r="AJ647" s="1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14"/>
      <c r="AV647" s="54"/>
      <c r="AW647" s="14"/>
      <c r="AX647" s="14"/>
      <c r="AY647" s="54"/>
      <c r="AZ647" s="14"/>
      <c r="BA647" s="14"/>
      <c r="BB647" s="14"/>
      <c r="BC647" s="14"/>
      <c r="BD647" s="459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54"/>
    </row>
    <row r="648" spans="1:69" hidden="1" x14ac:dyDescent="0.25">
      <c r="A648" s="54" t="s">
        <v>10</v>
      </c>
      <c r="B648" s="54" t="s">
        <v>1619</v>
      </c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14"/>
      <c r="X648" s="54"/>
      <c r="Y648" s="54"/>
      <c r="Z648" s="54"/>
      <c r="AA648" s="54"/>
      <c r="AB648" s="54"/>
      <c r="AC648" s="54"/>
      <c r="AD648" s="54"/>
      <c r="AE648" s="14"/>
      <c r="AF648" s="14"/>
      <c r="AG648" s="14"/>
      <c r="AH648" s="14"/>
      <c r="AI648" s="14"/>
      <c r="AJ648" s="1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14"/>
      <c r="AV648" s="54"/>
      <c r="AW648" s="14"/>
      <c r="AX648" s="14"/>
      <c r="AY648" s="54"/>
      <c r="AZ648" s="14"/>
      <c r="BA648" s="14"/>
      <c r="BB648" s="14"/>
      <c r="BC648" s="14"/>
      <c r="BD648" s="459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54"/>
    </row>
    <row r="649" spans="1:69" hidden="1" x14ac:dyDescent="0.25">
      <c r="A649" s="54" t="s">
        <v>10</v>
      </c>
      <c r="B649" s="54" t="s">
        <v>1620</v>
      </c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14"/>
      <c r="X649" s="54"/>
      <c r="Y649" s="54"/>
      <c r="Z649" s="54"/>
      <c r="AA649" s="54"/>
      <c r="AB649" s="54"/>
      <c r="AC649" s="54"/>
      <c r="AD649" s="54"/>
      <c r="AE649" s="14"/>
      <c r="AF649" s="14"/>
      <c r="AG649" s="14"/>
      <c r="AH649" s="14"/>
      <c r="AI649" s="14"/>
      <c r="AJ649" s="1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14"/>
      <c r="AV649" s="54"/>
      <c r="AW649" s="14"/>
      <c r="AX649" s="14"/>
      <c r="AY649" s="54"/>
      <c r="AZ649" s="14"/>
      <c r="BA649" s="14"/>
      <c r="BB649" s="14"/>
      <c r="BC649" s="14"/>
      <c r="BD649" s="459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54"/>
    </row>
    <row r="650" spans="1:69" hidden="1" x14ac:dyDescent="0.25">
      <c r="A650" s="54" t="s">
        <v>10</v>
      </c>
      <c r="B650" s="54" t="s">
        <v>1621</v>
      </c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14"/>
      <c r="X650" s="54"/>
      <c r="Y650" s="54"/>
      <c r="Z650" s="54"/>
      <c r="AA650" s="54"/>
      <c r="AB650" s="54"/>
      <c r="AC650" s="54"/>
      <c r="AD650" s="54"/>
      <c r="AE650" s="14"/>
      <c r="AF650" s="14"/>
      <c r="AG650" s="14"/>
      <c r="AH650" s="14"/>
      <c r="AI650" s="14"/>
      <c r="AJ650" s="1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14"/>
      <c r="AV650" s="54"/>
      <c r="AW650" s="14"/>
      <c r="AX650" s="14"/>
      <c r="AY650" s="54"/>
      <c r="AZ650" s="14"/>
      <c r="BA650" s="14"/>
      <c r="BB650" s="14"/>
      <c r="BC650" s="14"/>
      <c r="BD650" s="459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54"/>
    </row>
    <row r="651" spans="1:69" hidden="1" x14ac:dyDescent="0.25">
      <c r="A651" s="54" t="s">
        <v>10</v>
      </c>
      <c r="B651" s="54" t="s">
        <v>1622</v>
      </c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14"/>
      <c r="X651" s="54"/>
      <c r="Y651" s="54"/>
      <c r="Z651" s="54"/>
      <c r="AA651" s="54"/>
      <c r="AB651" s="54"/>
      <c r="AC651" s="54"/>
      <c r="AD651" s="54"/>
      <c r="AE651" s="14"/>
      <c r="AF651" s="14"/>
      <c r="AG651" s="14"/>
      <c r="AH651" s="14"/>
      <c r="AI651" s="14"/>
      <c r="AJ651" s="1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14"/>
      <c r="AV651" s="54"/>
      <c r="AW651" s="14"/>
      <c r="AX651" s="14"/>
      <c r="AY651" s="54"/>
      <c r="AZ651" s="14"/>
      <c r="BA651" s="14"/>
      <c r="BB651" s="14"/>
      <c r="BC651" s="14"/>
      <c r="BD651" s="459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54"/>
    </row>
    <row r="652" spans="1:69" hidden="1" x14ac:dyDescent="0.25">
      <c r="A652" s="54" t="s">
        <v>10</v>
      </c>
      <c r="B652" s="54" t="s">
        <v>1623</v>
      </c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14"/>
      <c r="X652" s="54"/>
      <c r="Y652" s="54"/>
      <c r="Z652" s="54"/>
      <c r="AA652" s="54"/>
      <c r="AB652" s="54"/>
      <c r="AC652" s="54"/>
      <c r="AD652" s="54"/>
      <c r="AE652" s="14"/>
      <c r="AF652" s="14"/>
      <c r="AG652" s="14"/>
      <c r="AH652" s="14"/>
      <c r="AI652" s="14"/>
      <c r="AJ652" s="1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14"/>
      <c r="AV652" s="54"/>
      <c r="AW652" s="14"/>
      <c r="AX652" s="14"/>
      <c r="AY652" s="54"/>
      <c r="AZ652" s="14"/>
      <c r="BA652" s="14"/>
      <c r="BB652" s="14"/>
      <c r="BC652" s="14"/>
      <c r="BD652" s="459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54"/>
    </row>
    <row r="653" spans="1:69" hidden="1" x14ac:dyDescent="0.25">
      <c r="A653" s="54" t="s">
        <v>10</v>
      </c>
      <c r="B653" s="54" t="s">
        <v>1624</v>
      </c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14"/>
      <c r="X653" s="54"/>
      <c r="Y653" s="54"/>
      <c r="Z653" s="54"/>
      <c r="AA653" s="54"/>
      <c r="AB653" s="54"/>
      <c r="AC653" s="54"/>
      <c r="AD653" s="54"/>
      <c r="AE653" s="14"/>
      <c r="AF653" s="14"/>
      <c r="AG653" s="14"/>
      <c r="AH653" s="14"/>
      <c r="AI653" s="14"/>
      <c r="AJ653" s="1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14"/>
      <c r="AV653" s="54"/>
      <c r="AW653" s="14"/>
      <c r="AX653" s="14"/>
      <c r="AY653" s="54"/>
      <c r="AZ653" s="14"/>
      <c r="BA653" s="14"/>
      <c r="BB653" s="14"/>
      <c r="BC653" s="14"/>
      <c r="BD653" s="459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54"/>
    </row>
    <row r="654" spans="1:69" hidden="1" x14ac:dyDescent="0.25">
      <c r="A654" s="54" t="s">
        <v>10</v>
      </c>
      <c r="B654" s="54" t="s">
        <v>1549</v>
      </c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14"/>
      <c r="X654" s="54"/>
      <c r="Y654" s="54"/>
      <c r="Z654" s="54"/>
      <c r="AA654" s="54"/>
      <c r="AB654" s="54"/>
      <c r="AC654" s="54"/>
      <c r="AD654" s="54"/>
      <c r="AE654" s="14"/>
      <c r="AF654" s="14"/>
      <c r="AG654" s="14"/>
      <c r="AH654" s="14"/>
      <c r="AI654" s="14"/>
      <c r="AJ654" s="1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14"/>
      <c r="AV654" s="54"/>
      <c r="AW654" s="14"/>
      <c r="AX654" s="14"/>
      <c r="AY654" s="54"/>
      <c r="AZ654" s="14"/>
      <c r="BA654" s="14"/>
      <c r="BB654" s="14"/>
      <c r="BC654" s="14"/>
      <c r="BD654" s="459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54"/>
    </row>
    <row r="655" spans="1:69" hidden="1" x14ac:dyDescent="0.25">
      <c r="A655" s="54" t="s">
        <v>10</v>
      </c>
      <c r="B655" s="54" t="s">
        <v>1260</v>
      </c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14"/>
      <c r="X655" s="54"/>
      <c r="Y655" s="54"/>
      <c r="Z655" s="54"/>
      <c r="AA655" s="54"/>
      <c r="AB655" s="54"/>
      <c r="AC655" s="54"/>
      <c r="AD655" s="54"/>
      <c r="AE655" s="14"/>
      <c r="AF655" s="14"/>
      <c r="AG655" s="14"/>
      <c r="AH655" s="14"/>
      <c r="AI655" s="14"/>
      <c r="AJ655" s="1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14"/>
      <c r="AV655" s="54"/>
      <c r="AW655" s="14"/>
      <c r="AX655" s="14"/>
      <c r="AY655" s="54"/>
      <c r="AZ655" s="14"/>
      <c r="BA655" s="14"/>
      <c r="BB655" s="14"/>
      <c r="BC655" s="14"/>
      <c r="BD655" s="459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54"/>
    </row>
    <row r="656" spans="1:69" x14ac:dyDescent="0.25">
      <c r="A656" s="438" t="s">
        <v>10</v>
      </c>
      <c r="B656" s="438" t="s">
        <v>1261</v>
      </c>
      <c r="C656" s="60">
        <v>1</v>
      </c>
      <c r="D656" s="60">
        <v>1</v>
      </c>
      <c r="E656" s="60">
        <v>1</v>
      </c>
      <c r="F656" s="60">
        <v>1</v>
      </c>
      <c r="G656" s="60">
        <v>1</v>
      </c>
      <c r="H656" s="60">
        <v>1</v>
      </c>
      <c r="I656" s="60">
        <v>1</v>
      </c>
      <c r="J656" s="71">
        <v>1</v>
      </c>
      <c r="K656" s="71">
        <v>1</v>
      </c>
      <c r="L656" s="71">
        <v>1</v>
      </c>
      <c r="M656" s="71">
        <v>1</v>
      </c>
      <c r="N656" s="71">
        <v>1</v>
      </c>
      <c r="O656" s="71">
        <v>1</v>
      </c>
      <c r="P656" s="71">
        <v>1</v>
      </c>
      <c r="Q656" s="71">
        <v>1</v>
      </c>
      <c r="R656" s="71">
        <v>1</v>
      </c>
      <c r="S656" s="71">
        <v>1</v>
      </c>
      <c r="T656" s="71">
        <v>1</v>
      </c>
      <c r="U656" s="71">
        <v>1</v>
      </c>
      <c r="V656" s="71">
        <v>1</v>
      </c>
      <c r="W656" s="71">
        <v>1</v>
      </c>
      <c r="X656" s="54"/>
      <c r="Y656" s="54"/>
      <c r="Z656" s="54"/>
      <c r="AA656" s="54"/>
      <c r="AB656" s="54"/>
      <c r="AC656" s="54"/>
      <c r="AD656" s="54"/>
      <c r="AE656" s="14"/>
      <c r="AF656" s="14"/>
      <c r="AG656" s="14"/>
      <c r="AH656" s="14"/>
      <c r="AI656" s="14"/>
      <c r="AJ656" s="1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14"/>
      <c r="AV656" s="54"/>
      <c r="AW656" s="14"/>
      <c r="AX656" s="14"/>
      <c r="AY656" s="54"/>
      <c r="AZ656" s="14"/>
      <c r="BA656" s="14"/>
      <c r="BB656" s="14"/>
      <c r="BC656" s="14"/>
      <c r="BD656" s="459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54"/>
    </row>
    <row r="657" spans="1:69" x14ac:dyDescent="0.25">
      <c r="A657" s="54" t="s">
        <v>10</v>
      </c>
      <c r="B657" s="54" t="s">
        <v>1027</v>
      </c>
      <c r="C657" s="60">
        <v>1</v>
      </c>
      <c r="D657" s="60">
        <v>1</v>
      </c>
      <c r="E657" s="60">
        <v>1</v>
      </c>
      <c r="F657" s="60">
        <v>1</v>
      </c>
      <c r="G657" s="60">
        <v>1</v>
      </c>
      <c r="H657" s="60">
        <v>1</v>
      </c>
      <c r="I657" s="60">
        <v>1</v>
      </c>
      <c r="J657" s="14">
        <v>1</v>
      </c>
      <c r="K657" s="14">
        <v>1</v>
      </c>
      <c r="L657" s="14">
        <v>1</v>
      </c>
      <c r="M657" s="14">
        <v>1</v>
      </c>
      <c r="N657" s="14">
        <v>1</v>
      </c>
      <c r="O657" s="14">
        <v>1</v>
      </c>
      <c r="P657" s="14">
        <v>1</v>
      </c>
      <c r="Q657" s="14">
        <v>1</v>
      </c>
      <c r="R657" s="14">
        <v>1</v>
      </c>
      <c r="S657" s="14">
        <v>1</v>
      </c>
      <c r="T657" s="14">
        <v>1</v>
      </c>
      <c r="U657" s="14">
        <v>1</v>
      </c>
      <c r="V657" s="14">
        <v>1</v>
      </c>
      <c r="W657" s="14">
        <v>1</v>
      </c>
      <c r="X657" s="14">
        <v>1</v>
      </c>
      <c r="Y657" s="14">
        <v>1</v>
      </c>
      <c r="Z657" s="14">
        <v>1</v>
      </c>
      <c r="AA657" s="14">
        <v>1</v>
      </c>
      <c r="AB657" s="14">
        <v>1</v>
      </c>
      <c r="AC657" s="14">
        <v>1</v>
      </c>
      <c r="AD657" s="14">
        <v>1</v>
      </c>
      <c r="AE657" s="14">
        <v>1</v>
      </c>
      <c r="AF657" s="14">
        <v>1</v>
      </c>
      <c r="AG657" s="14">
        <v>1</v>
      </c>
      <c r="AH657" s="14">
        <v>1</v>
      </c>
      <c r="AI657" s="14">
        <v>1</v>
      </c>
      <c r="AJ657" s="14">
        <v>1</v>
      </c>
      <c r="AK657" s="14">
        <v>1</v>
      </c>
      <c r="AL657" s="14">
        <v>1</v>
      </c>
      <c r="AM657" s="14">
        <v>1</v>
      </c>
      <c r="AN657" s="14">
        <v>1</v>
      </c>
      <c r="AO657" s="14">
        <v>1</v>
      </c>
      <c r="AP657" s="14">
        <v>1</v>
      </c>
      <c r="AQ657" s="14">
        <v>1</v>
      </c>
      <c r="AR657" s="14">
        <v>1</v>
      </c>
      <c r="AS657" s="14">
        <v>1</v>
      </c>
      <c r="AT657" s="14">
        <v>1</v>
      </c>
      <c r="AU657" s="14">
        <v>1</v>
      </c>
      <c r="AV657" s="14">
        <v>1</v>
      </c>
      <c r="AW657" s="14">
        <v>1</v>
      </c>
      <c r="AX657" s="14">
        <v>1</v>
      </c>
      <c r="AY657" s="14">
        <v>1</v>
      </c>
      <c r="AZ657" s="14">
        <v>1</v>
      </c>
      <c r="BA657" s="14">
        <v>1</v>
      </c>
      <c r="BB657" s="14">
        <v>1</v>
      </c>
      <c r="BC657" s="14">
        <v>1</v>
      </c>
      <c r="BD657" s="459">
        <v>1</v>
      </c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54"/>
    </row>
    <row r="658" spans="1:69" hidden="1" x14ac:dyDescent="0.25">
      <c r="A658" s="467" t="s">
        <v>10</v>
      </c>
      <c r="B658" s="467" t="s">
        <v>1625</v>
      </c>
      <c r="C658" s="467"/>
      <c r="D658" s="467"/>
      <c r="E658" s="467"/>
      <c r="F658" s="467"/>
      <c r="G658" s="467"/>
      <c r="H658" s="467"/>
      <c r="I658" s="467"/>
      <c r="J658" s="467"/>
      <c r="K658" s="467"/>
      <c r="L658" s="467"/>
      <c r="M658" s="467"/>
      <c r="N658" s="467"/>
      <c r="O658" s="467"/>
      <c r="P658" s="467"/>
      <c r="Q658" s="467"/>
      <c r="R658" s="467"/>
      <c r="S658" s="467"/>
      <c r="T658" s="467"/>
      <c r="U658" s="467"/>
      <c r="V658" s="467"/>
      <c r="W658" s="14"/>
      <c r="X658" s="54"/>
      <c r="Y658" s="54"/>
      <c r="Z658" s="54"/>
      <c r="AA658" s="54"/>
      <c r="AB658" s="54"/>
      <c r="AC658" s="54"/>
      <c r="AD658" s="54"/>
      <c r="AE658" s="14"/>
      <c r="AF658" s="14"/>
      <c r="AG658" s="14"/>
      <c r="AH658" s="14"/>
      <c r="AI658" s="14"/>
      <c r="AJ658" s="1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14"/>
      <c r="AV658" s="54"/>
      <c r="AW658" s="14"/>
      <c r="AX658" s="14"/>
      <c r="AY658" s="54"/>
      <c r="AZ658" s="14"/>
      <c r="BA658" s="14"/>
      <c r="BB658" s="14"/>
      <c r="BC658" s="14"/>
      <c r="BD658" s="459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54"/>
    </row>
    <row r="659" spans="1:69" hidden="1" x14ac:dyDescent="0.25">
      <c r="A659" s="54" t="s">
        <v>10</v>
      </c>
      <c r="B659" s="54" t="s">
        <v>1626</v>
      </c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14"/>
      <c r="X659" s="54"/>
      <c r="Y659" s="54"/>
      <c r="Z659" s="54"/>
      <c r="AA659" s="54"/>
      <c r="AB659" s="54"/>
      <c r="AC659" s="54"/>
      <c r="AD659" s="54"/>
      <c r="AE659" s="14"/>
      <c r="AF659" s="14"/>
      <c r="AG659" s="14"/>
      <c r="AH659" s="14"/>
      <c r="AI659" s="14"/>
      <c r="AJ659" s="1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14"/>
      <c r="AV659" s="54"/>
      <c r="AW659" s="14"/>
      <c r="AX659" s="14"/>
      <c r="AY659" s="54"/>
      <c r="AZ659" s="14"/>
      <c r="BA659" s="14"/>
      <c r="BB659" s="14"/>
      <c r="BC659" s="14"/>
      <c r="BD659" s="459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54"/>
    </row>
    <row r="660" spans="1:69" hidden="1" x14ac:dyDescent="0.25">
      <c r="A660" s="54" t="s">
        <v>10</v>
      </c>
      <c r="B660" s="54" t="s">
        <v>1627</v>
      </c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14"/>
      <c r="X660" s="54"/>
      <c r="Y660" s="54"/>
      <c r="Z660" s="54"/>
      <c r="AA660" s="54"/>
      <c r="AB660" s="54"/>
      <c r="AC660" s="54"/>
      <c r="AD660" s="54"/>
      <c r="AE660" s="14"/>
      <c r="AF660" s="14"/>
      <c r="AG660" s="14"/>
      <c r="AH660" s="14"/>
      <c r="AI660" s="14"/>
      <c r="AJ660" s="1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14"/>
      <c r="AV660" s="54"/>
      <c r="AW660" s="14"/>
      <c r="AX660" s="14"/>
      <c r="AY660" s="54"/>
      <c r="AZ660" s="14"/>
      <c r="BA660" s="14"/>
      <c r="BB660" s="14"/>
      <c r="BC660" s="14"/>
      <c r="BD660" s="459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54"/>
    </row>
    <row r="661" spans="1:69" hidden="1" x14ac:dyDescent="0.25">
      <c r="A661" s="54" t="s">
        <v>10</v>
      </c>
      <c r="B661" s="54" t="s">
        <v>1628</v>
      </c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14"/>
      <c r="X661" s="54"/>
      <c r="Y661" s="54"/>
      <c r="Z661" s="54"/>
      <c r="AA661" s="54"/>
      <c r="AB661" s="54"/>
      <c r="AC661" s="54"/>
      <c r="AD661" s="54"/>
      <c r="AE661" s="14"/>
      <c r="AF661" s="14"/>
      <c r="AG661" s="14"/>
      <c r="AH661" s="14"/>
      <c r="AI661" s="14"/>
      <c r="AJ661" s="1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14"/>
      <c r="AV661" s="54"/>
      <c r="AW661" s="14"/>
      <c r="AX661" s="14"/>
      <c r="AY661" s="54"/>
      <c r="AZ661" s="14"/>
      <c r="BA661" s="14"/>
      <c r="BB661" s="14"/>
      <c r="BC661" s="14"/>
      <c r="BD661" s="459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54"/>
    </row>
    <row r="662" spans="1:69" hidden="1" x14ac:dyDescent="0.25">
      <c r="A662" s="54" t="s">
        <v>10</v>
      </c>
      <c r="B662" s="54" t="s">
        <v>1097</v>
      </c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14"/>
      <c r="X662" s="54"/>
      <c r="Y662" s="54"/>
      <c r="Z662" s="54"/>
      <c r="AA662" s="54"/>
      <c r="AB662" s="54"/>
      <c r="AC662" s="54"/>
      <c r="AD662" s="54"/>
      <c r="AE662" s="14"/>
      <c r="AF662" s="14"/>
      <c r="AG662" s="14"/>
      <c r="AH662" s="14"/>
      <c r="AI662" s="14"/>
      <c r="AJ662" s="1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14"/>
      <c r="AV662" s="54"/>
      <c r="AW662" s="14"/>
      <c r="AX662" s="14"/>
      <c r="AY662" s="54"/>
      <c r="AZ662" s="14"/>
      <c r="BA662" s="14"/>
      <c r="BB662" s="14"/>
      <c r="BC662" s="14"/>
      <c r="BD662" s="459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54"/>
    </row>
    <row r="663" spans="1:69" x14ac:dyDescent="0.25">
      <c r="A663" s="54" t="s">
        <v>10</v>
      </c>
      <c r="B663" s="54" t="s">
        <v>1262</v>
      </c>
      <c r="C663" s="60">
        <v>1</v>
      </c>
      <c r="D663" s="60">
        <v>1</v>
      </c>
      <c r="E663" s="60">
        <v>1</v>
      </c>
      <c r="F663" s="60">
        <v>1</v>
      </c>
      <c r="G663" s="60">
        <v>1</v>
      </c>
      <c r="H663" s="60">
        <v>1</v>
      </c>
      <c r="I663" s="60">
        <v>1</v>
      </c>
      <c r="J663" s="71">
        <v>1</v>
      </c>
      <c r="K663" s="71">
        <v>1</v>
      </c>
      <c r="L663" s="71">
        <v>1</v>
      </c>
      <c r="M663" s="71">
        <v>1</v>
      </c>
      <c r="N663" s="71">
        <v>1</v>
      </c>
      <c r="O663" s="71">
        <v>1</v>
      </c>
      <c r="P663" s="71">
        <v>1</v>
      </c>
      <c r="Q663" s="71">
        <v>1</v>
      </c>
      <c r="R663" s="71">
        <v>1</v>
      </c>
      <c r="S663" s="71">
        <v>1</v>
      </c>
      <c r="T663" s="71">
        <v>1</v>
      </c>
      <c r="U663" s="71">
        <v>1</v>
      </c>
      <c r="V663" s="71">
        <v>1</v>
      </c>
      <c r="W663" s="71">
        <v>1</v>
      </c>
      <c r="X663" s="54"/>
      <c r="Y663" s="54"/>
      <c r="Z663" s="54"/>
      <c r="AA663" s="54"/>
      <c r="AB663" s="54"/>
      <c r="AC663" s="54"/>
      <c r="AD663" s="54"/>
      <c r="AE663" s="14"/>
      <c r="AF663" s="14"/>
      <c r="AG663" s="14"/>
      <c r="AH663" s="14"/>
      <c r="AI663" s="14"/>
      <c r="AJ663" s="1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14"/>
      <c r="AV663" s="54"/>
      <c r="AW663" s="14"/>
      <c r="AX663" s="14"/>
      <c r="AY663" s="54"/>
      <c r="AZ663" s="14"/>
      <c r="BA663" s="14"/>
      <c r="BB663" s="14"/>
      <c r="BC663" s="14"/>
      <c r="BD663" s="459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54"/>
    </row>
    <row r="664" spans="1:69" hidden="1" x14ac:dyDescent="0.25">
      <c r="A664" s="54" t="s">
        <v>10</v>
      </c>
      <c r="B664" s="54" t="s">
        <v>1629</v>
      </c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14"/>
      <c r="X664" s="54"/>
      <c r="Y664" s="54"/>
      <c r="Z664" s="54"/>
      <c r="AA664" s="54"/>
      <c r="AB664" s="54"/>
      <c r="AC664" s="54"/>
      <c r="AD664" s="54"/>
      <c r="AE664" s="14"/>
      <c r="AF664" s="14"/>
      <c r="AG664" s="14"/>
      <c r="AH664" s="14"/>
      <c r="AI664" s="14"/>
      <c r="AJ664" s="1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14"/>
      <c r="AV664" s="54"/>
      <c r="AW664" s="14"/>
      <c r="AX664" s="14"/>
      <c r="AY664" s="54"/>
      <c r="AZ664" s="14"/>
      <c r="BA664" s="14"/>
      <c r="BB664" s="14"/>
      <c r="BC664" s="14"/>
      <c r="BD664" s="459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54"/>
    </row>
    <row r="665" spans="1:69" x14ac:dyDescent="0.25">
      <c r="A665" s="54" t="s">
        <v>10</v>
      </c>
      <c r="B665" s="54" t="s">
        <v>1021</v>
      </c>
      <c r="C665" s="60">
        <v>1</v>
      </c>
      <c r="D665" s="60">
        <v>1</v>
      </c>
      <c r="E665" s="60">
        <v>1</v>
      </c>
      <c r="F665" s="60">
        <v>1</v>
      </c>
      <c r="G665" s="60">
        <v>1</v>
      </c>
      <c r="H665" s="60">
        <v>1</v>
      </c>
      <c r="I665" s="60">
        <v>1</v>
      </c>
      <c r="J665" s="71">
        <v>1</v>
      </c>
      <c r="K665" s="71">
        <v>1</v>
      </c>
      <c r="L665" s="71">
        <v>1</v>
      </c>
      <c r="M665" s="71">
        <v>1</v>
      </c>
      <c r="N665" s="71">
        <v>1</v>
      </c>
      <c r="O665" s="71">
        <v>1</v>
      </c>
      <c r="P665" s="71">
        <v>1</v>
      </c>
      <c r="Q665" s="71">
        <v>1</v>
      </c>
      <c r="R665" s="71">
        <v>1</v>
      </c>
      <c r="S665" s="71">
        <v>1</v>
      </c>
      <c r="T665" s="71">
        <v>1</v>
      </c>
      <c r="U665" s="71">
        <v>1</v>
      </c>
      <c r="V665" s="71">
        <v>1</v>
      </c>
      <c r="W665" s="71">
        <v>1</v>
      </c>
      <c r="X665" s="54"/>
      <c r="Y665" s="54"/>
      <c r="Z665" s="54"/>
      <c r="AA665" s="54"/>
      <c r="AB665" s="54"/>
      <c r="AC665" s="54"/>
      <c r="AD665" s="54"/>
      <c r="AE665" s="14"/>
      <c r="AF665" s="14"/>
      <c r="AG665" s="14"/>
      <c r="AH665" s="14"/>
      <c r="AI665" s="14"/>
      <c r="AJ665" s="1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14"/>
      <c r="AV665" s="54"/>
      <c r="AW665" s="14"/>
      <c r="AX665" s="14"/>
      <c r="AY665" s="54"/>
      <c r="AZ665" s="14"/>
      <c r="BA665" s="14"/>
      <c r="BB665" s="14"/>
      <c r="BC665" s="14"/>
      <c r="BD665" s="459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54"/>
    </row>
    <row r="666" spans="1:69" hidden="1" x14ac:dyDescent="0.25">
      <c r="A666" s="54" t="s">
        <v>10</v>
      </c>
      <c r="B666" s="54" t="s">
        <v>1630</v>
      </c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14"/>
      <c r="X666" s="54"/>
      <c r="Y666" s="54"/>
      <c r="Z666" s="54"/>
      <c r="AA666" s="54"/>
      <c r="AB666" s="54"/>
      <c r="AC666" s="54"/>
      <c r="AD666" s="54"/>
      <c r="AE666" s="14"/>
      <c r="AF666" s="14"/>
      <c r="AG666" s="14"/>
      <c r="AH666" s="14"/>
      <c r="AI666" s="14"/>
      <c r="AJ666" s="1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14"/>
      <c r="AV666" s="54"/>
      <c r="AW666" s="14"/>
      <c r="AX666" s="14"/>
      <c r="AY666" s="54"/>
      <c r="AZ666" s="14"/>
      <c r="BA666" s="14"/>
      <c r="BB666" s="14"/>
      <c r="BC666" s="14"/>
      <c r="BD666" s="459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54"/>
    </row>
    <row r="667" spans="1:69" hidden="1" x14ac:dyDescent="0.25">
      <c r="A667" s="54" t="s">
        <v>10</v>
      </c>
      <c r="B667" s="54" t="s">
        <v>1631</v>
      </c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14"/>
      <c r="X667" s="54"/>
      <c r="Y667" s="54"/>
      <c r="Z667" s="54"/>
      <c r="AA667" s="54"/>
      <c r="AB667" s="54"/>
      <c r="AC667" s="54"/>
      <c r="AD667" s="54"/>
      <c r="AE667" s="14"/>
      <c r="AF667" s="14"/>
      <c r="AG667" s="14"/>
      <c r="AH667" s="14"/>
      <c r="AI667" s="14"/>
      <c r="AJ667" s="1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14"/>
      <c r="AV667" s="54"/>
      <c r="AW667" s="14"/>
      <c r="AX667" s="14"/>
      <c r="AY667" s="54"/>
      <c r="AZ667" s="14"/>
      <c r="BA667" s="14"/>
      <c r="BB667" s="14"/>
      <c r="BC667" s="14"/>
      <c r="BD667" s="459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54"/>
    </row>
    <row r="668" spans="1:69" hidden="1" x14ac:dyDescent="0.25">
      <c r="A668" s="54" t="s">
        <v>10</v>
      </c>
      <c r="B668" s="54" t="s">
        <v>1632</v>
      </c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14"/>
      <c r="X668" s="54"/>
      <c r="Y668" s="54"/>
      <c r="Z668" s="54"/>
      <c r="AA668" s="54"/>
      <c r="AB668" s="54"/>
      <c r="AC668" s="54"/>
      <c r="AD668" s="54"/>
      <c r="AE668" s="14"/>
      <c r="AF668" s="14"/>
      <c r="AG668" s="14"/>
      <c r="AH668" s="14"/>
      <c r="AI668" s="14"/>
      <c r="AJ668" s="1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14"/>
      <c r="AV668" s="54"/>
      <c r="AW668" s="14"/>
      <c r="AX668" s="14"/>
      <c r="AY668" s="54"/>
      <c r="AZ668" s="14"/>
      <c r="BA668" s="14"/>
      <c r="BB668" s="14"/>
      <c r="BC668" s="14"/>
      <c r="BD668" s="459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54"/>
    </row>
    <row r="669" spans="1:69" hidden="1" x14ac:dyDescent="0.25">
      <c r="A669" s="54" t="s">
        <v>10</v>
      </c>
      <c r="B669" s="54" t="s">
        <v>1028</v>
      </c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14"/>
      <c r="X669" s="54"/>
      <c r="Y669" s="54"/>
      <c r="Z669" s="54"/>
      <c r="AA669" s="54"/>
      <c r="AB669" s="54"/>
      <c r="AC669" s="54"/>
      <c r="AD669" s="54"/>
      <c r="AE669" s="14"/>
      <c r="AF669" s="14"/>
      <c r="AG669" s="14"/>
      <c r="AH669" s="14"/>
      <c r="AI669" s="14"/>
      <c r="AJ669" s="1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14"/>
      <c r="AV669" s="54"/>
      <c r="AW669" s="14"/>
      <c r="AX669" s="14"/>
      <c r="AY669" s="54"/>
      <c r="AZ669" s="14"/>
      <c r="BA669" s="14"/>
      <c r="BB669" s="14"/>
      <c r="BC669" s="14"/>
      <c r="BD669" s="459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54"/>
    </row>
    <row r="670" spans="1:69" hidden="1" x14ac:dyDescent="0.25">
      <c r="A670" s="54" t="s">
        <v>10</v>
      </c>
      <c r="B670" s="54" t="s">
        <v>1633</v>
      </c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14"/>
      <c r="X670" s="54"/>
      <c r="Y670" s="54"/>
      <c r="Z670" s="54"/>
      <c r="AA670" s="54"/>
      <c r="AB670" s="54"/>
      <c r="AC670" s="54"/>
      <c r="AD670" s="54"/>
      <c r="AE670" s="14"/>
      <c r="AF670" s="14"/>
      <c r="AG670" s="14"/>
      <c r="AH670" s="14"/>
      <c r="AI670" s="14"/>
      <c r="AJ670" s="1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14"/>
      <c r="AV670" s="54"/>
      <c r="AW670" s="14"/>
      <c r="AX670" s="14"/>
      <c r="AY670" s="54"/>
      <c r="AZ670" s="14"/>
      <c r="BA670" s="14"/>
      <c r="BB670" s="14"/>
      <c r="BC670" s="14"/>
      <c r="BD670" s="459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54"/>
    </row>
    <row r="671" spans="1:69" hidden="1" x14ac:dyDescent="0.25">
      <c r="A671" s="54" t="s">
        <v>10</v>
      </c>
      <c r="B671" s="54" t="s">
        <v>1634</v>
      </c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14"/>
      <c r="X671" s="54"/>
      <c r="Y671" s="54"/>
      <c r="Z671" s="54"/>
      <c r="AA671" s="54"/>
      <c r="AB671" s="54"/>
      <c r="AC671" s="54"/>
      <c r="AD671" s="54"/>
      <c r="AE671" s="14"/>
      <c r="AF671" s="14"/>
      <c r="AG671" s="14"/>
      <c r="AH671" s="14"/>
      <c r="AI671" s="14"/>
      <c r="AJ671" s="1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14"/>
      <c r="AV671" s="54"/>
      <c r="AW671" s="14"/>
      <c r="AX671" s="14"/>
      <c r="AY671" s="54"/>
      <c r="AZ671" s="14"/>
      <c r="BA671" s="14"/>
      <c r="BB671" s="14"/>
      <c r="BC671" s="14"/>
      <c r="BD671" s="459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54"/>
    </row>
    <row r="672" spans="1:69" s="121" customFormat="1" x14ac:dyDescent="0.25">
      <c r="A672" s="81" t="s">
        <v>10</v>
      </c>
      <c r="B672" s="81" t="s">
        <v>643</v>
      </c>
      <c r="C672" s="519">
        <v>0</v>
      </c>
      <c r="D672" s="519">
        <v>0</v>
      </c>
      <c r="E672" s="519">
        <v>0</v>
      </c>
      <c r="F672" s="519">
        <v>0</v>
      </c>
      <c r="G672" s="519">
        <v>0</v>
      </c>
      <c r="H672" s="519">
        <v>0</v>
      </c>
      <c r="I672" s="519">
        <v>0</v>
      </c>
      <c r="J672" s="459">
        <v>0</v>
      </c>
      <c r="K672" s="459">
        <v>0</v>
      </c>
      <c r="L672" s="459">
        <v>0</v>
      </c>
      <c r="M672" s="459">
        <v>0</v>
      </c>
      <c r="N672" s="459">
        <v>0</v>
      </c>
      <c r="O672" s="459">
        <v>0</v>
      </c>
      <c r="P672" s="459">
        <v>0</v>
      </c>
      <c r="Q672" s="459">
        <v>0</v>
      </c>
      <c r="R672" s="459">
        <v>0</v>
      </c>
      <c r="S672" s="459">
        <v>0</v>
      </c>
      <c r="T672" s="459">
        <v>0</v>
      </c>
      <c r="U672" s="459">
        <v>0</v>
      </c>
      <c r="V672" s="459">
        <v>0</v>
      </c>
      <c r="W672" s="459">
        <v>0</v>
      </c>
      <c r="X672" s="459">
        <v>0</v>
      </c>
      <c r="Y672" s="459">
        <v>0</v>
      </c>
      <c r="Z672" s="459">
        <v>0</v>
      </c>
      <c r="AA672" s="459">
        <v>0</v>
      </c>
      <c r="AB672" s="459">
        <v>0</v>
      </c>
      <c r="AC672" s="459">
        <v>0</v>
      </c>
      <c r="AD672" s="459">
        <v>0</v>
      </c>
      <c r="AE672" s="459">
        <v>0</v>
      </c>
      <c r="AF672" s="459">
        <v>0</v>
      </c>
      <c r="AG672" s="459">
        <v>0</v>
      </c>
      <c r="AH672" s="459">
        <v>0</v>
      </c>
      <c r="AI672" s="459">
        <v>0</v>
      </c>
      <c r="AJ672" s="459">
        <v>0</v>
      </c>
      <c r="AK672" s="459">
        <v>0</v>
      </c>
      <c r="AL672" s="459">
        <v>0</v>
      </c>
      <c r="AM672" s="459">
        <v>0</v>
      </c>
      <c r="AN672" s="459">
        <v>0</v>
      </c>
      <c r="AO672" s="459">
        <v>0</v>
      </c>
      <c r="AP672" s="459">
        <v>0</v>
      </c>
      <c r="AQ672" s="459">
        <v>0</v>
      </c>
      <c r="AR672" s="459">
        <v>0</v>
      </c>
      <c r="AS672" s="459">
        <v>0</v>
      </c>
      <c r="AT672" s="459">
        <v>0</v>
      </c>
      <c r="AU672" s="459">
        <v>0</v>
      </c>
      <c r="AV672" s="459">
        <v>0</v>
      </c>
      <c r="AW672" s="459">
        <v>0</v>
      </c>
      <c r="AX672" s="459">
        <v>0</v>
      </c>
      <c r="AY672" s="459">
        <v>0</v>
      </c>
      <c r="AZ672" s="459">
        <v>0</v>
      </c>
      <c r="BA672" s="459">
        <v>0</v>
      </c>
      <c r="BB672" s="459">
        <v>0</v>
      </c>
      <c r="BC672" s="459">
        <v>0</v>
      </c>
      <c r="BD672" s="459">
        <v>0</v>
      </c>
      <c r="BE672" s="459">
        <v>0</v>
      </c>
      <c r="BF672" s="459">
        <v>0</v>
      </c>
      <c r="BG672" s="459">
        <v>0</v>
      </c>
      <c r="BH672" s="459">
        <v>0</v>
      </c>
      <c r="BI672" s="459">
        <v>0</v>
      </c>
      <c r="BJ672" s="459">
        <v>0</v>
      </c>
      <c r="BK672" s="459"/>
      <c r="BL672" s="459"/>
      <c r="BM672" s="459"/>
      <c r="BN672" s="459"/>
      <c r="BO672" s="459"/>
      <c r="BP672" s="459"/>
      <c r="BQ672" s="81"/>
    </row>
    <row r="673" spans="1:69" hidden="1" x14ac:dyDescent="0.25">
      <c r="A673" s="54" t="s">
        <v>10</v>
      </c>
      <c r="B673" s="54" t="s">
        <v>1635</v>
      </c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14"/>
      <c r="X673" s="54"/>
      <c r="Y673" s="54"/>
      <c r="Z673" s="54"/>
      <c r="AA673" s="54"/>
      <c r="AB673" s="54"/>
      <c r="AC673" s="54"/>
      <c r="AD673" s="54"/>
      <c r="AE673" s="14"/>
      <c r="AF673" s="14"/>
      <c r="AG673" s="14"/>
      <c r="AH673" s="14"/>
      <c r="AI673" s="14"/>
      <c r="AJ673" s="1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14"/>
      <c r="AV673" s="54"/>
      <c r="AW673" s="14"/>
      <c r="AX673" s="14"/>
      <c r="AY673" s="54"/>
      <c r="AZ673" s="14"/>
      <c r="BA673" s="14"/>
      <c r="BB673" s="14"/>
      <c r="BC673" s="14"/>
      <c r="BD673" s="459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54"/>
    </row>
    <row r="674" spans="1:69" hidden="1" x14ac:dyDescent="0.25">
      <c r="A674" s="54" t="s">
        <v>10</v>
      </c>
      <c r="B674" s="54" t="s">
        <v>1263</v>
      </c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14"/>
      <c r="X674" s="54"/>
      <c r="Y674" s="54"/>
      <c r="Z674" s="54"/>
      <c r="AA674" s="54"/>
      <c r="AB674" s="54"/>
      <c r="AC674" s="54"/>
      <c r="AD674" s="54"/>
      <c r="AE674" s="14"/>
      <c r="AF674" s="14"/>
      <c r="AG674" s="14"/>
      <c r="AH674" s="14"/>
      <c r="AI674" s="14"/>
      <c r="AJ674" s="1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14"/>
      <c r="AV674" s="54"/>
      <c r="AW674" s="14"/>
      <c r="AX674" s="14"/>
      <c r="AY674" s="54"/>
      <c r="AZ674" s="14"/>
      <c r="BA674" s="14"/>
      <c r="BB674" s="14"/>
      <c r="BC674" s="14"/>
      <c r="BD674" s="459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54"/>
    </row>
    <row r="675" spans="1:69" hidden="1" x14ac:dyDescent="0.25">
      <c r="A675" s="438" t="s">
        <v>10</v>
      </c>
      <c r="B675" s="438" t="s">
        <v>1636</v>
      </c>
      <c r="C675" s="438"/>
      <c r="D675" s="438"/>
      <c r="E675" s="438"/>
      <c r="F675" s="438"/>
      <c r="G675" s="438"/>
      <c r="H675" s="438"/>
      <c r="I675" s="438"/>
      <c r="J675" s="438"/>
      <c r="K675" s="438"/>
      <c r="L675" s="438"/>
      <c r="M675" s="438"/>
      <c r="N675" s="438"/>
      <c r="O675" s="438"/>
      <c r="P675" s="438"/>
      <c r="Q675" s="438"/>
      <c r="R675" s="438"/>
      <c r="S675" s="438"/>
      <c r="T675" s="438"/>
      <c r="U675" s="438"/>
      <c r="V675" s="438"/>
      <c r="W675" s="14"/>
      <c r="X675" s="54"/>
      <c r="Y675" s="54"/>
      <c r="Z675" s="54"/>
      <c r="AA675" s="54"/>
      <c r="AB675" s="54"/>
      <c r="AC675" s="54"/>
      <c r="AD675" s="54"/>
      <c r="AE675" s="14"/>
      <c r="AF675" s="14"/>
      <c r="AG675" s="14"/>
      <c r="AH675" s="14"/>
      <c r="AI675" s="14"/>
      <c r="AJ675" s="1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14"/>
      <c r="AV675" s="54"/>
      <c r="AW675" s="14"/>
      <c r="AX675" s="14"/>
      <c r="AY675" s="54"/>
      <c r="AZ675" s="14"/>
      <c r="BA675" s="14"/>
      <c r="BB675" s="14"/>
      <c r="BC675" s="14"/>
      <c r="BD675" s="459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54"/>
    </row>
    <row r="676" spans="1:69" x14ac:dyDescent="0.25">
      <c r="A676" s="54" t="s">
        <v>10</v>
      </c>
      <c r="B676" s="54" t="s">
        <v>340</v>
      </c>
      <c r="C676" s="522">
        <v>2</v>
      </c>
      <c r="D676" s="522">
        <v>2</v>
      </c>
      <c r="E676" s="522">
        <v>2</v>
      </c>
      <c r="F676" s="522">
        <v>2</v>
      </c>
      <c r="G676" s="522">
        <v>2</v>
      </c>
      <c r="H676" s="60">
        <v>2</v>
      </c>
      <c r="I676" s="60">
        <v>2</v>
      </c>
      <c r="J676" s="14">
        <v>2</v>
      </c>
      <c r="K676" s="14">
        <v>2</v>
      </c>
      <c r="L676" s="14">
        <v>2</v>
      </c>
      <c r="M676" s="14">
        <v>2</v>
      </c>
      <c r="N676" s="14">
        <v>2</v>
      </c>
      <c r="O676" s="14">
        <v>2</v>
      </c>
      <c r="P676" s="14">
        <v>2</v>
      </c>
      <c r="Q676" s="14">
        <v>2</v>
      </c>
      <c r="R676" s="14">
        <v>2</v>
      </c>
      <c r="S676" s="14">
        <v>2</v>
      </c>
      <c r="T676" s="14">
        <v>2</v>
      </c>
      <c r="U676" s="14">
        <v>2</v>
      </c>
      <c r="V676" s="14">
        <v>2</v>
      </c>
      <c r="W676" s="14">
        <v>2</v>
      </c>
      <c r="X676" s="14">
        <v>2</v>
      </c>
      <c r="Y676" s="14">
        <v>2</v>
      </c>
      <c r="Z676" s="14">
        <v>2</v>
      </c>
      <c r="AA676" s="14">
        <v>2</v>
      </c>
      <c r="AB676" s="14">
        <v>2</v>
      </c>
      <c r="AC676" s="14">
        <v>2</v>
      </c>
      <c r="AD676" s="14">
        <v>2</v>
      </c>
      <c r="AE676" s="14">
        <v>2</v>
      </c>
      <c r="AF676" s="14">
        <v>2</v>
      </c>
      <c r="AG676" s="14">
        <v>2</v>
      </c>
      <c r="AH676" s="14">
        <v>2</v>
      </c>
      <c r="AI676" s="14">
        <v>2</v>
      </c>
      <c r="AJ676" s="14">
        <v>2</v>
      </c>
      <c r="AK676" s="14">
        <v>2</v>
      </c>
      <c r="AL676" s="14">
        <v>2</v>
      </c>
      <c r="AM676" s="14">
        <v>2</v>
      </c>
      <c r="AN676" s="14">
        <v>2</v>
      </c>
      <c r="AO676" s="14">
        <v>2</v>
      </c>
      <c r="AP676" s="14">
        <v>2</v>
      </c>
      <c r="AQ676" s="14">
        <v>1</v>
      </c>
      <c r="AR676" s="14">
        <v>1</v>
      </c>
      <c r="AS676" s="14">
        <v>1</v>
      </c>
      <c r="AT676" s="14">
        <v>1</v>
      </c>
      <c r="AU676" s="14">
        <v>1</v>
      </c>
      <c r="AV676" s="14">
        <v>1</v>
      </c>
      <c r="AW676" s="14">
        <v>1</v>
      </c>
      <c r="AX676" s="14">
        <v>1</v>
      </c>
      <c r="AY676" s="14">
        <v>1</v>
      </c>
      <c r="AZ676" s="14">
        <v>1</v>
      </c>
      <c r="BA676" s="14">
        <v>1</v>
      </c>
      <c r="BB676" s="14">
        <v>1</v>
      </c>
      <c r="BC676" s="14">
        <v>1</v>
      </c>
      <c r="BD676" s="459">
        <v>1</v>
      </c>
      <c r="BE676" s="14">
        <v>1</v>
      </c>
      <c r="BF676" s="14">
        <v>1</v>
      </c>
      <c r="BG676" s="14">
        <v>1</v>
      </c>
      <c r="BH676" s="14">
        <v>1</v>
      </c>
      <c r="BI676" s="14">
        <v>1</v>
      </c>
      <c r="BJ676" s="14">
        <v>0</v>
      </c>
      <c r="BK676" s="14"/>
      <c r="BL676" s="14"/>
      <c r="BM676" s="14"/>
      <c r="BN676" s="14"/>
      <c r="BO676" s="14"/>
      <c r="BP676" s="14"/>
      <c r="BQ676" s="54"/>
    </row>
    <row r="677" spans="1:69" x14ac:dyDescent="0.25">
      <c r="A677" s="54" t="s">
        <v>10</v>
      </c>
      <c r="B677" s="54" t="s">
        <v>1259</v>
      </c>
      <c r="C677" s="60">
        <v>1</v>
      </c>
      <c r="D677" s="60">
        <v>1</v>
      </c>
      <c r="E677" s="60">
        <v>1</v>
      </c>
      <c r="F677" s="60">
        <v>1</v>
      </c>
      <c r="G677" s="60">
        <v>1</v>
      </c>
      <c r="H677" s="60">
        <v>1</v>
      </c>
      <c r="I677" s="60">
        <v>1</v>
      </c>
      <c r="J677" s="14">
        <v>1</v>
      </c>
      <c r="K677" s="14">
        <v>1</v>
      </c>
      <c r="L677" s="14">
        <v>1</v>
      </c>
      <c r="M677" s="14">
        <v>1</v>
      </c>
      <c r="N677" s="14">
        <v>1</v>
      </c>
      <c r="O677" s="14">
        <v>1</v>
      </c>
      <c r="P677" s="14">
        <v>1</v>
      </c>
      <c r="Q677" s="14">
        <v>1</v>
      </c>
      <c r="R677" s="14">
        <v>1</v>
      </c>
      <c r="S677" s="14">
        <v>1</v>
      </c>
      <c r="T677" s="14">
        <v>1</v>
      </c>
      <c r="U677" s="14">
        <v>1</v>
      </c>
      <c r="V677" s="14">
        <v>1</v>
      </c>
      <c r="W677" s="14">
        <v>1</v>
      </c>
      <c r="X677" s="14">
        <v>1</v>
      </c>
      <c r="Y677" s="14">
        <v>1</v>
      </c>
      <c r="Z677" s="14">
        <v>1</v>
      </c>
      <c r="AA677" s="14">
        <v>1</v>
      </c>
      <c r="AB677" s="14">
        <v>1</v>
      </c>
      <c r="AC677" s="14">
        <v>1</v>
      </c>
      <c r="AD677" s="14">
        <v>1</v>
      </c>
      <c r="AE677" s="14">
        <v>1</v>
      </c>
      <c r="AF677" s="14">
        <v>1</v>
      </c>
      <c r="AG677" s="14">
        <v>1</v>
      </c>
      <c r="AH677" s="14">
        <v>1</v>
      </c>
      <c r="AI677" s="14">
        <v>1</v>
      </c>
      <c r="AJ677" s="14">
        <v>1</v>
      </c>
      <c r="AK677" s="14">
        <v>1</v>
      </c>
      <c r="AL677" s="14">
        <v>1</v>
      </c>
      <c r="AM677" s="14">
        <v>1</v>
      </c>
      <c r="AN677" s="14">
        <v>1</v>
      </c>
      <c r="AO677" s="14">
        <v>1</v>
      </c>
      <c r="AP677" s="14">
        <v>1</v>
      </c>
      <c r="AQ677" s="14">
        <v>1</v>
      </c>
      <c r="AR677" s="14">
        <v>1</v>
      </c>
      <c r="AS677" s="14">
        <v>1</v>
      </c>
      <c r="AT677" s="14">
        <v>1</v>
      </c>
      <c r="AU677" s="14">
        <v>1</v>
      </c>
      <c r="AV677" s="14">
        <v>1</v>
      </c>
      <c r="AW677" s="14">
        <v>1</v>
      </c>
      <c r="AX677" s="14">
        <v>1</v>
      </c>
      <c r="AY677" s="14">
        <v>1</v>
      </c>
      <c r="AZ677" s="14">
        <v>1</v>
      </c>
      <c r="BA677" s="14">
        <v>0</v>
      </c>
      <c r="BB677" s="14">
        <v>0</v>
      </c>
      <c r="BC677" s="14">
        <v>0</v>
      </c>
      <c r="BD677" s="459">
        <v>0</v>
      </c>
      <c r="BE677" s="14">
        <v>0</v>
      </c>
      <c r="BF677" s="14">
        <v>0</v>
      </c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54"/>
    </row>
    <row r="678" spans="1:69" x14ac:dyDescent="0.25">
      <c r="A678" s="54" t="s">
        <v>10</v>
      </c>
      <c r="B678" s="54" t="s">
        <v>10</v>
      </c>
      <c r="C678" s="522">
        <v>82</v>
      </c>
      <c r="D678" s="522">
        <v>82</v>
      </c>
      <c r="E678" s="522">
        <v>82</v>
      </c>
      <c r="F678" s="522">
        <v>82</v>
      </c>
      <c r="G678" s="522">
        <v>82</v>
      </c>
      <c r="H678" s="60">
        <v>82</v>
      </c>
      <c r="I678" s="60">
        <v>82</v>
      </c>
      <c r="J678" s="14">
        <v>82</v>
      </c>
      <c r="K678" s="14">
        <v>82</v>
      </c>
      <c r="L678" s="14">
        <v>82</v>
      </c>
      <c r="M678" s="14">
        <v>82</v>
      </c>
      <c r="N678" s="14">
        <v>82</v>
      </c>
      <c r="O678" s="14">
        <v>82</v>
      </c>
      <c r="P678" s="14">
        <v>81</v>
      </c>
      <c r="Q678" s="14">
        <v>81</v>
      </c>
      <c r="R678" s="14">
        <v>81</v>
      </c>
      <c r="S678" s="14">
        <v>81</v>
      </c>
      <c r="T678" s="14">
        <v>80</v>
      </c>
      <c r="U678" s="14">
        <v>80</v>
      </c>
      <c r="V678" s="14">
        <v>79</v>
      </c>
      <c r="W678" s="14">
        <v>79</v>
      </c>
      <c r="X678" s="14">
        <v>79</v>
      </c>
      <c r="Y678" s="14">
        <v>77</v>
      </c>
      <c r="Z678" s="14">
        <v>77</v>
      </c>
      <c r="AA678" s="14">
        <v>77</v>
      </c>
      <c r="AB678" s="14">
        <v>77</v>
      </c>
      <c r="AC678" s="14">
        <v>77</v>
      </c>
      <c r="AD678" s="14">
        <v>77</v>
      </c>
      <c r="AE678" s="14">
        <v>77</v>
      </c>
      <c r="AF678" s="14">
        <v>77</v>
      </c>
      <c r="AG678" s="14">
        <v>77</v>
      </c>
      <c r="AH678" s="14">
        <v>77</v>
      </c>
      <c r="AI678" s="14">
        <v>77</v>
      </c>
      <c r="AJ678" s="14">
        <v>76</v>
      </c>
      <c r="AK678" s="14">
        <v>76</v>
      </c>
      <c r="AL678" s="14">
        <v>76</v>
      </c>
      <c r="AM678" s="14">
        <v>73</v>
      </c>
      <c r="AN678" s="14">
        <v>72</v>
      </c>
      <c r="AO678" s="14">
        <v>68</v>
      </c>
      <c r="AP678" s="14">
        <v>68</v>
      </c>
      <c r="AQ678" s="14">
        <v>67</v>
      </c>
      <c r="AR678" s="14">
        <v>67</v>
      </c>
      <c r="AS678" s="14">
        <v>66</v>
      </c>
      <c r="AT678" s="14">
        <v>66</v>
      </c>
      <c r="AU678" s="14">
        <v>66</v>
      </c>
      <c r="AV678" s="14">
        <v>66</v>
      </c>
      <c r="AW678" s="14">
        <v>63</v>
      </c>
      <c r="AX678" s="14">
        <v>60</v>
      </c>
      <c r="AY678" s="14">
        <v>58</v>
      </c>
      <c r="AZ678" s="14">
        <v>58</v>
      </c>
      <c r="BA678" s="14">
        <v>51</v>
      </c>
      <c r="BB678" s="14">
        <v>47</v>
      </c>
      <c r="BC678" s="14">
        <v>40</v>
      </c>
      <c r="BD678" s="459">
        <v>33</v>
      </c>
      <c r="BE678" s="14">
        <v>26</v>
      </c>
      <c r="BF678" s="14">
        <v>24</v>
      </c>
      <c r="BG678" s="14">
        <v>22</v>
      </c>
      <c r="BH678" s="14">
        <v>16</v>
      </c>
      <c r="BI678" s="14">
        <v>13</v>
      </c>
      <c r="BJ678" s="14">
        <v>9</v>
      </c>
      <c r="BK678" s="14">
        <v>7</v>
      </c>
      <c r="BL678" s="14">
        <v>7</v>
      </c>
      <c r="BM678" s="14">
        <v>7</v>
      </c>
      <c r="BN678" s="14">
        <v>7</v>
      </c>
      <c r="BO678" s="14">
        <v>7</v>
      </c>
      <c r="BP678" s="14">
        <v>7</v>
      </c>
      <c r="BQ678" s="60">
        <v>7</v>
      </c>
    </row>
    <row r="679" spans="1:69" hidden="1" x14ac:dyDescent="0.25">
      <c r="A679" s="467" t="s">
        <v>10</v>
      </c>
      <c r="B679" s="467" t="s">
        <v>1637</v>
      </c>
      <c r="C679" s="467"/>
      <c r="D679" s="467"/>
      <c r="E679" s="467"/>
      <c r="F679" s="467"/>
      <c r="G679" s="467"/>
      <c r="H679" s="467"/>
      <c r="I679" s="467"/>
      <c r="J679" s="467"/>
      <c r="K679" s="467"/>
      <c r="L679" s="467"/>
      <c r="M679" s="467"/>
      <c r="N679" s="467"/>
      <c r="O679" s="467"/>
      <c r="P679" s="467"/>
      <c r="Q679" s="467"/>
      <c r="R679" s="467"/>
      <c r="S679" s="467"/>
      <c r="T679" s="467"/>
      <c r="U679" s="467"/>
      <c r="V679" s="467"/>
      <c r="W679" s="14"/>
      <c r="X679" s="54"/>
      <c r="Y679" s="54"/>
      <c r="Z679" s="54"/>
      <c r="AA679" s="54"/>
      <c r="AB679" s="54"/>
      <c r="AC679" s="54"/>
      <c r="AD679" s="54"/>
      <c r="AE679" s="14"/>
      <c r="AF679" s="14"/>
      <c r="AG679" s="14"/>
      <c r="AH679" s="14"/>
      <c r="AI679" s="14"/>
      <c r="AJ679" s="1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14"/>
      <c r="AV679" s="54"/>
      <c r="AW679" s="14"/>
      <c r="AX679" s="14"/>
      <c r="AY679" s="54"/>
      <c r="AZ679" s="14"/>
      <c r="BA679" s="14"/>
      <c r="BB679" s="14"/>
      <c r="BC679" s="14"/>
      <c r="BD679" s="459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54"/>
    </row>
    <row r="680" spans="1:69" hidden="1" x14ac:dyDescent="0.25">
      <c r="A680" s="54" t="s">
        <v>10</v>
      </c>
      <c r="B680" s="54" t="s">
        <v>1638</v>
      </c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14"/>
      <c r="X680" s="54"/>
      <c r="Y680" s="54"/>
      <c r="Z680" s="54"/>
      <c r="AA680" s="54"/>
      <c r="AB680" s="54"/>
      <c r="AC680" s="54"/>
      <c r="AD680" s="54"/>
      <c r="AE680" s="14"/>
      <c r="AF680" s="14"/>
      <c r="AG680" s="14"/>
      <c r="AH680" s="14"/>
      <c r="AI680" s="14"/>
      <c r="AJ680" s="1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14"/>
      <c r="AV680" s="54"/>
      <c r="AW680" s="14"/>
      <c r="AX680" s="14"/>
      <c r="AY680" s="54"/>
      <c r="AZ680" s="14"/>
      <c r="BA680" s="14"/>
      <c r="BB680" s="14"/>
      <c r="BC680" s="14"/>
      <c r="BD680" s="459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54"/>
    </row>
    <row r="681" spans="1:69" x14ac:dyDescent="0.25">
      <c r="A681" s="54"/>
      <c r="B681" s="54"/>
      <c r="C681" s="60">
        <f t="shared" ref="C681:P681" si="0">SUM(C2:C680)</f>
        <v>2244</v>
      </c>
      <c r="D681" s="60">
        <f t="shared" si="0"/>
        <v>2244</v>
      </c>
      <c r="E681" s="60">
        <f t="shared" si="0"/>
        <v>2244</v>
      </c>
      <c r="F681" s="60">
        <f t="shared" si="0"/>
        <v>2242</v>
      </c>
      <c r="G681" s="60">
        <f t="shared" si="0"/>
        <v>2237</v>
      </c>
      <c r="H681" s="60">
        <f t="shared" si="0"/>
        <v>2236</v>
      </c>
      <c r="I681" s="60">
        <f t="shared" si="0"/>
        <v>2229</v>
      </c>
      <c r="J681" s="14">
        <f t="shared" si="0"/>
        <v>2216</v>
      </c>
      <c r="K681" s="14">
        <f t="shared" si="0"/>
        <v>2192</v>
      </c>
      <c r="L681" s="14">
        <f t="shared" si="0"/>
        <v>2192</v>
      </c>
      <c r="M681" s="14">
        <f t="shared" si="0"/>
        <v>2192</v>
      </c>
      <c r="N681" s="14">
        <f t="shared" si="0"/>
        <v>2178</v>
      </c>
      <c r="O681" s="14">
        <f t="shared" si="0"/>
        <v>2170</v>
      </c>
      <c r="P681" s="14">
        <f t="shared" si="0"/>
        <v>2157</v>
      </c>
      <c r="Q681" s="14">
        <f>SUM(Q2:Q680)</f>
        <v>2137</v>
      </c>
      <c r="R681" s="14">
        <f>SUM(R2:R680)</f>
        <v>2137</v>
      </c>
      <c r="S681" s="14">
        <f>SUM(S2:S680)</f>
        <v>2137</v>
      </c>
      <c r="T681" s="14">
        <f>SUM(T2:T680)</f>
        <v>2133</v>
      </c>
      <c r="U681" s="14">
        <f t="shared" ref="U681:AE681" si="1">SUM(U2:U680)</f>
        <v>2127</v>
      </c>
      <c r="V681" s="14">
        <f t="shared" si="1"/>
        <v>2121</v>
      </c>
      <c r="W681" s="14">
        <f t="shared" si="1"/>
        <v>2098</v>
      </c>
      <c r="X681" s="14">
        <f t="shared" si="1"/>
        <v>2073</v>
      </c>
      <c r="Y681" s="14">
        <f t="shared" si="1"/>
        <v>2059</v>
      </c>
      <c r="Z681" s="14">
        <f t="shared" si="1"/>
        <v>2038</v>
      </c>
      <c r="AA681" s="14">
        <f t="shared" si="1"/>
        <v>2037</v>
      </c>
      <c r="AB681" s="14">
        <f t="shared" si="1"/>
        <v>2036</v>
      </c>
      <c r="AC681" s="14">
        <f t="shared" si="1"/>
        <v>2029</v>
      </c>
      <c r="AD681" s="14">
        <f t="shared" si="1"/>
        <v>2018</v>
      </c>
      <c r="AE681" s="14">
        <f t="shared" si="1"/>
        <v>2012</v>
      </c>
      <c r="AF681" s="14">
        <f t="shared" ref="AF681:BQ681" si="2">SUM(AF2:AF680)</f>
        <v>1998</v>
      </c>
      <c r="AG681" s="14">
        <f t="shared" si="2"/>
        <v>1994</v>
      </c>
      <c r="AH681" s="14">
        <f t="shared" si="2"/>
        <v>1992</v>
      </c>
      <c r="AI681" s="14">
        <f t="shared" si="2"/>
        <v>1974</v>
      </c>
      <c r="AJ681" s="14">
        <f t="shared" si="2"/>
        <v>1968</v>
      </c>
      <c r="AK681" s="14">
        <f t="shared" si="2"/>
        <v>1951</v>
      </c>
      <c r="AL681" s="14">
        <f t="shared" si="2"/>
        <v>1938</v>
      </c>
      <c r="AM681" s="14">
        <f t="shared" si="2"/>
        <v>1923</v>
      </c>
      <c r="AN681" s="14">
        <f t="shared" si="2"/>
        <v>1863</v>
      </c>
      <c r="AO681" s="14">
        <f t="shared" si="2"/>
        <v>1840</v>
      </c>
      <c r="AP681" s="14">
        <f t="shared" si="2"/>
        <v>1816</v>
      </c>
      <c r="AQ681" s="14">
        <f t="shared" si="2"/>
        <v>1785</v>
      </c>
      <c r="AR681" s="14">
        <f t="shared" si="2"/>
        <v>1760</v>
      </c>
      <c r="AS681" s="14">
        <f t="shared" si="2"/>
        <v>1751</v>
      </c>
      <c r="AT681" s="14">
        <f t="shared" si="2"/>
        <v>1743</v>
      </c>
      <c r="AU681" s="14">
        <f t="shared" si="2"/>
        <v>1741</v>
      </c>
      <c r="AV681" s="14">
        <f t="shared" si="2"/>
        <v>1718</v>
      </c>
      <c r="AW681" s="14">
        <f t="shared" si="2"/>
        <v>1702</v>
      </c>
      <c r="AX681" s="14">
        <f t="shared" si="2"/>
        <v>1695</v>
      </c>
      <c r="AY681" s="14">
        <f t="shared" si="2"/>
        <v>1671</v>
      </c>
      <c r="AZ681" s="14">
        <f t="shared" si="2"/>
        <v>1654</v>
      </c>
      <c r="BA681" s="14">
        <f t="shared" si="2"/>
        <v>1524</v>
      </c>
      <c r="BB681" s="14">
        <f t="shared" si="2"/>
        <v>1464</v>
      </c>
      <c r="BC681" s="14">
        <f t="shared" si="2"/>
        <v>1367</v>
      </c>
      <c r="BD681" s="459">
        <f t="shared" si="2"/>
        <v>1120</v>
      </c>
      <c r="BE681" s="14">
        <f t="shared" si="2"/>
        <v>973</v>
      </c>
      <c r="BF681" s="14">
        <f t="shared" si="2"/>
        <v>886</v>
      </c>
      <c r="BG681" s="14">
        <f t="shared" si="2"/>
        <v>783</v>
      </c>
      <c r="BH681" s="14">
        <f>SUM(BH2:BH680)</f>
        <v>619</v>
      </c>
      <c r="BI681" s="14">
        <f t="shared" si="2"/>
        <v>522</v>
      </c>
      <c r="BJ681" s="14">
        <f t="shared" si="2"/>
        <v>364</v>
      </c>
      <c r="BK681" s="14">
        <f t="shared" si="2"/>
        <v>189</v>
      </c>
      <c r="BL681" s="14">
        <f t="shared" si="2"/>
        <v>186</v>
      </c>
      <c r="BM681" s="14">
        <f t="shared" si="2"/>
        <v>181</v>
      </c>
      <c r="BN681" s="14">
        <f t="shared" si="2"/>
        <v>169</v>
      </c>
      <c r="BO681" s="14">
        <f t="shared" si="2"/>
        <v>166</v>
      </c>
      <c r="BP681" s="14">
        <f t="shared" si="2"/>
        <v>164</v>
      </c>
      <c r="BQ681" s="14">
        <f t="shared" si="2"/>
        <v>160</v>
      </c>
    </row>
    <row r="682" spans="1:69" hidden="1" x14ac:dyDescent="0.25">
      <c r="I682" s="20"/>
      <c r="L682" s="20"/>
      <c r="O682" s="20"/>
      <c r="V682" s="1">
        <v>2123</v>
      </c>
      <c r="W682" s="486">
        <v>2115</v>
      </c>
      <c r="BQ682" s="20"/>
    </row>
    <row r="683" spans="1:69" hidden="1" x14ac:dyDescent="0.25">
      <c r="I683" s="20"/>
      <c r="L683" s="20"/>
      <c r="O683" s="20"/>
      <c r="V683" s="1">
        <f>V682-V681</f>
        <v>2</v>
      </c>
      <c r="W683" s="1">
        <f>W682-W681</f>
        <v>17</v>
      </c>
      <c r="BQ683" s="20"/>
    </row>
    <row r="684" spans="1:69" x14ac:dyDescent="0.25">
      <c r="S684" s="436">
        <v>2141</v>
      </c>
      <c r="BD684" s="102">
        <v>1129</v>
      </c>
      <c r="BE684" s="1">
        <v>980</v>
      </c>
      <c r="BF684" s="1">
        <v>893</v>
      </c>
      <c r="BG684" s="1">
        <v>787</v>
      </c>
      <c r="BH684" s="1">
        <v>621</v>
      </c>
      <c r="BI684" s="14">
        <v>523</v>
      </c>
      <c r="BJ684" s="14"/>
    </row>
    <row r="685" spans="1:69" x14ac:dyDescent="0.25">
      <c r="BD685" s="102">
        <f>BD684-BD681</f>
        <v>9</v>
      </c>
      <c r="BE685" s="1">
        <f>BE684-BE681</f>
        <v>7</v>
      </c>
      <c r="BF685" s="1">
        <f>BF684-BF681</f>
        <v>7</v>
      </c>
      <c r="BG685" s="1">
        <f>BG684-BG681</f>
        <v>4</v>
      </c>
      <c r="BH685" s="1">
        <f>BH684-BH681</f>
        <v>2</v>
      </c>
    </row>
  </sheetData>
  <autoFilter ref="A1:BQ683" xr:uid="{00000000-0009-0000-0000-000004000000}">
    <filterColumn colId="18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F2076"/>
  <sheetViews>
    <sheetView topLeftCell="A28" workbookViewId="0"/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49" customWidth="1"/>
    <col min="4" max="4" width="15.7109375" style="48" bestFit="1" customWidth="1"/>
    <col min="5" max="5" width="22.28515625" customWidth="1"/>
    <col min="6" max="6" width="13.85546875" customWidth="1"/>
  </cols>
  <sheetData>
    <row r="1" spans="1:6" s="50" customFormat="1" ht="23.25" customHeight="1" x14ac:dyDescent="0.25">
      <c r="A1" s="446" t="s">
        <v>3007</v>
      </c>
      <c r="B1" s="447" t="s">
        <v>4</v>
      </c>
      <c r="C1" s="447" t="s">
        <v>3</v>
      </c>
      <c r="D1" s="448" t="s">
        <v>1</v>
      </c>
      <c r="E1" s="449" t="s">
        <v>2</v>
      </c>
      <c r="F1" s="50" t="s">
        <v>3006</v>
      </c>
    </row>
    <row r="2" spans="1:6" x14ac:dyDescent="0.25">
      <c r="A2" s="61">
        <v>44024</v>
      </c>
      <c r="B2" s="14"/>
      <c r="C2" s="84"/>
      <c r="D2" s="108" t="s">
        <v>20</v>
      </c>
      <c r="E2" s="108" t="s">
        <v>20</v>
      </c>
    </row>
    <row r="3" spans="1:6" x14ac:dyDescent="0.25">
      <c r="A3" s="61">
        <v>44024</v>
      </c>
      <c r="B3" s="14"/>
      <c r="C3" s="84"/>
      <c r="D3" s="108" t="s">
        <v>20</v>
      </c>
      <c r="E3" s="108" t="s">
        <v>20</v>
      </c>
    </row>
    <row r="4" spans="1:6" x14ac:dyDescent="0.25">
      <c r="A4" s="61">
        <v>44024</v>
      </c>
      <c r="B4" s="14"/>
      <c r="C4" s="84"/>
      <c r="D4" s="108" t="s">
        <v>20</v>
      </c>
      <c r="E4" s="108" t="s">
        <v>909</v>
      </c>
    </row>
    <row r="5" spans="1:6" x14ac:dyDescent="0.25">
      <c r="A5" s="61">
        <v>44024</v>
      </c>
      <c r="B5" s="14"/>
      <c r="C5" s="84"/>
      <c r="D5" s="108" t="s">
        <v>20</v>
      </c>
      <c r="E5" s="108" t="s">
        <v>648</v>
      </c>
    </row>
    <row r="6" spans="1:6" x14ac:dyDescent="0.25">
      <c r="A6" s="61">
        <v>44024</v>
      </c>
      <c r="B6" s="14"/>
      <c r="C6" s="84"/>
      <c r="D6" s="108" t="s">
        <v>13</v>
      </c>
      <c r="E6" s="108" t="s">
        <v>223</v>
      </c>
    </row>
    <row r="7" spans="1:6" x14ac:dyDescent="0.25">
      <c r="A7" s="61">
        <v>44024</v>
      </c>
      <c r="B7" s="14"/>
      <c r="C7" s="84"/>
      <c r="D7" s="108" t="s">
        <v>13</v>
      </c>
      <c r="E7" s="108" t="s">
        <v>223</v>
      </c>
    </row>
    <row r="8" spans="1:6" x14ac:dyDescent="0.25">
      <c r="A8" s="61">
        <v>44024</v>
      </c>
      <c r="B8" s="14" t="s">
        <v>315</v>
      </c>
      <c r="C8" s="84">
        <v>87</v>
      </c>
      <c r="D8" s="108" t="s">
        <v>13</v>
      </c>
      <c r="E8" s="108" t="s">
        <v>13</v>
      </c>
      <c r="F8" s="451">
        <v>44033</v>
      </c>
    </row>
    <row r="9" spans="1:6" x14ac:dyDescent="0.25">
      <c r="A9" s="61">
        <v>44024</v>
      </c>
      <c r="B9" s="14"/>
      <c r="C9" s="84"/>
      <c r="D9" s="108" t="s">
        <v>13</v>
      </c>
      <c r="E9" s="108" t="s">
        <v>13</v>
      </c>
    </row>
    <row r="10" spans="1:6" x14ac:dyDescent="0.25">
      <c r="A10" s="61">
        <v>44024</v>
      </c>
      <c r="B10" s="14"/>
      <c r="C10" s="84"/>
      <c r="D10" s="108" t="s">
        <v>13</v>
      </c>
      <c r="E10" s="54" t="s">
        <v>860</v>
      </c>
    </row>
    <row r="11" spans="1:6" x14ac:dyDescent="0.25">
      <c r="A11" s="61">
        <v>44024</v>
      </c>
      <c r="B11" s="14"/>
      <c r="C11" s="84"/>
      <c r="D11" s="108" t="s">
        <v>13</v>
      </c>
      <c r="E11" s="54" t="s">
        <v>860</v>
      </c>
    </row>
    <row r="12" spans="1:6" x14ac:dyDescent="0.25">
      <c r="A12" s="61">
        <v>44024</v>
      </c>
      <c r="B12" s="14"/>
      <c r="C12" s="84"/>
      <c r="D12" s="108" t="s">
        <v>13</v>
      </c>
      <c r="E12" s="54" t="s">
        <v>860</v>
      </c>
    </row>
    <row r="13" spans="1:6" x14ac:dyDescent="0.25">
      <c r="A13" s="61">
        <v>44024</v>
      </c>
      <c r="B13" s="14" t="s">
        <v>316</v>
      </c>
      <c r="C13" s="84">
        <v>50</v>
      </c>
      <c r="D13" s="108" t="s">
        <v>13</v>
      </c>
      <c r="E13" s="108" t="s">
        <v>221</v>
      </c>
    </row>
    <row r="14" spans="1:6" x14ac:dyDescent="0.25">
      <c r="A14" s="61">
        <v>44024</v>
      </c>
      <c r="B14" s="14"/>
      <c r="C14" s="84"/>
      <c r="D14" s="108" t="s">
        <v>13</v>
      </c>
      <c r="E14" s="108" t="s">
        <v>221</v>
      </c>
    </row>
    <row r="15" spans="1:6" x14ac:dyDescent="0.25">
      <c r="A15" s="61">
        <v>44024</v>
      </c>
      <c r="B15" s="14"/>
      <c r="C15" s="84"/>
      <c r="D15" s="108" t="s">
        <v>13</v>
      </c>
      <c r="E15" s="108" t="s">
        <v>221</v>
      </c>
    </row>
    <row r="16" spans="1:6" x14ac:dyDescent="0.25">
      <c r="A16" s="61">
        <v>44024</v>
      </c>
      <c r="B16" s="14"/>
      <c r="C16" s="84"/>
      <c r="D16" s="108" t="s">
        <v>13</v>
      </c>
      <c r="E16" s="54" t="s">
        <v>221</v>
      </c>
    </row>
    <row r="17" spans="1:6" x14ac:dyDescent="0.25">
      <c r="A17" s="61">
        <v>44024</v>
      </c>
      <c r="B17" s="14"/>
      <c r="C17" s="84"/>
      <c r="D17" s="108" t="s">
        <v>13</v>
      </c>
      <c r="E17" s="108" t="s">
        <v>221</v>
      </c>
      <c r="F17" s="20"/>
    </row>
    <row r="18" spans="1:6" x14ac:dyDescent="0.25">
      <c r="A18" s="61">
        <v>44024</v>
      </c>
      <c r="B18" s="14"/>
      <c r="C18" s="84"/>
      <c r="D18" s="108" t="s">
        <v>24</v>
      </c>
      <c r="E18" s="108" t="s">
        <v>23</v>
      </c>
      <c r="F18" s="451">
        <v>44026</v>
      </c>
    </row>
    <row r="19" spans="1:6" x14ac:dyDescent="0.25">
      <c r="A19" s="61">
        <v>44024</v>
      </c>
      <c r="B19" s="14"/>
      <c r="C19" s="84"/>
      <c r="D19" s="108" t="s">
        <v>24</v>
      </c>
      <c r="E19" s="108" t="s">
        <v>37</v>
      </c>
    </row>
    <row r="20" spans="1:6" x14ac:dyDescent="0.25">
      <c r="A20" s="61">
        <v>44024</v>
      </c>
      <c r="B20" s="14"/>
      <c r="C20" s="84"/>
      <c r="D20" s="108" t="s">
        <v>48</v>
      </c>
      <c r="E20" s="108" t="s">
        <v>48</v>
      </c>
    </row>
    <row r="21" spans="1:6" x14ac:dyDescent="0.25">
      <c r="A21" s="61">
        <v>44024</v>
      </c>
      <c r="B21" s="14"/>
      <c r="C21" s="84"/>
      <c r="D21" s="108" t="s">
        <v>7</v>
      </c>
      <c r="E21" s="54" t="s">
        <v>114</v>
      </c>
    </row>
    <row r="22" spans="1:6" x14ac:dyDescent="0.25">
      <c r="A22" s="61">
        <v>44024</v>
      </c>
      <c r="B22" s="14" t="s">
        <v>316</v>
      </c>
      <c r="C22" s="84">
        <v>74</v>
      </c>
      <c r="D22" s="108" t="s">
        <v>7</v>
      </c>
      <c r="E22" s="108" t="s">
        <v>7</v>
      </c>
    </row>
    <row r="23" spans="1:6" x14ac:dyDescent="0.25">
      <c r="A23" s="61">
        <v>44024</v>
      </c>
      <c r="B23" s="14" t="s">
        <v>316</v>
      </c>
      <c r="C23" s="84">
        <v>77</v>
      </c>
      <c r="D23" s="108" t="s">
        <v>7</v>
      </c>
      <c r="E23" s="108" t="s">
        <v>7</v>
      </c>
    </row>
    <row r="24" spans="1:6" x14ac:dyDescent="0.25">
      <c r="A24" s="61">
        <v>44024</v>
      </c>
      <c r="B24" s="14" t="s">
        <v>315</v>
      </c>
      <c r="C24" s="84">
        <v>85</v>
      </c>
      <c r="D24" s="108" t="s">
        <v>7</v>
      </c>
      <c r="E24" s="108" t="s">
        <v>7</v>
      </c>
    </row>
    <row r="25" spans="1:6" x14ac:dyDescent="0.25">
      <c r="A25" s="61">
        <v>44024</v>
      </c>
      <c r="B25" s="14"/>
      <c r="C25" s="84"/>
      <c r="D25" s="108" t="s">
        <v>7</v>
      </c>
      <c r="E25" s="108" t="s">
        <v>7</v>
      </c>
    </row>
    <row r="26" spans="1:6" x14ac:dyDescent="0.25">
      <c r="A26" s="61">
        <v>44024</v>
      </c>
      <c r="B26" s="14"/>
      <c r="C26" s="84"/>
      <c r="D26" s="108" t="s">
        <v>7</v>
      </c>
      <c r="E26" s="108" t="s">
        <v>7</v>
      </c>
    </row>
    <row r="27" spans="1:6" x14ac:dyDescent="0.25">
      <c r="A27" s="61">
        <v>44024</v>
      </c>
      <c r="B27" s="14"/>
      <c r="C27" s="84"/>
      <c r="D27" s="108" t="s">
        <v>9</v>
      </c>
      <c r="E27" s="108" t="s">
        <v>9</v>
      </c>
    </row>
    <row r="28" spans="1:6" x14ac:dyDescent="0.25">
      <c r="A28" s="61">
        <v>44024</v>
      </c>
      <c r="B28" s="14"/>
      <c r="C28" s="84"/>
      <c r="D28" s="108" t="s">
        <v>9</v>
      </c>
      <c r="E28" s="108" t="s">
        <v>9</v>
      </c>
    </row>
    <row r="29" spans="1:6" x14ac:dyDescent="0.25">
      <c r="A29" s="61">
        <v>44024</v>
      </c>
      <c r="B29" s="14"/>
      <c r="C29" s="84"/>
      <c r="D29" s="108" t="s">
        <v>9</v>
      </c>
      <c r="E29" s="108" t="s">
        <v>9</v>
      </c>
    </row>
    <row r="30" spans="1:6" x14ac:dyDescent="0.25">
      <c r="A30" s="61">
        <v>44024</v>
      </c>
      <c r="B30" s="14"/>
      <c r="C30" s="84"/>
      <c r="D30" s="108" t="s">
        <v>9</v>
      </c>
      <c r="E30" s="108" t="s">
        <v>9</v>
      </c>
    </row>
    <row r="31" spans="1:6" x14ac:dyDescent="0.25">
      <c r="A31" s="61">
        <v>44024</v>
      </c>
      <c r="B31" s="14"/>
      <c r="C31" s="84"/>
      <c r="D31" s="108" t="s">
        <v>9</v>
      </c>
      <c r="E31" s="108" t="s">
        <v>9</v>
      </c>
    </row>
    <row r="32" spans="1:6" x14ac:dyDescent="0.25">
      <c r="A32" s="61">
        <v>44024</v>
      </c>
      <c r="B32" s="14"/>
      <c r="C32" s="84"/>
      <c r="D32" s="108" t="s">
        <v>9</v>
      </c>
      <c r="E32" s="108" t="s">
        <v>9</v>
      </c>
    </row>
    <row r="33" spans="1:5" x14ac:dyDescent="0.25">
      <c r="A33" s="61">
        <v>44024</v>
      </c>
      <c r="B33" s="14"/>
      <c r="C33" s="84"/>
      <c r="D33" s="108" t="s">
        <v>9</v>
      </c>
      <c r="E33" s="108" t="s">
        <v>9</v>
      </c>
    </row>
    <row r="34" spans="1:5" x14ac:dyDescent="0.25">
      <c r="A34" s="61">
        <v>44024</v>
      </c>
      <c r="B34" s="14"/>
      <c r="C34" s="84"/>
      <c r="D34" s="108" t="s">
        <v>9</v>
      </c>
      <c r="E34" s="108" t="s">
        <v>9</v>
      </c>
    </row>
    <row r="35" spans="1:5" x14ac:dyDescent="0.25">
      <c r="A35" s="61">
        <v>44024</v>
      </c>
      <c r="B35" s="14"/>
      <c r="C35" s="84"/>
      <c r="D35" s="108" t="s">
        <v>9</v>
      </c>
      <c r="E35" s="108" t="s">
        <v>9</v>
      </c>
    </row>
    <row r="36" spans="1:5" x14ac:dyDescent="0.25">
      <c r="A36" s="61">
        <v>44024</v>
      </c>
      <c r="B36" s="14"/>
      <c r="C36" s="84"/>
      <c r="D36" s="108" t="s">
        <v>9</v>
      </c>
      <c r="E36" s="108" t="s">
        <v>9</v>
      </c>
    </row>
    <row r="37" spans="1:5" x14ac:dyDescent="0.25">
      <c r="A37" s="61">
        <v>44024</v>
      </c>
      <c r="B37" s="14"/>
      <c r="C37" s="84"/>
      <c r="D37" s="108" t="s">
        <v>9</v>
      </c>
      <c r="E37" s="108" t="s">
        <v>9</v>
      </c>
    </row>
    <row r="38" spans="1:5" x14ac:dyDescent="0.25">
      <c r="A38" s="61">
        <v>44024</v>
      </c>
      <c r="B38" s="14"/>
      <c r="C38" s="84"/>
      <c r="D38" s="108" t="s">
        <v>9</v>
      </c>
      <c r="E38" s="108" t="s">
        <v>9</v>
      </c>
    </row>
    <row r="39" spans="1:5" x14ac:dyDescent="0.25">
      <c r="A39" s="61">
        <v>44024</v>
      </c>
      <c r="B39" s="14"/>
      <c r="C39" s="84"/>
      <c r="D39" s="108" t="s">
        <v>9</v>
      </c>
      <c r="E39" s="108" t="s">
        <v>9</v>
      </c>
    </row>
    <row r="40" spans="1:5" x14ac:dyDescent="0.25">
      <c r="A40" s="61">
        <v>44024</v>
      </c>
      <c r="B40" s="14"/>
      <c r="C40" s="84"/>
      <c r="D40" s="108" t="s">
        <v>9</v>
      </c>
      <c r="E40" s="108" t="s">
        <v>706</v>
      </c>
    </row>
    <row r="41" spans="1:5" x14ac:dyDescent="0.25">
      <c r="A41" s="61">
        <v>44024</v>
      </c>
      <c r="B41" s="14"/>
      <c r="C41" s="84"/>
      <c r="D41" s="108" t="s">
        <v>9</v>
      </c>
      <c r="E41" s="108" t="s">
        <v>147</v>
      </c>
    </row>
    <row r="42" spans="1:5" x14ac:dyDescent="0.25">
      <c r="A42" s="61">
        <v>44024</v>
      </c>
      <c r="B42" s="14"/>
      <c r="C42" s="84"/>
      <c r="D42" s="108" t="s">
        <v>9</v>
      </c>
      <c r="E42" s="54" t="s">
        <v>143</v>
      </c>
    </row>
    <row r="43" spans="1:5" x14ac:dyDescent="0.25">
      <c r="A43" s="61">
        <v>44024</v>
      </c>
      <c r="B43" s="14"/>
      <c r="C43" s="84"/>
      <c r="D43" s="108" t="s">
        <v>11</v>
      </c>
      <c r="E43" s="54" t="s">
        <v>11</v>
      </c>
    </row>
    <row r="44" spans="1:5" x14ac:dyDescent="0.25">
      <c r="A44" s="61">
        <v>44024</v>
      </c>
      <c r="B44" s="14"/>
      <c r="C44" s="84"/>
      <c r="D44" s="108" t="s">
        <v>11</v>
      </c>
      <c r="E44" s="108" t="s">
        <v>133</v>
      </c>
    </row>
    <row r="45" spans="1:5" x14ac:dyDescent="0.25">
      <c r="A45" s="61">
        <v>44024</v>
      </c>
      <c r="B45" s="14"/>
      <c r="C45" s="84"/>
      <c r="D45" s="108" t="s">
        <v>11</v>
      </c>
      <c r="E45" s="108" t="s">
        <v>133</v>
      </c>
    </row>
    <row r="46" spans="1:5" x14ac:dyDescent="0.25">
      <c r="A46" s="61">
        <v>44024</v>
      </c>
      <c r="B46" s="14"/>
      <c r="C46" s="84"/>
      <c r="D46" s="108" t="s">
        <v>11</v>
      </c>
      <c r="E46" s="108" t="s">
        <v>133</v>
      </c>
    </row>
    <row r="47" spans="1:5" x14ac:dyDescent="0.25">
      <c r="A47" s="61">
        <v>44024</v>
      </c>
      <c r="B47" s="14"/>
      <c r="C47" s="84"/>
      <c r="D47" s="108" t="s">
        <v>11</v>
      </c>
      <c r="E47" s="108" t="s">
        <v>133</v>
      </c>
    </row>
    <row r="48" spans="1:5" x14ac:dyDescent="0.25">
      <c r="A48" s="61">
        <v>44024</v>
      </c>
      <c r="B48" s="14" t="s">
        <v>315</v>
      </c>
      <c r="C48" s="84">
        <v>81</v>
      </c>
      <c r="D48" s="108" t="s">
        <v>12</v>
      </c>
      <c r="E48" s="108" t="s">
        <v>12</v>
      </c>
    </row>
    <row r="49" spans="1:5" x14ac:dyDescent="0.25">
      <c r="A49" s="61">
        <v>44024</v>
      </c>
      <c r="B49" s="14"/>
      <c r="C49" s="84"/>
      <c r="D49" s="108" t="s">
        <v>12</v>
      </c>
      <c r="E49" s="108" t="s">
        <v>12</v>
      </c>
    </row>
    <row r="50" spans="1:5" x14ac:dyDescent="0.25">
      <c r="A50" s="61">
        <v>44024</v>
      </c>
      <c r="B50" s="14"/>
      <c r="C50" s="84"/>
      <c r="D50" s="108" t="s">
        <v>8</v>
      </c>
      <c r="E50" s="108" t="s">
        <v>323</v>
      </c>
    </row>
    <row r="51" spans="1:5" x14ac:dyDescent="0.25">
      <c r="A51" s="61">
        <v>44024</v>
      </c>
      <c r="B51" s="14"/>
      <c r="C51" s="84"/>
      <c r="D51" s="108" t="s">
        <v>8</v>
      </c>
      <c r="E51" s="108" t="s">
        <v>72</v>
      </c>
    </row>
    <row r="52" spans="1:5" x14ac:dyDescent="0.25">
      <c r="A52" s="61">
        <v>44024</v>
      </c>
      <c r="B52" s="14"/>
      <c r="C52" s="84"/>
      <c r="D52" s="108" t="s">
        <v>8</v>
      </c>
      <c r="E52" s="108" t="s">
        <v>72</v>
      </c>
    </row>
    <row r="53" spans="1:5" x14ac:dyDescent="0.25">
      <c r="A53" s="61">
        <v>44024</v>
      </c>
      <c r="B53" s="14"/>
      <c r="C53" s="84"/>
      <c r="D53" s="108" t="s">
        <v>8</v>
      </c>
      <c r="E53" s="54" t="s">
        <v>72</v>
      </c>
    </row>
    <row r="54" spans="1:5" x14ac:dyDescent="0.25">
      <c r="A54" s="61">
        <v>44024</v>
      </c>
      <c r="B54" s="14" t="s">
        <v>316</v>
      </c>
      <c r="C54" s="84">
        <v>74</v>
      </c>
      <c r="D54" s="108" t="s">
        <v>8</v>
      </c>
      <c r="E54" s="108" t="s">
        <v>228</v>
      </c>
    </row>
    <row r="55" spans="1:5" x14ac:dyDescent="0.25">
      <c r="A55" s="61">
        <v>44024</v>
      </c>
      <c r="B55" s="14"/>
      <c r="C55" s="84"/>
      <c r="D55" s="108" t="s">
        <v>8</v>
      </c>
      <c r="E55" s="108" t="s">
        <v>228</v>
      </c>
    </row>
    <row r="56" spans="1:5" x14ac:dyDescent="0.25">
      <c r="A56" s="61">
        <v>44024</v>
      </c>
      <c r="B56" s="14"/>
      <c r="C56" s="84"/>
      <c r="D56" s="108" t="s">
        <v>8</v>
      </c>
      <c r="E56" s="108" t="s">
        <v>228</v>
      </c>
    </row>
    <row r="57" spans="1:5" x14ac:dyDescent="0.25">
      <c r="A57" s="61">
        <v>44024</v>
      </c>
      <c r="B57" s="14"/>
      <c r="C57" s="84"/>
      <c r="D57" s="108" t="s">
        <v>8</v>
      </c>
      <c r="E57" s="108" t="s">
        <v>228</v>
      </c>
    </row>
    <row r="58" spans="1:5" x14ac:dyDescent="0.25">
      <c r="A58" s="61">
        <v>44024</v>
      </c>
      <c r="B58" s="14"/>
      <c r="C58" s="84"/>
      <c r="D58" s="108" t="s">
        <v>8</v>
      </c>
      <c r="E58" s="108" t="s">
        <v>228</v>
      </c>
    </row>
    <row r="59" spans="1:5" x14ac:dyDescent="0.25">
      <c r="A59" s="61">
        <v>44024</v>
      </c>
      <c r="B59" s="14"/>
      <c r="C59" s="84"/>
      <c r="D59" s="108" t="s">
        <v>8</v>
      </c>
      <c r="E59" s="108" t="s">
        <v>58</v>
      </c>
    </row>
    <row r="60" spans="1:5" x14ac:dyDescent="0.25">
      <c r="A60" s="61">
        <v>44024</v>
      </c>
      <c r="B60" s="14"/>
      <c r="C60" s="84"/>
      <c r="D60" s="108" t="s">
        <v>8</v>
      </c>
      <c r="E60" s="108" t="s">
        <v>58</v>
      </c>
    </row>
    <row r="61" spans="1:5" x14ac:dyDescent="0.25">
      <c r="A61" s="61">
        <v>44024</v>
      </c>
      <c r="B61" s="14"/>
      <c r="C61" s="84"/>
      <c r="D61" s="108" t="s">
        <v>8</v>
      </c>
      <c r="E61" s="108" t="s">
        <v>58</v>
      </c>
    </row>
    <row r="62" spans="1:5" x14ac:dyDescent="0.25">
      <c r="A62" s="61">
        <v>44024</v>
      </c>
      <c r="B62" s="14"/>
      <c r="C62" s="84"/>
      <c r="D62" s="108" t="s">
        <v>8</v>
      </c>
      <c r="E62" s="108" t="s">
        <v>58</v>
      </c>
    </row>
    <row r="63" spans="1:5" x14ac:dyDescent="0.25">
      <c r="A63" s="61">
        <v>44024</v>
      </c>
      <c r="B63" s="14"/>
      <c r="C63" s="84"/>
      <c r="D63" s="108" t="s">
        <v>8</v>
      </c>
      <c r="E63" s="108" t="s">
        <v>58</v>
      </c>
    </row>
    <row r="64" spans="1:5" x14ac:dyDescent="0.25">
      <c r="A64" s="61">
        <v>44024</v>
      </c>
      <c r="B64" s="14"/>
      <c r="C64" s="84"/>
      <c r="D64" s="108" t="s">
        <v>8</v>
      </c>
      <c r="E64" s="108" t="s">
        <v>58</v>
      </c>
    </row>
    <row r="65" spans="1:6" x14ac:dyDescent="0.25">
      <c r="A65" s="61">
        <v>44024</v>
      </c>
      <c r="B65" s="14"/>
      <c r="C65" s="84"/>
      <c r="D65" s="108" t="s">
        <v>8</v>
      </c>
      <c r="E65" s="108" t="s">
        <v>58</v>
      </c>
    </row>
    <row r="66" spans="1:6" x14ac:dyDescent="0.25">
      <c r="A66" s="61">
        <v>44024</v>
      </c>
      <c r="B66" s="14"/>
      <c r="C66" s="84"/>
      <c r="D66" s="108" t="s">
        <v>8</v>
      </c>
      <c r="E66" s="108" t="s">
        <v>140</v>
      </c>
    </row>
    <row r="67" spans="1:6" x14ac:dyDescent="0.25">
      <c r="A67" s="61">
        <v>44024</v>
      </c>
      <c r="B67" s="14"/>
      <c r="C67" s="84"/>
      <c r="D67" s="108" t="s">
        <v>8</v>
      </c>
      <c r="E67" s="108" t="s">
        <v>203</v>
      </c>
    </row>
    <row r="68" spans="1:6" x14ac:dyDescent="0.25">
      <c r="A68" s="61">
        <v>44024</v>
      </c>
      <c r="B68" s="14"/>
      <c r="C68" s="84"/>
      <c r="D68" s="108" t="s">
        <v>8</v>
      </c>
      <c r="E68" s="108" t="s">
        <v>40</v>
      </c>
    </row>
    <row r="69" spans="1:6" x14ac:dyDescent="0.25">
      <c r="A69" s="61">
        <v>44024</v>
      </c>
      <c r="B69" s="14"/>
      <c r="C69" s="84"/>
      <c r="D69" s="108" t="s">
        <v>8</v>
      </c>
      <c r="E69" s="54" t="s">
        <v>8</v>
      </c>
      <c r="F69" s="451">
        <v>44025</v>
      </c>
    </row>
    <row r="70" spans="1:6" x14ac:dyDescent="0.25">
      <c r="A70" s="61">
        <v>44024</v>
      </c>
      <c r="B70" s="14"/>
      <c r="C70" s="84"/>
      <c r="D70" s="108" t="s">
        <v>8</v>
      </c>
      <c r="E70" s="54" t="s">
        <v>8</v>
      </c>
      <c r="F70" s="451">
        <v>44026</v>
      </c>
    </row>
    <row r="71" spans="1:6" s="20" customFormat="1" x14ac:dyDescent="0.25">
      <c r="A71" s="61">
        <v>44024</v>
      </c>
      <c r="B71" s="14"/>
      <c r="C71" s="84"/>
      <c r="D71" s="108" t="s">
        <v>8</v>
      </c>
      <c r="E71" s="54" t="s">
        <v>8</v>
      </c>
      <c r="F71" s="451">
        <v>44027</v>
      </c>
    </row>
    <row r="72" spans="1:6" s="20" customFormat="1" x14ac:dyDescent="0.25">
      <c r="A72" s="61">
        <v>44024</v>
      </c>
      <c r="B72" s="14"/>
      <c r="C72" s="84"/>
      <c r="D72" s="108" t="s">
        <v>8</v>
      </c>
      <c r="E72" s="54" t="s">
        <v>8</v>
      </c>
      <c r="F72" s="451">
        <v>44029</v>
      </c>
    </row>
    <row r="73" spans="1:6" s="20" customFormat="1" x14ac:dyDescent="0.25">
      <c r="A73" s="61">
        <v>44024</v>
      </c>
      <c r="B73" s="14"/>
      <c r="C73" s="84"/>
      <c r="D73" s="108" t="s">
        <v>8</v>
      </c>
      <c r="E73" s="54" t="s">
        <v>8</v>
      </c>
    </row>
    <row r="74" spans="1:6" s="20" customFormat="1" x14ac:dyDescent="0.25">
      <c r="A74" s="61">
        <v>44024</v>
      </c>
      <c r="B74" s="14"/>
      <c r="C74" s="84"/>
      <c r="D74" s="108" t="s">
        <v>8</v>
      </c>
      <c r="E74" s="54" t="s">
        <v>8</v>
      </c>
    </row>
    <row r="75" spans="1:6" s="20" customFormat="1" x14ac:dyDescent="0.25">
      <c r="A75" s="61">
        <v>44024</v>
      </c>
      <c r="B75" s="14"/>
      <c r="C75" s="84"/>
      <c r="D75" s="108" t="s">
        <v>8</v>
      </c>
      <c r="E75" s="54" t="s">
        <v>8</v>
      </c>
    </row>
    <row r="76" spans="1:6" s="20" customFormat="1" x14ac:dyDescent="0.25">
      <c r="A76" s="61">
        <v>44024</v>
      </c>
      <c r="B76" s="14"/>
      <c r="C76" s="84"/>
      <c r="D76" s="108" t="s">
        <v>8</v>
      </c>
      <c r="E76" s="54" t="s">
        <v>8</v>
      </c>
    </row>
    <row r="77" spans="1:6" s="20" customFormat="1" x14ac:dyDescent="0.25">
      <c r="A77" s="61">
        <v>44024</v>
      </c>
      <c r="B77" s="14"/>
      <c r="C77" s="84"/>
      <c r="D77" s="108" t="s">
        <v>8</v>
      </c>
      <c r="E77" s="54" t="s">
        <v>8</v>
      </c>
    </row>
    <row r="78" spans="1:6" s="20" customFormat="1" x14ac:dyDescent="0.25">
      <c r="A78" s="61">
        <v>44024</v>
      </c>
      <c r="B78" s="14"/>
      <c r="C78" s="84"/>
      <c r="D78" s="108" t="s">
        <v>8</v>
      </c>
      <c r="E78" s="54" t="s">
        <v>8</v>
      </c>
    </row>
    <row r="79" spans="1:6" s="20" customFormat="1" x14ac:dyDescent="0.25">
      <c r="A79" s="61">
        <v>44024</v>
      </c>
      <c r="B79" s="14"/>
      <c r="C79" s="84"/>
      <c r="D79" s="108" t="s">
        <v>8</v>
      </c>
      <c r="E79" s="54" t="s">
        <v>8</v>
      </c>
    </row>
    <row r="80" spans="1:6" s="20" customFormat="1" x14ac:dyDescent="0.25">
      <c r="A80" s="61">
        <v>44024</v>
      </c>
      <c r="B80" s="14"/>
      <c r="C80" s="84"/>
      <c r="D80" s="108" t="s">
        <v>8</v>
      </c>
      <c r="E80" s="54" t="s">
        <v>8</v>
      </c>
    </row>
    <row r="81" spans="1:5" s="20" customFormat="1" x14ac:dyDescent="0.25">
      <c r="A81" s="61">
        <v>44024</v>
      </c>
      <c r="B81" s="14"/>
      <c r="C81" s="84"/>
      <c r="D81" s="108" t="s">
        <v>8</v>
      </c>
      <c r="E81" s="54" t="s">
        <v>8</v>
      </c>
    </row>
    <row r="82" spans="1:5" s="20" customFormat="1" x14ac:dyDescent="0.25">
      <c r="A82" s="61">
        <v>44024</v>
      </c>
      <c r="B82" s="14"/>
      <c r="C82" s="84"/>
      <c r="D82" s="108" t="s">
        <v>8</v>
      </c>
      <c r="E82" s="54" t="s">
        <v>8</v>
      </c>
    </row>
    <row r="83" spans="1:5" s="20" customFormat="1" x14ac:dyDescent="0.25">
      <c r="A83" s="61">
        <v>44024</v>
      </c>
      <c r="B83" s="14"/>
      <c r="C83" s="84"/>
      <c r="D83" s="108" t="s">
        <v>8</v>
      </c>
      <c r="E83" s="54" t="s">
        <v>8</v>
      </c>
    </row>
    <row r="84" spans="1:5" s="20" customFormat="1" x14ac:dyDescent="0.25">
      <c r="A84" s="61">
        <v>44024</v>
      </c>
      <c r="B84" s="14"/>
      <c r="C84" s="84"/>
      <c r="D84" s="108" t="s">
        <v>8</v>
      </c>
      <c r="E84" s="54" t="s">
        <v>8</v>
      </c>
    </row>
    <row r="85" spans="1:5" s="20" customFormat="1" x14ac:dyDescent="0.25">
      <c r="A85" s="61">
        <v>44024</v>
      </c>
      <c r="B85" s="14"/>
      <c r="C85" s="84"/>
      <c r="D85" s="108" t="s">
        <v>8</v>
      </c>
      <c r="E85" s="54" t="s">
        <v>8</v>
      </c>
    </row>
    <row r="86" spans="1:5" s="20" customFormat="1" x14ac:dyDescent="0.25">
      <c r="A86" s="61">
        <v>44024</v>
      </c>
      <c r="B86" s="14"/>
      <c r="C86" s="84"/>
      <c r="D86" s="108" t="s">
        <v>8</v>
      </c>
      <c r="E86" s="54" t="s">
        <v>8</v>
      </c>
    </row>
    <row r="87" spans="1:5" s="20" customFormat="1" x14ac:dyDescent="0.25">
      <c r="A87" s="61">
        <v>44024</v>
      </c>
      <c r="B87" s="14"/>
      <c r="C87" s="84"/>
      <c r="D87" s="108" t="s">
        <v>8</v>
      </c>
      <c r="E87" s="54" t="s">
        <v>8</v>
      </c>
    </row>
    <row r="88" spans="1:5" s="20" customFormat="1" x14ac:dyDescent="0.25">
      <c r="A88" s="61">
        <v>44024</v>
      </c>
      <c r="B88" s="14"/>
      <c r="C88" s="84"/>
      <c r="D88" s="108" t="s">
        <v>8</v>
      </c>
      <c r="E88" s="54" t="s">
        <v>8</v>
      </c>
    </row>
    <row r="89" spans="1:5" s="20" customFormat="1" x14ac:dyDescent="0.25">
      <c r="A89" s="61">
        <v>44024</v>
      </c>
      <c r="B89" s="14"/>
      <c r="C89" s="84"/>
      <c r="D89" s="108" t="s">
        <v>8</v>
      </c>
      <c r="E89" s="54" t="s">
        <v>8</v>
      </c>
    </row>
    <row r="90" spans="1:5" s="20" customFormat="1" x14ac:dyDescent="0.25">
      <c r="A90" s="61">
        <v>44024</v>
      </c>
      <c r="B90" s="14"/>
      <c r="C90" s="84"/>
      <c r="D90" s="108" t="s">
        <v>8</v>
      </c>
      <c r="E90" s="54" t="s">
        <v>8</v>
      </c>
    </row>
    <row r="91" spans="1:5" s="20" customFormat="1" x14ac:dyDescent="0.25">
      <c r="A91" s="61">
        <v>44024</v>
      </c>
      <c r="B91" s="14"/>
      <c r="C91" s="84"/>
      <c r="D91" s="108" t="s">
        <v>8</v>
      </c>
      <c r="E91" s="54" t="s">
        <v>8</v>
      </c>
    </row>
    <row r="92" spans="1:5" s="20" customFormat="1" x14ac:dyDescent="0.25">
      <c r="A92" s="61">
        <v>44024</v>
      </c>
      <c r="B92" s="14"/>
      <c r="C92" s="84"/>
      <c r="D92" s="108" t="s">
        <v>8</v>
      </c>
      <c r="E92" s="54" t="s">
        <v>8</v>
      </c>
    </row>
    <row r="93" spans="1:5" s="20" customFormat="1" x14ac:dyDescent="0.25">
      <c r="A93" s="61">
        <v>44024</v>
      </c>
      <c r="B93" s="14"/>
      <c r="C93" s="84"/>
      <c r="D93" s="108" t="s">
        <v>8</v>
      </c>
      <c r="E93" s="54" t="s">
        <v>8</v>
      </c>
    </row>
    <row r="94" spans="1:5" s="20" customFormat="1" x14ac:dyDescent="0.25">
      <c r="A94" s="61">
        <v>44024</v>
      </c>
      <c r="B94" s="14"/>
      <c r="C94" s="84"/>
      <c r="D94" s="108" t="s">
        <v>8</v>
      </c>
      <c r="E94" s="54" t="s">
        <v>8</v>
      </c>
    </row>
    <row r="95" spans="1:5" s="20" customFormat="1" x14ac:dyDescent="0.25">
      <c r="A95" s="61">
        <v>44024</v>
      </c>
      <c r="B95" s="14"/>
      <c r="C95" s="84"/>
      <c r="D95" s="108" t="s">
        <v>8</v>
      </c>
      <c r="E95" s="54" t="s">
        <v>8</v>
      </c>
    </row>
    <row r="96" spans="1:5" s="20" customFormat="1" x14ac:dyDescent="0.25">
      <c r="A96" s="61">
        <v>44024</v>
      </c>
      <c r="B96" s="14"/>
      <c r="C96" s="84"/>
      <c r="D96" s="108" t="s">
        <v>8</v>
      </c>
      <c r="E96" s="54" t="s">
        <v>8</v>
      </c>
    </row>
    <row r="97" spans="1:5" s="20" customFormat="1" x14ac:dyDescent="0.25">
      <c r="A97" s="61">
        <v>44024</v>
      </c>
      <c r="B97" s="14"/>
      <c r="C97" s="84"/>
      <c r="D97" s="108" t="s">
        <v>8</v>
      </c>
      <c r="E97" s="54" t="s">
        <v>8</v>
      </c>
    </row>
    <row r="98" spans="1:5" s="20" customFormat="1" x14ac:dyDescent="0.25">
      <c r="A98" s="61">
        <v>44024</v>
      </c>
      <c r="B98" s="14"/>
      <c r="C98" s="84"/>
      <c r="D98" s="108" t="s">
        <v>8</v>
      </c>
      <c r="E98" s="54" t="s">
        <v>8</v>
      </c>
    </row>
    <row r="99" spans="1:5" s="20" customFormat="1" x14ac:dyDescent="0.25">
      <c r="A99" s="61">
        <v>44024</v>
      </c>
      <c r="B99" s="14"/>
      <c r="C99" s="84"/>
      <c r="D99" s="108" t="s">
        <v>8</v>
      </c>
      <c r="E99" s="54" t="s">
        <v>8</v>
      </c>
    </row>
    <row r="100" spans="1:5" x14ac:dyDescent="0.25">
      <c r="A100" s="61">
        <v>44024</v>
      </c>
      <c r="B100" s="14"/>
      <c r="C100" s="84"/>
      <c r="D100" s="108" t="s">
        <v>8</v>
      </c>
      <c r="E100" s="54" t="s">
        <v>8</v>
      </c>
    </row>
    <row r="101" spans="1:5" x14ac:dyDescent="0.25">
      <c r="A101" s="61">
        <v>44024</v>
      </c>
      <c r="B101" s="14"/>
      <c r="C101" s="84"/>
      <c r="D101" s="108" t="s">
        <v>8</v>
      </c>
      <c r="E101" s="54" t="s">
        <v>8</v>
      </c>
    </row>
    <row r="102" spans="1:5" x14ac:dyDescent="0.25">
      <c r="A102" s="61">
        <v>44024</v>
      </c>
      <c r="B102" s="14"/>
      <c r="C102" s="84"/>
      <c r="D102" s="108" t="s">
        <v>8</v>
      </c>
      <c r="E102" s="54" t="s">
        <v>8</v>
      </c>
    </row>
    <row r="103" spans="1:5" x14ac:dyDescent="0.25">
      <c r="A103" s="61">
        <v>44024</v>
      </c>
      <c r="B103" s="14"/>
      <c r="C103" s="84"/>
      <c r="D103" s="108" t="s">
        <v>8</v>
      </c>
      <c r="E103" s="54" t="s">
        <v>8</v>
      </c>
    </row>
    <row r="104" spans="1:5" x14ac:dyDescent="0.25">
      <c r="A104" s="61">
        <v>44024</v>
      </c>
      <c r="B104" s="14"/>
      <c r="C104" s="84"/>
      <c r="D104" s="108" t="s">
        <v>8</v>
      </c>
      <c r="E104" s="54" t="s">
        <v>8</v>
      </c>
    </row>
    <row r="105" spans="1:5" x14ac:dyDescent="0.25">
      <c r="A105" s="61">
        <v>44024</v>
      </c>
      <c r="B105" s="14"/>
      <c r="C105" s="84"/>
      <c r="D105" s="108" t="s">
        <v>8</v>
      </c>
      <c r="E105" s="108" t="s">
        <v>8</v>
      </c>
    </row>
    <row r="106" spans="1:5" x14ac:dyDescent="0.25">
      <c r="A106" s="61">
        <v>44024</v>
      </c>
      <c r="B106" s="14"/>
      <c r="C106" s="84"/>
      <c r="D106" s="108" t="s">
        <v>8</v>
      </c>
      <c r="E106" s="108" t="s">
        <v>8</v>
      </c>
    </row>
    <row r="107" spans="1:5" x14ac:dyDescent="0.25">
      <c r="A107" s="61">
        <v>44024</v>
      </c>
      <c r="B107" s="14"/>
      <c r="C107" s="84"/>
      <c r="D107" s="108" t="s">
        <v>8</v>
      </c>
      <c r="E107" s="108" t="s">
        <v>8</v>
      </c>
    </row>
    <row r="108" spans="1:5" s="20" customFormat="1" x14ac:dyDescent="0.25">
      <c r="A108" s="61">
        <v>44024</v>
      </c>
      <c r="B108" s="14"/>
      <c r="C108" s="84"/>
      <c r="D108" s="108" t="s">
        <v>8</v>
      </c>
      <c r="E108" s="108" t="s">
        <v>8</v>
      </c>
    </row>
    <row r="109" spans="1:5" s="20" customFormat="1" x14ac:dyDescent="0.25">
      <c r="A109" s="61">
        <v>44024</v>
      </c>
      <c r="B109" s="14"/>
      <c r="C109" s="84"/>
      <c r="D109" s="108" t="s">
        <v>8</v>
      </c>
      <c r="E109" s="108" t="s">
        <v>8</v>
      </c>
    </row>
    <row r="110" spans="1:5" s="20" customFormat="1" x14ac:dyDescent="0.25">
      <c r="A110" s="61">
        <v>44024</v>
      </c>
      <c r="B110" s="14"/>
      <c r="C110" s="84"/>
      <c r="D110" s="108" t="s">
        <v>8</v>
      </c>
      <c r="E110" s="108" t="s">
        <v>8</v>
      </c>
    </row>
    <row r="111" spans="1:5" s="20" customFormat="1" x14ac:dyDescent="0.25">
      <c r="A111" s="61">
        <v>44024</v>
      </c>
      <c r="B111" s="14"/>
      <c r="C111" s="84"/>
      <c r="D111" s="108" t="s">
        <v>8</v>
      </c>
      <c r="E111" s="108" t="s">
        <v>8</v>
      </c>
    </row>
    <row r="112" spans="1:5" s="20" customFormat="1" x14ac:dyDescent="0.25">
      <c r="A112" s="61">
        <v>44024</v>
      </c>
      <c r="B112" s="14"/>
      <c r="C112" s="84"/>
      <c r="D112" s="108" t="s">
        <v>8</v>
      </c>
      <c r="E112" s="108" t="s">
        <v>8</v>
      </c>
    </row>
    <row r="113" spans="1:5" s="20" customFormat="1" x14ac:dyDescent="0.25">
      <c r="A113" s="61">
        <v>44024</v>
      </c>
      <c r="B113" s="14"/>
      <c r="C113" s="84"/>
      <c r="D113" s="108" t="s">
        <v>8</v>
      </c>
      <c r="E113" s="108" t="s">
        <v>8</v>
      </c>
    </row>
    <row r="114" spans="1:5" s="20" customFormat="1" x14ac:dyDescent="0.25">
      <c r="A114" s="61">
        <v>44024</v>
      </c>
      <c r="B114" s="14"/>
      <c r="C114" s="84"/>
      <c r="D114" s="108" t="s">
        <v>8</v>
      </c>
      <c r="E114" s="108" t="s">
        <v>8</v>
      </c>
    </row>
    <row r="115" spans="1:5" s="20" customFormat="1" x14ac:dyDescent="0.25">
      <c r="A115" s="61">
        <v>44024</v>
      </c>
      <c r="B115" s="14"/>
      <c r="C115" s="84"/>
      <c r="D115" s="108" t="s">
        <v>8</v>
      </c>
      <c r="E115" s="108" t="s">
        <v>8</v>
      </c>
    </row>
    <row r="116" spans="1:5" s="20" customFormat="1" x14ac:dyDescent="0.25">
      <c r="A116" s="61">
        <v>44024</v>
      </c>
      <c r="B116" s="14"/>
      <c r="C116" s="84"/>
      <c r="D116" s="108" t="s">
        <v>8</v>
      </c>
      <c r="E116" s="108" t="s">
        <v>8</v>
      </c>
    </row>
    <row r="117" spans="1:5" s="20" customFormat="1" x14ac:dyDescent="0.25">
      <c r="A117" s="61">
        <v>44024</v>
      </c>
      <c r="B117" s="14"/>
      <c r="C117" s="84"/>
      <c r="D117" s="108" t="s">
        <v>8</v>
      </c>
      <c r="E117" s="108" t="s">
        <v>8</v>
      </c>
    </row>
    <row r="118" spans="1:5" s="20" customFormat="1" x14ac:dyDescent="0.25">
      <c r="A118" s="61">
        <v>44024</v>
      </c>
      <c r="B118" s="14"/>
      <c r="C118" s="84"/>
      <c r="D118" s="108" t="s">
        <v>8</v>
      </c>
      <c r="E118" s="108" t="s">
        <v>8</v>
      </c>
    </row>
    <row r="119" spans="1:5" s="20" customFormat="1" x14ac:dyDescent="0.25">
      <c r="A119" s="61">
        <v>44024</v>
      </c>
      <c r="B119" s="14"/>
      <c r="C119" s="84"/>
      <c r="D119" s="108" t="s">
        <v>8</v>
      </c>
      <c r="E119" s="108" t="s">
        <v>8</v>
      </c>
    </row>
    <row r="120" spans="1:5" s="20" customFormat="1" x14ac:dyDescent="0.25">
      <c r="A120" s="61">
        <v>44024</v>
      </c>
      <c r="B120" s="14"/>
      <c r="C120" s="84"/>
      <c r="D120" s="108" t="s">
        <v>8</v>
      </c>
      <c r="E120" s="108" t="s">
        <v>8</v>
      </c>
    </row>
    <row r="121" spans="1:5" s="20" customFormat="1" x14ac:dyDescent="0.25">
      <c r="A121" s="61">
        <v>44024</v>
      </c>
      <c r="B121" s="14"/>
      <c r="C121" s="84"/>
      <c r="D121" s="108" t="s">
        <v>8</v>
      </c>
      <c r="E121" s="108" t="s">
        <v>8</v>
      </c>
    </row>
    <row r="122" spans="1:5" s="20" customFormat="1" x14ac:dyDescent="0.25">
      <c r="A122" s="61">
        <v>44024</v>
      </c>
      <c r="B122" s="14"/>
      <c r="C122" s="84"/>
      <c r="D122" s="108" t="s">
        <v>8</v>
      </c>
      <c r="E122" s="108" t="s">
        <v>8</v>
      </c>
    </row>
    <row r="123" spans="1:5" s="20" customFormat="1" x14ac:dyDescent="0.25">
      <c r="A123" s="61">
        <v>44024</v>
      </c>
      <c r="B123" s="14"/>
      <c r="C123" s="84"/>
      <c r="D123" s="108" t="s">
        <v>8</v>
      </c>
      <c r="E123" s="108" t="s">
        <v>8</v>
      </c>
    </row>
    <row r="124" spans="1:5" s="20" customFormat="1" x14ac:dyDescent="0.25">
      <c r="A124" s="61">
        <v>44024</v>
      </c>
      <c r="B124" s="14"/>
      <c r="C124" s="84"/>
      <c r="D124" s="108" t="s">
        <v>8</v>
      </c>
      <c r="E124" s="108" t="s">
        <v>8</v>
      </c>
    </row>
    <row r="125" spans="1:5" s="20" customFormat="1" x14ac:dyDescent="0.25">
      <c r="A125" s="61">
        <v>44024</v>
      </c>
      <c r="B125" s="14"/>
      <c r="C125" s="84"/>
      <c r="D125" s="108" t="s">
        <v>8</v>
      </c>
      <c r="E125" s="108" t="s">
        <v>8</v>
      </c>
    </row>
    <row r="126" spans="1:5" s="20" customFormat="1" x14ac:dyDescent="0.25">
      <c r="A126" s="61">
        <v>44024</v>
      </c>
      <c r="B126" s="14"/>
      <c r="C126" s="84"/>
      <c r="D126" s="108" t="s">
        <v>8</v>
      </c>
      <c r="E126" s="108" t="s">
        <v>8</v>
      </c>
    </row>
    <row r="127" spans="1:5" s="20" customFormat="1" x14ac:dyDescent="0.25">
      <c r="A127" s="61">
        <v>44024</v>
      </c>
      <c r="B127" s="14"/>
      <c r="C127" s="84"/>
      <c r="D127" s="108" t="s">
        <v>8</v>
      </c>
      <c r="E127" s="108" t="s">
        <v>8</v>
      </c>
    </row>
    <row r="128" spans="1:5" s="20" customFormat="1" x14ac:dyDescent="0.25">
      <c r="A128" s="61">
        <v>44024</v>
      </c>
      <c r="B128" s="14"/>
      <c r="C128" s="84"/>
      <c r="D128" s="108" t="s">
        <v>8</v>
      </c>
      <c r="E128" s="108" t="s">
        <v>8</v>
      </c>
    </row>
    <row r="129" spans="1:5" s="20" customFormat="1" x14ac:dyDescent="0.25">
      <c r="A129" s="61">
        <v>44024</v>
      </c>
      <c r="B129" s="14"/>
      <c r="C129" s="84"/>
      <c r="D129" s="108" t="s">
        <v>8</v>
      </c>
      <c r="E129" s="108" t="s">
        <v>31</v>
      </c>
    </row>
    <row r="130" spans="1:5" s="20" customFormat="1" x14ac:dyDescent="0.25">
      <c r="A130" s="61">
        <v>44024</v>
      </c>
      <c r="B130" s="14"/>
      <c r="C130" s="84"/>
      <c r="D130" s="108" t="s">
        <v>8</v>
      </c>
      <c r="E130" s="108" t="s">
        <v>31</v>
      </c>
    </row>
    <row r="131" spans="1:5" x14ac:dyDescent="0.25">
      <c r="A131" s="61">
        <v>44024</v>
      </c>
      <c r="B131" s="14"/>
      <c r="C131" s="84"/>
      <c r="D131" s="108" t="s">
        <v>8</v>
      </c>
      <c r="E131" s="54" t="s">
        <v>79</v>
      </c>
    </row>
    <row r="132" spans="1:5" x14ac:dyDescent="0.25">
      <c r="A132" s="61">
        <v>44024</v>
      </c>
      <c r="B132" s="14"/>
      <c r="C132" s="84"/>
      <c r="D132" s="108" t="s">
        <v>8</v>
      </c>
      <c r="E132" s="54" t="s">
        <v>79</v>
      </c>
    </row>
    <row r="133" spans="1:5" x14ac:dyDescent="0.25">
      <c r="A133" s="61">
        <v>44024</v>
      </c>
      <c r="B133" s="14"/>
      <c r="C133" s="84"/>
      <c r="D133" s="108" t="s">
        <v>8</v>
      </c>
      <c r="E133" s="54" t="s">
        <v>79</v>
      </c>
    </row>
    <row r="134" spans="1:5" x14ac:dyDescent="0.25">
      <c r="A134" s="61">
        <v>44024</v>
      </c>
      <c r="B134" s="14"/>
      <c r="C134" s="84"/>
      <c r="D134" s="108" t="s">
        <v>8</v>
      </c>
      <c r="E134" s="108" t="s">
        <v>110</v>
      </c>
    </row>
    <row r="135" spans="1:5" x14ac:dyDescent="0.25">
      <c r="A135" s="61">
        <v>44024</v>
      </c>
      <c r="B135" s="14"/>
      <c r="C135" s="84"/>
      <c r="D135" s="108" t="s">
        <v>8</v>
      </c>
      <c r="E135" s="108" t="s">
        <v>110</v>
      </c>
    </row>
    <row r="136" spans="1:5" x14ac:dyDescent="0.25">
      <c r="A136" s="61">
        <v>44024</v>
      </c>
      <c r="B136" s="14"/>
      <c r="C136" s="84"/>
      <c r="D136" s="108" t="s">
        <v>8</v>
      </c>
      <c r="E136" s="108" t="s">
        <v>110</v>
      </c>
    </row>
    <row r="137" spans="1:5" s="20" customFormat="1" x14ac:dyDescent="0.25">
      <c r="A137" s="61">
        <v>44024</v>
      </c>
      <c r="B137" s="14"/>
      <c r="C137" s="84"/>
      <c r="D137" s="108" t="s">
        <v>8</v>
      </c>
      <c r="E137" s="108" t="s">
        <v>110</v>
      </c>
    </row>
    <row r="138" spans="1:5" s="20" customFormat="1" x14ac:dyDescent="0.25">
      <c r="A138" s="61">
        <v>44024</v>
      </c>
      <c r="B138" s="14"/>
      <c r="C138" s="84"/>
      <c r="D138" s="108" t="s">
        <v>8</v>
      </c>
      <c r="E138" s="108" t="s">
        <v>110</v>
      </c>
    </row>
    <row r="139" spans="1:5" s="20" customFormat="1" x14ac:dyDescent="0.25">
      <c r="A139" s="61">
        <v>44024</v>
      </c>
      <c r="B139" s="14"/>
      <c r="C139" s="84"/>
      <c r="D139" s="108" t="s">
        <v>8</v>
      </c>
      <c r="E139" s="108" t="s">
        <v>110</v>
      </c>
    </row>
    <row r="140" spans="1:5" s="20" customFormat="1" x14ac:dyDescent="0.25">
      <c r="A140" s="61">
        <v>44024</v>
      </c>
      <c r="B140" s="14"/>
      <c r="C140" s="84"/>
      <c r="D140" s="108" t="s">
        <v>8</v>
      </c>
      <c r="E140" s="108" t="s">
        <v>110</v>
      </c>
    </row>
    <row r="141" spans="1:5" s="20" customFormat="1" x14ac:dyDescent="0.25">
      <c r="A141" s="61">
        <v>44024</v>
      </c>
      <c r="B141" s="14"/>
      <c r="C141" s="84"/>
      <c r="D141" s="108" t="s">
        <v>8</v>
      </c>
      <c r="E141" s="108" t="s">
        <v>110</v>
      </c>
    </row>
    <row r="142" spans="1:5" s="20" customFormat="1" x14ac:dyDescent="0.25">
      <c r="A142" s="61">
        <v>44024</v>
      </c>
      <c r="B142" s="14"/>
      <c r="C142" s="84"/>
      <c r="D142" s="108" t="s">
        <v>8</v>
      </c>
      <c r="E142" s="108" t="s">
        <v>110</v>
      </c>
    </row>
    <row r="143" spans="1:5" s="20" customFormat="1" x14ac:dyDescent="0.25">
      <c r="A143" s="61">
        <v>44024</v>
      </c>
      <c r="B143" s="14"/>
      <c r="C143" s="84"/>
      <c r="D143" s="108" t="s">
        <v>8</v>
      </c>
      <c r="E143" s="108" t="s">
        <v>110</v>
      </c>
    </row>
    <row r="144" spans="1:5" s="20" customFormat="1" x14ac:dyDescent="0.25">
      <c r="A144" s="61">
        <v>44024</v>
      </c>
      <c r="B144" s="14"/>
      <c r="C144" s="84"/>
      <c r="D144" s="108" t="s">
        <v>49</v>
      </c>
      <c r="E144" s="108" t="s">
        <v>213</v>
      </c>
    </row>
    <row r="145" spans="1:5" s="20" customFormat="1" x14ac:dyDescent="0.25">
      <c r="A145" s="61">
        <v>44024</v>
      </c>
      <c r="B145" s="14"/>
      <c r="C145" s="84"/>
      <c r="D145" s="108" t="s">
        <v>50</v>
      </c>
      <c r="E145" s="108" t="s">
        <v>910</v>
      </c>
    </row>
    <row r="146" spans="1:5" x14ac:dyDescent="0.25">
      <c r="A146" s="61">
        <v>44024</v>
      </c>
      <c r="B146" s="14"/>
      <c r="C146" s="84"/>
      <c r="D146" s="108" t="s">
        <v>50</v>
      </c>
      <c r="E146" s="108" t="s">
        <v>611</v>
      </c>
    </row>
    <row r="147" spans="1:5" x14ac:dyDescent="0.25">
      <c r="A147" s="61">
        <v>44024</v>
      </c>
      <c r="B147" s="14"/>
      <c r="C147" s="84"/>
      <c r="D147" s="108" t="s">
        <v>50</v>
      </c>
      <c r="E147" s="108" t="s">
        <v>365</v>
      </c>
    </row>
    <row r="148" spans="1:5" x14ac:dyDescent="0.25">
      <c r="A148" s="61">
        <v>44024</v>
      </c>
      <c r="B148" s="14"/>
      <c r="C148" s="84"/>
      <c r="D148" s="108" t="s">
        <v>50</v>
      </c>
      <c r="E148" s="108" t="s">
        <v>365</v>
      </c>
    </row>
    <row r="149" spans="1:5" x14ac:dyDescent="0.25">
      <c r="A149" s="61">
        <v>44024</v>
      </c>
      <c r="B149" s="14"/>
      <c r="C149" s="84"/>
      <c r="D149" s="108" t="s">
        <v>27</v>
      </c>
      <c r="E149" s="54" t="s">
        <v>139</v>
      </c>
    </row>
    <row r="150" spans="1:5" x14ac:dyDescent="0.25">
      <c r="A150" s="61">
        <v>44024</v>
      </c>
      <c r="B150" s="14"/>
      <c r="C150" s="84"/>
      <c r="D150" s="108" t="s">
        <v>27</v>
      </c>
      <c r="E150" s="108" t="s">
        <v>139</v>
      </c>
    </row>
    <row r="151" spans="1:5" x14ac:dyDescent="0.25">
      <c r="A151" s="61">
        <v>44024</v>
      </c>
      <c r="B151" s="14"/>
      <c r="C151" s="84"/>
      <c r="D151" s="108" t="s">
        <v>27</v>
      </c>
      <c r="E151" s="54" t="s">
        <v>619</v>
      </c>
    </row>
    <row r="152" spans="1:5" x14ac:dyDescent="0.25">
      <c r="A152" s="61">
        <v>44024</v>
      </c>
      <c r="B152" s="14"/>
      <c r="C152" s="84"/>
      <c r="D152" s="108" t="s">
        <v>51</v>
      </c>
      <c r="E152" s="108" t="s">
        <v>51</v>
      </c>
    </row>
    <row r="153" spans="1:5" x14ac:dyDescent="0.25">
      <c r="A153" s="61">
        <v>44024</v>
      </c>
      <c r="B153" s="14"/>
      <c r="C153" s="84"/>
      <c r="D153" s="108" t="s">
        <v>51</v>
      </c>
      <c r="E153" s="108" t="s">
        <v>51</v>
      </c>
    </row>
    <row r="154" spans="1:5" x14ac:dyDescent="0.25">
      <c r="A154" s="61">
        <v>44024</v>
      </c>
      <c r="B154" s="14"/>
      <c r="C154" s="84"/>
      <c r="D154" s="108" t="s">
        <v>51</v>
      </c>
      <c r="E154" s="108" t="s">
        <v>51</v>
      </c>
    </row>
    <row r="155" spans="1:5" x14ac:dyDescent="0.25">
      <c r="A155" s="61">
        <v>44024</v>
      </c>
      <c r="B155" s="14"/>
      <c r="C155" s="84"/>
      <c r="D155" s="108" t="s">
        <v>51</v>
      </c>
      <c r="E155" s="108" t="s">
        <v>51</v>
      </c>
    </row>
    <row r="156" spans="1:5" x14ac:dyDescent="0.25">
      <c r="A156" s="61">
        <v>44024</v>
      </c>
      <c r="B156" s="14"/>
      <c r="C156" s="84"/>
      <c r="D156" s="108" t="s">
        <v>51</v>
      </c>
      <c r="E156" s="108" t="s">
        <v>51</v>
      </c>
    </row>
    <row r="157" spans="1:5" x14ac:dyDescent="0.25">
      <c r="A157" s="61">
        <v>44024</v>
      </c>
      <c r="B157" s="14"/>
      <c r="C157" s="84"/>
      <c r="D157" s="108" t="s">
        <v>51</v>
      </c>
      <c r="E157" s="108" t="s">
        <v>51</v>
      </c>
    </row>
    <row r="158" spans="1:5" x14ac:dyDescent="0.25">
      <c r="A158" s="61">
        <v>44024</v>
      </c>
      <c r="B158" s="14"/>
      <c r="C158" s="84"/>
      <c r="D158" s="108" t="s">
        <v>51</v>
      </c>
      <c r="E158" s="108" t="s">
        <v>51</v>
      </c>
    </row>
    <row r="159" spans="1:5" x14ac:dyDescent="0.25">
      <c r="A159" s="61">
        <v>44024</v>
      </c>
      <c r="B159" s="14"/>
      <c r="C159" s="84"/>
      <c r="D159" s="108" t="s">
        <v>51</v>
      </c>
      <c r="E159" s="108" t="s">
        <v>51</v>
      </c>
    </row>
    <row r="160" spans="1:5" x14ac:dyDescent="0.25">
      <c r="A160" s="61">
        <v>44024</v>
      </c>
      <c r="B160" s="14"/>
      <c r="C160" s="84"/>
      <c r="D160" s="108" t="s">
        <v>51</v>
      </c>
      <c r="E160" s="108" t="s">
        <v>51</v>
      </c>
    </row>
    <row r="161" spans="1:6" x14ac:dyDescent="0.25">
      <c r="A161" s="61">
        <v>44024</v>
      </c>
      <c r="B161" s="14"/>
      <c r="C161" s="84"/>
      <c r="D161" s="108" t="s">
        <v>51</v>
      </c>
      <c r="E161" s="108" t="s">
        <v>51</v>
      </c>
    </row>
    <row r="162" spans="1:6" x14ac:dyDescent="0.25">
      <c r="A162" s="61">
        <v>44024</v>
      </c>
      <c r="B162" s="14"/>
      <c r="C162" s="84"/>
      <c r="D162" s="108" t="s">
        <v>10</v>
      </c>
      <c r="E162" s="108" t="s">
        <v>10</v>
      </c>
    </row>
    <row r="163" spans="1:6" x14ac:dyDescent="0.25">
      <c r="A163" s="61">
        <v>44024</v>
      </c>
      <c r="B163" s="14"/>
      <c r="C163" s="84"/>
      <c r="D163" s="108" t="s">
        <v>10</v>
      </c>
      <c r="E163" s="108" t="s">
        <v>10</v>
      </c>
    </row>
    <row r="164" spans="1:6" x14ac:dyDescent="0.25">
      <c r="A164" s="61">
        <v>44024</v>
      </c>
      <c r="B164" s="14"/>
      <c r="C164" s="84"/>
      <c r="D164" s="108" t="s">
        <v>10</v>
      </c>
      <c r="E164" s="108" t="s">
        <v>10</v>
      </c>
    </row>
    <row r="165" spans="1:6" x14ac:dyDescent="0.25">
      <c r="A165" s="61">
        <v>44025</v>
      </c>
      <c r="B165" s="61" t="s">
        <v>316</v>
      </c>
      <c r="C165" s="84">
        <v>85</v>
      </c>
      <c r="D165" s="108" t="s">
        <v>8</v>
      </c>
      <c r="E165" s="54" t="s">
        <v>8</v>
      </c>
    </row>
    <row r="166" spans="1:6" x14ac:dyDescent="0.25">
      <c r="A166" s="61">
        <v>44025</v>
      </c>
      <c r="B166" s="14" t="s">
        <v>316</v>
      </c>
      <c r="C166" s="14">
        <v>85</v>
      </c>
      <c r="D166" s="108" t="s">
        <v>8</v>
      </c>
      <c r="E166" s="54" t="s">
        <v>8</v>
      </c>
    </row>
    <row r="167" spans="1:6" x14ac:dyDescent="0.25">
      <c r="A167" s="61">
        <v>44026</v>
      </c>
      <c r="B167" s="14" t="s">
        <v>316</v>
      </c>
      <c r="C167" s="14">
        <v>70</v>
      </c>
      <c r="D167" s="108" t="s">
        <v>24</v>
      </c>
      <c r="E167" s="108" t="s">
        <v>23</v>
      </c>
    </row>
    <row r="168" spans="1:6" x14ac:dyDescent="0.25">
      <c r="A168" s="61">
        <v>44026</v>
      </c>
      <c r="B168" s="61" t="s">
        <v>316</v>
      </c>
      <c r="C168" s="84">
        <v>70</v>
      </c>
      <c r="D168" s="108" t="s">
        <v>24</v>
      </c>
      <c r="E168" s="108" t="s">
        <v>24</v>
      </c>
    </row>
    <row r="169" spans="1:6" x14ac:dyDescent="0.25">
      <c r="A169" s="61">
        <v>44026</v>
      </c>
      <c r="B169" s="61" t="s">
        <v>316</v>
      </c>
      <c r="C169" s="84">
        <v>79</v>
      </c>
      <c r="D169" s="108" t="s">
        <v>8</v>
      </c>
      <c r="E169" s="54" t="s">
        <v>8</v>
      </c>
    </row>
    <row r="170" spans="1:6" x14ac:dyDescent="0.25">
      <c r="A170" s="61">
        <v>44026</v>
      </c>
      <c r="B170" s="14" t="s">
        <v>316</v>
      </c>
      <c r="C170" s="14">
        <v>79</v>
      </c>
      <c r="D170" s="108" t="s">
        <v>8</v>
      </c>
      <c r="E170" s="54" t="s">
        <v>8</v>
      </c>
      <c r="F170" s="20"/>
    </row>
    <row r="171" spans="1:6" x14ac:dyDescent="0.25">
      <c r="A171" s="61">
        <v>44027</v>
      </c>
      <c r="B171" s="61" t="s">
        <v>315</v>
      </c>
      <c r="C171" s="84">
        <v>83</v>
      </c>
      <c r="D171" s="108" t="s">
        <v>8</v>
      </c>
      <c r="E171" s="54" t="s">
        <v>8</v>
      </c>
      <c r="F171" s="20"/>
    </row>
    <row r="172" spans="1:6" x14ac:dyDescent="0.25">
      <c r="A172" s="61">
        <v>44027</v>
      </c>
      <c r="B172" s="14" t="s">
        <v>315</v>
      </c>
      <c r="C172" s="14">
        <v>83</v>
      </c>
      <c r="D172" s="108" t="s">
        <v>8</v>
      </c>
      <c r="E172" s="54" t="s">
        <v>8</v>
      </c>
      <c r="F172" s="20"/>
    </row>
    <row r="173" spans="1:6" x14ac:dyDescent="0.25">
      <c r="A173" s="61">
        <v>44029</v>
      </c>
      <c r="B173" s="61" t="s">
        <v>315</v>
      </c>
      <c r="C173" s="84">
        <v>90</v>
      </c>
      <c r="D173" s="108" t="s">
        <v>8</v>
      </c>
      <c r="E173" s="54" t="s">
        <v>8</v>
      </c>
      <c r="F173" s="20"/>
    </row>
    <row r="174" spans="1:6" x14ac:dyDescent="0.25">
      <c r="A174" s="61">
        <v>44029</v>
      </c>
      <c r="B174" s="14" t="s">
        <v>315</v>
      </c>
      <c r="C174" s="14">
        <v>90</v>
      </c>
      <c r="D174" s="108" t="s">
        <v>8</v>
      </c>
      <c r="E174" s="54" t="s">
        <v>8</v>
      </c>
    </row>
    <row r="175" spans="1:6" x14ac:dyDescent="0.25">
      <c r="A175" s="61">
        <v>44033</v>
      </c>
      <c r="B175" s="61" t="s">
        <v>315</v>
      </c>
      <c r="C175" s="84">
        <v>77</v>
      </c>
      <c r="D175" s="108" t="s">
        <v>13</v>
      </c>
      <c r="E175" s="108" t="s">
        <v>13</v>
      </c>
    </row>
    <row r="176" spans="1:6" x14ac:dyDescent="0.25">
      <c r="A176" s="61">
        <v>44033</v>
      </c>
      <c r="B176" s="14" t="s">
        <v>315</v>
      </c>
      <c r="C176" s="14">
        <v>78</v>
      </c>
      <c r="D176" s="108" t="s">
        <v>13</v>
      </c>
      <c r="E176" s="108" t="s">
        <v>13</v>
      </c>
    </row>
    <row r="177" spans="1:6" x14ac:dyDescent="0.25">
      <c r="A177" s="61">
        <v>44039</v>
      </c>
      <c r="B177" s="61" t="s">
        <v>316</v>
      </c>
      <c r="C177" s="84">
        <v>60</v>
      </c>
      <c r="D177" s="108" t="s">
        <v>8</v>
      </c>
      <c r="E177" s="54" t="s">
        <v>8</v>
      </c>
    </row>
    <row r="178" spans="1:6" x14ac:dyDescent="0.25">
      <c r="A178" s="61">
        <v>44045</v>
      </c>
      <c r="B178" s="61" t="s">
        <v>316</v>
      </c>
      <c r="C178" s="84">
        <v>69</v>
      </c>
      <c r="D178" s="108" t="s">
        <v>24</v>
      </c>
      <c r="E178" s="108" t="s">
        <v>23</v>
      </c>
      <c r="F178" s="20"/>
    </row>
    <row r="179" spans="1:6" x14ac:dyDescent="0.25">
      <c r="A179" s="61">
        <v>44045</v>
      </c>
      <c r="B179" s="61" t="s">
        <v>316</v>
      </c>
      <c r="C179" s="84">
        <v>64</v>
      </c>
      <c r="D179" s="108" t="s">
        <v>8</v>
      </c>
      <c r="E179" s="54" t="s">
        <v>8</v>
      </c>
      <c r="F179" s="20"/>
    </row>
    <row r="180" spans="1:6" s="20" customFormat="1" x14ac:dyDescent="0.25">
      <c r="A180" s="61">
        <v>44045</v>
      </c>
      <c r="B180" s="61" t="s">
        <v>315</v>
      </c>
      <c r="C180" s="84">
        <v>72</v>
      </c>
      <c r="D180" s="108" t="s">
        <v>8</v>
      </c>
      <c r="E180" s="54" t="s">
        <v>8</v>
      </c>
    </row>
    <row r="181" spans="1:6" s="20" customFormat="1" x14ac:dyDescent="0.25">
      <c r="A181" s="61">
        <v>44048</v>
      </c>
      <c r="B181" s="61" t="s">
        <v>316</v>
      </c>
      <c r="C181" s="84">
        <v>62</v>
      </c>
      <c r="D181" s="108" t="s">
        <v>8</v>
      </c>
      <c r="E181" s="54" t="s">
        <v>8</v>
      </c>
    </row>
    <row r="182" spans="1:6" s="20" customFormat="1" x14ac:dyDescent="0.25">
      <c r="A182" s="61">
        <v>44048</v>
      </c>
      <c r="B182" s="61" t="s">
        <v>315</v>
      </c>
      <c r="C182" s="84">
        <v>68</v>
      </c>
      <c r="D182" s="108" t="s">
        <v>8</v>
      </c>
      <c r="E182" s="54" t="s">
        <v>8</v>
      </c>
    </row>
    <row r="183" spans="1:6" s="20" customFormat="1" x14ac:dyDescent="0.25">
      <c r="A183" s="61">
        <v>44048</v>
      </c>
      <c r="B183" s="61" t="s">
        <v>315</v>
      </c>
      <c r="C183" s="84">
        <v>93</v>
      </c>
      <c r="D183" s="108" t="s">
        <v>8</v>
      </c>
      <c r="E183" s="54" t="s">
        <v>8</v>
      </c>
    </row>
    <row r="184" spans="1:6" x14ac:dyDescent="0.25">
      <c r="A184" s="61">
        <v>44053</v>
      </c>
      <c r="B184" s="61" t="s">
        <v>316</v>
      </c>
      <c r="C184" s="84">
        <v>86</v>
      </c>
      <c r="D184" s="108" t="s">
        <v>20</v>
      </c>
      <c r="E184" s="108" t="s">
        <v>20</v>
      </c>
      <c r="F184" s="20"/>
    </row>
    <row r="185" spans="1:6" x14ac:dyDescent="0.25">
      <c r="A185" s="61">
        <v>44055</v>
      </c>
      <c r="B185" s="61" t="s">
        <v>316</v>
      </c>
      <c r="C185" s="84">
        <v>52</v>
      </c>
      <c r="D185" s="108" t="s">
        <v>9</v>
      </c>
      <c r="E185" s="108" t="s">
        <v>9</v>
      </c>
    </row>
    <row r="186" spans="1:6" x14ac:dyDescent="0.25">
      <c r="A186" s="61">
        <v>44055</v>
      </c>
      <c r="B186" s="61" t="s">
        <v>316</v>
      </c>
      <c r="C186" s="84">
        <v>64</v>
      </c>
      <c r="D186" s="108" t="s">
        <v>10</v>
      </c>
      <c r="E186" s="108" t="s">
        <v>10</v>
      </c>
      <c r="F186" s="20"/>
    </row>
    <row r="187" spans="1:6" s="20" customFormat="1" x14ac:dyDescent="0.25">
      <c r="A187" s="61">
        <v>44056</v>
      </c>
      <c r="B187" s="61" t="s">
        <v>315</v>
      </c>
      <c r="C187" s="84">
        <v>88</v>
      </c>
      <c r="D187" s="108" t="s">
        <v>8</v>
      </c>
      <c r="E187" s="54" t="s">
        <v>8</v>
      </c>
    </row>
    <row r="188" spans="1:6" s="20" customFormat="1" x14ac:dyDescent="0.25">
      <c r="A188" s="61">
        <v>44057</v>
      </c>
      <c r="B188" s="61" t="s">
        <v>316</v>
      </c>
      <c r="C188" s="84">
        <v>69</v>
      </c>
      <c r="D188" s="108" t="s">
        <v>9</v>
      </c>
      <c r="E188" s="108" t="s">
        <v>9</v>
      </c>
    </row>
    <row r="189" spans="1:6" s="20" customFormat="1" x14ac:dyDescent="0.25">
      <c r="A189" s="61">
        <v>44057</v>
      </c>
      <c r="B189" s="61" t="s">
        <v>316</v>
      </c>
      <c r="C189" s="84">
        <v>58</v>
      </c>
      <c r="D189" s="108" t="s">
        <v>8</v>
      </c>
      <c r="E189" s="54" t="s">
        <v>8</v>
      </c>
    </row>
    <row r="190" spans="1:6" s="20" customFormat="1" x14ac:dyDescent="0.25">
      <c r="A190" s="61">
        <v>44057</v>
      </c>
      <c r="B190" s="61" t="s">
        <v>316</v>
      </c>
      <c r="C190" s="84">
        <v>84</v>
      </c>
      <c r="D190" s="108" t="s">
        <v>8</v>
      </c>
      <c r="E190" s="54" t="s">
        <v>8</v>
      </c>
    </row>
    <row r="191" spans="1:6" x14ac:dyDescent="0.25">
      <c r="A191" s="61">
        <v>44058</v>
      </c>
      <c r="B191" s="61" t="s">
        <v>316</v>
      </c>
      <c r="C191" s="84">
        <v>40</v>
      </c>
      <c r="D191" s="108" t="s">
        <v>8</v>
      </c>
      <c r="E191" s="54" t="s">
        <v>8</v>
      </c>
    </row>
    <row r="192" spans="1:6" s="20" customFormat="1" x14ac:dyDescent="0.25">
      <c r="A192" s="61">
        <v>44058</v>
      </c>
      <c r="B192" s="61" t="s">
        <v>316</v>
      </c>
      <c r="C192" s="84">
        <v>65</v>
      </c>
      <c r="D192" s="108" t="s">
        <v>8</v>
      </c>
      <c r="E192" s="54" t="s">
        <v>8</v>
      </c>
    </row>
    <row r="193" spans="1:5" s="20" customFormat="1" x14ac:dyDescent="0.25">
      <c r="A193" s="61">
        <v>44059</v>
      </c>
      <c r="B193" s="61" t="s">
        <v>315</v>
      </c>
      <c r="C193" s="84">
        <v>73</v>
      </c>
      <c r="D193" s="108" t="s">
        <v>20</v>
      </c>
      <c r="E193" s="108" t="s">
        <v>20</v>
      </c>
    </row>
    <row r="194" spans="1:5" s="20" customFormat="1" x14ac:dyDescent="0.25">
      <c r="A194" s="61">
        <v>44059</v>
      </c>
      <c r="B194" s="61" t="s">
        <v>316</v>
      </c>
      <c r="C194" s="84">
        <v>32</v>
      </c>
      <c r="D194" s="108" t="s">
        <v>8</v>
      </c>
      <c r="E194" s="54" t="s">
        <v>8</v>
      </c>
    </row>
    <row r="195" spans="1:5" s="20" customFormat="1" x14ac:dyDescent="0.25">
      <c r="A195" s="61">
        <v>44061</v>
      </c>
      <c r="B195" s="61" t="s">
        <v>316</v>
      </c>
      <c r="C195" s="84">
        <v>71</v>
      </c>
      <c r="D195" s="108" t="s">
        <v>9</v>
      </c>
      <c r="E195" s="108" t="s">
        <v>9</v>
      </c>
    </row>
    <row r="196" spans="1:5" s="20" customFormat="1" x14ac:dyDescent="0.25">
      <c r="A196" s="61">
        <v>44063</v>
      </c>
      <c r="B196" s="14" t="s">
        <v>316</v>
      </c>
      <c r="C196" s="84">
        <v>57</v>
      </c>
      <c r="D196" s="108" t="s">
        <v>9</v>
      </c>
      <c r="E196" s="108" t="s">
        <v>9</v>
      </c>
    </row>
    <row r="197" spans="1:5" s="20" customFormat="1" x14ac:dyDescent="0.25">
      <c r="A197" s="61">
        <v>44063</v>
      </c>
      <c r="B197" s="61" t="s">
        <v>315</v>
      </c>
      <c r="C197" s="84">
        <v>87</v>
      </c>
      <c r="D197" s="108" t="s">
        <v>9</v>
      </c>
      <c r="E197" s="108" t="s">
        <v>9</v>
      </c>
    </row>
    <row r="198" spans="1:5" s="20" customFormat="1" x14ac:dyDescent="0.25">
      <c r="A198" s="61">
        <v>44065</v>
      </c>
      <c r="B198" s="14" t="s">
        <v>316</v>
      </c>
      <c r="C198" s="84">
        <v>82</v>
      </c>
      <c r="D198" s="108" t="s">
        <v>9</v>
      </c>
      <c r="E198" s="108" t="s">
        <v>9</v>
      </c>
    </row>
    <row r="199" spans="1:5" x14ac:dyDescent="0.25">
      <c r="A199" s="61">
        <v>44067</v>
      </c>
      <c r="B199" s="14" t="s">
        <v>315</v>
      </c>
      <c r="C199" s="84">
        <v>80</v>
      </c>
      <c r="D199" s="108" t="s">
        <v>8</v>
      </c>
      <c r="E199" s="54" t="s">
        <v>8</v>
      </c>
    </row>
    <row r="200" spans="1:5" x14ac:dyDescent="0.25">
      <c r="A200" s="61">
        <v>44067</v>
      </c>
      <c r="B200" s="14" t="s">
        <v>315</v>
      </c>
      <c r="C200" s="84">
        <v>91</v>
      </c>
      <c r="D200" s="108" t="s">
        <v>8</v>
      </c>
      <c r="E200" s="54" t="s">
        <v>8</v>
      </c>
    </row>
    <row r="201" spans="1:5" s="20" customFormat="1" x14ac:dyDescent="0.25">
      <c r="A201" s="61">
        <v>44068</v>
      </c>
      <c r="B201" s="14" t="s">
        <v>316</v>
      </c>
      <c r="C201" s="84">
        <v>67</v>
      </c>
      <c r="D201" s="108" t="s">
        <v>9</v>
      </c>
      <c r="E201" s="108" t="s">
        <v>9</v>
      </c>
    </row>
    <row r="202" spans="1:5" s="20" customFormat="1" x14ac:dyDescent="0.25">
      <c r="A202" s="61">
        <v>44068</v>
      </c>
      <c r="B202" s="14" t="s">
        <v>315</v>
      </c>
      <c r="C202" s="84">
        <v>93</v>
      </c>
      <c r="D202" s="108" t="s">
        <v>12</v>
      </c>
      <c r="E202" s="108" t="s">
        <v>12</v>
      </c>
    </row>
    <row r="203" spans="1:5" s="20" customFormat="1" x14ac:dyDescent="0.25">
      <c r="A203" s="61">
        <v>44068</v>
      </c>
      <c r="B203" s="14" t="s">
        <v>315</v>
      </c>
      <c r="C203" s="84">
        <v>98</v>
      </c>
      <c r="D203" s="108" t="s">
        <v>8</v>
      </c>
      <c r="E203" s="54" t="s">
        <v>8</v>
      </c>
    </row>
    <row r="204" spans="1:5" x14ac:dyDescent="0.25">
      <c r="A204" s="61">
        <v>44069</v>
      </c>
      <c r="B204" s="14" t="s">
        <v>316</v>
      </c>
      <c r="C204" s="84">
        <v>76</v>
      </c>
      <c r="D204" s="108" t="s">
        <v>8</v>
      </c>
      <c r="E204" s="54" t="s">
        <v>8</v>
      </c>
    </row>
    <row r="205" spans="1:5" x14ac:dyDescent="0.25">
      <c r="A205" s="61">
        <v>44069</v>
      </c>
      <c r="B205" s="14" t="s">
        <v>315</v>
      </c>
      <c r="C205" s="84">
        <v>83</v>
      </c>
      <c r="D205" s="108" t="s">
        <v>8</v>
      </c>
      <c r="E205" s="54" t="s">
        <v>8</v>
      </c>
    </row>
    <row r="206" spans="1:5" x14ac:dyDescent="0.25">
      <c r="A206" s="61">
        <v>44070</v>
      </c>
      <c r="B206" s="14" t="s">
        <v>315</v>
      </c>
      <c r="C206" s="84">
        <v>49</v>
      </c>
      <c r="D206" s="108" t="s">
        <v>20</v>
      </c>
      <c r="E206" s="108" t="s">
        <v>20</v>
      </c>
    </row>
    <row r="207" spans="1:5" x14ac:dyDescent="0.25">
      <c r="A207" s="61">
        <v>44070</v>
      </c>
      <c r="B207" s="14" t="s">
        <v>316</v>
      </c>
      <c r="C207" s="84">
        <v>64</v>
      </c>
      <c r="D207" s="108" t="s">
        <v>8</v>
      </c>
      <c r="E207" s="54" t="s">
        <v>8</v>
      </c>
    </row>
    <row r="208" spans="1:5" x14ac:dyDescent="0.25">
      <c r="A208" s="61">
        <v>44070</v>
      </c>
      <c r="B208" s="14" t="s">
        <v>315</v>
      </c>
      <c r="C208" s="84">
        <v>82</v>
      </c>
      <c r="D208" s="108" t="s">
        <v>8</v>
      </c>
      <c r="E208" s="54" t="s">
        <v>8</v>
      </c>
    </row>
    <row r="209" spans="1:5" x14ac:dyDescent="0.25">
      <c r="A209" s="61">
        <v>44071</v>
      </c>
      <c r="B209" s="14" t="s">
        <v>316</v>
      </c>
      <c r="C209" s="84">
        <v>62</v>
      </c>
      <c r="D209" s="108" t="s">
        <v>11</v>
      </c>
      <c r="E209" s="54" t="s">
        <v>11</v>
      </c>
    </row>
    <row r="210" spans="1:5" x14ac:dyDescent="0.25">
      <c r="A210" s="61">
        <v>44071</v>
      </c>
      <c r="B210" s="14" t="s">
        <v>316</v>
      </c>
      <c r="C210" s="84">
        <v>68</v>
      </c>
      <c r="D210" s="108" t="s">
        <v>8</v>
      </c>
      <c r="E210" s="54" t="s">
        <v>8</v>
      </c>
    </row>
    <row r="211" spans="1:5" x14ac:dyDescent="0.25">
      <c r="A211" s="61">
        <v>44071</v>
      </c>
      <c r="B211" s="14" t="s">
        <v>316</v>
      </c>
      <c r="C211" s="84">
        <v>76</v>
      </c>
      <c r="D211" s="108" t="s">
        <v>8</v>
      </c>
      <c r="E211" s="54" t="s">
        <v>8</v>
      </c>
    </row>
    <row r="212" spans="1:5" x14ac:dyDescent="0.25">
      <c r="A212" s="61">
        <v>44072</v>
      </c>
      <c r="B212" s="14" t="s">
        <v>316</v>
      </c>
      <c r="C212" s="84">
        <v>68</v>
      </c>
      <c r="D212" s="108" t="s">
        <v>24</v>
      </c>
      <c r="E212" s="108" t="s">
        <v>23</v>
      </c>
    </row>
    <row r="213" spans="1:5" x14ac:dyDescent="0.25">
      <c r="A213" s="61">
        <v>44072</v>
      </c>
      <c r="B213" s="14" t="s">
        <v>316</v>
      </c>
      <c r="C213" s="84">
        <v>68</v>
      </c>
      <c r="D213" s="108" t="s">
        <v>24</v>
      </c>
      <c r="E213" s="108" t="s">
        <v>23</v>
      </c>
    </row>
    <row r="214" spans="1:5" x14ac:dyDescent="0.25">
      <c r="A214" s="61">
        <v>44072</v>
      </c>
      <c r="B214" s="14" t="s">
        <v>316</v>
      </c>
      <c r="C214" s="84">
        <v>77</v>
      </c>
      <c r="D214" s="108" t="s">
        <v>8</v>
      </c>
      <c r="E214" s="54" t="s">
        <v>8</v>
      </c>
    </row>
    <row r="215" spans="1:5" x14ac:dyDescent="0.25">
      <c r="A215" s="61">
        <v>44072</v>
      </c>
      <c r="B215" s="14" t="s">
        <v>316</v>
      </c>
      <c r="C215" s="84">
        <v>80</v>
      </c>
      <c r="D215" s="108" t="s">
        <v>8</v>
      </c>
      <c r="E215" s="54" t="s">
        <v>8</v>
      </c>
    </row>
    <row r="216" spans="1:5" x14ac:dyDescent="0.25">
      <c r="A216" s="61">
        <v>44073</v>
      </c>
      <c r="B216" s="14" t="s">
        <v>316</v>
      </c>
      <c r="C216" s="84">
        <v>59</v>
      </c>
      <c r="D216" s="108" t="s">
        <v>24</v>
      </c>
      <c r="E216" s="108" t="s">
        <v>23</v>
      </c>
    </row>
    <row r="217" spans="1:5" x14ac:dyDescent="0.25">
      <c r="A217" s="61">
        <v>44073</v>
      </c>
      <c r="B217" s="14" t="s">
        <v>317</v>
      </c>
      <c r="C217" s="84">
        <v>93</v>
      </c>
      <c r="D217" s="108" t="s">
        <v>9</v>
      </c>
      <c r="E217" s="108" t="s">
        <v>9</v>
      </c>
    </row>
    <row r="218" spans="1:5" x14ac:dyDescent="0.25">
      <c r="A218" s="61">
        <v>44073</v>
      </c>
      <c r="B218" s="14" t="s">
        <v>316</v>
      </c>
      <c r="C218" s="84">
        <v>79</v>
      </c>
      <c r="D218" s="108" t="s">
        <v>8</v>
      </c>
      <c r="E218" s="54" t="s">
        <v>8</v>
      </c>
    </row>
    <row r="219" spans="1:5" x14ac:dyDescent="0.25">
      <c r="A219" s="61">
        <v>44074</v>
      </c>
      <c r="B219" s="14" t="s">
        <v>315</v>
      </c>
      <c r="C219" s="84">
        <v>82</v>
      </c>
      <c r="D219" s="108" t="s">
        <v>9</v>
      </c>
      <c r="E219" s="108" t="s">
        <v>9</v>
      </c>
    </row>
    <row r="220" spans="1:5" x14ac:dyDescent="0.25">
      <c r="A220" s="61">
        <v>44074</v>
      </c>
      <c r="B220" s="14" t="s">
        <v>315</v>
      </c>
      <c r="C220" s="84">
        <v>89</v>
      </c>
      <c r="D220" s="108" t="s">
        <v>8</v>
      </c>
      <c r="E220" s="54" t="s">
        <v>8</v>
      </c>
    </row>
    <row r="221" spans="1:5" x14ac:dyDescent="0.25">
      <c r="A221" s="61">
        <v>44075</v>
      </c>
      <c r="B221" s="14" t="s">
        <v>316</v>
      </c>
      <c r="C221" s="84">
        <v>85</v>
      </c>
      <c r="D221" s="108" t="s">
        <v>8</v>
      </c>
      <c r="E221" s="54" t="s">
        <v>8</v>
      </c>
    </row>
    <row r="222" spans="1:5" x14ac:dyDescent="0.25">
      <c r="A222" s="61">
        <v>44076</v>
      </c>
      <c r="B222" s="14" t="s">
        <v>315</v>
      </c>
      <c r="C222" s="84">
        <v>64</v>
      </c>
      <c r="D222" s="108" t="s">
        <v>13</v>
      </c>
      <c r="E222" s="108" t="s">
        <v>13</v>
      </c>
    </row>
    <row r="223" spans="1:5" x14ac:dyDescent="0.25">
      <c r="A223" s="61">
        <v>44077</v>
      </c>
      <c r="B223" s="14" t="s">
        <v>315</v>
      </c>
      <c r="C223" s="84">
        <v>79</v>
      </c>
      <c r="D223" s="108" t="s">
        <v>9</v>
      </c>
      <c r="E223" s="108" t="s">
        <v>9</v>
      </c>
    </row>
    <row r="224" spans="1:5" x14ac:dyDescent="0.25">
      <c r="A224" s="61">
        <v>44077</v>
      </c>
      <c r="B224" s="14" t="s">
        <v>315</v>
      </c>
      <c r="C224" s="84">
        <v>85</v>
      </c>
      <c r="D224" s="108" t="s">
        <v>8</v>
      </c>
      <c r="E224" s="54" t="s">
        <v>8</v>
      </c>
    </row>
    <row r="225" spans="1:5" x14ac:dyDescent="0.25">
      <c r="A225" s="61">
        <v>44078</v>
      </c>
      <c r="B225" s="14" t="s">
        <v>316</v>
      </c>
      <c r="C225" s="84">
        <v>75</v>
      </c>
      <c r="D225" s="108" t="s">
        <v>13</v>
      </c>
      <c r="E225" s="108" t="s">
        <v>13</v>
      </c>
    </row>
    <row r="226" spans="1:5" x14ac:dyDescent="0.25">
      <c r="A226" s="61">
        <v>44078</v>
      </c>
      <c r="B226" s="14" t="s">
        <v>316</v>
      </c>
      <c r="C226" s="84">
        <v>67</v>
      </c>
      <c r="D226" s="108" t="s">
        <v>8</v>
      </c>
      <c r="E226" s="54" t="s">
        <v>8</v>
      </c>
    </row>
    <row r="227" spans="1:5" x14ac:dyDescent="0.25">
      <c r="A227" s="61">
        <v>44079</v>
      </c>
      <c r="B227" s="14" t="s">
        <v>315</v>
      </c>
      <c r="C227" s="84">
        <v>69</v>
      </c>
      <c r="D227" s="108" t="s">
        <v>8</v>
      </c>
      <c r="E227" s="54" t="s">
        <v>8</v>
      </c>
    </row>
    <row r="228" spans="1:5" x14ac:dyDescent="0.25">
      <c r="A228" s="61">
        <v>44080</v>
      </c>
      <c r="B228" s="14" t="s">
        <v>315</v>
      </c>
      <c r="C228" s="84">
        <v>58</v>
      </c>
      <c r="D228" s="108" t="s">
        <v>9</v>
      </c>
      <c r="E228" s="108" t="s">
        <v>9</v>
      </c>
    </row>
    <row r="229" spans="1:5" x14ac:dyDescent="0.25">
      <c r="A229" s="61">
        <v>44081</v>
      </c>
      <c r="B229" s="14" t="s">
        <v>316</v>
      </c>
      <c r="C229" s="84">
        <v>75</v>
      </c>
      <c r="D229" s="108" t="s">
        <v>24</v>
      </c>
      <c r="E229" s="54" t="s">
        <v>24</v>
      </c>
    </row>
    <row r="230" spans="1:5" x14ac:dyDescent="0.25">
      <c r="A230" s="61">
        <v>44081</v>
      </c>
      <c r="B230" s="14" t="s">
        <v>316</v>
      </c>
      <c r="C230" s="84">
        <v>71</v>
      </c>
      <c r="D230" s="108" t="s">
        <v>8</v>
      </c>
      <c r="E230" s="54" t="s">
        <v>8</v>
      </c>
    </row>
    <row r="231" spans="1:5" x14ac:dyDescent="0.25">
      <c r="A231" s="61">
        <v>44082</v>
      </c>
      <c r="B231" s="14" t="s">
        <v>315</v>
      </c>
      <c r="C231" s="84">
        <v>70</v>
      </c>
      <c r="D231" s="108" t="s">
        <v>8</v>
      </c>
      <c r="E231" s="54" t="s">
        <v>110</v>
      </c>
    </row>
    <row r="232" spans="1:5" x14ac:dyDescent="0.25">
      <c r="A232" s="61">
        <v>44084</v>
      </c>
      <c r="B232" s="14" t="s">
        <v>316</v>
      </c>
      <c r="C232" s="84">
        <v>64</v>
      </c>
      <c r="D232" s="108" t="s">
        <v>8</v>
      </c>
      <c r="E232" s="54" t="s">
        <v>8</v>
      </c>
    </row>
    <row r="233" spans="1:5" x14ac:dyDescent="0.25">
      <c r="A233" s="61">
        <v>44084</v>
      </c>
      <c r="B233" s="14" t="s">
        <v>315</v>
      </c>
      <c r="C233" s="84">
        <v>68</v>
      </c>
      <c r="D233" s="108" t="s">
        <v>8</v>
      </c>
      <c r="E233" s="54" t="s">
        <v>8</v>
      </c>
    </row>
    <row r="234" spans="1:5" x14ac:dyDescent="0.25">
      <c r="A234" s="61">
        <v>44084</v>
      </c>
      <c r="B234" s="14" t="s">
        <v>316</v>
      </c>
      <c r="C234" s="84">
        <v>81</v>
      </c>
      <c r="D234" s="108" t="s">
        <v>8</v>
      </c>
      <c r="E234" s="54" t="s">
        <v>110</v>
      </c>
    </row>
    <row r="235" spans="1:5" x14ac:dyDescent="0.25">
      <c r="A235" s="61">
        <v>44084</v>
      </c>
      <c r="B235" s="14" t="s">
        <v>316</v>
      </c>
      <c r="C235" s="84">
        <v>85</v>
      </c>
      <c r="D235" s="108" t="s">
        <v>27</v>
      </c>
      <c r="E235" s="54" t="s">
        <v>139</v>
      </c>
    </row>
    <row r="236" spans="1:5" x14ac:dyDescent="0.25">
      <c r="A236" s="61">
        <v>44084</v>
      </c>
      <c r="B236" s="14" t="s">
        <v>315</v>
      </c>
      <c r="C236" s="84">
        <v>56</v>
      </c>
      <c r="D236" s="108" t="s">
        <v>51</v>
      </c>
      <c r="E236" s="108" t="s">
        <v>51</v>
      </c>
    </row>
    <row r="237" spans="1:5" x14ac:dyDescent="0.25">
      <c r="A237" s="61">
        <v>44092</v>
      </c>
      <c r="B237" s="14" t="s">
        <v>315</v>
      </c>
      <c r="C237" s="84">
        <v>87</v>
      </c>
      <c r="D237" s="108" t="s">
        <v>8</v>
      </c>
      <c r="E237" s="108" t="s">
        <v>8</v>
      </c>
    </row>
    <row r="238" spans="1:5" x14ac:dyDescent="0.25">
      <c r="A238" s="61">
        <v>44092</v>
      </c>
      <c r="B238" s="14" t="s">
        <v>315</v>
      </c>
      <c r="C238" s="84">
        <v>89</v>
      </c>
      <c r="D238" s="108" t="s">
        <v>8</v>
      </c>
      <c r="E238" s="108" t="s">
        <v>8</v>
      </c>
    </row>
    <row r="239" spans="1:5" x14ac:dyDescent="0.25">
      <c r="A239" s="61">
        <v>44092</v>
      </c>
      <c r="B239" s="14" t="s">
        <v>316</v>
      </c>
      <c r="C239" s="84">
        <v>85</v>
      </c>
      <c r="D239" s="108" t="s">
        <v>51</v>
      </c>
      <c r="E239" s="108" t="s">
        <v>51</v>
      </c>
    </row>
    <row r="240" spans="1:5" x14ac:dyDescent="0.25">
      <c r="A240" s="61">
        <v>44094</v>
      </c>
      <c r="B240" s="14" t="s">
        <v>316</v>
      </c>
      <c r="C240" s="84">
        <v>90</v>
      </c>
      <c r="D240" s="108" t="s">
        <v>8</v>
      </c>
      <c r="E240" s="108" t="s">
        <v>8</v>
      </c>
    </row>
    <row r="241" spans="1:5" x14ac:dyDescent="0.25">
      <c r="A241" s="61">
        <v>44094</v>
      </c>
      <c r="B241" s="14" t="s">
        <v>316</v>
      </c>
      <c r="C241" s="84">
        <v>59</v>
      </c>
      <c r="D241" s="108" t="s">
        <v>10</v>
      </c>
      <c r="E241" s="108" t="s">
        <v>10</v>
      </c>
    </row>
    <row r="242" spans="1:5" x14ac:dyDescent="0.25">
      <c r="A242" s="61">
        <v>44094</v>
      </c>
      <c r="B242" s="14" t="s">
        <v>316</v>
      </c>
      <c r="C242" s="84">
        <v>59</v>
      </c>
      <c r="D242" s="108" t="s">
        <v>10</v>
      </c>
      <c r="E242" s="108" t="s">
        <v>10</v>
      </c>
    </row>
    <row r="243" spans="1:5" x14ac:dyDescent="0.25">
      <c r="A243" s="61">
        <v>44095</v>
      </c>
      <c r="B243" s="14" t="s">
        <v>316</v>
      </c>
      <c r="C243" s="84">
        <v>82</v>
      </c>
      <c r="D243" s="108" t="s">
        <v>24</v>
      </c>
      <c r="E243" s="108" t="s">
        <v>23</v>
      </c>
    </row>
    <row r="244" spans="1:5" x14ac:dyDescent="0.25">
      <c r="A244" s="61">
        <v>44095</v>
      </c>
      <c r="B244" s="14" t="s">
        <v>316</v>
      </c>
      <c r="C244" s="84">
        <v>90</v>
      </c>
      <c r="D244" s="108" t="s">
        <v>9</v>
      </c>
      <c r="E244" s="108" t="s">
        <v>9</v>
      </c>
    </row>
    <row r="245" spans="1:5" x14ac:dyDescent="0.25">
      <c r="A245" s="61">
        <v>44096</v>
      </c>
      <c r="B245" s="14" t="s">
        <v>316</v>
      </c>
      <c r="C245" s="84">
        <v>62</v>
      </c>
      <c r="D245" s="108" t="s">
        <v>13</v>
      </c>
      <c r="E245" s="108" t="s">
        <v>13</v>
      </c>
    </row>
    <row r="246" spans="1:5" x14ac:dyDescent="0.25">
      <c r="A246" s="61">
        <v>44096</v>
      </c>
      <c r="B246" s="14" t="s">
        <v>316</v>
      </c>
      <c r="C246" s="84">
        <v>62</v>
      </c>
      <c r="D246" s="108" t="s">
        <v>13</v>
      </c>
      <c r="E246" s="108" t="s">
        <v>13</v>
      </c>
    </row>
    <row r="247" spans="1:5" x14ac:dyDescent="0.25">
      <c r="A247" s="61">
        <v>44096</v>
      </c>
      <c r="B247" s="14" t="s">
        <v>315</v>
      </c>
      <c r="C247" s="84">
        <v>68</v>
      </c>
      <c r="D247" s="108" t="s">
        <v>13</v>
      </c>
      <c r="E247" s="108" t="s">
        <v>13</v>
      </c>
    </row>
    <row r="248" spans="1:5" x14ac:dyDescent="0.25">
      <c r="A248" s="61">
        <v>44096</v>
      </c>
      <c r="B248" s="14" t="s">
        <v>316</v>
      </c>
      <c r="C248" s="84">
        <v>66</v>
      </c>
      <c r="D248" s="108" t="s">
        <v>9</v>
      </c>
      <c r="E248" s="108" t="s">
        <v>9</v>
      </c>
    </row>
    <row r="249" spans="1:5" x14ac:dyDescent="0.25">
      <c r="A249" s="61">
        <v>44096</v>
      </c>
      <c r="B249" s="14" t="s">
        <v>316</v>
      </c>
      <c r="C249" s="84">
        <v>86</v>
      </c>
      <c r="D249" s="108" t="s">
        <v>8</v>
      </c>
      <c r="E249" s="108" t="s">
        <v>8</v>
      </c>
    </row>
    <row r="250" spans="1:5" x14ac:dyDescent="0.25">
      <c r="A250" s="61">
        <v>44097</v>
      </c>
      <c r="B250" s="14" t="s">
        <v>316</v>
      </c>
      <c r="C250" s="84">
        <v>59</v>
      </c>
      <c r="D250" s="108" t="s">
        <v>20</v>
      </c>
      <c r="E250" s="108" t="s">
        <v>20</v>
      </c>
    </row>
    <row r="251" spans="1:5" x14ac:dyDescent="0.25">
      <c r="A251" s="61">
        <v>44097</v>
      </c>
      <c r="B251" s="14" t="s">
        <v>315</v>
      </c>
      <c r="C251" s="84">
        <v>92</v>
      </c>
      <c r="D251" s="108" t="s">
        <v>13</v>
      </c>
      <c r="E251" s="108" t="s">
        <v>223</v>
      </c>
    </row>
    <row r="252" spans="1:5" x14ac:dyDescent="0.25">
      <c r="A252" s="61">
        <v>44098</v>
      </c>
      <c r="B252" s="14" t="s">
        <v>315</v>
      </c>
      <c r="C252" s="84">
        <v>54</v>
      </c>
      <c r="D252" s="108" t="s">
        <v>9</v>
      </c>
      <c r="E252" s="108" t="s">
        <v>17</v>
      </c>
    </row>
    <row r="253" spans="1:5" x14ac:dyDescent="0.25">
      <c r="A253" s="61">
        <v>44098</v>
      </c>
      <c r="B253" s="14" t="s">
        <v>316</v>
      </c>
      <c r="C253" s="84">
        <v>76</v>
      </c>
      <c r="D253" s="108" t="s">
        <v>8</v>
      </c>
      <c r="E253" s="108" t="s">
        <v>8</v>
      </c>
    </row>
    <row r="254" spans="1:5" x14ac:dyDescent="0.25">
      <c r="A254" s="61">
        <v>44099</v>
      </c>
      <c r="B254" s="14" t="s">
        <v>316</v>
      </c>
      <c r="C254" s="84">
        <v>75</v>
      </c>
      <c r="D254" s="108" t="s">
        <v>8</v>
      </c>
      <c r="E254" s="108" t="s">
        <v>110</v>
      </c>
    </row>
    <row r="255" spans="1:5" x14ac:dyDescent="0.25">
      <c r="A255" s="61">
        <v>44099</v>
      </c>
      <c r="B255" s="14" t="s">
        <v>316</v>
      </c>
      <c r="C255" s="84">
        <v>75</v>
      </c>
      <c r="D255" s="108" t="s">
        <v>27</v>
      </c>
      <c r="E255" s="108" t="s">
        <v>139</v>
      </c>
    </row>
    <row r="256" spans="1:5" x14ac:dyDescent="0.25">
      <c r="A256" s="61">
        <v>44100</v>
      </c>
      <c r="B256" s="14" t="s">
        <v>316</v>
      </c>
      <c r="C256" s="84">
        <v>63</v>
      </c>
      <c r="D256" s="108" t="s">
        <v>8</v>
      </c>
      <c r="E256" s="108" t="s">
        <v>8</v>
      </c>
    </row>
    <row r="257" spans="1:5" x14ac:dyDescent="0.25">
      <c r="A257" s="61">
        <v>44100</v>
      </c>
      <c r="B257" s="14" t="s">
        <v>315</v>
      </c>
      <c r="C257" s="84">
        <v>68</v>
      </c>
      <c r="D257" s="108" t="s">
        <v>10</v>
      </c>
      <c r="E257" s="108" t="s">
        <v>10</v>
      </c>
    </row>
    <row r="258" spans="1:5" x14ac:dyDescent="0.25">
      <c r="A258" s="61">
        <v>44101</v>
      </c>
      <c r="B258" s="14" t="s">
        <v>316</v>
      </c>
      <c r="C258" s="84">
        <v>72</v>
      </c>
      <c r="D258" s="108" t="s">
        <v>9</v>
      </c>
      <c r="E258" s="108" t="s">
        <v>9</v>
      </c>
    </row>
    <row r="259" spans="1:5" x14ac:dyDescent="0.25">
      <c r="A259" s="61">
        <v>44101</v>
      </c>
      <c r="B259" s="14" t="s">
        <v>316</v>
      </c>
      <c r="C259" s="84">
        <v>53</v>
      </c>
      <c r="D259" s="108" t="s">
        <v>8</v>
      </c>
      <c r="E259" s="108" t="s">
        <v>72</v>
      </c>
    </row>
    <row r="260" spans="1:5" x14ac:dyDescent="0.25">
      <c r="A260" s="61">
        <v>44102</v>
      </c>
      <c r="B260" s="14" t="s">
        <v>316</v>
      </c>
      <c r="C260" s="84">
        <v>69</v>
      </c>
      <c r="D260" s="108" t="s">
        <v>8</v>
      </c>
      <c r="E260" s="108" t="s">
        <v>8</v>
      </c>
    </row>
    <row r="261" spans="1:5" x14ac:dyDescent="0.25">
      <c r="A261" s="61">
        <v>44102</v>
      </c>
      <c r="B261" s="14" t="s">
        <v>316</v>
      </c>
      <c r="C261" s="84">
        <v>59</v>
      </c>
      <c r="D261" s="108" t="s">
        <v>8</v>
      </c>
      <c r="E261" s="108" t="s">
        <v>31</v>
      </c>
    </row>
    <row r="262" spans="1:5" x14ac:dyDescent="0.25">
      <c r="A262" s="61">
        <v>44103</v>
      </c>
      <c r="B262" s="14" t="s">
        <v>315</v>
      </c>
      <c r="C262" s="84">
        <v>59</v>
      </c>
      <c r="D262" s="108" t="s">
        <v>8</v>
      </c>
      <c r="E262" s="108" t="s">
        <v>8</v>
      </c>
    </row>
    <row r="263" spans="1:5" x14ac:dyDescent="0.25">
      <c r="A263" s="61">
        <v>44103</v>
      </c>
      <c r="B263" s="14" t="s">
        <v>316</v>
      </c>
      <c r="C263" s="84">
        <v>74</v>
      </c>
      <c r="D263" s="108" t="s">
        <v>8</v>
      </c>
      <c r="E263" s="108" t="s">
        <v>8</v>
      </c>
    </row>
    <row r="264" spans="1:5" x14ac:dyDescent="0.25">
      <c r="A264" s="61">
        <v>44103</v>
      </c>
      <c r="B264" s="14" t="s">
        <v>316</v>
      </c>
      <c r="C264" s="84">
        <v>79</v>
      </c>
      <c r="D264" s="108" t="s">
        <v>8</v>
      </c>
      <c r="E264" s="108" t="s">
        <v>8</v>
      </c>
    </row>
    <row r="265" spans="1:5" x14ac:dyDescent="0.25">
      <c r="A265" s="61">
        <v>44103</v>
      </c>
      <c r="B265" s="14" t="s">
        <v>316</v>
      </c>
      <c r="C265" s="84">
        <v>82</v>
      </c>
      <c r="D265" s="108" t="s">
        <v>10</v>
      </c>
      <c r="E265" s="108" t="s">
        <v>10</v>
      </c>
    </row>
    <row r="266" spans="1:5" x14ac:dyDescent="0.25">
      <c r="A266" s="61">
        <v>44104</v>
      </c>
      <c r="B266" s="14" t="s">
        <v>316</v>
      </c>
      <c r="C266" s="84">
        <v>64</v>
      </c>
      <c r="D266" s="108" t="s">
        <v>8</v>
      </c>
      <c r="E266" s="108" t="s">
        <v>8</v>
      </c>
    </row>
    <row r="267" spans="1:5" x14ac:dyDescent="0.25">
      <c r="A267" s="61">
        <v>44104</v>
      </c>
      <c r="B267" s="14" t="s">
        <v>315</v>
      </c>
      <c r="C267" s="84">
        <v>86</v>
      </c>
      <c r="D267" s="108" t="s">
        <v>8</v>
      </c>
      <c r="E267" s="108" t="s">
        <v>8</v>
      </c>
    </row>
    <row r="268" spans="1:5" x14ac:dyDescent="0.25">
      <c r="A268" s="61">
        <v>44104</v>
      </c>
      <c r="B268" s="14" t="s">
        <v>315</v>
      </c>
      <c r="C268" s="84">
        <v>73</v>
      </c>
      <c r="D268" s="108" t="s">
        <v>10</v>
      </c>
      <c r="E268" s="108" t="s">
        <v>10</v>
      </c>
    </row>
    <row r="269" spans="1:5" x14ac:dyDescent="0.25">
      <c r="A269" s="61">
        <v>44106</v>
      </c>
      <c r="B269" s="14" t="s">
        <v>315</v>
      </c>
      <c r="C269" s="84">
        <v>72</v>
      </c>
      <c r="D269" s="108" t="s">
        <v>7</v>
      </c>
      <c r="E269" s="108" t="s">
        <v>7</v>
      </c>
    </row>
    <row r="270" spans="1:5" x14ac:dyDescent="0.25">
      <c r="A270" s="61">
        <v>44106</v>
      </c>
      <c r="B270" s="14" t="s">
        <v>315</v>
      </c>
      <c r="C270" s="84">
        <v>55</v>
      </c>
      <c r="D270" s="108" t="s">
        <v>11</v>
      </c>
      <c r="E270" s="108" t="s">
        <v>133</v>
      </c>
    </row>
    <row r="271" spans="1:5" x14ac:dyDescent="0.25">
      <c r="A271" s="61">
        <v>44106</v>
      </c>
      <c r="B271" s="14" t="s">
        <v>316</v>
      </c>
      <c r="C271" s="84">
        <v>75</v>
      </c>
      <c r="D271" s="108" t="s">
        <v>8</v>
      </c>
      <c r="E271" s="108" t="s">
        <v>8</v>
      </c>
    </row>
    <row r="272" spans="1:5" x14ac:dyDescent="0.25">
      <c r="A272" s="61">
        <v>44106</v>
      </c>
      <c r="B272" s="14" t="s">
        <v>316</v>
      </c>
      <c r="C272" s="84">
        <v>89</v>
      </c>
      <c r="D272" s="108" t="s">
        <v>8</v>
      </c>
      <c r="E272" s="108" t="s">
        <v>8</v>
      </c>
    </row>
    <row r="273" spans="1:5" x14ac:dyDescent="0.25">
      <c r="A273" s="61">
        <v>44116</v>
      </c>
      <c r="B273" s="14" t="s">
        <v>316</v>
      </c>
      <c r="C273" s="14">
        <v>69</v>
      </c>
      <c r="D273" s="108" t="s">
        <v>14</v>
      </c>
      <c r="E273" s="54" t="s">
        <v>14</v>
      </c>
    </row>
    <row r="274" spans="1:5" x14ac:dyDescent="0.25">
      <c r="A274" s="61">
        <v>44133</v>
      </c>
      <c r="B274" s="14" t="s">
        <v>316</v>
      </c>
      <c r="C274" s="14">
        <v>63</v>
      </c>
      <c r="D274" s="108" t="s">
        <v>14</v>
      </c>
      <c r="E274" s="54" t="s">
        <v>84</v>
      </c>
    </row>
    <row r="275" spans="1:5" x14ac:dyDescent="0.25">
      <c r="A275" s="61">
        <v>44136</v>
      </c>
      <c r="B275" s="14" t="s">
        <v>316</v>
      </c>
      <c r="C275" s="84">
        <v>70</v>
      </c>
      <c r="D275" s="108" t="s">
        <v>14</v>
      </c>
      <c r="E275" s="108" t="s">
        <v>14</v>
      </c>
    </row>
    <row r="276" spans="1:5" x14ac:dyDescent="0.25">
      <c r="A276" s="61">
        <v>44136</v>
      </c>
      <c r="B276" s="14" t="s">
        <v>316</v>
      </c>
      <c r="C276" s="84">
        <v>66</v>
      </c>
      <c r="D276" s="108" t="s">
        <v>7</v>
      </c>
      <c r="E276" s="108" t="s">
        <v>7</v>
      </c>
    </row>
    <row r="277" spans="1:5" x14ac:dyDescent="0.25">
      <c r="A277" s="61">
        <v>44137</v>
      </c>
      <c r="B277" s="14" t="s">
        <v>316</v>
      </c>
      <c r="C277" s="84">
        <v>85</v>
      </c>
      <c r="D277" s="108" t="s">
        <v>8</v>
      </c>
      <c r="E277" s="108" t="s">
        <v>72</v>
      </c>
    </row>
    <row r="278" spans="1:5" x14ac:dyDescent="0.25">
      <c r="A278" s="61">
        <v>44137</v>
      </c>
      <c r="B278" s="14" t="s">
        <v>316</v>
      </c>
      <c r="C278" s="84">
        <v>58</v>
      </c>
      <c r="D278" s="108" t="s">
        <v>8</v>
      </c>
      <c r="E278" s="108" t="s">
        <v>58</v>
      </c>
    </row>
    <row r="279" spans="1:5" x14ac:dyDescent="0.25">
      <c r="A279" s="61">
        <v>44137</v>
      </c>
      <c r="B279" s="14" t="s">
        <v>316</v>
      </c>
      <c r="C279" s="84">
        <v>53</v>
      </c>
      <c r="D279" s="108" t="s">
        <v>8</v>
      </c>
      <c r="E279" s="108" t="s">
        <v>8</v>
      </c>
    </row>
    <row r="280" spans="1:5" x14ac:dyDescent="0.25">
      <c r="A280" s="61">
        <v>44137</v>
      </c>
      <c r="B280" s="14" t="s">
        <v>316</v>
      </c>
      <c r="C280" s="84">
        <v>69</v>
      </c>
      <c r="D280" s="108" t="s">
        <v>8</v>
      </c>
      <c r="E280" s="108" t="s">
        <v>31</v>
      </c>
    </row>
    <row r="281" spans="1:5" x14ac:dyDescent="0.25">
      <c r="A281" s="61">
        <v>44137</v>
      </c>
      <c r="B281" s="14" t="s">
        <v>315</v>
      </c>
      <c r="C281" s="84">
        <v>67</v>
      </c>
      <c r="D281" s="108" t="s">
        <v>51</v>
      </c>
      <c r="E281" s="108" t="s">
        <v>51</v>
      </c>
    </row>
    <row r="282" spans="1:5" x14ac:dyDescent="0.25">
      <c r="A282" s="61">
        <v>44138</v>
      </c>
      <c r="B282" s="14" t="s">
        <v>316</v>
      </c>
      <c r="C282" s="84">
        <v>81</v>
      </c>
      <c r="D282" s="108" t="s">
        <v>13</v>
      </c>
      <c r="E282" s="108" t="s">
        <v>221</v>
      </c>
    </row>
    <row r="283" spans="1:5" x14ac:dyDescent="0.25">
      <c r="A283" s="61">
        <v>44138</v>
      </c>
      <c r="B283" s="14" t="s">
        <v>315</v>
      </c>
      <c r="C283" s="84">
        <v>80</v>
      </c>
      <c r="D283" s="108" t="s">
        <v>24</v>
      </c>
      <c r="E283" s="108" t="s">
        <v>24</v>
      </c>
    </row>
    <row r="284" spans="1:5" x14ac:dyDescent="0.25">
      <c r="A284" s="61">
        <v>44138</v>
      </c>
      <c r="B284" s="14" t="s">
        <v>316</v>
      </c>
      <c r="C284" s="84">
        <v>43</v>
      </c>
      <c r="D284" s="108" t="s">
        <v>9</v>
      </c>
      <c r="E284" s="108" t="s">
        <v>9</v>
      </c>
    </row>
    <row r="285" spans="1:5" x14ac:dyDescent="0.25">
      <c r="A285" s="61">
        <v>44138</v>
      </c>
      <c r="B285" s="14" t="s">
        <v>316</v>
      </c>
      <c r="C285" s="84">
        <v>79</v>
      </c>
      <c r="D285" s="108" t="s">
        <v>11</v>
      </c>
      <c r="E285" s="108" t="s">
        <v>133</v>
      </c>
    </row>
    <row r="286" spans="1:5" x14ac:dyDescent="0.25">
      <c r="A286" s="61">
        <v>44138</v>
      </c>
      <c r="B286" s="14" t="s">
        <v>316</v>
      </c>
      <c r="C286" s="84">
        <v>82</v>
      </c>
      <c r="D286" s="108" t="s">
        <v>8</v>
      </c>
      <c r="E286" s="108" t="s">
        <v>8</v>
      </c>
    </row>
    <row r="287" spans="1:5" x14ac:dyDescent="0.25">
      <c r="A287" s="61">
        <v>44138</v>
      </c>
      <c r="B287" s="14" t="s">
        <v>315</v>
      </c>
      <c r="C287" s="84">
        <v>86</v>
      </c>
      <c r="D287" s="108" t="s">
        <v>8</v>
      </c>
      <c r="E287" s="108" t="s">
        <v>8</v>
      </c>
    </row>
    <row r="288" spans="1:5" x14ac:dyDescent="0.25">
      <c r="A288" s="61">
        <v>44138</v>
      </c>
      <c r="B288" s="14" t="s">
        <v>316</v>
      </c>
      <c r="C288" s="84">
        <v>84</v>
      </c>
      <c r="D288" s="108" t="s">
        <v>8</v>
      </c>
      <c r="E288" s="108" t="s">
        <v>110</v>
      </c>
    </row>
    <row r="289" spans="1:5" x14ac:dyDescent="0.25">
      <c r="A289" s="61">
        <v>44138</v>
      </c>
      <c r="B289" s="14" t="s">
        <v>316</v>
      </c>
      <c r="C289" s="84">
        <v>76</v>
      </c>
      <c r="D289" s="108" t="s">
        <v>50</v>
      </c>
      <c r="E289" s="108" t="s">
        <v>365</v>
      </c>
    </row>
    <row r="290" spans="1:5" x14ac:dyDescent="0.25">
      <c r="A290" s="61">
        <v>44138</v>
      </c>
      <c r="B290" s="14" t="s">
        <v>316</v>
      </c>
      <c r="C290" s="84">
        <v>67</v>
      </c>
      <c r="D290" s="108" t="s">
        <v>10</v>
      </c>
      <c r="E290" s="108" t="s">
        <v>10</v>
      </c>
    </row>
    <row r="291" spans="1:5" x14ac:dyDescent="0.25">
      <c r="A291" s="61">
        <v>44139</v>
      </c>
      <c r="B291" s="14" t="s">
        <v>316</v>
      </c>
      <c r="C291" s="84">
        <v>57</v>
      </c>
      <c r="D291" s="108" t="s">
        <v>14</v>
      </c>
      <c r="E291" s="108" t="s">
        <v>84</v>
      </c>
    </row>
    <row r="292" spans="1:5" x14ac:dyDescent="0.25">
      <c r="A292" s="61">
        <v>44139</v>
      </c>
      <c r="B292" s="14" t="s">
        <v>315</v>
      </c>
      <c r="C292" s="84">
        <v>87</v>
      </c>
      <c r="D292" s="108" t="s">
        <v>13</v>
      </c>
      <c r="E292" s="108" t="s">
        <v>13</v>
      </c>
    </row>
    <row r="293" spans="1:5" x14ac:dyDescent="0.25">
      <c r="A293" s="61">
        <v>44139</v>
      </c>
      <c r="B293" s="14" t="s">
        <v>316</v>
      </c>
      <c r="C293" s="84">
        <v>68</v>
      </c>
      <c r="D293" s="108" t="s">
        <v>24</v>
      </c>
      <c r="E293" s="108" t="s">
        <v>24</v>
      </c>
    </row>
    <row r="294" spans="1:5" x14ac:dyDescent="0.25">
      <c r="A294" s="61">
        <v>44139</v>
      </c>
      <c r="B294" s="14" t="s">
        <v>316</v>
      </c>
      <c r="C294" s="84">
        <v>74</v>
      </c>
      <c r="D294" s="108" t="s">
        <v>7</v>
      </c>
      <c r="E294" s="108" t="s">
        <v>7</v>
      </c>
    </row>
    <row r="295" spans="1:5" x14ac:dyDescent="0.25">
      <c r="A295" s="61">
        <v>44139</v>
      </c>
      <c r="B295" s="14" t="s">
        <v>316</v>
      </c>
      <c r="C295" s="84">
        <v>53</v>
      </c>
      <c r="D295" s="108" t="s">
        <v>8</v>
      </c>
      <c r="E295" s="108" t="s">
        <v>8</v>
      </c>
    </row>
    <row r="296" spans="1:5" x14ac:dyDescent="0.25">
      <c r="A296" s="61">
        <v>44139</v>
      </c>
      <c r="B296" s="14" t="s">
        <v>316</v>
      </c>
      <c r="C296" s="84">
        <v>67</v>
      </c>
      <c r="D296" s="108" t="s">
        <v>8</v>
      </c>
      <c r="E296" s="108" t="s">
        <v>8</v>
      </c>
    </row>
    <row r="297" spans="1:5" x14ac:dyDescent="0.25">
      <c r="A297" s="61">
        <v>44139</v>
      </c>
      <c r="B297" s="14" t="s">
        <v>316</v>
      </c>
      <c r="C297" s="84">
        <v>74</v>
      </c>
      <c r="D297" s="108" t="s">
        <v>8</v>
      </c>
      <c r="E297" s="108" t="s">
        <v>31</v>
      </c>
    </row>
    <row r="298" spans="1:5" x14ac:dyDescent="0.25">
      <c r="A298" s="61">
        <v>44141</v>
      </c>
      <c r="B298" s="14" t="s">
        <v>316</v>
      </c>
      <c r="C298" s="84">
        <v>73</v>
      </c>
      <c r="D298" s="108" t="s">
        <v>20</v>
      </c>
      <c r="E298" s="108" t="s">
        <v>20</v>
      </c>
    </row>
    <row r="299" spans="1:5" x14ac:dyDescent="0.25">
      <c r="A299" s="61">
        <v>44141</v>
      </c>
      <c r="B299" s="14" t="s">
        <v>316</v>
      </c>
      <c r="C299" s="84">
        <v>74</v>
      </c>
      <c r="D299" s="108" t="s">
        <v>13</v>
      </c>
      <c r="E299" s="108" t="s">
        <v>13</v>
      </c>
    </row>
    <row r="300" spans="1:5" x14ac:dyDescent="0.25">
      <c r="A300" s="61">
        <v>44141</v>
      </c>
      <c r="B300" s="14" t="s">
        <v>316</v>
      </c>
      <c r="C300" s="84">
        <v>98</v>
      </c>
      <c r="D300" s="108" t="s">
        <v>13</v>
      </c>
      <c r="E300" s="108" t="s">
        <v>221</v>
      </c>
    </row>
    <row r="301" spans="1:5" x14ac:dyDescent="0.25">
      <c r="A301" s="61">
        <v>44141</v>
      </c>
      <c r="B301" s="14" t="s">
        <v>316</v>
      </c>
      <c r="C301" s="84">
        <v>73</v>
      </c>
      <c r="D301" s="108" t="s">
        <v>9</v>
      </c>
      <c r="E301" s="108" t="s">
        <v>9</v>
      </c>
    </row>
    <row r="302" spans="1:5" x14ac:dyDescent="0.25">
      <c r="A302" s="61">
        <v>44141</v>
      </c>
      <c r="B302" s="14" t="s">
        <v>315</v>
      </c>
      <c r="C302" s="84">
        <v>65</v>
      </c>
      <c r="D302" s="108" t="s">
        <v>8</v>
      </c>
      <c r="E302" s="108" t="s">
        <v>8</v>
      </c>
    </row>
    <row r="303" spans="1:5" x14ac:dyDescent="0.25">
      <c r="A303" s="61">
        <v>44141</v>
      </c>
      <c r="B303" s="14" t="s">
        <v>316</v>
      </c>
      <c r="C303" s="84">
        <v>64</v>
      </c>
      <c r="D303" s="108" t="s">
        <v>51</v>
      </c>
      <c r="E303" s="108" t="s">
        <v>51</v>
      </c>
    </row>
    <row r="304" spans="1:5" x14ac:dyDescent="0.25">
      <c r="A304" s="61">
        <v>44142</v>
      </c>
      <c r="B304" s="14" t="s">
        <v>315</v>
      </c>
      <c r="C304" s="84">
        <v>83</v>
      </c>
      <c r="D304" s="108" t="s">
        <v>24</v>
      </c>
      <c r="E304" s="108" t="s">
        <v>23</v>
      </c>
    </row>
    <row r="305" spans="1:5" x14ac:dyDescent="0.25">
      <c r="A305" s="61">
        <v>44142</v>
      </c>
      <c r="B305" s="14" t="s">
        <v>316</v>
      </c>
      <c r="C305" s="84">
        <v>86</v>
      </c>
      <c r="D305" s="108" t="s">
        <v>9</v>
      </c>
      <c r="E305" s="108" t="s">
        <v>143</v>
      </c>
    </row>
    <row r="306" spans="1:5" x14ac:dyDescent="0.25">
      <c r="A306" s="61">
        <v>44142</v>
      </c>
      <c r="B306" s="14" t="s">
        <v>316</v>
      </c>
      <c r="C306" s="84">
        <v>60</v>
      </c>
      <c r="D306" s="108" t="s">
        <v>8</v>
      </c>
      <c r="E306" s="108" t="s">
        <v>8</v>
      </c>
    </row>
    <row r="307" spans="1:5" x14ac:dyDescent="0.25">
      <c r="A307" s="61">
        <v>44142</v>
      </c>
      <c r="B307" s="14" t="s">
        <v>316</v>
      </c>
      <c r="C307" s="84">
        <v>65</v>
      </c>
      <c r="D307" s="108" t="s">
        <v>8</v>
      </c>
      <c r="E307" s="108" t="s">
        <v>8</v>
      </c>
    </row>
    <row r="308" spans="1:5" x14ac:dyDescent="0.25">
      <c r="A308" s="61">
        <v>44142</v>
      </c>
      <c r="B308" s="14" t="s">
        <v>316</v>
      </c>
      <c r="C308" s="84">
        <v>69</v>
      </c>
      <c r="D308" s="108" t="s">
        <v>8</v>
      </c>
      <c r="E308" s="108" t="s">
        <v>8</v>
      </c>
    </row>
    <row r="309" spans="1:5" x14ac:dyDescent="0.25">
      <c r="A309" s="61">
        <v>44142</v>
      </c>
      <c r="B309" s="14" t="s">
        <v>315</v>
      </c>
      <c r="C309" s="84">
        <v>71</v>
      </c>
      <c r="D309" s="108" t="s">
        <v>8</v>
      </c>
      <c r="E309" s="108" t="s">
        <v>8</v>
      </c>
    </row>
    <row r="310" spans="1:5" x14ac:dyDescent="0.25">
      <c r="A310" s="61">
        <v>44142</v>
      </c>
      <c r="B310" s="14" t="s">
        <v>316</v>
      </c>
      <c r="C310" s="84">
        <v>73</v>
      </c>
      <c r="D310" s="108" t="s">
        <v>8</v>
      </c>
      <c r="E310" s="108" t="s">
        <v>8</v>
      </c>
    </row>
    <row r="311" spans="1:5" x14ac:dyDescent="0.25">
      <c r="A311" s="61">
        <v>44142</v>
      </c>
      <c r="B311" s="14" t="s">
        <v>316</v>
      </c>
      <c r="C311" s="84">
        <v>82</v>
      </c>
      <c r="D311" s="108" t="s">
        <v>8</v>
      </c>
      <c r="E311" s="108" t="s">
        <v>8</v>
      </c>
    </row>
    <row r="312" spans="1:5" x14ac:dyDescent="0.25">
      <c r="A312" s="61">
        <v>44142</v>
      </c>
      <c r="B312" s="14" t="s">
        <v>315</v>
      </c>
      <c r="C312" s="84">
        <v>84</v>
      </c>
      <c r="D312" s="108" t="s">
        <v>8</v>
      </c>
      <c r="E312" s="108" t="s">
        <v>8</v>
      </c>
    </row>
    <row r="313" spans="1:5" x14ac:dyDescent="0.25">
      <c r="A313" s="61">
        <v>44143</v>
      </c>
      <c r="B313" s="14" t="s">
        <v>315</v>
      </c>
      <c r="C313" s="84">
        <v>77</v>
      </c>
      <c r="D313" s="108" t="s">
        <v>20</v>
      </c>
      <c r="E313" s="108" t="s">
        <v>20</v>
      </c>
    </row>
    <row r="314" spans="1:5" x14ac:dyDescent="0.25">
      <c r="A314" s="61">
        <v>44143</v>
      </c>
      <c r="B314" s="14" t="s">
        <v>316</v>
      </c>
      <c r="C314" s="84">
        <v>56</v>
      </c>
      <c r="D314" s="108" t="s">
        <v>7</v>
      </c>
      <c r="E314" s="108" t="s">
        <v>7</v>
      </c>
    </row>
    <row r="315" spans="1:5" x14ac:dyDescent="0.25">
      <c r="A315" s="61">
        <v>44143</v>
      </c>
      <c r="B315" s="14" t="s">
        <v>316</v>
      </c>
      <c r="C315" s="84">
        <v>76</v>
      </c>
      <c r="D315" s="108" t="s">
        <v>7</v>
      </c>
      <c r="E315" s="108" t="s">
        <v>7</v>
      </c>
    </row>
    <row r="316" spans="1:5" x14ac:dyDescent="0.25">
      <c r="A316" s="61">
        <v>44143</v>
      </c>
      <c r="B316" s="14" t="s">
        <v>315</v>
      </c>
      <c r="C316" s="84">
        <v>34</v>
      </c>
      <c r="D316" s="108" t="s">
        <v>12</v>
      </c>
      <c r="E316" s="108" t="s">
        <v>12</v>
      </c>
    </row>
    <row r="317" spans="1:5" x14ac:dyDescent="0.25">
      <c r="A317" s="61">
        <v>44143</v>
      </c>
      <c r="B317" s="14" t="s">
        <v>316</v>
      </c>
      <c r="C317" s="84">
        <v>66</v>
      </c>
      <c r="D317" s="108" t="s">
        <v>8</v>
      </c>
      <c r="E317" s="108" t="s">
        <v>58</v>
      </c>
    </row>
    <row r="318" spans="1:5" x14ac:dyDescent="0.25">
      <c r="A318" s="61">
        <v>44143</v>
      </c>
      <c r="B318" s="14" t="s">
        <v>315</v>
      </c>
      <c r="C318" s="84">
        <v>71</v>
      </c>
      <c r="D318" s="108" t="s">
        <v>8</v>
      </c>
      <c r="E318" s="108" t="s">
        <v>8</v>
      </c>
    </row>
    <row r="319" spans="1:5" x14ac:dyDescent="0.25">
      <c r="A319" s="61">
        <v>44143</v>
      </c>
      <c r="B319" s="14" t="s">
        <v>316</v>
      </c>
      <c r="C319" s="84">
        <v>65</v>
      </c>
      <c r="D319" s="108" t="s">
        <v>27</v>
      </c>
      <c r="E319" s="108" t="s">
        <v>853</v>
      </c>
    </row>
    <row r="320" spans="1:5" x14ac:dyDescent="0.25">
      <c r="A320" s="61">
        <v>44144</v>
      </c>
      <c r="B320" s="14" t="s">
        <v>316</v>
      </c>
      <c r="C320" s="84">
        <v>61</v>
      </c>
      <c r="D320" s="108" t="s">
        <v>13</v>
      </c>
      <c r="E320" s="108" t="s">
        <v>13</v>
      </c>
    </row>
    <row r="321" spans="1:5" x14ac:dyDescent="0.25">
      <c r="A321" s="61">
        <v>44144</v>
      </c>
      <c r="B321" s="14" t="s">
        <v>316</v>
      </c>
      <c r="C321" s="84">
        <v>76</v>
      </c>
      <c r="D321" s="108" t="s">
        <v>7</v>
      </c>
      <c r="E321" s="108" t="s">
        <v>7</v>
      </c>
    </row>
    <row r="322" spans="1:5" x14ac:dyDescent="0.25">
      <c r="A322" s="61">
        <v>44144</v>
      </c>
      <c r="B322" s="14" t="s">
        <v>316</v>
      </c>
      <c r="C322" s="84">
        <v>53</v>
      </c>
      <c r="D322" s="108" t="s">
        <v>8</v>
      </c>
      <c r="E322" s="108" t="s">
        <v>8</v>
      </c>
    </row>
    <row r="323" spans="1:5" x14ac:dyDescent="0.25">
      <c r="A323" s="61">
        <v>44144</v>
      </c>
      <c r="B323" s="14" t="s">
        <v>316</v>
      </c>
      <c r="C323" s="84">
        <v>57</v>
      </c>
      <c r="D323" s="108" t="s">
        <v>8</v>
      </c>
      <c r="E323" s="108" t="s">
        <v>8</v>
      </c>
    </row>
    <row r="324" spans="1:5" x14ac:dyDescent="0.25">
      <c r="A324" s="61">
        <v>44144</v>
      </c>
      <c r="B324" s="14" t="s">
        <v>315</v>
      </c>
      <c r="C324" s="84">
        <v>82</v>
      </c>
      <c r="D324" s="108" t="s">
        <v>8</v>
      </c>
      <c r="E324" s="108" t="s">
        <v>8</v>
      </c>
    </row>
    <row r="325" spans="1:5" x14ac:dyDescent="0.25">
      <c r="A325" s="61">
        <v>44145</v>
      </c>
      <c r="B325" s="14" t="s">
        <v>316</v>
      </c>
      <c r="C325" s="84">
        <v>77</v>
      </c>
      <c r="D325" s="108" t="s">
        <v>13</v>
      </c>
      <c r="E325" s="108" t="s">
        <v>13</v>
      </c>
    </row>
    <row r="326" spans="1:5" x14ac:dyDescent="0.25">
      <c r="A326" s="61">
        <v>44145</v>
      </c>
      <c r="B326" s="14" t="s">
        <v>316</v>
      </c>
      <c r="C326" s="84">
        <v>76</v>
      </c>
      <c r="D326" s="108" t="s">
        <v>7</v>
      </c>
      <c r="E326" s="108" t="s">
        <v>7</v>
      </c>
    </row>
    <row r="327" spans="1:5" x14ac:dyDescent="0.25">
      <c r="A327" s="61">
        <v>44145</v>
      </c>
      <c r="B327" s="14" t="s">
        <v>315</v>
      </c>
      <c r="C327" s="84">
        <v>82</v>
      </c>
      <c r="D327" s="108" t="s">
        <v>9</v>
      </c>
      <c r="E327" s="108" t="s">
        <v>9</v>
      </c>
    </row>
    <row r="328" spans="1:5" x14ac:dyDescent="0.25">
      <c r="A328" s="61">
        <v>44145</v>
      </c>
      <c r="B328" s="14" t="s">
        <v>315</v>
      </c>
      <c r="C328" s="84">
        <v>40</v>
      </c>
      <c r="D328" s="108" t="s">
        <v>9</v>
      </c>
      <c r="E328" s="108" t="s">
        <v>17</v>
      </c>
    </row>
    <row r="329" spans="1:5" x14ac:dyDescent="0.25">
      <c r="A329" s="61">
        <v>44145</v>
      </c>
      <c r="B329" s="14" t="s">
        <v>316</v>
      </c>
      <c r="C329" s="84">
        <v>65</v>
      </c>
      <c r="D329" s="108" t="s">
        <v>9</v>
      </c>
      <c r="E329" s="108" t="s">
        <v>17</v>
      </c>
    </row>
    <row r="330" spans="1:5" x14ac:dyDescent="0.25">
      <c r="A330" s="61">
        <v>44145</v>
      </c>
      <c r="B330" s="14" t="s">
        <v>316</v>
      </c>
      <c r="C330" s="84">
        <v>56</v>
      </c>
      <c r="D330" s="108" t="s">
        <v>8</v>
      </c>
      <c r="E330" s="108" t="s">
        <v>8</v>
      </c>
    </row>
    <row r="331" spans="1:5" x14ac:dyDescent="0.25">
      <c r="A331" s="61">
        <v>44145</v>
      </c>
      <c r="B331" s="14" t="s">
        <v>316</v>
      </c>
      <c r="C331" s="84">
        <v>60</v>
      </c>
      <c r="D331" s="108" t="s">
        <v>8</v>
      </c>
      <c r="E331" s="108" t="s">
        <v>8</v>
      </c>
    </row>
    <row r="332" spans="1:5" x14ac:dyDescent="0.25">
      <c r="A332" s="61">
        <v>44146</v>
      </c>
      <c r="B332" s="14" t="s">
        <v>316</v>
      </c>
      <c r="C332" s="84">
        <v>74</v>
      </c>
      <c r="D332" s="108" t="s">
        <v>9</v>
      </c>
      <c r="E332" s="108" t="s">
        <v>9</v>
      </c>
    </row>
    <row r="333" spans="1:5" x14ac:dyDescent="0.25">
      <c r="A333" s="61">
        <v>44146</v>
      </c>
      <c r="B333" s="14" t="s">
        <v>315</v>
      </c>
      <c r="C333" s="84">
        <v>79</v>
      </c>
      <c r="D333" s="108" t="s">
        <v>858</v>
      </c>
      <c r="E333" s="108" t="s">
        <v>859</v>
      </c>
    </row>
    <row r="334" spans="1:5" x14ac:dyDescent="0.25">
      <c r="A334" s="61">
        <v>44146</v>
      </c>
      <c r="B334" s="14" t="s">
        <v>316</v>
      </c>
      <c r="C334" s="84">
        <v>78</v>
      </c>
      <c r="D334" s="108" t="s">
        <v>11</v>
      </c>
      <c r="E334" s="108" t="s">
        <v>133</v>
      </c>
    </row>
    <row r="335" spans="1:5" x14ac:dyDescent="0.25">
      <c r="A335" s="61">
        <v>44146</v>
      </c>
      <c r="B335" s="14" t="s">
        <v>316</v>
      </c>
      <c r="C335" s="84">
        <v>68</v>
      </c>
      <c r="D335" s="108" t="s">
        <v>8</v>
      </c>
      <c r="E335" s="108" t="s">
        <v>8</v>
      </c>
    </row>
    <row r="336" spans="1:5" x14ac:dyDescent="0.25">
      <c r="A336" s="61">
        <v>44146</v>
      </c>
      <c r="B336" s="14" t="s">
        <v>315</v>
      </c>
      <c r="C336" s="84">
        <v>69</v>
      </c>
      <c r="D336" s="108" t="s">
        <v>8</v>
      </c>
      <c r="E336" s="108" t="s">
        <v>8</v>
      </c>
    </row>
    <row r="337" spans="1:6" x14ac:dyDescent="0.25">
      <c r="A337" s="61">
        <v>44146</v>
      </c>
      <c r="B337" s="14" t="s">
        <v>316</v>
      </c>
      <c r="C337" s="84">
        <v>39</v>
      </c>
      <c r="D337" s="108" t="s">
        <v>27</v>
      </c>
      <c r="E337" s="108" t="s">
        <v>853</v>
      </c>
    </row>
    <row r="338" spans="1:6" x14ac:dyDescent="0.25">
      <c r="A338" s="61">
        <v>44146</v>
      </c>
      <c r="B338" s="14" t="s">
        <v>316</v>
      </c>
      <c r="C338" s="84">
        <v>69</v>
      </c>
      <c r="D338" s="108" t="s">
        <v>27</v>
      </c>
      <c r="E338" s="108" t="s">
        <v>853</v>
      </c>
    </row>
    <row r="339" spans="1:6" x14ac:dyDescent="0.25">
      <c r="A339" s="61">
        <v>44146</v>
      </c>
      <c r="B339" s="14" t="s">
        <v>315</v>
      </c>
      <c r="C339" s="84">
        <v>72</v>
      </c>
      <c r="D339" s="108" t="s">
        <v>27</v>
      </c>
      <c r="E339" s="108" t="s">
        <v>853</v>
      </c>
    </row>
    <row r="340" spans="1:6" x14ac:dyDescent="0.25">
      <c r="A340" s="61">
        <v>44146</v>
      </c>
      <c r="B340" s="14" t="s">
        <v>316</v>
      </c>
      <c r="C340" s="84">
        <v>81</v>
      </c>
      <c r="D340" s="108" t="s">
        <v>27</v>
      </c>
      <c r="E340" s="108" t="s">
        <v>853</v>
      </c>
    </row>
    <row r="341" spans="1:6" x14ac:dyDescent="0.25">
      <c r="A341" s="61">
        <v>44147</v>
      </c>
      <c r="B341" s="14" t="s">
        <v>316</v>
      </c>
      <c r="C341" s="84">
        <v>68</v>
      </c>
      <c r="D341" s="108" t="s">
        <v>12</v>
      </c>
      <c r="E341" s="108" t="s">
        <v>12</v>
      </c>
      <c r="F341" s="48"/>
    </row>
    <row r="342" spans="1:6" x14ac:dyDescent="0.25">
      <c r="A342" s="61">
        <v>44147</v>
      </c>
      <c r="B342" s="14" t="s">
        <v>316</v>
      </c>
      <c r="C342" s="84">
        <v>78</v>
      </c>
      <c r="D342" s="108" t="s">
        <v>8</v>
      </c>
      <c r="E342" s="108" t="s">
        <v>8</v>
      </c>
      <c r="F342" s="48"/>
    </row>
    <row r="343" spans="1:6" x14ac:dyDescent="0.25">
      <c r="A343" s="61">
        <v>44147</v>
      </c>
      <c r="B343" s="14" t="s">
        <v>315</v>
      </c>
      <c r="C343" s="84">
        <v>90</v>
      </c>
      <c r="D343" s="108" t="s">
        <v>8</v>
      </c>
      <c r="E343" s="108" t="s">
        <v>8</v>
      </c>
      <c r="F343" s="48"/>
    </row>
    <row r="344" spans="1:6" x14ac:dyDescent="0.25">
      <c r="A344" s="61">
        <v>44147</v>
      </c>
      <c r="B344" s="14" t="s">
        <v>315</v>
      </c>
      <c r="C344" s="84">
        <v>93</v>
      </c>
      <c r="D344" s="108" t="s">
        <v>8</v>
      </c>
      <c r="E344" s="108" t="s">
        <v>8</v>
      </c>
      <c r="F344" s="48"/>
    </row>
    <row r="345" spans="1:6" x14ac:dyDescent="0.25">
      <c r="A345" s="61">
        <v>44148</v>
      </c>
      <c r="B345" s="14" t="s">
        <v>316</v>
      </c>
      <c r="C345" s="84">
        <v>53</v>
      </c>
      <c r="D345" s="108" t="s">
        <v>7</v>
      </c>
      <c r="E345" s="108" t="s">
        <v>7</v>
      </c>
      <c r="F345" s="48"/>
    </row>
    <row r="346" spans="1:6" x14ac:dyDescent="0.25">
      <c r="A346" s="61">
        <v>44148</v>
      </c>
      <c r="B346" s="14" t="s">
        <v>316</v>
      </c>
      <c r="C346" s="84">
        <v>61</v>
      </c>
      <c r="D346" s="108" t="s">
        <v>8</v>
      </c>
      <c r="E346" s="54" t="s">
        <v>8</v>
      </c>
      <c r="F346" s="48"/>
    </row>
    <row r="347" spans="1:6" x14ac:dyDescent="0.25">
      <c r="A347" s="61">
        <v>44148</v>
      </c>
      <c r="B347" s="14" t="s">
        <v>315</v>
      </c>
      <c r="C347" s="84">
        <v>67</v>
      </c>
      <c r="D347" s="108" t="s">
        <v>27</v>
      </c>
      <c r="E347" s="54" t="s">
        <v>139</v>
      </c>
    </row>
    <row r="348" spans="1:6" x14ac:dyDescent="0.25">
      <c r="A348" s="61">
        <v>44148</v>
      </c>
      <c r="B348" s="14" t="s">
        <v>316</v>
      </c>
      <c r="C348" s="84">
        <v>85</v>
      </c>
      <c r="D348" s="108" t="s">
        <v>27</v>
      </c>
      <c r="E348" s="54" t="s">
        <v>139</v>
      </c>
    </row>
    <row r="349" spans="1:6" x14ac:dyDescent="0.25">
      <c r="A349" s="61">
        <v>44148</v>
      </c>
      <c r="B349" s="14" t="s">
        <v>316</v>
      </c>
      <c r="C349" s="84">
        <v>58</v>
      </c>
      <c r="D349" s="108" t="s">
        <v>27</v>
      </c>
      <c r="E349" s="108" t="s">
        <v>853</v>
      </c>
      <c r="F349" s="48"/>
    </row>
    <row r="350" spans="1:6" x14ac:dyDescent="0.25">
      <c r="A350" s="61">
        <v>44148</v>
      </c>
      <c r="B350" s="14" t="s">
        <v>316</v>
      </c>
      <c r="C350" s="84">
        <v>69</v>
      </c>
      <c r="D350" s="108" t="s">
        <v>27</v>
      </c>
      <c r="E350" s="108" t="s">
        <v>853</v>
      </c>
    </row>
    <row r="351" spans="1:6" x14ac:dyDescent="0.25">
      <c r="A351" s="61">
        <v>44148</v>
      </c>
      <c r="B351" s="14" t="s">
        <v>316</v>
      </c>
      <c r="C351" s="84">
        <v>70</v>
      </c>
      <c r="D351" s="108" t="s">
        <v>27</v>
      </c>
      <c r="E351" s="108" t="s">
        <v>853</v>
      </c>
    </row>
    <row r="352" spans="1:6" x14ac:dyDescent="0.25">
      <c r="A352" s="61">
        <v>44148</v>
      </c>
      <c r="B352" s="14" t="s">
        <v>316</v>
      </c>
      <c r="C352" s="84">
        <v>77</v>
      </c>
      <c r="D352" s="108" t="s">
        <v>27</v>
      </c>
      <c r="E352" s="108" t="s">
        <v>853</v>
      </c>
    </row>
    <row r="353" spans="1:5" x14ac:dyDescent="0.25">
      <c r="A353" s="61">
        <v>44148</v>
      </c>
      <c r="B353" s="14" t="s">
        <v>315</v>
      </c>
      <c r="C353" s="84">
        <v>79</v>
      </c>
      <c r="D353" s="108" t="s">
        <v>27</v>
      </c>
      <c r="E353" s="54" t="s">
        <v>619</v>
      </c>
    </row>
    <row r="354" spans="1:5" x14ac:dyDescent="0.25">
      <c r="A354" s="61">
        <v>44149</v>
      </c>
      <c r="B354" s="14" t="s">
        <v>316</v>
      </c>
      <c r="C354" s="84">
        <v>58</v>
      </c>
      <c r="D354" s="108" t="s">
        <v>9</v>
      </c>
      <c r="E354" s="108" t="s">
        <v>9</v>
      </c>
    </row>
    <row r="355" spans="1:5" x14ac:dyDescent="0.25">
      <c r="A355" s="61">
        <v>44149</v>
      </c>
      <c r="B355" s="14" t="s">
        <v>315</v>
      </c>
      <c r="C355" s="84">
        <v>76</v>
      </c>
      <c r="D355" s="108" t="s">
        <v>9</v>
      </c>
      <c r="E355" s="54" t="s">
        <v>143</v>
      </c>
    </row>
    <row r="356" spans="1:5" x14ac:dyDescent="0.25">
      <c r="A356" s="61">
        <v>44149</v>
      </c>
      <c r="B356" s="14" t="s">
        <v>316</v>
      </c>
      <c r="C356" s="84">
        <v>93</v>
      </c>
      <c r="D356" s="108" t="s">
        <v>8</v>
      </c>
      <c r="E356" s="54" t="s">
        <v>829</v>
      </c>
    </row>
    <row r="357" spans="1:5" x14ac:dyDescent="0.25">
      <c r="A357" s="61">
        <v>44149</v>
      </c>
      <c r="B357" s="14" t="s">
        <v>316</v>
      </c>
      <c r="C357" s="84">
        <v>63</v>
      </c>
      <c r="D357" s="108" t="s">
        <v>51</v>
      </c>
      <c r="E357" s="108" t="s">
        <v>51</v>
      </c>
    </row>
    <row r="358" spans="1:5" x14ac:dyDescent="0.25">
      <c r="A358" s="61">
        <v>44150</v>
      </c>
      <c r="B358" s="14" t="s">
        <v>316</v>
      </c>
      <c r="C358" s="84">
        <v>77</v>
      </c>
      <c r="D358" s="108" t="s">
        <v>20</v>
      </c>
      <c r="E358" s="108" t="s">
        <v>20</v>
      </c>
    </row>
    <row r="359" spans="1:5" x14ac:dyDescent="0.25">
      <c r="A359" s="61">
        <v>44150</v>
      </c>
      <c r="B359" s="14" t="s">
        <v>316</v>
      </c>
      <c r="C359" s="84">
        <v>79</v>
      </c>
      <c r="D359" s="108" t="s">
        <v>20</v>
      </c>
      <c r="E359" s="108" t="s">
        <v>20</v>
      </c>
    </row>
    <row r="360" spans="1:5" x14ac:dyDescent="0.25">
      <c r="A360" s="61">
        <v>44150</v>
      </c>
      <c r="B360" s="14" t="s">
        <v>315</v>
      </c>
      <c r="C360" s="84">
        <v>73</v>
      </c>
      <c r="D360" s="108" t="s">
        <v>48</v>
      </c>
      <c r="E360" s="108" t="s">
        <v>48</v>
      </c>
    </row>
    <row r="361" spans="1:5" s="20" customFormat="1" x14ac:dyDescent="0.25">
      <c r="A361" s="61">
        <v>44150</v>
      </c>
      <c r="B361" s="14" t="s">
        <v>315</v>
      </c>
      <c r="C361" s="84">
        <v>67</v>
      </c>
      <c r="D361" s="108" t="s">
        <v>11</v>
      </c>
      <c r="E361" s="108" t="s">
        <v>333</v>
      </c>
    </row>
    <row r="362" spans="1:5" s="20" customFormat="1" x14ac:dyDescent="0.25">
      <c r="A362" s="61">
        <v>44150</v>
      </c>
      <c r="B362" s="14" t="s">
        <v>316</v>
      </c>
      <c r="C362" s="84">
        <v>72</v>
      </c>
      <c r="D362" s="108" t="s">
        <v>12</v>
      </c>
      <c r="E362" s="54" t="s">
        <v>12</v>
      </c>
    </row>
    <row r="363" spans="1:5" s="20" customFormat="1" x14ac:dyDescent="0.25">
      <c r="A363" s="61">
        <v>44150</v>
      </c>
      <c r="B363" s="14" t="s">
        <v>316</v>
      </c>
      <c r="C363" s="84">
        <v>58</v>
      </c>
      <c r="D363" s="108" t="s">
        <v>8</v>
      </c>
      <c r="E363" s="54" t="s">
        <v>8</v>
      </c>
    </row>
    <row r="364" spans="1:5" x14ac:dyDescent="0.25">
      <c r="A364" s="61">
        <v>44150</v>
      </c>
      <c r="B364" s="14" t="s">
        <v>315</v>
      </c>
      <c r="C364" s="84">
        <v>84</v>
      </c>
      <c r="D364" s="108" t="s">
        <v>8</v>
      </c>
      <c r="E364" s="108" t="s">
        <v>8</v>
      </c>
    </row>
    <row r="365" spans="1:5" x14ac:dyDescent="0.25">
      <c r="A365" s="61">
        <v>44151</v>
      </c>
      <c r="B365" s="14" t="s">
        <v>316</v>
      </c>
      <c r="C365" s="84">
        <v>79</v>
      </c>
      <c r="D365" s="108" t="s">
        <v>7</v>
      </c>
      <c r="E365" s="108" t="s">
        <v>7</v>
      </c>
    </row>
    <row r="366" spans="1:5" x14ac:dyDescent="0.25">
      <c r="A366" s="61">
        <v>44151</v>
      </c>
      <c r="B366" s="14" t="s">
        <v>316</v>
      </c>
      <c r="C366" s="84">
        <v>43</v>
      </c>
      <c r="D366" s="108" t="s">
        <v>12</v>
      </c>
      <c r="E366" s="108" t="s">
        <v>12</v>
      </c>
    </row>
    <row r="367" spans="1:5" x14ac:dyDescent="0.25">
      <c r="A367" s="61">
        <v>44151</v>
      </c>
      <c r="B367" s="14" t="s">
        <v>316</v>
      </c>
      <c r="C367" s="84">
        <v>67</v>
      </c>
      <c r="D367" s="108" t="s">
        <v>27</v>
      </c>
      <c r="E367" s="54" t="s">
        <v>853</v>
      </c>
    </row>
    <row r="368" spans="1:5" s="20" customFormat="1" x14ac:dyDescent="0.25">
      <c r="A368" s="61">
        <v>44152</v>
      </c>
      <c r="B368" s="14" t="s">
        <v>315</v>
      </c>
      <c r="C368" s="84">
        <v>39</v>
      </c>
      <c r="D368" s="108" t="s">
        <v>20</v>
      </c>
      <c r="E368" s="54" t="s">
        <v>20</v>
      </c>
    </row>
    <row r="369" spans="1:5" s="20" customFormat="1" x14ac:dyDescent="0.25">
      <c r="A369" s="61">
        <v>44152</v>
      </c>
      <c r="B369" s="14" t="s">
        <v>316</v>
      </c>
      <c r="C369" s="84">
        <v>72</v>
      </c>
      <c r="D369" s="108" t="s">
        <v>13</v>
      </c>
      <c r="E369" s="108" t="s">
        <v>13</v>
      </c>
    </row>
    <row r="370" spans="1:5" s="20" customFormat="1" x14ac:dyDescent="0.25">
      <c r="A370" s="61">
        <v>44152</v>
      </c>
      <c r="B370" s="14" t="s">
        <v>315</v>
      </c>
      <c r="C370" s="84">
        <v>73</v>
      </c>
      <c r="D370" s="108" t="s">
        <v>13</v>
      </c>
      <c r="E370" s="54" t="s">
        <v>860</v>
      </c>
    </row>
    <row r="371" spans="1:5" x14ac:dyDescent="0.25">
      <c r="A371" s="61">
        <v>44152</v>
      </c>
      <c r="B371" s="14" t="s">
        <v>315</v>
      </c>
      <c r="C371" s="84">
        <v>70</v>
      </c>
      <c r="D371" s="108" t="s">
        <v>7</v>
      </c>
      <c r="E371" s="54" t="s">
        <v>114</v>
      </c>
    </row>
    <row r="372" spans="1:5" x14ac:dyDescent="0.25">
      <c r="A372" s="61">
        <v>44152</v>
      </c>
      <c r="B372" s="14" t="s">
        <v>316</v>
      </c>
      <c r="C372" s="84">
        <v>74</v>
      </c>
      <c r="D372" s="108" t="s">
        <v>7</v>
      </c>
      <c r="E372" s="108" t="s">
        <v>7</v>
      </c>
    </row>
    <row r="373" spans="1:5" s="20" customFormat="1" x14ac:dyDescent="0.25">
      <c r="A373" s="61">
        <v>44152</v>
      </c>
      <c r="B373" s="14" t="s">
        <v>315</v>
      </c>
      <c r="C373" s="84">
        <v>93</v>
      </c>
      <c r="D373" s="108" t="s">
        <v>9</v>
      </c>
      <c r="E373" s="108" t="s">
        <v>9</v>
      </c>
    </row>
    <row r="374" spans="1:5" s="20" customFormat="1" x14ac:dyDescent="0.25">
      <c r="A374" s="61">
        <v>44152</v>
      </c>
      <c r="B374" s="14" t="s">
        <v>316</v>
      </c>
      <c r="C374" s="84">
        <v>54</v>
      </c>
      <c r="D374" s="108" t="s">
        <v>8</v>
      </c>
      <c r="E374" s="108" t="s">
        <v>8</v>
      </c>
    </row>
    <row r="375" spans="1:5" s="20" customFormat="1" x14ac:dyDescent="0.25">
      <c r="A375" s="61">
        <v>44152</v>
      </c>
      <c r="B375" s="14" t="s">
        <v>316</v>
      </c>
      <c r="C375" s="84">
        <v>55</v>
      </c>
      <c r="D375" s="108" t="s">
        <v>8</v>
      </c>
      <c r="E375" s="108" t="s">
        <v>8</v>
      </c>
    </row>
    <row r="376" spans="1:5" s="20" customFormat="1" x14ac:dyDescent="0.25">
      <c r="A376" s="61">
        <v>44152</v>
      </c>
      <c r="B376" s="14" t="s">
        <v>315</v>
      </c>
      <c r="C376" s="84">
        <v>80</v>
      </c>
      <c r="D376" s="108" t="s">
        <v>8</v>
      </c>
      <c r="E376" s="54" t="s">
        <v>8</v>
      </c>
    </row>
    <row r="377" spans="1:5" s="20" customFormat="1" x14ac:dyDescent="0.25">
      <c r="A377" s="61">
        <v>44152</v>
      </c>
      <c r="B377" s="14" t="s">
        <v>316</v>
      </c>
      <c r="C377" s="84">
        <v>79</v>
      </c>
      <c r="D377" s="108" t="s">
        <v>8</v>
      </c>
      <c r="E377" s="54" t="s">
        <v>79</v>
      </c>
    </row>
    <row r="378" spans="1:5" s="20" customFormat="1" x14ac:dyDescent="0.25">
      <c r="A378" s="61">
        <v>44152</v>
      </c>
      <c r="B378" s="14" t="s">
        <v>315</v>
      </c>
      <c r="C378" s="84">
        <v>79</v>
      </c>
      <c r="D378" s="108" t="s">
        <v>10</v>
      </c>
      <c r="E378" s="54" t="s">
        <v>10</v>
      </c>
    </row>
    <row r="379" spans="1:5" s="20" customFormat="1" x14ac:dyDescent="0.25">
      <c r="A379" s="61">
        <v>44153</v>
      </c>
      <c r="B379" s="14" t="s">
        <v>315</v>
      </c>
      <c r="C379" s="84">
        <v>89</v>
      </c>
      <c r="D379" s="108" t="s">
        <v>24</v>
      </c>
      <c r="E379" s="54" t="s">
        <v>23</v>
      </c>
    </row>
    <row r="380" spans="1:5" s="20" customFormat="1" x14ac:dyDescent="0.25">
      <c r="A380" s="61">
        <v>44153</v>
      </c>
      <c r="B380" s="14" t="s">
        <v>316</v>
      </c>
      <c r="C380" s="84">
        <v>81</v>
      </c>
      <c r="D380" s="108" t="s">
        <v>7</v>
      </c>
      <c r="E380" s="108" t="s">
        <v>7</v>
      </c>
    </row>
    <row r="381" spans="1:5" s="20" customFormat="1" x14ac:dyDescent="0.25">
      <c r="A381" s="61">
        <v>44153</v>
      </c>
      <c r="B381" s="14" t="s">
        <v>315</v>
      </c>
      <c r="C381" s="84">
        <v>87</v>
      </c>
      <c r="D381" s="108" t="s">
        <v>9</v>
      </c>
      <c r="E381" s="108" t="s">
        <v>9</v>
      </c>
    </row>
    <row r="382" spans="1:5" s="20" customFormat="1" x14ac:dyDescent="0.25">
      <c r="A382" s="61">
        <v>44153</v>
      </c>
      <c r="B382" s="14" t="s">
        <v>315</v>
      </c>
      <c r="C382" s="84">
        <v>87</v>
      </c>
      <c r="D382" s="108" t="s">
        <v>9</v>
      </c>
      <c r="E382" s="54" t="s">
        <v>143</v>
      </c>
    </row>
    <row r="383" spans="1:5" x14ac:dyDescent="0.25">
      <c r="A383" s="61">
        <v>44153</v>
      </c>
      <c r="B383" s="14" t="s">
        <v>315</v>
      </c>
      <c r="C383" s="84">
        <v>66</v>
      </c>
      <c r="D383" s="108" t="s">
        <v>858</v>
      </c>
      <c r="E383" s="54" t="s">
        <v>859</v>
      </c>
    </row>
    <row r="384" spans="1:5" x14ac:dyDescent="0.25">
      <c r="A384" s="61">
        <v>44153</v>
      </c>
      <c r="B384" s="14" t="s">
        <v>315</v>
      </c>
      <c r="C384" s="84">
        <v>50</v>
      </c>
      <c r="D384" s="108" t="s">
        <v>8</v>
      </c>
      <c r="E384" s="108" t="s">
        <v>8</v>
      </c>
    </row>
    <row r="385" spans="1:5" x14ac:dyDescent="0.25">
      <c r="A385" s="61">
        <v>44153</v>
      </c>
      <c r="B385" s="14" t="s">
        <v>316</v>
      </c>
      <c r="C385" s="84">
        <v>55</v>
      </c>
      <c r="D385" s="108" t="s">
        <v>8</v>
      </c>
      <c r="E385" s="108" t="s">
        <v>8</v>
      </c>
    </row>
    <row r="386" spans="1:5" x14ac:dyDescent="0.25">
      <c r="A386" s="61">
        <v>44153</v>
      </c>
      <c r="B386" s="14" t="s">
        <v>316</v>
      </c>
      <c r="C386" s="84">
        <v>83</v>
      </c>
      <c r="D386" s="108" t="s">
        <v>8</v>
      </c>
      <c r="E386" s="108" t="s">
        <v>8</v>
      </c>
    </row>
    <row r="387" spans="1:5" s="20" customFormat="1" x14ac:dyDescent="0.25">
      <c r="A387" s="61">
        <v>44153</v>
      </c>
      <c r="B387" s="14" t="s">
        <v>315</v>
      </c>
      <c r="C387" s="84">
        <v>93</v>
      </c>
      <c r="D387" s="108" t="s">
        <v>8</v>
      </c>
      <c r="E387" s="108" t="s">
        <v>8</v>
      </c>
    </row>
    <row r="388" spans="1:5" x14ac:dyDescent="0.25">
      <c r="A388" s="61">
        <v>44154</v>
      </c>
      <c r="B388" s="14" t="s">
        <v>315</v>
      </c>
      <c r="C388" s="84">
        <v>90</v>
      </c>
      <c r="D388" s="108" t="s">
        <v>13</v>
      </c>
      <c r="E388" s="54" t="s">
        <v>13</v>
      </c>
    </row>
    <row r="389" spans="1:5" s="20" customFormat="1" x14ac:dyDescent="0.25">
      <c r="A389" s="61">
        <v>44154</v>
      </c>
      <c r="B389" s="14" t="s">
        <v>316</v>
      </c>
      <c r="C389" s="84">
        <v>71</v>
      </c>
      <c r="D389" s="108" t="s">
        <v>24</v>
      </c>
      <c r="E389" s="54" t="s">
        <v>23</v>
      </c>
    </row>
    <row r="390" spans="1:5" s="20" customFormat="1" x14ac:dyDescent="0.25">
      <c r="A390" s="61">
        <v>44154</v>
      </c>
      <c r="B390" s="14" t="s">
        <v>316</v>
      </c>
      <c r="C390" s="84">
        <v>69</v>
      </c>
      <c r="D390" s="108" t="s">
        <v>24</v>
      </c>
      <c r="E390" s="54" t="s">
        <v>753</v>
      </c>
    </row>
    <row r="391" spans="1:5" s="20" customFormat="1" x14ac:dyDescent="0.25">
      <c r="A391" s="61">
        <v>44154</v>
      </c>
      <c r="B391" s="14" t="s">
        <v>315</v>
      </c>
      <c r="C391" s="84">
        <v>61</v>
      </c>
      <c r="D391" s="108" t="s">
        <v>8</v>
      </c>
      <c r="E391" s="108" t="s">
        <v>8</v>
      </c>
    </row>
    <row r="392" spans="1:5" s="20" customFormat="1" x14ac:dyDescent="0.25">
      <c r="A392" s="61">
        <v>44154</v>
      </c>
      <c r="B392" s="14" t="s">
        <v>315</v>
      </c>
      <c r="C392" s="84">
        <v>65</v>
      </c>
      <c r="D392" s="108" t="s">
        <v>8</v>
      </c>
      <c r="E392" s="54" t="s">
        <v>31</v>
      </c>
    </row>
    <row r="393" spans="1:5" x14ac:dyDescent="0.25">
      <c r="A393" s="61">
        <v>44155</v>
      </c>
      <c r="B393" s="14" t="s">
        <v>315</v>
      </c>
      <c r="C393" s="84">
        <v>65</v>
      </c>
      <c r="D393" s="108" t="s">
        <v>14</v>
      </c>
      <c r="E393" s="54" t="s">
        <v>794</v>
      </c>
    </row>
    <row r="394" spans="1:5" s="20" customFormat="1" x14ac:dyDescent="0.25">
      <c r="A394" s="61">
        <v>44155</v>
      </c>
      <c r="B394" s="14" t="s">
        <v>315</v>
      </c>
      <c r="C394" s="84">
        <v>87</v>
      </c>
      <c r="D394" s="108" t="s">
        <v>14</v>
      </c>
      <c r="E394" s="54" t="s">
        <v>794</v>
      </c>
    </row>
    <row r="395" spans="1:5" s="20" customFormat="1" x14ac:dyDescent="0.25">
      <c r="A395" s="61">
        <v>44155</v>
      </c>
      <c r="B395" s="14" t="s">
        <v>315</v>
      </c>
      <c r="C395" s="84">
        <v>61</v>
      </c>
      <c r="D395" s="108" t="s">
        <v>20</v>
      </c>
      <c r="E395" s="108" t="s">
        <v>20</v>
      </c>
    </row>
    <row r="396" spans="1:5" x14ac:dyDescent="0.25">
      <c r="A396" s="61">
        <v>44155</v>
      </c>
      <c r="B396" s="14" t="s">
        <v>315</v>
      </c>
      <c r="C396" s="84">
        <v>65</v>
      </c>
      <c r="D396" s="108" t="s">
        <v>20</v>
      </c>
      <c r="E396" s="108" t="s">
        <v>20</v>
      </c>
    </row>
    <row r="397" spans="1:5" x14ac:dyDescent="0.25">
      <c r="A397" s="61">
        <v>44155</v>
      </c>
      <c r="B397" s="14" t="s">
        <v>315</v>
      </c>
      <c r="C397" s="84">
        <v>69</v>
      </c>
      <c r="D397" s="108" t="s">
        <v>20</v>
      </c>
      <c r="E397" s="108" t="s">
        <v>20</v>
      </c>
    </row>
    <row r="398" spans="1:5" x14ac:dyDescent="0.25">
      <c r="A398" s="61">
        <v>44156</v>
      </c>
      <c r="B398" s="14" t="s">
        <v>316</v>
      </c>
      <c r="C398" s="84">
        <v>65</v>
      </c>
      <c r="D398" s="108" t="s">
        <v>13</v>
      </c>
      <c r="E398" s="108" t="s">
        <v>13</v>
      </c>
    </row>
    <row r="399" spans="1:5" x14ac:dyDescent="0.25">
      <c r="A399" s="61">
        <v>44156</v>
      </c>
      <c r="B399" s="14" t="s">
        <v>316</v>
      </c>
      <c r="C399" s="84">
        <v>69</v>
      </c>
      <c r="D399" s="108" t="s">
        <v>7</v>
      </c>
      <c r="E399" s="108" t="s">
        <v>7</v>
      </c>
    </row>
    <row r="400" spans="1:5" x14ac:dyDescent="0.25">
      <c r="A400" s="61">
        <v>44156</v>
      </c>
      <c r="B400" s="14" t="s">
        <v>316</v>
      </c>
      <c r="C400" s="84">
        <v>88</v>
      </c>
      <c r="D400" s="108" t="s">
        <v>7</v>
      </c>
      <c r="E400" s="108" t="s">
        <v>7</v>
      </c>
    </row>
    <row r="401" spans="1:5" x14ac:dyDescent="0.25">
      <c r="A401" s="61">
        <v>44156</v>
      </c>
      <c r="B401" s="14" t="s">
        <v>315</v>
      </c>
      <c r="C401" s="84">
        <v>62</v>
      </c>
      <c r="D401" s="108" t="s">
        <v>12</v>
      </c>
      <c r="E401" s="108" t="s">
        <v>12</v>
      </c>
    </row>
    <row r="402" spans="1:5" x14ac:dyDescent="0.25">
      <c r="A402" s="61">
        <v>44156</v>
      </c>
      <c r="B402" s="14" t="s">
        <v>316</v>
      </c>
      <c r="C402" s="84">
        <v>65</v>
      </c>
      <c r="D402" s="108" t="s">
        <v>8</v>
      </c>
      <c r="E402" s="108" t="s">
        <v>8</v>
      </c>
    </row>
    <row r="403" spans="1:5" x14ac:dyDescent="0.25">
      <c r="A403" s="61">
        <v>44156</v>
      </c>
      <c r="B403" s="14" t="s">
        <v>316</v>
      </c>
      <c r="C403" s="84">
        <v>67</v>
      </c>
      <c r="D403" s="108" t="s">
        <v>8</v>
      </c>
      <c r="E403" s="108" t="s">
        <v>8</v>
      </c>
    </row>
    <row r="404" spans="1:5" x14ac:dyDescent="0.25">
      <c r="A404" s="61">
        <v>44156</v>
      </c>
      <c r="B404" s="14" t="s">
        <v>315</v>
      </c>
      <c r="C404" s="84">
        <v>83</v>
      </c>
      <c r="D404" s="108" t="s">
        <v>8</v>
      </c>
      <c r="E404" s="108" t="s">
        <v>8</v>
      </c>
    </row>
    <row r="405" spans="1:5" x14ac:dyDescent="0.25">
      <c r="A405" s="61">
        <v>44156</v>
      </c>
      <c r="B405" s="14" t="s">
        <v>315</v>
      </c>
      <c r="C405" s="84">
        <v>74</v>
      </c>
      <c r="D405" s="108" t="s">
        <v>8</v>
      </c>
      <c r="E405" s="54" t="s">
        <v>79</v>
      </c>
    </row>
    <row r="406" spans="1:5" x14ac:dyDescent="0.25">
      <c r="A406" s="61">
        <v>44156</v>
      </c>
      <c r="B406" s="14" t="s">
        <v>315</v>
      </c>
      <c r="C406" s="84">
        <v>70</v>
      </c>
      <c r="D406" s="108" t="s">
        <v>10</v>
      </c>
      <c r="E406" s="108" t="s">
        <v>10</v>
      </c>
    </row>
    <row r="407" spans="1:5" s="20" customFormat="1" x14ac:dyDescent="0.25">
      <c r="A407" s="61">
        <v>44157</v>
      </c>
      <c r="B407" s="14" t="s">
        <v>315</v>
      </c>
      <c r="C407" s="84">
        <v>69</v>
      </c>
      <c r="D407" s="108" t="s">
        <v>13</v>
      </c>
      <c r="E407" s="54" t="s">
        <v>221</v>
      </c>
    </row>
    <row r="408" spans="1:5" x14ac:dyDescent="0.25">
      <c r="A408" s="61">
        <v>44157</v>
      </c>
      <c r="B408" s="14" t="s">
        <v>316</v>
      </c>
      <c r="C408" s="84">
        <v>89</v>
      </c>
      <c r="D408" s="108" t="s">
        <v>24</v>
      </c>
      <c r="E408" s="54" t="s">
        <v>23</v>
      </c>
    </row>
    <row r="409" spans="1:5" s="20" customFormat="1" x14ac:dyDescent="0.25">
      <c r="A409" s="61">
        <v>44157</v>
      </c>
      <c r="B409" s="14" t="s">
        <v>316</v>
      </c>
      <c r="C409" s="84">
        <v>78</v>
      </c>
      <c r="D409" s="108" t="s">
        <v>8</v>
      </c>
      <c r="E409" s="108" t="s">
        <v>8</v>
      </c>
    </row>
    <row r="410" spans="1:5" s="20" customFormat="1" x14ac:dyDescent="0.25">
      <c r="A410" s="61">
        <v>44157</v>
      </c>
      <c r="B410" s="14" t="s">
        <v>316</v>
      </c>
      <c r="C410" s="84">
        <v>67</v>
      </c>
      <c r="D410" s="108" t="s">
        <v>51</v>
      </c>
      <c r="E410" s="108" t="s">
        <v>51</v>
      </c>
    </row>
    <row r="411" spans="1:5" s="20" customFormat="1" x14ac:dyDescent="0.25">
      <c r="A411" s="61">
        <v>44157</v>
      </c>
      <c r="B411" s="14" t="s">
        <v>316</v>
      </c>
      <c r="C411" s="84">
        <v>70</v>
      </c>
      <c r="D411" s="108" t="s">
        <v>10</v>
      </c>
      <c r="E411" s="54" t="s">
        <v>340</v>
      </c>
    </row>
    <row r="412" spans="1:5" s="20" customFormat="1" x14ac:dyDescent="0.25">
      <c r="A412" s="61">
        <v>44158</v>
      </c>
      <c r="B412" s="14" t="s">
        <v>316</v>
      </c>
      <c r="C412" s="84">
        <v>67</v>
      </c>
      <c r="D412" s="108" t="s">
        <v>8</v>
      </c>
      <c r="E412" s="108" t="s">
        <v>8</v>
      </c>
    </row>
    <row r="413" spans="1:5" s="20" customFormat="1" x14ac:dyDescent="0.25">
      <c r="A413" s="61">
        <v>44158</v>
      </c>
      <c r="B413" s="14" t="s">
        <v>316</v>
      </c>
      <c r="C413" s="84">
        <v>82</v>
      </c>
      <c r="D413" s="108" t="s">
        <v>8</v>
      </c>
      <c r="E413" s="108" t="s">
        <v>8</v>
      </c>
    </row>
    <row r="414" spans="1:5" s="20" customFormat="1" x14ac:dyDescent="0.25">
      <c r="A414" s="61">
        <v>44159</v>
      </c>
      <c r="B414" s="14" t="s">
        <v>316</v>
      </c>
      <c r="C414" s="84">
        <v>86</v>
      </c>
      <c r="D414" s="108" t="s">
        <v>12</v>
      </c>
      <c r="E414" s="54" t="s">
        <v>115</v>
      </c>
    </row>
    <row r="415" spans="1:5" s="20" customFormat="1" x14ac:dyDescent="0.25">
      <c r="A415" s="61">
        <v>44159</v>
      </c>
      <c r="B415" s="14" t="s">
        <v>315</v>
      </c>
      <c r="C415" s="84">
        <v>37</v>
      </c>
      <c r="D415" s="108" t="s">
        <v>8</v>
      </c>
      <c r="E415" s="54" t="s">
        <v>8</v>
      </c>
    </row>
    <row r="416" spans="1:5" s="20" customFormat="1" x14ac:dyDescent="0.25">
      <c r="A416" s="61">
        <v>44160</v>
      </c>
      <c r="B416" s="14" t="s">
        <v>316</v>
      </c>
      <c r="C416" s="84">
        <v>58</v>
      </c>
      <c r="D416" s="108" t="s">
        <v>9</v>
      </c>
      <c r="E416" s="108" t="s">
        <v>9</v>
      </c>
    </row>
    <row r="417" spans="1:5" s="20" customFormat="1" x14ac:dyDescent="0.25">
      <c r="A417" s="61">
        <v>44160</v>
      </c>
      <c r="B417" s="14" t="s">
        <v>316</v>
      </c>
      <c r="C417" s="84">
        <v>64</v>
      </c>
      <c r="D417" s="108" t="s">
        <v>9</v>
      </c>
      <c r="E417" s="108" t="s">
        <v>9</v>
      </c>
    </row>
    <row r="418" spans="1:5" s="20" customFormat="1" x14ac:dyDescent="0.25">
      <c r="A418" s="61">
        <v>44160</v>
      </c>
      <c r="B418" s="14" t="s">
        <v>315</v>
      </c>
      <c r="C418" s="84">
        <v>87</v>
      </c>
      <c r="D418" s="108" t="s">
        <v>9</v>
      </c>
      <c r="E418" s="108" t="s">
        <v>9</v>
      </c>
    </row>
    <row r="419" spans="1:5" x14ac:dyDescent="0.25">
      <c r="A419" s="61">
        <v>44160</v>
      </c>
      <c r="B419" s="14" t="s">
        <v>316</v>
      </c>
      <c r="C419" s="84">
        <v>93</v>
      </c>
      <c r="D419" s="108" t="s">
        <v>9</v>
      </c>
      <c r="E419" s="54" t="s">
        <v>17</v>
      </c>
    </row>
    <row r="420" spans="1:5" x14ac:dyDescent="0.25">
      <c r="A420" s="61">
        <v>44160</v>
      </c>
      <c r="B420" s="14" t="s">
        <v>316</v>
      </c>
      <c r="C420" s="84">
        <v>78</v>
      </c>
      <c r="D420" s="108" t="s">
        <v>8</v>
      </c>
      <c r="E420" s="54" t="s">
        <v>72</v>
      </c>
    </row>
    <row r="421" spans="1:5" x14ac:dyDescent="0.25">
      <c r="A421" s="61">
        <v>44160</v>
      </c>
      <c r="B421" s="14" t="s">
        <v>315</v>
      </c>
      <c r="C421" s="84">
        <v>89</v>
      </c>
      <c r="D421" s="108" t="s">
        <v>8</v>
      </c>
      <c r="E421" s="54" t="s">
        <v>8</v>
      </c>
    </row>
    <row r="422" spans="1:5" x14ac:dyDescent="0.25">
      <c r="A422" s="61">
        <v>44160</v>
      </c>
      <c r="B422" s="14" t="s">
        <v>315</v>
      </c>
      <c r="C422" s="84">
        <v>81</v>
      </c>
      <c r="D422" s="108" t="s">
        <v>27</v>
      </c>
      <c r="E422" s="54" t="s">
        <v>853</v>
      </c>
    </row>
    <row r="423" spans="1:5" x14ac:dyDescent="0.25">
      <c r="A423" s="61">
        <v>44160</v>
      </c>
      <c r="B423" s="14" t="s">
        <v>316</v>
      </c>
      <c r="C423" s="84">
        <v>85</v>
      </c>
      <c r="D423" s="108" t="s">
        <v>27</v>
      </c>
      <c r="E423" s="54" t="s">
        <v>853</v>
      </c>
    </row>
    <row r="424" spans="1:5" x14ac:dyDescent="0.25">
      <c r="A424" s="61">
        <v>44160</v>
      </c>
      <c r="B424" s="14" t="s">
        <v>316</v>
      </c>
      <c r="C424" s="84">
        <v>70</v>
      </c>
      <c r="D424" s="108" t="s">
        <v>51</v>
      </c>
      <c r="E424" s="54" t="s">
        <v>51</v>
      </c>
    </row>
    <row r="425" spans="1:5" x14ac:dyDescent="0.25">
      <c r="A425" s="61">
        <v>44160</v>
      </c>
      <c r="B425" s="14" t="s">
        <v>315</v>
      </c>
      <c r="C425" s="84">
        <v>90</v>
      </c>
      <c r="D425" s="108" t="s">
        <v>51</v>
      </c>
      <c r="E425" s="54" t="s">
        <v>51</v>
      </c>
    </row>
    <row r="426" spans="1:5" x14ac:dyDescent="0.25">
      <c r="A426" s="61">
        <v>44161</v>
      </c>
      <c r="B426" s="14" t="s">
        <v>316</v>
      </c>
      <c r="C426" s="84">
        <v>57</v>
      </c>
      <c r="D426" s="108" t="s">
        <v>20</v>
      </c>
      <c r="E426" s="108" t="s">
        <v>20</v>
      </c>
    </row>
    <row r="427" spans="1:5" x14ac:dyDescent="0.25">
      <c r="A427" s="61">
        <v>44161</v>
      </c>
      <c r="B427" s="14" t="s">
        <v>316</v>
      </c>
      <c r="C427" s="84">
        <v>59</v>
      </c>
      <c r="D427" s="108" t="s">
        <v>20</v>
      </c>
      <c r="E427" s="108" t="s">
        <v>20</v>
      </c>
    </row>
    <row r="428" spans="1:5" x14ac:dyDescent="0.25">
      <c r="A428" s="61">
        <v>44161</v>
      </c>
      <c r="B428" s="14" t="s">
        <v>316</v>
      </c>
      <c r="C428" s="84">
        <v>70</v>
      </c>
      <c r="D428" s="108" t="s">
        <v>20</v>
      </c>
      <c r="E428" s="108" t="s">
        <v>20</v>
      </c>
    </row>
    <row r="429" spans="1:5" x14ac:dyDescent="0.25">
      <c r="A429" s="61">
        <v>44161</v>
      </c>
      <c r="B429" s="14" t="s">
        <v>316</v>
      </c>
      <c r="C429" s="84">
        <v>76</v>
      </c>
      <c r="D429" s="108" t="s">
        <v>20</v>
      </c>
      <c r="E429" s="108" t="s">
        <v>20</v>
      </c>
    </row>
    <row r="430" spans="1:5" x14ac:dyDescent="0.25">
      <c r="A430" s="61">
        <v>44161</v>
      </c>
      <c r="B430" s="14" t="s">
        <v>315</v>
      </c>
      <c r="C430" s="84">
        <v>78</v>
      </c>
      <c r="D430" s="108" t="s">
        <v>20</v>
      </c>
      <c r="E430" s="108" t="s">
        <v>20</v>
      </c>
    </row>
    <row r="431" spans="1:5" x14ac:dyDescent="0.25">
      <c r="A431" s="61">
        <v>44161</v>
      </c>
      <c r="B431" s="14" t="s">
        <v>316</v>
      </c>
      <c r="C431" s="84">
        <v>81</v>
      </c>
      <c r="D431" s="108" t="s">
        <v>20</v>
      </c>
      <c r="E431" s="108" t="s">
        <v>20</v>
      </c>
    </row>
    <row r="432" spans="1:5" x14ac:dyDescent="0.25">
      <c r="A432" s="61">
        <v>44161</v>
      </c>
      <c r="B432" s="14" t="s">
        <v>315</v>
      </c>
      <c r="C432" s="84">
        <v>86</v>
      </c>
      <c r="D432" s="108" t="s">
        <v>20</v>
      </c>
      <c r="E432" s="108" t="s">
        <v>20</v>
      </c>
    </row>
    <row r="433" spans="1:5" x14ac:dyDescent="0.25">
      <c r="A433" s="61">
        <v>44161</v>
      </c>
      <c r="B433" s="14" t="s">
        <v>315</v>
      </c>
      <c r="C433" s="84">
        <v>91</v>
      </c>
      <c r="D433" s="108" t="s">
        <v>20</v>
      </c>
      <c r="E433" s="108" t="s">
        <v>20</v>
      </c>
    </row>
    <row r="434" spans="1:5" x14ac:dyDescent="0.25">
      <c r="A434" s="61">
        <v>44161</v>
      </c>
      <c r="B434" s="14" t="s">
        <v>316</v>
      </c>
      <c r="C434" s="84">
        <v>64</v>
      </c>
      <c r="D434" s="108" t="s">
        <v>13</v>
      </c>
      <c r="E434" s="108" t="s">
        <v>13</v>
      </c>
    </row>
    <row r="435" spans="1:5" x14ac:dyDescent="0.25">
      <c r="A435" s="61">
        <v>44161</v>
      </c>
      <c r="B435" s="14" t="s">
        <v>316</v>
      </c>
      <c r="C435" s="84">
        <v>83</v>
      </c>
      <c r="D435" s="108" t="s">
        <v>24</v>
      </c>
      <c r="E435" s="108" t="s">
        <v>23</v>
      </c>
    </row>
    <row r="436" spans="1:5" x14ac:dyDescent="0.25">
      <c r="A436" s="61">
        <v>44161</v>
      </c>
      <c r="B436" s="14" t="s">
        <v>316</v>
      </c>
      <c r="C436" s="84">
        <v>76</v>
      </c>
      <c r="D436" s="108" t="s">
        <v>9</v>
      </c>
      <c r="E436" s="108" t="s">
        <v>17</v>
      </c>
    </row>
    <row r="437" spans="1:5" x14ac:dyDescent="0.25">
      <c r="A437" s="61">
        <v>44161</v>
      </c>
      <c r="B437" s="14" t="s">
        <v>316</v>
      </c>
      <c r="C437" s="84">
        <v>78</v>
      </c>
      <c r="D437" s="108" t="s">
        <v>8</v>
      </c>
      <c r="E437" s="108" t="s">
        <v>40</v>
      </c>
    </row>
    <row r="438" spans="1:5" x14ac:dyDescent="0.25">
      <c r="A438" s="61">
        <v>44162</v>
      </c>
      <c r="B438" s="14" t="s">
        <v>316</v>
      </c>
      <c r="C438" s="84">
        <v>73</v>
      </c>
      <c r="D438" s="108" t="s">
        <v>20</v>
      </c>
      <c r="E438" s="108" t="s">
        <v>20</v>
      </c>
    </row>
    <row r="439" spans="1:5" x14ac:dyDescent="0.25">
      <c r="A439" s="61">
        <v>44162</v>
      </c>
      <c r="B439" s="14" t="s">
        <v>316</v>
      </c>
      <c r="C439" s="84">
        <v>66</v>
      </c>
      <c r="D439" s="108" t="s">
        <v>20</v>
      </c>
      <c r="E439" s="108" t="s">
        <v>20</v>
      </c>
    </row>
    <row r="440" spans="1:5" x14ac:dyDescent="0.25">
      <c r="A440" s="61">
        <v>44162</v>
      </c>
      <c r="B440" s="14" t="s">
        <v>316</v>
      </c>
      <c r="C440" s="84">
        <v>16</v>
      </c>
      <c r="D440" s="108" t="s">
        <v>20</v>
      </c>
      <c r="E440" s="108" t="s">
        <v>20</v>
      </c>
    </row>
    <row r="441" spans="1:5" x14ac:dyDescent="0.25">
      <c r="A441" s="61">
        <v>44162</v>
      </c>
      <c r="B441" s="14" t="s">
        <v>315</v>
      </c>
      <c r="C441" s="84">
        <v>90</v>
      </c>
      <c r="D441" s="108" t="s">
        <v>20</v>
      </c>
      <c r="E441" s="108" t="s">
        <v>20</v>
      </c>
    </row>
    <row r="442" spans="1:5" x14ac:dyDescent="0.25">
      <c r="A442" s="61">
        <v>44162</v>
      </c>
      <c r="B442" s="14" t="s">
        <v>316</v>
      </c>
      <c r="C442" s="84">
        <v>65</v>
      </c>
      <c r="D442" s="108" t="s">
        <v>9</v>
      </c>
      <c r="E442" s="108" t="s">
        <v>9</v>
      </c>
    </row>
    <row r="443" spans="1:5" x14ac:dyDescent="0.25">
      <c r="A443" s="61">
        <v>44162</v>
      </c>
      <c r="B443" s="14" t="s">
        <v>316</v>
      </c>
      <c r="C443" s="84">
        <v>60</v>
      </c>
      <c r="D443" s="108" t="s">
        <v>9</v>
      </c>
      <c r="E443" s="108" t="s">
        <v>9</v>
      </c>
    </row>
    <row r="444" spans="1:5" x14ac:dyDescent="0.25">
      <c r="A444" s="61">
        <v>44162</v>
      </c>
      <c r="B444" s="14" t="s">
        <v>316</v>
      </c>
      <c r="C444" s="84">
        <v>77</v>
      </c>
      <c r="D444" s="108" t="s">
        <v>9</v>
      </c>
      <c r="E444" s="108" t="s">
        <v>143</v>
      </c>
    </row>
    <row r="445" spans="1:5" x14ac:dyDescent="0.25">
      <c r="A445" s="61">
        <v>44162</v>
      </c>
      <c r="B445" s="14" t="s">
        <v>315</v>
      </c>
      <c r="C445" s="84">
        <v>70</v>
      </c>
      <c r="D445" s="108" t="s">
        <v>8</v>
      </c>
      <c r="E445" s="108" t="s">
        <v>8</v>
      </c>
    </row>
    <row r="446" spans="1:5" x14ac:dyDescent="0.25">
      <c r="A446" s="61">
        <v>44162</v>
      </c>
      <c r="B446" s="14" t="s">
        <v>315</v>
      </c>
      <c r="C446" s="84">
        <v>73</v>
      </c>
      <c r="D446" s="108" t="s">
        <v>8</v>
      </c>
      <c r="E446" s="108" t="s">
        <v>8</v>
      </c>
    </row>
    <row r="447" spans="1:5" x14ac:dyDescent="0.25">
      <c r="A447" s="61">
        <v>44162</v>
      </c>
      <c r="B447" s="14" t="s">
        <v>316</v>
      </c>
      <c r="C447" s="84">
        <v>80</v>
      </c>
      <c r="D447" s="108" t="s">
        <v>51</v>
      </c>
      <c r="E447" s="108" t="s">
        <v>51</v>
      </c>
    </row>
    <row r="448" spans="1:5" x14ac:dyDescent="0.25">
      <c r="A448" s="61">
        <v>44162</v>
      </c>
      <c r="B448" s="14" t="s">
        <v>316</v>
      </c>
      <c r="C448" s="84">
        <v>86</v>
      </c>
      <c r="D448" s="108" t="s">
        <v>51</v>
      </c>
      <c r="E448" s="108" t="s">
        <v>51</v>
      </c>
    </row>
    <row r="449" spans="1:6" x14ac:dyDescent="0.25">
      <c r="A449" s="61">
        <v>44163</v>
      </c>
      <c r="B449" s="14" t="s">
        <v>316</v>
      </c>
      <c r="C449" s="84">
        <v>63</v>
      </c>
      <c r="D449" s="108" t="s">
        <v>20</v>
      </c>
      <c r="E449" s="108" t="s">
        <v>20</v>
      </c>
    </row>
    <row r="450" spans="1:6" x14ac:dyDescent="0.25">
      <c r="A450" s="61">
        <v>44163</v>
      </c>
      <c r="B450" s="14" t="s">
        <v>316</v>
      </c>
      <c r="C450" s="84">
        <v>56</v>
      </c>
      <c r="D450" s="108" t="s">
        <v>20</v>
      </c>
      <c r="E450" s="108" t="s">
        <v>20</v>
      </c>
    </row>
    <row r="451" spans="1:6" x14ac:dyDescent="0.25">
      <c r="A451" s="61">
        <v>44163</v>
      </c>
      <c r="B451" s="14" t="s">
        <v>315</v>
      </c>
      <c r="C451" s="84">
        <v>83</v>
      </c>
      <c r="D451" s="108" t="s">
        <v>20</v>
      </c>
      <c r="E451" s="108" t="s">
        <v>20</v>
      </c>
    </row>
    <row r="452" spans="1:6" x14ac:dyDescent="0.25">
      <c r="A452" s="61">
        <v>44163</v>
      </c>
      <c r="B452" s="14" t="s">
        <v>316</v>
      </c>
      <c r="C452" s="84">
        <v>61</v>
      </c>
      <c r="D452" s="108" t="s">
        <v>7</v>
      </c>
      <c r="E452" s="108" t="s">
        <v>7</v>
      </c>
    </row>
    <row r="453" spans="1:6" x14ac:dyDescent="0.25">
      <c r="A453" s="61">
        <v>44163</v>
      </c>
      <c r="B453" s="14" t="s">
        <v>316</v>
      </c>
      <c r="C453" s="84">
        <v>61</v>
      </c>
      <c r="D453" s="108" t="s">
        <v>7</v>
      </c>
      <c r="E453" s="108" t="s">
        <v>7</v>
      </c>
    </row>
    <row r="454" spans="1:6" x14ac:dyDescent="0.25">
      <c r="A454" s="61">
        <v>44163</v>
      </c>
      <c r="B454" s="14" t="s">
        <v>315</v>
      </c>
      <c r="C454" s="84">
        <v>74</v>
      </c>
      <c r="D454" s="108" t="s">
        <v>9</v>
      </c>
      <c r="E454" s="108" t="s">
        <v>9</v>
      </c>
    </row>
    <row r="455" spans="1:6" x14ac:dyDescent="0.25">
      <c r="A455" s="61">
        <v>44163</v>
      </c>
      <c r="B455" s="14" t="s">
        <v>315</v>
      </c>
      <c r="C455" s="84">
        <v>76</v>
      </c>
      <c r="D455" s="108" t="s">
        <v>9</v>
      </c>
      <c r="E455" s="108" t="s">
        <v>9</v>
      </c>
    </row>
    <row r="456" spans="1:6" x14ac:dyDescent="0.25">
      <c r="A456" s="61">
        <v>44163</v>
      </c>
      <c r="B456" s="14" t="s">
        <v>316</v>
      </c>
      <c r="C456" s="84">
        <v>39</v>
      </c>
      <c r="D456" s="108" t="s">
        <v>11</v>
      </c>
      <c r="E456" s="108" t="s">
        <v>133</v>
      </c>
    </row>
    <row r="457" spans="1:6" x14ac:dyDescent="0.25">
      <c r="A457" s="61">
        <v>44163</v>
      </c>
      <c r="B457" s="14" t="s">
        <v>316</v>
      </c>
      <c r="C457" s="84">
        <v>70</v>
      </c>
      <c r="D457" s="108" t="s">
        <v>8</v>
      </c>
      <c r="E457" s="108" t="s">
        <v>8</v>
      </c>
    </row>
    <row r="458" spans="1:6" x14ac:dyDescent="0.25">
      <c r="A458" s="61">
        <v>44163</v>
      </c>
      <c r="B458" s="14" t="s">
        <v>316</v>
      </c>
      <c r="C458" s="84">
        <v>54</v>
      </c>
      <c r="D458" s="108" t="s">
        <v>51</v>
      </c>
      <c r="E458" s="108" t="s">
        <v>51</v>
      </c>
    </row>
    <row r="459" spans="1:6" x14ac:dyDescent="0.25">
      <c r="A459" s="61">
        <v>44165</v>
      </c>
      <c r="B459" s="14" t="s">
        <v>315</v>
      </c>
      <c r="C459" s="84">
        <v>74</v>
      </c>
      <c r="D459" s="108" t="s">
        <v>27</v>
      </c>
      <c r="E459" s="108" t="s">
        <v>853</v>
      </c>
    </row>
    <row r="460" spans="1:6" x14ac:dyDescent="0.25">
      <c r="A460" s="61">
        <v>44166</v>
      </c>
      <c r="B460" s="14" t="s">
        <v>315</v>
      </c>
      <c r="C460" s="84">
        <v>58</v>
      </c>
      <c r="D460" s="108" t="s">
        <v>13</v>
      </c>
      <c r="E460" s="108" t="s">
        <v>13</v>
      </c>
      <c r="F460" t="s">
        <v>918</v>
      </c>
    </row>
    <row r="461" spans="1:6" x14ac:dyDescent="0.25">
      <c r="A461" s="61">
        <v>44166</v>
      </c>
      <c r="B461" s="14" t="s">
        <v>316</v>
      </c>
      <c r="C461" s="84">
        <v>79</v>
      </c>
      <c r="D461" s="108" t="s">
        <v>9</v>
      </c>
      <c r="E461" s="108" t="s">
        <v>9</v>
      </c>
    </row>
    <row r="462" spans="1:6" x14ac:dyDescent="0.25">
      <c r="A462" s="61">
        <v>44166</v>
      </c>
      <c r="B462" s="14" t="s">
        <v>315</v>
      </c>
      <c r="C462" s="84">
        <v>87</v>
      </c>
      <c r="D462" s="108" t="s">
        <v>8</v>
      </c>
      <c r="E462" s="108" t="s">
        <v>58</v>
      </c>
    </row>
    <row r="463" spans="1:6" x14ac:dyDescent="0.25">
      <c r="A463" s="61">
        <v>44166</v>
      </c>
      <c r="B463" s="14" t="s">
        <v>316</v>
      </c>
      <c r="C463" s="84">
        <v>84</v>
      </c>
      <c r="D463" s="108" t="s">
        <v>27</v>
      </c>
      <c r="E463" s="109" t="s">
        <v>619</v>
      </c>
    </row>
    <row r="464" spans="1:6" x14ac:dyDescent="0.25">
      <c r="A464" s="61">
        <v>44167</v>
      </c>
      <c r="B464" s="14" t="s">
        <v>316</v>
      </c>
      <c r="C464" s="84">
        <v>65</v>
      </c>
      <c r="D464" s="108" t="s">
        <v>8</v>
      </c>
      <c r="E464" s="108" t="s">
        <v>8</v>
      </c>
      <c r="F464" t="s">
        <v>920</v>
      </c>
    </row>
    <row r="465" spans="1:6" x14ac:dyDescent="0.25">
      <c r="A465" s="61">
        <v>44167</v>
      </c>
      <c r="B465" s="14" t="s">
        <v>315</v>
      </c>
      <c r="C465" s="84">
        <v>71</v>
      </c>
      <c r="D465" s="108" t="s">
        <v>10</v>
      </c>
      <c r="E465" s="108" t="s">
        <v>10</v>
      </c>
      <c r="F465" t="s">
        <v>919</v>
      </c>
    </row>
    <row r="466" spans="1:6" x14ac:dyDescent="0.25">
      <c r="A466" s="61">
        <v>44168</v>
      </c>
      <c r="B466" s="14" t="s">
        <v>315</v>
      </c>
      <c r="C466" s="84">
        <v>96</v>
      </c>
      <c r="D466" s="108" t="s">
        <v>13</v>
      </c>
      <c r="E466" s="108" t="s">
        <v>221</v>
      </c>
    </row>
    <row r="467" spans="1:6" x14ac:dyDescent="0.25">
      <c r="A467" s="61">
        <v>44168</v>
      </c>
      <c r="B467" s="14" t="s">
        <v>315</v>
      </c>
      <c r="C467" s="84">
        <v>76</v>
      </c>
      <c r="D467" s="108" t="s">
        <v>11</v>
      </c>
      <c r="E467" s="108" t="s">
        <v>11</v>
      </c>
    </row>
    <row r="468" spans="1:6" x14ac:dyDescent="0.25">
      <c r="A468" s="61">
        <v>44168</v>
      </c>
      <c r="B468" s="14" t="s">
        <v>316</v>
      </c>
      <c r="C468" s="84">
        <v>71</v>
      </c>
      <c r="D468" s="108" t="s">
        <v>11</v>
      </c>
      <c r="E468" s="108" t="s">
        <v>133</v>
      </c>
    </row>
    <row r="469" spans="1:6" x14ac:dyDescent="0.25">
      <c r="A469" s="61">
        <v>44168</v>
      </c>
      <c r="B469" s="14" t="s">
        <v>316</v>
      </c>
      <c r="C469" s="84">
        <v>64</v>
      </c>
      <c r="D469" s="108" t="s">
        <v>8</v>
      </c>
      <c r="E469" s="108" t="s">
        <v>8</v>
      </c>
    </row>
    <row r="470" spans="1:6" x14ac:dyDescent="0.25">
      <c r="A470" s="61">
        <v>44169</v>
      </c>
      <c r="B470" s="14" t="s">
        <v>316</v>
      </c>
      <c r="C470" s="84">
        <v>70</v>
      </c>
      <c r="D470" s="108" t="s">
        <v>9</v>
      </c>
      <c r="E470" s="108" t="s">
        <v>9</v>
      </c>
    </row>
    <row r="471" spans="1:6" x14ac:dyDescent="0.25">
      <c r="A471" s="61">
        <v>44169</v>
      </c>
      <c r="B471" s="14" t="s">
        <v>315</v>
      </c>
      <c r="C471" s="84">
        <v>62</v>
      </c>
      <c r="D471" s="108" t="s">
        <v>9</v>
      </c>
      <c r="E471" s="108" t="s">
        <v>9</v>
      </c>
    </row>
    <row r="472" spans="1:6" x14ac:dyDescent="0.25">
      <c r="A472" s="61">
        <v>44169</v>
      </c>
      <c r="B472" s="14" t="s">
        <v>315</v>
      </c>
      <c r="C472" s="84">
        <v>84</v>
      </c>
      <c r="D472" s="108" t="s">
        <v>8</v>
      </c>
      <c r="E472" s="108" t="s">
        <v>8</v>
      </c>
    </row>
    <row r="473" spans="1:6" x14ac:dyDescent="0.25">
      <c r="A473" s="61">
        <v>44170</v>
      </c>
      <c r="B473" s="14" t="s">
        <v>315</v>
      </c>
      <c r="C473" s="84">
        <v>70</v>
      </c>
      <c r="D473" s="108" t="s">
        <v>20</v>
      </c>
      <c r="E473" s="108" t="s">
        <v>20</v>
      </c>
    </row>
    <row r="474" spans="1:6" x14ac:dyDescent="0.25">
      <c r="A474" s="61">
        <v>44170</v>
      </c>
      <c r="B474" s="14" t="s">
        <v>316</v>
      </c>
      <c r="C474" s="84">
        <v>86</v>
      </c>
      <c r="D474" s="108" t="s">
        <v>13</v>
      </c>
      <c r="E474" s="108" t="s">
        <v>13</v>
      </c>
    </row>
    <row r="475" spans="1:6" x14ac:dyDescent="0.25">
      <c r="A475" s="61">
        <v>44170</v>
      </c>
      <c r="B475" s="14" t="s">
        <v>316</v>
      </c>
      <c r="C475" s="84">
        <v>75</v>
      </c>
      <c r="D475" s="108" t="s">
        <v>9</v>
      </c>
      <c r="E475" s="108" t="s">
        <v>9</v>
      </c>
    </row>
    <row r="476" spans="1:6" x14ac:dyDescent="0.25">
      <c r="A476" s="61">
        <v>44170</v>
      </c>
      <c r="B476" s="14" t="s">
        <v>315</v>
      </c>
      <c r="C476" s="84">
        <v>71</v>
      </c>
      <c r="D476" s="108" t="s">
        <v>9</v>
      </c>
      <c r="E476" s="108" t="s">
        <v>9</v>
      </c>
    </row>
    <row r="477" spans="1:6" x14ac:dyDescent="0.25">
      <c r="A477" s="61">
        <v>44170</v>
      </c>
      <c r="B477" s="14" t="s">
        <v>315</v>
      </c>
      <c r="C477" s="84">
        <v>74</v>
      </c>
      <c r="D477" s="108" t="s">
        <v>12</v>
      </c>
      <c r="E477" s="108" t="s">
        <v>12</v>
      </c>
    </row>
    <row r="478" spans="1:6" x14ac:dyDescent="0.25">
      <c r="A478" s="61">
        <v>44170</v>
      </c>
      <c r="B478" s="14" t="s">
        <v>316</v>
      </c>
      <c r="C478" s="84">
        <v>77</v>
      </c>
      <c r="D478" s="108" t="s">
        <v>8</v>
      </c>
      <c r="E478" s="108" t="s">
        <v>8</v>
      </c>
    </row>
    <row r="479" spans="1:6" x14ac:dyDescent="0.25">
      <c r="A479" s="61">
        <v>44170</v>
      </c>
      <c r="B479" s="14" t="s">
        <v>316</v>
      </c>
      <c r="C479" s="84">
        <v>76</v>
      </c>
      <c r="D479" s="108" t="s">
        <v>8</v>
      </c>
      <c r="E479" s="108" t="s">
        <v>8</v>
      </c>
    </row>
    <row r="480" spans="1:6" x14ac:dyDescent="0.25">
      <c r="A480" s="61">
        <v>44172</v>
      </c>
      <c r="B480" s="14" t="s">
        <v>316</v>
      </c>
      <c r="C480" s="84">
        <v>76</v>
      </c>
      <c r="D480" s="108" t="s">
        <v>24</v>
      </c>
      <c r="E480" s="108" t="s">
        <v>23</v>
      </c>
    </row>
    <row r="481" spans="1:6" x14ac:dyDescent="0.25">
      <c r="A481" s="61">
        <v>44172</v>
      </c>
      <c r="B481" s="14" t="s">
        <v>315</v>
      </c>
      <c r="C481" s="84">
        <v>25</v>
      </c>
      <c r="D481" s="108" t="s">
        <v>8</v>
      </c>
      <c r="E481" s="108" t="s">
        <v>8</v>
      </c>
    </row>
    <row r="482" spans="1:6" x14ac:dyDescent="0.25">
      <c r="A482" s="61">
        <v>44173</v>
      </c>
      <c r="B482" s="14" t="s">
        <v>315</v>
      </c>
      <c r="C482" s="84">
        <v>82</v>
      </c>
      <c r="D482" s="108" t="s">
        <v>14</v>
      </c>
      <c r="E482" s="108" t="s">
        <v>14</v>
      </c>
    </row>
    <row r="483" spans="1:6" x14ac:dyDescent="0.25">
      <c r="A483" s="61">
        <v>44173</v>
      </c>
      <c r="B483" s="14" t="s">
        <v>316</v>
      </c>
      <c r="C483" s="84">
        <v>69</v>
      </c>
      <c r="D483" s="108" t="s">
        <v>9</v>
      </c>
      <c r="E483" s="108" t="s">
        <v>610</v>
      </c>
    </row>
    <row r="484" spans="1:6" x14ac:dyDescent="0.25">
      <c r="A484" s="61">
        <v>44173</v>
      </c>
      <c r="B484" s="14" t="s">
        <v>315</v>
      </c>
      <c r="C484" s="84">
        <v>87</v>
      </c>
      <c r="D484" s="108" t="s">
        <v>11</v>
      </c>
      <c r="E484" s="108" t="s">
        <v>133</v>
      </c>
    </row>
    <row r="485" spans="1:6" x14ac:dyDescent="0.25">
      <c r="A485" s="61">
        <v>44173</v>
      </c>
      <c r="B485" s="14" t="s">
        <v>316</v>
      </c>
      <c r="C485" s="84">
        <v>70</v>
      </c>
      <c r="D485" s="108" t="s">
        <v>8</v>
      </c>
      <c r="E485" s="108" t="s">
        <v>8</v>
      </c>
    </row>
    <row r="486" spans="1:6" x14ac:dyDescent="0.25">
      <c r="A486" s="61">
        <v>44173</v>
      </c>
      <c r="B486" s="14" t="s">
        <v>315</v>
      </c>
      <c r="C486" s="84">
        <v>76</v>
      </c>
      <c r="D486" s="108" t="s">
        <v>27</v>
      </c>
      <c r="E486" s="108" t="s">
        <v>853</v>
      </c>
    </row>
    <row r="487" spans="1:6" x14ac:dyDescent="0.25">
      <c r="A487" s="61">
        <v>44174</v>
      </c>
      <c r="B487" s="14" t="s">
        <v>316</v>
      </c>
      <c r="C487" s="84">
        <v>67</v>
      </c>
      <c r="D487" s="108" t="s">
        <v>51</v>
      </c>
      <c r="E487" s="108" t="s">
        <v>51</v>
      </c>
    </row>
    <row r="488" spans="1:6" x14ac:dyDescent="0.25">
      <c r="A488" s="61">
        <v>44174</v>
      </c>
      <c r="B488" s="14" t="s">
        <v>316</v>
      </c>
      <c r="C488" s="84">
        <v>66</v>
      </c>
      <c r="D488" s="108" t="s">
        <v>51</v>
      </c>
      <c r="E488" s="108" t="s">
        <v>51</v>
      </c>
    </row>
    <row r="489" spans="1:6" x14ac:dyDescent="0.25">
      <c r="A489" s="61">
        <v>44174</v>
      </c>
      <c r="B489" s="14" t="s">
        <v>316</v>
      </c>
      <c r="C489" s="84">
        <v>85</v>
      </c>
      <c r="D489" s="108" t="s">
        <v>51</v>
      </c>
      <c r="E489" s="108" t="s">
        <v>51</v>
      </c>
    </row>
    <row r="490" spans="1:6" x14ac:dyDescent="0.25">
      <c r="A490" s="61">
        <v>44174</v>
      </c>
      <c r="B490" s="14" t="s">
        <v>315</v>
      </c>
      <c r="C490" s="84">
        <v>84</v>
      </c>
      <c r="D490" s="108" t="s">
        <v>51</v>
      </c>
      <c r="E490" s="108" t="s">
        <v>51</v>
      </c>
    </row>
    <row r="491" spans="1:6" x14ac:dyDescent="0.25">
      <c r="A491" s="61">
        <v>44174</v>
      </c>
      <c r="B491" s="14" t="s">
        <v>315</v>
      </c>
      <c r="C491" s="84">
        <v>84</v>
      </c>
      <c r="D491" s="108" t="s">
        <v>51</v>
      </c>
      <c r="E491" s="108" t="s">
        <v>51</v>
      </c>
    </row>
    <row r="492" spans="1:6" x14ac:dyDescent="0.25">
      <c r="A492" s="61">
        <v>44174</v>
      </c>
      <c r="B492" s="14" t="s">
        <v>315</v>
      </c>
      <c r="C492" s="84">
        <v>79</v>
      </c>
      <c r="D492" s="108" t="s">
        <v>51</v>
      </c>
      <c r="E492" s="108" t="s">
        <v>51</v>
      </c>
    </row>
    <row r="493" spans="1:6" x14ac:dyDescent="0.25">
      <c r="A493" s="61">
        <v>44175</v>
      </c>
      <c r="B493" s="14" t="s">
        <v>316</v>
      </c>
      <c r="C493" s="14">
        <v>54</v>
      </c>
      <c r="D493" s="108" t="s">
        <v>7</v>
      </c>
      <c r="E493" s="108" t="s">
        <v>7</v>
      </c>
      <c r="F493" s="20"/>
    </row>
    <row r="494" spans="1:6" x14ac:dyDescent="0.25">
      <c r="A494" s="61">
        <v>44175</v>
      </c>
      <c r="B494" s="14" t="s">
        <v>316</v>
      </c>
      <c r="C494" s="14">
        <v>75</v>
      </c>
      <c r="D494" s="108" t="s">
        <v>9</v>
      </c>
      <c r="E494" s="108" t="s">
        <v>9</v>
      </c>
    </row>
    <row r="495" spans="1:6" x14ac:dyDescent="0.25">
      <c r="A495" s="61">
        <v>44175</v>
      </c>
      <c r="B495" s="14" t="s">
        <v>315</v>
      </c>
      <c r="C495" s="84">
        <v>85</v>
      </c>
      <c r="D495" s="108" t="s">
        <v>8</v>
      </c>
      <c r="E495" s="108" t="s">
        <v>8</v>
      </c>
    </row>
    <row r="496" spans="1:6" ht="16.5" x14ac:dyDescent="0.3">
      <c r="A496" s="61">
        <v>44175</v>
      </c>
      <c r="B496" s="14" t="s">
        <v>316</v>
      </c>
      <c r="C496" s="110">
        <v>85</v>
      </c>
      <c r="D496" s="108" t="s">
        <v>27</v>
      </c>
      <c r="E496" s="108" t="s">
        <v>853</v>
      </c>
    </row>
    <row r="497" spans="1:6" x14ac:dyDescent="0.25">
      <c r="A497" s="61">
        <v>44175</v>
      </c>
      <c r="B497" s="14" t="s">
        <v>316</v>
      </c>
      <c r="C497" s="84">
        <v>69</v>
      </c>
      <c r="D497" s="108" t="s">
        <v>27</v>
      </c>
      <c r="E497" s="108" t="s">
        <v>853</v>
      </c>
    </row>
    <row r="498" spans="1:6" x14ac:dyDescent="0.25">
      <c r="A498" s="61">
        <v>44175</v>
      </c>
      <c r="B498" s="14" t="s">
        <v>316</v>
      </c>
      <c r="C498" s="14">
        <v>67</v>
      </c>
      <c r="D498" s="108" t="s">
        <v>27</v>
      </c>
      <c r="E498" s="108" t="s">
        <v>853</v>
      </c>
    </row>
    <row r="499" spans="1:6" x14ac:dyDescent="0.25">
      <c r="A499" s="61">
        <v>44175</v>
      </c>
      <c r="B499" s="14" t="s">
        <v>315</v>
      </c>
      <c r="C499" s="84">
        <v>77</v>
      </c>
      <c r="D499" s="108" t="s">
        <v>27</v>
      </c>
      <c r="E499" s="108" t="s">
        <v>853</v>
      </c>
    </row>
    <row r="500" spans="1:6" x14ac:dyDescent="0.25">
      <c r="A500" s="61">
        <v>44176</v>
      </c>
      <c r="B500" s="14" t="s">
        <v>316</v>
      </c>
      <c r="C500" s="84">
        <v>75</v>
      </c>
      <c r="D500" s="108" t="s">
        <v>13</v>
      </c>
      <c r="E500" s="108" t="s">
        <v>221</v>
      </c>
    </row>
    <row r="501" spans="1:6" x14ac:dyDescent="0.25">
      <c r="A501" s="61">
        <v>44176</v>
      </c>
      <c r="B501" s="14" t="s">
        <v>316</v>
      </c>
      <c r="C501" s="84">
        <v>78</v>
      </c>
      <c r="D501" s="108" t="s">
        <v>8</v>
      </c>
      <c r="E501" s="108" t="s">
        <v>79</v>
      </c>
    </row>
    <row r="502" spans="1:6" x14ac:dyDescent="0.25">
      <c r="A502" s="61">
        <v>44176</v>
      </c>
      <c r="B502" s="14" t="s">
        <v>316</v>
      </c>
      <c r="C502" s="84">
        <v>97</v>
      </c>
      <c r="D502" s="108" t="s">
        <v>27</v>
      </c>
      <c r="E502" s="108" t="s">
        <v>853</v>
      </c>
    </row>
    <row r="503" spans="1:6" x14ac:dyDescent="0.25">
      <c r="A503" s="61">
        <v>44177</v>
      </c>
      <c r="B503" s="14" t="s">
        <v>316</v>
      </c>
      <c r="C503" s="84">
        <v>31</v>
      </c>
      <c r="D503" s="108" t="s">
        <v>7</v>
      </c>
      <c r="E503" s="108" t="s">
        <v>7</v>
      </c>
    </row>
    <row r="504" spans="1:6" x14ac:dyDescent="0.25">
      <c r="A504" s="61">
        <v>44177</v>
      </c>
      <c r="B504" s="14" t="s">
        <v>316</v>
      </c>
      <c r="C504" s="84">
        <v>70</v>
      </c>
      <c r="D504" s="108" t="s">
        <v>9</v>
      </c>
      <c r="E504" s="108" t="s">
        <v>9</v>
      </c>
    </row>
    <row r="505" spans="1:6" x14ac:dyDescent="0.25">
      <c r="A505" s="61">
        <v>44177</v>
      </c>
      <c r="B505" s="14" t="s">
        <v>315</v>
      </c>
      <c r="C505" s="84">
        <v>69</v>
      </c>
      <c r="D505" s="108" t="s">
        <v>9</v>
      </c>
      <c r="E505" s="108" t="s">
        <v>9</v>
      </c>
    </row>
    <row r="506" spans="1:6" x14ac:dyDescent="0.25">
      <c r="A506" s="61">
        <v>44177</v>
      </c>
      <c r="B506" s="14" t="s">
        <v>315</v>
      </c>
      <c r="C506" s="84">
        <v>66</v>
      </c>
      <c r="D506" s="108" t="s">
        <v>11</v>
      </c>
      <c r="E506" s="108" t="s">
        <v>11</v>
      </c>
    </row>
    <row r="507" spans="1:6" x14ac:dyDescent="0.25">
      <c r="A507" s="61">
        <v>44177</v>
      </c>
      <c r="B507" s="14" t="s">
        <v>315</v>
      </c>
      <c r="C507" s="84">
        <v>72</v>
      </c>
      <c r="D507" s="108" t="s">
        <v>12</v>
      </c>
      <c r="E507" s="108" t="s">
        <v>12</v>
      </c>
      <c r="F507" s="20"/>
    </row>
    <row r="508" spans="1:6" x14ac:dyDescent="0.25">
      <c r="A508" s="61">
        <v>44177</v>
      </c>
      <c r="B508" s="14" t="s">
        <v>316</v>
      </c>
      <c r="C508" s="84">
        <v>64</v>
      </c>
      <c r="D508" s="108" t="s">
        <v>8</v>
      </c>
      <c r="E508" s="108" t="s">
        <v>8</v>
      </c>
    </row>
    <row r="509" spans="1:6" x14ac:dyDescent="0.25">
      <c r="A509" s="61">
        <v>44177</v>
      </c>
      <c r="B509" s="14" t="s">
        <v>316</v>
      </c>
      <c r="C509" s="84">
        <v>85</v>
      </c>
      <c r="D509" s="108" t="s">
        <v>8</v>
      </c>
      <c r="E509" s="108" t="s">
        <v>8</v>
      </c>
    </row>
    <row r="510" spans="1:6" x14ac:dyDescent="0.25">
      <c r="A510" s="61">
        <v>44177</v>
      </c>
      <c r="B510" s="14" t="s">
        <v>315</v>
      </c>
      <c r="C510" s="84">
        <v>83</v>
      </c>
      <c r="D510" s="108" t="s">
        <v>27</v>
      </c>
      <c r="E510" s="108" t="s">
        <v>853</v>
      </c>
    </row>
    <row r="511" spans="1:6" x14ac:dyDescent="0.25">
      <c r="A511" s="61">
        <v>44177</v>
      </c>
      <c r="B511" s="14" t="s">
        <v>315</v>
      </c>
      <c r="C511" s="84">
        <v>63</v>
      </c>
      <c r="D511" s="108" t="s">
        <v>27</v>
      </c>
      <c r="E511" s="108" t="s">
        <v>853</v>
      </c>
    </row>
    <row r="512" spans="1:6" x14ac:dyDescent="0.25">
      <c r="A512" s="61">
        <v>44179</v>
      </c>
      <c r="B512" s="14" t="s">
        <v>315</v>
      </c>
      <c r="C512" s="84">
        <v>81</v>
      </c>
      <c r="D512" s="108" t="s">
        <v>9</v>
      </c>
      <c r="E512" s="108" t="s">
        <v>610</v>
      </c>
    </row>
    <row r="513" spans="1:5" x14ac:dyDescent="0.25">
      <c r="A513" s="61">
        <v>44179</v>
      </c>
      <c r="B513" s="14" t="s">
        <v>316</v>
      </c>
      <c r="C513" s="84">
        <v>94</v>
      </c>
      <c r="D513" s="108" t="s">
        <v>9</v>
      </c>
      <c r="E513" s="108" t="s">
        <v>9</v>
      </c>
    </row>
    <row r="514" spans="1:5" x14ac:dyDescent="0.25">
      <c r="A514" s="61">
        <v>44179</v>
      </c>
      <c r="B514" s="14" t="s">
        <v>316</v>
      </c>
      <c r="C514" s="84">
        <v>71</v>
      </c>
      <c r="D514" s="108" t="s">
        <v>11</v>
      </c>
      <c r="E514" s="108" t="s">
        <v>11</v>
      </c>
    </row>
    <row r="515" spans="1:5" x14ac:dyDescent="0.25">
      <c r="A515" s="61">
        <v>44179</v>
      </c>
      <c r="B515" s="14" t="s">
        <v>316</v>
      </c>
      <c r="C515" s="84">
        <v>84</v>
      </c>
      <c r="D515" s="108" t="s">
        <v>8</v>
      </c>
      <c r="E515" s="108" t="s">
        <v>203</v>
      </c>
    </row>
    <row r="516" spans="1:5" x14ac:dyDescent="0.25">
      <c r="A516" s="61">
        <v>44180</v>
      </c>
      <c r="B516" s="14" t="s">
        <v>316</v>
      </c>
      <c r="C516" s="84">
        <v>74</v>
      </c>
      <c r="D516" s="108" t="s">
        <v>24</v>
      </c>
      <c r="E516" s="108" t="s">
        <v>24</v>
      </c>
    </row>
    <row r="517" spans="1:5" x14ac:dyDescent="0.25">
      <c r="A517" s="61">
        <v>44180</v>
      </c>
      <c r="B517" s="14" t="s">
        <v>315</v>
      </c>
      <c r="C517" s="84">
        <v>66</v>
      </c>
      <c r="D517" s="108" t="s">
        <v>24</v>
      </c>
      <c r="E517" s="108" t="s">
        <v>24</v>
      </c>
    </row>
    <row r="518" spans="1:5" x14ac:dyDescent="0.25">
      <c r="A518" s="61">
        <v>44180</v>
      </c>
      <c r="B518" s="14" t="s">
        <v>316</v>
      </c>
      <c r="C518" s="84">
        <v>80</v>
      </c>
      <c r="D518" s="108" t="s">
        <v>12</v>
      </c>
      <c r="E518" s="108" t="s">
        <v>12</v>
      </c>
    </row>
    <row r="519" spans="1:5" x14ac:dyDescent="0.25">
      <c r="A519" s="61">
        <v>44180</v>
      </c>
      <c r="B519" s="14" t="s">
        <v>315</v>
      </c>
      <c r="C519" s="84">
        <v>78</v>
      </c>
      <c r="D519" s="108" t="s">
        <v>8</v>
      </c>
      <c r="E519" s="108" t="s">
        <v>40</v>
      </c>
    </row>
    <row r="520" spans="1:5" x14ac:dyDescent="0.25">
      <c r="A520" s="61">
        <v>44180</v>
      </c>
      <c r="B520" s="14" t="s">
        <v>316</v>
      </c>
      <c r="C520" s="84">
        <v>75</v>
      </c>
      <c r="D520" s="108" t="s">
        <v>8</v>
      </c>
      <c r="E520" s="108" t="s">
        <v>8</v>
      </c>
    </row>
    <row r="521" spans="1:5" x14ac:dyDescent="0.25">
      <c r="A521" s="61">
        <v>44180</v>
      </c>
      <c r="B521" s="14" t="s">
        <v>316</v>
      </c>
      <c r="C521" s="84">
        <v>83</v>
      </c>
      <c r="D521" s="108" t="s">
        <v>27</v>
      </c>
      <c r="E521" s="108" t="s">
        <v>853</v>
      </c>
    </row>
    <row r="522" spans="1:5" x14ac:dyDescent="0.25">
      <c r="A522" s="61">
        <v>44180</v>
      </c>
      <c r="B522" s="14" t="s">
        <v>316</v>
      </c>
      <c r="C522" s="84">
        <v>73</v>
      </c>
      <c r="D522" s="108" t="s">
        <v>27</v>
      </c>
      <c r="E522" s="108" t="s">
        <v>853</v>
      </c>
    </row>
    <row r="523" spans="1:5" x14ac:dyDescent="0.25">
      <c r="A523" s="61">
        <v>44180</v>
      </c>
      <c r="B523" s="14" t="s">
        <v>316</v>
      </c>
      <c r="C523" s="84">
        <v>75</v>
      </c>
      <c r="D523" s="108" t="s">
        <v>10</v>
      </c>
      <c r="E523" s="108" t="s">
        <v>10</v>
      </c>
    </row>
    <row r="524" spans="1:5" x14ac:dyDescent="0.25">
      <c r="A524" s="61">
        <v>44181</v>
      </c>
      <c r="B524" s="14" t="s">
        <v>316</v>
      </c>
      <c r="C524" s="84">
        <v>84</v>
      </c>
      <c r="D524" s="108" t="s">
        <v>24</v>
      </c>
      <c r="E524" s="54" t="s">
        <v>911</v>
      </c>
    </row>
    <row r="525" spans="1:5" x14ac:dyDescent="0.25">
      <c r="A525" s="61">
        <v>44181</v>
      </c>
      <c r="B525" s="14" t="s">
        <v>316</v>
      </c>
      <c r="C525" s="84">
        <v>39</v>
      </c>
      <c r="D525" s="108" t="s">
        <v>24</v>
      </c>
      <c r="E525" s="108" t="s">
        <v>24</v>
      </c>
    </row>
    <row r="526" spans="1:5" x14ac:dyDescent="0.25">
      <c r="A526" s="61">
        <v>44181</v>
      </c>
      <c r="B526" s="14" t="s">
        <v>316</v>
      </c>
      <c r="C526" s="84">
        <v>61</v>
      </c>
      <c r="D526" s="108" t="s">
        <v>9</v>
      </c>
      <c r="E526" s="108" t="s">
        <v>9</v>
      </c>
    </row>
    <row r="527" spans="1:5" x14ac:dyDescent="0.25">
      <c r="A527" s="61">
        <v>44181</v>
      </c>
      <c r="B527" s="14" t="s">
        <v>315</v>
      </c>
      <c r="C527" s="84">
        <v>63</v>
      </c>
      <c r="D527" s="108" t="s">
        <v>12</v>
      </c>
      <c r="E527" s="108" t="s">
        <v>12</v>
      </c>
    </row>
    <row r="528" spans="1:5" x14ac:dyDescent="0.25">
      <c r="A528" s="61">
        <v>44181</v>
      </c>
      <c r="B528" s="14" t="s">
        <v>316</v>
      </c>
      <c r="C528" s="84">
        <v>54</v>
      </c>
      <c r="D528" s="108" t="s">
        <v>8</v>
      </c>
      <c r="E528" s="108" t="s">
        <v>8</v>
      </c>
    </row>
    <row r="529" spans="1:6" x14ac:dyDescent="0.25">
      <c r="A529" s="61">
        <v>44181</v>
      </c>
      <c r="B529" s="14" t="s">
        <v>316</v>
      </c>
      <c r="C529" s="84">
        <v>59</v>
      </c>
      <c r="D529" s="108" t="s">
        <v>8</v>
      </c>
      <c r="E529" s="108" t="s">
        <v>8</v>
      </c>
    </row>
    <row r="530" spans="1:6" x14ac:dyDescent="0.25">
      <c r="A530" s="61">
        <v>44181</v>
      </c>
      <c r="B530" s="14" t="s">
        <v>315</v>
      </c>
      <c r="C530" s="84">
        <v>64</v>
      </c>
      <c r="D530" s="108" t="s">
        <v>8</v>
      </c>
      <c r="E530" s="108" t="s">
        <v>8</v>
      </c>
    </row>
    <row r="531" spans="1:6" x14ac:dyDescent="0.25">
      <c r="A531" s="61">
        <v>44181</v>
      </c>
      <c r="B531" s="14" t="s">
        <v>316</v>
      </c>
      <c r="C531" s="84">
        <v>90</v>
      </c>
      <c r="D531" s="108" t="s">
        <v>51</v>
      </c>
      <c r="E531" s="108" t="s">
        <v>51</v>
      </c>
    </row>
    <row r="532" spans="1:6" x14ac:dyDescent="0.25">
      <c r="A532" s="61">
        <v>44182</v>
      </c>
      <c r="B532" s="14" t="s">
        <v>316</v>
      </c>
      <c r="C532" s="84">
        <v>96</v>
      </c>
      <c r="D532" s="108" t="s">
        <v>9</v>
      </c>
      <c r="E532" s="108" t="s">
        <v>610</v>
      </c>
    </row>
    <row r="533" spans="1:6" x14ac:dyDescent="0.25">
      <c r="A533" s="61">
        <v>44182</v>
      </c>
      <c r="B533" s="14" t="s">
        <v>315</v>
      </c>
      <c r="C533" s="84">
        <v>75</v>
      </c>
      <c r="D533" s="108" t="s">
        <v>11</v>
      </c>
      <c r="E533" s="108" t="s">
        <v>11</v>
      </c>
    </row>
    <row r="534" spans="1:6" x14ac:dyDescent="0.25">
      <c r="A534" s="61">
        <v>44182</v>
      </c>
      <c r="B534" s="14" t="s">
        <v>316</v>
      </c>
      <c r="C534" s="84">
        <v>35</v>
      </c>
      <c r="D534" s="108" t="s">
        <v>11</v>
      </c>
      <c r="E534" s="108" t="s">
        <v>133</v>
      </c>
    </row>
    <row r="535" spans="1:6" x14ac:dyDescent="0.25">
      <c r="A535" s="61">
        <v>44182</v>
      </c>
      <c r="B535" s="14" t="s">
        <v>316</v>
      </c>
      <c r="C535" s="84">
        <v>59</v>
      </c>
      <c r="D535" s="108" t="s">
        <v>8</v>
      </c>
      <c r="E535" s="108" t="s">
        <v>8</v>
      </c>
    </row>
    <row r="536" spans="1:6" x14ac:dyDescent="0.25">
      <c r="A536" s="61">
        <v>44182</v>
      </c>
      <c r="B536" s="14" t="s">
        <v>315</v>
      </c>
      <c r="C536" s="84">
        <v>78</v>
      </c>
      <c r="D536" s="108" t="s">
        <v>8</v>
      </c>
      <c r="E536" s="108" t="s">
        <v>8</v>
      </c>
    </row>
    <row r="537" spans="1:6" x14ac:dyDescent="0.25">
      <c r="A537" s="61">
        <v>44182</v>
      </c>
      <c r="B537" s="14" t="s">
        <v>315</v>
      </c>
      <c r="C537" s="84">
        <v>62</v>
      </c>
      <c r="D537" s="108" t="s">
        <v>50</v>
      </c>
      <c r="E537" s="54" t="s">
        <v>230</v>
      </c>
    </row>
    <row r="538" spans="1:6" x14ac:dyDescent="0.25">
      <c r="A538" s="61">
        <v>44182</v>
      </c>
      <c r="B538" s="14" t="s">
        <v>316</v>
      </c>
      <c r="C538" s="84">
        <v>85</v>
      </c>
      <c r="D538" s="108" t="s">
        <v>51</v>
      </c>
      <c r="E538" s="108" t="s">
        <v>51</v>
      </c>
    </row>
    <row r="539" spans="1:6" x14ac:dyDescent="0.25">
      <c r="A539" s="61">
        <v>44182</v>
      </c>
      <c r="B539" s="14" t="s">
        <v>316</v>
      </c>
      <c r="C539" s="84">
        <v>75</v>
      </c>
      <c r="D539" s="108" t="s">
        <v>10</v>
      </c>
      <c r="E539" s="108" t="s">
        <v>10</v>
      </c>
    </row>
    <row r="540" spans="1:6" x14ac:dyDescent="0.25">
      <c r="A540" s="61">
        <v>44183</v>
      </c>
      <c r="B540" s="14" t="s">
        <v>315</v>
      </c>
      <c r="C540" s="84">
        <v>88</v>
      </c>
      <c r="D540" s="108" t="s">
        <v>8</v>
      </c>
      <c r="E540" s="108" t="s">
        <v>8</v>
      </c>
    </row>
    <row r="541" spans="1:6" x14ac:dyDescent="0.25">
      <c r="A541" s="61">
        <v>44184</v>
      </c>
      <c r="B541" s="14" t="s">
        <v>316</v>
      </c>
      <c r="C541" s="84">
        <v>71</v>
      </c>
      <c r="D541" s="108" t="s">
        <v>47</v>
      </c>
      <c r="E541" s="108" t="s">
        <v>47</v>
      </c>
    </row>
    <row r="542" spans="1:6" x14ac:dyDescent="0.25">
      <c r="A542" s="61">
        <v>44184</v>
      </c>
      <c r="B542" s="14" t="s">
        <v>315</v>
      </c>
      <c r="C542" s="84">
        <v>70</v>
      </c>
      <c r="D542" s="108" t="s">
        <v>8</v>
      </c>
      <c r="E542" s="108" t="s">
        <v>8</v>
      </c>
      <c r="F542" s="20"/>
    </row>
    <row r="543" spans="1:6" x14ac:dyDescent="0.25">
      <c r="A543" s="61">
        <v>44184</v>
      </c>
      <c r="B543" s="14" t="s">
        <v>315</v>
      </c>
      <c r="C543" s="84">
        <v>77</v>
      </c>
      <c r="D543" s="108" t="s">
        <v>8</v>
      </c>
      <c r="E543" s="108" t="s">
        <v>110</v>
      </c>
      <c r="F543" s="20"/>
    </row>
    <row r="544" spans="1:6" x14ac:dyDescent="0.25">
      <c r="A544" s="61">
        <v>44184</v>
      </c>
      <c r="B544" s="14" t="s">
        <v>316</v>
      </c>
      <c r="C544" s="84">
        <v>72</v>
      </c>
      <c r="D544" s="108" t="s">
        <v>27</v>
      </c>
      <c r="E544" s="108" t="s">
        <v>853</v>
      </c>
    </row>
    <row r="545" spans="1:6" x14ac:dyDescent="0.25">
      <c r="A545" s="61">
        <v>44184</v>
      </c>
      <c r="B545" s="14" t="s">
        <v>316</v>
      </c>
      <c r="C545" s="84">
        <v>80</v>
      </c>
      <c r="D545" s="108" t="s">
        <v>27</v>
      </c>
      <c r="E545" s="108" t="s">
        <v>853</v>
      </c>
    </row>
    <row r="546" spans="1:6" x14ac:dyDescent="0.25">
      <c r="A546" s="61">
        <v>44184</v>
      </c>
      <c r="B546" s="14" t="s">
        <v>315</v>
      </c>
      <c r="C546" s="84">
        <v>78</v>
      </c>
      <c r="D546" s="108" t="s">
        <v>27</v>
      </c>
      <c r="E546" s="108" t="s">
        <v>853</v>
      </c>
    </row>
    <row r="547" spans="1:6" x14ac:dyDescent="0.25">
      <c r="A547" s="61">
        <v>44184</v>
      </c>
      <c r="B547" s="14" t="s">
        <v>315</v>
      </c>
      <c r="C547" s="84">
        <v>71</v>
      </c>
      <c r="D547" s="108" t="s">
        <v>27</v>
      </c>
      <c r="E547" s="108" t="s">
        <v>853</v>
      </c>
    </row>
    <row r="548" spans="1:6" x14ac:dyDescent="0.25">
      <c r="A548" s="61">
        <v>44186</v>
      </c>
      <c r="B548" s="14" t="s">
        <v>315</v>
      </c>
      <c r="C548" s="84">
        <v>88</v>
      </c>
      <c r="D548" s="108" t="s">
        <v>13</v>
      </c>
      <c r="E548" s="108" t="s">
        <v>223</v>
      </c>
    </row>
    <row r="549" spans="1:6" x14ac:dyDescent="0.25">
      <c r="A549" s="61">
        <v>44186</v>
      </c>
      <c r="B549" s="14" t="s">
        <v>316</v>
      </c>
      <c r="C549" s="84">
        <v>71</v>
      </c>
      <c r="D549" s="108" t="s">
        <v>8</v>
      </c>
      <c r="E549" s="108" t="s">
        <v>58</v>
      </c>
      <c r="F549" s="20"/>
    </row>
    <row r="550" spans="1:6" x14ac:dyDescent="0.25">
      <c r="A550" s="61">
        <v>44187</v>
      </c>
      <c r="B550" s="14" t="s">
        <v>315</v>
      </c>
      <c r="C550" s="84">
        <v>80</v>
      </c>
      <c r="D550" s="108" t="s">
        <v>13</v>
      </c>
      <c r="E550" s="108" t="s">
        <v>223</v>
      </c>
    </row>
    <row r="551" spans="1:6" x14ac:dyDescent="0.25">
      <c r="A551" s="61">
        <v>44187</v>
      </c>
      <c r="B551" s="14" t="s">
        <v>315</v>
      </c>
      <c r="C551" s="84">
        <v>83</v>
      </c>
      <c r="D551" s="108" t="s">
        <v>9</v>
      </c>
      <c r="E551" s="108" t="s">
        <v>9</v>
      </c>
    </row>
    <row r="552" spans="1:6" x14ac:dyDescent="0.25">
      <c r="A552" s="61">
        <v>44187</v>
      </c>
      <c r="B552" s="14" t="s">
        <v>316</v>
      </c>
      <c r="C552" s="84">
        <v>83</v>
      </c>
      <c r="D552" s="108" t="s">
        <v>8</v>
      </c>
      <c r="E552" s="108" t="s">
        <v>8</v>
      </c>
      <c r="F552" s="20"/>
    </row>
    <row r="553" spans="1:6" x14ac:dyDescent="0.25">
      <c r="A553" s="61">
        <v>44187</v>
      </c>
      <c r="B553" s="14" t="s">
        <v>316</v>
      </c>
      <c r="C553" s="84">
        <v>79</v>
      </c>
      <c r="D553" s="108" t="s">
        <v>8</v>
      </c>
      <c r="E553" s="108" t="s">
        <v>8</v>
      </c>
    </row>
    <row r="554" spans="1:6" x14ac:dyDescent="0.25">
      <c r="A554" s="61">
        <v>44187</v>
      </c>
      <c r="B554" s="14" t="s">
        <v>316</v>
      </c>
      <c r="C554" s="84">
        <v>36</v>
      </c>
      <c r="D554" s="108" t="s">
        <v>8</v>
      </c>
      <c r="E554" s="108" t="s">
        <v>8</v>
      </c>
    </row>
    <row r="555" spans="1:6" x14ac:dyDescent="0.25">
      <c r="A555" s="61">
        <v>44187</v>
      </c>
      <c r="B555" s="14" t="s">
        <v>316</v>
      </c>
      <c r="C555" s="84">
        <v>67</v>
      </c>
      <c r="D555" s="108" t="s">
        <v>27</v>
      </c>
      <c r="E555" s="108" t="s">
        <v>853</v>
      </c>
    </row>
    <row r="556" spans="1:6" x14ac:dyDescent="0.25">
      <c r="A556" s="61">
        <v>44187</v>
      </c>
      <c r="B556" s="14" t="s">
        <v>316</v>
      </c>
      <c r="C556" s="84">
        <v>75</v>
      </c>
      <c r="D556" s="108" t="s">
        <v>10</v>
      </c>
      <c r="E556" s="108" t="s">
        <v>10</v>
      </c>
    </row>
    <row r="557" spans="1:6" x14ac:dyDescent="0.25">
      <c r="A557" s="61">
        <v>44188</v>
      </c>
      <c r="B557" s="14" t="s">
        <v>315</v>
      </c>
      <c r="C557" s="84">
        <v>72</v>
      </c>
      <c r="D557" s="108" t="s">
        <v>24</v>
      </c>
      <c r="E557" s="108" t="s">
        <v>23</v>
      </c>
    </row>
    <row r="558" spans="1:6" x14ac:dyDescent="0.25">
      <c r="A558" s="61">
        <v>44188</v>
      </c>
      <c r="B558" s="14" t="s">
        <v>316</v>
      </c>
      <c r="C558" s="84">
        <v>69</v>
      </c>
      <c r="D558" s="108" t="s">
        <v>24</v>
      </c>
      <c r="E558" s="108" t="s">
        <v>24</v>
      </c>
    </row>
    <row r="559" spans="1:6" x14ac:dyDescent="0.25">
      <c r="A559" s="61">
        <v>44188</v>
      </c>
      <c r="B559" s="14" t="s">
        <v>316</v>
      </c>
      <c r="C559" s="84">
        <v>80</v>
      </c>
      <c r="D559" s="108" t="s">
        <v>9</v>
      </c>
      <c r="E559" s="108" t="s">
        <v>933</v>
      </c>
    </row>
    <row r="560" spans="1:6" x14ac:dyDescent="0.25">
      <c r="A560" s="61">
        <v>44188</v>
      </c>
      <c r="B560" s="14" t="s">
        <v>316</v>
      </c>
      <c r="C560" s="84">
        <v>67</v>
      </c>
      <c r="D560" s="108" t="s">
        <v>8</v>
      </c>
      <c r="E560" s="108" t="s">
        <v>8</v>
      </c>
    </row>
    <row r="561" spans="1:5" x14ac:dyDescent="0.25">
      <c r="A561" s="61">
        <v>44188</v>
      </c>
      <c r="B561" s="14" t="s">
        <v>315</v>
      </c>
      <c r="C561" s="84">
        <v>42</v>
      </c>
      <c r="D561" s="108" t="s">
        <v>8</v>
      </c>
      <c r="E561" s="108" t="s">
        <v>8</v>
      </c>
    </row>
    <row r="562" spans="1:5" x14ac:dyDescent="0.25">
      <c r="A562" s="61">
        <v>44188</v>
      </c>
      <c r="B562" s="14" t="s">
        <v>315</v>
      </c>
      <c r="C562" s="84">
        <v>69</v>
      </c>
      <c r="D562" s="108" t="s">
        <v>27</v>
      </c>
      <c r="E562" s="108" t="s">
        <v>853</v>
      </c>
    </row>
    <row r="563" spans="1:5" x14ac:dyDescent="0.25">
      <c r="A563" s="61">
        <v>44188</v>
      </c>
      <c r="B563" s="14" t="s">
        <v>315</v>
      </c>
      <c r="C563" s="84">
        <v>89</v>
      </c>
      <c r="D563" s="108" t="s">
        <v>10</v>
      </c>
      <c r="E563" s="108" t="s">
        <v>10</v>
      </c>
    </row>
    <row r="564" spans="1:5" x14ac:dyDescent="0.25">
      <c r="A564" s="61">
        <v>44189</v>
      </c>
      <c r="B564" s="14" t="s">
        <v>315</v>
      </c>
      <c r="C564" s="84">
        <v>47</v>
      </c>
      <c r="D564" s="108" t="s">
        <v>12</v>
      </c>
      <c r="E564" s="450" t="s">
        <v>12</v>
      </c>
    </row>
    <row r="565" spans="1:5" x14ac:dyDescent="0.25">
      <c r="A565" s="61">
        <v>44189</v>
      </c>
      <c r="B565" s="14" t="s">
        <v>316</v>
      </c>
      <c r="C565" s="84">
        <v>55</v>
      </c>
      <c r="D565" s="108" t="s">
        <v>8</v>
      </c>
      <c r="E565" s="450" t="s">
        <v>203</v>
      </c>
    </row>
    <row r="566" spans="1:5" x14ac:dyDescent="0.25">
      <c r="A566" s="61">
        <v>44191</v>
      </c>
      <c r="B566" s="14" t="s">
        <v>316</v>
      </c>
      <c r="C566" s="84">
        <v>77</v>
      </c>
      <c r="D566" s="108" t="s">
        <v>9</v>
      </c>
      <c r="E566" s="108" t="s">
        <v>9</v>
      </c>
    </row>
    <row r="567" spans="1:5" x14ac:dyDescent="0.25">
      <c r="A567" s="61">
        <v>44191</v>
      </c>
      <c r="B567" s="14" t="s">
        <v>316</v>
      </c>
      <c r="C567" s="84">
        <v>69</v>
      </c>
      <c r="D567" s="108" t="s">
        <v>27</v>
      </c>
      <c r="E567" s="108" t="s">
        <v>853</v>
      </c>
    </row>
    <row r="568" spans="1:5" x14ac:dyDescent="0.25">
      <c r="A568" s="61">
        <v>44194</v>
      </c>
      <c r="B568" s="14" t="s">
        <v>316</v>
      </c>
      <c r="C568" s="84">
        <v>89</v>
      </c>
      <c r="D568" s="108" t="s">
        <v>24</v>
      </c>
      <c r="E568" s="450" t="s">
        <v>23</v>
      </c>
    </row>
    <row r="569" spans="1:5" x14ac:dyDescent="0.25">
      <c r="A569" s="61">
        <v>44194</v>
      </c>
      <c r="B569" s="14" t="s">
        <v>316</v>
      </c>
      <c r="C569" s="84">
        <v>78</v>
      </c>
      <c r="D569" s="108" t="s">
        <v>50</v>
      </c>
      <c r="E569" s="450" t="s">
        <v>365</v>
      </c>
    </row>
    <row r="570" spans="1:5" x14ac:dyDescent="0.25">
      <c r="A570" s="61">
        <v>44194</v>
      </c>
      <c r="B570" s="14" t="s">
        <v>315</v>
      </c>
      <c r="C570" s="84">
        <v>37</v>
      </c>
      <c r="D570" s="108" t="s">
        <v>27</v>
      </c>
      <c r="E570" s="450" t="s">
        <v>853</v>
      </c>
    </row>
    <row r="571" spans="1:5" x14ac:dyDescent="0.25">
      <c r="A571" s="61">
        <v>44195</v>
      </c>
      <c r="B571" s="14" t="s">
        <v>316</v>
      </c>
      <c r="C571" s="84">
        <v>27</v>
      </c>
      <c r="D571" s="108" t="s">
        <v>9</v>
      </c>
      <c r="E571" s="450" t="s">
        <v>706</v>
      </c>
    </row>
    <row r="572" spans="1:5" x14ac:dyDescent="0.25">
      <c r="A572" s="61">
        <v>44195</v>
      </c>
      <c r="B572" s="14" t="s">
        <v>316</v>
      </c>
      <c r="C572" s="84">
        <v>88</v>
      </c>
      <c r="D572" s="108" t="s">
        <v>51</v>
      </c>
      <c r="E572" s="108" t="s">
        <v>51</v>
      </c>
    </row>
    <row r="573" spans="1:5" x14ac:dyDescent="0.25">
      <c r="A573" s="61">
        <v>44196</v>
      </c>
      <c r="B573" s="14" t="s">
        <v>316</v>
      </c>
      <c r="C573" s="84">
        <v>74</v>
      </c>
      <c r="D573" s="108" t="s">
        <v>20</v>
      </c>
      <c r="E573" s="450" t="s">
        <v>20</v>
      </c>
    </row>
    <row r="574" spans="1:5" x14ac:dyDescent="0.25">
      <c r="A574" s="61">
        <v>44196</v>
      </c>
      <c r="B574" s="14" t="s">
        <v>315</v>
      </c>
      <c r="C574" s="84">
        <v>62</v>
      </c>
      <c r="D574" s="108" t="s">
        <v>8</v>
      </c>
      <c r="E574" s="450" t="s">
        <v>8</v>
      </c>
    </row>
    <row r="575" spans="1:5" x14ac:dyDescent="0.25">
      <c r="A575" s="61">
        <v>44196</v>
      </c>
      <c r="B575" s="14" t="s">
        <v>316</v>
      </c>
      <c r="C575" s="84">
        <v>69</v>
      </c>
      <c r="D575" s="108" t="s">
        <v>27</v>
      </c>
      <c r="E575" s="450" t="s">
        <v>853</v>
      </c>
    </row>
    <row r="576" spans="1:5" x14ac:dyDescent="0.25">
      <c r="A576" s="61">
        <v>44196</v>
      </c>
      <c r="B576" s="14" t="s">
        <v>316</v>
      </c>
      <c r="C576" s="84">
        <v>74</v>
      </c>
      <c r="D576" s="108" t="s">
        <v>27</v>
      </c>
      <c r="E576" s="450" t="s">
        <v>853</v>
      </c>
    </row>
    <row r="577" spans="1:5" s="20" customFormat="1" x14ac:dyDescent="0.25">
      <c r="A577" s="61">
        <v>44198</v>
      </c>
      <c r="B577" s="14" t="s">
        <v>316</v>
      </c>
      <c r="C577" s="84">
        <v>67</v>
      </c>
      <c r="D577" s="108" t="s">
        <v>11</v>
      </c>
      <c r="E577" s="450" t="s">
        <v>11</v>
      </c>
    </row>
    <row r="578" spans="1:5" s="20" customFormat="1" x14ac:dyDescent="0.25">
      <c r="A578" s="61">
        <v>44198</v>
      </c>
      <c r="B578" s="14" t="s">
        <v>315</v>
      </c>
      <c r="C578" s="84">
        <v>70</v>
      </c>
      <c r="D578" s="108" t="s">
        <v>12</v>
      </c>
      <c r="E578" s="450" t="s">
        <v>12</v>
      </c>
    </row>
    <row r="579" spans="1:5" s="20" customFormat="1" x14ac:dyDescent="0.25">
      <c r="A579" s="61">
        <v>44198</v>
      </c>
      <c r="B579" s="14" t="s">
        <v>315</v>
      </c>
      <c r="C579" s="84">
        <v>86</v>
      </c>
      <c r="D579" s="108" t="s">
        <v>51</v>
      </c>
      <c r="E579" s="450" t="s">
        <v>51</v>
      </c>
    </row>
    <row r="580" spans="1:5" x14ac:dyDescent="0.25">
      <c r="A580" s="61">
        <v>44200</v>
      </c>
      <c r="B580" s="14" t="s">
        <v>315</v>
      </c>
      <c r="C580" s="84">
        <v>68</v>
      </c>
      <c r="D580" s="108" t="s">
        <v>24</v>
      </c>
      <c r="E580" s="108" t="s">
        <v>24</v>
      </c>
    </row>
    <row r="581" spans="1:5" x14ac:dyDescent="0.25">
      <c r="A581" s="61">
        <v>44200</v>
      </c>
      <c r="B581" s="14" t="s">
        <v>315</v>
      </c>
      <c r="C581" s="84">
        <v>69</v>
      </c>
      <c r="D581" s="108" t="s">
        <v>8</v>
      </c>
      <c r="E581" s="450" t="s">
        <v>8</v>
      </c>
    </row>
    <row r="582" spans="1:5" x14ac:dyDescent="0.25">
      <c r="A582" s="61">
        <v>44200</v>
      </c>
      <c r="B582" s="14" t="s">
        <v>316</v>
      </c>
      <c r="C582" s="84">
        <v>81</v>
      </c>
      <c r="D582" s="108" t="s">
        <v>27</v>
      </c>
      <c r="E582" s="450" t="s">
        <v>853</v>
      </c>
    </row>
    <row r="583" spans="1:5" x14ac:dyDescent="0.25">
      <c r="A583" s="61">
        <v>44200</v>
      </c>
      <c r="B583" s="14" t="s">
        <v>315</v>
      </c>
      <c r="C583" s="84">
        <v>81</v>
      </c>
      <c r="D583" s="108" t="s">
        <v>51</v>
      </c>
      <c r="E583" s="450" t="s">
        <v>51</v>
      </c>
    </row>
    <row r="584" spans="1:5" x14ac:dyDescent="0.25">
      <c r="A584" s="61">
        <v>44201</v>
      </c>
      <c r="B584" s="14" t="s">
        <v>315</v>
      </c>
      <c r="C584" s="84">
        <v>77</v>
      </c>
      <c r="D584" s="108" t="s">
        <v>9</v>
      </c>
      <c r="E584" s="108" t="s">
        <v>9</v>
      </c>
    </row>
    <row r="585" spans="1:5" x14ac:dyDescent="0.25">
      <c r="A585" s="61">
        <v>44201</v>
      </c>
      <c r="B585" s="14" t="s">
        <v>316</v>
      </c>
      <c r="C585" s="84">
        <v>62</v>
      </c>
      <c r="D585" s="108" t="s">
        <v>27</v>
      </c>
      <c r="E585" s="450" t="s">
        <v>28</v>
      </c>
    </row>
    <row r="586" spans="1:5" x14ac:dyDescent="0.25">
      <c r="A586" s="61">
        <v>44202</v>
      </c>
      <c r="B586" s="14" t="s">
        <v>316</v>
      </c>
      <c r="C586" s="84">
        <v>64</v>
      </c>
      <c r="D586" s="108" t="s">
        <v>8</v>
      </c>
      <c r="E586" s="108" t="s">
        <v>8</v>
      </c>
    </row>
    <row r="587" spans="1:5" x14ac:dyDescent="0.25">
      <c r="A587" s="61">
        <v>44202</v>
      </c>
      <c r="B587" s="14" t="s">
        <v>315</v>
      </c>
      <c r="C587" s="14">
        <v>64</v>
      </c>
      <c r="D587" s="108" t="s">
        <v>8</v>
      </c>
      <c r="E587" s="108" t="s">
        <v>8</v>
      </c>
    </row>
    <row r="588" spans="1:5" x14ac:dyDescent="0.25">
      <c r="A588" s="61">
        <v>44202</v>
      </c>
      <c r="B588" s="14" t="s">
        <v>315</v>
      </c>
      <c r="C588" s="84">
        <v>49</v>
      </c>
      <c r="D588" s="108" t="s">
        <v>27</v>
      </c>
      <c r="E588" s="108" t="s">
        <v>139</v>
      </c>
    </row>
    <row r="589" spans="1:5" x14ac:dyDescent="0.25">
      <c r="A589" s="61">
        <v>44202</v>
      </c>
      <c r="B589" s="14" t="s">
        <v>316</v>
      </c>
      <c r="C589" s="84">
        <v>45</v>
      </c>
      <c r="D589" s="108" t="s">
        <v>27</v>
      </c>
      <c r="E589" s="108" t="s">
        <v>853</v>
      </c>
    </row>
    <row r="590" spans="1:5" x14ac:dyDescent="0.25">
      <c r="A590" s="61">
        <v>44203</v>
      </c>
      <c r="B590" s="14" t="s">
        <v>316</v>
      </c>
      <c r="C590" s="84">
        <v>65</v>
      </c>
      <c r="D590" s="108" t="s">
        <v>47</v>
      </c>
      <c r="E590" s="108" t="s">
        <v>1006</v>
      </c>
    </row>
    <row r="591" spans="1:5" x14ac:dyDescent="0.25">
      <c r="A591" s="61">
        <v>44203</v>
      </c>
      <c r="B591" s="14" t="s">
        <v>315</v>
      </c>
      <c r="C591" s="84">
        <v>70</v>
      </c>
      <c r="D591" s="108" t="s">
        <v>47</v>
      </c>
      <c r="E591" s="108" t="s">
        <v>47</v>
      </c>
    </row>
    <row r="592" spans="1:5" x14ac:dyDescent="0.25">
      <c r="A592" s="61">
        <v>44203</v>
      </c>
      <c r="B592" s="14" t="s">
        <v>316</v>
      </c>
      <c r="C592" s="84">
        <v>64</v>
      </c>
      <c r="D592" s="108" t="s">
        <v>858</v>
      </c>
      <c r="E592" s="108" t="s">
        <v>859</v>
      </c>
    </row>
    <row r="593" spans="1:5" x14ac:dyDescent="0.25">
      <c r="A593" s="61">
        <v>44203</v>
      </c>
      <c r="B593" s="14" t="s">
        <v>315</v>
      </c>
      <c r="C593" s="84">
        <v>92</v>
      </c>
      <c r="D593" s="108" t="s">
        <v>8</v>
      </c>
      <c r="E593" s="108" t="s">
        <v>110</v>
      </c>
    </row>
    <row r="594" spans="1:5" x14ac:dyDescent="0.25">
      <c r="A594" s="61">
        <v>44203</v>
      </c>
      <c r="B594" s="14" t="s">
        <v>315</v>
      </c>
      <c r="C594" s="84">
        <v>67</v>
      </c>
      <c r="D594" s="108" t="s">
        <v>27</v>
      </c>
      <c r="E594" s="108" t="s">
        <v>853</v>
      </c>
    </row>
    <row r="595" spans="1:5" x14ac:dyDescent="0.25">
      <c r="A595" s="61">
        <v>44203</v>
      </c>
      <c r="B595" s="14" t="s">
        <v>316</v>
      </c>
      <c r="C595" s="84">
        <v>92</v>
      </c>
      <c r="D595" s="108" t="s">
        <v>51</v>
      </c>
      <c r="E595" s="108" t="s">
        <v>51</v>
      </c>
    </row>
    <row r="596" spans="1:5" x14ac:dyDescent="0.25">
      <c r="A596" s="61">
        <v>44204</v>
      </c>
      <c r="B596" s="14" t="s">
        <v>315</v>
      </c>
      <c r="C596" s="84">
        <v>76</v>
      </c>
      <c r="D596" s="108" t="s">
        <v>8</v>
      </c>
      <c r="E596" s="108" t="s">
        <v>40</v>
      </c>
    </row>
    <row r="597" spans="1:5" x14ac:dyDescent="0.25">
      <c r="A597" s="61">
        <v>44204</v>
      </c>
      <c r="B597" s="14" t="s">
        <v>316</v>
      </c>
      <c r="C597" s="84">
        <v>80</v>
      </c>
      <c r="D597" s="108" t="s">
        <v>27</v>
      </c>
      <c r="E597" s="108" t="s">
        <v>233</v>
      </c>
    </row>
    <row r="598" spans="1:5" x14ac:dyDescent="0.25">
      <c r="A598" s="61">
        <v>44204</v>
      </c>
      <c r="B598" s="14" t="s">
        <v>315</v>
      </c>
      <c r="C598" s="84">
        <v>86</v>
      </c>
      <c r="D598" s="108" t="s">
        <v>27</v>
      </c>
      <c r="E598" s="108" t="s">
        <v>853</v>
      </c>
    </row>
    <row r="599" spans="1:5" x14ac:dyDescent="0.25">
      <c r="A599" s="61">
        <v>44205</v>
      </c>
      <c r="B599" s="14" t="s">
        <v>316</v>
      </c>
      <c r="C599" s="84">
        <v>74</v>
      </c>
      <c r="D599" s="108" t="s">
        <v>9</v>
      </c>
      <c r="E599" s="108" t="s">
        <v>9</v>
      </c>
    </row>
    <row r="600" spans="1:5" x14ac:dyDescent="0.25">
      <c r="A600" s="61">
        <v>44205</v>
      </c>
      <c r="B600" s="14" t="s">
        <v>316</v>
      </c>
      <c r="C600" s="84">
        <v>81</v>
      </c>
      <c r="D600" s="108" t="s">
        <v>9</v>
      </c>
      <c r="E600" s="108" t="s">
        <v>9</v>
      </c>
    </row>
    <row r="601" spans="1:5" x14ac:dyDescent="0.25">
      <c r="A601" s="61">
        <v>44205</v>
      </c>
      <c r="B601" s="14" t="s">
        <v>316</v>
      </c>
      <c r="C601" s="84">
        <v>69</v>
      </c>
      <c r="D601" s="108" t="s">
        <v>9</v>
      </c>
      <c r="E601" s="108" t="s">
        <v>9</v>
      </c>
    </row>
    <row r="602" spans="1:5" x14ac:dyDescent="0.25">
      <c r="A602" s="61">
        <v>44205</v>
      </c>
      <c r="B602" s="14" t="s">
        <v>316</v>
      </c>
      <c r="C602" s="84">
        <v>67</v>
      </c>
      <c r="D602" s="108" t="s">
        <v>9</v>
      </c>
      <c r="E602" s="108" t="s">
        <v>9</v>
      </c>
    </row>
    <row r="603" spans="1:5" x14ac:dyDescent="0.25">
      <c r="A603" s="61">
        <v>44205</v>
      </c>
      <c r="B603" s="14" t="s">
        <v>316</v>
      </c>
      <c r="C603" s="84">
        <v>75</v>
      </c>
      <c r="D603" s="108" t="s">
        <v>8</v>
      </c>
      <c r="E603" s="108" t="s">
        <v>8</v>
      </c>
    </row>
    <row r="604" spans="1:5" x14ac:dyDescent="0.25">
      <c r="A604" s="61">
        <v>44205</v>
      </c>
      <c r="B604" s="14" t="s">
        <v>316</v>
      </c>
      <c r="C604" s="84">
        <v>60</v>
      </c>
      <c r="D604" s="108" t="s">
        <v>27</v>
      </c>
      <c r="E604" s="108" t="s">
        <v>853</v>
      </c>
    </row>
    <row r="605" spans="1:5" x14ac:dyDescent="0.25">
      <c r="A605" s="61">
        <v>44205</v>
      </c>
      <c r="B605" s="14" t="s">
        <v>315</v>
      </c>
      <c r="C605" s="84">
        <v>87</v>
      </c>
      <c r="D605" s="108" t="s">
        <v>27</v>
      </c>
      <c r="E605" s="108" t="s">
        <v>853</v>
      </c>
    </row>
    <row r="606" spans="1:5" x14ac:dyDescent="0.25">
      <c r="A606" s="61">
        <v>44207</v>
      </c>
      <c r="B606" s="14" t="s">
        <v>315</v>
      </c>
      <c r="C606" s="84">
        <v>81</v>
      </c>
      <c r="D606" s="108" t="s">
        <v>24</v>
      </c>
      <c r="E606" s="450" t="s">
        <v>23</v>
      </c>
    </row>
    <row r="607" spans="1:5" x14ac:dyDescent="0.25">
      <c r="A607" s="61">
        <v>44207</v>
      </c>
      <c r="B607" s="14" t="s">
        <v>316</v>
      </c>
      <c r="C607" s="84">
        <v>89</v>
      </c>
      <c r="D607" s="108" t="s">
        <v>9</v>
      </c>
      <c r="E607" s="108" t="s">
        <v>9</v>
      </c>
    </row>
    <row r="608" spans="1:5" x14ac:dyDescent="0.25">
      <c r="A608" s="61">
        <v>44207</v>
      </c>
      <c r="B608" s="14" t="s">
        <v>316</v>
      </c>
      <c r="C608" s="84"/>
      <c r="D608" s="108" t="s">
        <v>9</v>
      </c>
      <c r="E608" s="108" t="s">
        <v>9</v>
      </c>
    </row>
    <row r="609" spans="1:5" x14ac:dyDescent="0.25">
      <c r="A609" s="61">
        <v>44207</v>
      </c>
      <c r="B609" s="14" t="s">
        <v>316</v>
      </c>
      <c r="C609" s="84">
        <v>73</v>
      </c>
      <c r="D609" s="108" t="s">
        <v>27</v>
      </c>
      <c r="E609" s="108" t="s">
        <v>853</v>
      </c>
    </row>
    <row r="610" spans="1:5" x14ac:dyDescent="0.25">
      <c r="A610" s="61">
        <v>44208</v>
      </c>
      <c r="B610" s="14" t="s">
        <v>315</v>
      </c>
      <c r="C610" s="84">
        <v>63</v>
      </c>
      <c r="D610" s="108" t="s">
        <v>8</v>
      </c>
      <c r="E610" s="108" t="s">
        <v>132</v>
      </c>
    </row>
    <row r="611" spans="1:5" x14ac:dyDescent="0.25">
      <c r="A611" s="61">
        <v>44209</v>
      </c>
      <c r="B611" s="14" t="s">
        <v>316</v>
      </c>
      <c r="C611" s="84">
        <v>85</v>
      </c>
      <c r="D611" s="108" t="s">
        <v>14</v>
      </c>
      <c r="E611" s="108" t="s">
        <v>14</v>
      </c>
    </row>
    <row r="612" spans="1:5" x14ac:dyDescent="0.25">
      <c r="A612" s="61">
        <v>44209</v>
      </c>
      <c r="B612" s="14" t="s">
        <v>315</v>
      </c>
      <c r="C612" s="84">
        <v>82</v>
      </c>
      <c r="D612" s="108" t="s">
        <v>14</v>
      </c>
      <c r="E612" s="108" t="s">
        <v>14</v>
      </c>
    </row>
    <row r="613" spans="1:5" x14ac:dyDescent="0.25">
      <c r="A613" s="61">
        <v>44209</v>
      </c>
      <c r="B613" s="14" t="s">
        <v>316</v>
      </c>
      <c r="C613" s="84">
        <v>53</v>
      </c>
      <c r="D613" s="108" t="s">
        <v>8</v>
      </c>
      <c r="E613" s="450" t="s">
        <v>72</v>
      </c>
    </row>
    <row r="614" spans="1:5" x14ac:dyDescent="0.25">
      <c r="A614" s="61">
        <v>44209</v>
      </c>
      <c r="B614" s="14" t="s">
        <v>316</v>
      </c>
      <c r="C614" s="84">
        <v>67</v>
      </c>
      <c r="D614" s="108" t="s">
        <v>8</v>
      </c>
      <c r="E614" s="450" t="s">
        <v>110</v>
      </c>
    </row>
    <row r="615" spans="1:5" x14ac:dyDescent="0.25">
      <c r="A615" s="61">
        <v>44210</v>
      </c>
      <c r="B615" s="14" t="s">
        <v>315</v>
      </c>
      <c r="C615" s="84">
        <v>58</v>
      </c>
      <c r="D615" s="108" t="s">
        <v>24</v>
      </c>
      <c r="E615" s="108" t="s">
        <v>24</v>
      </c>
    </row>
    <row r="616" spans="1:5" x14ac:dyDescent="0.25">
      <c r="A616" s="61">
        <v>44210</v>
      </c>
      <c r="B616" s="14" t="s">
        <v>315</v>
      </c>
      <c r="C616" s="84">
        <v>79</v>
      </c>
      <c r="D616" s="108" t="s">
        <v>7</v>
      </c>
      <c r="E616" s="108" t="s">
        <v>7</v>
      </c>
    </row>
    <row r="617" spans="1:5" x14ac:dyDescent="0.25">
      <c r="A617" s="61">
        <v>44210</v>
      </c>
      <c r="B617" s="14" t="s">
        <v>316</v>
      </c>
      <c r="C617" s="84">
        <v>83</v>
      </c>
      <c r="D617" s="108" t="s">
        <v>8</v>
      </c>
      <c r="E617" s="108" t="s">
        <v>8</v>
      </c>
    </row>
    <row r="618" spans="1:5" x14ac:dyDescent="0.25">
      <c r="A618" s="61">
        <v>44210</v>
      </c>
      <c r="B618" s="14" t="s">
        <v>315</v>
      </c>
      <c r="C618" s="84">
        <v>77</v>
      </c>
      <c r="D618" s="108" t="s">
        <v>8</v>
      </c>
      <c r="E618" s="108" t="s">
        <v>8</v>
      </c>
    </row>
    <row r="619" spans="1:5" x14ac:dyDescent="0.25">
      <c r="A619" s="61">
        <v>44210</v>
      </c>
      <c r="B619" s="14" t="s">
        <v>315</v>
      </c>
      <c r="C619" s="84">
        <v>83</v>
      </c>
      <c r="D619" s="108" t="s">
        <v>8</v>
      </c>
      <c r="E619" s="108" t="s">
        <v>8</v>
      </c>
    </row>
    <row r="620" spans="1:5" x14ac:dyDescent="0.25">
      <c r="A620" s="61">
        <v>44210</v>
      </c>
      <c r="B620" s="14" t="s">
        <v>316</v>
      </c>
      <c r="C620" s="84">
        <v>68</v>
      </c>
      <c r="D620" s="108" t="s">
        <v>51</v>
      </c>
      <c r="E620" s="108" t="s">
        <v>51</v>
      </c>
    </row>
    <row r="621" spans="1:5" x14ac:dyDescent="0.25">
      <c r="A621" s="61">
        <v>44210</v>
      </c>
      <c r="B621" s="14" t="s">
        <v>316</v>
      </c>
      <c r="C621" s="84">
        <v>69</v>
      </c>
      <c r="D621" s="108" t="s">
        <v>10</v>
      </c>
      <c r="E621" s="108" t="s">
        <v>10</v>
      </c>
    </row>
    <row r="622" spans="1:5" x14ac:dyDescent="0.25">
      <c r="A622" s="61">
        <v>44211</v>
      </c>
      <c r="B622" s="14" t="s">
        <v>315</v>
      </c>
      <c r="C622" s="84">
        <v>77</v>
      </c>
      <c r="D622" s="108" t="s">
        <v>48</v>
      </c>
      <c r="E622" s="108" t="s">
        <v>48</v>
      </c>
    </row>
    <row r="623" spans="1:5" x14ac:dyDescent="0.25">
      <c r="A623" s="61">
        <v>44211</v>
      </c>
      <c r="B623" s="14" t="s">
        <v>315</v>
      </c>
      <c r="C623" s="84">
        <v>81</v>
      </c>
      <c r="D623" s="108" t="s">
        <v>9</v>
      </c>
      <c r="E623" s="108" t="s">
        <v>9</v>
      </c>
    </row>
    <row r="624" spans="1:5" x14ac:dyDescent="0.25">
      <c r="A624" s="61">
        <v>44212</v>
      </c>
      <c r="B624" s="14" t="s">
        <v>315</v>
      </c>
      <c r="C624" s="84">
        <v>86</v>
      </c>
      <c r="D624" s="108" t="s">
        <v>8</v>
      </c>
      <c r="E624" s="108" t="s">
        <v>8</v>
      </c>
    </row>
    <row r="625" spans="1:5" x14ac:dyDescent="0.25">
      <c r="A625" s="61">
        <v>44214</v>
      </c>
      <c r="B625" s="14" t="s">
        <v>315</v>
      </c>
      <c r="C625" s="84">
        <v>68</v>
      </c>
      <c r="D625" s="108" t="s">
        <v>24</v>
      </c>
      <c r="E625" s="108" t="s">
        <v>23</v>
      </c>
    </row>
    <row r="626" spans="1:5" x14ac:dyDescent="0.25">
      <c r="A626" s="61">
        <v>44214</v>
      </c>
      <c r="B626" s="14" t="s">
        <v>315</v>
      </c>
      <c r="C626" s="84">
        <v>59</v>
      </c>
      <c r="D626" s="108" t="s">
        <v>7</v>
      </c>
      <c r="E626" s="108" t="s">
        <v>7</v>
      </c>
    </row>
    <row r="627" spans="1:5" x14ac:dyDescent="0.25">
      <c r="A627" s="61">
        <v>44214</v>
      </c>
      <c r="B627" s="14" t="s">
        <v>315</v>
      </c>
      <c r="C627" s="84">
        <v>71</v>
      </c>
      <c r="D627" s="108" t="s">
        <v>9</v>
      </c>
      <c r="E627" s="108" t="s">
        <v>9</v>
      </c>
    </row>
    <row r="628" spans="1:5" x14ac:dyDescent="0.25">
      <c r="A628" s="61">
        <v>44214</v>
      </c>
      <c r="B628" s="14" t="s">
        <v>316</v>
      </c>
      <c r="C628" s="84">
        <v>79</v>
      </c>
      <c r="D628" s="108" t="s">
        <v>11</v>
      </c>
      <c r="E628" s="108" t="s">
        <v>11</v>
      </c>
    </row>
    <row r="629" spans="1:5" x14ac:dyDescent="0.25">
      <c r="A629" s="61">
        <v>44214</v>
      </c>
      <c r="B629" s="14" t="s">
        <v>316</v>
      </c>
      <c r="C629" s="84">
        <v>56</v>
      </c>
      <c r="D629" s="108" t="s">
        <v>11</v>
      </c>
      <c r="E629" s="108" t="s">
        <v>1019</v>
      </c>
    </row>
    <row r="630" spans="1:5" x14ac:dyDescent="0.25">
      <c r="A630" s="61">
        <v>44214</v>
      </c>
      <c r="B630" s="14" t="s">
        <v>315</v>
      </c>
      <c r="C630" s="84">
        <v>76</v>
      </c>
      <c r="D630" s="108" t="s">
        <v>8</v>
      </c>
      <c r="E630" s="108" t="s">
        <v>8</v>
      </c>
    </row>
    <row r="631" spans="1:5" x14ac:dyDescent="0.25">
      <c r="A631" s="61">
        <v>44214</v>
      </c>
      <c r="B631" s="14" t="s">
        <v>315</v>
      </c>
      <c r="C631" s="84">
        <v>84</v>
      </c>
      <c r="D631" s="108" t="s">
        <v>8</v>
      </c>
      <c r="E631" s="108" t="s">
        <v>8</v>
      </c>
    </row>
    <row r="632" spans="1:5" x14ac:dyDescent="0.25">
      <c r="A632" s="61">
        <v>44214</v>
      </c>
      <c r="B632" s="14" t="s">
        <v>315</v>
      </c>
      <c r="C632" s="84">
        <v>65</v>
      </c>
      <c r="D632" s="108" t="s">
        <v>51</v>
      </c>
      <c r="E632" s="108" t="s">
        <v>51</v>
      </c>
    </row>
    <row r="633" spans="1:5" x14ac:dyDescent="0.25">
      <c r="A633" s="61">
        <v>44214</v>
      </c>
      <c r="B633" s="14" t="s">
        <v>316</v>
      </c>
      <c r="C633" s="84">
        <v>65</v>
      </c>
      <c r="D633" s="108" t="s">
        <v>51</v>
      </c>
      <c r="E633" s="108" t="s">
        <v>51</v>
      </c>
    </row>
    <row r="634" spans="1:5" x14ac:dyDescent="0.25">
      <c r="A634" s="61">
        <v>44215</v>
      </c>
      <c r="B634" s="14" t="s">
        <v>315</v>
      </c>
      <c r="C634" s="84">
        <v>45</v>
      </c>
      <c r="D634" s="108" t="s">
        <v>9</v>
      </c>
      <c r="E634" s="108" t="s">
        <v>9</v>
      </c>
    </row>
    <row r="635" spans="1:5" x14ac:dyDescent="0.25">
      <c r="A635" s="61">
        <v>44215</v>
      </c>
      <c r="B635" s="14" t="s">
        <v>315</v>
      </c>
      <c r="C635" s="84">
        <v>94</v>
      </c>
      <c r="D635" s="108" t="s">
        <v>9</v>
      </c>
      <c r="E635" s="108" t="s">
        <v>9</v>
      </c>
    </row>
    <row r="636" spans="1:5" x14ac:dyDescent="0.25">
      <c r="A636" s="61">
        <v>44215</v>
      </c>
      <c r="B636" s="14" t="s">
        <v>316</v>
      </c>
      <c r="C636" s="84">
        <v>66</v>
      </c>
      <c r="D636" s="108" t="s">
        <v>9</v>
      </c>
      <c r="E636" s="108" t="s">
        <v>9</v>
      </c>
    </row>
    <row r="637" spans="1:5" x14ac:dyDescent="0.25">
      <c r="A637" s="61">
        <v>44215</v>
      </c>
      <c r="B637" s="14" t="s">
        <v>315</v>
      </c>
      <c r="C637" s="84">
        <v>84</v>
      </c>
      <c r="D637" s="108" t="s">
        <v>8</v>
      </c>
      <c r="E637" s="108" t="s">
        <v>140</v>
      </c>
    </row>
    <row r="638" spans="1:5" x14ac:dyDescent="0.25">
      <c r="A638" s="61">
        <v>44215</v>
      </c>
      <c r="B638" s="14" t="s">
        <v>315</v>
      </c>
      <c r="C638" s="84">
        <v>53</v>
      </c>
      <c r="D638" s="108" t="s">
        <v>8</v>
      </c>
      <c r="E638" s="108" t="s">
        <v>8</v>
      </c>
    </row>
    <row r="639" spans="1:5" x14ac:dyDescent="0.25">
      <c r="A639" s="61">
        <v>44216</v>
      </c>
      <c r="B639" s="14" t="s">
        <v>316</v>
      </c>
      <c r="C639" s="84">
        <v>48</v>
      </c>
      <c r="D639" s="108" t="s">
        <v>7</v>
      </c>
      <c r="E639" s="108" t="s">
        <v>7</v>
      </c>
    </row>
    <row r="640" spans="1:5" x14ac:dyDescent="0.25">
      <c r="A640" s="61">
        <v>44216</v>
      </c>
      <c r="B640" s="14" t="s">
        <v>316</v>
      </c>
      <c r="C640" s="84">
        <v>74</v>
      </c>
      <c r="D640" s="108" t="s">
        <v>9</v>
      </c>
      <c r="E640" s="108" t="s">
        <v>9</v>
      </c>
    </row>
    <row r="641" spans="1:5" x14ac:dyDescent="0.25">
      <c r="A641" s="61">
        <v>44216</v>
      </c>
      <c r="B641" s="14" t="s">
        <v>316</v>
      </c>
      <c r="C641" s="84">
        <v>76</v>
      </c>
      <c r="D641" s="108" t="s">
        <v>12</v>
      </c>
      <c r="E641" s="108" t="s">
        <v>12</v>
      </c>
    </row>
    <row r="642" spans="1:5" x14ac:dyDescent="0.25">
      <c r="A642" s="61">
        <v>44216</v>
      </c>
      <c r="B642" s="14" t="s">
        <v>316</v>
      </c>
      <c r="C642" s="84">
        <v>85</v>
      </c>
      <c r="D642" s="108" t="s">
        <v>8</v>
      </c>
      <c r="E642" s="108" t="s">
        <v>228</v>
      </c>
    </row>
    <row r="643" spans="1:5" x14ac:dyDescent="0.25">
      <c r="A643" s="61">
        <v>44216</v>
      </c>
      <c r="B643" s="14" t="s">
        <v>316</v>
      </c>
      <c r="C643" s="84">
        <v>71</v>
      </c>
      <c r="D643" s="108" t="s">
        <v>8</v>
      </c>
      <c r="E643" s="108" t="s">
        <v>8</v>
      </c>
    </row>
    <row r="644" spans="1:5" x14ac:dyDescent="0.25">
      <c r="A644" s="61">
        <v>44216</v>
      </c>
      <c r="B644" s="14" t="s">
        <v>315</v>
      </c>
      <c r="C644" s="84">
        <v>86</v>
      </c>
      <c r="D644" s="108" t="s">
        <v>8</v>
      </c>
      <c r="E644" s="108" t="s">
        <v>8</v>
      </c>
    </row>
    <row r="645" spans="1:5" x14ac:dyDescent="0.25">
      <c r="A645" s="61">
        <v>44216</v>
      </c>
      <c r="B645" s="14" t="s">
        <v>316</v>
      </c>
      <c r="C645" s="84">
        <v>76</v>
      </c>
      <c r="D645" s="108" t="s">
        <v>10</v>
      </c>
      <c r="E645" s="108" t="s">
        <v>10</v>
      </c>
    </row>
    <row r="646" spans="1:5" x14ac:dyDescent="0.25">
      <c r="A646" s="61">
        <v>44217</v>
      </c>
      <c r="B646" s="14" t="s">
        <v>316</v>
      </c>
      <c r="C646" s="84">
        <v>51</v>
      </c>
      <c r="D646" s="108" t="s">
        <v>14</v>
      </c>
      <c r="E646" s="108" t="s">
        <v>14</v>
      </c>
    </row>
    <row r="647" spans="1:5" x14ac:dyDescent="0.25">
      <c r="A647" s="61">
        <v>44217</v>
      </c>
      <c r="B647" s="14" t="s">
        <v>315</v>
      </c>
      <c r="C647" s="84">
        <v>71</v>
      </c>
      <c r="D647" s="108" t="s">
        <v>13</v>
      </c>
      <c r="E647" s="108" t="s">
        <v>860</v>
      </c>
    </row>
    <row r="648" spans="1:5" x14ac:dyDescent="0.25">
      <c r="A648" s="61">
        <v>44217</v>
      </c>
      <c r="B648" s="14" t="s">
        <v>315</v>
      </c>
      <c r="C648" s="84">
        <v>91</v>
      </c>
      <c r="D648" s="108" t="s">
        <v>24</v>
      </c>
      <c r="E648" s="108" t="s">
        <v>23</v>
      </c>
    </row>
    <row r="649" spans="1:5" x14ac:dyDescent="0.25">
      <c r="A649" s="61">
        <v>44217</v>
      </c>
      <c r="B649" s="14" t="s">
        <v>316</v>
      </c>
      <c r="C649" s="108">
        <v>63</v>
      </c>
      <c r="D649" s="108" t="s">
        <v>24</v>
      </c>
      <c r="E649" s="108" t="s">
        <v>24</v>
      </c>
    </row>
    <row r="650" spans="1:5" x14ac:dyDescent="0.25">
      <c r="A650" s="61">
        <v>44217</v>
      </c>
      <c r="B650" s="14" t="s">
        <v>315</v>
      </c>
      <c r="C650" s="84">
        <v>70</v>
      </c>
      <c r="D650" s="108" t="s">
        <v>11</v>
      </c>
      <c r="E650" s="108" t="s">
        <v>11</v>
      </c>
    </row>
    <row r="651" spans="1:5" x14ac:dyDescent="0.25">
      <c r="A651" s="61">
        <v>44217</v>
      </c>
      <c r="B651" s="14" t="s">
        <v>316</v>
      </c>
      <c r="C651" s="84">
        <v>68</v>
      </c>
      <c r="D651" s="108" t="s">
        <v>8</v>
      </c>
      <c r="E651" s="108" t="s">
        <v>8</v>
      </c>
    </row>
    <row r="652" spans="1:5" x14ac:dyDescent="0.25">
      <c r="A652" s="61">
        <v>44217</v>
      </c>
      <c r="B652" s="14" t="s">
        <v>316</v>
      </c>
      <c r="C652" s="84">
        <v>53</v>
      </c>
      <c r="D652" s="108" t="s">
        <v>8</v>
      </c>
      <c r="E652" s="108" t="s">
        <v>8</v>
      </c>
    </row>
    <row r="653" spans="1:5" x14ac:dyDescent="0.25">
      <c r="A653" s="61">
        <v>44218</v>
      </c>
      <c r="B653" s="14" t="s">
        <v>316</v>
      </c>
      <c r="C653" s="84">
        <v>75</v>
      </c>
      <c r="D653" s="108" t="s">
        <v>8</v>
      </c>
      <c r="E653" s="108" t="s">
        <v>8</v>
      </c>
    </row>
    <row r="654" spans="1:5" x14ac:dyDescent="0.25">
      <c r="A654" s="61">
        <v>44218</v>
      </c>
      <c r="B654" s="14" t="s">
        <v>316</v>
      </c>
      <c r="C654" s="84">
        <v>92</v>
      </c>
      <c r="D654" s="108" t="s">
        <v>8</v>
      </c>
      <c r="E654" s="108" t="s">
        <v>8</v>
      </c>
    </row>
    <row r="655" spans="1:5" x14ac:dyDescent="0.25">
      <c r="A655" s="61">
        <v>44218</v>
      </c>
      <c r="B655" s="14" t="s">
        <v>316</v>
      </c>
      <c r="C655" s="84">
        <v>69</v>
      </c>
      <c r="D655" s="108" t="s">
        <v>8</v>
      </c>
      <c r="E655" s="108" t="s">
        <v>110</v>
      </c>
    </row>
    <row r="656" spans="1:5" x14ac:dyDescent="0.25">
      <c r="A656" s="61">
        <v>44218</v>
      </c>
      <c r="B656" s="14" t="s">
        <v>316</v>
      </c>
      <c r="C656" s="84">
        <v>78</v>
      </c>
      <c r="D656" s="108" t="s">
        <v>51</v>
      </c>
      <c r="E656" s="108" t="s">
        <v>51</v>
      </c>
    </row>
    <row r="657" spans="1:5" x14ac:dyDescent="0.25">
      <c r="A657" s="61">
        <v>44219</v>
      </c>
      <c r="B657" s="14" t="s">
        <v>316</v>
      </c>
      <c r="C657" s="84">
        <v>44</v>
      </c>
      <c r="D657" s="108" t="s">
        <v>9</v>
      </c>
      <c r="E657" s="108" t="s">
        <v>9</v>
      </c>
    </row>
    <row r="658" spans="1:5" x14ac:dyDescent="0.25">
      <c r="A658" s="61">
        <v>44219</v>
      </c>
      <c r="B658" s="14" t="s">
        <v>316</v>
      </c>
      <c r="C658" s="84">
        <v>64</v>
      </c>
      <c r="D658" s="108" t="s">
        <v>12</v>
      </c>
      <c r="E658" s="108" t="s">
        <v>12</v>
      </c>
    </row>
    <row r="659" spans="1:5" ht="14.25" customHeight="1" x14ac:dyDescent="0.25">
      <c r="A659" s="61">
        <v>44219</v>
      </c>
      <c r="B659" s="14" t="s">
        <v>316</v>
      </c>
      <c r="C659" s="84">
        <v>71</v>
      </c>
      <c r="D659" s="108" t="s">
        <v>8</v>
      </c>
      <c r="E659" s="108" t="s">
        <v>8</v>
      </c>
    </row>
    <row r="660" spans="1:5" x14ac:dyDescent="0.25">
      <c r="A660" s="61">
        <v>44219</v>
      </c>
      <c r="B660" s="14" t="s">
        <v>315</v>
      </c>
      <c r="C660" s="84">
        <v>71</v>
      </c>
      <c r="D660" s="108" t="s">
        <v>8</v>
      </c>
      <c r="E660" s="108" t="s">
        <v>8</v>
      </c>
    </row>
    <row r="661" spans="1:5" x14ac:dyDescent="0.25">
      <c r="A661" s="61">
        <v>44219</v>
      </c>
      <c r="B661" s="14" t="s">
        <v>316</v>
      </c>
      <c r="C661" s="84">
        <v>75</v>
      </c>
      <c r="D661" s="108" t="s">
        <v>27</v>
      </c>
      <c r="E661" s="108" t="s">
        <v>853</v>
      </c>
    </row>
    <row r="662" spans="1:5" x14ac:dyDescent="0.25">
      <c r="A662" s="61">
        <v>44219</v>
      </c>
      <c r="B662" s="14" t="s">
        <v>316</v>
      </c>
      <c r="C662" s="84">
        <v>69</v>
      </c>
      <c r="D662" s="108" t="s">
        <v>10</v>
      </c>
      <c r="E662" s="108" t="s">
        <v>10</v>
      </c>
    </row>
    <row r="663" spans="1:5" x14ac:dyDescent="0.25">
      <c r="A663" s="61">
        <v>44221</v>
      </c>
      <c r="B663" s="14" t="s">
        <v>315</v>
      </c>
      <c r="C663" s="84">
        <v>74</v>
      </c>
      <c r="D663" s="108" t="s">
        <v>11</v>
      </c>
      <c r="E663" s="108" t="s">
        <v>11</v>
      </c>
    </row>
    <row r="664" spans="1:5" x14ac:dyDescent="0.25">
      <c r="A664" s="61">
        <v>44221</v>
      </c>
      <c r="B664" s="14" t="s">
        <v>315</v>
      </c>
      <c r="C664" s="84">
        <v>87</v>
      </c>
      <c r="D664" s="108" t="s">
        <v>8</v>
      </c>
      <c r="E664" s="108" t="s">
        <v>8</v>
      </c>
    </row>
    <row r="665" spans="1:5" x14ac:dyDescent="0.25">
      <c r="A665" s="61">
        <v>44221</v>
      </c>
      <c r="B665" s="14" t="s">
        <v>315</v>
      </c>
      <c r="C665" s="84">
        <v>70</v>
      </c>
      <c r="D665" s="108" t="s">
        <v>8</v>
      </c>
      <c r="E665" s="108" t="s">
        <v>8</v>
      </c>
    </row>
    <row r="666" spans="1:5" x14ac:dyDescent="0.25">
      <c r="A666" s="61">
        <v>44221</v>
      </c>
      <c r="B666" s="14" t="s">
        <v>316</v>
      </c>
      <c r="C666" s="84">
        <v>62</v>
      </c>
      <c r="D666" s="108" t="s">
        <v>27</v>
      </c>
      <c r="E666" s="108" t="s">
        <v>139</v>
      </c>
    </row>
    <row r="667" spans="1:5" x14ac:dyDescent="0.25">
      <c r="A667" s="61">
        <v>44221</v>
      </c>
      <c r="B667" s="14" t="s">
        <v>315</v>
      </c>
      <c r="C667" s="84">
        <v>72</v>
      </c>
      <c r="D667" s="108" t="s">
        <v>10</v>
      </c>
      <c r="E667" s="108" t="s">
        <v>10</v>
      </c>
    </row>
    <row r="668" spans="1:5" x14ac:dyDescent="0.25">
      <c r="A668" s="61">
        <v>44222</v>
      </c>
      <c r="B668" s="14" t="s">
        <v>316</v>
      </c>
      <c r="C668" s="84">
        <v>66</v>
      </c>
      <c r="D668" s="108" t="s">
        <v>24</v>
      </c>
      <c r="E668" s="108" t="s">
        <v>36</v>
      </c>
    </row>
    <row r="669" spans="1:5" x14ac:dyDescent="0.25">
      <c r="A669" s="61">
        <v>44222</v>
      </c>
      <c r="B669" s="14" t="s">
        <v>316</v>
      </c>
      <c r="C669" s="84">
        <v>42</v>
      </c>
      <c r="D669" s="108" t="s">
        <v>11</v>
      </c>
      <c r="E669" s="108" t="s">
        <v>11</v>
      </c>
    </row>
    <row r="670" spans="1:5" x14ac:dyDescent="0.25">
      <c r="A670" s="61">
        <v>44222</v>
      </c>
      <c r="B670" s="14" t="s">
        <v>316</v>
      </c>
      <c r="C670" s="84">
        <v>75</v>
      </c>
      <c r="D670" s="108" t="s">
        <v>11</v>
      </c>
      <c r="E670" s="108" t="s">
        <v>11</v>
      </c>
    </row>
    <row r="671" spans="1:5" x14ac:dyDescent="0.25">
      <c r="A671" s="61">
        <v>44222</v>
      </c>
      <c r="B671" s="14" t="s">
        <v>316</v>
      </c>
      <c r="C671" s="84">
        <v>83</v>
      </c>
      <c r="D671" s="108" t="s">
        <v>11</v>
      </c>
      <c r="E671" s="108" t="s">
        <v>11</v>
      </c>
    </row>
    <row r="672" spans="1:5" x14ac:dyDescent="0.25">
      <c r="A672" s="61">
        <v>44222</v>
      </c>
      <c r="B672" s="14" t="s">
        <v>316</v>
      </c>
      <c r="C672" s="84">
        <v>84</v>
      </c>
      <c r="D672" s="108" t="s">
        <v>11</v>
      </c>
      <c r="E672" s="108" t="s">
        <v>11</v>
      </c>
    </row>
    <row r="673" spans="1:5" x14ac:dyDescent="0.25">
      <c r="A673" s="61">
        <v>44222</v>
      </c>
      <c r="B673" s="14" t="s">
        <v>316</v>
      </c>
      <c r="C673" s="84">
        <v>76</v>
      </c>
      <c r="D673" s="108" t="s">
        <v>8</v>
      </c>
      <c r="E673" s="108" t="s">
        <v>8</v>
      </c>
    </row>
    <row r="674" spans="1:5" x14ac:dyDescent="0.25">
      <c r="A674" s="61">
        <v>44222</v>
      </c>
      <c r="B674" s="14" t="s">
        <v>315</v>
      </c>
      <c r="C674" s="84">
        <v>66</v>
      </c>
      <c r="D674" s="108" t="s">
        <v>50</v>
      </c>
      <c r="E674" s="108" t="s">
        <v>50</v>
      </c>
    </row>
    <row r="675" spans="1:5" x14ac:dyDescent="0.25">
      <c r="A675" s="61">
        <v>44222</v>
      </c>
      <c r="B675" s="14" t="s">
        <v>316</v>
      </c>
      <c r="C675" s="84">
        <v>81</v>
      </c>
      <c r="D675" s="108" t="s">
        <v>27</v>
      </c>
      <c r="E675" s="108" t="s">
        <v>853</v>
      </c>
    </row>
    <row r="676" spans="1:5" x14ac:dyDescent="0.25">
      <c r="A676" s="61">
        <v>44222</v>
      </c>
      <c r="B676" s="14" t="s">
        <v>316</v>
      </c>
      <c r="C676" s="84">
        <v>68</v>
      </c>
      <c r="D676" s="108" t="s">
        <v>27</v>
      </c>
      <c r="E676" s="108" t="s">
        <v>853</v>
      </c>
    </row>
    <row r="677" spans="1:5" x14ac:dyDescent="0.25">
      <c r="A677" s="61">
        <v>44222</v>
      </c>
      <c r="B677" s="14" t="s">
        <v>315</v>
      </c>
      <c r="C677" s="84">
        <v>93</v>
      </c>
      <c r="D677" s="108" t="s">
        <v>27</v>
      </c>
      <c r="E677" s="108" t="s">
        <v>853</v>
      </c>
    </row>
    <row r="678" spans="1:5" x14ac:dyDescent="0.25">
      <c r="A678" s="61">
        <v>44223</v>
      </c>
      <c r="B678" s="14" t="s">
        <v>316</v>
      </c>
      <c r="C678" s="84">
        <v>73</v>
      </c>
      <c r="D678" s="108" t="s">
        <v>14</v>
      </c>
      <c r="E678" s="108" t="s">
        <v>14</v>
      </c>
    </row>
    <row r="679" spans="1:5" x14ac:dyDescent="0.25">
      <c r="A679" s="61">
        <v>44223</v>
      </c>
      <c r="B679" s="14" t="s">
        <v>316</v>
      </c>
      <c r="C679" s="84">
        <v>81</v>
      </c>
      <c r="D679" s="108" t="s">
        <v>24</v>
      </c>
      <c r="E679" s="108" t="s">
        <v>23</v>
      </c>
    </row>
    <row r="680" spans="1:5" x14ac:dyDescent="0.25">
      <c r="A680" s="61">
        <v>44223</v>
      </c>
      <c r="B680" s="14" t="s">
        <v>315</v>
      </c>
      <c r="C680" s="84">
        <v>77</v>
      </c>
      <c r="D680" s="108" t="s">
        <v>7</v>
      </c>
      <c r="E680" s="108" t="s">
        <v>7</v>
      </c>
    </row>
    <row r="681" spans="1:5" x14ac:dyDescent="0.25">
      <c r="A681" s="61">
        <v>44223</v>
      </c>
      <c r="B681" s="14" t="s">
        <v>316</v>
      </c>
      <c r="C681" s="84">
        <v>72</v>
      </c>
      <c r="D681" s="108" t="s">
        <v>9</v>
      </c>
      <c r="E681" s="108" t="s">
        <v>9</v>
      </c>
    </row>
    <row r="682" spans="1:5" x14ac:dyDescent="0.25">
      <c r="A682" s="61">
        <v>44223</v>
      </c>
      <c r="B682" s="14" t="s">
        <v>316</v>
      </c>
      <c r="C682" s="84">
        <v>75</v>
      </c>
      <c r="D682" s="108" t="s">
        <v>9</v>
      </c>
      <c r="E682" s="108" t="s">
        <v>9</v>
      </c>
    </row>
    <row r="683" spans="1:5" x14ac:dyDescent="0.25">
      <c r="A683" s="61">
        <v>44223</v>
      </c>
      <c r="B683" s="14" t="s">
        <v>316</v>
      </c>
      <c r="C683" s="84">
        <v>77</v>
      </c>
      <c r="D683" s="108" t="s">
        <v>9</v>
      </c>
      <c r="E683" s="108" t="s">
        <v>9</v>
      </c>
    </row>
    <row r="684" spans="1:5" x14ac:dyDescent="0.25">
      <c r="A684" s="61">
        <v>44223</v>
      </c>
      <c r="B684" s="14" t="s">
        <v>315</v>
      </c>
      <c r="C684" s="84">
        <v>56</v>
      </c>
      <c r="D684" s="108" t="s">
        <v>9</v>
      </c>
      <c r="E684" s="108" t="s">
        <v>9</v>
      </c>
    </row>
    <row r="685" spans="1:5" x14ac:dyDescent="0.25">
      <c r="A685" s="61">
        <v>44223</v>
      </c>
      <c r="B685" s="14" t="s">
        <v>315</v>
      </c>
      <c r="C685" s="84">
        <v>66</v>
      </c>
      <c r="D685" s="108" t="s">
        <v>9</v>
      </c>
      <c r="E685" s="108" t="s">
        <v>9</v>
      </c>
    </row>
    <row r="686" spans="1:5" x14ac:dyDescent="0.25">
      <c r="A686" s="61">
        <v>44223</v>
      </c>
      <c r="B686" s="14" t="s">
        <v>315</v>
      </c>
      <c r="C686" s="84">
        <v>89</v>
      </c>
      <c r="D686" s="108" t="s">
        <v>9</v>
      </c>
      <c r="E686" s="108" t="s">
        <v>9</v>
      </c>
    </row>
    <row r="687" spans="1:5" x14ac:dyDescent="0.25">
      <c r="A687" s="61">
        <v>44223</v>
      </c>
      <c r="B687" s="14" t="s">
        <v>315</v>
      </c>
      <c r="C687" s="84">
        <v>94</v>
      </c>
      <c r="D687" s="108" t="s">
        <v>9</v>
      </c>
      <c r="E687" s="108" t="s">
        <v>9</v>
      </c>
    </row>
    <row r="688" spans="1:5" x14ac:dyDescent="0.25">
      <c r="A688" s="61">
        <v>44223</v>
      </c>
      <c r="B688" s="14" t="s">
        <v>316</v>
      </c>
      <c r="C688" s="84">
        <v>81</v>
      </c>
      <c r="D688" s="108" t="s">
        <v>11</v>
      </c>
      <c r="E688" s="108" t="s">
        <v>11</v>
      </c>
    </row>
    <row r="689" spans="1:5" x14ac:dyDescent="0.25">
      <c r="A689" s="61">
        <v>44223</v>
      </c>
      <c r="B689" s="14" t="s">
        <v>316</v>
      </c>
      <c r="C689" s="84">
        <v>81</v>
      </c>
      <c r="D689" s="108" t="s">
        <v>8</v>
      </c>
      <c r="E689" s="108" t="s">
        <v>140</v>
      </c>
    </row>
    <row r="690" spans="1:5" x14ac:dyDescent="0.25">
      <c r="A690" s="61">
        <v>44223</v>
      </c>
      <c r="B690" s="14" t="s">
        <v>315</v>
      </c>
      <c r="C690" s="84">
        <v>28</v>
      </c>
      <c r="D690" s="108" t="s">
        <v>51</v>
      </c>
      <c r="E690" s="108" t="s">
        <v>51</v>
      </c>
    </row>
    <row r="691" spans="1:5" x14ac:dyDescent="0.25">
      <c r="A691" s="61">
        <v>44223</v>
      </c>
      <c r="B691" s="14" t="s">
        <v>315</v>
      </c>
      <c r="C691" s="84">
        <v>79</v>
      </c>
      <c r="D691" s="108" t="s">
        <v>10</v>
      </c>
      <c r="E691" s="108" t="s">
        <v>10</v>
      </c>
    </row>
    <row r="692" spans="1:5" x14ac:dyDescent="0.25">
      <c r="A692" s="61">
        <v>44224</v>
      </c>
      <c r="B692" s="14" t="s">
        <v>315</v>
      </c>
      <c r="C692" s="84">
        <v>53</v>
      </c>
      <c r="D692" s="108" t="s">
        <v>9</v>
      </c>
      <c r="E692" s="108" t="s">
        <v>9</v>
      </c>
    </row>
    <row r="693" spans="1:5" x14ac:dyDescent="0.25">
      <c r="A693" s="61">
        <v>44224</v>
      </c>
      <c r="B693" s="14" t="s">
        <v>315</v>
      </c>
      <c r="C693" s="84">
        <v>66</v>
      </c>
      <c r="D693" s="108" t="s">
        <v>9</v>
      </c>
      <c r="E693" s="108" t="s">
        <v>9</v>
      </c>
    </row>
    <row r="694" spans="1:5" x14ac:dyDescent="0.25">
      <c r="A694" s="61">
        <v>44224</v>
      </c>
      <c r="B694" s="14" t="s">
        <v>315</v>
      </c>
      <c r="C694" s="84">
        <v>96</v>
      </c>
      <c r="D694" s="108" t="s">
        <v>9</v>
      </c>
      <c r="E694" s="108" t="s">
        <v>9</v>
      </c>
    </row>
    <row r="695" spans="1:5" x14ac:dyDescent="0.25">
      <c r="A695" s="61">
        <v>44224</v>
      </c>
      <c r="B695" s="14" t="s">
        <v>316</v>
      </c>
      <c r="C695" s="84">
        <v>65</v>
      </c>
      <c r="D695" s="108" t="s">
        <v>12</v>
      </c>
      <c r="E695" s="108" t="s">
        <v>12</v>
      </c>
    </row>
    <row r="696" spans="1:5" x14ac:dyDescent="0.25">
      <c r="A696" s="61">
        <v>44224</v>
      </c>
      <c r="B696" s="14" t="s">
        <v>315</v>
      </c>
      <c r="C696" s="84">
        <v>88</v>
      </c>
      <c r="D696" s="108" t="s">
        <v>8</v>
      </c>
      <c r="E696" s="108" t="s">
        <v>8</v>
      </c>
    </row>
    <row r="697" spans="1:5" x14ac:dyDescent="0.25">
      <c r="A697" s="61">
        <v>44224</v>
      </c>
      <c r="B697" s="14" t="s">
        <v>316</v>
      </c>
      <c r="C697" s="84">
        <v>83</v>
      </c>
      <c r="D697" s="108" t="s">
        <v>50</v>
      </c>
      <c r="E697" s="108" t="s">
        <v>230</v>
      </c>
    </row>
    <row r="698" spans="1:5" x14ac:dyDescent="0.25">
      <c r="A698" s="61">
        <v>44224</v>
      </c>
      <c r="B698" s="14" t="s">
        <v>316</v>
      </c>
      <c r="C698" s="84">
        <v>93</v>
      </c>
      <c r="D698" s="108" t="s">
        <v>50</v>
      </c>
      <c r="E698" s="108" t="s">
        <v>230</v>
      </c>
    </row>
    <row r="699" spans="1:5" x14ac:dyDescent="0.25">
      <c r="A699" s="61">
        <v>44224</v>
      </c>
      <c r="B699" s="14" t="s">
        <v>315</v>
      </c>
      <c r="C699" s="84">
        <v>88</v>
      </c>
      <c r="D699" s="108" t="s">
        <v>10</v>
      </c>
      <c r="E699" s="108" t="s">
        <v>10</v>
      </c>
    </row>
    <row r="700" spans="1:5" x14ac:dyDescent="0.25">
      <c r="A700" s="61">
        <v>44225</v>
      </c>
      <c r="B700" s="14" t="s">
        <v>316</v>
      </c>
      <c r="C700" s="84">
        <v>72</v>
      </c>
      <c r="D700" s="108" t="s">
        <v>24</v>
      </c>
      <c r="E700" s="108" t="s">
        <v>23</v>
      </c>
    </row>
    <row r="701" spans="1:5" x14ac:dyDescent="0.25">
      <c r="A701" s="61">
        <v>44225</v>
      </c>
      <c r="B701" s="14" t="s">
        <v>316</v>
      </c>
      <c r="C701" s="84">
        <v>82</v>
      </c>
      <c r="D701" s="108" t="s">
        <v>8</v>
      </c>
      <c r="E701" s="108" t="s">
        <v>8</v>
      </c>
    </row>
    <row r="702" spans="1:5" x14ac:dyDescent="0.25">
      <c r="A702" s="61">
        <v>44225</v>
      </c>
      <c r="B702" s="14" t="s">
        <v>316</v>
      </c>
      <c r="C702" s="84">
        <v>64</v>
      </c>
      <c r="D702" s="108" t="s">
        <v>27</v>
      </c>
      <c r="E702" s="108" t="s">
        <v>853</v>
      </c>
    </row>
    <row r="703" spans="1:5" x14ac:dyDescent="0.25">
      <c r="A703" s="61">
        <v>44226</v>
      </c>
      <c r="B703" s="14" t="s">
        <v>315</v>
      </c>
      <c r="C703" s="84">
        <v>81</v>
      </c>
      <c r="D703" s="108" t="s">
        <v>9</v>
      </c>
      <c r="E703" s="108" t="s">
        <v>9</v>
      </c>
    </row>
    <row r="704" spans="1:5" x14ac:dyDescent="0.25">
      <c r="A704" s="61">
        <v>44226</v>
      </c>
      <c r="B704" s="14" t="s">
        <v>315</v>
      </c>
      <c r="C704" s="84">
        <v>74</v>
      </c>
      <c r="D704" s="108" t="s">
        <v>11</v>
      </c>
      <c r="E704" s="108" t="s">
        <v>11</v>
      </c>
    </row>
    <row r="705" spans="1:5" x14ac:dyDescent="0.25">
      <c r="A705" s="61">
        <v>44226</v>
      </c>
      <c r="B705" s="14" t="s">
        <v>315</v>
      </c>
      <c r="C705" s="84">
        <v>81</v>
      </c>
      <c r="D705" s="108" t="s">
        <v>12</v>
      </c>
      <c r="E705" s="108" t="s">
        <v>12</v>
      </c>
    </row>
    <row r="706" spans="1:5" x14ac:dyDescent="0.25">
      <c r="A706" s="61">
        <v>44226</v>
      </c>
      <c r="B706" s="14" t="s">
        <v>316</v>
      </c>
      <c r="C706" s="84">
        <v>57</v>
      </c>
      <c r="D706" s="108" t="s">
        <v>8</v>
      </c>
      <c r="E706" s="108" t="s">
        <v>8</v>
      </c>
    </row>
    <row r="707" spans="1:5" x14ac:dyDescent="0.25">
      <c r="A707" s="61">
        <v>44226</v>
      </c>
      <c r="B707" s="14" t="s">
        <v>316</v>
      </c>
      <c r="C707" s="84">
        <v>95</v>
      </c>
      <c r="D707" s="108" t="s">
        <v>27</v>
      </c>
      <c r="E707" s="108" t="s">
        <v>853</v>
      </c>
    </row>
    <row r="708" spans="1:5" x14ac:dyDescent="0.25">
      <c r="A708" s="61">
        <v>44226</v>
      </c>
      <c r="B708" s="14" t="s">
        <v>316</v>
      </c>
      <c r="C708" s="84">
        <v>97</v>
      </c>
      <c r="D708" s="108" t="s">
        <v>27</v>
      </c>
      <c r="E708" s="108" t="s">
        <v>928</v>
      </c>
    </row>
    <row r="709" spans="1:5" x14ac:dyDescent="0.25">
      <c r="A709" s="61">
        <v>44226</v>
      </c>
      <c r="B709" s="14" t="s">
        <v>315</v>
      </c>
      <c r="C709" s="84">
        <v>69</v>
      </c>
      <c r="D709" s="108" t="s">
        <v>27</v>
      </c>
      <c r="E709" s="108" t="s">
        <v>928</v>
      </c>
    </row>
    <row r="710" spans="1:5" x14ac:dyDescent="0.25">
      <c r="A710" s="61">
        <v>44228</v>
      </c>
      <c r="B710" s="14" t="s">
        <v>315</v>
      </c>
      <c r="C710" s="84">
        <v>75</v>
      </c>
      <c r="D710" s="108" t="s">
        <v>14</v>
      </c>
      <c r="E710" s="108" t="s">
        <v>14</v>
      </c>
    </row>
    <row r="711" spans="1:5" x14ac:dyDescent="0.25">
      <c r="A711" s="61">
        <v>44228</v>
      </c>
      <c r="B711" s="14" t="s">
        <v>315</v>
      </c>
      <c r="C711" s="84">
        <v>83</v>
      </c>
      <c r="D711" s="108" t="s">
        <v>14</v>
      </c>
      <c r="E711" s="108" t="s">
        <v>14</v>
      </c>
    </row>
    <row r="712" spans="1:5" x14ac:dyDescent="0.25">
      <c r="A712" s="61">
        <v>44228</v>
      </c>
      <c r="B712" s="14" t="s">
        <v>316</v>
      </c>
      <c r="C712" s="84">
        <v>76</v>
      </c>
      <c r="D712" s="108" t="s">
        <v>14</v>
      </c>
      <c r="E712" s="108" t="s">
        <v>14</v>
      </c>
    </row>
    <row r="713" spans="1:5" x14ac:dyDescent="0.25">
      <c r="A713" s="61">
        <v>44228</v>
      </c>
      <c r="B713" s="14" t="s">
        <v>315</v>
      </c>
      <c r="C713" s="84">
        <v>79</v>
      </c>
      <c r="D713" s="108" t="s">
        <v>14</v>
      </c>
      <c r="E713" s="108" t="s">
        <v>16</v>
      </c>
    </row>
    <row r="714" spans="1:5" x14ac:dyDescent="0.25">
      <c r="A714" s="61">
        <v>44228</v>
      </c>
      <c r="B714" s="14" t="s">
        <v>315</v>
      </c>
      <c r="C714" s="84">
        <v>85</v>
      </c>
      <c r="D714" s="108" t="s">
        <v>8</v>
      </c>
      <c r="E714" s="108" t="s">
        <v>8</v>
      </c>
    </row>
    <row r="715" spans="1:5" x14ac:dyDescent="0.25">
      <c r="A715" s="61">
        <v>44228</v>
      </c>
      <c r="B715" s="14" t="s">
        <v>315</v>
      </c>
      <c r="C715" s="84">
        <v>77</v>
      </c>
      <c r="D715" s="108" t="s">
        <v>8</v>
      </c>
      <c r="E715" s="108" t="s">
        <v>8</v>
      </c>
    </row>
    <row r="716" spans="1:5" x14ac:dyDescent="0.25">
      <c r="A716" s="61">
        <v>44228</v>
      </c>
      <c r="B716" s="14" t="s">
        <v>315</v>
      </c>
      <c r="C716" s="84">
        <v>81</v>
      </c>
      <c r="D716" s="108" t="s">
        <v>49</v>
      </c>
      <c r="E716" s="108" t="s">
        <v>49</v>
      </c>
    </row>
    <row r="717" spans="1:5" x14ac:dyDescent="0.25">
      <c r="A717" s="61">
        <v>44228</v>
      </c>
      <c r="B717" s="14" t="s">
        <v>315</v>
      </c>
      <c r="C717" s="84">
        <v>73</v>
      </c>
      <c r="D717" s="108" t="s">
        <v>49</v>
      </c>
      <c r="E717" s="108" t="s">
        <v>49</v>
      </c>
    </row>
    <row r="718" spans="1:5" x14ac:dyDescent="0.25">
      <c r="A718" s="61">
        <v>44228</v>
      </c>
      <c r="B718" s="14" t="s">
        <v>315</v>
      </c>
      <c r="C718" s="84">
        <v>68</v>
      </c>
      <c r="D718" s="108" t="s">
        <v>51</v>
      </c>
      <c r="E718" s="108" t="s">
        <v>51</v>
      </c>
    </row>
    <row r="719" spans="1:5" x14ac:dyDescent="0.25">
      <c r="A719" s="61">
        <v>44228</v>
      </c>
      <c r="B719" s="14" t="s">
        <v>315</v>
      </c>
      <c r="C719" s="84">
        <v>73</v>
      </c>
      <c r="D719" s="108" t="s">
        <v>10</v>
      </c>
      <c r="E719" s="108" t="s">
        <v>10</v>
      </c>
    </row>
    <row r="720" spans="1:5" x14ac:dyDescent="0.25">
      <c r="A720" s="61">
        <v>44229</v>
      </c>
      <c r="B720" s="14" t="s">
        <v>315</v>
      </c>
      <c r="C720" s="84">
        <v>65</v>
      </c>
      <c r="D720" s="108" t="s">
        <v>14</v>
      </c>
      <c r="E720" s="108" t="s">
        <v>14</v>
      </c>
    </row>
    <row r="721" spans="1:5" x14ac:dyDescent="0.25">
      <c r="A721" s="61">
        <v>44229</v>
      </c>
      <c r="B721" s="14" t="s">
        <v>316</v>
      </c>
      <c r="C721" s="84">
        <v>73</v>
      </c>
      <c r="D721" s="108" t="s">
        <v>8</v>
      </c>
      <c r="E721" s="108" t="s">
        <v>203</v>
      </c>
    </row>
    <row r="722" spans="1:5" x14ac:dyDescent="0.25">
      <c r="A722" s="61">
        <v>44229</v>
      </c>
      <c r="B722" s="14" t="s">
        <v>316</v>
      </c>
      <c r="C722" s="84">
        <v>34</v>
      </c>
      <c r="D722" s="108" t="s">
        <v>8</v>
      </c>
      <c r="E722" s="108" t="s">
        <v>8</v>
      </c>
    </row>
    <row r="723" spans="1:5" x14ac:dyDescent="0.25">
      <c r="A723" s="61">
        <v>44229</v>
      </c>
      <c r="B723" s="14" t="s">
        <v>315</v>
      </c>
      <c r="C723" s="84">
        <v>82</v>
      </c>
      <c r="D723" s="108" t="s">
        <v>8</v>
      </c>
      <c r="E723" s="108" t="s">
        <v>8</v>
      </c>
    </row>
    <row r="724" spans="1:5" x14ac:dyDescent="0.25">
      <c r="A724" s="61">
        <v>44229</v>
      </c>
      <c r="B724" s="14" t="s">
        <v>315</v>
      </c>
      <c r="C724" s="84">
        <v>66</v>
      </c>
      <c r="D724" s="108" t="s">
        <v>27</v>
      </c>
      <c r="E724" s="108" t="s">
        <v>853</v>
      </c>
    </row>
    <row r="725" spans="1:5" x14ac:dyDescent="0.25">
      <c r="A725" s="61">
        <v>44230</v>
      </c>
      <c r="B725" s="14" t="s">
        <v>315</v>
      </c>
      <c r="C725" s="84">
        <v>55</v>
      </c>
      <c r="D725" s="108" t="s">
        <v>20</v>
      </c>
      <c r="E725" s="108" t="s">
        <v>20</v>
      </c>
    </row>
    <row r="726" spans="1:5" x14ac:dyDescent="0.25">
      <c r="A726" s="61">
        <v>44230</v>
      </c>
      <c r="B726" s="14" t="s">
        <v>315</v>
      </c>
      <c r="C726" s="84">
        <v>75</v>
      </c>
      <c r="D726" s="108" t="s">
        <v>20</v>
      </c>
      <c r="E726" s="108" t="s">
        <v>20</v>
      </c>
    </row>
    <row r="727" spans="1:5" x14ac:dyDescent="0.25">
      <c r="A727" s="61">
        <v>44230</v>
      </c>
      <c r="B727" s="14" t="s">
        <v>315</v>
      </c>
      <c r="C727" s="84">
        <v>75</v>
      </c>
      <c r="D727" s="108" t="s">
        <v>20</v>
      </c>
      <c r="E727" s="108" t="s">
        <v>20</v>
      </c>
    </row>
    <row r="728" spans="1:5" x14ac:dyDescent="0.25">
      <c r="A728" s="61">
        <v>44230</v>
      </c>
      <c r="B728" s="14" t="s">
        <v>316</v>
      </c>
      <c r="C728" s="84">
        <v>71</v>
      </c>
      <c r="D728" s="108" t="s">
        <v>20</v>
      </c>
      <c r="E728" s="108" t="s">
        <v>20</v>
      </c>
    </row>
    <row r="729" spans="1:5" x14ac:dyDescent="0.25">
      <c r="A729" s="61">
        <v>44230</v>
      </c>
      <c r="B729" s="14" t="s">
        <v>316</v>
      </c>
      <c r="C729" s="84">
        <v>79</v>
      </c>
      <c r="D729" s="108" t="s">
        <v>7</v>
      </c>
      <c r="E729" s="108" t="s">
        <v>7</v>
      </c>
    </row>
    <row r="730" spans="1:5" x14ac:dyDescent="0.25">
      <c r="A730" s="61">
        <v>44230</v>
      </c>
      <c r="B730" s="14" t="s">
        <v>316</v>
      </c>
      <c r="C730" s="84">
        <v>85</v>
      </c>
      <c r="D730" s="108" t="s">
        <v>9</v>
      </c>
      <c r="E730" s="108" t="s">
        <v>9</v>
      </c>
    </row>
    <row r="731" spans="1:5" x14ac:dyDescent="0.25">
      <c r="A731" s="61">
        <v>44230</v>
      </c>
      <c r="B731" s="14" t="s">
        <v>316</v>
      </c>
      <c r="C731" s="84">
        <v>70</v>
      </c>
      <c r="D731" s="108" t="s">
        <v>9</v>
      </c>
      <c r="E731" s="108" t="s">
        <v>9</v>
      </c>
    </row>
    <row r="732" spans="1:5" x14ac:dyDescent="0.25">
      <c r="A732" s="61">
        <v>44230</v>
      </c>
      <c r="B732" s="14" t="s">
        <v>315</v>
      </c>
      <c r="C732" s="84">
        <v>85</v>
      </c>
      <c r="D732" s="108" t="s">
        <v>8</v>
      </c>
      <c r="E732" s="108" t="s">
        <v>8</v>
      </c>
    </row>
    <row r="733" spans="1:5" x14ac:dyDescent="0.25">
      <c r="A733" s="61">
        <v>44230</v>
      </c>
      <c r="B733" s="14" t="s">
        <v>315</v>
      </c>
      <c r="C733" s="84">
        <v>65</v>
      </c>
      <c r="D733" s="108" t="s">
        <v>27</v>
      </c>
      <c r="E733" s="108" t="s">
        <v>853</v>
      </c>
    </row>
    <row r="734" spans="1:5" x14ac:dyDescent="0.25">
      <c r="A734" s="61">
        <v>44230</v>
      </c>
      <c r="B734" s="14" t="s">
        <v>316</v>
      </c>
      <c r="C734" s="84">
        <v>60</v>
      </c>
      <c r="D734" s="108" t="s">
        <v>27</v>
      </c>
      <c r="E734" s="108" t="s">
        <v>853</v>
      </c>
    </row>
    <row r="735" spans="1:5" x14ac:dyDescent="0.25">
      <c r="A735" s="61">
        <v>44230</v>
      </c>
      <c r="B735" s="14" t="s">
        <v>315</v>
      </c>
      <c r="C735" s="84">
        <v>85</v>
      </c>
      <c r="D735" s="108" t="s">
        <v>51</v>
      </c>
      <c r="E735" s="108" t="s">
        <v>51</v>
      </c>
    </row>
    <row r="736" spans="1:5" x14ac:dyDescent="0.25">
      <c r="A736" s="61">
        <v>44230</v>
      </c>
      <c r="B736" s="14" t="s">
        <v>315</v>
      </c>
      <c r="C736" s="84">
        <v>73</v>
      </c>
      <c r="D736" s="108" t="s">
        <v>51</v>
      </c>
      <c r="E736" s="108" t="s">
        <v>51</v>
      </c>
    </row>
    <row r="737" spans="1:5" x14ac:dyDescent="0.25">
      <c r="A737" s="61">
        <v>44231</v>
      </c>
      <c r="B737" s="14" t="s">
        <v>316</v>
      </c>
      <c r="C737" s="84">
        <v>65</v>
      </c>
      <c r="D737" s="108" t="s">
        <v>20</v>
      </c>
      <c r="E737" s="108" t="s">
        <v>20</v>
      </c>
    </row>
    <row r="738" spans="1:5" x14ac:dyDescent="0.25">
      <c r="A738" s="61">
        <v>44231</v>
      </c>
      <c r="B738" s="14" t="s">
        <v>315</v>
      </c>
      <c r="C738" s="84">
        <v>71</v>
      </c>
      <c r="D738" s="108" t="s">
        <v>11</v>
      </c>
      <c r="E738" s="108" t="s">
        <v>11</v>
      </c>
    </row>
    <row r="739" spans="1:5" x14ac:dyDescent="0.25">
      <c r="A739" s="61">
        <v>44231</v>
      </c>
      <c r="B739" s="14" t="s">
        <v>316</v>
      </c>
      <c r="C739" s="84">
        <v>68</v>
      </c>
      <c r="D739" s="108" t="s">
        <v>8</v>
      </c>
      <c r="E739" s="108" t="s">
        <v>203</v>
      </c>
    </row>
    <row r="740" spans="1:5" x14ac:dyDescent="0.25">
      <c r="A740" s="61">
        <v>44231</v>
      </c>
      <c r="B740" s="14" t="s">
        <v>316</v>
      </c>
      <c r="C740" s="84">
        <v>93</v>
      </c>
      <c r="D740" s="108" t="s">
        <v>8</v>
      </c>
      <c r="E740" s="108" t="s">
        <v>8</v>
      </c>
    </row>
    <row r="741" spans="1:5" s="20" customFormat="1" x14ac:dyDescent="0.25">
      <c r="A741" s="61">
        <v>44232</v>
      </c>
      <c r="B741" s="14" t="s">
        <v>316</v>
      </c>
      <c r="C741" s="84">
        <v>64</v>
      </c>
      <c r="D741" s="108" t="s">
        <v>20</v>
      </c>
      <c r="E741" s="108" t="s">
        <v>20</v>
      </c>
    </row>
    <row r="742" spans="1:5" s="20" customFormat="1" x14ac:dyDescent="0.25">
      <c r="A742" s="61">
        <v>44232</v>
      </c>
      <c r="B742" s="14" t="s">
        <v>316</v>
      </c>
      <c r="C742" s="84">
        <v>66</v>
      </c>
      <c r="D742" s="108" t="s">
        <v>20</v>
      </c>
      <c r="E742" s="108" t="s">
        <v>20</v>
      </c>
    </row>
    <row r="743" spans="1:5" s="20" customFormat="1" x14ac:dyDescent="0.25">
      <c r="A743" s="61">
        <v>44232</v>
      </c>
      <c r="B743" s="14" t="s">
        <v>316</v>
      </c>
      <c r="C743" s="84">
        <v>70</v>
      </c>
      <c r="D743" s="108" t="s">
        <v>20</v>
      </c>
      <c r="E743" s="108" t="s">
        <v>20</v>
      </c>
    </row>
    <row r="744" spans="1:5" s="20" customFormat="1" x14ac:dyDescent="0.25">
      <c r="A744" s="61">
        <v>44232</v>
      </c>
      <c r="B744" s="14" t="s">
        <v>316</v>
      </c>
      <c r="C744" s="84">
        <v>72</v>
      </c>
      <c r="D744" s="108" t="s">
        <v>20</v>
      </c>
      <c r="E744" s="108" t="s">
        <v>20</v>
      </c>
    </row>
    <row r="745" spans="1:5" s="20" customFormat="1" x14ac:dyDescent="0.25">
      <c r="A745" s="61">
        <v>44232</v>
      </c>
      <c r="B745" s="14" t="s">
        <v>315</v>
      </c>
      <c r="C745" s="84">
        <v>51</v>
      </c>
      <c r="D745" s="108" t="s">
        <v>20</v>
      </c>
      <c r="E745" s="108" t="s">
        <v>20</v>
      </c>
    </row>
    <row r="746" spans="1:5" s="20" customFormat="1" x14ac:dyDescent="0.25">
      <c r="A746" s="61">
        <v>44232</v>
      </c>
      <c r="B746" s="14" t="s">
        <v>316</v>
      </c>
      <c r="C746" s="84">
        <v>72</v>
      </c>
      <c r="D746" s="108" t="s">
        <v>11</v>
      </c>
      <c r="E746" s="108" t="s">
        <v>11</v>
      </c>
    </row>
    <row r="747" spans="1:5" s="20" customFormat="1" x14ac:dyDescent="0.25">
      <c r="A747" s="61">
        <v>44232</v>
      </c>
      <c r="B747" s="14" t="s">
        <v>316</v>
      </c>
      <c r="C747" s="84">
        <v>56</v>
      </c>
      <c r="D747" s="108" t="s">
        <v>8</v>
      </c>
      <c r="E747" s="108" t="s">
        <v>58</v>
      </c>
    </row>
    <row r="748" spans="1:5" s="20" customFormat="1" x14ac:dyDescent="0.25">
      <c r="A748" s="61">
        <v>44232</v>
      </c>
      <c r="B748" s="14" t="s">
        <v>316</v>
      </c>
      <c r="C748" s="84">
        <v>77</v>
      </c>
      <c r="D748" s="108" t="s">
        <v>8</v>
      </c>
      <c r="E748" s="108" t="s">
        <v>8</v>
      </c>
    </row>
    <row r="749" spans="1:5" s="20" customFormat="1" x14ac:dyDescent="0.25">
      <c r="A749" s="61">
        <v>44232</v>
      </c>
      <c r="B749" s="14" t="s">
        <v>315</v>
      </c>
      <c r="C749" s="84">
        <v>66</v>
      </c>
      <c r="D749" s="108" t="s">
        <v>8</v>
      </c>
      <c r="E749" s="108" t="s">
        <v>8</v>
      </c>
    </row>
    <row r="750" spans="1:5" s="20" customFormat="1" x14ac:dyDescent="0.25">
      <c r="A750" s="61">
        <v>44232</v>
      </c>
      <c r="B750" s="14" t="s">
        <v>316</v>
      </c>
      <c r="C750" s="84">
        <v>67</v>
      </c>
      <c r="D750" s="108" t="s">
        <v>8</v>
      </c>
      <c r="E750" s="108" t="s">
        <v>31</v>
      </c>
    </row>
    <row r="751" spans="1:5" s="20" customFormat="1" x14ac:dyDescent="0.25">
      <c r="A751" s="61">
        <v>44232</v>
      </c>
      <c r="B751" s="14" t="s">
        <v>315</v>
      </c>
      <c r="C751" s="84">
        <v>80</v>
      </c>
      <c r="D751" s="108" t="s">
        <v>27</v>
      </c>
      <c r="E751" s="108" t="s">
        <v>853</v>
      </c>
    </row>
    <row r="752" spans="1:5" x14ac:dyDescent="0.25">
      <c r="A752" s="61">
        <v>44233</v>
      </c>
      <c r="B752" s="14" t="s">
        <v>316</v>
      </c>
      <c r="C752" s="84">
        <v>43</v>
      </c>
      <c r="D752" s="108" t="s">
        <v>20</v>
      </c>
      <c r="E752" s="108" t="s">
        <v>20</v>
      </c>
    </row>
    <row r="753" spans="1:5" x14ac:dyDescent="0.25">
      <c r="A753" s="61">
        <v>44233</v>
      </c>
      <c r="B753" s="14" t="s">
        <v>316</v>
      </c>
      <c r="C753" s="84">
        <v>66</v>
      </c>
      <c r="D753" s="108" t="s">
        <v>8</v>
      </c>
      <c r="E753" s="108" t="s">
        <v>8</v>
      </c>
    </row>
    <row r="754" spans="1:5" x14ac:dyDescent="0.25">
      <c r="A754" s="61">
        <v>44235</v>
      </c>
      <c r="B754" s="14" t="s">
        <v>316</v>
      </c>
      <c r="C754" s="84">
        <v>66</v>
      </c>
      <c r="D754" s="108" t="s">
        <v>20</v>
      </c>
      <c r="E754" s="108" t="s">
        <v>20</v>
      </c>
    </row>
    <row r="755" spans="1:5" x14ac:dyDescent="0.25">
      <c r="A755" s="61">
        <v>44235</v>
      </c>
      <c r="B755" s="14" t="s">
        <v>315</v>
      </c>
      <c r="C755" s="84">
        <v>73</v>
      </c>
      <c r="D755" s="108" t="s">
        <v>20</v>
      </c>
      <c r="E755" s="108" t="s">
        <v>20</v>
      </c>
    </row>
    <row r="756" spans="1:5" x14ac:dyDescent="0.25">
      <c r="A756" s="61">
        <v>44235</v>
      </c>
      <c r="B756" s="14" t="s">
        <v>316</v>
      </c>
      <c r="C756" s="84">
        <v>79</v>
      </c>
      <c r="D756" s="108" t="s">
        <v>8</v>
      </c>
      <c r="E756" s="108" t="s">
        <v>228</v>
      </c>
    </row>
    <row r="757" spans="1:5" x14ac:dyDescent="0.25">
      <c r="A757" s="61">
        <v>44236</v>
      </c>
      <c r="B757" s="14" t="s">
        <v>315</v>
      </c>
      <c r="C757" s="84">
        <v>72</v>
      </c>
      <c r="D757" s="108" t="s">
        <v>7</v>
      </c>
      <c r="E757" s="108" t="s">
        <v>7</v>
      </c>
    </row>
    <row r="758" spans="1:5" x14ac:dyDescent="0.25">
      <c r="A758" s="61">
        <v>44236</v>
      </c>
      <c r="B758" s="14" t="s">
        <v>315</v>
      </c>
      <c r="C758" s="84">
        <v>72</v>
      </c>
      <c r="D758" s="108" t="s">
        <v>9</v>
      </c>
      <c r="E758" s="108" t="s">
        <v>9</v>
      </c>
    </row>
    <row r="759" spans="1:5" x14ac:dyDescent="0.25">
      <c r="A759" s="61">
        <v>44236</v>
      </c>
      <c r="B759" s="14" t="s">
        <v>316</v>
      </c>
      <c r="C759" s="84">
        <v>65</v>
      </c>
      <c r="D759" s="108" t="s">
        <v>9</v>
      </c>
      <c r="E759" s="108" t="s">
        <v>9</v>
      </c>
    </row>
    <row r="760" spans="1:5" s="20" customFormat="1" x14ac:dyDescent="0.25">
      <c r="A760" s="61">
        <v>44236</v>
      </c>
      <c r="B760" s="14" t="s">
        <v>316</v>
      </c>
      <c r="C760" s="84">
        <v>59</v>
      </c>
      <c r="D760" s="108" t="s">
        <v>9</v>
      </c>
      <c r="E760" s="108" t="s">
        <v>17</v>
      </c>
    </row>
    <row r="761" spans="1:5" x14ac:dyDescent="0.25">
      <c r="A761" s="61">
        <v>44236</v>
      </c>
      <c r="B761" s="14" t="s">
        <v>315</v>
      </c>
      <c r="C761" s="84">
        <v>70</v>
      </c>
      <c r="D761" s="108" t="s">
        <v>8</v>
      </c>
      <c r="E761" s="108" t="s">
        <v>8</v>
      </c>
    </row>
    <row r="762" spans="1:5" x14ac:dyDescent="0.25">
      <c r="A762" s="61">
        <v>44236</v>
      </c>
      <c r="B762" s="14" t="s">
        <v>315</v>
      </c>
      <c r="C762" s="84">
        <v>86</v>
      </c>
      <c r="D762" s="108" t="s">
        <v>8</v>
      </c>
      <c r="E762" s="108" t="s">
        <v>8</v>
      </c>
    </row>
    <row r="763" spans="1:5" x14ac:dyDescent="0.25">
      <c r="A763" s="61">
        <v>44236</v>
      </c>
      <c r="B763" s="14" t="s">
        <v>315</v>
      </c>
      <c r="C763" s="84">
        <v>91</v>
      </c>
      <c r="D763" s="108" t="s">
        <v>8</v>
      </c>
      <c r="E763" s="108" t="s">
        <v>8</v>
      </c>
    </row>
    <row r="764" spans="1:5" x14ac:dyDescent="0.25">
      <c r="A764" s="61">
        <v>44236</v>
      </c>
      <c r="B764" s="14" t="s">
        <v>316</v>
      </c>
      <c r="C764" s="84">
        <v>66</v>
      </c>
      <c r="D764" s="108" t="s">
        <v>8</v>
      </c>
      <c r="E764" s="108" t="s">
        <v>31</v>
      </c>
    </row>
    <row r="765" spans="1:5" x14ac:dyDescent="0.25">
      <c r="A765" s="61">
        <v>44237</v>
      </c>
      <c r="B765" s="14" t="s">
        <v>315</v>
      </c>
      <c r="C765" s="84">
        <v>77</v>
      </c>
      <c r="D765" s="108" t="s">
        <v>20</v>
      </c>
      <c r="E765" s="108" t="s">
        <v>20</v>
      </c>
    </row>
    <row r="766" spans="1:5" x14ac:dyDescent="0.25">
      <c r="A766" s="61">
        <v>44237</v>
      </c>
      <c r="B766" s="14" t="s">
        <v>316</v>
      </c>
      <c r="C766" s="84">
        <v>55</v>
      </c>
      <c r="D766" s="108" t="s">
        <v>9</v>
      </c>
      <c r="E766" s="108" t="s">
        <v>17</v>
      </c>
    </row>
    <row r="767" spans="1:5" x14ac:dyDescent="0.25">
      <c r="A767" s="61">
        <v>44237</v>
      </c>
      <c r="B767" s="14" t="s">
        <v>315</v>
      </c>
      <c r="C767" s="84">
        <v>76</v>
      </c>
      <c r="D767" s="108" t="s">
        <v>11</v>
      </c>
      <c r="E767" s="108" t="s">
        <v>11</v>
      </c>
    </row>
    <row r="768" spans="1:5" x14ac:dyDescent="0.25">
      <c r="A768" s="61">
        <v>44238</v>
      </c>
      <c r="B768" s="14" t="s">
        <v>315</v>
      </c>
      <c r="C768" s="84">
        <v>70</v>
      </c>
      <c r="D768" s="108" t="s">
        <v>7</v>
      </c>
      <c r="E768" s="108" t="s">
        <v>7</v>
      </c>
    </row>
    <row r="769" spans="1:5" x14ac:dyDescent="0.25">
      <c r="A769" s="61">
        <v>44238</v>
      </c>
      <c r="B769" s="14" t="s">
        <v>316</v>
      </c>
      <c r="C769" s="84">
        <v>51</v>
      </c>
      <c r="D769" s="108" t="s">
        <v>9</v>
      </c>
      <c r="E769" s="108" t="s">
        <v>9</v>
      </c>
    </row>
    <row r="770" spans="1:5" x14ac:dyDescent="0.25">
      <c r="A770" s="61">
        <v>44238</v>
      </c>
      <c r="B770" s="14" t="s">
        <v>316</v>
      </c>
      <c r="C770" s="84">
        <v>85</v>
      </c>
      <c r="D770" s="108" t="s">
        <v>9</v>
      </c>
      <c r="E770" s="108" t="s">
        <v>9</v>
      </c>
    </row>
    <row r="771" spans="1:5" x14ac:dyDescent="0.25">
      <c r="A771" s="61">
        <v>44238</v>
      </c>
      <c r="B771" s="14" t="s">
        <v>316</v>
      </c>
      <c r="C771" s="84">
        <v>64</v>
      </c>
      <c r="D771" s="108" t="s">
        <v>9</v>
      </c>
      <c r="E771" s="108" t="s">
        <v>9</v>
      </c>
    </row>
    <row r="772" spans="1:5" x14ac:dyDescent="0.25">
      <c r="A772" s="61">
        <v>44238</v>
      </c>
      <c r="B772" s="14" t="s">
        <v>316</v>
      </c>
      <c r="C772" s="84">
        <v>65</v>
      </c>
      <c r="D772" s="108" t="s">
        <v>9</v>
      </c>
      <c r="E772" s="108" t="s">
        <v>143</v>
      </c>
    </row>
    <row r="773" spans="1:5" x14ac:dyDescent="0.25">
      <c r="A773" s="61">
        <v>44238</v>
      </c>
      <c r="B773" s="14" t="s">
        <v>316</v>
      </c>
      <c r="C773" s="84">
        <v>52</v>
      </c>
      <c r="D773" s="108" t="s">
        <v>27</v>
      </c>
      <c r="E773" s="108" t="s">
        <v>853</v>
      </c>
    </row>
    <row r="774" spans="1:5" x14ac:dyDescent="0.25">
      <c r="A774" s="61">
        <v>44239</v>
      </c>
      <c r="B774" s="14" t="s">
        <v>315</v>
      </c>
      <c r="C774" s="84">
        <v>71</v>
      </c>
      <c r="D774" s="108" t="s">
        <v>20</v>
      </c>
      <c r="E774" s="108" t="s">
        <v>20</v>
      </c>
    </row>
    <row r="775" spans="1:5" x14ac:dyDescent="0.25">
      <c r="A775" s="61">
        <v>44239</v>
      </c>
      <c r="B775" s="14" t="s">
        <v>316</v>
      </c>
      <c r="C775" s="84">
        <v>62</v>
      </c>
      <c r="D775" s="108" t="s">
        <v>24</v>
      </c>
      <c r="E775" s="108" t="s">
        <v>23</v>
      </c>
    </row>
    <row r="776" spans="1:5" x14ac:dyDescent="0.25">
      <c r="A776" s="61">
        <v>44239</v>
      </c>
      <c r="B776" s="14" t="s">
        <v>315</v>
      </c>
      <c r="C776" s="84">
        <v>55</v>
      </c>
      <c r="D776" s="108" t="s">
        <v>24</v>
      </c>
      <c r="E776" s="108" t="s">
        <v>23</v>
      </c>
    </row>
    <row r="777" spans="1:5" x14ac:dyDescent="0.25">
      <c r="A777" s="61">
        <v>44239</v>
      </c>
      <c r="B777" s="14" t="s">
        <v>315</v>
      </c>
      <c r="C777" s="84">
        <v>60</v>
      </c>
      <c r="D777" s="108" t="s">
        <v>24</v>
      </c>
      <c r="E777" s="108" t="s">
        <v>23</v>
      </c>
    </row>
    <row r="778" spans="1:5" x14ac:dyDescent="0.25">
      <c r="A778" s="61">
        <v>44239</v>
      </c>
      <c r="B778" s="14" t="s">
        <v>316</v>
      </c>
      <c r="C778" s="84">
        <v>75</v>
      </c>
      <c r="D778" s="108" t="s">
        <v>9</v>
      </c>
      <c r="E778" s="108" t="s">
        <v>9</v>
      </c>
    </row>
    <row r="779" spans="1:5" x14ac:dyDescent="0.25">
      <c r="A779" s="61">
        <v>44239</v>
      </c>
      <c r="B779" s="14" t="s">
        <v>316</v>
      </c>
      <c r="C779" s="84">
        <v>54</v>
      </c>
      <c r="D779" s="108" t="s">
        <v>51</v>
      </c>
      <c r="E779" s="108" t="s">
        <v>51</v>
      </c>
    </row>
    <row r="780" spans="1:5" s="20" customFormat="1" x14ac:dyDescent="0.25">
      <c r="A780" s="61">
        <v>44240</v>
      </c>
      <c r="B780" s="14" t="s">
        <v>316</v>
      </c>
      <c r="C780" s="84">
        <v>69</v>
      </c>
      <c r="D780" s="108" t="s">
        <v>47</v>
      </c>
      <c r="E780" s="108" t="s">
        <v>47</v>
      </c>
    </row>
    <row r="781" spans="1:5" s="20" customFormat="1" x14ac:dyDescent="0.25">
      <c r="A781" s="61">
        <v>44240</v>
      </c>
      <c r="B781" s="14" t="s">
        <v>316</v>
      </c>
      <c r="C781" s="84">
        <v>58</v>
      </c>
      <c r="D781" s="108" t="s">
        <v>11</v>
      </c>
      <c r="E781" s="109" t="s">
        <v>333</v>
      </c>
    </row>
    <row r="782" spans="1:5" s="20" customFormat="1" x14ac:dyDescent="0.25">
      <c r="A782" s="61">
        <v>44240</v>
      </c>
      <c r="B782" s="14" t="s">
        <v>316</v>
      </c>
      <c r="C782" s="84">
        <v>79</v>
      </c>
      <c r="D782" s="108" t="s">
        <v>27</v>
      </c>
      <c r="E782" s="108" t="s">
        <v>853</v>
      </c>
    </row>
    <row r="783" spans="1:5" s="20" customFormat="1" x14ac:dyDescent="0.25">
      <c r="A783" s="61">
        <v>44240</v>
      </c>
      <c r="B783" s="14" t="s">
        <v>315</v>
      </c>
      <c r="C783" s="84">
        <v>77</v>
      </c>
      <c r="D783" s="108" t="s">
        <v>27</v>
      </c>
      <c r="E783" s="108" t="s">
        <v>928</v>
      </c>
    </row>
    <row r="784" spans="1:5" s="20" customFormat="1" x14ac:dyDescent="0.25">
      <c r="A784" s="61">
        <v>44240</v>
      </c>
      <c r="B784" s="14" t="s">
        <v>316</v>
      </c>
      <c r="C784" s="84">
        <v>46</v>
      </c>
      <c r="D784" s="108" t="s">
        <v>51</v>
      </c>
      <c r="E784" s="108" t="s">
        <v>51</v>
      </c>
    </row>
    <row r="785" spans="1:5" s="20" customFormat="1" x14ac:dyDescent="0.25">
      <c r="A785" s="61">
        <v>44242</v>
      </c>
      <c r="B785" s="14" t="s">
        <v>316</v>
      </c>
      <c r="C785" s="84">
        <v>90</v>
      </c>
      <c r="D785" s="108" t="s">
        <v>13</v>
      </c>
      <c r="E785" s="108" t="s">
        <v>13</v>
      </c>
    </row>
    <row r="786" spans="1:5" s="20" customFormat="1" x14ac:dyDescent="0.25">
      <c r="A786" s="61">
        <v>44242</v>
      </c>
      <c r="B786" s="14" t="s">
        <v>316</v>
      </c>
      <c r="C786" s="84">
        <v>86</v>
      </c>
      <c r="D786" s="108" t="s">
        <v>9</v>
      </c>
      <c r="E786" s="108" t="s">
        <v>9</v>
      </c>
    </row>
    <row r="787" spans="1:5" s="20" customFormat="1" x14ac:dyDescent="0.25">
      <c r="A787" s="61">
        <v>44242</v>
      </c>
      <c r="B787" s="14" t="s">
        <v>315</v>
      </c>
      <c r="C787" s="84">
        <v>56</v>
      </c>
      <c r="D787" s="108" t="s">
        <v>8</v>
      </c>
      <c r="E787" s="108" t="s">
        <v>110</v>
      </c>
    </row>
    <row r="788" spans="1:5" x14ac:dyDescent="0.25">
      <c r="A788" s="61">
        <v>44244</v>
      </c>
      <c r="B788" s="14" t="s">
        <v>315</v>
      </c>
      <c r="C788" s="84">
        <v>90</v>
      </c>
      <c r="D788" s="108" t="s">
        <v>24</v>
      </c>
      <c r="E788" s="108" t="s">
        <v>23</v>
      </c>
    </row>
    <row r="789" spans="1:5" x14ac:dyDescent="0.25">
      <c r="A789" s="61">
        <v>44244</v>
      </c>
      <c r="B789" s="14" t="s">
        <v>315</v>
      </c>
      <c r="C789" s="84">
        <v>76</v>
      </c>
      <c r="D789" s="108" t="s">
        <v>9</v>
      </c>
      <c r="E789" s="108" t="s">
        <v>9</v>
      </c>
    </row>
    <row r="790" spans="1:5" x14ac:dyDescent="0.25">
      <c r="A790" s="61">
        <v>44244</v>
      </c>
      <c r="B790" s="14" t="s">
        <v>316</v>
      </c>
      <c r="C790" s="84">
        <v>67</v>
      </c>
      <c r="D790" s="108" t="s">
        <v>9</v>
      </c>
      <c r="E790" s="108" t="s">
        <v>9</v>
      </c>
    </row>
    <row r="791" spans="1:5" x14ac:dyDescent="0.25">
      <c r="A791" s="61">
        <v>44244</v>
      </c>
      <c r="B791" s="14" t="s">
        <v>315</v>
      </c>
      <c r="C791" s="84">
        <v>76</v>
      </c>
      <c r="D791" s="108" t="s">
        <v>27</v>
      </c>
      <c r="E791" s="108" t="s">
        <v>853</v>
      </c>
    </row>
    <row r="792" spans="1:5" x14ac:dyDescent="0.25">
      <c r="A792" s="61">
        <v>44245</v>
      </c>
      <c r="B792" s="14" t="s">
        <v>315</v>
      </c>
      <c r="C792" s="84">
        <v>47</v>
      </c>
      <c r="D792" s="108" t="s">
        <v>9</v>
      </c>
      <c r="E792" s="108" t="s">
        <v>9</v>
      </c>
    </row>
    <row r="793" spans="1:5" x14ac:dyDescent="0.25">
      <c r="A793" s="61">
        <v>44245</v>
      </c>
      <c r="B793" s="14" t="s">
        <v>316</v>
      </c>
      <c r="C793" s="84">
        <v>66</v>
      </c>
      <c r="D793" s="108" t="s">
        <v>8</v>
      </c>
      <c r="E793" s="108" t="s">
        <v>8</v>
      </c>
    </row>
    <row r="794" spans="1:5" x14ac:dyDescent="0.25">
      <c r="A794" s="61">
        <v>44246</v>
      </c>
      <c r="B794" s="14" t="s">
        <v>316</v>
      </c>
      <c r="C794" s="84">
        <v>76</v>
      </c>
      <c r="D794" s="108" t="s">
        <v>24</v>
      </c>
      <c r="E794" s="108" t="s">
        <v>23</v>
      </c>
    </row>
    <row r="795" spans="1:5" x14ac:dyDescent="0.25">
      <c r="A795" s="61">
        <v>44246</v>
      </c>
      <c r="B795" s="14" t="s">
        <v>316</v>
      </c>
      <c r="C795" s="84">
        <v>70</v>
      </c>
      <c r="D795" s="108" t="s">
        <v>9</v>
      </c>
      <c r="E795" s="108" t="s">
        <v>9</v>
      </c>
    </row>
    <row r="796" spans="1:5" x14ac:dyDescent="0.25">
      <c r="A796" s="61">
        <v>44246</v>
      </c>
      <c r="B796" s="14" t="s">
        <v>315</v>
      </c>
      <c r="C796" s="84">
        <v>80</v>
      </c>
      <c r="D796" s="108" t="s">
        <v>9</v>
      </c>
      <c r="E796" s="108" t="s">
        <v>9</v>
      </c>
    </row>
    <row r="797" spans="1:5" x14ac:dyDescent="0.25">
      <c r="A797" s="61">
        <v>44246</v>
      </c>
      <c r="B797" s="14" t="s">
        <v>316</v>
      </c>
      <c r="C797" s="84">
        <v>63</v>
      </c>
      <c r="D797" s="108" t="s">
        <v>8</v>
      </c>
      <c r="E797" s="108" t="s">
        <v>8</v>
      </c>
    </row>
    <row r="798" spans="1:5" x14ac:dyDescent="0.25">
      <c r="A798" s="61">
        <v>44246</v>
      </c>
      <c r="B798" s="14" t="s">
        <v>315</v>
      </c>
      <c r="C798" s="84">
        <v>76</v>
      </c>
      <c r="D798" s="108" t="s">
        <v>8</v>
      </c>
      <c r="E798" s="108" t="s">
        <v>8</v>
      </c>
    </row>
    <row r="799" spans="1:5" x14ac:dyDescent="0.25">
      <c r="A799" s="61">
        <v>44247</v>
      </c>
      <c r="B799" s="14" t="s">
        <v>316</v>
      </c>
      <c r="C799" s="84">
        <v>89</v>
      </c>
      <c r="D799" s="108" t="s">
        <v>20</v>
      </c>
      <c r="E799" s="108" t="s">
        <v>20</v>
      </c>
    </row>
    <row r="800" spans="1:5" x14ac:dyDescent="0.25">
      <c r="A800" s="61">
        <v>44247</v>
      </c>
      <c r="B800" s="14" t="s">
        <v>315</v>
      </c>
      <c r="C800" s="84">
        <v>85</v>
      </c>
      <c r="D800" s="108" t="s">
        <v>9</v>
      </c>
      <c r="E800" s="108" t="s">
        <v>9</v>
      </c>
    </row>
    <row r="801" spans="1:5" x14ac:dyDescent="0.25">
      <c r="A801" s="61">
        <v>44247</v>
      </c>
      <c r="B801" s="14" t="s">
        <v>315</v>
      </c>
      <c r="C801" s="84">
        <v>73</v>
      </c>
      <c r="D801" s="108" t="s">
        <v>8</v>
      </c>
      <c r="E801" s="108" t="s">
        <v>203</v>
      </c>
    </row>
    <row r="802" spans="1:5" x14ac:dyDescent="0.25">
      <c r="A802" s="61">
        <v>44249</v>
      </c>
      <c r="B802" s="14" t="s">
        <v>315</v>
      </c>
      <c r="C802" s="84">
        <v>73</v>
      </c>
      <c r="D802" s="108" t="s">
        <v>9</v>
      </c>
      <c r="E802" s="108" t="s">
        <v>9</v>
      </c>
    </row>
    <row r="803" spans="1:5" s="20" customFormat="1" x14ac:dyDescent="0.25">
      <c r="A803" s="61">
        <v>44249</v>
      </c>
      <c r="B803" s="14" t="s">
        <v>315</v>
      </c>
      <c r="C803" s="84">
        <v>73</v>
      </c>
      <c r="D803" s="108" t="s">
        <v>9</v>
      </c>
      <c r="E803" s="108" t="s">
        <v>9</v>
      </c>
    </row>
    <row r="804" spans="1:5" x14ac:dyDescent="0.25">
      <c r="A804" s="61">
        <v>44250</v>
      </c>
      <c r="B804" s="14" t="s">
        <v>315</v>
      </c>
      <c r="C804" s="84">
        <v>77</v>
      </c>
      <c r="D804" s="108" t="s">
        <v>14</v>
      </c>
      <c r="E804" s="108" t="s">
        <v>14</v>
      </c>
    </row>
    <row r="805" spans="1:5" x14ac:dyDescent="0.25">
      <c r="A805" s="61">
        <v>44250</v>
      </c>
      <c r="B805" s="14" t="s">
        <v>315</v>
      </c>
      <c r="C805" s="84">
        <v>65</v>
      </c>
      <c r="D805" s="108" t="s">
        <v>48</v>
      </c>
      <c r="E805" s="108" t="s">
        <v>48</v>
      </c>
    </row>
    <row r="806" spans="1:5" x14ac:dyDescent="0.25">
      <c r="A806" s="61">
        <v>44250</v>
      </c>
      <c r="B806" s="14" t="s">
        <v>316</v>
      </c>
      <c r="C806" s="84">
        <v>55</v>
      </c>
      <c r="D806" s="108" t="s">
        <v>9</v>
      </c>
      <c r="E806" s="108" t="s">
        <v>9</v>
      </c>
    </row>
    <row r="807" spans="1:5" x14ac:dyDescent="0.25">
      <c r="A807" s="61">
        <v>44250</v>
      </c>
      <c r="B807" s="14" t="s">
        <v>316</v>
      </c>
      <c r="C807" s="84">
        <v>64</v>
      </c>
      <c r="D807" s="108" t="s">
        <v>9</v>
      </c>
      <c r="E807" s="108" t="s">
        <v>143</v>
      </c>
    </row>
    <row r="808" spans="1:5" x14ac:dyDescent="0.25">
      <c r="A808" s="61">
        <v>44250</v>
      </c>
      <c r="B808" s="14" t="s">
        <v>315</v>
      </c>
      <c r="C808" s="84">
        <v>77</v>
      </c>
      <c r="D808" s="108" t="s">
        <v>11</v>
      </c>
      <c r="E808" s="108" t="s">
        <v>333</v>
      </c>
    </row>
    <row r="809" spans="1:5" x14ac:dyDescent="0.25">
      <c r="A809" s="61">
        <v>44250</v>
      </c>
      <c r="B809" s="14" t="s">
        <v>316</v>
      </c>
      <c r="C809" s="84">
        <v>65</v>
      </c>
      <c r="D809" s="108" t="s">
        <v>11</v>
      </c>
      <c r="E809" s="108" t="s">
        <v>1024</v>
      </c>
    </row>
    <row r="810" spans="1:5" x14ac:dyDescent="0.25">
      <c r="A810" s="61">
        <v>44250</v>
      </c>
      <c r="B810" s="14" t="s">
        <v>315</v>
      </c>
      <c r="C810" s="84">
        <v>61</v>
      </c>
      <c r="D810" s="108" t="s">
        <v>8</v>
      </c>
      <c r="E810" s="108" t="s">
        <v>8</v>
      </c>
    </row>
    <row r="811" spans="1:5" x14ac:dyDescent="0.25">
      <c r="A811" s="61">
        <v>44251</v>
      </c>
      <c r="B811" s="14" t="s">
        <v>315</v>
      </c>
      <c r="C811" s="84">
        <v>79</v>
      </c>
      <c r="D811" s="108" t="s">
        <v>20</v>
      </c>
      <c r="E811" s="108" t="s">
        <v>20</v>
      </c>
    </row>
    <row r="812" spans="1:5" x14ac:dyDescent="0.25">
      <c r="A812" s="61">
        <v>44251</v>
      </c>
      <c r="B812" s="14" t="s">
        <v>315</v>
      </c>
      <c r="C812" s="84">
        <v>74</v>
      </c>
      <c r="D812" s="108" t="s">
        <v>20</v>
      </c>
      <c r="E812" s="108" t="s">
        <v>20</v>
      </c>
    </row>
    <row r="813" spans="1:5" x14ac:dyDescent="0.25">
      <c r="A813" s="61">
        <v>44251</v>
      </c>
      <c r="B813" s="14" t="s">
        <v>315</v>
      </c>
      <c r="C813" s="84">
        <v>75</v>
      </c>
      <c r="D813" s="108" t="s">
        <v>20</v>
      </c>
      <c r="E813" s="108" t="s">
        <v>20</v>
      </c>
    </row>
    <row r="814" spans="1:5" x14ac:dyDescent="0.25">
      <c r="A814" s="61">
        <v>44251</v>
      </c>
      <c r="B814" s="14" t="s">
        <v>316</v>
      </c>
      <c r="C814" s="84"/>
      <c r="D814" s="108" t="s">
        <v>20</v>
      </c>
      <c r="E814" s="108" t="s">
        <v>1037</v>
      </c>
    </row>
    <row r="815" spans="1:5" x14ac:dyDescent="0.25">
      <c r="A815" s="61">
        <v>44251</v>
      </c>
      <c r="B815" s="14" t="s">
        <v>316</v>
      </c>
      <c r="C815" s="84">
        <v>67</v>
      </c>
      <c r="D815" s="108" t="s">
        <v>8</v>
      </c>
      <c r="E815" s="108" t="s">
        <v>8</v>
      </c>
    </row>
    <row r="816" spans="1:5" x14ac:dyDescent="0.25">
      <c r="A816" s="61">
        <v>44251</v>
      </c>
      <c r="B816" s="14" t="s">
        <v>316</v>
      </c>
      <c r="C816" s="84">
        <v>62</v>
      </c>
      <c r="D816" s="108" t="s">
        <v>50</v>
      </c>
      <c r="E816" s="108" t="s">
        <v>230</v>
      </c>
    </row>
    <row r="817" spans="1:5" x14ac:dyDescent="0.25">
      <c r="A817" s="61">
        <v>44251</v>
      </c>
      <c r="B817" s="14" t="s">
        <v>315</v>
      </c>
      <c r="C817" s="84">
        <v>84</v>
      </c>
      <c r="D817" s="108" t="s">
        <v>10</v>
      </c>
      <c r="E817" s="108" t="s">
        <v>10</v>
      </c>
    </row>
    <row r="818" spans="1:5" x14ac:dyDescent="0.25">
      <c r="A818" s="61">
        <v>44252</v>
      </c>
      <c r="B818" s="14" t="s">
        <v>316</v>
      </c>
      <c r="C818" s="84">
        <v>54</v>
      </c>
      <c r="D818" s="108" t="s">
        <v>20</v>
      </c>
      <c r="E818" s="108" t="s">
        <v>20</v>
      </c>
    </row>
    <row r="819" spans="1:5" x14ac:dyDescent="0.25">
      <c r="A819" s="61">
        <v>44252</v>
      </c>
      <c r="B819" s="14" t="s">
        <v>315</v>
      </c>
      <c r="C819" s="84">
        <v>64</v>
      </c>
      <c r="D819" s="108" t="s">
        <v>20</v>
      </c>
      <c r="E819" s="108" t="s">
        <v>20</v>
      </c>
    </row>
    <row r="820" spans="1:5" x14ac:dyDescent="0.25">
      <c r="A820" s="61">
        <v>44252</v>
      </c>
      <c r="B820" s="14" t="s">
        <v>316</v>
      </c>
      <c r="C820" s="84">
        <v>70</v>
      </c>
      <c r="D820" s="108" t="s">
        <v>9</v>
      </c>
      <c r="E820" s="108" t="s">
        <v>9</v>
      </c>
    </row>
    <row r="821" spans="1:5" x14ac:dyDescent="0.25">
      <c r="A821" s="61">
        <v>44252</v>
      </c>
      <c r="B821" s="14" t="s">
        <v>315</v>
      </c>
      <c r="C821" s="84">
        <v>35</v>
      </c>
      <c r="D821" s="108" t="s">
        <v>8</v>
      </c>
      <c r="E821" s="108" t="s">
        <v>8</v>
      </c>
    </row>
    <row r="822" spans="1:5" x14ac:dyDescent="0.25">
      <c r="A822" s="61">
        <v>44252</v>
      </c>
      <c r="B822" s="14" t="s">
        <v>315</v>
      </c>
      <c r="C822" s="84">
        <v>86</v>
      </c>
      <c r="D822" s="108" t="s">
        <v>8</v>
      </c>
      <c r="E822" s="108" t="s">
        <v>8</v>
      </c>
    </row>
    <row r="823" spans="1:5" x14ac:dyDescent="0.25">
      <c r="A823" s="61">
        <v>44253</v>
      </c>
      <c r="B823" s="14" t="s">
        <v>315</v>
      </c>
      <c r="C823" s="84">
        <v>69</v>
      </c>
      <c r="D823" s="108" t="s">
        <v>20</v>
      </c>
      <c r="E823" s="108" t="s">
        <v>20</v>
      </c>
    </row>
    <row r="824" spans="1:5" x14ac:dyDescent="0.25">
      <c r="A824" s="61">
        <v>44253</v>
      </c>
      <c r="B824" s="14" t="s">
        <v>316</v>
      </c>
      <c r="C824" s="84">
        <v>59</v>
      </c>
      <c r="D824" s="108" t="s">
        <v>48</v>
      </c>
      <c r="E824" s="108" t="s">
        <v>1029</v>
      </c>
    </row>
    <row r="825" spans="1:5" x14ac:dyDescent="0.25">
      <c r="A825" s="61">
        <v>44253</v>
      </c>
      <c r="B825" s="14" t="s">
        <v>315</v>
      </c>
      <c r="C825" s="84">
        <v>95</v>
      </c>
      <c r="D825" s="108" t="s">
        <v>9</v>
      </c>
      <c r="E825" s="108" t="s">
        <v>610</v>
      </c>
    </row>
    <row r="826" spans="1:5" x14ac:dyDescent="0.25">
      <c r="A826" s="61">
        <v>44253</v>
      </c>
      <c r="B826" s="14" t="s">
        <v>316</v>
      </c>
      <c r="C826" s="84">
        <v>62</v>
      </c>
      <c r="D826" s="108" t="s">
        <v>9</v>
      </c>
      <c r="E826" s="108" t="s">
        <v>9</v>
      </c>
    </row>
    <row r="827" spans="1:5" x14ac:dyDescent="0.25">
      <c r="A827" s="61">
        <v>44253</v>
      </c>
      <c r="B827" s="14" t="s">
        <v>316</v>
      </c>
      <c r="C827" s="84">
        <v>66</v>
      </c>
      <c r="D827" s="108" t="s">
        <v>9</v>
      </c>
      <c r="E827" s="108" t="s">
        <v>9</v>
      </c>
    </row>
    <row r="828" spans="1:5" x14ac:dyDescent="0.25">
      <c r="A828" s="61">
        <v>44253</v>
      </c>
      <c r="B828" s="14" t="s">
        <v>315</v>
      </c>
      <c r="C828" s="84">
        <v>82</v>
      </c>
      <c r="D828" s="108" t="s">
        <v>9</v>
      </c>
      <c r="E828" s="108" t="s">
        <v>9</v>
      </c>
    </row>
    <row r="829" spans="1:5" s="20" customFormat="1" x14ac:dyDescent="0.25">
      <c r="A829" s="61">
        <v>44254</v>
      </c>
      <c r="B829" s="14" t="s">
        <v>316</v>
      </c>
      <c r="C829" s="84">
        <v>83</v>
      </c>
      <c r="D829" s="108" t="s">
        <v>20</v>
      </c>
      <c r="E829" s="108" t="s">
        <v>20</v>
      </c>
    </row>
    <row r="830" spans="1:5" s="20" customFormat="1" x14ac:dyDescent="0.25">
      <c r="A830" s="61">
        <v>44254</v>
      </c>
      <c r="B830" s="14" t="s">
        <v>315</v>
      </c>
      <c r="C830" s="84">
        <v>82</v>
      </c>
      <c r="D830" s="108" t="s">
        <v>9</v>
      </c>
      <c r="E830" s="108" t="s">
        <v>9</v>
      </c>
    </row>
    <row r="831" spans="1:5" x14ac:dyDescent="0.25">
      <c r="A831" s="61">
        <v>44256</v>
      </c>
      <c r="B831" s="14" t="s">
        <v>316</v>
      </c>
      <c r="C831" s="84">
        <v>70</v>
      </c>
      <c r="D831" s="108" t="s">
        <v>14</v>
      </c>
      <c r="E831" s="108" t="s">
        <v>16</v>
      </c>
    </row>
    <row r="832" spans="1:5" x14ac:dyDescent="0.25">
      <c r="A832" s="61">
        <v>44256</v>
      </c>
      <c r="B832" s="14" t="s">
        <v>315</v>
      </c>
      <c r="C832" s="84">
        <v>95</v>
      </c>
      <c r="D832" s="108" t="s">
        <v>14</v>
      </c>
      <c r="E832" s="108" t="s">
        <v>16</v>
      </c>
    </row>
    <row r="833" spans="1:5" x14ac:dyDescent="0.25">
      <c r="A833" s="61">
        <v>44256</v>
      </c>
      <c r="B833" s="14" t="s">
        <v>316</v>
      </c>
      <c r="C833" s="84">
        <v>68</v>
      </c>
      <c r="D833" s="108" t="s">
        <v>20</v>
      </c>
      <c r="E833" s="108" t="s">
        <v>20</v>
      </c>
    </row>
    <row r="834" spans="1:5" x14ac:dyDescent="0.25">
      <c r="A834" s="61">
        <v>44256</v>
      </c>
      <c r="B834" s="14" t="s">
        <v>316</v>
      </c>
      <c r="C834" s="84">
        <v>76</v>
      </c>
      <c r="D834" s="108" t="s">
        <v>9</v>
      </c>
      <c r="E834" s="108" t="s">
        <v>610</v>
      </c>
    </row>
    <row r="835" spans="1:5" x14ac:dyDescent="0.25">
      <c r="A835" s="61">
        <v>44256</v>
      </c>
      <c r="B835" s="14" t="s">
        <v>315</v>
      </c>
      <c r="C835" s="84">
        <v>81</v>
      </c>
      <c r="D835" s="108" t="s">
        <v>11</v>
      </c>
      <c r="E835" s="108" t="s">
        <v>333</v>
      </c>
    </row>
    <row r="836" spans="1:5" x14ac:dyDescent="0.25">
      <c r="A836" s="61">
        <v>44257</v>
      </c>
      <c r="B836" s="14" t="s">
        <v>315</v>
      </c>
      <c r="C836" s="84">
        <v>90</v>
      </c>
      <c r="D836" s="108" t="s">
        <v>14</v>
      </c>
      <c r="E836" s="108" t="s">
        <v>84</v>
      </c>
    </row>
    <row r="837" spans="1:5" x14ac:dyDescent="0.25">
      <c r="A837" s="61">
        <v>44257</v>
      </c>
      <c r="B837" s="14" t="s">
        <v>316</v>
      </c>
      <c r="C837" s="84">
        <v>68</v>
      </c>
      <c r="D837" s="108" t="s">
        <v>20</v>
      </c>
      <c r="E837" s="108" t="s">
        <v>20</v>
      </c>
    </row>
    <row r="838" spans="1:5" x14ac:dyDescent="0.25">
      <c r="A838" s="61">
        <v>44257</v>
      </c>
      <c r="B838" s="14" t="s">
        <v>316</v>
      </c>
      <c r="C838" s="84">
        <v>66</v>
      </c>
      <c r="D838" s="108" t="s">
        <v>20</v>
      </c>
      <c r="E838" s="108" t="s">
        <v>1037</v>
      </c>
    </row>
    <row r="839" spans="1:5" x14ac:dyDescent="0.25">
      <c r="A839" s="61">
        <v>44257</v>
      </c>
      <c r="B839" s="14" t="s">
        <v>316</v>
      </c>
      <c r="C839" s="84">
        <v>71</v>
      </c>
      <c r="D839" s="108" t="s">
        <v>47</v>
      </c>
      <c r="E839" s="108" t="s">
        <v>1033</v>
      </c>
    </row>
    <row r="840" spans="1:5" x14ac:dyDescent="0.25">
      <c r="A840" s="61">
        <v>44257</v>
      </c>
      <c r="B840" s="14" t="s">
        <v>316</v>
      </c>
      <c r="C840" s="84">
        <v>73</v>
      </c>
      <c r="D840" s="108" t="s">
        <v>9</v>
      </c>
      <c r="E840" s="108" t="s">
        <v>9</v>
      </c>
    </row>
    <row r="841" spans="1:5" x14ac:dyDescent="0.25">
      <c r="A841" s="61">
        <v>44257</v>
      </c>
      <c r="B841" s="14" t="s">
        <v>315</v>
      </c>
      <c r="C841" s="14">
        <v>69</v>
      </c>
      <c r="D841" s="108" t="s">
        <v>9</v>
      </c>
      <c r="E841" s="108" t="s">
        <v>9</v>
      </c>
    </row>
    <row r="842" spans="1:5" x14ac:dyDescent="0.25">
      <c r="A842" s="61">
        <v>44257</v>
      </c>
      <c r="B842" s="14" t="s">
        <v>316</v>
      </c>
      <c r="C842" s="84">
        <v>78</v>
      </c>
      <c r="D842" s="108" t="s">
        <v>11</v>
      </c>
      <c r="E842" s="108" t="s">
        <v>333</v>
      </c>
    </row>
    <row r="843" spans="1:5" x14ac:dyDescent="0.25">
      <c r="A843" s="61">
        <v>44257</v>
      </c>
      <c r="B843" s="14" t="s">
        <v>315</v>
      </c>
      <c r="C843" s="84">
        <v>92</v>
      </c>
      <c r="D843" s="108" t="s">
        <v>27</v>
      </c>
      <c r="E843" s="108" t="s">
        <v>853</v>
      </c>
    </row>
    <row r="844" spans="1:5" x14ac:dyDescent="0.25">
      <c r="A844" s="61">
        <v>44257</v>
      </c>
      <c r="B844" s="14" t="s">
        <v>316</v>
      </c>
      <c r="C844" s="84">
        <v>60</v>
      </c>
      <c r="D844" s="108" t="s">
        <v>51</v>
      </c>
      <c r="E844" s="108" t="s">
        <v>51</v>
      </c>
    </row>
    <row r="845" spans="1:5" x14ac:dyDescent="0.25">
      <c r="A845" s="61">
        <v>44258</v>
      </c>
      <c r="B845" s="14" t="s">
        <v>316</v>
      </c>
      <c r="C845" s="84">
        <v>43</v>
      </c>
      <c r="D845" s="108" t="s">
        <v>20</v>
      </c>
      <c r="E845" s="108" t="s">
        <v>20</v>
      </c>
    </row>
    <row r="846" spans="1:5" x14ac:dyDescent="0.25">
      <c r="A846" s="61">
        <v>44258</v>
      </c>
      <c r="B846" s="14" t="s">
        <v>316</v>
      </c>
      <c r="C846" s="84">
        <v>49</v>
      </c>
      <c r="D846" s="108" t="s">
        <v>20</v>
      </c>
      <c r="E846" s="108" t="s">
        <v>20</v>
      </c>
    </row>
    <row r="847" spans="1:5" x14ac:dyDescent="0.25">
      <c r="A847" s="61">
        <v>44258</v>
      </c>
      <c r="B847" s="14" t="s">
        <v>316</v>
      </c>
      <c r="C847" s="84">
        <v>55</v>
      </c>
      <c r="D847" s="108" t="s">
        <v>20</v>
      </c>
      <c r="E847" s="108" t="s">
        <v>20</v>
      </c>
    </row>
    <row r="848" spans="1:5" x14ac:dyDescent="0.25">
      <c r="A848" s="61">
        <v>44258</v>
      </c>
      <c r="B848" s="14" t="s">
        <v>316</v>
      </c>
      <c r="C848" s="84">
        <v>58</v>
      </c>
      <c r="D848" s="108" t="s">
        <v>20</v>
      </c>
      <c r="E848" s="108" t="s">
        <v>20</v>
      </c>
    </row>
    <row r="849" spans="1:5" x14ac:dyDescent="0.25">
      <c r="A849" s="61">
        <v>44258</v>
      </c>
      <c r="B849" s="14" t="s">
        <v>316</v>
      </c>
      <c r="C849" s="84">
        <v>72</v>
      </c>
      <c r="D849" s="108" t="s">
        <v>20</v>
      </c>
      <c r="E849" s="108" t="s">
        <v>20</v>
      </c>
    </row>
    <row r="850" spans="1:5" x14ac:dyDescent="0.25">
      <c r="A850" s="61">
        <v>44258</v>
      </c>
      <c r="B850" s="14" t="s">
        <v>316</v>
      </c>
      <c r="C850" s="84">
        <v>72</v>
      </c>
      <c r="D850" s="108" t="s">
        <v>20</v>
      </c>
      <c r="E850" s="108" t="s">
        <v>20</v>
      </c>
    </row>
    <row r="851" spans="1:5" x14ac:dyDescent="0.25">
      <c r="A851" s="61">
        <v>44258</v>
      </c>
      <c r="B851" s="14" t="s">
        <v>316</v>
      </c>
      <c r="C851" s="84">
        <v>75</v>
      </c>
      <c r="D851" s="108" t="s">
        <v>20</v>
      </c>
      <c r="E851" s="108" t="s">
        <v>20</v>
      </c>
    </row>
    <row r="852" spans="1:5" x14ac:dyDescent="0.25">
      <c r="A852" s="61">
        <v>44258</v>
      </c>
      <c r="B852" s="14" t="s">
        <v>316</v>
      </c>
      <c r="C852" s="84">
        <v>75</v>
      </c>
      <c r="D852" s="108" t="s">
        <v>20</v>
      </c>
      <c r="E852" s="108" t="s">
        <v>20</v>
      </c>
    </row>
    <row r="853" spans="1:5" x14ac:dyDescent="0.25">
      <c r="A853" s="61">
        <v>44258</v>
      </c>
      <c r="B853" s="14" t="s">
        <v>315</v>
      </c>
      <c r="C853" s="84">
        <v>35</v>
      </c>
      <c r="D853" s="108" t="s">
        <v>20</v>
      </c>
      <c r="E853" s="108" t="s">
        <v>20</v>
      </c>
    </row>
    <row r="854" spans="1:5" x14ac:dyDescent="0.25">
      <c r="A854" s="61">
        <v>44258</v>
      </c>
      <c r="B854" s="14" t="s">
        <v>315</v>
      </c>
      <c r="C854" s="84">
        <v>56</v>
      </c>
      <c r="D854" s="108" t="s">
        <v>20</v>
      </c>
      <c r="E854" s="108" t="s">
        <v>20</v>
      </c>
    </row>
    <row r="855" spans="1:5" x14ac:dyDescent="0.25">
      <c r="A855" s="61">
        <v>44258</v>
      </c>
      <c r="B855" s="14" t="s">
        <v>315</v>
      </c>
      <c r="C855" s="84">
        <v>76</v>
      </c>
      <c r="D855" s="108" t="s">
        <v>20</v>
      </c>
      <c r="E855" s="108" t="s">
        <v>20</v>
      </c>
    </row>
    <row r="856" spans="1:5" x14ac:dyDescent="0.25">
      <c r="A856" s="61">
        <v>44258</v>
      </c>
      <c r="B856" s="14" t="s">
        <v>316</v>
      </c>
      <c r="C856" s="84">
        <v>57</v>
      </c>
      <c r="D856" s="108" t="s">
        <v>8</v>
      </c>
      <c r="E856" s="108" t="s">
        <v>8</v>
      </c>
    </row>
    <row r="857" spans="1:5" x14ac:dyDescent="0.25">
      <c r="A857" s="61">
        <v>44258</v>
      </c>
      <c r="B857" s="14" t="s">
        <v>316</v>
      </c>
      <c r="C857" s="84">
        <v>75</v>
      </c>
      <c r="D857" s="108" t="s">
        <v>8</v>
      </c>
      <c r="E857" s="108" t="s">
        <v>8</v>
      </c>
    </row>
    <row r="858" spans="1:5" x14ac:dyDescent="0.25">
      <c r="A858" s="61">
        <v>44259</v>
      </c>
      <c r="B858" s="14" t="s">
        <v>315</v>
      </c>
      <c r="C858" s="84">
        <v>67</v>
      </c>
      <c r="D858" s="108" t="s">
        <v>20</v>
      </c>
      <c r="E858" s="108" t="s">
        <v>20</v>
      </c>
    </row>
    <row r="859" spans="1:5" x14ac:dyDescent="0.25">
      <c r="A859" s="61">
        <v>44259</v>
      </c>
      <c r="B859" s="14" t="s">
        <v>315</v>
      </c>
      <c r="C859" s="84">
        <v>68</v>
      </c>
      <c r="D859" s="108" t="s">
        <v>20</v>
      </c>
      <c r="E859" s="108" t="s">
        <v>20</v>
      </c>
    </row>
    <row r="860" spans="1:5" x14ac:dyDescent="0.25">
      <c r="A860" s="61">
        <v>44259</v>
      </c>
      <c r="B860" s="14" t="s">
        <v>315</v>
      </c>
      <c r="C860" s="84">
        <v>74</v>
      </c>
      <c r="D860" s="108" t="s">
        <v>20</v>
      </c>
      <c r="E860" s="108" t="s">
        <v>20</v>
      </c>
    </row>
    <row r="861" spans="1:5" x14ac:dyDescent="0.25">
      <c r="A861" s="61">
        <v>44259</v>
      </c>
      <c r="B861" s="14" t="s">
        <v>315</v>
      </c>
      <c r="C861" s="84">
        <v>66</v>
      </c>
      <c r="D861" s="108" t="s">
        <v>8</v>
      </c>
      <c r="E861" s="108" t="s">
        <v>8</v>
      </c>
    </row>
    <row r="862" spans="1:5" x14ac:dyDescent="0.25">
      <c r="A862" s="61">
        <v>44259</v>
      </c>
      <c r="B862" s="14" t="s">
        <v>316</v>
      </c>
      <c r="C862" s="84">
        <v>64</v>
      </c>
      <c r="D862" s="108" t="s">
        <v>8</v>
      </c>
      <c r="E862" s="108" t="s">
        <v>8</v>
      </c>
    </row>
    <row r="863" spans="1:5" x14ac:dyDescent="0.25">
      <c r="A863" s="61">
        <v>44259</v>
      </c>
      <c r="B863" s="14" t="s">
        <v>315</v>
      </c>
      <c r="C863" s="84">
        <v>44</v>
      </c>
      <c r="D863" s="108" t="s">
        <v>27</v>
      </c>
      <c r="E863" s="108" t="s">
        <v>853</v>
      </c>
    </row>
    <row r="864" spans="1:5" x14ac:dyDescent="0.25">
      <c r="A864" s="61">
        <v>44260</v>
      </c>
      <c r="B864" s="14" t="s">
        <v>315</v>
      </c>
      <c r="C864" s="84">
        <v>84</v>
      </c>
      <c r="D864" s="108" t="s">
        <v>20</v>
      </c>
      <c r="E864" s="108" t="s">
        <v>20</v>
      </c>
    </row>
    <row r="865" spans="1:5" x14ac:dyDescent="0.25">
      <c r="A865" s="61">
        <v>44263</v>
      </c>
      <c r="B865" s="14" t="s">
        <v>315</v>
      </c>
      <c r="C865" s="84">
        <v>88</v>
      </c>
      <c r="D865" s="108" t="s">
        <v>20</v>
      </c>
      <c r="E865" s="108" t="s">
        <v>20</v>
      </c>
    </row>
    <row r="866" spans="1:5" x14ac:dyDescent="0.25">
      <c r="A866" s="61">
        <v>44263</v>
      </c>
      <c r="B866" s="14" t="s">
        <v>315</v>
      </c>
      <c r="C866" s="84">
        <v>78</v>
      </c>
      <c r="D866" s="108" t="s">
        <v>20</v>
      </c>
      <c r="E866" s="108" t="s">
        <v>20</v>
      </c>
    </row>
    <row r="867" spans="1:5" x14ac:dyDescent="0.25">
      <c r="A867" s="61">
        <v>44263</v>
      </c>
      <c r="B867" s="14" t="s">
        <v>316</v>
      </c>
      <c r="C867" s="84">
        <v>54</v>
      </c>
      <c r="D867" s="108" t="s">
        <v>20</v>
      </c>
      <c r="E867" s="108" t="s">
        <v>20</v>
      </c>
    </row>
    <row r="868" spans="1:5" x14ac:dyDescent="0.25">
      <c r="A868" s="61">
        <v>44263</v>
      </c>
      <c r="B868" s="14" t="s">
        <v>316</v>
      </c>
      <c r="C868" s="84">
        <v>59</v>
      </c>
      <c r="D868" s="108" t="s">
        <v>20</v>
      </c>
      <c r="E868" s="108" t="s">
        <v>20</v>
      </c>
    </row>
    <row r="869" spans="1:5" x14ac:dyDescent="0.25">
      <c r="A869" s="61">
        <v>44263</v>
      </c>
      <c r="B869" s="14" t="s">
        <v>316</v>
      </c>
      <c r="C869" s="84">
        <v>62</v>
      </c>
      <c r="D869" s="108" t="s">
        <v>7</v>
      </c>
      <c r="E869" s="108" t="s">
        <v>7</v>
      </c>
    </row>
    <row r="870" spans="1:5" x14ac:dyDescent="0.25">
      <c r="A870" s="61">
        <v>44264</v>
      </c>
      <c r="B870" s="14" t="s">
        <v>315</v>
      </c>
      <c r="C870" s="84">
        <v>75</v>
      </c>
      <c r="D870" s="108" t="s">
        <v>14</v>
      </c>
      <c r="E870" s="108" t="s">
        <v>14</v>
      </c>
    </row>
    <row r="871" spans="1:5" x14ac:dyDescent="0.25">
      <c r="A871" s="61">
        <v>44264</v>
      </c>
      <c r="B871" s="14" t="s">
        <v>315</v>
      </c>
      <c r="C871" s="84">
        <v>62</v>
      </c>
      <c r="D871" s="108" t="s">
        <v>20</v>
      </c>
      <c r="E871" s="108" t="s">
        <v>20</v>
      </c>
    </row>
    <row r="872" spans="1:5" x14ac:dyDescent="0.25">
      <c r="A872" s="61">
        <v>44264</v>
      </c>
      <c r="B872" s="14" t="s">
        <v>315</v>
      </c>
      <c r="C872" s="84">
        <v>82</v>
      </c>
      <c r="D872" s="108" t="s">
        <v>20</v>
      </c>
      <c r="E872" s="108" t="s">
        <v>20</v>
      </c>
    </row>
    <row r="873" spans="1:5" x14ac:dyDescent="0.25">
      <c r="A873" s="61">
        <v>44264</v>
      </c>
      <c r="B873" s="14" t="s">
        <v>316</v>
      </c>
      <c r="C873" s="84">
        <v>68</v>
      </c>
      <c r="D873" s="108" t="s">
        <v>20</v>
      </c>
      <c r="E873" s="108" t="s">
        <v>20</v>
      </c>
    </row>
    <row r="874" spans="1:5" x14ac:dyDescent="0.25">
      <c r="A874" s="61">
        <v>44264</v>
      </c>
      <c r="B874" s="14" t="s">
        <v>316</v>
      </c>
      <c r="C874" s="84">
        <v>72</v>
      </c>
      <c r="D874" s="108" t="s">
        <v>20</v>
      </c>
      <c r="E874" s="108" t="s">
        <v>20</v>
      </c>
    </row>
    <row r="875" spans="1:5" x14ac:dyDescent="0.25">
      <c r="A875" s="61">
        <v>44264</v>
      </c>
      <c r="B875" s="14" t="s">
        <v>316</v>
      </c>
      <c r="C875" s="84">
        <v>68</v>
      </c>
      <c r="D875" s="108" t="s">
        <v>47</v>
      </c>
      <c r="E875" s="108" t="s">
        <v>47</v>
      </c>
    </row>
    <row r="876" spans="1:5" x14ac:dyDescent="0.25">
      <c r="A876" s="61">
        <v>44264</v>
      </c>
      <c r="B876" s="14" t="s">
        <v>315</v>
      </c>
      <c r="C876" s="84">
        <v>93</v>
      </c>
      <c r="D876" s="108" t="s">
        <v>8</v>
      </c>
      <c r="E876" s="108" t="s">
        <v>8</v>
      </c>
    </row>
    <row r="877" spans="1:5" x14ac:dyDescent="0.25">
      <c r="A877" s="61">
        <v>44265</v>
      </c>
      <c r="B877" s="14" t="s">
        <v>316</v>
      </c>
      <c r="C877" s="84">
        <v>45</v>
      </c>
      <c r="D877" s="108" t="s">
        <v>14</v>
      </c>
      <c r="E877" s="108" t="s">
        <v>16</v>
      </c>
    </row>
    <row r="878" spans="1:5" x14ac:dyDescent="0.25">
      <c r="A878" s="61">
        <v>44265</v>
      </c>
      <c r="B878" s="14" t="s">
        <v>316</v>
      </c>
      <c r="C878" s="84">
        <v>82</v>
      </c>
      <c r="D878" s="108" t="s">
        <v>20</v>
      </c>
      <c r="E878" s="108" t="s">
        <v>1040</v>
      </c>
    </row>
    <row r="879" spans="1:5" x14ac:dyDescent="0.25">
      <c r="A879" s="61">
        <v>44265</v>
      </c>
      <c r="B879" s="14" t="s">
        <v>316</v>
      </c>
      <c r="C879" s="84">
        <v>80</v>
      </c>
      <c r="D879" s="108" t="s">
        <v>20</v>
      </c>
      <c r="E879" s="108" t="s">
        <v>20</v>
      </c>
    </row>
    <row r="880" spans="1:5" x14ac:dyDescent="0.25">
      <c r="A880" s="61">
        <v>44265</v>
      </c>
      <c r="B880" s="14" t="s">
        <v>316</v>
      </c>
      <c r="C880" s="84">
        <v>73</v>
      </c>
      <c r="D880" s="108" t="s">
        <v>20</v>
      </c>
      <c r="E880" s="108" t="s">
        <v>20</v>
      </c>
    </row>
    <row r="881" spans="1:5" x14ac:dyDescent="0.25">
      <c r="A881" s="61">
        <v>44265</v>
      </c>
      <c r="B881" s="14" t="s">
        <v>315</v>
      </c>
      <c r="C881" s="84">
        <v>79</v>
      </c>
      <c r="D881" s="108" t="s">
        <v>20</v>
      </c>
      <c r="E881" s="108" t="s">
        <v>20</v>
      </c>
    </row>
    <row r="882" spans="1:5" x14ac:dyDescent="0.25">
      <c r="A882" s="61">
        <v>44265</v>
      </c>
      <c r="B882" s="14" t="s">
        <v>316</v>
      </c>
      <c r="C882" s="84">
        <v>54</v>
      </c>
      <c r="D882" s="108" t="s">
        <v>8</v>
      </c>
      <c r="E882" s="108" t="s">
        <v>8</v>
      </c>
    </row>
    <row r="883" spans="1:5" x14ac:dyDescent="0.25">
      <c r="A883" s="61">
        <v>44266</v>
      </c>
      <c r="B883" s="14" t="s">
        <v>316</v>
      </c>
      <c r="C883" s="84">
        <v>55</v>
      </c>
      <c r="D883" s="108" t="s">
        <v>14</v>
      </c>
      <c r="E883" s="108" t="s">
        <v>14</v>
      </c>
    </row>
    <row r="884" spans="1:5" x14ac:dyDescent="0.25">
      <c r="A884" s="61">
        <v>44266</v>
      </c>
      <c r="B884" s="14" t="s">
        <v>316</v>
      </c>
      <c r="C884" s="84">
        <v>62</v>
      </c>
      <c r="D884" s="108" t="s">
        <v>20</v>
      </c>
      <c r="E884" s="108" t="s">
        <v>20</v>
      </c>
    </row>
    <row r="885" spans="1:5" x14ac:dyDescent="0.25">
      <c r="A885" s="61">
        <v>44266</v>
      </c>
      <c r="B885" s="14" t="s">
        <v>316</v>
      </c>
      <c r="C885" s="84">
        <v>64</v>
      </c>
      <c r="D885" s="108" t="s">
        <v>20</v>
      </c>
      <c r="E885" s="108" t="s">
        <v>20</v>
      </c>
    </row>
    <row r="886" spans="1:5" x14ac:dyDescent="0.25">
      <c r="A886" s="61">
        <v>44266</v>
      </c>
      <c r="B886" s="14" t="s">
        <v>316</v>
      </c>
      <c r="C886" s="84">
        <v>78</v>
      </c>
      <c r="D886" s="108" t="s">
        <v>20</v>
      </c>
      <c r="E886" s="108" t="s">
        <v>20</v>
      </c>
    </row>
    <row r="887" spans="1:5" x14ac:dyDescent="0.25">
      <c r="A887" s="61">
        <v>44266</v>
      </c>
      <c r="B887" s="14" t="s">
        <v>315</v>
      </c>
      <c r="C887" s="84">
        <v>84</v>
      </c>
      <c r="D887" s="108" t="s">
        <v>10</v>
      </c>
      <c r="E887" s="108" t="s">
        <v>10</v>
      </c>
    </row>
    <row r="888" spans="1:5" x14ac:dyDescent="0.25">
      <c r="A888" s="61">
        <v>44267</v>
      </c>
      <c r="B888" s="14" t="s">
        <v>316</v>
      </c>
      <c r="C888" s="84">
        <v>57</v>
      </c>
      <c r="D888" s="108" t="s">
        <v>20</v>
      </c>
      <c r="E888" s="108" t="s">
        <v>20</v>
      </c>
    </row>
    <row r="889" spans="1:5" x14ac:dyDescent="0.25">
      <c r="A889" s="61">
        <v>44267</v>
      </c>
      <c r="B889" s="14" t="s">
        <v>316</v>
      </c>
      <c r="C889" s="84">
        <v>72</v>
      </c>
      <c r="D889" s="108" t="s">
        <v>20</v>
      </c>
      <c r="E889" s="108" t="s">
        <v>20</v>
      </c>
    </row>
    <row r="890" spans="1:5" x14ac:dyDescent="0.25">
      <c r="A890" s="61">
        <v>44267</v>
      </c>
      <c r="B890" s="14" t="s">
        <v>316</v>
      </c>
      <c r="C890" s="84">
        <v>74</v>
      </c>
      <c r="D890" s="108" t="s">
        <v>20</v>
      </c>
      <c r="E890" s="108" t="s">
        <v>20</v>
      </c>
    </row>
    <row r="891" spans="1:5" x14ac:dyDescent="0.25">
      <c r="A891" s="61">
        <v>44267</v>
      </c>
      <c r="B891" s="14" t="s">
        <v>316</v>
      </c>
      <c r="C891" s="84">
        <v>48</v>
      </c>
      <c r="D891" s="108" t="s">
        <v>7</v>
      </c>
      <c r="E891" s="108" t="s">
        <v>7</v>
      </c>
    </row>
    <row r="892" spans="1:5" x14ac:dyDescent="0.25">
      <c r="A892" s="61">
        <v>44268</v>
      </c>
      <c r="B892" s="14" t="s">
        <v>316</v>
      </c>
      <c r="C892" s="84">
        <v>81</v>
      </c>
      <c r="D892" s="108" t="s">
        <v>8</v>
      </c>
      <c r="E892" s="108" t="s">
        <v>8</v>
      </c>
    </row>
    <row r="893" spans="1:5" x14ac:dyDescent="0.25">
      <c r="A893" s="61">
        <v>44270</v>
      </c>
      <c r="B893" s="14" t="s">
        <v>315</v>
      </c>
      <c r="C893" s="84">
        <v>58</v>
      </c>
      <c r="D893" s="108" t="s">
        <v>14</v>
      </c>
      <c r="E893" s="108" t="s">
        <v>16</v>
      </c>
    </row>
    <row r="894" spans="1:5" x14ac:dyDescent="0.25">
      <c r="A894" s="61">
        <v>44270</v>
      </c>
      <c r="B894" s="14" t="s">
        <v>316</v>
      </c>
      <c r="C894" s="84">
        <v>65</v>
      </c>
      <c r="D894" s="108" t="s">
        <v>24</v>
      </c>
      <c r="E894" s="108" t="s">
        <v>23</v>
      </c>
    </row>
    <row r="895" spans="1:5" x14ac:dyDescent="0.25">
      <c r="A895" s="61">
        <v>44270</v>
      </c>
      <c r="B895" s="14" t="s">
        <v>315</v>
      </c>
      <c r="C895" s="84">
        <v>75</v>
      </c>
      <c r="D895" s="108" t="s">
        <v>8</v>
      </c>
      <c r="E895" s="108" t="s">
        <v>110</v>
      </c>
    </row>
    <row r="896" spans="1:5" x14ac:dyDescent="0.25">
      <c r="A896" s="61">
        <v>44271</v>
      </c>
      <c r="B896" s="14" t="s">
        <v>316</v>
      </c>
      <c r="C896" s="84">
        <v>68</v>
      </c>
      <c r="D896" s="108" t="s">
        <v>20</v>
      </c>
      <c r="E896" s="108" t="s">
        <v>20</v>
      </c>
    </row>
    <row r="897" spans="1:5" x14ac:dyDescent="0.25">
      <c r="A897" s="61">
        <v>44271</v>
      </c>
      <c r="B897" s="14" t="s">
        <v>315</v>
      </c>
      <c r="C897" s="84">
        <v>57</v>
      </c>
      <c r="D897" s="108" t="s">
        <v>20</v>
      </c>
      <c r="E897" s="108" t="s">
        <v>20</v>
      </c>
    </row>
    <row r="898" spans="1:5" x14ac:dyDescent="0.25">
      <c r="A898" s="61">
        <v>44271</v>
      </c>
      <c r="B898" s="14" t="s">
        <v>316</v>
      </c>
      <c r="C898" s="84">
        <v>55</v>
      </c>
      <c r="D898" s="108" t="s">
        <v>9</v>
      </c>
      <c r="E898" s="108" t="s">
        <v>9</v>
      </c>
    </row>
    <row r="899" spans="1:5" x14ac:dyDescent="0.25">
      <c r="A899" s="61">
        <v>44271</v>
      </c>
      <c r="B899" s="14" t="s">
        <v>316</v>
      </c>
      <c r="C899" s="84">
        <v>64</v>
      </c>
      <c r="D899" s="108" t="s">
        <v>8</v>
      </c>
      <c r="E899" s="108" t="s">
        <v>8</v>
      </c>
    </row>
    <row r="900" spans="1:5" x14ac:dyDescent="0.25">
      <c r="A900" s="61">
        <v>44272</v>
      </c>
      <c r="B900" s="14" t="s">
        <v>316</v>
      </c>
      <c r="C900" s="84">
        <v>82</v>
      </c>
      <c r="D900" s="108" t="s">
        <v>14</v>
      </c>
      <c r="E900" s="108" t="s">
        <v>14</v>
      </c>
    </row>
    <row r="901" spans="1:5" x14ac:dyDescent="0.25">
      <c r="A901" s="61">
        <v>44272</v>
      </c>
      <c r="B901" s="14" t="s">
        <v>315</v>
      </c>
      <c r="C901" s="84">
        <v>72</v>
      </c>
      <c r="D901" s="108" t="s">
        <v>20</v>
      </c>
      <c r="E901" s="108" t="s">
        <v>20</v>
      </c>
    </row>
    <row r="902" spans="1:5" x14ac:dyDescent="0.25">
      <c r="A902" s="61">
        <v>44272</v>
      </c>
      <c r="B902" s="14" t="s">
        <v>315</v>
      </c>
      <c r="C902" s="84">
        <v>80</v>
      </c>
      <c r="D902" s="108" t="s">
        <v>8</v>
      </c>
      <c r="E902" s="108" t="s">
        <v>8</v>
      </c>
    </row>
    <row r="903" spans="1:5" x14ac:dyDescent="0.25">
      <c r="A903" s="61">
        <v>44273</v>
      </c>
      <c r="B903" s="14" t="s">
        <v>316</v>
      </c>
      <c r="C903" s="84">
        <v>65</v>
      </c>
      <c r="D903" s="108" t="s">
        <v>20</v>
      </c>
      <c r="E903" s="54" t="s">
        <v>20</v>
      </c>
    </row>
    <row r="904" spans="1:5" x14ac:dyDescent="0.25">
      <c r="A904" s="61">
        <v>44273</v>
      </c>
      <c r="B904" s="14" t="s">
        <v>315</v>
      </c>
      <c r="C904" s="84">
        <v>76</v>
      </c>
      <c r="D904" s="108" t="s">
        <v>13</v>
      </c>
      <c r="E904" s="108" t="s">
        <v>1007</v>
      </c>
    </row>
    <row r="905" spans="1:5" x14ac:dyDescent="0.25">
      <c r="A905" s="61">
        <v>44273</v>
      </c>
      <c r="B905" s="14" t="s">
        <v>315</v>
      </c>
      <c r="C905" s="84">
        <v>93</v>
      </c>
      <c r="D905" s="108" t="s">
        <v>13</v>
      </c>
      <c r="E905" s="108" t="s">
        <v>223</v>
      </c>
    </row>
    <row r="906" spans="1:5" x14ac:dyDescent="0.25">
      <c r="A906" s="61">
        <v>44273</v>
      </c>
      <c r="B906" s="14" t="s">
        <v>315</v>
      </c>
      <c r="C906" s="84">
        <v>79</v>
      </c>
      <c r="D906" s="108" t="s">
        <v>9</v>
      </c>
      <c r="E906" s="108" t="s">
        <v>9</v>
      </c>
    </row>
    <row r="907" spans="1:5" x14ac:dyDescent="0.25">
      <c r="A907" s="61">
        <v>44273</v>
      </c>
      <c r="B907" s="14" t="s">
        <v>315</v>
      </c>
      <c r="C907" s="84">
        <v>81</v>
      </c>
      <c r="D907" s="108" t="s">
        <v>8</v>
      </c>
      <c r="E907" s="108" t="s">
        <v>8</v>
      </c>
    </row>
    <row r="908" spans="1:5" x14ac:dyDescent="0.25">
      <c r="A908" s="61">
        <v>44273</v>
      </c>
      <c r="B908" s="14" t="s">
        <v>315</v>
      </c>
      <c r="C908" s="84">
        <v>51</v>
      </c>
      <c r="D908" s="108" t="s">
        <v>8</v>
      </c>
      <c r="E908" s="108" t="s">
        <v>8</v>
      </c>
    </row>
    <row r="909" spans="1:5" x14ac:dyDescent="0.25">
      <c r="A909" s="61">
        <v>44273</v>
      </c>
      <c r="B909" s="14" t="s">
        <v>315</v>
      </c>
      <c r="C909" s="84">
        <v>66</v>
      </c>
      <c r="D909" s="108" t="s">
        <v>8</v>
      </c>
      <c r="E909" s="108" t="s">
        <v>8</v>
      </c>
    </row>
    <row r="910" spans="1:5" x14ac:dyDescent="0.25">
      <c r="A910" s="61">
        <v>44273</v>
      </c>
      <c r="B910" s="14" t="s">
        <v>315</v>
      </c>
      <c r="C910" s="84">
        <v>76</v>
      </c>
      <c r="D910" s="108" t="s">
        <v>8</v>
      </c>
      <c r="E910" s="108" t="s">
        <v>8</v>
      </c>
    </row>
    <row r="911" spans="1:5" x14ac:dyDescent="0.25">
      <c r="A911" s="61">
        <v>44273</v>
      </c>
      <c r="B911" s="14" t="s">
        <v>316</v>
      </c>
      <c r="C911" s="84">
        <v>81</v>
      </c>
      <c r="D911" s="108" t="s">
        <v>8</v>
      </c>
      <c r="E911" s="108" t="s">
        <v>8</v>
      </c>
    </row>
    <row r="912" spans="1:5" x14ac:dyDescent="0.25">
      <c r="A912" s="61">
        <v>44273</v>
      </c>
      <c r="B912" s="14" t="s">
        <v>316</v>
      </c>
      <c r="C912" s="84">
        <v>87</v>
      </c>
      <c r="D912" s="108" t="s">
        <v>8</v>
      </c>
      <c r="E912" s="108" t="s">
        <v>8</v>
      </c>
    </row>
    <row r="913" spans="1:5" x14ac:dyDescent="0.25">
      <c r="A913" s="61">
        <v>44274</v>
      </c>
      <c r="B913" s="14" t="s">
        <v>315</v>
      </c>
      <c r="C913" s="84">
        <v>79</v>
      </c>
      <c r="D913" s="108" t="s">
        <v>20</v>
      </c>
      <c r="E913" s="108" t="s">
        <v>20</v>
      </c>
    </row>
    <row r="914" spans="1:5" x14ac:dyDescent="0.25">
      <c r="A914" s="61">
        <v>44274</v>
      </c>
      <c r="B914" s="14" t="s">
        <v>316</v>
      </c>
      <c r="C914" s="84">
        <v>55</v>
      </c>
      <c r="D914" s="108" t="s">
        <v>8</v>
      </c>
      <c r="E914" s="108" t="s">
        <v>8</v>
      </c>
    </row>
    <row r="915" spans="1:5" x14ac:dyDescent="0.25">
      <c r="A915" s="61">
        <v>44275</v>
      </c>
      <c r="B915" s="14" t="s">
        <v>315</v>
      </c>
      <c r="C915" s="84">
        <v>46</v>
      </c>
      <c r="D915" s="108" t="s">
        <v>20</v>
      </c>
      <c r="E915" s="108" t="s">
        <v>20</v>
      </c>
    </row>
    <row r="916" spans="1:5" x14ac:dyDescent="0.25">
      <c r="A916" s="61">
        <v>44275</v>
      </c>
      <c r="B916" s="14" t="s">
        <v>315</v>
      </c>
      <c r="C916" s="84">
        <v>72</v>
      </c>
      <c r="D916" s="108" t="s">
        <v>8</v>
      </c>
      <c r="E916" s="108" t="s">
        <v>8</v>
      </c>
    </row>
    <row r="917" spans="1:5" x14ac:dyDescent="0.25">
      <c r="A917" s="61">
        <v>44275</v>
      </c>
      <c r="B917" s="14" t="s">
        <v>316</v>
      </c>
      <c r="C917" s="84">
        <v>65</v>
      </c>
      <c r="D917" s="108" t="s">
        <v>8</v>
      </c>
      <c r="E917" s="108" t="s">
        <v>8</v>
      </c>
    </row>
    <row r="918" spans="1:5" x14ac:dyDescent="0.25">
      <c r="A918" s="61">
        <v>44277</v>
      </c>
      <c r="B918" s="14" t="s">
        <v>316</v>
      </c>
      <c r="C918" s="84">
        <v>78</v>
      </c>
      <c r="D918" s="108" t="s">
        <v>13</v>
      </c>
      <c r="E918" s="108" t="s">
        <v>609</v>
      </c>
    </row>
    <row r="919" spans="1:5" x14ac:dyDescent="0.25">
      <c r="A919" s="61">
        <v>44277</v>
      </c>
      <c r="B919" s="14" t="s">
        <v>316</v>
      </c>
      <c r="C919" s="84">
        <v>58</v>
      </c>
      <c r="D919" s="108" t="s">
        <v>12</v>
      </c>
      <c r="E919" s="108" t="s">
        <v>12</v>
      </c>
    </row>
    <row r="920" spans="1:5" x14ac:dyDescent="0.25">
      <c r="A920" s="61">
        <v>44277</v>
      </c>
      <c r="B920" s="14" t="s">
        <v>315</v>
      </c>
      <c r="C920" s="84">
        <v>53</v>
      </c>
      <c r="D920" s="108" t="s">
        <v>8</v>
      </c>
      <c r="E920" s="108" t="s">
        <v>8</v>
      </c>
    </row>
    <row r="921" spans="1:5" x14ac:dyDescent="0.25">
      <c r="A921" s="61">
        <v>44278</v>
      </c>
      <c r="B921" s="14" t="s">
        <v>315</v>
      </c>
      <c r="C921" s="84">
        <v>76</v>
      </c>
      <c r="D921" s="108" t="s">
        <v>14</v>
      </c>
      <c r="E921" s="108" t="s">
        <v>16</v>
      </c>
    </row>
    <row r="922" spans="1:5" x14ac:dyDescent="0.25">
      <c r="A922" s="61">
        <v>44278</v>
      </c>
      <c r="B922" s="14" t="s">
        <v>316</v>
      </c>
      <c r="C922" s="84">
        <v>73</v>
      </c>
      <c r="D922" s="108" t="s">
        <v>20</v>
      </c>
      <c r="E922" s="108" t="s">
        <v>20</v>
      </c>
    </row>
    <row r="923" spans="1:5" x14ac:dyDescent="0.25">
      <c r="A923" s="61">
        <v>44278</v>
      </c>
      <c r="B923" s="14" t="s">
        <v>316</v>
      </c>
      <c r="C923" s="84">
        <v>68</v>
      </c>
      <c r="D923" s="108" t="s">
        <v>20</v>
      </c>
      <c r="E923" s="108" t="s">
        <v>20</v>
      </c>
    </row>
    <row r="924" spans="1:5" x14ac:dyDescent="0.25">
      <c r="A924" s="61">
        <v>44278</v>
      </c>
      <c r="B924" s="14" t="s">
        <v>316</v>
      </c>
      <c r="C924" s="84">
        <v>22</v>
      </c>
      <c r="D924" s="108" t="s">
        <v>20</v>
      </c>
      <c r="E924" s="108" t="s">
        <v>20</v>
      </c>
    </row>
    <row r="925" spans="1:5" x14ac:dyDescent="0.25">
      <c r="A925" s="61">
        <v>44278</v>
      </c>
      <c r="B925" s="14" t="s">
        <v>315</v>
      </c>
      <c r="C925" s="84">
        <v>52</v>
      </c>
      <c r="D925" s="108" t="s">
        <v>20</v>
      </c>
      <c r="E925" s="108" t="s">
        <v>20</v>
      </c>
    </row>
    <row r="926" spans="1:5" x14ac:dyDescent="0.25">
      <c r="A926" s="61">
        <v>44278</v>
      </c>
      <c r="B926" s="14" t="s">
        <v>316</v>
      </c>
      <c r="C926" s="84">
        <v>55</v>
      </c>
      <c r="D926" s="108" t="s">
        <v>8</v>
      </c>
      <c r="E926" s="108" t="s">
        <v>8</v>
      </c>
    </row>
    <row r="927" spans="1:5" x14ac:dyDescent="0.25">
      <c r="A927" s="61">
        <v>44278</v>
      </c>
      <c r="B927" s="14" t="s">
        <v>316</v>
      </c>
      <c r="C927" s="84">
        <v>81</v>
      </c>
      <c r="D927" s="108" t="s">
        <v>8</v>
      </c>
      <c r="E927" s="108" t="s">
        <v>31</v>
      </c>
    </row>
    <row r="928" spans="1:5" x14ac:dyDescent="0.25">
      <c r="A928" s="61">
        <v>44278</v>
      </c>
      <c r="B928" s="14" t="s">
        <v>316</v>
      </c>
      <c r="C928" s="84">
        <v>69</v>
      </c>
      <c r="D928" s="108" t="s">
        <v>27</v>
      </c>
      <c r="E928" s="108" t="s">
        <v>853</v>
      </c>
    </row>
    <row r="929" spans="1:5" x14ac:dyDescent="0.25">
      <c r="A929" s="61">
        <v>44278</v>
      </c>
      <c r="B929" s="14" t="s">
        <v>315</v>
      </c>
      <c r="C929" s="84">
        <v>62</v>
      </c>
      <c r="D929" s="108" t="s">
        <v>10</v>
      </c>
      <c r="E929" s="108" t="s">
        <v>10</v>
      </c>
    </row>
    <row r="930" spans="1:5" x14ac:dyDescent="0.25">
      <c r="A930" s="61">
        <v>44279</v>
      </c>
      <c r="B930" s="14" t="s">
        <v>315</v>
      </c>
      <c r="C930" s="84">
        <v>62</v>
      </c>
      <c r="D930" s="108" t="s">
        <v>8</v>
      </c>
      <c r="E930" s="108" t="s">
        <v>8</v>
      </c>
    </row>
    <row r="931" spans="1:5" x14ac:dyDescent="0.25">
      <c r="A931" s="61">
        <v>44279</v>
      </c>
      <c r="B931" s="14" t="s">
        <v>316</v>
      </c>
      <c r="C931" s="84">
        <v>68</v>
      </c>
      <c r="D931" s="108" t="s">
        <v>27</v>
      </c>
      <c r="E931" s="108" t="s">
        <v>853</v>
      </c>
    </row>
    <row r="932" spans="1:5" x14ac:dyDescent="0.25">
      <c r="A932" s="61">
        <v>44280</v>
      </c>
      <c r="B932" s="14" t="s">
        <v>316</v>
      </c>
      <c r="C932" s="84">
        <v>63</v>
      </c>
      <c r="D932" s="108" t="s">
        <v>11</v>
      </c>
      <c r="E932" s="108" t="s">
        <v>133</v>
      </c>
    </row>
    <row r="933" spans="1:5" x14ac:dyDescent="0.25">
      <c r="A933" s="61">
        <v>44280</v>
      </c>
      <c r="B933" s="14" t="s">
        <v>315</v>
      </c>
      <c r="C933" s="84">
        <v>62</v>
      </c>
      <c r="D933" s="108" t="s">
        <v>8</v>
      </c>
      <c r="E933" s="108" t="s">
        <v>8</v>
      </c>
    </row>
    <row r="934" spans="1:5" x14ac:dyDescent="0.25">
      <c r="A934" s="61">
        <v>44280</v>
      </c>
      <c r="B934" s="14" t="s">
        <v>315</v>
      </c>
      <c r="C934" s="84">
        <v>75</v>
      </c>
      <c r="D934" s="108" t="s">
        <v>8</v>
      </c>
      <c r="E934" s="108" t="s">
        <v>8</v>
      </c>
    </row>
    <row r="935" spans="1:5" x14ac:dyDescent="0.25">
      <c r="A935" s="61">
        <v>44280</v>
      </c>
      <c r="B935" s="14" t="s">
        <v>315</v>
      </c>
      <c r="C935" s="84">
        <v>87</v>
      </c>
      <c r="D935" s="108" t="s">
        <v>8</v>
      </c>
      <c r="E935" s="108" t="s">
        <v>8</v>
      </c>
    </row>
    <row r="936" spans="1:5" x14ac:dyDescent="0.25">
      <c r="A936" s="61">
        <v>44281</v>
      </c>
      <c r="B936" s="14" t="s">
        <v>315</v>
      </c>
      <c r="C936" s="84">
        <v>75</v>
      </c>
      <c r="D936" s="108" t="s">
        <v>20</v>
      </c>
      <c r="E936" s="108" t="s">
        <v>20</v>
      </c>
    </row>
    <row r="937" spans="1:5" x14ac:dyDescent="0.25">
      <c r="A937" s="61">
        <v>44281</v>
      </c>
      <c r="B937" s="14" t="s">
        <v>315</v>
      </c>
      <c r="C937" s="84">
        <v>81</v>
      </c>
      <c r="D937" s="108" t="s">
        <v>20</v>
      </c>
      <c r="E937" s="108" t="s">
        <v>20</v>
      </c>
    </row>
    <row r="938" spans="1:5" x14ac:dyDescent="0.25">
      <c r="A938" s="61">
        <v>44281</v>
      </c>
      <c r="B938" s="14" t="s">
        <v>316</v>
      </c>
      <c r="C938" s="84">
        <v>59</v>
      </c>
      <c r="D938" s="108" t="s">
        <v>20</v>
      </c>
      <c r="E938" s="108" t="s">
        <v>20</v>
      </c>
    </row>
    <row r="939" spans="1:5" x14ac:dyDescent="0.25">
      <c r="A939" s="61">
        <v>44281</v>
      </c>
      <c r="B939" s="14" t="s">
        <v>316</v>
      </c>
      <c r="C939" s="84">
        <v>62</v>
      </c>
      <c r="D939" s="108" t="s">
        <v>8</v>
      </c>
      <c r="E939" s="108" t="s">
        <v>31</v>
      </c>
    </row>
    <row r="940" spans="1:5" x14ac:dyDescent="0.25">
      <c r="A940" s="61">
        <v>44282</v>
      </c>
      <c r="B940" s="14" t="s">
        <v>316</v>
      </c>
      <c r="C940" s="84">
        <v>68</v>
      </c>
      <c r="D940" s="108" t="s">
        <v>8</v>
      </c>
      <c r="E940" s="108" t="s">
        <v>58</v>
      </c>
    </row>
    <row r="941" spans="1:5" x14ac:dyDescent="0.25">
      <c r="A941" s="61">
        <v>44282</v>
      </c>
      <c r="B941" s="14" t="s">
        <v>316</v>
      </c>
      <c r="C941" s="84">
        <v>66</v>
      </c>
      <c r="D941" s="108" t="s">
        <v>8</v>
      </c>
      <c r="E941" s="108" t="s">
        <v>8</v>
      </c>
    </row>
    <row r="942" spans="1:5" x14ac:dyDescent="0.25">
      <c r="A942" s="61">
        <v>44282</v>
      </c>
      <c r="B942" s="14" t="s">
        <v>315</v>
      </c>
      <c r="C942" s="84">
        <v>40</v>
      </c>
      <c r="D942" s="108" t="s">
        <v>8</v>
      </c>
      <c r="E942" s="108" t="s">
        <v>8</v>
      </c>
    </row>
    <row r="943" spans="1:5" x14ac:dyDescent="0.25">
      <c r="A943" s="61">
        <v>44285</v>
      </c>
      <c r="B943" s="14" t="s">
        <v>315</v>
      </c>
      <c r="C943" s="84">
        <v>61</v>
      </c>
      <c r="D943" s="108" t="s">
        <v>8</v>
      </c>
      <c r="E943" s="108" t="s">
        <v>8</v>
      </c>
    </row>
    <row r="944" spans="1:5" x14ac:dyDescent="0.25">
      <c r="A944" s="61">
        <v>44285</v>
      </c>
      <c r="B944" s="14" t="s">
        <v>316</v>
      </c>
      <c r="C944" s="84">
        <v>59</v>
      </c>
      <c r="D944" s="108" t="s">
        <v>27</v>
      </c>
      <c r="E944" s="108" t="s">
        <v>853</v>
      </c>
    </row>
    <row r="945" spans="1:5" x14ac:dyDescent="0.25">
      <c r="A945" s="61">
        <v>44285</v>
      </c>
      <c r="B945" s="14" t="s">
        <v>316</v>
      </c>
      <c r="C945" s="84">
        <v>73</v>
      </c>
      <c r="D945" s="108" t="s">
        <v>27</v>
      </c>
      <c r="E945" s="108" t="s">
        <v>853</v>
      </c>
    </row>
    <row r="946" spans="1:5" x14ac:dyDescent="0.25">
      <c r="A946" s="61">
        <v>44286</v>
      </c>
      <c r="B946" s="14" t="s">
        <v>316</v>
      </c>
      <c r="C946" s="84">
        <v>82</v>
      </c>
      <c r="D946" s="108" t="s">
        <v>8</v>
      </c>
      <c r="E946" s="108" t="s">
        <v>8</v>
      </c>
    </row>
    <row r="947" spans="1:5" x14ac:dyDescent="0.25">
      <c r="A947" s="61">
        <v>44286</v>
      </c>
      <c r="B947" s="14" t="s">
        <v>315</v>
      </c>
      <c r="C947" s="84">
        <v>39</v>
      </c>
      <c r="D947" s="108" t="s">
        <v>8</v>
      </c>
      <c r="E947" s="108" t="s">
        <v>8</v>
      </c>
    </row>
    <row r="948" spans="1:5" x14ac:dyDescent="0.25">
      <c r="A948" s="61">
        <v>44289</v>
      </c>
      <c r="B948" s="14" t="s">
        <v>315</v>
      </c>
      <c r="C948" s="84">
        <v>68</v>
      </c>
      <c r="D948" s="108" t="s">
        <v>14</v>
      </c>
      <c r="E948" s="108" t="s">
        <v>14</v>
      </c>
    </row>
    <row r="949" spans="1:5" x14ac:dyDescent="0.25">
      <c r="A949" s="61">
        <v>44289</v>
      </c>
      <c r="B949" s="14" t="s">
        <v>315</v>
      </c>
      <c r="C949" s="84">
        <v>67</v>
      </c>
      <c r="D949" s="108" t="s">
        <v>9</v>
      </c>
      <c r="E949" s="108" t="s">
        <v>9</v>
      </c>
    </row>
    <row r="950" spans="1:5" x14ac:dyDescent="0.25">
      <c r="A950" s="61">
        <v>44289</v>
      </c>
      <c r="B950" s="14" t="s">
        <v>316</v>
      </c>
      <c r="C950" s="84">
        <v>65</v>
      </c>
      <c r="D950" s="108" t="s">
        <v>27</v>
      </c>
      <c r="E950" s="108" t="s">
        <v>853</v>
      </c>
    </row>
    <row r="951" spans="1:5" x14ac:dyDescent="0.25">
      <c r="A951" s="61">
        <v>44290</v>
      </c>
      <c r="B951" s="14" t="s">
        <v>316</v>
      </c>
      <c r="C951" s="84">
        <v>61</v>
      </c>
      <c r="D951" s="108" t="s">
        <v>8</v>
      </c>
      <c r="E951" s="108" t="s">
        <v>8</v>
      </c>
    </row>
    <row r="952" spans="1:5" x14ac:dyDescent="0.25">
      <c r="A952" s="61">
        <v>44293</v>
      </c>
      <c r="B952" s="14" t="s">
        <v>315</v>
      </c>
      <c r="C952" s="84">
        <v>73</v>
      </c>
      <c r="D952" s="108" t="s">
        <v>14</v>
      </c>
      <c r="E952" s="108" t="s">
        <v>14</v>
      </c>
    </row>
    <row r="953" spans="1:5" x14ac:dyDescent="0.25">
      <c r="A953" s="61">
        <v>44293</v>
      </c>
      <c r="B953" s="14" t="s">
        <v>315</v>
      </c>
      <c r="C953" s="84">
        <v>77</v>
      </c>
      <c r="D953" s="108" t="s">
        <v>9</v>
      </c>
      <c r="E953" s="108" t="s">
        <v>9</v>
      </c>
    </row>
    <row r="954" spans="1:5" x14ac:dyDescent="0.25">
      <c r="A954" s="61">
        <v>44293</v>
      </c>
      <c r="B954" s="14" t="s">
        <v>315</v>
      </c>
      <c r="C954" s="84">
        <v>72</v>
      </c>
      <c r="D954" s="108" t="s">
        <v>8</v>
      </c>
      <c r="E954" s="108" t="s">
        <v>203</v>
      </c>
    </row>
    <row r="955" spans="1:5" x14ac:dyDescent="0.25">
      <c r="A955" s="61">
        <v>44294</v>
      </c>
      <c r="B955" s="14" t="s">
        <v>316</v>
      </c>
      <c r="C955" s="84">
        <v>83</v>
      </c>
      <c r="D955" s="108" t="s">
        <v>10</v>
      </c>
      <c r="E955" s="108" t="s">
        <v>10</v>
      </c>
    </row>
    <row r="956" spans="1:5" x14ac:dyDescent="0.25">
      <c r="A956" s="61">
        <v>44296</v>
      </c>
      <c r="B956" s="14" t="s">
        <v>316</v>
      </c>
      <c r="C956" s="84">
        <v>69</v>
      </c>
      <c r="D956" s="108" t="s">
        <v>20</v>
      </c>
      <c r="E956" s="108" t="s">
        <v>20</v>
      </c>
    </row>
    <row r="957" spans="1:5" x14ac:dyDescent="0.25">
      <c r="A957" s="61">
        <v>44298</v>
      </c>
      <c r="B957" s="14" t="s">
        <v>316</v>
      </c>
      <c r="C957" s="84">
        <v>70</v>
      </c>
      <c r="D957" s="108" t="s">
        <v>14</v>
      </c>
      <c r="E957" s="108" t="s">
        <v>16</v>
      </c>
    </row>
    <row r="958" spans="1:5" x14ac:dyDescent="0.25">
      <c r="A958" s="61">
        <v>44298</v>
      </c>
      <c r="B958" s="14" t="s">
        <v>316</v>
      </c>
      <c r="C958" s="84">
        <v>55</v>
      </c>
      <c r="D958" s="108" t="s">
        <v>8</v>
      </c>
      <c r="E958" s="108" t="s">
        <v>1100</v>
      </c>
    </row>
    <row r="959" spans="1:5" x14ac:dyDescent="0.25">
      <c r="A959" s="61">
        <v>44298</v>
      </c>
      <c r="B959" s="14" t="s">
        <v>316</v>
      </c>
      <c r="C959" s="84">
        <v>80</v>
      </c>
      <c r="D959" s="108" t="s">
        <v>51</v>
      </c>
      <c r="E959" s="108" t="s">
        <v>51</v>
      </c>
    </row>
    <row r="960" spans="1:5" x14ac:dyDescent="0.25">
      <c r="A960" s="61">
        <v>44298</v>
      </c>
      <c r="B960" s="14" t="s">
        <v>316</v>
      </c>
      <c r="C960" s="84">
        <v>74</v>
      </c>
      <c r="D960" s="108" t="s">
        <v>51</v>
      </c>
      <c r="E960" s="108" t="s">
        <v>51</v>
      </c>
    </row>
    <row r="961" spans="1:5" x14ac:dyDescent="0.25">
      <c r="A961" s="61">
        <v>44298</v>
      </c>
      <c r="B961" s="14" t="s">
        <v>315</v>
      </c>
      <c r="C961" s="84">
        <v>90</v>
      </c>
      <c r="D961" s="108" t="s">
        <v>51</v>
      </c>
      <c r="E961" s="108" t="s">
        <v>51</v>
      </c>
    </row>
    <row r="962" spans="1:5" x14ac:dyDescent="0.25">
      <c r="A962" s="61">
        <v>44298</v>
      </c>
      <c r="B962" s="14" t="s">
        <v>315</v>
      </c>
      <c r="C962" s="84">
        <v>84</v>
      </c>
      <c r="D962" s="108" t="s">
        <v>51</v>
      </c>
      <c r="E962" s="108" t="s">
        <v>51</v>
      </c>
    </row>
    <row r="963" spans="1:5" x14ac:dyDescent="0.25">
      <c r="A963" s="61">
        <v>44298</v>
      </c>
      <c r="B963" s="14" t="s">
        <v>315</v>
      </c>
      <c r="C963" s="84">
        <v>76</v>
      </c>
      <c r="D963" s="108" t="s">
        <v>51</v>
      </c>
      <c r="E963" s="108" t="s">
        <v>51</v>
      </c>
    </row>
    <row r="964" spans="1:5" x14ac:dyDescent="0.25">
      <c r="A964" s="61">
        <v>44300</v>
      </c>
      <c r="B964" s="14" t="s">
        <v>315</v>
      </c>
      <c r="C964" s="84">
        <v>91</v>
      </c>
      <c r="D964" s="108" t="s">
        <v>7</v>
      </c>
      <c r="E964" s="108" t="s">
        <v>7</v>
      </c>
    </row>
    <row r="965" spans="1:5" x14ac:dyDescent="0.25">
      <c r="A965" s="61">
        <v>44300</v>
      </c>
      <c r="B965" s="14" t="s">
        <v>316</v>
      </c>
      <c r="C965" s="84">
        <v>71</v>
      </c>
      <c r="D965" s="108" t="s">
        <v>7</v>
      </c>
      <c r="E965" s="108" t="s">
        <v>7</v>
      </c>
    </row>
    <row r="966" spans="1:5" x14ac:dyDescent="0.25">
      <c r="A966" s="61">
        <v>44300</v>
      </c>
      <c r="B966" s="14" t="s">
        <v>316</v>
      </c>
      <c r="C966" s="84">
        <v>75</v>
      </c>
      <c r="D966" s="108" t="s">
        <v>7</v>
      </c>
      <c r="E966" s="108" t="s">
        <v>7</v>
      </c>
    </row>
    <row r="967" spans="1:5" x14ac:dyDescent="0.25">
      <c r="A967" s="61">
        <v>44300</v>
      </c>
      <c r="B967" s="14" t="s">
        <v>315</v>
      </c>
      <c r="C967" s="84">
        <v>55</v>
      </c>
      <c r="D967" s="108" t="s">
        <v>9</v>
      </c>
      <c r="E967" s="108" t="s">
        <v>9</v>
      </c>
    </row>
    <row r="968" spans="1:5" x14ac:dyDescent="0.25">
      <c r="A968" s="61">
        <v>44300</v>
      </c>
      <c r="B968" s="14" t="s">
        <v>315</v>
      </c>
      <c r="C968" s="84">
        <v>82</v>
      </c>
      <c r="D968" s="108" t="s">
        <v>858</v>
      </c>
      <c r="E968" s="108" t="s">
        <v>283</v>
      </c>
    </row>
    <row r="969" spans="1:5" x14ac:dyDescent="0.25">
      <c r="A969" s="61">
        <v>44300</v>
      </c>
      <c r="B969" s="14" t="s">
        <v>316</v>
      </c>
      <c r="C969" s="84">
        <v>84</v>
      </c>
      <c r="D969" s="108" t="s">
        <v>8</v>
      </c>
      <c r="E969" s="108" t="s">
        <v>1007</v>
      </c>
    </row>
    <row r="970" spans="1:5" x14ac:dyDescent="0.25">
      <c r="A970" s="61">
        <v>44300</v>
      </c>
      <c r="B970" s="14" t="s">
        <v>316</v>
      </c>
      <c r="C970" s="84">
        <v>78</v>
      </c>
      <c r="D970" s="108" t="s">
        <v>8</v>
      </c>
      <c r="E970" s="108" t="s">
        <v>72</v>
      </c>
    </row>
    <row r="971" spans="1:5" x14ac:dyDescent="0.25">
      <c r="A971" s="61">
        <v>44300</v>
      </c>
      <c r="B971" s="14" t="s">
        <v>315</v>
      </c>
      <c r="C971" s="84">
        <v>80</v>
      </c>
      <c r="D971" s="108" t="s">
        <v>8</v>
      </c>
      <c r="E971" s="108" t="s">
        <v>8</v>
      </c>
    </row>
    <row r="972" spans="1:5" x14ac:dyDescent="0.25">
      <c r="A972" s="61">
        <v>44300</v>
      </c>
      <c r="B972" s="14" t="s">
        <v>316</v>
      </c>
      <c r="C972" s="84">
        <v>72</v>
      </c>
      <c r="D972" s="108" t="s">
        <v>51</v>
      </c>
      <c r="E972" s="108" t="s">
        <v>51</v>
      </c>
    </row>
    <row r="973" spans="1:5" x14ac:dyDescent="0.25">
      <c r="A973" s="61">
        <v>44300</v>
      </c>
      <c r="B973" s="14" t="s">
        <v>316</v>
      </c>
      <c r="C973" s="84">
        <v>74</v>
      </c>
      <c r="D973" s="108" t="s">
        <v>51</v>
      </c>
      <c r="E973" s="108" t="s">
        <v>51</v>
      </c>
    </row>
    <row r="974" spans="1:5" x14ac:dyDescent="0.25">
      <c r="A974" s="61">
        <v>44301</v>
      </c>
      <c r="B974" s="14" t="s">
        <v>315</v>
      </c>
      <c r="C974" s="84">
        <v>72</v>
      </c>
      <c r="D974" s="108" t="s">
        <v>14</v>
      </c>
      <c r="E974" s="108" t="s">
        <v>14</v>
      </c>
    </row>
    <row r="975" spans="1:5" x14ac:dyDescent="0.25">
      <c r="A975" s="61">
        <v>44301</v>
      </c>
      <c r="B975" s="14" t="s">
        <v>316</v>
      </c>
      <c r="C975" s="84">
        <v>62</v>
      </c>
      <c r="D975" s="108" t="s">
        <v>14</v>
      </c>
      <c r="E975" s="108" t="s">
        <v>84</v>
      </c>
    </row>
    <row r="976" spans="1:5" x14ac:dyDescent="0.25">
      <c r="A976" s="61">
        <v>44301</v>
      </c>
      <c r="B976" s="14" t="s">
        <v>316</v>
      </c>
      <c r="C976" s="84">
        <v>68</v>
      </c>
      <c r="D976" s="108" t="s">
        <v>858</v>
      </c>
      <c r="E976" s="108" t="s">
        <v>283</v>
      </c>
    </row>
    <row r="977" spans="1:5" x14ac:dyDescent="0.25">
      <c r="A977" s="61">
        <v>44301</v>
      </c>
      <c r="B977" s="14" t="s">
        <v>315</v>
      </c>
      <c r="C977" s="84">
        <v>82</v>
      </c>
      <c r="D977" s="108" t="s">
        <v>8</v>
      </c>
      <c r="E977" s="108" t="s">
        <v>8</v>
      </c>
    </row>
    <row r="978" spans="1:5" x14ac:dyDescent="0.25">
      <c r="A978" s="61">
        <v>44301</v>
      </c>
      <c r="B978" s="14" t="s">
        <v>316</v>
      </c>
      <c r="C978" s="84">
        <v>59</v>
      </c>
      <c r="D978" s="108" t="s">
        <v>27</v>
      </c>
      <c r="E978" s="108" t="s">
        <v>853</v>
      </c>
    </row>
    <row r="979" spans="1:5" x14ac:dyDescent="0.25">
      <c r="A979" s="61">
        <v>44301</v>
      </c>
      <c r="B979" s="14" t="s">
        <v>315</v>
      </c>
      <c r="C979" s="84">
        <v>70</v>
      </c>
      <c r="D979" s="108" t="s">
        <v>51</v>
      </c>
      <c r="E979" s="108" t="s">
        <v>51</v>
      </c>
    </row>
    <row r="980" spans="1:5" x14ac:dyDescent="0.25">
      <c r="A980" s="61">
        <v>44301</v>
      </c>
      <c r="B980" s="14" t="s">
        <v>315</v>
      </c>
      <c r="C980" s="84">
        <v>75</v>
      </c>
      <c r="D980" s="108" t="s">
        <v>51</v>
      </c>
      <c r="E980" s="108" t="s">
        <v>51</v>
      </c>
    </row>
    <row r="981" spans="1:5" x14ac:dyDescent="0.25">
      <c r="A981" s="61">
        <v>44301</v>
      </c>
      <c r="B981" s="14" t="s">
        <v>316</v>
      </c>
      <c r="C981" s="84">
        <v>62</v>
      </c>
      <c r="D981" s="108" t="s">
        <v>51</v>
      </c>
      <c r="E981" s="108" t="s">
        <v>51</v>
      </c>
    </row>
    <row r="982" spans="1:5" x14ac:dyDescent="0.25">
      <c r="A982" s="61">
        <v>44302</v>
      </c>
      <c r="B982" s="14" t="s">
        <v>315</v>
      </c>
      <c r="C982" s="84">
        <v>74</v>
      </c>
      <c r="D982" s="108" t="s">
        <v>9</v>
      </c>
      <c r="E982" s="108" t="s">
        <v>9</v>
      </c>
    </row>
    <row r="983" spans="1:5" x14ac:dyDescent="0.25">
      <c r="A983" s="61">
        <v>44302</v>
      </c>
      <c r="B983" s="14" t="s">
        <v>315</v>
      </c>
      <c r="C983" s="84">
        <v>77</v>
      </c>
      <c r="D983" s="108" t="s">
        <v>11</v>
      </c>
      <c r="E983" s="54" t="s">
        <v>11</v>
      </c>
    </row>
    <row r="984" spans="1:5" x14ac:dyDescent="0.25">
      <c r="A984" s="61">
        <v>44302</v>
      </c>
      <c r="B984" s="14" t="s">
        <v>316</v>
      </c>
      <c r="C984" s="84">
        <v>80</v>
      </c>
      <c r="D984" s="108" t="s">
        <v>8</v>
      </c>
      <c r="E984" s="108" t="s">
        <v>58</v>
      </c>
    </row>
    <row r="985" spans="1:5" x14ac:dyDescent="0.25">
      <c r="A985" s="61">
        <v>44302</v>
      </c>
      <c r="B985" s="14" t="s">
        <v>316</v>
      </c>
      <c r="C985" s="84">
        <v>85</v>
      </c>
      <c r="D985" s="108" t="s">
        <v>8</v>
      </c>
      <c r="E985" s="108" t="s">
        <v>8</v>
      </c>
    </row>
    <row r="986" spans="1:5" x14ac:dyDescent="0.25">
      <c r="A986" s="61">
        <v>44302</v>
      </c>
      <c r="B986" s="14" t="s">
        <v>316</v>
      </c>
      <c r="C986" s="84">
        <v>71</v>
      </c>
      <c r="D986" s="108" t="s">
        <v>8</v>
      </c>
      <c r="E986" s="108" t="s">
        <v>8</v>
      </c>
    </row>
    <row r="987" spans="1:5" x14ac:dyDescent="0.25">
      <c r="A987" s="61">
        <v>44302</v>
      </c>
      <c r="B987" s="14" t="s">
        <v>315</v>
      </c>
      <c r="C987" s="84">
        <v>64</v>
      </c>
      <c r="D987" s="108" t="s">
        <v>10</v>
      </c>
      <c r="E987" s="54" t="s">
        <v>10</v>
      </c>
    </row>
    <row r="988" spans="1:5" x14ac:dyDescent="0.25">
      <c r="A988" s="61">
        <v>44303</v>
      </c>
      <c r="B988" s="14" t="s">
        <v>315</v>
      </c>
      <c r="C988" s="84">
        <v>73</v>
      </c>
      <c r="D988" s="108" t="s">
        <v>8</v>
      </c>
      <c r="E988" s="108" t="s">
        <v>718</v>
      </c>
    </row>
    <row r="989" spans="1:5" x14ac:dyDescent="0.25">
      <c r="A989" s="61">
        <v>44303</v>
      </c>
      <c r="B989" s="14" t="s">
        <v>315</v>
      </c>
      <c r="C989" s="84">
        <v>77</v>
      </c>
      <c r="D989" s="108" t="s">
        <v>8</v>
      </c>
      <c r="E989" s="108" t="s">
        <v>8</v>
      </c>
    </row>
    <row r="990" spans="1:5" x14ac:dyDescent="0.25">
      <c r="A990" s="61">
        <v>44303</v>
      </c>
      <c r="B990" s="14" t="s">
        <v>316</v>
      </c>
      <c r="C990" s="84">
        <v>78</v>
      </c>
      <c r="D990" s="108" t="s">
        <v>51</v>
      </c>
      <c r="E990" s="108" t="s">
        <v>51</v>
      </c>
    </row>
    <row r="991" spans="1:5" x14ac:dyDescent="0.25">
      <c r="A991" s="61">
        <v>44305</v>
      </c>
      <c r="B991" s="14" t="s">
        <v>316</v>
      </c>
      <c r="C991" s="84">
        <v>66</v>
      </c>
      <c r="D991" s="108" t="s">
        <v>20</v>
      </c>
      <c r="E991" s="108" t="s">
        <v>20</v>
      </c>
    </row>
    <row r="992" spans="1:5" x14ac:dyDescent="0.25">
      <c r="A992" s="61">
        <v>44305</v>
      </c>
      <c r="B992" s="14" t="s">
        <v>315</v>
      </c>
      <c r="C992" s="84">
        <v>90</v>
      </c>
      <c r="D992" s="108" t="s">
        <v>13</v>
      </c>
      <c r="E992" s="108" t="s">
        <v>13</v>
      </c>
    </row>
    <row r="993" spans="1:5" x14ac:dyDescent="0.25">
      <c r="A993" s="61">
        <v>44305</v>
      </c>
      <c r="B993" s="14" t="s">
        <v>316</v>
      </c>
      <c r="C993" s="84">
        <v>94</v>
      </c>
      <c r="D993" s="108" t="s">
        <v>7</v>
      </c>
      <c r="E993" s="108" t="s">
        <v>114</v>
      </c>
    </row>
    <row r="994" spans="1:5" x14ac:dyDescent="0.25">
      <c r="A994" s="61">
        <v>44305</v>
      </c>
      <c r="B994" s="14" t="s">
        <v>316</v>
      </c>
      <c r="C994" s="84">
        <v>43</v>
      </c>
      <c r="D994" s="108" t="s">
        <v>7</v>
      </c>
      <c r="E994" s="108" t="s">
        <v>7</v>
      </c>
    </row>
    <row r="995" spans="1:5" x14ac:dyDescent="0.25">
      <c r="A995" s="61">
        <v>44305</v>
      </c>
      <c r="B995" s="14" t="s">
        <v>315</v>
      </c>
      <c r="C995" s="84">
        <v>91</v>
      </c>
      <c r="D995" s="108" t="s">
        <v>9</v>
      </c>
      <c r="E995" s="108" t="s">
        <v>9</v>
      </c>
    </row>
    <row r="996" spans="1:5" x14ac:dyDescent="0.25">
      <c r="A996" s="61">
        <v>44305</v>
      </c>
      <c r="B996" s="14" t="s">
        <v>316</v>
      </c>
      <c r="C996" s="84">
        <v>71</v>
      </c>
      <c r="D996" s="108" t="s">
        <v>8</v>
      </c>
      <c r="E996" s="108" t="s">
        <v>8</v>
      </c>
    </row>
    <row r="997" spans="1:5" x14ac:dyDescent="0.25">
      <c r="A997" s="61">
        <v>44305</v>
      </c>
      <c r="B997" s="14" t="s">
        <v>315</v>
      </c>
      <c r="C997" s="84">
        <v>80</v>
      </c>
      <c r="D997" s="108" t="s">
        <v>8</v>
      </c>
      <c r="E997" s="108" t="s">
        <v>8</v>
      </c>
    </row>
    <row r="998" spans="1:5" x14ac:dyDescent="0.25">
      <c r="A998" s="61">
        <v>44305</v>
      </c>
      <c r="B998" s="14" t="s">
        <v>315</v>
      </c>
      <c r="C998" s="84">
        <v>35</v>
      </c>
      <c r="D998" s="108" t="s">
        <v>50</v>
      </c>
      <c r="E998" s="108" t="s">
        <v>365</v>
      </c>
    </row>
    <row r="999" spans="1:5" x14ac:dyDescent="0.25">
      <c r="A999" s="61">
        <v>44305</v>
      </c>
      <c r="B999" s="14" t="s">
        <v>315</v>
      </c>
      <c r="C999" s="84">
        <v>85</v>
      </c>
      <c r="D999" s="108" t="s">
        <v>27</v>
      </c>
      <c r="E999" s="108" t="s">
        <v>619</v>
      </c>
    </row>
    <row r="1000" spans="1:5" x14ac:dyDescent="0.25">
      <c r="A1000" s="61">
        <v>44305</v>
      </c>
      <c r="B1000" s="14" t="s">
        <v>316</v>
      </c>
      <c r="C1000" s="84">
        <v>72</v>
      </c>
      <c r="D1000" s="108" t="s">
        <v>51</v>
      </c>
      <c r="E1000" s="108" t="s">
        <v>51</v>
      </c>
    </row>
    <row r="1001" spans="1:5" x14ac:dyDescent="0.25">
      <c r="A1001" s="61">
        <v>44306</v>
      </c>
      <c r="B1001" s="14" t="s">
        <v>315</v>
      </c>
      <c r="C1001" s="84">
        <v>65</v>
      </c>
      <c r="D1001" s="108" t="s">
        <v>20</v>
      </c>
      <c r="E1001" s="108" t="s">
        <v>20</v>
      </c>
    </row>
    <row r="1002" spans="1:5" x14ac:dyDescent="0.25">
      <c r="A1002" s="61">
        <v>44306</v>
      </c>
      <c r="B1002" s="14" t="s">
        <v>315</v>
      </c>
      <c r="C1002" s="84">
        <v>93</v>
      </c>
      <c r="D1002" s="108" t="s">
        <v>20</v>
      </c>
      <c r="E1002" s="108" t="s">
        <v>20</v>
      </c>
    </row>
    <row r="1003" spans="1:5" x14ac:dyDescent="0.25">
      <c r="A1003" s="61">
        <v>44306</v>
      </c>
      <c r="B1003" s="14" t="s">
        <v>315</v>
      </c>
      <c r="C1003" s="84">
        <v>86</v>
      </c>
      <c r="D1003" s="108" t="s">
        <v>9</v>
      </c>
      <c r="E1003" s="108" t="s">
        <v>9</v>
      </c>
    </row>
    <row r="1004" spans="1:5" x14ac:dyDescent="0.25">
      <c r="A1004" s="61">
        <v>44306</v>
      </c>
      <c r="B1004" s="14" t="s">
        <v>315</v>
      </c>
      <c r="C1004" s="84">
        <v>87</v>
      </c>
      <c r="D1004" s="108" t="s">
        <v>12</v>
      </c>
      <c r="E1004" s="108" t="s">
        <v>12</v>
      </c>
    </row>
    <row r="1005" spans="1:5" x14ac:dyDescent="0.25">
      <c r="A1005" s="61">
        <v>44306</v>
      </c>
      <c r="B1005" s="14" t="s">
        <v>315</v>
      </c>
      <c r="C1005" s="84">
        <v>91</v>
      </c>
      <c r="D1005" s="108" t="s">
        <v>12</v>
      </c>
      <c r="E1005" s="108" t="s">
        <v>12</v>
      </c>
    </row>
    <row r="1006" spans="1:5" x14ac:dyDescent="0.25">
      <c r="A1006" s="61">
        <v>44306</v>
      </c>
      <c r="B1006" s="14" t="s">
        <v>315</v>
      </c>
      <c r="C1006" s="84">
        <v>63</v>
      </c>
      <c r="D1006" s="108" t="s">
        <v>8</v>
      </c>
      <c r="E1006" s="108" t="s">
        <v>8</v>
      </c>
    </row>
    <row r="1007" spans="1:5" x14ac:dyDescent="0.25">
      <c r="A1007" s="61">
        <v>44306</v>
      </c>
      <c r="B1007" s="14" t="s">
        <v>316</v>
      </c>
      <c r="C1007" s="84">
        <v>40</v>
      </c>
      <c r="D1007" s="108" t="s">
        <v>8</v>
      </c>
      <c r="E1007" s="108" t="s">
        <v>8</v>
      </c>
    </row>
    <row r="1008" spans="1:5" x14ac:dyDescent="0.25">
      <c r="A1008" s="61">
        <v>44306</v>
      </c>
      <c r="B1008" s="14" t="s">
        <v>316</v>
      </c>
      <c r="C1008" s="84">
        <v>81</v>
      </c>
      <c r="D1008" s="108" t="s">
        <v>8</v>
      </c>
      <c r="E1008" s="108" t="s">
        <v>8</v>
      </c>
    </row>
    <row r="1009" spans="1:5" x14ac:dyDescent="0.25">
      <c r="A1009" s="61">
        <v>44306</v>
      </c>
      <c r="B1009" s="14" t="s">
        <v>316</v>
      </c>
      <c r="C1009" s="84">
        <v>49</v>
      </c>
      <c r="D1009" s="108" t="s">
        <v>8</v>
      </c>
      <c r="E1009" s="108" t="s">
        <v>8</v>
      </c>
    </row>
    <row r="1010" spans="1:5" x14ac:dyDescent="0.25">
      <c r="A1010" s="61">
        <v>44306</v>
      </c>
      <c r="B1010" s="14" t="s">
        <v>316</v>
      </c>
      <c r="C1010" s="84">
        <v>83</v>
      </c>
      <c r="D1010" s="108" t="s">
        <v>8</v>
      </c>
      <c r="E1010" s="108" t="s">
        <v>8</v>
      </c>
    </row>
    <row r="1011" spans="1:5" x14ac:dyDescent="0.25">
      <c r="A1011" s="61">
        <v>44307</v>
      </c>
      <c r="B1011" s="14" t="s">
        <v>315</v>
      </c>
      <c r="C1011" s="84">
        <v>77</v>
      </c>
      <c r="D1011" s="108" t="s">
        <v>8</v>
      </c>
      <c r="E1011" s="108" t="s">
        <v>203</v>
      </c>
    </row>
    <row r="1012" spans="1:5" x14ac:dyDescent="0.25">
      <c r="A1012" s="61">
        <v>44307</v>
      </c>
      <c r="B1012" s="14" t="s">
        <v>315</v>
      </c>
      <c r="C1012" s="84">
        <v>90</v>
      </c>
      <c r="D1012" s="108" t="s">
        <v>8</v>
      </c>
      <c r="E1012" s="108" t="s">
        <v>203</v>
      </c>
    </row>
    <row r="1013" spans="1:5" x14ac:dyDescent="0.25">
      <c r="A1013" s="61">
        <v>44307</v>
      </c>
      <c r="B1013" s="14" t="s">
        <v>316</v>
      </c>
      <c r="C1013" s="84">
        <v>68</v>
      </c>
      <c r="D1013" s="108" t="s">
        <v>8</v>
      </c>
      <c r="E1013" s="108" t="s">
        <v>8</v>
      </c>
    </row>
    <row r="1014" spans="1:5" x14ac:dyDescent="0.25">
      <c r="A1014" s="61">
        <v>44307</v>
      </c>
      <c r="B1014" s="14" t="s">
        <v>316</v>
      </c>
      <c r="C1014" s="84">
        <v>70</v>
      </c>
      <c r="D1014" s="108" t="s">
        <v>8</v>
      </c>
      <c r="E1014" s="108" t="s">
        <v>8</v>
      </c>
    </row>
    <row r="1015" spans="1:5" x14ac:dyDescent="0.25">
      <c r="A1015" s="61">
        <v>44307</v>
      </c>
      <c r="B1015" s="14" t="s">
        <v>316</v>
      </c>
      <c r="C1015" s="84">
        <v>86</v>
      </c>
      <c r="D1015" s="108" t="s">
        <v>8</v>
      </c>
      <c r="E1015" s="108" t="s">
        <v>8</v>
      </c>
    </row>
    <row r="1016" spans="1:5" x14ac:dyDescent="0.25">
      <c r="A1016" s="61">
        <v>44308</v>
      </c>
      <c r="B1016" s="14" t="s">
        <v>316</v>
      </c>
      <c r="C1016" s="84">
        <v>52</v>
      </c>
      <c r="D1016" s="108" t="s">
        <v>11</v>
      </c>
      <c r="E1016" s="108" t="s">
        <v>11</v>
      </c>
    </row>
    <row r="1017" spans="1:5" x14ac:dyDescent="0.25">
      <c r="A1017" s="61">
        <v>44308</v>
      </c>
      <c r="B1017" s="14" t="s">
        <v>316</v>
      </c>
      <c r="C1017" s="84">
        <v>85</v>
      </c>
      <c r="D1017" s="108" t="s">
        <v>11</v>
      </c>
      <c r="E1017" s="108" t="s">
        <v>133</v>
      </c>
    </row>
    <row r="1018" spans="1:5" x14ac:dyDescent="0.25">
      <c r="A1018" s="61">
        <v>44308</v>
      </c>
      <c r="B1018" s="14" t="s">
        <v>316</v>
      </c>
      <c r="C1018" s="84">
        <v>60</v>
      </c>
      <c r="D1018" s="108" t="s">
        <v>8</v>
      </c>
      <c r="E1018" s="108" t="s">
        <v>1041</v>
      </c>
    </row>
    <row r="1019" spans="1:5" x14ac:dyDescent="0.25">
      <c r="A1019" s="61">
        <v>44308</v>
      </c>
      <c r="B1019" s="14" t="s">
        <v>316</v>
      </c>
      <c r="C1019" s="84">
        <v>84</v>
      </c>
      <c r="D1019" s="108" t="s">
        <v>8</v>
      </c>
      <c r="E1019" s="108" t="s">
        <v>8</v>
      </c>
    </row>
    <row r="1020" spans="1:5" x14ac:dyDescent="0.25">
      <c r="A1020" s="61">
        <v>44308</v>
      </c>
      <c r="B1020" s="14" t="s">
        <v>316</v>
      </c>
      <c r="C1020" s="84">
        <v>69</v>
      </c>
      <c r="D1020" s="108" t="s">
        <v>8</v>
      </c>
      <c r="E1020" s="108" t="s">
        <v>8</v>
      </c>
    </row>
    <row r="1021" spans="1:5" x14ac:dyDescent="0.25">
      <c r="A1021" s="61">
        <v>44308</v>
      </c>
      <c r="B1021" s="14" t="s">
        <v>315</v>
      </c>
      <c r="C1021" s="84">
        <v>69</v>
      </c>
      <c r="D1021" s="108" t="s">
        <v>8</v>
      </c>
      <c r="E1021" s="108" t="s">
        <v>8</v>
      </c>
    </row>
    <row r="1022" spans="1:5" x14ac:dyDescent="0.25">
      <c r="A1022" s="61">
        <v>44309</v>
      </c>
      <c r="B1022" s="14" t="s">
        <v>316</v>
      </c>
      <c r="C1022" s="84">
        <v>82</v>
      </c>
      <c r="D1022" s="108" t="s">
        <v>7</v>
      </c>
      <c r="E1022" s="108" t="s">
        <v>114</v>
      </c>
    </row>
    <row r="1023" spans="1:5" x14ac:dyDescent="0.25">
      <c r="A1023" s="61">
        <v>44309</v>
      </c>
      <c r="B1023" s="14" t="s">
        <v>316</v>
      </c>
      <c r="C1023" s="84">
        <v>86</v>
      </c>
      <c r="D1023" s="108" t="s">
        <v>11</v>
      </c>
      <c r="E1023" s="108" t="s">
        <v>133</v>
      </c>
    </row>
    <row r="1024" spans="1:5" x14ac:dyDescent="0.25">
      <c r="A1024" s="61">
        <v>44309</v>
      </c>
      <c r="B1024" s="14" t="s">
        <v>316</v>
      </c>
      <c r="C1024" s="84">
        <v>48</v>
      </c>
      <c r="D1024" s="108" t="s">
        <v>8</v>
      </c>
      <c r="E1024" s="108" t="s">
        <v>8</v>
      </c>
    </row>
    <row r="1025" spans="1:5" x14ac:dyDescent="0.25">
      <c r="A1025" s="61">
        <v>44309</v>
      </c>
      <c r="B1025" s="14" t="s">
        <v>315</v>
      </c>
      <c r="C1025" s="84">
        <v>71</v>
      </c>
      <c r="D1025" s="108" t="s">
        <v>8</v>
      </c>
      <c r="E1025" s="108" t="s">
        <v>8</v>
      </c>
    </row>
    <row r="1026" spans="1:5" x14ac:dyDescent="0.25">
      <c r="A1026" s="61">
        <v>44309</v>
      </c>
      <c r="B1026" s="14" t="s">
        <v>316</v>
      </c>
      <c r="C1026" s="84">
        <v>40</v>
      </c>
      <c r="D1026" s="108" t="s">
        <v>27</v>
      </c>
      <c r="E1026" s="108" t="s">
        <v>853</v>
      </c>
    </row>
    <row r="1027" spans="1:5" x14ac:dyDescent="0.25">
      <c r="A1027" s="61">
        <v>44309</v>
      </c>
      <c r="B1027" s="14" t="s">
        <v>315</v>
      </c>
      <c r="C1027" s="84">
        <v>85</v>
      </c>
      <c r="D1027" s="108" t="s">
        <v>51</v>
      </c>
      <c r="E1027" s="108" t="s">
        <v>51</v>
      </c>
    </row>
    <row r="1028" spans="1:5" x14ac:dyDescent="0.25">
      <c r="A1028" s="61">
        <v>44309</v>
      </c>
      <c r="B1028" s="14" t="s">
        <v>316</v>
      </c>
      <c r="C1028" s="84">
        <v>52</v>
      </c>
      <c r="D1028" s="108" t="s">
        <v>10</v>
      </c>
      <c r="E1028" s="108" t="s">
        <v>1021</v>
      </c>
    </row>
    <row r="1029" spans="1:5" x14ac:dyDescent="0.25">
      <c r="A1029" s="61">
        <v>44309</v>
      </c>
      <c r="B1029" s="14" t="s">
        <v>316</v>
      </c>
      <c r="C1029" s="84">
        <v>77</v>
      </c>
      <c r="D1029" s="108" t="s">
        <v>10</v>
      </c>
      <c r="E1029" s="108" t="s">
        <v>1021</v>
      </c>
    </row>
    <row r="1030" spans="1:5" x14ac:dyDescent="0.25">
      <c r="A1030" s="61">
        <v>44310</v>
      </c>
      <c r="B1030" s="14" t="s">
        <v>316</v>
      </c>
      <c r="C1030" s="84">
        <v>65</v>
      </c>
      <c r="D1030" s="108" t="s">
        <v>14</v>
      </c>
      <c r="E1030" s="108" t="s">
        <v>14</v>
      </c>
    </row>
    <row r="1031" spans="1:5" x14ac:dyDescent="0.25">
      <c r="A1031" s="61">
        <v>44310</v>
      </c>
      <c r="B1031" s="14" t="s">
        <v>315</v>
      </c>
      <c r="C1031" s="84">
        <v>60</v>
      </c>
      <c r="D1031" s="108" t="s">
        <v>20</v>
      </c>
      <c r="E1031" s="108" t="s">
        <v>20</v>
      </c>
    </row>
    <row r="1032" spans="1:5" x14ac:dyDescent="0.25">
      <c r="A1032" s="61">
        <v>44312</v>
      </c>
      <c r="B1032" s="14" t="s">
        <v>316</v>
      </c>
      <c r="C1032" s="84">
        <v>90</v>
      </c>
      <c r="D1032" s="108" t="s">
        <v>14</v>
      </c>
      <c r="E1032" s="108" t="s">
        <v>16</v>
      </c>
    </row>
    <row r="1033" spans="1:5" x14ac:dyDescent="0.25">
      <c r="A1033" s="61">
        <v>44312</v>
      </c>
      <c r="B1033" s="14" t="s">
        <v>316</v>
      </c>
      <c r="C1033" s="84">
        <v>69</v>
      </c>
      <c r="D1033" s="108" t="s">
        <v>8</v>
      </c>
      <c r="E1033" s="108" t="s">
        <v>8</v>
      </c>
    </row>
    <row r="1034" spans="1:5" x14ac:dyDescent="0.25">
      <c r="A1034" s="61">
        <v>44313</v>
      </c>
      <c r="B1034" s="14" t="s">
        <v>316</v>
      </c>
      <c r="C1034" s="84">
        <v>45</v>
      </c>
      <c r="D1034" s="108" t="s">
        <v>20</v>
      </c>
      <c r="E1034" s="108" t="s">
        <v>20</v>
      </c>
    </row>
    <row r="1035" spans="1:5" x14ac:dyDescent="0.25">
      <c r="A1035" s="61">
        <v>44313</v>
      </c>
      <c r="B1035" s="14" t="s">
        <v>316</v>
      </c>
      <c r="C1035" s="84">
        <v>80</v>
      </c>
      <c r="D1035" s="108" t="s">
        <v>20</v>
      </c>
      <c r="E1035" s="108" t="s">
        <v>20</v>
      </c>
    </row>
    <row r="1036" spans="1:5" x14ac:dyDescent="0.25">
      <c r="A1036" s="61">
        <v>44313</v>
      </c>
      <c r="B1036" s="14" t="s">
        <v>315</v>
      </c>
      <c r="C1036" s="84">
        <v>47</v>
      </c>
      <c r="D1036" s="108" t="s">
        <v>20</v>
      </c>
      <c r="E1036" s="108" t="s">
        <v>20</v>
      </c>
    </row>
    <row r="1037" spans="1:5" x14ac:dyDescent="0.25">
      <c r="A1037" s="61">
        <v>44313</v>
      </c>
      <c r="B1037" s="14" t="s">
        <v>315</v>
      </c>
      <c r="C1037" s="84">
        <v>75</v>
      </c>
      <c r="D1037" s="108" t="s">
        <v>20</v>
      </c>
      <c r="E1037" s="108" t="s">
        <v>20</v>
      </c>
    </row>
    <row r="1038" spans="1:5" x14ac:dyDescent="0.25">
      <c r="A1038" s="61">
        <v>44313</v>
      </c>
      <c r="B1038" s="14" t="s">
        <v>316</v>
      </c>
      <c r="C1038" s="84">
        <v>75</v>
      </c>
      <c r="D1038" s="108" t="s">
        <v>11</v>
      </c>
      <c r="E1038" s="108" t="s">
        <v>11</v>
      </c>
    </row>
    <row r="1039" spans="1:5" x14ac:dyDescent="0.25">
      <c r="A1039" s="61">
        <v>44313</v>
      </c>
      <c r="B1039" s="14" t="s">
        <v>316</v>
      </c>
      <c r="C1039" s="84">
        <v>61</v>
      </c>
      <c r="D1039" s="108" t="s">
        <v>8</v>
      </c>
      <c r="E1039" s="108" t="s">
        <v>8</v>
      </c>
    </row>
    <row r="1040" spans="1:5" x14ac:dyDescent="0.25">
      <c r="A1040" s="61">
        <v>44313</v>
      </c>
      <c r="B1040" s="14" t="s">
        <v>316</v>
      </c>
      <c r="C1040" s="84">
        <v>53</v>
      </c>
      <c r="D1040" s="108" t="s">
        <v>8</v>
      </c>
      <c r="E1040" s="108" t="s">
        <v>8</v>
      </c>
    </row>
    <row r="1041" spans="1:5" x14ac:dyDescent="0.25">
      <c r="A1041" s="61">
        <v>44313</v>
      </c>
      <c r="B1041" s="14" t="s">
        <v>316</v>
      </c>
      <c r="C1041" s="84">
        <v>71</v>
      </c>
      <c r="D1041" s="108" t="s">
        <v>27</v>
      </c>
      <c r="E1041" s="108" t="s">
        <v>853</v>
      </c>
    </row>
    <row r="1042" spans="1:5" x14ac:dyDescent="0.25">
      <c r="A1042" s="61">
        <v>44313</v>
      </c>
      <c r="B1042" s="14" t="s">
        <v>316</v>
      </c>
      <c r="C1042" s="84">
        <v>86</v>
      </c>
      <c r="D1042" s="108" t="s">
        <v>10</v>
      </c>
      <c r="E1042" s="108" t="s">
        <v>10</v>
      </c>
    </row>
    <row r="1043" spans="1:5" x14ac:dyDescent="0.25">
      <c r="A1043" s="61">
        <v>44314</v>
      </c>
      <c r="B1043" s="14" t="s">
        <v>315</v>
      </c>
      <c r="C1043" s="84">
        <v>73</v>
      </c>
      <c r="D1043" s="108" t="s">
        <v>9</v>
      </c>
      <c r="E1043" s="108" t="s">
        <v>9</v>
      </c>
    </row>
    <row r="1044" spans="1:5" x14ac:dyDescent="0.25">
      <c r="A1044" s="61">
        <v>44314</v>
      </c>
      <c r="B1044" s="14" t="s">
        <v>316</v>
      </c>
      <c r="C1044" s="84">
        <v>85</v>
      </c>
      <c r="D1044" s="108" t="s">
        <v>8</v>
      </c>
      <c r="E1044" s="108" t="s">
        <v>8</v>
      </c>
    </row>
    <row r="1045" spans="1:5" x14ac:dyDescent="0.25">
      <c r="A1045" s="61">
        <v>44314</v>
      </c>
      <c r="B1045" s="14" t="s">
        <v>316</v>
      </c>
      <c r="C1045" s="84">
        <v>87</v>
      </c>
      <c r="D1045" s="108" t="s">
        <v>8</v>
      </c>
      <c r="E1045" s="108" t="s">
        <v>8</v>
      </c>
    </row>
    <row r="1046" spans="1:5" x14ac:dyDescent="0.25">
      <c r="A1046" s="61">
        <v>44314</v>
      </c>
      <c r="B1046" s="14" t="s">
        <v>315</v>
      </c>
      <c r="C1046" s="84">
        <v>85</v>
      </c>
      <c r="D1046" s="108" t="s">
        <v>8</v>
      </c>
      <c r="E1046" s="108" t="s">
        <v>1100</v>
      </c>
    </row>
    <row r="1047" spans="1:5" x14ac:dyDescent="0.25">
      <c r="A1047" s="61">
        <v>44314</v>
      </c>
      <c r="B1047" s="14" t="s">
        <v>316</v>
      </c>
      <c r="C1047" s="84">
        <v>68</v>
      </c>
      <c r="D1047" s="108" t="s">
        <v>8</v>
      </c>
      <c r="E1047" s="108" t="s">
        <v>110</v>
      </c>
    </row>
    <row r="1048" spans="1:5" x14ac:dyDescent="0.25">
      <c r="A1048" s="61">
        <v>44315</v>
      </c>
      <c r="B1048" s="14"/>
      <c r="C1048" s="84"/>
      <c r="D1048" s="108" t="s">
        <v>8</v>
      </c>
      <c r="E1048" s="108" t="s">
        <v>8</v>
      </c>
    </row>
    <row r="1049" spans="1:5" x14ac:dyDescent="0.25">
      <c r="A1049" s="61">
        <v>44315</v>
      </c>
      <c r="B1049" s="14"/>
      <c r="C1049" s="84"/>
      <c r="D1049" s="108" t="s">
        <v>27</v>
      </c>
      <c r="E1049" s="108" t="s">
        <v>853</v>
      </c>
    </row>
    <row r="1050" spans="1:5" x14ac:dyDescent="0.25">
      <c r="A1050" s="61">
        <v>44316</v>
      </c>
      <c r="B1050" s="14" t="s">
        <v>316</v>
      </c>
      <c r="C1050" s="84">
        <v>73</v>
      </c>
      <c r="D1050" s="108" t="s">
        <v>7</v>
      </c>
      <c r="E1050" s="108" t="s">
        <v>7</v>
      </c>
    </row>
    <row r="1051" spans="1:5" x14ac:dyDescent="0.25">
      <c r="A1051" s="61">
        <v>44316</v>
      </c>
      <c r="B1051" s="14" t="s">
        <v>315</v>
      </c>
      <c r="C1051" s="84">
        <v>73</v>
      </c>
      <c r="D1051" s="108" t="s">
        <v>7</v>
      </c>
      <c r="E1051" s="108" t="s">
        <v>7</v>
      </c>
    </row>
    <row r="1052" spans="1:5" x14ac:dyDescent="0.25">
      <c r="A1052" s="61">
        <v>44316</v>
      </c>
      <c r="B1052" s="14" t="s">
        <v>316</v>
      </c>
      <c r="C1052" s="84">
        <v>60</v>
      </c>
      <c r="D1052" s="108" t="s">
        <v>9</v>
      </c>
      <c r="E1052" s="108" t="s">
        <v>610</v>
      </c>
    </row>
    <row r="1053" spans="1:5" x14ac:dyDescent="0.25">
      <c r="A1053" s="61">
        <v>44316</v>
      </c>
      <c r="B1053" s="14" t="s">
        <v>316</v>
      </c>
      <c r="C1053" s="84">
        <v>69</v>
      </c>
      <c r="D1053" s="108" t="s">
        <v>9</v>
      </c>
      <c r="E1053" s="108" t="s">
        <v>9</v>
      </c>
    </row>
    <row r="1054" spans="1:5" x14ac:dyDescent="0.25">
      <c r="A1054" s="61">
        <v>44316</v>
      </c>
      <c r="B1054" s="14" t="s">
        <v>315</v>
      </c>
      <c r="C1054" s="84">
        <v>77</v>
      </c>
      <c r="D1054" s="108" t="s">
        <v>9</v>
      </c>
      <c r="E1054" s="108" t="s">
        <v>9</v>
      </c>
    </row>
    <row r="1055" spans="1:5" x14ac:dyDescent="0.25">
      <c r="A1055" s="61">
        <v>44316</v>
      </c>
      <c r="B1055" s="14" t="s">
        <v>316</v>
      </c>
      <c r="C1055" s="84">
        <v>67</v>
      </c>
      <c r="D1055" s="108" t="s">
        <v>9</v>
      </c>
      <c r="E1055" s="108" t="s">
        <v>143</v>
      </c>
    </row>
    <row r="1056" spans="1:5" x14ac:dyDescent="0.25">
      <c r="A1056" s="61">
        <v>44316</v>
      </c>
      <c r="B1056" s="14" t="s">
        <v>315</v>
      </c>
      <c r="C1056" s="84">
        <v>76</v>
      </c>
      <c r="D1056" s="108" t="s">
        <v>9</v>
      </c>
      <c r="E1056" s="108" t="s">
        <v>143</v>
      </c>
    </row>
    <row r="1057" spans="1:5" x14ac:dyDescent="0.25">
      <c r="A1057" s="61">
        <v>44316</v>
      </c>
      <c r="B1057" s="14" t="s">
        <v>316</v>
      </c>
      <c r="C1057" s="84">
        <v>66</v>
      </c>
      <c r="D1057" s="108" t="s">
        <v>50</v>
      </c>
      <c r="E1057" s="108" t="s">
        <v>365</v>
      </c>
    </row>
    <row r="1058" spans="1:5" x14ac:dyDescent="0.25">
      <c r="A1058" s="61">
        <v>44316</v>
      </c>
      <c r="B1058" s="14" t="s">
        <v>316</v>
      </c>
      <c r="C1058" s="84">
        <v>73</v>
      </c>
      <c r="D1058" s="108" t="s">
        <v>50</v>
      </c>
      <c r="E1058" s="108" t="s">
        <v>365</v>
      </c>
    </row>
    <row r="1059" spans="1:5" x14ac:dyDescent="0.25">
      <c r="A1059" s="61">
        <v>44316</v>
      </c>
      <c r="B1059" s="14" t="s">
        <v>316</v>
      </c>
      <c r="C1059" s="84">
        <v>66</v>
      </c>
      <c r="D1059" s="108" t="s">
        <v>51</v>
      </c>
      <c r="E1059" s="108" t="s">
        <v>51</v>
      </c>
    </row>
    <row r="1060" spans="1:5" x14ac:dyDescent="0.25">
      <c r="A1060" s="61">
        <v>44317</v>
      </c>
      <c r="B1060" s="14" t="s">
        <v>315</v>
      </c>
      <c r="C1060" s="84">
        <v>76</v>
      </c>
      <c r="D1060" s="108" t="s">
        <v>7</v>
      </c>
      <c r="E1060" s="108" t="s">
        <v>7</v>
      </c>
    </row>
    <row r="1061" spans="1:5" x14ac:dyDescent="0.25">
      <c r="A1061" s="61">
        <v>44317</v>
      </c>
      <c r="B1061" s="14" t="s">
        <v>316</v>
      </c>
      <c r="C1061" s="84">
        <v>77</v>
      </c>
      <c r="D1061" s="108" t="s">
        <v>9</v>
      </c>
      <c r="E1061" s="108" t="s">
        <v>9</v>
      </c>
    </row>
    <row r="1062" spans="1:5" x14ac:dyDescent="0.25">
      <c r="A1062" s="61">
        <v>44317</v>
      </c>
      <c r="B1062" s="14" t="s">
        <v>316</v>
      </c>
      <c r="C1062" s="84">
        <v>70</v>
      </c>
      <c r="D1062" s="108" t="s">
        <v>8</v>
      </c>
      <c r="E1062" s="108" t="s">
        <v>8</v>
      </c>
    </row>
    <row r="1063" spans="1:5" x14ac:dyDescent="0.25">
      <c r="A1063" s="61">
        <v>44317</v>
      </c>
      <c r="B1063" s="14" t="s">
        <v>316</v>
      </c>
      <c r="C1063" s="84">
        <v>61</v>
      </c>
      <c r="D1063" s="108" t="s">
        <v>8</v>
      </c>
      <c r="E1063" s="108" t="s">
        <v>8</v>
      </c>
    </row>
    <row r="1064" spans="1:5" x14ac:dyDescent="0.25">
      <c r="A1064" s="61">
        <v>44317</v>
      </c>
      <c r="B1064" s="14" t="s">
        <v>315</v>
      </c>
      <c r="C1064" s="84">
        <v>80</v>
      </c>
      <c r="D1064" s="108" t="s">
        <v>8</v>
      </c>
      <c r="E1064" s="108" t="s">
        <v>8</v>
      </c>
    </row>
    <row r="1065" spans="1:5" x14ac:dyDescent="0.25">
      <c r="A1065" s="61">
        <v>44317</v>
      </c>
      <c r="B1065" s="14" t="s">
        <v>315</v>
      </c>
      <c r="C1065" s="84">
        <v>64</v>
      </c>
      <c r="D1065" s="108" t="s">
        <v>8</v>
      </c>
      <c r="E1065" s="108" t="s">
        <v>8</v>
      </c>
    </row>
    <row r="1066" spans="1:5" x14ac:dyDescent="0.25">
      <c r="A1066" s="61">
        <v>44317</v>
      </c>
      <c r="B1066" s="14" t="s">
        <v>315</v>
      </c>
      <c r="C1066" s="84">
        <v>63</v>
      </c>
      <c r="D1066" s="108" t="s">
        <v>8</v>
      </c>
      <c r="E1066" s="108" t="s">
        <v>8</v>
      </c>
    </row>
    <row r="1067" spans="1:5" x14ac:dyDescent="0.25">
      <c r="A1067" s="61">
        <v>44317</v>
      </c>
      <c r="B1067" s="14" t="s">
        <v>315</v>
      </c>
      <c r="C1067" s="84">
        <v>79</v>
      </c>
      <c r="D1067" s="108" t="s">
        <v>8</v>
      </c>
      <c r="E1067" s="108" t="s">
        <v>8</v>
      </c>
    </row>
    <row r="1068" spans="1:5" x14ac:dyDescent="0.25">
      <c r="A1068" s="61">
        <v>44317</v>
      </c>
      <c r="B1068" s="14" t="s">
        <v>316</v>
      </c>
      <c r="C1068" s="84">
        <v>66</v>
      </c>
      <c r="D1068" s="108" t="s">
        <v>8</v>
      </c>
      <c r="E1068" s="108" t="s">
        <v>1100</v>
      </c>
    </row>
    <row r="1069" spans="1:5" x14ac:dyDescent="0.25">
      <c r="A1069" s="61">
        <v>44319</v>
      </c>
      <c r="B1069" s="14" t="s">
        <v>315</v>
      </c>
      <c r="C1069" s="84">
        <v>66</v>
      </c>
      <c r="D1069" s="108" t="s">
        <v>13</v>
      </c>
      <c r="E1069" s="108" t="s">
        <v>13</v>
      </c>
    </row>
    <row r="1070" spans="1:5" x14ac:dyDescent="0.25">
      <c r="A1070" s="61">
        <v>44319</v>
      </c>
      <c r="B1070" s="14" t="s">
        <v>315</v>
      </c>
      <c r="C1070" s="84">
        <v>64</v>
      </c>
      <c r="D1070" s="108" t="s">
        <v>8</v>
      </c>
      <c r="E1070" s="108" t="s">
        <v>828</v>
      </c>
    </row>
    <row r="1071" spans="1:5" x14ac:dyDescent="0.25">
      <c r="A1071" s="61">
        <v>44319</v>
      </c>
      <c r="B1071" s="14" t="s">
        <v>316</v>
      </c>
      <c r="C1071" s="84">
        <v>46</v>
      </c>
      <c r="D1071" s="108" t="s">
        <v>8</v>
      </c>
      <c r="E1071" s="108" t="s">
        <v>40</v>
      </c>
    </row>
    <row r="1072" spans="1:5" x14ac:dyDescent="0.25">
      <c r="A1072" s="61">
        <v>44320</v>
      </c>
      <c r="B1072" s="14" t="s">
        <v>315</v>
      </c>
      <c r="C1072" s="84">
        <v>21</v>
      </c>
      <c r="D1072" s="108" t="s">
        <v>20</v>
      </c>
      <c r="E1072" s="108" t="s">
        <v>20</v>
      </c>
    </row>
    <row r="1073" spans="1:5" x14ac:dyDescent="0.25">
      <c r="A1073" s="61">
        <v>44320</v>
      </c>
      <c r="B1073" s="14" t="s">
        <v>315</v>
      </c>
      <c r="C1073" s="84">
        <v>77</v>
      </c>
      <c r="D1073" s="108" t="s">
        <v>9</v>
      </c>
      <c r="E1073" s="108" t="s">
        <v>9</v>
      </c>
    </row>
    <row r="1074" spans="1:5" x14ac:dyDescent="0.25">
      <c r="A1074" s="61">
        <v>44320</v>
      </c>
      <c r="B1074" s="14" t="s">
        <v>316</v>
      </c>
      <c r="C1074" s="84">
        <v>66</v>
      </c>
      <c r="D1074" s="108" t="s">
        <v>9</v>
      </c>
      <c r="E1074" s="108" t="s">
        <v>9</v>
      </c>
    </row>
    <row r="1075" spans="1:5" x14ac:dyDescent="0.25">
      <c r="A1075" s="61">
        <v>44320</v>
      </c>
      <c r="B1075" s="14" t="s">
        <v>316</v>
      </c>
      <c r="C1075" s="84">
        <v>85</v>
      </c>
      <c r="D1075" s="108" t="s">
        <v>12</v>
      </c>
      <c r="E1075" s="108" t="s">
        <v>768</v>
      </c>
    </row>
    <row r="1076" spans="1:5" x14ac:dyDescent="0.25">
      <c r="A1076" s="61">
        <v>44320</v>
      </c>
      <c r="B1076" s="14" t="s">
        <v>315</v>
      </c>
      <c r="C1076" s="84">
        <v>61</v>
      </c>
      <c r="D1076" s="108" t="s">
        <v>8</v>
      </c>
      <c r="E1076" s="108" t="s">
        <v>8</v>
      </c>
    </row>
    <row r="1077" spans="1:5" x14ac:dyDescent="0.25">
      <c r="A1077" s="61">
        <v>44320</v>
      </c>
      <c r="B1077" s="14" t="s">
        <v>316</v>
      </c>
      <c r="C1077" s="84">
        <v>42</v>
      </c>
      <c r="D1077" s="108" t="s">
        <v>27</v>
      </c>
      <c r="E1077" s="108" t="s">
        <v>853</v>
      </c>
    </row>
    <row r="1078" spans="1:5" x14ac:dyDescent="0.25">
      <c r="A1078" s="61">
        <v>44320</v>
      </c>
      <c r="B1078" s="14" t="s">
        <v>315</v>
      </c>
      <c r="C1078" s="84">
        <v>64</v>
      </c>
      <c r="D1078" s="108" t="s">
        <v>51</v>
      </c>
      <c r="E1078" s="108" t="s">
        <v>51</v>
      </c>
    </row>
    <row r="1079" spans="1:5" x14ac:dyDescent="0.25">
      <c r="A1079" s="61">
        <v>44320</v>
      </c>
      <c r="B1079" s="14" t="s">
        <v>316</v>
      </c>
      <c r="C1079" s="84">
        <v>82</v>
      </c>
      <c r="D1079" s="108" t="s">
        <v>51</v>
      </c>
      <c r="E1079" s="108" t="s">
        <v>51</v>
      </c>
    </row>
    <row r="1080" spans="1:5" x14ac:dyDescent="0.25">
      <c r="A1080" s="61">
        <v>44320</v>
      </c>
      <c r="B1080" s="14" t="s">
        <v>316</v>
      </c>
      <c r="C1080" s="84">
        <v>70</v>
      </c>
      <c r="D1080" s="108" t="s">
        <v>51</v>
      </c>
      <c r="E1080" s="108" t="s">
        <v>51</v>
      </c>
    </row>
    <row r="1081" spans="1:5" x14ac:dyDescent="0.25">
      <c r="A1081" s="61">
        <v>44320</v>
      </c>
      <c r="B1081" s="14" t="s">
        <v>315</v>
      </c>
      <c r="C1081" s="84">
        <v>62</v>
      </c>
      <c r="D1081" s="108" t="s">
        <v>10</v>
      </c>
      <c r="E1081" s="108" t="s">
        <v>1027</v>
      </c>
    </row>
    <row r="1082" spans="1:5" x14ac:dyDescent="0.25">
      <c r="A1082" s="61">
        <v>44320</v>
      </c>
      <c r="B1082" s="14" t="s">
        <v>315</v>
      </c>
      <c r="C1082" s="84">
        <v>75</v>
      </c>
      <c r="D1082" s="108" t="s">
        <v>10</v>
      </c>
      <c r="E1082" s="108" t="s">
        <v>10</v>
      </c>
    </row>
    <row r="1083" spans="1:5" x14ac:dyDescent="0.25">
      <c r="A1083" s="61">
        <v>44321</v>
      </c>
      <c r="B1083" s="14" t="s">
        <v>316</v>
      </c>
      <c r="C1083" s="84">
        <v>71</v>
      </c>
      <c r="D1083" s="108" t="s">
        <v>13</v>
      </c>
      <c r="E1083" s="108" t="s">
        <v>221</v>
      </c>
    </row>
    <row r="1084" spans="1:5" x14ac:dyDescent="0.25">
      <c r="A1084" s="61">
        <v>44321</v>
      </c>
      <c r="B1084" s="14" t="s">
        <v>316</v>
      </c>
      <c r="C1084" s="84">
        <v>87</v>
      </c>
      <c r="D1084" s="108" t="s">
        <v>7</v>
      </c>
      <c r="E1084" s="108" t="s">
        <v>7</v>
      </c>
    </row>
    <row r="1085" spans="1:5" x14ac:dyDescent="0.25">
      <c r="A1085" s="61">
        <v>44321</v>
      </c>
      <c r="B1085" s="14" t="s">
        <v>315</v>
      </c>
      <c r="C1085" s="84">
        <v>89</v>
      </c>
      <c r="D1085" s="108" t="s">
        <v>7</v>
      </c>
      <c r="E1085" s="108" t="s">
        <v>7</v>
      </c>
    </row>
    <row r="1086" spans="1:5" x14ac:dyDescent="0.25">
      <c r="A1086" s="61">
        <v>44321</v>
      </c>
      <c r="B1086" s="14" t="s">
        <v>316</v>
      </c>
      <c r="C1086" s="84">
        <v>71</v>
      </c>
      <c r="D1086" s="108" t="s">
        <v>8</v>
      </c>
      <c r="E1086" s="108" t="s">
        <v>8</v>
      </c>
    </row>
    <row r="1087" spans="1:5" x14ac:dyDescent="0.25">
      <c r="A1087" s="61">
        <v>44321</v>
      </c>
      <c r="B1087" s="14" t="s">
        <v>316</v>
      </c>
      <c r="C1087" s="84">
        <v>65</v>
      </c>
      <c r="D1087" s="108" t="s">
        <v>10</v>
      </c>
      <c r="E1087" s="108" t="s">
        <v>10</v>
      </c>
    </row>
    <row r="1088" spans="1:5" x14ac:dyDescent="0.25">
      <c r="A1088" s="61">
        <v>44322</v>
      </c>
      <c r="B1088" s="14" t="s">
        <v>316</v>
      </c>
      <c r="C1088" s="84">
        <v>57</v>
      </c>
      <c r="D1088" s="108" t="s">
        <v>11</v>
      </c>
      <c r="E1088" s="108" t="s">
        <v>752</v>
      </c>
    </row>
    <row r="1089" spans="1:5" x14ac:dyDescent="0.25">
      <c r="A1089" s="61">
        <v>44322</v>
      </c>
      <c r="B1089" s="14" t="s">
        <v>316</v>
      </c>
      <c r="C1089" s="84">
        <v>68</v>
      </c>
      <c r="D1089" s="108" t="s">
        <v>12</v>
      </c>
      <c r="E1089" s="108" t="s">
        <v>12</v>
      </c>
    </row>
    <row r="1090" spans="1:5" x14ac:dyDescent="0.25">
      <c r="A1090" s="61">
        <v>44322</v>
      </c>
      <c r="B1090" s="14" t="s">
        <v>315</v>
      </c>
      <c r="C1090" s="84">
        <v>80</v>
      </c>
      <c r="D1090" s="108" t="s">
        <v>8</v>
      </c>
      <c r="E1090" s="108" t="s">
        <v>72</v>
      </c>
    </row>
    <row r="1091" spans="1:5" x14ac:dyDescent="0.25">
      <c r="A1091" s="61">
        <v>44323</v>
      </c>
      <c r="B1091" s="14" t="s">
        <v>315</v>
      </c>
      <c r="C1091" s="84">
        <v>86</v>
      </c>
      <c r="D1091" s="108" t="s">
        <v>11</v>
      </c>
      <c r="E1091" s="108" t="s">
        <v>64</v>
      </c>
    </row>
    <row r="1092" spans="1:5" x14ac:dyDescent="0.25">
      <c r="A1092" s="61">
        <v>44323</v>
      </c>
      <c r="B1092" s="14" t="s">
        <v>315</v>
      </c>
      <c r="C1092" s="84">
        <v>72</v>
      </c>
      <c r="D1092" s="108" t="s">
        <v>8</v>
      </c>
      <c r="E1092" s="108" t="s">
        <v>8</v>
      </c>
    </row>
    <row r="1093" spans="1:5" x14ac:dyDescent="0.25">
      <c r="A1093" s="61">
        <v>44323</v>
      </c>
      <c r="B1093" s="14" t="s">
        <v>316</v>
      </c>
      <c r="C1093" s="84">
        <v>60</v>
      </c>
      <c r="D1093" s="108" t="s">
        <v>27</v>
      </c>
      <c r="E1093" s="108" t="s">
        <v>139</v>
      </c>
    </row>
    <row r="1094" spans="1:5" x14ac:dyDescent="0.25">
      <c r="A1094" s="61">
        <v>44324</v>
      </c>
      <c r="B1094" s="14" t="s">
        <v>316</v>
      </c>
      <c r="C1094" s="84">
        <v>72</v>
      </c>
      <c r="D1094" s="108" t="s">
        <v>14</v>
      </c>
      <c r="E1094" s="108" t="s">
        <v>84</v>
      </c>
    </row>
    <row r="1095" spans="1:5" x14ac:dyDescent="0.25">
      <c r="A1095" s="61">
        <v>44324</v>
      </c>
      <c r="B1095" s="14" t="s">
        <v>316</v>
      </c>
      <c r="C1095" s="84">
        <v>67</v>
      </c>
      <c r="D1095" s="108" t="s">
        <v>9</v>
      </c>
      <c r="E1095" s="108" t="s">
        <v>9</v>
      </c>
    </row>
    <row r="1096" spans="1:5" x14ac:dyDescent="0.25">
      <c r="A1096" s="61">
        <v>44324</v>
      </c>
      <c r="B1096" s="14" t="s">
        <v>315</v>
      </c>
      <c r="C1096" s="84">
        <v>69</v>
      </c>
      <c r="D1096" s="108" t="s">
        <v>27</v>
      </c>
      <c r="E1096" s="108" t="s">
        <v>139</v>
      </c>
    </row>
    <row r="1097" spans="1:5" x14ac:dyDescent="0.25">
      <c r="A1097" s="61">
        <v>44326</v>
      </c>
      <c r="B1097" s="14" t="s">
        <v>315</v>
      </c>
      <c r="C1097" s="84">
        <v>80</v>
      </c>
      <c r="D1097" s="108" t="s">
        <v>9</v>
      </c>
      <c r="E1097" s="108" t="s">
        <v>9</v>
      </c>
    </row>
    <row r="1098" spans="1:5" x14ac:dyDescent="0.25">
      <c r="A1098" s="61">
        <v>44326</v>
      </c>
      <c r="B1098" s="14" t="s">
        <v>315</v>
      </c>
      <c r="C1098" s="84">
        <v>91</v>
      </c>
      <c r="D1098" s="108" t="s">
        <v>9</v>
      </c>
      <c r="E1098" s="108" t="s">
        <v>9</v>
      </c>
    </row>
    <row r="1099" spans="1:5" x14ac:dyDescent="0.25">
      <c r="A1099" s="61">
        <v>44326</v>
      </c>
      <c r="B1099" s="14" t="s">
        <v>315</v>
      </c>
      <c r="C1099" s="84">
        <v>70</v>
      </c>
      <c r="D1099" s="108" t="s">
        <v>9</v>
      </c>
      <c r="E1099" s="108" t="s">
        <v>9</v>
      </c>
    </row>
    <row r="1100" spans="1:5" x14ac:dyDescent="0.25">
      <c r="A1100" s="61">
        <v>44326</v>
      </c>
      <c r="B1100" s="14" t="s">
        <v>316</v>
      </c>
      <c r="C1100" s="84">
        <v>66</v>
      </c>
      <c r="D1100" s="108" t="s">
        <v>9</v>
      </c>
      <c r="E1100" s="108" t="s">
        <v>9</v>
      </c>
    </row>
    <row r="1101" spans="1:5" x14ac:dyDescent="0.25">
      <c r="A1101" s="61">
        <v>44326</v>
      </c>
      <c r="B1101" s="14" t="s">
        <v>315</v>
      </c>
      <c r="C1101" s="84">
        <v>61</v>
      </c>
      <c r="D1101" s="108" t="s">
        <v>858</v>
      </c>
      <c r="E1101" s="108" t="s">
        <v>859</v>
      </c>
    </row>
    <row r="1102" spans="1:5" x14ac:dyDescent="0.25">
      <c r="A1102" s="61">
        <v>44326</v>
      </c>
      <c r="B1102" s="14" t="s">
        <v>316</v>
      </c>
      <c r="C1102" s="84">
        <v>64</v>
      </c>
      <c r="D1102" s="108" t="s">
        <v>8</v>
      </c>
      <c r="E1102" s="108" t="s">
        <v>593</v>
      </c>
    </row>
    <row r="1103" spans="1:5" x14ac:dyDescent="0.25">
      <c r="A1103" s="61">
        <v>44326</v>
      </c>
      <c r="B1103" s="14" t="s">
        <v>315</v>
      </c>
      <c r="C1103" s="84">
        <v>65</v>
      </c>
      <c r="D1103" s="108" t="s">
        <v>8</v>
      </c>
      <c r="E1103" s="108" t="s">
        <v>110</v>
      </c>
    </row>
    <row r="1104" spans="1:5" x14ac:dyDescent="0.25">
      <c r="A1104" s="61">
        <v>44327</v>
      </c>
      <c r="B1104" s="14" t="s">
        <v>316</v>
      </c>
      <c r="C1104" s="84">
        <v>71</v>
      </c>
      <c r="D1104" s="108" t="s">
        <v>14</v>
      </c>
      <c r="E1104" s="108" t="s">
        <v>1020</v>
      </c>
    </row>
    <row r="1105" spans="1:5" x14ac:dyDescent="0.25">
      <c r="A1105" s="61">
        <v>44327</v>
      </c>
      <c r="B1105" s="14" t="s">
        <v>315</v>
      </c>
      <c r="C1105" s="84">
        <v>87</v>
      </c>
      <c r="D1105" s="108" t="s">
        <v>858</v>
      </c>
      <c r="E1105" s="108" t="s">
        <v>859</v>
      </c>
    </row>
    <row r="1106" spans="1:5" x14ac:dyDescent="0.25">
      <c r="A1106" s="61">
        <v>44327</v>
      </c>
      <c r="B1106" s="14" t="s">
        <v>315</v>
      </c>
      <c r="C1106" s="84">
        <v>80</v>
      </c>
      <c r="D1106" s="108" t="s">
        <v>8</v>
      </c>
      <c r="E1106" s="108" t="s">
        <v>58</v>
      </c>
    </row>
    <row r="1107" spans="1:5" x14ac:dyDescent="0.25">
      <c r="A1107" s="61">
        <v>44327</v>
      </c>
      <c r="B1107" s="14" t="s">
        <v>315</v>
      </c>
      <c r="C1107" s="84">
        <v>66</v>
      </c>
      <c r="D1107" s="108" t="s">
        <v>27</v>
      </c>
      <c r="E1107" s="108" t="s">
        <v>139</v>
      </c>
    </row>
    <row r="1108" spans="1:5" x14ac:dyDescent="0.25">
      <c r="A1108" s="61">
        <v>44328</v>
      </c>
      <c r="B1108" s="14" t="s">
        <v>315</v>
      </c>
      <c r="C1108" s="84">
        <v>76</v>
      </c>
      <c r="D1108" s="108" t="s">
        <v>14</v>
      </c>
      <c r="E1108" s="108" t="s">
        <v>1020</v>
      </c>
    </row>
    <row r="1109" spans="1:5" x14ac:dyDescent="0.25">
      <c r="A1109" s="61">
        <v>44328</v>
      </c>
      <c r="B1109" s="14" t="s">
        <v>316</v>
      </c>
      <c r="C1109" s="84">
        <v>95</v>
      </c>
      <c r="D1109" s="108" t="s">
        <v>24</v>
      </c>
      <c r="E1109" s="108" t="s">
        <v>23</v>
      </c>
    </row>
    <row r="1110" spans="1:5" x14ac:dyDescent="0.25">
      <c r="A1110" s="61">
        <v>44328</v>
      </c>
      <c r="B1110" s="14" t="s">
        <v>316</v>
      </c>
      <c r="C1110" s="84">
        <v>80</v>
      </c>
      <c r="D1110" s="108" t="s">
        <v>24</v>
      </c>
      <c r="E1110" s="108" t="s">
        <v>23</v>
      </c>
    </row>
    <row r="1111" spans="1:5" x14ac:dyDescent="0.25">
      <c r="A1111" s="61">
        <v>44328</v>
      </c>
      <c r="B1111" s="14" t="s">
        <v>316</v>
      </c>
      <c r="C1111" s="84">
        <v>60</v>
      </c>
      <c r="D1111" s="108" t="s">
        <v>1133</v>
      </c>
      <c r="E1111" s="108" t="s">
        <v>610</v>
      </c>
    </row>
    <row r="1112" spans="1:5" x14ac:dyDescent="0.25">
      <c r="A1112" s="61">
        <v>44328</v>
      </c>
      <c r="B1112" s="14" t="s">
        <v>315</v>
      </c>
      <c r="C1112" s="84">
        <v>98</v>
      </c>
      <c r="D1112" s="108" t="s">
        <v>1133</v>
      </c>
      <c r="E1112" s="108" t="s">
        <v>1133</v>
      </c>
    </row>
    <row r="1113" spans="1:5" x14ac:dyDescent="0.25">
      <c r="A1113" s="61">
        <v>44328</v>
      </c>
      <c r="B1113" s="14" t="s">
        <v>316</v>
      </c>
      <c r="C1113" s="84">
        <v>31</v>
      </c>
      <c r="D1113" s="108" t="s">
        <v>11</v>
      </c>
      <c r="E1113" s="108" t="s">
        <v>64</v>
      </c>
    </row>
    <row r="1114" spans="1:5" x14ac:dyDescent="0.25">
      <c r="A1114" s="61">
        <v>44328</v>
      </c>
      <c r="B1114" s="14" t="s">
        <v>316</v>
      </c>
      <c r="C1114" s="84">
        <v>62</v>
      </c>
      <c r="D1114" s="108" t="s">
        <v>8</v>
      </c>
      <c r="E1114" s="108" t="s">
        <v>203</v>
      </c>
    </row>
    <row r="1115" spans="1:5" x14ac:dyDescent="0.25">
      <c r="A1115" s="61">
        <v>44328</v>
      </c>
      <c r="B1115" s="14" t="s">
        <v>315</v>
      </c>
      <c r="C1115" s="84">
        <v>72</v>
      </c>
      <c r="D1115" s="108" t="s">
        <v>8</v>
      </c>
      <c r="E1115" s="108" t="s">
        <v>8</v>
      </c>
    </row>
    <row r="1116" spans="1:5" x14ac:dyDescent="0.25">
      <c r="A1116" s="61">
        <v>44329</v>
      </c>
      <c r="B1116" s="14" t="s">
        <v>316</v>
      </c>
      <c r="C1116" s="84">
        <v>73</v>
      </c>
      <c r="D1116" s="108" t="s">
        <v>7</v>
      </c>
      <c r="E1116" s="54"/>
    </row>
    <row r="1117" spans="1:5" x14ac:dyDescent="0.25">
      <c r="A1117" s="61">
        <v>44329</v>
      </c>
      <c r="B1117" s="14" t="s">
        <v>316</v>
      </c>
      <c r="C1117" s="84">
        <v>73</v>
      </c>
      <c r="D1117" s="108" t="s">
        <v>12</v>
      </c>
      <c r="E1117" s="54"/>
    </row>
    <row r="1118" spans="1:5" x14ac:dyDescent="0.25">
      <c r="A1118" s="61">
        <v>44329</v>
      </c>
      <c r="B1118" s="14" t="s">
        <v>316</v>
      </c>
      <c r="C1118" s="84">
        <v>71</v>
      </c>
      <c r="D1118" s="108" t="s">
        <v>12</v>
      </c>
      <c r="E1118" s="54"/>
    </row>
    <row r="1119" spans="1:5" x14ac:dyDescent="0.25">
      <c r="A1119" s="61">
        <v>44329</v>
      </c>
      <c r="B1119" s="14" t="s">
        <v>316</v>
      </c>
      <c r="C1119" s="84">
        <v>50</v>
      </c>
      <c r="D1119" s="108" t="s">
        <v>8</v>
      </c>
      <c r="E1119" s="108" t="s">
        <v>58</v>
      </c>
    </row>
    <row r="1120" spans="1:5" x14ac:dyDescent="0.25">
      <c r="A1120" s="61">
        <v>44329</v>
      </c>
      <c r="B1120" s="14" t="s">
        <v>316</v>
      </c>
      <c r="C1120" s="84">
        <v>41</v>
      </c>
      <c r="D1120" s="108" t="s">
        <v>8</v>
      </c>
      <c r="E1120" s="108" t="s">
        <v>203</v>
      </c>
    </row>
    <row r="1121" spans="1:5" x14ac:dyDescent="0.25">
      <c r="A1121" s="61">
        <v>44329</v>
      </c>
      <c r="B1121" s="14" t="s">
        <v>316</v>
      </c>
      <c r="C1121" s="84">
        <v>68</v>
      </c>
      <c r="D1121" s="108" t="s">
        <v>8</v>
      </c>
      <c r="E1121" s="54"/>
    </row>
    <row r="1122" spans="1:5" x14ac:dyDescent="0.25">
      <c r="A1122" s="61">
        <v>44330</v>
      </c>
      <c r="B1122" s="14" t="s">
        <v>315</v>
      </c>
      <c r="C1122" s="84">
        <v>29</v>
      </c>
      <c r="D1122" s="108" t="s">
        <v>20</v>
      </c>
      <c r="E1122" s="108" t="s">
        <v>20</v>
      </c>
    </row>
    <row r="1123" spans="1:5" x14ac:dyDescent="0.25">
      <c r="A1123" s="61">
        <v>44330</v>
      </c>
      <c r="B1123" s="14" t="s">
        <v>316</v>
      </c>
      <c r="C1123" s="84">
        <v>50</v>
      </c>
      <c r="D1123" s="108" t="s">
        <v>27</v>
      </c>
      <c r="E1123" s="54" t="s">
        <v>611</v>
      </c>
    </row>
    <row r="1124" spans="1:5" x14ac:dyDescent="0.25">
      <c r="A1124" s="61">
        <v>44330</v>
      </c>
      <c r="B1124" s="14" t="s">
        <v>316</v>
      </c>
      <c r="C1124" s="84">
        <v>73</v>
      </c>
      <c r="D1124" s="108" t="s">
        <v>10</v>
      </c>
      <c r="E1124" s="54"/>
    </row>
    <row r="1125" spans="1:5" x14ac:dyDescent="0.25">
      <c r="A1125" s="61">
        <v>44331</v>
      </c>
      <c r="B1125" s="14" t="s">
        <v>316</v>
      </c>
      <c r="C1125" s="84">
        <v>78</v>
      </c>
      <c r="D1125" s="108" t="s">
        <v>14</v>
      </c>
      <c r="E1125" s="54" t="s">
        <v>16</v>
      </c>
    </row>
    <row r="1126" spans="1:5" x14ac:dyDescent="0.25">
      <c r="A1126" s="61">
        <v>44331</v>
      </c>
      <c r="B1126" s="14" t="s">
        <v>316</v>
      </c>
      <c r="C1126" s="84">
        <v>71</v>
      </c>
      <c r="D1126" s="108" t="s">
        <v>12</v>
      </c>
      <c r="E1126" s="108" t="s">
        <v>12</v>
      </c>
    </row>
    <row r="1127" spans="1:5" x14ac:dyDescent="0.25">
      <c r="A1127" s="61">
        <v>44331</v>
      </c>
      <c r="B1127" s="14" t="s">
        <v>316</v>
      </c>
      <c r="C1127" s="84">
        <v>75</v>
      </c>
      <c r="D1127" s="108" t="s">
        <v>8</v>
      </c>
      <c r="E1127" s="54" t="s">
        <v>8</v>
      </c>
    </row>
    <row r="1128" spans="1:5" x14ac:dyDescent="0.25">
      <c r="A1128" s="61">
        <v>44331</v>
      </c>
      <c r="B1128" s="14" t="s">
        <v>316</v>
      </c>
      <c r="C1128" s="84">
        <v>74</v>
      </c>
      <c r="D1128" s="108" t="s">
        <v>8</v>
      </c>
      <c r="E1128" s="108" t="s">
        <v>8</v>
      </c>
    </row>
    <row r="1129" spans="1:5" x14ac:dyDescent="0.25">
      <c r="A1129" s="61">
        <v>44331</v>
      </c>
      <c r="B1129" s="14" t="s">
        <v>315</v>
      </c>
      <c r="C1129" s="84">
        <v>41</v>
      </c>
      <c r="D1129" s="108" t="s">
        <v>27</v>
      </c>
      <c r="E1129" s="108" t="s">
        <v>139</v>
      </c>
    </row>
    <row r="1130" spans="1:5" x14ac:dyDescent="0.25">
      <c r="A1130" s="61">
        <v>44331</v>
      </c>
      <c r="B1130" s="14" t="s">
        <v>316</v>
      </c>
      <c r="C1130" s="84">
        <v>63</v>
      </c>
      <c r="D1130" s="108" t="s">
        <v>10</v>
      </c>
      <c r="E1130" s="54" t="s">
        <v>10</v>
      </c>
    </row>
    <row r="1131" spans="1:5" x14ac:dyDescent="0.25">
      <c r="A1131" s="61">
        <v>44333</v>
      </c>
      <c r="B1131" s="14" t="s">
        <v>316</v>
      </c>
      <c r="C1131" s="84">
        <v>65</v>
      </c>
      <c r="D1131" s="108" t="s">
        <v>14</v>
      </c>
      <c r="E1131" s="54" t="s">
        <v>14</v>
      </c>
    </row>
    <row r="1132" spans="1:5" x14ac:dyDescent="0.25">
      <c r="A1132" s="61">
        <v>44333</v>
      </c>
      <c r="B1132" s="14" t="s">
        <v>316</v>
      </c>
      <c r="C1132" s="84">
        <v>72</v>
      </c>
      <c r="D1132" s="108" t="s">
        <v>7</v>
      </c>
      <c r="E1132" s="108" t="s">
        <v>7</v>
      </c>
    </row>
    <row r="1133" spans="1:5" x14ac:dyDescent="0.25">
      <c r="A1133" s="61">
        <v>44333</v>
      </c>
      <c r="B1133" s="14" t="s">
        <v>316</v>
      </c>
      <c r="C1133" s="84">
        <v>64</v>
      </c>
      <c r="D1133" s="108" t="s">
        <v>8</v>
      </c>
      <c r="E1133" s="54" t="s">
        <v>8</v>
      </c>
    </row>
    <row r="1134" spans="1:5" x14ac:dyDescent="0.25">
      <c r="A1134" s="61">
        <v>44333</v>
      </c>
      <c r="B1134" s="14" t="s">
        <v>316</v>
      </c>
      <c r="C1134" s="84">
        <v>61</v>
      </c>
      <c r="D1134" s="108" t="s">
        <v>49</v>
      </c>
      <c r="E1134" s="108" t="s">
        <v>49</v>
      </c>
    </row>
    <row r="1135" spans="1:5" x14ac:dyDescent="0.25">
      <c r="A1135" s="61">
        <v>44334</v>
      </c>
      <c r="B1135" s="14" t="s">
        <v>316</v>
      </c>
      <c r="C1135" s="84"/>
      <c r="D1135" s="108" t="s">
        <v>14</v>
      </c>
      <c r="E1135" s="108" t="s">
        <v>14</v>
      </c>
    </row>
    <row r="1136" spans="1:5" x14ac:dyDescent="0.25">
      <c r="A1136" s="61">
        <v>44334</v>
      </c>
      <c r="B1136" s="14" t="s">
        <v>316</v>
      </c>
      <c r="C1136" s="84"/>
      <c r="D1136" s="108" t="s">
        <v>14</v>
      </c>
      <c r="E1136" s="108" t="s">
        <v>14</v>
      </c>
    </row>
    <row r="1137" spans="1:5" x14ac:dyDescent="0.25">
      <c r="A1137" s="61">
        <v>44334</v>
      </c>
      <c r="B1137" s="14" t="s">
        <v>316</v>
      </c>
      <c r="C1137" s="84"/>
      <c r="D1137" s="54" t="s">
        <v>7</v>
      </c>
      <c r="E1137" s="54" t="s">
        <v>7</v>
      </c>
    </row>
    <row r="1138" spans="1:5" x14ac:dyDescent="0.25">
      <c r="A1138" s="61">
        <v>44334</v>
      </c>
      <c r="B1138" s="14" t="s">
        <v>316</v>
      </c>
      <c r="C1138" s="84"/>
      <c r="D1138" s="108" t="s">
        <v>9</v>
      </c>
      <c r="E1138" s="108" t="s">
        <v>9</v>
      </c>
    </row>
    <row r="1139" spans="1:5" x14ac:dyDescent="0.25">
      <c r="A1139" s="61">
        <v>44334</v>
      </c>
      <c r="B1139" s="14" t="s">
        <v>316</v>
      </c>
      <c r="C1139" s="84"/>
      <c r="D1139" s="108" t="s">
        <v>9</v>
      </c>
      <c r="E1139" s="108" t="s">
        <v>143</v>
      </c>
    </row>
    <row r="1140" spans="1:5" x14ac:dyDescent="0.25">
      <c r="A1140" s="61">
        <v>44334</v>
      </c>
      <c r="B1140" s="14" t="s">
        <v>316</v>
      </c>
      <c r="C1140" s="84"/>
      <c r="D1140" s="108" t="s">
        <v>858</v>
      </c>
      <c r="E1140" s="54" t="s">
        <v>107</v>
      </c>
    </row>
    <row r="1141" spans="1:5" x14ac:dyDescent="0.25">
      <c r="A1141" s="61">
        <v>44334</v>
      </c>
      <c r="B1141" s="14" t="s">
        <v>316</v>
      </c>
      <c r="C1141" s="84"/>
      <c r="D1141" s="108" t="s">
        <v>858</v>
      </c>
      <c r="E1141" s="54" t="s">
        <v>283</v>
      </c>
    </row>
    <row r="1142" spans="1:5" x14ac:dyDescent="0.25">
      <c r="A1142" s="61">
        <v>44334</v>
      </c>
      <c r="B1142" s="14" t="s">
        <v>316</v>
      </c>
      <c r="C1142" s="84"/>
      <c r="D1142" s="108" t="s">
        <v>8</v>
      </c>
      <c r="E1142" s="54" t="s">
        <v>40</v>
      </c>
    </row>
    <row r="1143" spans="1:5" x14ac:dyDescent="0.25">
      <c r="A1143" s="61">
        <v>44334</v>
      </c>
      <c r="B1143" s="14" t="s">
        <v>316</v>
      </c>
      <c r="C1143" s="84"/>
      <c r="D1143" s="108" t="s">
        <v>8</v>
      </c>
      <c r="E1143" s="108" t="s">
        <v>8</v>
      </c>
    </row>
    <row r="1144" spans="1:5" x14ac:dyDescent="0.25">
      <c r="A1144" s="61">
        <v>44334</v>
      </c>
      <c r="B1144" s="14" t="s">
        <v>316</v>
      </c>
      <c r="C1144" s="84"/>
      <c r="D1144" s="108" t="s">
        <v>49</v>
      </c>
      <c r="E1144" s="54" t="s">
        <v>49</v>
      </c>
    </row>
    <row r="1145" spans="1:5" x14ac:dyDescent="0.25">
      <c r="A1145" s="61">
        <v>44334</v>
      </c>
      <c r="B1145" s="14" t="s">
        <v>316</v>
      </c>
      <c r="C1145" s="84"/>
      <c r="D1145" s="108"/>
      <c r="E1145" s="54"/>
    </row>
    <row r="1146" spans="1:5" x14ac:dyDescent="0.25">
      <c r="A1146" s="61">
        <v>44334</v>
      </c>
      <c r="B1146" s="14" t="s">
        <v>316</v>
      </c>
      <c r="C1146" s="84"/>
      <c r="D1146" s="108"/>
      <c r="E1146" s="54"/>
    </row>
    <row r="1147" spans="1:5" x14ac:dyDescent="0.25">
      <c r="A1147" s="61">
        <v>44334</v>
      </c>
      <c r="B1147" s="14" t="s">
        <v>316</v>
      </c>
      <c r="C1147" s="84"/>
      <c r="D1147" s="108"/>
      <c r="E1147" s="54"/>
    </row>
    <row r="1148" spans="1:5" x14ac:dyDescent="0.25">
      <c r="A1148" s="61">
        <v>44334</v>
      </c>
      <c r="B1148" s="14" t="s">
        <v>316</v>
      </c>
      <c r="C1148" s="84"/>
      <c r="D1148" s="108"/>
      <c r="E1148" s="54"/>
    </row>
    <row r="1149" spans="1:5" x14ac:dyDescent="0.25">
      <c r="A1149" s="61">
        <v>44334</v>
      </c>
      <c r="B1149" s="14" t="s">
        <v>316</v>
      </c>
      <c r="C1149" s="84"/>
      <c r="D1149" s="108"/>
      <c r="E1149" s="54"/>
    </row>
    <row r="1150" spans="1:5" x14ac:dyDescent="0.25">
      <c r="A1150" s="61">
        <v>44334</v>
      </c>
      <c r="B1150" s="14" t="s">
        <v>315</v>
      </c>
      <c r="C1150" s="84"/>
      <c r="D1150" s="108"/>
      <c r="E1150" s="54"/>
    </row>
    <row r="1151" spans="1:5" x14ac:dyDescent="0.25">
      <c r="A1151" s="61">
        <v>44334</v>
      </c>
      <c r="B1151" s="14" t="s">
        <v>315</v>
      </c>
      <c r="C1151" s="84"/>
      <c r="D1151" s="108"/>
      <c r="E1151" s="54"/>
    </row>
    <row r="1152" spans="1:5" x14ac:dyDescent="0.25">
      <c r="A1152" s="61">
        <v>44335</v>
      </c>
      <c r="B1152" s="14" t="s">
        <v>316</v>
      </c>
      <c r="C1152" s="84">
        <v>63</v>
      </c>
      <c r="D1152" s="108" t="s">
        <v>14</v>
      </c>
      <c r="E1152" s="54" t="s">
        <v>14</v>
      </c>
    </row>
    <row r="1153" spans="1:5" x14ac:dyDescent="0.25">
      <c r="A1153" s="61">
        <v>44335</v>
      </c>
      <c r="B1153" s="14" t="s">
        <v>316</v>
      </c>
      <c r="C1153" s="84">
        <v>67</v>
      </c>
      <c r="D1153" s="108" t="s">
        <v>14</v>
      </c>
      <c r="E1153" s="108" t="s">
        <v>14</v>
      </c>
    </row>
    <row r="1154" spans="1:5" x14ac:dyDescent="0.25">
      <c r="A1154" s="61">
        <v>44335</v>
      </c>
      <c r="B1154" s="14" t="s">
        <v>316</v>
      </c>
      <c r="C1154" s="84">
        <v>60</v>
      </c>
      <c r="D1154" s="108" t="s">
        <v>14</v>
      </c>
      <c r="E1154" s="54" t="s">
        <v>16</v>
      </c>
    </row>
    <row r="1155" spans="1:5" x14ac:dyDescent="0.25">
      <c r="A1155" s="61">
        <v>44335</v>
      </c>
      <c r="B1155" s="14" t="s">
        <v>315</v>
      </c>
      <c r="C1155" s="84">
        <v>69</v>
      </c>
      <c r="D1155" s="108" t="s">
        <v>11</v>
      </c>
      <c r="E1155" s="54" t="s">
        <v>64</v>
      </c>
    </row>
    <row r="1156" spans="1:5" x14ac:dyDescent="0.25">
      <c r="A1156" s="61">
        <v>44335</v>
      </c>
      <c r="B1156" s="14" t="s">
        <v>315</v>
      </c>
      <c r="C1156" s="84">
        <v>47</v>
      </c>
      <c r="D1156" s="108" t="s">
        <v>12</v>
      </c>
      <c r="E1156" s="54" t="s">
        <v>73</v>
      </c>
    </row>
    <row r="1157" spans="1:5" x14ac:dyDescent="0.25">
      <c r="A1157" s="61">
        <v>44335</v>
      </c>
      <c r="B1157" s="14" t="s">
        <v>315</v>
      </c>
      <c r="C1157" s="84">
        <v>76</v>
      </c>
      <c r="D1157" s="108" t="s">
        <v>8</v>
      </c>
      <c r="E1157" s="54" t="s">
        <v>8</v>
      </c>
    </row>
    <row r="1158" spans="1:5" x14ac:dyDescent="0.25">
      <c r="A1158" s="61">
        <v>44336</v>
      </c>
      <c r="B1158" s="14" t="s">
        <v>316</v>
      </c>
      <c r="C1158" s="84">
        <v>65</v>
      </c>
      <c r="D1158" s="108" t="s">
        <v>14</v>
      </c>
      <c r="E1158" s="108" t="s">
        <v>14</v>
      </c>
    </row>
    <row r="1159" spans="1:5" x14ac:dyDescent="0.25">
      <c r="A1159" s="61">
        <v>44336</v>
      </c>
      <c r="B1159" s="14" t="s">
        <v>315</v>
      </c>
      <c r="C1159" s="84">
        <v>59</v>
      </c>
      <c r="D1159" s="108" t="s">
        <v>24</v>
      </c>
      <c r="E1159" s="54" t="s">
        <v>23</v>
      </c>
    </row>
    <row r="1160" spans="1:5" x14ac:dyDescent="0.25">
      <c r="A1160" s="61">
        <v>44336</v>
      </c>
      <c r="B1160" s="14" t="s">
        <v>316</v>
      </c>
      <c r="C1160" s="84">
        <v>60</v>
      </c>
      <c r="D1160" s="108" t="s">
        <v>24</v>
      </c>
      <c r="E1160" s="54" t="s">
        <v>36</v>
      </c>
    </row>
    <row r="1161" spans="1:5" x14ac:dyDescent="0.25">
      <c r="A1161" s="61">
        <v>44336</v>
      </c>
      <c r="B1161" s="14" t="s">
        <v>315</v>
      </c>
      <c r="C1161" s="84">
        <v>65</v>
      </c>
      <c r="D1161" s="108" t="s">
        <v>7</v>
      </c>
      <c r="E1161" s="108" t="s">
        <v>7</v>
      </c>
    </row>
    <row r="1162" spans="1:5" x14ac:dyDescent="0.25">
      <c r="A1162" s="61">
        <v>44336</v>
      </c>
      <c r="B1162" s="14" t="s">
        <v>316</v>
      </c>
      <c r="C1162" s="84">
        <v>55</v>
      </c>
      <c r="D1162" s="108" t="s">
        <v>7</v>
      </c>
      <c r="E1162" s="108" t="s">
        <v>7</v>
      </c>
    </row>
    <row r="1163" spans="1:5" x14ac:dyDescent="0.25">
      <c r="A1163" s="61">
        <v>44336</v>
      </c>
      <c r="B1163" s="14" t="s">
        <v>316</v>
      </c>
      <c r="C1163" s="84">
        <v>76</v>
      </c>
      <c r="D1163" s="108" t="s">
        <v>9</v>
      </c>
      <c r="E1163" s="108" t="s">
        <v>9</v>
      </c>
    </row>
    <row r="1164" spans="1:5" x14ac:dyDescent="0.25">
      <c r="A1164" s="61">
        <v>44336</v>
      </c>
      <c r="B1164" s="14" t="s">
        <v>316</v>
      </c>
      <c r="C1164" s="84">
        <v>77</v>
      </c>
      <c r="D1164" s="108" t="s">
        <v>9</v>
      </c>
      <c r="E1164" s="54" t="s">
        <v>147</v>
      </c>
    </row>
    <row r="1165" spans="1:5" x14ac:dyDescent="0.25">
      <c r="A1165" s="61">
        <v>44336</v>
      </c>
      <c r="B1165" s="14" t="s">
        <v>315</v>
      </c>
      <c r="C1165" s="84">
        <v>70</v>
      </c>
      <c r="D1165" s="108" t="s">
        <v>9</v>
      </c>
      <c r="E1165" s="54" t="s">
        <v>143</v>
      </c>
    </row>
    <row r="1166" spans="1:5" x14ac:dyDescent="0.25">
      <c r="A1166" s="61">
        <v>44336</v>
      </c>
      <c r="B1166" s="14" t="s">
        <v>315</v>
      </c>
      <c r="C1166" s="84">
        <v>96</v>
      </c>
      <c r="D1166" s="108" t="s">
        <v>11</v>
      </c>
      <c r="E1166" s="54" t="s">
        <v>333</v>
      </c>
    </row>
    <row r="1167" spans="1:5" x14ac:dyDescent="0.25">
      <c r="A1167" s="61">
        <v>44336</v>
      </c>
      <c r="B1167" s="14" t="s">
        <v>315</v>
      </c>
      <c r="C1167" s="84">
        <v>66</v>
      </c>
      <c r="D1167" s="108" t="s">
        <v>8</v>
      </c>
      <c r="E1167" s="54" t="s">
        <v>8</v>
      </c>
    </row>
    <row r="1168" spans="1:5" x14ac:dyDescent="0.25">
      <c r="A1168" s="61">
        <v>44336</v>
      </c>
      <c r="B1168" s="14" t="s">
        <v>315</v>
      </c>
      <c r="C1168" s="84">
        <v>75</v>
      </c>
      <c r="D1168" s="108" t="s">
        <v>8</v>
      </c>
      <c r="E1168" s="54" t="s">
        <v>8</v>
      </c>
    </row>
    <row r="1169" spans="1:5" x14ac:dyDescent="0.25">
      <c r="A1169" s="61">
        <v>44337</v>
      </c>
      <c r="B1169" s="14" t="s">
        <v>315</v>
      </c>
      <c r="C1169" s="84">
        <v>90</v>
      </c>
      <c r="D1169" s="108" t="s">
        <v>14</v>
      </c>
      <c r="E1169" s="54" t="s">
        <v>14</v>
      </c>
    </row>
    <row r="1170" spans="1:5" x14ac:dyDescent="0.25">
      <c r="A1170" s="61">
        <v>44337</v>
      </c>
      <c r="B1170" s="14" t="s">
        <v>316</v>
      </c>
      <c r="C1170" s="84">
        <v>50</v>
      </c>
      <c r="D1170" s="108" t="s">
        <v>14</v>
      </c>
      <c r="E1170" s="54" t="s">
        <v>14</v>
      </c>
    </row>
    <row r="1171" spans="1:5" x14ac:dyDescent="0.25">
      <c r="A1171" s="61">
        <v>44337</v>
      </c>
      <c r="B1171" s="14" t="s">
        <v>316</v>
      </c>
      <c r="C1171" s="84">
        <v>64</v>
      </c>
      <c r="D1171" s="108" t="s">
        <v>14</v>
      </c>
      <c r="E1171" s="54" t="s">
        <v>14</v>
      </c>
    </row>
    <row r="1172" spans="1:5" x14ac:dyDescent="0.25">
      <c r="A1172" s="61">
        <v>44337</v>
      </c>
      <c r="B1172" s="14" t="s">
        <v>315</v>
      </c>
      <c r="C1172" s="84">
        <v>52</v>
      </c>
      <c r="D1172" s="108" t="s">
        <v>24</v>
      </c>
      <c r="E1172" s="54" t="s">
        <v>23</v>
      </c>
    </row>
    <row r="1173" spans="1:5" x14ac:dyDescent="0.25">
      <c r="A1173" s="61">
        <v>44337</v>
      </c>
      <c r="B1173" s="14" t="s">
        <v>315</v>
      </c>
      <c r="C1173" s="84">
        <v>50</v>
      </c>
      <c r="D1173" s="108" t="s">
        <v>8</v>
      </c>
      <c r="E1173" s="54" t="s">
        <v>8</v>
      </c>
    </row>
    <row r="1174" spans="1:5" x14ac:dyDescent="0.25">
      <c r="A1174" s="61">
        <v>44337</v>
      </c>
      <c r="B1174" s="14" t="s">
        <v>315</v>
      </c>
      <c r="C1174" s="84">
        <v>72</v>
      </c>
      <c r="D1174" s="108" t="s">
        <v>27</v>
      </c>
      <c r="E1174" s="54" t="s">
        <v>853</v>
      </c>
    </row>
    <row r="1175" spans="1:5" x14ac:dyDescent="0.25">
      <c r="A1175" s="61">
        <v>44337</v>
      </c>
      <c r="B1175" s="14" t="s">
        <v>316</v>
      </c>
      <c r="C1175" s="84"/>
      <c r="D1175" s="108"/>
      <c r="E1175" s="54"/>
    </row>
    <row r="1176" spans="1:5" x14ac:dyDescent="0.25">
      <c r="A1176" s="61">
        <v>44337</v>
      </c>
      <c r="B1176" s="14" t="s">
        <v>316</v>
      </c>
      <c r="C1176" s="84"/>
      <c r="D1176" s="108"/>
      <c r="E1176" s="54"/>
    </row>
    <row r="1177" spans="1:5" x14ac:dyDescent="0.25">
      <c r="A1177" s="61">
        <v>44338</v>
      </c>
      <c r="B1177" s="14" t="s">
        <v>316</v>
      </c>
      <c r="C1177" s="84">
        <v>66</v>
      </c>
      <c r="D1177" s="108" t="s">
        <v>14</v>
      </c>
      <c r="E1177" s="108" t="s">
        <v>14</v>
      </c>
    </row>
    <row r="1178" spans="1:5" x14ac:dyDescent="0.25">
      <c r="A1178" s="61">
        <v>44338</v>
      </c>
      <c r="B1178" s="14" t="s">
        <v>316</v>
      </c>
      <c r="C1178" s="84">
        <v>67</v>
      </c>
      <c r="D1178" s="108" t="s">
        <v>14</v>
      </c>
      <c r="E1178" s="108" t="s">
        <v>14</v>
      </c>
    </row>
    <row r="1179" spans="1:5" x14ac:dyDescent="0.25">
      <c r="A1179" s="61">
        <v>44338</v>
      </c>
      <c r="B1179" s="14" t="s">
        <v>315</v>
      </c>
      <c r="C1179" s="84">
        <v>50</v>
      </c>
      <c r="D1179" s="108" t="s">
        <v>9</v>
      </c>
      <c r="E1179" s="108" t="s">
        <v>147</v>
      </c>
    </row>
    <row r="1180" spans="1:5" x14ac:dyDescent="0.25">
      <c r="A1180" s="61">
        <v>44338</v>
      </c>
      <c r="B1180" s="14" t="s">
        <v>316</v>
      </c>
      <c r="C1180" s="84">
        <v>62</v>
      </c>
      <c r="D1180" s="108" t="s">
        <v>858</v>
      </c>
      <c r="E1180" s="108" t="s">
        <v>283</v>
      </c>
    </row>
    <row r="1181" spans="1:5" x14ac:dyDescent="0.25">
      <c r="A1181" s="61">
        <v>44338</v>
      </c>
      <c r="B1181" s="14" t="s">
        <v>316</v>
      </c>
      <c r="C1181" s="84">
        <v>53</v>
      </c>
      <c r="D1181" s="108" t="s">
        <v>8</v>
      </c>
      <c r="E1181" s="108" t="s">
        <v>8</v>
      </c>
    </row>
    <row r="1182" spans="1:5" x14ac:dyDescent="0.25">
      <c r="A1182" s="61">
        <v>44338</v>
      </c>
      <c r="B1182" s="14" t="s">
        <v>316</v>
      </c>
      <c r="C1182" s="84">
        <v>63</v>
      </c>
      <c r="D1182" s="108" t="s">
        <v>27</v>
      </c>
      <c r="E1182" s="54" t="s">
        <v>233</v>
      </c>
    </row>
    <row r="1183" spans="1:5" x14ac:dyDescent="0.25">
      <c r="A1183" s="61">
        <v>44340</v>
      </c>
      <c r="B1183" s="14" t="s">
        <v>316</v>
      </c>
      <c r="C1183" s="84">
        <v>50</v>
      </c>
      <c r="D1183" s="108" t="s">
        <v>14</v>
      </c>
      <c r="E1183" s="108" t="s">
        <v>14</v>
      </c>
    </row>
    <row r="1184" spans="1:5" x14ac:dyDescent="0.25">
      <c r="A1184" s="61">
        <v>44340</v>
      </c>
      <c r="B1184" s="14" t="s">
        <v>316</v>
      </c>
      <c r="C1184" s="84">
        <v>79</v>
      </c>
      <c r="D1184" s="108" t="s">
        <v>14</v>
      </c>
      <c r="E1184" s="108" t="s">
        <v>16</v>
      </c>
    </row>
    <row r="1185" spans="1:5" x14ac:dyDescent="0.25">
      <c r="A1185" s="61">
        <v>44340</v>
      </c>
      <c r="B1185" s="14" t="s">
        <v>315</v>
      </c>
      <c r="C1185" s="84">
        <v>42</v>
      </c>
      <c r="D1185" s="108" t="s">
        <v>13</v>
      </c>
      <c r="E1185" s="108" t="s">
        <v>13</v>
      </c>
    </row>
    <row r="1186" spans="1:5" x14ac:dyDescent="0.25">
      <c r="A1186" s="61">
        <v>44340</v>
      </c>
      <c r="B1186" s="14" t="s">
        <v>315</v>
      </c>
      <c r="C1186" s="84">
        <v>68</v>
      </c>
      <c r="D1186" s="108" t="s">
        <v>7</v>
      </c>
      <c r="E1186" s="108" t="s">
        <v>7</v>
      </c>
    </row>
    <row r="1187" spans="1:5" x14ac:dyDescent="0.25">
      <c r="A1187" s="61">
        <v>44340</v>
      </c>
      <c r="B1187" s="14" t="s">
        <v>316</v>
      </c>
      <c r="C1187" s="84">
        <v>79</v>
      </c>
      <c r="D1187" s="108" t="s">
        <v>7</v>
      </c>
      <c r="E1187" s="108" t="s">
        <v>7</v>
      </c>
    </row>
    <row r="1188" spans="1:5" x14ac:dyDescent="0.25">
      <c r="A1188" s="61">
        <v>44340</v>
      </c>
      <c r="B1188" s="14" t="s">
        <v>316</v>
      </c>
      <c r="C1188" s="84">
        <v>76</v>
      </c>
      <c r="D1188" s="108" t="s">
        <v>9</v>
      </c>
      <c r="E1188" s="108" t="s">
        <v>9</v>
      </c>
    </row>
    <row r="1189" spans="1:5" x14ac:dyDescent="0.25">
      <c r="A1189" s="61">
        <v>44340</v>
      </c>
      <c r="B1189" s="14" t="s">
        <v>315</v>
      </c>
      <c r="C1189" s="84">
        <v>46</v>
      </c>
      <c r="D1189" s="108" t="s">
        <v>8</v>
      </c>
      <c r="E1189" s="108" t="s">
        <v>8</v>
      </c>
    </row>
    <row r="1190" spans="1:5" x14ac:dyDescent="0.25">
      <c r="A1190" s="61">
        <v>44340</v>
      </c>
      <c r="B1190" s="14" t="s">
        <v>315</v>
      </c>
      <c r="C1190" s="84">
        <v>46</v>
      </c>
      <c r="D1190" s="108" t="s">
        <v>8</v>
      </c>
      <c r="E1190" s="108" t="s">
        <v>8</v>
      </c>
    </row>
    <row r="1191" spans="1:5" x14ac:dyDescent="0.25">
      <c r="A1191" s="61">
        <v>44340</v>
      </c>
      <c r="B1191" s="14" t="s">
        <v>315</v>
      </c>
      <c r="C1191" s="84">
        <v>53</v>
      </c>
      <c r="D1191" s="108" t="s">
        <v>8</v>
      </c>
      <c r="E1191" s="108" t="s">
        <v>8</v>
      </c>
    </row>
    <row r="1192" spans="1:5" x14ac:dyDescent="0.25">
      <c r="A1192" s="61">
        <v>44340</v>
      </c>
      <c r="B1192" s="14" t="s">
        <v>315</v>
      </c>
      <c r="C1192" s="84">
        <v>60</v>
      </c>
      <c r="D1192" s="108" t="s">
        <v>8</v>
      </c>
      <c r="E1192" s="108" t="s">
        <v>31</v>
      </c>
    </row>
    <row r="1193" spans="1:5" x14ac:dyDescent="0.25">
      <c r="A1193" s="61">
        <v>44342</v>
      </c>
      <c r="B1193" s="14" t="s">
        <v>316</v>
      </c>
      <c r="C1193" s="84">
        <v>21</v>
      </c>
      <c r="D1193" s="108" t="s">
        <v>20</v>
      </c>
      <c r="E1193" s="108" t="s">
        <v>20</v>
      </c>
    </row>
    <row r="1194" spans="1:5" x14ac:dyDescent="0.25">
      <c r="A1194" s="61">
        <v>44342</v>
      </c>
      <c r="B1194" s="14" t="s">
        <v>316</v>
      </c>
      <c r="C1194" s="84">
        <v>31</v>
      </c>
      <c r="D1194" s="108" t="s">
        <v>20</v>
      </c>
      <c r="E1194" s="108" t="s">
        <v>20</v>
      </c>
    </row>
    <row r="1195" spans="1:5" x14ac:dyDescent="0.25">
      <c r="A1195" s="61">
        <v>44342</v>
      </c>
      <c r="B1195" s="14" t="s">
        <v>316</v>
      </c>
      <c r="C1195" s="84">
        <v>50</v>
      </c>
      <c r="D1195" s="108" t="s">
        <v>20</v>
      </c>
      <c r="E1195" s="108" t="s">
        <v>20</v>
      </c>
    </row>
    <row r="1196" spans="1:5" x14ac:dyDescent="0.25">
      <c r="A1196" s="61">
        <v>44342</v>
      </c>
      <c r="B1196" s="14" t="s">
        <v>316</v>
      </c>
      <c r="C1196" s="84">
        <v>68</v>
      </c>
      <c r="D1196" s="108" t="s">
        <v>20</v>
      </c>
      <c r="E1196" s="108" t="s">
        <v>20</v>
      </c>
    </row>
    <row r="1197" spans="1:5" x14ac:dyDescent="0.25">
      <c r="A1197" s="61">
        <v>44342</v>
      </c>
      <c r="B1197" s="14" t="s">
        <v>316</v>
      </c>
      <c r="C1197" s="84">
        <v>82</v>
      </c>
      <c r="D1197" s="108" t="s">
        <v>20</v>
      </c>
      <c r="E1197" s="108" t="s">
        <v>20</v>
      </c>
    </row>
    <row r="1198" spans="1:5" x14ac:dyDescent="0.25">
      <c r="A1198" s="61">
        <v>44342</v>
      </c>
      <c r="B1198" s="14" t="s">
        <v>315</v>
      </c>
      <c r="C1198" s="84">
        <v>54</v>
      </c>
      <c r="D1198" s="108" t="s">
        <v>20</v>
      </c>
      <c r="E1198" s="108" t="s">
        <v>20</v>
      </c>
    </row>
    <row r="1199" spans="1:5" x14ac:dyDescent="0.25">
      <c r="A1199" s="61">
        <v>44342</v>
      </c>
      <c r="B1199" s="14" t="s">
        <v>315</v>
      </c>
      <c r="C1199" s="84">
        <v>61</v>
      </c>
      <c r="D1199" s="108" t="s">
        <v>20</v>
      </c>
      <c r="E1199" s="108" t="s">
        <v>20</v>
      </c>
    </row>
    <row r="1200" spans="1:5" x14ac:dyDescent="0.25">
      <c r="A1200" s="61">
        <v>44342</v>
      </c>
      <c r="B1200" s="14" t="s">
        <v>315</v>
      </c>
      <c r="C1200" s="84">
        <v>74</v>
      </c>
      <c r="D1200" s="108" t="s">
        <v>20</v>
      </c>
      <c r="E1200" s="108" t="s">
        <v>20</v>
      </c>
    </row>
    <row r="1201" spans="1:5" x14ac:dyDescent="0.25">
      <c r="A1201" s="61">
        <v>44342</v>
      </c>
      <c r="B1201" s="14" t="s">
        <v>315</v>
      </c>
      <c r="C1201" s="84">
        <v>76</v>
      </c>
      <c r="D1201" s="108" t="s">
        <v>20</v>
      </c>
      <c r="E1201" s="108" t="s">
        <v>20</v>
      </c>
    </row>
    <row r="1202" spans="1:5" x14ac:dyDescent="0.25">
      <c r="A1202" s="61">
        <v>44342</v>
      </c>
      <c r="B1202" s="14" t="s">
        <v>316</v>
      </c>
      <c r="C1202" s="84">
        <v>65</v>
      </c>
      <c r="D1202" s="108" t="s">
        <v>24</v>
      </c>
      <c r="E1202" s="108" t="s">
        <v>24</v>
      </c>
    </row>
    <row r="1203" spans="1:5" x14ac:dyDescent="0.25">
      <c r="A1203" s="61">
        <v>44342</v>
      </c>
      <c r="B1203" s="14" t="s">
        <v>316</v>
      </c>
      <c r="C1203" s="84">
        <v>58</v>
      </c>
      <c r="D1203" s="108" t="s">
        <v>7</v>
      </c>
      <c r="E1203" s="108" t="s">
        <v>7</v>
      </c>
    </row>
    <row r="1204" spans="1:5" x14ac:dyDescent="0.25">
      <c r="A1204" s="61">
        <v>44342</v>
      </c>
      <c r="B1204" s="14" t="s">
        <v>315</v>
      </c>
      <c r="C1204" s="84">
        <v>57</v>
      </c>
      <c r="D1204" s="108" t="s">
        <v>7</v>
      </c>
      <c r="E1204" s="108" t="s">
        <v>7</v>
      </c>
    </row>
    <row r="1205" spans="1:5" x14ac:dyDescent="0.25">
      <c r="A1205" s="61">
        <v>44342</v>
      </c>
      <c r="B1205" s="14" t="s">
        <v>316</v>
      </c>
      <c r="C1205" s="84">
        <v>76</v>
      </c>
      <c r="D1205" s="108" t="s">
        <v>9</v>
      </c>
      <c r="E1205" s="108" t="s">
        <v>9</v>
      </c>
    </row>
    <row r="1206" spans="1:5" x14ac:dyDescent="0.25">
      <c r="A1206" s="61">
        <v>44342</v>
      </c>
      <c r="B1206" s="14" t="s">
        <v>316</v>
      </c>
      <c r="C1206" s="84">
        <v>76</v>
      </c>
      <c r="D1206" s="108" t="s">
        <v>858</v>
      </c>
      <c r="E1206" s="108" t="s">
        <v>620</v>
      </c>
    </row>
    <row r="1207" spans="1:5" x14ac:dyDescent="0.25">
      <c r="A1207" s="61">
        <v>44342</v>
      </c>
      <c r="B1207" s="14" t="s">
        <v>316</v>
      </c>
      <c r="C1207" s="84">
        <v>63</v>
      </c>
      <c r="D1207" s="108" t="s">
        <v>8</v>
      </c>
      <c r="E1207" s="108" t="s">
        <v>8</v>
      </c>
    </row>
    <row r="1208" spans="1:5" x14ac:dyDescent="0.25">
      <c r="A1208" s="61">
        <v>44342</v>
      </c>
      <c r="B1208" s="14" t="s">
        <v>315</v>
      </c>
      <c r="C1208" s="84">
        <v>39</v>
      </c>
      <c r="D1208" s="108" t="s">
        <v>8</v>
      </c>
      <c r="E1208" s="108" t="s">
        <v>8</v>
      </c>
    </row>
    <row r="1209" spans="1:5" x14ac:dyDescent="0.25">
      <c r="A1209" s="61">
        <v>44342</v>
      </c>
      <c r="B1209" s="14" t="s">
        <v>315</v>
      </c>
      <c r="C1209" s="84">
        <v>86</v>
      </c>
      <c r="D1209" s="108" t="s">
        <v>8</v>
      </c>
      <c r="E1209" s="108" t="s">
        <v>8</v>
      </c>
    </row>
    <row r="1210" spans="1:5" x14ac:dyDescent="0.25">
      <c r="A1210" s="61">
        <v>44342</v>
      </c>
      <c r="B1210" s="14" t="s">
        <v>316</v>
      </c>
      <c r="C1210" s="84">
        <v>68</v>
      </c>
      <c r="D1210" s="108" t="s">
        <v>8</v>
      </c>
      <c r="E1210" s="108" t="s">
        <v>110</v>
      </c>
    </row>
    <row r="1211" spans="1:5" x14ac:dyDescent="0.25">
      <c r="A1211" s="61">
        <v>44342</v>
      </c>
      <c r="B1211" s="14" t="s">
        <v>315</v>
      </c>
      <c r="C1211" s="84">
        <v>50</v>
      </c>
      <c r="D1211" s="108" t="s">
        <v>49</v>
      </c>
      <c r="E1211" s="108" t="s">
        <v>49</v>
      </c>
    </row>
    <row r="1212" spans="1:5" x14ac:dyDescent="0.25">
      <c r="A1212" s="61">
        <v>44342</v>
      </c>
      <c r="B1212" s="14" t="s">
        <v>315</v>
      </c>
      <c r="C1212" s="84">
        <v>51</v>
      </c>
      <c r="D1212" s="108" t="s">
        <v>49</v>
      </c>
      <c r="E1212" s="108" t="s">
        <v>49</v>
      </c>
    </row>
    <row r="1213" spans="1:5" x14ac:dyDescent="0.25">
      <c r="A1213" s="61">
        <v>44342</v>
      </c>
      <c r="B1213" s="14" t="s">
        <v>316</v>
      </c>
      <c r="C1213" s="84">
        <v>72</v>
      </c>
      <c r="D1213" s="108" t="s">
        <v>50</v>
      </c>
      <c r="E1213" s="108" t="s">
        <v>1140</v>
      </c>
    </row>
    <row r="1214" spans="1:5" x14ac:dyDescent="0.25">
      <c r="A1214" s="61">
        <v>44342</v>
      </c>
      <c r="B1214" s="14" t="s">
        <v>316</v>
      </c>
      <c r="C1214" s="84">
        <v>79</v>
      </c>
      <c r="D1214" s="108" t="s">
        <v>27</v>
      </c>
      <c r="E1214" s="108" t="s">
        <v>853</v>
      </c>
    </row>
    <row r="1215" spans="1:5" x14ac:dyDescent="0.25">
      <c r="A1215" s="61">
        <v>44342</v>
      </c>
      <c r="B1215" s="14" t="s">
        <v>315</v>
      </c>
      <c r="C1215" s="84">
        <v>50</v>
      </c>
      <c r="D1215" s="108" t="s">
        <v>27</v>
      </c>
      <c r="E1215" s="108" t="s">
        <v>607</v>
      </c>
    </row>
    <row r="1216" spans="1:5" x14ac:dyDescent="0.25">
      <c r="A1216" s="61">
        <v>44342</v>
      </c>
      <c r="B1216" s="14" t="s">
        <v>316</v>
      </c>
      <c r="C1216" s="84">
        <v>82</v>
      </c>
      <c r="D1216" s="108" t="s">
        <v>51</v>
      </c>
      <c r="E1216" s="108" t="s">
        <v>51</v>
      </c>
    </row>
    <row r="1217" spans="1:5" x14ac:dyDescent="0.25">
      <c r="A1217" s="61">
        <v>44342</v>
      </c>
      <c r="B1217" s="14" t="s">
        <v>315</v>
      </c>
      <c r="C1217" s="84">
        <v>77</v>
      </c>
      <c r="D1217" s="108" t="s">
        <v>51</v>
      </c>
      <c r="E1217" s="108" t="s">
        <v>51</v>
      </c>
    </row>
    <row r="1218" spans="1:5" x14ac:dyDescent="0.25">
      <c r="A1218" s="61">
        <v>44342</v>
      </c>
      <c r="B1218" s="14" t="s">
        <v>315</v>
      </c>
      <c r="C1218" s="84">
        <v>98</v>
      </c>
      <c r="D1218" s="108" t="s">
        <v>51</v>
      </c>
      <c r="E1218" s="108" t="s">
        <v>51</v>
      </c>
    </row>
    <row r="1219" spans="1:5" x14ac:dyDescent="0.25">
      <c r="A1219" s="61">
        <v>44343</v>
      </c>
      <c r="B1219" s="14" t="s">
        <v>316</v>
      </c>
      <c r="C1219" s="84">
        <v>63</v>
      </c>
      <c r="D1219" s="108" t="s">
        <v>14</v>
      </c>
      <c r="E1219" s="108" t="s">
        <v>14</v>
      </c>
    </row>
    <row r="1220" spans="1:5" x14ac:dyDescent="0.25">
      <c r="A1220" s="61">
        <v>44343</v>
      </c>
      <c r="B1220" s="14" t="s">
        <v>316</v>
      </c>
      <c r="C1220" s="84">
        <v>78</v>
      </c>
      <c r="D1220" s="108" t="s">
        <v>14</v>
      </c>
      <c r="E1220" s="108" t="s">
        <v>14</v>
      </c>
    </row>
    <row r="1221" spans="1:5" x14ac:dyDescent="0.25">
      <c r="A1221" s="61">
        <v>44343</v>
      </c>
      <c r="B1221" s="14" t="s">
        <v>316</v>
      </c>
      <c r="C1221" s="84">
        <v>74</v>
      </c>
      <c r="D1221" s="108" t="s">
        <v>7</v>
      </c>
      <c r="E1221" s="108" t="s">
        <v>7</v>
      </c>
    </row>
    <row r="1222" spans="1:5" x14ac:dyDescent="0.25">
      <c r="A1222" s="61">
        <v>44343</v>
      </c>
      <c r="B1222" s="14" t="s">
        <v>316</v>
      </c>
      <c r="C1222" s="84">
        <v>77</v>
      </c>
      <c r="D1222" s="108" t="s">
        <v>9</v>
      </c>
      <c r="E1222" s="108" t="s">
        <v>9</v>
      </c>
    </row>
    <row r="1223" spans="1:5" x14ac:dyDescent="0.25">
      <c r="A1223" s="61">
        <v>44343</v>
      </c>
      <c r="B1223" s="14" t="s">
        <v>315</v>
      </c>
      <c r="C1223" s="84">
        <v>74</v>
      </c>
      <c r="D1223" s="108" t="s">
        <v>9</v>
      </c>
      <c r="E1223" s="108" t="s">
        <v>147</v>
      </c>
    </row>
    <row r="1224" spans="1:5" x14ac:dyDescent="0.25">
      <c r="A1224" s="61">
        <v>44343</v>
      </c>
      <c r="B1224" s="14" t="s">
        <v>315</v>
      </c>
      <c r="C1224" s="84">
        <v>100</v>
      </c>
      <c r="D1224" s="108" t="s">
        <v>8</v>
      </c>
      <c r="E1224" s="108" t="s">
        <v>72</v>
      </c>
    </row>
    <row r="1225" spans="1:5" x14ac:dyDescent="0.25">
      <c r="A1225" s="61">
        <v>44343</v>
      </c>
      <c r="B1225" s="14" t="s">
        <v>315</v>
      </c>
      <c r="C1225" s="84">
        <v>89</v>
      </c>
      <c r="D1225" s="108" t="s">
        <v>8</v>
      </c>
      <c r="E1225" s="108" t="s">
        <v>8</v>
      </c>
    </row>
    <row r="1226" spans="1:5" x14ac:dyDescent="0.25">
      <c r="A1226" s="61">
        <v>44343</v>
      </c>
      <c r="B1226" s="14" t="s">
        <v>316</v>
      </c>
      <c r="C1226" s="84">
        <v>71</v>
      </c>
      <c r="D1226" s="108" t="s">
        <v>27</v>
      </c>
      <c r="E1226" s="108" t="s">
        <v>139</v>
      </c>
    </row>
    <row r="1227" spans="1:5" x14ac:dyDescent="0.25">
      <c r="A1227" s="61">
        <v>44343</v>
      </c>
      <c r="B1227" s="14" t="s">
        <v>316</v>
      </c>
      <c r="C1227" s="84">
        <v>83</v>
      </c>
      <c r="D1227" s="108" t="s">
        <v>27</v>
      </c>
      <c r="E1227" s="108" t="s">
        <v>139</v>
      </c>
    </row>
    <row r="1228" spans="1:5" x14ac:dyDescent="0.25">
      <c r="A1228" s="61">
        <v>44343</v>
      </c>
      <c r="B1228" s="14" t="s">
        <v>315</v>
      </c>
      <c r="C1228" s="84">
        <v>69</v>
      </c>
      <c r="D1228" s="108" t="s">
        <v>27</v>
      </c>
      <c r="E1228" s="108" t="s">
        <v>139</v>
      </c>
    </row>
    <row r="1229" spans="1:5" x14ac:dyDescent="0.25">
      <c r="A1229" s="61">
        <v>44343</v>
      </c>
      <c r="B1229" s="14" t="s">
        <v>315</v>
      </c>
      <c r="C1229" s="84">
        <v>85</v>
      </c>
      <c r="D1229" s="108" t="s">
        <v>27</v>
      </c>
      <c r="E1229" s="108" t="s">
        <v>853</v>
      </c>
    </row>
    <row r="1230" spans="1:5" x14ac:dyDescent="0.25">
      <c r="A1230" s="61">
        <v>44343</v>
      </c>
      <c r="B1230" s="14" t="s">
        <v>315</v>
      </c>
      <c r="C1230" s="84">
        <v>92</v>
      </c>
      <c r="D1230" s="108" t="s">
        <v>51</v>
      </c>
      <c r="E1230" s="108" t="s">
        <v>51</v>
      </c>
    </row>
    <row r="1231" spans="1:5" x14ac:dyDescent="0.25">
      <c r="A1231" s="61">
        <v>44343</v>
      </c>
      <c r="B1231" s="14" t="s">
        <v>316</v>
      </c>
      <c r="C1231" s="84">
        <v>73</v>
      </c>
      <c r="D1231" s="108" t="s">
        <v>10</v>
      </c>
      <c r="E1231" s="108" t="s">
        <v>10</v>
      </c>
    </row>
    <row r="1232" spans="1:5" x14ac:dyDescent="0.25">
      <c r="A1232" s="61">
        <v>44343</v>
      </c>
      <c r="B1232" s="14" t="s">
        <v>315</v>
      </c>
      <c r="C1232" s="84">
        <v>75</v>
      </c>
      <c r="D1232" s="108" t="s">
        <v>10</v>
      </c>
      <c r="E1232" s="108" t="s">
        <v>10</v>
      </c>
    </row>
    <row r="1233" spans="1:5" x14ac:dyDescent="0.25">
      <c r="A1233" s="61">
        <v>44344</v>
      </c>
      <c r="B1233" s="14" t="s">
        <v>316</v>
      </c>
      <c r="C1233" s="84">
        <v>63</v>
      </c>
      <c r="D1233" s="108" t="s">
        <v>14</v>
      </c>
      <c r="E1233" s="108" t="s">
        <v>14</v>
      </c>
    </row>
    <row r="1234" spans="1:5" x14ac:dyDescent="0.25">
      <c r="A1234" s="61">
        <v>44344</v>
      </c>
      <c r="B1234" s="14" t="s">
        <v>316</v>
      </c>
      <c r="C1234" s="84">
        <v>63</v>
      </c>
      <c r="D1234" s="108" t="s">
        <v>20</v>
      </c>
      <c r="E1234" s="108" t="s">
        <v>20</v>
      </c>
    </row>
    <row r="1235" spans="1:5" x14ac:dyDescent="0.25">
      <c r="A1235" s="61">
        <v>44344</v>
      </c>
      <c r="B1235" s="14" t="s">
        <v>316</v>
      </c>
      <c r="C1235" s="84">
        <v>72</v>
      </c>
      <c r="D1235" s="108" t="s">
        <v>20</v>
      </c>
      <c r="E1235" s="108" t="s">
        <v>20</v>
      </c>
    </row>
    <row r="1236" spans="1:5" x14ac:dyDescent="0.25">
      <c r="A1236" s="61">
        <v>44344</v>
      </c>
      <c r="B1236" s="14" t="s">
        <v>316</v>
      </c>
      <c r="C1236" s="84">
        <v>83</v>
      </c>
      <c r="D1236" s="108" t="s">
        <v>20</v>
      </c>
      <c r="E1236" s="108" t="s">
        <v>20</v>
      </c>
    </row>
    <row r="1237" spans="1:5" x14ac:dyDescent="0.25">
      <c r="A1237" s="61">
        <v>44344</v>
      </c>
      <c r="B1237" s="14" t="s">
        <v>315</v>
      </c>
      <c r="C1237" s="84">
        <v>55</v>
      </c>
      <c r="D1237" s="108" t="s">
        <v>20</v>
      </c>
      <c r="E1237" s="108" t="s">
        <v>20</v>
      </c>
    </row>
    <row r="1238" spans="1:5" x14ac:dyDescent="0.25">
      <c r="A1238" s="61">
        <v>44344</v>
      </c>
      <c r="B1238" s="14" t="s">
        <v>316</v>
      </c>
      <c r="C1238" s="84">
        <v>56</v>
      </c>
      <c r="D1238" s="108" t="s">
        <v>20</v>
      </c>
      <c r="E1238" s="108" t="s">
        <v>914</v>
      </c>
    </row>
    <row r="1239" spans="1:5" x14ac:dyDescent="0.25">
      <c r="A1239" s="61">
        <v>44344</v>
      </c>
      <c r="B1239" s="14" t="s">
        <v>316</v>
      </c>
      <c r="C1239" s="84">
        <v>64</v>
      </c>
      <c r="D1239" s="108" t="s">
        <v>24</v>
      </c>
      <c r="E1239" s="108" t="s">
        <v>703</v>
      </c>
    </row>
    <row r="1240" spans="1:5" x14ac:dyDescent="0.25">
      <c r="A1240" s="61">
        <v>44344</v>
      </c>
      <c r="B1240" s="14" t="s">
        <v>316</v>
      </c>
      <c r="C1240" s="84">
        <v>68</v>
      </c>
      <c r="D1240" s="108" t="s">
        <v>9</v>
      </c>
      <c r="E1240" s="108" t="s">
        <v>9</v>
      </c>
    </row>
    <row r="1241" spans="1:5" x14ac:dyDescent="0.25">
      <c r="A1241" s="61">
        <v>44344</v>
      </c>
      <c r="B1241" s="14" t="s">
        <v>316</v>
      </c>
      <c r="C1241" s="84">
        <v>69</v>
      </c>
      <c r="D1241" s="108" t="s">
        <v>9</v>
      </c>
      <c r="E1241" s="108" t="s">
        <v>9</v>
      </c>
    </row>
    <row r="1242" spans="1:5" x14ac:dyDescent="0.25">
      <c r="A1242" s="61">
        <v>44344</v>
      </c>
      <c r="B1242" s="14" t="s">
        <v>316</v>
      </c>
      <c r="C1242" s="84">
        <v>73</v>
      </c>
      <c r="D1242" s="108" t="s">
        <v>9</v>
      </c>
      <c r="E1242" s="108" t="s">
        <v>9</v>
      </c>
    </row>
    <row r="1243" spans="1:5" x14ac:dyDescent="0.25">
      <c r="A1243" s="61">
        <v>44344</v>
      </c>
      <c r="B1243" s="14" t="s">
        <v>316</v>
      </c>
      <c r="C1243" s="84">
        <v>47</v>
      </c>
      <c r="D1243" s="108" t="s">
        <v>9</v>
      </c>
      <c r="E1243" s="108" t="s">
        <v>9</v>
      </c>
    </row>
    <row r="1244" spans="1:5" x14ac:dyDescent="0.25">
      <c r="A1244" s="61">
        <v>44344</v>
      </c>
      <c r="B1244" s="14" t="s">
        <v>316</v>
      </c>
      <c r="C1244" s="84">
        <v>62</v>
      </c>
      <c r="D1244" s="108" t="s">
        <v>11</v>
      </c>
      <c r="E1244" s="108" t="s">
        <v>11</v>
      </c>
    </row>
    <row r="1245" spans="1:5" x14ac:dyDescent="0.25">
      <c r="A1245" s="61">
        <v>44344</v>
      </c>
      <c r="B1245" s="14" t="s">
        <v>316</v>
      </c>
      <c r="C1245" s="84">
        <v>62</v>
      </c>
      <c r="D1245" s="108" t="s">
        <v>12</v>
      </c>
      <c r="E1245" s="108" t="s">
        <v>12</v>
      </c>
    </row>
    <row r="1246" spans="1:5" x14ac:dyDescent="0.25">
      <c r="A1246" s="61">
        <v>44344</v>
      </c>
      <c r="B1246" s="14" t="s">
        <v>315</v>
      </c>
      <c r="C1246" s="84">
        <v>79</v>
      </c>
      <c r="D1246" s="108" t="s">
        <v>8</v>
      </c>
      <c r="E1246" s="108" t="s">
        <v>31</v>
      </c>
    </row>
    <row r="1247" spans="1:5" x14ac:dyDescent="0.25">
      <c r="A1247" s="61">
        <v>44344</v>
      </c>
      <c r="B1247" s="14" t="s">
        <v>315</v>
      </c>
      <c r="C1247" s="84">
        <v>84</v>
      </c>
      <c r="D1247" s="108" t="s">
        <v>8</v>
      </c>
      <c r="E1247" s="108" t="s">
        <v>1100</v>
      </c>
    </row>
    <row r="1248" spans="1:5" x14ac:dyDescent="0.25">
      <c r="A1248" s="61">
        <v>44344</v>
      </c>
      <c r="B1248" s="14" t="s">
        <v>315</v>
      </c>
      <c r="C1248" s="84">
        <v>71</v>
      </c>
      <c r="D1248" s="108" t="s">
        <v>8</v>
      </c>
      <c r="E1248" s="108" t="s">
        <v>110</v>
      </c>
    </row>
    <row r="1249" spans="1:5" x14ac:dyDescent="0.25">
      <c r="A1249" s="61">
        <v>44344</v>
      </c>
      <c r="B1249" s="14" t="s">
        <v>316</v>
      </c>
      <c r="C1249" s="84">
        <v>82</v>
      </c>
      <c r="D1249" s="108" t="s">
        <v>27</v>
      </c>
      <c r="E1249" s="108" t="s">
        <v>139</v>
      </c>
    </row>
    <row r="1250" spans="1:5" x14ac:dyDescent="0.25">
      <c r="A1250" s="61">
        <v>44344</v>
      </c>
      <c r="B1250" s="14" t="s">
        <v>316</v>
      </c>
      <c r="C1250" s="84">
        <v>91</v>
      </c>
      <c r="D1250" s="108" t="s">
        <v>27</v>
      </c>
      <c r="E1250" s="108" t="s">
        <v>853</v>
      </c>
    </row>
    <row r="1251" spans="1:5" x14ac:dyDescent="0.25">
      <c r="A1251" s="61">
        <v>44344</v>
      </c>
      <c r="B1251" s="14" t="s">
        <v>315</v>
      </c>
      <c r="C1251" s="84">
        <v>93</v>
      </c>
      <c r="D1251" s="108" t="s">
        <v>27</v>
      </c>
      <c r="E1251" s="108" t="s">
        <v>853</v>
      </c>
    </row>
    <row r="1252" spans="1:5" x14ac:dyDescent="0.25">
      <c r="A1252" s="61">
        <v>44344</v>
      </c>
      <c r="B1252" s="14" t="s">
        <v>315</v>
      </c>
      <c r="C1252" s="84">
        <v>74</v>
      </c>
      <c r="D1252" s="108" t="s">
        <v>27</v>
      </c>
      <c r="E1252" s="108" t="s">
        <v>853</v>
      </c>
    </row>
    <row r="1253" spans="1:5" x14ac:dyDescent="0.25">
      <c r="A1253" s="61">
        <v>44344</v>
      </c>
      <c r="B1253" s="14" t="s">
        <v>316</v>
      </c>
      <c r="C1253" s="84">
        <v>61</v>
      </c>
      <c r="D1253" s="108" t="s">
        <v>51</v>
      </c>
      <c r="E1253" s="108" t="s">
        <v>51</v>
      </c>
    </row>
    <row r="1254" spans="1:5" x14ac:dyDescent="0.25">
      <c r="A1254" s="61">
        <v>44345</v>
      </c>
      <c r="B1254" s="14" t="s">
        <v>316</v>
      </c>
      <c r="C1254" s="84">
        <v>75</v>
      </c>
      <c r="D1254" s="108" t="s">
        <v>47</v>
      </c>
      <c r="E1254" s="108" t="s">
        <v>906</v>
      </c>
    </row>
    <row r="1255" spans="1:5" x14ac:dyDescent="0.25">
      <c r="A1255" s="61">
        <v>44345</v>
      </c>
      <c r="B1255" s="14" t="s">
        <v>315</v>
      </c>
      <c r="C1255" s="84">
        <v>76</v>
      </c>
      <c r="D1255" s="108" t="s">
        <v>9</v>
      </c>
      <c r="E1255" s="108" t="s">
        <v>9</v>
      </c>
    </row>
    <row r="1256" spans="1:5" x14ac:dyDescent="0.25">
      <c r="A1256" s="61">
        <v>44345</v>
      </c>
      <c r="B1256" s="14" t="s">
        <v>316</v>
      </c>
      <c r="C1256" s="84">
        <v>61</v>
      </c>
      <c r="D1256" s="108" t="s">
        <v>8</v>
      </c>
      <c r="E1256" s="108" t="s">
        <v>228</v>
      </c>
    </row>
    <row r="1257" spans="1:5" x14ac:dyDescent="0.25">
      <c r="A1257" s="61">
        <v>44345</v>
      </c>
      <c r="B1257" s="14" t="s">
        <v>316</v>
      </c>
      <c r="C1257" s="84">
        <v>80</v>
      </c>
      <c r="D1257" s="108" t="s">
        <v>8</v>
      </c>
      <c r="E1257" s="108" t="s">
        <v>58</v>
      </c>
    </row>
    <row r="1258" spans="1:5" x14ac:dyDescent="0.25">
      <c r="A1258" s="61">
        <v>44345</v>
      </c>
      <c r="B1258" s="14" t="s">
        <v>316</v>
      </c>
      <c r="C1258" s="84">
        <v>52</v>
      </c>
      <c r="D1258" s="108" t="s">
        <v>8</v>
      </c>
      <c r="E1258" s="108" t="s">
        <v>8</v>
      </c>
    </row>
    <row r="1259" spans="1:5" x14ac:dyDescent="0.25">
      <c r="A1259" s="61">
        <v>44345</v>
      </c>
      <c r="B1259" s="14" t="s">
        <v>316</v>
      </c>
      <c r="C1259" s="84">
        <v>72</v>
      </c>
      <c r="D1259" s="108" t="s">
        <v>8</v>
      </c>
      <c r="E1259" s="108" t="s">
        <v>8</v>
      </c>
    </row>
    <row r="1260" spans="1:5" x14ac:dyDescent="0.25">
      <c r="A1260" s="61">
        <v>44345</v>
      </c>
      <c r="B1260" s="14" t="s">
        <v>316</v>
      </c>
      <c r="C1260" s="84">
        <v>83</v>
      </c>
      <c r="D1260" s="108" t="s">
        <v>8</v>
      </c>
      <c r="E1260" s="108" t="s">
        <v>8</v>
      </c>
    </row>
    <row r="1261" spans="1:5" x14ac:dyDescent="0.25">
      <c r="A1261" s="61">
        <v>44345</v>
      </c>
      <c r="B1261" s="14" t="s">
        <v>316</v>
      </c>
      <c r="C1261" s="84">
        <v>77</v>
      </c>
      <c r="D1261" s="108" t="s">
        <v>8</v>
      </c>
      <c r="E1261" s="108" t="s">
        <v>8</v>
      </c>
    </row>
    <row r="1262" spans="1:5" x14ac:dyDescent="0.25">
      <c r="A1262" s="61">
        <v>44345</v>
      </c>
      <c r="B1262" s="14" t="s">
        <v>315</v>
      </c>
      <c r="C1262" s="84">
        <v>71</v>
      </c>
      <c r="D1262" s="108" t="s">
        <v>8</v>
      </c>
      <c r="E1262" s="108" t="s">
        <v>8</v>
      </c>
    </row>
    <row r="1263" spans="1:5" x14ac:dyDescent="0.25">
      <c r="A1263" s="61">
        <v>44345</v>
      </c>
      <c r="B1263" s="14" t="s">
        <v>315</v>
      </c>
      <c r="C1263" s="84">
        <v>63</v>
      </c>
      <c r="D1263" s="108" t="s">
        <v>8</v>
      </c>
      <c r="E1263" s="108" t="s">
        <v>8</v>
      </c>
    </row>
    <row r="1264" spans="1:5" x14ac:dyDescent="0.25">
      <c r="A1264" s="61">
        <v>44345</v>
      </c>
      <c r="B1264" s="14" t="s">
        <v>315</v>
      </c>
      <c r="C1264" s="84">
        <v>65</v>
      </c>
      <c r="D1264" s="108" t="s">
        <v>8</v>
      </c>
      <c r="E1264" s="108" t="s">
        <v>8</v>
      </c>
    </row>
    <row r="1265" spans="1:5" x14ac:dyDescent="0.25">
      <c r="A1265" s="61">
        <v>44345</v>
      </c>
      <c r="B1265" s="14" t="s">
        <v>315</v>
      </c>
      <c r="C1265" s="84">
        <v>69</v>
      </c>
      <c r="D1265" s="108" t="s">
        <v>8</v>
      </c>
      <c r="E1265" s="108" t="s">
        <v>8</v>
      </c>
    </row>
    <row r="1266" spans="1:5" x14ac:dyDescent="0.25">
      <c r="A1266" s="61">
        <v>44345</v>
      </c>
      <c r="B1266" s="14" t="s">
        <v>315</v>
      </c>
      <c r="C1266" s="84">
        <v>81</v>
      </c>
      <c r="D1266" s="108" t="s">
        <v>27</v>
      </c>
      <c r="E1266" s="108" t="s">
        <v>707</v>
      </c>
    </row>
    <row r="1267" spans="1:5" x14ac:dyDescent="0.25">
      <c r="A1267" s="61">
        <v>44347</v>
      </c>
      <c r="B1267" s="14" t="s">
        <v>316</v>
      </c>
      <c r="C1267" s="84">
        <v>73</v>
      </c>
      <c r="D1267" s="108" t="s">
        <v>14</v>
      </c>
      <c r="E1267" s="108" t="s">
        <v>16</v>
      </c>
    </row>
    <row r="1268" spans="1:5" x14ac:dyDescent="0.25">
      <c r="A1268" s="61">
        <v>44347</v>
      </c>
      <c r="B1268" s="14" t="s">
        <v>316</v>
      </c>
      <c r="C1268" s="84">
        <v>76</v>
      </c>
      <c r="D1268" s="108" t="s">
        <v>13</v>
      </c>
      <c r="E1268" s="108" t="s">
        <v>13</v>
      </c>
    </row>
    <row r="1269" spans="1:5" x14ac:dyDescent="0.25">
      <c r="A1269" s="61">
        <v>44347</v>
      </c>
      <c r="B1269" s="14" t="s">
        <v>315</v>
      </c>
      <c r="C1269" s="84">
        <v>56</v>
      </c>
      <c r="D1269" s="108" t="s">
        <v>24</v>
      </c>
      <c r="E1269" s="108" t="s">
        <v>23</v>
      </c>
    </row>
    <row r="1270" spans="1:5" x14ac:dyDescent="0.25">
      <c r="A1270" s="61">
        <v>44347</v>
      </c>
      <c r="B1270" s="14" t="s">
        <v>316</v>
      </c>
      <c r="C1270" s="84">
        <v>51</v>
      </c>
      <c r="D1270" s="108" t="s">
        <v>7</v>
      </c>
      <c r="E1270" s="108" t="s">
        <v>7</v>
      </c>
    </row>
    <row r="1271" spans="1:5" x14ac:dyDescent="0.25">
      <c r="A1271" s="61">
        <v>44347</v>
      </c>
      <c r="B1271" s="14" t="s">
        <v>315</v>
      </c>
      <c r="C1271" s="84">
        <v>85</v>
      </c>
      <c r="D1271" s="108" t="s">
        <v>7</v>
      </c>
      <c r="E1271" s="108" t="s">
        <v>7</v>
      </c>
    </row>
    <row r="1272" spans="1:5" x14ac:dyDescent="0.25">
      <c r="A1272" s="61">
        <v>44347</v>
      </c>
      <c r="B1272" s="14" t="s">
        <v>315</v>
      </c>
      <c r="C1272" s="84">
        <v>56</v>
      </c>
      <c r="D1272" s="108" t="s">
        <v>11</v>
      </c>
      <c r="E1272" s="108" t="s">
        <v>11</v>
      </c>
    </row>
    <row r="1273" spans="1:5" x14ac:dyDescent="0.25">
      <c r="A1273" s="61">
        <v>44347</v>
      </c>
      <c r="B1273" s="14" t="s">
        <v>315</v>
      </c>
      <c r="C1273" s="84">
        <v>75</v>
      </c>
      <c r="D1273" s="108" t="s">
        <v>11</v>
      </c>
      <c r="E1273" s="108" t="s">
        <v>11</v>
      </c>
    </row>
    <row r="1274" spans="1:5" x14ac:dyDescent="0.25">
      <c r="A1274" s="61">
        <v>44347</v>
      </c>
      <c r="B1274" s="14" t="s">
        <v>315</v>
      </c>
      <c r="C1274" s="84">
        <v>76</v>
      </c>
      <c r="D1274" s="108" t="s">
        <v>8</v>
      </c>
      <c r="E1274" s="108" t="s">
        <v>8</v>
      </c>
    </row>
    <row r="1275" spans="1:5" x14ac:dyDescent="0.25">
      <c r="A1275" s="61">
        <v>44347</v>
      </c>
      <c r="B1275" s="14" t="s">
        <v>316</v>
      </c>
      <c r="C1275" s="84">
        <v>81</v>
      </c>
      <c r="D1275" s="108" t="s">
        <v>8</v>
      </c>
      <c r="E1275" s="108" t="s">
        <v>110</v>
      </c>
    </row>
    <row r="1276" spans="1:5" x14ac:dyDescent="0.25">
      <c r="A1276" s="61">
        <v>44347</v>
      </c>
      <c r="B1276" s="14" t="s">
        <v>316</v>
      </c>
      <c r="C1276" s="84">
        <v>80</v>
      </c>
      <c r="D1276" s="108" t="s">
        <v>50</v>
      </c>
      <c r="E1276" s="108" t="s">
        <v>1140</v>
      </c>
    </row>
    <row r="1277" spans="1:5" x14ac:dyDescent="0.25">
      <c r="A1277" s="61">
        <v>44347</v>
      </c>
      <c r="B1277" s="14" t="s">
        <v>316</v>
      </c>
      <c r="C1277" s="84">
        <v>90</v>
      </c>
      <c r="D1277" s="108" t="s">
        <v>27</v>
      </c>
      <c r="E1277" s="108" t="s">
        <v>139</v>
      </c>
    </row>
    <row r="1278" spans="1:5" x14ac:dyDescent="0.25">
      <c r="A1278" s="61">
        <v>44347</v>
      </c>
      <c r="B1278" s="14" t="s">
        <v>316</v>
      </c>
      <c r="C1278" s="84">
        <v>80</v>
      </c>
      <c r="D1278" s="108" t="s">
        <v>51</v>
      </c>
      <c r="E1278" s="108" t="s">
        <v>51</v>
      </c>
    </row>
    <row r="1279" spans="1:5" x14ac:dyDescent="0.25">
      <c r="A1279" s="61">
        <v>44347</v>
      </c>
      <c r="B1279" s="14" t="s">
        <v>316</v>
      </c>
      <c r="C1279" s="84">
        <v>80</v>
      </c>
      <c r="D1279" s="108" t="s">
        <v>51</v>
      </c>
      <c r="E1279" s="108" t="s">
        <v>51</v>
      </c>
    </row>
    <row r="1280" spans="1:5" x14ac:dyDescent="0.25">
      <c r="A1280" s="61">
        <v>44347</v>
      </c>
      <c r="B1280" s="14" t="s">
        <v>315</v>
      </c>
      <c r="C1280" s="84">
        <v>74</v>
      </c>
      <c r="D1280" s="108" t="s">
        <v>51</v>
      </c>
      <c r="E1280" s="108" t="s">
        <v>51</v>
      </c>
    </row>
    <row r="1281" spans="1:5" x14ac:dyDescent="0.25">
      <c r="A1281" s="61">
        <v>44347</v>
      </c>
      <c r="B1281" s="14" t="s">
        <v>315</v>
      </c>
      <c r="C1281" s="84">
        <v>78</v>
      </c>
      <c r="D1281" s="108" t="s">
        <v>51</v>
      </c>
      <c r="E1281" s="108" t="s">
        <v>51</v>
      </c>
    </row>
    <row r="1282" spans="1:5" x14ac:dyDescent="0.25">
      <c r="A1282" s="61">
        <v>44347</v>
      </c>
      <c r="B1282" s="14" t="s">
        <v>315</v>
      </c>
      <c r="C1282" s="84">
        <v>90</v>
      </c>
      <c r="D1282" s="108" t="s">
        <v>51</v>
      </c>
      <c r="E1282" s="108" t="s">
        <v>51</v>
      </c>
    </row>
    <row r="1283" spans="1:5" x14ac:dyDescent="0.25">
      <c r="A1283" s="61">
        <v>44347</v>
      </c>
      <c r="B1283" s="14" t="s">
        <v>316</v>
      </c>
      <c r="C1283" s="84">
        <v>55</v>
      </c>
      <c r="D1283" s="108" t="s">
        <v>10</v>
      </c>
      <c r="E1283" s="108" t="s">
        <v>10</v>
      </c>
    </row>
    <row r="1284" spans="1:5" x14ac:dyDescent="0.25">
      <c r="A1284" s="61">
        <v>44348</v>
      </c>
      <c r="B1284" s="14" t="s">
        <v>316</v>
      </c>
      <c r="C1284" s="84">
        <v>74</v>
      </c>
      <c r="D1284" s="108" t="s">
        <v>14</v>
      </c>
      <c r="E1284" s="108" t="s">
        <v>84</v>
      </c>
    </row>
    <row r="1285" spans="1:5" x14ac:dyDescent="0.25">
      <c r="A1285" s="61">
        <v>44348</v>
      </c>
      <c r="B1285" s="14" t="s">
        <v>316</v>
      </c>
      <c r="C1285" s="84">
        <v>49</v>
      </c>
      <c r="D1285" s="108" t="s">
        <v>20</v>
      </c>
      <c r="E1285" s="108" t="s">
        <v>20</v>
      </c>
    </row>
    <row r="1286" spans="1:5" x14ac:dyDescent="0.25">
      <c r="A1286" s="61">
        <v>44348</v>
      </c>
      <c r="B1286" s="14" t="s">
        <v>316</v>
      </c>
      <c r="C1286" s="84">
        <v>50</v>
      </c>
      <c r="D1286" s="108" t="s">
        <v>20</v>
      </c>
      <c r="E1286" s="108" t="s">
        <v>20</v>
      </c>
    </row>
    <row r="1287" spans="1:5" x14ac:dyDescent="0.25">
      <c r="A1287" s="61">
        <v>44348</v>
      </c>
      <c r="B1287" s="14" t="s">
        <v>316</v>
      </c>
      <c r="C1287" s="84">
        <v>61</v>
      </c>
      <c r="D1287" s="108" t="s">
        <v>20</v>
      </c>
      <c r="E1287" s="108" t="s">
        <v>20</v>
      </c>
    </row>
    <row r="1288" spans="1:5" x14ac:dyDescent="0.25">
      <c r="A1288" s="61">
        <v>44348</v>
      </c>
      <c r="B1288" s="14" t="s">
        <v>315</v>
      </c>
      <c r="C1288" s="84">
        <v>43</v>
      </c>
      <c r="D1288" s="108" t="s">
        <v>20</v>
      </c>
      <c r="E1288" s="108" t="s">
        <v>20</v>
      </c>
    </row>
    <row r="1289" spans="1:5" x14ac:dyDescent="0.25">
      <c r="A1289" s="61">
        <v>44348</v>
      </c>
      <c r="B1289" s="14" t="s">
        <v>315</v>
      </c>
      <c r="C1289" s="84">
        <v>71</v>
      </c>
      <c r="D1289" s="108" t="s">
        <v>24</v>
      </c>
      <c r="E1289" s="108" t="s">
        <v>24</v>
      </c>
    </row>
    <row r="1290" spans="1:5" x14ac:dyDescent="0.25">
      <c r="A1290" s="61">
        <v>44348</v>
      </c>
      <c r="B1290" s="14" t="s">
        <v>315</v>
      </c>
      <c r="C1290" s="84">
        <v>78</v>
      </c>
      <c r="D1290" s="108" t="s">
        <v>7</v>
      </c>
      <c r="E1290" s="108" t="s">
        <v>114</v>
      </c>
    </row>
    <row r="1291" spans="1:5" x14ac:dyDescent="0.25">
      <c r="A1291" s="61">
        <v>44348</v>
      </c>
      <c r="B1291" s="14" t="s">
        <v>315</v>
      </c>
      <c r="C1291" s="84">
        <v>60</v>
      </c>
      <c r="D1291" s="108" t="s">
        <v>7</v>
      </c>
      <c r="E1291" s="108" t="s">
        <v>7</v>
      </c>
    </row>
    <row r="1292" spans="1:5" x14ac:dyDescent="0.25">
      <c r="A1292" s="61">
        <v>44348</v>
      </c>
      <c r="B1292" s="14" t="s">
        <v>316</v>
      </c>
      <c r="C1292" s="84">
        <v>66</v>
      </c>
      <c r="D1292" s="108" t="s">
        <v>9</v>
      </c>
      <c r="E1292" s="108" t="s">
        <v>9</v>
      </c>
    </row>
    <row r="1293" spans="1:5" x14ac:dyDescent="0.25">
      <c r="A1293" s="61">
        <v>44348</v>
      </c>
      <c r="B1293" s="14" t="s">
        <v>315</v>
      </c>
      <c r="C1293" s="84">
        <v>64</v>
      </c>
      <c r="D1293" s="108" t="s">
        <v>12</v>
      </c>
      <c r="E1293" s="108" t="s">
        <v>12</v>
      </c>
    </row>
    <row r="1294" spans="1:5" x14ac:dyDescent="0.25">
      <c r="A1294" s="61">
        <v>44348</v>
      </c>
      <c r="B1294" s="14" t="s">
        <v>316</v>
      </c>
      <c r="C1294" s="84">
        <v>68</v>
      </c>
      <c r="D1294" s="108" t="s">
        <v>8</v>
      </c>
      <c r="E1294" s="108" t="s">
        <v>58</v>
      </c>
    </row>
    <row r="1295" spans="1:5" x14ac:dyDescent="0.25">
      <c r="A1295" s="61">
        <v>44348</v>
      </c>
      <c r="B1295" s="14" t="s">
        <v>316</v>
      </c>
      <c r="C1295" s="84">
        <v>66</v>
      </c>
      <c r="D1295" s="108" t="s">
        <v>8</v>
      </c>
      <c r="E1295" s="108" t="s">
        <v>58</v>
      </c>
    </row>
    <row r="1296" spans="1:5" x14ac:dyDescent="0.25">
      <c r="A1296" s="61">
        <v>44348</v>
      </c>
      <c r="B1296" s="14" t="s">
        <v>316</v>
      </c>
      <c r="C1296" s="84">
        <v>68</v>
      </c>
      <c r="D1296" s="108" t="s">
        <v>8</v>
      </c>
      <c r="E1296" s="108" t="s">
        <v>40</v>
      </c>
    </row>
    <row r="1297" spans="1:5" x14ac:dyDescent="0.25">
      <c r="A1297" s="61">
        <v>44348</v>
      </c>
      <c r="B1297" s="14" t="s">
        <v>316</v>
      </c>
      <c r="C1297" s="84">
        <v>84</v>
      </c>
      <c r="D1297" s="108" t="s">
        <v>8</v>
      </c>
      <c r="E1297" s="108" t="s">
        <v>8</v>
      </c>
    </row>
    <row r="1298" spans="1:5" x14ac:dyDescent="0.25">
      <c r="A1298" s="61">
        <v>44348</v>
      </c>
      <c r="B1298" s="14" t="s">
        <v>315</v>
      </c>
      <c r="C1298" s="84">
        <v>67</v>
      </c>
      <c r="D1298" s="108" t="s">
        <v>8</v>
      </c>
      <c r="E1298" s="108" t="s">
        <v>8</v>
      </c>
    </row>
    <row r="1299" spans="1:5" x14ac:dyDescent="0.25">
      <c r="A1299" s="61">
        <v>44348</v>
      </c>
      <c r="B1299" s="14" t="s">
        <v>315</v>
      </c>
      <c r="C1299" s="84">
        <v>74</v>
      </c>
      <c r="D1299" s="108" t="s">
        <v>8</v>
      </c>
      <c r="E1299" s="108" t="s">
        <v>8</v>
      </c>
    </row>
    <row r="1300" spans="1:5" x14ac:dyDescent="0.25">
      <c r="A1300" s="61">
        <v>44348</v>
      </c>
      <c r="B1300" s="14" t="s">
        <v>315</v>
      </c>
      <c r="C1300" s="84">
        <v>76</v>
      </c>
      <c r="D1300" s="108" t="s">
        <v>27</v>
      </c>
      <c r="E1300" s="108" t="s">
        <v>139</v>
      </c>
    </row>
    <row r="1301" spans="1:5" x14ac:dyDescent="0.25">
      <c r="A1301" s="61">
        <v>44348</v>
      </c>
      <c r="B1301" s="14" t="s">
        <v>315</v>
      </c>
      <c r="C1301" s="84">
        <v>72</v>
      </c>
      <c r="D1301" s="108" t="s">
        <v>27</v>
      </c>
      <c r="E1301" s="108" t="s">
        <v>139</v>
      </c>
    </row>
    <row r="1302" spans="1:5" x14ac:dyDescent="0.25">
      <c r="A1302" s="61">
        <v>44348</v>
      </c>
      <c r="B1302" s="14" t="s">
        <v>316</v>
      </c>
      <c r="C1302" s="84">
        <v>78</v>
      </c>
      <c r="D1302" s="108" t="s">
        <v>10</v>
      </c>
      <c r="E1302" s="108" t="s">
        <v>10</v>
      </c>
    </row>
    <row r="1303" spans="1:5" x14ac:dyDescent="0.25">
      <c r="A1303" s="61">
        <v>44349</v>
      </c>
      <c r="B1303" s="14" t="s">
        <v>316</v>
      </c>
      <c r="C1303" s="84">
        <v>57</v>
      </c>
      <c r="D1303" s="108" t="s">
        <v>14</v>
      </c>
      <c r="E1303" s="108" t="s">
        <v>14</v>
      </c>
    </row>
    <row r="1304" spans="1:5" x14ac:dyDescent="0.25">
      <c r="A1304" s="61">
        <v>44349</v>
      </c>
      <c r="B1304" s="14" t="s">
        <v>315</v>
      </c>
      <c r="C1304" s="84">
        <v>86</v>
      </c>
      <c r="D1304" s="108" t="s">
        <v>13</v>
      </c>
      <c r="E1304" s="108" t="s">
        <v>13</v>
      </c>
    </row>
    <row r="1305" spans="1:5" x14ac:dyDescent="0.25">
      <c r="A1305" s="61">
        <v>44349</v>
      </c>
      <c r="B1305" s="14" t="s">
        <v>316</v>
      </c>
      <c r="C1305" s="84">
        <v>98</v>
      </c>
      <c r="D1305" s="108" t="s">
        <v>24</v>
      </c>
      <c r="E1305" s="108" t="s">
        <v>23</v>
      </c>
    </row>
    <row r="1306" spans="1:5" x14ac:dyDescent="0.25">
      <c r="A1306" s="61">
        <v>44349</v>
      </c>
      <c r="B1306" s="14" t="s">
        <v>316</v>
      </c>
      <c r="C1306" s="84">
        <v>70</v>
      </c>
      <c r="D1306" s="108" t="s">
        <v>9</v>
      </c>
      <c r="E1306" s="108" t="s">
        <v>9</v>
      </c>
    </row>
    <row r="1307" spans="1:5" x14ac:dyDescent="0.25">
      <c r="A1307" s="61">
        <v>44349</v>
      </c>
      <c r="B1307" s="14" t="s">
        <v>316</v>
      </c>
      <c r="C1307" s="84">
        <v>73</v>
      </c>
      <c r="D1307" s="108" t="s">
        <v>9</v>
      </c>
      <c r="E1307" s="108" t="s">
        <v>9</v>
      </c>
    </row>
    <row r="1308" spans="1:5" x14ac:dyDescent="0.25">
      <c r="A1308" s="61">
        <v>44349</v>
      </c>
      <c r="B1308" s="14" t="s">
        <v>315</v>
      </c>
      <c r="C1308" s="84">
        <v>62</v>
      </c>
      <c r="D1308" s="108" t="s">
        <v>9</v>
      </c>
      <c r="E1308" s="108" t="s">
        <v>9</v>
      </c>
    </row>
    <row r="1309" spans="1:5" x14ac:dyDescent="0.25">
      <c r="A1309" s="61">
        <v>44349</v>
      </c>
      <c r="B1309" s="14" t="s">
        <v>315</v>
      </c>
      <c r="C1309" s="84">
        <v>79</v>
      </c>
      <c r="D1309" s="108" t="s">
        <v>9</v>
      </c>
      <c r="E1309" s="108" t="s">
        <v>9</v>
      </c>
    </row>
    <row r="1310" spans="1:5" x14ac:dyDescent="0.25">
      <c r="A1310" s="61">
        <v>44349</v>
      </c>
      <c r="B1310" s="14" t="s">
        <v>316</v>
      </c>
      <c r="C1310" s="84">
        <v>89</v>
      </c>
      <c r="D1310" s="108" t="s">
        <v>9</v>
      </c>
      <c r="E1310" s="108" t="s">
        <v>17</v>
      </c>
    </row>
    <row r="1311" spans="1:5" x14ac:dyDescent="0.25">
      <c r="A1311" s="61">
        <v>44349</v>
      </c>
      <c r="B1311" s="14" t="s">
        <v>316</v>
      </c>
      <c r="C1311" s="84">
        <v>49</v>
      </c>
      <c r="D1311" s="108" t="s">
        <v>11</v>
      </c>
      <c r="E1311" s="108" t="s">
        <v>64</v>
      </c>
    </row>
    <row r="1312" spans="1:5" x14ac:dyDescent="0.25">
      <c r="A1312" s="61">
        <v>44349</v>
      </c>
      <c r="B1312" s="14" t="s">
        <v>316</v>
      </c>
      <c r="C1312" s="84">
        <v>80</v>
      </c>
      <c r="D1312" s="108" t="s">
        <v>12</v>
      </c>
      <c r="E1312" s="108" t="s">
        <v>587</v>
      </c>
    </row>
    <row r="1313" spans="1:5" x14ac:dyDescent="0.25">
      <c r="A1313" s="61">
        <v>44349</v>
      </c>
      <c r="B1313" s="14" t="s">
        <v>315</v>
      </c>
      <c r="C1313" s="84">
        <v>69</v>
      </c>
      <c r="D1313" s="108" t="s">
        <v>8</v>
      </c>
      <c r="E1313" s="108" t="s">
        <v>72</v>
      </c>
    </row>
    <row r="1314" spans="1:5" x14ac:dyDescent="0.25">
      <c r="A1314" s="61">
        <v>44349</v>
      </c>
      <c r="B1314" s="14" t="s">
        <v>315</v>
      </c>
      <c r="C1314" s="84">
        <v>58</v>
      </c>
      <c r="D1314" s="108" t="s">
        <v>8</v>
      </c>
      <c r="E1314" s="108" t="s">
        <v>132</v>
      </c>
    </row>
    <row r="1315" spans="1:5" x14ac:dyDescent="0.25">
      <c r="A1315" s="61">
        <v>44349</v>
      </c>
      <c r="B1315" s="14" t="s">
        <v>316</v>
      </c>
      <c r="C1315" s="84">
        <v>54</v>
      </c>
      <c r="D1315" s="108" t="s">
        <v>8</v>
      </c>
      <c r="E1315" s="108" t="s">
        <v>8</v>
      </c>
    </row>
    <row r="1316" spans="1:5" x14ac:dyDescent="0.25">
      <c r="A1316" s="61">
        <v>44349</v>
      </c>
      <c r="B1316" s="14" t="s">
        <v>316</v>
      </c>
      <c r="C1316" s="84">
        <v>81</v>
      </c>
      <c r="D1316" s="108" t="s">
        <v>8</v>
      </c>
      <c r="E1316" s="108" t="s">
        <v>8</v>
      </c>
    </row>
    <row r="1317" spans="1:5" x14ac:dyDescent="0.25">
      <c r="A1317" s="61">
        <v>44349</v>
      </c>
      <c r="B1317" s="14" t="s">
        <v>316</v>
      </c>
      <c r="C1317" s="84">
        <v>60</v>
      </c>
      <c r="D1317" s="108" t="s">
        <v>8</v>
      </c>
      <c r="E1317" s="108" t="s">
        <v>8</v>
      </c>
    </row>
    <row r="1318" spans="1:5" x14ac:dyDescent="0.25">
      <c r="A1318" s="61">
        <v>44349</v>
      </c>
      <c r="B1318" s="14" t="s">
        <v>315</v>
      </c>
      <c r="C1318" s="84">
        <v>57</v>
      </c>
      <c r="D1318" s="108" t="s">
        <v>8</v>
      </c>
      <c r="E1318" s="108" t="s">
        <v>8</v>
      </c>
    </row>
    <row r="1319" spans="1:5" x14ac:dyDescent="0.25">
      <c r="A1319" s="61">
        <v>44349</v>
      </c>
      <c r="B1319" s="14" t="s">
        <v>315</v>
      </c>
      <c r="C1319" s="84">
        <v>84</v>
      </c>
      <c r="D1319" s="108" t="s">
        <v>8</v>
      </c>
      <c r="E1319" s="108" t="s">
        <v>8</v>
      </c>
    </row>
    <row r="1320" spans="1:5" x14ac:dyDescent="0.25">
      <c r="A1320" s="61">
        <v>44349</v>
      </c>
      <c r="B1320" s="14" t="s">
        <v>316</v>
      </c>
      <c r="C1320" s="84">
        <v>77</v>
      </c>
      <c r="D1320" s="108" t="s">
        <v>8</v>
      </c>
      <c r="E1320" s="108" t="s">
        <v>31</v>
      </c>
    </row>
    <row r="1321" spans="1:5" x14ac:dyDescent="0.25">
      <c r="A1321" s="61">
        <v>44349</v>
      </c>
      <c r="B1321" s="14" t="s">
        <v>315</v>
      </c>
      <c r="C1321" s="84">
        <v>87</v>
      </c>
      <c r="D1321" s="108" t="s">
        <v>51</v>
      </c>
      <c r="E1321" s="108" t="s">
        <v>51</v>
      </c>
    </row>
    <row r="1322" spans="1:5" x14ac:dyDescent="0.25">
      <c r="A1322" s="61">
        <v>44349</v>
      </c>
      <c r="B1322" s="14" t="s">
        <v>315</v>
      </c>
      <c r="C1322" s="84">
        <v>92</v>
      </c>
      <c r="D1322" s="108" t="s">
        <v>51</v>
      </c>
      <c r="E1322" s="108" t="s">
        <v>51</v>
      </c>
    </row>
    <row r="1323" spans="1:5" x14ac:dyDescent="0.25">
      <c r="A1323" s="61">
        <v>44349</v>
      </c>
      <c r="B1323" s="14" t="s">
        <v>316</v>
      </c>
      <c r="C1323" s="84">
        <v>73</v>
      </c>
      <c r="D1323" s="108" t="s">
        <v>10</v>
      </c>
      <c r="E1323" s="108" t="s">
        <v>10</v>
      </c>
    </row>
    <row r="1324" spans="1:5" x14ac:dyDescent="0.25">
      <c r="A1324" s="61">
        <v>44349</v>
      </c>
      <c r="B1324" s="14" t="s">
        <v>316</v>
      </c>
      <c r="C1324" s="84">
        <v>54</v>
      </c>
      <c r="D1324" s="108" t="s">
        <v>10</v>
      </c>
      <c r="E1324" s="108" t="s">
        <v>10</v>
      </c>
    </row>
    <row r="1325" spans="1:5" x14ac:dyDescent="0.25">
      <c r="A1325" s="61">
        <v>44350</v>
      </c>
      <c r="B1325" s="14" t="s">
        <v>316</v>
      </c>
      <c r="C1325" s="84">
        <v>58</v>
      </c>
      <c r="D1325" s="108" t="s">
        <v>9</v>
      </c>
      <c r="E1325" s="108" t="s">
        <v>9</v>
      </c>
    </row>
    <row r="1326" spans="1:5" x14ac:dyDescent="0.25">
      <c r="A1326" s="61">
        <v>44350</v>
      </c>
      <c r="B1326" s="14" t="s">
        <v>315</v>
      </c>
      <c r="C1326" s="84">
        <v>32</v>
      </c>
      <c r="D1326" s="108" t="s">
        <v>9</v>
      </c>
      <c r="E1326" s="108" t="s">
        <v>9</v>
      </c>
    </row>
    <row r="1327" spans="1:5" x14ac:dyDescent="0.25">
      <c r="A1327" s="61">
        <v>44350</v>
      </c>
      <c r="B1327" s="14" t="s">
        <v>316</v>
      </c>
      <c r="C1327" s="84">
        <v>70</v>
      </c>
      <c r="D1327" s="108" t="s">
        <v>11</v>
      </c>
      <c r="E1327" s="108" t="s">
        <v>1024</v>
      </c>
    </row>
    <row r="1328" spans="1:5" x14ac:dyDescent="0.25">
      <c r="A1328" s="61">
        <v>44350</v>
      </c>
      <c r="B1328" s="14" t="s">
        <v>316</v>
      </c>
      <c r="C1328" s="84">
        <v>32</v>
      </c>
      <c r="D1328" s="108" t="s">
        <v>8</v>
      </c>
      <c r="E1328" s="108" t="s">
        <v>8</v>
      </c>
    </row>
    <row r="1329" spans="1:5" x14ac:dyDescent="0.25">
      <c r="A1329" s="61">
        <v>44350</v>
      </c>
      <c r="B1329" s="14" t="s">
        <v>316</v>
      </c>
      <c r="C1329" s="84">
        <v>63</v>
      </c>
      <c r="D1329" s="108" t="s">
        <v>50</v>
      </c>
      <c r="E1329" s="108" t="s">
        <v>365</v>
      </c>
    </row>
    <row r="1330" spans="1:5" x14ac:dyDescent="0.25">
      <c r="A1330" s="61">
        <v>44350</v>
      </c>
      <c r="B1330" s="14" t="s">
        <v>315</v>
      </c>
      <c r="C1330" s="84">
        <v>52</v>
      </c>
      <c r="D1330" s="108" t="s">
        <v>27</v>
      </c>
      <c r="E1330" s="108" t="s">
        <v>853</v>
      </c>
    </row>
    <row r="1331" spans="1:5" x14ac:dyDescent="0.25">
      <c r="A1331" s="61">
        <v>44350</v>
      </c>
      <c r="B1331" s="14" t="s">
        <v>315</v>
      </c>
      <c r="C1331" s="84">
        <v>51</v>
      </c>
      <c r="D1331" s="108" t="s">
        <v>51</v>
      </c>
      <c r="E1331" s="108" t="s">
        <v>51</v>
      </c>
    </row>
    <row r="1332" spans="1:5" x14ac:dyDescent="0.25">
      <c r="A1332" s="61">
        <v>44350</v>
      </c>
      <c r="B1332" s="14" t="s">
        <v>316</v>
      </c>
      <c r="C1332" s="84">
        <v>65</v>
      </c>
      <c r="D1332" s="108" t="s">
        <v>10</v>
      </c>
      <c r="E1332" s="108" t="s">
        <v>10</v>
      </c>
    </row>
    <row r="1333" spans="1:5" x14ac:dyDescent="0.25">
      <c r="A1333" s="61">
        <v>44351</v>
      </c>
      <c r="B1333" s="14" t="s">
        <v>316</v>
      </c>
      <c r="C1333" s="84">
        <v>48</v>
      </c>
      <c r="D1333" s="108" t="s">
        <v>20</v>
      </c>
      <c r="E1333" s="108" t="s">
        <v>20</v>
      </c>
    </row>
    <row r="1334" spans="1:5" x14ac:dyDescent="0.25">
      <c r="A1334" s="61">
        <v>44351</v>
      </c>
      <c r="B1334" s="14" t="s">
        <v>316</v>
      </c>
      <c r="C1334" s="84">
        <v>57</v>
      </c>
      <c r="D1334" s="108" t="s">
        <v>7</v>
      </c>
      <c r="E1334" s="108" t="s">
        <v>1191</v>
      </c>
    </row>
    <row r="1335" spans="1:5" x14ac:dyDescent="0.25">
      <c r="A1335" s="61">
        <v>44351</v>
      </c>
      <c r="B1335" s="14" t="s">
        <v>316</v>
      </c>
      <c r="C1335" s="84">
        <v>83</v>
      </c>
      <c r="D1335" s="108" t="s">
        <v>7</v>
      </c>
      <c r="E1335" s="108" t="s">
        <v>7</v>
      </c>
    </row>
    <row r="1336" spans="1:5" x14ac:dyDescent="0.25">
      <c r="A1336" s="61">
        <v>44351</v>
      </c>
      <c r="B1336" s="14" t="s">
        <v>315</v>
      </c>
      <c r="C1336" s="84">
        <v>67</v>
      </c>
      <c r="D1336" s="108" t="s">
        <v>7</v>
      </c>
      <c r="E1336" s="108" t="s">
        <v>7</v>
      </c>
    </row>
    <row r="1337" spans="1:5" x14ac:dyDescent="0.25">
      <c r="A1337" s="61">
        <v>44351</v>
      </c>
      <c r="B1337" s="14" t="s">
        <v>315</v>
      </c>
      <c r="C1337" s="84">
        <v>31</v>
      </c>
      <c r="D1337" s="108" t="s">
        <v>858</v>
      </c>
      <c r="E1337" s="108" t="s">
        <v>859</v>
      </c>
    </row>
    <row r="1338" spans="1:5" x14ac:dyDescent="0.25">
      <c r="A1338" s="61">
        <v>44351</v>
      </c>
      <c r="B1338" s="14" t="s">
        <v>316</v>
      </c>
      <c r="C1338" s="84">
        <v>48</v>
      </c>
      <c r="D1338" s="108" t="s">
        <v>11</v>
      </c>
      <c r="E1338" s="108" t="s">
        <v>133</v>
      </c>
    </row>
    <row r="1339" spans="1:5" x14ac:dyDescent="0.25">
      <c r="A1339" s="61">
        <v>44351</v>
      </c>
      <c r="B1339" s="14" t="s">
        <v>316</v>
      </c>
      <c r="C1339" s="84">
        <v>95</v>
      </c>
      <c r="D1339" s="108" t="s">
        <v>12</v>
      </c>
      <c r="E1339" s="108" t="s">
        <v>12</v>
      </c>
    </row>
    <row r="1340" spans="1:5" x14ac:dyDescent="0.25">
      <c r="A1340" s="61">
        <v>44351</v>
      </c>
      <c r="B1340" s="14" t="s">
        <v>315</v>
      </c>
      <c r="C1340" s="84">
        <v>90</v>
      </c>
      <c r="D1340" s="108" t="s">
        <v>12</v>
      </c>
      <c r="E1340" s="108" t="s">
        <v>12</v>
      </c>
    </row>
    <row r="1341" spans="1:5" x14ac:dyDescent="0.25">
      <c r="A1341" s="61">
        <v>44351</v>
      </c>
      <c r="B1341" s="14" t="s">
        <v>315</v>
      </c>
      <c r="C1341" s="84">
        <v>90</v>
      </c>
      <c r="D1341" s="108" t="s">
        <v>12</v>
      </c>
      <c r="E1341" s="108" t="s">
        <v>12</v>
      </c>
    </row>
    <row r="1342" spans="1:5" x14ac:dyDescent="0.25">
      <c r="A1342" s="61">
        <v>44351</v>
      </c>
      <c r="B1342" s="14" t="s">
        <v>316</v>
      </c>
      <c r="C1342" s="84">
        <v>66</v>
      </c>
      <c r="D1342" s="108" t="s">
        <v>8</v>
      </c>
      <c r="E1342" s="108" t="s">
        <v>8</v>
      </c>
    </row>
    <row r="1343" spans="1:5" x14ac:dyDescent="0.25">
      <c r="A1343" s="61">
        <v>44352</v>
      </c>
      <c r="B1343" s="14" t="s">
        <v>316</v>
      </c>
      <c r="C1343" s="84">
        <v>57</v>
      </c>
      <c r="D1343" s="108" t="s">
        <v>14</v>
      </c>
      <c r="E1343" s="108" t="s">
        <v>16</v>
      </c>
    </row>
    <row r="1344" spans="1:5" x14ac:dyDescent="0.25">
      <c r="A1344" s="61">
        <v>44352</v>
      </c>
      <c r="B1344" s="14" t="s">
        <v>315</v>
      </c>
      <c r="C1344" s="84">
        <v>19</v>
      </c>
      <c r="D1344" s="108" t="s">
        <v>47</v>
      </c>
      <c r="E1344" s="108" t="s">
        <v>47</v>
      </c>
    </row>
    <row r="1345" spans="1:5" x14ac:dyDescent="0.25">
      <c r="A1345" s="61">
        <v>44352</v>
      </c>
      <c r="B1345" s="14" t="s">
        <v>315</v>
      </c>
      <c r="C1345" s="84">
        <v>39</v>
      </c>
      <c r="D1345" s="108" t="s">
        <v>11</v>
      </c>
      <c r="E1345" s="108" t="s">
        <v>11</v>
      </c>
    </row>
    <row r="1346" spans="1:5" x14ac:dyDescent="0.25">
      <c r="A1346" s="61">
        <v>44352</v>
      </c>
      <c r="B1346" s="14" t="s">
        <v>316</v>
      </c>
      <c r="C1346" s="84">
        <v>83</v>
      </c>
      <c r="D1346" s="108" t="s">
        <v>8</v>
      </c>
      <c r="E1346" s="108" t="s">
        <v>72</v>
      </c>
    </row>
    <row r="1347" spans="1:5" x14ac:dyDescent="0.25">
      <c r="A1347" s="61">
        <v>44352</v>
      </c>
      <c r="B1347" s="14" t="s">
        <v>316</v>
      </c>
      <c r="C1347" s="84">
        <v>59</v>
      </c>
      <c r="D1347" s="108" t="s">
        <v>8</v>
      </c>
      <c r="E1347" s="108" t="s">
        <v>8</v>
      </c>
    </row>
    <row r="1348" spans="1:5" x14ac:dyDescent="0.25">
      <c r="A1348" s="61">
        <v>44352</v>
      </c>
      <c r="B1348" s="14" t="s">
        <v>316</v>
      </c>
      <c r="C1348" s="84">
        <v>78</v>
      </c>
      <c r="D1348" s="108" t="s">
        <v>8</v>
      </c>
      <c r="E1348" s="108" t="s">
        <v>8</v>
      </c>
    </row>
    <row r="1349" spans="1:5" x14ac:dyDescent="0.25">
      <c r="A1349" s="61">
        <v>44352</v>
      </c>
      <c r="B1349" s="14" t="s">
        <v>315</v>
      </c>
      <c r="C1349" s="84">
        <v>74</v>
      </c>
      <c r="D1349" s="108" t="s">
        <v>8</v>
      </c>
      <c r="E1349" s="108" t="s">
        <v>8</v>
      </c>
    </row>
    <row r="1350" spans="1:5" x14ac:dyDescent="0.25">
      <c r="A1350" s="61">
        <v>44352</v>
      </c>
      <c r="B1350" s="14" t="s">
        <v>316</v>
      </c>
      <c r="C1350" s="84">
        <v>72</v>
      </c>
      <c r="D1350" s="108" t="s">
        <v>8</v>
      </c>
      <c r="E1350" s="108" t="s">
        <v>8</v>
      </c>
    </row>
    <row r="1351" spans="1:5" x14ac:dyDescent="0.25">
      <c r="A1351" s="61">
        <v>44352</v>
      </c>
      <c r="B1351" s="14" t="s">
        <v>316</v>
      </c>
      <c r="C1351" s="84">
        <v>79</v>
      </c>
      <c r="D1351" s="108" t="s">
        <v>49</v>
      </c>
      <c r="E1351" s="108" t="s">
        <v>49</v>
      </c>
    </row>
    <row r="1352" spans="1:5" x14ac:dyDescent="0.25">
      <c r="A1352" s="61">
        <v>44354</v>
      </c>
      <c r="B1352" s="14" t="s">
        <v>316</v>
      </c>
      <c r="C1352" s="84">
        <v>51</v>
      </c>
      <c r="D1352" s="108" t="s">
        <v>14</v>
      </c>
      <c r="E1352" s="108" t="s">
        <v>14</v>
      </c>
    </row>
    <row r="1353" spans="1:5" x14ac:dyDescent="0.25">
      <c r="A1353" s="61">
        <v>44354</v>
      </c>
      <c r="B1353" s="14" t="s">
        <v>316</v>
      </c>
      <c r="C1353" s="84">
        <v>64</v>
      </c>
      <c r="D1353" s="108" t="s">
        <v>20</v>
      </c>
      <c r="E1353" s="108" t="s">
        <v>20</v>
      </c>
    </row>
    <row r="1354" spans="1:5" x14ac:dyDescent="0.25">
      <c r="A1354" s="61">
        <v>44354</v>
      </c>
      <c r="B1354" s="14" t="s">
        <v>316</v>
      </c>
      <c r="C1354" s="84">
        <v>65</v>
      </c>
      <c r="D1354" s="108" t="s">
        <v>20</v>
      </c>
      <c r="E1354" s="108" t="s">
        <v>20</v>
      </c>
    </row>
    <row r="1355" spans="1:5" x14ac:dyDescent="0.25">
      <c r="A1355" s="61">
        <v>44354</v>
      </c>
      <c r="B1355" s="14" t="s">
        <v>316</v>
      </c>
      <c r="C1355" s="84">
        <v>70</v>
      </c>
      <c r="D1355" s="108" t="s">
        <v>20</v>
      </c>
      <c r="E1355" s="108" t="s">
        <v>20</v>
      </c>
    </row>
    <row r="1356" spans="1:5" x14ac:dyDescent="0.25">
      <c r="A1356" s="61">
        <v>44354</v>
      </c>
      <c r="B1356" s="14" t="s">
        <v>315</v>
      </c>
      <c r="C1356" s="84">
        <v>51</v>
      </c>
      <c r="D1356" s="108" t="s">
        <v>20</v>
      </c>
      <c r="E1356" s="108" t="s">
        <v>20</v>
      </c>
    </row>
    <row r="1357" spans="1:5" x14ac:dyDescent="0.25">
      <c r="A1357" s="61">
        <v>44354</v>
      </c>
      <c r="B1357" s="14" t="s">
        <v>315</v>
      </c>
      <c r="C1357" s="84">
        <v>55</v>
      </c>
      <c r="D1357" s="108" t="s">
        <v>20</v>
      </c>
      <c r="E1357" s="108" t="s">
        <v>20</v>
      </c>
    </row>
    <row r="1358" spans="1:5" x14ac:dyDescent="0.25">
      <c r="A1358" s="61">
        <v>44354</v>
      </c>
      <c r="B1358" s="14" t="s">
        <v>316</v>
      </c>
      <c r="C1358" s="84">
        <v>70</v>
      </c>
      <c r="D1358" s="108" t="s">
        <v>7</v>
      </c>
      <c r="E1358" s="108" t="s">
        <v>7</v>
      </c>
    </row>
    <row r="1359" spans="1:5" x14ac:dyDescent="0.25">
      <c r="A1359" s="61">
        <v>44354</v>
      </c>
      <c r="B1359" s="14" t="s">
        <v>316</v>
      </c>
      <c r="C1359" s="84">
        <v>56</v>
      </c>
      <c r="D1359" s="108" t="s">
        <v>9</v>
      </c>
      <c r="E1359" s="108" t="s">
        <v>9</v>
      </c>
    </row>
    <row r="1360" spans="1:5" x14ac:dyDescent="0.25">
      <c r="A1360" s="61">
        <v>44354</v>
      </c>
      <c r="B1360" s="14" t="s">
        <v>315</v>
      </c>
      <c r="C1360" s="84">
        <v>69</v>
      </c>
      <c r="D1360" s="108" t="s">
        <v>11</v>
      </c>
      <c r="E1360" s="108" t="s">
        <v>333</v>
      </c>
    </row>
    <row r="1361" spans="1:5" x14ac:dyDescent="0.25">
      <c r="A1361" s="61">
        <v>44354</v>
      </c>
      <c r="B1361" s="14" t="s">
        <v>316</v>
      </c>
      <c r="C1361" s="84">
        <v>69</v>
      </c>
      <c r="D1361" s="108" t="s">
        <v>11</v>
      </c>
      <c r="E1361" s="108" t="s">
        <v>11</v>
      </c>
    </row>
    <row r="1362" spans="1:5" x14ac:dyDescent="0.25">
      <c r="A1362" s="61">
        <v>44354</v>
      </c>
      <c r="B1362" s="14" t="s">
        <v>316</v>
      </c>
      <c r="C1362" s="84">
        <v>75</v>
      </c>
      <c r="D1362" s="108" t="s">
        <v>11</v>
      </c>
      <c r="E1362" s="108" t="s">
        <v>11</v>
      </c>
    </row>
    <row r="1363" spans="1:5" x14ac:dyDescent="0.25">
      <c r="A1363" s="61">
        <v>44354</v>
      </c>
      <c r="B1363" s="14" t="s">
        <v>315</v>
      </c>
      <c r="C1363" s="84">
        <v>65</v>
      </c>
      <c r="D1363" s="108" t="s">
        <v>11</v>
      </c>
      <c r="E1363" s="108" t="s">
        <v>11</v>
      </c>
    </row>
    <row r="1364" spans="1:5" x14ac:dyDescent="0.25">
      <c r="A1364" s="61">
        <v>44354</v>
      </c>
      <c r="B1364" s="14" t="s">
        <v>316</v>
      </c>
      <c r="C1364" s="84">
        <v>86</v>
      </c>
      <c r="D1364" s="108" t="s">
        <v>12</v>
      </c>
      <c r="E1364" s="108" t="s">
        <v>12</v>
      </c>
    </row>
    <row r="1365" spans="1:5" x14ac:dyDescent="0.25">
      <c r="A1365" s="61">
        <v>44354</v>
      </c>
      <c r="B1365" s="14" t="s">
        <v>315</v>
      </c>
      <c r="C1365" s="84">
        <v>63</v>
      </c>
      <c r="D1365" s="108" t="s">
        <v>8</v>
      </c>
      <c r="E1365" s="108" t="s">
        <v>40</v>
      </c>
    </row>
    <row r="1366" spans="1:5" x14ac:dyDescent="0.25">
      <c r="A1366" s="61">
        <v>44354</v>
      </c>
      <c r="B1366" s="14" t="s">
        <v>316</v>
      </c>
      <c r="C1366" s="84">
        <v>66</v>
      </c>
      <c r="D1366" s="108" t="s">
        <v>8</v>
      </c>
      <c r="E1366" s="108" t="s">
        <v>8</v>
      </c>
    </row>
    <row r="1367" spans="1:5" x14ac:dyDescent="0.25">
      <c r="A1367" s="61">
        <v>44354</v>
      </c>
      <c r="B1367" s="14" t="s">
        <v>316</v>
      </c>
      <c r="C1367" s="84">
        <v>79</v>
      </c>
      <c r="D1367" s="108" t="s">
        <v>8</v>
      </c>
      <c r="E1367" s="108" t="s">
        <v>8</v>
      </c>
    </row>
    <row r="1368" spans="1:5" x14ac:dyDescent="0.25">
      <c r="A1368" s="61">
        <v>44354</v>
      </c>
      <c r="B1368" s="14" t="s">
        <v>315</v>
      </c>
      <c r="C1368" s="84">
        <v>54</v>
      </c>
      <c r="D1368" s="108" t="s">
        <v>8</v>
      </c>
      <c r="E1368" s="108" t="s">
        <v>8</v>
      </c>
    </row>
    <row r="1369" spans="1:5" x14ac:dyDescent="0.25">
      <c r="A1369" s="61">
        <v>44354</v>
      </c>
      <c r="B1369" s="14" t="s">
        <v>315</v>
      </c>
      <c r="C1369" s="84">
        <v>76</v>
      </c>
      <c r="D1369" s="108" t="s">
        <v>8</v>
      </c>
      <c r="E1369" s="108" t="s">
        <v>8</v>
      </c>
    </row>
    <row r="1370" spans="1:5" x14ac:dyDescent="0.25">
      <c r="A1370" s="61">
        <v>44354</v>
      </c>
      <c r="B1370" s="14" t="s">
        <v>315</v>
      </c>
      <c r="C1370" s="84">
        <v>77</v>
      </c>
      <c r="D1370" s="108" t="s">
        <v>8</v>
      </c>
      <c r="E1370" s="108" t="s">
        <v>8</v>
      </c>
    </row>
    <row r="1371" spans="1:5" x14ac:dyDescent="0.25">
      <c r="A1371" s="61">
        <v>44354</v>
      </c>
      <c r="B1371" s="14" t="s">
        <v>316</v>
      </c>
      <c r="C1371" s="84">
        <v>62</v>
      </c>
      <c r="D1371" s="108" t="s">
        <v>8</v>
      </c>
      <c r="E1371" s="108" t="s">
        <v>110</v>
      </c>
    </row>
    <row r="1372" spans="1:5" x14ac:dyDescent="0.25">
      <c r="A1372" s="61">
        <v>44354</v>
      </c>
      <c r="B1372" s="14" t="s">
        <v>316</v>
      </c>
      <c r="C1372" s="84">
        <v>42</v>
      </c>
      <c r="D1372" s="108" t="s">
        <v>51</v>
      </c>
      <c r="E1372" s="108" t="s">
        <v>51</v>
      </c>
    </row>
    <row r="1373" spans="1:5" x14ac:dyDescent="0.25">
      <c r="A1373" s="61">
        <v>44355</v>
      </c>
      <c r="B1373" s="14" t="s">
        <v>316</v>
      </c>
      <c r="C1373" s="84">
        <v>70</v>
      </c>
      <c r="D1373" s="108" t="s">
        <v>13</v>
      </c>
      <c r="E1373" s="108" t="s">
        <v>13</v>
      </c>
    </row>
    <row r="1374" spans="1:5" x14ac:dyDescent="0.25">
      <c r="A1374" s="61">
        <v>44355</v>
      </c>
      <c r="B1374" s="14" t="s">
        <v>315</v>
      </c>
      <c r="C1374" s="84">
        <v>93</v>
      </c>
      <c r="D1374" s="108" t="s">
        <v>13</v>
      </c>
      <c r="E1374" s="108" t="s">
        <v>13</v>
      </c>
    </row>
    <row r="1375" spans="1:5" x14ac:dyDescent="0.25">
      <c r="A1375" s="61">
        <v>44355</v>
      </c>
      <c r="B1375" s="14" t="s">
        <v>316</v>
      </c>
      <c r="C1375" s="84">
        <v>66</v>
      </c>
      <c r="D1375" s="108" t="s">
        <v>7</v>
      </c>
      <c r="E1375" s="108" t="s">
        <v>7</v>
      </c>
    </row>
    <row r="1376" spans="1:5" x14ac:dyDescent="0.25">
      <c r="A1376" s="61">
        <v>44355</v>
      </c>
      <c r="B1376" s="14" t="s">
        <v>315</v>
      </c>
      <c r="C1376" s="84">
        <v>61</v>
      </c>
      <c r="D1376" s="108" t="s">
        <v>9</v>
      </c>
      <c r="E1376" s="108" t="s">
        <v>9</v>
      </c>
    </row>
    <row r="1377" spans="1:5" x14ac:dyDescent="0.25">
      <c r="A1377" s="61">
        <v>44355</v>
      </c>
      <c r="B1377" s="14" t="s">
        <v>316</v>
      </c>
      <c r="C1377" s="84">
        <v>53</v>
      </c>
      <c r="D1377" s="108" t="s">
        <v>11</v>
      </c>
      <c r="E1377" s="108" t="s">
        <v>11</v>
      </c>
    </row>
    <row r="1378" spans="1:5" x14ac:dyDescent="0.25">
      <c r="A1378" s="61">
        <v>44355</v>
      </c>
      <c r="B1378" s="14" t="s">
        <v>316</v>
      </c>
      <c r="C1378" s="84">
        <v>41</v>
      </c>
      <c r="D1378" s="108" t="s">
        <v>8</v>
      </c>
      <c r="E1378" s="108" t="s">
        <v>8</v>
      </c>
    </row>
    <row r="1379" spans="1:5" x14ac:dyDescent="0.25">
      <c r="A1379" s="61">
        <v>44355</v>
      </c>
      <c r="B1379" s="14" t="s">
        <v>316</v>
      </c>
      <c r="C1379" s="84">
        <v>70</v>
      </c>
      <c r="D1379" s="108" t="s">
        <v>8</v>
      </c>
      <c r="E1379" s="108" t="s">
        <v>8</v>
      </c>
    </row>
    <row r="1380" spans="1:5" x14ac:dyDescent="0.25">
      <c r="A1380" s="61">
        <v>44355</v>
      </c>
      <c r="B1380" s="14" t="s">
        <v>316</v>
      </c>
      <c r="C1380" s="84">
        <v>72</v>
      </c>
      <c r="D1380" s="108" t="s">
        <v>8</v>
      </c>
      <c r="E1380" s="108" t="s">
        <v>8</v>
      </c>
    </row>
    <row r="1381" spans="1:5" x14ac:dyDescent="0.25">
      <c r="A1381" s="61">
        <v>44355</v>
      </c>
      <c r="B1381" s="14" t="s">
        <v>315</v>
      </c>
      <c r="C1381" s="84">
        <v>93</v>
      </c>
      <c r="D1381" s="108" t="s">
        <v>51</v>
      </c>
      <c r="E1381" s="108" t="s">
        <v>51</v>
      </c>
    </row>
    <row r="1382" spans="1:5" x14ac:dyDescent="0.25">
      <c r="A1382" s="61">
        <v>44355</v>
      </c>
      <c r="B1382" s="14" t="s">
        <v>316</v>
      </c>
      <c r="C1382" s="84">
        <v>46</v>
      </c>
      <c r="D1382" s="108" t="s">
        <v>10</v>
      </c>
      <c r="E1382" s="108" t="s">
        <v>2983</v>
      </c>
    </row>
    <row r="1383" spans="1:5" x14ac:dyDescent="0.25">
      <c r="A1383" s="61">
        <v>44355</v>
      </c>
      <c r="B1383" s="14" t="s">
        <v>316</v>
      </c>
      <c r="C1383" s="84">
        <v>51</v>
      </c>
      <c r="D1383" s="108" t="s">
        <v>10</v>
      </c>
      <c r="E1383" s="108" t="s">
        <v>10</v>
      </c>
    </row>
    <row r="1384" spans="1:5" x14ac:dyDescent="0.25">
      <c r="A1384" s="61">
        <v>44355</v>
      </c>
      <c r="B1384" s="14" t="s">
        <v>316</v>
      </c>
      <c r="C1384" s="84">
        <v>73</v>
      </c>
      <c r="D1384" s="108" t="s">
        <v>10</v>
      </c>
      <c r="E1384" s="108" t="s">
        <v>10</v>
      </c>
    </row>
    <row r="1385" spans="1:5" x14ac:dyDescent="0.25">
      <c r="A1385" s="61">
        <v>44355</v>
      </c>
      <c r="B1385" s="14" t="s">
        <v>315</v>
      </c>
      <c r="C1385" s="84">
        <v>69</v>
      </c>
      <c r="D1385" s="108" t="s">
        <v>10</v>
      </c>
      <c r="E1385" s="108" t="s">
        <v>10</v>
      </c>
    </row>
    <row r="1386" spans="1:5" x14ac:dyDescent="0.25">
      <c r="A1386" s="61">
        <v>44355</v>
      </c>
      <c r="B1386" s="14" t="s">
        <v>315</v>
      </c>
      <c r="C1386" s="84">
        <v>70</v>
      </c>
      <c r="D1386" s="108" t="s">
        <v>10</v>
      </c>
      <c r="E1386" s="108" t="s">
        <v>10</v>
      </c>
    </row>
    <row r="1387" spans="1:5" x14ac:dyDescent="0.25">
      <c r="A1387" s="61">
        <v>44355</v>
      </c>
      <c r="B1387" s="14" t="s">
        <v>315</v>
      </c>
      <c r="C1387" s="84">
        <v>71</v>
      </c>
      <c r="D1387" s="108" t="s">
        <v>10</v>
      </c>
      <c r="E1387" s="108" t="s">
        <v>10</v>
      </c>
    </row>
    <row r="1388" spans="1:5" x14ac:dyDescent="0.25">
      <c r="A1388" s="61">
        <v>44355</v>
      </c>
      <c r="B1388" s="14" t="s">
        <v>315</v>
      </c>
      <c r="C1388" s="84">
        <v>86</v>
      </c>
      <c r="D1388" s="108" t="s">
        <v>10</v>
      </c>
      <c r="E1388" s="108" t="s">
        <v>10</v>
      </c>
    </row>
    <row r="1389" spans="1:5" x14ac:dyDescent="0.25">
      <c r="A1389" s="61">
        <v>44356</v>
      </c>
      <c r="B1389" s="14" t="s">
        <v>316</v>
      </c>
      <c r="C1389" s="84">
        <v>65</v>
      </c>
      <c r="D1389" s="108" t="s">
        <v>14</v>
      </c>
      <c r="E1389" s="108" t="s">
        <v>14</v>
      </c>
    </row>
    <row r="1390" spans="1:5" x14ac:dyDescent="0.25">
      <c r="A1390" s="61">
        <v>44356</v>
      </c>
      <c r="B1390" s="14" t="s">
        <v>316</v>
      </c>
      <c r="C1390" s="84">
        <v>62</v>
      </c>
      <c r="D1390" s="108" t="s">
        <v>14</v>
      </c>
      <c r="E1390" s="108" t="s">
        <v>16</v>
      </c>
    </row>
    <row r="1391" spans="1:5" x14ac:dyDescent="0.25">
      <c r="A1391" s="61">
        <v>44356</v>
      </c>
      <c r="B1391" s="14" t="s">
        <v>316</v>
      </c>
      <c r="C1391" s="84">
        <v>54</v>
      </c>
      <c r="D1391" s="108" t="s">
        <v>14</v>
      </c>
      <c r="E1391" s="108" t="s">
        <v>794</v>
      </c>
    </row>
    <row r="1392" spans="1:5" x14ac:dyDescent="0.25">
      <c r="A1392" s="61">
        <v>44356</v>
      </c>
      <c r="B1392" s="14" t="s">
        <v>315</v>
      </c>
      <c r="C1392" s="84">
        <v>72</v>
      </c>
      <c r="D1392" s="108" t="s">
        <v>9</v>
      </c>
      <c r="E1392" s="108" t="s">
        <v>9</v>
      </c>
    </row>
    <row r="1393" spans="1:5" x14ac:dyDescent="0.25">
      <c r="A1393" s="61">
        <v>44356</v>
      </c>
      <c r="B1393" s="14" t="s">
        <v>316</v>
      </c>
      <c r="C1393" s="84">
        <v>56</v>
      </c>
      <c r="D1393" s="108" t="s">
        <v>11</v>
      </c>
      <c r="E1393" s="108" t="s">
        <v>64</v>
      </c>
    </row>
    <row r="1394" spans="1:5" x14ac:dyDescent="0.25">
      <c r="A1394" s="61">
        <v>44356</v>
      </c>
      <c r="B1394" s="14" t="s">
        <v>316</v>
      </c>
      <c r="C1394" s="84">
        <v>74</v>
      </c>
      <c r="D1394" s="108" t="s">
        <v>11</v>
      </c>
      <c r="E1394" s="108" t="s">
        <v>333</v>
      </c>
    </row>
    <row r="1395" spans="1:5" x14ac:dyDescent="0.25">
      <c r="A1395" s="61">
        <v>44356</v>
      </c>
      <c r="B1395" s="14" t="s">
        <v>315</v>
      </c>
      <c r="C1395" s="84">
        <v>53</v>
      </c>
      <c r="D1395" s="108" t="s">
        <v>12</v>
      </c>
      <c r="E1395" s="108" t="s">
        <v>12</v>
      </c>
    </row>
    <row r="1396" spans="1:5" x14ac:dyDescent="0.25">
      <c r="A1396" s="61">
        <v>44356</v>
      </c>
      <c r="B1396" s="14" t="s">
        <v>316</v>
      </c>
      <c r="C1396" s="84">
        <v>45</v>
      </c>
      <c r="D1396" s="108" t="s">
        <v>8</v>
      </c>
      <c r="E1396" s="108" t="s">
        <v>8</v>
      </c>
    </row>
    <row r="1397" spans="1:5" x14ac:dyDescent="0.25">
      <c r="A1397" s="61">
        <v>44356</v>
      </c>
      <c r="B1397" s="14" t="s">
        <v>316</v>
      </c>
      <c r="C1397" s="84">
        <v>63</v>
      </c>
      <c r="D1397" s="108" t="s">
        <v>8</v>
      </c>
      <c r="E1397" s="108" t="s">
        <v>8</v>
      </c>
    </row>
    <row r="1398" spans="1:5" x14ac:dyDescent="0.25">
      <c r="A1398" s="61">
        <v>44356</v>
      </c>
      <c r="B1398" s="14" t="s">
        <v>316</v>
      </c>
      <c r="C1398" s="84">
        <v>69</v>
      </c>
      <c r="D1398" s="108" t="s">
        <v>8</v>
      </c>
      <c r="E1398" s="108" t="s">
        <v>8</v>
      </c>
    </row>
    <row r="1399" spans="1:5" x14ac:dyDescent="0.25">
      <c r="A1399" s="61">
        <v>44356</v>
      </c>
      <c r="B1399" s="14" t="s">
        <v>316</v>
      </c>
      <c r="C1399" s="84">
        <v>74</v>
      </c>
      <c r="D1399" s="108" t="s">
        <v>8</v>
      </c>
      <c r="E1399" s="108" t="s">
        <v>8</v>
      </c>
    </row>
    <row r="1400" spans="1:5" x14ac:dyDescent="0.25">
      <c r="A1400" s="61">
        <v>44356</v>
      </c>
      <c r="B1400" s="14" t="s">
        <v>315</v>
      </c>
      <c r="C1400" s="84">
        <v>83</v>
      </c>
      <c r="D1400" s="108" t="s">
        <v>8</v>
      </c>
      <c r="E1400" s="108" t="s">
        <v>8</v>
      </c>
    </row>
    <row r="1401" spans="1:5" x14ac:dyDescent="0.25">
      <c r="A1401" s="61">
        <v>44356</v>
      </c>
      <c r="B1401" s="14" t="s">
        <v>316</v>
      </c>
      <c r="C1401" s="84">
        <v>50</v>
      </c>
      <c r="D1401" s="108" t="s">
        <v>8</v>
      </c>
      <c r="E1401" s="108" t="s">
        <v>1100</v>
      </c>
    </row>
    <row r="1402" spans="1:5" x14ac:dyDescent="0.25">
      <c r="A1402" s="61">
        <v>44356</v>
      </c>
      <c r="B1402" s="14" t="s">
        <v>316</v>
      </c>
      <c r="C1402" s="84">
        <v>91</v>
      </c>
      <c r="D1402" s="108" t="s">
        <v>27</v>
      </c>
      <c r="E1402" s="108" t="s">
        <v>619</v>
      </c>
    </row>
    <row r="1403" spans="1:5" x14ac:dyDescent="0.25">
      <c r="A1403" s="61">
        <v>44356</v>
      </c>
      <c r="B1403" s="14" t="s">
        <v>316</v>
      </c>
      <c r="C1403" s="84">
        <v>61</v>
      </c>
      <c r="D1403" s="108" t="s">
        <v>27</v>
      </c>
      <c r="E1403" s="108" t="s">
        <v>607</v>
      </c>
    </row>
    <row r="1404" spans="1:5" x14ac:dyDescent="0.25">
      <c r="A1404" s="61">
        <v>44356</v>
      </c>
      <c r="B1404" s="14" t="s">
        <v>316</v>
      </c>
      <c r="C1404" s="84">
        <v>61</v>
      </c>
      <c r="D1404" s="108" t="s">
        <v>51</v>
      </c>
      <c r="E1404" s="108" t="s">
        <v>51</v>
      </c>
    </row>
    <row r="1405" spans="1:5" x14ac:dyDescent="0.25">
      <c r="A1405" s="61">
        <v>44356</v>
      </c>
      <c r="B1405" s="14" t="s">
        <v>316</v>
      </c>
      <c r="C1405" s="84">
        <v>68</v>
      </c>
      <c r="D1405" s="108" t="s">
        <v>51</v>
      </c>
      <c r="E1405" s="108" t="s">
        <v>51</v>
      </c>
    </row>
    <row r="1406" spans="1:5" x14ac:dyDescent="0.25">
      <c r="A1406" s="61">
        <v>44356</v>
      </c>
      <c r="B1406" s="14" t="s">
        <v>315</v>
      </c>
      <c r="C1406" s="84">
        <v>79</v>
      </c>
      <c r="D1406" s="108" t="s">
        <v>10</v>
      </c>
      <c r="E1406" s="108" t="s">
        <v>10</v>
      </c>
    </row>
    <row r="1407" spans="1:5" x14ac:dyDescent="0.25">
      <c r="A1407" s="61">
        <v>44357</v>
      </c>
      <c r="B1407" s="14" t="s">
        <v>316</v>
      </c>
      <c r="C1407" s="84">
        <v>66</v>
      </c>
      <c r="D1407" s="108" t="s">
        <v>14</v>
      </c>
      <c r="E1407" s="108" t="s">
        <v>14</v>
      </c>
    </row>
    <row r="1408" spans="1:5" x14ac:dyDescent="0.25">
      <c r="A1408" s="61">
        <v>44357</v>
      </c>
      <c r="B1408" s="14" t="s">
        <v>316</v>
      </c>
      <c r="C1408" s="84">
        <v>61</v>
      </c>
      <c r="D1408" s="108" t="s">
        <v>20</v>
      </c>
      <c r="E1408" s="108" t="s">
        <v>20</v>
      </c>
    </row>
    <row r="1409" spans="1:5" x14ac:dyDescent="0.25">
      <c r="A1409" s="61">
        <v>44357</v>
      </c>
      <c r="B1409" s="14" t="s">
        <v>316</v>
      </c>
      <c r="C1409" s="84">
        <v>45</v>
      </c>
      <c r="D1409" s="108" t="s">
        <v>20</v>
      </c>
      <c r="E1409" s="108" t="s">
        <v>20</v>
      </c>
    </row>
    <row r="1410" spans="1:5" x14ac:dyDescent="0.25">
      <c r="A1410" s="61">
        <v>44357</v>
      </c>
      <c r="B1410" s="14" t="s">
        <v>315</v>
      </c>
      <c r="C1410" s="84">
        <v>73</v>
      </c>
      <c r="D1410" s="108" t="s">
        <v>24</v>
      </c>
      <c r="E1410" s="108" t="s">
        <v>23</v>
      </c>
    </row>
    <row r="1411" spans="1:5" x14ac:dyDescent="0.25">
      <c r="A1411" s="61">
        <v>44357</v>
      </c>
      <c r="B1411" s="14" t="s">
        <v>315</v>
      </c>
      <c r="C1411" s="84">
        <v>52</v>
      </c>
      <c r="D1411" s="108" t="s">
        <v>11</v>
      </c>
      <c r="E1411" s="108" t="s">
        <v>11</v>
      </c>
    </row>
    <row r="1412" spans="1:5" x14ac:dyDescent="0.25">
      <c r="A1412" s="61">
        <v>44357</v>
      </c>
      <c r="B1412" s="14" t="s">
        <v>316</v>
      </c>
      <c r="C1412" s="84">
        <v>57</v>
      </c>
      <c r="D1412" s="108" t="s">
        <v>8</v>
      </c>
      <c r="E1412" s="108" t="s">
        <v>8</v>
      </c>
    </row>
    <row r="1413" spans="1:5" x14ac:dyDescent="0.25">
      <c r="A1413" s="61">
        <v>44357</v>
      </c>
      <c r="B1413" s="14" t="s">
        <v>316</v>
      </c>
      <c r="C1413" s="84">
        <v>67</v>
      </c>
      <c r="D1413" s="108" t="s">
        <v>8</v>
      </c>
      <c r="E1413" s="108" t="s">
        <v>8</v>
      </c>
    </row>
    <row r="1414" spans="1:5" x14ac:dyDescent="0.25">
      <c r="A1414" s="61">
        <v>44357</v>
      </c>
      <c r="B1414" s="14" t="s">
        <v>316</v>
      </c>
      <c r="C1414" s="84">
        <v>73</v>
      </c>
      <c r="D1414" s="108" t="s">
        <v>8</v>
      </c>
      <c r="E1414" s="108" t="s">
        <v>8</v>
      </c>
    </row>
    <row r="1415" spans="1:5" x14ac:dyDescent="0.25">
      <c r="A1415" s="61">
        <v>44357</v>
      </c>
      <c r="B1415" s="14" t="s">
        <v>316</v>
      </c>
      <c r="C1415" s="84">
        <v>58</v>
      </c>
      <c r="D1415" s="108" t="s">
        <v>8</v>
      </c>
      <c r="E1415" s="108" t="s">
        <v>8</v>
      </c>
    </row>
    <row r="1416" spans="1:5" x14ac:dyDescent="0.25">
      <c r="A1416" s="61">
        <v>44357</v>
      </c>
      <c r="B1416" s="14" t="s">
        <v>316</v>
      </c>
      <c r="C1416" s="84">
        <v>71</v>
      </c>
      <c r="D1416" s="108" t="s">
        <v>50</v>
      </c>
      <c r="E1416" s="108" t="s">
        <v>365</v>
      </c>
    </row>
    <row r="1417" spans="1:5" x14ac:dyDescent="0.25">
      <c r="A1417" s="61">
        <v>44357</v>
      </c>
      <c r="B1417" s="14" t="s">
        <v>316</v>
      </c>
      <c r="C1417" s="84">
        <v>76</v>
      </c>
      <c r="D1417" s="108" t="s">
        <v>27</v>
      </c>
      <c r="E1417" s="108" t="s">
        <v>853</v>
      </c>
    </row>
    <row r="1418" spans="1:5" x14ac:dyDescent="0.25">
      <c r="A1418" s="61">
        <v>44358</v>
      </c>
      <c r="B1418" s="14" t="s">
        <v>316</v>
      </c>
      <c r="C1418" s="84">
        <v>84</v>
      </c>
      <c r="D1418" s="108" t="s">
        <v>14</v>
      </c>
      <c r="E1418" s="108" t="s">
        <v>14</v>
      </c>
    </row>
    <row r="1419" spans="1:5" x14ac:dyDescent="0.25">
      <c r="A1419" s="61">
        <v>44358</v>
      </c>
      <c r="B1419" s="14" t="s">
        <v>316</v>
      </c>
      <c r="C1419" s="84">
        <v>54</v>
      </c>
      <c r="D1419" s="108" t="s">
        <v>14</v>
      </c>
      <c r="E1419" s="108" t="s">
        <v>16</v>
      </c>
    </row>
    <row r="1420" spans="1:5" x14ac:dyDescent="0.25">
      <c r="A1420" s="61">
        <v>44358</v>
      </c>
      <c r="B1420" s="14" t="s">
        <v>316</v>
      </c>
      <c r="C1420" s="84">
        <v>63</v>
      </c>
      <c r="D1420" s="108" t="s">
        <v>20</v>
      </c>
      <c r="E1420" s="108" t="s">
        <v>20</v>
      </c>
    </row>
    <row r="1421" spans="1:5" x14ac:dyDescent="0.25">
      <c r="A1421" s="61">
        <v>44358</v>
      </c>
      <c r="B1421" s="14" t="s">
        <v>315</v>
      </c>
      <c r="C1421" s="84">
        <v>61</v>
      </c>
      <c r="D1421" s="108" t="s">
        <v>24</v>
      </c>
      <c r="E1421" s="108" t="s">
        <v>37</v>
      </c>
    </row>
    <row r="1422" spans="1:5" x14ac:dyDescent="0.25">
      <c r="A1422" s="61">
        <v>44358</v>
      </c>
      <c r="B1422" s="14" t="s">
        <v>316</v>
      </c>
      <c r="C1422" s="84">
        <v>73</v>
      </c>
      <c r="D1422" s="108" t="s">
        <v>47</v>
      </c>
      <c r="E1422" s="108" t="s">
        <v>47</v>
      </c>
    </row>
    <row r="1423" spans="1:5" x14ac:dyDescent="0.25">
      <c r="A1423" s="61">
        <v>44358</v>
      </c>
      <c r="B1423" s="14" t="s">
        <v>315</v>
      </c>
      <c r="C1423" s="84">
        <v>69</v>
      </c>
      <c r="D1423" s="108" t="s">
        <v>7</v>
      </c>
      <c r="E1423" s="108" t="s">
        <v>7</v>
      </c>
    </row>
    <row r="1424" spans="1:5" x14ac:dyDescent="0.25">
      <c r="A1424" s="61">
        <v>44358</v>
      </c>
      <c r="B1424" s="14" t="s">
        <v>315</v>
      </c>
      <c r="C1424" s="84">
        <v>66</v>
      </c>
      <c r="D1424" s="108" t="s">
        <v>9</v>
      </c>
      <c r="E1424" s="108" t="s">
        <v>9</v>
      </c>
    </row>
    <row r="1425" spans="1:5" x14ac:dyDescent="0.25">
      <c r="A1425" s="61">
        <v>44358</v>
      </c>
      <c r="B1425" s="14" t="s">
        <v>315</v>
      </c>
      <c r="C1425" s="84">
        <v>81</v>
      </c>
      <c r="D1425" s="108" t="s">
        <v>9</v>
      </c>
      <c r="E1425" s="108" t="s">
        <v>9</v>
      </c>
    </row>
    <row r="1426" spans="1:5" x14ac:dyDescent="0.25">
      <c r="A1426" s="61">
        <v>44358</v>
      </c>
      <c r="B1426" s="14" t="s">
        <v>315</v>
      </c>
      <c r="C1426" s="84">
        <v>50</v>
      </c>
      <c r="D1426" s="108" t="s">
        <v>9</v>
      </c>
      <c r="E1426" s="54" t="s">
        <v>143</v>
      </c>
    </row>
    <row r="1427" spans="1:5" x14ac:dyDescent="0.25">
      <c r="A1427" s="61">
        <v>44358</v>
      </c>
      <c r="B1427" s="14" t="s">
        <v>316</v>
      </c>
      <c r="C1427" s="84">
        <v>54</v>
      </c>
      <c r="D1427" s="108" t="s">
        <v>2993</v>
      </c>
      <c r="E1427" s="108" t="s">
        <v>17</v>
      </c>
    </row>
    <row r="1428" spans="1:5" x14ac:dyDescent="0.25">
      <c r="A1428" s="61">
        <v>44358</v>
      </c>
      <c r="B1428" s="14" t="s">
        <v>316</v>
      </c>
      <c r="C1428" s="84">
        <v>40</v>
      </c>
      <c r="D1428" s="108" t="s">
        <v>11</v>
      </c>
      <c r="E1428" s="108" t="s">
        <v>11</v>
      </c>
    </row>
    <row r="1429" spans="1:5" x14ac:dyDescent="0.25">
      <c r="A1429" s="61">
        <v>44358</v>
      </c>
      <c r="B1429" s="14" t="s">
        <v>316</v>
      </c>
      <c r="C1429" s="84">
        <v>69</v>
      </c>
      <c r="D1429" s="108" t="s">
        <v>12</v>
      </c>
      <c r="E1429" s="108" t="s">
        <v>12</v>
      </c>
    </row>
    <row r="1430" spans="1:5" x14ac:dyDescent="0.25">
      <c r="A1430" s="61">
        <v>44358</v>
      </c>
      <c r="B1430" s="14" t="s">
        <v>316</v>
      </c>
      <c r="C1430" s="84">
        <v>69</v>
      </c>
      <c r="D1430" s="108" t="s">
        <v>8</v>
      </c>
      <c r="E1430" s="108" t="s">
        <v>8</v>
      </c>
    </row>
    <row r="1431" spans="1:5" x14ac:dyDescent="0.25">
      <c r="A1431" s="61">
        <v>44358</v>
      </c>
      <c r="B1431" s="14" t="s">
        <v>316</v>
      </c>
      <c r="C1431" s="84">
        <v>75</v>
      </c>
      <c r="D1431" s="108" t="s">
        <v>8</v>
      </c>
      <c r="E1431" s="108" t="s">
        <v>8</v>
      </c>
    </row>
    <row r="1432" spans="1:5" x14ac:dyDescent="0.25">
      <c r="A1432" s="61">
        <v>44358</v>
      </c>
      <c r="B1432" s="14" t="s">
        <v>315</v>
      </c>
      <c r="C1432" s="84">
        <v>45</v>
      </c>
      <c r="D1432" s="108" t="s">
        <v>8</v>
      </c>
      <c r="E1432" s="108" t="s">
        <v>8</v>
      </c>
    </row>
    <row r="1433" spans="1:5" x14ac:dyDescent="0.25">
      <c r="A1433" s="61">
        <v>44358</v>
      </c>
      <c r="B1433" s="14" t="s">
        <v>315</v>
      </c>
      <c r="C1433" s="84">
        <v>64</v>
      </c>
      <c r="D1433" s="108" t="s">
        <v>8</v>
      </c>
      <c r="E1433" s="108" t="s">
        <v>8</v>
      </c>
    </row>
    <row r="1434" spans="1:5" x14ac:dyDescent="0.25">
      <c r="A1434" s="61">
        <v>44358</v>
      </c>
      <c r="B1434" s="14" t="s">
        <v>315</v>
      </c>
      <c r="C1434" s="84">
        <v>67</v>
      </c>
      <c r="D1434" s="108" t="s">
        <v>8</v>
      </c>
      <c r="E1434" s="108" t="s">
        <v>8</v>
      </c>
    </row>
    <row r="1435" spans="1:5" x14ac:dyDescent="0.25">
      <c r="A1435" s="61">
        <v>44358</v>
      </c>
      <c r="B1435" s="14" t="s">
        <v>316</v>
      </c>
      <c r="C1435" s="84">
        <v>58</v>
      </c>
      <c r="D1435" s="108" t="s">
        <v>8</v>
      </c>
      <c r="E1435" s="108" t="s">
        <v>110</v>
      </c>
    </row>
    <row r="1436" spans="1:5" x14ac:dyDescent="0.25">
      <c r="A1436" s="61">
        <v>44358</v>
      </c>
      <c r="B1436" s="14" t="s">
        <v>316</v>
      </c>
      <c r="C1436" s="84">
        <v>71</v>
      </c>
      <c r="D1436" s="108" t="s">
        <v>50</v>
      </c>
      <c r="E1436" s="108" t="s">
        <v>611</v>
      </c>
    </row>
    <row r="1437" spans="1:5" x14ac:dyDescent="0.25">
      <c r="A1437" s="61">
        <v>44358</v>
      </c>
      <c r="B1437" s="14" t="s">
        <v>315</v>
      </c>
      <c r="C1437" s="84">
        <v>84</v>
      </c>
      <c r="D1437" s="108" t="s">
        <v>27</v>
      </c>
      <c r="E1437" s="108" t="s">
        <v>139</v>
      </c>
    </row>
    <row r="1438" spans="1:5" x14ac:dyDescent="0.25">
      <c r="A1438" s="61">
        <v>44358</v>
      </c>
      <c r="B1438" s="14" t="s">
        <v>315</v>
      </c>
      <c r="C1438" s="84">
        <v>68</v>
      </c>
      <c r="D1438" s="108" t="s">
        <v>27</v>
      </c>
      <c r="E1438" s="108" t="s">
        <v>853</v>
      </c>
    </row>
    <row r="1439" spans="1:5" x14ac:dyDescent="0.25">
      <c r="A1439" s="61">
        <v>44358</v>
      </c>
      <c r="B1439" s="14" t="s">
        <v>315</v>
      </c>
      <c r="C1439" s="84">
        <v>85</v>
      </c>
      <c r="D1439" s="108" t="s">
        <v>27</v>
      </c>
      <c r="E1439" s="108" t="s">
        <v>853</v>
      </c>
    </row>
    <row r="1440" spans="1:5" x14ac:dyDescent="0.25">
      <c r="A1440" s="61">
        <v>44358</v>
      </c>
      <c r="B1440" s="14" t="s">
        <v>315</v>
      </c>
      <c r="C1440" s="84">
        <v>66</v>
      </c>
      <c r="D1440" s="108" t="s">
        <v>51</v>
      </c>
      <c r="E1440" s="108" t="s">
        <v>51</v>
      </c>
    </row>
    <row r="1441" spans="1:5" x14ac:dyDescent="0.25">
      <c r="A1441" s="61">
        <v>44359</v>
      </c>
      <c r="B1441" s="14" t="s">
        <v>316</v>
      </c>
      <c r="C1441" s="84">
        <v>73</v>
      </c>
      <c r="D1441" s="108" t="s">
        <v>20</v>
      </c>
      <c r="E1441" s="108" t="s">
        <v>20</v>
      </c>
    </row>
    <row r="1442" spans="1:5" x14ac:dyDescent="0.25">
      <c r="A1442" s="61">
        <v>44359</v>
      </c>
      <c r="B1442" s="14" t="s">
        <v>315</v>
      </c>
      <c r="C1442" s="84">
        <v>71</v>
      </c>
      <c r="D1442" s="108" t="s">
        <v>20</v>
      </c>
      <c r="E1442" s="108" t="s">
        <v>20</v>
      </c>
    </row>
    <row r="1443" spans="1:5" x14ac:dyDescent="0.25">
      <c r="A1443" s="61">
        <v>44359</v>
      </c>
      <c r="B1443" s="14" t="s">
        <v>316</v>
      </c>
      <c r="C1443" s="84">
        <v>71</v>
      </c>
      <c r="D1443" s="108" t="s">
        <v>13</v>
      </c>
      <c r="E1443" s="108" t="s">
        <v>13</v>
      </c>
    </row>
    <row r="1444" spans="1:5" x14ac:dyDescent="0.25">
      <c r="A1444" s="61">
        <v>44359</v>
      </c>
      <c r="B1444" s="14" t="s">
        <v>316</v>
      </c>
      <c r="C1444" s="84">
        <v>86</v>
      </c>
      <c r="D1444" s="108" t="s">
        <v>24</v>
      </c>
      <c r="E1444" s="108" t="s">
        <v>23</v>
      </c>
    </row>
    <row r="1445" spans="1:5" x14ac:dyDescent="0.25">
      <c r="A1445" s="61">
        <v>44359</v>
      </c>
      <c r="B1445" s="14" t="s">
        <v>315</v>
      </c>
      <c r="C1445" s="84">
        <v>62</v>
      </c>
      <c r="D1445" s="108" t="s">
        <v>7</v>
      </c>
      <c r="E1445" s="108" t="s">
        <v>2994</v>
      </c>
    </row>
    <row r="1446" spans="1:5" x14ac:dyDescent="0.25">
      <c r="A1446" s="61">
        <v>44359</v>
      </c>
      <c r="B1446" s="14" t="s">
        <v>316</v>
      </c>
      <c r="C1446" s="84">
        <v>37</v>
      </c>
      <c r="D1446" s="108" t="s">
        <v>7</v>
      </c>
      <c r="E1446" s="108" t="s">
        <v>7</v>
      </c>
    </row>
    <row r="1447" spans="1:5" x14ac:dyDescent="0.25">
      <c r="A1447" s="61">
        <v>44359</v>
      </c>
      <c r="B1447" s="14" t="s">
        <v>315</v>
      </c>
      <c r="C1447" s="84">
        <v>50</v>
      </c>
      <c r="D1447" s="108" t="s">
        <v>7</v>
      </c>
      <c r="E1447" s="108" t="s">
        <v>7</v>
      </c>
    </row>
    <row r="1448" spans="1:5" x14ac:dyDescent="0.25">
      <c r="A1448" s="61">
        <v>44359</v>
      </c>
      <c r="B1448" s="14" t="s">
        <v>315</v>
      </c>
      <c r="C1448" s="84">
        <v>62</v>
      </c>
      <c r="D1448" s="108" t="s">
        <v>7</v>
      </c>
      <c r="E1448" s="108" t="s">
        <v>7</v>
      </c>
    </row>
    <row r="1449" spans="1:5" x14ac:dyDescent="0.25">
      <c r="A1449" s="61">
        <v>44359</v>
      </c>
      <c r="B1449" s="14" t="s">
        <v>315</v>
      </c>
      <c r="C1449" s="84">
        <v>80</v>
      </c>
      <c r="D1449" s="108" t="s">
        <v>7</v>
      </c>
      <c r="E1449" s="108" t="s">
        <v>7</v>
      </c>
    </row>
    <row r="1450" spans="1:5" x14ac:dyDescent="0.25">
      <c r="A1450" s="61">
        <v>44359</v>
      </c>
      <c r="B1450" s="14" t="s">
        <v>316</v>
      </c>
      <c r="C1450" s="84">
        <v>70</v>
      </c>
      <c r="D1450" s="108" t="s">
        <v>12</v>
      </c>
      <c r="E1450" s="108" t="s">
        <v>12</v>
      </c>
    </row>
    <row r="1451" spans="1:5" x14ac:dyDescent="0.25">
      <c r="A1451" s="61">
        <v>44359</v>
      </c>
      <c r="B1451" s="14" t="s">
        <v>316</v>
      </c>
      <c r="C1451" s="84">
        <v>45</v>
      </c>
      <c r="D1451" s="108" t="s">
        <v>12</v>
      </c>
      <c r="E1451" s="108" t="s">
        <v>12</v>
      </c>
    </row>
    <row r="1452" spans="1:5" x14ac:dyDescent="0.25">
      <c r="A1452" s="61">
        <v>44359</v>
      </c>
      <c r="B1452" s="14" t="s">
        <v>316</v>
      </c>
      <c r="C1452" s="84">
        <v>74</v>
      </c>
      <c r="D1452" s="108" t="s">
        <v>8</v>
      </c>
      <c r="E1452" s="108" t="s">
        <v>8</v>
      </c>
    </row>
    <row r="1453" spans="1:5" x14ac:dyDescent="0.25">
      <c r="A1453" s="61">
        <v>44359</v>
      </c>
      <c r="B1453" s="14" t="s">
        <v>316</v>
      </c>
      <c r="C1453" s="84">
        <v>81</v>
      </c>
      <c r="D1453" s="108" t="s">
        <v>8</v>
      </c>
      <c r="E1453" s="108" t="s">
        <v>8</v>
      </c>
    </row>
    <row r="1454" spans="1:5" x14ac:dyDescent="0.25">
      <c r="A1454" s="61">
        <v>44359</v>
      </c>
      <c r="B1454" s="14" t="s">
        <v>316</v>
      </c>
      <c r="C1454" s="84">
        <v>68</v>
      </c>
      <c r="D1454" s="108" t="s">
        <v>8</v>
      </c>
      <c r="E1454" s="108" t="s">
        <v>8</v>
      </c>
    </row>
    <row r="1455" spans="1:5" x14ac:dyDescent="0.25">
      <c r="A1455" s="61">
        <v>44359</v>
      </c>
      <c r="B1455" s="14" t="s">
        <v>315</v>
      </c>
      <c r="C1455" s="84">
        <v>56</v>
      </c>
      <c r="D1455" s="108" t="s">
        <v>8</v>
      </c>
      <c r="E1455" s="108" t="s">
        <v>8</v>
      </c>
    </row>
    <row r="1456" spans="1:5" x14ac:dyDescent="0.25">
      <c r="A1456" s="61">
        <v>44359</v>
      </c>
      <c r="B1456" s="14" t="s">
        <v>315</v>
      </c>
      <c r="C1456" s="84">
        <v>68</v>
      </c>
      <c r="D1456" s="108" t="s">
        <v>8</v>
      </c>
      <c r="E1456" s="108" t="s">
        <v>8</v>
      </c>
    </row>
    <row r="1457" spans="1:5" x14ac:dyDescent="0.25">
      <c r="A1457" s="61">
        <v>44359</v>
      </c>
      <c r="B1457" s="14" t="s">
        <v>315</v>
      </c>
      <c r="C1457" s="84">
        <v>81</v>
      </c>
      <c r="D1457" s="108" t="s">
        <v>8</v>
      </c>
      <c r="E1457" s="108" t="s">
        <v>8</v>
      </c>
    </row>
    <row r="1458" spans="1:5" x14ac:dyDescent="0.25">
      <c r="A1458" s="61">
        <v>44359</v>
      </c>
      <c r="B1458" s="14" t="s">
        <v>315</v>
      </c>
      <c r="C1458" s="84">
        <v>84</v>
      </c>
      <c r="D1458" s="108" t="s">
        <v>8</v>
      </c>
      <c r="E1458" s="108" t="s">
        <v>8</v>
      </c>
    </row>
    <row r="1459" spans="1:5" x14ac:dyDescent="0.25">
      <c r="A1459" s="61">
        <v>44359</v>
      </c>
      <c r="B1459" s="14" t="s">
        <v>315</v>
      </c>
      <c r="C1459" s="84">
        <v>67</v>
      </c>
      <c r="D1459" s="108" t="s">
        <v>8</v>
      </c>
      <c r="E1459" s="108" t="s">
        <v>8</v>
      </c>
    </row>
    <row r="1460" spans="1:5" x14ac:dyDescent="0.25">
      <c r="A1460" s="61">
        <v>44359</v>
      </c>
      <c r="B1460" s="14" t="s">
        <v>315</v>
      </c>
      <c r="C1460" s="84">
        <v>91</v>
      </c>
      <c r="D1460" s="108" t="s">
        <v>8</v>
      </c>
      <c r="E1460" s="108" t="s">
        <v>8</v>
      </c>
    </row>
    <row r="1461" spans="1:5" x14ac:dyDescent="0.25">
      <c r="A1461" s="61">
        <v>44359</v>
      </c>
      <c r="B1461" s="14" t="s">
        <v>316</v>
      </c>
      <c r="C1461" s="84">
        <v>72</v>
      </c>
      <c r="D1461" s="108" t="s">
        <v>8</v>
      </c>
      <c r="E1461" s="54" t="s">
        <v>31</v>
      </c>
    </row>
    <row r="1462" spans="1:5" x14ac:dyDescent="0.25">
      <c r="A1462" s="61">
        <v>44359</v>
      </c>
      <c r="B1462" s="14" t="s">
        <v>316</v>
      </c>
      <c r="C1462" s="84">
        <v>77</v>
      </c>
      <c r="D1462" s="108" t="s">
        <v>8</v>
      </c>
      <c r="E1462" s="54" t="s">
        <v>31</v>
      </c>
    </row>
    <row r="1463" spans="1:5" x14ac:dyDescent="0.25">
      <c r="A1463" s="61">
        <v>44359</v>
      </c>
      <c r="B1463" s="14" t="s">
        <v>316</v>
      </c>
      <c r="C1463" s="84">
        <v>81</v>
      </c>
      <c r="D1463" s="108" t="s">
        <v>49</v>
      </c>
      <c r="E1463" s="108" t="s">
        <v>49</v>
      </c>
    </row>
    <row r="1464" spans="1:5" x14ac:dyDescent="0.25">
      <c r="A1464" s="61">
        <v>44359</v>
      </c>
      <c r="B1464" s="14" t="s">
        <v>315</v>
      </c>
      <c r="C1464" s="84">
        <v>95</v>
      </c>
      <c r="D1464" s="108" t="s">
        <v>27</v>
      </c>
      <c r="E1464" s="108" t="s">
        <v>853</v>
      </c>
    </row>
    <row r="1465" spans="1:5" x14ac:dyDescent="0.25">
      <c r="A1465" s="61">
        <v>44359</v>
      </c>
      <c r="B1465" s="14" t="s">
        <v>316</v>
      </c>
      <c r="C1465" s="84">
        <v>87</v>
      </c>
      <c r="D1465" s="108" t="s">
        <v>51</v>
      </c>
      <c r="E1465" s="54" t="s">
        <v>677</v>
      </c>
    </row>
    <row r="1466" spans="1:5" x14ac:dyDescent="0.25">
      <c r="A1466" s="61">
        <v>44359</v>
      </c>
      <c r="B1466" s="14" t="s">
        <v>315</v>
      </c>
      <c r="C1466" s="84">
        <v>65</v>
      </c>
      <c r="D1466" s="108" t="s">
        <v>51</v>
      </c>
      <c r="E1466" s="108" t="s">
        <v>51</v>
      </c>
    </row>
    <row r="1467" spans="1:5" x14ac:dyDescent="0.25">
      <c r="A1467" s="61">
        <v>44359</v>
      </c>
      <c r="B1467" s="14" t="s">
        <v>316</v>
      </c>
      <c r="C1467" s="84">
        <v>70</v>
      </c>
      <c r="D1467" s="108" t="s">
        <v>10</v>
      </c>
      <c r="E1467" s="108" t="s">
        <v>10</v>
      </c>
    </row>
    <row r="1468" spans="1:5" x14ac:dyDescent="0.25">
      <c r="A1468" s="61">
        <v>44359</v>
      </c>
      <c r="B1468" s="14" t="s">
        <v>315</v>
      </c>
      <c r="C1468" s="84">
        <v>47</v>
      </c>
      <c r="D1468" s="108" t="s">
        <v>10</v>
      </c>
      <c r="E1468" s="108" t="s">
        <v>10</v>
      </c>
    </row>
    <row r="1469" spans="1:5" x14ac:dyDescent="0.25">
      <c r="A1469" s="61">
        <v>44359</v>
      </c>
      <c r="B1469" s="14" t="s">
        <v>315</v>
      </c>
      <c r="C1469" s="84">
        <v>55</v>
      </c>
      <c r="D1469" s="108" t="s">
        <v>10</v>
      </c>
      <c r="E1469" s="108" t="s">
        <v>10</v>
      </c>
    </row>
    <row r="1470" spans="1:5" x14ac:dyDescent="0.25">
      <c r="A1470" s="61">
        <v>44361</v>
      </c>
      <c r="B1470" s="14" t="s">
        <v>316</v>
      </c>
      <c r="C1470" s="84">
        <v>82</v>
      </c>
      <c r="D1470" s="108" t="s">
        <v>14</v>
      </c>
      <c r="E1470" s="108" t="s">
        <v>16</v>
      </c>
    </row>
    <row r="1471" spans="1:5" x14ac:dyDescent="0.25">
      <c r="A1471" s="61">
        <v>44361</v>
      </c>
      <c r="B1471" s="14" t="s">
        <v>315</v>
      </c>
      <c r="C1471" s="84">
        <v>40</v>
      </c>
      <c r="D1471" s="108" t="s">
        <v>14</v>
      </c>
      <c r="E1471" s="108" t="s">
        <v>84</v>
      </c>
    </row>
    <row r="1472" spans="1:5" x14ac:dyDescent="0.25">
      <c r="A1472" s="61">
        <v>44361</v>
      </c>
      <c r="B1472" s="14" t="s">
        <v>316</v>
      </c>
      <c r="C1472" s="84">
        <v>88</v>
      </c>
      <c r="D1472" s="108" t="s">
        <v>24</v>
      </c>
      <c r="E1472" s="108" t="s">
        <v>23</v>
      </c>
    </row>
    <row r="1473" spans="1:5" x14ac:dyDescent="0.25">
      <c r="A1473" s="61">
        <v>44361</v>
      </c>
      <c r="B1473" s="14" t="s">
        <v>316</v>
      </c>
      <c r="C1473" s="84">
        <v>85</v>
      </c>
      <c r="D1473" s="108" t="s">
        <v>9</v>
      </c>
      <c r="E1473" s="108" t="s">
        <v>9</v>
      </c>
    </row>
    <row r="1474" spans="1:5" x14ac:dyDescent="0.25">
      <c r="A1474" s="61">
        <v>44361</v>
      </c>
      <c r="B1474" s="14" t="s">
        <v>315</v>
      </c>
      <c r="C1474" s="84">
        <v>79</v>
      </c>
      <c r="D1474" s="108" t="s">
        <v>12</v>
      </c>
      <c r="E1474" s="108" t="s">
        <v>12</v>
      </c>
    </row>
    <row r="1475" spans="1:5" x14ac:dyDescent="0.25">
      <c r="A1475" s="61">
        <v>44361</v>
      </c>
      <c r="B1475" s="14" t="s">
        <v>316</v>
      </c>
      <c r="C1475" s="84">
        <v>81</v>
      </c>
      <c r="D1475" s="108" t="s">
        <v>8</v>
      </c>
      <c r="E1475" s="108" t="s">
        <v>8</v>
      </c>
    </row>
    <row r="1476" spans="1:5" x14ac:dyDescent="0.25">
      <c r="A1476" s="61">
        <v>44361</v>
      </c>
      <c r="B1476" s="14" t="s">
        <v>316</v>
      </c>
      <c r="C1476" s="84">
        <v>61</v>
      </c>
      <c r="D1476" s="108" t="s">
        <v>8</v>
      </c>
      <c r="E1476" s="108" t="s">
        <v>8</v>
      </c>
    </row>
    <row r="1477" spans="1:5" x14ac:dyDescent="0.25">
      <c r="A1477" s="61">
        <v>44361</v>
      </c>
      <c r="B1477" s="14" t="s">
        <v>316</v>
      </c>
      <c r="C1477" s="84">
        <v>58</v>
      </c>
      <c r="D1477" s="108" t="s">
        <v>8</v>
      </c>
      <c r="E1477" s="108" t="s">
        <v>8</v>
      </c>
    </row>
    <row r="1478" spans="1:5" x14ac:dyDescent="0.25">
      <c r="A1478" s="61">
        <v>44361</v>
      </c>
      <c r="B1478" s="14" t="s">
        <v>316</v>
      </c>
      <c r="C1478" s="84">
        <v>55</v>
      </c>
      <c r="D1478" s="108" t="s">
        <v>8</v>
      </c>
      <c r="E1478" s="108" t="s">
        <v>8</v>
      </c>
    </row>
    <row r="1479" spans="1:5" x14ac:dyDescent="0.25">
      <c r="A1479" s="61">
        <v>44361</v>
      </c>
      <c r="B1479" s="14" t="s">
        <v>315</v>
      </c>
      <c r="C1479" s="84">
        <v>75</v>
      </c>
      <c r="D1479" s="108" t="s">
        <v>8</v>
      </c>
      <c r="E1479" s="108" t="s">
        <v>8</v>
      </c>
    </row>
    <row r="1480" spans="1:5" x14ac:dyDescent="0.25">
      <c r="A1480" s="61">
        <v>44361</v>
      </c>
      <c r="B1480" s="14" t="s">
        <v>315</v>
      </c>
      <c r="C1480" s="84">
        <v>67</v>
      </c>
      <c r="D1480" s="108" t="s">
        <v>8</v>
      </c>
      <c r="E1480" s="108" t="s">
        <v>8</v>
      </c>
    </row>
    <row r="1481" spans="1:5" x14ac:dyDescent="0.25">
      <c r="A1481" s="61">
        <v>44361</v>
      </c>
      <c r="B1481" s="14" t="s">
        <v>315</v>
      </c>
      <c r="C1481" s="84">
        <v>70</v>
      </c>
      <c r="D1481" s="108" t="s">
        <v>50</v>
      </c>
      <c r="E1481" s="108" t="s">
        <v>805</v>
      </c>
    </row>
    <row r="1482" spans="1:5" x14ac:dyDescent="0.25">
      <c r="A1482" s="61">
        <v>44362</v>
      </c>
      <c r="B1482" s="14" t="s">
        <v>315</v>
      </c>
      <c r="C1482" s="84">
        <v>39</v>
      </c>
      <c r="D1482" s="108" t="s">
        <v>24</v>
      </c>
      <c r="E1482" s="108" t="s">
        <v>753</v>
      </c>
    </row>
    <row r="1483" spans="1:5" x14ac:dyDescent="0.25">
      <c r="A1483" s="61">
        <v>44362</v>
      </c>
      <c r="B1483" s="14" t="s">
        <v>315</v>
      </c>
      <c r="C1483" s="84">
        <v>86</v>
      </c>
      <c r="D1483" s="108" t="s">
        <v>47</v>
      </c>
      <c r="E1483" s="108" t="s">
        <v>1033</v>
      </c>
    </row>
    <row r="1484" spans="1:5" x14ac:dyDescent="0.25">
      <c r="A1484" s="61">
        <v>44362</v>
      </c>
      <c r="B1484" s="14" t="s">
        <v>315</v>
      </c>
      <c r="C1484" s="84">
        <v>71</v>
      </c>
      <c r="D1484" s="108" t="s">
        <v>47</v>
      </c>
      <c r="E1484" s="108" t="s">
        <v>47</v>
      </c>
    </row>
    <row r="1485" spans="1:5" x14ac:dyDescent="0.25">
      <c r="A1485" s="61">
        <v>44362</v>
      </c>
      <c r="B1485" s="14" t="s">
        <v>315</v>
      </c>
      <c r="C1485" s="84">
        <v>83</v>
      </c>
      <c r="D1485" s="108" t="s">
        <v>47</v>
      </c>
      <c r="E1485" s="108" t="s">
        <v>47</v>
      </c>
    </row>
    <row r="1486" spans="1:5" x14ac:dyDescent="0.25">
      <c r="A1486" s="61">
        <v>44362</v>
      </c>
      <c r="B1486" s="14" t="s">
        <v>315</v>
      </c>
      <c r="C1486" s="84">
        <v>91</v>
      </c>
      <c r="D1486" s="108" t="s">
        <v>47</v>
      </c>
      <c r="E1486" s="108" t="s">
        <v>47</v>
      </c>
    </row>
    <row r="1487" spans="1:5" x14ac:dyDescent="0.25">
      <c r="A1487" s="61">
        <v>44362</v>
      </c>
      <c r="B1487" s="14" t="s">
        <v>315</v>
      </c>
      <c r="C1487" s="84">
        <v>63</v>
      </c>
      <c r="D1487" s="108" t="s">
        <v>47</v>
      </c>
      <c r="E1487" s="108" t="s">
        <v>47</v>
      </c>
    </row>
    <row r="1488" spans="1:5" x14ac:dyDescent="0.25">
      <c r="A1488" s="61">
        <v>44362</v>
      </c>
      <c r="B1488" s="14" t="s">
        <v>316</v>
      </c>
      <c r="C1488" s="84">
        <v>76</v>
      </c>
      <c r="D1488" s="108" t="s">
        <v>47</v>
      </c>
      <c r="E1488" s="108" t="s">
        <v>47</v>
      </c>
    </row>
    <row r="1489" spans="1:5" x14ac:dyDescent="0.25">
      <c r="A1489" s="61">
        <v>44362</v>
      </c>
      <c r="B1489" s="14" t="s">
        <v>316</v>
      </c>
      <c r="C1489" s="84">
        <v>76</v>
      </c>
      <c r="D1489" s="108" t="s">
        <v>47</v>
      </c>
      <c r="E1489" s="108" t="s">
        <v>47</v>
      </c>
    </row>
    <row r="1490" spans="1:5" x14ac:dyDescent="0.25">
      <c r="A1490" s="61">
        <v>44362</v>
      </c>
      <c r="B1490" s="14" t="s">
        <v>316</v>
      </c>
      <c r="C1490" s="84">
        <v>41</v>
      </c>
      <c r="D1490" s="108" t="s">
        <v>9</v>
      </c>
      <c r="E1490" s="108" t="s">
        <v>9</v>
      </c>
    </row>
    <row r="1491" spans="1:5" x14ac:dyDescent="0.25">
      <c r="A1491" s="61">
        <v>44362</v>
      </c>
      <c r="B1491" s="14" t="s">
        <v>315</v>
      </c>
      <c r="C1491" s="84">
        <v>53</v>
      </c>
      <c r="D1491" s="108" t="s">
        <v>858</v>
      </c>
      <c r="E1491" s="108" t="s">
        <v>1139</v>
      </c>
    </row>
    <row r="1492" spans="1:5" x14ac:dyDescent="0.25">
      <c r="A1492" s="61">
        <v>44362</v>
      </c>
      <c r="B1492" s="14" t="s">
        <v>315</v>
      </c>
      <c r="C1492" s="84">
        <v>37</v>
      </c>
      <c r="D1492" s="108" t="s">
        <v>11</v>
      </c>
      <c r="E1492" s="108" t="s">
        <v>11</v>
      </c>
    </row>
    <row r="1493" spans="1:5" x14ac:dyDescent="0.25">
      <c r="A1493" s="61">
        <v>44362</v>
      </c>
      <c r="B1493" s="14" t="s">
        <v>315</v>
      </c>
      <c r="C1493" s="84">
        <v>71</v>
      </c>
      <c r="D1493" s="108" t="s">
        <v>11</v>
      </c>
      <c r="E1493" s="108" t="s">
        <v>11</v>
      </c>
    </row>
    <row r="1494" spans="1:5" x14ac:dyDescent="0.25">
      <c r="A1494" s="61">
        <v>44362</v>
      </c>
      <c r="B1494" s="14" t="s">
        <v>315</v>
      </c>
      <c r="C1494" s="84">
        <v>43</v>
      </c>
      <c r="D1494" s="108" t="s">
        <v>11</v>
      </c>
      <c r="E1494" s="108" t="s">
        <v>11</v>
      </c>
    </row>
    <row r="1495" spans="1:5" x14ac:dyDescent="0.25">
      <c r="A1495" s="61">
        <v>44362</v>
      </c>
      <c r="B1495" s="14" t="s">
        <v>316</v>
      </c>
      <c r="C1495" s="84">
        <v>66</v>
      </c>
      <c r="D1495" s="108" t="s">
        <v>11</v>
      </c>
      <c r="E1495" s="108" t="s">
        <v>11</v>
      </c>
    </row>
    <row r="1496" spans="1:5" x14ac:dyDescent="0.25">
      <c r="A1496" s="61">
        <v>44362</v>
      </c>
      <c r="B1496" s="14" t="s">
        <v>316</v>
      </c>
      <c r="C1496" s="84">
        <v>71</v>
      </c>
      <c r="D1496" s="108" t="s">
        <v>8</v>
      </c>
      <c r="E1496" s="54" t="s">
        <v>132</v>
      </c>
    </row>
    <row r="1497" spans="1:5" x14ac:dyDescent="0.25">
      <c r="A1497" s="61">
        <v>44362</v>
      </c>
      <c r="B1497" s="14" t="s">
        <v>315</v>
      </c>
      <c r="C1497" s="84">
        <v>81</v>
      </c>
      <c r="D1497" s="108" t="s">
        <v>8</v>
      </c>
      <c r="E1497" s="108" t="s">
        <v>8</v>
      </c>
    </row>
    <row r="1498" spans="1:5" x14ac:dyDescent="0.25">
      <c r="A1498" s="61">
        <v>44362</v>
      </c>
      <c r="B1498" s="14" t="s">
        <v>315</v>
      </c>
      <c r="C1498" s="84">
        <v>60</v>
      </c>
      <c r="D1498" s="108" t="s">
        <v>8</v>
      </c>
      <c r="E1498" s="108" t="s">
        <v>8</v>
      </c>
    </row>
    <row r="1499" spans="1:5" x14ac:dyDescent="0.25">
      <c r="A1499" s="61">
        <v>44362</v>
      </c>
      <c r="B1499" s="14" t="s">
        <v>316</v>
      </c>
      <c r="C1499" s="84">
        <v>61</v>
      </c>
      <c r="D1499" s="108" t="s">
        <v>8</v>
      </c>
      <c r="E1499" s="108" t="s">
        <v>8</v>
      </c>
    </row>
    <row r="1500" spans="1:5" x14ac:dyDescent="0.25">
      <c r="A1500" s="61">
        <v>44362</v>
      </c>
      <c r="B1500" s="14" t="s">
        <v>315</v>
      </c>
      <c r="C1500" s="84">
        <v>75</v>
      </c>
      <c r="D1500" s="108" t="s">
        <v>27</v>
      </c>
      <c r="E1500" s="108" t="s">
        <v>853</v>
      </c>
    </row>
    <row r="1501" spans="1:5" x14ac:dyDescent="0.25">
      <c r="A1501" s="61">
        <v>44362</v>
      </c>
      <c r="B1501" s="14" t="s">
        <v>315</v>
      </c>
      <c r="C1501" s="84">
        <v>69</v>
      </c>
      <c r="D1501" s="108" t="s">
        <v>10</v>
      </c>
      <c r="E1501" s="108" t="s">
        <v>10</v>
      </c>
    </row>
    <row r="1502" spans="1:5" x14ac:dyDescent="0.25">
      <c r="A1502" s="61">
        <v>44363</v>
      </c>
      <c r="B1502" s="14" t="s">
        <v>316</v>
      </c>
      <c r="C1502" s="84">
        <v>68</v>
      </c>
      <c r="D1502" s="108" t="s">
        <v>14</v>
      </c>
      <c r="E1502" s="108" t="s">
        <v>16</v>
      </c>
    </row>
    <row r="1503" spans="1:5" x14ac:dyDescent="0.25">
      <c r="A1503" s="61">
        <v>44363</v>
      </c>
      <c r="B1503" s="14" t="s">
        <v>316</v>
      </c>
      <c r="C1503" s="84">
        <v>59</v>
      </c>
      <c r="D1503" s="108" t="s">
        <v>13</v>
      </c>
      <c r="E1503" s="108" t="s">
        <v>13</v>
      </c>
    </row>
    <row r="1504" spans="1:5" x14ac:dyDescent="0.25">
      <c r="A1504" s="61">
        <v>44363</v>
      </c>
      <c r="B1504" s="14" t="s">
        <v>316</v>
      </c>
      <c r="C1504" s="84">
        <v>84</v>
      </c>
      <c r="D1504" s="108" t="s">
        <v>13</v>
      </c>
      <c r="E1504" s="108" t="s">
        <v>2996</v>
      </c>
    </row>
    <row r="1505" spans="1:5" x14ac:dyDescent="0.25">
      <c r="A1505" s="61">
        <v>44363</v>
      </c>
      <c r="B1505" s="14" t="s">
        <v>316</v>
      </c>
      <c r="C1505" s="84">
        <v>73</v>
      </c>
      <c r="D1505" s="108" t="s">
        <v>13</v>
      </c>
      <c r="E1505" s="108" t="s">
        <v>221</v>
      </c>
    </row>
    <row r="1506" spans="1:5" x14ac:dyDescent="0.25">
      <c r="A1506" s="61">
        <v>44363</v>
      </c>
      <c r="B1506" s="14" t="s">
        <v>316</v>
      </c>
      <c r="C1506" s="84">
        <v>54</v>
      </c>
      <c r="D1506" s="108" t="s">
        <v>24</v>
      </c>
      <c r="E1506" s="108" t="s">
        <v>23</v>
      </c>
    </row>
    <row r="1507" spans="1:5" x14ac:dyDescent="0.25">
      <c r="A1507" s="61">
        <v>44363</v>
      </c>
      <c r="B1507" s="14" t="s">
        <v>315</v>
      </c>
      <c r="C1507" s="84">
        <v>83</v>
      </c>
      <c r="D1507" s="108" t="s">
        <v>24</v>
      </c>
      <c r="E1507" s="108" t="s">
        <v>23</v>
      </c>
    </row>
    <row r="1508" spans="1:5" x14ac:dyDescent="0.25">
      <c r="A1508" s="61">
        <v>44363</v>
      </c>
      <c r="B1508" s="14" t="s">
        <v>315</v>
      </c>
      <c r="C1508" s="84">
        <v>89</v>
      </c>
      <c r="D1508" s="108" t="s">
        <v>24</v>
      </c>
      <c r="E1508" s="108" t="s">
        <v>36</v>
      </c>
    </row>
    <row r="1509" spans="1:5" x14ac:dyDescent="0.25">
      <c r="A1509" s="61">
        <v>44363</v>
      </c>
      <c r="B1509" s="14" t="s">
        <v>316</v>
      </c>
      <c r="C1509" s="84">
        <v>52</v>
      </c>
      <c r="D1509" s="108" t="s">
        <v>47</v>
      </c>
      <c r="E1509" s="108" t="s">
        <v>906</v>
      </c>
    </row>
    <row r="1510" spans="1:5" x14ac:dyDescent="0.25">
      <c r="A1510" s="61">
        <v>44363</v>
      </c>
      <c r="B1510" s="14" t="s">
        <v>315</v>
      </c>
      <c r="C1510" s="84">
        <v>78</v>
      </c>
      <c r="D1510" s="108" t="s">
        <v>9</v>
      </c>
      <c r="E1510" s="108" t="s">
        <v>9</v>
      </c>
    </row>
    <row r="1511" spans="1:5" x14ac:dyDescent="0.25">
      <c r="A1511" s="61">
        <v>44363</v>
      </c>
      <c r="B1511" s="14" t="s">
        <v>315</v>
      </c>
      <c r="C1511" s="84">
        <v>62</v>
      </c>
      <c r="D1511" s="108" t="s">
        <v>12</v>
      </c>
      <c r="E1511" s="108" t="s">
        <v>768</v>
      </c>
    </row>
    <row r="1512" spans="1:5" x14ac:dyDescent="0.25">
      <c r="A1512" s="61">
        <v>44363</v>
      </c>
      <c r="B1512" s="14" t="s">
        <v>316</v>
      </c>
      <c r="C1512" s="84">
        <v>83</v>
      </c>
      <c r="D1512" s="108" t="s">
        <v>8</v>
      </c>
      <c r="E1512" s="108" t="s">
        <v>8</v>
      </c>
    </row>
    <row r="1513" spans="1:5" x14ac:dyDescent="0.25">
      <c r="A1513" s="61">
        <v>44363</v>
      </c>
      <c r="B1513" s="14" t="s">
        <v>316</v>
      </c>
      <c r="C1513" s="84">
        <v>75</v>
      </c>
      <c r="D1513" s="108" t="s">
        <v>8</v>
      </c>
      <c r="E1513" s="108" t="s">
        <v>8</v>
      </c>
    </row>
    <row r="1514" spans="1:5" x14ac:dyDescent="0.25">
      <c r="A1514" s="61">
        <v>44363</v>
      </c>
      <c r="B1514" s="14" t="s">
        <v>316</v>
      </c>
      <c r="C1514" s="84">
        <v>53</v>
      </c>
      <c r="D1514" s="108" t="s">
        <v>8</v>
      </c>
      <c r="E1514" s="108" t="s">
        <v>8</v>
      </c>
    </row>
    <row r="1515" spans="1:5" x14ac:dyDescent="0.25">
      <c r="A1515" s="61">
        <v>44363</v>
      </c>
      <c r="B1515" s="14" t="s">
        <v>315</v>
      </c>
      <c r="C1515" s="84">
        <v>72</v>
      </c>
      <c r="D1515" s="108" t="s">
        <v>8</v>
      </c>
      <c r="E1515" s="108" t="s">
        <v>8</v>
      </c>
    </row>
    <row r="1516" spans="1:5" x14ac:dyDescent="0.25">
      <c r="A1516" s="61">
        <v>44363</v>
      </c>
      <c r="B1516" s="14" t="s">
        <v>315</v>
      </c>
      <c r="C1516" s="84">
        <v>43</v>
      </c>
      <c r="D1516" s="108" t="s">
        <v>8</v>
      </c>
      <c r="E1516" s="108" t="s">
        <v>8</v>
      </c>
    </row>
    <row r="1517" spans="1:5" x14ac:dyDescent="0.25">
      <c r="A1517" s="61">
        <v>44363</v>
      </c>
      <c r="B1517" s="14" t="s">
        <v>315</v>
      </c>
      <c r="C1517" s="84">
        <v>83</v>
      </c>
      <c r="D1517" s="108" t="s">
        <v>8</v>
      </c>
      <c r="E1517" s="108" t="s">
        <v>8</v>
      </c>
    </row>
    <row r="1518" spans="1:5" x14ac:dyDescent="0.25">
      <c r="A1518" s="61">
        <v>44363</v>
      </c>
      <c r="B1518" s="14" t="s">
        <v>315</v>
      </c>
      <c r="C1518" s="84">
        <v>47</v>
      </c>
      <c r="D1518" s="108" t="s">
        <v>51</v>
      </c>
      <c r="E1518" s="108" t="s">
        <v>51</v>
      </c>
    </row>
    <row r="1519" spans="1:5" x14ac:dyDescent="0.25">
      <c r="A1519" s="61">
        <v>44364</v>
      </c>
      <c r="B1519" s="14" t="s">
        <v>316</v>
      </c>
      <c r="C1519" s="84">
        <v>75</v>
      </c>
      <c r="D1519" s="108" t="s">
        <v>13</v>
      </c>
      <c r="E1519" s="108" t="s">
        <v>1158</v>
      </c>
    </row>
    <row r="1520" spans="1:5" x14ac:dyDescent="0.25">
      <c r="A1520" s="61">
        <v>44364</v>
      </c>
      <c r="B1520" s="14" t="s">
        <v>315</v>
      </c>
      <c r="C1520" s="84">
        <v>22</v>
      </c>
      <c r="D1520" s="108" t="s">
        <v>13</v>
      </c>
      <c r="E1520" s="108" t="s">
        <v>1161</v>
      </c>
    </row>
    <row r="1521" spans="1:5" x14ac:dyDescent="0.25">
      <c r="A1521" s="61">
        <v>44364</v>
      </c>
      <c r="B1521" s="14" t="s">
        <v>315</v>
      </c>
      <c r="C1521" s="84">
        <v>82</v>
      </c>
      <c r="D1521" s="108" t="s">
        <v>13</v>
      </c>
      <c r="E1521" s="108" t="s">
        <v>221</v>
      </c>
    </row>
    <row r="1522" spans="1:5" x14ac:dyDescent="0.25">
      <c r="A1522" s="61">
        <v>44364</v>
      </c>
      <c r="B1522" s="14" t="s">
        <v>316</v>
      </c>
      <c r="C1522" s="84">
        <v>78</v>
      </c>
      <c r="D1522" s="108" t="s">
        <v>24</v>
      </c>
      <c r="E1522" s="108" t="s">
        <v>23</v>
      </c>
    </row>
    <row r="1523" spans="1:5" x14ac:dyDescent="0.25">
      <c r="A1523" s="61">
        <v>44364</v>
      </c>
      <c r="B1523" s="14" t="s">
        <v>315</v>
      </c>
      <c r="C1523" s="84">
        <v>78</v>
      </c>
      <c r="D1523" s="108" t="s">
        <v>9</v>
      </c>
      <c r="E1523" s="108" t="s">
        <v>9</v>
      </c>
    </row>
    <row r="1524" spans="1:5" x14ac:dyDescent="0.25">
      <c r="A1524" s="61">
        <v>44364</v>
      </c>
      <c r="B1524" s="14" t="s">
        <v>316</v>
      </c>
      <c r="C1524" s="84">
        <v>66</v>
      </c>
      <c r="D1524" s="108" t="s">
        <v>11</v>
      </c>
      <c r="E1524" s="108" t="s">
        <v>11</v>
      </c>
    </row>
    <row r="1525" spans="1:5" x14ac:dyDescent="0.25">
      <c r="A1525" s="61">
        <v>44364</v>
      </c>
      <c r="B1525" s="14" t="s">
        <v>316</v>
      </c>
      <c r="C1525" s="84">
        <v>69</v>
      </c>
      <c r="D1525" s="108" t="s">
        <v>11</v>
      </c>
      <c r="E1525" s="108" t="s">
        <v>133</v>
      </c>
    </row>
    <row r="1526" spans="1:5" x14ac:dyDescent="0.25">
      <c r="A1526" s="61">
        <v>44364</v>
      </c>
      <c r="B1526" s="14" t="s">
        <v>316</v>
      </c>
      <c r="C1526" s="84">
        <v>64</v>
      </c>
      <c r="D1526" s="108" t="s">
        <v>12</v>
      </c>
      <c r="E1526" s="108" t="s">
        <v>12</v>
      </c>
    </row>
    <row r="1527" spans="1:5" x14ac:dyDescent="0.25">
      <c r="A1527" s="61">
        <v>44364</v>
      </c>
      <c r="B1527" s="14" t="s">
        <v>316</v>
      </c>
      <c r="C1527" s="84">
        <v>46</v>
      </c>
      <c r="D1527" s="108" t="s">
        <v>12</v>
      </c>
      <c r="E1527" s="108" t="s">
        <v>12</v>
      </c>
    </row>
    <row r="1528" spans="1:5" x14ac:dyDescent="0.25">
      <c r="A1528" s="61">
        <v>44364</v>
      </c>
      <c r="B1528" s="14" t="s">
        <v>316</v>
      </c>
      <c r="C1528" s="84">
        <v>62</v>
      </c>
      <c r="D1528" s="108" t="s">
        <v>12</v>
      </c>
      <c r="E1528" s="108" t="s">
        <v>12</v>
      </c>
    </row>
    <row r="1529" spans="1:5" x14ac:dyDescent="0.25">
      <c r="A1529" s="61">
        <v>44364</v>
      </c>
      <c r="B1529" s="14" t="s">
        <v>315</v>
      </c>
      <c r="C1529" s="84">
        <v>62</v>
      </c>
      <c r="D1529" s="108" t="s">
        <v>12</v>
      </c>
      <c r="E1529" s="108" t="s">
        <v>12</v>
      </c>
    </row>
    <row r="1530" spans="1:5" x14ac:dyDescent="0.25">
      <c r="A1530" s="61">
        <v>44364</v>
      </c>
      <c r="B1530" s="14" t="s">
        <v>316</v>
      </c>
      <c r="C1530" s="84">
        <v>74</v>
      </c>
      <c r="D1530" s="108" t="s">
        <v>8</v>
      </c>
      <c r="E1530" s="108" t="s">
        <v>72</v>
      </c>
    </row>
    <row r="1531" spans="1:5" x14ac:dyDescent="0.25">
      <c r="A1531" s="61">
        <v>44364</v>
      </c>
      <c r="B1531" s="14" t="s">
        <v>316</v>
      </c>
      <c r="C1531" s="84">
        <v>87</v>
      </c>
      <c r="D1531" s="108" t="s">
        <v>8</v>
      </c>
      <c r="E1531" s="108" t="s">
        <v>8</v>
      </c>
    </row>
    <row r="1532" spans="1:5" x14ac:dyDescent="0.25">
      <c r="A1532" s="61">
        <v>44364</v>
      </c>
      <c r="B1532" s="14" t="s">
        <v>316</v>
      </c>
      <c r="C1532" s="84">
        <v>82</v>
      </c>
      <c r="D1532" s="108" t="s">
        <v>8</v>
      </c>
      <c r="E1532" s="108" t="s">
        <v>8</v>
      </c>
    </row>
    <row r="1533" spans="1:5" x14ac:dyDescent="0.25">
      <c r="A1533" s="61">
        <v>44364</v>
      </c>
      <c r="B1533" s="14" t="s">
        <v>316</v>
      </c>
      <c r="C1533" s="84">
        <v>75</v>
      </c>
      <c r="D1533" s="108" t="s">
        <v>8</v>
      </c>
      <c r="E1533" s="108" t="s">
        <v>8</v>
      </c>
    </row>
    <row r="1534" spans="1:5" x14ac:dyDescent="0.25">
      <c r="A1534" s="61">
        <v>44364</v>
      </c>
      <c r="B1534" s="14" t="s">
        <v>316</v>
      </c>
      <c r="C1534" s="84">
        <v>74</v>
      </c>
      <c r="D1534" s="108" t="s">
        <v>8</v>
      </c>
      <c r="E1534" s="108" t="s">
        <v>8</v>
      </c>
    </row>
    <row r="1535" spans="1:5" x14ac:dyDescent="0.25">
      <c r="A1535" s="61">
        <v>44364</v>
      </c>
      <c r="B1535" s="14" t="s">
        <v>316</v>
      </c>
      <c r="C1535" s="84">
        <v>73</v>
      </c>
      <c r="D1535" s="108" t="s">
        <v>8</v>
      </c>
      <c r="E1535" s="108" t="s">
        <v>8</v>
      </c>
    </row>
    <row r="1536" spans="1:5" x14ac:dyDescent="0.25">
      <c r="A1536" s="61">
        <v>44364</v>
      </c>
      <c r="B1536" s="14" t="s">
        <v>316</v>
      </c>
      <c r="C1536" s="84">
        <v>71</v>
      </c>
      <c r="D1536" s="108" t="s">
        <v>8</v>
      </c>
      <c r="E1536" s="108" t="s">
        <v>8</v>
      </c>
    </row>
    <row r="1537" spans="1:5" x14ac:dyDescent="0.25">
      <c r="A1537" s="61">
        <v>44364</v>
      </c>
      <c r="B1537" s="14" t="s">
        <v>316</v>
      </c>
      <c r="C1537" s="84">
        <v>70</v>
      </c>
      <c r="D1537" s="108" t="s">
        <v>8</v>
      </c>
      <c r="E1537" s="108" t="s">
        <v>8</v>
      </c>
    </row>
    <row r="1538" spans="1:5" x14ac:dyDescent="0.25">
      <c r="A1538" s="61">
        <v>44364</v>
      </c>
      <c r="B1538" s="14" t="s">
        <v>316</v>
      </c>
      <c r="C1538" s="84">
        <v>69</v>
      </c>
      <c r="D1538" s="108" t="s">
        <v>8</v>
      </c>
      <c r="E1538" s="108" t="s">
        <v>8</v>
      </c>
    </row>
    <row r="1539" spans="1:5" x14ac:dyDescent="0.25">
      <c r="A1539" s="61">
        <v>44364</v>
      </c>
      <c r="B1539" s="14" t="s">
        <v>316</v>
      </c>
      <c r="C1539" s="84">
        <v>65</v>
      </c>
      <c r="D1539" s="108" t="s">
        <v>8</v>
      </c>
      <c r="E1539" s="108" t="s">
        <v>8</v>
      </c>
    </row>
    <row r="1540" spans="1:5" x14ac:dyDescent="0.25">
      <c r="A1540" s="61">
        <v>44364</v>
      </c>
      <c r="B1540" s="14" t="s">
        <v>315</v>
      </c>
      <c r="C1540" s="84">
        <v>73</v>
      </c>
      <c r="D1540" s="108" t="s">
        <v>8</v>
      </c>
      <c r="E1540" s="108" t="s">
        <v>8</v>
      </c>
    </row>
    <row r="1541" spans="1:5" x14ac:dyDescent="0.25">
      <c r="A1541" s="61">
        <v>44364</v>
      </c>
      <c r="B1541" s="14" t="s">
        <v>315</v>
      </c>
      <c r="C1541" s="84">
        <v>61</v>
      </c>
      <c r="D1541" s="108" t="s">
        <v>8</v>
      </c>
      <c r="E1541" s="108" t="s">
        <v>8</v>
      </c>
    </row>
    <row r="1542" spans="1:5" x14ac:dyDescent="0.25">
      <c r="A1542" s="61">
        <v>44364</v>
      </c>
      <c r="B1542" s="14" t="s">
        <v>315</v>
      </c>
      <c r="C1542" s="84">
        <v>40</v>
      </c>
      <c r="D1542" s="108" t="s">
        <v>8</v>
      </c>
      <c r="E1542" s="108" t="s">
        <v>8</v>
      </c>
    </row>
    <row r="1543" spans="1:5" x14ac:dyDescent="0.25">
      <c r="A1543" s="61">
        <v>44364</v>
      </c>
      <c r="B1543" s="14" t="s">
        <v>316</v>
      </c>
      <c r="C1543" s="84">
        <v>67</v>
      </c>
      <c r="D1543" s="108" t="s">
        <v>10</v>
      </c>
      <c r="E1543" s="108" t="s">
        <v>10</v>
      </c>
    </row>
    <row r="1544" spans="1:5" x14ac:dyDescent="0.25">
      <c r="A1544" s="61">
        <v>44364</v>
      </c>
      <c r="B1544" s="14" t="s">
        <v>315</v>
      </c>
      <c r="C1544" s="84">
        <v>75</v>
      </c>
      <c r="D1544" s="108" t="s">
        <v>10</v>
      </c>
      <c r="E1544" s="108" t="s">
        <v>10</v>
      </c>
    </row>
    <row r="1545" spans="1:5" x14ac:dyDescent="0.25">
      <c r="A1545" s="61">
        <v>44365</v>
      </c>
      <c r="B1545" s="14" t="s">
        <v>315</v>
      </c>
      <c r="C1545" s="84">
        <v>86</v>
      </c>
      <c r="D1545" s="108" t="s">
        <v>13</v>
      </c>
      <c r="E1545" s="108" t="s">
        <v>13</v>
      </c>
    </row>
    <row r="1546" spans="1:5" x14ac:dyDescent="0.25">
      <c r="A1546" s="61">
        <v>44365</v>
      </c>
      <c r="B1546" s="14" t="s">
        <v>315</v>
      </c>
      <c r="C1546" s="84">
        <v>91</v>
      </c>
      <c r="D1546" s="108" t="s">
        <v>24</v>
      </c>
      <c r="E1546" s="108" t="s">
        <v>23</v>
      </c>
    </row>
    <row r="1547" spans="1:5" x14ac:dyDescent="0.25">
      <c r="A1547" s="61">
        <v>44365</v>
      </c>
      <c r="B1547" s="14" t="s">
        <v>316</v>
      </c>
      <c r="C1547" s="84">
        <v>41</v>
      </c>
      <c r="D1547" s="108" t="s">
        <v>24</v>
      </c>
      <c r="E1547" s="108" t="s">
        <v>753</v>
      </c>
    </row>
    <row r="1548" spans="1:5" x14ac:dyDescent="0.25">
      <c r="A1548" s="61">
        <v>44365</v>
      </c>
      <c r="B1548" s="14" t="s">
        <v>316</v>
      </c>
      <c r="C1548" s="84">
        <v>57</v>
      </c>
      <c r="D1548" s="108" t="s">
        <v>11</v>
      </c>
      <c r="E1548" s="108" t="s">
        <v>133</v>
      </c>
    </row>
    <row r="1549" spans="1:5" x14ac:dyDescent="0.25">
      <c r="A1549" s="61">
        <v>44365</v>
      </c>
      <c r="B1549" s="14" t="s">
        <v>315</v>
      </c>
      <c r="C1549" s="84">
        <v>58</v>
      </c>
      <c r="D1549" s="108" t="s">
        <v>12</v>
      </c>
      <c r="E1549" s="108" t="s">
        <v>12</v>
      </c>
    </row>
    <row r="1550" spans="1:5" x14ac:dyDescent="0.25">
      <c r="A1550" s="61">
        <v>44365</v>
      </c>
      <c r="B1550" s="14" t="s">
        <v>315</v>
      </c>
      <c r="C1550" s="84">
        <v>74</v>
      </c>
      <c r="D1550" s="108" t="s">
        <v>8</v>
      </c>
      <c r="E1550" s="108" t="s">
        <v>58</v>
      </c>
    </row>
    <row r="1551" spans="1:5" x14ac:dyDescent="0.25">
      <c r="A1551" s="61">
        <v>44365</v>
      </c>
      <c r="B1551" s="14" t="s">
        <v>316</v>
      </c>
      <c r="C1551" s="84">
        <v>76</v>
      </c>
      <c r="D1551" s="108" t="s">
        <v>8</v>
      </c>
      <c r="E1551" s="108" t="s">
        <v>8</v>
      </c>
    </row>
    <row r="1552" spans="1:5" x14ac:dyDescent="0.25">
      <c r="A1552" s="61">
        <v>44365</v>
      </c>
      <c r="B1552" s="14" t="s">
        <v>316</v>
      </c>
      <c r="C1552" s="84">
        <v>72</v>
      </c>
      <c r="D1552" s="108" t="s">
        <v>8</v>
      </c>
      <c r="E1552" s="108" t="s">
        <v>8</v>
      </c>
    </row>
    <row r="1553" spans="1:5" x14ac:dyDescent="0.25">
      <c r="A1553" s="61">
        <v>44365</v>
      </c>
      <c r="B1553" s="14" t="s">
        <v>316</v>
      </c>
      <c r="C1553" s="84">
        <v>67</v>
      </c>
      <c r="D1553" s="108" t="s">
        <v>8</v>
      </c>
      <c r="E1553" s="108" t="s">
        <v>8</v>
      </c>
    </row>
    <row r="1554" spans="1:5" x14ac:dyDescent="0.25">
      <c r="A1554" s="61">
        <v>44365</v>
      </c>
      <c r="B1554" s="14" t="s">
        <v>316</v>
      </c>
      <c r="C1554" s="84">
        <v>59</v>
      </c>
      <c r="D1554" s="108" t="s">
        <v>8</v>
      </c>
      <c r="E1554" s="108" t="s">
        <v>8</v>
      </c>
    </row>
    <row r="1555" spans="1:5" x14ac:dyDescent="0.25">
      <c r="A1555" s="61">
        <v>44365</v>
      </c>
      <c r="B1555" s="14" t="s">
        <v>316</v>
      </c>
      <c r="C1555" s="84">
        <v>70</v>
      </c>
      <c r="D1555" s="108" t="s">
        <v>8</v>
      </c>
      <c r="E1555" s="108" t="s">
        <v>8</v>
      </c>
    </row>
    <row r="1556" spans="1:5" x14ac:dyDescent="0.25">
      <c r="A1556" s="61">
        <v>44365</v>
      </c>
      <c r="B1556" s="14" t="s">
        <v>316</v>
      </c>
      <c r="C1556" s="84">
        <v>56</v>
      </c>
      <c r="D1556" s="108" t="s">
        <v>8</v>
      </c>
      <c r="E1556" s="108" t="s">
        <v>8</v>
      </c>
    </row>
    <row r="1557" spans="1:5" x14ac:dyDescent="0.25">
      <c r="A1557" s="61">
        <v>44365</v>
      </c>
      <c r="B1557" s="14" t="s">
        <v>315</v>
      </c>
      <c r="C1557" s="84">
        <v>84</v>
      </c>
      <c r="D1557" s="108" t="s">
        <v>8</v>
      </c>
      <c r="E1557" s="108" t="s">
        <v>8</v>
      </c>
    </row>
    <row r="1558" spans="1:5" x14ac:dyDescent="0.25">
      <c r="A1558" s="61">
        <v>44365</v>
      </c>
      <c r="B1558" s="14" t="s">
        <v>315</v>
      </c>
      <c r="C1558" s="84">
        <v>60</v>
      </c>
      <c r="D1558" s="108" t="s">
        <v>8</v>
      </c>
      <c r="E1558" s="108" t="s">
        <v>8</v>
      </c>
    </row>
    <row r="1559" spans="1:5" x14ac:dyDescent="0.25">
      <c r="A1559" s="61">
        <v>44365</v>
      </c>
      <c r="B1559" s="14" t="s">
        <v>315</v>
      </c>
      <c r="C1559" s="84">
        <v>42</v>
      </c>
      <c r="D1559" s="108" t="s">
        <v>8</v>
      </c>
      <c r="E1559" s="108" t="s">
        <v>8</v>
      </c>
    </row>
    <row r="1560" spans="1:5" x14ac:dyDescent="0.25">
      <c r="A1560" s="61">
        <v>44365</v>
      </c>
      <c r="B1560" s="14" t="s">
        <v>316</v>
      </c>
      <c r="C1560" s="84">
        <v>55</v>
      </c>
      <c r="D1560" s="108" t="s">
        <v>8</v>
      </c>
      <c r="E1560" s="108" t="s">
        <v>31</v>
      </c>
    </row>
    <row r="1561" spans="1:5" x14ac:dyDescent="0.25">
      <c r="A1561" s="61">
        <v>44365</v>
      </c>
      <c r="B1561" s="14" t="s">
        <v>316</v>
      </c>
      <c r="C1561" s="84">
        <v>87</v>
      </c>
      <c r="D1561" s="108" t="s">
        <v>8</v>
      </c>
      <c r="E1561" s="108" t="s">
        <v>592</v>
      </c>
    </row>
    <row r="1562" spans="1:5" x14ac:dyDescent="0.25">
      <c r="A1562" s="61">
        <v>44365</v>
      </c>
      <c r="B1562" s="14" t="s">
        <v>316</v>
      </c>
      <c r="C1562" s="84">
        <v>62</v>
      </c>
      <c r="D1562" s="108" t="s">
        <v>27</v>
      </c>
      <c r="E1562" s="54" t="s">
        <v>139</v>
      </c>
    </row>
    <row r="1563" spans="1:5" x14ac:dyDescent="0.25">
      <c r="A1563" s="61">
        <v>44365</v>
      </c>
      <c r="B1563" s="14" t="s">
        <v>315</v>
      </c>
      <c r="C1563" s="84">
        <v>54</v>
      </c>
      <c r="D1563" s="108" t="s">
        <v>27</v>
      </c>
      <c r="E1563" s="108" t="s">
        <v>139</v>
      </c>
    </row>
    <row r="1564" spans="1:5" x14ac:dyDescent="0.25">
      <c r="A1564" s="61">
        <v>44365</v>
      </c>
      <c r="B1564" s="14" t="s">
        <v>315</v>
      </c>
      <c r="C1564" s="84">
        <v>64</v>
      </c>
      <c r="D1564" s="108" t="s">
        <v>27</v>
      </c>
      <c r="E1564" s="108" t="s">
        <v>139</v>
      </c>
    </row>
    <row r="1565" spans="1:5" x14ac:dyDescent="0.25">
      <c r="A1565" s="61">
        <v>44365</v>
      </c>
      <c r="B1565" s="14" t="s">
        <v>316</v>
      </c>
      <c r="C1565" s="84">
        <v>82</v>
      </c>
      <c r="D1565" s="108" t="s">
        <v>27</v>
      </c>
      <c r="E1565" s="108" t="s">
        <v>853</v>
      </c>
    </row>
    <row r="1566" spans="1:5" x14ac:dyDescent="0.25">
      <c r="A1566" s="61">
        <v>44365</v>
      </c>
      <c r="B1566" s="14" t="s">
        <v>316</v>
      </c>
      <c r="C1566" s="84">
        <v>77</v>
      </c>
      <c r="D1566" s="108" t="s">
        <v>27</v>
      </c>
      <c r="E1566" s="108" t="s">
        <v>853</v>
      </c>
    </row>
    <row r="1567" spans="1:5" x14ac:dyDescent="0.25">
      <c r="A1567" s="61">
        <v>44365</v>
      </c>
      <c r="B1567" s="14" t="s">
        <v>316</v>
      </c>
      <c r="C1567" s="84">
        <v>62</v>
      </c>
      <c r="D1567" s="108" t="s">
        <v>27</v>
      </c>
      <c r="E1567" s="108" t="s">
        <v>853</v>
      </c>
    </row>
    <row r="1568" spans="1:5" x14ac:dyDescent="0.25">
      <c r="A1568" s="61">
        <v>44365</v>
      </c>
      <c r="B1568" s="14" t="s">
        <v>315</v>
      </c>
      <c r="C1568" s="84">
        <v>75</v>
      </c>
      <c r="D1568" s="108" t="s">
        <v>27</v>
      </c>
      <c r="E1568" s="108" t="s">
        <v>853</v>
      </c>
    </row>
    <row r="1569" spans="1:5" x14ac:dyDescent="0.25">
      <c r="A1569" s="61">
        <v>44365</v>
      </c>
      <c r="B1569" s="14" t="s">
        <v>315</v>
      </c>
      <c r="C1569" s="84">
        <v>60</v>
      </c>
      <c r="D1569" s="108" t="s">
        <v>27</v>
      </c>
      <c r="E1569" s="108" t="s">
        <v>853</v>
      </c>
    </row>
    <row r="1570" spans="1:5" x14ac:dyDescent="0.25">
      <c r="A1570" s="61">
        <v>44365</v>
      </c>
      <c r="B1570" s="14" t="s">
        <v>316</v>
      </c>
      <c r="C1570" s="84">
        <v>76</v>
      </c>
      <c r="D1570" s="108" t="s">
        <v>51</v>
      </c>
      <c r="E1570" s="108" t="s">
        <v>51</v>
      </c>
    </row>
    <row r="1571" spans="1:5" x14ac:dyDescent="0.25">
      <c r="A1571" s="61">
        <v>44365</v>
      </c>
      <c r="B1571" s="14" t="s">
        <v>316</v>
      </c>
      <c r="C1571" s="84">
        <v>81</v>
      </c>
      <c r="D1571" s="108" t="s">
        <v>10</v>
      </c>
      <c r="E1571" s="108" t="s">
        <v>10</v>
      </c>
    </row>
    <row r="1572" spans="1:5" x14ac:dyDescent="0.25">
      <c r="A1572" s="61">
        <v>44365</v>
      </c>
      <c r="B1572" s="14" t="s">
        <v>316</v>
      </c>
      <c r="C1572" s="84">
        <v>55</v>
      </c>
      <c r="D1572" s="108" t="s">
        <v>10</v>
      </c>
      <c r="E1572" s="108" t="s">
        <v>10</v>
      </c>
    </row>
    <row r="1573" spans="1:5" x14ac:dyDescent="0.25">
      <c r="A1573" s="61">
        <v>44365</v>
      </c>
      <c r="B1573" s="14" t="s">
        <v>315</v>
      </c>
      <c r="C1573" s="84">
        <v>76</v>
      </c>
      <c r="D1573" s="108" t="s">
        <v>10</v>
      </c>
      <c r="E1573" s="108" t="s">
        <v>10</v>
      </c>
    </row>
    <row r="1574" spans="1:5" x14ac:dyDescent="0.25">
      <c r="A1574" s="61">
        <v>44365</v>
      </c>
      <c r="B1574" s="14" t="s">
        <v>315</v>
      </c>
      <c r="C1574" s="84">
        <v>58</v>
      </c>
      <c r="D1574" s="108" t="s">
        <v>10</v>
      </c>
      <c r="E1574" s="108" t="s">
        <v>10</v>
      </c>
    </row>
    <row r="1575" spans="1:5" x14ac:dyDescent="0.25">
      <c r="A1575" s="61">
        <v>44366</v>
      </c>
      <c r="B1575" s="14" t="s">
        <v>316</v>
      </c>
      <c r="C1575" s="84">
        <v>54</v>
      </c>
      <c r="D1575" s="108" t="s">
        <v>24</v>
      </c>
      <c r="E1575" s="108" t="s">
        <v>24</v>
      </c>
    </row>
    <row r="1576" spans="1:5" x14ac:dyDescent="0.25">
      <c r="A1576" s="61">
        <v>44366</v>
      </c>
      <c r="B1576" s="14" t="s">
        <v>316</v>
      </c>
      <c r="C1576" s="84">
        <v>81</v>
      </c>
      <c r="D1576" s="108" t="s">
        <v>7</v>
      </c>
      <c r="E1576" s="108" t="s">
        <v>7</v>
      </c>
    </row>
    <row r="1577" spans="1:5" x14ac:dyDescent="0.25">
      <c r="A1577" s="61">
        <v>44366</v>
      </c>
      <c r="B1577" s="14" t="s">
        <v>315</v>
      </c>
      <c r="C1577" s="84">
        <v>80</v>
      </c>
      <c r="D1577" s="108" t="s">
        <v>7</v>
      </c>
      <c r="E1577" s="108" t="s">
        <v>7</v>
      </c>
    </row>
    <row r="1578" spans="1:5" x14ac:dyDescent="0.25">
      <c r="A1578" s="61">
        <v>44366</v>
      </c>
      <c r="B1578" s="14" t="s">
        <v>315</v>
      </c>
      <c r="C1578" s="84">
        <v>42</v>
      </c>
      <c r="D1578" s="108" t="s">
        <v>7</v>
      </c>
      <c r="E1578" s="108" t="s">
        <v>7</v>
      </c>
    </row>
    <row r="1579" spans="1:5" x14ac:dyDescent="0.25">
      <c r="A1579" s="61">
        <v>44366</v>
      </c>
      <c r="B1579" s="14" t="s">
        <v>316</v>
      </c>
      <c r="C1579" s="84">
        <v>79</v>
      </c>
      <c r="D1579" s="108" t="s">
        <v>9</v>
      </c>
      <c r="E1579" s="108" t="s">
        <v>9</v>
      </c>
    </row>
    <row r="1580" spans="1:5" x14ac:dyDescent="0.25">
      <c r="A1580" s="61">
        <v>44366</v>
      </c>
      <c r="B1580" s="14" t="s">
        <v>316</v>
      </c>
      <c r="C1580" s="84">
        <v>88</v>
      </c>
      <c r="D1580" s="108" t="s">
        <v>9</v>
      </c>
      <c r="E1580" s="108" t="s">
        <v>9</v>
      </c>
    </row>
    <row r="1581" spans="1:5" x14ac:dyDescent="0.25">
      <c r="A1581" s="61">
        <v>44366</v>
      </c>
      <c r="B1581" s="14" t="s">
        <v>315</v>
      </c>
      <c r="C1581" s="84">
        <v>89</v>
      </c>
      <c r="D1581" s="108" t="s">
        <v>9</v>
      </c>
      <c r="E1581" s="108" t="s">
        <v>9</v>
      </c>
    </row>
    <row r="1582" spans="1:5" x14ac:dyDescent="0.25">
      <c r="A1582" s="61">
        <v>44366</v>
      </c>
      <c r="B1582" s="14" t="s">
        <v>315</v>
      </c>
      <c r="C1582" s="84">
        <v>80</v>
      </c>
      <c r="D1582" s="108" t="s">
        <v>9</v>
      </c>
      <c r="E1582" s="108" t="s">
        <v>9</v>
      </c>
    </row>
    <row r="1583" spans="1:5" x14ac:dyDescent="0.25">
      <c r="A1583" s="61">
        <v>44366</v>
      </c>
      <c r="B1583" s="14" t="s">
        <v>315</v>
      </c>
      <c r="C1583" s="84">
        <v>53</v>
      </c>
      <c r="D1583" s="108" t="s">
        <v>9</v>
      </c>
      <c r="E1583" s="108" t="s">
        <v>9</v>
      </c>
    </row>
    <row r="1584" spans="1:5" x14ac:dyDescent="0.25">
      <c r="A1584" s="61">
        <v>44366</v>
      </c>
      <c r="B1584" s="14" t="s">
        <v>316</v>
      </c>
      <c r="C1584" s="84">
        <v>57</v>
      </c>
      <c r="D1584" s="108" t="s">
        <v>9</v>
      </c>
      <c r="E1584" s="108" t="s">
        <v>17</v>
      </c>
    </row>
    <row r="1585" spans="1:5" x14ac:dyDescent="0.25">
      <c r="A1585" s="61">
        <v>44366</v>
      </c>
      <c r="B1585" s="14" t="s">
        <v>316</v>
      </c>
      <c r="C1585" s="84">
        <v>49</v>
      </c>
      <c r="D1585" s="108" t="s">
        <v>9</v>
      </c>
      <c r="E1585" s="108" t="s">
        <v>147</v>
      </c>
    </row>
    <row r="1586" spans="1:5" x14ac:dyDescent="0.25">
      <c r="A1586" s="61">
        <v>44366</v>
      </c>
      <c r="B1586" s="14" t="s">
        <v>316</v>
      </c>
      <c r="C1586" s="84">
        <v>68</v>
      </c>
      <c r="D1586" s="108" t="s">
        <v>11</v>
      </c>
      <c r="E1586" s="108" t="s">
        <v>333</v>
      </c>
    </row>
    <row r="1587" spans="1:5" x14ac:dyDescent="0.25">
      <c r="A1587" s="61">
        <v>44366</v>
      </c>
      <c r="B1587" s="14" t="s">
        <v>316</v>
      </c>
      <c r="C1587" s="84">
        <v>71</v>
      </c>
      <c r="D1587" s="108" t="s">
        <v>11</v>
      </c>
      <c r="E1587" s="108" t="s">
        <v>11</v>
      </c>
    </row>
    <row r="1588" spans="1:5" x14ac:dyDescent="0.25">
      <c r="A1588" s="61">
        <v>44366</v>
      </c>
      <c r="B1588" s="14" t="s">
        <v>316</v>
      </c>
      <c r="C1588" s="84">
        <v>86</v>
      </c>
      <c r="D1588" s="108" t="s">
        <v>8</v>
      </c>
      <c r="E1588" s="108" t="s">
        <v>8</v>
      </c>
    </row>
    <row r="1589" spans="1:5" x14ac:dyDescent="0.25">
      <c r="A1589" s="61">
        <v>44366</v>
      </c>
      <c r="B1589" s="14" t="s">
        <v>316</v>
      </c>
      <c r="C1589" s="84">
        <v>82</v>
      </c>
      <c r="D1589" s="108" t="s">
        <v>8</v>
      </c>
      <c r="E1589" s="108" t="s">
        <v>8</v>
      </c>
    </row>
    <row r="1590" spans="1:5" x14ac:dyDescent="0.25">
      <c r="A1590" s="61">
        <v>44366</v>
      </c>
      <c r="B1590" s="14" t="s">
        <v>316</v>
      </c>
      <c r="C1590" s="84">
        <v>76</v>
      </c>
      <c r="D1590" s="108" t="s">
        <v>8</v>
      </c>
      <c r="E1590" s="108" t="s">
        <v>8</v>
      </c>
    </row>
    <row r="1591" spans="1:5" x14ac:dyDescent="0.25">
      <c r="A1591" s="61">
        <v>44366</v>
      </c>
      <c r="B1591" s="14" t="s">
        <v>316</v>
      </c>
      <c r="C1591" s="84">
        <v>74</v>
      </c>
      <c r="D1591" s="108" t="s">
        <v>8</v>
      </c>
      <c r="E1591" s="108" t="s">
        <v>8</v>
      </c>
    </row>
    <row r="1592" spans="1:5" x14ac:dyDescent="0.25">
      <c r="A1592" s="61">
        <v>44366</v>
      </c>
      <c r="B1592" s="14" t="s">
        <v>316</v>
      </c>
      <c r="C1592" s="84">
        <v>71</v>
      </c>
      <c r="D1592" s="108" t="s">
        <v>8</v>
      </c>
      <c r="E1592" s="108" t="s">
        <v>8</v>
      </c>
    </row>
    <row r="1593" spans="1:5" x14ac:dyDescent="0.25">
      <c r="A1593" s="61">
        <v>44366</v>
      </c>
      <c r="B1593" s="14" t="s">
        <v>315</v>
      </c>
      <c r="C1593" s="84">
        <v>94</v>
      </c>
      <c r="D1593" s="108" t="s">
        <v>8</v>
      </c>
      <c r="E1593" s="108" t="s">
        <v>8</v>
      </c>
    </row>
    <row r="1594" spans="1:5" x14ac:dyDescent="0.25">
      <c r="A1594" s="61">
        <v>44366</v>
      </c>
      <c r="B1594" s="14" t="s">
        <v>315</v>
      </c>
      <c r="C1594" s="84">
        <v>86</v>
      </c>
      <c r="D1594" s="108" t="s">
        <v>8</v>
      </c>
      <c r="E1594" s="108" t="s">
        <v>8</v>
      </c>
    </row>
    <row r="1595" spans="1:5" x14ac:dyDescent="0.25">
      <c r="A1595" s="61">
        <v>44366</v>
      </c>
      <c r="B1595" s="14" t="s">
        <v>315</v>
      </c>
      <c r="C1595" s="84">
        <v>76</v>
      </c>
      <c r="D1595" s="108" t="s">
        <v>8</v>
      </c>
      <c r="E1595" s="108" t="s">
        <v>8</v>
      </c>
    </row>
    <row r="1596" spans="1:5" x14ac:dyDescent="0.25">
      <c r="A1596" s="61">
        <v>44366</v>
      </c>
      <c r="B1596" s="14" t="s">
        <v>316</v>
      </c>
      <c r="C1596" s="84">
        <v>59</v>
      </c>
      <c r="D1596" s="108" t="s">
        <v>50</v>
      </c>
      <c r="E1596" s="108" t="s">
        <v>365</v>
      </c>
    </row>
    <row r="1597" spans="1:5" x14ac:dyDescent="0.25">
      <c r="A1597" s="61">
        <v>44366</v>
      </c>
      <c r="B1597" s="14" t="s">
        <v>316</v>
      </c>
      <c r="C1597" s="84">
        <v>79</v>
      </c>
      <c r="D1597" s="108" t="s">
        <v>27</v>
      </c>
      <c r="E1597" s="108" t="s">
        <v>233</v>
      </c>
    </row>
    <row r="1598" spans="1:5" x14ac:dyDescent="0.25">
      <c r="A1598" s="61">
        <v>44366</v>
      </c>
      <c r="B1598" s="14" t="s">
        <v>316</v>
      </c>
      <c r="C1598" s="84">
        <v>65</v>
      </c>
      <c r="D1598" s="108" t="s">
        <v>27</v>
      </c>
      <c r="E1598" s="54" t="s">
        <v>853</v>
      </c>
    </row>
    <row r="1599" spans="1:5" x14ac:dyDescent="0.25">
      <c r="A1599" s="61">
        <v>44366</v>
      </c>
      <c r="B1599" s="14" t="s">
        <v>316</v>
      </c>
      <c r="C1599" s="84">
        <v>59</v>
      </c>
      <c r="D1599" s="108" t="s">
        <v>27</v>
      </c>
      <c r="E1599" s="54" t="s">
        <v>853</v>
      </c>
    </row>
    <row r="1600" spans="1:5" x14ac:dyDescent="0.25">
      <c r="A1600" s="61">
        <v>44366</v>
      </c>
      <c r="B1600" s="14" t="s">
        <v>316</v>
      </c>
      <c r="C1600" s="84">
        <v>90</v>
      </c>
      <c r="D1600" s="108" t="s">
        <v>27</v>
      </c>
      <c r="E1600" s="54" t="s">
        <v>853</v>
      </c>
    </row>
    <row r="1601" spans="1:5" x14ac:dyDescent="0.25">
      <c r="A1601" s="61">
        <v>44366</v>
      </c>
      <c r="B1601" s="14" t="s">
        <v>315</v>
      </c>
      <c r="C1601" s="84">
        <v>52</v>
      </c>
      <c r="D1601" s="108" t="s">
        <v>27</v>
      </c>
      <c r="E1601" s="108" t="s">
        <v>853</v>
      </c>
    </row>
    <row r="1602" spans="1:5" x14ac:dyDescent="0.25">
      <c r="A1602" s="61">
        <v>44366</v>
      </c>
      <c r="B1602" s="14" t="s">
        <v>316</v>
      </c>
      <c r="C1602" s="84">
        <v>73</v>
      </c>
      <c r="D1602" s="108" t="s">
        <v>51</v>
      </c>
      <c r="E1602" s="108" t="s">
        <v>51</v>
      </c>
    </row>
    <row r="1603" spans="1:5" x14ac:dyDescent="0.25">
      <c r="A1603" s="61">
        <v>44366</v>
      </c>
      <c r="B1603" s="14" t="s">
        <v>316</v>
      </c>
      <c r="C1603" s="84">
        <v>67</v>
      </c>
      <c r="D1603" s="108" t="s">
        <v>51</v>
      </c>
      <c r="E1603" s="108" t="s">
        <v>51</v>
      </c>
    </row>
    <row r="1604" spans="1:5" x14ac:dyDescent="0.25">
      <c r="A1604" s="61">
        <v>44366</v>
      </c>
      <c r="B1604" s="14" t="s">
        <v>315</v>
      </c>
      <c r="C1604" s="84">
        <v>54</v>
      </c>
      <c r="D1604" s="108" t="s">
        <v>10</v>
      </c>
      <c r="E1604" s="108" t="s">
        <v>10</v>
      </c>
    </row>
    <row r="1605" spans="1:5" x14ac:dyDescent="0.25">
      <c r="A1605" s="61">
        <v>44368</v>
      </c>
      <c r="B1605" s="14" t="s">
        <v>316</v>
      </c>
      <c r="C1605" s="84">
        <v>55</v>
      </c>
      <c r="D1605" s="108" t="s">
        <v>14</v>
      </c>
      <c r="E1605" s="108" t="s">
        <v>14</v>
      </c>
    </row>
    <row r="1606" spans="1:5" x14ac:dyDescent="0.25">
      <c r="A1606" s="61">
        <v>44368</v>
      </c>
      <c r="B1606" s="14" t="s">
        <v>316</v>
      </c>
      <c r="C1606" s="84">
        <v>65</v>
      </c>
      <c r="D1606" s="108" t="s">
        <v>14</v>
      </c>
      <c r="E1606" s="108" t="s">
        <v>2997</v>
      </c>
    </row>
    <row r="1607" spans="1:5" x14ac:dyDescent="0.25">
      <c r="A1607" s="61">
        <v>44368</v>
      </c>
      <c r="B1607" s="14" t="s">
        <v>315</v>
      </c>
      <c r="C1607" s="84">
        <v>49</v>
      </c>
      <c r="D1607" s="108" t="s">
        <v>20</v>
      </c>
      <c r="E1607" s="108" t="s">
        <v>20</v>
      </c>
    </row>
    <row r="1608" spans="1:5" x14ac:dyDescent="0.25">
      <c r="A1608" s="61">
        <v>44368</v>
      </c>
      <c r="B1608" s="14" t="s">
        <v>315</v>
      </c>
      <c r="C1608" s="84">
        <v>64</v>
      </c>
      <c r="D1608" s="108" t="s">
        <v>13</v>
      </c>
      <c r="E1608" s="108" t="s">
        <v>13</v>
      </c>
    </row>
    <row r="1609" spans="1:5" x14ac:dyDescent="0.25">
      <c r="A1609" s="61">
        <v>44368</v>
      </c>
      <c r="B1609" s="14" t="s">
        <v>316</v>
      </c>
      <c r="C1609" s="84">
        <v>85</v>
      </c>
      <c r="D1609" s="108" t="s">
        <v>24</v>
      </c>
      <c r="E1609" s="108" t="s">
        <v>23</v>
      </c>
    </row>
    <row r="1610" spans="1:5" x14ac:dyDescent="0.25">
      <c r="A1610" s="61">
        <v>44368</v>
      </c>
      <c r="B1610" s="14" t="s">
        <v>315</v>
      </c>
      <c r="C1610" s="84">
        <v>76</v>
      </c>
      <c r="D1610" s="108" t="s">
        <v>24</v>
      </c>
      <c r="E1610" s="108" t="s">
        <v>23</v>
      </c>
    </row>
    <row r="1611" spans="1:5" x14ac:dyDescent="0.25">
      <c r="A1611" s="61">
        <v>44368</v>
      </c>
      <c r="B1611" s="14" t="s">
        <v>315</v>
      </c>
      <c r="C1611" s="84">
        <v>48</v>
      </c>
      <c r="D1611" s="108" t="s">
        <v>47</v>
      </c>
      <c r="E1611" s="108" t="s">
        <v>47</v>
      </c>
    </row>
    <row r="1612" spans="1:5" x14ac:dyDescent="0.25">
      <c r="A1612" s="61">
        <v>44368</v>
      </c>
      <c r="B1612" s="14" t="s">
        <v>316</v>
      </c>
      <c r="C1612" s="84">
        <v>80</v>
      </c>
      <c r="D1612" s="108" t="s">
        <v>48</v>
      </c>
      <c r="E1612" s="108" t="s">
        <v>48</v>
      </c>
    </row>
    <row r="1613" spans="1:5" ht="13.5" customHeight="1" x14ac:dyDescent="0.25">
      <c r="A1613" s="61">
        <v>44368</v>
      </c>
      <c r="B1613" s="14" t="s">
        <v>316</v>
      </c>
      <c r="C1613" s="84">
        <v>48</v>
      </c>
      <c r="D1613" s="108" t="s">
        <v>48</v>
      </c>
      <c r="E1613" s="108" t="s">
        <v>48</v>
      </c>
    </row>
    <row r="1614" spans="1:5" x14ac:dyDescent="0.25">
      <c r="A1614" s="61">
        <v>44368</v>
      </c>
      <c r="B1614" s="14" t="s">
        <v>315</v>
      </c>
      <c r="C1614" s="84">
        <v>74</v>
      </c>
      <c r="D1614" s="108" t="s">
        <v>7</v>
      </c>
      <c r="E1614" s="108" t="s">
        <v>7</v>
      </c>
    </row>
    <row r="1615" spans="1:5" x14ac:dyDescent="0.25">
      <c r="A1615" s="61">
        <v>44368</v>
      </c>
      <c r="B1615" s="14" t="s">
        <v>316</v>
      </c>
      <c r="C1615" s="84">
        <v>31</v>
      </c>
      <c r="D1615" s="108" t="s">
        <v>7</v>
      </c>
      <c r="E1615" s="108" t="s">
        <v>7</v>
      </c>
    </row>
    <row r="1616" spans="1:5" x14ac:dyDescent="0.25">
      <c r="A1616" s="61">
        <v>44368</v>
      </c>
      <c r="B1616" s="14" t="s">
        <v>316</v>
      </c>
      <c r="C1616" s="84">
        <v>33</v>
      </c>
      <c r="D1616" s="108" t="s">
        <v>7</v>
      </c>
      <c r="E1616" s="108" t="s">
        <v>7</v>
      </c>
    </row>
    <row r="1617" spans="1:5" x14ac:dyDescent="0.25">
      <c r="A1617" s="61">
        <v>44368</v>
      </c>
      <c r="B1617" s="14" t="s">
        <v>315</v>
      </c>
      <c r="C1617" s="84">
        <v>54</v>
      </c>
      <c r="D1617" s="108" t="s">
        <v>11</v>
      </c>
      <c r="E1617" s="108" t="s">
        <v>64</v>
      </c>
    </row>
    <row r="1618" spans="1:5" x14ac:dyDescent="0.25">
      <c r="A1618" s="61">
        <v>44368</v>
      </c>
      <c r="B1618" s="14" t="s">
        <v>315</v>
      </c>
      <c r="C1618" s="84">
        <v>59</v>
      </c>
      <c r="D1618" s="108" t="s">
        <v>11</v>
      </c>
      <c r="E1618" s="108" t="s">
        <v>11</v>
      </c>
    </row>
    <row r="1619" spans="1:5" x14ac:dyDescent="0.25">
      <c r="A1619" s="61">
        <v>44368</v>
      </c>
      <c r="B1619" s="14" t="s">
        <v>316</v>
      </c>
      <c r="C1619" s="84">
        <v>47</v>
      </c>
      <c r="D1619" s="108" t="s">
        <v>12</v>
      </c>
      <c r="E1619" s="108" t="s">
        <v>12</v>
      </c>
    </row>
    <row r="1620" spans="1:5" x14ac:dyDescent="0.25">
      <c r="A1620" s="61">
        <v>44368</v>
      </c>
      <c r="B1620" s="14" t="s">
        <v>315</v>
      </c>
      <c r="C1620" s="84">
        <v>76</v>
      </c>
      <c r="D1620" s="108" t="s">
        <v>12</v>
      </c>
      <c r="E1620" s="108" t="s">
        <v>12</v>
      </c>
    </row>
    <row r="1621" spans="1:5" x14ac:dyDescent="0.25">
      <c r="A1621" s="61">
        <v>44368</v>
      </c>
      <c r="B1621" s="14" t="s">
        <v>316</v>
      </c>
      <c r="C1621" s="84">
        <v>56</v>
      </c>
      <c r="D1621" s="108" t="s">
        <v>8</v>
      </c>
      <c r="E1621" s="108" t="s">
        <v>1232</v>
      </c>
    </row>
    <row r="1622" spans="1:5" x14ac:dyDescent="0.25">
      <c r="A1622" s="61">
        <v>44368</v>
      </c>
      <c r="B1622" s="14" t="s">
        <v>316</v>
      </c>
      <c r="C1622" s="84">
        <v>83</v>
      </c>
      <c r="D1622" s="108" t="s">
        <v>8</v>
      </c>
      <c r="E1622" s="108" t="s">
        <v>132</v>
      </c>
    </row>
    <row r="1623" spans="1:5" x14ac:dyDescent="0.25">
      <c r="A1623" s="61">
        <v>44368</v>
      </c>
      <c r="B1623" s="14" t="s">
        <v>316</v>
      </c>
      <c r="C1623" s="84">
        <v>84</v>
      </c>
      <c r="D1623" s="108" t="s">
        <v>8</v>
      </c>
      <c r="E1623" s="108" t="s">
        <v>8</v>
      </c>
    </row>
    <row r="1624" spans="1:5" x14ac:dyDescent="0.25">
      <c r="A1624" s="61">
        <v>44368</v>
      </c>
      <c r="B1624" s="14" t="s">
        <v>316</v>
      </c>
      <c r="C1624" s="84">
        <v>79</v>
      </c>
      <c r="D1624" s="108" t="s">
        <v>8</v>
      </c>
      <c r="E1624" s="108" t="s">
        <v>8</v>
      </c>
    </row>
    <row r="1625" spans="1:5" x14ac:dyDescent="0.25">
      <c r="A1625" s="61">
        <v>44368</v>
      </c>
      <c r="B1625" s="14" t="s">
        <v>316</v>
      </c>
      <c r="C1625" s="84">
        <v>76</v>
      </c>
      <c r="D1625" s="108" t="s">
        <v>8</v>
      </c>
      <c r="E1625" s="108" t="s">
        <v>8</v>
      </c>
    </row>
    <row r="1626" spans="1:5" x14ac:dyDescent="0.25">
      <c r="A1626" s="61">
        <v>44368</v>
      </c>
      <c r="B1626" s="14" t="s">
        <v>316</v>
      </c>
      <c r="C1626" s="84">
        <v>70</v>
      </c>
      <c r="D1626" s="108" t="s">
        <v>8</v>
      </c>
      <c r="E1626" s="108" t="s">
        <v>8</v>
      </c>
    </row>
    <row r="1627" spans="1:5" x14ac:dyDescent="0.25">
      <c r="A1627" s="61">
        <v>44368</v>
      </c>
      <c r="B1627" s="14" t="s">
        <v>316</v>
      </c>
      <c r="C1627" s="84">
        <v>64</v>
      </c>
      <c r="D1627" s="108" t="s">
        <v>8</v>
      </c>
      <c r="E1627" s="108" t="s">
        <v>8</v>
      </c>
    </row>
    <row r="1628" spans="1:5" x14ac:dyDescent="0.25">
      <c r="A1628" s="61">
        <v>44368</v>
      </c>
      <c r="B1628" s="14" t="s">
        <v>316</v>
      </c>
      <c r="C1628" s="84">
        <v>52</v>
      </c>
      <c r="D1628" s="108" t="s">
        <v>8</v>
      </c>
      <c r="E1628" s="108" t="s">
        <v>8</v>
      </c>
    </row>
    <row r="1629" spans="1:5" x14ac:dyDescent="0.25">
      <c r="A1629" s="61">
        <v>44368</v>
      </c>
      <c r="B1629" s="14" t="s">
        <v>315</v>
      </c>
      <c r="C1629" s="84">
        <v>69</v>
      </c>
      <c r="D1629" s="108" t="s">
        <v>8</v>
      </c>
      <c r="E1629" s="108" t="s">
        <v>8</v>
      </c>
    </row>
    <row r="1630" spans="1:5" x14ac:dyDescent="0.25">
      <c r="A1630" s="61">
        <v>44368</v>
      </c>
      <c r="B1630" s="14" t="s">
        <v>315</v>
      </c>
      <c r="C1630" s="84">
        <v>56</v>
      </c>
      <c r="D1630" s="108" t="s">
        <v>8</v>
      </c>
      <c r="E1630" s="108" t="s">
        <v>8</v>
      </c>
    </row>
    <row r="1631" spans="1:5" x14ac:dyDescent="0.25">
      <c r="A1631" s="61">
        <v>44368</v>
      </c>
      <c r="B1631" s="14" t="s">
        <v>316</v>
      </c>
      <c r="C1631" s="84">
        <v>77</v>
      </c>
      <c r="D1631" s="108" t="s">
        <v>49</v>
      </c>
      <c r="E1631" s="108" t="s">
        <v>49</v>
      </c>
    </row>
    <row r="1632" spans="1:5" x14ac:dyDescent="0.25">
      <c r="A1632" s="61">
        <v>44368</v>
      </c>
      <c r="B1632" s="14" t="s">
        <v>315</v>
      </c>
      <c r="C1632" s="84">
        <v>73</v>
      </c>
      <c r="D1632" s="108" t="s">
        <v>50</v>
      </c>
      <c r="E1632" s="108" t="s">
        <v>1140</v>
      </c>
    </row>
    <row r="1633" spans="1:5" x14ac:dyDescent="0.25">
      <c r="A1633" s="61">
        <v>44368</v>
      </c>
      <c r="B1633" s="14" t="s">
        <v>316</v>
      </c>
      <c r="C1633" s="84">
        <v>74</v>
      </c>
      <c r="D1633" s="108" t="s">
        <v>50</v>
      </c>
      <c r="E1633" s="108" t="s">
        <v>365</v>
      </c>
    </row>
    <row r="1634" spans="1:5" x14ac:dyDescent="0.25">
      <c r="A1634" s="61">
        <v>44369</v>
      </c>
      <c r="B1634" s="14" t="s">
        <v>316</v>
      </c>
      <c r="C1634" s="84">
        <v>18</v>
      </c>
      <c r="D1634" s="108" t="s">
        <v>20</v>
      </c>
      <c r="E1634" s="108" t="s">
        <v>20</v>
      </c>
    </row>
    <row r="1635" spans="1:5" x14ac:dyDescent="0.25">
      <c r="A1635" s="61">
        <v>44369</v>
      </c>
      <c r="B1635" s="14" t="s">
        <v>315</v>
      </c>
      <c r="C1635" s="84">
        <v>73</v>
      </c>
      <c r="D1635" s="108" t="s">
        <v>20</v>
      </c>
      <c r="E1635" s="108" t="s">
        <v>20</v>
      </c>
    </row>
    <row r="1636" spans="1:5" x14ac:dyDescent="0.25">
      <c r="A1636" s="61">
        <v>44369</v>
      </c>
      <c r="B1636" s="14" t="s">
        <v>315</v>
      </c>
      <c r="C1636" s="84">
        <v>76</v>
      </c>
      <c r="D1636" s="108" t="s">
        <v>20</v>
      </c>
      <c r="E1636" s="108" t="s">
        <v>20</v>
      </c>
    </row>
    <row r="1637" spans="1:5" x14ac:dyDescent="0.25">
      <c r="A1637" s="61">
        <v>44369</v>
      </c>
      <c r="B1637" s="14" t="s">
        <v>316</v>
      </c>
      <c r="C1637" s="84">
        <v>92</v>
      </c>
      <c r="D1637" s="108" t="s">
        <v>24</v>
      </c>
      <c r="E1637" s="108" t="s">
        <v>23</v>
      </c>
    </row>
    <row r="1638" spans="1:5" x14ac:dyDescent="0.25">
      <c r="A1638" s="61">
        <v>44369</v>
      </c>
      <c r="B1638" s="14" t="s">
        <v>316</v>
      </c>
      <c r="C1638" s="84">
        <v>50</v>
      </c>
      <c r="D1638" s="108" t="s">
        <v>24</v>
      </c>
      <c r="E1638" s="108" t="s">
        <v>23</v>
      </c>
    </row>
    <row r="1639" spans="1:5" x14ac:dyDescent="0.25">
      <c r="A1639" s="61">
        <v>44369</v>
      </c>
      <c r="B1639" s="14" t="s">
        <v>315</v>
      </c>
      <c r="C1639" s="84">
        <v>85</v>
      </c>
      <c r="D1639" s="108" t="s">
        <v>24</v>
      </c>
      <c r="E1639" s="108" t="s">
        <v>23</v>
      </c>
    </row>
    <row r="1640" spans="1:5" x14ac:dyDescent="0.25">
      <c r="A1640" s="61">
        <v>44369</v>
      </c>
      <c r="B1640" s="14" t="s">
        <v>316</v>
      </c>
      <c r="C1640" s="84">
        <v>68</v>
      </c>
      <c r="D1640" s="108" t="s">
        <v>47</v>
      </c>
      <c r="E1640" s="108" t="s">
        <v>906</v>
      </c>
    </row>
    <row r="1641" spans="1:5" x14ac:dyDescent="0.25">
      <c r="A1641" s="61">
        <v>44369</v>
      </c>
      <c r="B1641" s="14" t="s">
        <v>316</v>
      </c>
      <c r="C1641" s="84">
        <v>71</v>
      </c>
      <c r="D1641" s="108" t="s">
        <v>7</v>
      </c>
      <c r="E1641" s="108" t="s">
        <v>7</v>
      </c>
    </row>
    <row r="1642" spans="1:5" x14ac:dyDescent="0.25">
      <c r="A1642" s="61">
        <v>44369</v>
      </c>
      <c r="B1642" s="14" t="s">
        <v>316</v>
      </c>
      <c r="C1642" s="84">
        <v>65</v>
      </c>
      <c r="D1642" s="108" t="s">
        <v>7</v>
      </c>
      <c r="E1642" s="108" t="s">
        <v>7</v>
      </c>
    </row>
    <row r="1643" spans="1:5" x14ac:dyDescent="0.25">
      <c r="A1643" s="61">
        <v>44369</v>
      </c>
      <c r="B1643" s="14" t="s">
        <v>316</v>
      </c>
      <c r="C1643" s="84">
        <v>34</v>
      </c>
      <c r="D1643" s="108" t="s">
        <v>12</v>
      </c>
      <c r="E1643" s="108" t="s">
        <v>12</v>
      </c>
    </row>
    <row r="1644" spans="1:5" x14ac:dyDescent="0.25">
      <c r="A1644" s="61">
        <v>44369</v>
      </c>
      <c r="B1644" s="14" t="s">
        <v>316</v>
      </c>
      <c r="C1644" s="84">
        <v>49</v>
      </c>
      <c r="D1644" s="108" t="s">
        <v>12</v>
      </c>
      <c r="E1644" s="108" t="s">
        <v>12</v>
      </c>
    </row>
    <row r="1645" spans="1:5" x14ac:dyDescent="0.25">
      <c r="A1645" s="61">
        <v>44369</v>
      </c>
      <c r="B1645" s="14" t="s">
        <v>315</v>
      </c>
      <c r="C1645" s="84">
        <v>65</v>
      </c>
      <c r="D1645" s="108" t="s">
        <v>12</v>
      </c>
      <c r="E1645" s="108" t="s">
        <v>12</v>
      </c>
    </row>
    <row r="1646" spans="1:5" x14ac:dyDescent="0.25">
      <c r="A1646" s="61">
        <v>44369</v>
      </c>
      <c r="B1646" s="14" t="s">
        <v>316</v>
      </c>
      <c r="C1646" s="84">
        <v>58</v>
      </c>
      <c r="D1646" s="108" t="s">
        <v>8</v>
      </c>
      <c r="E1646" s="108" t="s">
        <v>40</v>
      </c>
    </row>
    <row r="1647" spans="1:5" x14ac:dyDescent="0.25">
      <c r="A1647" s="61">
        <v>44369</v>
      </c>
      <c r="B1647" s="14" t="s">
        <v>316</v>
      </c>
      <c r="C1647" s="84">
        <v>42</v>
      </c>
      <c r="D1647" s="108" t="s">
        <v>8</v>
      </c>
      <c r="E1647" s="108" t="s">
        <v>8</v>
      </c>
    </row>
    <row r="1648" spans="1:5" x14ac:dyDescent="0.25">
      <c r="A1648" s="61">
        <v>44369</v>
      </c>
      <c r="B1648" s="14" t="s">
        <v>315</v>
      </c>
      <c r="C1648" s="84">
        <v>69</v>
      </c>
      <c r="D1648" s="108" t="s">
        <v>8</v>
      </c>
      <c r="E1648" s="108" t="s">
        <v>8</v>
      </c>
    </row>
    <row r="1649" spans="1:5" x14ac:dyDescent="0.25">
      <c r="A1649" s="61">
        <v>44369</v>
      </c>
      <c r="B1649" s="14" t="s">
        <v>315</v>
      </c>
      <c r="C1649" s="84">
        <v>70</v>
      </c>
      <c r="D1649" s="108" t="s">
        <v>27</v>
      </c>
      <c r="E1649" s="108" t="s">
        <v>853</v>
      </c>
    </row>
    <row r="1650" spans="1:5" x14ac:dyDescent="0.25">
      <c r="A1650" s="61">
        <v>44369</v>
      </c>
      <c r="B1650" s="14" t="s">
        <v>316</v>
      </c>
      <c r="C1650" s="84">
        <v>61</v>
      </c>
      <c r="D1650" s="108" t="s">
        <v>27</v>
      </c>
      <c r="E1650" s="108" t="s">
        <v>928</v>
      </c>
    </row>
    <row r="1651" spans="1:5" x14ac:dyDescent="0.25">
      <c r="A1651" s="61">
        <v>44369</v>
      </c>
      <c r="B1651" s="14" t="s">
        <v>316</v>
      </c>
      <c r="C1651" s="84">
        <v>76</v>
      </c>
      <c r="D1651" s="108" t="s">
        <v>51</v>
      </c>
      <c r="E1651" s="108" t="s">
        <v>51</v>
      </c>
    </row>
    <row r="1652" spans="1:5" x14ac:dyDescent="0.25">
      <c r="A1652" s="61">
        <v>44369</v>
      </c>
      <c r="B1652" s="14" t="s">
        <v>315</v>
      </c>
      <c r="C1652" s="84">
        <v>59</v>
      </c>
      <c r="D1652" s="108" t="s">
        <v>51</v>
      </c>
      <c r="E1652" s="108" t="s">
        <v>51</v>
      </c>
    </row>
    <row r="1653" spans="1:5" x14ac:dyDescent="0.25">
      <c r="A1653" s="61">
        <v>44370</v>
      </c>
      <c r="B1653" s="14" t="s">
        <v>316</v>
      </c>
      <c r="C1653" s="84">
        <v>59</v>
      </c>
      <c r="D1653" s="108" t="s">
        <v>14</v>
      </c>
      <c r="E1653" s="108" t="s">
        <v>14</v>
      </c>
    </row>
    <row r="1654" spans="1:5" x14ac:dyDescent="0.25">
      <c r="A1654" s="61">
        <v>44370</v>
      </c>
      <c r="B1654" s="14" t="s">
        <v>316</v>
      </c>
      <c r="C1654" s="84">
        <v>72</v>
      </c>
      <c r="D1654" s="108" t="s">
        <v>7</v>
      </c>
      <c r="E1654" s="108" t="s">
        <v>7</v>
      </c>
    </row>
    <row r="1655" spans="1:5" x14ac:dyDescent="0.25">
      <c r="A1655" s="61">
        <v>44370</v>
      </c>
      <c r="B1655" s="14" t="s">
        <v>315</v>
      </c>
      <c r="C1655" s="84">
        <v>33</v>
      </c>
      <c r="D1655" s="108" t="s">
        <v>7</v>
      </c>
      <c r="E1655" s="108" t="s">
        <v>7</v>
      </c>
    </row>
    <row r="1656" spans="1:5" x14ac:dyDescent="0.25">
      <c r="A1656" s="61">
        <v>44370</v>
      </c>
      <c r="B1656" s="14" t="s">
        <v>315</v>
      </c>
      <c r="C1656" s="84">
        <v>62</v>
      </c>
      <c r="D1656" s="108" t="s">
        <v>9</v>
      </c>
      <c r="E1656" s="108" t="s">
        <v>9</v>
      </c>
    </row>
    <row r="1657" spans="1:5" x14ac:dyDescent="0.25">
      <c r="A1657" s="61">
        <v>44370</v>
      </c>
      <c r="B1657" s="14" t="s">
        <v>316</v>
      </c>
      <c r="C1657" s="84">
        <v>86</v>
      </c>
      <c r="D1657" s="108" t="s">
        <v>9</v>
      </c>
      <c r="E1657" s="108" t="s">
        <v>147</v>
      </c>
    </row>
    <row r="1658" spans="1:5" x14ac:dyDescent="0.25">
      <c r="A1658" s="61">
        <v>44370</v>
      </c>
      <c r="B1658" s="14" t="s">
        <v>315</v>
      </c>
      <c r="C1658" s="84">
        <v>61</v>
      </c>
      <c r="D1658" s="108" t="s">
        <v>11</v>
      </c>
      <c r="E1658" s="108" t="s">
        <v>64</v>
      </c>
    </row>
    <row r="1659" spans="1:5" x14ac:dyDescent="0.25">
      <c r="A1659" s="61">
        <v>44370</v>
      </c>
      <c r="B1659" s="14" t="s">
        <v>316</v>
      </c>
      <c r="C1659" s="84">
        <v>68</v>
      </c>
      <c r="D1659" s="108" t="s">
        <v>12</v>
      </c>
      <c r="E1659" s="108" t="s">
        <v>12</v>
      </c>
    </row>
    <row r="1660" spans="1:5" x14ac:dyDescent="0.25">
      <c r="A1660" s="61">
        <v>44370</v>
      </c>
      <c r="B1660" s="14" t="s">
        <v>316</v>
      </c>
      <c r="C1660" s="84">
        <v>72</v>
      </c>
      <c r="D1660" s="108" t="s">
        <v>8</v>
      </c>
      <c r="E1660" s="108" t="s">
        <v>40</v>
      </c>
    </row>
    <row r="1661" spans="1:5" x14ac:dyDescent="0.25">
      <c r="A1661" s="61">
        <v>44370</v>
      </c>
      <c r="B1661" s="14" t="s">
        <v>316</v>
      </c>
      <c r="C1661" s="84">
        <v>63</v>
      </c>
      <c r="D1661" s="108" t="s">
        <v>8</v>
      </c>
      <c r="E1661" s="108" t="s">
        <v>8</v>
      </c>
    </row>
    <row r="1662" spans="1:5" x14ac:dyDescent="0.25">
      <c r="A1662" s="61">
        <v>44370</v>
      </c>
      <c r="B1662" s="14" t="s">
        <v>316</v>
      </c>
      <c r="C1662" s="84">
        <v>60</v>
      </c>
      <c r="D1662" s="108" t="s">
        <v>8</v>
      </c>
      <c r="E1662" s="108" t="s">
        <v>8</v>
      </c>
    </row>
    <row r="1663" spans="1:5" x14ac:dyDescent="0.25">
      <c r="A1663" s="61">
        <v>44370</v>
      </c>
      <c r="B1663" s="14" t="s">
        <v>316</v>
      </c>
      <c r="C1663" s="84">
        <v>58</v>
      </c>
      <c r="D1663" s="108" t="s">
        <v>8</v>
      </c>
      <c r="E1663" s="108" t="s">
        <v>8</v>
      </c>
    </row>
    <row r="1664" spans="1:5" x14ac:dyDescent="0.25">
      <c r="A1664" s="61">
        <v>44370</v>
      </c>
      <c r="B1664" s="14" t="s">
        <v>316</v>
      </c>
      <c r="C1664" s="84">
        <v>53</v>
      </c>
      <c r="D1664" s="108" t="s">
        <v>8</v>
      </c>
      <c r="E1664" s="108" t="s">
        <v>8</v>
      </c>
    </row>
    <row r="1665" spans="1:5" x14ac:dyDescent="0.25">
      <c r="A1665" s="61">
        <v>44370</v>
      </c>
      <c r="B1665" s="14" t="s">
        <v>316</v>
      </c>
      <c r="C1665" s="84">
        <v>63</v>
      </c>
      <c r="D1665" s="108" t="s">
        <v>8</v>
      </c>
      <c r="E1665" s="108" t="s">
        <v>8</v>
      </c>
    </row>
    <row r="1666" spans="1:5" x14ac:dyDescent="0.25">
      <c r="A1666" s="61">
        <v>44370</v>
      </c>
      <c r="B1666" s="14" t="s">
        <v>316</v>
      </c>
      <c r="C1666" s="84">
        <v>53</v>
      </c>
      <c r="D1666" s="108" t="s">
        <v>8</v>
      </c>
      <c r="E1666" s="108" t="s">
        <v>8</v>
      </c>
    </row>
    <row r="1667" spans="1:5" x14ac:dyDescent="0.25">
      <c r="A1667" s="61">
        <v>44370</v>
      </c>
      <c r="B1667" s="14" t="s">
        <v>316</v>
      </c>
      <c r="C1667" s="84">
        <v>48</v>
      </c>
      <c r="D1667" s="108" t="s">
        <v>8</v>
      </c>
      <c r="E1667" s="108" t="s">
        <v>8</v>
      </c>
    </row>
    <row r="1668" spans="1:5" x14ac:dyDescent="0.25">
      <c r="A1668" s="61">
        <v>44370</v>
      </c>
      <c r="B1668" s="14" t="s">
        <v>315</v>
      </c>
      <c r="C1668" s="84">
        <v>49</v>
      </c>
      <c r="D1668" s="108" t="s">
        <v>8</v>
      </c>
      <c r="E1668" s="108" t="s">
        <v>8</v>
      </c>
    </row>
    <row r="1669" spans="1:5" x14ac:dyDescent="0.25">
      <c r="A1669" s="61">
        <v>44370</v>
      </c>
      <c r="B1669" s="14" t="s">
        <v>315</v>
      </c>
      <c r="C1669" s="84">
        <v>59</v>
      </c>
      <c r="D1669" s="108" t="s">
        <v>8</v>
      </c>
      <c r="E1669" s="108" t="s">
        <v>8</v>
      </c>
    </row>
    <row r="1670" spans="1:5" x14ac:dyDescent="0.25">
      <c r="A1670" s="61">
        <v>44370</v>
      </c>
      <c r="B1670" s="14" t="s">
        <v>315</v>
      </c>
      <c r="C1670" s="84">
        <v>78</v>
      </c>
      <c r="D1670" s="108" t="s">
        <v>8</v>
      </c>
      <c r="E1670" s="108" t="s">
        <v>8</v>
      </c>
    </row>
    <row r="1671" spans="1:5" x14ac:dyDescent="0.25">
      <c r="A1671" s="61">
        <v>44370</v>
      </c>
      <c r="B1671" s="14" t="s">
        <v>315</v>
      </c>
      <c r="C1671" s="84">
        <v>62</v>
      </c>
      <c r="D1671" s="108" t="s">
        <v>8</v>
      </c>
      <c r="E1671" s="108" t="s">
        <v>8</v>
      </c>
    </row>
    <row r="1672" spans="1:5" x14ac:dyDescent="0.25">
      <c r="A1672" s="61">
        <v>44370</v>
      </c>
      <c r="B1672" s="14" t="s">
        <v>315</v>
      </c>
      <c r="C1672" s="84">
        <v>84</v>
      </c>
      <c r="D1672" s="108" t="s">
        <v>8</v>
      </c>
      <c r="E1672" s="108" t="s">
        <v>8</v>
      </c>
    </row>
    <row r="1673" spans="1:5" x14ac:dyDescent="0.25">
      <c r="A1673" s="61">
        <v>44370</v>
      </c>
      <c r="B1673" s="14" t="s">
        <v>316</v>
      </c>
      <c r="C1673" s="84">
        <v>47</v>
      </c>
      <c r="D1673" s="108" t="s">
        <v>8</v>
      </c>
      <c r="E1673" s="108" t="s">
        <v>31</v>
      </c>
    </row>
    <row r="1674" spans="1:5" x14ac:dyDescent="0.25">
      <c r="A1674" s="61">
        <v>44370</v>
      </c>
      <c r="B1674" s="14" t="s">
        <v>315</v>
      </c>
      <c r="C1674" s="84">
        <v>87</v>
      </c>
      <c r="D1674" s="108" t="s">
        <v>27</v>
      </c>
      <c r="E1674" s="108" t="s">
        <v>853</v>
      </c>
    </row>
    <row r="1675" spans="1:5" x14ac:dyDescent="0.25">
      <c r="A1675" s="61">
        <v>44370</v>
      </c>
      <c r="B1675" s="14" t="s">
        <v>316</v>
      </c>
      <c r="C1675" s="84">
        <v>58</v>
      </c>
      <c r="D1675" s="108" t="s">
        <v>10</v>
      </c>
      <c r="E1675" s="108" t="s">
        <v>2998</v>
      </c>
    </row>
    <row r="1676" spans="1:5" x14ac:dyDescent="0.25">
      <c r="A1676" s="61">
        <v>44370</v>
      </c>
      <c r="B1676" s="14" t="s">
        <v>316</v>
      </c>
      <c r="C1676" s="84">
        <v>74</v>
      </c>
      <c r="D1676" s="108" t="s">
        <v>10</v>
      </c>
      <c r="E1676" s="108" t="s">
        <v>10</v>
      </c>
    </row>
    <row r="1677" spans="1:5" x14ac:dyDescent="0.25">
      <c r="A1677" s="61">
        <v>44370</v>
      </c>
      <c r="B1677" s="14" t="s">
        <v>315</v>
      </c>
      <c r="C1677" s="84">
        <v>72</v>
      </c>
      <c r="D1677" s="108" t="s">
        <v>10</v>
      </c>
      <c r="E1677" s="108" t="s">
        <v>10</v>
      </c>
    </row>
    <row r="1678" spans="1:5" x14ac:dyDescent="0.25">
      <c r="A1678" s="61">
        <v>44371</v>
      </c>
      <c r="B1678" s="14" t="s">
        <v>315</v>
      </c>
      <c r="C1678" s="84">
        <v>54</v>
      </c>
      <c r="D1678" s="108" t="s">
        <v>14</v>
      </c>
      <c r="E1678" s="108" t="s">
        <v>1020</v>
      </c>
    </row>
    <row r="1679" spans="1:5" x14ac:dyDescent="0.25">
      <c r="A1679" s="61">
        <v>44371</v>
      </c>
      <c r="B1679" s="14" t="s">
        <v>315</v>
      </c>
      <c r="C1679" s="84">
        <v>68</v>
      </c>
      <c r="D1679" s="108" t="s">
        <v>14</v>
      </c>
      <c r="E1679" s="108" t="s">
        <v>84</v>
      </c>
    </row>
    <row r="1680" spans="1:5" x14ac:dyDescent="0.25">
      <c r="A1680" s="61">
        <v>44371</v>
      </c>
      <c r="B1680" s="14" t="s">
        <v>315</v>
      </c>
      <c r="C1680" s="84">
        <v>83</v>
      </c>
      <c r="D1680" s="108" t="s">
        <v>24</v>
      </c>
      <c r="E1680" s="108" t="s">
        <v>37</v>
      </c>
    </row>
    <row r="1681" spans="1:5" x14ac:dyDescent="0.25">
      <c r="A1681" s="61">
        <v>44371</v>
      </c>
      <c r="B1681" s="14" t="s">
        <v>315</v>
      </c>
      <c r="C1681" s="84">
        <v>89</v>
      </c>
      <c r="D1681" s="108" t="s">
        <v>7</v>
      </c>
      <c r="E1681" s="108" t="s">
        <v>7</v>
      </c>
    </row>
    <row r="1682" spans="1:5" x14ac:dyDescent="0.25">
      <c r="A1682" s="61">
        <v>44371</v>
      </c>
      <c r="B1682" s="14" t="s">
        <v>315</v>
      </c>
      <c r="C1682" s="84">
        <v>55</v>
      </c>
      <c r="D1682" s="108" t="s">
        <v>8</v>
      </c>
      <c r="E1682" s="108" t="s">
        <v>8</v>
      </c>
    </row>
    <row r="1683" spans="1:5" x14ac:dyDescent="0.25">
      <c r="A1683" s="61">
        <v>44371</v>
      </c>
      <c r="B1683" s="14" t="s">
        <v>316</v>
      </c>
      <c r="C1683" s="84">
        <v>55</v>
      </c>
      <c r="D1683" s="108" t="s">
        <v>8</v>
      </c>
      <c r="E1683" s="108" t="s">
        <v>8</v>
      </c>
    </row>
    <row r="1684" spans="1:5" x14ac:dyDescent="0.25">
      <c r="A1684" s="61">
        <v>44371</v>
      </c>
      <c r="B1684" s="14" t="s">
        <v>315</v>
      </c>
      <c r="C1684" s="84">
        <v>92</v>
      </c>
      <c r="D1684" s="108" t="s">
        <v>10</v>
      </c>
      <c r="E1684" s="108" t="s">
        <v>10</v>
      </c>
    </row>
    <row r="1685" spans="1:5" x14ac:dyDescent="0.25">
      <c r="A1685" s="61">
        <v>44371</v>
      </c>
      <c r="B1685" s="14" t="s">
        <v>316</v>
      </c>
      <c r="C1685" s="84">
        <v>82</v>
      </c>
      <c r="D1685" s="108" t="s">
        <v>10</v>
      </c>
      <c r="E1685" s="108" t="s">
        <v>10</v>
      </c>
    </row>
    <row r="1686" spans="1:5" x14ac:dyDescent="0.25">
      <c r="A1686" s="61">
        <v>44371</v>
      </c>
      <c r="B1686" s="14" t="s">
        <v>316</v>
      </c>
      <c r="C1686" s="84">
        <v>53</v>
      </c>
      <c r="D1686" s="108" t="s">
        <v>10</v>
      </c>
      <c r="E1686" s="108" t="s">
        <v>10</v>
      </c>
    </row>
    <row r="1687" spans="1:5" x14ac:dyDescent="0.25">
      <c r="A1687" s="61">
        <v>44372</v>
      </c>
      <c r="B1687" s="14" t="s">
        <v>316</v>
      </c>
      <c r="C1687" s="84">
        <v>89</v>
      </c>
      <c r="D1687" s="108" t="s">
        <v>20</v>
      </c>
      <c r="E1687" s="108" t="s">
        <v>20</v>
      </c>
    </row>
    <row r="1688" spans="1:5" x14ac:dyDescent="0.25">
      <c r="A1688" s="61">
        <v>44372</v>
      </c>
      <c r="B1688" s="14" t="s">
        <v>316</v>
      </c>
      <c r="C1688" s="84">
        <v>56</v>
      </c>
      <c r="D1688" s="108" t="s">
        <v>20</v>
      </c>
      <c r="E1688" s="108" t="s">
        <v>20</v>
      </c>
    </row>
    <row r="1689" spans="1:5" x14ac:dyDescent="0.25">
      <c r="A1689" s="61">
        <v>44372</v>
      </c>
      <c r="B1689" s="14" t="s">
        <v>316</v>
      </c>
      <c r="C1689" s="84">
        <v>50</v>
      </c>
      <c r="D1689" s="108" t="s">
        <v>20</v>
      </c>
      <c r="E1689" s="108" t="s">
        <v>20</v>
      </c>
    </row>
    <row r="1690" spans="1:5" x14ac:dyDescent="0.25">
      <c r="A1690" s="61">
        <v>44372</v>
      </c>
      <c r="B1690" s="14" t="s">
        <v>316</v>
      </c>
      <c r="C1690" s="84">
        <v>58</v>
      </c>
      <c r="D1690" s="108" t="s">
        <v>7</v>
      </c>
      <c r="E1690" s="108" t="s">
        <v>7</v>
      </c>
    </row>
    <row r="1691" spans="1:5" x14ac:dyDescent="0.25">
      <c r="A1691" s="61">
        <v>44372</v>
      </c>
      <c r="B1691" s="14" t="s">
        <v>316</v>
      </c>
      <c r="C1691" s="84">
        <v>84</v>
      </c>
      <c r="D1691" s="108" t="s">
        <v>9</v>
      </c>
      <c r="E1691" s="108" t="s">
        <v>9</v>
      </c>
    </row>
    <row r="1692" spans="1:5" x14ac:dyDescent="0.25">
      <c r="A1692" s="61">
        <v>44372</v>
      </c>
      <c r="B1692" s="14" t="s">
        <v>316</v>
      </c>
      <c r="C1692" s="84">
        <v>77</v>
      </c>
      <c r="D1692" s="108" t="s">
        <v>9</v>
      </c>
      <c r="E1692" s="108" t="s">
        <v>9</v>
      </c>
    </row>
    <row r="1693" spans="1:5" x14ac:dyDescent="0.25">
      <c r="A1693" s="61">
        <v>44372</v>
      </c>
      <c r="B1693" s="14" t="s">
        <v>316</v>
      </c>
      <c r="C1693" s="84">
        <v>68</v>
      </c>
      <c r="D1693" s="108" t="s">
        <v>9</v>
      </c>
      <c r="E1693" s="108" t="s">
        <v>9</v>
      </c>
    </row>
    <row r="1694" spans="1:5" x14ac:dyDescent="0.25">
      <c r="A1694" s="61">
        <v>44372</v>
      </c>
      <c r="B1694" s="14" t="s">
        <v>315</v>
      </c>
      <c r="C1694" s="84">
        <v>52</v>
      </c>
      <c r="D1694" s="108" t="s">
        <v>9</v>
      </c>
      <c r="E1694" s="108" t="s">
        <v>9</v>
      </c>
    </row>
    <row r="1695" spans="1:5" x14ac:dyDescent="0.25">
      <c r="A1695" s="61">
        <v>44372</v>
      </c>
      <c r="B1695" s="14" t="s">
        <v>315</v>
      </c>
      <c r="C1695" s="84">
        <v>57</v>
      </c>
      <c r="D1695" s="108" t="s">
        <v>9</v>
      </c>
      <c r="E1695" s="108" t="s">
        <v>17</v>
      </c>
    </row>
    <row r="1696" spans="1:5" x14ac:dyDescent="0.25">
      <c r="A1696" s="61">
        <v>44372</v>
      </c>
      <c r="B1696" s="14" t="s">
        <v>315</v>
      </c>
      <c r="C1696" s="84">
        <v>51</v>
      </c>
      <c r="D1696" s="108" t="s">
        <v>11</v>
      </c>
      <c r="E1696" s="108" t="s">
        <v>11</v>
      </c>
    </row>
    <row r="1697" spans="1:5" x14ac:dyDescent="0.25">
      <c r="A1697" s="61">
        <v>44372</v>
      </c>
      <c r="B1697" s="14" t="s">
        <v>316</v>
      </c>
      <c r="C1697" s="84">
        <v>71</v>
      </c>
      <c r="D1697" s="108" t="s">
        <v>8</v>
      </c>
      <c r="E1697" s="108" t="s">
        <v>58</v>
      </c>
    </row>
    <row r="1698" spans="1:5" x14ac:dyDescent="0.25">
      <c r="A1698" s="61">
        <v>44372</v>
      </c>
      <c r="B1698" s="14" t="s">
        <v>316</v>
      </c>
      <c r="C1698" s="84">
        <v>49</v>
      </c>
      <c r="D1698" s="108" t="s">
        <v>8</v>
      </c>
      <c r="E1698" s="108" t="s">
        <v>58</v>
      </c>
    </row>
    <row r="1699" spans="1:5" x14ac:dyDescent="0.25">
      <c r="A1699" s="61">
        <v>44372</v>
      </c>
      <c r="B1699" s="14" t="s">
        <v>315</v>
      </c>
      <c r="C1699" s="84">
        <v>53</v>
      </c>
      <c r="D1699" s="108" t="s">
        <v>27</v>
      </c>
      <c r="E1699" s="108" t="s">
        <v>853</v>
      </c>
    </row>
    <row r="1700" spans="1:5" x14ac:dyDescent="0.25">
      <c r="A1700" s="61">
        <v>44372</v>
      </c>
      <c r="B1700" s="14" t="s">
        <v>316</v>
      </c>
      <c r="C1700" s="84">
        <v>74</v>
      </c>
      <c r="D1700" s="108" t="s">
        <v>10</v>
      </c>
      <c r="E1700" s="108" t="s">
        <v>10</v>
      </c>
    </row>
    <row r="1701" spans="1:5" x14ac:dyDescent="0.25">
      <c r="A1701" s="61">
        <v>44372</v>
      </c>
      <c r="B1701" s="14" t="s">
        <v>316</v>
      </c>
      <c r="C1701" s="84">
        <v>56</v>
      </c>
      <c r="D1701" s="108" t="s">
        <v>10</v>
      </c>
      <c r="E1701" s="108" t="s">
        <v>10</v>
      </c>
    </row>
    <row r="1702" spans="1:5" x14ac:dyDescent="0.25">
      <c r="A1702" s="61">
        <v>44372</v>
      </c>
      <c r="B1702" s="14" t="s">
        <v>315</v>
      </c>
      <c r="C1702" s="84">
        <v>60</v>
      </c>
      <c r="D1702" s="108" t="s">
        <v>10</v>
      </c>
      <c r="E1702" s="108" t="s">
        <v>10</v>
      </c>
    </row>
    <row r="1703" spans="1:5" x14ac:dyDescent="0.25">
      <c r="A1703" s="61">
        <v>44373</v>
      </c>
      <c r="B1703" s="14" t="s">
        <v>315</v>
      </c>
      <c r="C1703" s="84">
        <v>91</v>
      </c>
      <c r="D1703" s="108" t="s">
        <v>14</v>
      </c>
      <c r="E1703" s="108" t="s">
        <v>14</v>
      </c>
    </row>
    <row r="1704" spans="1:5" x14ac:dyDescent="0.25">
      <c r="A1704" s="61">
        <v>44373</v>
      </c>
      <c r="B1704" s="14" t="s">
        <v>316</v>
      </c>
      <c r="C1704" s="84">
        <v>71</v>
      </c>
      <c r="D1704" s="108" t="s">
        <v>13</v>
      </c>
      <c r="E1704" s="108" t="s">
        <v>13</v>
      </c>
    </row>
    <row r="1705" spans="1:5" x14ac:dyDescent="0.25">
      <c r="A1705" s="61">
        <v>44373</v>
      </c>
      <c r="B1705" s="14" t="s">
        <v>315</v>
      </c>
      <c r="C1705" s="84">
        <v>83</v>
      </c>
      <c r="D1705" s="108" t="s">
        <v>13</v>
      </c>
      <c r="E1705" s="108" t="s">
        <v>303</v>
      </c>
    </row>
    <row r="1706" spans="1:5" x14ac:dyDescent="0.25">
      <c r="A1706" s="61">
        <v>44373</v>
      </c>
      <c r="B1706" s="14" t="s">
        <v>316</v>
      </c>
      <c r="C1706" s="84">
        <v>46</v>
      </c>
      <c r="D1706" s="108" t="s">
        <v>13</v>
      </c>
      <c r="E1706" s="108" t="s">
        <v>303</v>
      </c>
    </row>
    <row r="1707" spans="1:5" x14ac:dyDescent="0.25">
      <c r="A1707" s="61">
        <v>44373</v>
      </c>
      <c r="B1707" s="14" t="s">
        <v>315</v>
      </c>
      <c r="C1707" s="84">
        <v>71</v>
      </c>
      <c r="D1707" s="108" t="s">
        <v>13</v>
      </c>
      <c r="E1707" s="108" t="s">
        <v>221</v>
      </c>
    </row>
    <row r="1708" spans="1:5" x14ac:dyDescent="0.25">
      <c r="A1708" s="61">
        <v>44373</v>
      </c>
      <c r="B1708" s="14" t="s">
        <v>316</v>
      </c>
      <c r="C1708" s="84">
        <v>71</v>
      </c>
      <c r="D1708" s="108" t="s">
        <v>7</v>
      </c>
      <c r="E1708" s="108" t="s">
        <v>7</v>
      </c>
    </row>
    <row r="1709" spans="1:5" x14ac:dyDescent="0.25">
      <c r="A1709" s="61">
        <v>44373</v>
      </c>
      <c r="B1709" s="14" t="s">
        <v>316</v>
      </c>
      <c r="C1709" s="84">
        <v>69</v>
      </c>
      <c r="D1709" s="108" t="s">
        <v>7</v>
      </c>
      <c r="E1709" s="108" t="s">
        <v>7</v>
      </c>
    </row>
    <row r="1710" spans="1:5" x14ac:dyDescent="0.25">
      <c r="A1710" s="61">
        <v>44373</v>
      </c>
      <c r="B1710" s="14" t="s">
        <v>316</v>
      </c>
      <c r="C1710" s="84">
        <v>58</v>
      </c>
      <c r="D1710" s="108" t="s">
        <v>7</v>
      </c>
      <c r="E1710" s="108" t="s">
        <v>7</v>
      </c>
    </row>
    <row r="1711" spans="1:5" x14ac:dyDescent="0.25">
      <c r="A1711" s="61">
        <v>44373</v>
      </c>
      <c r="B1711" s="14" t="s">
        <v>316</v>
      </c>
      <c r="C1711" s="84">
        <v>76</v>
      </c>
      <c r="D1711" s="108" t="s">
        <v>9</v>
      </c>
      <c r="E1711" s="108" t="s">
        <v>9</v>
      </c>
    </row>
    <row r="1712" spans="1:5" x14ac:dyDescent="0.25">
      <c r="A1712" s="61">
        <v>44373</v>
      </c>
      <c r="B1712" s="14" t="s">
        <v>316</v>
      </c>
      <c r="C1712" s="84">
        <v>60</v>
      </c>
      <c r="D1712" s="108" t="s">
        <v>8</v>
      </c>
      <c r="E1712" s="108" t="s">
        <v>1226</v>
      </c>
    </row>
    <row r="1713" spans="1:5" x14ac:dyDescent="0.25">
      <c r="A1713" s="61">
        <v>44373</v>
      </c>
      <c r="B1713" s="14" t="s">
        <v>315</v>
      </c>
      <c r="C1713" s="84">
        <v>22</v>
      </c>
      <c r="D1713" s="108" t="s">
        <v>8</v>
      </c>
      <c r="E1713" s="108" t="s">
        <v>132</v>
      </c>
    </row>
    <row r="1714" spans="1:5" x14ac:dyDescent="0.25">
      <c r="A1714" s="61">
        <v>44373</v>
      </c>
      <c r="B1714" s="14" t="s">
        <v>315</v>
      </c>
      <c r="C1714" s="84">
        <v>55</v>
      </c>
      <c r="D1714" s="108" t="s">
        <v>8</v>
      </c>
      <c r="E1714" s="108" t="s">
        <v>203</v>
      </c>
    </row>
    <row r="1715" spans="1:5" x14ac:dyDescent="0.25">
      <c r="A1715" s="61">
        <v>44373</v>
      </c>
      <c r="B1715" s="14" t="s">
        <v>316</v>
      </c>
      <c r="C1715" s="84">
        <v>42</v>
      </c>
      <c r="D1715" s="108" t="s">
        <v>8</v>
      </c>
      <c r="E1715" s="108" t="s">
        <v>40</v>
      </c>
    </row>
    <row r="1716" spans="1:5" x14ac:dyDescent="0.25">
      <c r="A1716" s="61">
        <v>44373</v>
      </c>
      <c r="B1716" s="14" t="s">
        <v>315</v>
      </c>
      <c r="C1716" s="84">
        <v>98</v>
      </c>
      <c r="D1716" s="108" t="s">
        <v>8</v>
      </c>
      <c r="E1716" s="108" t="s">
        <v>8</v>
      </c>
    </row>
    <row r="1717" spans="1:5" x14ac:dyDescent="0.25">
      <c r="A1717" s="61">
        <v>44373</v>
      </c>
      <c r="B1717" s="14" t="s">
        <v>315</v>
      </c>
      <c r="C1717" s="84">
        <v>83</v>
      </c>
      <c r="D1717" s="108" t="s">
        <v>8</v>
      </c>
      <c r="E1717" s="108" t="s">
        <v>8</v>
      </c>
    </row>
    <row r="1718" spans="1:5" x14ac:dyDescent="0.25">
      <c r="A1718" s="61">
        <v>44373</v>
      </c>
      <c r="B1718" s="14" t="s">
        <v>315</v>
      </c>
      <c r="C1718" s="84">
        <v>82</v>
      </c>
      <c r="D1718" s="108" t="s">
        <v>8</v>
      </c>
      <c r="E1718" s="108" t="s">
        <v>8</v>
      </c>
    </row>
    <row r="1719" spans="1:5" x14ac:dyDescent="0.25">
      <c r="A1719" s="61">
        <v>44373</v>
      </c>
      <c r="B1719" s="14" t="s">
        <v>315</v>
      </c>
      <c r="C1719" s="84">
        <v>77</v>
      </c>
      <c r="D1719" s="108" t="s">
        <v>8</v>
      </c>
      <c r="E1719" s="108" t="s">
        <v>8</v>
      </c>
    </row>
    <row r="1720" spans="1:5" x14ac:dyDescent="0.25">
      <c r="A1720" s="61">
        <v>44373</v>
      </c>
      <c r="B1720" s="14" t="s">
        <v>315</v>
      </c>
      <c r="C1720" s="84">
        <v>74</v>
      </c>
      <c r="D1720" s="108" t="s">
        <v>8</v>
      </c>
      <c r="E1720" s="108" t="s">
        <v>8</v>
      </c>
    </row>
    <row r="1721" spans="1:5" x14ac:dyDescent="0.25">
      <c r="A1721" s="61">
        <v>44373</v>
      </c>
      <c r="B1721" s="14" t="s">
        <v>315</v>
      </c>
      <c r="C1721" s="84">
        <v>74</v>
      </c>
      <c r="D1721" s="108" t="s">
        <v>8</v>
      </c>
      <c r="E1721" s="108" t="s">
        <v>8</v>
      </c>
    </row>
    <row r="1722" spans="1:5" x14ac:dyDescent="0.25">
      <c r="A1722" s="61">
        <v>44373</v>
      </c>
      <c r="B1722" s="14" t="s">
        <v>315</v>
      </c>
      <c r="C1722" s="84">
        <v>52</v>
      </c>
      <c r="D1722" s="108" t="s">
        <v>8</v>
      </c>
      <c r="E1722" s="108" t="s">
        <v>8</v>
      </c>
    </row>
    <row r="1723" spans="1:5" x14ac:dyDescent="0.25">
      <c r="A1723" s="61">
        <v>44373</v>
      </c>
      <c r="B1723" s="14" t="s">
        <v>316</v>
      </c>
      <c r="C1723" s="84">
        <v>77</v>
      </c>
      <c r="D1723" s="108" t="s">
        <v>8</v>
      </c>
      <c r="E1723" s="108" t="s">
        <v>8</v>
      </c>
    </row>
    <row r="1724" spans="1:5" x14ac:dyDescent="0.25">
      <c r="A1724" s="61">
        <v>44373</v>
      </c>
      <c r="B1724" s="14" t="s">
        <v>315</v>
      </c>
      <c r="C1724" s="84">
        <v>42</v>
      </c>
      <c r="D1724" s="108" t="s">
        <v>50</v>
      </c>
      <c r="E1724" s="108" t="s">
        <v>365</v>
      </c>
    </row>
    <row r="1725" spans="1:5" x14ac:dyDescent="0.25">
      <c r="A1725" s="61">
        <v>44373</v>
      </c>
      <c r="B1725" s="14" t="s">
        <v>316</v>
      </c>
      <c r="C1725" s="84">
        <v>52</v>
      </c>
      <c r="D1725" s="108" t="s">
        <v>27</v>
      </c>
      <c r="E1725" s="108" t="s">
        <v>853</v>
      </c>
    </row>
    <row r="1726" spans="1:5" x14ac:dyDescent="0.25">
      <c r="A1726" s="61">
        <v>44373</v>
      </c>
      <c r="B1726" s="14" t="s">
        <v>315</v>
      </c>
      <c r="C1726" s="84">
        <v>55</v>
      </c>
      <c r="D1726" s="108" t="s">
        <v>51</v>
      </c>
      <c r="E1726" s="108" t="s">
        <v>51</v>
      </c>
    </row>
    <row r="1727" spans="1:5" x14ac:dyDescent="0.25">
      <c r="A1727" s="61">
        <v>44373</v>
      </c>
      <c r="B1727" s="14" t="s">
        <v>315</v>
      </c>
      <c r="C1727" s="84">
        <v>37</v>
      </c>
      <c r="D1727" s="108" t="s">
        <v>51</v>
      </c>
      <c r="E1727" s="108" t="s">
        <v>51</v>
      </c>
    </row>
    <row r="1728" spans="1:5" x14ac:dyDescent="0.25">
      <c r="A1728" s="61">
        <v>44375</v>
      </c>
      <c r="B1728" s="14" t="s">
        <v>316</v>
      </c>
      <c r="C1728" s="84">
        <v>72</v>
      </c>
      <c r="D1728" s="108" t="s">
        <v>24</v>
      </c>
      <c r="E1728" s="108" t="s">
        <v>23</v>
      </c>
    </row>
    <row r="1729" spans="1:5" x14ac:dyDescent="0.25">
      <c r="A1729" s="61">
        <v>44375</v>
      </c>
      <c r="B1729" s="14" t="s">
        <v>316</v>
      </c>
      <c r="C1729" s="84">
        <v>44</v>
      </c>
      <c r="D1729" s="108" t="s">
        <v>7</v>
      </c>
      <c r="E1729" s="108" t="s">
        <v>7</v>
      </c>
    </row>
    <row r="1730" spans="1:5" x14ac:dyDescent="0.25">
      <c r="A1730" s="61">
        <v>44375</v>
      </c>
      <c r="B1730" s="14" t="s">
        <v>315</v>
      </c>
      <c r="C1730" s="84">
        <v>92</v>
      </c>
      <c r="D1730" s="108" t="s">
        <v>11</v>
      </c>
      <c r="E1730" s="108" t="s">
        <v>11</v>
      </c>
    </row>
    <row r="1731" spans="1:5" x14ac:dyDescent="0.25">
      <c r="A1731" s="61">
        <v>44375</v>
      </c>
      <c r="B1731" s="14" t="s">
        <v>315</v>
      </c>
      <c r="C1731" s="84">
        <v>55</v>
      </c>
      <c r="D1731" s="108" t="s">
        <v>11</v>
      </c>
      <c r="E1731" s="108" t="s">
        <v>11</v>
      </c>
    </row>
    <row r="1732" spans="1:5" x14ac:dyDescent="0.25">
      <c r="A1732" s="61">
        <v>44375</v>
      </c>
      <c r="B1732" s="14" t="s">
        <v>316</v>
      </c>
      <c r="C1732" s="84">
        <v>77</v>
      </c>
      <c r="D1732" s="108" t="s">
        <v>8</v>
      </c>
      <c r="E1732" s="108" t="s">
        <v>8</v>
      </c>
    </row>
    <row r="1733" spans="1:5" x14ac:dyDescent="0.25">
      <c r="A1733" s="61">
        <v>44375</v>
      </c>
      <c r="B1733" s="14" t="s">
        <v>316</v>
      </c>
      <c r="C1733" s="84">
        <v>63</v>
      </c>
      <c r="D1733" s="108" t="s">
        <v>8</v>
      </c>
      <c r="E1733" s="108" t="s">
        <v>8</v>
      </c>
    </row>
    <row r="1734" spans="1:5" x14ac:dyDescent="0.25">
      <c r="A1734" s="61">
        <v>44375</v>
      </c>
      <c r="B1734" s="14" t="s">
        <v>316</v>
      </c>
      <c r="C1734" s="84">
        <v>53</v>
      </c>
      <c r="D1734" s="108" t="s">
        <v>8</v>
      </c>
      <c r="E1734" s="108" t="s">
        <v>8</v>
      </c>
    </row>
    <row r="1735" spans="1:5" x14ac:dyDescent="0.25">
      <c r="A1735" s="61">
        <v>44375</v>
      </c>
      <c r="B1735" s="14" t="s">
        <v>315</v>
      </c>
      <c r="C1735" s="84">
        <v>67</v>
      </c>
      <c r="D1735" s="108" t="s">
        <v>8</v>
      </c>
      <c r="E1735" s="108" t="s">
        <v>8</v>
      </c>
    </row>
    <row r="1736" spans="1:5" x14ac:dyDescent="0.25">
      <c r="A1736" s="61">
        <v>44375</v>
      </c>
      <c r="B1736" s="14" t="s">
        <v>315</v>
      </c>
      <c r="C1736" s="84">
        <v>56</v>
      </c>
      <c r="D1736" s="108" t="s">
        <v>8</v>
      </c>
      <c r="E1736" s="108" t="s">
        <v>8</v>
      </c>
    </row>
    <row r="1737" spans="1:5" x14ac:dyDescent="0.25">
      <c r="A1737" s="61">
        <v>44375</v>
      </c>
      <c r="B1737" s="14" t="s">
        <v>315</v>
      </c>
      <c r="C1737" s="84">
        <v>68</v>
      </c>
      <c r="D1737" s="108" t="s">
        <v>27</v>
      </c>
      <c r="E1737" s="108" t="s">
        <v>707</v>
      </c>
    </row>
    <row r="1738" spans="1:5" x14ac:dyDescent="0.25">
      <c r="A1738" s="61">
        <v>44376</v>
      </c>
      <c r="B1738" s="14" t="s">
        <v>316</v>
      </c>
      <c r="C1738" s="84">
        <v>79</v>
      </c>
      <c r="D1738" s="108" t="s">
        <v>47</v>
      </c>
      <c r="E1738" s="108" t="s">
        <v>47</v>
      </c>
    </row>
    <row r="1739" spans="1:5" x14ac:dyDescent="0.25">
      <c r="A1739" s="61">
        <v>44376</v>
      </c>
      <c r="B1739" s="14" t="s">
        <v>316</v>
      </c>
      <c r="C1739" s="84">
        <v>56</v>
      </c>
      <c r="D1739" s="108" t="s">
        <v>7</v>
      </c>
      <c r="E1739" s="108" t="s">
        <v>7</v>
      </c>
    </row>
    <row r="1740" spans="1:5" x14ac:dyDescent="0.25">
      <c r="A1740" s="61">
        <v>44376</v>
      </c>
      <c r="B1740" s="14" t="s">
        <v>316</v>
      </c>
      <c r="C1740" s="84">
        <v>84</v>
      </c>
      <c r="D1740" s="108" t="s">
        <v>8</v>
      </c>
      <c r="E1740" s="108" t="s">
        <v>8</v>
      </c>
    </row>
    <row r="1741" spans="1:5" x14ac:dyDescent="0.25">
      <c r="A1741" s="61">
        <v>44376</v>
      </c>
      <c r="B1741" s="14" t="s">
        <v>316</v>
      </c>
      <c r="C1741" s="84">
        <v>64</v>
      </c>
      <c r="D1741" s="108" t="s">
        <v>8</v>
      </c>
      <c r="E1741" s="108" t="s">
        <v>8</v>
      </c>
    </row>
    <row r="1742" spans="1:5" x14ac:dyDescent="0.25">
      <c r="A1742" s="61">
        <v>44376</v>
      </c>
      <c r="B1742" s="14" t="s">
        <v>315</v>
      </c>
      <c r="C1742" s="84">
        <v>86</v>
      </c>
      <c r="D1742" s="108" t="s">
        <v>8</v>
      </c>
      <c r="E1742" s="108" t="s">
        <v>8</v>
      </c>
    </row>
    <row r="1743" spans="1:5" x14ac:dyDescent="0.25">
      <c r="A1743" s="61">
        <v>44376</v>
      </c>
      <c r="B1743" s="14" t="s">
        <v>315</v>
      </c>
      <c r="C1743" s="84">
        <v>85</v>
      </c>
      <c r="D1743" s="108" t="s">
        <v>8</v>
      </c>
      <c r="E1743" s="108" t="s">
        <v>8</v>
      </c>
    </row>
    <row r="1744" spans="1:5" x14ac:dyDescent="0.25">
      <c r="A1744" s="61">
        <v>44376</v>
      </c>
      <c r="B1744" s="14" t="s">
        <v>316</v>
      </c>
      <c r="C1744" s="84">
        <v>39</v>
      </c>
      <c r="D1744" s="108" t="s">
        <v>10</v>
      </c>
      <c r="E1744" s="108" t="s">
        <v>10</v>
      </c>
    </row>
    <row r="1745" spans="1:5" x14ac:dyDescent="0.25">
      <c r="A1745" s="61">
        <v>44377</v>
      </c>
      <c r="B1745" s="14" t="s">
        <v>315</v>
      </c>
      <c r="C1745" s="84">
        <v>66</v>
      </c>
      <c r="D1745" s="108" t="s">
        <v>20</v>
      </c>
      <c r="E1745" s="108" t="s">
        <v>20</v>
      </c>
    </row>
    <row r="1746" spans="1:5" x14ac:dyDescent="0.25">
      <c r="A1746" s="61">
        <v>44377</v>
      </c>
      <c r="B1746" s="14" t="s">
        <v>315</v>
      </c>
      <c r="C1746" s="84">
        <v>95</v>
      </c>
      <c r="D1746" s="54" t="s">
        <v>47</v>
      </c>
      <c r="E1746" s="54" t="s">
        <v>47</v>
      </c>
    </row>
    <row r="1747" spans="1:5" x14ac:dyDescent="0.25">
      <c r="A1747" s="61">
        <v>44377</v>
      </c>
      <c r="B1747" s="14" t="s">
        <v>316</v>
      </c>
      <c r="C1747" s="84">
        <v>53</v>
      </c>
      <c r="D1747" s="108" t="s">
        <v>7</v>
      </c>
      <c r="E1747" s="108" t="s">
        <v>7</v>
      </c>
    </row>
    <row r="1748" spans="1:5" x14ac:dyDescent="0.25">
      <c r="A1748" s="61">
        <v>44377</v>
      </c>
      <c r="B1748" s="14" t="s">
        <v>315</v>
      </c>
      <c r="C1748" s="84">
        <v>50</v>
      </c>
      <c r="D1748" s="108" t="s">
        <v>7</v>
      </c>
      <c r="E1748" s="108" t="s">
        <v>7</v>
      </c>
    </row>
    <row r="1749" spans="1:5" x14ac:dyDescent="0.25">
      <c r="A1749" s="61">
        <v>44377</v>
      </c>
      <c r="B1749" s="14" t="s">
        <v>315</v>
      </c>
      <c r="C1749" s="84">
        <v>45</v>
      </c>
      <c r="D1749" s="108" t="s">
        <v>7</v>
      </c>
      <c r="E1749" s="108" t="s">
        <v>7</v>
      </c>
    </row>
    <row r="1750" spans="1:5" x14ac:dyDescent="0.25">
      <c r="A1750" s="61">
        <v>44377</v>
      </c>
      <c r="B1750" s="14" t="s">
        <v>316</v>
      </c>
      <c r="C1750" s="84">
        <v>72</v>
      </c>
      <c r="D1750" s="108" t="s">
        <v>9</v>
      </c>
      <c r="E1750" s="108" t="s">
        <v>3001</v>
      </c>
    </row>
    <row r="1751" spans="1:5" x14ac:dyDescent="0.25">
      <c r="A1751" s="61">
        <v>44377</v>
      </c>
      <c r="B1751" s="14" t="s">
        <v>315</v>
      </c>
      <c r="C1751" s="84">
        <v>91</v>
      </c>
      <c r="D1751" s="108" t="s">
        <v>9</v>
      </c>
      <c r="E1751" s="108" t="s">
        <v>9</v>
      </c>
    </row>
    <row r="1752" spans="1:5" x14ac:dyDescent="0.25">
      <c r="A1752" s="61">
        <v>44377</v>
      </c>
      <c r="B1752" s="14" t="s">
        <v>316</v>
      </c>
      <c r="C1752" s="84">
        <v>91</v>
      </c>
      <c r="D1752" s="108" t="s">
        <v>11</v>
      </c>
      <c r="E1752" s="108" t="s">
        <v>11</v>
      </c>
    </row>
    <row r="1753" spans="1:5" x14ac:dyDescent="0.25">
      <c r="A1753" s="61">
        <v>44377</v>
      </c>
      <c r="B1753" s="14" t="s">
        <v>316</v>
      </c>
      <c r="C1753" s="84">
        <v>79</v>
      </c>
      <c r="D1753" s="108" t="s">
        <v>12</v>
      </c>
      <c r="E1753" s="108" t="s">
        <v>12</v>
      </c>
    </row>
    <row r="1754" spans="1:5" x14ac:dyDescent="0.25">
      <c r="A1754" s="61">
        <v>44377</v>
      </c>
      <c r="B1754" s="14" t="s">
        <v>316</v>
      </c>
      <c r="C1754" s="84">
        <v>74</v>
      </c>
      <c r="D1754" s="108" t="s">
        <v>12</v>
      </c>
      <c r="E1754" s="108" t="s">
        <v>12</v>
      </c>
    </row>
    <row r="1755" spans="1:5" x14ac:dyDescent="0.25">
      <c r="A1755" s="61">
        <v>44377</v>
      </c>
      <c r="B1755" s="14" t="s">
        <v>315</v>
      </c>
      <c r="C1755" s="84">
        <v>47</v>
      </c>
      <c r="D1755" s="108" t="s">
        <v>12</v>
      </c>
      <c r="E1755" s="108" t="s">
        <v>12</v>
      </c>
    </row>
    <row r="1756" spans="1:5" x14ac:dyDescent="0.25">
      <c r="A1756" s="61">
        <v>44377</v>
      </c>
      <c r="B1756" s="14" t="s">
        <v>316</v>
      </c>
      <c r="C1756" s="84">
        <v>48</v>
      </c>
      <c r="D1756" s="108" t="s">
        <v>8</v>
      </c>
      <c r="E1756" s="54" t="s">
        <v>58</v>
      </c>
    </row>
    <row r="1757" spans="1:5" x14ac:dyDescent="0.25">
      <c r="A1757" s="61">
        <v>44377</v>
      </c>
      <c r="B1757" s="14" t="s">
        <v>316</v>
      </c>
      <c r="C1757" s="84">
        <v>57</v>
      </c>
      <c r="D1757" s="108" t="s">
        <v>8</v>
      </c>
      <c r="E1757" s="108" t="s">
        <v>58</v>
      </c>
    </row>
    <row r="1758" spans="1:5" x14ac:dyDescent="0.25">
      <c r="A1758" s="61">
        <v>44377</v>
      </c>
      <c r="B1758" s="14" t="s">
        <v>315</v>
      </c>
      <c r="C1758" s="84">
        <v>88</v>
      </c>
      <c r="D1758" s="108" t="s">
        <v>8</v>
      </c>
      <c r="E1758" s="108" t="s">
        <v>58</v>
      </c>
    </row>
    <row r="1759" spans="1:5" x14ac:dyDescent="0.25">
      <c r="A1759" s="61">
        <v>44377</v>
      </c>
      <c r="B1759" s="14" t="s">
        <v>316</v>
      </c>
      <c r="C1759" s="84">
        <v>78</v>
      </c>
      <c r="D1759" s="108" t="s">
        <v>8</v>
      </c>
      <c r="E1759" s="108" t="s">
        <v>8</v>
      </c>
    </row>
    <row r="1760" spans="1:5" x14ac:dyDescent="0.25">
      <c r="A1760" s="61">
        <v>44377</v>
      </c>
      <c r="B1760" s="14" t="s">
        <v>316</v>
      </c>
      <c r="C1760" s="84">
        <v>75</v>
      </c>
      <c r="D1760" s="108" t="s">
        <v>8</v>
      </c>
      <c r="E1760" s="108" t="s">
        <v>8</v>
      </c>
    </row>
    <row r="1761" spans="1:5" x14ac:dyDescent="0.25">
      <c r="A1761" s="61">
        <v>44377</v>
      </c>
      <c r="B1761" s="14" t="s">
        <v>316</v>
      </c>
      <c r="C1761" s="84">
        <v>66</v>
      </c>
      <c r="D1761" s="108" t="s">
        <v>8</v>
      </c>
      <c r="E1761" s="108" t="s">
        <v>8</v>
      </c>
    </row>
    <row r="1762" spans="1:5" x14ac:dyDescent="0.25">
      <c r="A1762" s="61">
        <v>44377</v>
      </c>
      <c r="B1762" s="14" t="s">
        <v>316</v>
      </c>
      <c r="C1762" s="84">
        <v>60</v>
      </c>
      <c r="D1762" s="108" t="s">
        <v>8</v>
      </c>
      <c r="E1762" s="108" t="s">
        <v>8</v>
      </c>
    </row>
    <row r="1763" spans="1:5" x14ac:dyDescent="0.25">
      <c r="A1763" s="61">
        <v>44377</v>
      </c>
      <c r="B1763" s="14" t="s">
        <v>316</v>
      </c>
      <c r="C1763" s="84">
        <v>36</v>
      </c>
      <c r="D1763" s="108" t="s">
        <v>8</v>
      </c>
      <c r="E1763" s="108" t="s">
        <v>8</v>
      </c>
    </row>
    <row r="1764" spans="1:5" x14ac:dyDescent="0.25">
      <c r="A1764" s="61">
        <v>44377</v>
      </c>
      <c r="B1764" s="14" t="s">
        <v>316</v>
      </c>
      <c r="C1764" s="84">
        <v>78</v>
      </c>
      <c r="D1764" s="108" t="s">
        <v>8</v>
      </c>
      <c r="E1764" s="108" t="s">
        <v>8</v>
      </c>
    </row>
    <row r="1765" spans="1:5" x14ac:dyDescent="0.25">
      <c r="A1765" s="61">
        <v>44377</v>
      </c>
      <c r="B1765" s="14" t="s">
        <v>315</v>
      </c>
      <c r="C1765" s="84">
        <v>85</v>
      </c>
      <c r="D1765" s="108" t="s">
        <v>8</v>
      </c>
      <c r="E1765" s="108" t="s">
        <v>8</v>
      </c>
    </row>
    <row r="1766" spans="1:5" x14ac:dyDescent="0.25">
      <c r="A1766" s="61">
        <v>44377</v>
      </c>
      <c r="B1766" s="14" t="s">
        <v>315</v>
      </c>
      <c r="C1766" s="84">
        <v>71</v>
      </c>
      <c r="D1766" s="108" t="s">
        <v>8</v>
      </c>
      <c r="E1766" s="108" t="s">
        <v>8</v>
      </c>
    </row>
    <row r="1767" spans="1:5" x14ac:dyDescent="0.25">
      <c r="A1767" s="61">
        <v>44377</v>
      </c>
      <c r="B1767" s="14" t="s">
        <v>315</v>
      </c>
      <c r="C1767" s="84">
        <v>69</v>
      </c>
      <c r="D1767" s="108" t="s">
        <v>8</v>
      </c>
      <c r="E1767" s="108" t="s">
        <v>8</v>
      </c>
    </row>
    <row r="1768" spans="1:5" x14ac:dyDescent="0.25">
      <c r="A1768" s="61">
        <v>44377</v>
      </c>
      <c r="B1768" s="14" t="s">
        <v>315</v>
      </c>
      <c r="C1768" s="84">
        <v>77</v>
      </c>
      <c r="D1768" s="108" t="s">
        <v>8</v>
      </c>
      <c r="E1768" s="108" t="s">
        <v>8</v>
      </c>
    </row>
    <row r="1769" spans="1:5" x14ac:dyDescent="0.25">
      <c r="A1769" s="61">
        <v>44377</v>
      </c>
      <c r="B1769" s="14" t="s">
        <v>315</v>
      </c>
      <c r="C1769" s="84">
        <v>51</v>
      </c>
      <c r="D1769" s="108" t="s">
        <v>27</v>
      </c>
      <c r="E1769" s="108" t="s">
        <v>853</v>
      </c>
    </row>
    <row r="1770" spans="1:5" x14ac:dyDescent="0.25">
      <c r="A1770" s="61">
        <v>44378</v>
      </c>
      <c r="B1770" s="14" t="s">
        <v>315</v>
      </c>
      <c r="C1770" s="84">
        <v>83</v>
      </c>
      <c r="D1770" s="108" t="s">
        <v>14</v>
      </c>
      <c r="E1770" s="108" t="s">
        <v>3002</v>
      </c>
    </row>
    <row r="1771" spans="1:5" x14ac:dyDescent="0.25">
      <c r="A1771" s="61">
        <v>44378</v>
      </c>
      <c r="B1771" s="14" t="s">
        <v>315</v>
      </c>
      <c r="C1771" s="84">
        <v>95</v>
      </c>
      <c r="D1771" s="108" t="s">
        <v>13</v>
      </c>
      <c r="E1771" s="108" t="s">
        <v>13</v>
      </c>
    </row>
    <row r="1772" spans="1:5" x14ac:dyDescent="0.25">
      <c r="A1772" s="61">
        <v>44378</v>
      </c>
      <c r="B1772" s="14" t="s">
        <v>315</v>
      </c>
      <c r="C1772" s="84">
        <v>82</v>
      </c>
      <c r="D1772" s="108" t="s">
        <v>24</v>
      </c>
      <c r="E1772" s="108" t="s">
        <v>753</v>
      </c>
    </row>
    <row r="1773" spans="1:5" x14ac:dyDescent="0.25">
      <c r="A1773" s="61">
        <v>44378</v>
      </c>
      <c r="B1773" s="14" t="s">
        <v>315</v>
      </c>
      <c r="C1773" s="84">
        <v>81</v>
      </c>
      <c r="D1773" s="108" t="s">
        <v>47</v>
      </c>
      <c r="E1773" s="108" t="s">
        <v>47</v>
      </c>
    </row>
    <row r="1774" spans="1:5" x14ac:dyDescent="0.25">
      <c r="A1774" s="61">
        <v>44378</v>
      </c>
      <c r="B1774" s="14" t="s">
        <v>315</v>
      </c>
      <c r="C1774" s="84">
        <v>51</v>
      </c>
      <c r="D1774" s="108" t="s">
        <v>47</v>
      </c>
      <c r="E1774" s="108" t="s">
        <v>47</v>
      </c>
    </row>
    <row r="1775" spans="1:5" x14ac:dyDescent="0.25">
      <c r="A1775" s="61">
        <v>44378</v>
      </c>
      <c r="B1775" s="14" t="s">
        <v>315</v>
      </c>
      <c r="C1775" s="84">
        <v>72</v>
      </c>
      <c r="D1775" s="108" t="s">
        <v>7</v>
      </c>
      <c r="E1775" s="108" t="s">
        <v>7</v>
      </c>
    </row>
    <row r="1776" spans="1:5" x14ac:dyDescent="0.25">
      <c r="A1776" s="61">
        <v>44378</v>
      </c>
      <c r="B1776" s="14" t="s">
        <v>316</v>
      </c>
      <c r="C1776" s="84">
        <v>84</v>
      </c>
      <c r="D1776" s="108" t="s">
        <v>9</v>
      </c>
      <c r="E1776" s="108" t="s">
        <v>9</v>
      </c>
    </row>
    <row r="1777" spans="1:5" x14ac:dyDescent="0.25">
      <c r="A1777" s="61">
        <v>44378</v>
      </c>
      <c r="B1777" s="14" t="s">
        <v>316</v>
      </c>
      <c r="C1777" s="84">
        <v>63</v>
      </c>
      <c r="D1777" s="108" t="s">
        <v>9</v>
      </c>
      <c r="E1777" s="108" t="s">
        <v>9</v>
      </c>
    </row>
    <row r="1778" spans="1:5" x14ac:dyDescent="0.25">
      <c r="A1778" s="61">
        <v>44378</v>
      </c>
      <c r="B1778" s="14" t="s">
        <v>316</v>
      </c>
      <c r="C1778" s="84">
        <v>55</v>
      </c>
      <c r="D1778" s="108" t="s">
        <v>9</v>
      </c>
      <c r="E1778" s="108" t="s">
        <v>9</v>
      </c>
    </row>
    <row r="1779" spans="1:5" x14ac:dyDescent="0.25">
      <c r="A1779" s="61">
        <v>44378</v>
      </c>
      <c r="B1779" s="14" t="s">
        <v>316</v>
      </c>
      <c r="C1779" s="84">
        <v>49</v>
      </c>
      <c r="D1779" s="108" t="s">
        <v>9</v>
      </c>
      <c r="E1779" s="108" t="s">
        <v>9</v>
      </c>
    </row>
    <row r="1780" spans="1:5" x14ac:dyDescent="0.25">
      <c r="A1780" s="61">
        <v>44378</v>
      </c>
      <c r="B1780" s="14" t="s">
        <v>316</v>
      </c>
      <c r="C1780" s="84">
        <v>48</v>
      </c>
      <c r="D1780" s="108" t="s">
        <v>9</v>
      </c>
      <c r="E1780" s="108" t="s">
        <v>9</v>
      </c>
    </row>
    <row r="1781" spans="1:5" x14ac:dyDescent="0.25">
      <c r="A1781" s="61">
        <v>44378</v>
      </c>
      <c r="B1781" s="14" t="s">
        <v>316</v>
      </c>
      <c r="C1781" s="84">
        <v>66</v>
      </c>
      <c r="D1781" s="108" t="s">
        <v>9</v>
      </c>
      <c r="E1781" s="108" t="s">
        <v>9</v>
      </c>
    </row>
    <row r="1782" spans="1:5" x14ac:dyDescent="0.25">
      <c r="A1782" s="61">
        <v>44378</v>
      </c>
      <c r="B1782" s="14" t="s">
        <v>315</v>
      </c>
      <c r="C1782" s="84">
        <v>84</v>
      </c>
      <c r="D1782" s="108" t="s">
        <v>9</v>
      </c>
      <c r="E1782" s="108" t="s">
        <v>9</v>
      </c>
    </row>
    <row r="1783" spans="1:5" x14ac:dyDescent="0.25">
      <c r="A1783" s="61">
        <v>44378</v>
      </c>
      <c r="B1783" s="14" t="s">
        <v>315</v>
      </c>
      <c r="C1783" s="84">
        <v>50</v>
      </c>
      <c r="D1783" s="108" t="s">
        <v>9</v>
      </c>
      <c r="E1783" s="108" t="s">
        <v>9</v>
      </c>
    </row>
    <row r="1784" spans="1:5" x14ac:dyDescent="0.25">
      <c r="A1784" s="61">
        <v>44378</v>
      </c>
      <c r="B1784" s="14" t="s">
        <v>315</v>
      </c>
      <c r="C1784" s="84">
        <v>76</v>
      </c>
      <c r="D1784" s="108" t="s">
        <v>9</v>
      </c>
      <c r="E1784" s="108" t="s">
        <v>9</v>
      </c>
    </row>
    <row r="1785" spans="1:5" x14ac:dyDescent="0.25">
      <c r="A1785" s="61">
        <v>44378</v>
      </c>
      <c r="B1785" s="14" t="s">
        <v>316</v>
      </c>
      <c r="C1785" s="84">
        <v>61</v>
      </c>
      <c r="D1785" s="108" t="s">
        <v>12</v>
      </c>
      <c r="E1785" s="108" t="s">
        <v>12</v>
      </c>
    </row>
    <row r="1786" spans="1:5" x14ac:dyDescent="0.25">
      <c r="A1786" s="61">
        <v>44378</v>
      </c>
      <c r="B1786" s="14" t="s">
        <v>316</v>
      </c>
      <c r="C1786" s="84">
        <v>62</v>
      </c>
      <c r="D1786" s="108" t="s">
        <v>12</v>
      </c>
      <c r="E1786" s="108" t="s">
        <v>12</v>
      </c>
    </row>
    <row r="1787" spans="1:5" x14ac:dyDescent="0.25">
      <c r="A1787" s="61">
        <v>44378</v>
      </c>
      <c r="B1787" s="14" t="s">
        <v>316</v>
      </c>
      <c r="C1787" s="84">
        <v>76</v>
      </c>
      <c r="D1787" s="108" t="s">
        <v>8</v>
      </c>
      <c r="E1787" s="108" t="s">
        <v>8</v>
      </c>
    </row>
    <row r="1788" spans="1:5" x14ac:dyDescent="0.25">
      <c r="A1788" s="61">
        <v>44378</v>
      </c>
      <c r="B1788" s="14" t="s">
        <v>316</v>
      </c>
      <c r="C1788" s="84">
        <v>76</v>
      </c>
      <c r="D1788" s="108" t="s">
        <v>8</v>
      </c>
      <c r="E1788" s="108" t="s">
        <v>8</v>
      </c>
    </row>
    <row r="1789" spans="1:5" x14ac:dyDescent="0.25">
      <c r="A1789" s="61">
        <v>44378</v>
      </c>
      <c r="B1789" s="14" t="s">
        <v>315</v>
      </c>
      <c r="C1789" s="84">
        <v>80</v>
      </c>
      <c r="D1789" s="108" t="s">
        <v>8</v>
      </c>
      <c r="E1789" s="108" t="s">
        <v>8</v>
      </c>
    </row>
    <row r="1790" spans="1:5" x14ac:dyDescent="0.25">
      <c r="A1790" s="61">
        <v>44378</v>
      </c>
      <c r="B1790" s="14" t="s">
        <v>315</v>
      </c>
      <c r="C1790" s="84">
        <v>77</v>
      </c>
      <c r="D1790" s="108" t="s">
        <v>8</v>
      </c>
      <c r="E1790" s="108" t="s">
        <v>8</v>
      </c>
    </row>
    <row r="1791" spans="1:5" x14ac:dyDescent="0.25">
      <c r="A1791" s="61">
        <v>44378</v>
      </c>
      <c r="B1791" s="14" t="s">
        <v>315</v>
      </c>
      <c r="C1791" s="84">
        <v>79</v>
      </c>
      <c r="D1791" s="108" t="s">
        <v>8</v>
      </c>
      <c r="E1791" s="108" t="s">
        <v>8</v>
      </c>
    </row>
    <row r="1792" spans="1:5" x14ac:dyDescent="0.25">
      <c r="A1792" s="61">
        <v>44378</v>
      </c>
      <c r="B1792" s="14" t="s">
        <v>316</v>
      </c>
      <c r="C1792" s="84">
        <v>62</v>
      </c>
      <c r="D1792" s="108" t="s">
        <v>8</v>
      </c>
      <c r="E1792" s="54" t="s">
        <v>31</v>
      </c>
    </row>
    <row r="1793" spans="1:5" x14ac:dyDescent="0.25">
      <c r="A1793" s="61">
        <v>44378</v>
      </c>
      <c r="B1793" s="14" t="s">
        <v>316</v>
      </c>
      <c r="C1793" s="84">
        <v>84</v>
      </c>
      <c r="D1793" s="108" t="s">
        <v>50</v>
      </c>
      <c r="E1793" s="54" t="s">
        <v>611</v>
      </c>
    </row>
    <row r="1794" spans="1:5" x14ac:dyDescent="0.25">
      <c r="A1794" s="61">
        <v>44379</v>
      </c>
      <c r="B1794" s="14" t="s">
        <v>315</v>
      </c>
      <c r="C1794" s="84">
        <v>77</v>
      </c>
      <c r="D1794" s="108" t="s">
        <v>20</v>
      </c>
      <c r="E1794" s="108" t="s">
        <v>20</v>
      </c>
    </row>
    <row r="1795" spans="1:5" x14ac:dyDescent="0.25">
      <c r="A1795" s="61">
        <v>44379</v>
      </c>
      <c r="B1795" s="14" t="s">
        <v>315</v>
      </c>
      <c r="C1795" s="84">
        <v>67</v>
      </c>
      <c r="D1795" s="108" t="s">
        <v>13</v>
      </c>
      <c r="E1795" s="54" t="s">
        <v>13</v>
      </c>
    </row>
    <row r="1796" spans="1:5" x14ac:dyDescent="0.25">
      <c r="A1796" s="61">
        <v>44379</v>
      </c>
      <c r="B1796" s="14" t="s">
        <v>316</v>
      </c>
      <c r="C1796" s="84">
        <v>84</v>
      </c>
      <c r="D1796" s="108" t="s">
        <v>24</v>
      </c>
      <c r="E1796" s="54" t="s">
        <v>23</v>
      </c>
    </row>
    <row r="1797" spans="1:5" x14ac:dyDescent="0.25">
      <c r="A1797" s="61">
        <v>44379</v>
      </c>
      <c r="B1797" s="14" t="s">
        <v>315</v>
      </c>
      <c r="C1797" s="84">
        <v>77</v>
      </c>
      <c r="D1797" s="108" t="s">
        <v>48</v>
      </c>
      <c r="E1797" s="108" t="s">
        <v>48</v>
      </c>
    </row>
    <row r="1798" spans="1:5" x14ac:dyDescent="0.25">
      <c r="A1798" s="61">
        <v>44379</v>
      </c>
      <c r="B1798" s="14" t="s">
        <v>315</v>
      </c>
      <c r="C1798" s="84">
        <v>45</v>
      </c>
      <c r="D1798" s="108" t="s">
        <v>9</v>
      </c>
      <c r="E1798" s="108" t="s">
        <v>9</v>
      </c>
    </row>
    <row r="1799" spans="1:5" x14ac:dyDescent="0.25">
      <c r="A1799" s="61">
        <v>44379</v>
      </c>
      <c r="B1799" s="14" t="s">
        <v>316</v>
      </c>
      <c r="C1799" s="84">
        <v>60</v>
      </c>
      <c r="D1799" s="108" t="s">
        <v>11</v>
      </c>
      <c r="E1799" s="108" t="s">
        <v>11</v>
      </c>
    </row>
    <row r="1800" spans="1:5" x14ac:dyDescent="0.25">
      <c r="A1800" s="61">
        <v>44379</v>
      </c>
      <c r="B1800" s="14" t="s">
        <v>316</v>
      </c>
      <c r="C1800" s="84">
        <v>72</v>
      </c>
      <c r="D1800" s="108" t="s">
        <v>8</v>
      </c>
      <c r="E1800" s="108" t="s">
        <v>8</v>
      </c>
    </row>
    <row r="1801" spans="1:5" x14ac:dyDescent="0.25">
      <c r="A1801" s="61">
        <v>44379</v>
      </c>
      <c r="B1801" s="14" t="s">
        <v>315</v>
      </c>
      <c r="C1801" s="84">
        <v>75</v>
      </c>
      <c r="D1801" s="108" t="s">
        <v>10</v>
      </c>
      <c r="E1801" s="54" t="s">
        <v>340</v>
      </c>
    </row>
    <row r="1802" spans="1:5" x14ac:dyDescent="0.25">
      <c r="A1802" s="61">
        <v>44379</v>
      </c>
      <c r="B1802" s="14" t="s">
        <v>316</v>
      </c>
      <c r="C1802" s="84">
        <v>51</v>
      </c>
      <c r="D1802" s="108" t="s">
        <v>10</v>
      </c>
      <c r="E1802" s="108" t="s">
        <v>10</v>
      </c>
    </row>
    <row r="1803" spans="1:5" x14ac:dyDescent="0.25">
      <c r="A1803" s="61">
        <v>44380</v>
      </c>
      <c r="B1803" s="14" t="s">
        <v>316</v>
      </c>
      <c r="C1803" s="84">
        <v>71</v>
      </c>
      <c r="D1803" s="108" t="s">
        <v>13</v>
      </c>
      <c r="E1803" s="108" t="s">
        <v>1161</v>
      </c>
    </row>
    <row r="1804" spans="1:5" x14ac:dyDescent="0.25">
      <c r="A1804" s="61">
        <v>44380</v>
      </c>
      <c r="B1804" s="14" t="s">
        <v>316</v>
      </c>
      <c r="C1804" s="84">
        <v>77</v>
      </c>
      <c r="D1804" s="108" t="s">
        <v>47</v>
      </c>
      <c r="E1804" s="54" t="s">
        <v>1033</v>
      </c>
    </row>
    <row r="1805" spans="1:5" x14ac:dyDescent="0.25">
      <c r="A1805" s="61">
        <v>44380</v>
      </c>
      <c r="B1805" s="14" t="s">
        <v>316</v>
      </c>
      <c r="C1805" s="84">
        <v>63</v>
      </c>
      <c r="D1805" s="108" t="s">
        <v>47</v>
      </c>
      <c r="E1805" s="54" t="s">
        <v>1033</v>
      </c>
    </row>
    <row r="1806" spans="1:5" x14ac:dyDescent="0.25">
      <c r="A1806" s="61">
        <v>44380</v>
      </c>
      <c r="B1806" s="14" t="s">
        <v>316</v>
      </c>
      <c r="C1806" s="84">
        <v>65</v>
      </c>
      <c r="D1806" s="108" t="s">
        <v>47</v>
      </c>
      <c r="E1806" s="108" t="s">
        <v>47</v>
      </c>
    </row>
    <row r="1807" spans="1:5" x14ac:dyDescent="0.25">
      <c r="A1807" s="61">
        <v>44380</v>
      </c>
      <c r="B1807" s="14" t="s">
        <v>316</v>
      </c>
      <c r="C1807" s="84">
        <v>57</v>
      </c>
      <c r="D1807" s="108" t="s">
        <v>47</v>
      </c>
      <c r="E1807" s="108" t="s">
        <v>47</v>
      </c>
    </row>
    <row r="1808" spans="1:5" x14ac:dyDescent="0.25">
      <c r="A1808" s="61">
        <v>44380</v>
      </c>
      <c r="B1808" s="14" t="s">
        <v>315</v>
      </c>
      <c r="C1808" s="84">
        <v>78</v>
      </c>
      <c r="D1808" s="108" t="s">
        <v>47</v>
      </c>
      <c r="E1808" s="108" t="s">
        <v>47</v>
      </c>
    </row>
    <row r="1809" spans="1:5" x14ac:dyDescent="0.25">
      <c r="A1809" s="61">
        <v>44380</v>
      </c>
      <c r="B1809" s="14" t="s">
        <v>315</v>
      </c>
      <c r="C1809" s="84">
        <v>67</v>
      </c>
      <c r="D1809" s="108" t="s">
        <v>47</v>
      </c>
      <c r="E1809" s="108" t="s">
        <v>47</v>
      </c>
    </row>
    <row r="1810" spans="1:5" x14ac:dyDescent="0.25">
      <c r="A1810" s="61">
        <v>44380</v>
      </c>
      <c r="B1810" s="14" t="s">
        <v>315</v>
      </c>
      <c r="C1810" s="84">
        <v>50</v>
      </c>
      <c r="D1810" s="108" t="s">
        <v>47</v>
      </c>
      <c r="E1810" s="108" t="s">
        <v>47</v>
      </c>
    </row>
    <row r="1811" spans="1:5" x14ac:dyDescent="0.25">
      <c r="A1811" s="61">
        <v>44380</v>
      </c>
      <c r="B1811" s="14" t="s">
        <v>315</v>
      </c>
      <c r="C1811" s="84">
        <v>50</v>
      </c>
      <c r="D1811" s="108" t="s">
        <v>47</v>
      </c>
      <c r="E1811" s="108" t="s">
        <v>47</v>
      </c>
    </row>
    <row r="1812" spans="1:5" x14ac:dyDescent="0.25">
      <c r="A1812" s="61">
        <v>44380</v>
      </c>
      <c r="B1812" s="14" t="s">
        <v>315</v>
      </c>
      <c r="C1812" s="84">
        <v>65</v>
      </c>
      <c r="D1812" s="108" t="s">
        <v>47</v>
      </c>
      <c r="E1812" s="108" t="s">
        <v>1042</v>
      </c>
    </row>
    <row r="1813" spans="1:5" x14ac:dyDescent="0.25">
      <c r="A1813" s="61">
        <v>44380</v>
      </c>
      <c r="B1813" s="14" t="s">
        <v>316</v>
      </c>
      <c r="C1813" s="84">
        <v>64</v>
      </c>
      <c r="D1813" s="108" t="s">
        <v>7</v>
      </c>
      <c r="E1813" s="108" t="s">
        <v>7</v>
      </c>
    </row>
    <row r="1814" spans="1:5" x14ac:dyDescent="0.25">
      <c r="A1814" s="61">
        <v>44380</v>
      </c>
      <c r="B1814" s="14" t="s">
        <v>316</v>
      </c>
      <c r="C1814" s="84">
        <v>43</v>
      </c>
      <c r="D1814" s="108" t="s">
        <v>7</v>
      </c>
      <c r="E1814" s="108" t="s">
        <v>7</v>
      </c>
    </row>
    <row r="1815" spans="1:5" x14ac:dyDescent="0.25">
      <c r="A1815" s="61">
        <v>44380</v>
      </c>
      <c r="B1815" s="14" t="s">
        <v>316</v>
      </c>
      <c r="C1815" s="84">
        <v>67</v>
      </c>
      <c r="D1815" s="108" t="s">
        <v>11</v>
      </c>
      <c r="E1815" s="108" t="s">
        <v>333</v>
      </c>
    </row>
    <row r="1816" spans="1:5" x14ac:dyDescent="0.25">
      <c r="A1816" s="61">
        <v>44380</v>
      </c>
      <c r="B1816" s="14" t="s">
        <v>315</v>
      </c>
      <c r="C1816" s="84">
        <v>83</v>
      </c>
      <c r="D1816" s="108" t="s">
        <v>11</v>
      </c>
      <c r="E1816" s="108" t="s">
        <v>133</v>
      </c>
    </row>
    <row r="1817" spans="1:5" x14ac:dyDescent="0.25">
      <c r="A1817" s="61">
        <v>44380</v>
      </c>
      <c r="B1817" s="14" t="s">
        <v>315</v>
      </c>
      <c r="C1817" s="84">
        <v>84</v>
      </c>
      <c r="D1817" s="108" t="s">
        <v>12</v>
      </c>
      <c r="E1817" s="108" t="s">
        <v>12</v>
      </c>
    </row>
    <row r="1818" spans="1:5" x14ac:dyDescent="0.25">
      <c r="A1818" s="61">
        <v>44380</v>
      </c>
      <c r="B1818" s="14" t="s">
        <v>315</v>
      </c>
      <c r="C1818" s="84">
        <v>90</v>
      </c>
      <c r="D1818" s="108" t="s">
        <v>12</v>
      </c>
      <c r="E1818" s="108" t="s">
        <v>12</v>
      </c>
    </row>
    <row r="1819" spans="1:5" x14ac:dyDescent="0.25">
      <c r="A1819" s="61">
        <v>44380</v>
      </c>
      <c r="B1819" s="14" t="s">
        <v>316</v>
      </c>
      <c r="C1819" s="84">
        <v>67</v>
      </c>
      <c r="D1819" s="108" t="s">
        <v>8</v>
      </c>
      <c r="E1819" s="108" t="s">
        <v>40</v>
      </c>
    </row>
    <row r="1820" spans="1:5" x14ac:dyDescent="0.25">
      <c r="A1820" s="61">
        <v>44382</v>
      </c>
      <c r="B1820" s="14" t="s">
        <v>316</v>
      </c>
      <c r="C1820" s="84">
        <v>64</v>
      </c>
      <c r="D1820" s="108" t="s">
        <v>24</v>
      </c>
      <c r="E1820" s="54" t="s">
        <v>23</v>
      </c>
    </row>
    <row r="1821" spans="1:5" x14ac:dyDescent="0.25">
      <c r="A1821" s="61">
        <v>44382</v>
      </c>
      <c r="B1821" s="14" t="s">
        <v>316</v>
      </c>
      <c r="C1821" s="84">
        <v>81</v>
      </c>
      <c r="D1821" s="108" t="s">
        <v>7</v>
      </c>
      <c r="E1821" s="108" t="s">
        <v>7</v>
      </c>
    </row>
    <row r="1822" spans="1:5" x14ac:dyDescent="0.25">
      <c r="A1822" s="61">
        <v>44382</v>
      </c>
      <c r="B1822" s="14" t="s">
        <v>316</v>
      </c>
      <c r="C1822" s="84">
        <v>70</v>
      </c>
      <c r="D1822" s="108" t="s">
        <v>7</v>
      </c>
      <c r="E1822" s="108" t="s">
        <v>7</v>
      </c>
    </row>
    <row r="1823" spans="1:5" x14ac:dyDescent="0.25">
      <c r="A1823" s="61">
        <v>44382</v>
      </c>
      <c r="B1823" s="14" t="s">
        <v>316</v>
      </c>
      <c r="C1823" s="84">
        <v>67</v>
      </c>
      <c r="D1823" s="108" t="s">
        <v>9</v>
      </c>
      <c r="E1823" s="108" t="s">
        <v>9</v>
      </c>
    </row>
    <row r="1824" spans="1:5" x14ac:dyDescent="0.25">
      <c r="A1824" s="61">
        <v>44382</v>
      </c>
      <c r="B1824" s="14" t="s">
        <v>315</v>
      </c>
      <c r="C1824" s="84">
        <v>72</v>
      </c>
      <c r="D1824" s="108" t="s">
        <v>9</v>
      </c>
      <c r="E1824" s="108" t="s">
        <v>9</v>
      </c>
    </row>
    <row r="1825" spans="1:5" x14ac:dyDescent="0.25">
      <c r="A1825" s="61">
        <v>44382</v>
      </c>
      <c r="B1825" s="14" t="s">
        <v>316</v>
      </c>
      <c r="C1825" s="84">
        <v>71</v>
      </c>
      <c r="D1825" s="108" t="s">
        <v>8</v>
      </c>
      <c r="E1825" s="108" t="s">
        <v>8</v>
      </c>
    </row>
    <row r="1826" spans="1:5" x14ac:dyDescent="0.25">
      <c r="A1826" s="61">
        <v>44382</v>
      </c>
      <c r="B1826" s="14" t="s">
        <v>316</v>
      </c>
      <c r="C1826" s="84">
        <v>69</v>
      </c>
      <c r="D1826" s="108" t="s">
        <v>8</v>
      </c>
      <c r="E1826" s="108" t="s">
        <v>8</v>
      </c>
    </row>
    <row r="1827" spans="1:5" x14ac:dyDescent="0.25">
      <c r="A1827" s="61">
        <v>44382</v>
      </c>
      <c r="B1827" s="14" t="s">
        <v>315</v>
      </c>
      <c r="C1827" s="84">
        <v>81</v>
      </c>
      <c r="D1827" s="108" t="s">
        <v>27</v>
      </c>
      <c r="E1827" s="54" t="s">
        <v>853</v>
      </c>
    </row>
    <row r="1828" spans="1:5" x14ac:dyDescent="0.25">
      <c r="A1828" s="61">
        <v>44383</v>
      </c>
      <c r="B1828" s="14" t="s">
        <v>316</v>
      </c>
      <c r="C1828" s="84">
        <v>63</v>
      </c>
      <c r="D1828" s="108" t="s">
        <v>14</v>
      </c>
      <c r="E1828" s="108" t="s">
        <v>14</v>
      </c>
    </row>
    <row r="1829" spans="1:5" x14ac:dyDescent="0.25">
      <c r="A1829" s="61">
        <v>44383</v>
      </c>
      <c r="B1829" s="14" t="s">
        <v>316</v>
      </c>
      <c r="C1829" s="84">
        <v>65</v>
      </c>
      <c r="D1829" s="108" t="s">
        <v>20</v>
      </c>
      <c r="E1829" s="108" t="s">
        <v>20</v>
      </c>
    </row>
    <row r="1830" spans="1:5" x14ac:dyDescent="0.25">
      <c r="A1830" s="61">
        <v>44383</v>
      </c>
      <c r="B1830" s="14" t="s">
        <v>316</v>
      </c>
      <c r="C1830" s="84">
        <v>72</v>
      </c>
      <c r="D1830" s="108" t="s">
        <v>20</v>
      </c>
      <c r="E1830" s="108" t="s">
        <v>20</v>
      </c>
    </row>
    <row r="1831" spans="1:5" x14ac:dyDescent="0.25">
      <c r="A1831" s="61">
        <v>44383</v>
      </c>
      <c r="B1831" s="14" t="s">
        <v>316</v>
      </c>
      <c r="C1831" s="84">
        <v>55</v>
      </c>
      <c r="D1831" s="108" t="s">
        <v>20</v>
      </c>
      <c r="E1831" s="108" t="s">
        <v>20</v>
      </c>
    </row>
    <row r="1832" spans="1:5" x14ac:dyDescent="0.25">
      <c r="A1832" s="61">
        <v>44383</v>
      </c>
      <c r="B1832" s="14" t="s">
        <v>316</v>
      </c>
      <c r="C1832" s="84">
        <v>60</v>
      </c>
      <c r="D1832" s="108" t="s">
        <v>20</v>
      </c>
      <c r="E1832" s="108" t="s">
        <v>20</v>
      </c>
    </row>
    <row r="1833" spans="1:5" x14ac:dyDescent="0.25">
      <c r="A1833" s="61">
        <v>44383</v>
      </c>
      <c r="B1833" s="14" t="s">
        <v>315</v>
      </c>
      <c r="C1833" s="84">
        <v>64</v>
      </c>
      <c r="D1833" s="108" t="s">
        <v>20</v>
      </c>
      <c r="E1833" s="108" t="s">
        <v>20</v>
      </c>
    </row>
    <row r="1834" spans="1:5" x14ac:dyDescent="0.25">
      <c r="A1834" s="61">
        <v>44383</v>
      </c>
      <c r="B1834" s="14" t="s">
        <v>315</v>
      </c>
      <c r="C1834" s="84">
        <v>77</v>
      </c>
      <c r="D1834" s="108" t="s">
        <v>20</v>
      </c>
      <c r="E1834" s="108" t="s">
        <v>20</v>
      </c>
    </row>
    <row r="1835" spans="1:5" x14ac:dyDescent="0.25">
      <c r="A1835" s="61">
        <v>44383</v>
      </c>
      <c r="B1835" s="14" t="s">
        <v>316</v>
      </c>
      <c r="C1835" s="84">
        <v>74</v>
      </c>
      <c r="D1835" s="108" t="s">
        <v>13</v>
      </c>
      <c r="E1835" s="108" t="s">
        <v>13</v>
      </c>
    </row>
    <row r="1836" spans="1:5" x14ac:dyDescent="0.25">
      <c r="A1836" s="61">
        <v>44383</v>
      </c>
      <c r="B1836" s="14" t="s">
        <v>315</v>
      </c>
      <c r="C1836" s="84">
        <v>64</v>
      </c>
      <c r="D1836" s="108" t="s">
        <v>13</v>
      </c>
      <c r="E1836" s="108" t="s">
        <v>13</v>
      </c>
    </row>
    <row r="1837" spans="1:5" x14ac:dyDescent="0.25">
      <c r="A1837" s="61">
        <v>44383</v>
      </c>
      <c r="B1837" s="14" t="s">
        <v>316</v>
      </c>
      <c r="C1837" s="84">
        <v>84</v>
      </c>
      <c r="D1837" s="108" t="s">
        <v>24</v>
      </c>
      <c r="E1837" s="108" t="s">
        <v>23</v>
      </c>
    </row>
    <row r="1838" spans="1:5" x14ac:dyDescent="0.25">
      <c r="A1838" s="61">
        <v>44383</v>
      </c>
      <c r="B1838" s="14" t="s">
        <v>316</v>
      </c>
      <c r="C1838" s="84">
        <v>73</v>
      </c>
      <c r="D1838" s="108" t="s">
        <v>24</v>
      </c>
      <c r="E1838" s="108" t="s">
        <v>23</v>
      </c>
    </row>
    <row r="1839" spans="1:5" x14ac:dyDescent="0.25">
      <c r="A1839" s="61">
        <v>44383</v>
      </c>
      <c r="B1839" s="14" t="s">
        <v>316</v>
      </c>
      <c r="C1839" s="84">
        <v>87</v>
      </c>
      <c r="D1839" s="108" t="s">
        <v>8</v>
      </c>
      <c r="E1839" s="108" t="s">
        <v>8</v>
      </c>
    </row>
    <row r="1840" spans="1:5" x14ac:dyDescent="0.25">
      <c r="A1840" s="61">
        <v>44383</v>
      </c>
      <c r="B1840" s="14" t="s">
        <v>316</v>
      </c>
      <c r="C1840" s="84">
        <v>63</v>
      </c>
      <c r="D1840" s="108" t="s">
        <v>8</v>
      </c>
      <c r="E1840" s="108" t="s">
        <v>8</v>
      </c>
    </row>
    <row r="1841" spans="1:5" x14ac:dyDescent="0.25">
      <c r="A1841" s="61">
        <v>44383</v>
      </c>
      <c r="B1841" s="14" t="s">
        <v>316</v>
      </c>
      <c r="C1841" s="84">
        <v>64</v>
      </c>
      <c r="D1841" s="108" t="s">
        <v>8</v>
      </c>
      <c r="E1841" s="108" t="s">
        <v>8</v>
      </c>
    </row>
    <row r="1842" spans="1:5" x14ac:dyDescent="0.25">
      <c r="A1842" s="61">
        <v>44383</v>
      </c>
      <c r="B1842" s="14" t="s">
        <v>316</v>
      </c>
      <c r="C1842" s="84">
        <v>57</v>
      </c>
      <c r="D1842" s="108" t="s">
        <v>27</v>
      </c>
      <c r="E1842" s="108" t="s">
        <v>853</v>
      </c>
    </row>
    <row r="1843" spans="1:5" x14ac:dyDescent="0.25">
      <c r="A1843" s="61">
        <v>44383</v>
      </c>
      <c r="B1843" s="14" t="s">
        <v>316</v>
      </c>
      <c r="C1843" s="84">
        <v>61</v>
      </c>
      <c r="D1843" s="108" t="s">
        <v>27</v>
      </c>
      <c r="E1843" s="108" t="s">
        <v>853</v>
      </c>
    </row>
    <row r="1844" spans="1:5" x14ac:dyDescent="0.25">
      <c r="A1844" s="61">
        <v>44383</v>
      </c>
      <c r="B1844" s="14" t="s">
        <v>315</v>
      </c>
      <c r="C1844" s="84">
        <v>85</v>
      </c>
      <c r="D1844" s="108" t="s">
        <v>51</v>
      </c>
      <c r="E1844" s="108" t="s">
        <v>51</v>
      </c>
    </row>
    <row r="1845" spans="1:5" x14ac:dyDescent="0.25">
      <c r="A1845" s="61">
        <v>44383</v>
      </c>
      <c r="B1845" s="14" t="s">
        <v>316</v>
      </c>
      <c r="C1845" s="84">
        <v>71</v>
      </c>
      <c r="D1845" s="108" t="s">
        <v>10</v>
      </c>
      <c r="E1845" s="108" t="s">
        <v>10</v>
      </c>
    </row>
    <row r="1846" spans="1:5" x14ac:dyDescent="0.25">
      <c r="A1846" s="61">
        <v>44383</v>
      </c>
      <c r="B1846" s="14" t="s">
        <v>316</v>
      </c>
      <c r="C1846" s="84">
        <v>73</v>
      </c>
      <c r="D1846" s="108" t="s">
        <v>10</v>
      </c>
      <c r="E1846" s="108" t="s">
        <v>10</v>
      </c>
    </row>
    <row r="1847" spans="1:5" x14ac:dyDescent="0.25">
      <c r="A1847" s="61">
        <v>44383</v>
      </c>
      <c r="B1847" s="14" t="s">
        <v>315</v>
      </c>
      <c r="C1847" s="84">
        <v>83</v>
      </c>
      <c r="D1847" s="108" t="s">
        <v>10</v>
      </c>
      <c r="E1847" s="108" t="s">
        <v>10</v>
      </c>
    </row>
    <row r="1848" spans="1:5" x14ac:dyDescent="0.25">
      <c r="A1848" s="61">
        <v>44383</v>
      </c>
      <c r="B1848" s="14" t="s">
        <v>315</v>
      </c>
      <c r="C1848" s="84">
        <v>89</v>
      </c>
      <c r="D1848" s="108" t="s">
        <v>10</v>
      </c>
      <c r="E1848" s="108" t="s">
        <v>10</v>
      </c>
    </row>
    <row r="1849" spans="1:5" x14ac:dyDescent="0.25">
      <c r="A1849" s="61">
        <v>44384</v>
      </c>
      <c r="B1849" s="14" t="s">
        <v>316</v>
      </c>
      <c r="C1849" s="84">
        <v>35</v>
      </c>
      <c r="D1849" s="108" t="s">
        <v>14</v>
      </c>
      <c r="E1849" s="108" t="s">
        <v>14</v>
      </c>
    </row>
    <row r="1850" spans="1:5" x14ac:dyDescent="0.25">
      <c r="A1850" s="61">
        <v>44384</v>
      </c>
      <c r="B1850" s="14" t="s">
        <v>316</v>
      </c>
      <c r="C1850" s="84">
        <v>82</v>
      </c>
      <c r="D1850" s="108" t="s">
        <v>20</v>
      </c>
      <c r="E1850" s="108" t="s">
        <v>1031</v>
      </c>
    </row>
    <row r="1851" spans="1:5" x14ac:dyDescent="0.25">
      <c r="A1851" s="61">
        <v>44384</v>
      </c>
      <c r="B1851" s="14" t="s">
        <v>316</v>
      </c>
      <c r="C1851" s="84">
        <v>85</v>
      </c>
      <c r="D1851" s="108" t="s">
        <v>13</v>
      </c>
      <c r="E1851" s="108" t="s">
        <v>633</v>
      </c>
    </row>
    <row r="1852" spans="1:5" x14ac:dyDescent="0.25">
      <c r="A1852" s="61">
        <v>44384</v>
      </c>
      <c r="B1852" s="14" t="s">
        <v>316</v>
      </c>
      <c r="C1852" s="84">
        <v>71</v>
      </c>
      <c r="D1852" s="108" t="s">
        <v>24</v>
      </c>
      <c r="E1852" s="108" t="s">
        <v>23</v>
      </c>
    </row>
    <row r="1853" spans="1:5" x14ac:dyDescent="0.25">
      <c r="A1853" s="61">
        <v>44384</v>
      </c>
      <c r="B1853" s="14" t="s">
        <v>315</v>
      </c>
      <c r="C1853" s="84">
        <v>53</v>
      </c>
      <c r="D1853" s="108" t="s">
        <v>9</v>
      </c>
      <c r="E1853" s="108" t="s">
        <v>9</v>
      </c>
    </row>
    <row r="1854" spans="1:5" x14ac:dyDescent="0.25">
      <c r="A1854" s="61">
        <v>44384</v>
      </c>
      <c r="B1854" s="14" t="s">
        <v>316</v>
      </c>
      <c r="C1854" s="84">
        <v>24</v>
      </c>
      <c r="D1854" s="108" t="s">
        <v>11</v>
      </c>
      <c r="E1854" s="108" t="s">
        <v>11</v>
      </c>
    </row>
    <row r="1855" spans="1:5" x14ac:dyDescent="0.25">
      <c r="A1855" s="61">
        <v>44384</v>
      </c>
      <c r="B1855" s="14" t="s">
        <v>316</v>
      </c>
      <c r="C1855" s="84">
        <v>49</v>
      </c>
      <c r="D1855" s="108" t="s">
        <v>8</v>
      </c>
      <c r="E1855" s="108" t="s">
        <v>8</v>
      </c>
    </row>
    <row r="1856" spans="1:5" x14ac:dyDescent="0.25">
      <c r="A1856" s="61">
        <v>44384</v>
      </c>
      <c r="B1856" s="14" t="s">
        <v>315</v>
      </c>
      <c r="C1856" s="84">
        <v>60</v>
      </c>
      <c r="D1856" s="108" t="s">
        <v>8</v>
      </c>
      <c r="E1856" s="108" t="s">
        <v>8</v>
      </c>
    </row>
    <row r="1857" spans="1:5" x14ac:dyDescent="0.25">
      <c r="A1857" s="61">
        <v>44385</v>
      </c>
      <c r="B1857" s="14" t="s">
        <v>316</v>
      </c>
      <c r="C1857" s="84">
        <v>86</v>
      </c>
      <c r="D1857" s="108" t="s">
        <v>14</v>
      </c>
      <c r="E1857" s="108" t="s">
        <v>16</v>
      </c>
    </row>
    <row r="1858" spans="1:5" x14ac:dyDescent="0.25">
      <c r="A1858" s="61">
        <v>44385</v>
      </c>
      <c r="B1858" s="14" t="s">
        <v>316</v>
      </c>
      <c r="C1858" s="84">
        <v>71</v>
      </c>
      <c r="D1858" s="108" t="s">
        <v>20</v>
      </c>
      <c r="E1858" s="108" t="s">
        <v>20</v>
      </c>
    </row>
    <row r="1859" spans="1:5" x14ac:dyDescent="0.25">
      <c r="A1859" s="61">
        <v>44385</v>
      </c>
      <c r="B1859" s="14" t="s">
        <v>315</v>
      </c>
      <c r="C1859" s="84">
        <v>90</v>
      </c>
      <c r="D1859" s="108" t="s">
        <v>20</v>
      </c>
      <c r="E1859" s="108" t="s">
        <v>20</v>
      </c>
    </row>
    <row r="1860" spans="1:5" x14ac:dyDescent="0.25">
      <c r="A1860" s="61">
        <v>44385</v>
      </c>
      <c r="B1860" s="14" t="s">
        <v>315</v>
      </c>
      <c r="C1860" s="84">
        <v>86</v>
      </c>
      <c r="D1860" s="108" t="s">
        <v>20</v>
      </c>
      <c r="E1860" s="108" t="s">
        <v>20</v>
      </c>
    </row>
    <row r="1861" spans="1:5" x14ac:dyDescent="0.25">
      <c r="A1861" s="61">
        <v>44385</v>
      </c>
      <c r="B1861" s="14" t="s">
        <v>316</v>
      </c>
      <c r="C1861" s="84">
        <v>57</v>
      </c>
      <c r="D1861" s="108" t="s">
        <v>47</v>
      </c>
      <c r="E1861" s="54"/>
    </row>
    <row r="1862" spans="1:5" x14ac:dyDescent="0.25">
      <c r="A1862" s="61">
        <v>44385</v>
      </c>
      <c r="B1862" s="14" t="s">
        <v>315</v>
      </c>
      <c r="C1862" s="84">
        <v>88</v>
      </c>
      <c r="D1862" s="108" t="s">
        <v>48</v>
      </c>
      <c r="E1862" s="108" t="s">
        <v>48</v>
      </c>
    </row>
    <row r="1863" spans="1:5" x14ac:dyDescent="0.25">
      <c r="A1863" s="61">
        <v>44385</v>
      </c>
      <c r="B1863" s="14" t="s">
        <v>316</v>
      </c>
      <c r="C1863" s="84">
        <v>62</v>
      </c>
      <c r="D1863" s="108" t="s">
        <v>9</v>
      </c>
      <c r="E1863" s="108" t="s">
        <v>9</v>
      </c>
    </row>
    <row r="1864" spans="1:5" x14ac:dyDescent="0.25">
      <c r="A1864" s="61">
        <v>44385</v>
      </c>
      <c r="B1864" s="14" t="s">
        <v>315</v>
      </c>
      <c r="C1864" s="84">
        <v>68</v>
      </c>
      <c r="D1864" s="108" t="s">
        <v>9</v>
      </c>
      <c r="E1864" s="108" t="s">
        <v>9</v>
      </c>
    </row>
    <row r="1865" spans="1:5" x14ac:dyDescent="0.25">
      <c r="A1865" s="61">
        <v>44385</v>
      </c>
      <c r="B1865" s="14" t="s">
        <v>316</v>
      </c>
      <c r="C1865" s="84">
        <v>45</v>
      </c>
      <c r="D1865" s="108" t="s">
        <v>11</v>
      </c>
      <c r="E1865" s="108" t="s">
        <v>133</v>
      </c>
    </row>
    <row r="1866" spans="1:5" x14ac:dyDescent="0.25">
      <c r="A1866" s="61">
        <v>44385</v>
      </c>
      <c r="B1866" s="14" t="s">
        <v>316</v>
      </c>
      <c r="C1866" s="84">
        <v>90</v>
      </c>
      <c r="D1866" s="108" t="s">
        <v>11</v>
      </c>
      <c r="E1866" s="108" t="s">
        <v>133</v>
      </c>
    </row>
    <row r="1867" spans="1:5" x14ac:dyDescent="0.25">
      <c r="A1867" s="61">
        <v>44385</v>
      </c>
      <c r="B1867" s="14" t="s">
        <v>315</v>
      </c>
      <c r="C1867" s="84">
        <v>38</v>
      </c>
      <c r="D1867" s="108" t="s">
        <v>11</v>
      </c>
      <c r="E1867" s="108" t="s">
        <v>133</v>
      </c>
    </row>
    <row r="1868" spans="1:5" x14ac:dyDescent="0.25">
      <c r="A1868" s="61">
        <v>44385</v>
      </c>
      <c r="B1868" s="14" t="s">
        <v>315</v>
      </c>
      <c r="C1868" s="84">
        <v>72</v>
      </c>
      <c r="D1868" s="108" t="s">
        <v>8</v>
      </c>
      <c r="E1868" s="108" t="s">
        <v>58</v>
      </c>
    </row>
    <row r="1869" spans="1:5" x14ac:dyDescent="0.25">
      <c r="A1869" s="61">
        <v>44385</v>
      </c>
      <c r="B1869" s="14" t="s">
        <v>316</v>
      </c>
      <c r="C1869" s="84">
        <v>64</v>
      </c>
      <c r="D1869" s="108" t="s">
        <v>8</v>
      </c>
      <c r="E1869" s="108" t="s">
        <v>203</v>
      </c>
    </row>
    <row r="1870" spans="1:5" x14ac:dyDescent="0.25">
      <c r="A1870" s="61">
        <v>44385</v>
      </c>
      <c r="B1870" s="14" t="s">
        <v>316</v>
      </c>
      <c r="C1870" s="84">
        <v>75</v>
      </c>
      <c r="D1870" s="108" t="s">
        <v>8</v>
      </c>
      <c r="E1870" s="108" t="s">
        <v>8</v>
      </c>
    </row>
    <row r="1871" spans="1:5" x14ac:dyDescent="0.25">
      <c r="A1871" s="61">
        <v>44385</v>
      </c>
      <c r="B1871" s="14" t="s">
        <v>316</v>
      </c>
      <c r="C1871" s="84">
        <v>75</v>
      </c>
      <c r="D1871" s="108" t="s">
        <v>8</v>
      </c>
      <c r="E1871" s="108" t="s">
        <v>8</v>
      </c>
    </row>
    <row r="1872" spans="1:5" x14ac:dyDescent="0.25">
      <c r="A1872" s="61">
        <v>44385</v>
      </c>
      <c r="B1872" s="14" t="s">
        <v>316</v>
      </c>
      <c r="C1872" s="84">
        <v>51</v>
      </c>
      <c r="D1872" s="108" t="s">
        <v>8</v>
      </c>
      <c r="E1872" s="108" t="s">
        <v>8</v>
      </c>
    </row>
    <row r="1873" spans="1:5" x14ac:dyDescent="0.25">
      <c r="A1873" s="61">
        <v>44385</v>
      </c>
      <c r="B1873" s="14" t="s">
        <v>316</v>
      </c>
      <c r="C1873" s="84">
        <v>78</v>
      </c>
      <c r="D1873" s="108" t="s">
        <v>8</v>
      </c>
      <c r="E1873" s="108" t="s">
        <v>8</v>
      </c>
    </row>
    <row r="1874" spans="1:5" x14ac:dyDescent="0.25">
      <c r="A1874" s="61">
        <v>44385</v>
      </c>
      <c r="B1874" s="14" t="s">
        <v>316</v>
      </c>
      <c r="C1874" s="84">
        <v>84</v>
      </c>
      <c r="D1874" s="108" t="s">
        <v>8</v>
      </c>
      <c r="E1874" s="108" t="s">
        <v>8</v>
      </c>
    </row>
    <row r="1875" spans="1:5" x14ac:dyDescent="0.25">
      <c r="A1875" s="61">
        <v>44385</v>
      </c>
      <c r="B1875" s="14" t="s">
        <v>315</v>
      </c>
      <c r="C1875" s="84">
        <v>103</v>
      </c>
      <c r="D1875" s="108" t="s">
        <v>8</v>
      </c>
      <c r="E1875" s="108" t="s">
        <v>8</v>
      </c>
    </row>
    <row r="1876" spans="1:5" x14ac:dyDescent="0.25">
      <c r="A1876" s="61">
        <v>44385</v>
      </c>
      <c r="B1876" s="14" t="s">
        <v>315</v>
      </c>
      <c r="C1876" s="84">
        <v>89</v>
      </c>
      <c r="D1876" s="108" t="s">
        <v>8</v>
      </c>
      <c r="E1876" s="108" t="s">
        <v>8</v>
      </c>
    </row>
    <row r="1877" spans="1:5" x14ac:dyDescent="0.25">
      <c r="A1877" s="61">
        <v>44385</v>
      </c>
      <c r="B1877" s="14" t="s">
        <v>315</v>
      </c>
      <c r="C1877" s="84">
        <v>83</v>
      </c>
      <c r="D1877" s="108" t="s">
        <v>8</v>
      </c>
      <c r="E1877" s="108" t="s">
        <v>8</v>
      </c>
    </row>
    <row r="1878" spans="1:5" x14ac:dyDescent="0.25">
      <c r="A1878" s="61">
        <v>44385</v>
      </c>
      <c r="B1878" s="14" t="s">
        <v>316</v>
      </c>
      <c r="C1878" s="84">
        <v>61</v>
      </c>
      <c r="D1878" s="108" t="s">
        <v>50</v>
      </c>
      <c r="E1878" s="108" t="s">
        <v>1140</v>
      </c>
    </row>
    <row r="1879" spans="1:5" x14ac:dyDescent="0.25">
      <c r="A1879" s="61">
        <v>44385</v>
      </c>
      <c r="B1879" s="14" t="s">
        <v>316</v>
      </c>
      <c r="C1879" s="84">
        <v>56</v>
      </c>
      <c r="D1879" s="108" t="s">
        <v>51</v>
      </c>
      <c r="E1879" s="108" t="s">
        <v>51</v>
      </c>
    </row>
    <row r="1880" spans="1:5" x14ac:dyDescent="0.25">
      <c r="A1880" s="61">
        <v>44385</v>
      </c>
      <c r="B1880" s="14" t="s">
        <v>316</v>
      </c>
      <c r="C1880" s="84">
        <v>25</v>
      </c>
      <c r="D1880" s="108" t="s">
        <v>10</v>
      </c>
      <c r="E1880" s="108" t="s">
        <v>10</v>
      </c>
    </row>
    <row r="1881" spans="1:5" x14ac:dyDescent="0.25">
      <c r="A1881" s="61">
        <v>44386</v>
      </c>
      <c r="B1881" s="14" t="s">
        <v>315</v>
      </c>
      <c r="C1881" s="84">
        <v>91</v>
      </c>
      <c r="D1881" s="108" t="s">
        <v>13</v>
      </c>
      <c r="E1881" s="108" t="s">
        <v>13</v>
      </c>
    </row>
    <row r="1882" spans="1:5" x14ac:dyDescent="0.25">
      <c r="A1882" s="61">
        <v>44386</v>
      </c>
      <c r="B1882" s="14" t="s">
        <v>316</v>
      </c>
      <c r="C1882" s="84">
        <v>45</v>
      </c>
      <c r="D1882" s="108" t="s">
        <v>9</v>
      </c>
      <c r="E1882" s="108" t="s">
        <v>9</v>
      </c>
    </row>
    <row r="1883" spans="1:5" x14ac:dyDescent="0.25">
      <c r="A1883" s="61">
        <v>44386</v>
      </c>
      <c r="B1883" s="14" t="s">
        <v>316</v>
      </c>
      <c r="C1883" s="84">
        <v>61</v>
      </c>
      <c r="D1883" s="108" t="s">
        <v>9</v>
      </c>
      <c r="E1883" s="108" t="s">
        <v>9</v>
      </c>
    </row>
    <row r="1884" spans="1:5" x14ac:dyDescent="0.25">
      <c r="A1884" s="61">
        <v>44386</v>
      </c>
      <c r="B1884" s="14" t="s">
        <v>316</v>
      </c>
      <c r="C1884" s="84">
        <v>62</v>
      </c>
      <c r="D1884" s="108" t="s">
        <v>8</v>
      </c>
      <c r="E1884" s="108" t="s">
        <v>8</v>
      </c>
    </row>
    <row r="1885" spans="1:5" x14ac:dyDescent="0.25">
      <c r="A1885" s="61">
        <v>44387</v>
      </c>
      <c r="B1885" s="14" t="s">
        <v>316</v>
      </c>
      <c r="C1885" s="84">
        <v>79</v>
      </c>
      <c r="D1885" s="108" t="s">
        <v>20</v>
      </c>
      <c r="E1885" s="108" t="s">
        <v>20</v>
      </c>
    </row>
    <row r="1886" spans="1:5" x14ac:dyDescent="0.25">
      <c r="A1886" s="61">
        <v>44387</v>
      </c>
      <c r="B1886" s="14" t="s">
        <v>315</v>
      </c>
      <c r="C1886" s="84">
        <v>76</v>
      </c>
      <c r="D1886" s="108" t="s">
        <v>47</v>
      </c>
      <c r="E1886" s="108" t="s">
        <v>47</v>
      </c>
    </row>
    <row r="1887" spans="1:5" x14ac:dyDescent="0.25">
      <c r="A1887" s="61">
        <v>44387</v>
      </c>
      <c r="B1887" s="14" t="s">
        <v>316</v>
      </c>
      <c r="C1887" s="84">
        <v>65</v>
      </c>
      <c r="D1887" s="108" t="s">
        <v>7</v>
      </c>
      <c r="E1887" s="108" t="s">
        <v>7</v>
      </c>
    </row>
    <row r="1888" spans="1:5" x14ac:dyDescent="0.25">
      <c r="A1888" s="61">
        <v>44387</v>
      </c>
      <c r="B1888" s="14" t="s">
        <v>316</v>
      </c>
      <c r="C1888" s="84">
        <v>71</v>
      </c>
      <c r="D1888" s="108" t="s">
        <v>8</v>
      </c>
      <c r="E1888" s="108" t="s">
        <v>58</v>
      </c>
    </row>
    <row r="1889" spans="1:5" x14ac:dyDescent="0.25">
      <c r="A1889" s="61">
        <v>44387</v>
      </c>
      <c r="B1889" s="14" t="s">
        <v>316</v>
      </c>
      <c r="C1889" s="84">
        <v>22</v>
      </c>
      <c r="D1889" s="108" t="s">
        <v>8</v>
      </c>
      <c r="E1889" s="108" t="s">
        <v>8</v>
      </c>
    </row>
    <row r="1890" spans="1:5" x14ac:dyDescent="0.25">
      <c r="A1890" s="61">
        <v>44387</v>
      </c>
      <c r="B1890" s="14" t="s">
        <v>316</v>
      </c>
      <c r="C1890" s="84">
        <v>66</v>
      </c>
      <c r="D1890" s="108" t="s">
        <v>8</v>
      </c>
      <c r="E1890" s="108" t="s">
        <v>8</v>
      </c>
    </row>
    <row r="1891" spans="1:5" x14ac:dyDescent="0.25">
      <c r="A1891" s="61">
        <v>44387</v>
      </c>
      <c r="B1891" s="14" t="s">
        <v>315</v>
      </c>
      <c r="C1891" s="84">
        <v>67</v>
      </c>
      <c r="D1891" s="108" t="s">
        <v>8</v>
      </c>
      <c r="E1891" s="108" t="s">
        <v>8</v>
      </c>
    </row>
    <row r="1892" spans="1:5" x14ac:dyDescent="0.25">
      <c r="A1892" s="61">
        <v>44387</v>
      </c>
      <c r="B1892" s="14" t="s">
        <v>316</v>
      </c>
      <c r="C1892" s="84">
        <v>81</v>
      </c>
      <c r="D1892" s="108" t="s">
        <v>8</v>
      </c>
      <c r="E1892" s="108" t="s">
        <v>8</v>
      </c>
    </row>
    <row r="1893" spans="1:5" x14ac:dyDescent="0.25">
      <c r="A1893" s="61">
        <v>44387</v>
      </c>
      <c r="B1893" s="14" t="s">
        <v>315</v>
      </c>
      <c r="C1893" s="84">
        <v>44</v>
      </c>
      <c r="D1893" s="108" t="s">
        <v>27</v>
      </c>
      <c r="E1893" s="54" t="s">
        <v>853</v>
      </c>
    </row>
    <row r="1894" spans="1:5" x14ac:dyDescent="0.25">
      <c r="A1894" s="61">
        <v>44387</v>
      </c>
      <c r="B1894" s="14" t="s">
        <v>316</v>
      </c>
      <c r="C1894" s="84">
        <v>60</v>
      </c>
      <c r="D1894" s="108" t="s">
        <v>27</v>
      </c>
      <c r="E1894" s="108" t="s">
        <v>853</v>
      </c>
    </row>
    <row r="1895" spans="1:5" x14ac:dyDescent="0.25">
      <c r="A1895" s="61">
        <v>44387</v>
      </c>
      <c r="B1895" s="14" t="s">
        <v>316</v>
      </c>
      <c r="C1895" s="84">
        <v>70</v>
      </c>
      <c r="D1895" s="108" t="s">
        <v>27</v>
      </c>
      <c r="E1895" s="108" t="s">
        <v>853</v>
      </c>
    </row>
    <row r="1896" spans="1:5" x14ac:dyDescent="0.25">
      <c r="A1896" s="61">
        <v>44389</v>
      </c>
      <c r="B1896" s="14" t="s">
        <v>316</v>
      </c>
      <c r="C1896" s="84">
        <v>90</v>
      </c>
      <c r="D1896" s="108" t="s">
        <v>20</v>
      </c>
      <c r="E1896" s="108" t="s">
        <v>20</v>
      </c>
    </row>
    <row r="1897" spans="1:5" x14ac:dyDescent="0.25">
      <c r="A1897" s="61">
        <v>44389</v>
      </c>
      <c r="B1897" s="14" t="s">
        <v>316</v>
      </c>
      <c r="C1897" s="84">
        <v>84</v>
      </c>
      <c r="D1897" s="108" t="s">
        <v>20</v>
      </c>
      <c r="E1897" s="108" t="s">
        <v>20</v>
      </c>
    </row>
    <row r="1898" spans="1:5" x14ac:dyDescent="0.25">
      <c r="A1898" s="61">
        <v>44389</v>
      </c>
      <c r="B1898" s="14" t="s">
        <v>316</v>
      </c>
      <c r="C1898" s="84">
        <v>83</v>
      </c>
      <c r="D1898" s="108" t="s">
        <v>20</v>
      </c>
      <c r="E1898" s="108" t="s">
        <v>20</v>
      </c>
    </row>
    <row r="1899" spans="1:5" x14ac:dyDescent="0.25">
      <c r="A1899" s="61">
        <v>44389</v>
      </c>
      <c r="B1899" s="14" t="s">
        <v>316</v>
      </c>
      <c r="C1899" s="84">
        <v>81</v>
      </c>
      <c r="D1899" s="108" t="s">
        <v>20</v>
      </c>
      <c r="E1899" s="108" t="s">
        <v>20</v>
      </c>
    </row>
    <row r="1900" spans="1:5" x14ac:dyDescent="0.25">
      <c r="A1900" s="61">
        <v>44389</v>
      </c>
      <c r="B1900" s="14" t="s">
        <v>316</v>
      </c>
      <c r="C1900" s="84">
        <v>79</v>
      </c>
      <c r="D1900" s="108" t="s">
        <v>20</v>
      </c>
      <c r="E1900" s="108" t="s">
        <v>20</v>
      </c>
    </row>
    <row r="1901" spans="1:5" x14ac:dyDescent="0.25">
      <c r="A1901" s="61">
        <v>44389</v>
      </c>
      <c r="B1901" s="14" t="s">
        <v>316</v>
      </c>
      <c r="C1901" s="84">
        <v>67</v>
      </c>
      <c r="D1901" s="108" t="s">
        <v>20</v>
      </c>
      <c r="E1901" s="108" t="s">
        <v>20</v>
      </c>
    </row>
    <row r="1902" spans="1:5" x14ac:dyDescent="0.25">
      <c r="A1902" s="61">
        <v>44389</v>
      </c>
      <c r="B1902" s="14" t="s">
        <v>316</v>
      </c>
      <c r="C1902" s="84">
        <v>45</v>
      </c>
      <c r="D1902" s="108" t="s">
        <v>20</v>
      </c>
      <c r="E1902" s="108" t="s">
        <v>20</v>
      </c>
    </row>
    <row r="1903" spans="1:5" x14ac:dyDescent="0.25">
      <c r="A1903" s="61">
        <v>44389</v>
      </c>
      <c r="B1903" s="14" t="s">
        <v>316</v>
      </c>
      <c r="C1903" s="84">
        <v>36</v>
      </c>
      <c r="D1903" s="108" t="s">
        <v>20</v>
      </c>
      <c r="E1903" s="108" t="s">
        <v>20</v>
      </c>
    </row>
    <row r="1904" spans="1:5" x14ac:dyDescent="0.25">
      <c r="A1904" s="61">
        <v>44389</v>
      </c>
      <c r="B1904" s="14" t="s">
        <v>315</v>
      </c>
      <c r="C1904" s="84">
        <v>82</v>
      </c>
      <c r="D1904" s="108" t="s">
        <v>20</v>
      </c>
      <c r="E1904" s="108" t="s">
        <v>20</v>
      </c>
    </row>
    <row r="1905" spans="1:5" x14ac:dyDescent="0.25">
      <c r="A1905" s="61">
        <v>44389</v>
      </c>
      <c r="B1905" s="14" t="s">
        <v>315</v>
      </c>
      <c r="C1905" s="84">
        <v>41</v>
      </c>
      <c r="D1905" s="108" t="s">
        <v>20</v>
      </c>
      <c r="E1905" s="108" t="s">
        <v>20</v>
      </c>
    </row>
    <row r="1906" spans="1:5" x14ac:dyDescent="0.25">
      <c r="A1906" s="61">
        <v>44389</v>
      </c>
      <c r="B1906" s="14" t="s">
        <v>316</v>
      </c>
      <c r="C1906" s="84">
        <v>81</v>
      </c>
      <c r="D1906" s="108" t="s">
        <v>7</v>
      </c>
      <c r="E1906" s="108" t="s">
        <v>1188</v>
      </c>
    </row>
    <row r="1907" spans="1:5" x14ac:dyDescent="0.25">
      <c r="A1907" s="61">
        <v>44389</v>
      </c>
      <c r="B1907" s="14" t="s">
        <v>316</v>
      </c>
      <c r="C1907" s="84">
        <v>57</v>
      </c>
      <c r="D1907" s="108" t="s">
        <v>7</v>
      </c>
      <c r="E1907" s="108" t="s">
        <v>7</v>
      </c>
    </row>
    <row r="1908" spans="1:5" x14ac:dyDescent="0.25">
      <c r="A1908" s="61">
        <v>44389</v>
      </c>
      <c r="B1908" s="14" t="s">
        <v>316</v>
      </c>
      <c r="C1908" s="84">
        <v>48</v>
      </c>
      <c r="D1908" s="108" t="s">
        <v>8</v>
      </c>
      <c r="E1908" s="108" t="s">
        <v>40</v>
      </c>
    </row>
    <row r="1909" spans="1:5" x14ac:dyDescent="0.25">
      <c r="A1909" s="61">
        <v>44389</v>
      </c>
      <c r="B1909" s="14" t="s">
        <v>316</v>
      </c>
      <c r="C1909" s="84">
        <v>46</v>
      </c>
      <c r="D1909" s="108" t="s">
        <v>8</v>
      </c>
      <c r="E1909" s="108" t="s">
        <v>8</v>
      </c>
    </row>
    <row r="1910" spans="1:5" x14ac:dyDescent="0.25">
      <c r="A1910" s="61">
        <v>44389</v>
      </c>
      <c r="B1910" s="14" t="s">
        <v>316</v>
      </c>
      <c r="C1910" s="84">
        <v>76</v>
      </c>
      <c r="D1910" s="108" t="s">
        <v>8</v>
      </c>
      <c r="E1910" s="108" t="s">
        <v>31</v>
      </c>
    </row>
    <row r="1911" spans="1:5" x14ac:dyDescent="0.25">
      <c r="A1911" s="61">
        <v>44389</v>
      </c>
      <c r="B1911" s="14" t="s">
        <v>316</v>
      </c>
      <c r="C1911" s="84">
        <v>78</v>
      </c>
      <c r="D1911" s="108" t="s">
        <v>27</v>
      </c>
      <c r="E1911" s="108" t="s">
        <v>139</v>
      </c>
    </row>
    <row r="1912" spans="1:5" x14ac:dyDescent="0.25">
      <c r="A1912" s="61">
        <v>44390</v>
      </c>
      <c r="B1912" s="14" t="s">
        <v>315</v>
      </c>
      <c r="C1912" s="84">
        <v>65</v>
      </c>
      <c r="D1912" s="108" t="s">
        <v>20</v>
      </c>
      <c r="E1912" s="108" t="s">
        <v>20</v>
      </c>
    </row>
    <row r="1913" spans="1:5" x14ac:dyDescent="0.25">
      <c r="A1913" s="61">
        <v>44390</v>
      </c>
      <c r="B1913" s="14" t="s">
        <v>315</v>
      </c>
      <c r="C1913" s="84">
        <v>66</v>
      </c>
      <c r="D1913" s="108" t="s">
        <v>20</v>
      </c>
      <c r="E1913" s="108" t="s">
        <v>20</v>
      </c>
    </row>
    <row r="1914" spans="1:5" x14ac:dyDescent="0.25">
      <c r="A1914" s="61">
        <v>44390</v>
      </c>
      <c r="B1914" s="14" t="s">
        <v>316</v>
      </c>
      <c r="C1914" s="84">
        <v>47</v>
      </c>
      <c r="D1914" s="108" t="s">
        <v>9</v>
      </c>
      <c r="E1914" s="108" t="s">
        <v>9</v>
      </c>
    </row>
    <row r="1915" spans="1:5" x14ac:dyDescent="0.25">
      <c r="A1915" s="61">
        <v>44390</v>
      </c>
      <c r="B1915" s="14" t="s">
        <v>316</v>
      </c>
      <c r="C1915" s="84">
        <v>58</v>
      </c>
      <c r="D1915" s="108" t="s">
        <v>9</v>
      </c>
      <c r="E1915" s="108" t="s">
        <v>9</v>
      </c>
    </row>
    <row r="1916" spans="1:5" x14ac:dyDescent="0.25">
      <c r="A1916" s="61">
        <v>44390</v>
      </c>
      <c r="B1916" s="14" t="s">
        <v>316</v>
      </c>
      <c r="C1916" s="84">
        <v>66</v>
      </c>
      <c r="D1916" s="108" t="s">
        <v>9</v>
      </c>
      <c r="E1916" s="108" t="s">
        <v>9</v>
      </c>
    </row>
    <row r="1917" spans="1:5" x14ac:dyDescent="0.25">
      <c r="A1917" s="61">
        <v>44390</v>
      </c>
      <c r="B1917" s="14" t="s">
        <v>315</v>
      </c>
      <c r="C1917" s="84">
        <v>52</v>
      </c>
      <c r="D1917" s="108" t="s">
        <v>9</v>
      </c>
      <c r="E1917" s="108" t="s">
        <v>9</v>
      </c>
    </row>
    <row r="1918" spans="1:5" x14ac:dyDescent="0.25">
      <c r="A1918" s="61">
        <v>44390</v>
      </c>
      <c r="B1918" s="14" t="s">
        <v>315</v>
      </c>
      <c r="C1918" s="84">
        <v>54</v>
      </c>
      <c r="D1918" s="108" t="s">
        <v>9</v>
      </c>
      <c r="E1918" s="108" t="s">
        <v>9</v>
      </c>
    </row>
    <row r="1919" spans="1:5" x14ac:dyDescent="0.25">
      <c r="A1919" s="61">
        <v>44390</v>
      </c>
      <c r="B1919" s="14" t="s">
        <v>316</v>
      </c>
      <c r="C1919" s="84">
        <v>69</v>
      </c>
      <c r="D1919" s="108" t="s">
        <v>8</v>
      </c>
      <c r="E1919" s="108" t="s">
        <v>58</v>
      </c>
    </row>
    <row r="1920" spans="1:5" x14ac:dyDescent="0.25">
      <c r="A1920" s="61">
        <v>44390</v>
      </c>
      <c r="B1920" s="14" t="s">
        <v>316</v>
      </c>
      <c r="C1920" s="84">
        <v>52</v>
      </c>
      <c r="D1920" s="108" t="s">
        <v>8</v>
      </c>
      <c r="E1920" s="108" t="s">
        <v>8</v>
      </c>
    </row>
    <row r="1921" spans="1:5" x14ac:dyDescent="0.25">
      <c r="A1921" s="61">
        <v>44390</v>
      </c>
      <c r="B1921" s="14" t="s">
        <v>316</v>
      </c>
      <c r="C1921" s="84">
        <v>78</v>
      </c>
      <c r="D1921" s="108" t="s">
        <v>8</v>
      </c>
      <c r="E1921" s="108" t="s">
        <v>110</v>
      </c>
    </row>
    <row r="1922" spans="1:5" x14ac:dyDescent="0.25">
      <c r="A1922" s="61">
        <v>44390</v>
      </c>
      <c r="B1922" s="14" t="s">
        <v>315</v>
      </c>
      <c r="C1922" s="84">
        <v>58</v>
      </c>
      <c r="D1922" s="108" t="s">
        <v>49</v>
      </c>
      <c r="E1922" s="108" t="s">
        <v>49</v>
      </c>
    </row>
    <row r="1923" spans="1:5" x14ac:dyDescent="0.25">
      <c r="A1923" s="61">
        <v>44390</v>
      </c>
      <c r="B1923" s="14" t="s">
        <v>316</v>
      </c>
      <c r="C1923" s="84">
        <v>61</v>
      </c>
      <c r="D1923" s="108" t="s">
        <v>27</v>
      </c>
      <c r="E1923" s="108" t="s">
        <v>853</v>
      </c>
    </row>
    <row r="1924" spans="1:5" x14ac:dyDescent="0.25">
      <c r="A1924" s="61">
        <v>44390</v>
      </c>
      <c r="B1924" s="14" t="s">
        <v>316</v>
      </c>
      <c r="C1924" s="84">
        <v>89</v>
      </c>
      <c r="D1924" s="108" t="s">
        <v>10</v>
      </c>
      <c r="E1924" s="108" t="s">
        <v>10</v>
      </c>
    </row>
    <row r="1925" spans="1:5" x14ac:dyDescent="0.25">
      <c r="A1925" s="61">
        <v>44390</v>
      </c>
      <c r="B1925" s="14" t="s">
        <v>315</v>
      </c>
      <c r="C1925" s="84">
        <v>62</v>
      </c>
      <c r="D1925" s="108" t="s">
        <v>10</v>
      </c>
      <c r="E1925" s="108" t="s">
        <v>10</v>
      </c>
    </row>
    <row r="1926" spans="1:5" x14ac:dyDescent="0.25">
      <c r="A1926" s="61">
        <v>44390</v>
      </c>
      <c r="B1926" s="14" t="s">
        <v>315</v>
      </c>
      <c r="C1926" s="84">
        <v>74</v>
      </c>
      <c r="D1926" s="108" t="s">
        <v>10</v>
      </c>
      <c r="E1926" s="108" t="s">
        <v>10</v>
      </c>
    </row>
    <row r="1927" spans="1:5" x14ac:dyDescent="0.25">
      <c r="A1927" s="61">
        <v>44391</v>
      </c>
      <c r="B1927" s="14" t="s">
        <v>316</v>
      </c>
      <c r="C1927" s="84">
        <v>81</v>
      </c>
      <c r="D1927" s="108" t="s">
        <v>14</v>
      </c>
      <c r="E1927" s="450" t="s">
        <v>84</v>
      </c>
    </row>
    <row r="1928" spans="1:5" x14ac:dyDescent="0.25">
      <c r="A1928" s="61">
        <v>44391</v>
      </c>
      <c r="B1928" s="14" t="s">
        <v>315</v>
      </c>
      <c r="C1928" s="84">
        <v>80</v>
      </c>
      <c r="D1928" s="108" t="s">
        <v>20</v>
      </c>
      <c r="E1928" s="108" t="s">
        <v>20</v>
      </c>
    </row>
    <row r="1929" spans="1:5" x14ac:dyDescent="0.25">
      <c r="A1929" s="61">
        <v>44391</v>
      </c>
      <c r="B1929" s="14" t="s">
        <v>315</v>
      </c>
      <c r="C1929" s="84">
        <v>61</v>
      </c>
      <c r="D1929" s="108" t="s">
        <v>13</v>
      </c>
      <c r="E1929" s="450" t="s">
        <v>13</v>
      </c>
    </row>
    <row r="1930" spans="1:5" x14ac:dyDescent="0.25">
      <c r="A1930" s="61">
        <v>44391</v>
      </c>
      <c r="B1930" s="14" t="s">
        <v>316</v>
      </c>
      <c r="C1930" s="84">
        <v>57</v>
      </c>
      <c r="D1930" s="108" t="s">
        <v>24</v>
      </c>
      <c r="E1930" s="450" t="s">
        <v>23</v>
      </c>
    </row>
    <row r="1931" spans="1:5" x14ac:dyDescent="0.25">
      <c r="A1931" s="61">
        <v>44391</v>
      </c>
      <c r="B1931" s="14" t="s">
        <v>316</v>
      </c>
      <c r="C1931" s="84">
        <v>65</v>
      </c>
      <c r="D1931" s="108" t="s">
        <v>24</v>
      </c>
      <c r="E1931" s="450" t="s">
        <v>23</v>
      </c>
    </row>
    <row r="1932" spans="1:5" x14ac:dyDescent="0.25">
      <c r="A1932" s="61">
        <v>44391</v>
      </c>
      <c r="B1932" s="14" t="s">
        <v>315</v>
      </c>
      <c r="C1932" s="84">
        <v>71</v>
      </c>
      <c r="D1932" s="108" t="s">
        <v>24</v>
      </c>
      <c r="E1932" s="450" t="s">
        <v>23</v>
      </c>
    </row>
    <row r="1933" spans="1:5" x14ac:dyDescent="0.25">
      <c r="A1933" s="61">
        <v>44391</v>
      </c>
      <c r="B1933" s="14" t="s">
        <v>316</v>
      </c>
      <c r="C1933" s="84">
        <v>60</v>
      </c>
      <c r="D1933" s="108" t="s">
        <v>24</v>
      </c>
      <c r="E1933" s="108" t="s">
        <v>24</v>
      </c>
    </row>
    <row r="1934" spans="1:5" x14ac:dyDescent="0.25">
      <c r="A1934" s="61">
        <v>44391</v>
      </c>
      <c r="B1934" s="14" t="s">
        <v>316</v>
      </c>
      <c r="C1934" s="84">
        <v>59</v>
      </c>
      <c r="D1934" s="108" t="s">
        <v>11</v>
      </c>
      <c r="E1934" s="450" t="s">
        <v>333</v>
      </c>
    </row>
    <row r="1935" spans="1:5" x14ac:dyDescent="0.25">
      <c r="A1935" s="61">
        <v>44391</v>
      </c>
      <c r="B1935" s="14" t="s">
        <v>316</v>
      </c>
      <c r="C1935" s="84">
        <v>82</v>
      </c>
      <c r="D1935" s="108" t="s">
        <v>11</v>
      </c>
      <c r="E1935" s="450" t="s">
        <v>133</v>
      </c>
    </row>
    <row r="1936" spans="1:5" x14ac:dyDescent="0.25">
      <c r="A1936" s="61">
        <v>44391</v>
      </c>
      <c r="B1936" s="14" t="s">
        <v>315</v>
      </c>
      <c r="C1936" s="84">
        <v>77</v>
      </c>
      <c r="D1936" s="108" t="s">
        <v>12</v>
      </c>
      <c r="E1936" s="450" t="s">
        <v>115</v>
      </c>
    </row>
    <row r="1937" spans="1:5" x14ac:dyDescent="0.25">
      <c r="A1937" s="61">
        <v>44391</v>
      </c>
      <c r="B1937" s="14" t="s">
        <v>316</v>
      </c>
      <c r="C1937" s="84">
        <v>60</v>
      </c>
      <c r="D1937" s="108" t="s">
        <v>8</v>
      </c>
      <c r="E1937" s="450" t="s">
        <v>8</v>
      </c>
    </row>
    <row r="1938" spans="1:5" x14ac:dyDescent="0.25">
      <c r="A1938" s="61">
        <v>44391</v>
      </c>
      <c r="B1938" s="14" t="s">
        <v>316</v>
      </c>
      <c r="C1938" s="84">
        <v>72</v>
      </c>
      <c r="D1938" s="108" t="s">
        <v>50</v>
      </c>
      <c r="E1938" s="450" t="s">
        <v>365</v>
      </c>
    </row>
    <row r="1939" spans="1:5" x14ac:dyDescent="0.25">
      <c r="A1939" s="61">
        <v>44391</v>
      </c>
      <c r="B1939" s="14" t="s">
        <v>315</v>
      </c>
      <c r="C1939" s="84">
        <v>80</v>
      </c>
      <c r="D1939" s="108" t="s">
        <v>27</v>
      </c>
      <c r="E1939" s="450" t="s">
        <v>853</v>
      </c>
    </row>
    <row r="1940" spans="1:5" x14ac:dyDescent="0.25">
      <c r="A1940" s="61">
        <v>44392</v>
      </c>
      <c r="B1940" s="14" t="s">
        <v>316</v>
      </c>
      <c r="C1940" s="84">
        <v>50</v>
      </c>
      <c r="D1940" s="108" t="s">
        <v>13</v>
      </c>
      <c r="E1940" s="108" t="s">
        <v>13</v>
      </c>
    </row>
    <row r="1941" spans="1:5" x14ac:dyDescent="0.25">
      <c r="A1941" s="61">
        <v>44392</v>
      </c>
      <c r="B1941" s="14" t="s">
        <v>316</v>
      </c>
      <c r="C1941" s="84">
        <v>61</v>
      </c>
      <c r="D1941" s="108" t="s">
        <v>24</v>
      </c>
      <c r="E1941" s="108" t="s">
        <v>23</v>
      </c>
    </row>
    <row r="1942" spans="1:5" x14ac:dyDescent="0.25">
      <c r="A1942" s="61">
        <v>44392</v>
      </c>
      <c r="B1942" s="14" t="s">
        <v>316</v>
      </c>
      <c r="C1942" s="84">
        <v>78</v>
      </c>
      <c r="D1942" s="108" t="s">
        <v>9</v>
      </c>
      <c r="E1942" s="108" t="s">
        <v>9</v>
      </c>
    </row>
    <row r="1943" spans="1:5" x14ac:dyDescent="0.25">
      <c r="A1943" s="61">
        <v>44392</v>
      </c>
      <c r="B1943" s="14" t="s">
        <v>316</v>
      </c>
      <c r="C1943" s="84">
        <v>54</v>
      </c>
      <c r="D1943" s="108" t="s">
        <v>11</v>
      </c>
      <c r="E1943" s="108" t="s">
        <v>133</v>
      </c>
    </row>
    <row r="1944" spans="1:5" x14ac:dyDescent="0.25">
      <c r="A1944" s="61">
        <v>44392</v>
      </c>
      <c r="B1944" s="14" t="s">
        <v>315</v>
      </c>
      <c r="C1944" s="84">
        <v>51</v>
      </c>
      <c r="D1944" s="108" t="s">
        <v>8</v>
      </c>
      <c r="E1944" s="108" t="s">
        <v>1228</v>
      </c>
    </row>
    <row r="1945" spans="1:5" x14ac:dyDescent="0.25">
      <c r="A1945" s="61">
        <v>44392</v>
      </c>
      <c r="B1945" s="14" t="s">
        <v>316</v>
      </c>
      <c r="C1945" s="84">
        <v>83</v>
      </c>
      <c r="D1945" s="108" t="s">
        <v>8</v>
      </c>
      <c r="E1945" s="108" t="s">
        <v>8</v>
      </c>
    </row>
    <row r="1946" spans="1:5" x14ac:dyDescent="0.25">
      <c r="A1946" s="61">
        <v>44392</v>
      </c>
      <c r="B1946" s="14" t="s">
        <v>316</v>
      </c>
      <c r="C1946" s="84">
        <v>76</v>
      </c>
      <c r="D1946" s="108" t="s">
        <v>8</v>
      </c>
      <c r="E1946" s="108" t="s">
        <v>8</v>
      </c>
    </row>
    <row r="1947" spans="1:5" x14ac:dyDescent="0.25">
      <c r="A1947" s="61">
        <v>44392</v>
      </c>
      <c r="B1947" s="14" t="s">
        <v>316</v>
      </c>
      <c r="C1947" s="84">
        <v>75</v>
      </c>
      <c r="D1947" s="108" t="s">
        <v>8</v>
      </c>
      <c r="E1947" s="108" t="s">
        <v>8</v>
      </c>
    </row>
    <row r="1948" spans="1:5" x14ac:dyDescent="0.25">
      <c r="A1948" s="61">
        <v>44392</v>
      </c>
      <c r="B1948" s="14" t="s">
        <v>316</v>
      </c>
      <c r="C1948" s="84">
        <v>74</v>
      </c>
      <c r="D1948" s="108" t="s">
        <v>8</v>
      </c>
      <c r="E1948" s="108" t="s">
        <v>8</v>
      </c>
    </row>
    <row r="1949" spans="1:5" x14ac:dyDescent="0.25">
      <c r="A1949" s="61">
        <v>44392</v>
      </c>
      <c r="B1949" s="14" t="s">
        <v>316</v>
      </c>
      <c r="C1949" s="84">
        <v>50</v>
      </c>
      <c r="D1949" s="108" t="s">
        <v>8</v>
      </c>
      <c r="E1949" s="108" t="s">
        <v>8</v>
      </c>
    </row>
    <row r="1950" spans="1:5" x14ac:dyDescent="0.25">
      <c r="A1950" s="61">
        <v>44392</v>
      </c>
      <c r="B1950" s="14" t="s">
        <v>316</v>
      </c>
      <c r="C1950" s="84">
        <v>48</v>
      </c>
      <c r="D1950" s="108" t="s">
        <v>8</v>
      </c>
      <c r="E1950" s="108" t="s">
        <v>8</v>
      </c>
    </row>
    <row r="1951" spans="1:5" x14ac:dyDescent="0.25">
      <c r="A1951" s="61">
        <v>44392</v>
      </c>
      <c r="B1951" s="14" t="s">
        <v>316</v>
      </c>
      <c r="C1951" s="84">
        <v>46</v>
      </c>
      <c r="D1951" s="108" t="s">
        <v>8</v>
      </c>
      <c r="E1951" s="108" t="s">
        <v>8</v>
      </c>
    </row>
    <row r="1952" spans="1:5" x14ac:dyDescent="0.25">
      <c r="A1952" s="61">
        <v>44392</v>
      </c>
      <c r="B1952" s="14" t="s">
        <v>316</v>
      </c>
      <c r="C1952" s="84">
        <v>74</v>
      </c>
      <c r="D1952" s="108" t="s">
        <v>8</v>
      </c>
      <c r="E1952" s="108" t="s">
        <v>8</v>
      </c>
    </row>
    <row r="1953" spans="1:5" x14ac:dyDescent="0.25">
      <c r="A1953" s="61">
        <v>44392</v>
      </c>
      <c r="B1953" s="14" t="s">
        <v>315</v>
      </c>
      <c r="C1953" s="84">
        <v>82</v>
      </c>
      <c r="D1953" s="108" t="s">
        <v>8</v>
      </c>
      <c r="E1953" s="108" t="s">
        <v>8</v>
      </c>
    </row>
    <row r="1954" spans="1:5" x14ac:dyDescent="0.25">
      <c r="A1954" s="61">
        <v>44392</v>
      </c>
      <c r="B1954" s="14" t="s">
        <v>315</v>
      </c>
      <c r="C1954" s="84">
        <v>47</v>
      </c>
      <c r="D1954" s="108" t="s">
        <v>8</v>
      </c>
      <c r="E1954" s="108" t="s">
        <v>8</v>
      </c>
    </row>
    <row r="1955" spans="1:5" x14ac:dyDescent="0.25">
      <c r="A1955" s="61">
        <v>44392</v>
      </c>
      <c r="B1955" s="14" t="s">
        <v>315</v>
      </c>
      <c r="C1955" s="84">
        <v>66</v>
      </c>
      <c r="D1955" s="108" t="s">
        <v>27</v>
      </c>
      <c r="E1955" s="108" t="s">
        <v>853</v>
      </c>
    </row>
    <row r="1956" spans="1:5" x14ac:dyDescent="0.25">
      <c r="A1956" s="61">
        <v>44392</v>
      </c>
      <c r="B1956" s="14" t="s">
        <v>316</v>
      </c>
      <c r="C1956" s="84">
        <v>50</v>
      </c>
      <c r="D1956" s="108" t="s">
        <v>51</v>
      </c>
      <c r="E1956" s="108" t="s">
        <v>51</v>
      </c>
    </row>
    <row r="1957" spans="1:5" x14ac:dyDescent="0.25">
      <c r="A1957" s="61">
        <v>44392</v>
      </c>
      <c r="B1957" s="14" t="s">
        <v>315</v>
      </c>
      <c r="C1957" s="84">
        <v>88</v>
      </c>
      <c r="D1957" s="108" t="s">
        <v>51</v>
      </c>
      <c r="E1957" s="108" t="s">
        <v>51</v>
      </c>
    </row>
    <row r="1958" spans="1:5" x14ac:dyDescent="0.25">
      <c r="A1958" s="61">
        <v>44393</v>
      </c>
      <c r="B1958" s="14" t="s">
        <v>315</v>
      </c>
      <c r="C1958" s="84">
        <v>55</v>
      </c>
      <c r="D1958" s="108" t="s">
        <v>7</v>
      </c>
      <c r="E1958" s="54" t="s">
        <v>1191</v>
      </c>
    </row>
    <row r="1959" spans="1:5" x14ac:dyDescent="0.25">
      <c r="A1959" s="61">
        <v>44393</v>
      </c>
      <c r="B1959" s="14" t="s">
        <v>316</v>
      </c>
      <c r="C1959" s="84">
        <v>76</v>
      </c>
      <c r="D1959" s="108" t="s">
        <v>8</v>
      </c>
      <c r="E1959" s="108" t="s">
        <v>8</v>
      </c>
    </row>
    <row r="1960" spans="1:5" x14ac:dyDescent="0.25">
      <c r="A1960" s="61">
        <v>44393</v>
      </c>
      <c r="B1960" s="14" t="s">
        <v>316</v>
      </c>
      <c r="C1960" s="84">
        <v>74</v>
      </c>
      <c r="D1960" s="108" t="s">
        <v>8</v>
      </c>
      <c r="E1960" s="108" t="s">
        <v>8</v>
      </c>
    </row>
    <row r="1961" spans="1:5" x14ac:dyDescent="0.25">
      <c r="A1961" s="61">
        <v>44393</v>
      </c>
      <c r="B1961" s="14" t="s">
        <v>315</v>
      </c>
      <c r="C1961" s="84">
        <v>70</v>
      </c>
      <c r="D1961" s="108" t="s">
        <v>8</v>
      </c>
      <c r="E1961" s="108" t="s">
        <v>8</v>
      </c>
    </row>
    <row r="1962" spans="1:5" x14ac:dyDescent="0.25">
      <c r="A1962" s="61">
        <v>44393</v>
      </c>
      <c r="B1962" s="14" t="s">
        <v>315</v>
      </c>
      <c r="C1962" s="84">
        <v>69</v>
      </c>
      <c r="D1962" s="108" t="s">
        <v>8</v>
      </c>
      <c r="E1962" s="108" t="s">
        <v>8</v>
      </c>
    </row>
    <row r="1963" spans="1:5" x14ac:dyDescent="0.25">
      <c r="A1963" s="61">
        <v>44393</v>
      </c>
      <c r="B1963" s="14" t="s">
        <v>316</v>
      </c>
      <c r="C1963" s="84">
        <v>64</v>
      </c>
      <c r="D1963" s="108" t="s">
        <v>10</v>
      </c>
      <c r="E1963" s="108" t="s">
        <v>10</v>
      </c>
    </row>
    <row r="1964" spans="1:5" x14ac:dyDescent="0.25">
      <c r="A1964" s="61">
        <v>44394</v>
      </c>
      <c r="B1964" s="106" t="s">
        <v>315</v>
      </c>
      <c r="C1964" s="495">
        <v>65</v>
      </c>
      <c r="D1964" s="496" t="s">
        <v>20</v>
      </c>
      <c r="E1964" s="496" t="s">
        <v>20</v>
      </c>
    </row>
    <row r="1965" spans="1:5" x14ac:dyDescent="0.25">
      <c r="A1965" s="61">
        <v>44394</v>
      </c>
      <c r="B1965" s="1" t="s">
        <v>315</v>
      </c>
      <c r="C1965" s="49">
        <v>63</v>
      </c>
      <c r="D1965" s="48" t="s">
        <v>20</v>
      </c>
      <c r="E1965" s="48" t="s">
        <v>861</v>
      </c>
    </row>
    <row r="1966" spans="1:5" x14ac:dyDescent="0.25">
      <c r="A1966" s="61">
        <v>44394</v>
      </c>
      <c r="B1966" s="1" t="s">
        <v>315</v>
      </c>
      <c r="C1966" s="49">
        <v>78</v>
      </c>
      <c r="D1966" s="48" t="s">
        <v>47</v>
      </c>
      <c r="E1966" s="48" t="s">
        <v>906</v>
      </c>
    </row>
    <row r="1967" spans="1:5" x14ac:dyDescent="0.25">
      <c r="A1967" s="61">
        <v>44394</v>
      </c>
      <c r="B1967" s="1" t="s">
        <v>315</v>
      </c>
      <c r="C1967" s="49">
        <v>54</v>
      </c>
      <c r="D1967" s="48" t="s">
        <v>48</v>
      </c>
      <c r="E1967" s="48" t="s">
        <v>3015</v>
      </c>
    </row>
    <row r="1968" spans="1:5" x14ac:dyDescent="0.25">
      <c r="A1968" s="61">
        <v>44394</v>
      </c>
      <c r="B1968" s="1" t="s">
        <v>315</v>
      </c>
      <c r="C1968" s="49">
        <v>43</v>
      </c>
      <c r="D1968" s="48" t="s">
        <v>48</v>
      </c>
      <c r="E1968" s="48" t="s">
        <v>3015</v>
      </c>
    </row>
    <row r="1969" spans="1:5" x14ac:dyDescent="0.25">
      <c r="A1969" s="61">
        <v>44394</v>
      </c>
      <c r="B1969" s="1" t="s">
        <v>315</v>
      </c>
      <c r="C1969" s="49">
        <v>65</v>
      </c>
      <c r="D1969" s="48" t="s">
        <v>7</v>
      </c>
      <c r="E1969" s="48" t="s">
        <v>7</v>
      </c>
    </row>
    <row r="1970" spans="1:5" x14ac:dyDescent="0.25">
      <c r="A1970" s="61">
        <v>44394</v>
      </c>
      <c r="B1970" s="1" t="s">
        <v>315</v>
      </c>
      <c r="C1970" s="49">
        <v>63</v>
      </c>
      <c r="D1970" s="48" t="s">
        <v>7</v>
      </c>
      <c r="E1970" s="48" t="s">
        <v>7</v>
      </c>
    </row>
    <row r="1971" spans="1:5" x14ac:dyDescent="0.25">
      <c r="A1971" s="61">
        <v>44394</v>
      </c>
      <c r="B1971" s="1" t="s">
        <v>315</v>
      </c>
      <c r="C1971" s="49">
        <v>89</v>
      </c>
      <c r="D1971" s="48" t="s">
        <v>9</v>
      </c>
      <c r="E1971" s="48" t="s">
        <v>9</v>
      </c>
    </row>
    <row r="1972" spans="1:5" x14ac:dyDescent="0.25">
      <c r="A1972" s="61">
        <v>44394</v>
      </c>
      <c r="B1972" s="1" t="s">
        <v>315</v>
      </c>
      <c r="C1972" s="49">
        <v>77</v>
      </c>
      <c r="D1972" s="48" t="s">
        <v>9</v>
      </c>
      <c r="E1972" s="48" t="s">
        <v>9</v>
      </c>
    </row>
    <row r="1973" spans="1:5" x14ac:dyDescent="0.25">
      <c r="A1973" s="61">
        <v>44394</v>
      </c>
      <c r="B1973" s="1" t="s">
        <v>315</v>
      </c>
      <c r="C1973" s="49">
        <v>67</v>
      </c>
      <c r="D1973" s="48" t="s">
        <v>9</v>
      </c>
      <c r="E1973" s="48" t="s">
        <v>9</v>
      </c>
    </row>
    <row r="1974" spans="1:5" x14ac:dyDescent="0.25">
      <c r="A1974" s="61">
        <v>44394</v>
      </c>
      <c r="B1974" s="1" t="s">
        <v>315</v>
      </c>
      <c r="C1974" s="49">
        <v>76</v>
      </c>
      <c r="D1974" s="48" t="s">
        <v>9</v>
      </c>
      <c r="E1974" s="48" t="s">
        <v>9</v>
      </c>
    </row>
    <row r="1975" spans="1:5" x14ac:dyDescent="0.25">
      <c r="A1975" s="61">
        <v>44394</v>
      </c>
      <c r="B1975" s="1" t="s">
        <v>316</v>
      </c>
      <c r="C1975" s="49">
        <v>72</v>
      </c>
      <c r="D1975" s="48" t="s">
        <v>9</v>
      </c>
      <c r="E1975" s="48" t="s">
        <v>9</v>
      </c>
    </row>
    <row r="1976" spans="1:5" x14ac:dyDescent="0.25">
      <c r="A1976" s="61">
        <v>44394</v>
      </c>
      <c r="B1976" s="1" t="s">
        <v>316</v>
      </c>
      <c r="C1976" s="49">
        <v>54</v>
      </c>
      <c r="D1976" s="48" t="s">
        <v>9</v>
      </c>
      <c r="E1976" s="48" t="s">
        <v>9</v>
      </c>
    </row>
    <row r="1977" spans="1:5" x14ac:dyDescent="0.25">
      <c r="A1977" s="61">
        <v>44394</v>
      </c>
      <c r="B1977" s="1" t="s">
        <v>315</v>
      </c>
      <c r="C1977" s="49">
        <v>73</v>
      </c>
      <c r="D1977" s="48" t="s">
        <v>11</v>
      </c>
      <c r="E1977" s="48" t="s">
        <v>133</v>
      </c>
    </row>
    <row r="1978" spans="1:5" x14ac:dyDescent="0.25">
      <c r="A1978" s="61">
        <v>44394</v>
      </c>
      <c r="B1978" s="1" t="s">
        <v>315</v>
      </c>
      <c r="C1978" s="49">
        <v>64</v>
      </c>
      <c r="D1978" s="48" t="s">
        <v>11</v>
      </c>
      <c r="E1978" s="48" t="s">
        <v>133</v>
      </c>
    </row>
    <row r="1979" spans="1:5" x14ac:dyDescent="0.25">
      <c r="A1979" s="61">
        <v>44394</v>
      </c>
      <c r="B1979" s="106" t="s">
        <v>315</v>
      </c>
      <c r="C1979" s="495">
        <v>75</v>
      </c>
      <c r="D1979" s="496" t="s">
        <v>8</v>
      </c>
      <c r="E1979" s="496" t="s">
        <v>8</v>
      </c>
    </row>
    <row r="1980" spans="1:5" x14ac:dyDescent="0.25">
      <c r="A1980" s="61">
        <v>44394</v>
      </c>
      <c r="B1980" s="106" t="s">
        <v>316</v>
      </c>
      <c r="C1980" s="495">
        <v>74</v>
      </c>
      <c r="D1980" s="496" t="s">
        <v>8</v>
      </c>
      <c r="E1980" s="496" t="s">
        <v>8</v>
      </c>
    </row>
    <row r="1981" spans="1:5" x14ac:dyDescent="0.25">
      <c r="A1981" s="61">
        <v>44394</v>
      </c>
      <c r="B1981" s="106" t="s">
        <v>316</v>
      </c>
      <c r="C1981" s="495">
        <v>62</v>
      </c>
      <c r="D1981" s="496" t="s">
        <v>8</v>
      </c>
      <c r="E1981" s="496" t="s">
        <v>8</v>
      </c>
    </row>
    <row r="1982" spans="1:5" x14ac:dyDescent="0.25">
      <c r="A1982" s="61">
        <v>44394</v>
      </c>
      <c r="B1982" s="1" t="s">
        <v>316</v>
      </c>
      <c r="C1982" s="49">
        <v>48</v>
      </c>
      <c r="D1982" s="48" t="s">
        <v>49</v>
      </c>
      <c r="E1982" s="48" t="s">
        <v>49</v>
      </c>
    </row>
    <row r="1983" spans="1:5" x14ac:dyDescent="0.25">
      <c r="A1983" s="61">
        <v>44396</v>
      </c>
      <c r="B1983" s="106" t="s">
        <v>316</v>
      </c>
      <c r="C1983" s="495">
        <v>72</v>
      </c>
      <c r="D1983" s="496" t="s">
        <v>7</v>
      </c>
      <c r="E1983" s="496" t="s">
        <v>1191</v>
      </c>
    </row>
    <row r="1984" spans="1:5" x14ac:dyDescent="0.25">
      <c r="A1984" s="61">
        <v>44396</v>
      </c>
      <c r="B1984" s="1" t="s">
        <v>315</v>
      </c>
      <c r="C1984" s="49">
        <v>79</v>
      </c>
      <c r="D1984" s="48" t="s">
        <v>7</v>
      </c>
      <c r="E1984" s="48" t="s">
        <v>7</v>
      </c>
    </row>
    <row r="1985" spans="1:5" x14ac:dyDescent="0.25">
      <c r="A1985" s="61">
        <v>44396</v>
      </c>
      <c r="B1985" s="106" t="s">
        <v>315</v>
      </c>
      <c r="C1985" s="495">
        <v>52</v>
      </c>
      <c r="D1985" s="496" t="s">
        <v>8</v>
      </c>
      <c r="E1985" s="496" t="s">
        <v>8</v>
      </c>
    </row>
    <row r="1986" spans="1:5" x14ac:dyDescent="0.25">
      <c r="A1986" s="61">
        <v>44396</v>
      </c>
      <c r="B1986" s="106" t="s">
        <v>315</v>
      </c>
      <c r="C1986" s="495">
        <v>41</v>
      </c>
      <c r="D1986" s="496" t="s">
        <v>8</v>
      </c>
      <c r="E1986" s="496" t="s">
        <v>8</v>
      </c>
    </row>
    <row r="1987" spans="1:5" x14ac:dyDescent="0.25">
      <c r="A1987" s="61">
        <v>44396</v>
      </c>
      <c r="B1987" s="1" t="s">
        <v>316</v>
      </c>
      <c r="C1987" s="49">
        <v>69</v>
      </c>
      <c r="D1987" s="48" t="s">
        <v>49</v>
      </c>
      <c r="E1987" s="48" t="s">
        <v>49</v>
      </c>
    </row>
    <row r="1988" spans="1:5" x14ac:dyDescent="0.25">
      <c r="A1988" s="61">
        <v>44396</v>
      </c>
      <c r="B1988" s="1" t="s">
        <v>316</v>
      </c>
      <c r="C1988" s="49">
        <v>86</v>
      </c>
      <c r="D1988" s="48" t="s">
        <v>27</v>
      </c>
      <c r="E1988" s="48" t="s">
        <v>853</v>
      </c>
    </row>
    <row r="1989" spans="1:5" x14ac:dyDescent="0.25">
      <c r="A1989" s="61">
        <v>44397</v>
      </c>
      <c r="B1989" s="1" t="s">
        <v>316</v>
      </c>
      <c r="C1989" s="49">
        <v>62</v>
      </c>
      <c r="D1989" s="48" t="s">
        <v>9</v>
      </c>
      <c r="E1989" s="48" t="s">
        <v>9</v>
      </c>
    </row>
    <row r="1990" spans="1:5" x14ac:dyDescent="0.25">
      <c r="A1990" s="61">
        <v>44397</v>
      </c>
      <c r="B1990" s="1" t="s">
        <v>315</v>
      </c>
      <c r="C1990" s="49">
        <v>75</v>
      </c>
      <c r="D1990" s="48" t="s">
        <v>9</v>
      </c>
      <c r="E1990" s="48" t="s">
        <v>9</v>
      </c>
    </row>
    <row r="1991" spans="1:5" x14ac:dyDescent="0.25">
      <c r="A1991" s="61">
        <v>44397</v>
      </c>
      <c r="B1991" s="1" t="s">
        <v>315</v>
      </c>
      <c r="C1991" s="49">
        <v>75</v>
      </c>
      <c r="D1991" s="48" t="s">
        <v>9</v>
      </c>
      <c r="E1991" s="48" t="s">
        <v>9</v>
      </c>
    </row>
    <row r="1992" spans="1:5" x14ac:dyDescent="0.25">
      <c r="A1992" s="61">
        <v>44397</v>
      </c>
      <c r="B1992" s="1" t="s">
        <v>316</v>
      </c>
      <c r="C1992" s="49">
        <v>52</v>
      </c>
      <c r="D1992" s="48" t="s">
        <v>858</v>
      </c>
      <c r="E1992" s="48" t="s">
        <v>107</v>
      </c>
    </row>
    <row r="1993" spans="1:5" x14ac:dyDescent="0.25">
      <c r="A1993" s="61">
        <v>44397</v>
      </c>
      <c r="B1993" s="106" t="s">
        <v>316</v>
      </c>
      <c r="C1993" s="495">
        <v>50</v>
      </c>
      <c r="D1993" s="496" t="s">
        <v>11</v>
      </c>
      <c r="E1993" s="496" t="s">
        <v>333</v>
      </c>
    </row>
    <row r="1994" spans="1:5" x14ac:dyDescent="0.25">
      <c r="A1994" s="61">
        <v>44397</v>
      </c>
      <c r="B1994" s="106" t="s">
        <v>316</v>
      </c>
      <c r="C1994" s="495">
        <v>45</v>
      </c>
      <c r="D1994" s="496" t="s">
        <v>11</v>
      </c>
      <c r="E1994" s="496" t="s">
        <v>11</v>
      </c>
    </row>
    <row r="1995" spans="1:5" x14ac:dyDescent="0.25">
      <c r="A1995" s="61">
        <v>44397</v>
      </c>
      <c r="B1995" s="106" t="s">
        <v>315</v>
      </c>
      <c r="C1995" s="495">
        <v>27</v>
      </c>
      <c r="D1995" s="496" t="s">
        <v>11</v>
      </c>
      <c r="E1995" s="496" t="s">
        <v>11</v>
      </c>
    </row>
    <row r="1996" spans="1:5" x14ac:dyDescent="0.25">
      <c r="A1996" s="61">
        <v>44397</v>
      </c>
      <c r="B1996" s="106" t="s">
        <v>316</v>
      </c>
      <c r="C1996" s="495">
        <v>74</v>
      </c>
      <c r="D1996" s="496" t="s">
        <v>8</v>
      </c>
      <c r="E1996" s="496" t="s">
        <v>8</v>
      </c>
    </row>
    <row r="1997" spans="1:5" x14ac:dyDescent="0.25">
      <c r="A1997" s="61">
        <v>44397</v>
      </c>
      <c r="B1997" s="106" t="s">
        <v>316</v>
      </c>
      <c r="C1997" s="495">
        <v>72</v>
      </c>
      <c r="D1997" s="496" t="s">
        <v>8</v>
      </c>
      <c r="E1997" s="496" t="s">
        <v>8</v>
      </c>
    </row>
    <row r="1998" spans="1:5" x14ac:dyDescent="0.25">
      <c r="A1998" s="61">
        <v>44397</v>
      </c>
      <c r="B1998" s="106" t="s">
        <v>316</v>
      </c>
      <c r="C1998" s="495">
        <v>52</v>
      </c>
      <c r="D1998" s="496" t="s">
        <v>8</v>
      </c>
      <c r="E1998" s="496" t="s">
        <v>8</v>
      </c>
    </row>
    <row r="1999" spans="1:5" x14ac:dyDescent="0.25">
      <c r="A1999" s="61">
        <v>44397</v>
      </c>
      <c r="B1999" s="106" t="s">
        <v>315</v>
      </c>
      <c r="C1999" s="495">
        <v>72</v>
      </c>
      <c r="D1999" s="496" t="s">
        <v>8</v>
      </c>
      <c r="E1999" s="496" t="s">
        <v>8</v>
      </c>
    </row>
    <row r="2000" spans="1:5" x14ac:dyDescent="0.25">
      <c r="A2000" s="61">
        <v>44397</v>
      </c>
      <c r="B2000" s="106" t="s">
        <v>315</v>
      </c>
      <c r="C2000" s="495">
        <v>21</v>
      </c>
      <c r="D2000" s="496" t="s">
        <v>8</v>
      </c>
      <c r="E2000" s="496" t="s">
        <v>8</v>
      </c>
    </row>
    <row r="2001" spans="1:5" x14ac:dyDescent="0.25">
      <c r="A2001" s="61">
        <v>44397</v>
      </c>
      <c r="B2001" s="106" t="s">
        <v>316</v>
      </c>
      <c r="C2001" s="495">
        <v>84</v>
      </c>
      <c r="D2001" s="496" t="s">
        <v>50</v>
      </c>
      <c r="E2001" s="496" t="s">
        <v>611</v>
      </c>
    </row>
    <row r="2002" spans="1:5" x14ac:dyDescent="0.25">
      <c r="A2002" s="61">
        <v>44397</v>
      </c>
      <c r="B2002" s="1" t="s">
        <v>316</v>
      </c>
      <c r="C2002" s="49">
        <v>57</v>
      </c>
      <c r="D2002" s="48" t="s">
        <v>51</v>
      </c>
      <c r="E2002" s="48" t="s">
        <v>51</v>
      </c>
    </row>
    <row r="2003" spans="1:5" x14ac:dyDescent="0.25">
      <c r="A2003" s="61">
        <v>44398</v>
      </c>
      <c r="B2003" s="106" t="s">
        <v>316</v>
      </c>
      <c r="C2003" s="495">
        <v>79</v>
      </c>
      <c r="D2003" s="496" t="s">
        <v>24</v>
      </c>
      <c r="E2003" s="496" t="s">
        <v>23</v>
      </c>
    </row>
    <row r="2004" spans="1:5" x14ac:dyDescent="0.25">
      <c r="A2004" s="61">
        <v>44398</v>
      </c>
      <c r="B2004" s="106" t="s">
        <v>316</v>
      </c>
      <c r="C2004" s="495">
        <v>45</v>
      </c>
      <c r="D2004" s="496" t="s">
        <v>11</v>
      </c>
      <c r="E2004" s="496" t="s">
        <v>11</v>
      </c>
    </row>
    <row r="2005" spans="1:5" x14ac:dyDescent="0.25">
      <c r="A2005" s="61">
        <v>44398</v>
      </c>
      <c r="B2005" s="106" t="s">
        <v>316</v>
      </c>
      <c r="C2005" s="495">
        <v>76</v>
      </c>
      <c r="D2005" s="496" t="s">
        <v>8</v>
      </c>
      <c r="E2005" s="496" t="s">
        <v>8</v>
      </c>
    </row>
    <row r="2006" spans="1:5" x14ac:dyDescent="0.25">
      <c r="A2006" s="61">
        <v>44398</v>
      </c>
      <c r="B2006" s="106" t="s">
        <v>315</v>
      </c>
      <c r="C2006" s="495">
        <v>21</v>
      </c>
      <c r="D2006" s="496" t="s">
        <v>8</v>
      </c>
      <c r="E2006" s="496" t="s">
        <v>8</v>
      </c>
    </row>
    <row r="2007" spans="1:5" x14ac:dyDescent="0.25">
      <c r="A2007" s="61">
        <v>44399</v>
      </c>
      <c r="B2007" s="1" t="s">
        <v>315</v>
      </c>
      <c r="C2007" s="49">
        <v>70</v>
      </c>
      <c r="D2007" s="48" t="s">
        <v>14</v>
      </c>
      <c r="E2007" s="48" t="s">
        <v>16</v>
      </c>
    </row>
    <row r="2008" spans="1:5" x14ac:dyDescent="0.25">
      <c r="A2008" s="61">
        <v>44399</v>
      </c>
      <c r="B2008" s="1" t="s">
        <v>315</v>
      </c>
      <c r="C2008" s="49">
        <v>67</v>
      </c>
      <c r="D2008" s="48" t="s">
        <v>7</v>
      </c>
      <c r="E2008" s="48" t="s">
        <v>7</v>
      </c>
    </row>
    <row r="2009" spans="1:5" x14ac:dyDescent="0.25">
      <c r="A2009" s="61">
        <v>44399</v>
      </c>
      <c r="B2009" s="1" t="s">
        <v>315</v>
      </c>
      <c r="C2009" s="49">
        <v>54</v>
      </c>
      <c r="D2009" s="48" t="s">
        <v>9</v>
      </c>
      <c r="E2009" s="48" t="s">
        <v>9</v>
      </c>
    </row>
    <row r="2010" spans="1:5" x14ac:dyDescent="0.25">
      <c r="A2010" s="61">
        <v>44399</v>
      </c>
      <c r="B2010" s="1" t="s">
        <v>315</v>
      </c>
      <c r="C2010" s="49">
        <v>64</v>
      </c>
      <c r="D2010" s="48" t="s">
        <v>9</v>
      </c>
      <c r="E2010" s="48" t="s">
        <v>9</v>
      </c>
    </row>
    <row r="2011" spans="1:5" x14ac:dyDescent="0.25">
      <c r="A2011" s="61">
        <v>44399</v>
      </c>
      <c r="B2011" s="1" t="s">
        <v>316</v>
      </c>
      <c r="C2011" s="49">
        <v>66</v>
      </c>
      <c r="D2011" s="48" t="s">
        <v>9</v>
      </c>
      <c r="E2011" s="48" t="s">
        <v>9</v>
      </c>
    </row>
    <row r="2012" spans="1:5" x14ac:dyDescent="0.25">
      <c r="A2012" s="61">
        <v>44399</v>
      </c>
      <c r="B2012" s="1" t="s">
        <v>315</v>
      </c>
      <c r="C2012" s="49">
        <v>99</v>
      </c>
      <c r="D2012" s="48" t="s">
        <v>9</v>
      </c>
      <c r="E2012" s="48" t="s">
        <v>143</v>
      </c>
    </row>
    <row r="2013" spans="1:5" x14ac:dyDescent="0.25">
      <c r="A2013" s="61">
        <v>44399</v>
      </c>
      <c r="B2013" s="106" t="s">
        <v>315</v>
      </c>
      <c r="C2013" s="495">
        <v>102</v>
      </c>
      <c r="D2013" s="496" t="s">
        <v>8</v>
      </c>
      <c r="E2013" s="496" t="s">
        <v>8</v>
      </c>
    </row>
    <row r="2014" spans="1:5" x14ac:dyDescent="0.25">
      <c r="A2014" s="61">
        <v>44399</v>
      </c>
      <c r="B2014" s="106" t="s">
        <v>316</v>
      </c>
      <c r="C2014" s="495">
        <v>54</v>
      </c>
      <c r="D2014" s="496" t="s">
        <v>8</v>
      </c>
      <c r="E2014" s="496" t="s">
        <v>8</v>
      </c>
    </row>
    <row r="2015" spans="1:5" x14ac:dyDescent="0.25">
      <c r="A2015" s="61">
        <v>44400</v>
      </c>
      <c r="B2015" s="106" t="s">
        <v>315</v>
      </c>
      <c r="C2015" s="495">
        <v>58</v>
      </c>
      <c r="D2015" s="496" t="s">
        <v>24</v>
      </c>
      <c r="E2015" s="496" t="s">
        <v>23</v>
      </c>
    </row>
    <row r="2016" spans="1:5" x14ac:dyDescent="0.25">
      <c r="A2016" s="61">
        <v>44400</v>
      </c>
      <c r="B2016" s="1" t="s">
        <v>315</v>
      </c>
      <c r="C2016" s="49">
        <v>103</v>
      </c>
      <c r="D2016" s="48" t="s">
        <v>48</v>
      </c>
      <c r="E2016" s="48" t="s">
        <v>3015</v>
      </c>
    </row>
    <row r="2017" spans="1:5" x14ac:dyDescent="0.25">
      <c r="A2017" s="61">
        <v>44400</v>
      </c>
      <c r="B2017" s="1" t="s">
        <v>316</v>
      </c>
      <c r="C2017" s="49">
        <v>74</v>
      </c>
      <c r="D2017" s="48" t="s">
        <v>7</v>
      </c>
      <c r="E2017" s="48" t="s">
        <v>7</v>
      </c>
    </row>
    <row r="2018" spans="1:5" x14ac:dyDescent="0.25">
      <c r="A2018" s="61">
        <v>44400</v>
      </c>
      <c r="B2018" s="1" t="s">
        <v>316</v>
      </c>
      <c r="C2018" s="49">
        <v>72</v>
      </c>
      <c r="D2018" s="48" t="s">
        <v>7</v>
      </c>
      <c r="E2018" s="48" t="s">
        <v>7</v>
      </c>
    </row>
    <row r="2019" spans="1:5" x14ac:dyDescent="0.25">
      <c r="A2019" s="61">
        <v>44400</v>
      </c>
      <c r="B2019" s="1" t="s">
        <v>316</v>
      </c>
      <c r="C2019" s="49">
        <v>56</v>
      </c>
      <c r="D2019" s="48" t="s">
        <v>7</v>
      </c>
      <c r="E2019" s="48" t="s">
        <v>17</v>
      </c>
    </row>
    <row r="2020" spans="1:5" x14ac:dyDescent="0.25">
      <c r="A2020" s="61">
        <v>44400</v>
      </c>
      <c r="B2020" s="1" t="s">
        <v>316</v>
      </c>
      <c r="C2020" s="49">
        <v>31</v>
      </c>
      <c r="D2020" s="48" t="s">
        <v>9</v>
      </c>
      <c r="E2020" s="48" t="s">
        <v>9</v>
      </c>
    </row>
    <row r="2021" spans="1:5" x14ac:dyDescent="0.25">
      <c r="A2021" s="61">
        <v>44400</v>
      </c>
      <c r="B2021" s="1" t="s">
        <v>315</v>
      </c>
      <c r="C2021" s="49">
        <v>66</v>
      </c>
      <c r="D2021" s="48" t="s">
        <v>9</v>
      </c>
      <c r="E2021" s="48" t="s">
        <v>9</v>
      </c>
    </row>
    <row r="2022" spans="1:5" x14ac:dyDescent="0.25">
      <c r="A2022" s="61">
        <v>44400</v>
      </c>
      <c r="B2022" s="106" t="s">
        <v>316</v>
      </c>
      <c r="C2022" s="495">
        <v>63</v>
      </c>
      <c r="D2022" s="496" t="s">
        <v>11</v>
      </c>
      <c r="E2022" s="496" t="s">
        <v>64</v>
      </c>
    </row>
    <row r="2023" spans="1:5" x14ac:dyDescent="0.25">
      <c r="A2023" s="61">
        <v>44400</v>
      </c>
      <c r="B2023" s="106" t="s">
        <v>316</v>
      </c>
      <c r="C2023" s="495">
        <v>59</v>
      </c>
      <c r="D2023" s="496" t="s">
        <v>8</v>
      </c>
      <c r="E2023" s="496" t="s">
        <v>8</v>
      </c>
    </row>
    <row r="2024" spans="1:5" x14ac:dyDescent="0.25">
      <c r="A2024" s="61">
        <v>44400</v>
      </c>
      <c r="B2024" s="106" t="s">
        <v>315</v>
      </c>
      <c r="C2024" s="495">
        <v>27</v>
      </c>
      <c r="D2024" s="496" t="s">
        <v>8</v>
      </c>
      <c r="E2024" s="496" t="s">
        <v>8</v>
      </c>
    </row>
    <row r="2025" spans="1:5" x14ac:dyDescent="0.25">
      <c r="A2025" s="61">
        <v>44400</v>
      </c>
      <c r="B2025" s="1" t="s">
        <v>315</v>
      </c>
      <c r="C2025" s="49">
        <v>63</v>
      </c>
      <c r="D2025" s="48" t="s">
        <v>49</v>
      </c>
      <c r="E2025" s="48" t="s">
        <v>49</v>
      </c>
    </row>
    <row r="2026" spans="1:5" x14ac:dyDescent="0.25">
      <c r="A2026" s="61">
        <v>44400</v>
      </c>
      <c r="B2026" s="1" t="s">
        <v>316</v>
      </c>
      <c r="C2026" s="49">
        <v>63</v>
      </c>
      <c r="D2026" s="48" t="s">
        <v>27</v>
      </c>
      <c r="E2026" s="48" t="s">
        <v>853</v>
      </c>
    </row>
    <row r="2027" spans="1:5" x14ac:dyDescent="0.25">
      <c r="A2027" s="61">
        <v>44401</v>
      </c>
      <c r="B2027" s="106" t="s">
        <v>316</v>
      </c>
      <c r="C2027" s="495">
        <v>44</v>
      </c>
      <c r="D2027" s="496" t="s">
        <v>8</v>
      </c>
      <c r="E2027" s="496" t="s">
        <v>58</v>
      </c>
    </row>
    <row r="2028" spans="1:5" x14ac:dyDescent="0.25">
      <c r="A2028" s="105">
        <v>44403</v>
      </c>
      <c r="B2028" s="1" t="s">
        <v>316</v>
      </c>
      <c r="C2028" s="49">
        <v>72</v>
      </c>
      <c r="D2028" s="48" t="s">
        <v>9</v>
      </c>
      <c r="E2028" s="48" t="s">
        <v>9</v>
      </c>
    </row>
    <row r="2029" spans="1:5" x14ac:dyDescent="0.25">
      <c r="A2029" s="61">
        <v>44403</v>
      </c>
      <c r="B2029" s="14" t="s">
        <v>316</v>
      </c>
      <c r="C2029" s="84">
        <v>91</v>
      </c>
      <c r="D2029" s="108" t="s">
        <v>9</v>
      </c>
      <c r="E2029" s="108" t="s">
        <v>9</v>
      </c>
    </row>
    <row r="2030" spans="1:5" x14ac:dyDescent="0.25">
      <c r="A2030" s="61">
        <v>44403</v>
      </c>
      <c r="B2030" s="14" t="s">
        <v>316</v>
      </c>
      <c r="C2030" s="84">
        <v>84</v>
      </c>
      <c r="D2030" s="108" t="s">
        <v>9</v>
      </c>
      <c r="E2030" s="108" t="s">
        <v>9</v>
      </c>
    </row>
    <row r="2031" spans="1:5" x14ac:dyDescent="0.25">
      <c r="A2031" s="61">
        <v>44403</v>
      </c>
      <c r="B2031" s="14" t="s">
        <v>316</v>
      </c>
      <c r="C2031" s="84">
        <v>79</v>
      </c>
      <c r="D2031" s="108" t="s">
        <v>9</v>
      </c>
      <c r="E2031" s="108" t="s">
        <v>9</v>
      </c>
    </row>
    <row r="2032" spans="1:5" x14ac:dyDescent="0.25">
      <c r="A2032" s="61">
        <v>44403</v>
      </c>
      <c r="B2032" s="14" t="s">
        <v>315</v>
      </c>
      <c r="C2032" s="84">
        <v>91</v>
      </c>
      <c r="D2032" s="108" t="s">
        <v>9</v>
      </c>
      <c r="E2032" s="108" t="s">
        <v>9</v>
      </c>
    </row>
    <row r="2033" spans="1:5" x14ac:dyDescent="0.25">
      <c r="A2033" s="61">
        <v>44403</v>
      </c>
      <c r="B2033" s="14" t="s">
        <v>315</v>
      </c>
      <c r="C2033" s="84">
        <v>80</v>
      </c>
      <c r="D2033" s="108" t="s">
        <v>9</v>
      </c>
      <c r="E2033" s="108" t="s">
        <v>9</v>
      </c>
    </row>
    <row r="2034" spans="1:5" x14ac:dyDescent="0.25">
      <c r="A2034" s="61">
        <v>44403</v>
      </c>
      <c r="B2034" s="14" t="s">
        <v>315</v>
      </c>
      <c r="C2034" s="84">
        <v>57</v>
      </c>
      <c r="D2034" s="108" t="s">
        <v>9</v>
      </c>
      <c r="E2034" s="108" t="s">
        <v>9</v>
      </c>
    </row>
    <row r="2035" spans="1:5" x14ac:dyDescent="0.25">
      <c r="A2035" s="61">
        <v>44403</v>
      </c>
      <c r="B2035" s="14" t="s">
        <v>315</v>
      </c>
      <c r="C2035" s="84">
        <v>57</v>
      </c>
      <c r="D2035" s="108" t="s">
        <v>9</v>
      </c>
      <c r="E2035" s="108" t="s">
        <v>9</v>
      </c>
    </row>
    <row r="2036" spans="1:5" x14ac:dyDescent="0.25">
      <c r="A2036" s="61">
        <v>44403</v>
      </c>
      <c r="B2036" s="14" t="s">
        <v>316</v>
      </c>
      <c r="C2036" s="84">
        <v>59</v>
      </c>
      <c r="D2036" s="108" t="s">
        <v>11</v>
      </c>
      <c r="E2036" s="54" t="s">
        <v>133</v>
      </c>
    </row>
    <row r="2037" spans="1:5" x14ac:dyDescent="0.25">
      <c r="A2037" s="61">
        <v>44403</v>
      </c>
      <c r="B2037" s="14" t="s">
        <v>316</v>
      </c>
      <c r="C2037" s="84">
        <v>61</v>
      </c>
      <c r="D2037" s="108" t="s">
        <v>12</v>
      </c>
      <c r="E2037" s="108" t="s">
        <v>12</v>
      </c>
    </row>
    <row r="2038" spans="1:5" x14ac:dyDescent="0.25">
      <c r="A2038" s="61">
        <v>44403</v>
      </c>
      <c r="B2038" s="14" t="s">
        <v>316</v>
      </c>
      <c r="C2038" s="84">
        <v>70</v>
      </c>
      <c r="D2038" s="108" t="s">
        <v>12</v>
      </c>
      <c r="E2038" s="108" t="s">
        <v>12</v>
      </c>
    </row>
    <row r="2039" spans="1:5" x14ac:dyDescent="0.25">
      <c r="A2039" s="61">
        <v>44403</v>
      </c>
      <c r="B2039" s="14" t="s">
        <v>316</v>
      </c>
      <c r="C2039" s="84">
        <v>62</v>
      </c>
      <c r="D2039" s="108" t="s">
        <v>8</v>
      </c>
      <c r="E2039" s="54" t="s">
        <v>1232</v>
      </c>
    </row>
    <row r="2040" spans="1:5" x14ac:dyDescent="0.25">
      <c r="A2040" s="61">
        <v>44403</v>
      </c>
      <c r="B2040" s="14" t="s">
        <v>316</v>
      </c>
      <c r="C2040" s="84">
        <v>56</v>
      </c>
      <c r="D2040" s="108" t="s">
        <v>8</v>
      </c>
      <c r="E2040" s="54" t="s">
        <v>40</v>
      </c>
    </row>
    <row r="2041" spans="1:5" x14ac:dyDescent="0.25">
      <c r="A2041" s="61">
        <v>44403</v>
      </c>
      <c r="B2041" s="14" t="s">
        <v>316</v>
      </c>
      <c r="C2041" s="84">
        <v>77</v>
      </c>
      <c r="D2041" s="108" t="s">
        <v>8</v>
      </c>
      <c r="E2041" s="108" t="s">
        <v>8</v>
      </c>
    </row>
    <row r="2042" spans="1:5" x14ac:dyDescent="0.25">
      <c r="A2042" s="61">
        <v>44403</v>
      </c>
      <c r="B2042" s="14" t="s">
        <v>316</v>
      </c>
      <c r="C2042" s="84">
        <v>70</v>
      </c>
      <c r="D2042" s="108" t="s">
        <v>8</v>
      </c>
      <c r="E2042" s="108" t="s">
        <v>8</v>
      </c>
    </row>
    <row r="2043" spans="1:5" x14ac:dyDescent="0.25">
      <c r="A2043" s="61">
        <v>44403</v>
      </c>
      <c r="B2043" s="14" t="s">
        <v>316</v>
      </c>
      <c r="C2043" s="84">
        <v>69</v>
      </c>
      <c r="D2043" s="108" t="s">
        <v>8</v>
      </c>
      <c r="E2043" s="108" t="s">
        <v>8</v>
      </c>
    </row>
    <row r="2044" spans="1:5" x14ac:dyDescent="0.25">
      <c r="A2044" s="61">
        <v>44403</v>
      </c>
      <c r="B2044" s="14" t="s">
        <v>316</v>
      </c>
      <c r="C2044" s="84">
        <v>56</v>
      </c>
      <c r="D2044" s="108" t="s">
        <v>8</v>
      </c>
      <c r="E2044" s="108" t="s">
        <v>8</v>
      </c>
    </row>
    <row r="2045" spans="1:5" x14ac:dyDescent="0.25">
      <c r="A2045" s="61">
        <v>44403</v>
      </c>
      <c r="B2045" s="14" t="s">
        <v>316</v>
      </c>
      <c r="C2045" s="84">
        <v>41</v>
      </c>
      <c r="D2045" s="108" t="s">
        <v>8</v>
      </c>
      <c r="E2045" s="108" t="s">
        <v>8</v>
      </c>
    </row>
    <row r="2046" spans="1:5" x14ac:dyDescent="0.25">
      <c r="A2046" s="61">
        <v>44403</v>
      </c>
      <c r="B2046" s="14" t="s">
        <v>316</v>
      </c>
      <c r="C2046" s="84">
        <v>33</v>
      </c>
      <c r="D2046" s="108" t="s">
        <v>8</v>
      </c>
      <c r="E2046" s="108" t="s">
        <v>8</v>
      </c>
    </row>
    <row r="2047" spans="1:5" x14ac:dyDescent="0.25">
      <c r="A2047" s="61">
        <v>44403</v>
      </c>
      <c r="B2047" s="14" t="s">
        <v>316</v>
      </c>
      <c r="C2047" s="84">
        <v>89</v>
      </c>
      <c r="D2047" s="108" t="s">
        <v>8</v>
      </c>
      <c r="E2047" s="108" t="s">
        <v>8</v>
      </c>
    </row>
    <row r="2048" spans="1:5" x14ac:dyDescent="0.25">
      <c r="A2048" s="61">
        <v>44403</v>
      </c>
      <c r="B2048" s="14" t="s">
        <v>316</v>
      </c>
      <c r="C2048" s="84">
        <v>64</v>
      </c>
      <c r="D2048" s="108" t="s">
        <v>8</v>
      </c>
      <c r="E2048" s="108" t="s">
        <v>8</v>
      </c>
    </row>
    <row r="2049" spans="1:5" x14ac:dyDescent="0.25">
      <c r="A2049" s="61">
        <v>44403</v>
      </c>
      <c r="B2049" s="14" t="s">
        <v>315</v>
      </c>
      <c r="C2049" s="84">
        <v>56</v>
      </c>
      <c r="D2049" s="108" t="s">
        <v>8</v>
      </c>
      <c r="E2049" s="108" t="s">
        <v>8</v>
      </c>
    </row>
    <row r="2050" spans="1:5" x14ac:dyDescent="0.25">
      <c r="A2050" s="61">
        <v>44404</v>
      </c>
      <c r="B2050" s="14" t="s">
        <v>315</v>
      </c>
      <c r="C2050" s="84">
        <v>37</v>
      </c>
      <c r="D2050" s="108" t="s">
        <v>20</v>
      </c>
      <c r="E2050" s="108" t="s">
        <v>20</v>
      </c>
    </row>
    <row r="2051" spans="1:5" x14ac:dyDescent="0.25">
      <c r="A2051" s="61">
        <v>44404</v>
      </c>
      <c r="B2051" s="14" t="s">
        <v>315</v>
      </c>
      <c r="C2051" s="84">
        <v>62</v>
      </c>
      <c r="D2051" s="108" t="s">
        <v>20</v>
      </c>
      <c r="E2051" s="108" t="s">
        <v>20</v>
      </c>
    </row>
    <row r="2052" spans="1:5" x14ac:dyDescent="0.25">
      <c r="A2052" s="61">
        <v>44404</v>
      </c>
      <c r="B2052" s="14" t="s">
        <v>316</v>
      </c>
      <c r="C2052" s="84">
        <v>71</v>
      </c>
      <c r="D2052" s="108" t="s">
        <v>20</v>
      </c>
      <c r="E2052" s="108" t="s">
        <v>20</v>
      </c>
    </row>
    <row r="2053" spans="1:5" x14ac:dyDescent="0.25">
      <c r="A2053" s="61">
        <v>44404</v>
      </c>
      <c r="B2053" s="14" t="s">
        <v>316</v>
      </c>
      <c r="C2053" s="84">
        <v>74</v>
      </c>
      <c r="D2053" s="108" t="s">
        <v>20</v>
      </c>
      <c r="E2053" s="108" t="s">
        <v>20</v>
      </c>
    </row>
    <row r="2054" spans="1:5" x14ac:dyDescent="0.25">
      <c r="A2054" s="61">
        <v>44404</v>
      </c>
      <c r="B2054" s="14" t="s">
        <v>315</v>
      </c>
      <c r="C2054" s="84">
        <v>76</v>
      </c>
      <c r="D2054" s="108" t="s">
        <v>20</v>
      </c>
      <c r="E2054" s="108" t="s">
        <v>20</v>
      </c>
    </row>
    <row r="2055" spans="1:5" x14ac:dyDescent="0.25">
      <c r="A2055" s="61">
        <v>44404</v>
      </c>
      <c r="B2055" s="14" t="s">
        <v>316</v>
      </c>
      <c r="C2055" s="84">
        <v>76</v>
      </c>
      <c r="D2055" s="108" t="s">
        <v>20</v>
      </c>
      <c r="E2055" s="108" t="s">
        <v>909</v>
      </c>
    </row>
    <row r="2056" spans="1:5" x14ac:dyDescent="0.25">
      <c r="A2056" s="61">
        <v>44404</v>
      </c>
      <c r="B2056" s="14" t="s">
        <v>316</v>
      </c>
      <c r="C2056" s="84">
        <v>64</v>
      </c>
      <c r="D2056" s="108" t="s">
        <v>24</v>
      </c>
      <c r="E2056" s="108" t="s">
        <v>23</v>
      </c>
    </row>
    <row r="2057" spans="1:5" x14ac:dyDescent="0.25">
      <c r="A2057" s="61">
        <v>44404</v>
      </c>
      <c r="B2057" s="14" t="s">
        <v>316</v>
      </c>
      <c r="C2057" s="84">
        <v>81</v>
      </c>
      <c r="D2057" s="108" t="s">
        <v>24</v>
      </c>
      <c r="E2057" s="108" t="s">
        <v>23</v>
      </c>
    </row>
    <row r="2058" spans="1:5" x14ac:dyDescent="0.25">
      <c r="A2058" s="61">
        <v>44404</v>
      </c>
      <c r="B2058" s="14" t="s">
        <v>315</v>
      </c>
      <c r="C2058" s="84">
        <v>75</v>
      </c>
      <c r="D2058" s="108" t="s">
        <v>24</v>
      </c>
      <c r="E2058" s="108" t="s">
        <v>924</v>
      </c>
    </row>
    <row r="2059" spans="1:5" x14ac:dyDescent="0.25">
      <c r="A2059" s="61">
        <v>44404</v>
      </c>
      <c r="B2059" s="14" t="s">
        <v>315</v>
      </c>
      <c r="C2059" s="84">
        <v>31</v>
      </c>
      <c r="D2059" s="108" t="s">
        <v>7</v>
      </c>
      <c r="E2059" s="108" t="s">
        <v>7</v>
      </c>
    </row>
    <row r="2060" spans="1:5" x14ac:dyDescent="0.25">
      <c r="A2060" s="61">
        <v>44404</v>
      </c>
      <c r="B2060" s="14" t="s">
        <v>315</v>
      </c>
      <c r="C2060" s="84">
        <v>65</v>
      </c>
      <c r="D2060" s="108" t="s">
        <v>11</v>
      </c>
      <c r="E2060" s="108" t="s">
        <v>333</v>
      </c>
    </row>
    <row r="2061" spans="1:5" x14ac:dyDescent="0.25">
      <c r="A2061" s="61">
        <v>44404</v>
      </c>
      <c r="B2061" s="14" t="s">
        <v>316</v>
      </c>
      <c r="C2061" s="84">
        <v>64</v>
      </c>
      <c r="D2061" s="108" t="s">
        <v>8</v>
      </c>
      <c r="E2061" s="108" t="s">
        <v>132</v>
      </c>
    </row>
    <row r="2062" spans="1:5" x14ac:dyDescent="0.25">
      <c r="A2062" s="61">
        <v>44404</v>
      </c>
      <c r="B2062" s="14" t="s">
        <v>316</v>
      </c>
      <c r="C2062" s="84">
        <v>49</v>
      </c>
      <c r="D2062" s="108" t="s">
        <v>8</v>
      </c>
      <c r="E2062" s="108" t="s">
        <v>8</v>
      </c>
    </row>
    <row r="2063" spans="1:5" x14ac:dyDescent="0.25">
      <c r="A2063" s="61">
        <v>44404</v>
      </c>
      <c r="B2063" s="14" t="s">
        <v>315</v>
      </c>
      <c r="C2063" s="84">
        <v>89</v>
      </c>
      <c r="D2063" s="108" t="s">
        <v>8</v>
      </c>
      <c r="E2063" s="108" t="s">
        <v>8</v>
      </c>
    </row>
    <row r="2064" spans="1:5" x14ac:dyDescent="0.25">
      <c r="A2064" s="61">
        <v>44404</v>
      </c>
      <c r="B2064" s="14" t="s">
        <v>316</v>
      </c>
      <c r="C2064" s="84">
        <v>50</v>
      </c>
      <c r="D2064" s="108" t="s">
        <v>10</v>
      </c>
      <c r="E2064" s="108" t="s">
        <v>1136</v>
      </c>
    </row>
    <row r="2065" spans="1:5" x14ac:dyDescent="0.25">
      <c r="A2065" s="61">
        <v>44404</v>
      </c>
      <c r="B2065" s="14" t="s">
        <v>315</v>
      </c>
      <c r="C2065" s="84">
        <v>75</v>
      </c>
      <c r="D2065" s="108" t="s">
        <v>10</v>
      </c>
      <c r="E2065" s="108" t="s">
        <v>10</v>
      </c>
    </row>
    <row r="2066" spans="1:5" x14ac:dyDescent="0.25">
      <c r="A2066" s="61">
        <v>44404</v>
      </c>
      <c r="B2066" s="14" t="s">
        <v>315</v>
      </c>
      <c r="C2066" s="84">
        <v>80</v>
      </c>
      <c r="D2066" s="108" t="s">
        <v>10</v>
      </c>
      <c r="E2066" s="108" t="s">
        <v>10</v>
      </c>
    </row>
    <row r="2067" spans="1:5" x14ac:dyDescent="0.25">
      <c r="A2067" s="61">
        <v>44405</v>
      </c>
      <c r="B2067" s="1" t="s">
        <v>315</v>
      </c>
      <c r="C2067" s="49">
        <v>66</v>
      </c>
      <c r="D2067" s="48" t="s">
        <v>27</v>
      </c>
      <c r="E2067" s="502" t="s">
        <v>853</v>
      </c>
    </row>
    <row r="2068" spans="1:5" x14ac:dyDescent="0.25">
      <c r="A2068" s="61">
        <v>44405</v>
      </c>
      <c r="B2068" s="1" t="s">
        <v>315</v>
      </c>
      <c r="C2068" s="49">
        <v>80</v>
      </c>
      <c r="D2068" s="48" t="s">
        <v>9</v>
      </c>
      <c r="E2068" s="48" t="s">
        <v>9</v>
      </c>
    </row>
    <row r="2069" spans="1:5" x14ac:dyDescent="0.25">
      <c r="A2069" s="61">
        <v>44405</v>
      </c>
      <c r="B2069" s="1" t="s">
        <v>315</v>
      </c>
      <c r="C2069" s="49">
        <v>49</v>
      </c>
      <c r="D2069" s="48" t="s">
        <v>7</v>
      </c>
      <c r="E2069" s="48" t="s">
        <v>7</v>
      </c>
    </row>
    <row r="2070" spans="1:5" x14ac:dyDescent="0.25">
      <c r="A2070" s="61">
        <v>44405</v>
      </c>
      <c r="B2070" s="1" t="s">
        <v>315</v>
      </c>
      <c r="C2070" s="49">
        <v>0</v>
      </c>
      <c r="D2070" s="48" t="s">
        <v>20</v>
      </c>
      <c r="E2070" s="48" t="s">
        <v>20</v>
      </c>
    </row>
    <row r="2071" spans="1:5" x14ac:dyDescent="0.25">
      <c r="A2071" s="61">
        <v>44405</v>
      </c>
      <c r="B2071" s="1" t="s">
        <v>315</v>
      </c>
      <c r="C2071" s="49">
        <v>49</v>
      </c>
      <c r="D2071" s="48" t="s">
        <v>48</v>
      </c>
      <c r="E2071" s="499" t="s">
        <v>3015</v>
      </c>
    </row>
    <row r="2072" spans="1:5" x14ac:dyDescent="0.25">
      <c r="A2072" s="61">
        <v>44405</v>
      </c>
      <c r="B2072" s="1" t="s">
        <v>316</v>
      </c>
      <c r="C2072" s="49">
        <v>55</v>
      </c>
      <c r="D2072" s="48" t="s">
        <v>8</v>
      </c>
      <c r="E2072" s="48" t="s">
        <v>8</v>
      </c>
    </row>
    <row r="2073" spans="1:5" x14ac:dyDescent="0.25">
      <c r="A2073" s="61">
        <v>44405</v>
      </c>
      <c r="B2073" s="1" t="s">
        <v>316</v>
      </c>
      <c r="C2073" s="49">
        <v>65</v>
      </c>
      <c r="D2073" s="48" t="s">
        <v>8</v>
      </c>
      <c r="E2073" s="48" t="s">
        <v>8</v>
      </c>
    </row>
    <row r="2074" spans="1:5" x14ac:dyDescent="0.25">
      <c r="A2074" s="61">
        <v>44405</v>
      </c>
      <c r="B2074" s="1" t="s">
        <v>316</v>
      </c>
      <c r="C2074" s="49">
        <v>37</v>
      </c>
      <c r="D2074" s="48" t="s">
        <v>8</v>
      </c>
      <c r="E2074" s="48" t="s">
        <v>8</v>
      </c>
    </row>
    <row r="2075" spans="1:5" x14ac:dyDescent="0.25">
      <c r="A2075" s="61">
        <v>44405</v>
      </c>
      <c r="B2075" s="1" t="s">
        <v>316</v>
      </c>
      <c r="C2075" s="49">
        <v>97</v>
      </c>
      <c r="D2075" s="48" t="s">
        <v>8</v>
      </c>
      <c r="E2075" t="s">
        <v>72</v>
      </c>
    </row>
    <row r="2076" spans="1:5" x14ac:dyDescent="0.25">
      <c r="A2076" s="61">
        <v>44405</v>
      </c>
      <c r="B2076" s="1" t="s">
        <v>316</v>
      </c>
      <c r="C2076" s="49">
        <v>82</v>
      </c>
      <c r="D2076" s="48" t="s">
        <v>24</v>
      </c>
      <c r="E2076" t="s">
        <v>23</v>
      </c>
    </row>
  </sheetData>
  <autoFilter ref="A1:F2066" xr:uid="{00000000-0009-0000-0000-000006000000}">
    <sortState xmlns:xlrd2="http://schemas.microsoft.com/office/spreadsheetml/2017/richdata2" ref="A2:F2066">
      <sortCondition ref="A2:A2066"/>
      <sortCondition ref="D2:D2066"/>
      <sortCondition ref="E2:E2066"/>
    </sortState>
  </autoFilter>
  <sortState xmlns:xlrd2="http://schemas.microsoft.com/office/spreadsheetml/2017/richdata2" ref="A2050:E2066">
    <sortCondition ref="D2050:D206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/>
  <dimension ref="A1:AW36"/>
  <sheetViews>
    <sheetView topLeftCell="A13" zoomScale="55" zoomScaleNormal="55" workbookViewId="0">
      <selection activeCell="H3" sqref="H3:H19"/>
    </sheetView>
  </sheetViews>
  <sheetFormatPr baseColWidth="10" defaultRowHeight="15" x14ac:dyDescent="0.25"/>
  <cols>
    <col min="1" max="1" width="2.42578125" style="9" customWidth="1"/>
    <col min="2" max="2" width="27.7109375" style="49" customWidth="1"/>
    <col min="3" max="3" width="14.7109375" style="8" customWidth="1"/>
    <col min="4" max="4" width="8.5703125" style="8" hidden="1" customWidth="1"/>
    <col min="5" max="5" width="12.5703125" style="8" hidden="1" customWidth="1"/>
    <col min="6" max="6" width="11.7109375" style="8" hidden="1" customWidth="1"/>
    <col min="7" max="7" width="15" style="8" customWidth="1"/>
    <col min="8" max="8" width="17.7109375" style="5" customWidth="1"/>
    <col min="9" max="9" width="15.85546875" style="5" customWidth="1"/>
    <col min="10" max="10" width="12.85546875" style="5" customWidth="1"/>
    <col min="11" max="11" width="15" style="1" customWidth="1"/>
    <col min="12" max="12" width="14.5703125" style="1" customWidth="1"/>
    <col min="13" max="13" width="18" style="1" hidden="1" customWidth="1"/>
    <col min="14" max="14" width="14.140625" style="1" hidden="1" customWidth="1"/>
    <col min="15" max="15" width="13.5703125" style="1" customWidth="1"/>
    <col min="16" max="16" width="15.5703125" style="52" customWidth="1"/>
    <col min="17" max="17" width="16.5703125" style="52" customWidth="1"/>
    <col min="18" max="18" width="17.7109375" style="49" hidden="1" customWidth="1"/>
    <col min="19" max="19" width="15.7109375" style="75" hidden="1" customWidth="1"/>
    <col min="20" max="20" width="13.85546875" style="47" hidden="1" customWidth="1"/>
    <col min="21" max="22" width="11.42578125" style="1" hidden="1" customWidth="1"/>
    <col min="23" max="23" width="11.42578125" hidden="1" customWidth="1"/>
    <col min="24" max="24" width="27" hidden="1" customWidth="1"/>
    <col min="25" max="25" width="7.85546875" style="9" hidden="1" customWidth="1"/>
    <col min="26" max="26" width="12" style="9" hidden="1" customWidth="1"/>
    <col min="27" max="27" width="18.42578125" style="9" customWidth="1"/>
    <col min="28" max="28" width="13.5703125" style="9" customWidth="1"/>
    <col min="29" max="29" width="7.42578125" style="271" customWidth="1"/>
    <col min="30" max="30" width="18" style="249" customWidth="1"/>
    <col min="31" max="31" width="16.28515625" style="249" customWidth="1"/>
    <col min="32" max="32" width="13.28515625" style="249" customWidth="1"/>
    <col min="33" max="34" width="18.7109375" style="249" customWidth="1"/>
    <col min="35" max="36" width="18.85546875" style="249" customWidth="1"/>
    <col min="37" max="42" width="11.42578125" style="249"/>
  </cols>
  <sheetData>
    <row r="1" spans="1:49" s="9" customFormat="1" ht="16.5" customHeight="1" thickBot="1" x14ac:dyDescent="0.3">
      <c r="A1" s="374"/>
      <c r="B1" s="374"/>
      <c r="C1" s="374"/>
      <c r="D1" s="374"/>
      <c r="E1" s="374"/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374"/>
      <c r="Y1" s="374"/>
      <c r="Z1" s="374"/>
      <c r="AA1" s="374"/>
      <c r="AB1" s="374"/>
      <c r="AC1" s="374"/>
      <c r="AD1" s="374"/>
      <c r="AE1" s="374"/>
      <c r="AF1" s="374"/>
      <c r="AG1" s="374"/>
      <c r="AH1" s="375"/>
      <c r="AI1" s="526" t="s">
        <v>2980</v>
      </c>
      <c r="AJ1" s="527"/>
      <c r="AK1" s="244"/>
      <c r="AL1" s="244"/>
      <c r="AM1" s="244"/>
      <c r="AN1" s="244"/>
      <c r="AO1" s="244"/>
      <c r="AP1" s="244"/>
    </row>
    <row r="2" spans="1:49" s="6" customFormat="1" ht="57.75" customHeight="1" x14ac:dyDescent="0.25">
      <c r="A2" s="13"/>
      <c r="B2" s="323" t="s">
        <v>1</v>
      </c>
      <c r="C2" s="324" t="s">
        <v>105</v>
      </c>
      <c r="D2" s="324" t="s">
        <v>845</v>
      </c>
      <c r="E2" s="324" t="s">
        <v>846</v>
      </c>
      <c r="F2" s="324" t="s">
        <v>46</v>
      </c>
      <c r="G2" s="324" t="s">
        <v>904</v>
      </c>
      <c r="H2" s="325" t="s">
        <v>104</v>
      </c>
      <c r="I2" s="325" t="s">
        <v>1012</v>
      </c>
      <c r="J2" s="325" t="s">
        <v>1011</v>
      </c>
      <c r="K2" s="325" t="s">
        <v>52</v>
      </c>
      <c r="L2" s="325" t="s">
        <v>348</v>
      </c>
      <c r="M2" s="325" t="s">
        <v>1110</v>
      </c>
      <c r="N2" s="324" t="s">
        <v>999</v>
      </c>
      <c r="O2" s="325" t="s">
        <v>89</v>
      </c>
      <c r="P2" s="326" t="s">
        <v>361</v>
      </c>
      <c r="Q2" s="326" t="s">
        <v>1090</v>
      </c>
      <c r="R2" s="327" t="s">
        <v>847</v>
      </c>
      <c r="S2" s="326" t="s">
        <v>826</v>
      </c>
      <c r="T2" s="326" t="s">
        <v>827</v>
      </c>
      <c r="U2" s="328" t="s">
        <v>848</v>
      </c>
      <c r="V2" s="328" t="s">
        <v>849</v>
      </c>
      <c r="W2" s="328" t="s">
        <v>844</v>
      </c>
      <c r="X2" s="329"/>
      <c r="Y2" s="330"/>
      <c r="Z2" s="330"/>
      <c r="AA2" s="366" t="s">
        <v>1131</v>
      </c>
      <c r="AB2" s="370" t="s">
        <v>2976</v>
      </c>
      <c r="AC2" s="373" t="s">
        <v>1132</v>
      </c>
      <c r="AD2" s="371" t="s">
        <v>2977</v>
      </c>
      <c r="AE2" s="371" t="s">
        <v>2995</v>
      </c>
      <c r="AF2" s="371"/>
      <c r="AG2" s="371" t="s">
        <v>2978</v>
      </c>
      <c r="AH2" s="371" t="s">
        <v>2979</v>
      </c>
      <c r="AI2" s="372" t="s">
        <v>2981</v>
      </c>
      <c r="AJ2" s="354" t="s">
        <v>2982</v>
      </c>
      <c r="AK2" s="245"/>
      <c r="AL2" s="245" t="s">
        <v>1092</v>
      </c>
      <c r="AM2" s="245"/>
      <c r="AO2" s="245"/>
      <c r="AP2" s="245"/>
      <c r="AQ2" s="245"/>
    </row>
    <row r="3" spans="1:49" s="49" customFormat="1" ht="30.75" customHeight="1" x14ac:dyDescent="0.25">
      <c r="A3" s="83"/>
      <c r="B3" s="85" t="s">
        <v>14</v>
      </c>
      <c r="C3" s="297">
        <v>9252</v>
      </c>
      <c r="D3" s="298">
        <v>0.1368421052631579</v>
      </c>
      <c r="E3" s="298">
        <v>0.86315789473684212</v>
      </c>
      <c r="F3" s="299">
        <v>553</v>
      </c>
      <c r="G3" s="299">
        <v>94</v>
      </c>
      <c r="H3" s="300">
        <v>78535</v>
      </c>
      <c r="I3" s="301">
        <v>1.04</v>
      </c>
      <c r="J3" s="302">
        <v>764</v>
      </c>
      <c r="K3" s="303">
        <f t="shared" ref="K3:K19" si="0">C3/H3*100000</f>
        <v>11780.734704271981</v>
      </c>
      <c r="L3" s="304">
        <v>150</v>
      </c>
      <c r="M3" s="303">
        <v>81</v>
      </c>
      <c r="N3" s="305">
        <v>0.37842617152961983</v>
      </c>
      <c r="O3" s="306">
        <f t="shared" ref="O3:O19" si="1">G3/C3</f>
        <v>1.0159965412883701E-2</v>
      </c>
      <c r="P3" s="307">
        <f t="shared" ref="P3:P19" si="2">G3/H3*1000000</f>
        <v>1196.9185713376203</v>
      </c>
      <c r="Q3" s="308">
        <v>35.700000000000003</v>
      </c>
      <c r="R3" s="97" t="e">
        <f>C3-F3-#REF!</f>
        <v>#REF!</v>
      </c>
      <c r="S3" s="95">
        <f ca="1">TODAY()+L3</f>
        <v>44617</v>
      </c>
      <c r="T3" s="92">
        <f t="shared" ref="T3:T20" si="3">C3*2</f>
        <v>18504</v>
      </c>
      <c r="U3" s="94">
        <v>3</v>
      </c>
      <c r="V3" s="94">
        <v>4</v>
      </c>
      <c r="W3" s="94">
        <v>12</v>
      </c>
      <c r="X3" s="98" t="s">
        <v>14</v>
      </c>
      <c r="Y3" s="331">
        <v>803</v>
      </c>
      <c r="Z3" s="331">
        <f>Y3/H3*100</f>
        <v>1.0224740561533074</v>
      </c>
      <c r="AA3" s="348">
        <f>AG3/AE3</f>
        <v>0.77020890099909178</v>
      </c>
      <c r="AB3" s="367">
        <v>9709</v>
      </c>
      <c r="AC3" s="368">
        <v>0.15619369369369401</v>
      </c>
      <c r="AD3" s="367">
        <f t="shared" ref="AD3:AD10" si="4">AC3*H3</f>
        <v>12266.67173423426</v>
      </c>
      <c r="AE3" s="367">
        <v>13212</v>
      </c>
      <c r="AF3" s="441">
        <f t="shared" ref="AF3:AF19" si="5">AE3/H3</f>
        <v>0.16823072515438978</v>
      </c>
      <c r="AG3" s="367">
        <v>10176</v>
      </c>
      <c r="AH3" s="369">
        <v>5781</v>
      </c>
      <c r="AI3" s="355">
        <f t="shared" ref="AI3:AI19" si="6">AG3/AD3</f>
        <v>0.82956487468401563</v>
      </c>
      <c r="AJ3" s="309">
        <f>AH3/AE3</f>
        <v>0.43755676657584014</v>
      </c>
      <c r="AK3" s="246"/>
      <c r="AL3" s="246"/>
      <c r="AM3" s="246"/>
      <c r="AN3" s="246"/>
      <c r="AO3" s="246"/>
      <c r="AP3" s="246"/>
    </row>
    <row r="4" spans="1:49" s="49" customFormat="1" ht="30.75" customHeight="1" x14ac:dyDescent="0.25">
      <c r="A4" s="83"/>
      <c r="B4" s="86" t="s">
        <v>20</v>
      </c>
      <c r="C4" s="203">
        <v>16251</v>
      </c>
      <c r="D4" s="12">
        <v>7.5099741844637413E-2</v>
      </c>
      <c r="E4" s="12">
        <v>0.92490025815536259</v>
      </c>
      <c r="F4" s="204">
        <v>3580</v>
      </c>
      <c r="G4" s="204">
        <v>199</v>
      </c>
      <c r="H4" s="89">
        <v>192924</v>
      </c>
      <c r="I4" s="287">
        <v>0.74</v>
      </c>
      <c r="J4" s="210">
        <v>423</v>
      </c>
      <c r="K4" s="58">
        <f t="shared" si="0"/>
        <v>8423.5242893574668</v>
      </c>
      <c r="L4" s="76">
        <v>181</v>
      </c>
      <c r="M4" s="58">
        <v>48</v>
      </c>
      <c r="N4" s="11">
        <v>0.62882500993509072</v>
      </c>
      <c r="O4" s="56">
        <f t="shared" si="1"/>
        <v>1.2245400283059505E-2</v>
      </c>
      <c r="P4" s="150">
        <f t="shared" si="2"/>
        <v>1031.4942671725653</v>
      </c>
      <c r="Q4" s="194">
        <v>42</v>
      </c>
      <c r="R4" s="97" t="e">
        <f>C4-F4-#REF!</f>
        <v>#REF!</v>
      </c>
      <c r="S4" s="96">
        <f t="shared" ref="S4:S19" ca="1" si="7">TODAY()+L4</f>
        <v>44648</v>
      </c>
      <c r="T4" s="93">
        <f t="shared" si="3"/>
        <v>32502</v>
      </c>
      <c r="U4" s="84">
        <v>29</v>
      </c>
      <c r="V4" s="84">
        <v>37</v>
      </c>
      <c r="W4" s="84">
        <v>36</v>
      </c>
      <c r="X4" s="99" t="s">
        <v>20</v>
      </c>
      <c r="Y4" s="331"/>
      <c r="Z4" s="331"/>
      <c r="AA4" s="348">
        <f t="shared" ref="AA4:AA19" si="8">AG4/AE4</f>
        <v>0.81918412348401326</v>
      </c>
      <c r="AB4" s="349">
        <v>19778</v>
      </c>
      <c r="AC4" s="350">
        <v>0.11631859697823364</v>
      </c>
      <c r="AD4" s="349">
        <f t="shared" si="4"/>
        <v>22440.649003428749</v>
      </c>
      <c r="AE4" s="349">
        <v>28117</v>
      </c>
      <c r="AF4" s="441">
        <f t="shared" si="5"/>
        <v>0.14574132819141217</v>
      </c>
      <c r="AG4" s="349">
        <v>23033</v>
      </c>
      <c r="AH4" s="353">
        <v>13147</v>
      </c>
      <c r="AI4" s="356">
        <f t="shared" si="6"/>
        <v>1.0263963398064264</v>
      </c>
      <c r="AJ4" s="309">
        <f t="shared" ref="AJ4:AJ19" si="9">AH4/AE4</f>
        <v>0.46758188995981081</v>
      </c>
      <c r="AK4" s="246"/>
      <c r="AL4" s="246" t="s">
        <v>1113</v>
      </c>
      <c r="AM4" s="246" t="s">
        <v>1114</v>
      </c>
      <c r="AN4" s="246" t="s">
        <v>845</v>
      </c>
      <c r="AO4" s="246" t="s">
        <v>1115</v>
      </c>
      <c r="AP4" s="246" t="s">
        <v>1116</v>
      </c>
      <c r="AQ4" s="49" t="s">
        <v>1117</v>
      </c>
      <c r="AR4" s="49" t="s">
        <v>1118</v>
      </c>
      <c r="AS4" s="49" t="s">
        <v>1119</v>
      </c>
      <c r="AT4" s="49" t="s">
        <v>1093</v>
      </c>
      <c r="AU4" s="49" t="s">
        <v>1094</v>
      </c>
      <c r="AV4" s="49" t="s">
        <v>1095</v>
      </c>
      <c r="AW4" s="49" t="s">
        <v>1096</v>
      </c>
    </row>
    <row r="5" spans="1:49" s="49" customFormat="1" ht="30.75" customHeight="1" x14ac:dyDescent="0.25">
      <c r="A5" s="83"/>
      <c r="B5" s="86" t="s">
        <v>13</v>
      </c>
      <c r="C5" s="203">
        <v>4192</v>
      </c>
      <c r="D5" s="12">
        <v>7.1948261924009702E-2</v>
      </c>
      <c r="E5" s="12">
        <v>0.92805173807599028</v>
      </c>
      <c r="F5" s="204">
        <v>1030</v>
      </c>
      <c r="G5" s="204">
        <v>76</v>
      </c>
      <c r="H5" s="89">
        <v>51782</v>
      </c>
      <c r="I5" s="287">
        <v>1.02</v>
      </c>
      <c r="J5" s="210">
        <v>483</v>
      </c>
      <c r="K5" s="57">
        <f t="shared" si="0"/>
        <v>8095.4771928469354</v>
      </c>
      <c r="L5" s="46">
        <v>119</v>
      </c>
      <c r="M5" s="57">
        <v>65</v>
      </c>
      <c r="N5" s="11">
        <v>0.51839603141794133</v>
      </c>
      <c r="O5" s="56">
        <f t="shared" si="1"/>
        <v>1.8129770992366411E-2</v>
      </c>
      <c r="P5" s="150">
        <f t="shared" si="2"/>
        <v>1467.6914758024025</v>
      </c>
      <c r="Q5" s="194">
        <v>42</v>
      </c>
      <c r="R5" s="97" t="e">
        <f>C5-F5-#REF!</f>
        <v>#REF!</v>
      </c>
      <c r="S5" s="96">
        <f t="shared" ca="1" si="7"/>
        <v>44586</v>
      </c>
      <c r="T5" s="93">
        <f t="shared" si="3"/>
        <v>8384</v>
      </c>
      <c r="U5" s="84">
        <v>21</v>
      </c>
      <c r="V5" s="84">
        <v>25</v>
      </c>
      <c r="W5" s="84">
        <v>12</v>
      </c>
      <c r="X5" s="99" t="s">
        <v>13</v>
      </c>
      <c r="Y5" s="331"/>
      <c r="Z5" s="331"/>
      <c r="AA5" s="348">
        <f t="shared" si="8"/>
        <v>0.77860770839557814</v>
      </c>
      <c r="AB5" s="349">
        <v>7815</v>
      </c>
      <c r="AC5" s="350">
        <v>0.16856840879187249</v>
      </c>
      <c r="AD5" s="349">
        <f t="shared" si="4"/>
        <v>8728.8093440607408</v>
      </c>
      <c r="AE5" s="349">
        <v>10041</v>
      </c>
      <c r="AF5" s="441">
        <f t="shared" si="5"/>
        <v>0.19390908037542004</v>
      </c>
      <c r="AG5" s="349">
        <v>7818</v>
      </c>
      <c r="AH5" s="353">
        <v>3421</v>
      </c>
      <c r="AI5" s="356">
        <f t="shared" si="6"/>
        <v>0.89565480145577081</v>
      </c>
      <c r="AJ5" s="309">
        <f t="shared" si="9"/>
        <v>0.34070311721940044</v>
      </c>
      <c r="AK5" s="246"/>
      <c r="AL5" s="246" t="s">
        <v>14</v>
      </c>
      <c r="AM5" s="246">
        <v>9635</v>
      </c>
      <c r="AN5" s="246">
        <v>44</v>
      </c>
      <c r="AO5" s="246">
        <v>9364</v>
      </c>
      <c r="AP5" s="246">
        <v>6296</v>
      </c>
      <c r="AQ5" s="49">
        <v>94</v>
      </c>
      <c r="AR5" s="49">
        <v>78</v>
      </c>
      <c r="AS5" s="49">
        <v>5190</v>
      </c>
      <c r="AT5" s="49">
        <v>704</v>
      </c>
      <c r="AU5" s="49">
        <v>194</v>
      </c>
      <c r="AV5" s="49" t="s">
        <v>3017</v>
      </c>
      <c r="AW5" s="49">
        <v>609</v>
      </c>
    </row>
    <row r="6" spans="1:49" s="49" customFormat="1" ht="30.75" customHeight="1" x14ac:dyDescent="0.25">
      <c r="A6" s="83"/>
      <c r="B6" s="86" t="s">
        <v>24</v>
      </c>
      <c r="C6" s="203">
        <v>5654</v>
      </c>
      <c r="D6" s="12">
        <v>0.21721518987341773</v>
      </c>
      <c r="E6" s="12">
        <v>0.7827848101265823</v>
      </c>
      <c r="F6" s="204">
        <v>1749</v>
      </c>
      <c r="G6" s="204">
        <v>82</v>
      </c>
      <c r="H6" s="89">
        <v>84769</v>
      </c>
      <c r="I6" s="287">
        <v>1.3</v>
      </c>
      <c r="J6" s="210">
        <v>585</v>
      </c>
      <c r="K6" s="58">
        <f t="shared" si="0"/>
        <v>6669.8911158560313</v>
      </c>
      <c r="L6" s="76">
        <v>96</v>
      </c>
      <c r="M6" s="58">
        <v>75</v>
      </c>
      <c r="N6" s="11">
        <v>0.66997757129125279</v>
      </c>
      <c r="O6" s="56">
        <f t="shared" si="1"/>
        <v>1.4503006720905553E-2</v>
      </c>
      <c r="P6" s="150">
        <f t="shared" si="2"/>
        <v>967.33475680968274</v>
      </c>
      <c r="Q6" s="194">
        <v>30</v>
      </c>
      <c r="R6" s="97" t="e">
        <f>C6-F6-#REF!</f>
        <v>#REF!</v>
      </c>
      <c r="S6" s="96">
        <f t="shared" ca="1" si="7"/>
        <v>44563</v>
      </c>
      <c r="T6" s="93">
        <f t="shared" si="3"/>
        <v>11308</v>
      </c>
      <c r="U6" s="84">
        <v>28</v>
      </c>
      <c r="V6" s="84">
        <v>26</v>
      </c>
      <c r="W6" s="84">
        <v>13</v>
      </c>
      <c r="X6" s="99" t="s">
        <v>24</v>
      </c>
      <c r="Y6" s="331"/>
      <c r="Z6" s="331"/>
      <c r="AA6" s="348">
        <f t="shared" si="8"/>
        <v>0.73105050331239785</v>
      </c>
      <c r="AB6" s="349">
        <v>8264</v>
      </c>
      <c r="AC6" s="350">
        <v>0.12022811918063314</v>
      </c>
      <c r="AD6" s="349">
        <f t="shared" si="4"/>
        <v>10191.617434823091</v>
      </c>
      <c r="AE6" s="349">
        <v>11623</v>
      </c>
      <c r="AF6" s="441">
        <f t="shared" si="5"/>
        <v>0.13711380339510906</v>
      </c>
      <c r="AG6" s="349">
        <v>8497</v>
      </c>
      <c r="AH6" s="353">
        <v>5237</v>
      </c>
      <c r="AI6" s="356">
        <f t="shared" si="6"/>
        <v>0.83372438715832686</v>
      </c>
      <c r="AJ6" s="309">
        <f t="shared" si="9"/>
        <v>0.45057214144368923</v>
      </c>
      <c r="AK6" s="246"/>
      <c r="AL6" s="246" t="s">
        <v>20</v>
      </c>
      <c r="AM6" s="246">
        <v>16754</v>
      </c>
      <c r="AN6" s="246">
        <v>50</v>
      </c>
      <c r="AO6" s="246">
        <v>16873</v>
      </c>
      <c r="AP6" s="246">
        <v>13354</v>
      </c>
      <c r="AQ6" s="49">
        <v>199</v>
      </c>
      <c r="AR6" s="49">
        <v>214</v>
      </c>
      <c r="AS6" s="49">
        <v>9692</v>
      </c>
      <c r="AT6" s="49">
        <v>3080</v>
      </c>
      <c r="AU6" s="49">
        <v>272</v>
      </c>
      <c r="AV6" s="49" t="s">
        <v>3018</v>
      </c>
      <c r="AW6" s="49">
        <v>330</v>
      </c>
    </row>
    <row r="7" spans="1:49" s="49" customFormat="1" ht="30.75" customHeight="1" x14ac:dyDescent="0.25">
      <c r="A7" s="83"/>
      <c r="B7" s="86" t="s">
        <v>47</v>
      </c>
      <c r="C7" s="203">
        <v>1471</v>
      </c>
      <c r="D7" s="12">
        <v>1.098901098901099E-2</v>
      </c>
      <c r="E7" s="12">
        <v>0.98901098901098905</v>
      </c>
      <c r="F7" s="204">
        <v>55</v>
      </c>
      <c r="G7" s="204">
        <v>35</v>
      </c>
      <c r="H7" s="238">
        <v>28358</v>
      </c>
      <c r="I7" s="287">
        <v>1.05</v>
      </c>
      <c r="J7" s="210">
        <v>695</v>
      </c>
      <c r="K7" s="59">
        <f t="shared" si="0"/>
        <v>5187.2487481486705</v>
      </c>
      <c r="L7" s="137">
        <v>64</v>
      </c>
      <c r="M7" s="59">
        <v>68</v>
      </c>
      <c r="N7" s="11">
        <v>0.33855799373040751</v>
      </c>
      <c r="O7" s="56">
        <f t="shared" si="1"/>
        <v>2.3793337865397689E-2</v>
      </c>
      <c r="P7" s="150">
        <f t="shared" si="2"/>
        <v>1234.2196205656253</v>
      </c>
      <c r="Q7" s="194">
        <v>37.4</v>
      </c>
      <c r="R7" s="97" t="e">
        <f>C7-F7-#REF!</f>
        <v>#REF!</v>
      </c>
      <c r="S7" s="96">
        <f t="shared" ca="1" si="7"/>
        <v>44531</v>
      </c>
      <c r="T7" s="93">
        <f t="shared" si="3"/>
        <v>2942</v>
      </c>
      <c r="U7" s="84">
        <v>1</v>
      </c>
      <c r="V7" s="84">
        <v>2</v>
      </c>
      <c r="W7" s="84">
        <v>2</v>
      </c>
      <c r="X7" s="99" t="s">
        <v>47</v>
      </c>
      <c r="Y7" s="331"/>
      <c r="Z7" s="331"/>
      <c r="AA7" s="348">
        <f t="shared" si="8"/>
        <v>0.71240774907749083</v>
      </c>
      <c r="AB7" s="349">
        <v>3245</v>
      </c>
      <c r="AC7" s="350">
        <v>0.12546881645594091</v>
      </c>
      <c r="AD7" s="349">
        <f t="shared" si="4"/>
        <v>3558.0446970575722</v>
      </c>
      <c r="AE7" s="349">
        <v>4336</v>
      </c>
      <c r="AF7" s="441">
        <f t="shared" si="5"/>
        <v>0.15290217927921573</v>
      </c>
      <c r="AG7" s="349">
        <v>3089</v>
      </c>
      <c r="AH7" s="353">
        <v>1528</v>
      </c>
      <c r="AI7" s="356">
        <f t="shared" si="6"/>
        <v>0.86817346689167163</v>
      </c>
      <c r="AJ7" s="309">
        <f t="shared" si="9"/>
        <v>0.35239852398523985</v>
      </c>
      <c r="AK7" s="246"/>
      <c r="AL7" s="246" t="s">
        <v>13</v>
      </c>
      <c r="AM7" s="246">
        <v>4446</v>
      </c>
      <c r="AN7" s="246">
        <v>61</v>
      </c>
      <c r="AO7" s="246">
        <v>4236</v>
      </c>
      <c r="AP7" s="246">
        <v>2927</v>
      </c>
      <c r="AQ7" s="49">
        <v>76</v>
      </c>
      <c r="AR7" s="49">
        <v>76</v>
      </c>
      <c r="AS7" s="49">
        <v>2592</v>
      </c>
      <c r="AT7" s="49">
        <v>1414</v>
      </c>
      <c r="AU7" s="49">
        <v>115</v>
      </c>
      <c r="AV7" s="49" t="s">
        <v>3019</v>
      </c>
      <c r="AW7" s="49">
        <v>575</v>
      </c>
    </row>
    <row r="8" spans="1:49" s="49" customFormat="1" ht="30.75" customHeight="1" x14ac:dyDescent="0.25">
      <c r="A8" s="83"/>
      <c r="B8" s="86" t="s">
        <v>48</v>
      </c>
      <c r="C8" s="203">
        <v>710</v>
      </c>
      <c r="D8" s="12">
        <v>1.2500000000000001E-2</v>
      </c>
      <c r="E8" s="12">
        <v>0.98750000000000004</v>
      </c>
      <c r="F8" s="204">
        <v>54</v>
      </c>
      <c r="G8" s="204">
        <v>11</v>
      </c>
      <c r="H8" s="238">
        <v>16571</v>
      </c>
      <c r="I8" s="287">
        <v>1.1499999999999999</v>
      </c>
      <c r="J8" s="210">
        <v>603</v>
      </c>
      <c r="K8" s="59">
        <f t="shared" si="0"/>
        <v>4284.5935670750105</v>
      </c>
      <c r="L8" s="137">
        <v>47</v>
      </c>
      <c r="M8" s="59">
        <v>40</v>
      </c>
      <c r="N8" s="11">
        <v>0.46078431372549017</v>
      </c>
      <c r="O8" s="56">
        <f t="shared" si="1"/>
        <v>1.5492957746478873E-2</v>
      </c>
      <c r="P8" s="150">
        <f t="shared" si="2"/>
        <v>663.81027095528327</v>
      </c>
      <c r="Q8" s="194" t="s">
        <v>3005</v>
      </c>
      <c r="R8" s="97" t="e">
        <f>C8-F8-#REF!</f>
        <v>#REF!</v>
      </c>
      <c r="S8" s="96">
        <f t="shared" ca="1" si="7"/>
        <v>44514</v>
      </c>
      <c r="T8" s="93">
        <f t="shared" si="3"/>
        <v>1420</v>
      </c>
      <c r="U8" s="84"/>
      <c r="V8" s="84"/>
      <c r="W8" s="84"/>
      <c r="X8" s="99" t="s">
        <v>48</v>
      </c>
      <c r="Y8" s="331"/>
      <c r="Z8" s="331"/>
      <c r="AA8" s="348">
        <f t="shared" si="8"/>
        <v>0.67870544090056284</v>
      </c>
      <c r="AB8" s="349">
        <v>1590</v>
      </c>
      <c r="AC8" s="350">
        <v>0.1054446581338285</v>
      </c>
      <c r="AD8" s="349">
        <f t="shared" si="4"/>
        <v>1747.323429935672</v>
      </c>
      <c r="AE8" s="349">
        <v>2132</v>
      </c>
      <c r="AF8" s="441">
        <f t="shared" si="5"/>
        <v>0.12865849978878763</v>
      </c>
      <c r="AG8" s="349">
        <v>1447</v>
      </c>
      <c r="AH8" s="353">
        <v>877</v>
      </c>
      <c r="AI8" s="356">
        <f t="shared" si="6"/>
        <v>0.82812373210909873</v>
      </c>
      <c r="AJ8" s="309">
        <f t="shared" si="9"/>
        <v>0.41135084427767354</v>
      </c>
      <c r="AK8" s="246"/>
      <c r="AL8" s="246" t="s">
        <v>24</v>
      </c>
      <c r="AM8" s="246">
        <v>6056</v>
      </c>
      <c r="AN8" s="246">
        <v>40</v>
      </c>
      <c r="AO8" s="246">
        <v>5790</v>
      </c>
      <c r="AP8" s="246">
        <v>3884</v>
      </c>
      <c r="AQ8" s="49">
        <v>82</v>
      </c>
      <c r="AR8" s="49">
        <v>88</v>
      </c>
      <c r="AS8" s="49">
        <v>2215</v>
      </c>
      <c r="AT8" s="49">
        <v>1442</v>
      </c>
      <c r="AU8" s="49">
        <v>114</v>
      </c>
      <c r="AV8" s="49" t="s">
        <v>3020</v>
      </c>
      <c r="AW8" s="49">
        <v>591</v>
      </c>
    </row>
    <row r="9" spans="1:49" s="49" customFormat="1" ht="30.75" customHeight="1" x14ac:dyDescent="0.25">
      <c r="A9" s="83"/>
      <c r="B9" s="86" t="s">
        <v>7</v>
      </c>
      <c r="C9" s="203">
        <v>4620</v>
      </c>
      <c r="D9" s="12">
        <v>4.7562425683709865E-3</v>
      </c>
      <c r="E9" s="12">
        <v>0.99524375743162896</v>
      </c>
      <c r="F9" s="204">
        <v>660</v>
      </c>
      <c r="G9" s="204">
        <v>105</v>
      </c>
      <c r="H9" s="89">
        <v>59130</v>
      </c>
      <c r="I9" s="287">
        <v>1.01</v>
      </c>
      <c r="J9" s="210">
        <v>727</v>
      </c>
      <c r="K9" s="58">
        <f t="shared" si="0"/>
        <v>7813.2927447995935</v>
      </c>
      <c r="L9" s="46">
        <v>90</v>
      </c>
      <c r="M9" s="58">
        <v>78</v>
      </c>
      <c r="N9" s="11">
        <v>0.45624999999999999</v>
      </c>
      <c r="O9" s="56">
        <f t="shared" si="1"/>
        <v>2.2727272727272728E-2</v>
      </c>
      <c r="P9" s="150">
        <f t="shared" si="2"/>
        <v>1775.7483510908166</v>
      </c>
      <c r="Q9" s="194">
        <v>39.299999999999997</v>
      </c>
      <c r="R9" s="97" t="e">
        <f>C9-F9-#REF!</f>
        <v>#REF!</v>
      </c>
      <c r="S9" s="96">
        <f t="shared" ca="1" si="7"/>
        <v>44557</v>
      </c>
      <c r="T9" s="93">
        <f t="shared" si="3"/>
        <v>9240</v>
      </c>
      <c r="U9" s="84">
        <v>21</v>
      </c>
      <c r="V9" s="84">
        <v>15</v>
      </c>
      <c r="W9" s="84">
        <v>13</v>
      </c>
      <c r="X9" s="99" t="s">
        <v>7</v>
      </c>
      <c r="Y9" s="331"/>
      <c r="Z9" s="331"/>
      <c r="AA9" s="348">
        <f t="shared" si="8"/>
        <v>0.87047449935878463</v>
      </c>
      <c r="AB9" s="349">
        <v>8014</v>
      </c>
      <c r="AC9" s="350">
        <v>0.15446292619933311</v>
      </c>
      <c r="AD9" s="349">
        <f t="shared" si="4"/>
        <v>9133.392826166566</v>
      </c>
      <c r="AE9" s="349">
        <v>10137</v>
      </c>
      <c r="AF9" s="441">
        <f t="shared" si="5"/>
        <v>0.17143581938102487</v>
      </c>
      <c r="AG9" s="349">
        <v>8824</v>
      </c>
      <c r="AH9" s="353">
        <v>3109</v>
      </c>
      <c r="AI9" s="356">
        <f t="shared" si="6"/>
        <v>0.96612509370229038</v>
      </c>
      <c r="AJ9" s="309">
        <f t="shared" si="9"/>
        <v>0.30669823419157544</v>
      </c>
      <c r="AK9" s="246"/>
      <c r="AL9" s="246" t="s">
        <v>47</v>
      </c>
      <c r="AM9" s="246">
        <v>1563</v>
      </c>
      <c r="AN9" s="246">
        <v>5</v>
      </c>
      <c r="AO9" s="246">
        <v>1532</v>
      </c>
      <c r="AP9" s="246">
        <v>1237</v>
      </c>
      <c r="AQ9" s="49">
        <v>35</v>
      </c>
      <c r="AR9" s="49">
        <v>33</v>
      </c>
      <c r="AS9" s="49">
        <v>902</v>
      </c>
      <c r="AT9" s="49">
        <v>259</v>
      </c>
      <c r="AU9" s="49">
        <v>146</v>
      </c>
      <c r="AV9" s="49" t="s">
        <v>3021</v>
      </c>
      <c r="AW9" s="49">
        <v>388</v>
      </c>
    </row>
    <row r="10" spans="1:49" s="49" customFormat="1" ht="30.75" customHeight="1" x14ac:dyDescent="0.25">
      <c r="A10" s="83"/>
      <c r="B10" s="86" t="s">
        <v>9</v>
      </c>
      <c r="C10" s="203">
        <v>15753</v>
      </c>
      <c r="D10" s="12">
        <v>0.18885096700796358</v>
      </c>
      <c r="E10" s="12">
        <v>0.81114903299203645</v>
      </c>
      <c r="F10" s="204">
        <v>2809</v>
      </c>
      <c r="G10" s="204">
        <v>230</v>
      </c>
      <c r="H10" s="89">
        <v>125501</v>
      </c>
      <c r="I10" s="287">
        <v>1.1100000000000001</v>
      </c>
      <c r="J10" s="210">
        <v>1322</v>
      </c>
      <c r="K10" s="57">
        <f t="shared" si="0"/>
        <v>12552.091218396667</v>
      </c>
      <c r="L10" s="76">
        <v>81</v>
      </c>
      <c r="M10" s="57">
        <v>44</v>
      </c>
      <c r="N10" s="11">
        <v>0.49932759548144162</v>
      </c>
      <c r="O10" s="56">
        <f t="shared" si="1"/>
        <v>1.4600393575826827E-2</v>
      </c>
      <c r="P10" s="150">
        <f t="shared" si="2"/>
        <v>1832.65471988271</v>
      </c>
      <c r="Q10" s="194">
        <v>42.4</v>
      </c>
      <c r="R10" s="97" t="e">
        <f>C10-F10-#REF!</f>
        <v>#REF!</v>
      </c>
      <c r="S10" s="96">
        <f t="shared" ca="1" si="7"/>
        <v>44548</v>
      </c>
      <c r="T10" s="93">
        <f t="shared" si="3"/>
        <v>31506</v>
      </c>
      <c r="U10" s="84">
        <v>26</v>
      </c>
      <c r="V10" s="84">
        <v>28</v>
      </c>
      <c r="W10" s="84">
        <v>29</v>
      </c>
      <c r="X10" s="99" t="s">
        <v>9</v>
      </c>
      <c r="Y10" s="331"/>
      <c r="Z10" s="331"/>
      <c r="AA10" s="348">
        <f t="shared" si="8"/>
        <v>0.84872548589479224</v>
      </c>
      <c r="AB10" s="349">
        <v>17006</v>
      </c>
      <c r="AC10" s="350">
        <v>0.15536127022409807</v>
      </c>
      <c r="AD10" s="349">
        <f t="shared" si="4"/>
        <v>19497.99477439453</v>
      </c>
      <c r="AE10" s="349">
        <v>22793</v>
      </c>
      <c r="AF10" s="441">
        <f t="shared" si="5"/>
        <v>0.18161608274037658</v>
      </c>
      <c r="AG10" s="349">
        <v>19345</v>
      </c>
      <c r="AH10" s="353">
        <v>9400</v>
      </c>
      <c r="AI10" s="356">
        <f t="shared" si="6"/>
        <v>0.99215330724185813</v>
      </c>
      <c r="AJ10" s="309">
        <f t="shared" si="9"/>
        <v>0.4124073180362392</v>
      </c>
      <c r="AK10" s="246"/>
      <c r="AL10" s="246" t="s">
        <v>48</v>
      </c>
      <c r="AM10" s="246">
        <v>823</v>
      </c>
      <c r="AN10" s="246"/>
      <c r="AO10" s="246">
        <v>807</v>
      </c>
      <c r="AP10" s="246">
        <v>674</v>
      </c>
      <c r="AQ10" s="49">
        <v>11</v>
      </c>
      <c r="AR10" s="49">
        <v>14</v>
      </c>
      <c r="AS10" s="49">
        <v>462</v>
      </c>
      <c r="AT10" s="49">
        <v>109</v>
      </c>
      <c r="AU10" s="49">
        <v>48</v>
      </c>
      <c r="AV10" s="49" t="s">
        <v>3022</v>
      </c>
      <c r="AW10" s="49">
        <v>785</v>
      </c>
    </row>
    <row r="11" spans="1:49" s="49" customFormat="1" ht="30.75" customHeight="1" x14ac:dyDescent="0.25">
      <c r="A11" s="83"/>
      <c r="B11" s="86" t="s">
        <v>15</v>
      </c>
      <c r="C11" s="205">
        <v>1243</v>
      </c>
      <c r="D11" s="206">
        <v>0</v>
      </c>
      <c r="E11" s="206">
        <v>1</v>
      </c>
      <c r="F11" s="207">
        <v>219</v>
      </c>
      <c r="G11" s="207">
        <v>15</v>
      </c>
      <c r="H11" s="238">
        <v>13527</v>
      </c>
      <c r="I11" s="287">
        <v>1.75</v>
      </c>
      <c r="J11" s="210">
        <v>1264</v>
      </c>
      <c r="K11" s="57">
        <f t="shared" si="0"/>
        <v>9189.029348709988</v>
      </c>
      <c r="L11" s="76">
        <v>58</v>
      </c>
      <c r="M11" s="57">
        <v>60</v>
      </c>
      <c r="N11" s="11">
        <v>0.28091106290672452</v>
      </c>
      <c r="O11" s="56">
        <f t="shared" si="1"/>
        <v>1.2067578439259855E-2</v>
      </c>
      <c r="P11" s="150">
        <f t="shared" si="2"/>
        <v>1108.8933244621869</v>
      </c>
      <c r="Q11" s="194">
        <v>46.8</v>
      </c>
      <c r="R11" s="97" t="e">
        <f>C11-F11-#REF!</f>
        <v>#REF!</v>
      </c>
      <c r="S11" s="96">
        <f t="shared" ca="1" si="7"/>
        <v>44525</v>
      </c>
      <c r="T11" s="93">
        <f t="shared" si="3"/>
        <v>2486</v>
      </c>
      <c r="U11" s="84">
        <v>3</v>
      </c>
      <c r="V11" s="84">
        <v>3</v>
      </c>
      <c r="W11" s="84">
        <v>6</v>
      </c>
      <c r="X11" s="99" t="s">
        <v>15</v>
      </c>
      <c r="Y11" s="331"/>
      <c r="Z11" s="331"/>
      <c r="AA11" s="348">
        <f t="shared" si="8"/>
        <v>0.7591022443890274</v>
      </c>
      <c r="AB11" s="349">
        <v>1273</v>
      </c>
      <c r="AC11" s="350">
        <v>0.1054069719301151</v>
      </c>
      <c r="AD11" s="349">
        <v>1500</v>
      </c>
      <c r="AE11" s="349">
        <v>2005</v>
      </c>
      <c r="AF11" s="441">
        <f t="shared" si="5"/>
        <v>0.14822207436977897</v>
      </c>
      <c r="AG11" s="349">
        <v>1522</v>
      </c>
      <c r="AH11" s="353">
        <v>1188</v>
      </c>
      <c r="AI11" s="356">
        <f t="shared" si="6"/>
        <v>1.0146666666666666</v>
      </c>
      <c r="AJ11" s="309">
        <f t="shared" si="9"/>
        <v>0.59251870324189526</v>
      </c>
      <c r="AK11" s="246"/>
      <c r="AL11" s="246" t="s">
        <v>7</v>
      </c>
      <c r="AM11" s="246">
        <v>4939</v>
      </c>
      <c r="AN11" s="246">
        <v>58</v>
      </c>
      <c r="AO11" s="246">
        <v>4642</v>
      </c>
      <c r="AP11" s="246">
        <v>3405</v>
      </c>
      <c r="AQ11" s="49">
        <v>105</v>
      </c>
      <c r="AR11" s="49">
        <v>104</v>
      </c>
      <c r="AS11" s="49">
        <v>2916</v>
      </c>
      <c r="AT11" s="49">
        <v>1519</v>
      </c>
      <c r="AU11" s="49">
        <v>123</v>
      </c>
      <c r="AV11" s="49" t="s">
        <v>3023</v>
      </c>
      <c r="AW11" s="49">
        <v>644</v>
      </c>
    </row>
    <row r="12" spans="1:49" s="49" customFormat="1" ht="30.75" customHeight="1" x14ac:dyDescent="0.25">
      <c r="A12" s="83"/>
      <c r="B12" s="86" t="s">
        <v>11</v>
      </c>
      <c r="C12" s="203">
        <v>5090</v>
      </c>
      <c r="D12" s="12">
        <v>9.3174431202600216E-2</v>
      </c>
      <c r="E12" s="12">
        <v>0.90682556879739973</v>
      </c>
      <c r="F12" s="204">
        <v>752</v>
      </c>
      <c r="G12" s="204">
        <v>91</v>
      </c>
      <c r="H12" s="89">
        <v>72378</v>
      </c>
      <c r="I12" s="287">
        <v>1.21</v>
      </c>
      <c r="J12" s="210">
        <v>576</v>
      </c>
      <c r="K12" s="58">
        <f t="shared" si="0"/>
        <v>7032.5236950454564</v>
      </c>
      <c r="L12" s="76">
        <v>96</v>
      </c>
      <c r="M12" s="58">
        <v>72</v>
      </c>
      <c r="N12" s="11">
        <v>0.57714285714285718</v>
      </c>
      <c r="O12" s="56">
        <f t="shared" si="1"/>
        <v>1.7878192534381141E-2</v>
      </c>
      <c r="P12" s="150">
        <f t="shared" si="2"/>
        <v>1257.2881262262015</v>
      </c>
      <c r="Q12" s="194">
        <v>37.1</v>
      </c>
      <c r="R12" s="97" t="e">
        <f>C12-F12-#REF!</f>
        <v>#REF!</v>
      </c>
      <c r="S12" s="96">
        <f t="shared" ca="1" si="7"/>
        <v>44563</v>
      </c>
      <c r="T12" s="93">
        <f t="shared" si="3"/>
        <v>10180</v>
      </c>
      <c r="U12" s="84">
        <v>9</v>
      </c>
      <c r="V12" s="84">
        <v>13</v>
      </c>
      <c r="W12" s="84">
        <v>14</v>
      </c>
      <c r="X12" s="99" t="s">
        <v>11</v>
      </c>
      <c r="Y12" s="331"/>
      <c r="Z12" s="331"/>
      <c r="AA12" s="348">
        <f t="shared" si="8"/>
        <v>0.78805917884968923</v>
      </c>
      <c r="AB12" s="349">
        <v>8424</v>
      </c>
      <c r="AC12" s="350">
        <v>0.12591363615981346</v>
      </c>
      <c r="AD12" s="349">
        <f t="shared" ref="AD12:AD19" si="10">AC12*H12</f>
        <v>9113.3771579749791</v>
      </c>
      <c r="AE12" s="349">
        <v>11423</v>
      </c>
      <c r="AF12" s="441">
        <f t="shared" si="5"/>
        <v>0.1578242007239769</v>
      </c>
      <c r="AG12" s="349">
        <v>9002</v>
      </c>
      <c r="AH12" s="353">
        <v>5054</v>
      </c>
      <c r="AI12" s="356">
        <f t="shared" si="6"/>
        <v>0.98777871736850975</v>
      </c>
      <c r="AJ12" s="309">
        <f t="shared" si="9"/>
        <v>0.4424406898362952</v>
      </c>
      <c r="AK12" s="246"/>
      <c r="AL12" s="246" t="s">
        <v>9</v>
      </c>
      <c r="AM12" s="246">
        <v>16789</v>
      </c>
      <c r="AN12" s="246">
        <v>144</v>
      </c>
      <c r="AO12" s="246">
        <v>16140</v>
      </c>
      <c r="AP12" s="246">
        <v>9486</v>
      </c>
      <c r="AQ12" s="49">
        <v>233</v>
      </c>
      <c r="AR12" s="49">
        <v>245</v>
      </c>
      <c r="AS12" s="49">
        <v>9085</v>
      </c>
      <c r="AT12" s="49">
        <v>1782</v>
      </c>
      <c r="AU12" s="49">
        <v>128</v>
      </c>
      <c r="AV12" s="49" t="s">
        <v>3024</v>
      </c>
      <c r="AW12" s="49">
        <v>1041</v>
      </c>
    </row>
    <row r="13" spans="1:49" s="49" customFormat="1" ht="30.75" customHeight="1" x14ac:dyDescent="0.25">
      <c r="A13" s="83"/>
      <c r="B13" s="86" t="s">
        <v>12</v>
      </c>
      <c r="C13" s="203">
        <v>2412</v>
      </c>
      <c r="D13" s="12">
        <v>9.0370370370370365E-2</v>
      </c>
      <c r="E13" s="12">
        <v>0.90962962962962968</v>
      </c>
      <c r="F13" s="204">
        <v>612</v>
      </c>
      <c r="G13" s="204">
        <v>60</v>
      </c>
      <c r="H13" s="89">
        <v>41427</v>
      </c>
      <c r="I13" s="287">
        <v>1.36</v>
      </c>
      <c r="J13" s="210">
        <v>524</v>
      </c>
      <c r="K13" s="58">
        <f t="shared" si="0"/>
        <v>5822.2898109928301</v>
      </c>
      <c r="L13" s="46">
        <v>110</v>
      </c>
      <c r="M13" s="58">
        <v>68</v>
      </c>
      <c r="N13" s="11">
        <v>0.61524978089395266</v>
      </c>
      <c r="O13" s="56">
        <f t="shared" si="1"/>
        <v>2.4875621890547265E-2</v>
      </c>
      <c r="P13" s="150">
        <f t="shared" si="2"/>
        <v>1448.3307987544356</v>
      </c>
      <c r="Q13" s="194">
        <v>41.4</v>
      </c>
      <c r="R13" s="97" t="e">
        <f>C13-F13-#REF!</f>
        <v>#REF!</v>
      </c>
      <c r="S13" s="96">
        <f t="shared" ca="1" si="7"/>
        <v>44577</v>
      </c>
      <c r="T13" s="93">
        <f t="shared" si="3"/>
        <v>4824</v>
      </c>
      <c r="U13" s="84">
        <v>6</v>
      </c>
      <c r="V13" s="84">
        <v>16</v>
      </c>
      <c r="W13" s="84">
        <v>11</v>
      </c>
      <c r="X13" s="99" t="s">
        <v>12</v>
      </c>
      <c r="Y13" s="331"/>
      <c r="Z13" s="331"/>
      <c r="AA13" s="348">
        <f t="shared" si="8"/>
        <v>0.80428055698813816</v>
      </c>
      <c r="AB13" s="349">
        <v>6709</v>
      </c>
      <c r="AC13" s="350">
        <v>0.17191103366986113</v>
      </c>
      <c r="AD13" s="349">
        <f t="shared" si="10"/>
        <v>7121.7583918413375</v>
      </c>
      <c r="AE13" s="349">
        <v>7756</v>
      </c>
      <c r="AF13" s="441">
        <f t="shared" si="5"/>
        <v>0.18722089458565669</v>
      </c>
      <c r="AG13" s="349">
        <v>6238</v>
      </c>
      <c r="AH13" s="353">
        <v>2778</v>
      </c>
      <c r="AI13" s="356">
        <f t="shared" si="6"/>
        <v>0.87590727693686321</v>
      </c>
      <c r="AJ13" s="309">
        <f t="shared" si="9"/>
        <v>0.35817431665807115</v>
      </c>
      <c r="AK13" s="246"/>
      <c r="AL13" s="246" t="s">
        <v>15</v>
      </c>
      <c r="AM13" s="246">
        <v>1379</v>
      </c>
      <c r="AN13" s="246">
        <v>1</v>
      </c>
      <c r="AO13" s="246">
        <v>1278</v>
      </c>
      <c r="AP13" s="246">
        <v>1027</v>
      </c>
      <c r="AQ13" s="49">
        <v>16</v>
      </c>
      <c r="AR13" s="49">
        <v>16</v>
      </c>
      <c r="AS13" s="49">
        <v>1441</v>
      </c>
      <c r="AT13" s="49">
        <v>223</v>
      </c>
      <c r="AU13" s="49">
        <v>69</v>
      </c>
      <c r="AV13" s="49" t="s">
        <v>3025</v>
      </c>
      <c r="AW13" s="49">
        <v>1308</v>
      </c>
    </row>
    <row r="14" spans="1:49" s="49" customFormat="1" ht="30.75" customHeight="1" x14ac:dyDescent="0.25">
      <c r="A14" s="83"/>
      <c r="B14" s="86" t="s">
        <v>8</v>
      </c>
      <c r="C14" s="433">
        <v>33144</v>
      </c>
      <c r="D14" s="434">
        <v>0.25350563651361013</v>
      </c>
      <c r="E14" s="434">
        <v>0.74649436348638987</v>
      </c>
      <c r="F14" s="435">
        <v>9428</v>
      </c>
      <c r="G14" s="435">
        <v>666</v>
      </c>
      <c r="H14" s="89">
        <v>379856</v>
      </c>
      <c r="I14" s="287">
        <v>1.18</v>
      </c>
      <c r="J14" s="210">
        <v>688</v>
      </c>
      <c r="K14" s="57">
        <f t="shared" si="0"/>
        <v>8725.4117349732533</v>
      </c>
      <c r="L14" s="45">
        <v>97</v>
      </c>
      <c r="M14" s="57">
        <v>45</v>
      </c>
      <c r="N14" s="11">
        <v>0.52347363012098846</v>
      </c>
      <c r="O14" s="56">
        <f t="shared" si="1"/>
        <v>2.009413468501086E-2</v>
      </c>
      <c r="P14" s="150">
        <f t="shared" si="2"/>
        <v>1753.2959858472684</v>
      </c>
      <c r="Q14" s="194">
        <v>40.799999999999997</v>
      </c>
      <c r="R14" s="97" t="e">
        <f>C14-F14-#REF!</f>
        <v>#REF!</v>
      </c>
      <c r="S14" s="96">
        <f t="shared" ca="1" si="7"/>
        <v>44564</v>
      </c>
      <c r="T14" s="93">
        <f t="shared" si="3"/>
        <v>66288</v>
      </c>
      <c r="U14" s="84">
        <v>159</v>
      </c>
      <c r="V14" s="84">
        <v>144</v>
      </c>
      <c r="W14" s="84">
        <v>101</v>
      </c>
      <c r="X14" s="99" t="s">
        <v>8</v>
      </c>
      <c r="Y14" s="331"/>
      <c r="Z14" s="331"/>
      <c r="AA14" s="348">
        <f t="shared" si="8"/>
        <v>0.79684026439813849</v>
      </c>
      <c r="AB14" s="349">
        <v>49095</v>
      </c>
      <c r="AC14" s="350">
        <v>0.14442679375165476</v>
      </c>
      <c r="AD14" s="349">
        <f t="shared" si="10"/>
        <v>54861.384167328571</v>
      </c>
      <c r="AE14" s="349">
        <v>67474</v>
      </c>
      <c r="AF14" s="441">
        <f t="shared" si="5"/>
        <v>0.17763047049408195</v>
      </c>
      <c r="AG14" s="349">
        <v>53766</v>
      </c>
      <c r="AH14" s="353">
        <v>22405</v>
      </c>
      <c r="AI14" s="356">
        <f t="shared" si="6"/>
        <v>0.98003360316269783</v>
      </c>
      <c r="AJ14" s="309">
        <f t="shared" si="9"/>
        <v>0.33205382814120993</v>
      </c>
      <c r="AK14" s="246"/>
      <c r="AL14" s="246" t="s">
        <v>11</v>
      </c>
      <c r="AM14" s="246">
        <v>5332</v>
      </c>
      <c r="AN14" s="246">
        <v>47</v>
      </c>
      <c r="AO14" s="246">
        <v>5231</v>
      </c>
      <c r="AP14" s="246">
        <v>3608</v>
      </c>
      <c r="AQ14" s="49">
        <v>94</v>
      </c>
      <c r="AR14" s="49">
        <v>98</v>
      </c>
      <c r="AS14" s="49">
        <v>2278</v>
      </c>
      <c r="AT14" s="49">
        <v>962</v>
      </c>
      <c r="AU14" s="49">
        <v>211</v>
      </c>
      <c r="AV14" s="49" t="s">
        <v>3026</v>
      </c>
      <c r="AW14" s="49">
        <v>414</v>
      </c>
    </row>
    <row r="15" spans="1:49" s="49" customFormat="1" ht="30.75" customHeight="1" x14ac:dyDescent="0.25">
      <c r="A15" s="83"/>
      <c r="B15" s="86" t="s">
        <v>49</v>
      </c>
      <c r="C15" s="203">
        <v>1663</v>
      </c>
      <c r="D15" s="12">
        <v>7.7519379844961239E-3</v>
      </c>
      <c r="E15" s="12">
        <v>0.99224806201550386</v>
      </c>
      <c r="F15" s="204">
        <v>84</v>
      </c>
      <c r="G15" s="204">
        <v>14</v>
      </c>
      <c r="H15" s="239">
        <v>20018</v>
      </c>
      <c r="I15" s="287">
        <v>0.76</v>
      </c>
      <c r="J15" s="210">
        <v>659</v>
      </c>
      <c r="K15" s="59">
        <f t="shared" si="0"/>
        <v>8307.5232290938166</v>
      </c>
      <c r="L15" s="137">
        <v>130</v>
      </c>
      <c r="M15" s="59">
        <v>62</v>
      </c>
      <c r="N15" s="11">
        <v>0.55600000000000005</v>
      </c>
      <c r="O15" s="56">
        <f t="shared" si="1"/>
        <v>8.4185207456404093E-3</v>
      </c>
      <c r="P15" s="150">
        <f t="shared" si="2"/>
        <v>699.37056649015892</v>
      </c>
      <c r="Q15" s="194">
        <v>42.1</v>
      </c>
      <c r="R15" s="97" t="e">
        <f>C15-F15-#REF!</f>
        <v>#REF!</v>
      </c>
      <c r="S15" s="96">
        <f t="shared" ca="1" si="7"/>
        <v>44597</v>
      </c>
      <c r="T15" s="93">
        <f t="shared" si="3"/>
        <v>3326</v>
      </c>
      <c r="U15" s="84">
        <v>7</v>
      </c>
      <c r="V15" s="84">
        <v>6</v>
      </c>
      <c r="W15" s="84">
        <v>3</v>
      </c>
      <c r="X15" s="99" t="s">
        <v>49</v>
      </c>
      <c r="Y15" s="331"/>
      <c r="Z15" s="331"/>
      <c r="AA15" s="348">
        <f t="shared" si="8"/>
        <v>0.84555288461538458</v>
      </c>
      <c r="AB15" s="349">
        <v>2509</v>
      </c>
      <c r="AC15" s="350">
        <v>0.14455263006279886</v>
      </c>
      <c r="AD15" s="349">
        <f t="shared" si="10"/>
        <v>2893.6545485971078</v>
      </c>
      <c r="AE15" s="349">
        <v>3328</v>
      </c>
      <c r="AF15" s="441">
        <f t="shared" si="5"/>
        <v>0.16625037466280349</v>
      </c>
      <c r="AG15" s="349">
        <v>2814</v>
      </c>
      <c r="AH15" s="353">
        <v>1637</v>
      </c>
      <c r="AI15" s="356">
        <f t="shared" si="6"/>
        <v>0.97247268211897453</v>
      </c>
      <c r="AJ15" s="309">
        <f t="shared" si="9"/>
        <v>0.49188701923076922</v>
      </c>
      <c r="AK15" s="246"/>
      <c r="AL15" s="246" t="s">
        <v>12</v>
      </c>
      <c r="AM15" s="246">
        <v>2517</v>
      </c>
      <c r="AN15" s="246">
        <v>19</v>
      </c>
      <c r="AO15" s="246">
        <v>2440</v>
      </c>
      <c r="AP15" s="246">
        <v>1883</v>
      </c>
      <c r="AQ15" s="49">
        <v>60</v>
      </c>
      <c r="AR15" s="49">
        <v>62</v>
      </c>
      <c r="AS15" s="49">
        <v>1483</v>
      </c>
      <c r="AT15" s="49">
        <v>569</v>
      </c>
      <c r="AU15" s="49">
        <v>188</v>
      </c>
      <c r="AV15" s="49" t="s">
        <v>3027</v>
      </c>
      <c r="AW15" s="49">
        <v>309</v>
      </c>
    </row>
    <row r="16" spans="1:49" s="49" customFormat="1" ht="29.25" customHeight="1" x14ac:dyDescent="0.25">
      <c r="A16" s="83"/>
      <c r="B16" s="86" t="s">
        <v>50</v>
      </c>
      <c r="C16" s="203">
        <v>2294</v>
      </c>
      <c r="D16" s="12">
        <v>0.17826086956521739</v>
      </c>
      <c r="E16" s="12">
        <v>0.82173913043478264</v>
      </c>
      <c r="F16" s="204">
        <v>199</v>
      </c>
      <c r="G16" s="204">
        <v>29</v>
      </c>
      <c r="H16" s="239">
        <v>26686</v>
      </c>
      <c r="I16" s="287">
        <v>0.82</v>
      </c>
      <c r="J16" s="210">
        <v>738</v>
      </c>
      <c r="K16" s="58">
        <f t="shared" si="0"/>
        <v>8596.2677059132129</v>
      </c>
      <c r="L16" s="76">
        <v>78</v>
      </c>
      <c r="M16" s="58">
        <v>62</v>
      </c>
      <c r="N16" s="11">
        <v>0.4577205882352941</v>
      </c>
      <c r="O16" s="56">
        <f t="shared" si="1"/>
        <v>1.2641673931996512E-2</v>
      </c>
      <c r="P16" s="150">
        <f t="shared" si="2"/>
        <v>1086.7121337030653</v>
      </c>
      <c r="Q16" s="194">
        <v>42.3</v>
      </c>
      <c r="R16" s="97" t="e">
        <f>C16-F16-#REF!</f>
        <v>#REF!</v>
      </c>
      <c r="S16" s="96">
        <f t="shared" ca="1" si="7"/>
        <v>44545</v>
      </c>
      <c r="T16" s="93">
        <f t="shared" si="3"/>
        <v>4588</v>
      </c>
      <c r="U16" s="84">
        <v>6</v>
      </c>
      <c r="V16" s="84">
        <v>4</v>
      </c>
      <c r="W16" s="84">
        <v>3</v>
      </c>
      <c r="X16" s="99" t="s">
        <v>50</v>
      </c>
      <c r="Y16" s="331"/>
      <c r="Z16" s="331"/>
      <c r="AA16" s="348">
        <f t="shared" si="8"/>
        <v>0.78491088423602695</v>
      </c>
      <c r="AB16" s="349">
        <v>4562</v>
      </c>
      <c r="AC16" s="350">
        <v>0.17775180206506916</v>
      </c>
      <c r="AD16" s="349">
        <f t="shared" si="10"/>
        <v>4743.4845899084357</v>
      </c>
      <c r="AE16" s="349">
        <v>5779</v>
      </c>
      <c r="AF16" s="441">
        <f t="shared" si="5"/>
        <v>0.21655549726448325</v>
      </c>
      <c r="AG16" s="349">
        <v>4536</v>
      </c>
      <c r="AH16" s="353">
        <v>2629</v>
      </c>
      <c r="AI16" s="356">
        <f t="shared" si="6"/>
        <v>0.95625903574139348</v>
      </c>
      <c r="AJ16" s="309">
        <f t="shared" si="9"/>
        <v>0.45492299705831457</v>
      </c>
      <c r="AK16" s="246"/>
      <c r="AL16" s="246" t="s">
        <v>8</v>
      </c>
      <c r="AM16" s="246">
        <v>34845</v>
      </c>
      <c r="AN16" s="246">
        <v>460</v>
      </c>
      <c r="AO16" s="246">
        <v>33569</v>
      </c>
      <c r="AP16" s="246">
        <v>20332</v>
      </c>
      <c r="AQ16" s="49">
        <v>671</v>
      </c>
      <c r="AR16" s="49">
        <v>688</v>
      </c>
      <c r="AS16" s="49">
        <v>24866</v>
      </c>
      <c r="AT16" s="49">
        <v>6093</v>
      </c>
      <c r="AU16" s="49">
        <v>159</v>
      </c>
      <c r="AV16" s="49" t="s">
        <v>3028</v>
      </c>
      <c r="AW16" s="49">
        <v>552</v>
      </c>
    </row>
    <row r="17" spans="1:49" s="49" customFormat="1" ht="36" customHeight="1" x14ac:dyDescent="0.25">
      <c r="A17" s="90"/>
      <c r="B17" s="86" t="s">
        <v>27</v>
      </c>
      <c r="C17" s="203">
        <v>9956</v>
      </c>
      <c r="D17" s="12">
        <v>0.20763636363636365</v>
      </c>
      <c r="E17" s="12">
        <v>0.79236363636363638</v>
      </c>
      <c r="F17" s="204">
        <v>2499</v>
      </c>
      <c r="G17" s="204">
        <v>142</v>
      </c>
      <c r="H17" s="89">
        <v>114198</v>
      </c>
      <c r="I17" s="287">
        <v>0.96</v>
      </c>
      <c r="J17" s="210">
        <v>628</v>
      </c>
      <c r="K17" s="58">
        <f t="shared" si="0"/>
        <v>8718.1912117550219</v>
      </c>
      <c r="L17" s="76">
        <v>119</v>
      </c>
      <c r="M17" s="58">
        <v>27</v>
      </c>
      <c r="N17" s="11">
        <v>0.60376175548589339</v>
      </c>
      <c r="O17" s="56">
        <f t="shared" si="1"/>
        <v>1.4262756126958619E-2</v>
      </c>
      <c r="P17" s="150">
        <f t="shared" si="2"/>
        <v>1243.4543512145572</v>
      </c>
      <c r="Q17" s="194">
        <v>44.6</v>
      </c>
      <c r="R17" s="97" t="e">
        <f>C17-F17-#REF!</f>
        <v>#REF!</v>
      </c>
      <c r="S17" s="96">
        <f t="shared" ca="1" si="7"/>
        <v>44586</v>
      </c>
      <c r="T17" s="101">
        <f t="shared" si="3"/>
        <v>19912</v>
      </c>
      <c r="U17" s="84">
        <v>21</v>
      </c>
      <c r="V17" s="84">
        <v>27</v>
      </c>
      <c r="W17" s="84">
        <v>34</v>
      </c>
      <c r="X17" s="99" t="s">
        <v>27</v>
      </c>
      <c r="Y17" s="332"/>
      <c r="Z17" s="333"/>
      <c r="AA17" s="348">
        <f t="shared" si="8"/>
        <v>0.84110702535320303</v>
      </c>
      <c r="AB17" s="349">
        <v>16396</v>
      </c>
      <c r="AC17" s="350">
        <v>0.16277499801445477</v>
      </c>
      <c r="AD17" s="349">
        <f t="shared" si="10"/>
        <v>18588.579223254706</v>
      </c>
      <c r="AE17" s="349">
        <v>20668</v>
      </c>
      <c r="AF17" s="441">
        <f t="shared" si="5"/>
        <v>0.18098390514720047</v>
      </c>
      <c r="AG17" s="349">
        <v>17384</v>
      </c>
      <c r="AH17" s="353">
        <v>9417</v>
      </c>
      <c r="AI17" s="356">
        <f t="shared" si="6"/>
        <v>0.93519788635875123</v>
      </c>
      <c r="AJ17" s="309">
        <f t="shared" si="9"/>
        <v>0.45563189471646992</v>
      </c>
      <c r="AK17" s="246"/>
      <c r="AL17" s="246" t="s">
        <v>49</v>
      </c>
      <c r="AM17" s="246">
        <v>1734</v>
      </c>
      <c r="AN17" s="246">
        <v>30</v>
      </c>
      <c r="AO17" s="246">
        <v>1687</v>
      </c>
      <c r="AP17" s="246">
        <v>935</v>
      </c>
      <c r="AQ17" s="49">
        <v>14</v>
      </c>
      <c r="AR17" s="49">
        <v>15</v>
      </c>
      <c r="AS17" s="49">
        <v>596</v>
      </c>
      <c r="AT17" s="49">
        <v>119</v>
      </c>
      <c r="AU17" s="49">
        <v>140</v>
      </c>
      <c r="AV17" s="49" t="s">
        <v>3029</v>
      </c>
      <c r="AW17" s="49">
        <v>564</v>
      </c>
    </row>
    <row r="18" spans="1:49" s="49" customFormat="1" ht="30.75" customHeight="1" x14ac:dyDescent="0.25">
      <c r="A18" s="83"/>
      <c r="B18" s="86" t="s">
        <v>51</v>
      </c>
      <c r="C18" s="203">
        <v>2749</v>
      </c>
      <c r="D18" s="12">
        <v>1.948051948051948E-2</v>
      </c>
      <c r="E18" s="12">
        <v>0.98051948051948057</v>
      </c>
      <c r="F18" s="204">
        <v>781</v>
      </c>
      <c r="G18" s="204">
        <v>90</v>
      </c>
      <c r="H18" s="239">
        <v>39974</v>
      </c>
      <c r="I18" s="287">
        <v>0.97</v>
      </c>
      <c r="J18" s="210">
        <v>640</v>
      </c>
      <c r="K18" s="57">
        <f t="shared" si="0"/>
        <v>6876.9700305198385</v>
      </c>
      <c r="L18" s="76">
        <v>103</v>
      </c>
      <c r="M18" s="57">
        <v>55</v>
      </c>
      <c r="N18" s="11">
        <v>0.59485924112607103</v>
      </c>
      <c r="O18" s="56">
        <f t="shared" si="1"/>
        <v>3.2739177882866496E-2</v>
      </c>
      <c r="P18" s="150">
        <f t="shared" si="2"/>
        <v>2251.4634512433086</v>
      </c>
      <c r="Q18" s="194">
        <v>38.299999999999997</v>
      </c>
      <c r="R18" s="97" t="e">
        <f>C18-F18-#REF!</f>
        <v>#REF!</v>
      </c>
      <c r="S18" s="96">
        <f t="shared" ca="1" si="7"/>
        <v>44570</v>
      </c>
      <c r="T18" s="93">
        <f t="shared" si="3"/>
        <v>5498</v>
      </c>
      <c r="U18" s="84">
        <v>13</v>
      </c>
      <c r="V18" s="84">
        <v>15</v>
      </c>
      <c r="W18" s="84">
        <v>11</v>
      </c>
      <c r="X18" s="99" t="s">
        <v>51</v>
      </c>
      <c r="Y18" s="332"/>
      <c r="Z18" s="333"/>
      <c r="AA18" s="348">
        <f t="shared" si="8"/>
        <v>0.83732996774645907</v>
      </c>
      <c r="AB18" s="349">
        <v>5713</v>
      </c>
      <c r="AC18" s="350">
        <v>0.15972824111611261</v>
      </c>
      <c r="AD18" s="349">
        <f t="shared" si="10"/>
        <v>6384.9767103754857</v>
      </c>
      <c r="AE18" s="349">
        <v>7131</v>
      </c>
      <c r="AF18" s="441">
        <f t="shared" si="5"/>
        <v>0.17839095412017811</v>
      </c>
      <c r="AG18" s="349">
        <v>5971</v>
      </c>
      <c r="AH18" s="353">
        <v>2379</v>
      </c>
      <c r="AI18" s="356">
        <f t="shared" si="6"/>
        <v>0.93516394355788646</v>
      </c>
      <c r="AJ18" s="309">
        <f t="shared" si="9"/>
        <v>0.33361379890618426</v>
      </c>
      <c r="AK18" s="246"/>
      <c r="AL18" s="246" t="s">
        <v>50</v>
      </c>
      <c r="AM18" s="246">
        <v>2522</v>
      </c>
      <c r="AN18" s="246">
        <v>15</v>
      </c>
      <c r="AO18" s="246">
        <v>2456</v>
      </c>
      <c r="AP18" s="246">
        <v>1726</v>
      </c>
      <c r="AQ18" s="49">
        <v>30</v>
      </c>
      <c r="AR18" s="49">
        <v>28</v>
      </c>
      <c r="AS18" s="49">
        <v>1522</v>
      </c>
      <c r="AT18" s="49">
        <v>409</v>
      </c>
      <c r="AU18" s="49">
        <v>86</v>
      </c>
      <c r="AV18" s="49" t="s">
        <v>3030</v>
      </c>
      <c r="AW18" s="49">
        <v>1038</v>
      </c>
    </row>
    <row r="19" spans="1:49" s="49" customFormat="1" ht="30.75" customHeight="1" x14ac:dyDescent="0.25">
      <c r="A19" s="83"/>
      <c r="B19" s="87" t="s">
        <v>10</v>
      </c>
      <c r="C19" s="203">
        <v>3379</v>
      </c>
      <c r="D19" s="12">
        <v>1.4184397163120567E-2</v>
      </c>
      <c r="E19" s="12">
        <v>0.98581560283687941</v>
      </c>
      <c r="F19" s="204">
        <v>278</v>
      </c>
      <c r="G19" s="204">
        <v>84</v>
      </c>
      <c r="H19" s="89">
        <v>52876</v>
      </c>
      <c r="I19" s="287">
        <v>0.89</v>
      </c>
      <c r="J19" s="210">
        <v>571</v>
      </c>
      <c r="K19" s="59">
        <f t="shared" si="0"/>
        <v>6390.4228761630984</v>
      </c>
      <c r="L19" s="136">
        <v>98</v>
      </c>
      <c r="M19" s="59">
        <v>61</v>
      </c>
      <c r="N19" s="11">
        <v>0.42240587695133147</v>
      </c>
      <c r="O19" s="56">
        <f t="shared" si="1"/>
        <v>2.4859425865640723E-2</v>
      </c>
      <c r="P19" s="150">
        <f t="shared" si="2"/>
        <v>1588.6224374007111</v>
      </c>
      <c r="Q19" s="194">
        <v>35</v>
      </c>
      <c r="R19" s="97" t="e">
        <f>C19-F19-#REF!</f>
        <v>#REF!</v>
      </c>
      <c r="S19" s="96">
        <f t="shared" ca="1" si="7"/>
        <v>44565</v>
      </c>
      <c r="T19" s="93">
        <f t="shared" si="3"/>
        <v>6758</v>
      </c>
      <c r="U19" s="91">
        <v>3</v>
      </c>
      <c r="V19" s="91">
        <v>8</v>
      </c>
      <c r="W19" s="91">
        <v>7</v>
      </c>
      <c r="X19" s="100" t="s">
        <v>10</v>
      </c>
      <c r="Y19" s="332"/>
      <c r="Z19" s="333"/>
      <c r="AA19" s="348">
        <f t="shared" si="8"/>
        <v>0.82440136830102617</v>
      </c>
      <c r="AB19" s="349">
        <v>7182</v>
      </c>
      <c r="AC19" s="350">
        <v>0.14667619728377412</v>
      </c>
      <c r="AD19" s="349">
        <f t="shared" si="10"/>
        <v>7755.6506075768402</v>
      </c>
      <c r="AE19" s="349">
        <v>8770</v>
      </c>
      <c r="AF19" s="441">
        <f t="shared" si="5"/>
        <v>0.16585974733338377</v>
      </c>
      <c r="AG19" s="349">
        <v>7230</v>
      </c>
      <c r="AH19" s="353">
        <v>3486</v>
      </c>
      <c r="AI19" s="356">
        <f t="shared" si="6"/>
        <v>0.9322235316965789</v>
      </c>
      <c r="AJ19" s="309">
        <f t="shared" si="9"/>
        <v>0.39749144811858611</v>
      </c>
      <c r="AK19" s="246"/>
      <c r="AL19" s="246" t="s">
        <v>27</v>
      </c>
      <c r="AM19" s="246">
        <v>10460</v>
      </c>
      <c r="AN19" s="246">
        <v>65</v>
      </c>
      <c r="AO19" s="246">
        <v>10313</v>
      </c>
      <c r="AP19" s="246">
        <v>7322</v>
      </c>
      <c r="AQ19" s="49">
        <v>142</v>
      </c>
      <c r="AR19" s="49">
        <v>139</v>
      </c>
      <c r="AS19" s="49">
        <v>5457</v>
      </c>
      <c r="AT19" s="49">
        <v>1032</v>
      </c>
      <c r="AU19" s="49">
        <v>170</v>
      </c>
      <c r="AV19" s="49" t="s">
        <v>3023</v>
      </c>
      <c r="AW19" s="49">
        <v>548</v>
      </c>
    </row>
    <row r="20" spans="1:49" s="49" customFormat="1" ht="30.75" customHeight="1" thickBot="1" x14ac:dyDescent="0.3">
      <c r="A20" s="83"/>
      <c r="B20" s="87" t="s">
        <v>1032</v>
      </c>
      <c r="C20" s="151">
        <v>141</v>
      </c>
      <c r="D20" s="152"/>
      <c r="E20" s="152"/>
      <c r="F20" s="153"/>
      <c r="G20" s="153"/>
      <c r="H20" s="153"/>
      <c r="I20" s="208"/>
      <c r="J20" s="209"/>
      <c r="K20" s="153"/>
      <c r="L20" s="153"/>
      <c r="M20" s="153"/>
      <c r="N20" s="153"/>
      <c r="O20" s="153"/>
      <c r="P20" s="154"/>
      <c r="Q20" s="154"/>
      <c r="R20" s="138"/>
      <c r="S20" s="139"/>
      <c r="T20" s="140">
        <f t="shared" si="3"/>
        <v>282</v>
      </c>
      <c r="U20" s="141"/>
      <c r="V20" s="142"/>
      <c r="W20" s="143"/>
      <c r="X20" s="100"/>
      <c r="Y20" s="332"/>
      <c r="Z20" s="333"/>
      <c r="AA20" s="334"/>
      <c r="AB20" s="333"/>
      <c r="AC20" s="360"/>
      <c r="AD20" s="361"/>
      <c r="AE20" s="361"/>
      <c r="AF20" s="441"/>
      <c r="AG20" s="362"/>
      <c r="AH20" s="362"/>
      <c r="AI20" s="357"/>
      <c r="AJ20" s="352"/>
      <c r="AK20" s="247"/>
      <c r="AL20" s="247" t="s">
        <v>51</v>
      </c>
      <c r="AM20" s="247">
        <v>2971</v>
      </c>
      <c r="AN20" s="247">
        <v>5</v>
      </c>
      <c r="AO20" s="247">
        <v>2904</v>
      </c>
      <c r="AP20" s="247">
        <v>2423</v>
      </c>
      <c r="AQ20" s="7">
        <v>91</v>
      </c>
      <c r="AR20" s="7">
        <v>89</v>
      </c>
      <c r="AS20" s="7">
        <v>1779</v>
      </c>
      <c r="AT20" s="7">
        <v>1163</v>
      </c>
      <c r="AU20" s="7">
        <v>135</v>
      </c>
      <c r="AV20" s="7" t="s">
        <v>3031</v>
      </c>
      <c r="AW20" s="49">
        <v>618</v>
      </c>
    </row>
    <row r="21" spans="1:49" s="7" customFormat="1" ht="26.1" customHeight="1" thickBot="1" x14ac:dyDescent="0.3">
      <c r="A21" s="10"/>
      <c r="B21" s="363" t="s">
        <v>53</v>
      </c>
      <c r="C21" s="144">
        <f>SUM(C3:C20)</f>
        <v>119974</v>
      </c>
      <c r="D21" s="145">
        <v>0.1706067231484012</v>
      </c>
      <c r="E21" s="145">
        <v>0.8293932768515988</v>
      </c>
      <c r="F21" s="144">
        <f>SUM(F3:F19)</f>
        <v>25342</v>
      </c>
      <c r="G21" s="144">
        <f>SUM(G3:G19)</f>
        <v>2023</v>
      </c>
      <c r="H21" s="146">
        <f>SUM(H3:H19)</f>
        <v>1398510</v>
      </c>
      <c r="I21" s="144">
        <v>0.96</v>
      </c>
      <c r="J21" s="144">
        <v>697</v>
      </c>
      <c r="K21" s="147">
        <f>C21/H21*100000</f>
        <v>8578.7016181507461</v>
      </c>
      <c r="L21" s="144">
        <v>124</v>
      </c>
      <c r="M21" s="144">
        <v>0.15200093611046103</v>
      </c>
      <c r="N21" s="144" t="e">
        <f>C21*E21/(C21+#REF!)</f>
        <v>#REF!</v>
      </c>
      <c r="O21" s="149">
        <f>G21/C21</f>
        <v>1.6861986763798822E-2</v>
      </c>
      <c r="P21" s="148">
        <f>G21/H21*1000000</f>
        <v>1446.5395313583742</v>
      </c>
      <c r="Q21" s="145">
        <f>572716/H21</f>
        <v>0.40951870204717877</v>
      </c>
      <c r="R21" s="145" t="e">
        <f>266354/#REF!</f>
        <v>#REF!</v>
      </c>
      <c r="S21" s="145">
        <f>266354/I21</f>
        <v>277452.08333333337</v>
      </c>
      <c r="T21" s="145">
        <f>266354/J21</f>
        <v>382.14347202295551</v>
      </c>
      <c r="U21" s="145" t="e">
        <f>266354/#REF!</f>
        <v>#REF!</v>
      </c>
      <c r="V21" s="145">
        <f>266354/K21</f>
        <v>31.048288174104389</v>
      </c>
      <c r="W21" s="145" t="e">
        <f>266354/#REF!</f>
        <v>#REF!</v>
      </c>
      <c r="X21" s="145">
        <f>266354/L21</f>
        <v>2148.016129032258</v>
      </c>
      <c r="Y21" s="145">
        <f>266354/M21</f>
        <v>1752318.1555042341</v>
      </c>
      <c r="Z21" s="145" t="e">
        <f>266354/N21</f>
        <v>#REF!</v>
      </c>
      <c r="AA21" s="351">
        <f>AG21/AE21</f>
        <v>0.80554229591297921</v>
      </c>
      <c r="AB21" s="364">
        <f>SUM(AB3:AB20)</f>
        <v>177284</v>
      </c>
      <c r="AC21" s="389">
        <v>0.14000000000000001</v>
      </c>
      <c r="AD21" s="364">
        <f>H21*AC21</f>
        <v>195791.40000000002</v>
      </c>
      <c r="AE21" s="364">
        <f>SUM(AE3:AE19)</f>
        <v>236725</v>
      </c>
      <c r="AF21" s="441">
        <f>AE21/H21</f>
        <v>0.16926943675769213</v>
      </c>
      <c r="AG21" s="364">
        <f>SUM(AG3:AG20)</f>
        <v>190692</v>
      </c>
      <c r="AH21" s="365">
        <f>SUM(AH3:AH20)</f>
        <v>93473</v>
      </c>
      <c r="AI21" s="358">
        <f>AG21/AD21</f>
        <v>0.97395493366920083</v>
      </c>
      <c r="AJ21" s="359">
        <f>AH21/AE21</f>
        <v>0.3948590136234027</v>
      </c>
      <c r="AK21" s="248"/>
      <c r="AL21" s="248" t="s">
        <v>10</v>
      </c>
      <c r="AM21" s="248">
        <v>3517</v>
      </c>
      <c r="AN21" s="248">
        <v>24</v>
      </c>
      <c r="AO21" s="248">
        <v>3456</v>
      </c>
      <c r="AP21" s="248">
        <v>2237</v>
      </c>
      <c r="AQ21" s="3">
        <v>84</v>
      </c>
      <c r="AR21" s="3">
        <v>86</v>
      </c>
      <c r="AS21" s="3">
        <v>1752</v>
      </c>
      <c r="AT21" s="3">
        <v>310</v>
      </c>
      <c r="AU21" s="3">
        <v>225</v>
      </c>
      <c r="AV21" s="3" t="s">
        <v>3032</v>
      </c>
      <c r="AW21" s="7">
        <v>409</v>
      </c>
    </row>
    <row r="22" spans="1:49" s="3" customFormat="1" ht="15.75" x14ac:dyDescent="0.25">
      <c r="B22" s="211"/>
      <c r="C22" s="4">
        <v>829</v>
      </c>
      <c r="D22" s="4"/>
      <c r="E22" s="4"/>
      <c r="F22" s="74"/>
      <c r="G22" s="74"/>
      <c r="H22" s="212"/>
      <c r="I22" s="5"/>
      <c r="J22" s="5"/>
      <c r="K22" s="17"/>
      <c r="L22" s="17"/>
      <c r="M22" s="17"/>
      <c r="N22" s="17"/>
      <c r="O22" s="17"/>
      <c r="P22" s="51"/>
      <c r="Q22" s="51"/>
      <c r="R22" s="82"/>
      <c r="S22" s="73"/>
      <c r="T22" s="74"/>
      <c r="U22" s="5"/>
      <c r="V22" s="5"/>
      <c r="Y22" s="9"/>
      <c r="Z22" s="9"/>
      <c r="AA22" s="9"/>
      <c r="AB22" s="9"/>
      <c r="AC22" s="289"/>
      <c r="AD22" s="290"/>
      <c r="AE22" s="290"/>
      <c r="AF22" s="441"/>
      <c r="AG22" s="248"/>
      <c r="AH22" s="248"/>
      <c r="AI22" s="290"/>
      <c r="AJ22" s="290"/>
    </row>
    <row r="23" spans="1:49" s="3" customFormat="1" ht="23.25" customHeight="1" x14ac:dyDescent="0.25">
      <c r="B23" s="272"/>
      <c r="C23" s="525" t="s">
        <v>1120</v>
      </c>
      <c r="D23" s="525"/>
      <c r="E23" s="525"/>
      <c r="F23" s="525"/>
      <c r="G23" s="525"/>
      <c r="H23" s="525"/>
      <c r="I23" s="525"/>
      <c r="J23" s="525"/>
      <c r="K23" s="273"/>
      <c r="L23" s="295">
        <f ca="1">TODAY()+L21</f>
        <v>44591</v>
      </c>
      <c r="M23" s="17"/>
      <c r="N23" s="17"/>
      <c r="O23" s="17"/>
      <c r="P23" s="51" t="s">
        <v>1122</v>
      </c>
      <c r="Q23" s="51">
        <v>302901</v>
      </c>
      <c r="R23" s="82"/>
      <c r="S23" s="73"/>
      <c r="T23" s="74"/>
      <c r="U23" s="5"/>
      <c r="V23" s="5"/>
      <c r="Y23" s="9"/>
      <c r="Z23" s="9"/>
      <c r="AA23" s="9"/>
      <c r="AB23" s="9"/>
      <c r="AC23" s="289"/>
      <c r="AD23" s="290"/>
      <c r="AE23" s="290"/>
      <c r="AF23" s="441"/>
      <c r="AG23" s="248"/>
      <c r="AH23" s="248"/>
      <c r="AI23" s="290"/>
      <c r="AJ23" s="290"/>
      <c r="AK23" s="248"/>
      <c r="AL23" s="248"/>
      <c r="AM23" s="248"/>
      <c r="AN23" s="248"/>
      <c r="AO23" s="248"/>
      <c r="AP23" s="248"/>
    </row>
    <row r="24" spans="1:49" s="3" customFormat="1" ht="21" x14ac:dyDescent="0.25">
      <c r="B24" s="211"/>
      <c r="C24" s="243">
        <v>115530</v>
      </c>
      <c r="D24" s="4"/>
      <c r="E24" s="4"/>
      <c r="F24" s="4"/>
      <c r="G24" s="4"/>
      <c r="H24" s="159"/>
      <c r="I24" s="5"/>
      <c r="J24" s="5"/>
      <c r="K24" s="274"/>
      <c r="L24" s="296">
        <f>C21*2</f>
        <v>239948</v>
      </c>
      <c r="M24" s="17"/>
      <c r="N24" s="17"/>
      <c r="O24" s="17"/>
      <c r="P24" s="51" t="s">
        <v>1123</v>
      </c>
      <c r="Q24" s="276">
        <v>224360</v>
      </c>
      <c r="R24" s="82"/>
      <c r="S24" s="73"/>
      <c r="T24" s="74"/>
      <c r="U24" s="5"/>
      <c r="V24" s="5"/>
      <c r="Y24" s="9"/>
      <c r="Z24" s="9"/>
      <c r="AA24" s="9"/>
      <c r="AB24" s="9"/>
      <c r="AC24" s="270"/>
      <c r="AD24" s="248"/>
      <c r="AE24" s="248"/>
      <c r="AF24" s="441"/>
      <c r="AG24" s="248"/>
      <c r="AH24" s="248"/>
      <c r="AI24" s="248"/>
      <c r="AJ24" s="248"/>
      <c r="AK24" s="248"/>
      <c r="AL24" s="248"/>
      <c r="AM24" s="248"/>
      <c r="AN24" s="248"/>
      <c r="AO24" s="248"/>
      <c r="AP24" s="248"/>
    </row>
    <row r="25" spans="1:49" s="3" customFormat="1" ht="20.25" x14ac:dyDescent="0.25">
      <c r="B25" s="413">
        <v>96517</v>
      </c>
      <c r="C25" s="243">
        <f>C24-C21</f>
        <v>-4444</v>
      </c>
      <c r="D25" s="4"/>
      <c r="E25" s="4"/>
      <c r="F25" s="4"/>
      <c r="G25" s="4"/>
      <c r="H25" s="214"/>
      <c r="I25" s="5"/>
      <c r="J25" s="5"/>
      <c r="K25" s="240"/>
      <c r="L25" s="5"/>
      <c r="M25" s="5"/>
      <c r="N25" s="5"/>
      <c r="O25" s="5"/>
      <c r="P25" s="213" t="s">
        <v>1124</v>
      </c>
      <c r="Q25" s="213">
        <f>Q23-Q24</f>
        <v>78541</v>
      </c>
      <c r="R25" s="82"/>
      <c r="S25" s="73"/>
      <c r="T25" s="74"/>
      <c r="U25" s="5"/>
      <c r="V25" s="5"/>
      <c r="Y25" s="9"/>
      <c r="Z25" s="9"/>
      <c r="AA25" s="9"/>
      <c r="AB25" s="9"/>
      <c r="AC25" s="270"/>
      <c r="AD25" s="248"/>
      <c r="AE25" s="248"/>
      <c r="AF25" s="441"/>
      <c r="AG25" s="248"/>
      <c r="AH25" s="248"/>
      <c r="AI25" s="248"/>
      <c r="AJ25" s="248"/>
      <c r="AK25" s="248"/>
      <c r="AL25" s="248"/>
      <c r="AM25" s="248"/>
      <c r="AN25" s="248"/>
      <c r="AO25" s="248"/>
      <c r="AP25" s="248"/>
    </row>
    <row r="26" spans="1:49" s="3" customFormat="1" x14ac:dyDescent="0.25">
      <c r="B26" s="82"/>
      <c r="C26" s="4"/>
      <c r="D26" s="4"/>
      <c r="E26" s="4"/>
      <c r="F26" s="4"/>
      <c r="G26" s="4"/>
      <c r="H26" s="5"/>
      <c r="I26" s="5"/>
      <c r="J26" s="5"/>
      <c r="K26" s="241"/>
      <c r="L26" s="215"/>
      <c r="M26" s="215"/>
      <c r="N26" s="5"/>
      <c r="O26" s="215"/>
      <c r="P26" s="216"/>
      <c r="Q26" s="216"/>
      <c r="R26" s="217"/>
      <c r="S26" s="73"/>
      <c r="T26" s="74"/>
      <c r="U26" s="5"/>
      <c r="V26" s="5"/>
      <c r="Y26" s="9"/>
      <c r="Z26" s="9"/>
      <c r="AA26" s="9"/>
      <c r="AB26" s="9"/>
      <c r="AC26" s="270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</row>
    <row r="27" spans="1:49" s="3" customFormat="1" x14ac:dyDescent="0.25">
      <c r="B27" s="82"/>
      <c r="C27" s="4">
        <v>72082</v>
      </c>
      <c r="D27" s="4"/>
      <c r="E27" s="4"/>
      <c r="F27" s="4"/>
      <c r="G27" s="4">
        <v>93401</v>
      </c>
      <c r="H27" s="5"/>
      <c r="I27" s="5"/>
      <c r="J27" s="5"/>
      <c r="K27" s="5"/>
      <c r="L27" s="215"/>
      <c r="M27" s="215"/>
      <c r="N27" s="5"/>
      <c r="O27" s="215"/>
      <c r="P27" s="216" t="s">
        <v>1125</v>
      </c>
      <c r="Q27" s="216">
        <v>3000</v>
      </c>
      <c r="R27" s="277">
        <f>Q25/Q27</f>
        <v>26.180333333333333</v>
      </c>
      <c r="S27" s="73"/>
      <c r="T27" s="74"/>
      <c r="U27" s="5"/>
      <c r="V27" s="5"/>
      <c r="Y27" s="9"/>
      <c r="Z27" s="9"/>
      <c r="AA27" s="9"/>
      <c r="AB27" s="9"/>
      <c r="AC27" s="270"/>
      <c r="AD27" s="248"/>
      <c r="AE27" s="248"/>
      <c r="AF27" s="248"/>
      <c r="AG27" s="248"/>
      <c r="AH27" s="248"/>
      <c r="AI27" s="248"/>
      <c r="AJ27" s="248"/>
      <c r="AK27" s="248"/>
      <c r="AL27" s="248"/>
      <c r="AM27" s="248"/>
      <c r="AN27" s="248"/>
      <c r="AO27" s="248"/>
      <c r="AP27" s="248"/>
    </row>
    <row r="28" spans="1:49" s="3" customFormat="1" x14ac:dyDescent="0.25">
      <c r="B28" s="82"/>
      <c r="C28" s="310">
        <f>C24-C27</f>
        <v>43448</v>
      </c>
      <c r="D28" s="4"/>
      <c r="E28" s="218"/>
      <c r="F28" s="4"/>
      <c r="G28" s="4">
        <f>C21-G27</f>
        <v>26573</v>
      </c>
      <c r="H28" s="5"/>
      <c r="I28" s="5"/>
      <c r="J28" s="5"/>
      <c r="K28" s="5"/>
      <c r="L28" s="5"/>
      <c r="M28" s="5"/>
      <c r="N28" s="5"/>
      <c r="O28" s="5"/>
      <c r="P28" s="213"/>
      <c r="Q28" s="213"/>
      <c r="R28" s="82"/>
      <c r="S28" s="73"/>
      <c r="T28" s="74"/>
      <c r="U28" s="5"/>
      <c r="V28" s="5"/>
      <c r="Y28" s="9"/>
      <c r="Z28" s="9"/>
      <c r="AA28" s="9"/>
      <c r="AB28" s="9"/>
      <c r="AC28" s="270"/>
      <c r="AD28" s="248"/>
      <c r="AE28" s="248"/>
      <c r="AF28" s="248"/>
      <c r="AG28" s="248"/>
      <c r="AH28" s="248"/>
      <c r="AI28" s="248"/>
      <c r="AJ28" s="248"/>
      <c r="AK28" s="248"/>
      <c r="AL28" s="248"/>
      <c r="AM28" s="248"/>
      <c r="AN28" s="248"/>
      <c r="AO28" s="248"/>
      <c r="AP28" s="248"/>
    </row>
    <row r="29" spans="1:49" s="3" customFormat="1" x14ac:dyDescent="0.25">
      <c r="B29" s="82"/>
      <c r="C29" s="4"/>
      <c r="D29" s="4"/>
      <c r="E29" s="218"/>
      <c r="F29" s="4"/>
      <c r="G29" s="4">
        <f>C20-G28</f>
        <v>-26432</v>
      </c>
      <c r="H29" s="5"/>
      <c r="I29" s="5"/>
      <c r="J29" s="5"/>
      <c r="K29" s="5"/>
      <c r="L29" s="5"/>
      <c r="M29" s="5"/>
      <c r="N29" s="5"/>
      <c r="O29" s="5"/>
      <c r="P29" s="213"/>
      <c r="Q29" s="213"/>
      <c r="R29" s="82"/>
      <c r="S29" s="73"/>
      <c r="T29" s="74"/>
      <c r="U29" s="5"/>
      <c r="V29" s="5"/>
      <c r="Y29" s="9"/>
      <c r="Z29" s="9"/>
      <c r="AA29" s="9"/>
      <c r="AB29" s="9"/>
      <c r="AC29" s="270"/>
      <c r="AD29" s="248"/>
      <c r="AE29" s="248"/>
      <c r="AF29" s="248"/>
      <c r="AG29" s="248"/>
      <c r="AH29" s="248"/>
      <c r="AI29" s="248"/>
      <c r="AJ29" s="248"/>
      <c r="AK29" s="248"/>
      <c r="AL29" s="248"/>
      <c r="AM29" s="248"/>
      <c r="AN29" s="248"/>
      <c r="AO29" s="248"/>
      <c r="AP29" s="248"/>
    </row>
    <row r="30" spans="1:49" s="3" customFormat="1" x14ac:dyDescent="0.25">
      <c r="B30" s="82"/>
      <c r="C30" s="4"/>
      <c r="D30" s="4"/>
      <c r="E30" s="218"/>
      <c r="F30" s="4"/>
      <c r="G30" s="4"/>
      <c r="H30" s="5"/>
      <c r="I30" s="5"/>
      <c r="J30" s="5"/>
      <c r="K30" s="5"/>
      <c r="L30" s="5"/>
      <c r="M30" s="5"/>
      <c r="N30" s="5"/>
      <c r="O30" s="5"/>
      <c r="P30" s="213"/>
      <c r="Q30" s="213"/>
      <c r="R30" s="82"/>
      <c r="S30" s="73"/>
      <c r="T30" s="74"/>
      <c r="U30" s="5"/>
      <c r="V30" s="5"/>
      <c r="Y30" s="9"/>
      <c r="Z30" s="9"/>
      <c r="AA30" s="9"/>
      <c r="AB30" s="9"/>
      <c r="AC30" s="270"/>
      <c r="AD30" s="248"/>
      <c r="AE30" s="248"/>
      <c r="AF30" s="248"/>
      <c r="AG30" s="248"/>
      <c r="AH30" s="248"/>
      <c r="AI30" s="248"/>
      <c r="AJ30" s="248"/>
      <c r="AK30" s="248"/>
      <c r="AL30" s="248"/>
      <c r="AM30" s="248"/>
      <c r="AN30" s="248"/>
      <c r="AO30" s="248"/>
      <c r="AP30" s="248"/>
    </row>
    <row r="31" spans="1:49" s="3" customFormat="1" x14ac:dyDescent="0.25">
      <c r="B31" s="82"/>
      <c r="C31" s="4"/>
      <c r="D31" s="4"/>
      <c r="E31" s="218"/>
      <c r="F31" s="4"/>
      <c r="G31" s="4"/>
      <c r="H31" s="5"/>
      <c r="I31" s="5"/>
      <c r="J31" s="5"/>
      <c r="K31" s="5"/>
      <c r="L31" s="5"/>
      <c r="M31" s="5"/>
      <c r="N31" s="5"/>
      <c r="O31" s="5"/>
      <c r="P31" s="264">
        <f>0.18*0.74</f>
        <v>0.13319999999999999</v>
      </c>
      <c r="Q31" s="213"/>
      <c r="R31" s="82"/>
      <c r="S31" s="73"/>
      <c r="T31" s="74"/>
      <c r="U31" s="5"/>
      <c r="V31" s="5"/>
      <c r="Y31" s="9"/>
      <c r="Z31" s="9"/>
      <c r="AA31" s="9"/>
      <c r="AB31" s="9"/>
      <c r="AC31" s="270"/>
      <c r="AD31" s="248"/>
      <c r="AE31" s="248"/>
      <c r="AF31" s="248"/>
      <c r="AG31" s="248"/>
      <c r="AH31" s="248"/>
      <c r="AI31" s="248"/>
      <c r="AJ31" s="248"/>
      <c r="AK31" s="248"/>
      <c r="AL31" s="248"/>
      <c r="AM31" s="248"/>
      <c r="AN31" s="248"/>
      <c r="AO31" s="248"/>
      <c r="AP31" s="248"/>
    </row>
    <row r="32" spans="1:49" s="3" customFormat="1" x14ac:dyDescent="0.25">
      <c r="B32" s="82"/>
      <c r="C32" s="310">
        <v>90342</v>
      </c>
      <c r="D32" s="4"/>
      <c r="E32" s="218"/>
      <c r="F32" s="4"/>
      <c r="G32" s="4">
        <v>1054</v>
      </c>
      <c r="H32" s="5"/>
      <c r="I32" s="5"/>
      <c r="J32" s="5"/>
      <c r="K32" s="5"/>
      <c r="L32" s="5"/>
      <c r="M32" s="5" t="s">
        <v>1111</v>
      </c>
      <c r="N32" s="5"/>
      <c r="O32" s="5">
        <f>220*0.8</f>
        <v>176</v>
      </c>
      <c r="P32" s="213"/>
      <c r="Q32" s="213"/>
      <c r="R32" s="82"/>
      <c r="S32" s="73"/>
      <c r="T32" s="74"/>
      <c r="U32" s="5"/>
      <c r="V32" s="5"/>
      <c r="Y32" s="9"/>
      <c r="Z32" s="9"/>
      <c r="AA32" s="9"/>
      <c r="AB32" s="9"/>
      <c r="AC32" s="270"/>
      <c r="AD32" s="248"/>
      <c r="AE32" s="248"/>
      <c r="AF32" s="248"/>
      <c r="AG32" s="248"/>
      <c r="AH32" s="248"/>
      <c r="AI32" s="248"/>
      <c r="AJ32" s="248"/>
      <c r="AK32" s="248"/>
      <c r="AL32" s="248"/>
      <c r="AM32" s="248"/>
      <c r="AN32" s="248"/>
      <c r="AO32" s="248"/>
      <c r="AP32" s="248"/>
    </row>
    <row r="33" spans="2:42" s="3" customFormat="1" x14ac:dyDescent="0.25">
      <c r="B33" s="413">
        <f>C32+G32</f>
        <v>91396</v>
      </c>
      <c r="C33" s="310">
        <v>91380</v>
      </c>
      <c r="D33" s="4"/>
      <c r="E33" s="4"/>
      <c r="F33" s="4"/>
      <c r="G33" s="4"/>
      <c r="H33" s="5"/>
      <c r="I33" s="5"/>
      <c r="J33" s="5"/>
      <c r="K33" s="5"/>
      <c r="L33" s="5"/>
      <c r="M33" s="5"/>
      <c r="N33" s="5"/>
      <c r="O33" s="5"/>
      <c r="P33" s="213"/>
      <c r="Q33" s="213"/>
      <c r="R33" s="82"/>
      <c r="S33" s="73"/>
      <c r="T33" s="74"/>
      <c r="U33" s="5"/>
      <c r="V33" s="5"/>
      <c r="Y33" s="9"/>
      <c r="Z33" s="9"/>
      <c r="AA33" s="9"/>
      <c r="AB33" s="9"/>
      <c r="AC33" s="270"/>
      <c r="AD33" s="248"/>
      <c r="AE33" s="248"/>
      <c r="AF33" s="248"/>
      <c r="AG33" s="248"/>
      <c r="AH33" s="248"/>
      <c r="AI33" s="248"/>
      <c r="AJ33" s="248"/>
      <c r="AK33" s="248"/>
      <c r="AL33" s="248"/>
      <c r="AM33" s="248"/>
      <c r="AN33" s="248"/>
      <c r="AO33" s="248"/>
      <c r="AP33" s="248"/>
    </row>
    <row r="34" spans="2:42" s="3" customFormat="1" x14ac:dyDescent="0.25">
      <c r="B34" s="82"/>
      <c r="C34" s="4">
        <v>1351</v>
      </c>
      <c r="D34" s="4"/>
      <c r="E34" s="4"/>
      <c r="F34" s="4"/>
      <c r="G34" s="4"/>
      <c r="H34" s="5"/>
      <c r="I34" s="5"/>
      <c r="J34" s="5"/>
      <c r="K34" s="5"/>
      <c r="L34" s="5"/>
      <c r="M34" s="5"/>
      <c r="N34" s="5"/>
      <c r="O34" s="5"/>
      <c r="P34" s="213"/>
      <c r="Q34" s="213"/>
      <c r="R34" s="82"/>
      <c r="S34" s="73"/>
      <c r="T34" s="74"/>
      <c r="U34" s="5"/>
      <c r="V34" s="5"/>
      <c r="Y34" s="9"/>
      <c r="Z34" s="9"/>
      <c r="AA34" s="9"/>
      <c r="AB34" s="9"/>
      <c r="AC34" s="270"/>
      <c r="AD34" s="248"/>
      <c r="AE34" s="248"/>
      <c r="AF34" s="248"/>
      <c r="AG34" s="248"/>
      <c r="AH34" s="248"/>
      <c r="AI34" s="248"/>
      <c r="AJ34" s="248"/>
      <c r="AK34" s="248"/>
      <c r="AL34" s="248"/>
      <c r="AM34" s="248"/>
      <c r="AN34" s="248"/>
      <c r="AO34" s="248"/>
      <c r="AP34" s="248"/>
    </row>
    <row r="35" spans="2:42" s="3" customFormat="1" x14ac:dyDescent="0.25">
      <c r="B35" s="82"/>
      <c r="C35" s="4"/>
      <c r="D35" s="4"/>
      <c r="E35" s="4"/>
      <c r="F35" s="4"/>
      <c r="G35" s="4"/>
      <c r="H35" s="5"/>
      <c r="I35" s="5"/>
      <c r="J35" s="5"/>
      <c r="K35" s="5"/>
      <c r="L35" s="5"/>
      <c r="M35" s="5"/>
      <c r="N35" s="5"/>
      <c r="O35" s="5"/>
      <c r="P35" s="213"/>
      <c r="Q35" s="213"/>
      <c r="R35" s="82"/>
      <c r="S35" s="73"/>
      <c r="T35" s="74"/>
      <c r="U35" s="5"/>
      <c r="V35" s="5"/>
      <c r="Y35" s="9"/>
      <c r="Z35" s="9"/>
      <c r="AA35" s="9"/>
      <c r="AB35" s="9"/>
      <c r="AC35" s="270"/>
      <c r="AD35" s="248"/>
      <c r="AE35" s="248"/>
      <c r="AF35" s="248"/>
      <c r="AG35" s="248"/>
      <c r="AH35" s="248"/>
      <c r="AI35" s="248"/>
      <c r="AJ35" s="248"/>
      <c r="AK35" s="248"/>
      <c r="AL35" s="248"/>
      <c r="AM35" s="248"/>
      <c r="AN35" s="248"/>
      <c r="AO35" s="248"/>
      <c r="AP35" s="248"/>
    </row>
    <row r="36" spans="2:42" s="3" customFormat="1" x14ac:dyDescent="0.25">
      <c r="B36" s="82"/>
      <c r="C36" s="4"/>
      <c r="D36" s="4"/>
      <c r="E36" s="4"/>
      <c r="F36" s="4"/>
      <c r="G36" s="4"/>
      <c r="H36" s="5"/>
      <c r="I36" s="5"/>
      <c r="J36" s="5"/>
      <c r="K36" s="5"/>
      <c r="L36" s="5"/>
      <c r="M36" s="5"/>
      <c r="N36" s="5"/>
      <c r="O36" s="5"/>
      <c r="P36" s="213"/>
      <c r="Q36" s="213"/>
      <c r="R36" s="82"/>
      <c r="S36" s="73"/>
      <c r="T36" s="74"/>
      <c r="U36" s="5"/>
      <c r="V36" s="5"/>
      <c r="Y36" s="9"/>
      <c r="Z36" s="9"/>
      <c r="AA36" s="9"/>
      <c r="AB36" s="9"/>
      <c r="AC36" s="270"/>
      <c r="AD36" s="248"/>
      <c r="AE36" s="248"/>
      <c r="AF36" s="248"/>
      <c r="AG36" s="248"/>
      <c r="AH36" s="248"/>
      <c r="AI36" s="248"/>
      <c r="AJ36" s="248"/>
      <c r="AK36" s="248"/>
      <c r="AL36" s="248"/>
      <c r="AM36" s="248"/>
      <c r="AN36" s="248"/>
      <c r="AO36" s="248"/>
      <c r="AP36" s="248"/>
    </row>
  </sheetData>
  <mergeCells count="2">
    <mergeCell ref="C23:J23"/>
    <mergeCell ref="AI1:AJ1"/>
  </mergeCells>
  <phoneticPr fontId="32" type="noConversion"/>
  <conditionalFormatting sqref="U19:W20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:W1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7:W1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6:W1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:W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:W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3:W1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2:W1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:W1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0:W1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:W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:W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7:W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6:W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:W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:W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:W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19">
    <cfRule type="colorScale" priority="2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K3:K19">
    <cfRule type="colorScale" priority="5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P3:P19">
    <cfRule type="colorScale" priority="4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"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4:N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4:N1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:N19">
    <cfRule type="colorScale" priority="3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Q3:Q19">
    <cfRule type="colorScale" priority="26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J3">
    <cfRule type="cellIs" dxfId="26" priority="22" operator="between">
      <formula>49</formula>
      <formula>149</formula>
    </cfRule>
    <cfRule type="cellIs" dxfId="25" priority="23" operator="lessThan">
      <formula>49</formula>
    </cfRule>
    <cfRule type="cellIs" dxfId="24" priority="24" operator="greaterThanOrEqual">
      <formula>150</formula>
    </cfRule>
  </conditionalFormatting>
  <conditionalFormatting sqref="J4:J19">
    <cfRule type="cellIs" dxfId="23" priority="19" operator="between">
      <formula>49</formula>
      <formula>149</formula>
    </cfRule>
    <cfRule type="cellIs" dxfId="22" priority="20" operator="lessThan">
      <formula>49</formula>
    </cfRule>
    <cfRule type="cellIs" dxfId="21" priority="21" operator="greaterThanOrEqual">
      <formula>150</formula>
    </cfRule>
  </conditionalFormatting>
  <conditionalFormatting sqref="I3:I19">
    <cfRule type="cellIs" dxfId="20" priority="16" operator="between">
      <formula>0.8</formula>
      <formula>1.199</formula>
    </cfRule>
    <cfRule type="cellIs" dxfId="19" priority="17" operator="lessThan">
      <formula>0.8</formula>
    </cfRule>
    <cfRule type="cellIs" dxfId="18" priority="18" operator="greaterThanOrEqual">
      <formula>1.2</formula>
    </cfRule>
  </conditionalFormatting>
  <conditionalFormatting sqref="M3:M19"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A3:AA19">
    <cfRule type="colorScale" priority="9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I3:AI19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J3:AJ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456"/>
  <sheetViews>
    <sheetView workbookViewId="0"/>
  </sheetViews>
  <sheetFormatPr baseColWidth="10" defaultRowHeight="15" x14ac:dyDescent="0.25"/>
  <cols>
    <col min="1" max="1" width="12.42578125" style="49" customWidth="1"/>
    <col min="2" max="2" width="10.85546875" style="49" customWidth="1"/>
    <col min="3" max="3" width="10.7109375" style="49" customWidth="1"/>
    <col min="4" max="4" width="10.28515625" style="49" customWidth="1"/>
    <col min="5" max="5" width="9.85546875" style="291" customWidth="1"/>
    <col min="6" max="6" width="11.28515625" style="49" customWidth="1"/>
    <col min="7" max="7" width="7.140625" style="49" customWidth="1"/>
    <col min="8" max="8" width="9.28515625" style="49" customWidth="1"/>
    <col min="9" max="9" width="6.28515625" style="49" customWidth="1"/>
    <col min="10" max="11" width="11.42578125" style="49"/>
    <col min="12" max="12" width="3.7109375" style="49" customWidth="1"/>
    <col min="13" max="13" width="11.28515625" style="49" customWidth="1"/>
    <col min="14" max="14" width="8.7109375" style="49" customWidth="1"/>
    <col min="15" max="15" width="7" style="49" customWidth="1"/>
    <col min="16" max="20" width="11.42578125" style="49" customWidth="1"/>
    <col min="21" max="21" width="5.85546875" style="49" customWidth="1"/>
    <col min="22" max="22" width="14" style="49" bestFit="1" customWidth="1"/>
    <col min="23" max="23" width="11.42578125" style="88"/>
    <col min="24" max="16384" width="11.42578125" style="49"/>
  </cols>
  <sheetData>
    <row r="1" spans="1:25" x14ac:dyDescent="0.25">
      <c r="A1" s="49" t="s">
        <v>0</v>
      </c>
      <c r="B1" s="49" t="s">
        <v>105</v>
      </c>
      <c r="C1" s="49" t="s">
        <v>1103</v>
      </c>
      <c r="D1" s="49" t="s">
        <v>3008</v>
      </c>
      <c r="E1" s="291" t="s">
        <v>3009</v>
      </c>
      <c r="F1" s="49" t="s">
        <v>1105</v>
      </c>
      <c r="G1" s="49" t="s">
        <v>3010</v>
      </c>
      <c r="H1" s="49" t="s">
        <v>1104</v>
      </c>
      <c r="I1" s="49" t="s">
        <v>3011</v>
      </c>
      <c r="J1" s="49" t="s">
        <v>3012</v>
      </c>
      <c r="K1" s="49" t="s">
        <v>3013</v>
      </c>
    </row>
    <row r="2" spans="1:25" x14ac:dyDescent="0.25">
      <c r="A2" s="88">
        <v>43903</v>
      </c>
      <c r="B2" s="49">
        <v>1</v>
      </c>
      <c r="H2" s="49">
        <v>1</v>
      </c>
      <c r="V2" s="49" t="b">
        <f>EXACT(B2,X2)</f>
        <v>1</v>
      </c>
      <c r="W2" s="88">
        <v>43903</v>
      </c>
      <c r="X2" s="49">
        <v>1</v>
      </c>
      <c r="Y2" s="49">
        <v>1</v>
      </c>
    </row>
    <row r="3" spans="1:25" x14ac:dyDescent="0.25">
      <c r="A3" s="88">
        <v>43907</v>
      </c>
      <c r="B3" s="49">
        <v>1</v>
      </c>
      <c r="H3" s="84">
        <f t="shared" ref="H3:H80" si="0">H2+B3</f>
        <v>2</v>
      </c>
      <c r="V3" s="49" t="b">
        <f t="shared" ref="V3:V80" si="1">EXACT(B3,X3)</f>
        <v>1</v>
      </c>
      <c r="W3" s="88">
        <v>43907</v>
      </c>
      <c r="X3" s="49">
        <v>1</v>
      </c>
      <c r="Y3" s="49">
        <f>X3+Y2</f>
        <v>2</v>
      </c>
    </row>
    <row r="4" spans="1:25" x14ac:dyDescent="0.25">
      <c r="A4" s="88">
        <v>43908</v>
      </c>
      <c r="B4" s="49">
        <v>1</v>
      </c>
      <c r="H4" s="84">
        <f t="shared" si="0"/>
        <v>3</v>
      </c>
    </row>
    <row r="5" spans="1:25" x14ac:dyDescent="0.25">
      <c r="A5" s="88">
        <v>43910</v>
      </c>
      <c r="B5" s="49">
        <v>2</v>
      </c>
      <c r="H5" s="84">
        <f t="shared" si="0"/>
        <v>5</v>
      </c>
      <c r="V5" s="49" t="b">
        <f t="shared" si="1"/>
        <v>1</v>
      </c>
      <c r="W5" s="88">
        <v>43910</v>
      </c>
      <c r="X5" s="49">
        <v>2</v>
      </c>
      <c r="Y5" s="49">
        <f>X5+Y3</f>
        <v>4</v>
      </c>
    </row>
    <row r="6" spans="1:25" x14ac:dyDescent="0.25">
      <c r="A6" s="88">
        <v>43915</v>
      </c>
      <c r="B6" s="49">
        <v>3</v>
      </c>
      <c r="H6" s="84">
        <f t="shared" si="0"/>
        <v>8</v>
      </c>
      <c r="V6" s="49" t="b">
        <f t="shared" si="1"/>
        <v>0</v>
      </c>
      <c r="W6" s="88">
        <v>43915</v>
      </c>
      <c r="X6" s="49">
        <v>2</v>
      </c>
      <c r="Y6" s="49">
        <f t="shared" ref="Y6:Y81" si="2">X6+Y5</f>
        <v>6</v>
      </c>
    </row>
    <row r="7" spans="1:25" x14ac:dyDescent="0.25">
      <c r="A7" s="88">
        <v>43916</v>
      </c>
      <c r="B7" s="49">
        <v>3</v>
      </c>
      <c r="H7" s="84">
        <f t="shared" si="0"/>
        <v>11</v>
      </c>
      <c r="V7" s="49" t="b">
        <f t="shared" si="1"/>
        <v>1</v>
      </c>
      <c r="W7" s="88">
        <v>43916</v>
      </c>
      <c r="X7" s="49">
        <v>3</v>
      </c>
      <c r="Y7" s="49">
        <f t="shared" si="2"/>
        <v>9</v>
      </c>
    </row>
    <row r="8" spans="1:25" x14ac:dyDescent="0.25">
      <c r="A8" s="88">
        <v>43920</v>
      </c>
      <c r="B8" s="49">
        <v>3</v>
      </c>
      <c r="C8" s="265">
        <f t="shared" ref="C8:C45" si="3">AVERAGE(B2:B8)</f>
        <v>2</v>
      </c>
      <c r="H8" s="84">
        <f t="shared" si="0"/>
        <v>14</v>
      </c>
      <c r="V8" s="49" t="b">
        <f t="shared" si="1"/>
        <v>0</v>
      </c>
      <c r="W8" s="88">
        <v>43920</v>
      </c>
      <c r="X8" s="49">
        <v>2</v>
      </c>
      <c r="Y8" s="49">
        <f t="shared" si="2"/>
        <v>11</v>
      </c>
    </row>
    <row r="9" spans="1:25" x14ac:dyDescent="0.25">
      <c r="A9" s="88">
        <v>43921</v>
      </c>
      <c r="B9" s="49">
        <v>1</v>
      </c>
      <c r="C9" s="265">
        <f t="shared" si="3"/>
        <v>2</v>
      </c>
      <c r="H9" s="84">
        <f t="shared" si="0"/>
        <v>15</v>
      </c>
    </row>
    <row r="10" spans="1:25" x14ac:dyDescent="0.25">
      <c r="A10" s="88">
        <v>43922</v>
      </c>
      <c r="B10" s="49">
        <v>0</v>
      </c>
      <c r="C10" s="265">
        <f t="shared" si="3"/>
        <v>1.8571428571428572</v>
      </c>
      <c r="H10" s="84"/>
    </row>
    <row r="11" spans="1:25" x14ac:dyDescent="0.25">
      <c r="A11" s="88">
        <v>43923</v>
      </c>
      <c r="B11" s="49">
        <v>2</v>
      </c>
      <c r="C11" s="265">
        <f t="shared" si="3"/>
        <v>2</v>
      </c>
      <c r="H11" s="84">
        <f>H9+B11</f>
        <v>17</v>
      </c>
      <c r="V11" s="49" t="b">
        <f t="shared" si="1"/>
        <v>1</v>
      </c>
      <c r="W11" s="88">
        <v>43923</v>
      </c>
      <c r="X11" s="49">
        <v>2</v>
      </c>
      <c r="Y11" s="49">
        <f>X11+Y8</f>
        <v>13</v>
      </c>
    </row>
    <row r="12" spans="1:25" x14ac:dyDescent="0.25">
      <c r="A12" s="88">
        <v>43924</v>
      </c>
      <c r="B12" s="49">
        <v>2</v>
      </c>
      <c r="C12" s="265">
        <f t="shared" si="3"/>
        <v>2</v>
      </c>
      <c r="H12" s="84">
        <f t="shared" si="0"/>
        <v>19</v>
      </c>
      <c r="T12" s="265">
        <f>LN(2)/(LN(H12)-LN(H3))*7</f>
        <v>2.1552205124732953</v>
      </c>
      <c r="V12" s="49" t="b">
        <f t="shared" si="1"/>
        <v>1</v>
      </c>
      <c r="W12" s="88">
        <v>43924</v>
      </c>
      <c r="X12" s="49">
        <v>2</v>
      </c>
      <c r="Y12" s="49">
        <f t="shared" si="2"/>
        <v>15</v>
      </c>
    </row>
    <row r="13" spans="1:25" x14ac:dyDescent="0.25">
      <c r="A13" s="88">
        <v>43925</v>
      </c>
      <c r="B13" s="49">
        <v>0</v>
      </c>
      <c r="C13" s="265">
        <f t="shared" si="3"/>
        <v>1.5714285714285714</v>
      </c>
      <c r="H13" s="84"/>
      <c r="T13" s="265"/>
    </row>
    <row r="14" spans="1:25" x14ac:dyDescent="0.25">
      <c r="A14" s="88">
        <v>43926</v>
      </c>
      <c r="B14" s="49">
        <v>1</v>
      </c>
      <c r="C14" s="265">
        <f t="shared" si="3"/>
        <v>1.2857142857142858</v>
      </c>
      <c r="H14" s="84">
        <f>H12+B14</f>
        <v>20</v>
      </c>
      <c r="T14" s="265">
        <f>LN(2)/(LN(H14)-LN(H5))*7</f>
        <v>3.5</v>
      </c>
      <c r="V14" s="49" t="b">
        <f t="shared" si="1"/>
        <v>1</v>
      </c>
      <c r="W14" s="88">
        <v>43926</v>
      </c>
      <c r="X14" s="49">
        <v>1</v>
      </c>
      <c r="Y14" s="49">
        <f>X14+Y12</f>
        <v>16</v>
      </c>
    </row>
    <row r="15" spans="1:25" x14ac:dyDescent="0.25">
      <c r="A15" s="88">
        <v>43927</v>
      </c>
      <c r="B15" s="49">
        <v>0</v>
      </c>
      <c r="C15" s="265">
        <f t="shared" si="3"/>
        <v>0.8571428571428571</v>
      </c>
      <c r="H15" s="84"/>
      <c r="T15" s="265"/>
    </row>
    <row r="16" spans="1:25" x14ac:dyDescent="0.25">
      <c r="A16" s="88">
        <v>43928</v>
      </c>
      <c r="B16" s="49">
        <v>0</v>
      </c>
      <c r="C16" s="265">
        <f t="shared" si="3"/>
        <v>0.7142857142857143</v>
      </c>
      <c r="H16" s="84"/>
      <c r="T16" s="265"/>
    </row>
    <row r="17" spans="1:25" x14ac:dyDescent="0.25">
      <c r="A17" s="88">
        <v>43929</v>
      </c>
      <c r="B17" s="49">
        <v>1</v>
      </c>
      <c r="C17" s="265">
        <f t="shared" si="3"/>
        <v>0.8571428571428571</v>
      </c>
      <c r="H17" s="84">
        <f>H14+B17</f>
        <v>21</v>
      </c>
      <c r="T17" s="265">
        <f>LN(2)/(LN(H17)-LN(H6))*7</f>
        <v>5.0275891728981836</v>
      </c>
      <c r="V17" s="49" t="b">
        <f t="shared" si="1"/>
        <v>1</v>
      </c>
      <c r="W17" s="88">
        <v>43929</v>
      </c>
      <c r="X17" s="49">
        <v>1</v>
      </c>
      <c r="Y17" s="49">
        <f>X17+Y14</f>
        <v>17</v>
      </c>
    </row>
    <row r="18" spans="1:25" x14ac:dyDescent="0.25">
      <c r="A18" s="88">
        <v>43930</v>
      </c>
      <c r="B18" s="49">
        <v>1</v>
      </c>
      <c r="C18" s="265">
        <f t="shared" si="3"/>
        <v>0.7142857142857143</v>
      </c>
      <c r="H18" s="84">
        <f t="shared" si="0"/>
        <v>22</v>
      </c>
      <c r="T18" s="265">
        <f>LN(2)/(LN(H18)-LN(H7))*7</f>
        <v>6.9999999999999991</v>
      </c>
      <c r="V18" s="49" t="b">
        <f t="shared" si="1"/>
        <v>1</v>
      </c>
      <c r="W18" s="88">
        <v>43930</v>
      </c>
      <c r="X18" s="49">
        <v>1</v>
      </c>
      <c r="Y18" s="49">
        <f t="shared" si="2"/>
        <v>18</v>
      </c>
    </row>
    <row r="19" spans="1:25" x14ac:dyDescent="0.25">
      <c r="A19" s="88">
        <v>43931</v>
      </c>
      <c r="B19" s="49">
        <v>0</v>
      </c>
      <c r="C19" s="265">
        <f t="shared" si="3"/>
        <v>0.42857142857142855</v>
      </c>
      <c r="H19" s="84"/>
      <c r="T19" s="265"/>
    </row>
    <row r="20" spans="1:25" x14ac:dyDescent="0.25">
      <c r="A20" s="88">
        <v>43932</v>
      </c>
      <c r="B20" s="49">
        <v>0</v>
      </c>
      <c r="C20" s="265">
        <f t="shared" si="3"/>
        <v>0.42857142857142855</v>
      </c>
      <c r="H20" s="84"/>
      <c r="T20" s="265"/>
    </row>
    <row r="21" spans="1:25" x14ac:dyDescent="0.25">
      <c r="A21" s="88">
        <v>43933</v>
      </c>
      <c r="B21" s="49">
        <v>0</v>
      </c>
      <c r="C21" s="265">
        <f t="shared" si="3"/>
        <v>0.2857142857142857</v>
      </c>
      <c r="H21" s="84"/>
      <c r="T21" s="265"/>
    </row>
    <row r="22" spans="1:25" x14ac:dyDescent="0.25">
      <c r="A22" s="88">
        <v>43934</v>
      </c>
      <c r="B22" s="49">
        <v>0</v>
      </c>
      <c r="C22" s="265">
        <f t="shared" si="3"/>
        <v>0.2857142857142857</v>
      </c>
      <c r="H22" s="84"/>
      <c r="T22" s="265"/>
    </row>
    <row r="23" spans="1:25" x14ac:dyDescent="0.25">
      <c r="A23" s="88">
        <v>43935</v>
      </c>
      <c r="B23" s="49">
        <v>0</v>
      </c>
      <c r="C23" s="265">
        <f t="shared" si="3"/>
        <v>0.2857142857142857</v>
      </c>
      <c r="H23" s="84"/>
      <c r="T23" s="265"/>
    </row>
    <row r="24" spans="1:25" x14ac:dyDescent="0.25">
      <c r="A24" s="88">
        <v>43936</v>
      </c>
      <c r="B24" s="49">
        <v>1</v>
      </c>
      <c r="C24" s="265">
        <f t="shared" si="3"/>
        <v>0.2857142857142857</v>
      </c>
      <c r="H24" s="84">
        <f>H18+B24</f>
        <v>23</v>
      </c>
      <c r="T24" s="265">
        <f>LN(2)/(LN(H24)-LN(H8))*7</f>
        <v>9.7737102090591534</v>
      </c>
      <c r="V24" s="49" t="b">
        <f t="shared" si="1"/>
        <v>1</v>
      </c>
      <c r="W24" s="88">
        <v>43936</v>
      </c>
      <c r="X24" s="49">
        <v>1</v>
      </c>
      <c r="Y24" s="49">
        <f>X24+Y18</f>
        <v>19</v>
      </c>
    </row>
    <row r="25" spans="1:25" x14ac:dyDescent="0.25">
      <c r="A25" s="88">
        <v>43948</v>
      </c>
      <c r="B25" s="49">
        <v>1</v>
      </c>
      <c r="C25" s="265">
        <f t="shared" si="3"/>
        <v>0.2857142857142857</v>
      </c>
      <c r="H25" s="84">
        <f t="shared" si="0"/>
        <v>24</v>
      </c>
      <c r="T25" s="265">
        <f>LN(2)/(LN(H25)-LN(H11))*7</f>
        <v>14.07036138968577</v>
      </c>
      <c r="V25" s="49" t="b">
        <f t="shared" si="1"/>
        <v>1</v>
      </c>
      <c r="W25" s="88">
        <v>43948</v>
      </c>
      <c r="X25" s="49">
        <v>1</v>
      </c>
      <c r="Y25" s="49">
        <f t="shared" si="2"/>
        <v>20</v>
      </c>
    </row>
    <row r="26" spans="1:25" x14ac:dyDescent="0.25">
      <c r="A26" s="88">
        <v>43951</v>
      </c>
      <c r="B26" s="49">
        <v>2</v>
      </c>
      <c r="C26" s="265">
        <f t="shared" si="3"/>
        <v>0.5714285714285714</v>
      </c>
      <c r="H26" s="84">
        <f t="shared" si="0"/>
        <v>26</v>
      </c>
      <c r="T26" s="265">
        <f>LN(2)/(LN(H26)-LN(H12))*7</f>
        <v>15.469196029042626</v>
      </c>
      <c r="V26" s="49" t="b">
        <f t="shared" si="1"/>
        <v>1</v>
      </c>
      <c r="W26" s="88">
        <v>43951</v>
      </c>
      <c r="X26" s="49">
        <v>2</v>
      </c>
      <c r="Y26" s="49">
        <f t="shared" si="2"/>
        <v>22</v>
      </c>
    </row>
    <row r="27" spans="1:25" x14ac:dyDescent="0.25">
      <c r="A27" s="88">
        <v>43952</v>
      </c>
      <c r="B27" s="49">
        <v>0</v>
      </c>
      <c r="C27" s="265">
        <f t="shared" si="3"/>
        <v>0.5714285714285714</v>
      </c>
      <c r="H27" s="84"/>
      <c r="T27" s="265"/>
    </row>
    <row r="28" spans="1:25" x14ac:dyDescent="0.25">
      <c r="A28" s="88">
        <v>43953</v>
      </c>
      <c r="B28" s="49">
        <v>2</v>
      </c>
      <c r="C28" s="265">
        <f t="shared" si="3"/>
        <v>0.8571428571428571</v>
      </c>
      <c r="H28" s="84">
        <f>H26+B28</f>
        <v>28</v>
      </c>
      <c r="T28" s="265">
        <f>LN(2)/(LN(H28)-LN(H14))*7</f>
        <v>14.420299019743014</v>
      </c>
      <c r="V28" s="49" t="b">
        <f t="shared" si="1"/>
        <v>1</v>
      </c>
      <c r="W28" s="88">
        <v>43953</v>
      </c>
      <c r="X28" s="49">
        <v>2</v>
      </c>
      <c r="Y28" s="49">
        <f>X28+Y26</f>
        <v>24</v>
      </c>
    </row>
    <row r="29" spans="1:25" x14ac:dyDescent="0.25">
      <c r="A29" s="88">
        <v>43956</v>
      </c>
      <c r="B29" s="49">
        <v>2</v>
      </c>
      <c r="C29" s="265">
        <f t="shared" si="3"/>
        <v>1.1428571428571428</v>
      </c>
      <c r="H29" s="84">
        <f t="shared" si="0"/>
        <v>30</v>
      </c>
      <c r="T29" s="265">
        <f>LN(2)/(LN(H29)-LN(H17))*7</f>
        <v>13.603507469123121</v>
      </c>
      <c r="V29" s="49" t="b">
        <f t="shared" si="1"/>
        <v>1</v>
      </c>
      <c r="W29" s="88">
        <v>43956</v>
      </c>
      <c r="X29" s="49">
        <v>2</v>
      </c>
      <c r="Y29" s="49">
        <f t="shared" si="2"/>
        <v>26</v>
      </c>
    </row>
    <row r="30" spans="1:25" x14ac:dyDescent="0.25">
      <c r="A30" s="88">
        <v>43963</v>
      </c>
      <c r="B30" s="49">
        <v>1</v>
      </c>
      <c r="C30" s="265">
        <f t="shared" si="3"/>
        <v>1.2857142857142858</v>
      </c>
      <c r="H30" s="84">
        <f t="shared" si="0"/>
        <v>31</v>
      </c>
      <c r="T30" s="265">
        <f>LN(2)/(LN(H30)-LN(H18))*7</f>
        <v>14.148139745475229</v>
      </c>
      <c r="V30" s="49" t="b">
        <f t="shared" si="1"/>
        <v>1</v>
      </c>
      <c r="W30" s="88">
        <v>43963</v>
      </c>
      <c r="X30" s="49">
        <v>1</v>
      </c>
      <c r="Y30" s="49">
        <f t="shared" si="2"/>
        <v>27</v>
      </c>
    </row>
    <row r="31" spans="1:25" x14ac:dyDescent="0.25">
      <c r="A31" s="88">
        <v>43979</v>
      </c>
      <c r="B31" s="49">
        <v>1</v>
      </c>
      <c r="C31" s="265">
        <f t="shared" si="3"/>
        <v>1.2857142857142858</v>
      </c>
      <c r="H31" s="84">
        <f t="shared" si="0"/>
        <v>32</v>
      </c>
      <c r="T31" s="265">
        <f>LN(2)/(LN(H31)-LN(H24))*7</f>
        <v>14.692361554648759</v>
      </c>
      <c r="V31" s="49" t="b">
        <f t="shared" si="1"/>
        <v>1</v>
      </c>
      <c r="W31" s="88">
        <v>43979</v>
      </c>
      <c r="X31" s="49">
        <v>1</v>
      </c>
      <c r="Y31" s="49">
        <f t="shared" si="2"/>
        <v>28</v>
      </c>
    </row>
    <row r="32" spans="1:25" x14ac:dyDescent="0.25">
      <c r="A32" s="88">
        <v>43981</v>
      </c>
      <c r="B32" s="49">
        <v>2</v>
      </c>
      <c r="C32" s="265">
        <f t="shared" si="3"/>
        <v>1.4285714285714286</v>
      </c>
      <c r="H32" s="84">
        <f t="shared" si="0"/>
        <v>34</v>
      </c>
      <c r="T32" s="265">
        <f>LN(2)/(LN(H32)-LN(H25))*7</f>
        <v>13.930338818533532</v>
      </c>
      <c r="V32" s="49" t="b">
        <f t="shared" si="1"/>
        <v>1</v>
      </c>
      <c r="W32" s="88">
        <v>43981</v>
      </c>
      <c r="X32" s="49">
        <v>2</v>
      </c>
      <c r="Y32" s="49">
        <f t="shared" si="2"/>
        <v>30</v>
      </c>
    </row>
    <row r="33" spans="1:25" x14ac:dyDescent="0.25">
      <c r="A33" s="88">
        <v>43983</v>
      </c>
      <c r="B33" s="49">
        <v>2</v>
      </c>
      <c r="C33" s="265">
        <f t="shared" si="3"/>
        <v>1.4285714285714286</v>
      </c>
      <c r="H33" s="84">
        <f t="shared" si="0"/>
        <v>36</v>
      </c>
      <c r="T33" s="265">
        <f>LN(2)/(LN(H33)-LN(H26))*7</f>
        <v>14.909945527533878</v>
      </c>
      <c r="V33" s="49" t="b">
        <f t="shared" si="1"/>
        <v>1</v>
      </c>
      <c r="W33" s="88">
        <v>43983</v>
      </c>
      <c r="X33" s="49">
        <v>2</v>
      </c>
      <c r="Y33" s="49">
        <f t="shared" si="2"/>
        <v>32</v>
      </c>
    </row>
    <row r="34" spans="1:25" x14ac:dyDescent="0.25">
      <c r="A34" s="88">
        <v>43984</v>
      </c>
      <c r="B34" s="49">
        <v>0</v>
      </c>
      <c r="C34" s="265">
        <f t="shared" si="3"/>
        <v>1.4285714285714286</v>
      </c>
      <c r="H34" s="84"/>
      <c r="T34" s="265"/>
    </row>
    <row r="35" spans="1:25" x14ac:dyDescent="0.25">
      <c r="A35" s="88">
        <v>43985</v>
      </c>
      <c r="B35" s="49">
        <v>2</v>
      </c>
      <c r="C35" s="265">
        <f t="shared" si="3"/>
        <v>1.4285714285714286</v>
      </c>
      <c r="H35" s="84">
        <f>H33+B35</f>
        <v>38</v>
      </c>
      <c r="T35" s="265">
        <f t="shared" ref="T35:T40" si="4">LN(2)/(LN(H35)-LN(H28))*7</f>
        <v>15.888414615123816</v>
      </c>
      <c r="V35" s="49" t="b">
        <f t="shared" si="1"/>
        <v>1</v>
      </c>
      <c r="W35" s="88">
        <v>43985</v>
      </c>
      <c r="X35" s="49">
        <v>2</v>
      </c>
      <c r="Y35" s="49">
        <f>X35+Y33</f>
        <v>34</v>
      </c>
    </row>
    <row r="36" spans="1:25" x14ac:dyDescent="0.25">
      <c r="A36" s="88">
        <v>43986</v>
      </c>
      <c r="B36" s="49">
        <v>4</v>
      </c>
      <c r="C36" s="265">
        <f t="shared" si="3"/>
        <v>1.7142857142857142</v>
      </c>
      <c r="H36" s="84">
        <f t="shared" si="0"/>
        <v>42</v>
      </c>
      <c r="T36" s="265">
        <f t="shared" si="4"/>
        <v>14.420299019743014</v>
      </c>
      <c r="V36" s="49" t="b">
        <f t="shared" si="1"/>
        <v>1</v>
      </c>
      <c r="W36" s="88">
        <v>43986</v>
      </c>
      <c r="X36" s="49">
        <v>4</v>
      </c>
      <c r="Y36" s="49">
        <f t="shared" si="2"/>
        <v>38</v>
      </c>
    </row>
    <row r="37" spans="1:25" x14ac:dyDescent="0.25">
      <c r="A37" s="88">
        <v>43987</v>
      </c>
      <c r="B37" s="49">
        <v>7</v>
      </c>
      <c r="C37" s="265">
        <f t="shared" si="3"/>
        <v>2.5714285714285716</v>
      </c>
      <c r="H37" s="84">
        <f t="shared" si="0"/>
        <v>49</v>
      </c>
      <c r="T37" s="265">
        <f t="shared" si="4"/>
        <v>10.59781464353625</v>
      </c>
      <c r="V37" s="49" t="b">
        <f t="shared" si="1"/>
        <v>1</v>
      </c>
      <c r="W37" s="88">
        <v>43987</v>
      </c>
      <c r="X37" s="49">
        <v>7</v>
      </c>
      <c r="Y37" s="49">
        <f t="shared" si="2"/>
        <v>45</v>
      </c>
    </row>
    <row r="38" spans="1:25" x14ac:dyDescent="0.25">
      <c r="A38" s="88">
        <v>43988</v>
      </c>
      <c r="B38" s="49">
        <v>5</v>
      </c>
      <c r="C38" s="265">
        <f t="shared" si="3"/>
        <v>3.1428571428571428</v>
      </c>
      <c r="H38" s="84">
        <f t="shared" si="0"/>
        <v>54</v>
      </c>
      <c r="T38" s="265">
        <f t="shared" si="4"/>
        <v>9.2729048764727988</v>
      </c>
      <c r="V38" s="49" t="b">
        <f t="shared" si="1"/>
        <v>1</v>
      </c>
      <c r="W38" s="88">
        <v>43988</v>
      </c>
      <c r="X38" s="49">
        <v>5</v>
      </c>
      <c r="Y38" s="49">
        <f t="shared" si="2"/>
        <v>50</v>
      </c>
    </row>
    <row r="39" spans="1:25" x14ac:dyDescent="0.25">
      <c r="A39" s="88">
        <v>43989</v>
      </c>
      <c r="B39" s="49">
        <v>2</v>
      </c>
      <c r="C39" s="265">
        <f t="shared" si="3"/>
        <v>3.1428571428571428</v>
      </c>
      <c r="H39" s="84">
        <f t="shared" si="0"/>
        <v>56</v>
      </c>
      <c r="T39" s="265">
        <f t="shared" si="4"/>
        <v>9.7236796828635939</v>
      </c>
      <c r="V39" s="49" t="b">
        <f t="shared" si="1"/>
        <v>1</v>
      </c>
      <c r="W39" s="88">
        <v>43989</v>
      </c>
      <c r="X39" s="49">
        <v>2</v>
      </c>
      <c r="Y39" s="49">
        <f t="shared" si="2"/>
        <v>52</v>
      </c>
    </row>
    <row r="40" spans="1:25" x14ac:dyDescent="0.25">
      <c r="A40" s="88">
        <v>43990</v>
      </c>
      <c r="B40" s="49">
        <v>2</v>
      </c>
      <c r="C40" s="265">
        <f t="shared" si="3"/>
        <v>3.1428571428571428</v>
      </c>
      <c r="H40" s="84">
        <f t="shared" si="0"/>
        <v>58</v>
      </c>
      <c r="T40" s="265">
        <f t="shared" si="4"/>
        <v>10.173590615071424</v>
      </c>
      <c r="V40" s="49" t="b">
        <f t="shared" si="1"/>
        <v>1</v>
      </c>
      <c r="W40" s="88">
        <v>43990</v>
      </c>
      <c r="X40" s="49">
        <v>2</v>
      </c>
      <c r="Y40" s="49">
        <f t="shared" si="2"/>
        <v>54</v>
      </c>
    </row>
    <row r="41" spans="1:25" x14ac:dyDescent="0.25">
      <c r="A41" s="88">
        <v>43991</v>
      </c>
      <c r="B41" s="49">
        <v>3</v>
      </c>
      <c r="C41" s="265">
        <f t="shared" si="3"/>
        <v>3.5714285714285716</v>
      </c>
      <c r="H41" s="84">
        <f t="shared" si="0"/>
        <v>61</v>
      </c>
      <c r="T41" s="265">
        <f t="shared" ref="T41:T86" si="5">LN(2)/(LN(H41)-LN(H35))*7</f>
        <v>10.251756422849818</v>
      </c>
      <c r="V41" s="49" t="b">
        <f t="shared" si="1"/>
        <v>1</v>
      </c>
      <c r="W41" s="88">
        <v>43991</v>
      </c>
      <c r="X41" s="49">
        <v>3</v>
      </c>
      <c r="Y41" s="49">
        <f t="shared" si="2"/>
        <v>57</v>
      </c>
    </row>
    <row r="42" spans="1:25" x14ac:dyDescent="0.25">
      <c r="A42" s="88">
        <v>43992</v>
      </c>
      <c r="B42" s="49">
        <v>6</v>
      </c>
      <c r="C42" s="265">
        <f t="shared" si="3"/>
        <v>4.1428571428571432</v>
      </c>
      <c r="H42" s="84">
        <f t="shared" si="0"/>
        <v>67</v>
      </c>
      <c r="T42" s="265">
        <f t="shared" si="5"/>
        <v>10.38927473039333</v>
      </c>
      <c r="V42" s="49" t="b">
        <f t="shared" si="1"/>
        <v>1</v>
      </c>
      <c r="W42" s="88">
        <v>43992</v>
      </c>
      <c r="X42" s="49">
        <v>6</v>
      </c>
      <c r="Y42" s="49">
        <f t="shared" si="2"/>
        <v>63</v>
      </c>
    </row>
    <row r="43" spans="1:25" x14ac:dyDescent="0.25">
      <c r="A43" s="88">
        <v>43993</v>
      </c>
      <c r="B43" s="49">
        <v>8</v>
      </c>
      <c r="C43" s="265">
        <f t="shared" si="3"/>
        <v>4.7142857142857144</v>
      </c>
      <c r="H43" s="84">
        <f t="shared" si="0"/>
        <v>75</v>
      </c>
      <c r="T43" s="265">
        <f t="shared" si="5"/>
        <v>11.398630782238978</v>
      </c>
      <c r="V43" s="49" t="b">
        <f t="shared" si="1"/>
        <v>1</v>
      </c>
      <c r="W43" s="88">
        <v>43993</v>
      </c>
      <c r="X43" s="49">
        <v>8</v>
      </c>
      <c r="Y43" s="49">
        <f t="shared" si="2"/>
        <v>71</v>
      </c>
    </row>
    <row r="44" spans="1:25" x14ac:dyDescent="0.25">
      <c r="A44" s="88">
        <v>43994</v>
      </c>
      <c r="B44" s="49">
        <v>3</v>
      </c>
      <c r="C44" s="265">
        <f t="shared" si="3"/>
        <v>4.1428571428571432</v>
      </c>
      <c r="H44" s="84">
        <f t="shared" si="0"/>
        <v>78</v>
      </c>
      <c r="T44" s="265">
        <f t="shared" si="5"/>
        <v>13.194732925711698</v>
      </c>
      <c r="V44" s="49" t="b">
        <f t="shared" si="1"/>
        <v>1</v>
      </c>
      <c r="W44" s="88">
        <v>43994</v>
      </c>
      <c r="X44" s="49">
        <v>3</v>
      </c>
      <c r="Y44" s="49">
        <f t="shared" si="2"/>
        <v>74</v>
      </c>
    </row>
    <row r="45" spans="1:25" x14ac:dyDescent="0.25">
      <c r="A45" s="88">
        <v>43995</v>
      </c>
      <c r="B45" s="49">
        <v>18</v>
      </c>
      <c r="C45" s="265">
        <f t="shared" si="3"/>
        <v>6</v>
      </c>
      <c r="H45" s="84">
        <f t="shared" si="0"/>
        <v>96</v>
      </c>
      <c r="T45" s="265">
        <f t="shared" si="5"/>
        <v>9.0019698779565278</v>
      </c>
      <c r="V45" s="49" t="b">
        <f t="shared" si="1"/>
        <v>1</v>
      </c>
      <c r="W45" s="88">
        <v>43995</v>
      </c>
      <c r="X45" s="49">
        <v>18</v>
      </c>
      <c r="Y45" s="49">
        <f t="shared" si="2"/>
        <v>92</v>
      </c>
    </row>
    <row r="46" spans="1:25" x14ac:dyDescent="0.25">
      <c r="A46" s="88">
        <v>43996</v>
      </c>
      <c r="B46" s="49">
        <v>1</v>
      </c>
      <c r="C46" s="265">
        <f>AVERAGE(B40:B46)</f>
        <v>5.8571428571428568</v>
      </c>
      <c r="H46" s="84">
        <f t="shared" si="0"/>
        <v>97</v>
      </c>
      <c r="T46" s="265">
        <f t="shared" si="5"/>
        <v>9.434828856238731</v>
      </c>
      <c r="V46" s="49" t="b">
        <f t="shared" si="1"/>
        <v>1</v>
      </c>
      <c r="W46" s="88">
        <v>43996</v>
      </c>
      <c r="X46" s="49">
        <v>1</v>
      </c>
      <c r="Y46" s="49">
        <f t="shared" si="2"/>
        <v>93</v>
      </c>
    </row>
    <row r="47" spans="1:25" x14ac:dyDescent="0.25">
      <c r="A47" s="88">
        <v>43997</v>
      </c>
      <c r="B47" s="49">
        <v>0</v>
      </c>
      <c r="C47" s="265">
        <f t="shared" ref="C47:C110" si="6">AVERAGE(B41:B47)</f>
        <v>5.5714285714285712</v>
      </c>
      <c r="H47" s="84"/>
      <c r="T47" s="265"/>
    </row>
    <row r="48" spans="1:25" x14ac:dyDescent="0.25">
      <c r="A48" s="88">
        <v>43998</v>
      </c>
      <c r="B48" s="49">
        <v>14</v>
      </c>
      <c r="C48" s="265">
        <f t="shared" si="6"/>
        <v>7.1428571428571432</v>
      </c>
      <c r="H48" s="84">
        <f>H46+B48</f>
        <v>111</v>
      </c>
      <c r="T48" s="265">
        <f t="shared" ref="T48:T53" si="7">LN(2)/(LN(H48)-LN(H41))*7</f>
        <v>8.1048674555212425</v>
      </c>
      <c r="V48" s="49" t="b">
        <f t="shared" si="1"/>
        <v>1</v>
      </c>
      <c r="W48" s="88">
        <v>43998</v>
      </c>
      <c r="X48" s="49">
        <v>14</v>
      </c>
      <c r="Y48" s="49">
        <f>X48+Y46</f>
        <v>107</v>
      </c>
    </row>
    <row r="49" spans="1:25" x14ac:dyDescent="0.25">
      <c r="A49" s="88">
        <v>43999</v>
      </c>
      <c r="B49" s="49">
        <v>5</v>
      </c>
      <c r="C49" s="265">
        <f t="shared" si="6"/>
        <v>7</v>
      </c>
      <c r="H49" s="84">
        <f t="shared" si="0"/>
        <v>116</v>
      </c>
      <c r="T49" s="265">
        <f t="shared" si="7"/>
        <v>8.8395914173134216</v>
      </c>
      <c r="V49" s="49" t="b">
        <f t="shared" si="1"/>
        <v>1</v>
      </c>
      <c r="W49" s="88">
        <v>43999</v>
      </c>
      <c r="X49" s="49">
        <v>5</v>
      </c>
      <c r="Y49" s="49">
        <f t="shared" si="2"/>
        <v>112</v>
      </c>
    </row>
    <row r="50" spans="1:25" x14ac:dyDescent="0.25">
      <c r="A50" s="88">
        <v>44000</v>
      </c>
      <c r="B50" s="49">
        <v>3</v>
      </c>
      <c r="C50" s="265">
        <f t="shared" si="6"/>
        <v>6.2857142857142856</v>
      </c>
      <c r="H50" s="84">
        <f t="shared" si="0"/>
        <v>119</v>
      </c>
      <c r="T50" s="265">
        <f t="shared" si="7"/>
        <v>10.51052514299117</v>
      </c>
      <c r="V50" s="49" t="b">
        <f t="shared" si="1"/>
        <v>1</v>
      </c>
      <c r="W50" s="88">
        <v>44000</v>
      </c>
      <c r="X50" s="49">
        <v>3</v>
      </c>
      <c r="Y50" s="49">
        <f t="shared" si="2"/>
        <v>115</v>
      </c>
    </row>
    <row r="51" spans="1:25" x14ac:dyDescent="0.25">
      <c r="A51" s="88">
        <v>44001</v>
      </c>
      <c r="B51" s="49">
        <v>3</v>
      </c>
      <c r="C51" s="265">
        <f t="shared" si="6"/>
        <v>6.2857142857142856</v>
      </c>
      <c r="H51" s="84">
        <f t="shared" si="0"/>
        <v>122</v>
      </c>
      <c r="T51" s="265">
        <f t="shared" si="7"/>
        <v>10.847077428692051</v>
      </c>
      <c r="V51" s="49" t="b">
        <f t="shared" si="1"/>
        <v>1</v>
      </c>
      <c r="W51" s="88">
        <v>44001</v>
      </c>
      <c r="X51" s="49">
        <v>3</v>
      </c>
      <c r="Y51" s="49">
        <f t="shared" si="2"/>
        <v>118</v>
      </c>
    </row>
    <row r="52" spans="1:25" x14ac:dyDescent="0.25">
      <c r="A52" s="88">
        <v>44002</v>
      </c>
      <c r="B52" s="49">
        <v>17</v>
      </c>
      <c r="C52" s="265">
        <f t="shared" si="6"/>
        <v>6.1428571428571432</v>
      </c>
      <c r="H52" s="84">
        <f t="shared" si="0"/>
        <v>139</v>
      </c>
      <c r="T52" s="265">
        <f t="shared" si="7"/>
        <v>13.109140267091428</v>
      </c>
      <c r="V52" s="49" t="b">
        <f t="shared" si="1"/>
        <v>1</v>
      </c>
      <c r="W52" s="88">
        <v>44002</v>
      </c>
      <c r="X52" s="49">
        <v>17</v>
      </c>
      <c r="Y52" s="49">
        <f t="shared" si="2"/>
        <v>135</v>
      </c>
    </row>
    <row r="53" spans="1:25" x14ac:dyDescent="0.25">
      <c r="A53" s="88">
        <v>44003</v>
      </c>
      <c r="B53" s="49">
        <v>9</v>
      </c>
      <c r="C53" s="265">
        <f t="shared" si="6"/>
        <v>7.2857142857142856</v>
      </c>
      <c r="H53" s="84">
        <f t="shared" si="0"/>
        <v>148</v>
      </c>
      <c r="T53" s="265">
        <f t="shared" si="7"/>
        <v>11.484060092467542</v>
      </c>
      <c r="V53" s="49" t="b">
        <f t="shared" si="1"/>
        <v>1</v>
      </c>
      <c r="W53" s="88">
        <v>44003</v>
      </c>
      <c r="X53" s="49">
        <v>9</v>
      </c>
      <c r="Y53" s="49">
        <f t="shared" si="2"/>
        <v>144</v>
      </c>
    </row>
    <row r="54" spans="1:25" x14ac:dyDescent="0.25">
      <c r="A54" s="88">
        <v>44004</v>
      </c>
      <c r="B54" s="49">
        <v>14</v>
      </c>
      <c r="C54" s="265">
        <f t="shared" si="6"/>
        <v>9.2857142857142865</v>
      </c>
      <c r="H54" s="84">
        <f t="shared" si="0"/>
        <v>162</v>
      </c>
      <c r="T54" s="265">
        <f t="shared" si="5"/>
        <v>12.83381352783554</v>
      </c>
      <c r="V54" s="49" t="b">
        <f t="shared" si="1"/>
        <v>1</v>
      </c>
      <c r="W54" s="88">
        <v>44004</v>
      </c>
      <c r="X54" s="49">
        <v>14</v>
      </c>
      <c r="Y54" s="49">
        <f t="shared" si="2"/>
        <v>158</v>
      </c>
    </row>
    <row r="55" spans="1:25" x14ac:dyDescent="0.25">
      <c r="A55" s="88">
        <v>44005</v>
      </c>
      <c r="B55" s="49">
        <v>16</v>
      </c>
      <c r="C55" s="265">
        <f t="shared" si="6"/>
        <v>9.5714285714285712</v>
      </c>
      <c r="H55" s="84">
        <f t="shared" si="0"/>
        <v>178</v>
      </c>
      <c r="T55" s="265">
        <f t="shared" si="5"/>
        <v>11.331400078568578</v>
      </c>
      <c r="V55" s="49" t="b">
        <f t="shared" si="1"/>
        <v>1</v>
      </c>
      <c r="W55" s="88">
        <v>44005</v>
      </c>
      <c r="X55" s="49">
        <v>16</v>
      </c>
      <c r="Y55" s="49">
        <f t="shared" si="2"/>
        <v>174</v>
      </c>
    </row>
    <row r="56" spans="1:25" x14ac:dyDescent="0.25">
      <c r="A56" s="88">
        <v>44006</v>
      </c>
      <c r="B56" s="49">
        <v>20</v>
      </c>
      <c r="C56" s="265">
        <f t="shared" si="6"/>
        <v>11.714285714285714</v>
      </c>
      <c r="H56" s="84">
        <f t="shared" si="0"/>
        <v>198</v>
      </c>
      <c r="I56" s="49">
        <v>198</v>
      </c>
      <c r="T56" s="265">
        <f t="shared" si="5"/>
        <v>9.5297885679803827</v>
      </c>
      <c r="V56" s="49" t="b">
        <f t="shared" si="1"/>
        <v>0</v>
      </c>
      <c r="W56" s="88">
        <v>44006</v>
      </c>
      <c r="X56" s="49">
        <v>19</v>
      </c>
      <c r="Y56" s="49">
        <f t="shared" si="2"/>
        <v>193</v>
      </c>
    </row>
    <row r="57" spans="1:25" x14ac:dyDescent="0.25">
      <c r="A57" s="88">
        <v>44007</v>
      </c>
      <c r="B57" s="49">
        <v>16</v>
      </c>
      <c r="C57" s="265">
        <f t="shared" si="6"/>
        <v>13.571428571428571</v>
      </c>
      <c r="H57" s="84">
        <f t="shared" si="0"/>
        <v>214</v>
      </c>
      <c r="T57" s="265">
        <f t="shared" si="5"/>
        <v>8.6341976144954025</v>
      </c>
      <c r="V57" s="49" t="b">
        <f t="shared" si="1"/>
        <v>1</v>
      </c>
      <c r="W57" s="88">
        <v>44007</v>
      </c>
      <c r="X57" s="49">
        <v>16</v>
      </c>
      <c r="Y57" s="49">
        <f t="shared" si="2"/>
        <v>209</v>
      </c>
    </row>
    <row r="58" spans="1:25" x14ac:dyDescent="0.25">
      <c r="A58" s="88">
        <v>44008</v>
      </c>
      <c r="B58" s="49">
        <v>20</v>
      </c>
      <c r="C58" s="265">
        <f t="shared" si="6"/>
        <v>16</v>
      </c>
      <c r="H58" s="84">
        <f t="shared" si="0"/>
        <v>234</v>
      </c>
      <c r="T58" s="265">
        <f t="shared" si="5"/>
        <v>9.3156504047378519</v>
      </c>
      <c r="V58" s="49" t="b">
        <f t="shared" si="1"/>
        <v>1</v>
      </c>
      <c r="W58" s="88">
        <v>44008</v>
      </c>
      <c r="X58" s="49">
        <v>20</v>
      </c>
      <c r="Y58" s="49">
        <f t="shared" si="2"/>
        <v>229</v>
      </c>
    </row>
    <row r="59" spans="1:25" x14ac:dyDescent="0.25">
      <c r="A59" s="88">
        <v>44009</v>
      </c>
      <c r="B59" s="49">
        <v>10</v>
      </c>
      <c r="C59" s="265">
        <f t="shared" si="6"/>
        <v>15</v>
      </c>
      <c r="H59" s="84">
        <f t="shared" si="0"/>
        <v>244</v>
      </c>
      <c r="T59" s="265">
        <f t="shared" si="5"/>
        <v>9.7049155012155612</v>
      </c>
      <c r="V59" s="49" t="b">
        <f t="shared" si="1"/>
        <v>1</v>
      </c>
      <c r="W59" s="88">
        <v>44009</v>
      </c>
      <c r="X59" s="49">
        <v>10</v>
      </c>
      <c r="Y59" s="49">
        <f t="shared" si="2"/>
        <v>239</v>
      </c>
    </row>
    <row r="60" spans="1:25" x14ac:dyDescent="0.25">
      <c r="A60" s="88">
        <v>44010</v>
      </c>
      <c r="B60" s="49">
        <v>25</v>
      </c>
      <c r="C60" s="265">
        <f t="shared" si="6"/>
        <v>17.285714285714285</v>
      </c>
      <c r="H60" s="84">
        <f t="shared" si="0"/>
        <v>269</v>
      </c>
      <c r="T60" s="265">
        <f t="shared" si="5"/>
        <v>9.5679083430715615</v>
      </c>
      <c r="V60" s="49" t="b">
        <f t="shared" si="1"/>
        <v>1</v>
      </c>
      <c r="W60" s="88">
        <v>44010</v>
      </c>
      <c r="X60" s="49">
        <v>25</v>
      </c>
      <c r="Y60" s="49">
        <f t="shared" si="2"/>
        <v>264</v>
      </c>
    </row>
    <row r="61" spans="1:25" x14ac:dyDescent="0.25">
      <c r="A61" s="88">
        <v>44011</v>
      </c>
      <c r="B61" s="49">
        <v>7</v>
      </c>
      <c r="C61" s="265">
        <f t="shared" si="6"/>
        <v>16.285714285714285</v>
      </c>
      <c r="H61" s="84">
        <f t="shared" si="0"/>
        <v>276</v>
      </c>
      <c r="T61" s="265">
        <f t="shared" si="5"/>
        <v>11.062103782240127</v>
      </c>
      <c r="V61" s="49" t="b">
        <f t="shared" si="1"/>
        <v>1</v>
      </c>
      <c r="W61" s="88">
        <v>44011</v>
      </c>
      <c r="X61" s="49">
        <v>7</v>
      </c>
      <c r="Y61" s="49">
        <f t="shared" si="2"/>
        <v>271</v>
      </c>
    </row>
    <row r="62" spans="1:25" x14ac:dyDescent="0.25">
      <c r="A62" s="88">
        <v>44012</v>
      </c>
      <c r="B62" s="49">
        <v>7</v>
      </c>
      <c r="C62" s="265">
        <f t="shared" si="6"/>
        <v>15</v>
      </c>
      <c r="H62" s="84">
        <f t="shared" si="0"/>
        <v>283</v>
      </c>
      <c r="T62" s="265">
        <f t="shared" si="5"/>
        <v>13.584277034899216</v>
      </c>
      <c r="V62" s="49" t="b">
        <f t="shared" si="1"/>
        <v>1</v>
      </c>
      <c r="W62" s="88">
        <v>44012</v>
      </c>
      <c r="X62" s="49">
        <v>7</v>
      </c>
      <c r="Y62" s="49">
        <f t="shared" si="2"/>
        <v>278</v>
      </c>
    </row>
    <row r="63" spans="1:25" x14ac:dyDescent="0.25">
      <c r="A63" s="88">
        <v>44013</v>
      </c>
      <c r="B63" s="49">
        <v>10</v>
      </c>
      <c r="C63" s="265">
        <f t="shared" si="6"/>
        <v>13.571428571428571</v>
      </c>
      <c r="H63" s="84">
        <f t="shared" si="0"/>
        <v>293</v>
      </c>
      <c r="T63" s="265">
        <f t="shared" si="5"/>
        <v>15.442657102748502</v>
      </c>
      <c r="V63" s="49" t="b">
        <f t="shared" si="1"/>
        <v>1</v>
      </c>
      <c r="W63" s="88">
        <v>44013</v>
      </c>
      <c r="X63" s="49">
        <v>10</v>
      </c>
      <c r="Y63" s="49">
        <f t="shared" si="2"/>
        <v>288</v>
      </c>
    </row>
    <row r="64" spans="1:25" x14ac:dyDescent="0.25">
      <c r="A64" s="88">
        <v>44014</v>
      </c>
      <c r="B64" s="49">
        <v>17</v>
      </c>
      <c r="C64" s="265">
        <f t="shared" si="6"/>
        <v>13.714285714285714</v>
      </c>
      <c r="H64" s="84">
        <f t="shared" si="0"/>
        <v>310</v>
      </c>
      <c r="T64" s="265">
        <f t="shared" si="5"/>
        <v>17.251590650466007</v>
      </c>
      <c r="V64" s="49" t="b">
        <f t="shared" si="1"/>
        <v>1</v>
      </c>
      <c r="W64" s="88">
        <v>44014</v>
      </c>
      <c r="X64" s="49">
        <v>17</v>
      </c>
      <c r="Y64" s="49">
        <f t="shared" si="2"/>
        <v>305</v>
      </c>
    </row>
    <row r="65" spans="1:25" x14ac:dyDescent="0.25">
      <c r="A65" s="88">
        <v>44015</v>
      </c>
      <c r="B65" s="49">
        <v>9</v>
      </c>
      <c r="C65" s="265">
        <f t="shared" si="6"/>
        <v>12.142857142857142</v>
      </c>
      <c r="H65" s="84">
        <f t="shared" si="0"/>
        <v>319</v>
      </c>
      <c r="T65" s="265">
        <f t="shared" si="5"/>
        <v>18.103045192740751</v>
      </c>
      <c r="V65" s="49" t="b">
        <f t="shared" si="1"/>
        <v>1</v>
      </c>
      <c r="W65" s="88">
        <v>44015</v>
      </c>
      <c r="X65" s="49">
        <v>9</v>
      </c>
      <c r="Y65" s="49">
        <f t="shared" si="2"/>
        <v>314</v>
      </c>
    </row>
    <row r="66" spans="1:25" x14ac:dyDescent="0.25">
      <c r="A66" s="88">
        <v>44016</v>
      </c>
      <c r="B66" s="49">
        <v>6</v>
      </c>
      <c r="C66" s="265">
        <f t="shared" si="6"/>
        <v>11.571428571428571</v>
      </c>
      <c r="H66" s="84">
        <f t="shared" si="0"/>
        <v>325</v>
      </c>
      <c r="T66" s="265">
        <f t="shared" si="5"/>
        <v>25.656669126900493</v>
      </c>
      <c r="V66" s="49" t="b">
        <f t="shared" si="1"/>
        <v>1</v>
      </c>
      <c r="W66" s="88">
        <v>44016</v>
      </c>
      <c r="X66" s="49">
        <v>6</v>
      </c>
      <c r="Y66" s="49">
        <f t="shared" si="2"/>
        <v>320</v>
      </c>
    </row>
    <row r="67" spans="1:25" x14ac:dyDescent="0.25">
      <c r="A67" s="88">
        <v>44017</v>
      </c>
      <c r="B67" s="49">
        <v>6</v>
      </c>
      <c r="C67" s="265">
        <f t="shared" si="6"/>
        <v>8.8571428571428577</v>
      </c>
      <c r="H67" s="84">
        <f t="shared" si="0"/>
        <v>331</v>
      </c>
      <c r="T67" s="265">
        <f t="shared" si="5"/>
        <v>26.700950684390598</v>
      </c>
      <c r="V67" s="49" t="b">
        <f t="shared" si="1"/>
        <v>1</v>
      </c>
      <c r="W67" s="88">
        <v>44017</v>
      </c>
      <c r="X67" s="49">
        <v>6</v>
      </c>
      <c r="Y67" s="49">
        <f t="shared" si="2"/>
        <v>326</v>
      </c>
    </row>
    <row r="68" spans="1:25" x14ac:dyDescent="0.25">
      <c r="A68" s="88">
        <v>44018</v>
      </c>
      <c r="B68" s="49">
        <v>5</v>
      </c>
      <c r="C68" s="265">
        <f t="shared" si="6"/>
        <v>8.5714285714285712</v>
      </c>
      <c r="H68" s="84">
        <f t="shared" si="0"/>
        <v>336</v>
      </c>
      <c r="T68" s="265">
        <f t="shared" si="5"/>
        <v>28.264649836527287</v>
      </c>
      <c r="V68" s="49" t="b">
        <f t="shared" si="1"/>
        <v>1</v>
      </c>
      <c r="W68" s="88">
        <v>44018</v>
      </c>
      <c r="X68" s="49">
        <v>5</v>
      </c>
      <c r="Y68" s="49">
        <f t="shared" si="2"/>
        <v>331</v>
      </c>
    </row>
    <row r="69" spans="1:25" x14ac:dyDescent="0.25">
      <c r="A69" s="88">
        <v>44019</v>
      </c>
      <c r="B69" s="49">
        <v>8</v>
      </c>
      <c r="C69" s="265">
        <f t="shared" si="6"/>
        <v>8.7142857142857135</v>
      </c>
      <c r="H69" s="84">
        <f t="shared" si="0"/>
        <v>344</v>
      </c>
      <c r="T69" s="265">
        <f t="shared" si="5"/>
        <v>30.23654912656685</v>
      </c>
      <c r="V69" s="49" t="b">
        <f t="shared" si="1"/>
        <v>1</v>
      </c>
      <c r="W69" s="88">
        <v>44019</v>
      </c>
      <c r="X69" s="49">
        <v>8</v>
      </c>
      <c r="Y69" s="49">
        <f t="shared" si="2"/>
        <v>339</v>
      </c>
    </row>
    <row r="70" spans="1:25" x14ac:dyDescent="0.25">
      <c r="A70" s="88">
        <v>44020</v>
      </c>
      <c r="B70" s="49">
        <v>10</v>
      </c>
      <c r="C70" s="265">
        <f t="shared" si="6"/>
        <v>8.7142857142857135</v>
      </c>
      <c r="H70" s="84">
        <f t="shared" si="0"/>
        <v>354</v>
      </c>
      <c r="T70" s="265">
        <f t="shared" si="5"/>
        <v>36.557124237956764</v>
      </c>
      <c r="V70" s="49" t="b">
        <f t="shared" si="1"/>
        <v>1</v>
      </c>
      <c r="W70" s="88">
        <v>44020</v>
      </c>
      <c r="X70" s="49">
        <v>10</v>
      </c>
      <c r="Y70" s="49">
        <f t="shared" si="2"/>
        <v>349</v>
      </c>
    </row>
    <row r="71" spans="1:25" x14ac:dyDescent="0.25">
      <c r="A71" s="88">
        <v>44021</v>
      </c>
      <c r="B71" s="49">
        <v>20</v>
      </c>
      <c r="C71" s="265">
        <f t="shared" si="6"/>
        <v>9.1428571428571423</v>
      </c>
      <c r="H71" s="84">
        <f t="shared" si="0"/>
        <v>374</v>
      </c>
      <c r="T71" s="265">
        <f t="shared" si="5"/>
        <v>30.503502208428053</v>
      </c>
      <c r="V71" s="49" t="b">
        <f t="shared" si="1"/>
        <v>1</v>
      </c>
      <c r="W71" s="88">
        <v>44021</v>
      </c>
      <c r="X71" s="49">
        <v>20</v>
      </c>
      <c r="Y71" s="49">
        <f t="shared" si="2"/>
        <v>369</v>
      </c>
    </row>
    <row r="72" spans="1:25" x14ac:dyDescent="0.25">
      <c r="A72" s="88">
        <v>44022</v>
      </c>
      <c r="B72" s="49">
        <v>20</v>
      </c>
      <c r="C72" s="265">
        <f t="shared" si="6"/>
        <v>10.714285714285714</v>
      </c>
      <c r="H72" s="84">
        <f t="shared" si="0"/>
        <v>394</v>
      </c>
      <c r="T72" s="265">
        <f t="shared" si="5"/>
        <v>25.201983861206905</v>
      </c>
      <c r="V72" s="49" t="b">
        <f t="shared" si="1"/>
        <v>1</v>
      </c>
      <c r="W72" s="88">
        <v>44022</v>
      </c>
      <c r="X72" s="49">
        <v>20</v>
      </c>
      <c r="Y72" s="49">
        <f t="shared" si="2"/>
        <v>389</v>
      </c>
    </row>
    <row r="73" spans="1:25" x14ac:dyDescent="0.25">
      <c r="A73" s="88">
        <v>44023</v>
      </c>
      <c r="B73" s="49">
        <v>30</v>
      </c>
      <c r="C73" s="265">
        <f t="shared" si="6"/>
        <v>14.142857142857142</v>
      </c>
      <c r="H73" s="84">
        <f t="shared" si="0"/>
        <v>424</v>
      </c>
      <c r="T73" s="265">
        <f t="shared" si="5"/>
        <v>19.595051588792412</v>
      </c>
      <c r="V73" s="49" t="b">
        <f t="shared" si="1"/>
        <v>1</v>
      </c>
      <c r="W73" s="88">
        <v>44023</v>
      </c>
      <c r="X73" s="49">
        <v>30</v>
      </c>
      <c r="Y73" s="49">
        <f t="shared" si="2"/>
        <v>419</v>
      </c>
    </row>
    <row r="74" spans="1:25" x14ac:dyDescent="0.25">
      <c r="A74" s="88">
        <v>44024</v>
      </c>
      <c r="B74" s="49">
        <v>57</v>
      </c>
      <c r="C74" s="265">
        <f t="shared" si="6"/>
        <v>21.428571428571427</v>
      </c>
      <c r="H74" s="84">
        <f t="shared" si="0"/>
        <v>481</v>
      </c>
      <c r="T74" s="265">
        <f t="shared" si="5"/>
        <v>13.524592687749884</v>
      </c>
      <c r="V74" s="49" t="b">
        <f t="shared" si="1"/>
        <v>1</v>
      </c>
      <c r="W74" s="88">
        <v>44024</v>
      </c>
      <c r="X74" s="49">
        <v>57</v>
      </c>
      <c r="Y74" s="49">
        <f t="shared" si="2"/>
        <v>476</v>
      </c>
    </row>
    <row r="75" spans="1:25" x14ac:dyDescent="0.25">
      <c r="A75" s="88">
        <v>44025</v>
      </c>
      <c r="B75" s="49">
        <v>43</v>
      </c>
      <c r="C75" s="265">
        <f t="shared" si="6"/>
        <v>26.857142857142858</v>
      </c>
      <c r="H75" s="84">
        <f t="shared" si="0"/>
        <v>524</v>
      </c>
      <c r="T75" s="265">
        <f t="shared" si="5"/>
        <v>11.529119527710609</v>
      </c>
      <c r="V75" s="49" t="b">
        <f t="shared" si="1"/>
        <v>1</v>
      </c>
      <c r="W75" s="88">
        <v>44025</v>
      </c>
      <c r="X75" s="49">
        <v>43</v>
      </c>
      <c r="Y75" s="49">
        <f t="shared" si="2"/>
        <v>519</v>
      </c>
    </row>
    <row r="76" spans="1:25" x14ac:dyDescent="0.25">
      <c r="A76" s="88">
        <v>44026</v>
      </c>
      <c r="B76" s="49">
        <v>20</v>
      </c>
      <c r="C76" s="265">
        <f t="shared" si="6"/>
        <v>28.571428571428573</v>
      </c>
      <c r="H76" s="84">
        <f t="shared" si="0"/>
        <v>544</v>
      </c>
      <c r="T76" s="265">
        <f t="shared" si="5"/>
        <v>11.292921935010719</v>
      </c>
      <c r="V76" s="49" t="b">
        <f t="shared" si="1"/>
        <v>1</v>
      </c>
      <c r="W76" s="88">
        <v>44026</v>
      </c>
      <c r="X76" s="49">
        <v>20</v>
      </c>
      <c r="Y76" s="49">
        <f t="shared" si="2"/>
        <v>539</v>
      </c>
    </row>
    <row r="77" spans="1:25" x14ac:dyDescent="0.25">
      <c r="A77" s="88">
        <v>44027</v>
      </c>
      <c r="B77" s="49">
        <v>10</v>
      </c>
      <c r="C77" s="265">
        <f t="shared" si="6"/>
        <v>28.571428571428573</v>
      </c>
      <c r="H77" s="84">
        <f t="shared" si="0"/>
        <v>554</v>
      </c>
      <c r="T77" s="265">
        <f t="shared" si="5"/>
        <v>12.348995901211254</v>
      </c>
      <c r="V77" s="49" t="b">
        <f t="shared" si="1"/>
        <v>1</v>
      </c>
      <c r="W77" s="88">
        <v>44027</v>
      </c>
      <c r="X77" s="49">
        <v>10</v>
      </c>
      <c r="Y77" s="49">
        <f t="shared" si="2"/>
        <v>549</v>
      </c>
    </row>
    <row r="78" spans="1:25" x14ac:dyDescent="0.25">
      <c r="A78" s="88">
        <v>44028</v>
      </c>
      <c r="B78" s="49">
        <v>12</v>
      </c>
      <c r="C78" s="265">
        <f t="shared" si="6"/>
        <v>27.428571428571427</v>
      </c>
      <c r="H78" s="84">
        <f t="shared" si="0"/>
        <v>566</v>
      </c>
      <c r="T78" s="265">
        <f t="shared" si="5"/>
        <v>13.394401000253913</v>
      </c>
      <c r="V78" s="49" t="b">
        <f t="shared" si="1"/>
        <v>1</v>
      </c>
      <c r="W78" s="88">
        <v>44028</v>
      </c>
      <c r="X78" s="49">
        <v>12</v>
      </c>
      <c r="Y78" s="49">
        <f t="shared" si="2"/>
        <v>561</v>
      </c>
    </row>
    <row r="79" spans="1:25" x14ac:dyDescent="0.25">
      <c r="A79" s="88">
        <v>44029</v>
      </c>
      <c r="B79" s="49">
        <v>24</v>
      </c>
      <c r="C79" s="265">
        <f t="shared" si="6"/>
        <v>28</v>
      </c>
      <c r="H79" s="84">
        <f t="shared" si="0"/>
        <v>590</v>
      </c>
      <c r="T79" s="265">
        <f t="shared" si="5"/>
        <v>14.685806926265618</v>
      </c>
      <c r="V79" s="49" t="b">
        <f t="shared" si="1"/>
        <v>1</v>
      </c>
      <c r="W79" s="88">
        <v>44029</v>
      </c>
      <c r="X79" s="49">
        <v>24</v>
      </c>
      <c r="Y79" s="49">
        <f t="shared" si="2"/>
        <v>585</v>
      </c>
    </row>
    <row r="80" spans="1:25" x14ac:dyDescent="0.25">
      <c r="A80" s="88">
        <v>44030</v>
      </c>
      <c r="B80" s="49">
        <v>14</v>
      </c>
      <c r="C80" s="265">
        <f t="shared" si="6"/>
        <v>25.714285714285715</v>
      </c>
      <c r="H80" s="84">
        <f t="shared" si="0"/>
        <v>604</v>
      </c>
      <c r="T80" s="265">
        <f t="shared" si="5"/>
        <v>21.308224172969268</v>
      </c>
      <c r="V80" s="49" t="b">
        <f t="shared" si="1"/>
        <v>1</v>
      </c>
      <c r="W80" s="88">
        <v>44030</v>
      </c>
      <c r="X80" s="49">
        <v>14</v>
      </c>
      <c r="Y80" s="49">
        <f t="shared" si="2"/>
        <v>599</v>
      </c>
    </row>
    <row r="81" spans="1:25" x14ac:dyDescent="0.25">
      <c r="A81" s="88">
        <v>44031</v>
      </c>
      <c r="B81" s="49">
        <v>13</v>
      </c>
      <c r="C81" s="265">
        <f t="shared" si="6"/>
        <v>19.428571428571427</v>
      </c>
      <c r="H81" s="84">
        <f t="shared" ref="H81:H144" si="8">H80+B81</f>
        <v>617</v>
      </c>
      <c r="T81" s="265">
        <f t="shared" si="5"/>
        <v>29.698306241635681</v>
      </c>
      <c r="V81" s="49" t="b">
        <f t="shared" ref="V81:V144" si="9">EXACT(B81,X81)</f>
        <v>1</v>
      </c>
      <c r="W81" s="88">
        <v>44031</v>
      </c>
      <c r="X81" s="49">
        <v>13</v>
      </c>
      <c r="Y81" s="49">
        <f t="shared" si="2"/>
        <v>612</v>
      </c>
    </row>
    <row r="82" spans="1:25" x14ac:dyDescent="0.25">
      <c r="A82" s="88">
        <v>44032</v>
      </c>
      <c r="B82" s="49">
        <v>18</v>
      </c>
      <c r="C82" s="265">
        <f t="shared" si="6"/>
        <v>15.857142857142858</v>
      </c>
      <c r="H82" s="84">
        <f t="shared" si="8"/>
        <v>635</v>
      </c>
      <c r="T82" s="265">
        <f t="shared" si="5"/>
        <v>31.369042658779655</v>
      </c>
      <c r="V82" s="49" t="b">
        <f t="shared" si="9"/>
        <v>1</v>
      </c>
      <c r="W82" s="88">
        <v>44032</v>
      </c>
      <c r="X82" s="49">
        <v>18</v>
      </c>
      <c r="Y82" s="49">
        <f t="shared" ref="Y82:Y145" si="10">X82+Y81</f>
        <v>630</v>
      </c>
    </row>
    <row r="83" spans="1:25" x14ac:dyDescent="0.25">
      <c r="A83" s="88">
        <v>44033</v>
      </c>
      <c r="B83" s="49">
        <v>10</v>
      </c>
      <c r="C83" s="265">
        <f t="shared" si="6"/>
        <v>14.428571428571429</v>
      </c>
      <c r="H83" s="84">
        <f t="shared" si="8"/>
        <v>645</v>
      </c>
      <c r="T83" s="265">
        <f t="shared" si="5"/>
        <v>31.903278846086078</v>
      </c>
      <c r="V83" s="49" t="b">
        <f t="shared" si="9"/>
        <v>1</v>
      </c>
      <c r="W83" s="88">
        <v>44033</v>
      </c>
      <c r="X83" s="49">
        <v>10</v>
      </c>
      <c r="Y83" s="49">
        <f t="shared" si="10"/>
        <v>640</v>
      </c>
    </row>
    <row r="84" spans="1:25" x14ac:dyDescent="0.25">
      <c r="A84" s="88">
        <v>44034</v>
      </c>
      <c r="B84" s="49">
        <v>24</v>
      </c>
      <c r="C84" s="265">
        <f t="shared" si="6"/>
        <v>16.428571428571427</v>
      </c>
      <c r="H84" s="84">
        <f t="shared" si="8"/>
        <v>669</v>
      </c>
      <c r="T84" s="265">
        <f t="shared" si="5"/>
        <v>29.021058606818134</v>
      </c>
      <c r="V84" s="49" t="b">
        <f t="shared" si="9"/>
        <v>1</v>
      </c>
      <c r="W84" s="88">
        <v>44034</v>
      </c>
      <c r="X84" s="49">
        <v>24</v>
      </c>
      <c r="Y84" s="49">
        <f t="shared" si="10"/>
        <v>664</v>
      </c>
    </row>
    <row r="85" spans="1:25" x14ac:dyDescent="0.25">
      <c r="A85" s="88">
        <v>44035</v>
      </c>
      <c r="B85" s="49">
        <v>18</v>
      </c>
      <c r="C85" s="265">
        <f t="shared" si="6"/>
        <v>17.285714285714285</v>
      </c>
      <c r="H85" s="84">
        <f t="shared" si="8"/>
        <v>687</v>
      </c>
      <c r="T85" s="265">
        <f t="shared" si="5"/>
        <v>31.87684324142144</v>
      </c>
      <c r="V85" s="49" t="b">
        <f t="shared" si="9"/>
        <v>1</v>
      </c>
      <c r="W85" s="88">
        <v>44035</v>
      </c>
      <c r="X85" s="49">
        <v>18</v>
      </c>
      <c r="Y85" s="49">
        <f t="shared" si="10"/>
        <v>682</v>
      </c>
    </row>
    <row r="86" spans="1:25" x14ac:dyDescent="0.25">
      <c r="A86" s="88">
        <v>44036</v>
      </c>
      <c r="B86" s="49">
        <v>21</v>
      </c>
      <c r="C86" s="265">
        <f t="shared" si="6"/>
        <v>16.857142857142858</v>
      </c>
      <c r="H86" s="84">
        <f t="shared" si="8"/>
        <v>708</v>
      </c>
      <c r="T86" s="265">
        <f t="shared" si="5"/>
        <v>30.540904182897499</v>
      </c>
      <c r="V86" s="49" t="b">
        <f t="shared" si="9"/>
        <v>1</v>
      </c>
      <c r="W86" s="88">
        <v>44036</v>
      </c>
      <c r="X86" s="49">
        <v>21</v>
      </c>
      <c r="Y86" s="49">
        <f t="shared" si="10"/>
        <v>703</v>
      </c>
    </row>
    <row r="87" spans="1:25" x14ac:dyDescent="0.25">
      <c r="A87" s="88">
        <v>44037</v>
      </c>
      <c r="B87" s="49">
        <v>17</v>
      </c>
      <c r="C87" s="265">
        <f t="shared" si="6"/>
        <v>17.285714285714285</v>
      </c>
      <c r="H87" s="84">
        <f t="shared" si="8"/>
        <v>725</v>
      </c>
      <c r="T87" s="265">
        <f t="shared" ref="T87:T150" si="11">LN(2)/(LN(H87)-LN(H81))*7</f>
        <v>30.080292152488756</v>
      </c>
      <c r="V87" s="49" t="b">
        <f t="shared" si="9"/>
        <v>1</v>
      </c>
      <c r="W87" s="88">
        <v>44037</v>
      </c>
      <c r="X87" s="49">
        <v>17</v>
      </c>
      <c r="Y87" s="49">
        <f t="shared" si="10"/>
        <v>720</v>
      </c>
    </row>
    <row r="88" spans="1:25" x14ac:dyDescent="0.25">
      <c r="A88" s="88">
        <v>44038</v>
      </c>
      <c r="B88" s="49">
        <v>19</v>
      </c>
      <c r="C88" s="265">
        <f t="shared" si="6"/>
        <v>18.142857142857142</v>
      </c>
      <c r="H88" s="84">
        <f t="shared" si="8"/>
        <v>744</v>
      </c>
      <c r="T88" s="265">
        <f t="shared" si="11"/>
        <v>30.628403463807626</v>
      </c>
      <c r="V88" s="49" t="b">
        <f t="shared" si="9"/>
        <v>1</v>
      </c>
      <c r="W88" s="88">
        <v>44038</v>
      </c>
      <c r="X88" s="49">
        <v>19</v>
      </c>
      <c r="Y88" s="49">
        <f t="shared" si="10"/>
        <v>739</v>
      </c>
    </row>
    <row r="89" spans="1:25" x14ac:dyDescent="0.25">
      <c r="A89" s="88">
        <v>44039</v>
      </c>
      <c r="B89" s="49">
        <v>3</v>
      </c>
      <c r="C89" s="265">
        <f t="shared" si="6"/>
        <v>16</v>
      </c>
      <c r="H89" s="84">
        <f t="shared" si="8"/>
        <v>747</v>
      </c>
      <c r="T89" s="265">
        <f t="shared" si="11"/>
        <v>33.048630011919116</v>
      </c>
      <c r="V89" s="49" t="b">
        <f t="shared" si="9"/>
        <v>1</v>
      </c>
      <c r="W89" s="88">
        <v>44039</v>
      </c>
      <c r="X89" s="49">
        <v>3</v>
      </c>
      <c r="Y89" s="49">
        <f t="shared" si="10"/>
        <v>742</v>
      </c>
    </row>
    <row r="90" spans="1:25" x14ac:dyDescent="0.25">
      <c r="A90" s="88">
        <v>44040</v>
      </c>
      <c r="B90" s="49">
        <v>7</v>
      </c>
      <c r="C90" s="265">
        <f t="shared" si="6"/>
        <v>15.571428571428571</v>
      </c>
      <c r="H90" s="84">
        <f t="shared" si="8"/>
        <v>754</v>
      </c>
      <c r="T90" s="265">
        <f t="shared" si="11"/>
        <v>40.565997044273828</v>
      </c>
      <c r="V90" s="49" t="b">
        <f t="shared" si="9"/>
        <v>1</v>
      </c>
      <c r="W90" s="88">
        <v>44040</v>
      </c>
      <c r="X90" s="49">
        <v>7</v>
      </c>
      <c r="Y90" s="49">
        <f t="shared" si="10"/>
        <v>749</v>
      </c>
    </row>
    <row r="91" spans="1:25" x14ac:dyDescent="0.25">
      <c r="A91" s="88">
        <v>44041</v>
      </c>
      <c r="B91" s="49">
        <v>13</v>
      </c>
      <c r="C91" s="265">
        <f t="shared" si="6"/>
        <v>14</v>
      </c>
      <c r="H91" s="84">
        <f t="shared" si="8"/>
        <v>767</v>
      </c>
      <c r="T91" s="265">
        <f t="shared" si="11"/>
        <v>44.048295418642837</v>
      </c>
      <c r="V91" s="49" t="b">
        <f t="shared" si="9"/>
        <v>1</v>
      </c>
      <c r="W91" s="88">
        <v>44041</v>
      </c>
      <c r="X91" s="49">
        <v>13</v>
      </c>
      <c r="Y91" s="49">
        <f t="shared" si="10"/>
        <v>762</v>
      </c>
    </row>
    <row r="92" spans="1:25" x14ac:dyDescent="0.25">
      <c r="A92" s="88">
        <v>44042</v>
      </c>
      <c r="B92" s="49">
        <v>21</v>
      </c>
      <c r="C92" s="265">
        <f t="shared" si="6"/>
        <v>14.428571428571429</v>
      </c>
      <c r="H92" s="84">
        <f t="shared" si="8"/>
        <v>788</v>
      </c>
      <c r="T92" s="265">
        <f t="shared" si="11"/>
        <v>45.323205464272206</v>
      </c>
      <c r="V92" s="49" t="b">
        <f t="shared" si="9"/>
        <v>1</v>
      </c>
      <c r="W92" s="88">
        <v>44042</v>
      </c>
      <c r="X92" s="49">
        <v>21</v>
      </c>
      <c r="Y92" s="49">
        <f t="shared" si="10"/>
        <v>783</v>
      </c>
    </row>
    <row r="93" spans="1:25" x14ac:dyDescent="0.25">
      <c r="A93" s="88">
        <v>44043</v>
      </c>
      <c r="B93" s="49">
        <v>9</v>
      </c>
      <c r="C93" s="265">
        <f t="shared" si="6"/>
        <v>12.714285714285714</v>
      </c>
      <c r="H93" s="84">
        <f t="shared" si="8"/>
        <v>797</v>
      </c>
      <c r="T93" s="265">
        <f t="shared" si="11"/>
        <v>51.244986294722089</v>
      </c>
      <c r="V93" s="49" t="b">
        <f t="shared" si="9"/>
        <v>1</v>
      </c>
      <c r="W93" s="88">
        <v>44043</v>
      </c>
      <c r="X93" s="49">
        <v>9</v>
      </c>
      <c r="Y93" s="49">
        <f t="shared" si="10"/>
        <v>792</v>
      </c>
    </row>
    <row r="94" spans="1:25" x14ac:dyDescent="0.25">
      <c r="A94" s="88">
        <v>44044</v>
      </c>
      <c r="B94" s="49">
        <v>15</v>
      </c>
      <c r="C94" s="265">
        <f t="shared" si="6"/>
        <v>12.428571428571429</v>
      </c>
      <c r="H94" s="84">
        <f t="shared" si="8"/>
        <v>812</v>
      </c>
      <c r="T94" s="265">
        <f t="shared" si="11"/>
        <v>55.47757606455302</v>
      </c>
      <c r="V94" s="49" t="b">
        <f t="shared" si="9"/>
        <v>1</v>
      </c>
      <c r="W94" s="88">
        <v>44044</v>
      </c>
      <c r="X94" s="49">
        <v>15</v>
      </c>
      <c r="Y94" s="49">
        <f t="shared" si="10"/>
        <v>807</v>
      </c>
    </row>
    <row r="95" spans="1:25" x14ac:dyDescent="0.25">
      <c r="A95" s="88">
        <v>44045</v>
      </c>
      <c r="B95" s="49">
        <v>21</v>
      </c>
      <c r="C95" s="265">
        <f t="shared" si="6"/>
        <v>12.714285714285714</v>
      </c>
      <c r="H95" s="84">
        <f t="shared" si="8"/>
        <v>833</v>
      </c>
      <c r="T95" s="265">
        <f t="shared" si="11"/>
        <v>44.526924542985476</v>
      </c>
      <c r="V95" s="49" t="b">
        <f t="shared" si="9"/>
        <v>1</v>
      </c>
      <c r="W95" s="88">
        <v>44045</v>
      </c>
      <c r="X95" s="49">
        <v>21</v>
      </c>
      <c r="Y95" s="49">
        <f t="shared" si="10"/>
        <v>828</v>
      </c>
    </row>
    <row r="96" spans="1:25" x14ac:dyDescent="0.25">
      <c r="A96" s="88">
        <v>44046</v>
      </c>
      <c r="B96" s="49">
        <v>27</v>
      </c>
      <c r="C96" s="265">
        <f t="shared" si="6"/>
        <v>16.142857142857142</v>
      </c>
      <c r="H96" s="84">
        <f t="shared" si="8"/>
        <v>860</v>
      </c>
      <c r="T96" s="265">
        <f t="shared" si="11"/>
        <v>36.886342408914174</v>
      </c>
      <c r="V96" s="49" t="b">
        <f t="shared" si="9"/>
        <v>1</v>
      </c>
      <c r="W96" s="88">
        <v>44046</v>
      </c>
      <c r="X96" s="49">
        <v>27</v>
      </c>
      <c r="Y96" s="49">
        <f t="shared" si="10"/>
        <v>855</v>
      </c>
    </row>
    <row r="97" spans="1:25" x14ac:dyDescent="0.25">
      <c r="A97" s="88">
        <v>44047</v>
      </c>
      <c r="B97" s="49">
        <v>20</v>
      </c>
      <c r="C97" s="265">
        <f t="shared" si="6"/>
        <v>18</v>
      </c>
      <c r="H97" s="84">
        <f t="shared" si="8"/>
        <v>880</v>
      </c>
      <c r="T97" s="265">
        <f t="shared" si="11"/>
        <v>35.304154822078907</v>
      </c>
      <c r="V97" s="49" t="b">
        <f t="shared" si="9"/>
        <v>1</v>
      </c>
      <c r="W97" s="88">
        <v>44047</v>
      </c>
      <c r="X97" s="49">
        <v>20</v>
      </c>
      <c r="Y97" s="49">
        <f t="shared" si="10"/>
        <v>875</v>
      </c>
    </row>
    <row r="98" spans="1:25" x14ac:dyDescent="0.25">
      <c r="A98" s="88">
        <v>44048</v>
      </c>
      <c r="B98" s="49">
        <v>20</v>
      </c>
      <c r="C98" s="265">
        <f t="shared" si="6"/>
        <v>19</v>
      </c>
      <c r="H98" s="84">
        <f t="shared" si="8"/>
        <v>900</v>
      </c>
      <c r="T98" s="265">
        <f t="shared" si="11"/>
        <v>36.509794695088374</v>
      </c>
      <c r="V98" s="49" t="b">
        <f t="shared" si="9"/>
        <v>1</v>
      </c>
      <c r="W98" s="88">
        <v>44048</v>
      </c>
      <c r="X98" s="49">
        <v>20</v>
      </c>
      <c r="Y98" s="49">
        <f t="shared" si="10"/>
        <v>895</v>
      </c>
    </row>
    <row r="99" spans="1:25" x14ac:dyDescent="0.25">
      <c r="A99" s="88">
        <v>44049</v>
      </c>
      <c r="B99" s="49">
        <v>64</v>
      </c>
      <c r="C99" s="265">
        <f t="shared" si="6"/>
        <v>25.142857142857142</v>
      </c>
      <c r="H99" s="84">
        <f t="shared" si="8"/>
        <v>964</v>
      </c>
      <c r="T99" s="265">
        <f t="shared" si="11"/>
        <v>25.505238531482991</v>
      </c>
      <c r="V99" s="49" t="b">
        <f t="shared" si="9"/>
        <v>1</v>
      </c>
      <c r="W99" s="88">
        <v>44049</v>
      </c>
      <c r="X99" s="49">
        <v>64</v>
      </c>
      <c r="Y99" s="49">
        <f t="shared" si="10"/>
        <v>959</v>
      </c>
    </row>
    <row r="100" spans="1:25" x14ac:dyDescent="0.25">
      <c r="A100" s="88">
        <v>44050</v>
      </c>
      <c r="B100" s="49">
        <v>63</v>
      </c>
      <c r="C100" s="265">
        <f t="shared" si="6"/>
        <v>32.857142857142854</v>
      </c>
      <c r="H100" s="84">
        <f t="shared" si="8"/>
        <v>1027</v>
      </c>
      <c r="T100" s="265">
        <f t="shared" si="11"/>
        <v>20.656002222315468</v>
      </c>
      <c r="V100" s="49" t="b">
        <f t="shared" si="9"/>
        <v>1</v>
      </c>
      <c r="W100" s="88">
        <v>44050</v>
      </c>
      <c r="X100" s="49">
        <v>63</v>
      </c>
      <c r="Y100" s="49">
        <f t="shared" si="10"/>
        <v>1022</v>
      </c>
    </row>
    <row r="101" spans="1:25" ht="21" x14ac:dyDescent="0.25">
      <c r="A101" s="88">
        <v>44051</v>
      </c>
      <c r="B101" s="49">
        <v>36</v>
      </c>
      <c r="C101" s="265">
        <f t="shared" si="6"/>
        <v>35.857142857142854</v>
      </c>
      <c r="E101" s="242">
        <f t="shared" ref="E101:E164" si="12">SUM(B88:B101)/SUM(B74:B87)</f>
        <v>1.1229235880398671</v>
      </c>
      <c r="H101" s="84">
        <f t="shared" si="8"/>
        <v>1063</v>
      </c>
      <c r="T101" s="265">
        <f t="shared" si="11"/>
        <v>19.90031668882229</v>
      </c>
      <c r="V101" s="49" t="b">
        <f t="shared" si="9"/>
        <v>1</v>
      </c>
      <c r="W101" s="88">
        <v>44051</v>
      </c>
      <c r="X101" s="49">
        <v>36</v>
      </c>
      <c r="Y101" s="49">
        <f t="shared" si="10"/>
        <v>1058</v>
      </c>
    </row>
    <row r="102" spans="1:25" ht="21" x14ac:dyDescent="0.25">
      <c r="A102" s="88">
        <v>44052</v>
      </c>
      <c r="B102" s="49">
        <v>48</v>
      </c>
      <c r="C102" s="265">
        <f t="shared" si="6"/>
        <v>39.714285714285715</v>
      </c>
      <c r="E102" s="242">
        <f t="shared" si="12"/>
        <v>1.3954372623574145</v>
      </c>
      <c r="H102" s="84">
        <f t="shared" si="8"/>
        <v>1111</v>
      </c>
      <c r="T102" s="265">
        <f t="shared" si="11"/>
        <v>18.947070589077249</v>
      </c>
      <c r="V102" s="49" t="b">
        <f t="shared" si="9"/>
        <v>1</v>
      </c>
      <c r="W102" s="88">
        <v>44052</v>
      </c>
      <c r="X102" s="49">
        <v>48</v>
      </c>
      <c r="Y102" s="49">
        <f t="shared" si="10"/>
        <v>1106</v>
      </c>
    </row>
    <row r="103" spans="1:25" ht="21" x14ac:dyDescent="0.25">
      <c r="A103" s="88">
        <v>44053</v>
      </c>
      <c r="B103" s="49">
        <v>67</v>
      </c>
      <c r="C103" s="265">
        <f t="shared" si="6"/>
        <v>45.428571428571431</v>
      </c>
      <c r="E103" s="242">
        <f t="shared" si="12"/>
        <v>1.9327354260089686</v>
      </c>
      <c r="H103" s="84">
        <f t="shared" si="8"/>
        <v>1178</v>
      </c>
      <c r="T103" s="265">
        <f t="shared" si="11"/>
        <v>16.636399893785061</v>
      </c>
      <c r="V103" s="49" t="b">
        <f t="shared" si="9"/>
        <v>1</v>
      </c>
      <c r="W103" s="88">
        <v>44053</v>
      </c>
      <c r="X103" s="49">
        <v>67</v>
      </c>
      <c r="Y103" s="49">
        <f t="shared" si="10"/>
        <v>1173</v>
      </c>
    </row>
    <row r="104" spans="1:25" ht="21" x14ac:dyDescent="0.25">
      <c r="A104" s="88">
        <v>44054</v>
      </c>
      <c r="B104" s="49">
        <v>35</v>
      </c>
      <c r="C104" s="265">
        <f t="shared" si="6"/>
        <v>47.571428571428569</v>
      </c>
      <c r="E104" s="242">
        <f t="shared" si="12"/>
        <v>2.1857142857142855</v>
      </c>
      <c r="H104" s="84">
        <f t="shared" si="8"/>
        <v>1213</v>
      </c>
      <c r="T104" s="265">
        <f t="shared" si="11"/>
        <v>16.2570417064215</v>
      </c>
      <c r="V104" s="49" t="b">
        <f t="shared" si="9"/>
        <v>1</v>
      </c>
      <c r="W104" s="88">
        <v>44054</v>
      </c>
      <c r="X104" s="49">
        <v>35</v>
      </c>
      <c r="Y104" s="49">
        <f t="shared" si="10"/>
        <v>1208</v>
      </c>
    </row>
    <row r="105" spans="1:25" ht="21" x14ac:dyDescent="0.25">
      <c r="A105" s="88">
        <v>44055</v>
      </c>
      <c r="B105" s="49">
        <v>60</v>
      </c>
      <c r="C105" s="265">
        <f t="shared" si="6"/>
        <v>53.285714285714285</v>
      </c>
      <c r="E105" s="242">
        <f t="shared" si="12"/>
        <v>2.375586854460094</v>
      </c>
      <c r="H105" s="84">
        <f t="shared" si="8"/>
        <v>1273</v>
      </c>
      <c r="T105" s="265">
        <f t="shared" si="11"/>
        <v>17.450816284702849</v>
      </c>
      <c r="V105" s="49" t="b">
        <f t="shared" si="9"/>
        <v>1</v>
      </c>
      <c r="W105" s="88">
        <v>44055</v>
      </c>
      <c r="X105" s="49">
        <v>60</v>
      </c>
      <c r="Y105" s="49">
        <f t="shared" si="10"/>
        <v>1268</v>
      </c>
    </row>
    <row r="106" spans="1:25" ht="21" x14ac:dyDescent="0.25">
      <c r="A106" s="88">
        <v>44056</v>
      </c>
      <c r="B106" s="49">
        <v>46</v>
      </c>
      <c r="C106" s="265">
        <f t="shared" si="6"/>
        <v>50.714285714285715</v>
      </c>
      <c r="E106" s="242">
        <f t="shared" si="12"/>
        <v>2.3918918918918921</v>
      </c>
      <c r="H106" s="84">
        <f t="shared" si="8"/>
        <v>1319</v>
      </c>
      <c r="T106" s="265">
        <f t="shared" si="11"/>
        <v>19.390131451026026</v>
      </c>
      <c r="V106" s="49" t="b">
        <f t="shared" si="9"/>
        <v>1</v>
      </c>
      <c r="W106" s="88">
        <v>44056</v>
      </c>
      <c r="X106" s="49">
        <v>46</v>
      </c>
      <c r="Y106" s="49">
        <f t="shared" si="10"/>
        <v>1314</v>
      </c>
    </row>
    <row r="107" spans="1:25" ht="21" x14ac:dyDescent="0.25">
      <c r="A107" s="88">
        <v>44057</v>
      </c>
      <c r="B107" s="49">
        <v>101</v>
      </c>
      <c r="C107" s="265">
        <f t="shared" si="6"/>
        <v>56.142857142857146</v>
      </c>
      <c r="E107" s="242">
        <f t="shared" si="12"/>
        <v>3.0096618357487923</v>
      </c>
      <c r="H107" s="84">
        <f t="shared" si="8"/>
        <v>1420</v>
      </c>
      <c r="T107" s="265">
        <f t="shared" si="11"/>
        <v>16.756460033247127</v>
      </c>
      <c r="V107" s="49" t="b">
        <f t="shared" si="9"/>
        <v>1</v>
      </c>
      <c r="W107" s="88">
        <v>44057</v>
      </c>
      <c r="X107" s="49">
        <v>101</v>
      </c>
      <c r="Y107" s="49">
        <f t="shared" si="10"/>
        <v>1415</v>
      </c>
    </row>
    <row r="108" spans="1:25" ht="21" x14ac:dyDescent="0.25">
      <c r="A108" s="88">
        <v>44058</v>
      </c>
      <c r="B108" s="49">
        <v>98</v>
      </c>
      <c r="C108" s="265">
        <f t="shared" si="6"/>
        <v>65</v>
      </c>
      <c r="E108" s="242">
        <f t="shared" si="12"/>
        <v>3.3942307692307692</v>
      </c>
      <c r="H108" s="84">
        <f t="shared" si="8"/>
        <v>1518</v>
      </c>
      <c r="T108" s="265">
        <f t="shared" si="11"/>
        <v>15.544744219583677</v>
      </c>
      <c r="V108" s="49" t="b">
        <f t="shared" si="9"/>
        <v>1</v>
      </c>
      <c r="W108" s="88">
        <v>44058</v>
      </c>
      <c r="X108" s="49">
        <v>98</v>
      </c>
      <c r="Y108" s="49">
        <f t="shared" si="10"/>
        <v>1513</v>
      </c>
    </row>
    <row r="109" spans="1:25" ht="21" x14ac:dyDescent="0.25">
      <c r="A109" s="88">
        <v>44059</v>
      </c>
      <c r="B109" s="49">
        <v>83</v>
      </c>
      <c r="C109" s="265">
        <f t="shared" si="6"/>
        <v>70</v>
      </c>
      <c r="E109" s="242">
        <f t="shared" si="12"/>
        <v>3.5555555555555554</v>
      </c>
      <c r="H109" s="84">
        <f t="shared" si="8"/>
        <v>1601</v>
      </c>
      <c r="T109" s="265">
        <f t="shared" si="11"/>
        <v>15.814428304427345</v>
      </c>
      <c r="V109" s="49" t="b">
        <f t="shared" si="9"/>
        <v>1</v>
      </c>
      <c r="W109" s="88">
        <v>44059</v>
      </c>
      <c r="X109" s="49">
        <v>83</v>
      </c>
      <c r="Y109" s="49">
        <f t="shared" si="10"/>
        <v>1596</v>
      </c>
    </row>
    <row r="110" spans="1:25" ht="21" x14ac:dyDescent="0.25">
      <c r="A110" s="88">
        <v>44060</v>
      </c>
      <c r="B110" s="49">
        <v>51</v>
      </c>
      <c r="C110" s="265">
        <f t="shared" si="6"/>
        <v>67.714285714285708</v>
      </c>
      <c r="E110" s="242">
        <f t="shared" si="12"/>
        <v>3.52</v>
      </c>
      <c r="H110" s="84">
        <f t="shared" si="8"/>
        <v>1652</v>
      </c>
      <c r="T110" s="265">
        <f t="shared" si="11"/>
        <v>15.707952847006208</v>
      </c>
      <c r="V110" s="49" t="b">
        <f t="shared" si="9"/>
        <v>1</v>
      </c>
      <c r="W110" s="88">
        <v>44060</v>
      </c>
      <c r="X110" s="49">
        <v>51</v>
      </c>
      <c r="Y110" s="49">
        <f t="shared" si="10"/>
        <v>1647</v>
      </c>
    </row>
    <row r="111" spans="1:25" ht="21" x14ac:dyDescent="0.25">
      <c r="A111" s="88">
        <v>44061</v>
      </c>
      <c r="B111" s="49">
        <v>63</v>
      </c>
      <c r="C111" s="265">
        <f t="shared" ref="C111:C174" si="13">AVERAGE(B105:B111)</f>
        <v>71.714285714285708</v>
      </c>
      <c r="E111" s="242">
        <f t="shared" si="12"/>
        <v>3.5531914893617023</v>
      </c>
      <c r="H111" s="84">
        <f t="shared" si="8"/>
        <v>1715</v>
      </c>
      <c r="T111" s="265">
        <f t="shared" si="11"/>
        <v>16.279972466972122</v>
      </c>
      <c r="V111" s="49" t="b">
        <f t="shared" si="9"/>
        <v>1</v>
      </c>
      <c r="W111" s="88">
        <v>44061</v>
      </c>
      <c r="X111" s="49">
        <v>63</v>
      </c>
      <c r="Y111" s="49">
        <f t="shared" si="10"/>
        <v>1710</v>
      </c>
    </row>
    <row r="112" spans="1:25" ht="21" x14ac:dyDescent="0.25">
      <c r="A112" s="88">
        <v>44062</v>
      </c>
      <c r="B112" s="49">
        <v>45</v>
      </c>
      <c r="C112" s="265">
        <f t="shared" si="13"/>
        <v>69.571428571428569</v>
      </c>
      <c r="E112" s="242">
        <f t="shared" si="12"/>
        <v>3.722943722943723</v>
      </c>
      <c r="H112" s="84">
        <f t="shared" si="8"/>
        <v>1760</v>
      </c>
      <c r="T112" s="265">
        <f t="shared" si="11"/>
        <v>16.821631368842098</v>
      </c>
      <c r="V112" s="49" t="b">
        <f t="shared" si="9"/>
        <v>1</v>
      </c>
      <c r="W112" s="88">
        <v>44062</v>
      </c>
      <c r="X112" s="49">
        <v>45</v>
      </c>
      <c r="Y112" s="49">
        <f t="shared" si="10"/>
        <v>1755</v>
      </c>
    </row>
    <row r="113" spans="1:25" ht="21" x14ac:dyDescent="0.25">
      <c r="A113" s="88">
        <v>44063</v>
      </c>
      <c r="B113" s="49">
        <v>41</v>
      </c>
      <c r="C113" s="265">
        <f t="shared" si="13"/>
        <v>68.857142857142861</v>
      </c>
      <c r="E113" s="242">
        <f t="shared" si="12"/>
        <v>3.0216606498194944</v>
      </c>
      <c r="H113" s="84">
        <f t="shared" si="8"/>
        <v>1801</v>
      </c>
      <c r="T113" s="265">
        <f t="shared" si="11"/>
        <v>20.413683201766563</v>
      </c>
      <c r="V113" s="49" t="b">
        <f t="shared" si="9"/>
        <v>1</v>
      </c>
      <c r="W113" s="88">
        <v>44063</v>
      </c>
      <c r="X113" s="49">
        <v>41</v>
      </c>
      <c r="Y113" s="49">
        <f t="shared" si="10"/>
        <v>1796</v>
      </c>
    </row>
    <row r="114" spans="1:25" ht="21" x14ac:dyDescent="0.25">
      <c r="A114" s="88">
        <v>44064</v>
      </c>
      <c r="B114" s="49">
        <v>128</v>
      </c>
      <c r="C114" s="265">
        <f t="shared" si="13"/>
        <v>72.714285714285708</v>
      </c>
      <c r="E114" s="242">
        <f t="shared" si="12"/>
        <v>2.8275862068965516</v>
      </c>
      <c r="H114" s="84">
        <f t="shared" si="8"/>
        <v>1929</v>
      </c>
      <c r="T114" s="265">
        <f t="shared" si="11"/>
        <v>20.249862906023701</v>
      </c>
      <c r="V114" s="49" t="b">
        <f t="shared" si="9"/>
        <v>1</v>
      </c>
      <c r="W114" s="88">
        <v>44064</v>
      </c>
      <c r="X114" s="49">
        <v>128</v>
      </c>
      <c r="Y114" s="49">
        <f t="shared" si="10"/>
        <v>1924</v>
      </c>
    </row>
    <row r="115" spans="1:25" ht="21" x14ac:dyDescent="0.25">
      <c r="A115" s="88">
        <v>44065</v>
      </c>
      <c r="B115" s="49">
        <v>131</v>
      </c>
      <c r="C115" s="265">
        <f t="shared" si="13"/>
        <v>77.428571428571431</v>
      </c>
      <c r="E115" s="242">
        <f t="shared" si="12"/>
        <v>2.9497041420118344</v>
      </c>
      <c r="H115" s="84">
        <f t="shared" si="8"/>
        <v>2060</v>
      </c>
      <c r="T115" s="265">
        <f t="shared" si="11"/>
        <v>19.248165047896258</v>
      </c>
      <c r="V115" s="49" t="b">
        <f t="shared" si="9"/>
        <v>1</v>
      </c>
      <c r="W115" s="88">
        <v>44065</v>
      </c>
      <c r="X115" s="49">
        <v>131</v>
      </c>
      <c r="Y115" s="49">
        <f t="shared" si="10"/>
        <v>2055</v>
      </c>
    </row>
    <row r="116" spans="1:25" ht="21" x14ac:dyDescent="0.25">
      <c r="A116" s="88">
        <v>44066</v>
      </c>
      <c r="B116" s="49">
        <v>136</v>
      </c>
      <c r="C116" s="265">
        <f t="shared" si="13"/>
        <v>85</v>
      </c>
      <c r="E116" s="242">
        <f t="shared" si="12"/>
        <v>2.9564032697547682</v>
      </c>
      <c r="H116" s="84">
        <f t="shared" si="8"/>
        <v>2196</v>
      </c>
      <c r="T116" s="265">
        <f t="shared" si="11"/>
        <v>17.045549973454367</v>
      </c>
      <c r="V116" s="49" t="b">
        <f t="shared" si="9"/>
        <v>1</v>
      </c>
      <c r="W116" s="88">
        <v>44066</v>
      </c>
      <c r="X116" s="49">
        <v>136</v>
      </c>
      <c r="Y116" s="49">
        <f t="shared" si="10"/>
        <v>2191</v>
      </c>
    </row>
    <row r="117" spans="1:25" ht="21" x14ac:dyDescent="0.25">
      <c r="A117" s="88">
        <v>44067</v>
      </c>
      <c r="B117" s="49">
        <v>118</v>
      </c>
      <c r="C117" s="265">
        <f t="shared" si="13"/>
        <v>94.571428571428569</v>
      </c>
      <c r="E117" s="242">
        <f t="shared" si="12"/>
        <v>2.6357308584686776</v>
      </c>
      <c r="H117" s="84">
        <f t="shared" si="8"/>
        <v>2314</v>
      </c>
      <c r="T117" s="265">
        <f t="shared" si="11"/>
        <v>16.196944177226385</v>
      </c>
      <c r="V117" s="49" t="b">
        <f t="shared" si="9"/>
        <v>1</v>
      </c>
      <c r="W117" s="88">
        <v>44067</v>
      </c>
      <c r="X117" s="49">
        <v>118</v>
      </c>
      <c r="Y117" s="49">
        <f t="shared" si="10"/>
        <v>2309</v>
      </c>
    </row>
    <row r="118" spans="1:25" ht="21" x14ac:dyDescent="0.25">
      <c r="A118" s="88">
        <v>44068</v>
      </c>
      <c r="B118" s="49">
        <v>115</v>
      </c>
      <c r="C118" s="265">
        <f t="shared" si="13"/>
        <v>102</v>
      </c>
      <c r="E118" s="242">
        <f t="shared" si="12"/>
        <v>2.6492374727668846</v>
      </c>
      <c r="H118" s="84">
        <f t="shared" si="8"/>
        <v>2429</v>
      </c>
      <c r="T118" s="265">
        <f t="shared" si="11"/>
        <v>15.060660215593144</v>
      </c>
      <c r="V118" s="49" t="b">
        <f t="shared" si="9"/>
        <v>1</v>
      </c>
      <c r="W118" s="88">
        <v>44068</v>
      </c>
      <c r="X118" s="49">
        <v>115</v>
      </c>
      <c r="Y118" s="49">
        <f t="shared" si="10"/>
        <v>2424</v>
      </c>
    </row>
    <row r="119" spans="1:25" ht="21" x14ac:dyDescent="0.25">
      <c r="A119" s="88">
        <v>44069</v>
      </c>
      <c r="B119" s="49">
        <v>97</v>
      </c>
      <c r="C119" s="265">
        <f t="shared" si="13"/>
        <v>109.42857142857143</v>
      </c>
      <c r="E119" s="242">
        <f t="shared" si="12"/>
        <v>2.4762845849802373</v>
      </c>
      <c r="H119" s="84">
        <f t="shared" si="8"/>
        <v>2526</v>
      </c>
      <c r="T119" s="265">
        <f t="shared" si="11"/>
        <v>14.342602965214333</v>
      </c>
      <c r="V119" s="49" t="b">
        <f t="shared" si="9"/>
        <v>1</v>
      </c>
      <c r="W119" s="88">
        <v>44069</v>
      </c>
      <c r="X119" s="49">
        <v>97</v>
      </c>
      <c r="Y119" s="49">
        <f t="shared" si="10"/>
        <v>2521</v>
      </c>
    </row>
    <row r="120" spans="1:25" ht="21" x14ac:dyDescent="0.25">
      <c r="A120" s="88">
        <v>44070</v>
      </c>
      <c r="B120" s="49">
        <v>167</v>
      </c>
      <c r="C120" s="265">
        <f t="shared" si="13"/>
        <v>127.42857142857143</v>
      </c>
      <c r="E120" s="242">
        <f t="shared" si="12"/>
        <v>2.5875706214689265</v>
      </c>
      <c r="H120" s="84">
        <f t="shared" si="8"/>
        <v>2693</v>
      </c>
      <c r="T120" s="265">
        <f t="shared" si="11"/>
        <v>14.542097807670959</v>
      </c>
      <c r="V120" s="49" t="b">
        <f t="shared" si="9"/>
        <v>1</v>
      </c>
      <c r="W120" s="88">
        <v>44070</v>
      </c>
      <c r="X120" s="49">
        <v>167</v>
      </c>
      <c r="Y120" s="49">
        <f t="shared" si="10"/>
        <v>2688</v>
      </c>
    </row>
    <row r="121" spans="1:25" ht="21" x14ac:dyDescent="0.25">
      <c r="A121" s="88">
        <v>44071</v>
      </c>
      <c r="B121" s="49">
        <v>118</v>
      </c>
      <c r="C121" s="265">
        <f t="shared" si="13"/>
        <v>126</v>
      </c>
      <c r="E121" s="242">
        <f t="shared" si="12"/>
        <v>2.2327447833065812</v>
      </c>
      <c r="H121" s="84">
        <f t="shared" si="8"/>
        <v>2811</v>
      </c>
      <c r="T121" s="265">
        <f t="shared" si="11"/>
        <v>15.609699835294272</v>
      </c>
      <c r="V121" s="49" t="b">
        <f t="shared" si="9"/>
        <v>1</v>
      </c>
      <c r="W121" s="88">
        <v>44071</v>
      </c>
      <c r="X121" s="49">
        <v>118</v>
      </c>
      <c r="Y121" s="49">
        <f t="shared" si="10"/>
        <v>2806</v>
      </c>
    </row>
    <row r="122" spans="1:25" ht="21" x14ac:dyDescent="0.25">
      <c r="A122" s="88">
        <v>44072</v>
      </c>
      <c r="B122" s="49">
        <v>160</v>
      </c>
      <c r="C122" s="265">
        <f t="shared" si="13"/>
        <v>130.14285714285714</v>
      </c>
      <c r="E122" s="242">
        <f t="shared" si="12"/>
        <v>2.058073654390935</v>
      </c>
      <c r="H122" s="84">
        <f t="shared" si="8"/>
        <v>2971</v>
      </c>
      <c r="T122" s="265">
        <f t="shared" si="11"/>
        <v>16.052448363396717</v>
      </c>
      <c r="V122" s="49" t="b">
        <f t="shared" si="9"/>
        <v>1</v>
      </c>
      <c r="W122" s="88">
        <v>44072</v>
      </c>
      <c r="X122" s="49">
        <v>160</v>
      </c>
      <c r="Y122" s="49">
        <f t="shared" si="10"/>
        <v>2966</v>
      </c>
    </row>
    <row r="123" spans="1:25" ht="21" x14ac:dyDescent="0.25">
      <c r="A123" s="88">
        <v>44073</v>
      </c>
      <c r="B123" s="49">
        <v>119</v>
      </c>
      <c r="C123" s="265">
        <f t="shared" si="13"/>
        <v>127.71428571428571</v>
      </c>
      <c r="E123" s="242">
        <f t="shared" si="12"/>
        <v>1.9388020833333333</v>
      </c>
      <c r="H123" s="84">
        <f t="shared" si="8"/>
        <v>3090</v>
      </c>
      <c r="T123" s="265">
        <f t="shared" si="11"/>
        <v>16.777800673797515</v>
      </c>
      <c r="V123" s="49" t="b">
        <f t="shared" si="9"/>
        <v>1</v>
      </c>
      <c r="W123" s="88">
        <v>44073</v>
      </c>
      <c r="X123" s="49">
        <v>119</v>
      </c>
      <c r="Y123" s="49">
        <f t="shared" si="10"/>
        <v>3085</v>
      </c>
    </row>
    <row r="124" spans="1:25" ht="21" x14ac:dyDescent="0.25">
      <c r="A124" s="88">
        <v>44074</v>
      </c>
      <c r="B124" s="49">
        <v>192</v>
      </c>
      <c r="C124" s="265">
        <f t="shared" si="13"/>
        <v>138.28571428571428</v>
      </c>
      <c r="E124" s="242">
        <f t="shared" si="12"/>
        <v>2.058080808080808</v>
      </c>
      <c r="H124" s="84">
        <f t="shared" si="8"/>
        <v>3282</v>
      </c>
      <c r="T124" s="265">
        <f t="shared" si="11"/>
        <v>16.12112960315044</v>
      </c>
      <c r="V124" s="49" t="b">
        <f t="shared" si="9"/>
        <v>1</v>
      </c>
      <c r="W124" s="88">
        <v>44074</v>
      </c>
      <c r="X124" s="49">
        <v>192</v>
      </c>
      <c r="Y124" s="49">
        <f t="shared" si="10"/>
        <v>3277</v>
      </c>
    </row>
    <row r="125" spans="1:25" ht="21" x14ac:dyDescent="0.25">
      <c r="A125" s="88">
        <v>44075</v>
      </c>
      <c r="B125" s="49">
        <v>262</v>
      </c>
      <c r="C125" s="265">
        <f t="shared" si="13"/>
        <v>159.28571428571428</v>
      </c>
      <c r="E125" s="242">
        <f t="shared" si="12"/>
        <v>2.1904191616766466</v>
      </c>
      <c r="H125" s="84">
        <f t="shared" si="8"/>
        <v>3544</v>
      </c>
      <c r="T125" s="265">
        <f t="shared" si="11"/>
        <v>14.328877403858675</v>
      </c>
      <c r="V125" s="49" t="b">
        <f t="shared" si="9"/>
        <v>1</v>
      </c>
      <c r="W125" s="88">
        <v>44075</v>
      </c>
      <c r="X125" s="49">
        <v>262</v>
      </c>
      <c r="Y125" s="49">
        <f t="shared" si="10"/>
        <v>3539</v>
      </c>
    </row>
    <row r="126" spans="1:25" ht="21" x14ac:dyDescent="0.25">
      <c r="A126" s="88">
        <v>44076</v>
      </c>
      <c r="B126" s="49">
        <v>223</v>
      </c>
      <c r="C126" s="265">
        <f t="shared" si="13"/>
        <v>177.28571428571428</v>
      </c>
      <c r="E126" s="242">
        <f t="shared" si="12"/>
        <v>2.3337209302325581</v>
      </c>
      <c r="H126" s="84">
        <f t="shared" si="8"/>
        <v>3767</v>
      </c>
      <c r="T126" s="265">
        <f t="shared" si="11"/>
        <v>14.456782172610609</v>
      </c>
      <c r="V126" s="49" t="b">
        <f t="shared" si="9"/>
        <v>1</v>
      </c>
      <c r="W126" s="88">
        <v>44076</v>
      </c>
      <c r="X126" s="49">
        <v>223</v>
      </c>
      <c r="Y126" s="49">
        <f t="shared" si="10"/>
        <v>3762</v>
      </c>
    </row>
    <row r="127" spans="1:25" ht="21" x14ac:dyDescent="0.25">
      <c r="A127" s="88">
        <v>44077</v>
      </c>
      <c r="B127" s="49">
        <v>125</v>
      </c>
      <c r="C127" s="265">
        <f t="shared" si="13"/>
        <v>171.28571428571428</v>
      </c>
      <c r="E127" s="242">
        <f t="shared" si="12"/>
        <v>2.4982078853046596</v>
      </c>
      <c r="H127" s="84">
        <f t="shared" si="8"/>
        <v>3892</v>
      </c>
      <c r="T127" s="265">
        <f t="shared" si="11"/>
        <v>14.91175681172426</v>
      </c>
      <c r="V127" s="49" t="b">
        <f t="shared" si="9"/>
        <v>1</v>
      </c>
      <c r="W127" s="88">
        <v>44077</v>
      </c>
      <c r="X127" s="49">
        <v>125</v>
      </c>
      <c r="Y127" s="49">
        <f t="shared" si="10"/>
        <v>3887</v>
      </c>
    </row>
    <row r="128" spans="1:25" ht="21" x14ac:dyDescent="0.25">
      <c r="A128" s="88">
        <v>44078</v>
      </c>
      <c r="B128" s="49">
        <v>135</v>
      </c>
      <c r="C128" s="265">
        <f t="shared" si="13"/>
        <v>173.71428571428572</v>
      </c>
      <c r="E128" s="242">
        <f t="shared" si="12"/>
        <v>2.3259423503325944</v>
      </c>
      <c r="H128" s="84">
        <f t="shared" si="8"/>
        <v>4027</v>
      </c>
      <c r="T128" s="265">
        <f t="shared" si="11"/>
        <v>15.954166247247855</v>
      </c>
      <c r="V128" s="49" t="b">
        <f t="shared" si="9"/>
        <v>1</v>
      </c>
      <c r="W128" s="88">
        <v>44078</v>
      </c>
      <c r="X128" s="49">
        <v>135</v>
      </c>
      <c r="Y128" s="49">
        <f t="shared" si="10"/>
        <v>4022</v>
      </c>
    </row>
    <row r="129" spans="1:25" ht="21" x14ac:dyDescent="0.25">
      <c r="A129" s="88">
        <v>44079</v>
      </c>
      <c r="B129" s="49">
        <v>131</v>
      </c>
      <c r="C129" s="265">
        <f t="shared" si="13"/>
        <v>169.57142857142858</v>
      </c>
      <c r="E129" s="242">
        <f t="shared" si="12"/>
        <v>2.1043129388164492</v>
      </c>
      <c r="H129" s="84">
        <f t="shared" si="8"/>
        <v>4158</v>
      </c>
      <c r="T129" s="265">
        <f t="shared" si="11"/>
        <v>16.344336119943641</v>
      </c>
      <c r="V129" s="49" t="b">
        <f t="shared" si="9"/>
        <v>1</v>
      </c>
      <c r="W129" s="88">
        <v>44079</v>
      </c>
      <c r="X129" s="49">
        <v>131</v>
      </c>
      <c r="Y129" s="49">
        <f t="shared" si="10"/>
        <v>4153</v>
      </c>
    </row>
    <row r="130" spans="1:25" ht="21" x14ac:dyDescent="0.25">
      <c r="A130" s="88">
        <v>44080</v>
      </c>
      <c r="B130" s="49">
        <v>95</v>
      </c>
      <c r="C130" s="265">
        <f t="shared" si="13"/>
        <v>166.14285714285714</v>
      </c>
      <c r="E130" s="242">
        <f t="shared" si="12"/>
        <v>1.8958525345622119</v>
      </c>
      <c r="H130" s="84">
        <f t="shared" si="8"/>
        <v>4253</v>
      </c>
      <c r="T130" s="265">
        <f t="shared" si="11"/>
        <v>18.721302110376051</v>
      </c>
      <c r="V130" s="49" t="b">
        <f t="shared" si="9"/>
        <v>1</v>
      </c>
      <c r="W130" s="88">
        <v>44080</v>
      </c>
      <c r="X130" s="49">
        <v>95</v>
      </c>
      <c r="Y130" s="49">
        <f t="shared" si="10"/>
        <v>4248</v>
      </c>
    </row>
    <row r="131" spans="1:25" ht="21" x14ac:dyDescent="0.25">
      <c r="A131" s="88">
        <v>44081</v>
      </c>
      <c r="B131" s="49">
        <v>81</v>
      </c>
      <c r="C131" s="265">
        <f t="shared" si="13"/>
        <v>150.28571428571428</v>
      </c>
      <c r="E131" s="242">
        <f t="shared" si="12"/>
        <v>1.778169014084507</v>
      </c>
      <c r="H131" s="84">
        <f t="shared" si="8"/>
        <v>4334</v>
      </c>
      <c r="T131" s="265">
        <f t="shared" si="11"/>
        <v>24.111279794432903</v>
      </c>
      <c r="V131" s="49" t="b">
        <f t="shared" si="9"/>
        <v>1</v>
      </c>
      <c r="W131" s="88">
        <v>44081</v>
      </c>
      <c r="X131" s="49">
        <v>81</v>
      </c>
      <c r="Y131" s="49">
        <f t="shared" si="10"/>
        <v>4329</v>
      </c>
    </row>
    <row r="132" spans="1:25" ht="21" x14ac:dyDescent="0.25">
      <c r="A132" s="88">
        <v>44082</v>
      </c>
      <c r="B132" s="49">
        <v>149</v>
      </c>
      <c r="C132" s="265">
        <f t="shared" si="13"/>
        <v>134.14285714285714</v>
      </c>
      <c r="E132" s="242">
        <f t="shared" si="12"/>
        <v>1.6891447368421053</v>
      </c>
      <c r="H132" s="84">
        <f t="shared" si="8"/>
        <v>4483</v>
      </c>
      <c r="T132" s="265">
        <f t="shared" si="11"/>
        <v>27.883062217634873</v>
      </c>
      <c r="V132" s="49" t="b">
        <f t="shared" si="9"/>
        <v>1</v>
      </c>
      <c r="W132" s="88">
        <v>44082</v>
      </c>
      <c r="X132" s="49">
        <v>149</v>
      </c>
      <c r="Y132" s="49">
        <f t="shared" si="10"/>
        <v>4478</v>
      </c>
    </row>
    <row r="133" spans="1:25" ht="21" x14ac:dyDescent="0.25">
      <c r="A133" s="88">
        <v>44083</v>
      </c>
      <c r="B133" s="49">
        <v>190</v>
      </c>
      <c r="C133" s="265">
        <f t="shared" si="13"/>
        <v>129.42857142857142</v>
      </c>
      <c r="E133" s="242">
        <f t="shared" si="12"/>
        <v>1.7134876296887469</v>
      </c>
      <c r="H133" s="84">
        <f t="shared" si="8"/>
        <v>4673</v>
      </c>
      <c r="T133" s="265">
        <f t="shared" si="11"/>
        <v>26.531499835046578</v>
      </c>
      <c r="V133" s="49" t="b">
        <f t="shared" si="9"/>
        <v>1</v>
      </c>
      <c r="W133" s="88">
        <v>44083</v>
      </c>
      <c r="X133" s="49">
        <v>190</v>
      </c>
      <c r="Y133" s="49">
        <f t="shared" si="10"/>
        <v>4668</v>
      </c>
    </row>
    <row r="134" spans="1:25" ht="21" x14ac:dyDescent="0.25">
      <c r="A134" s="88">
        <v>44084</v>
      </c>
      <c r="B134" s="49">
        <v>133</v>
      </c>
      <c r="C134" s="265">
        <f t="shared" si="13"/>
        <v>130.57142857142858</v>
      </c>
      <c r="E134" s="242">
        <f t="shared" si="12"/>
        <v>1.5378457059679767</v>
      </c>
      <c r="H134" s="84">
        <f t="shared" si="8"/>
        <v>4806</v>
      </c>
      <c r="T134" s="265">
        <f t="shared" si="11"/>
        <v>27.436866417879664</v>
      </c>
      <c r="V134" s="49" t="b">
        <f t="shared" si="9"/>
        <v>1</v>
      </c>
      <c r="W134" s="88">
        <v>44084</v>
      </c>
      <c r="X134" s="49">
        <v>133</v>
      </c>
      <c r="Y134" s="49">
        <f t="shared" si="10"/>
        <v>4801</v>
      </c>
    </row>
    <row r="135" spans="1:25" ht="21" x14ac:dyDescent="0.25">
      <c r="A135" s="88">
        <v>44085</v>
      </c>
      <c r="B135" s="49">
        <v>213</v>
      </c>
      <c r="C135" s="265">
        <f>AVERAGE(B129:B135)</f>
        <v>141.71428571428572</v>
      </c>
      <c r="E135" s="242">
        <f t="shared" si="12"/>
        <v>1.5873472322070452</v>
      </c>
      <c r="H135" s="84">
        <f t="shared" si="8"/>
        <v>5019</v>
      </c>
      <c r="T135" s="265">
        <f t="shared" si="11"/>
        <v>25.7817213199706</v>
      </c>
      <c r="V135" s="49" t="b">
        <f t="shared" si="9"/>
        <v>1</v>
      </c>
      <c r="W135" s="88">
        <v>44085</v>
      </c>
      <c r="X135" s="49">
        <v>213</v>
      </c>
      <c r="Y135" s="49">
        <f t="shared" si="10"/>
        <v>5014</v>
      </c>
    </row>
    <row r="136" spans="1:25" ht="21" x14ac:dyDescent="0.25">
      <c r="A136" s="88">
        <v>44086</v>
      </c>
      <c r="B136" s="49">
        <v>194</v>
      </c>
      <c r="C136" s="265">
        <f t="shared" si="13"/>
        <v>150.71428571428572</v>
      </c>
      <c r="E136" s="242">
        <f t="shared" si="12"/>
        <v>1.5430144528561596</v>
      </c>
      <c r="H136" s="84">
        <f t="shared" si="8"/>
        <v>5213</v>
      </c>
      <c r="T136" s="265">
        <f t="shared" si="11"/>
        <v>23.839281965967253</v>
      </c>
      <c r="V136" s="49" t="b">
        <f t="shared" si="9"/>
        <v>1</v>
      </c>
      <c r="W136" s="88">
        <v>44086</v>
      </c>
      <c r="X136" s="49">
        <v>194</v>
      </c>
      <c r="Y136" s="49">
        <f t="shared" si="10"/>
        <v>5208</v>
      </c>
    </row>
    <row r="137" spans="1:25" ht="21" x14ac:dyDescent="0.25">
      <c r="A137" s="88">
        <v>44087</v>
      </c>
      <c r="B137" s="49">
        <v>161</v>
      </c>
      <c r="C137" s="265">
        <f t="shared" si="13"/>
        <v>160.14285714285714</v>
      </c>
      <c r="E137" s="242">
        <f t="shared" si="12"/>
        <v>1.5339153794492948</v>
      </c>
      <c r="H137" s="84">
        <f t="shared" si="8"/>
        <v>5374</v>
      </c>
      <c r="T137" s="265">
        <f t="shared" si="11"/>
        <v>22.559019945087393</v>
      </c>
      <c r="V137" s="49" t="b">
        <f t="shared" si="9"/>
        <v>1</v>
      </c>
      <c r="W137" s="88">
        <v>44087</v>
      </c>
      <c r="X137" s="49">
        <v>161</v>
      </c>
      <c r="Y137" s="49">
        <f t="shared" si="10"/>
        <v>5369</v>
      </c>
    </row>
    <row r="138" spans="1:25" ht="21" x14ac:dyDescent="0.25">
      <c r="A138" s="88">
        <v>44088</v>
      </c>
      <c r="B138" s="49">
        <v>65</v>
      </c>
      <c r="C138" s="265">
        <f t="shared" si="13"/>
        <v>157.85714285714286</v>
      </c>
      <c r="E138" s="242">
        <f t="shared" si="12"/>
        <v>1.3233128834355827</v>
      </c>
      <c r="H138" s="84">
        <f t="shared" si="8"/>
        <v>5439</v>
      </c>
      <c r="T138" s="265">
        <f t="shared" si="11"/>
        <v>25.100678245401461</v>
      </c>
      <c r="V138" s="49" t="b">
        <f t="shared" si="9"/>
        <v>1</v>
      </c>
      <c r="W138" s="88">
        <v>44088</v>
      </c>
      <c r="X138" s="49">
        <v>65</v>
      </c>
      <c r="Y138" s="49">
        <f t="shared" si="10"/>
        <v>5434</v>
      </c>
    </row>
    <row r="139" spans="1:25" ht="21" x14ac:dyDescent="0.25">
      <c r="A139" s="88">
        <v>44089</v>
      </c>
      <c r="B139" s="49">
        <v>182</v>
      </c>
      <c r="C139" s="265">
        <f t="shared" si="13"/>
        <v>162.57142857142858</v>
      </c>
      <c r="E139" s="242">
        <f t="shared" si="12"/>
        <v>1.1355932203389831</v>
      </c>
      <c r="H139" s="84">
        <f t="shared" si="8"/>
        <v>5621</v>
      </c>
      <c r="T139" s="265">
        <f t="shared" si="11"/>
        <v>26.268606936578287</v>
      </c>
      <c r="V139" s="49" t="b">
        <f t="shared" si="9"/>
        <v>1</v>
      </c>
      <c r="W139" s="88">
        <v>44089</v>
      </c>
      <c r="X139" s="49">
        <v>182</v>
      </c>
      <c r="Y139" s="49">
        <f t="shared" si="10"/>
        <v>5616</v>
      </c>
    </row>
    <row r="140" spans="1:25" ht="21" x14ac:dyDescent="0.25">
      <c r="A140" s="88">
        <v>44090</v>
      </c>
      <c r="B140" s="49">
        <v>140</v>
      </c>
      <c r="C140" s="265">
        <f t="shared" si="13"/>
        <v>155.42857142857142</v>
      </c>
      <c r="E140" s="242">
        <f t="shared" si="12"/>
        <v>0.99352267065271549</v>
      </c>
      <c r="H140" s="84">
        <f t="shared" si="8"/>
        <v>5761</v>
      </c>
      <c r="T140" s="265">
        <f t="shared" si="11"/>
        <v>26.770422772733561</v>
      </c>
      <c r="V140" s="49" t="b">
        <f t="shared" si="9"/>
        <v>1</v>
      </c>
      <c r="W140" s="88">
        <v>44090</v>
      </c>
      <c r="X140" s="49">
        <v>140</v>
      </c>
      <c r="Y140" s="49">
        <f t="shared" si="10"/>
        <v>5756</v>
      </c>
    </row>
    <row r="141" spans="1:25" ht="21" x14ac:dyDescent="0.25">
      <c r="A141" s="88">
        <v>44091</v>
      </c>
      <c r="B141" s="49">
        <v>132</v>
      </c>
      <c r="C141" s="265">
        <f t="shared" si="13"/>
        <v>155.28571428571428</v>
      </c>
      <c r="E141" s="242">
        <f t="shared" si="12"/>
        <v>0.95695839311334285</v>
      </c>
      <c r="H141" s="84">
        <f t="shared" si="8"/>
        <v>5893</v>
      </c>
      <c r="T141" s="265">
        <f t="shared" si="11"/>
        <v>30.224222266929058</v>
      </c>
      <c r="V141" s="49" t="b">
        <f t="shared" si="9"/>
        <v>1</v>
      </c>
      <c r="W141" s="88">
        <v>44091</v>
      </c>
      <c r="X141" s="49">
        <v>132</v>
      </c>
      <c r="Y141" s="49">
        <f t="shared" si="10"/>
        <v>5888</v>
      </c>
    </row>
    <row r="142" spans="1:25" ht="21" x14ac:dyDescent="0.25">
      <c r="A142" s="88">
        <v>44092</v>
      </c>
      <c r="B142" s="49">
        <v>173</v>
      </c>
      <c r="C142" s="265">
        <f t="shared" si="13"/>
        <v>149.57142857142858</v>
      </c>
      <c r="E142" s="242">
        <f t="shared" si="12"/>
        <v>0.97187797902764539</v>
      </c>
      <c r="H142" s="84">
        <f t="shared" si="8"/>
        <v>6066</v>
      </c>
      <c r="T142" s="265">
        <f t="shared" si="11"/>
        <v>32.017324039343308</v>
      </c>
      <c r="V142" s="49" t="b">
        <f t="shared" si="9"/>
        <v>1</v>
      </c>
      <c r="W142" s="88">
        <v>44092</v>
      </c>
      <c r="X142" s="49">
        <v>173</v>
      </c>
      <c r="Y142" s="49">
        <f t="shared" si="10"/>
        <v>6061</v>
      </c>
    </row>
    <row r="143" spans="1:25" ht="21" x14ac:dyDescent="0.25">
      <c r="A143" s="88">
        <v>44093</v>
      </c>
      <c r="B143" s="49">
        <v>145</v>
      </c>
      <c r="C143" s="265">
        <f t="shared" si="13"/>
        <v>142.57142857142858</v>
      </c>
      <c r="E143" s="242">
        <f t="shared" si="12"/>
        <v>0.97855100095328884</v>
      </c>
      <c r="H143" s="84">
        <f t="shared" si="8"/>
        <v>6211</v>
      </c>
      <c r="T143" s="265">
        <f t="shared" si="11"/>
        <v>33.520209068166949</v>
      </c>
      <c r="V143" s="49" t="b">
        <f t="shared" si="9"/>
        <v>1</v>
      </c>
      <c r="W143" s="88">
        <v>44093</v>
      </c>
      <c r="X143" s="49">
        <v>145</v>
      </c>
      <c r="Y143" s="49">
        <f t="shared" si="10"/>
        <v>6206</v>
      </c>
    </row>
    <row r="144" spans="1:25" ht="21" x14ac:dyDescent="0.25">
      <c r="A144" s="88">
        <v>44094</v>
      </c>
      <c r="B144" s="49">
        <v>132</v>
      </c>
      <c r="C144" s="265">
        <f t="shared" si="13"/>
        <v>138.42857142857142</v>
      </c>
      <c r="E144" s="242">
        <f t="shared" si="12"/>
        <v>1.0160427807486632</v>
      </c>
      <c r="H144" s="84">
        <f t="shared" si="8"/>
        <v>6343</v>
      </c>
      <c r="T144" s="265">
        <f t="shared" si="11"/>
        <v>31.55656123391671</v>
      </c>
      <c r="V144" s="49" t="b">
        <f t="shared" si="9"/>
        <v>1</v>
      </c>
      <c r="W144" s="88">
        <v>44094</v>
      </c>
      <c r="X144" s="49">
        <v>132</v>
      </c>
      <c r="Y144" s="49">
        <f t="shared" si="10"/>
        <v>6338</v>
      </c>
    </row>
    <row r="145" spans="1:25" ht="21" x14ac:dyDescent="0.25">
      <c r="A145" s="88">
        <v>44095</v>
      </c>
      <c r="B145" s="49">
        <v>78</v>
      </c>
      <c r="C145" s="265">
        <f t="shared" si="13"/>
        <v>140.28571428571428</v>
      </c>
      <c r="E145" s="242">
        <f t="shared" si="12"/>
        <v>1.0331683168316832</v>
      </c>
      <c r="H145" s="84">
        <f t="shared" ref="H145:H208" si="14">H144+B145</f>
        <v>6421</v>
      </c>
      <c r="T145" s="265">
        <f t="shared" si="11"/>
        <v>36.463805982988099</v>
      </c>
      <c r="V145" s="49" t="b">
        <f t="shared" ref="V145:V208" si="15">EXACT(B145,X145)</f>
        <v>1</v>
      </c>
      <c r="W145" s="88">
        <v>44095</v>
      </c>
      <c r="X145" s="49">
        <v>78</v>
      </c>
      <c r="Y145" s="49">
        <f t="shared" si="10"/>
        <v>6416</v>
      </c>
    </row>
    <row r="146" spans="1:25" ht="21" x14ac:dyDescent="0.25">
      <c r="A146" s="88">
        <v>44096</v>
      </c>
      <c r="B146" s="49">
        <v>122</v>
      </c>
      <c r="C146" s="265">
        <f t="shared" si="13"/>
        <v>131.71428571428572</v>
      </c>
      <c r="E146" s="242">
        <f t="shared" si="12"/>
        <v>1.0029211295034079</v>
      </c>
      <c r="H146" s="84">
        <f t="shared" si="14"/>
        <v>6543</v>
      </c>
      <c r="T146" s="265">
        <f t="shared" si="11"/>
        <v>38.119507435584453</v>
      </c>
      <c r="V146" s="49" t="b">
        <f t="shared" si="15"/>
        <v>1</v>
      </c>
      <c r="W146" s="88">
        <v>44096</v>
      </c>
      <c r="X146" s="49">
        <v>122</v>
      </c>
      <c r="Y146" s="49">
        <f t="shared" ref="Y146:Y209" si="16">X146+Y145</f>
        <v>6538</v>
      </c>
    </row>
    <row r="147" spans="1:25" ht="21" x14ac:dyDescent="0.25">
      <c r="A147" s="88">
        <v>44097</v>
      </c>
      <c r="B147" s="49">
        <v>118</v>
      </c>
      <c r="C147" s="265">
        <f t="shared" si="13"/>
        <v>128.57142857142858</v>
      </c>
      <c r="E147" s="242">
        <f t="shared" si="12"/>
        <v>0.92594317652538427</v>
      </c>
      <c r="H147" s="84">
        <f t="shared" si="14"/>
        <v>6661</v>
      </c>
      <c r="T147" s="265">
        <f t="shared" si="11"/>
        <v>39.60698201710607</v>
      </c>
      <c r="V147" s="49" t="b">
        <f t="shared" si="15"/>
        <v>1</v>
      </c>
      <c r="W147" s="88">
        <v>44097</v>
      </c>
      <c r="X147" s="49">
        <v>118</v>
      </c>
      <c r="Y147" s="49">
        <f t="shared" si="16"/>
        <v>6656</v>
      </c>
    </row>
    <row r="148" spans="1:25" ht="21" x14ac:dyDescent="0.25">
      <c r="A148" s="88">
        <v>44098</v>
      </c>
      <c r="B148" s="49">
        <v>100</v>
      </c>
      <c r="C148" s="265">
        <f t="shared" si="13"/>
        <v>124</v>
      </c>
      <c r="E148" s="242">
        <f t="shared" si="12"/>
        <v>0.92522479886417419</v>
      </c>
      <c r="H148" s="84">
        <f t="shared" si="14"/>
        <v>6761</v>
      </c>
      <c r="T148" s="265">
        <f t="shared" si="11"/>
        <v>44.730964251511054</v>
      </c>
      <c r="V148" s="49" t="b">
        <f t="shared" si="15"/>
        <v>1</v>
      </c>
      <c r="W148" s="88">
        <v>44098</v>
      </c>
      <c r="X148" s="49">
        <v>100</v>
      </c>
      <c r="Y148" s="49">
        <f t="shared" si="16"/>
        <v>6756</v>
      </c>
    </row>
    <row r="149" spans="1:25" ht="21" x14ac:dyDescent="0.25">
      <c r="A149" s="88">
        <v>44099</v>
      </c>
      <c r="B149" s="49">
        <v>186</v>
      </c>
      <c r="C149" s="265">
        <f t="shared" si="13"/>
        <v>125.85714285714286</v>
      </c>
      <c r="E149" s="242">
        <f t="shared" si="12"/>
        <v>0.87318840579710144</v>
      </c>
      <c r="H149" s="84">
        <f t="shared" si="14"/>
        <v>6947</v>
      </c>
      <c r="T149" s="265">
        <f t="shared" si="11"/>
        <v>43.326341615037613</v>
      </c>
      <c r="V149" s="49" t="b">
        <f t="shared" si="15"/>
        <v>1</v>
      </c>
      <c r="W149" s="88">
        <v>44099</v>
      </c>
      <c r="X149" s="49">
        <v>186</v>
      </c>
      <c r="Y149" s="49">
        <f t="shared" si="16"/>
        <v>6942</v>
      </c>
    </row>
    <row r="150" spans="1:25" ht="21" x14ac:dyDescent="0.25">
      <c r="A150" s="88">
        <v>44100</v>
      </c>
      <c r="B150" s="49">
        <v>81</v>
      </c>
      <c r="C150" s="265">
        <f t="shared" si="13"/>
        <v>116.71428571428571</v>
      </c>
      <c r="E150" s="242">
        <f t="shared" si="12"/>
        <v>0.80954504906333635</v>
      </c>
      <c r="H150" s="84">
        <f t="shared" si="14"/>
        <v>7028</v>
      </c>
      <c r="T150" s="265">
        <f t="shared" si="11"/>
        <v>47.313649541782681</v>
      </c>
      <c r="V150" s="49" t="b">
        <f t="shared" si="15"/>
        <v>1</v>
      </c>
      <c r="W150" s="88">
        <v>44100</v>
      </c>
      <c r="X150" s="49">
        <v>81</v>
      </c>
      <c r="Y150" s="49">
        <f t="shared" si="16"/>
        <v>7023</v>
      </c>
    </row>
    <row r="151" spans="1:25" ht="21" x14ac:dyDescent="0.25">
      <c r="A151" s="88">
        <v>44101</v>
      </c>
      <c r="B151" s="49">
        <v>165</v>
      </c>
      <c r="C151" s="265">
        <f t="shared" si="13"/>
        <v>121.42857142857143</v>
      </c>
      <c r="E151" s="242">
        <f t="shared" si="12"/>
        <v>0.79640980735551659</v>
      </c>
      <c r="H151" s="84">
        <f t="shared" si="14"/>
        <v>7193</v>
      </c>
      <c r="T151" s="265">
        <f t="shared" ref="T151:T166" si="17">LN(2)/(LN(H151)-LN(H145))*7</f>
        <v>42.736189305998977</v>
      </c>
      <c r="V151" s="49" t="b">
        <f t="shared" si="15"/>
        <v>1</v>
      </c>
      <c r="W151" s="88">
        <v>44101</v>
      </c>
      <c r="X151" s="49">
        <v>165</v>
      </c>
      <c r="Y151" s="49">
        <f t="shared" si="16"/>
        <v>7188</v>
      </c>
    </row>
    <row r="152" spans="1:25" ht="21" x14ac:dyDescent="0.25">
      <c r="A152" s="88">
        <v>44102</v>
      </c>
      <c r="B152" s="49">
        <v>107</v>
      </c>
      <c r="C152" s="265">
        <f t="shared" si="13"/>
        <v>125.57142857142857</v>
      </c>
      <c r="E152" s="242">
        <f t="shared" si="12"/>
        <v>0.86277236903106169</v>
      </c>
      <c r="H152" s="84">
        <f t="shared" si="14"/>
        <v>7300</v>
      </c>
      <c r="T152" s="265">
        <f t="shared" si="17"/>
        <v>44.319451409155121</v>
      </c>
      <c r="V152" s="49" t="b">
        <f t="shared" si="15"/>
        <v>1</v>
      </c>
      <c r="W152" s="88">
        <v>44102</v>
      </c>
      <c r="X152" s="49">
        <v>107</v>
      </c>
      <c r="Y152" s="49">
        <f t="shared" si="16"/>
        <v>7295</v>
      </c>
    </row>
    <row r="153" spans="1:25" ht="21" x14ac:dyDescent="0.25">
      <c r="A153" s="88">
        <v>44103</v>
      </c>
      <c r="B153" s="49">
        <v>127</v>
      </c>
      <c r="C153" s="265">
        <f t="shared" si="13"/>
        <v>126.28571428571429</v>
      </c>
      <c r="E153" s="242">
        <f t="shared" si="12"/>
        <v>0.86952335098700051</v>
      </c>
      <c r="H153" s="84">
        <f t="shared" si="14"/>
        <v>7427</v>
      </c>
      <c r="T153" s="265">
        <f t="shared" si="17"/>
        <v>44.574404616888614</v>
      </c>
      <c r="V153" s="49" t="b">
        <f t="shared" si="15"/>
        <v>1</v>
      </c>
      <c r="W153" s="88">
        <v>44103</v>
      </c>
      <c r="X153" s="49">
        <v>127</v>
      </c>
      <c r="Y153" s="49">
        <f t="shared" si="16"/>
        <v>7422</v>
      </c>
    </row>
    <row r="154" spans="1:25" ht="21" x14ac:dyDescent="0.25">
      <c r="A154" s="88">
        <v>44104</v>
      </c>
      <c r="B154" s="49">
        <v>147</v>
      </c>
      <c r="C154" s="265">
        <f t="shared" si="13"/>
        <v>130.42857142857142</v>
      </c>
      <c r="E154" s="242">
        <f t="shared" si="12"/>
        <v>0.90922768304914747</v>
      </c>
      <c r="H154" s="84">
        <f t="shared" si="14"/>
        <v>7574</v>
      </c>
      <c r="T154" s="265">
        <f t="shared" si="17"/>
        <v>42.730145184133598</v>
      </c>
      <c r="V154" s="49" t="b">
        <f t="shared" si="15"/>
        <v>1</v>
      </c>
      <c r="W154" s="88">
        <v>44104</v>
      </c>
      <c r="X154" s="49">
        <v>147</v>
      </c>
      <c r="Y154" s="49">
        <f t="shared" si="16"/>
        <v>7569</v>
      </c>
    </row>
    <row r="155" spans="1:25" ht="21" x14ac:dyDescent="0.25">
      <c r="A155" s="88">
        <v>44105</v>
      </c>
      <c r="B155" s="49">
        <v>196</v>
      </c>
      <c r="C155" s="265">
        <f t="shared" si="13"/>
        <v>144.14285714285714</v>
      </c>
      <c r="E155" s="242">
        <f t="shared" si="12"/>
        <v>0.93803098450774614</v>
      </c>
      <c r="H155" s="84">
        <f t="shared" si="14"/>
        <v>7770</v>
      </c>
      <c r="T155" s="265">
        <f t="shared" si="17"/>
        <v>43.337078545833052</v>
      </c>
      <c r="V155" s="49" t="b">
        <f t="shared" si="15"/>
        <v>1</v>
      </c>
      <c r="W155" s="88">
        <v>44105</v>
      </c>
      <c r="X155" s="49">
        <v>196</v>
      </c>
      <c r="Y155" s="49">
        <f t="shared" si="16"/>
        <v>7765</v>
      </c>
    </row>
    <row r="156" spans="1:25" ht="21" x14ac:dyDescent="0.25">
      <c r="A156" s="88">
        <v>44106</v>
      </c>
      <c r="B156" s="49">
        <v>156</v>
      </c>
      <c r="C156" s="265">
        <f t="shared" si="13"/>
        <v>139.85714285714286</v>
      </c>
      <c r="E156" s="242">
        <f t="shared" si="12"/>
        <v>0.91221186856302106</v>
      </c>
      <c r="H156" s="84">
        <f t="shared" si="14"/>
        <v>7926</v>
      </c>
      <c r="T156" s="265">
        <f t="shared" si="17"/>
        <v>40.35075738388791</v>
      </c>
      <c r="V156" s="49" t="b">
        <f t="shared" si="15"/>
        <v>1</v>
      </c>
      <c r="W156" s="88">
        <v>44106</v>
      </c>
      <c r="X156" s="49">
        <v>156</v>
      </c>
      <c r="Y156" s="49">
        <f t="shared" si="16"/>
        <v>7921</v>
      </c>
    </row>
    <row r="157" spans="1:25" ht="21" x14ac:dyDescent="0.25">
      <c r="A157" s="88">
        <v>44107</v>
      </c>
      <c r="B157" s="49">
        <v>182</v>
      </c>
      <c r="C157" s="265">
        <f t="shared" si="13"/>
        <v>154.28571428571428</v>
      </c>
      <c r="E157" s="242">
        <f t="shared" si="12"/>
        <v>0.92401363857769114</v>
      </c>
      <c r="H157" s="84">
        <f t="shared" si="14"/>
        <v>8108</v>
      </c>
      <c r="T157" s="265">
        <f t="shared" si="17"/>
        <v>40.520401267488708</v>
      </c>
      <c r="V157" s="49" t="b">
        <f t="shared" si="15"/>
        <v>1</v>
      </c>
      <c r="W157" s="88">
        <v>44107</v>
      </c>
      <c r="X157" s="49">
        <v>182</v>
      </c>
      <c r="Y157" s="49">
        <f t="shared" si="16"/>
        <v>8103</v>
      </c>
    </row>
    <row r="158" spans="1:25" ht="21" x14ac:dyDescent="0.25">
      <c r="A158" s="88">
        <v>44108</v>
      </c>
      <c r="B158" s="49">
        <v>149</v>
      </c>
      <c r="C158" s="265">
        <f t="shared" si="13"/>
        <v>152</v>
      </c>
      <c r="E158" s="242">
        <f t="shared" si="12"/>
        <v>0.91578947368421049</v>
      </c>
      <c r="H158" s="84">
        <f t="shared" si="14"/>
        <v>8257</v>
      </c>
      <c r="T158" s="265">
        <f t="shared" si="17"/>
        <v>39.387525946462944</v>
      </c>
      <c r="V158" s="49" t="b">
        <f t="shared" si="15"/>
        <v>1</v>
      </c>
      <c r="W158" s="88">
        <v>44108</v>
      </c>
      <c r="X158" s="49">
        <v>149</v>
      </c>
      <c r="Y158" s="49">
        <f t="shared" si="16"/>
        <v>8252</v>
      </c>
    </row>
    <row r="159" spans="1:25" ht="21" x14ac:dyDescent="0.25">
      <c r="A159" s="88">
        <v>44109</v>
      </c>
      <c r="B159" s="49">
        <v>107</v>
      </c>
      <c r="C159" s="265">
        <f t="shared" si="13"/>
        <v>152</v>
      </c>
      <c r="E159" s="242">
        <f t="shared" si="12"/>
        <v>0.93100143747005271</v>
      </c>
      <c r="H159" s="84">
        <f t="shared" si="14"/>
        <v>8364</v>
      </c>
      <c r="T159" s="265">
        <f t="shared" si="17"/>
        <v>40.83692748250747</v>
      </c>
      <c r="V159" s="49" t="b">
        <f t="shared" si="15"/>
        <v>1</v>
      </c>
      <c r="W159" s="88">
        <v>44109</v>
      </c>
      <c r="X159" s="49">
        <v>107</v>
      </c>
      <c r="Y159" s="49">
        <f t="shared" si="16"/>
        <v>8359</v>
      </c>
    </row>
    <row r="160" spans="1:25" ht="21" x14ac:dyDescent="0.25">
      <c r="A160" s="88">
        <v>44110</v>
      </c>
      <c r="B160" s="49">
        <v>186</v>
      </c>
      <c r="C160" s="265">
        <f t="shared" si="13"/>
        <v>160.42857142857142</v>
      </c>
      <c r="E160" s="242">
        <f t="shared" si="12"/>
        <v>0.97427184466019412</v>
      </c>
      <c r="H160" s="84">
        <f t="shared" si="14"/>
        <v>8550</v>
      </c>
      <c r="T160" s="265">
        <f t="shared" si="17"/>
        <v>40.029965568445753</v>
      </c>
      <c r="V160" s="49" t="b">
        <f t="shared" si="15"/>
        <v>1</v>
      </c>
      <c r="W160" s="88">
        <v>44110</v>
      </c>
      <c r="X160" s="49">
        <v>186</v>
      </c>
      <c r="Y160" s="49">
        <f t="shared" si="16"/>
        <v>8545</v>
      </c>
    </row>
    <row r="161" spans="1:25" ht="21" x14ac:dyDescent="0.25">
      <c r="A161" s="88">
        <v>44111</v>
      </c>
      <c r="B161" s="49">
        <v>126</v>
      </c>
      <c r="C161" s="265">
        <f t="shared" si="13"/>
        <v>157.42857142857142</v>
      </c>
      <c r="E161" s="242">
        <f t="shared" si="12"/>
        <v>1.0135814889336017</v>
      </c>
      <c r="H161" s="84">
        <f t="shared" si="14"/>
        <v>8676</v>
      </c>
      <c r="T161" s="265">
        <f t="shared" si="17"/>
        <v>43.99321252230888</v>
      </c>
      <c r="V161" s="49" t="b">
        <f t="shared" si="15"/>
        <v>1</v>
      </c>
      <c r="W161" s="88">
        <v>44111</v>
      </c>
      <c r="X161" s="49">
        <v>126</v>
      </c>
      <c r="Y161" s="49">
        <f t="shared" si="16"/>
        <v>8671</v>
      </c>
    </row>
    <row r="162" spans="1:25" ht="21" x14ac:dyDescent="0.25">
      <c r="A162" s="88">
        <v>44112</v>
      </c>
      <c r="B162" s="49">
        <v>150</v>
      </c>
      <c r="C162" s="265">
        <f t="shared" si="13"/>
        <v>150.85714285714286</v>
      </c>
      <c r="E162" s="242">
        <f t="shared" si="12"/>
        <v>1.0562659846547315</v>
      </c>
      <c r="H162" s="84">
        <f t="shared" si="14"/>
        <v>8826</v>
      </c>
      <c r="T162" s="265">
        <f t="shared" si="17"/>
        <v>45.112749002325174</v>
      </c>
      <c r="V162" s="49" t="b">
        <f t="shared" si="15"/>
        <v>1</v>
      </c>
      <c r="W162" s="88">
        <v>44112</v>
      </c>
      <c r="X162" s="49">
        <v>150</v>
      </c>
      <c r="Y162" s="49">
        <f t="shared" si="16"/>
        <v>8821</v>
      </c>
    </row>
    <row r="163" spans="1:25" ht="21" x14ac:dyDescent="0.25">
      <c r="A163" s="88">
        <v>44113</v>
      </c>
      <c r="B163" s="49">
        <v>232</v>
      </c>
      <c r="C163" s="265">
        <f t="shared" si="13"/>
        <v>161.71428571428572</v>
      </c>
      <c r="E163" s="242">
        <f t="shared" si="12"/>
        <v>1.0949170124481329</v>
      </c>
      <c r="H163" s="84">
        <f t="shared" si="14"/>
        <v>9058</v>
      </c>
      <c r="T163" s="265">
        <f t="shared" si="17"/>
        <v>43.792026500807523</v>
      </c>
      <c r="V163" s="49" t="b">
        <f t="shared" si="15"/>
        <v>1</v>
      </c>
      <c r="W163" s="88">
        <v>44113</v>
      </c>
      <c r="X163" s="49">
        <v>232</v>
      </c>
      <c r="Y163" s="49">
        <f t="shared" si="16"/>
        <v>9053</v>
      </c>
    </row>
    <row r="164" spans="1:25" ht="21" x14ac:dyDescent="0.25">
      <c r="A164" s="88">
        <v>44114</v>
      </c>
      <c r="B164" s="49">
        <v>236</v>
      </c>
      <c r="C164" s="265">
        <f t="shared" si="13"/>
        <v>169.42857142857142</v>
      </c>
      <c r="E164" s="242">
        <f t="shared" si="12"/>
        <v>1.2484848484848485</v>
      </c>
      <c r="H164" s="84">
        <f t="shared" si="14"/>
        <v>9294</v>
      </c>
      <c r="T164" s="265">
        <f t="shared" si="17"/>
        <v>41.011954839202126</v>
      </c>
      <c r="V164" s="49" t="b">
        <f t="shared" si="15"/>
        <v>1</v>
      </c>
      <c r="W164" s="88">
        <v>44114</v>
      </c>
      <c r="X164" s="49">
        <v>236</v>
      </c>
      <c r="Y164" s="49">
        <f t="shared" si="16"/>
        <v>9289</v>
      </c>
    </row>
    <row r="165" spans="1:25" ht="21" x14ac:dyDescent="0.25">
      <c r="A165" s="88">
        <v>44115</v>
      </c>
      <c r="B165" s="49">
        <v>203</v>
      </c>
      <c r="C165" s="265">
        <f t="shared" si="13"/>
        <v>177.14285714285714</v>
      </c>
      <c r="E165" s="242">
        <f t="shared" ref="E165:E228" si="18">SUM(B152:B165)/SUM(B138:B151)</f>
        <v>1.2666300164925783</v>
      </c>
      <c r="H165" s="84">
        <f t="shared" si="14"/>
        <v>9497</v>
      </c>
      <c r="T165" s="265">
        <f t="shared" si="17"/>
        <v>38.193180654792847</v>
      </c>
      <c r="V165" s="49" t="b">
        <f t="shared" si="15"/>
        <v>1</v>
      </c>
      <c r="W165" s="88">
        <v>44115</v>
      </c>
      <c r="X165" s="49">
        <v>203</v>
      </c>
      <c r="Y165" s="49">
        <f t="shared" si="16"/>
        <v>9492</v>
      </c>
    </row>
    <row r="166" spans="1:25" ht="21" x14ac:dyDescent="0.25">
      <c r="A166" s="88">
        <v>44116</v>
      </c>
      <c r="B166" s="49">
        <v>131</v>
      </c>
      <c r="C166" s="265">
        <f t="shared" si="13"/>
        <v>180.57142857142858</v>
      </c>
      <c r="E166" s="242">
        <f t="shared" si="18"/>
        <v>1.2509403546480387</v>
      </c>
      <c r="H166" s="84">
        <f t="shared" si="14"/>
        <v>9628</v>
      </c>
      <c r="T166" s="265">
        <f t="shared" si="17"/>
        <v>40.861185246888141</v>
      </c>
      <c r="V166" s="49" t="b">
        <f t="shared" si="15"/>
        <v>1</v>
      </c>
      <c r="W166" s="88">
        <v>44116</v>
      </c>
      <c r="X166" s="49">
        <v>131</v>
      </c>
      <c r="Y166" s="49">
        <f t="shared" si="16"/>
        <v>9623</v>
      </c>
    </row>
    <row r="167" spans="1:25" ht="21" x14ac:dyDescent="0.25">
      <c r="A167" s="88">
        <v>44117</v>
      </c>
      <c r="B167" s="49">
        <v>221</v>
      </c>
      <c r="C167" s="265">
        <f t="shared" si="13"/>
        <v>185.57142857142858</v>
      </c>
      <c r="E167" s="242">
        <f t="shared" si="18"/>
        <v>1.3410852713178294</v>
      </c>
      <c r="H167" s="84">
        <f t="shared" si="14"/>
        <v>9849</v>
      </c>
      <c r="T167" s="265">
        <f t="shared" ref="T167:T230" si="19">LN(2)/(LN(H167)-LN(H160))*7</f>
        <v>34.304841438697117</v>
      </c>
      <c r="V167" s="49" t="b">
        <f t="shared" si="15"/>
        <v>1</v>
      </c>
      <c r="W167" s="88">
        <v>44117</v>
      </c>
      <c r="X167" s="49">
        <v>221</v>
      </c>
      <c r="Y167" s="49">
        <f t="shared" si="16"/>
        <v>9844</v>
      </c>
    </row>
    <row r="168" spans="1:25" ht="21" x14ac:dyDescent="0.25">
      <c r="A168" s="88">
        <v>44118</v>
      </c>
      <c r="B168" s="49">
        <v>316</v>
      </c>
      <c r="C168" s="265">
        <f t="shared" si="13"/>
        <v>212.71428571428572</v>
      </c>
      <c r="E168" s="242">
        <f t="shared" si="18"/>
        <v>1.429123000551572</v>
      </c>
      <c r="H168" s="84">
        <f t="shared" si="14"/>
        <v>10165</v>
      </c>
      <c r="T168" s="265">
        <f t="shared" si="19"/>
        <v>30.63346633538729</v>
      </c>
      <c r="V168" s="49" t="b">
        <f t="shared" si="15"/>
        <v>1</v>
      </c>
      <c r="W168" s="88">
        <v>44118</v>
      </c>
      <c r="X168" s="49">
        <v>316</v>
      </c>
      <c r="Y168" s="49">
        <f t="shared" si="16"/>
        <v>10160</v>
      </c>
    </row>
    <row r="169" spans="1:25" ht="21" x14ac:dyDescent="0.25">
      <c r="A169" s="88">
        <v>44119</v>
      </c>
      <c r="B169" s="49">
        <v>289</v>
      </c>
      <c r="C169" s="265">
        <f t="shared" si="13"/>
        <v>232.57142857142858</v>
      </c>
      <c r="E169" s="242">
        <f t="shared" si="18"/>
        <v>1.4299413958444327</v>
      </c>
      <c r="H169" s="84">
        <f t="shared" si="14"/>
        <v>10454</v>
      </c>
      <c r="T169" s="265">
        <f t="shared" si="19"/>
        <v>28.662280749977047</v>
      </c>
      <c r="V169" s="49" t="b">
        <f t="shared" si="15"/>
        <v>1</v>
      </c>
      <c r="W169" s="88">
        <v>44119</v>
      </c>
      <c r="X169" s="49">
        <v>289</v>
      </c>
      <c r="Y169" s="49">
        <f t="shared" si="16"/>
        <v>10449</v>
      </c>
    </row>
    <row r="170" spans="1:25" ht="21" x14ac:dyDescent="0.25">
      <c r="A170" s="88">
        <v>44120</v>
      </c>
      <c r="B170" s="49">
        <v>360</v>
      </c>
      <c r="C170" s="265">
        <f t="shared" si="13"/>
        <v>250.85714285714286</v>
      </c>
      <c r="E170" s="242">
        <f t="shared" si="18"/>
        <v>1.5526881720430108</v>
      </c>
      <c r="H170" s="84">
        <f t="shared" si="14"/>
        <v>10814</v>
      </c>
      <c r="T170" s="265">
        <f t="shared" si="19"/>
        <v>27.382704353697189</v>
      </c>
      <c r="V170" s="49" t="b">
        <f t="shared" si="15"/>
        <v>1</v>
      </c>
      <c r="W170" s="88">
        <v>44120</v>
      </c>
      <c r="X170" s="49">
        <v>360</v>
      </c>
      <c r="Y170" s="49">
        <f t="shared" si="16"/>
        <v>10809</v>
      </c>
    </row>
    <row r="171" spans="1:25" ht="21" x14ac:dyDescent="0.25">
      <c r="A171" s="88">
        <v>44121</v>
      </c>
      <c r="B171" s="49">
        <v>378</v>
      </c>
      <c r="C171" s="265">
        <f t="shared" si="13"/>
        <v>271.14285714285717</v>
      </c>
      <c r="E171" s="242">
        <f t="shared" si="18"/>
        <v>1.6257248286768582</v>
      </c>
      <c r="H171" s="84">
        <f t="shared" si="14"/>
        <v>11192</v>
      </c>
      <c r="T171" s="265">
        <f t="shared" si="19"/>
        <v>26.110019194792784</v>
      </c>
      <c r="V171" s="49" t="b">
        <f t="shared" si="15"/>
        <v>1</v>
      </c>
      <c r="W171" s="88">
        <v>44121</v>
      </c>
      <c r="X171" s="49">
        <v>378</v>
      </c>
      <c r="Y171" s="49">
        <f t="shared" si="16"/>
        <v>11187</v>
      </c>
    </row>
    <row r="172" spans="1:25" ht="21" x14ac:dyDescent="0.25">
      <c r="A172" s="88">
        <v>44122</v>
      </c>
      <c r="B172" s="49">
        <v>295</v>
      </c>
      <c r="C172" s="265">
        <f t="shared" si="13"/>
        <v>284.28571428571428</v>
      </c>
      <c r="E172" s="242">
        <f t="shared" si="18"/>
        <v>1.6875653082549635</v>
      </c>
      <c r="H172" s="84">
        <f t="shared" si="14"/>
        <v>11487</v>
      </c>
      <c r="T172" s="265">
        <f t="shared" si="19"/>
        <v>25.504784563698344</v>
      </c>
      <c r="V172" s="49" t="b">
        <f t="shared" si="15"/>
        <v>1</v>
      </c>
      <c r="W172" s="88">
        <v>44122</v>
      </c>
      <c r="X172" s="49">
        <v>295</v>
      </c>
      <c r="Y172" s="49">
        <f t="shared" si="16"/>
        <v>11482</v>
      </c>
    </row>
    <row r="173" spans="1:25" ht="21" x14ac:dyDescent="0.25">
      <c r="A173" s="88">
        <v>44123</v>
      </c>
      <c r="B173" s="49">
        <v>193</v>
      </c>
      <c r="C173" s="265">
        <f t="shared" si="13"/>
        <v>293.14285714285717</v>
      </c>
      <c r="E173" s="242">
        <f t="shared" si="18"/>
        <v>1.7066392177045806</v>
      </c>
      <c r="H173" s="84">
        <f t="shared" si="14"/>
        <v>11680</v>
      </c>
      <c r="T173" s="265">
        <f t="shared" si="19"/>
        <v>25.113708837997486</v>
      </c>
      <c r="V173" s="49" t="b">
        <f t="shared" si="15"/>
        <v>1</v>
      </c>
      <c r="W173" s="88">
        <v>44123</v>
      </c>
      <c r="X173" s="49">
        <v>193</v>
      </c>
      <c r="Y173" s="49">
        <f t="shared" si="16"/>
        <v>11675</v>
      </c>
    </row>
    <row r="174" spans="1:25" ht="21" x14ac:dyDescent="0.25">
      <c r="A174" s="88">
        <v>44124</v>
      </c>
      <c r="B174" s="49">
        <v>349</v>
      </c>
      <c r="C174" s="265">
        <f t="shared" si="13"/>
        <v>311.42857142857144</v>
      </c>
      <c r="E174" s="242">
        <f t="shared" si="18"/>
        <v>1.7334329845540608</v>
      </c>
      <c r="H174" s="84">
        <f t="shared" si="14"/>
        <v>12029</v>
      </c>
      <c r="T174" s="265">
        <f t="shared" si="19"/>
        <v>24.266160370199962</v>
      </c>
      <c r="V174" s="49" t="b">
        <f t="shared" si="15"/>
        <v>1</v>
      </c>
      <c r="W174" s="88">
        <v>44124</v>
      </c>
      <c r="X174" s="49">
        <v>349</v>
      </c>
      <c r="Y174" s="49">
        <f t="shared" si="16"/>
        <v>12024</v>
      </c>
    </row>
    <row r="175" spans="1:25" ht="21" x14ac:dyDescent="0.25">
      <c r="A175" s="88">
        <v>44125</v>
      </c>
      <c r="B175" s="49">
        <v>435</v>
      </c>
      <c r="C175" s="265">
        <f t="shared" ref="C175:C238" si="20">AVERAGE(B169:B175)</f>
        <v>328.42857142857144</v>
      </c>
      <c r="E175" s="242">
        <f t="shared" si="18"/>
        <v>1.8799007444168734</v>
      </c>
      <c r="H175" s="84">
        <f t="shared" si="14"/>
        <v>12464</v>
      </c>
      <c r="T175" s="265">
        <f t="shared" si="19"/>
        <v>23.796822188533639</v>
      </c>
      <c r="V175" s="49" t="b">
        <f t="shared" si="15"/>
        <v>1</v>
      </c>
      <c r="W175" s="88">
        <v>44125</v>
      </c>
      <c r="X175" s="49">
        <v>435</v>
      </c>
      <c r="Y175" s="49">
        <f t="shared" si="16"/>
        <v>12459</v>
      </c>
    </row>
    <row r="176" spans="1:25" ht="21" x14ac:dyDescent="0.25">
      <c r="A176" s="88">
        <v>44126</v>
      </c>
      <c r="B176" s="49">
        <v>427</v>
      </c>
      <c r="C176" s="265">
        <f t="shared" si="20"/>
        <v>348.14285714285717</v>
      </c>
      <c r="E176" s="242">
        <f t="shared" si="18"/>
        <v>1.9685230024213074</v>
      </c>
      <c r="H176" s="84">
        <f t="shared" si="14"/>
        <v>12891</v>
      </c>
      <c r="T176" s="265">
        <f t="shared" si="19"/>
        <v>23.155107043801788</v>
      </c>
      <c r="V176" s="49" t="b">
        <f t="shared" si="15"/>
        <v>1</v>
      </c>
      <c r="W176" s="88">
        <v>44126</v>
      </c>
      <c r="X176" s="49">
        <v>427</v>
      </c>
      <c r="Y176" s="49">
        <f t="shared" si="16"/>
        <v>12886</v>
      </c>
    </row>
    <row r="177" spans="1:25" ht="21" x14ac:dyDescent="0.25">
      <c r="A177" s="88">
        <v>44127</v>
      </c>
      <c r="B177" s="49">
        <v>479</v>
      </c>
      <c r="C177" s="265">
        <f t="shared" si="20"/>
        <v>365.14285714285717</v>
      </c>
      <c r="E177" s="242">
        <f t="shared" si="18"/>
        <v>2.0426338228327805</v>
      </c>
      <c r="H177" s="84">
        <f t="shared" si="14"/>
        <v>13370</v>
      </c>
      <c r="T177" s="265">
        <f t="shared" si="19"/>
        <v>22.868403154410711</v>
      </c>
      <c r="V177" s="49" t="b">
        <f t="shared" si="15"/>
        <v>1</v>
      </c>
      <c r="W177" s="88">
        <v>44127</v>
      </c>
      <c r="X177" s="49">
        <v>479</v>
      </c>
      <c r="Y177" s="49">
        <f t="shared" si="16"/>
        <v>13365</v>
      </c>
    </row>
    <row r="178" spans="1:25" ht="21" x14ac:dyDescent="0.25">
      <c r="A178" s="88">
        <v>44128</v>
      </c>
      <c r="B178" s="49">
        <v>406</v>
      </c>
      <c r="C178" s="265">
        <f t="shared" si="20"/>
        <v>369.14285714285717</v>
      </c>
      <c r="E178" s="242">
        <f t="shared" si="18"/>
        <v>1.9779346866725507</v>
      </c>
      <c r="H178" s="84">
        <f t="shared" si="14"/>
        <v>13776</v>
      </c>
      <c r="T178" s="265">
        <f t="shared" si="19"/>
        <v>23.357533276907045</v>
      </c>
      <c r="V178" s="49" t="b">
        <f t="shared" si="15"/>
        <v>1</v>
      </c>
      <c r="W178" s="88">
        <v>44128</v>
      </c>
      <c r="X178" s="49">
        <v>406</v>
      </c>
      <c r="Y178" s="49">
        <f t="shared" si="16"/>
        <v>13771</v>
      </c>
    </row>
    <row r="179" spans="1:25" ht="21" x14ac:dyDescent="0.25">
      <c r="A179" s="88">
        <v>44129</v>
      </c>
      <c r="B179" s="49">
        <v>246</v>
      </c>
      <c r="C179" s="265">
        <f t="shared" si="20"/>
        <v>362.14285714285717</v>
      </c>
      <c r="E179" s="242">
        <f t="shared" si="18"/>
        <v>1.9639756944444444</v>
      </c>
      <c r="H179" s="84">
        <f t="shared" si="14"/>
        <v>14022</v>
      </c>
      <c r="T179" s="265">
        <f t="shared" si="19"/>
        <v>24.33173972362497</v>
      </c>
      <c r="V179" s="49" t="b">
        <f t="shared" si="15"/>
        <v>1</v>
      </c>
      <c r="W179" s="88">
        <v>44129</v>
      </c>
      <c r="X179" s="49">
        <v>246</v>
      </c>
      <c r="Y179" s="49">
        <f t="shared" si="16"/>
        <v>14017</v>
      </c>
    </row>
    <row r="180" spans="1:25" ht="21" x14ac:dyDescent="0.25">
      <c r="A180" s="88">
        <v>44130</v>
      </c>
      <c r="B180" s="49">
        <v>282</v>
      </c>
      <c r="C180" s="265">
        <f t="shared" si="20"/>
        <v>374.85714285714283</v>
      </c>
      <c r="E180" s="242">
        <f t="shared" si="18"/>
        <v>2.0085910652920962</v>
      </c>
      <c r="H180" s="84">
        <f t="shared" si="14"/>
        <v>14304</v>
      </c>
      <c r="T180" s="265">
        <f t="shared" si="19"/>
        <v>23.941579747730579</v>
      </c>
      <c r="V180" s="49" t="b">
        <f t="shared" si="15"/>
        <v>1</v>
      </c>
      <c r="W180" s="88">
        <v>44130</v>
      </c>
      <c r="X180" s="49">
        <v>282</v>
      </c>
      <c r="Y180" s="49">
        <f t="shared" si="16"/>
        <v>14299</v>
      </c>
    </row>
    <row r="181" spans="1:25" ht="21" x14ac:dyDescent="0.25">
      <c r="A181" s="88">
        <v>44131</v>
      </c>
      <c r="B181" s="49">
        <v>388</v>
      </c>
      <c r="C181" s="265">
        <f t="shared" si="20"/>
        <v>380.42857142857144</v>
      </c>
      <c r="E181" s="242">
        <f t="shared" si="18"/>
        <v>1.999587118084228</v>
      </c>
      <c r="H181" s="84">
        <f t="shared" si="14"/>
        <v>14692</v>
      </c>
      <c r="T181" s="265">
        <f t="shared" si="19"/>
        <v>24.26224673515059</v>
      </c>
      <c r="V181" s="49" t="b">
        <f t="shared" si="15"/>
        <v>1</v>
      </c>
      <c r="W181" s="88">
        <v>44131</v>
      </c>
      <c r="X181" s="49">
        <v>388</v>
      </c>
      <c r="Y181" s="49">
        <f t="shared" si="16"/>
        <v>14687</v>
      </c>
    </row>
    <row r="182" spans="1:25" ht="21" x14ac:dyDescent="0.25">
      <c r="A182" s="88">
        <v>44132</v>
      </c>
      <c r="B182" s="49">
        <v>399</v>
      </c>
      <c r="C182" s="265">
        <f t="shared" si="20"/>
        <v>375.28571428571428</v>
      </c>
      <c r="E182" s="242">
        <f t="shared" si="18"/>
        <v>1.9011964492473947</v>
      </c>
      <c r="H182" s="84">
        <f t="shared" si="14"/>
        <v>15091</v>
      </c>
      <c r="T182" s="265">
        <f t="shared" si="19"/>
        <v>25.369555578202579</v>
      </c>
      <c r="V182" s="49" t="b">
        <f t="shared" si="15"/>
        <v>1</v>
      </c>
      <c r="W182" s="88">
        <v>44132</v>
      </c>
      <c r="X182" s="49">
        <v>399</v>
      </c>
      <c r="Y182" s="49">
        <f t="shared" si="16"/>
        <v>15086</v>
      </c>
    </row>
    <row r="183" spans="1:25" ht="21" x14ac:dyDescent="0.25">
      <c r="A183" s="88">
        <v>44133</v>
      </c>
      <c r="B183" s="49">
        <v>355</v>
      </c>
      <c r="C183" s="265">
        <f t="shared" si="20"/>
        <v>365</v>
      </c>
      <c r="E183" s="242">
        <f t="shared" si="18"/>
        <v>1.8599105812220567</v>
      </c>
      <c r="H183" s="84">
        <f t="shared" si="14"/>
        <v>15446</v>
      </c>
      <c r="T183" s="265">
        <f t="shared" si="19"/>
        <v>26.833381850143596</v>
      </c>
      <c r="V183" s="49" t="b">
        <f t="shared" si="15"/>
        <v>1</v>
      </c>
      <c r="W183" s="88">
        <v>44133</v>
      </c>
      <c r="X183" s="49">
        <v>355</v>
      </c>
      <c r="Y183" s="49">
        <f t="shared" si="16"/>
        <v>15441</v>
      </c>
    </row>
    <row r="184" spans="1:25" ht="21" x14ac:dyDescent="0.25">
      <c r="A184" s="88">
        <v>44134</v>
      </c>
      <c r="B184" s="49">
        <v>405</v>
      </c>
      <c r="C184" s="265">
        <f t="shared" si="20"/>
        <v>354.42857142857144</v>
      </c>
      <c r="E184" s="242">
        <f t="shared" si="18"/>
        <v>1.7441135734072022</v>
      </c>
      <c r="H184" s="84">
        <f t="shared" si="14"/>
        <v>15851</v>
      </c>
      <c r="T184" s="265">
        <f t="shared" si="19"/>
        <v>28.504600544012192</v>
      </c>
      <c r="V184" s="49" t="b">
        <f t="shared" si="15"/>
        <v>1</v>
      </c>
      <c r="W184" s="88">
        <v>44134</v>
      </c>
      <c r="X184" s="49">
        <v>405</v>
      </c>
      <c r="Y184" s="49">
        <f t="shared" si="16"/>
        <v>15846</v>
      </c>
    </row>
    <row r="185" spans="1:25" ht="21" x14ac:dyDescent="0.25">
      <c r="A185" s="88">
        <v>44135</v>
      </c>
      <c r="B185" s="49">
        <v>312</v>
      </c>
      <c r="C185" s="265">
        <f t="shared" si="20"/>
        <v>341</v>
      </c>
      <c r="E185" s="242">
        <f t="shared" si="18"/>
        <v>1.6118677042801557</v>
      </c>
      <c r="H185" s="84">
        <f t="shared" si="14"/>
        <v>16163</v>
      </c>
      <c r="T185" s="265">
        <f t="shared" si="19"/>
        <v>30.36376408338845</v>
      </c>
      <c r="V185" s="49" t="b">
        <f t="shared" si="15"/>
        <v>1</v>
      </c>
      <c r="W185" s="88">
        <v>44135</v>
      </c>
      <c r="X185" s="49">
        <v>312</v>
      </c>
      <c r="Y185" s="49">
        <f t="shared" si="16"/>
        <v>16158</v>
      </c>
    </row>
    <row r="186" spans="1:25" ht="21" x14ac:dyDescent="0.25">
      <c r="A186" s="88">
        <v>44136</v>
      </c>
      <c r="B186" s="49">
        <v>-188</v>
      </c>
      <c r="C186" s="265">
        <f t="shared" si="20"/>
        <v>279</v>
      </c>
      <c r="E186" s="242">
        <f t="shared" si="18"/>
        <v>1.3894736842105264</v>
      </c>
      <c r="H186" s="84">
        <f t="shared" si="14"/>
        <v>15975</v>
      </c>
      <c r="T186" s="265">
        <f t="shared" si="19"/>
        <v>37.209541412537618</v>
      </c>
      <c r="V186" s="49" t="b">
        <f t="shared" si="15"/>
        <v>1</v>
      </c>
      <c r="W186" s="88">
        <v>44136</v>
      </c>
      <c r="X186" s="49">
        <v>-188</v>
      </c>
      <c r="Y186" s="49">
        <f t="shared" si="16"/>
        <v>15970</v>
      </c>
    </row>
    <row r="187" spans="1:25" ht="21" x14ac:dyDescent="0.25">
      <c r="A187" s="88">
        <v>44137</v>
      </c>
      <c r="B187" s="49">
        <v>163</v>
      </c>
      <c r="C187" s="265">
        <f t="shared" si="20"/>
        <v>262</v>
      </c>
      <c r="E187" s="242">
        <f t="shared" si="18"/>
        <v>1.3443908323281062</v>
      </c>
      <c r="H187" s="84">
        <f t="shared" si="14"/>
        <v>16138</v>
      </c>
      <c r="T187" s="265">
        <f t="shared" si="19"/>
        <v>40.219910222744765</v>
      </c>
      <c r="V187" s="49" t="b">
        <f t="shared" si="15"/>
        <v>1</v>
      </c>
      <c r="W187" s="88">
        <v>44137</v>
      </c>
      <c r="X187" s="49">
        <v>163</v>
      </c>
      <c r="Y187" s="49">
        <f t="shared" si="16"/>
        <v>16133</v>
      </c>
    </row>
    <row r="188" spans="1:25" ht="21" x14ac:dyDescent="0.25">
      <c r="A188" s="88">
        <v>44138</v>
      </c>
      <c r="B188" s="49">
        <v>317</v>
      </c>
      <c r="C188" s="265">
        <f t="shared" si="20"/>
        <v>251.85714285714286</v>
      </c>
      <c r="E188" s="242">
        <f t="shared" si="18"/>
        <v>1.2722046565104914</v>
      </c>
      <c r="H188" s="84">
        <f t="shared" si="14"/>
        <v>16455</v>
      </c>
      <c r="T188" s="265">
        <f t="shared" si="19"/>
        <v>42.814705983061828</v>
      </c>
      <c r="V188" s="49" t="b">
        <f t="shared" si="15"/>
        <v>1</v>
      </c>
      <c r="W188" s="88">
        <v>44138</v>
      </c>
      <c r="X188" s="49">
        <v>317</v>
      </c>
      <c r="Y188" s="49">
        <f t="shared" si="16"/>
        <v>16450</v>
      </c>
    </row>
    <row r="189" spans="1:25" ht="21" x14ac:dyDescent="0.25">
      <c r="A189" s="88">
        <v>44139</v>
      </c>
      <c r="B189" s="49">
        <v>313</v>
      </c>
      <c r="C189" s="265">
        <f t="shared" si="20"/>
        <v>239.57142857142858</v>
      </c>
      <c r="E189" s="242">
        <f t="shared" si="18"/>
        <v>1.1362196409714889</v>
      </c>
      <c r="H189" s="84">
        <f t="shared" si="14"/>
        <v>16768</v>
      </c>
      <c r="T189" s="265">
        <f t="shared" si="19"/>
        <v>46.045902437450223</v>
      </c>
      <c r="V189" s="49" t="b">
        <f t="shared" si="15"/>
        <v>1</v>
      </c>
      <c r="W189" s="88">
        <v>44139</v>
      </c>
      <c r="X189" s="49">
        <v>313</v>
      </c>
      <c r="Y189" s="49">
        <f t="shared" si="16"/>
        <v>16763</v>
      </c>
    </row>
    <row r="190" spans="1:25" ht="21" x14ac:dyDescent="0.25">
      <c r="A190" s="88">
        <v>44140</v>
      </c>
      <c r="B190" s="49">
        <v>323</v>
      </c>
      <c r="C190" s="265">
        <f t="shared" si="20"/>
        <v>235</v>
      </c>
      <c r="E190" s="242">
        <f t="shared" si="18"/>
        <v>1.033210332103321</v>
      </c>
      <c r="H190" s="84">
        <f t="shared" si="14"/>
        <v>17091</v>
      </c>
      <c r="T190" s="265">
        <f t="shared" si="19"/>
        <v>47.944044461386262</v>
      </c>
      <c r="V190" s="49" t="b">
        <f t="shared" si="15"/>
        <v>1</v>
      </c>
      <c r="W190" s="88">
        <v>44140</v>
      </c>
      <c r="X190" s="49">
        <v>323</v>
      </c>
      <c r="Y190" s="49">
        <f t="shared" si="16"/>
        <v>17086</v>
      </c>
    </row>
    <row r="191" spans="1:25" ht="21" x14ac:dyDescent="0.25">
      <c r="A191" s="88">
        <v>44141</v>
      </c>
      <c r="B191" s="49">
        <v>348</v>
      </c>
      <c r="C191" s="265">
        <f t="shared" si="20"/>
        <v>226.85714285714286</v>
      </c>
      <c r="E191" s="242">
        <f t="shared" si="18"/>
        <v>0.94364564007421148</v>
      </c>
      <c r="H191" s="84">
        <f t="shared" si="14"/>
        <v>17439</v>
      </c>
      <c r="T191" s="265">
        <f t="shared" si="19"/>
        <v>50.819111462207552</v>
      </c>
      <c r="V191" s="49" t="b">
        <f t="shared" si="15"/>
        <v>1</v>
      </c>
      <c r="W191" s="88">
        <v>44141</v>
      </c>
      <c r="X191" s="49">
        <v>348</v>
      </c>
      <c r="Y191" s="49">
        <f t="shared" si="16"/>
        <v>17434</v>
      </c>
    </row>
    <row r="192" spans="1:25" ht="21" x14ac:dyDescent="0.25">
      <c r="A192" s="88">
        <v>44142</v>
      </c>
      <c r="B192" s="49">
        <v>356</v>
      </c>
      <c r="C192" s="265">
        <f t="shared" si="20"/>
        <v>233.14285714285714</v>
      </c>
      <c r="E192" s="242">
        <f t="shared" si="18"/>
        <v>0.89669790272199912</v>
      </c>
      <c r="H192" s="84">
        <f t="shared" si="14"/>
        <v>17795</v>
      </c>
      <c r="T192" s="265">
        <f t="shared" si="19"/>
        <v>50.440659485680087</v>
      </c>
      <c r="V192" s="49" t="b">
        <f t="shared" si="15"/>
        <v>1</v>
      </c>
      <c r="W192" s="88">
        <v>44142</v>
      </c>
      <c r="X192" s="49">
        <v>356</v>
      </c>
      <c r="Y192" s="49">
        <f t="shared" si="16"/>
        <v>17790</v>
      </c>
    </row>
    <row r="193" spans="1:25" ht="21" x14ac:dyDescent="0.25">
      <c r="A193" s="88">
        <v>44143</v>
      </c>
      <c r="B193" s="49">
        <v>231</v>
      </c>
      <c r="C193" s="265">
        <f t="shared" si="20"/>
        <v>293</v>
      </c>
      <c r="E193" s="242">
        <f t="shared" si="18"/>
        <v>0.88486187845303865</v>
      </c>
      <c r="H193" s="84">
        <f t="shared" si="14"/>
        <v>18026</v>
      </c>
      <c r="T193" s="265">
        <f t="shared" si="19"/>
        <v>40.16908553740403</v>
      </c>
      <c r="V193" s="49" t="b">
        <f t="shared" si="15"/>
        <v>1</v>
      </c>
      <c r="W193" s="88">
        <v>44143</v>
      </c>
      <c r="X193" s="49">
        <v>231</v>
      </c>
      <c r="Y193" s="49">
        <f t="shared" si="16"/>
        <v>18021</v>
      </c>
    </row>
    <row r="194" spans="1:25" ht="21" x14ac:dyDescent="0.25">
      <c r="A194" s="88">
        <v>44144</v>
      </c>
      <c r="B194" s="49">
        <v>108</v>
      </c>
      <c r="C194" s="265">
        <f t="shared" si="20"/>
        <v>285.14285714285717</v>
      </c>
      <c r="E194" s="242">
        <f t="shared" si="18"/>
        <v>0.81907613344739094</v>
      </c>
      <c r="H194" s="84">
        <f t="shared" si="14"/>
        <v>18134</v>
      </c>
      <c r="T194" s="265">
        <f t="shared" si="19"/>
        <v>41.608366628336327</v>
      </c>
      <c r="V194" s="49" t="b">
        <f t="shared" si="15"/>
        <v>1</v>
      </c>
      <c r="W194" s="88">
        <v>44144</v>
      </c>
      <c r="X194" s="49">
        <v>108</v>
      </c>
      <c r="Y194" s="49">
        <f t="shared" si="16"/>
        <v>18129</v>
      </c>
    </row>
    <row r="195" spans="1:25" ht="21" x14ac:dyDescent="0.25">
      <c r="A195" s="88">
        <v>44145</v>
      </c>
      <c r="B195" s="49">
        <v>260</v>
      </c>
      <c r="C195" s="265">
        <f t="shared" si="20"/>
        <v>277</v>
      </c>
      <c r="E195" s="242">
        <f t="shared" si="18"/>
        <v>0.76440223002271324</v>
      </c>
      <c r="H195" s="84">
        <f t="shared" si="14"/>
        <v>18394</v>
      </c>
      <c r="T195" s="265">
        <f t="shared" si="19"/>
        <v>43.556928723233476</v>
      </c>
      <c r="V195" s="49" t="b">
        <f t="shared" si="15"/>
        <v>1</v>
      </c>
      <c r="W195" s="88">
        <v>44145</v>
      </c>
      <c r="X195" s="49">
        <v>260</v>
      </c>
      <c r="Y195" s="49">
        <f t="shared" si="16"/>
        <v>18389</v>
      </c>
    </row>
    <row r="196" spans="1:25" ht="21" x14ac:dyDescent="0.25">
      <c r="A196" s="88">
        <v>44146</v>
      </c>
      <c r="B196" s="49">
        <v>421</v>
      </c>
      <c r="C196" s="265">
        <f t="shared" si="20"/>
        <v>292.42857142857144</v>
      </c>
      <c r="E196" s="242">
        <f t="shared" si="18"/>
        <v>0.7559886317498985</v>
      </c>
      <c r="H196" s="84">
        <f t="shared" si="14"/>
        <v>18815</v>
      </c>
      <c r="T196" s="265">
        <f t="shared" si="19"/>
        <v>42.124857888936006</v>
      </c>
      <c r="V196" s="49" t="b">
        <f t="shared" si="15"/>
        <v>1</v>
      </c>
      <c r="W196" s="88">
        <v>44146</v>
      </c>
      <c r="X196" s="49">
        <v>421</v>
      </c>
      <c r="Y196" s="49">
        <f t="shared" si="16"/>
        <v>18810</v>
      </c>
    </row>
    <row r="197" spans="1:25" ht="21" x14ac:dyDescent="0.25">
      <c r="A197" s="88">
        <v>44147</v>
      </c>
      <c r="B197" s="49">
        <v>294</v>
      </c>
      <c r="C197" s="265">
        <f t="shared" si="20"/>
        <v>288.28571428571428</v>
      </c>
      <c r="E197" s="242">
        <f t="shared" si="18"/>
        <v>0.73377403846153844</v>
      </c>
      <c r="H197" s="84">
        <f t="shared" si="14"/>
        <v>19109</v>
      </c>
      <c r="T197" s="265">
        <f t="shared" si="19"/>
        <v>43.4740835632292</v>
      </c>
      <c r="V197" s="49" t="b">
        <f t="shared" si="15"/>
        <v>1</v>
      </c>
      <c r="W197" s="88">
        <v>44147</v>
      </c>
      <c r="X197" s="49">
        <v>294</v>
      </c>
      <c r="Y197" s="49">
        <f t="shared" si="16"/>
        <v>19104</v>
      </c>
    </row>
    <row r="198" spans="1:25" ht="21" x14ac:dyDescent="0.25">
      <c r="A198" s="88">
        <v>44148</v>
      </c>
      <c r="B198" s="49">
        <v>333</v>
      </c>
      <c r="C198" s="265">
        <f t="shared" si="20"/>
        <v>286.14285714285717</v>
      </c>
      <c r="E198" s="242">
        <f t="shared" si="18"/>
        <v>0.71292435973793922</v>
      </c>
      <c r="H198" s="84">
        <f t="shared" si="14"/>
        <v>19442</v>
      </c>
      <c r="T198" s="265">
        <f t="shared" si="19"/>
        <v>44.625973747748354</v>
      </c>
      <c r="V198" s="49" t="b">
        <f t="shared" si="15"/>
        <v>1</v>
      </c>
      <c r="W198" s="88">
        <v>44148</v>
      </c>
      <c r="X198" s="49">
        <v>333</v>
      </c>
      <c r="Y198" s="49">
        <f t="shared" si="16"/>
        <v>19437</v>
      </c>
    </row>
    <row r="199" spans="1:25" ht="21" x14ac:dyDescent="0.25">
      <c r="A199" s="88">
        <v>44149</v>
      </c>
      <c r="B199" s="49">
        <v>313</v>
      </c>
      <c r="C199" s="265">
        <f t="shared" si="20"/>
        <v>280</v>
      </c>
      <c r="E199" s="242">
        <f t="shared" si="18"/>
        <v>0.72259102796218067</v>
      </c>
      <c r="H199" s="84">
        <f t="shared" si="14"/>
        <v>19755</v>
      </c>
      <c r="T199" s="265">
        <f t="shared" si="19"/>
        <v>46.435752976423352</v>
      </c>
      <c r="V199" s="49" t="b">
        <f t="shared" si="15"/>
        <v>1</v>
      </c>
      <c r="W199" s="88">
        <v>44149</v>
      </c>
      <c r="X199" s="49">
        <v>313</v>
      </c>
      <c r="Y199" s="49">
        <f t="shared" si="16"/>
        <v>19750</v>
      </c>
    </row>
    <row r="200" spans="1:25" ht="21" x14ac:dyDescent="0.25">
      <c r="A200" s="88">
        <v>44150</v>
      </c>
      <c r="B200" s="49">
        <v>272</v>
      </c>
      <c r="C200" s="265">
        <f t="shared" si="20"/>
        <v>285.85714285714283</v>
      </c>
      <c r="E200" s="242">
        <f t="shared" si="18"/>
        <v>0.90285204991087342</v>
      </c>
      <c r="H200" s="84">
        <f t="shared" si="14"/>
        <v>20027</v>
      </c>
      <c r="T200" s="265">
        <f t="shared" si="19"/>
        <v>46.092954111999653</v>
      </c>
      <c r="V200" s="49" t="b">
        <f t="shared" si="15"/>
        <v>1</v>
      </c>
      <c r="W200" s="88">
        <v>44150</v>
      </c>
      <c r="X200" s="49">
        <v>272</v>
      </c>
      <c r="Y200" s="49">
        <f t="shared" si="16"/>
        <v>20022</v>
      </c>
    </row>
    <row r="201" spans="1:25" ht="21" x14ac:dyDescent="0.25">
      <c r="A201" s="88">
        <v>44151</v>
      </c>
      <c r="B201" s="49">
        <v>105</v>
      </c>
      <c r="C201" s="265">
        <f t="shared" si="20"/>
        <v>285.42857142857144</v>
      </c>
      <c r="E201" s="242">
        <f t="shared" si="18"/>
        <v>0.89591745177209514</v>
      </c>
      <c r="H201" s="84">
        <f t="shared" si="14"/>
        <v>20132</v>
      </c>
      <c r="T201" s="265">
        <f t="shared" si="19"/>
        <v>46.421156647833726</v>
      </c>
      <c r="V201" s="49" t="b">
        <f t="shared" si="15"/>
        <v>1</v>
      </c>
      <c r="W201" s="88">
        <v>44151</v>
      </c>
      <c r="X201" s="49">
        <v>105</v>
      </c>
      <c r="Y201" s="49">
        <f t="shared" si="16"/>
        <v>20127</v>
      </c>
    </row>
    <row r="202" spans="1:25" ht="21" x14ac:dyDescent="0.25">
      <c r="A202" s="88">
        <v>44152</v>
      </c>
      <c r="B202" s="49">
        <v>178</v>
      </c>
      <c r="C202" s="265">
        <f t="shared" si="20"/>
        <v>273.71428571428572</v>
      </c>
      <c r="E202" s="242">
        <f t="shared" si="18"/>
        <v>0.87098960686850424</v>
      </c>
      <c r="H202" s="84">
        <f t="shared" si="14"/>
        <v>20310</v>
      </c>
      <c r="T202" s="265">
        <f t="shared" si="19"/>
        <v>48.966459995038058</v>
      </c>
      <c r="V202" s="49" t="b">
        <f t="shared" si="15"/>
        <v>1</v>
      </c>
      <c r="W202" s="88">
        <v>44152</v>
      </c>
      <c r="X202" s="49">
        <v>178</v>
      </c>
      <c r="Y202" s="49">
        <f t="shared" si="16"/>
        <v>20305</v>
      </c>
    </row>
    <row r="203" spans="1:25" ht="21" x14ac:dyDescent="0.25">
      <c r="A203" s="88">
        <v>44153</v>
      </c>
      <c r="B203" s="49">
        <v>348</v>
      </c>
      <c r="C203" s="265">
        <f t="shared" si="20"/>
        <v>263.28571428571428</v>
      </c>
      <c r="E203" s="242">
        <f t="shared" si="18"/>
        <v>0.90381040892193309</v>
      </c>
      <c r="H203" s="84">
        <f t="shared" si="14"/>
        <v>20658</v>
      </c>
      <c r="T203" s="265">
        <f t="shared" si="19"/>
        <v>51.922120813348783</v>
      </c>
      <c r="V203" s="49" t="b">
        <f t="shared" si="15"/>
        <v>1</v>
      </c>
      <c r="W203" s="88">
        <v>44153</v>
      </c>
      <c r="X203" s="49">
        <v>348</v>
      </c>
      <c r="Y203" s="49">
        <f t="shared" si="16"/>
        <v>20653</v>
      </c>
    </row>
    <row r="204" spans="1:25" ht="21" x14ac:dyDescent="0.25">
      <c r="A204" s="88">
        <v>44154</v>
      </c>
      <c r="B204" s="49">
        <v>248</v>
      </c>
      <c r="C204" s="265">
        <f t="shared" si="20"/>
        <v>256.71428571428572</v>
      </c>
      <c r="E204" s="242">
        <f t="shared" si="18"/>
        <v>0.90833333333333333</v>
      </c>
      <c r="H204" s="84">
        <f t="shared" si="14"/>
        <v>20906</v>
      </c>
      <c r="T204" s="265">
        <f t="shared" si="19"/>
        <v>53.98536482745159</v>
      </c>
      <c r="V204" s="49" t="b">
        <f t="shared" si="15"/>
        <v>1</v>
      </c>
      <c r="W204" s="88">
        <v>44154</v>
      </c>
      <c r="X204" s="49">
        <v>248</v>
      </c>
      <c r="Y204" s="49">
        <f t="shared" si="16"/>
        <v>20901</v>
      </c>
    </row>
    <row r="205" spans="1:25" ht="21" x14ac:dyDescent="0.25">
      <c r="A205" s="88">
        <v>44155</v>
      </c>
      <c r="B205" s="49">
        <v>335</v>
      </c>
      <c r="C205" s="265">
        <f t="shared" si="20"/>
        <v>257</v>
      </c>
      <c r="E205" s="242">
        <f t="shared" si="18"/>
        <v>0.93438191201769472</v>
      </c>
      <c r="H205" s="84">
        <f t="shared" si="14"/>
        <v>21241</v>
      </c>
      <c r="T205" s="265">
        <f t="shared" si="19"/>
        <v>54.826686404113936</v>
      </c>
      <c r="V205" s="49" t="b">
        <f t="shared" si="15"/>
        <v>1</v>
      </c>
      <c r="W205" s="88">
        <v>44155</v>
      </c>
      <c r="X205" s="49">
        <v>335</v>
      </c>
      <c r="Y205" s="49">
        <f t="shared" si="16"/>
        <v>21236</v>
      </c>
    </row>
    <row r="206" spans="1:25" ht="21" x14ac:dyDescent="0.25">
      <c r="A206" s="88">
        <v>44156</v>
      </c>
      <c r="B206" s="49">
        <v>289</v>
      </c>
      <c r="C206" s="265">
        <f t="shared" si="20"/>
        <v>253.57142857142858</v>
      </c>
      <c r="E206" s="242">
        <f t="shared" si="18"/>
        <v>0.92933565563573028</v>
      </c>
      <c r="H206" s="84">
        <f t="shared" si="14"/>
        <v>21530</v>
      </c>
      <c r="T206" s="265">
        <f t="shared" si="19"/>
        <v>56.392276772441257</v>
      </c>
      <c r="V206" s="49" t="b">
        <f t="shared" si="15"/>
        <v>1</v>
      </c>
      <c r="W206" s="88">
        <v>44156</v>
      </c>
      <c r="X206" s="49">
        <v>289</v>
      </c>
      <c r="Y206" s="49">
        <f t="shared" si="16"/>
        <v>21525</v>
      </c>
    </row>
    <row r="207" spans="1:25" ht="21" x14ac:dyDescent="0.25">
      <c r="A207" s="88">
        <v>44157</v>
      </c>
      <c r="B207" s="49">
        <v>332</v>
      </c>
      <c r="C207" s="265">
        <f t="shared" si="20"/>
        <v>262.14285714285717</v>
      </c>
      <c r="E207" s="242">
        <f t="shared" si="18"/>
        <v>0.95804195804195802</v>
      </c>
      <c r="H207" s="84">
        <f t="shared" si="14"/>
        <v>21862</v>
      </c>
      <c r="T207" s="265">
        <f t="shared" si="19"/>
        <v>55.345128021103612</v>
      </c>
      <c r="V207" s="49" t="b">
        <f t="shared" si="15"/>
        <v>1</v>
      </c>
      <c r="W207" s="88">
        <v>44157</v>
      </c>
      <c r="X207" s="49">
        <v>332</v>
      </c>
      <c r="Y207" s="49">
        <f t="shared" si="16"/>
        <v>21857</v>
      </c>
    </row>
    <row r="208" spans="1:25" ht="21" x14ac:dyDescent="0.25">
      <c r="A208" s="88">
        <v>44158</v>
      </c>
      <c r="B208" s="49">
        <v>93</v>
      </c>
      <c r="C208" s="265">
        <f t="shared" si="20"/>
        <v>260.42857142857144</v>
      </c>
      <c r="E208" s="242">
        <f t="shared" si="18"/>
        <v>0.99765013054830287</v>
      </c>
      <c r="H208" s="84">
        <f t="shared" si="14"/>
        <v>21955</v>
      </c>
      <c r="T208" s="265">
        <f t="shared" si="19"/>
        <v>55.97356636372399</v>
      </c>
      <c r="V208" s="49" t="b">
        <f t="shared" si="15"/>
        <v>1</v>
      </c>
      <c r="W208" s="88">
        <v>44158</v>
      </c>
      <c r="X208" s="49">
        <v>93</v>
      </c>
      <c r="Y208" s="49">
        <f t="shared" si="16"/>
        <v>21950</v>
      </c>
    </row>
    <row r="209" spans="1:25" ht="21" x14ac:dyDescent="0.25">
      <c r="A209" s="88">
        <v>44159</v>
      </c>
      <c r="B209" s="49">
        <v>117</v>
      </c>
      <c r="C209" s="265">
        <f t="shared" si="20"/>
        <v>251.71428571428572</v>
      </c>
      <c r="E209" s="242">
        <f t="shared" si="18"/>
        <v>0.99351701782820101</v>
      </c>
      <c r="H209" s="84">
        <f t="shared" ref="H209:H272" si="21">H208+B209</f>
        <v>22072</v>
      </c>
      <c r="T209" s="265">
        <f t="shared" si="19"/>
        <v>58.320151924493715</v>
      </c>
      <c r="V209" s="49" t="b">
        <f t="shared" ref="V209:V272" si="22">EXACT(B209,X209)</f>
        <v>1</v>
      </c>
      <c r="W209" s="88">
        <v>44159</v>
      </c>
      <c r="X209" s="49">
        <v>117</v>
      </c>
      <c r="Y209" s="49">
        <f t="shared" si="16"/>
        <v>22067</v>
      </c>
    </row>
    <row r="210" spans="1:25" ht="21" x14ac:dyDescent="0.25">
      <c r="A210" s="88">
        <v>44160</v>
      </c>
      <c r="B210" s="49">
        <v>228</v>
      </c>
      <c r="C210" s="265">
        <f t="shared" si="20"/>
        <v>234.57142857142858</v>
      </c>
      <c r="E210" s="242">
        <f t="shared" si="18"/>
        <v>0.9358216970998926</v>
      </c>
      <c r="H210" s="84">
        <f t="shared" si="21"/>
        <v>22300</v>
      </c>
      <c r="T210" s="265">
        <f t="shared" si="19"/>
        <v>63.438479753500488</v>
      </c>
      <c r="V210" s="49" t="b">
        <f t="shared" si="22"/>
        <v>1</v>
      </c>
      <c r="W210" s="88">
        <v>44160</v>
      </c>
      <c r="X210" s="49">
        <v>228</v>
      </c>
      <c r="Y210" s="49">
        <f t="shared" ref="Y210:Y273" si="23">X210+Y209</f>
        <v>22295</v>
      </c>
    </row>
    <row r="211" spans="1:25" ht="21" x14ac:dyDescent="0.25">
      <c r="A211" s="88">
        <v>44161</v>
      </c>
      <c r="B211" s="49">
        <v>346</v>
      </c>
      <c r="C211" s="265">
        <f t="shared" si="20"/>
        <v>248.57142857142858</v>
      </c>
      <c r="E211" s="242">
        <f t="shared" si="18"/>
        <v>0.96560196560196565</v>
      </c>
      <c r="H211" s="84">
        <f t="shared" si="21"/>
        <v>22646</v>
      </c>
      <c r="T211" s="265">
        <f t="shared" si="19"/>
        <v>60.690557890102603</v>
      </c>
      <c r="V211" s="49" t="b">
        <f t="shared" si="22"/>
        <v>1</v>
      </c>
      <c r="W211" s="88">
        <v>44161</v>
      </c>
      <c r="X211" s="49">
        <v>346</v>
      </c>
      <c r="Y211" s="49">
        <f t="shared" si="23"/>
        <v>22641</v>
      </c>
    </row>
    <row r="212" spans="1:25" ht="21" x14ac:dyDescent="0.25">
      <c r="A212" s="88">
        <v>44162</v>
      </c>
      <c r="B212" s="49">
        <v>288</v>
      </c>
      <c r="C212" s="265">
        <f t="shared" si="20"/>
        <v>241.85714285714286</v>
      </c>
      <c r="E212" s="242">
        <f t="shared" si="18"/>
        <v>0.97243107769423553</v>
      </c>
      <c r="H212" s="84">
        <f t="shared" si="21"/>
        <v>22934</v>
      </c>
      <c r="T212" s="265">
        <f t="shared" si="19"/>
        <v>63.270365069728314</v>
      </c>
      <c r="V212" s="49" t="b">
        <f t="shared" si="22"/>
        <v>1</v>
      </c>
      <c r="W212" s="88">
        <v>44162</v>
      </c>
      <c r="X212" s="49">
        <v>288</v>
      </c>
      <c r="Y212" s="49">
        <f t="shared" si="23"/>
        <v>22929</v>
      </c>
    </row>
    <row r="213" spans="1:25" ht="21" x14ac:dyDescent="0.25">
      <c r="A213" s="88">
        <v>44163</v>
      </c>
      <c r="B213" s="49">
        <v>312</v>
      </c>
      <c r="C213" s="265">
        <f t="shared" si="20"/>
        <v>245.14285714285714</v>
      </c>
      <c r="E213" s="242">
        <f t="shared" si="18"/>
        <v>0.9718819599109132</v>
      </c>
      <c r="H213" s="84">
        <f t="shared" si="21"/>
        <v>23246</v>
      </c>
      <c r="T213" s="265">
        <f t="shared" si="19"/>
        <v>63.271591543155971</v>
      </c>
      <c r="V213" s="49" t="b">
        <f t="shared" si="22"/>
        <v>1</v>
      </c>
      <c r="W213" s="88">
        <v>44163</v>
      </c>
      <c r="X213" s="49">
        <v>312</v>
      </c>
      <c r="Y213" s="49">
        <f t="shared" si="23"/>
        <v>23241</v>
      </c>
    </row>
    <row r="214" spans="1:25" ht="21" x14ac:dyDescent="0.25">
      <c r="A214" s="88">
        <v>44164</v>
      </c>
      <c r="B214" s="49">
        <v>0</v>
      </c>
      <c r="C214" s="265">
        <f t="shared" si="20"/>
        <v>197.71428571428572</v>
      </c>
      <c r="E214" s="242">
        <f t="shared" si="18"/>
        <v>0.7944225074037512</v>
      </c>
      <c r="H214" s="84">
        <f t="shared" si="21"/>
        <v>23246</v>
      </c>
      <c r="T214" s="265">
        <f t="shared" si="19"/>
        <v>79.045045298849104</v>
      </c>
      <c r="V214" s="49" t="b">
        <f t="shared" si="22"/>
        <v>1</v>
      </c>
      <c r="W214" s="88">
        <v>44164</v>
      </c>
      <c r="X214" s="49">
        <v>0</v>
      </c>
      <c r="Y214" s="49">
        <f t="shared" si="23"/>
        <v>23241</v>
      </c>
    </row>
    <row r="215" spans="1:25" ht="21" x14ac:dyDescent="0.25">
      <c r="A215" s="88">
        <v>44165</v>
      </c>
      <c r="B215" s="49">
        <v>290</v>
      </c>
      <c r="C215" s="265">
        <f t="shared" si="20"/>
        <v>225.85714285714286</v>
      </c>
      <c r="E215" s="242">
        <f t="shared" si="18"/>
        <v>0.85227841762643963</v>
      </c>
      <c r="H215" s="84">
        <f t="shared" si="21"/>
        <v>23536</v>
      </c>
      <c r="T215" s="265">
        <f t="shared" si="19"/>
        <v>69.776980739358663</v>
      </c>
      <c r="V215" s="49" t="b">
        <f t="shared" si="22"/>
        <v>1</v>
      </c>
      <c r="W215" s="88">
        <v>44165</v>
      </c>
      <c r="X215" s="49">
        <v>290</v>
      </c>
      <c r="Y215" s="49">
        <f t="shared" si="23"/>
        <v>23531</v>
      </c>
    </row>
    <row r="216" spans="1:25" ht="21" x14ac:dyDescent="0.25">
      <c r="A216" s="88">
        <v>44166</v>
      </c>
      <c r="B216" s="49">
        <v>140</v>
      </c>
      <c r="C216" s="265">
        <f t="shared" si="20"/>
        <v>229.14285714285714</v>
      </c>
      <c r="E216" s="242">
        <f t="shared" si="18"/>
        <v>0.87315175097276265</v>
      </c>
      <c r="H216" s="84">
        <f t="shared" si="21"/>
        <v>23676</v>
      </c>
      <c r="T216" s="265">
        <f t="shared" si="19"/>
        <v>69.164492862968714</v>
      </c>
      <c r="V216" s="49" t="b">
        <f t="shared" si="22"/>
        <v>1</v>
      </c>
      <c r="W216" s="88">
        <v>44166</v>
      </c>
      <c r="X216" s="49">
        <v>140</v>
      </c>
      <c r="Y216" s="49">
        <f t="shared" si="23"/>
        <v>23671</v>
      </c>
    </row>
    <row r="217" spans="1:25" ht="21" x14ac:dyDescent="0.25">
      <c r="A217" s="88">
        <v>44167</v>
      </c>
      <c r="B217" s="49">
        <v>292</v>
      </c>
      <c r="C217" s="265">
        <f t="shared" si="20"/>
        <v>238.28571428571428</v>
      </c>
      <c r="E217" s="242">
        <f t="shared" si="18"/>
        <v>0.85089974293059123</v>
      </c>
      <c r="H217" s="84">
        <f t="shared" si="21"/>
        <v>23968</v>
      </c>
      <c r="T217" s="265">
        <f t="shared" si="19"/>
        <v>67.26512204639846</v>
      </c>
      <c r="V217" s="49" t="b">
        <f t="shared" si="22"/>
        <v>1</v>
      </c>
      <c r="W217" s="88">
        <v>44167</v>
      </c>
      <c r="X217" s="49">
        <v>292</v>
      </c>
      <c r="Y217" s="49">
        <f t="shared" si="23"/>
        <v>23963</v>
      </c>
    </row>
    <row r="218" spans="1:25" ht="21" x14ac:dyDescent="0.25">
      <c r="A218" s="88">
        <v>44168</v>
      </c>
      <c r="B218" s="49">
        <v>229</v>
      </c>
      <c r="C218" s="265">
        <f t="shared" si="20"/>
        <v>221.57142857142858</v>
      </c>
      <c r="E218" s="242">
        <f t="shared" si="18"/>
        <v>0.86264744429882045</v>
      </c>
      <c r="H218" s="84">
        <f t="shared" si="21"/>
        <v>24197</v>
      </c>
      <c r="T218" s="265">
        <f t="shared" si="19"/>
        <v>73.243253197828764</v>
      </c>
      <c r="V218" s="49" t="b">
        <f t="shared" si="22"/>
        <v>1</v>
      </c>
      <c r="W218" s="88">
        <v>44168</v>
      </c>
      <c r="X218" s="49">
        <v>229</v>
      </c>
      <c r="Y218" s="49">
        <f t="shared" si="23"/>
        <v>24192</v>
      </c>
    </row>
    <row r="219" spans="1:25" ht="21" x14ac:dyDescent="0.25">
      <c r="A219" s="88">
        <v>44169</v>
      </c>
      <c r="B219" s="49">
        <v>265</v>
      </c>
      <c r="C219" s="265">
        <f t="shared" si="20"/>
        <v>218.28571428571428</v>
      </c>
      <c r="E219" s="242">
        <f t="shared" si="18"/>
        <v>0.84718569174118885</v>
      </c>
      <c r="H219" s="84">
        <f t="shared" si="21"/>
        <v>24462</v>
      </c>
      <c r="T219" s="265">
        <f t="shared" si="19"/>
        <v>75.224846862332726</v>
      </c>
      <c r="V219" s="49" t="b">
        <f t="shared" si="22"/>
        <v>1</v>
      </c>
      <c r="W219" s="88">
        <v>44169</v>
      </c>
      <c r="X219" s="49">
        <v>265</v>
      </c>
      <c r="Y219" s="49">
        <f t="shared" si="23"/>
        <v>24457</v>
      </c>
    </row>
    <row r="220" spans="1:25" ht="21" x14ac:dyDescent="0.25">
      <c r="A220" s="88">
        <v>44170</v>
      </c>
      <c r="B220" s="49">
        <v>202</v>
      </c>
      <c r="C220" s="265">
        <f t="shared" si="20"/>
        <v>202.57142857142858</v>
      </c>
      <c r="E220" s="242">
        <f t="shared" si="18"/>
        <v>0.83908969210174034</v>
      </c>
      <c r="H220" s="84">
        <f t="shared" si="21"/>
        <v>24664</v>
      </c>
      <c r="T220" s="265">
        <f t="shared" si="19"/>
        <v>81.943891452458161</v>
      </c>
      <c r="V220" s="49" t="b">
        <f t="shared" si="22"/>
        <v>1</v>
      </c>
      <c r="W220" s="88">
        <v>44170</v>
      </c>
      <c r="X220" s="49">
        <v>202</v>
      </c>
      <c r="Y220" s="49">
        <f t="shared" si="23"/>
        <v>24659</v>
      </c>
    </row>
    <row r="221" spans="1:25" ht="21" x14ac:dyDescent="0.25">
      <c r="A221" s="88">
        <v>44171</v>
      </c>
      <c r="B221" s="49">
        <v>0</v>
      </c>
      <c r="C221" s="265">
        <f t="shared" si="20"/>
        <v>202.57142857142858</v>
      </c>
      <c r="E221" s="242">
        <f t="shared" si="18"/>
        <v>0.73044838373305532</v>
      </c>
      <c r="H221" s="84">
        <f t="shared" si="21"/>
        <v>24664</v>
      </c>
      <c r="T221" s="265">
        <f t="shared" si="19"/>
        <v>81.943891452458161</v>
      </c>
      <c r="V221" s="49" t="b">
        <f t="shared" si="22"/>
        <v>1</v>
      </c>
      <c r="W221" s="88">
        <v>44171</v>
      </c>
      <c r="X221" s="49">
        <v>0</v>
      </c>
      <c r="Y221" s="49">
        <f t="shared" si="23"/>
        <v>24659</v>
      </c>
    </row>
    <row r="222" spans="1:25" ht="21" x14ac:dyDescent="0.25">
      <c r="A222" s="88">
        <v>44172</v>
      </c>
      <c r="B222" s="49">
        <v>300</v>
      </c>
      <c r="C222" s="265">
        <f t="shared" si="20"/>
        <v>204</v>
      </c>
      <c r="E222" s="242">
        <f t="shared" si="18"/>
        <v>0.78749018581523167</v>
      </c>
      <c r="H222" s="84">
        <f t="shared" si="21"/>
        <v>24964</v>
      </c>
      <c r="T222" s="265">
        <f t="shared" si="19"/>
        <v>82.372356729192063</v>
      </c>
      <c r="V222" s="49" t="b">
        <f t="shared" si="22"/>
        <v>1</v>
      </c>
      <c r="W222" s="88">
        <v>44172</v>
      </c>
      <c r="X222" s="49">
        <v>300</v>
      </c>
      <c r="Y222" s="49">
        <f t="shared" si="23"/>
        <v>24959</v>
      </c>
    </row>
    <row r="223" spans="1:25" ht="21" x14ac:dyDescent="0.25">
      <c r="A223" s="88">
        <v>44173</v>
      </c>
      <c r="B223" s="49">
        <v>84</v>
      </c>
      <c r="C223" s="265">
        <f t="shared" si="20"/>
        <v>196</v>
      </c>
      <c r="E223" s="242">
        <f t="shared" si="18"/>
        <v>0.80913539967373571</v>
      </c>
      <c r="H223" s="84">
        <f t="shared" si="21"/>
        <v>25048</v>
      </c>
      <c r="T223" s="265">
        <f t="shared" si="19"/>
        <v>86.132589485244083</v>
      </c>
      <c r="V223" s="49" t="b">
        <f t="shared" si="22"/>
        <v>1</v>
      </c>
      <c r="W223" s="88">
        <v>44173</v>
      </c>
      <c r="X223" s="49">
        <v>84</v>
      </c>
      <c r="Y223" s="49">
        <f t="shared" si="23"/>
        <v>25043</v>
      </c>
    </row>
    <row r="224" spans="1:25" ht="21" x14ac:dyDescent="0.25">
      <c r="A224" s="88">
        <v>44174</v>
      </c>
      <c r="B224" s="49">
        <v>158</v>
      </c>
      <c r="C224" s="265">
        <f t="shared" si="20"/>
        <v>176.85714285714286</v>
      </c>
      <c r="E224" s="242">
        <f t="shared" si="18"/>
        <v>0.83385939741750359</v>
      </c>
      <c r="H224" s="84">
        <f t="shared" si="21"/>
        <v>25206</v>
      </c>
      <c r="T224" s="265">
        <f t="shared" si="19"/>
        <v>96.342212715941699</v>
      </c>
      <c r="V224" s="49" t="b">
        <f t="shared" si="22"/>
        <v>1</v>
      </c>
      <c r="W224" s="88">
        <v>44174</v>
      </c>
      <c r="X224" s="49">
        <v>158</v>
      </c>
      <c r="Y224" s="49">
        <f t="shared" si="23"/>
        <v>25201</v>
      </c>
    </row>
    <row r="225" spans="1:25" ht="21" x14ac:dyDescent="0.25">
      <c r="A225" s="88">
        <v>44175</v>
      </c>
      <c r="B225" s="49">
        <v>203</v>
      </c>
      <c r="C225" s="265">
        <f t="shared" si="20"/>
        <v>173.14285714285714</v>
      </c>
      <c r="E225" s="242">
        <f t="shared" si="18"/>
        <v>0.78117048346055984</v>
      </c>
      <c r="H225" s="84">
        <f t="shared" si="21"/>
        <v>25409</v>
      </c>
      <c r="T225" s="265">
        <f t="shared" si="19"/>
        <v>99.27471638179847</v>
      </c>
      <c r="V225" s="49" t="b">
        <f t="shared" si="22"/>
        <v>1</v>
      </c>
      <c r="W225" s="88">
        <v>44175</v>
      </c>
      <c r="X225" s="49">
        <v>203</v>
      </c>
      <c r="Y225" s="49">
        <f t="shared" si="23"/>
        <v>25404</v>
      </c>
    </row>
    <row r="226" spans="1:25" ht="21" x14ac:dyDescent="0.25">
      <c r="A226" s="88">
        <v>44176</v>
      </c>
      <c r="B226" s="49">
        <v>253</v>
      </c>
      <c r="C226" s="265">
        <f t="shared" si="20"/>
        <v>171.42857142857142</v>
      </c>
      <c r="E226" s="242">
        <f t="shared" si="18"/>
        <v>0.78121420389461627</v>
      </c>
      <c r="H226" s="84">
        <f t="shared" si="21"/>
        <v>25662</v>
      </c>
      <c r="T226" s="265">
        <f t="shared" si="19"/>
        <v>101.31528899406794</v>
      </c>
      <c r="V226" s="49" t="b">
        <f t="shared" si="22"/>
        <v>1</v>
      </c>
      <c r="W226" s="88">
        <v>44176</v>
      </c>
      <c r="X226" s="49">
        <v>253</v>
      </c>
      <c r="Y226" s="49">
        <f t="shared" si="23"/>
        <v>25657</v>
      </c>
    </row>
    <row r="227" spans="1:25" ht="21" x14ac:dyDescent="0.25">
      <c r="A227" s="88">
        <v>44177</v>
      </c>
      <c r="B227" s="49">
        <v>311</v>
      </c>
      <c r="C227" s="265">
        <f t="shared" si="20"/>
        <v>187</v>
      </c>
      <c r="E227" s="242">
        <f t="shared" si="18"/>
        <v>0.78115153251217417</v>
      </c>
      <c r="H227" s="84">
        <f t="shared" si="21"/>
        <v>25973</v>
      </c>
      <c r="T227" s="265">
        <f t="shared" si="19"/>
        <v>93.826401151506403</v>
      </c>
      <c r="V227" s="49" t="b">
        <f t="shared" si="22"/>
        <v>1</v>
      </c>
      <c r="W227" s="88">
        <v>44177</v>
      </c>
      <c r="X227" s="49">
        <v>311</v>
      </c>
      <c r="Y227" s="49">
        <f t="shared" si="23"/>
        <v>25968</v>
      </c>
    </row>
    <row r="228" spans="1:25" ht="21" x14ac:dyDescent="0.25">
      <c r="A228" s="88">
        <v>44178</v>
      </c>
      <c r="B228" s="49">
        <v>0</v>
      </c>
      <c r="C228" s="265">
        <f t="shared" si="20"/>
        <v>187</v>
      </c>
      <c r="E228" s="242">
        <f t="shared" si="18"/>
        <v>0.84715750232991616</v>
      </c>
      <c r="H228" s="84">
        <f t="shared" si="21"/>
        <v>25973</v>
      </c>
      <c r="T228" s="265">
        <f t="shared" si="19"/>
        <v>93.826401151506403</v>
      </c>
      <c r="V228" s="49" t="b">
        <f t="shared" si="22"/>
        <v>1</v>
      </c>
      <c r="W228" s="88">
        <v>44178</v>
      </c>
      <c r="X228" s="49">
        <v>0</v>
      </c>
      <c r="Y228" s="49">
        <f t="shared" si="23"/>
        <v>25968</v>
      </c>
    </row>
    <row r="229" spans="1:25" ht="21" x14ac:dyDescent="0.25">
      <c r="A229" s="88">
        <v>44179</v>
      </c>
      <c r="B229" s="49">
        <v>365</v>
      </c>
      <c r="C229" s="265">
        <f t="shared" si="20"/>
        <v>196.28571428571428</v>
      </c>
      <c r="E229" s="242">
        <f t="shared" ref="E229:E292" si="24">SUM(B216:B229)/SUM(B202:B215)</f>
        <v>0.82314923619271441</v>
      </c>
      <c r="H229" s="84">
        <f t="shared" si="21"/>
        <v>26338</v>
      </c>
      <c r="T229" s="265">
        <f t="shared" si="19"/>
        <v>90.560163085249926</v>
      </c>
      <c r="V229" s="49" t="b">
        <f t="shared" si="22"/>
        <v>1</v>
      </c>
      <c r="W229" s="88">
        <v>44179</v>
      </c>
      <c r="X229" s="49">
        <v>365</v>
      </c>
      <c r="Y229" s="49">
        <f t="shared" si="23"/>
        <v>26333</v>
      </c>
    </row>
    <row r="230" spans="1:25" ht="21" x14ac:dyDescent="0.25">
      <c r="A230" s="88">
        <v>44180</v>
      </c>
      <c r="B230" s="49">
        <v>237</v>
      </c>
      <c r="C230" s="265">
        <f t="shared" si="20"/>
        <v>218.14285714285714</v>
      </c>
      <c r="E230" s="242">
        <f t="shared" si="24"/>
        <v>0.86125965537730242</v>
      </c>
      <c r="H230" s="84">
        <f t="shared" si="21"/>
        <v>26575</v>
      </c>
      <c r="T230" s="265">
        <f t="shared" si="19"/>
        <v>81.991908456248723</v>
      </c>
      <c r="V230" s="49" t="b">
        <f t="shared" si="22"/>
        <v>1</v>
      </c>
      <c r="W230" s="88">
        <v>44180</v>
      </c>
      <c r="X230" s="49">
        <v>237</v>
      </c>
      <c r="Y230" s="49">
        <f t="shared" si="23"/>
        <v>26570</v>
      </c>
    </row>
    <row r="231" spans="1:25" ht="21" x14ac:dyDescent="0.25">
      <c r="A231" s="88">
        <v>44181</v>
      </c>
      <c r="B231" s="49">
        <v>268</v>
      </c>
      <c r="C231" s="265">
        <f t="shared" si="20"/>
        <v>233.85714285714286</v>
      </c>
      <c r="E231" s="242">
        <f t="shared" si="24"/>
        <v>0.86858006042296076</v>
      </c>
      <c r="H231" s="84">
        <f t="shared" si="21"/>
        <v>26843</v>
      </c>
      <c r="T231" s="265">
        <f t="shared" ref="T231:T294" si="25">LN(2)/(LN(H231)-LN(H224))*7</f>
        <v>77.11057773037237</v>
      </c>
      <c r="V231" s="49" t="b">
        <f t="shared" si="22"/>
        <v>1</v>
      </c>
      <c r="W231" s="88">
        <v>44181</v>
      </c>
      <c r="X231" s="49">
        <v>268</v>
      </c>
      <c r="Y231" s="49">
        <f t="shared" si="23"/>
        <v>26838</v>
      </c>
    </row>
    <row r="232" spans="1:25" ht="21" x14ac:dyDescent="0.25">
      <c r="A232" s="88">
        <v>44182</v>
      </c>
      <c r="B232" s="49">
        <v>274</v>
      </c>
      <c r="C232" s="265">
        <f t="shared" si="20"/>
        <v>244</v>
      </c>
      <c r="E232" s="242">
        <f t="shared" si="24"/>
        <v>0.88726830750531749</v>
      </c>
      <c r="H232" s="84">
        <f t="shared" si="21"/>
        <v>27117</v>
      </c>
      <c r="T232" s="265">
        <f t="shared" si="25"/>
        <v>74.580764043336586</v>
      </c>
      <c r="V232" s="49" t="b">
        <f t="shared" si="22"/>
        <v>1</v>
      </c>
      <c r="W232" s="88">
        <v>44182</v>
      </c>
      <c r="X232" s="49">
        <v>274</v>
      </c>
      <c r="Y232" s="49">
        <f t="shared" si="23"/>
        <v>27112</v>
      </c>
    </row>
    <row r="233" spans="1:25" ht="21" x14ac:dyDescent="0.25">
      <c r="A233" s="88">
        <v>44183</v>
      </c>
      <c r="B233" s="49">
        <v>280</v>
      </c>
      <c r="C233" s="265">
        <f t="shared" si="20"/>
        <v>247.85714285714286</v>
      </c>
      <c r="E233" s="242">
        <f t="shared" si="24"/>
        <v>0.91120769947221358</v>
      </c>
      <c r="H233" s="84">
        <f t="shared" si="21"/>
        <v>27397</v>
      </c>
      <c r="T233" s="265">
        <f t="shared" si="25"/>
        <v>74.164867427846858</v>
      </c>
      <c r="V233" s="49" t="b">
        <f t="shared" si="22"/>
        <v>1</v>
      </c>
      <c r="W233" s="88">
        <v>44183</v>
      </c>
      <c r="X233" s="49">
        <v>280</v>
      </c>
      <c r="Y233" s="49">
        <f t="shared" si="23"/>
        <v>27392</v>
      </c>
    </row>
    <row r="234" spans="1:25" ht="21" x14ac:dyDescent="0.25">
      <c r="A234" s="88">
        <v>44184</v>
      </c>
      <c r="B234" s="49">
        <v>300</v>
      </c>
      <c r="C234" s="265">
        <f t="shared" si="20"/>
        <v>246.28571428571428</v>
      </c>
      <c r="E234" s="242">
        <f t="shared" si="24"/>
        <v>0.96777281429483086</v>
      </c>
      <c r="H234" s="84">
        <f t="shared" si="21"/>
        <v>27697</v>
      </c>
      <c r="T234" s="265">
        <f t="shared" si="25"/>
        <v>75.498513107605419</v>
      </c>
      <c r="V234" s="49" t="b">
        <f t="shared" si="22"/>
        <v>1</v>
      </c>
      <c r="W234" s="88">
        <v>44184</v>
      </c>
      <c r="X234" s="49">
        <v>300</v>
      </c>
      <c r="Y234" s="49">
        <f t="shared" si="23"/>
        <v>27692</v>
      </c>
    </row>
    <row r="235" spans="1:25" ht="21" x14ac:dyDescent="0.25">
      <c r="A235" s="88">
        <v>44185</v>
      </c>
      <c r="B235" s="49">
        <v>0</v>
      </c>
      <c r="C235" s="265">
        <f t="shared" si="20"/>
        <v>246.28571428571428</v>
      </c>
      <c r="E235" s="242">
        <f t="shared" si="24"/>
        <v>1.082441113490364</v>
      </c>
      <c r="H235" s="84">
        <f t="shared" si="21"/>
        <v>27697</v>
      </c>
      <c r="T235" s="265">
        <f t="shared" si="25"/>
        <v>75.498513107605419</v>
      </c>
      <c r="V235" s="49" t="b">
        <f t="shared" si="22"/>
        <v>1</v>
      </c>
      <c r="W235" s="88">
        <v>44185</v>
      </c>
      <c r="X235" s="49">
        <v>0</v>
      </c>
      <c r="Y235" s="49">
        <f t="shared" si="23"/>
        <v>27692</v>
      </c>
    </row>
    <row r="236" spans="1:25" ht="21" x14ac:dyDescent="0.25">
      <c r="A236" s="88">
        <v>44186</v>
      </c>
      <c r="B236" s="49">
        <v>307</v>
      </c>
      <c r="C236" s="265">
        <f t="shared" si="20"/>
        <v>238</v>
      </c>
      <c r="E236" s="242">
        <f t="shared" si="24"/>
        <v>1.0103024260551678</v>
      </c>
      <c r="H236" s="84">
        <f t="shared" si="21"/>
        <v>28004</v>
      </c>
      <c r="T236" s="265">
        <f t="shared" si="25"/>
        <v>79.107563304509227</v>
      </c>
      <c r="V236" s="49" t="b">
        <f t="shared" si="22"/>
        <v>1</v>
      </c>
      <c r="W236" s="88">
        <v>44186</v>
      </c>
      <c r="X236" s="49">
        <v>307</v>
      </c>
      <c r="Y236" s="49">
        <f t="shared" si="23"/>
        <v>27999</v>
      </c>
    </row>
    <row r="237" spans="1:25" ht="21" x14ac:dyDescent="0.25">
      <c r="A237" s="88">
        <v>44187</v>
      </c>
      <c r="B237" s="49">
        <v>240</v>
      </c>
      <c r="C237" s="265">
        <f t="shared" si="20"/>
        <v>238.42857142857142</v>
      </c>
      <c r="E237" s="242">
        <f t="shared" si="24"/>
        <v>1.0739247311827957</v>
      </c>
      <c r="H237" s="84">
        <f t="shared" si="21"/>
        <v>28244</v>
      </c>
      <c r="T237" s="265">
        <f t="shared" si="25"/>
        <v>79.658850619881292</v>
      </c>
      <c r="V237" s="49" t="b">
        <f t="shared" si="22"/>
        <v>1</v>
      </c>
      <c r="W237" s="88">
        <v>44187</v>
      </c>
      <c r="X237" s="49">
        <v>240</v>
      </c>
      <c r="Y237" s="49">
        <f t="shared" si="23"/>
        <v>28239</v>
      </c>
    </row>
    <row r="238" spans="1:25" ht="21" x14ac:dyDescent="0.25">
      <c r="A238" s="88">
        <v>44188</v>
      </c>
      <c r="B238" s="49">
        <v>299</v>
      </c>
      <c r="C238" s="265">
        <f t="shared" si="20"/>
        <v>242.85714285714286</v>
      </c>
      <c r="E238" s="242">
        <f t="shared" si="24"/>
        <v>1.1483138334480385</v>
      </c>
      <c r="H238" s="84">
        <f t="shared" si="21"/>
        <v>28543</v>
      </c>
      <c r="T238" s="265">
        <f t="shared" si="25"/>
        <v>79.01474565206648</v>
      </c>
      <c r="V238" s="49" t="b">
        <f t="shared" si="22"/>
        <v>1</v>
      </c>
      <c r="W238" s="88">
        <v>44188</v>
      </c>
      <c r="X238" s="49">
        <v>299</v>
      </c>
      <c r="Y238" s="49">
        <f t="shared" si="23"/>
        <v>28538</v>
      </c>
    </row>
    <row r="239" spans="1:25" ht="21" x14ac:dyDescent="0.25">
      <c r="A239" s="88">
        <v>44189</v>
      </c>
      <c r="B239" s="49">
        <v>253</v>
      </c>
      <c r="C239" s="265">
        <f t="shared" ref="C239:C302" si="26">AVERAGE(B233:B239)</f>
        <v>239.85714285714286</v>
      </c>
      <c r="E239" s="242">
        <f t="shared" si="24"/>
        <v>1.225841476655809</v>
      </c>
      <c r="H239" s="84">
        <f t="shared" si="21"/>
        <v>28796</v>
      </c>
      <c r="T239" s="265">
        <f t="shared" si="25"/>
        <v>80.765337923876274</v>
      </c>
      <c r="V239" s="49" t="b">
        <f t="shared" si="22"/>
        <v>1</v>
      </c>
      <c r="W239" s="88">
        <v>44189</v>
      </c>
      <c r="X239" s="49">
        <v>253</v>
      </c>
      <c r="Y239" s="49">
        <f t="shared" si="23"/>
        <v>28791</v>
      </c>
    </row>
    <row r="240" spans="1:25" ht="21" x14ac:dyDescent="0.25">
      <c r="A240" s="88">
        <v>44190</v>
      </c>
      <c r="B240" s="49">
        <v>0</v>
      </c>
      <c r="C240" s="265">
        <f t="shared" si="26"/>
        <v>199.85714285714286</v>
      </c>
      <c r="E240" s="242">
        <f t="shared" si="24"/>
        <v>1.1488269794721409</v>
      </c>
      <c r="H240" s="84">
        <f t="shared" si="21"/>
        <v>28796</v>
      </c>
      <c r="T240" s="265">
        <f t="shared" si="25"/>
        <v>97.424515821770655</v>
      </c>
      <c r="V240" s="49" t="b">
        <f t="shared" si="22"/>
        <v>1</v>
      </c>
      <c r="W240" s="88">
        <v>44190</v>
      </c>
      <c r="X240" s="49">
        <v>0</v>
      </c>
      <c r="Y240" s="49">
        <f t="shared" si="23"/>
        <v>28791</v>
      </c>
    </row>
    <row r="241" spans="1:25" ht="21" x14ac:dyDescent="0.25">
      <c r="A241" s="88">
        <v>44191</v>
      </c>
      <c r="B241" s="49">
        <v>309</v>
      </c>
      <c r="C241" s="265">
        <f t="shared" si="26"/>
        <v>201.14285714285714</v>
      </c>
      <c r="E241" s="242">
        <f t="shared" si="24"/>
        <v>1.1485148514851484</v>
      </c>
      <c r="H241" s="84">
        <f t="shared" si="21"/>
        <v>29105</v>
      </c>
      <c r="T241" s="265">
        <f t="shared" si="25"/>
        <v>97.851053409498022</v>
      </c>
      <c r="V241" s="49" t="b">
        <f t="shared" si="22"/>
        <v>1</v>
      </c>
      <c r="W241" s="88">
        <v>44191</v>
      </c>
      <c r="X241" s="49">
        <v>309</v>
      </c>
      <c r="Y241" s="49">
        <f t="shared" si="23"/>
        <v>29100</v>
      </c>
    </row>
    <row r="242" spans="1:25" ht="21" x14ac:dyDescent="0.25">
      <c r="A242" s="88">
        <v>44192</v>
      </c>
      <c r="B242" s="49">
        <v>0</v>
      </c>
      <c r="C242" s="265">
        <f t="shared" si="26"/>
        <v>201.14285714285714</v>
      </c>
      <c r="E242" s="242">
        <f t="shared" si="24"/>
        <v>1.1485148514851484</v>
      </c>
      <c r="H242" s="84">
        <f t="shared" si="21"/>
        <v>29105</v>
      </c>
      <c r="T242" s="265">
        <f t="shared" si="25"/>
        <v>97.851053409498022</v>
      </c>
      <c r="V242" s="49" t="b">
        <f t="shared" si="22"/>
        <v>1</v>
      </c>
      <c r="W242" s="88">
        <v>44192</v>
      </c>
      <c r="X242" s="49">
        <v>0</v>
      </c>
      <c r="Y242" s="49">
        <f t="shared" si="23"/>
        <v>29100</v>
      </c>
    </row>
    <row r="243" spans="1:25" ht="21" x14ac:dyDescent="0.25">
      <c r="A243" s="88">
        <v>44193</v>
      </c>
      <c r="B243" s="49">
        <v>291</v>
      </c>
      <c r="C243" s="265">
        <f t="shared" si="26"/>
        <v>198.85714285714286</v>
      </c>
      <c r="E243" s="242">
        <f t="shared" si="24"/>
        <v>1.0913633119200572</v>
      </c>
      <c r="H243" s="84">
        <f t="shared" si="21"/>
        <v>29396</v>
      </c>
      <c r="T243" s="265">
        <f t="shared" si="25"/>
        <v>100.01865358418975</v>
      </c>
      <c r="V243" s="49" t="b">
        <f t="shared" si="22"/>
        <v>1</v>
      </c>
      <c r="W243" s="88">
        <v>44193</v>
      </c>
      <c r="X243" s="49">
        <v>291</v>
      </c>
      <c r="Y243" s="49">
        <f t="shared" si="23"/>
        <v>29391</v>
      </c>
    </row>
    <row r="244" spans="1:25" ht="21" x14ac:dyDescent="0.25">
      <c r="A244" s="88">
        <v>44194</v>
      </c>
      <c r="B244" s="49">
        <v>339</v>
      </c>
      <c r="C244" s="265">
        <f t="shared" si="26"/>
        <v>213</v>
      </c>
      <c r="E244" s="242">
        <f t="shared" si="24"/>
        <v>1.0900310451879958</v>
      </c>
      <c r="H244" s="84">
        <f t="shared" si="21"/>
        <v>29735</v>
      </c>
      <c r="T244" s="265">
        <f t="shared" si="25"/>
        <v>94.31718247834641</v>
      </c>
      <c r="V244" s="49" t="b">
        <f t="shared" si="22"/>
        <v>1</v>
      </c>
      <c r="W244" s="88">
        <v>44194</v>
      </c>
      <c r="X244" s="49">
        <v>339</v>
      </c>
      <c r="Y244" s="49">
        <f t="shared" si="23"/>
        <v>29730</v>
      </c>
    </row>
    <row r="245" spans="1:25" ht="21" x14ac:dyDescent="0.25">
      <c r="A245" s="88">
        <v>44195</v>
      </c>
      <c r="B245" s="49">
        <v>348</v>
      </c>
      <c r="C245" s="265">
        <f t="shared" si="26"/>
        <v>220</v>
      </c>
      <c r="E245" s="242">
        <f t="shared" si="24"/>
        <v>1.1269565217391304</v>
      </c>
      <c r="H245" s="84">
        <f t="shared" si="21"/>
        <v>30083</v>
      </c>
      <c r="T245" s="265">
        <f t="shared" si="25"/>
        <v>92.334314204275159</v>
      </c>
      <c r="V245" s="49" t="b">
        <f t="shared" si="22"/>
        <v>1</v>
      </c>
      <c r="W245" s="88">
        <v>44195</v>
      </c>
      <c r="X245" s="49">
        <v>348</v>
      </c>
      <c r="Y245" s="49">
        <f t="shared" si="23"/>
        <v>30078</v>
      </c>
    </row>
    <row r="246" spans="1:25" ht="21" x14ac:dyDescent="0.25">
      <c r="A246" s="88">
        <v>44196</v>
      </c>
      <c r="B246" s="49">
        <v>356</v>
      </c>
      <c r="C246" s="265">
        <f t="shared" si="26"/>
        <v>234.71428571428572</v>
      </c>
      <c r="E246" s="242">
        <f t="shared" si="24"/>
        <v>1.1376712328767122</v>
      </c>
      <c r="H246" s="84">
        <f t="shared" si="21"/>
        <v>30439</v>
      </c>
      <c r="M246" s="279">
        <f t="shared" ref="M246:M309" si="27">SUM(B233:B246)</f>
        <v>3322</v>
      </c>
      <c r="N246" s="279">
        <f t="shared" ref="N246:N309" si="28">SUM(B219:B232)</f>
        <v>2920</v>
      </c>
      <c r="T246" s="265">
        <f t="shared" si="25"/>
        <v>87.442572188525361</v>
      </c>
      <c r="V246" s="49" t="b">
        <f t="shared" si="22"/>
        <v>1</v>
      </c>
      <c r="W246" s="88">
        <v>44196</v>
      </c>
      <c r="X246" s="49">
        <v>356</v>
      </c>
      <c r="Y246" s="49">
        <f t="shared" si="23"/>
        <v>30434</v>
      </c>
    </row>
    <row r="247" spans="1:25" ht="21" x14ac:dyDescent="0.25">
      <c r="A247" s="88">
        <v>44197</v>
      </c>
      <c r="B247" s="49">
        <v>0</v>
      </c>
      <c r="C247" s="265">
        <f t="shared" si="26"/>
        <v>234.71428571428572</v>
      </c>
      <c r="E247" s="242">
        <f t="shared" si="24"/>
        <v>1.0364565587734242</v>
      </c>
      <c r="H247" s="84">
        <f t="shared" si="21"/>
        <v>30439</v>
      </c>
      <c r="M247" s="279">
        <f t="shared" si="27"/>
        <v>3042</v>
      </c>
      <c r="N247" s="279">
        <f t="shared" si="28"/>
        <v>2935</v>
      </c>
      <c r="T247" s="265">
        <f t="shared" si="25"/>
        <v>87.442572188525361</v>
      </c>
      <c r="V247" s="49" t="b">
        <f t="shared" si="22"/>
        <v>1</v>
      </c>
      <c r="W247" s="88">
        <v>44197</v>
      </c>
      <c r="X247" s="49">
        <v>0</v>
      </c>
      <c r="Y247" s="49">
        <f t="shared" si="23"/>
        <v>30434</v>
      </c>
    </row>
    <row r="248" spans="1:25" ht="21" x14ac:dyDescent="0.25">
      <c r="A248" s="88">
        <v>44198</v>
      </c>
      <c r="B248" s="49">
        <v>578</v>
      </c>
      <c r="C248" s="265">
        <f t="shared" si="26"/>
        <v>273.14285714285717</v>
      </c>
      <c r="E248" s="242">
        <f t="shared" si="24"/>
        <v>1.0946257830530828</v>
      </c>
      <c r="H248" s="84">
        <f t="shared" si="21"/>
        <v>31017</v>
      </c>
      <c r="M248" s="279">
        <f t="shared" si="27"/>
        <v>3320</v>
      </c>
      <c r="N248" s="279">
        <f t="shared" si="28"/>
        <v>3033</v>
      </c>
      <c r="T248" s="265">
        <f t="shared" si="25"/>
        <v>76.25925568248519</v>
      </c>
      <c r="V248" s="49" t="b">
        <f t="shared" si="22"/>
        <v>1</v>
      </c>
      <c r="W248" s="88">
        <v>44198</v>
      </c>
      <c r="X248" s="49">
        <v>578</v>
      </c>
      <c r="Y248" s="49">
        <f t="shared" si="23"/>
        <v>31012</v>
      </c>
    </row>
    <row r="249" spans="1:25" ht="21" x14ac:dyDescent="0.25">
      <c r="A249" s="88">
        <v>44199</v>
      </c>
      <c r="B249" s="49">
        <v>0</v>
      </c>
      <c r="C249" s="265">
        <f t="shared" si="26"/>
        <v>273.14285714285717</v>
      </c>
      <c r="E249" s="242">
        <f t="shared" si="24"/>
        <v>1.0946257830530828</v>
      </c>
      <c r="H249" s="84">
        <f t="shared" si="21"/>
        <v>31017</v>
      </c>
      <c r="M249" s="279">
        <f t="shared" si="27"/>
        <v>3320</v>
      </c>
      <c r="N249" s="279">
        <f t="shared" si="28"/>
        <v>3033</v>
      </c>
      <c r="T249" s="265">
        <f t="shared" si="25"/>
        <v>76.25925568248519</v>
      </c>
      <c r="V249" s="49" t="b">
        <f t="shared" si="22"/>
        <v>1</v>
      </c>
      <c r="W249" s="88">
        <v>44199</v>
      </c>
      <c r="X249" s="49">
        <v>0</v>
      </c>
      <c r="Y249" s="49">
        <f t="shared" si="23"/>
        <v>31012</v>
      </c>
    </row>
    <row r="250" spans="1:25" ht="21" x14ac:dyDescent="0.25">
      <c r="A250" s="88">
        <v>44200</v>
      </c>
      <c r="B250" s="49">
        <v>519</v>
      </c>
      <c r="C250" s="265">
        <f t="shared" si="26"/>
        <v>305.71428571428572</v>
      </c>
      <c r="E250" s="242">
        <f t="shared" si="24"/>
        <v>1.1618421052631578</v>
      </c>
      <c r="H250" s="84">
        <f t="shared" si="21"/>
        <v>31536</v>
      </c>
      <c r="M250" s="279">
        <f t="shared" si="27"/>
        <v>3532</v>
      </c>
      <c r="N250" s="279">
        <f t="shared" si="28"/>
        <v>3040</v>
      </c>
      <c r="T250" s="265">
        <f t="shared" si="25"/>
        <v>69.047268645615574</v>
      </c>
      <c r="V250" s="49" t="b">
        <f t="shared" si="22"/>
        <v>1</v>
      </c>
      <c r="W250" s="88">
        <v>44200</v>
      </c>
      <c r="X250" s="49">
        <v>519</v>
      </c>
      <c r="Y250" s="49">
        <f t="shared" si="23"/>
        <v>31531</v>
      </c>
    </row>
    <row r="251" spans="1:25" ht="21" x14ac:dyDescent="0.25">
      <c r="A251" s="88">
        <v>44201</v>
      </c>
      <c r="B251" s="49">
        <v>386</v>
      </c>
      <c r="C251" s="265">
        <f t="shared" si="26"/>
        <v>312.42857142857144</v>
      </c>
      <c r="E251" s="242">
        <f t="shared" si="24"/>
        <v>1.1508135168961202</v>
      </c>
      <c r="H251" s="84">
        <f t="shared" si="21"/>
        <v>31922</v>
      </c>
      <c r="M251" s="279">
        <f t="shared" si="27"/>
        <v>3678</v>
      </c>
      <c r="N251" s="279">
        <f t="shared" si="28"/>
        <v>3196</v>
      </c>
      <c r="T251" s="265">
        <f t="shared" si="25"/>
        <v>68.366740821656663</v>
      </c>
      <c r="V251" s="49" t="b">
        <f t="shared" si="22"/>
        <v>1</v>
      </c>
      <c r="W251" s="88">
        <v>44201</v>
      </c>
      <c r="X251" s="49">
        <v>386</v>
      </c>
      <c r="Y251" s="49">
        <f t="shared" si="23"/>
        <v>31917</v>
      </c>
    </row>
    <row r="252" spans="1:25" ht="21" x14ac:dyDescent="0.25">
      <c r="A252" s="88">
        <v>44202</v>
      </c>
      <c r="B252" s="49">
        <v>632</v>
      </c>
      <c r="C252" s="265">
        <f t="shared" si="26"/>
        <v>353</v>
      </c>
      <c r="E252" s="242">
        <f t="shared" si="24"/>
        <v>1.2019778243931676</v>
      </c>
      <c r="H252" s="84">
        <f t="shared" si="21"/>
        <v>32554</v>
      </c>
      <c r="M252" s="279">
        <f t="shared" si="27"/>
        <v>4011</v>
      </c>
      <c r="N252" s="279">
        <f t="shared" si="28"/>
        <v>3337</v>
      </c>
      <c r="T252" s="265">
        <f t="shared" si="25"/>
        <v>61.464770513457339</v>
      </c>
      <c r="V252" s="49" t="b">
        <f t="shared" si="22"/>
        <v>1</v>
      </c>
      <c r="W252" s="88">
        <v>44202</v>
      </c>
      <c r="X252" s="49">
        <v>632</v>
      </c>
      <c r="Y252" s="49">
        <f t="shared" si="23"/>
        <v>32549</v>
      </c>
    </row>
    <row r="253" spans="1:25" ht="21" x14ac:dyDescent="0.25">
      <c r="A253" s="88">
        <v>44203</v>
      </c>
      <c r="B253" s="49">
        <v>539</v>
      </c>
      <c r="C253" s="265">
        <f t="shared" si="26"/>
        <v>379.14285714285717</v>
      </c>
      <c r="E253" s="242">
        <f t="shared" si="24"/>
        <v>1.2686743430764689</v>
      </c>
      <c r="H253" s="84">
        <f t="shared" si="21"/>
        <v>33093</v>
      </c>
      <c r="M253" s="279">
        <f t="shared" si="27"/>
        <v>4297</v>
      </c>
      <c r="N253" s="279">
        <f t="shared" si="28"/>
        <v>3387</v>
      </c>
      <c r="T253" s="265">
        <f t="shared" si="25"/>
        <v>58.040653786287422</v>
      </c>
      <c r="V253" s="49" t="b">
        <f t="shared" si="22"/>
        <v>1</v>
      </c>
      <c r="W253" s="88">
        <v>44203</v>
      </c>
      <c r="X253" s="49">
        <v>539</v>
      </c>
      <c r="Y253" s="49">
        <f t="shared" si="23"/>
        <v>33088</v>
      </c>
    </row>
    <row r="254" spans="1:25" ht="21" x14ac:dyDescent="0.25">
      <c r="A254" s="88">
        <v>44204</v>
      </c>
      <c r="B254" s="49">
        <v>589</v>
      </c>
      <c r="C254" s="265">
        <f t="shared" si="26"/>
        <v>463.28571428571428</v>
      </c>
      <c r="E254" s="242">
        <f t="shared" si="24"/>
        <v>1.5590299936183791</v>
      </c>
      <c r="H254" s="84">
        <f t="shared" si="21"/>
        <v>33682</v>
      </c>
      <c r="M254" s="279">
        <f t="shared" si="27"/>
        <v>4886</v>
      </c>
      <c r="N254" s="279">
        <f t="shared" si="28"/>
        <v>3134</v>
      </c>
      <c r="T254" s="265">
        <f t="shared" si="25"/>
        <v>47.926545890386038</v>
      </c>
      <c r="V254" s="49" t="b">
        <f t="shared" si="22"/>
        <v>1</v>
      </c>
      <c r="W254" s="88">
        <v>44204</v>
      </c>
      <c r="X254" s="49">
        <v>589</v>
      </c>
      <c r="Y254" s="49">
        <f t="shared" si="23"/>
        <v>33677</v>
      </c>
    </row>
    <row r="255" spans="1:25" ht="21" x14ac:dyDescent="0.25">
      <c r="A255" s="88">
        <v>44205</v>
      </c>
      <c r="B255" s="49">
        <v>706</v>
      </c>
      <c r="C255" s="265">
        <f t="shared" si="26"/>
        <v>481.57142857142856</v>
      </c>
      <c r="E255" s="242">
        <f t="shared" si="24"/>
        <v>1.6867816091954022</v>
      </c>
      <c r="H255" s="84">
        <f t="shared" si="21"/>
        <v>34388</v>
      </c>
      <c r="M255" s="279">
        <f t="shared" si="27"/>
        <v>5283</v>
      </c>
      <c r="N255" s="279">
        <f t="shared" si="28"/>
        <v>3132</v>
      </c>
      <c r="T255" s="265">
        <f t="shared" si="25"/>
        <v>47.028454238149301</v>
      </c>
      <c r="V255" s="49" t="b">
        <f t="shared" si="22"/>
        <v>1</v>
      </c>
      <c r="W255" s="88">
        <v>44205</v>
      </c>
      <c r="X255" s="49">
        <v>706</v>
      </c>
      <c r="Y255" s="49">
        <f t="shared" si="23"/>
        <v>34383</v>
      </c>
    </row>
    <row r="256" spans="1:25" ht="21" x14ac:dyDescent="0.25">
      <c r="A256" s="88">
        <v>44206</v>
      </c>
      <c r="B256" s="49">
        <v>0</v>
      </c>
      <c r="C256" s="265">
        <f t="shared" si="26"/>
        <v>481.57142857142856</v>
      </c>
      <c r="E256" s="242">
        <f t="shared" si="24"/>
        <v>1.6867816091954022</v>
      </c>
      <c r="H256" s="84">
        <f t="shared" si="21"/>
        <v>34388</v>
      </c>
      <c r="M256" s="279">
        <f t="shared" si="27"/>
        <v>5283</v>
      </c>
      <c r="N256" s="279">
        <f t="shared" si="28"/>
        <v>3132</v>
      </c>
      <c r="T256" s="265">
        <f t="shared" si="25"/>
        <v>47.028454238149301</v>
      </c>
      <c r="V256" s="49" t="b">
        <f t="shared" si="22"/>
        <v>1</v>
      </c>
      <c r="W256" s="88">
        <v>44206</v>
      </c>
      <c r="X256" s="49">
        <v>0</v>
      </c>
      <c r="Y256" s="49">
        <f t="shared" si="23"/>
        <v>34383</v>
      </c>
    </row>
    <row r="257" spans="1:25" ht="21" x14ac:dyDescent="0.25">
      <c r="A257" s="88">
        <v>44207</v>
      </c>
      <c r="B257" s="49">
        <v>657</v>
      </c>
      <c r="C257" s="265">
        <f t="shared" si="26"/>
        <v>501.28571428571428</v>
      </c>
      <c r="E257" s="242">
        <f t="shared" si="24"/>
        <v>1.8472858077174623</v>
      </c>
      <c r="H257" s="84">
        <f t="shared" si="21"/>
        <v>35045</v>
      </c>
      <c r="M257" s="279">
        <f t="shared" si="27"/>
        <v>5649</v>
      </c>
      <c r="N257" s="279">
        <f t="shared" si="28"/>
        <v>3058</v>
      </c>
      <c r="T257" s="265">
        <f t="shared" si="25"/>
        <v>45.989413448940923</v>
      </c>
      <c r="V257" s="49" t="b">
        <f t="shared" si="22"/>
        <v>1</v>
      </c>
      <c r="W257" s="88">
        <v>44207</v>
      </c>
      <c r="X257" s="49">
        <v>657</v>
      </c>
      <c r="Y257" s="49">
        <f t="shared" si="23"/>
        <v>35040</v>
      </c>
    </row>
    <row r="258" spans="1:25" ht="21" x14ac:dyDescent="0.25">
      <c r="A258" s="88">
        <v>44208</v>
      </c>
      <c r="B258" s="49">
        <v>407</v>
      </c>
      <c r="C258" s="265">
        <f t="shared" si="26"/>
        <v>504.28571428571428</v>
      </c>
      <c r="E258" s="242">
        <f t="shared" si="24"/>
        <v>1.8091772151898735</v>
      </c>
      <c r="H258" s="84">
        <f t="shared" si="21"/>
        <v>35452</v>
      </c>
      <c r="M258" s="279">
        <f t="shared" si="27"/>
        <v>5717</v>
      </c>
      <c r="N258" s="279">
        <f t="shared" si="28"/>
        <v>3160</v>
      </c>
      <c r="T258" s="265">
        <f t="shared" si="25"/>
        <v>46.260812770079404</v>
      </c>
      <c r="V258" s="49" t="b">
        <f t="shared" si="22"/>
        <v>1</v>
      </c>
      <c r="W258" s="88">
        <v>44208</v>
      </c>
      <c r="X258" s="49">
        <v>407</v>
      </c>
      <c r="Y258" s="49">
        <f t="shared" si="23"/>
        <v>35447</v>
      </c>
    </row>
    <row r="259" spans="1:25" ht="21" x14ac:dyDescent="0.25">
      <c r="A259" s="88">
        <v>44209</v>
      </c>
      <c r="B259" s="49">
        <v>496</v>
      </c>
      <c r="C259" s="265">
        <f t="shared" si="26"/>
        <v>484.85714285714283</v>
      </c>
      <c r="E259" s="242">
        <f t="shared" si="24"/>
        <v>1.8101851851851851</v>
      </c>
      <c r="H259" s="84">
        <f t="shared" si="21"/>
        <v>35948</v>
      </c>
      <c r="M259" s="279">
        <f t="shared" si="27"/>
        <v>5865</v>
      </c>
      <c r="N259" s="279">
        <f t="shared" si="28"/>
        <v>3240</v>
      </c>
      <c r="T259" s="265">
        <f t="shared" si="25"/>
        <v>48.924812585129658</v>
      </c>
      <c r="V259" s="49" t="b">
        <f t="shared" si="22"/>
        <v>1</v>
      </c>
      <c r="W259" s="88">
        <v>44209</v>
      </c>
      <c r="X259" s="49">
        <v>496</v>
      </c>
      <c r="Y259" s="49">
        <f t="shared" si="23"/>
        <v>35943</v>
      </c>
    </row>
    <row r="260" spans="1:25" ht="21" x14ac:dyDescent="0.25">
      <c r="A260" s="88">
        <v>44210</v>
      </c>
      <c r="B260" s="49">
        <v>586</v>
      </c>
      <c r="C260" s="265">
        <f t="shared" si="26"/>
        <v>491.57142857142856</v>
      </c>
      <c r="E260" s="242">
        <f t="shared" si="24"/>
        <v>1.8347381095725466</v>
      </c>
      <c r="H260" s="84">
        <f t="shared" si="21"/>
        <v>36534</v>
      </c>
      <c r="M260" s="279">
        <f t="shared" si="27"/>
        <v>6095</v>
      </c>
      <c r="N260" s="279">
        <f t="shared" si="28"/>
        <v>3322</v>
      </c>
      <c r="T260" s="265">
        <f t="shared" si="25"/>
        <v>49.049272458376478</v>
      </c>
      <c r="V260" s="49" t="b">
        <f t="shared" si="22"/>
        <v>1</v>
      </c>
      <c r="W260" s="88">
        <v>44210</v>
      </c>
      <c r="X260" s="49">
        <v>586</v>
      </c>
      <c r="Y260" s="49">
        <f t="shared" si="23"/>
        <v>36529</v>
      </c>
    </row>
    <row r="261" spans="1:25" ht="21" x14ac:dyDescent="0.25">
      <c r="A261" s="88">
        <v>44211</v>
      </c>
      <c r="B261" s="49">
        <v>584</v>
      </c>
      <c r="C261" s="265">
        <f t="shared" si="26"/>
        <v>490.85714285714283</v>
      </c>
      <c r="E261" s="242">
        <f t="shared" si="24"/>
        <v>2.1955950032873108</v>
      </c>
      <c r="H261" s="84">
        <f t="shared" si="21"/>
        <v>37118</v>
      </c>
      <c r="M261" s="279">
        <f t="shared" si="27"/>
        <v>6679</v>
      </c>
      <c r="N261" s="279">
        <f t="shared" si="28"/>
        <v>3042</v>
      </c>
      <c r="T261" s="265">
        <f t="shared" si="25"/>
        <v>49.949632799018545</v>
      </c>
      <c r="V261" s="49" t="b">
        <f t="shared" si="22"/>
        <v>1</v>
      </c>
      <c r="W261" s="88">
        <v>44211</v>
      </c>
      <c r="X261" s="49">
        <v>584</v>
      </c>
      <c r="Y261" s="49">
        <f t="shared" si="23"/>
        <v>37113</v>
      </c>
    </row>
    <row r="262" spans="1:25" ht="21" x14ac:dyDescent="0.25">
      <c r="A262" s="88">
        <v>44212</v>
      </c>
      <c r="B262" s="49">
        <v>603</v>
      </c>
      <c r="C262" s="265">
        <f t="shared" si="26"/>
        <v>476.14285714285717</v>
      </c>
      <c r="D262" s="266">
        <f>C262/C255</f>
        <v>0.98872738059922882</v>
      </c>
      <c r="E262" s="242">
        <f t="shared" si="24"/>
        <v>2.0192771084337351</v>
      </c>
      <c r="H262" s="84">
        <f t="shared" si="21"/>
        <v>37721</v>
      </c>
      <c r="M262" s="279">
        <f t="shared" si="27"/>
        <v>6704</v>
      </c>
      <c r="N262" s="279">
        <f t="shared" si="28"/>
        <v>3320</v>
      </c>
      <c r="T262" s="265">
        <f t="shared" si="25"/>
        <v>52.449106701990857</v>
      </c>
      <c r="V262" s="49" t="b">
        <f t="shared" si="22"/>
        <v>1</v>
      </c>
      <c r="W262" s="88">
        <v>44212</v>
      </c>
      <c r="X262" s="49">
        <v>603</v>
      </c>
      <c r="Y262" s="49">
        <f t="shared" si="23"/>
        <v>37716</v>
      </c>
    </row>
    <row r="263" spans="1:25" ht="21" x14ac:dyDescent="0.25">
      <c r="A263" s="88">
        <v>44213</v>
      </c>
      <c r="B263" s="49">
        <v>0</v>
      </c>
      <c r="C263" s="265">
        <f t="shared" si="26"/>
        <v>476.14285714285717</v>
      </c>
      <c r="D263" s="266"/>
      <c r="E263" s="242">
        <f t="shared" si="24"/>
        <v>2.0192771084337351</v>
      </c>
      <c r="H263" s="84">
        <f t="shared" si="21"/>
        <v>37721</v>
      </c>
      <c r="M263" s="279">
        <f t="shared" si="27"/>
        <v>6704</v>
      </c>
      <c r="N263" s="279">
        <f t="shared" si="28"/>
        <v>3320</v>
      </c>
      <c r="T263" s="265">
        <f t="shared" si="25"/>
        <v>52.449106701990857</v>
      </c>
      <c r="V263" s="49" t="b">
        <f t="shared" si="22"/>
        <v>1</v>
      </c>
      <c r="W263" s="88">
        <v>44213</v>
      </c>
      <c r="X263" s="49">
        <v>0</v>
      </c>
      <c r="Y263" s="49">
        <f t="shared" si="23"/>
        <v>37716</v>
      </c>
    </row>
    <row r="264" spans="1:25" ht="21" x14ac:dyDescent="0.25">
      <c r="A264" s="88">
        <v>44214</v>
      </c>
      <c r="B264" s="49">
        <v>548</v>
      </c>
      <c r="C264" s="265">
        <f t="shared" si="26"/>
        <v>460.57142857142856</v>
      </c>
      <c r="D264" s="266"/>
      <c r="E264" s="242">
        <f t="shared" si="24"/>
        <v>1.9062853907134767</v>
      </c>
      <c r="H264" s="84">
        <f t="shared" si="21"/>
        <v>38269</v>
      </c>
      <c r="M264" s="279">
        <f t="shared" si="27"/>
        <v>6733</v>
      </c>
      <c r="N264" s="279">
        <f t="shared" si="28"/>
        <v>3532</v>
      </c>
      <c r="T264" s="265">
        <f t="shared" si="25"/>
        <v>55.132184815926429</v>
      </c>
      <c r="V264" s="49" t="b">
        <f t="shared" si="22"/>
        <v>1</v>
      </c>
      <c r="W264" s="88">
        <v>44214</v>
      </c>
      <c r="X264" s="49">
        <v>548</v>
      </c>
      <c r="Y264" s="49">
        <f t="shared" si="23"/>
        <v>38264</v>
      </c>
    </row>
    <row r="265" spans="1:25" ht="21" x14ac:dyDescent="0.25">
      <c r="A265" s="88">
        <v>44215</v>
      </c>
      <c r="B265" s="49">
        <v>471</v>
      </c>
      <c r="C265" s="265">
        <f t="shared" si="26"/>
        <v>469.71428571428572</v>
      </c>
      <c r="D265" s="266"/>
      <c r="E265" s="242">
        <f t="shared" si="24"/>
        <v>1.8537248504622077</v>
      </c>
      <c r="H265" s="84">
        <f t="shared" si="21"/>
        <v>38740</v>
      </c>
      <c r="M265" s="279">
        <f t="shared" si="27"/>
        <v>6818</v>
      </c>
      <c r="N265" s="279">
        <f t="shared" si="28"/>
        <v>3678</v>
      </c>
      <c r="T265" s="265">
        <f t="shared" si="25"/>
        <v>54.705905314583632</v>
      </c>
      <c r="V265" s="49" t="b">
        <f t="shared" si="22"/>
        <v>1</v>
      </c>
      <c r="W265" s="88">
        <v>44215</v>
      </c>
      <c r="X265" s="49">
        <v>471</v>
      </c>
      <c r="Y265" s="49">
        <f t="shared" si="23"/>
        <v>38735</v>
      </c>
    </row>
    <row r="266" spans="1:25" ht="21" x14ac:dyDescent="0.25">
      <c r="A266" s="88">
        <v>44216</v>
      </c>
      <c r="B266" s="49">
        <v>478</v>
      </c>
      <c r="C266" s="265">
        <f t="shared" si="26"/>
        <v>467.14285714285717</v>
      </c>
      <c r="D266" s="266"/>
      <c r="E266" s="242">
        <f t="shared" si="24"/>
        <v>1.6614310645724257</v>
      </c>
      <c r="H266" s="84">
        <f t="shared" si="21"/>
        <v>39218</v>
      </c>
      <c r="M266" s="279">
        <f t="shared" si="27"/>
        <v>6664</v>
      </c>
      <c r="N266" s="279">
        <f t="shared" si="28"/>
        <v>4011</v>
      </c>
      <c r="T266" s="265">
        <f t="shared" si="25"/>
        <v>55.7305064127682</v>
      </c>
      <c r="V266" s="49" t="b">
        <f t="shared" si="22"/>
        <v>1</v>
      </c>
      <c r="W266" s="88">
        <v>44216</v>
      </c>
      <c r="X266" s="49">
        <v>478</v>
      </c>
      <c r="Y266" s="49">
        <f t="shared" si="23"/>
        <v>39213</v>
      </c>
    </row>
    <row r="267" spans="1:25" ht="21" x14ac:dyDescent="0.25">
      <c r="A267" s="88">
        <v>44217</v>
      </c>
      <c r="B267" s="49">
        <v>577</v>
      </c>
      <c r="C267" s="265">
        <f t="shared" si="26"/>
        <v>465.85714285714283</v>
      </c>
      <c r="D267" s="266"/>
      <c r="E267" s="242">
        <f t="shared" si="24"/>
        <v>1.5596928089364672</v>
      </c>
      <c r="H267" s="84">
        <f t="shared" si="21"/>
        <v>39795</v>
      </c>
      <c r="M267" s="279">
        <f t="shared" si="27"/>
        <v>6702</v>
      </c>
      <c r="N267" s="279">
        <f t="shared" si="28"/>
        <v>4297</v>
      </c>
      <c r="T267" s="265">
        <f t="shared" si="25"/>
        <v>56.75025769662507</v>
      </c>
      <c r="V267" s="49" t="b">
        <f t="shared" si="22"/>
        <v>1</v>
      </c>
      <c r="W267" s="88">
        <v>44217</v>
      </c>
      <c r="X267" s="49">
        <v>577</v>
      </c>
      <c r="Y267" s="49">
        <f t="shared" si="23"/>
        <v>39790</v>
      </c>
    </row>
    <row r="268" spans="1:25" ht="21" x14ac:dyDescent="0.25">
      <c r="A268" s="88">
        <v>44218</v>
      </c>
      <c r="B268" s="49">
        <v>496</v>
      </c>
      <c r="C268" s="265">
        <f t="shared" si="26"/>
        <v>453.28571428571428</v>
      </c>
      <c r="D268" s="266"/>
      <c r="E268" s="242">
        <f t="shared" si="24"/>
        <v>1.3526401964797381</v>
      </c>
      <c r="H268" s="84">
        <f t="shared" si="21"/>
        <v>40291</v>
      </c>
      <c r="M268" s="279">
        <f t="shared" si="27"/>
        <v>6609</v>
      </c>
      <c r="N268" s="279">
        <f t="shared" si="28"/>
        <v>4886</v>
      </c>
      <c r="T268" s="265">
        <f t="shared" si="25"/>
        <v>59.152278961683329</v>
      </c>
      <c r="V268" s="49" t="b">
        <f t="shared" si="22"/>
        <v>1</v>
      </c>
      <c r="W268" s="88">
        <v>44218</v>
      </c>
      <c r="X268" s="49">
        <v>496</v>
      </c>
      <c r="Y268" s="49">
        <f t="shared" si="23"/>
        <v>40286</v>
      </c>
    </row>
    <row r="269" spans="1:25" ht="21" x14ac:dyDescent="0.25">
      <c r="A269" s="88">
        <v>44219</v>
      </c>
      <c r="B269" s="49">
        <v>423</v>
      </c>
      <c r="C269" s="265">
        <f t="shared" si="26"/>
        <v>427.57142857142856</v>
      </c>
      <c r="D269" s="266">
        <f>C269/C262</f>
        <v>0.89798979897989795</v>
      </c>
      <c r="E269" s="242">
        <f t="shared" si="24"/>
        <v>1.1974257050918038</v>
      </c>
      <c r="H269" s="84">
        <f t="shared" si="21"/>
        <v>40714</v>
      </c>
      <c r="M269" s="279">
        <f t="shared" si="27"/>
        <v>6326</v>
      </c>
      <c r="N269" s="279">
        <f t="shared" si="28"/>
        <v>5283</v>
      </c>
      <c r="T269" s="265">
        <f t="shared" si="25"/>
        <v>63.545640733993984</v>
      </c>
      <c r="V269" s="49" t="b">
        <f t="shared" si="22"/>
        <v>1</v>
      </c>
      <c r="W269" s="88">
        <v>44219</v>
      </c>
      <c r="X269" s="49">
        <v>423</v>
      </c>
      <c r="Y269" s="49">
        <f t="shared" si="23"/>
        <v>40709</v>
      </c>
    </row>
    <row r="270" spans="1:25" ht="21" x14ac:dyDescent="0.25">
      <c r="A270" s="88">
        <v>44220</v>
      </c>
      <c r="B270" s="49">
        <v>0</v>
      </c>
      <c r="C270" s="265">
        <f t="shared" si="26"/>
        <v>427.57142857142856</v>
      </c>
      <c r="D270" s="266"/>
      <c r="E270" s="242">
        <f t="shared" si="24"/>
        <v>1.1974257050918038</v>
      </c>
      <c r="H270" s="84">
        <f t="shared" si="21"/>
        <v>40714</v>
      </c>
      <c r="M270" s="279">
        <f t="shared" si="27"/>
        <v>6326</v>
      </c>
      <c r="N270" s="279">
        <f t="shared" si="28"/>
        <v>5283</v>
      </c>
      <c r="T270" s="265">
        <f t="shared" si="25"/>
        <v>63.545640733993984</v>
      </c>
      <c r="V270" s="49" t="b">
        <f t="shared" si="22"/>
        <v>1</v>
      </c>
      <c r="W270" s="88">
        <v>44220</v>
      </c>
      <c r="X270" s="49">
        <v>0</v>
      </c>
      <c r="Y270" s="49">
        <f t="shared" si="23"/>
        <v>40709</v>
      </c>
    </row>
    <row r="271" spans="1:25" ht="21" x14ac:dyDescent="0.25">
      <c r="A271" s="88">
        <v>44221</v>
      </c>
      <c r="B271" s="49">
        <v>421</v>
      </c>
      <c r="C271" s="265">
        <f t="shared" si="26"/>
        <v>409.42857142857144</v>
      </c>
      <c r="D271" s="266"/>
      <c r="E271" s="242">
        <f t="shared" si="24"/>
        <v>1.0780669144981412</v>
      </c>
      <c r="H271" s="84">
        <f t="shared" si="21"/>
        <v>41135</v>
      </c>
      <c r="M271" s="279">
        <f t="shared" si="27"/>
        <v>6090</v>
      </c>
      <c r="N271" s="279">
        <f t="shared" si="28"/>
        <v>5649</v>
      </c>
      <c r="T271" s="265">
        <f t="shared" si="25"/>
        <v>67.184795295792199</v>
      </c>
      <c r="V271" s="49" t="b">
        <f t="shared" si="22"/>
        <v>1</v>
      </c>
      <c r="W271" s="88">
        <v>44221</v>
      </c>
      <c r="X271" s="49">
        <v>421</v>
      </c>
      <c r="Y271" s="49">
        <f t="shared" si="23"/>
        <v>41130</v>
      </c>
    </row>
    <row r="272" spans="1:25" ht="21" x14ac:dyDescent="0.25">
      <c r="A272" s="88">
        <v>44222</v>
      </c>
      <c r="B272" s="49">
        <v>470</v>
      </c>
      <c r="C272" s="265">
        <f t="shared" si="26"/>
        <v>409.28571428571428</v>
      </c>
      <c r="D272" s="266"/>
      <c r="E272" s="242">
        <f t="shared" si="24"/>
        <v>1.0762637747070141</v>
      </c>
      <c r="H272" s="84">
        <f t="shared" si="21"/>
        <v>41605</v>
      </c>
      <c r="M272" s="279">
        <f t="shared" si="27"/>
        <v>6153</v>
      </c>
      <c r="N272" s="279">
        <f t="shared" si="28"/>
        <v>5717</v>
      </c>
      <c r="T272" s="265">
        <f t="shared" si="25"/>
        <v>68.005424793640429</v>
      </c>
      <c r="V272" s="49" t="b">
        <f t="shared" si="22"/>
        <v>1</v>
      </c>
      <c r="W272" s="88">
        <v>44222</v>
      </c>
      <c r="X272" s="49">
        <v>470</v>
      </c>
      <c r="Y272" s="49">
        <f t="shared" si="23"/>
        <v>41600</v>
      </c>
    </row>
    <row r="273" spans="1:25" ht="21" x14ac:dyDescent="0.25">
      <c r="A273" s="88">
        <v>44223</v>
      </c>
      <c r="B273" s="49">
        <v>333</v>
      </c>
      <c r="C273" s="265">
        <f t="shared" si="26"/>
        <v>388.57142857142856</v>
      </c>
      <c r="D273" s="266"/>
      <c r="E273" s="242">
        <f t="shared" si="24"/>
        <v>1.0213128729752772</v>
      </c>
      <c r="F273" s="156">
        <f t="shared" ref="F273:F336" si="29">SUM(B260:B273)/$G$344*100000</f>
        <v>428.31299025391314</v>
      </c>
      <c r="H273" s="84">
        <f t="shared" ref="H273:H336" si="30">H272+B273</f>
        <v>41938</v>
      </c>
      <c r="M273" s="279">
        <f t="shared" si="27"/>
        <v>5990</v>
      </c>
      <c r="N273" s="279">
        <f t="shared" si="28"/>
        <v>5865</v>
      </c>
      <c r="T273" s="265">
        <f t="shared" si="25"/>
        <v>72.357331344759743</v>
      </c>
      <c r="V273" s="49" t="b">
        <f t="shared" ref="V273:V336" si="31">EXACT(B273,X273)</f>
        <v>1</v>
      </c>
      <c r="W273" s="88">
        <v>44223</v>
      </c>
      <c r="X273" s="49">
        <v>333</v>
      </c>
      <c r="Y273" s="49">
        <f t="shared" si="23"/>
        <v>41933</v>
      </c>
    </row>
    <row r="274" spans="1:25" ht="21" x14ac:dyDescent="0.25">
      <c r="A274" s="88">
        <v>44224</v>
      </c>
      <c r="B274" s="49">
        <v>279</v>
      </c>
      <c r="C274" s="265">
        <f t="shared" si="26"/>
        <v>346</v>
      </c>
      <c r="D274" s="266"/>
      <c r="E274" s="242">
        <f t="shared" si="24"/>
        <v>0.93240360951599677</v>
      </c>
      <c r="F274" s="156">
        <f t="shared" si="29"/>
        <v>406.36105569498966</v>
      </c>
      <c r="H274" s="84">
        <f t="shared" si="30"/>
        <v>42217</v>
      </c>
      <c r="M274" s="279">
        <f t="shared" si="27"/>
        <v>5683</v>
      </c>
      <c r="N274" s="279">
        <f t="shared" si="28"/>
        <v>6095</v>
      </c>
      <c r="T274" s="265">
        <f t="shared" si="25"/>
        <v>82.124070011141896</v>
      </c>
      <c r="V274" s="49" t="b">
        <f t="shared" si="31"/>
        <v>1</v>
      </c>
      <c r="W274" s="88">
        <v>44224</v>
      </c>
      <c r="X274" s="49">
        <v>279</v>
      </c>
      <c r="Y274" s="49">
        <f t="shared" ref="Y274:Y337" si="32">X274+Y273</f>
        <v>42212</v>
      </c>
    </row>
    <row r="275" spans="1:25" ht="21" x14ac:dyDescent="0.25">
      <c r="A275" s="88">
        <v>44225</v>
      </c>
      <c r="B275" s="49">
        <v>275</v>
      </c>
      <c r="C275" s="265">
        <f t="shared" si="26"/>
        <v>314.42857142857144</v>
      </c>
      <c r="D275" s="266"/>
      <c r="E275" s="242">
        <f t="shared" si="24"/>
        <v>0.80461146878275192</v>
      </c>
      <c r="F275" s="156">
        <f t="shared" si="29"/>
        <v>384.26611179040549</v>
      </c>
      <c r="H275" s="84">
        <f t="shared" si="30"/>
        <v>42492</v>
      </c>
      <c r="I275" s="265">
        <f t="shared" ref="I275:I282" si="33">LN(2)/(LN(H275)-LN(H268))*7</f>
        <v>91.22466100146228</v>
      </c>
      <c r="M275" s="279">
        <f t="shared" si="27"/>
        <v>5374</v>
      </c>
      <c r="N275" s="279">
        <f t="shared" si="28"/>
        <v>6679</v>
      </c>
      <c r="T275" s="265">
        <f t="shared" si="25"/>
        <v>91.22466100146228</v>
      </c>
      <c r="V275" s="49" t="b">
        <f t="shared" si="31"/>
        <v>1</v>
      </c>
      <c r="W275" s="88">
        <v>44225</v>
      </c>
      <c r="X275" s="49">
        <v>275</v>
      </c>
      <c r="Y275" s="49">
        <f t="shared" si="32"/>
        <v>42487</v>
      </c>
    </row>
    <row r="276" spans="1:25" ht="21" x14ac:dyDescent="0.25">
      <c r="A276" s="88">
        <v>44226</v>
      </c>
      <c r="B276" s="49">
        <v>287</v>
      </c>
      <c r="C276" s="265">
        <f t="shared" si="26"/>
        <v>295</v>
      </c>
      <c r="D276" s="266">
        <f>C276/C269</f>
        <v>0.6899432008018711</v>
      </c>
      <c r="E276" s="242">
        <f t="shared" si="24"/>
        <v>0.75447494033412887</v>
      </c>
      <c r="F276" s="156">
        <f t="shared" si="29"/>
        <v>361.67063517600877</v>
      </c>
      <c r="H276" s="84">
        <f t="shared" si="30"/>
        <v>42779</v>
      </c>
      <c r="I276" s="265">
        <f t="shared" si="33"/>
        <v>98.069720827613608</v>
      </c>
      <c r="M276" s="279">
        <f t="shared" si="27"/>
        <v>5058</v>
      </c>
      <c r="N276" s="279">
        <f t="shared" si="28"/>
        <v>6704</v>
      </c>
      <c r="T276" s="265">
        <f t="shared" si="25"/>
        <v>98.069720827613608</v>
      </c>
      <c r="V276" s="49" t="b">
        <f t="shared" si="31"/>
        <v>1</v>
      </c>
      <c r="W276" s="88">
        <v>44226</v>
      </c>
      <c r="X276" s="49">
        <v>287</v>
      </c>
      <c r="Y276" s="49">
        <f t="shared" si="32"/>
        <v>42774</v>
      </c>
    </row>
    <row r="277" spans="1:25" ht="21" x14ac:dyDescent="0.25">
      <c r="A277" s="88">
        <v>44227</v>
      </c>
      <c r="B277" s="49">
        <v>0</v>
      </c>
      <c r="C277" s="265">
        <f t="shared" si="26"/>
        <v>295</v>
      </c>
      <c r="D277" s="266"/>
      <c r="E277" s="242">
        <f t="shared" si="24"/>
        <v>0.75447494033412887</v>
      </c>
      <c r="F277" s="156">
        <f t="shared" si="29"/>
        <v>361.67063517600877</v>
      </c>
      <c r="H277" s="84">
        <f t="shared" si="30"/>
        <v>42779</v>
      </c>
      <c r="I277" s="265">
        <f t="shared" si="33"/>
        <v>98.069720827613608</v>
      </c>
      <c r="M277" s="279">
        <f t="shared" si="27"/>
        <v>5058</v>
      </c>
      <c r="N277" s="279">
        <f t="shared" si="28"/>
        <v>6704</v>
      </c>
      <c r="T277" s="265">
        <f t="shared" si="25"/>
        <v>98.069720827613608</v>
      </c>
      <c r="V277" s="49" t="b">
        <f t="shared" si="31"/>
        <v>1</v>
      </c>
      <c r="W277" s="88">
        <v>44227</v>
      </c>
      <c r="X277" s="49">
        <v>0</v>
      </c>
      <c r="Y277" s="49">
        <f t="shared" si="32"/>
        <v>42774</v>
      </c>
    </row>
    <row r="278" spans="1:25" ht="21" x14ac:dyDescent="0.25">
      <c r="A278" s="88">
        <v>44228</v>
      </c>
      <c r="B278" s="49">
        <v>127</v>
      </c>
      <c r="C278" s="265">
        <f t="shared" si="26"/>
        <v>253</v>
      </c>
      <c r="D278" s="266"/>
      <c r="E278" s="242">
        <f t="shared" si="24"/>
        <v>0.68869746027031042</v>
      </c>
      <c r="F278" s="156">
        <f t="shared" si="29"/>
        <v>331.56716791442324</v>
      </c>
      <c r="H278" s="84">
        <f t="shared" si="30"/>
        <v>42906</v>
      </c>
      <c r="I278" s="265">
        <f t="shared" si="33"/>
        <v>115.10703230092236</v>
      </c>
      <c r="M278" s="279">
        <f t="shared" si="27"/>
        <v>4637</v>
      </c>
      <c r="N278" s="279">
        <f t="shared" si="28"/>
        <v>6733</v>
      </c>
      <c r="T278" s="265">
        <f t="shared" si="25"/>
        <v>115.10703230092236</v>
      </c>
      <c r="V278" s="49" t="b">
        <f t="shared" si="31"/>
        <v>1</v>
      </c>
      <c r="W278" s="88">
        <v>44228</v>
      </c>
      <c r="X278" s="49">
        <v>127</v>
      </c>
      <c r="Y278" s="49">
        <f t="shared" si="32"/>
        <v>42901</v>
      </c>
    </row>
    <row r="279" spans="1:25" ht="21" x14ac:dyDescent="0.25">
      <c r="A279" s="88">
        <v>44229</v>
      </c>
      <c r="B279" s="49">
        <v>179</v>
      </c>
      <c r="C279" s="265">
        <f t="shared" si="26"/>
        <v>211.42857142857142</v>
      </c>
      <c r="D279" s="266"/>
      <c r="E279" s="242">
        <f t="shared" si="24"/>
        <v>0.63728366089762389</v>
      </c>
      <c r="F279" s="156">
        <f t="shared" si="29"/>
        <v>310.68780344795533</v>
      </c>
      <c r="H279" s="84">
        <f t="shared" si="30"/>
        <v>43085</v>
      </c>
      <c r="I279" s="265">
        <f t="shared" si="33"/>
        <v>138.80966523551925</v>
      </c>
      <c r="M279" s="279">
        <f t="shared" si="27"/>
        <v>4345</v>
      </c>
      <c r="N279" s="279">
        <f t="shared" si="28"/>
        <v>6818</v>
      </c>
      <c r="T279" s="265">
        <f t="shared" si="25"/>
        <v>138.80966523551925</v>
      </c>
      <c r="V279" s="49" t="b">
        <f t="shared" si="31"/>
        <v>1</v>
      </c>
      <c r="W279" s="88">
        <v>44229</v>
      </c>
      <c r="X279" s="49">
        <v>179</v>
      </c>
      <c r="Y279" s="49">
        <f t="shared" si="32"/>
        <v>43080</v>
      </c>
    </row>
    <row r="280" spans="1:25" ht="21" x14ac:dyDescent="0.25">
      <c r="A280" s="88">
        <v>44230</v>
      </c>
      <c r="B280" s="49">
        <v>284</v>
      </c>
      <c r="C280" s="265">
        <f t="shared" si="26"/>
        <v>204.42857142857142</v>
      </c>
      <c r="D280" s="266"/>
      <c r="E280" s="242">
        <f t="shared" si="24"/>
        <v>0.62289915966386555</v>
      </c>
      <c r="F280" s="156">
        <f t="shared" si="29"/>
        <v>296.81589691886364</v>
      </c>
      <c r="H280" s="84">
        <f t="shared" si="30"/>
        <v>43369</v>
      </c>
      <c r="I280" s="265">
        <f t="shared" si="33"/>
        <v>144.60982498864655</v>
      </c>
      <c r="M280" s="279">
        <f t="shared" si="27"/>
        <v>4151</v>
      </c>
      <c r="N280" s="279">
        <f t="shared" si="28"/>
        <v>6664</v>
      </c>
      <c r="T280" s="265">
        <f t="shared" si="25"/>
        <v>144.60982498864655</v>
      </c>
      <c r="V280" s="49" t="b">
        <f t="shared" si="31"/>
        <v>1</v>
      </c>
      <c r="W280" s="88">
        <v>44230</v>
      </c>
      <c r="X280" s="49">
        <v>284</v>
      </c>
      <c r="Y280" s="49">
        <f t="shared" si="32"/>
        <v>43364</v>
      </c>
    </row>
    <row r="281" spans="1:25" ht="21" x14ac:dyDescent="0.25">
      <c r="A281" s="88">
        <v>44231</v>
      </c>
      <c r="B281" s="49">
        <v>265</v>
      </c>
      <c r="C281" s="265">
        <f t="shared" si="26"/>
        <v>202.42857142857142</v>
      </c>
      <c r="D281" s="266"/>
      <c r="E281" s="242">
        <f t="shared" si="24"/>
        <v>0.57281408534765743</v>
      </c>
      <c r="F281" s="156">
        <f t="shared" si="29"/>
        <v>274.50643899578841</v>
      </c>
      <c r="H281" s="84">
        <f t="shared" si="30"/>
        <v>43634</v>
      </c>
      <c r="I281" s="265">
        <f t="shared" si="33"/>
        <v>146.97029671911571</v>
      </c>
      <c r="M281" s="279">
        <f t="shared" si="27"/>
        <v>3839</v>
      </c>
      <c r="N281" s="279">
        <f t="shared" si="28"/>
        <v>6702</v>
      </c>
      <c r="T281" s="265">
        <f t="shared" si="25"/>
        <v>146.97029671911571</v>
      </c>
      <c r="V281" s="49" t="b">
        <f t="shared" si="31"/>
        <v>1</v>
      </c>
      <c r="W281" s="88">
        <v>44231</v>
      </c>
      <c r="X281" s="49">
        <v>265</v>
      </c>
      <c r="Y281" s="49">
        <f t="shared" si="32"/>
        <v>43629</v>
      </c>
    </row>
    <row r="282" spans="1:25" ht="21" x14ac:dyDescent="0.25">
      <c r="A282" s="88">
        <v>44232</v>
      </c>
      <c r="B282" s="49">
        <v>218</v>
      </c>
      <c r="C282" s="265">
        <f t="shared" si="26"/>
        <v>194.28571428571428</v>
      </c>
      <c r="D282" s="266"/>
      <c r="E282" s="242">
        <f t="shared" si="24"/>
        <v>0.53881071266454839</v>
      </c>
      <c r="F282" s="156">
        <f t="shared" si="29"/>
        <v>254.62813994894569</v>
      </c>
      <c r="H282" s="84">
        <f t="shared" si="30"/>
        <v>43852</v>
      </c>
      <c r="I282" s="265">
        <f t="shared" si="33"/>
        <v>154.01068133473973</v>
      </c>
      <c r="M282" s="279">
        <f t="shared" si="27"/>
        <v>3561</v>
      </c>
      <c r="N282" s="279">
        <f t="shared" si="28"/>
        <v>6609</v>
      </c>
      <c r="T282" s="265">
        <f t="shared" si="25"/>
        <v>154.01068133473973</v>
      </c>
      <c r="V282" s="49" t="b">
        <f t="shared" si="31"/>
        <v>1</v>
      </c>
      <c r="W282" s="88">
        <v>44232</v>
      </c>
      <c r="X282" s="49">
        <v>218</v>
      </c>
      <c r="Y282" s="49">
        <f t="shared" si="32"/>
        <v>43847</v>
      </c>
    </row>
    <row r="283" spans="1:25" ht="21" x14ac:dyDescent="0.25">
      <c r="A283" s="88">
        <v>44233</v>
      </c>
      <c r="B283" s="49">
        <v>254</v>
      </c>
      <c r="C283" s="265">
        <f t="shared" si="26"/>
        <v>189.57142857142858</v>
      </c>
      <c r="D283" s="266">
        <f>C283/C276</f>
        <v>0.6426150121065376</v>
      </c>
      <c r="E283" s="242">
        <f t="shared" si="24"/>
        <v>0.53619981030667085</v>
      </c>
      <c r="F283" s="156">
        <f t="shared" si="29"/>
        <v>242.54385024061321</v>
      </c>
      <c r="H283" s="84">
        <f t="shared" si="30"/>
        <v>44106</v>
      </c>
      <c r="I283" s="265">
        <f t="shared" ref="I283:I294" si="34">LN(2)/(LN(H283)-LN(H276))*7</f>
        <v>158.83039493997558</v>
      </c>
      <c r="M283" s="279">
        <f t="shared" si="27"/>
        <v>3392</v>
      </c>
      <c r="N283" s="279">
        <f t="shared" si="28"/>
        <v>6326</v>
      </c>
      <c r="T283" s="265">
        <f t="shared" si="25"/>
        <v>158.83039493997558</v>
      </c>
      <c r="V283" s="49" t="b">
        <f t="shared" si="31"/>
        <v>1</v>
      </c>
      <c r="W283" s="88">
        <v>44233</v>
      </c>
      <c r="X283" s="49">
        <v>254</v>
      </c>
      <c r="Y283" s="49">
        <f t="shared" si="32"/>
        <v>44101</v>
      </c>
    </row>
    <row r="284" spans="1:25" ht="21" x14ac:dyDescent="0.25">
      <c r="A284" s="88">
        <v>44234</v>
      </c>
      <c r="B284" s="49">
        <v>0</v>
      </c>
      <c r="C284" s="265">
        <f t="shared" si="26"/>
        <v>189.57142857142858</v>
      </c>
      <c r="D284" s="266"/>
      <c r="E284" s="242">
        <f t="shared" si="24"/>
        <v>0.53619981030667085</v>
      </c>
      <c r="F284" s="156">
        <f t="shared" si="29"/>
        <v>242.54385024061321</v>
      </c>
      <c r="H284" s="84">
        <f t="shared" si="30"/>
        <v>44106</v>
      </c>
      <c r="I284" s="265">
        <f t="shared" si="34"/>
        <v>158.83039493997558</v>
      </c>
      <c r="M284" s="279">
        <f t="shared" si="27"/>
        <v>3392</v>
      </c>
      <c r="N284" s="279">
        <f t="shared" si="28"/>
        <v>6326</v>
      </c>
      <c r="T284" s="265">
        <f t="shared" si="25"/>
        <v>158.83039493997558</v>
      </c>
      <c r="V284" s="49" t="b">
        <f t="shared" si="31"/>
        <v>1</v>
      </c>
      <c r="W284" s="88">
        <v>44234</v>
      </c>
      <c r="X284" s="49">
        <v>0</v>
      </c>
      <c r="Y284" s="49">
        <f t="shared" si="32"/>
        <v>44101</v>
      </c>
    </row>
    <row r="285" spans="1:25" ht="21" x14ac:dyDescent="0.25">
      <c r="A285" s="88">
        <v>44235</v>
      </c>
      <c r="B285" s="49">
        <v>105</v>
      </c>
      <c r="C285" s="265">
        <f t="shared" si="26"/>
        <v>186.42857142857142</v>
      </c>
      <c r="D285" s="266"/>
      <c r="E285" s="242">
        <f t="shared" si="24"/>
        <v>0.50509031198686372</v>
      </c>
      <c r="F285" s="156">
        <f t="shared" si="29"/>
        <v>219.94837362621649</v>
      </c>
      <c r="H285" s="84">
        <f t="shared" si="30"/>
        <v>44211</v>
      </c>
      <c r="I285" s="265">
        <f t="shared" si="34"/>
        <v>161.93973242592193</v>
      </c>
      <c r="M285" s="279">
        <f t="shared" si="27"/>
        <v>3076</v>
      </c>
      <c r="N285" s="279">
        <f t="shared" si="28"/>
        <v>6090</v>
      </c>
      <c r="T285" s="265">
        <f t="shared" si="25"/>
        <v>161.93973242592193</v>
      </c>
      <c r="V285" s="49" t="b">
        <f t="shared" si="31"/>
        <v>1</v>
      </c>
      <c r="W285" s="88">
        <v>44235</v>
      </c>
      <c r="X285" s="49">
        <v>105</v>
      </c>
      <c r="Y285" s="49">
        <f t="shared" si="32"/>
        <v>44206</v>
      </c>
    </row>
    <row r="286" spans="1:25" ht="21" x14ac:dyDescent="0.25">
      <c r="A286" s="88">
        <v>44236</v>
      </c>
      <c r="B286" s="49">
        <v>179</v>
      </c>
      <c r="C286" s="265">
        <f t="shared" si="26"/>
        <v>186.42857142857142</v>
      </c>
      <c r="D286" s="266"/>
      <c r="E286" s="242">
        <f t="shared" si="24"/>
        <v>0.4526247359011864</v>
      </c>
      <c r="F286" s="156">
        <f t="shared" si="29"/>
        <v>199.14051383257896</v>
      </c>
      <c r="H286" s="84">
        <f t="shared" si="30"/>
        <v>44390</v>
      </c>
      <c r="I286" s="265">
        <f t="shared" si="34"/>
        <v>162.6053095344312</v>
      </c>
      <c r="M286" s="279">
        <f t="shared" si="27"/>
        <v>2785</v>
      </c>
      <c r="N286" s="279">
        <f t="shared" si="28"/>
        <v>6153</v>
      </c>
      <c r="T286" s="265">
        <f t="shared" si="25"/>
        <v>162.6053095344312</v>
      </c>
      <c r="V286" s="49" t="b">
        <f t="shared" si="31"/>
        <v>1</v>
      </c>
      <c r="W286" s="88">
        <v>44236</v>
      </c>
      <c r="X286" s="49">
        <v>179</v>
      </c>
      <c r="Y286" s="49">
        <f t="shared" si="32"/>
        <v>44385</v>
      </c>
    </row>
    <row r="287" spans="1:25" ht="21" x14ac:dyDescent="0.25">
      <c r="A287" s="88">
        <v>44237</v>
      </c>
      <c r="B287" s="49">
        <v>200</v>
      </c>
      <c r="C287" s="265">
        <f t="shared" si="26"/>
        <v>174.42857142857142</v>
      </c>
      <c r="D287" s="266"/>
      <c r="E287" s="242">
        <f t="shared" si="24"/>
        <v>0.4427378964941569</v>
      </c>
      <c r="F287" s="156">
        <f t="shared" si="29"/>
        <v>189.63039234613984</v>
      </c>
      <c r="H287" s="84">
        <f t="shared" si="30"/>
        <v>44590</v>
      </c>
      <c r="I287" s="265">
        <f t="shared" si="34"/>
        <v>174.75524806800851</v>
      </c>
      <c r="M287" s="279">
        <f t="shared" si="27"/>
        <v>2652</v>
      </c>
      <c r="N287" s="279">
        <f t="shared" si="28"/>
        <v>5990</v>
      </c>
      <c r="T287" s="265">
        <f t="shared" si="25"/>
        <v>174.75524806800851</v>
      </c>
      <c r="V287" s="49" t="b">
        <f t="shared" si="31"/>
        <v>1</v>
      </c>
      <c r="W287" s="88">
        <v>44237</v>
      </c>
      <c r="X287" s="49">
        <v>200</v>
      </c>
      <c r="Y287" s="49">
        <f t="shared" si="32"/>
        <v>44585</v>
      </c>
    </row>
    <row r="288" spans="1:25" ht="21" x14ac:dyDescent="0.25">
      <c r="A288" s="88">
        <v>44238</v>
      </c>
      <c r="B288" s="49">
        <v>196</v>
      </c>
      <c r="C288" s="265">
        <f t="shared" si="26"/>
        <v>164.57142857142858</v>
      </c>
      <c r="D288" s="266"/>
      <c r="E288" s="242">
        <f t="shared" si="24"/>
        <v>0.45204997360549004</v>
      </c>
      <c r="F288" s="156">
        <f t="shared" si="29"/>
        <v>183.69550450121915</v>
      </c>
      <c r="H288" s="84">
        <f t="shared" si="30"/>
        <v>44786</v>
      </c>
      <c r="I288" s="265">
        <f t="shared" si="34"/>
        <v>186.19454860201947</v>
      </c>
      <c r="M288" s="279">
        <f t="shared" si="27"/>
        <v>2569</v>
      </c>
      <c r="N288" s="279">
        <f t="shared" si="28"/>
        <v>5683</v>
      </c>
      <c r="T288" s="265">
        <f t="shared" si="25"/>
        <v>186.19454860201947</v>
      </c>
      <c r="V288" s="49" t="b">
        <f t="shared" si="31"/>
        <v>1</v>
      </c>
      <c r="W288" s="88">
        <v>44238</v>
      </c>
      <c r="X288" s="49">
        <v>196</v>
      </c>
      <c r="Y288" s="49">
        <f t="shared" si="32"/>
        <v>44781</v>
      </c>
    </row>
    <row r="289" spans="1:25" ht="21" x14ac:dyDescent="0.25">
      <c r="A289" s="88">
        <v>44239</v>
      </c>
      <c r="B289" s="49">
        <v>165</v>
      </c>
      <c r="C289" s="265">
        <f t="shared" si="26"/>
        <v>157</v>
      </c>
      <c r="D289" s="266"/>
      <c r="E289" s="242">
        <f t="shared" si="24"/>
        <v>0.45757350204689246</v>
      </c>
      <c r="F289" s="156">
        <f t="shared" si="29"/>
        <v>175.8299904898785</v>
      </c>
      <c r="H289" s="84">
        <f t="shared" si="30"/>
        <v>44951</v>
      </c>
      <c r="I289" s="265">
        <f t="shared" si="34"/>
        <v>196.0204027739596</v>
      </c>
      <c r="M289" s="279">
        <f t="shared" si="27"/>
        <v>2459</v>
      </c>
      <c r="N289" s="279">
        <f t="shared" si="28"/>
        <v>5374</v>
      </c>
      <c r="T289" s="265">
        <f t="shared" si="25"/>
        <v>196.0204027739596</v>
      </c>
      <c r="V289" s="49" t="b">
        <f t="shared" si="31"/>
        <v>1</v>
      </c>
      <c r="W289" s="88">
        <v>44239</v>
      </c>
      <c r="X289" s="49">
        <v>165</v>
      </c>
      <c r="Y289" s="49">
        <f t="shared" si="32"/>
        <v>44946</v>
      </c>
    </row>
    <row r="290" spans="1:25" ht="21" x14ac:dyDescent="0.25">
      <c r="A290" s="88">
        <v>44240</v>
      </c>
      <c r="B290" s="49">
        <v>167</v>
      </c>
      <c r="C290" s="265">
        <f t="shared" si="26"/>
        <v>144.57142857142858</v>
      </c>
      <c r="D290" s="266">
        <f t="shared" ref="D290:D327" si="35">(SUM(B284:B290)/SUM(B277:B283))-1</f>
        <v>-0.23737754333082139</v>
      </c>
      <c r="E290" s="242">
        <f t="shared" si="24"/>
        <v>0.46243574535389481</v>
      </c>
      <c r="F290" s="156">
        <f t="shared" si="29"/>
        <v>167.24942975023419</v>
      </c>
      <c r="H290" s="84">
        <f t="shared" si="30"/>
        <v>45118</v>
      </c>
      <c r="I290" s="265">
        <f t="shared" si="34"/>
        <v>213.88289683925711</v>
      </c>
      <c r="M290" s="279">
        <f t="shared" si="27"/>
        <v>2339</v>
      </c>
      <c r="N290" s="279">
        <f t="shared" si="28"/>
        <v>5058</v>
      </c>
      <c r="T290" s="265">
        <f t="shared" si="25"/>
        <v>213.88289683925711</v>
      </c>
      <c r="V290" s="49" t="b">
        <f t="shared" si="31"/>
        <v>1</v>
      </c>
      <c r="W290" s="88">
        <v>44240</v>
      </c>
      <c r="X290" s="49">
        <v>167</v>
      </c>
      <c r="Y290" s="49">
        <f t="shared" si="32"/>
        <v>45113</v>
      </c>
    </row>
    <row r="291" spans="1:25" ht="21" x14ac:dyDescent="0.25">
      <c r="A291" s="88">
        <v>44241</v>
      </c>
      <c r="B291" s="49">
        <v>0</v>
      </c>
      <c r="C291" s="265">
        <f t="shared" si="26"/>
        <v>144.57142857142858</v>
      </c>
      <c r="D291" s="266">
        <f t="shared" si="35"/>
        <v>-0.23737754333082139</v>
      </c>
      <c r="E291" s="242">
        <f t="shared" si="24"/>
        <v>0.46243574535389481</v>
      </c>
      <c r="F291" s="156">
        <f t="shared" si="29"/>
        <v>167.24942975023419</v>
      </c>
      <c r="H291" s="84">
        <f t="shared" si="30"/>
        <v>45118</v>
      </c>
      <c r="I291" s="265">
        <f t="shared" si="34"/>
        <v>213.88289683925711</v>
      </c>
      <c r="M291" s="279">
        <f t="shared" si="27"/>
        <v>2339</v>
      </c>
      <c r="N291" s="279">
        <f t="shared" si="28"/>
        <v>5058</v>
      </c>
      <c r="T291" s="265">
        <f t="shared" si="25"/>
        <v>213.88289683925711</v>
      </c>
      <c r="V291" s="49" t="b">
        <f t="shared" si="31"/>
        <v>1</v>
      </c>
      <c r="W291" s="88">
        <v>44241</v>
      </c>
      <c r="X291" s="49">
        <v>0</v>
      </c>
      <c r="Y291" s="49">
        <f t="shared" si="32"/>
        <v>45113</v>
      </c>
    </row>
    <row r="292" spans="1:25" ht="21" x14ac:dyDescent="0.25">
      <c r="A292" s="88">
        <v>44242</v>
      </c>
      <c r="B292" s="49">
        <v>115</v>
      </c>
      <c r="C292" s="265">
        <f t="shared" si="26"/>
        <v>146</v>
      </c>
      <c r="D292" s="266">
        <f t="shared" si="35"/>
        <v>-0.21685823754789268</v>
      </c>
      <c r="E292" s="242">
        <f t="shared" si="24"/>
        <v>0.50183308173387964</v>
      </c>
      <c r="F292" s="156">
        <f t="shared" si="29"/>
        <v>166.39137367626975</v>
      </c>
      <c r="H292" s="84">
        <f t="shared" si="30"/>
        <v>45233</v>
      </c>
      <c r="I292" s="265">
        <f t="shared" si="34"/>
        <v>212.31218576813188</v>
      </c>
      <c r="M292" s="279">
        <f t="shared" si="27"/>
        <v>2327</v>
      </c>
      <c r="N292" s="279">
        <f t="shared" si="28"/>
        <v>4637</v>
      </c>
      <c r="T292" s="265">
        <f t="shared" si="25"/>
        <v>212.31218576813188</v>
      </c>
      <c r="V292" s="49" t="b">
        <f t="shared" si="31"/>
        <v>1</v>
      </c>
      <c r="W292" s="88">
        <v>44242</v>
      </c>
      <c r="X292" s="49">
        <v>115</v>
      </c>
      <c r="Y292" s="49">
        <f t="shared" si="32"/>
        <v>45228</v>
      </c>
    </row>
    <row r="293" spans="1:25" ht="21" x14ac:dyDescent="0.25">
      <c r="A293" s="88">
        <v>44243</v>
      </c>
      <c r="B293" s="49">
        <v>0</v>
      </c>
      <c r="C293" s="265">
        <f t="shared" si="26"/>
        <v>120.42857142857143</v>
      </c>
      <c r="D293" s="266">
        <f t="shared" si="35"/>
        <v>-0.35402298850574709</v>
      </c>
      <c r="E293" s="242">
        <f t="shared" ref="E293:E356" si="36">SUM(B280:B293)/SUM(B266:B279)</f>
        <v>0.49436133486766398</v>
      </c>
      <c r="F293" s="156">
        <f t="shared" si="29"/>
        <v>153.59203723963361</v>
      </c>
      <c r="H293" s="84">
        <f t="shared" si="30"/>
        <v>45233</v>
      </c>
      <c r="I293" s="265">
        <f t="shared" si="34"/>
        <v>257.91262373379607</v>
      </c>
      <c r="J293" s="88">
        <f>A293+I293</f>
        <v>44500.912623733799</v>
      </c>
      <c r="M293" s="279">
        <f t="shared" si="27"/>
        <v>2148</v>
      </c>
      <c r="N293" s="279">
        <f t="shared" si="28"/>
        <v>4345</v>
      </c>
      <c r="T293" s="265">
        <f t="shared" si="25"/>
        <v>257.91262373379607</v>
      </c>
      <c r="V293" s="49" t="b">
        <f t="shared" si="31"/>
        <v>1</v>
      </c>
      <c r="W293" s="88">
        <v>44243</v>
      </c>
      <c r="X293" s="49">
        <v>0</v>
      </c>
      <c r="Y293" s="49">
        <f t="shared" si="32"/>
        <v>45228</v>
      </c>
    </row>
    <row r="294" spans="1:25" ht="21" x14ac:dyDescent="0.25">
      <c r="A294" s="88">
        <v>44244</v>
      </c>
      <c r="B294" s="49">
        <v>136</v>
      </c>
      <c r="C294" s="265">
        <f t="shared" si="26"/>
        <v>111.28571428571429</v>
      </c>
      <c r="D294" s="266">
        <f t="shared" si="35"/>
        <v>-0.36199836199836199</v>
      </c>
      <c r="E294" s="242">
        <f t="shared" si="36"/>
        <v>0.48181161165984099</v>
      </c>
      <c r="F294" s="156">
        <f t="shared" si="29"/>
        <v>143.00934566073894</v>
      </c>
      <c r="H294" s="84">
        <f t="shared" si="30"/>
        <v>45369</v>
      </c>
      <c r="I294" s="265">
        <f t="shared" si="34"/>
        <v>280.14947374710516</v>
      </c>
      <c r="M294" s="279">
        <f t="shared" si="27"/>
        <v>2000</v>
      </c>
      <c r="N294" s="279">
        <f t="shared" si="28"/>
        <v>4151</v>
      </c>
      <c r="T294" s="265">
        <f t="shared" si="25"/>
        <v>280.14947374710516</v>
      </c>
      <c r="V294" s="49" t="b">
        <f t="shared" si="31"/>
        <v>1</v>
      </c>
      <c r="W294" s="88">
        <v>44244</v>
      </c>
      <c r="X294" s="49">
        <v>136</v>
      </c>
      <c r="Y294" s="49">
        <f t="shared" si="32"/>
        <v>45364</v>
      </c>
    </row>
    <row r="295" spans="1:25" ht="21" x14ac:dyDescent="0.25">
      <c r="A295" s="88">
        <v>44245</v>
      </c>
      <c r="B295" s="49">
        <v>85</v>
      </c>
      <c r="C295" s="265">
        <f t="shared" si="26"/>
        <v>95.428571428571431</v>
      </c>
      <c r="D295" s="266">
        <f t="shared" si="35"/>
        <v>-0.42013888888888884</v>
      </c>
      <c r="E295" s="242">
        <f t="shared" si="36"/>
        <v>0.47408179213336804</v>
      </c>
      <c r="F295" s="156">
        <f t="shared" si="29"/>
        <v>130.1385045512724</v>
      </c>
      <c r="H295" s="84">
        <f t="shared" si="30"/>
        <v>45454</v>
      </c>
      <c r="I295" s="265">
        <f t="shared" ref="I295:I307" si="37">LN(2)/(LN(H295)-LN(H288))*7</f>
        <v>327.72396209987585</v>
      </c>
      <c r="M295" s="279">
        <f t="shared" si="27"/>
        <v>1820</v>
      </c>
      <c r="N295" s="279">
        <f t="shared" si="28"/>
        <v>3839</v>
      </c>
      <c r="T295" s="265">
        <f t="shared" ref="T295:T358" si="38">LN(2)/(LN(H295)-LN(H288))*7</f>
        <v>327.72396209987585</v>
      </c>
      <c r="V295" s="49" t="b">
        <f t="shared" si="31"/>
        <v>1</v>
      </c>
      <c r="W295" s="88">
        <v>44245</v>
      </c>
      <c r="X295" s="49">
        <v>85</v>
      </c>
      <c r="Y295" s="49">
        <f t="shared" si="32"/>
        <v>45449</v>
      </c>
    </row>
    <row r="296" spans="1:25" ht="21" x14ac:dyDescent="0.25">
      <c r="A296" s="88">
        <v>44246</v>
      </c>
      <c r="B296" s="49">
        <v>193</v>
      </c>
      <c r="C296" s="265">
        <f t="shared" si="26"/>
        <v>99.428571428571431</v>
      </c>
      <c r="D296" s="266">
        <f t="shared" si="35"/>
        <v>-0.36669699727024563</v>
      </c>
      <c r="E296" s="242">
        <f t="shared" si="36"/>
        <v>0.50407188991856222</v>
      </c>
      <c r="F296" s="156">
        <f t="shared" si="29"/>
        <v>128.35088773051319</v>
      </c>
      <c r="H296" s="84">
        <f t="shared" si="30"/>
        <v>45647</v>
      </c>
      <c r="I296" s="265">
        <f t="shared" si="37"/>
        <v>315.78706177056409</v>
      </c>
      <c r="M296" s="279">
        <f t="shared" si="27"/>
        <v>1795</v>
      </c>
      <c r="N296" s="279">
        <f t="shared" si="28"/>
        <v>3561</v>
      </c>
      <c r="T296" s="265">
        <f t="shared" si="38"/>
        <v>315.78706177056409</v>
      </c>
      <c r="V296" s="49" t="b">
        <f t="shared" si="31"/>
        <v>1</v>
      </c>
      <c r="W296" s="88">
        <v>44246</v>
      </c>
      <c r="X296" s="49">
        <v>193</v>
      </c>
      <c r="Y296" s="49">
        <f t="shared" si="32"/>
        <v>45642</v>
      </c>
    </row>
    <row r="297" spans="1:25" ht="21" x14ac:dyDescent="0.25">
      <c r="A297" s="88">
        <v>44247</v>
      </c>
      <c r="B297" s="49">
        <v>155</v>
      </c>
      <c r="C297" s="265">
        <f t="shared" si="26"/>
        <v>97.714285714285708</v>
      </c>
      <c r="D297" s="266">
        <f t="shared" si="35"/>
        <v>-0.32411067193675891</v>
      </c>
      <c r="E297" s="242">
        <f t="shared" si="36"/>
        <v>0.5</v>
      </c>
      <c r="F297" s="156">
        <f t="shared" si="29"/>
        <v>121.27192512030661</v>
      </c>
      <c r="H297" s="84">
        <f t="shared" si="30"/>
        <v>45802</v>
      </c>
      <c r="I297" s="265">
        <f t="shared" si="37"/>
        <v>322.46949484400142</v>
      </c>
      <c r="M297" s="279">
        <f t="shared" si="27"/>
        <v>1696</v>
      </c>
      <c r="N297" s="279">
        <f t="shared" si="28"/>
        <v>3392</v>
      </c>
      <c r="T297" s="265">
        <f t="shared" si="38"/>
        <v>322.46949484400142</v>
      </c>
      <c r="V297" s="49" t="b">
        <f t="shared" si="31"/>
        <v>1</v>
      </c>
      <c r="W297" s="88">
        <v>44247</v>
      </c>
      <c r="X297" s="49">
        <v>155</v>
      </c>
      <c r="Y297" s="49">
        <f t="shared" si="32"/>
        <v>45797</v>
      </c>
    </row>
    <row r="298" spans="1:25" ht="21" x14ac:dyDescent="0.25">
      <c r="A298" s="88">
        <v>44248</v>
      </c>
      <c r="B298" s="49">
        <v>0</v>
      </c>
      <c r="C298" s="265">
        <f t="shared" si="26"/>
        <v>97.714285714285708</v>
      </c>
      <c r="D298" s="266">
        <f t="shared" si="35"/>
        <v>-0.32411067193675891</v>
      </c>
      <c r="E298" s="242">
        <f t="shared" si="36"/>
        <v>0.5</v>
      </c>
      <c r="F298" s="156">
        <f t="shared" si="29"/>
        <v>121.27192512030661</v>
      </c>
      <c r="H298" s="84">
        <f t="shared" si="30"/>
        <v>45802</v>
      </c>
      <c r="I298" s="265">
        <f t="shared" si="37"/>
        <v>322.46949484400142</v>
      </c>
      <c r="M298" s="279">
        <f t="shared" si="27"/>
        <v>1696</v>
      </c>
      <c r="N298" s="279">
        <f t="shared" si="28"/>
        <v>3392</v>
      </c>
      <c r="T298" s="265">
        <f t="shared" si="38"/>
        <v>322.46949484400142</v>
      </c>
      <c r="V298" s="49" t="b">
        <f t="shared" si="31"/>
        <v>1</v>
      </c>
      <c r="W298" s="88">
        <v>44248</v>
      </c>
      <c r="X298" s="49">
        <v>0</v>
      </c>
      <c r="Y298" s="49">
        <f t="shared" si="32"/>
        <v>45797</v>
      </c>
    </row>
    <row r="299" spans="1:25" ht="21" x14ac:dyDescent="0.25">
      <c r="A299" s="88">
        <v>44249</v>
      </c>
      <c r="B299" s="49">
        <v>203</v>
      </c>
      <c r="C299" s="265">
        <f t="shared" si="26"/>
        <v>110.28571428571429</v>
      </c>
      <c r="D299" s="266">
        <f t="shared" si="35"/>
        <v>-0.24461839530332685</v>
      </c>
      <c r="E299" s="242">
        <f t="shared" si="36"/>
        <v>0.5832249674902471</v>
      </c>
      <c r="F299" s="156">
        <f t="shared" si="29"/>
        <v>128.27938305768282</v>
      </c>
      <c r="H299" s="84">
        <f t="shared" si="30"/>
        <v>46005</v>
      </c>
      <c r="I299" s="265">
        <f t="shared" si="37"/>
        <v>286.70917890053727</v>
      </c>
      <c r="M299" s="279">
        <f t="shared" si="27"/>
        <v>1794</v>
      </c>
      <c r="N299" s="279">
        <f t="shared" si="28"/>
        <v>3076</v>
      </c>
      <c r="T299" s="265">
        <f t="shared" si="38"/>
        <v>286.70917890053727</v>
      </c>
      <c r="V299" s="49" t="b">
        <f t="shared" si="31"/>
        <v>1</v>
      </c>
      <c r="W299" s="88">
        <v>44249</v>
      </c>
      <c r="X299" s="49">
        <v>203</v>
      </c>
      <c r="Y299" s="49">
        <f t="shared" si="32"/>
        <v>46000</v>
      </c>
    </row>
    <row r="300" spans="1:25" ht="21" x14ac:dyDescent="0.25">
      <c r="A300" s="88">
        <v>44250</v>
      </c>
      <c r="B300" s="49">
        <v>110</v>
      </c>
      <c r="C300" s="265">
        <f t="shared" si="26"/>
        <v>126</v>
      </c>
      <c r="D300" s="266">
        <f t="shared" si="35"/>
        <v>4.6263345195729499E-2</v>
      </c>
      <c r="E300" s="242">
        <f t="shared" si="36"/>
        <v>0.61938958707360858</v>
      </c>
      <c r="F300" s="156">
        <f t="shared" si="29"/>
        <v>123.34556063238733</v>
      </c>
      <c r="H300" s="84">
        <f t="shared" si="30"/>
        <v>46115</v>
      </c>
      <c r="I300" s="265">
        <f t="shared" si="37"/>
        <v>251.25254355503307</v>
      </c>
      <c r="M300" s="279">
        <f t="shared" si="27"/>
        <v>1725</v>
      </c>
      <c r="N300" s="279">
        <f t="shared" si="28"/>
        <v>2785</v>
      </c>
      <c r="T300" s="265">
        <f t="shared" si="38"/>
        <v>251.25254355503307</v>
      </c>
      <c r="V300" s="49" t="b">
        <f t="shared" si="31"/>
        <v>1</v>
      </c>
      <c r="W300" s="88">
        <v>44250</v>
      </c>
      <c r="X300" s="49">
        <v>110</v>
      </c>
      <c r="Y300" s="49">
        <f t="shared" si="32"/>
        <v>46110</v>
      </c>
    </row>
    <row r="301" spans="1:25" ht="21" x14ac:dyDescent="0.25">
      <c r="A301" s="88">
        <v>44251</v>
      </c>
      <c r="B301" s="49">
        <v>144</v>
      </c>
      <c r="C301" s="265">
        <f t="shared" si="26"/>
        <v>127.14285714285714</v>
      </c>
      <c r="D301" s="266">
        <f t="shared" si="35"/>
        <v>0.14249037227214378</v>
      </c>
      <c r="E301" s="242">
        <f t="shared" si="36"/>
        <v>0.6293363499245852</v>
      </c>
      <c r="F301" s="156">
        <f t="shared" si="29"/>
        <v>119.34129895388665</v>
      </c>
      <c r="H301" s="84">
        <f t="shared" si="30"/>
        <v>46259</v>
      </c>
      <c r="I301" s="265">
        <f t="shared" si="37"/>
        <v>249.75721750644237</v>
      </c>
      <c r="M301" s="279">
        <f t="shared" si="27"/>
        <v>1669</v>
      </c>
      <c r="N301" s="279">
        <f t="shared" si="28"/>
        <v>2652</v>
      </c>
      <c r="T301" s="265">
        <f t="shared" si="38"/>
        <v>249.75721750644237</v>
      </c>
      <c r="V301" s="49" t="b">
        <f t="shared" si="31"/>
        <v>1</v>
      </c>
      <c r="W301" s="88">
        <v>44251</v>
      </c>
      <c r="X301" s="49">
        <v>144</v>
      </c>
      <c r="Y301" s="49">
        <f t="shared" si="32"/>
        <v>46254</v>
      </c>
    </row>
    <row r="302" spans="1:25" ht="21" x14ac:dyDescent="0.25">
      <c r="A302" s="88">
        <v>44252</v>
      </c>
      <c r="B302" s="49">
        <v>179</v>
      </c>
      <c r="C302" s="265">
        <f t="shared" si="26"/>
        <v>140.57142857142858</v>
      </c>
      <c r="D302" s="266">
        <f t="shared" si="35"/>
        <v>0.47305389221556893</v>
      </c>
      <c r="E302" s="242">
        <f t="shared" si="36"/>
        <v>0.64305177111716616</v>
      </c>
      <c r="F302" s="156">
        <f t="shared" si="29"/>
        <v>118.12571951577036</v>
      </c>
      <c r="H302" s="84">
        <f t="shared" si="30"/>
        <v>46438</v>
      </c>
      <c r="I302" s="265">
        <f t="shared" si="37"/>
        <v>226.54762333304654</v>
      </c>
      <c r="M302" s="279">
        <f t="shared" si="27"/>
        <v>1652</v>
      </c>
      <c r="N302" s="279">
        <f t="shared" si="28"/>
        <v>2569</v>
      </c>
      <c r="T302" s="265">
        <f t="shared" si="38"/>
        <v>226.54762333304654</v>
      </c>
      <c r="V302" s="49" t="b">
        <f t="shared" si="31"/>
        <v>1</v>
      </c>
      <c r="W302" s="88">
        <v>44252</v>
      </c>
      <c r="X302" s="49">
        <v>179</v>
      </c>
      <c r="Y302" s="49">
        <f t="shared" si="32"/>
        <v>46433</v>
      </c>
    </row>
    <row r="303" spans="1:25" ht="21" x14ac:dyDescent="0.25">
      <c r="A303" s="88">
        <v>44253</v>
      </c>
      <c r="B303" s="49">
        <v>160</v>
      </c>
      <c r="C303" s="265">
        <f t="shared" ref="C303:C366" si="39">AVERAGE(B297:B303)</f>
        <v>135.85714285714286</v>
      </c>
      <c r="D303" s="266">
        <f t="shared" si="35"/>
        <v>0.36637931034482762</v>
      </c>
      <c r="E303" s="242">
        <f t="shared" si="36"/>
        <v>0.6697844652297682</v>
      </c>
      <c r="F303" s="156">
        <f t="shared" si="29"/>
        <v>117.76819615161851</v>
      </c>
      <c r="H303" s="84">
        <f t="shared" si="30"/>
        <v>46598</v>
      </c>
      <c r="I303" s="265">
        <f t="shared" si="37"/>
        <v>235.31002853154635</v>
      </c>
      <c r="M303" s="279">
        <f t="shared" si="27"/>
        <v>1647</v>
      </c>
      <c r="N303" s="279">
        <f t="shared" si="28"/>
        <v>2459</v>
      </c>
      <c r="T303" s="265">
        <f t="shared" si="38"/>
        <v>235.31002853154635</v>
      </c>
      <c r="V303" s="49" t="b">
        <f t="shared" si="31"/>
        <v>1</v>
      </c>
      <c r="W303" s="88">
        <v>44253</v>
      </c>
      <c r="X303" s="49">
        <v>160</v>
      </c>
      <c r="Y303" s="49">
        <f t="shared" si="32"/>
        <v>46593</v>
      </c>
    </row>
    <row r="304" spans="1:25" ht="21" x14ac:dyDescent="0.25">
      <c r="A304" s="278">
        <v>44254</v>
      </c>
      <c r="B304" s="84">
        <v>92</v>
      </c>
      <c r="C304" s="265">
        <f t="shared" si="39"/>
        <v>126.85714285714286</v>
      </c>
      <c r="D304" s="280">
        <f t="shared" si="35"/>
        <v>0.29824561403508776</v>
      </c>
      <c r="E304" s="242">
        <f t="shared" si="36"/>
        <v>0.67208208636169298</v>
      </c>
      <c r="F304" s="156">
        <f t="shared" si="29"/>
        <v>112.40534568934079</v>
      </c>
      <c r="H304" s="84">
        <f t="shared" si="30"/>
        <v>46690</v>
      </c>
      <c r="I304" s="265">
        <f t="shared" si="37"/>
        <v>252.68028947622287</v>
      </c>
      <c r="M304" s="279">
        <f t="shared" si="27"/>
        <v>1572</v>
      </c>
      <c r="N304" s="279">
        <f t="shared" si="28"/>
        <v>2339</v>
      </c>
      <c r="T304" s="265">
        <f t="shared" si="38"/>
        <v>252.68028947622287</v>
      </c>
      <c r="V304" s="49" t="b">
        <f t="shared" si="31"/>
        <v>1</v>
      </c>
      <c r="W304" s="88">
        <v>44254</v>
      </c>
      <c r="X304" s="49">
        <v>92</v>
      </c>
      <c r="Y304" s="49">
        <f t="shared" si="32"/>
        <v>46685</v>
      </c>
    </row>
    <row r="305" spans="1:25" ht="21" x14ac:dyDescent="0.25">
      <c r="A305" s="278">
        <v>44255</v>
      </c>
      <c r="B305" s="84">
        <v>0</v>
      </c>
      <c r="C305" s="265">
        <f t="shared" si="39"/>
        <v>126.85714285714286</v>
      </c>
      <c r="D305" s="280">
        <f t="shared" si="35"/>
        <v>0.29824561403508776</v>
      </c>
      <c r="E305" s="242">
        <f t="shared" si="36"/>
        <v>0.67208208636169298</v>
      </c>
      <c r="F305" s="156">
        <f t="shared" si="29"/>
        <v>112.40534568934079</v>
      </c>
      <c r="H305" s="84">
        <f t="shared" si="30"/>
        <v>46690</v>
      </c>
      <c r="I305" s="265">
        <f t="shared" si="37"/>
        <v>252.68028947622287</v>
      </c>
      <c r="M305" s="279">
        <f t="shared" si="27"/>
        <v>1572</v>
      </c>
      <c r="N305" s="279">
        <f t="shared" si="28"/>
        <v>2339</v>
      </c>
      <c r="T305" s="265">
        <f t="shared" si="38"/>
        <v>252.68028947622287</v>
      </c>
      <c r="V305" s="49" t="b">
        <f t="shared" si="31"/>
        <v>1</v>
      </c>
      <c r="W305" s="88">
        <v>44255</v>
      </c>
      <c r="X305" s="49">
        <v>0</v>
      </c>
      <c r="Y305" s="49">
        <f t="shared" si="32"/>
        <v>46685</v>
      </c>
    </row>
    <row r="306" spans="1:25" ht="21" x14ac:dyDescent="0.25">
      <c r="A306" s="278">
        <v>44256</v>
      </c>
      <c r="B306" s="84">
        <v>163</v>
      </c>
      <c r="C306" s="265">
        <f t="shared" si="39"/>
        <v>121.14285714285714</v>
      </c>
      <c r="D306" s="280">
        <f t="shared" si="35"/>
        <v>9.8445595854922185E-2</v>
      </c>
      <c r="E306" s="242">
        <f t="shared" si="36"/>
        <v>0.69617533304684143</v>
      </c>
      <c r="F306" s="156">
        <f t="shared" si="29"/>
        <v>115.83756998519853</v>
      </c>
      <c r="H306" s="84">
        <f t="shared" si="30"/>
        <v>46853</v>
      </c>
      <c r="I306" s="265">
        <f t="shared" si="37"/>
        <v>265.64699354842855</v>
      </c>
      <c r="M306" s="279">
        <f t="shared" si="27"/>
        <v>1620</v>
      </c>
      <c r="N306" s="279">
        <f t="shared" si="28"/>
        <v>2327</v>
      </c>
      <c r="T306" s="265">
        <f t="shared" si="38"/>
        <v>265.64699354842855</v>
      </c>
      <c r="V306" s="49" t="b">
        <f t="shared" si="31"/>
        <v>1</v>
      </c>
      <c r="W306" s="88">
        <v>44256</v>
      </c>
      <c r="X306" s="49">
        <v>163</v>
      </c>
      <c r="Y306" s="49">
        <f t="shared" si="32"/>
        <v>46848</v>
      </c>
    </row>
    <row r="307" spans="1:25" ht="21" x14ac:dyDescent="0.25">
      <c r="A307" s="278">
        <v>44257</v>
      </c>
      <c r="B307" s="84">
        <v>92</v>
      </c>
      <c r="C307" s="265">
        <f t="shared" si="39"/>
        <v>118.57142857142857</v>
      </c>
      <c r="D307" s="280">
        <f t="shared" si="35"/>
        <v>-5.8956916099773271E-2</v>
      </c>
      <c r="E307" s="242">
        <f t="shared" si="36"/>
        <v>0.79702048417132221</v>
      </c>
      <c r="F307" s="156">
        <f t="shared" si="29"/>
        <v>122.41599988559253</v>
      </c>
      <c r="H307" s="84">
        <f t="shared" si="30"/>
        <v>46945</v>
      </c>
      <c r="I307" s="265">
        <f t="shared" si="37"/>
        <v>271.99877308185222</v>
      </c>
      <c r="M307" s="279">
        <f t="shared" si="27"/>
        <v>1712</v>
      </c>
      <c r="N307" s="279">
        <f t="shared" si="28"/>
        <v>2148</v>
      </c>
      <c r="T307" s="265">
        <f t="shared" si="38"/>
        <v>271.99877308185222</v>
      </c>
      <c r="V307" s="49" t="b">
        <f t="shared" si="31"/>
        <v>1</v>
      </c>
      <c r="W307" s="88">
        <v>44257</v>
      </c>
      <c r="X307" s="49">
        <v>92</v>
      </c>
      <c r="Y307" s="49">
        <f t="shared" si="32"/>
        <v>46940</v>
      </c>
    </row>
    <row r="308" spans="1:25" ht="21" x14ac:dyDescent="0.25">
      <c r="A308" s="278">
        <v>44258</v>
      </c>
      <c r="B308" s="84">
        <v>99</v>
      </c>
      <c r="C308" s="265">
        <f t="shared" si="39"/>
        <v>112.14285714285714</v>
      </c>
      <c r="D308" s="280">
        <f t="shared" si="35"/>
        <v>-0.1179775280898876</v>
      </c>
      <c r="E308" s="242">
        <f t="shared" si="36"/>
        <v>0.83750000000000002</v>
      </c>
      <c r="F308" s="156">
        <f t="shared" si="29"/>
        <v>119.77032699086885</v>
      </c>
      <c r="H308" s="84">
        <f t="shared" si="30"/>
        <v>47044</v>
      </c>
      <c r="I308" s="265">
        <f t="shared" ref="I308:I323" si="40">LN(2)/(LN(H308)-LN(H301))*7</f>
        <v>288.34286476162566</v>
      </c>
      <c r="M308" s="279">
        <f t="shared" si="27"/>
        <v>1675</v>
      </c>
      <c r="N308" s="279">
        <f t="shared" si="28"/>
        <v>2000</v>
      </c>
      <c r="T308" s="265">
        <f t="shared" si="38"/>
        <v>288.34286476162566</v>
      </c>
      <c r="V308" s="49" t="b">
        <f t="shared" si="31"/>
        <v>1</v>
      </c>
      <c r="W308" s="88">
        <v>44258</v>
      </c>
      <c r="X308" s="49">
        <v>99</v>
      </c>
      <c r="Y308" s="49">
        <f t="shared" si="32"/>
        <v>47039</v>
      </c>
    </row>
    <row r="309" spans="1:25" ht="21" x14ac:dyDescent="0.25">
      <c r="A309" s="278">
        <v>44259</v>
      </c>
      <c r="B309" s="84">
        <v>161</v>
      </c>
      <c r="C309" s="265">
        <f t="shared" si="39"/>
        <v>109.57142857142857</v>
      </c>
      <c r="D309" s="280">
        <f t="shared" si="35"/>
        <v>-0.22052845528455289</v>
      </c>
      <c r="E309" s="242">
        <f t="shared" si="36"/>
        <v>0.96208791208791211</v>
      </c>
      <c r="F309" s="156">
        <f t="shared" si="29"/>
        <v>125.20468212597693</v>
      </c>
      <c r="H309" s="84">
        <f t="shared" si="30"/>
        <v>47205</v>
      </c>
      <c r="I309" s="265">
        <f t="shared" si="40"/>
        <v>296.18546888016192</v>
      </c>
      <c r="M309" s="279">
        <f t="shared" si="27"/>
        <v>1751</v>
      </c>
      <c r="N309" s="279">
        <f t="shared" si="28"/>
        <v>1820</v>
      </c>
      <c r="T309" s="265">
        <f t="shared" si="38"/>
        <v>296.18546888016192</v>
      </c>
      <c r="V309" s="49" t="b">
        <f t="shared" si="31"/>
        <v>1</v>
      </c>
      <c r="W309" s="88">
        <v>44259</v>
      </c>
      <c r="X309" s="49">
        <v>161</v>
      </c>
      <c r="Y309" s="49">
        <f t="shared" si="32"/>
        <v>47200</v>
      </c>
    </row>
    <row r="310" spans="1:25" ht="21" x14ac:dyDescent="0.25">
      <c r="A310" s="278">
        <v>44260</v>
      </c>
      <c r="B310" s="84">
        <v>144</v>
      </c>
      <c r="C310" s="265">
        <f t="shared" si="39"/>
        <v>107.28571428571429</v>
      </c>
      <c r="D310" s="280">
        <f t="shared" si="35"/>
        <v>-0.21030494216614093</v>
      </c>
      <c r="E310" s="242">
        <f t="shared" si="36"/>
        <v>0.94818941504178278</v>
      </c>
      <c r="F310" s="156">
        <f t="shared" si="29"/>
        <v>121.70095315728884</v>
      </c>
      <c r="H310" s="84">
        <f t="shared" si="30"/>
        <v>47349</v>
      </c>
      <c r="I310" s="265">
        <f t="shared" si="40"/>
        <v>303.47801430542995</v>
      </c>
      <c r="M310" s="279">
        <f t="shared" ref="M310:M320" si="41">SUM(B297:B310)</f>
        <v>1702</v>
      </c>
      <c r="N310" s="279">
        <f t="shared" ref="N310:N373" si="42">SUM(B283:B296)</f>
        <v>1795</v>
      </c>
      <c r="T310" s="265">
        <f t="shared" si="38"/>
        <v>303.47801430542995</v>
      </c>
      <c r="V310" s="49" t="b">
        <f t="shared" si="31"/>
        <v>1</v>
      </c>
      <c r="W310" s="88">
        <v>44260</v>
      </c>
      <c r="X310" s="49">
        <v>144</v>
      </c>
      <c r="Y310" s="49">
        <f t="shared" si="32"/>
        <v>47344</v>
      </c>
    </row>
    <row r="311" spans="1:25" ht="21" x14ac:dyDescent="0.25">
      <c r="A311" s="278">
        <v>44261</v>
      </c>
      <c r="B311" s="84">
        <v>120</v>
      </c>
      <c r="C311" s="265">
        <f t="shared" si="39"/>
        <v>111.28571428571429</v>
      </c>
      <c r="D311" s="280">
        <f t="shared" si="35"/>
        <v>-0.12274774774774777</v>
      </c>
      <c r="E311" s="242">
        <f t="shared" si="36"/>
        <v>0.98290094339622647</v>
      </c>
      <c r="F311" s="156">
        <f t="shared" si="29"/>
        <v>119.19828960822591</v>
      </c>
      <c r="H311" s="84">
        <f t="shared" si="30"/>
        <v>47469</v>
      </c>
      <c r="I311" s="265">
        <f t="shared" si="40"/>
        <v>293.22971366371138</v>
      </c>
      <c r="M311" s="279">
        <f t="shared" si="41"/>
        <v>1667</v>
      </c>
      <c r="N311" s="279">
        <f t="shared" si="42"/>
        <v>1696</v>
      </c>
      <c r="T311" s="265">
        <f t="shared" si="38"/>
        <v>293.22971366371138</v>
      </c>
      <c r="V311" s="49" t="b">
        <f t="shared" si="31"/>
        <v>1</v>
      </c>
      <c r="W311" s="88">
        <v>44261</v>
      </c>
      <c r="X311" s="49">
        <v>120</v>
      </c>
      <c r="Y311" s="49">
        <f t="shared" si="32"/>
        <v>47464</v>
      </c>
    </row>
    <row r="312" spans="1:25" ht="21" x14ac:dyDescent="0.25">
      <c r="A312" s="278">
        <v>44262</v>
      </c>
      <c r="B312" s="84">
        <v>0</v>
      </c>
      <c r="C312" s="265">
        <f t="shared" si="39"/>
        <v>111.28571428571429</v>
      </c>
      <c r="D312" s="280">
        <f t="shared" si="35"/>
        <v>-0.12274774774774777</v>
      </c>
      <c r="E312" s="242">
        <f t="shared" si="36"/>
        <v>0.98290094339622647</v>
      </c>
      <c r="F312" s="156">
        <f t="shared" si="29"/>
        <v>119.19828960822591</v>
      </c>
      <c r="H312" s="84">
        <f t="shared" si="30"/>
        <v>47469</v>
      </c>
      <c r="I312" s="265">
        <f t="shared" si="40"/>
        <v>293.22971366371138</v>
      </c>
      <c r="M312" s="279">
        <f t="shared" si="41"/>
        <v>1667</v>
      </c>
      <c r="N312" s="279">
        <f t="shared" si="42"/>
        <v>1696</v>
      </c>
      <c r="T312" s="265">
        <f t="shared" si="38"/>
        <v>293.22971366371138</v>
      </c>
      <c r="V312" s="49" t="b">
        <f t="shared" si="31"/>
        <v>1</v>
      </c>
      <c r="W312" s="88">
        <v>44262</v>
      </c>
      <c r="X312" s="49">
        <v>0</v>
      </c>
      <c r="Y312" s="49">
        <f t="shared" si="32"/>
        <v>47464</v>
      </c>
    </row>
    <row r="313" spans="1:25" ht="21" x14ac:dyDescent="0.25">
      <c r="A313" s="278">
        <v>44263</v>
      </c>
      <c r="B313" s="84">
        <v>157</v>
      </c>
      <c r="C313" s="265">
        <f t="shared" si="39"/>
        <v>110.42857142857143</v>
      </c>
      <c r="D313" s="280">
        <f t="shared" si="35"/>
        <v>-8.8443396226415061E-2</v>
      </c>
      <c r="E313" s="242">
        <f t="shared" si="36"/>
        <v>0.90356744704570791</v>
      </c>
      <c r="F313" s="156">
        <f t="shared" si="29"/>
        <v>115.90907465802891</v>
      </c>
      <c r="H313" s="84">
        <f t="shared" si="30"/>
        <v>47626</v>
      </c>
      <c r="I313" s="265">
        <f t="shared" si="40"/>
        <v>296.51018000815168</v>
      </c>
      <c r="M313" s="279">
        <f t="shared" si="41"/>
        <v>1621</v>
      </c>
      <c r="N313" s="279">
        <f t="shared" si="42"/>
        <v>1794</v>
      </c>
      <c r="T313" s="265">
        <f t="shared" si="38"/>
        <v>296.51018000815168</v>
      </c>
      <c r="V313" s="49" t="b">
        <f t="shared" si="31"/>
        <v>1</v>
      </c>
      <c r="W313" s="88">
        <v>44263</v>
      </c>
      <c r="X313" s="49">
        <v>157</v>
      </c>
      <c r="Y313" s="49">
        <f t="shared" si="32"/>
        <v>47621</v>
      </c>
    </row>
    <row r="314" spans="1:25" ht="21" x14ac:dyDescent="0.25">
      <c r="A314" s="278">
        <v>44264</v>
      </c>
      <c r="B314" s="84">
        <v>85</v>
      </c>
      <c r="C314" s="265">
        <f t="shared" si="39"/>
        <v>109.42857142857143</v>
      </c>
      <c r="D314" s="280">
        <f t="shared" si="35"/>
        <v>-7.7108433734939807E-2</v>
      </c>
      <c r="E314" s="242">
        <f t="shared" si="36"/>
        <v>0.92521739130434788</v>
      </c>
      <c r="F314" s="156">
        <f t="shared" si="29"/>
        <v>114.12145783726967</v>
      </c>
      <c r="H314" s="84">
        <f t="shared" si="30"/>
        <v>47711</v>
      </c>
      <c r="I314" s="265">
        <f t="shared" si="40"/>
        <v>299.78051622537328</v>
      </c>
      <c r="M314" s="279">
        <f t="shared" si="41"/>
        <v>1596</v>
      </c>
      <c r="N314" s="279">
        <f t="shared" si="42"/>
        <v>1725</v>
      </c>
      <c r="T314" s="265">
        <f t="shared" si="38"/>
        <v>299.78051622537328</v>
      </c>
      <c r="V314" s="49" t="b">
        <f t="shared" si="31"/>
        <v>1</v>
      </c>
      <c r="W314" s="88">
        <v>44264</v>
      </c>
      <c r="X314" s="49">
        <v>85</v>
      </c>
      <c r="Y314" s="49">
        <f t="shared" si="32"/>
        <v>47706</v>
      </c>
    </row>
    <row r="315" spans="1:25" ht="21" x14ac:dyDescent="0.25">
      <c r="A315" s="278">
        <v>44265</v>
      </c>
      <c r="B315" s="84">
        <v>159</v>
      </c>
      <c r="C315" s="265">
        <f t="shared" si="39"/>
        <v>118</v>
      </c>
      <c r="D315" s="280">
        <f t="shared" si="35"/>
        <v>5.2229299363057313E-2</v>
      </c>
      <c r="E315" s="242">
        <f t="shared" si="36"/>
        <v>0.96524865188735764</v>
      </c>
      <c r="F315" s="156">
        <f t="shared" si="29"/>
        <v>115.19402792972522</v>
      </c>
      <c r="H315" s="84">
        <f t="shared" si="30"/>
        <v>47870</v>
      </c>
      <c r="I315" s="265">
        <f t="shared" si="40"/>
        <v>278.76148558600704</v>
      </c>
      <c r="M315" s="279">
        <f t="shared" si="41"/>
        <v>1611</v>
      </c>
      <c r="N315" s="279">
        <f t="shared" si="42"/>
        <v>1669</v>
      </c>
      <c r="T315" s="265">
        <f t="shared" si="38"/>
        <v>278.76148558600704</v>
      </c>
      <c r="V315" s="49" t="b">
        <f t="shared" si="31"/>
        <v>1</v>
      </c>
      <c r="W315" s="88">
        <v>44265</v>
      </c>
      <c r="X315" s="49">
        <v>159</v>
      </c>
      <c r="Y315" s="49">
        <f t="shared" si="32"/>
        <v>47865</v>
      </c>
    </row>
    <row r="316" spans="1:25" ht="21" x14ac:dyDescent="0.25">
      <c r="A316" s="278">
        <v>44266</v>
      </c>
      <c r="B316" s="84">
        <v>172</v>
      </c>
      <c r="C316" s="265">
        <f t="shared" si="39"/>
        <v>119.57142857142857</v>
      </c>
      <c r="D316" s="280">
        <f t="shared" si="35"/>
        <v>9.1264667535853938E-2</v>
      </c>
      <c r="E316" s="242">
        <f t="shared" si="36"/>
        <v>0.9709443099273608</v>
      </c>
      <c r="F316" s="156">
        <f t="shared" si="29"/>
        <v>114.69349521991262</v>
      </c>
      <c r="H316" s="84">
        <f t="shared" si="30"/>
        <v>48042</v>
      </c>
      <c r="I316" s="265">
        <f t="shared" si="40"/>
        <v>276.06298105012667</v>
      </c>
      <c r="M316" s="279">
        <f t="shared" si="41"/>
        <v>1604</v>
      </c>
      <c r="N316" s="279">
        <f t="shared" si="42"/>
        <v>1652</v>
      </c>
      <c r="T316" s="265">
        <f t="shared" si="38"/>
        <v>276.06298105012667</v>
      </c>
      <c r="V316" s="49" t="b">
        <f t="shared" si="31"/>
        <v>1</v>
      </c>
      <c r="W316" s="88">
        <v>44266</v>
      </c>
      <c r="X316" s="49">
        <v>172</v>
      </c>
      <c r="Y316" s="49">
        <f t="shared" si="32"/>
        <v>48037</v>
      </c>
    </row>
    <row r="317" spans="1:25" ht="21" x14ac:dyDescent="0.25">
      <c r="A317" s="278">
        <v>44267</v>
      </c>
      <c r="B317" s="84">
        <v>141</v>
      </c>
      <c r="C317" s="265">
        <f t="shared" si="39"/>
        <v>119.14285714285714</v>
      </c>
      <c r="D317" s="280">
        <f t="shared" si="35"/>
        <v>0.11051930758988027</v>
      </c>
      <c r="E317" s="242">
        <f t="shared" si="36"/>
        <v>0.9623557984213722</v>
      </c>
      <c r="F317" s="156">
        <f t="shared" si="29"/>
        <v>113.3349064361356</v>
      </c>
      <c r="H317" s="84">
        <f t="shared" si="30"/>
        <v>48183</v>
      </c>
      <c r="I317" s="265">
        <f t="shared" si="40"/>
        <v>277.88511946490161</v>
      </c>
      <c r="M317" s="279">
        <f t="shared" si="41"/>
        <v>1585</v>
      </c>
      <c r="N317" s="279">
        <f t="shared" si="42"/>
        <v>1647</v>
      </c>
      <c r="T317" s="265">
        <f t="shared" si="38"/>
        <v>277.88511946490161</v>
      </c>
      <c r="V317" s="49" t="b">
        <f t="shared" si="31"/>
        <v>1</v>
      </c>
      <c r="W317" s="88">
        <v>44267</v>
      </c>
      <c r="X317" s="49">
        <v>141</v>
      </c>
      <c r="Y317" s="49">
        <f t="shared" si="32"/>
        <v>48178</v>
      </c>
    </row>
    <row r="318" spans="1:25" ht="21" x14ac:dyDescent="0.25">
      <c r="A318" s="278">
        <v>44268</v>
      </c>
      <c r="B318" s="84">
        <v>151</v>
      </c>
      <c r="C318" s="265">
        <f t="shared" si="39"/>
        <v>123.57142857142857</v>
      </c>
      <c r="D318" s="280">
        <f t="shared" si="35"/>
        <v>0.11039794608472397</v>
      </c>
      <c r="E318" s="242">
        <f t="shared" si="36"/>
        <v>1.0458015267175573</v>
      </c>
      <c r="F318" s="156">
        <f t="shared" si="29"/>
        <v>117.55368213312741</v>
      </c>
      <c r="H318" s="84">
        <f t="shared" si="30"/>
        <v>48334</v>
      </c>
      <c r="I318" s="265">
        <f t="shared" si="40"/>
        <v>268.68579398108341</v>
      </c>
      <c r="M318" s="279">
        <f t="shared" si="41"/>
        <v>1644</v>
      </c>
      <c r="N318" s="279">
        <f t="shared" si="42"/>
        <v>1572</v>
      </c>
      <c r="T318" s="265">
        <f t="shared" si="38"/>
        <v>268.68579398108341</v>
      </c>
      <c r="V318" s="49" t="b">
        <f t="shared" si="31"/>
        <v>1</v>
      </c>
      <c r="W318" s="88">
        <v>44268</v>
      </c>
      <c r="X318" s="49">
        <v>151</v>
      </c>
      <c r="Y318" s="49">
        <f t="shared" si="32"/>
        <v>48329</v>
      </c>
    </row>
    <row r="319" spans="1:25" ht="21" x14ac:dyDescent="0.25">
      <c r="A319" s="278">
        <v>44269</v>
      </c>
      <c r="B319" s="84">
        <v>0</v>
      </c>
      <c r="C319" s="265">
        <f t="shared" si="39"/>
        <v>123.57142857142857</v>
      </c>
      <c r="D319" s="280">
        <f t="shared" si="35"/>
        <v>0.11039794608472397</v>
      </c>
      <c r="E319" s="242">
        <f t="shared" si="36"/>
        <v>1.0458015267175573</v>
      </c>
      <c r="F319" s="156">
        <f t="shared" si="29"/>
        <v>117.55368213312741</v>
      </c>
      <c r="H319" s="84">
        <f t="shared" si="30"/>
        <v>48334</v>
      </c>
      <c r="I319" s="265">
        <f t="shared" si="40"/>
        <v>268.68579398108341</v>
      </c>
      <c r="M319" s="279">
        <f t="shared" si="41"/>
        <v>1644</v>
      </c>
      <c r="N319" s="279">
        <f t="shared" si="42"/>
        <v>1572</v>
      </c>
      <c r="T319" s="265">
        <f t="shared" si="38"/>
        <v>268.68579398108341</v>
      </c>
      <c r="V319" s="49" t="b">
        <f t="shared" si="31"/>
        <v>1</v>
      </c>
      <c r="W319" s="88">
        <v>44269</v>
      </c>
      <c r="X319" s="49">
        <v>0</v>
      </c>
      <c r="Y319" s="49">
        <f t="shared" si="32"/>
        <v>48329</v>
      </c>
    </row>
    <row r="320" spans="1:25" ht="21" x14ac:dyDescent="0.25">
      <c r="A320" s="278">
        <v>44270</v>
      </c>
      <c r="B320" s="84">
        <v>170</v>
      </c>
      <c r="C320" s="265">
        <f t="shared" si="39"/>
        <v>125.42857142857143</v>
      </c>
      <c r="D320" s="280">
        <f t="shared" si="35"/>
        <v>0.13583441138421737</v>
      </c>
      <c r="E320" s="242">
        <f t="shared" si="36"/>
        <v>1.0191358024691357</v>
      </c>
      <c r="F320" s="156">
        <f t="shared" si="29"/>
        <v>118.05421484293997</v>
      </c>
      <c r="H320" s="84">
        <f t="shared" si="30"/>
        <v>48504</v>
      </c>
      <c r="I320" s="265">
        <f t="shared" si="40"/>
        <v>265.61087654341731</v>
      </c>
      <c r="M320" s="279">
        <f t="shared" si="41"/>
        <v>1651</v>
      </c>
      <c r="N320" s="279">
        <f t="shared" si="42"/>
        <v>1620</v>
      </c>
      <c r="T320" s="265">
        <f t="shared" si="38"/>
        <v>265.61087654341731</v>
      </c>
      <c r="V320" s="49" t="b">
        <f t="shared" si="31"/>
        <v>1</v>
      </c>
      <c r="W320" s="88">
        <v>44270</v>
      </c>
      <c r="X320" s="49">
        <v>170</v>
      </c>
      <c r="Y320" s="49">
        <f t="shared" si="32"/>
        <v>48499</v>
      </c>
    </row>
    <row r="321" spans="1:25" ht="21" x14ac:dyDescent="0.25">
      <c r="A321" s="278">
        <v>44271</v>
      </c>
      <c r="B321" s="84">
        <v>121</v>
      </c>
      <c r="C321" s="265">
        <f t="shared" si="39"/>
        <v>130.57142857142858</v>
      </c>
      <c r="D321" s="280">
        <f t="shared" si="35"/>
        <v>0.19321148825065282</v>
      </c>
      <c r="E321" s="242">
        <f t="shared" si="36"/>
        <v>0.98130841121495327</v>
      </c>
      <c r="F321" s="156">
        <f t="shared" si="29"/>
        <v>120.1278503550207</v>
      </c>
      <c r="H321" s="84">
        <f t="shared" si="30"/>
        <v>48625</v>
      </c>
      <c r="I321" s="265">
        <f t="shared" si="40"/>
        <v>255.69538406253656</v>
      </c>
      <c r="M321" s="279">
        <f t="shared" ref="M321:M384" si="43">AVERAGE(B308:B321)</f>
        <v>120</v>
      </c>
      <c r="N321" s="279">
        <f t="shared" si="42"/>
        <v>1712</v>
      </c>
      <c r="T321" s="265">
        <f t="shared" si="38"/>
        <v>255.69538406253656</v>
      </c>
      <c r="V321" s="49" t="b">
        <f t="shared" si="31"/>
        <v>1</v>
      </c>
      <c r="W321" s="88">
        <v>44271</v>
      </c>
      <c r="X321" s="49">
        <v>121</v>
      </c>
      <c r="Y321" s="49">
        <f t="shared" si="32"/>
        <v>48620</v>
      </c>
    </row>
    <row r="322" spans="1:25" ht="21" x14ac:dyDescent="0.25">
      <c r="A322" s="292">
        <v>44272</v>
      </c>
      <c r="B322" s="84">
        <v>200</v>
      </c>
      <c r="C322" s="265">
        <f t="shared" si="39"/>
        <v>136.42857142857142</v>
      </c>
      <c r="D322" s="280">
        <f t="shared" si="35"/>
        <v>0.1561743341404358</v>
      </c>
      <c r="E322" s="242">
        <f t="shared" si="36"/>
        <v>1.0632835820895523</v>
      </c>
      <c r="F322" s="156">
        <f t="shared" si="29"/>
        <v>127.34982231088802</v>
      </c>
      <c r="H322" s="84">
        <f t="shared" si="30"/>
        <v>48825</v>
      </c>
      <c r="I322" s="265">
        <f t="shared" si="40"/>
        <v>245.62922053780659</v>
      </c>
      <c r="M322" s="279">
        <f t="shared" si="43"/>
        <v>127.21428571428571</v>
      </c>
      <c r="N322" s="279">
        <f t="shared" si="42"/>
        <v>1675</v>
      </c>
      <c r="T322" s="265">
        <f t="shared" si="38"/>
        <v>245.62922053780659</v>
      </c>
      <c r="V322" s="49" t="b">
        <f t="shared" si="31"/>
        <v>1</v>
      </c>
      <c r="W322" s="88">
        <v>44272</v>
      </c>
      <c r="X322" s="49">
        <v>200</v>
      </c>
      <c r="Y322" s="49">
        <f t="shared" si="32"/>
        <v>48820</v>
      </c>
    </row>
    <row r="323" spans="1:25" ht="23.25" customHeight="1" x14ac:dyDescent="0.25">
      <c r="A323" s="278">
        <v>44273</v>
      </c>
      <c r="B323" s="84">
        <v>173</v>
      </c>
      <c r="C323" s="265">
        <f t="shared" si="39"/>
        <v>136.57142857142858</v>
      </c>
      <c r="D323" s="280">
        <f t="shared" si="35"/>
        <v>0.14217443249701311</v>
      </c>
      <c r="E323" s="242">
        <f t="shared" si="36"/>
        <v>1.0239862935465449</v>
      </c>
      <c r="F323" s="156">
        <f t="shared" si="29"/>
        <v>128.20787838485245</v>
      </c>
      <c r="G323" s="267" t="s">
        <v>1098</v>
      </c>
      <c r="H323" s="84">
        <f t="shared" si="30"/>
        <v>48998</v>
      </c>
      <c r="I323" s="265">
        <f t="shared" si="40"/>
        <v>246.24779500776071</v>
      </c>
      <c r="M323" s="279">
        <f t="shared" si="43"/>
        <v>128.07142857142858</v>
      </c>
      <c r="N323" s="279">
        <f t="shared" si="42"/>
        <v>1751</v>
      </c>
      <c r="T323" s="265">
        <f t="shared" si="38"/>
        <v>246.24779500776071</v>
      </c>
      <c r="V323" s="49" t="b">
        <f t="shared" si="31"/>
        <v>1</v>
      </c>
      <c r="W323" s="88">
        <v>44273</v>
      </c>
      <c r="X323" s="49">
        <v>173</v>
      </c>
      <c r="Y323" s="49">
        <f t="shared" si="32"/>
        <v>48993</v>
      </c>
    </row>
    <row r="324" spans="1:25" ht="30" x14ac:dyDescent="0.25">
      <c r="A324" s="278">
        <v>44274</v>
      </c>
      <c r="B324" s="84">
        <v>141</v>
      </c>
      <c r="C324" s="265">
        <f t="shared" si="39"/>
        <v>136.57142857142858</v>
      </c>
      <c r="D324" s="280">
        <f t="shared" si="35"/>
        <v>0.1462829736211031</v>
      </c>
      <c r="E324" s="242">
        <f t="shared" si="36"/>
        <v>1.0517038777908343</v>
      </c>
      <c r="F324" s="156">
        <f t="shared" si="29"/>
        <v>127.99336436636133</v>
      </c>
      <c r="G324" s="268" t="s">
        <v>7</v>
      </c>
      <c r="H324" s="84">
        <f t="shared" si="30"/>
        <v>49139</v>
      </c>
      <c r="I324" s="265">
        <f t="shared" ref="I324:I338" si="44">LN(2)/(LN(H324)-LN(H317))*7</f>
        <v>246.96344180437029</v>
      </c>
      <c r="M324" s="279">
        <f t="shared" si="43"/>
        <v>127.85714285714286</v>
      </c>
      <c r="N324" s="279">
        <f t="shared" si="42"/>
        <v>1702</v>
      </c>
      <c r="T324" s="265">
        <f t="shared" si="38"/>
        <v>246.96344180437029</v>
      </c>
      <c r="V324" s="49" t="b">
        <f t="shared" si="31"/>
        <v>1</v>
      </c>
      <c r="W324" s="88">
        <v>44274</v>
      </c>
      <c r="X324" s="49">
        <v>141</v>
      </c>
      <c r="Y324" s="49">
        <f t="shared" si="32"/>
        <v>49134</v>
      </c>
    </row>
    <row r="325" spans="1:25" ht="45" x14ac:dyDescent="0.25">
      <c r="A325" s="278">
        <v>44275</v>
      </c>
      <c r="B325" s="84">
        <v>140</v>
      </c>
      <c r="C325" s="265">
        <f t="shared" si="39"/>
        <v>135</v>
      </c>
      <c r="D325" s="280">
        <f t="shared" si="35"/>
        <v>9.2485549132947931E-2</v>
      </c>
      <c r="E325" s="242">
        <f t="shared" si="36"/>
        <v>1.0857828434313137</v>
      </c>
      <c r="F325" s="156">
        <f t="shared" si="29"/>
        <v>129.42345782296871</v>
      </c>
      <c r="G325" s="268" t="s">
        <v>9</v>
      </c>
      <c r="H325" s="84">
        <f t="shared" si="30"/>
        <v>49279</v>
      </c>
      <c r="I325" s="265">
        <f t="shared" si="44"/>
        <v>250.58541444935307</v>
      </c>
      <c r="M325" s="279">
        <f t="shared" si="43"/>
        <v>129.28571428571428</v>
      </c>
      <c r="N325" s="279">
        <f t="shared" si="42"/>
        <v>1667</v>
      </c>
      <c r="T325" s="265">
        <f t="shared" si="38"/>
        <v>250.58541444935307</v>
      </c>
      <c r="V325" s="49" t="b">
        <f t="shared" si="31"/>
        <v>1</v>
      </c>
      <c r="W325" s="88">
        <v>44275</v>
      </c>
      <c r="X325" s="49">
        <v>140</v>
      </c>
      <c r="Y325" s="49">
        <f t="shared" si="32"/>
        <v>49274</v>
      </c>
    </row>
    <row r="326" spans="1:25" ht="21" x14ac:dyDescent="0.25">
      <c r="A326" s="278">
        <v>44276</v>
      </c>
      <c r="B326" s="84">
        <v>0</v>
      </c>
      <c r="C326" s="265">
        <f t="shared" si="39"/>
        <v>135</v>
      </c>
      <c r="D326" s="280">
        <f t="shared" si="35"/>
        <v>9.2485549132947931E-2</v>
      </c>
      <c r="E326" s="242">
        <f t="shared" si="36"/>
        <v>1.0857828434313137</v>
      </c>
      <c r="F326" s="156">
        <f t="shared" si="29"/>
        <v>129.42345782296871</v>
      </c>
      <c r="G326" s="268" t="s">
        <v>14</v>
      </c>
      <c r="H326" s="84">
        <f t="shared" si="30"/>
        <v>49279</v>
      </c>
      <c r="I326" s="265">
        <f t="shared" si="44"/>
        <v>250.58541444935307</v>
      </c>
      <c r="M326" s="279">
        <f t="shared" si="43"/>
        <v>129.28571428571428</v>
      </c>
      <c r="N326" s="279">
        <f t="shared" si="42"/>
        <v>1667</v>
      </c>
      <c r="T326" s="265">
        <f t="shared" si="38"/>
        <v>250.58541444935307</v>
      </c>
      <c r="V326" s="49" t="b">
        <f t="shared" si="31"/>
        <v>1</v>
      </c>
      <c r="W326" s="88">
        <v>44276</v>
      </c>
      <c r="X326" s="49">
        <v>0</v>
      </c>
      <c r="Y326" s="49">
        <f t="shared" si="32"/>
        <v>49274</v>
      </c>
    </row>
    <row r="327" spans="1:25" ht="30" x14ac:dyDescent="0.25">
      <c r="A327" s="278">
        <v>44277</v>
      </c>
      <c r="B327" s="84">
        <v>231</v>
      </c>
      <c r="C327" s="265">
        <f t="shared" si="39"/>
        <v>143.71428571428572</v>
      </c>
      <c r="D327" s="280">
        <f t="shared" si="35"/>
        <v>0.14578587699316636</v>
      </c>
      <c r="E327" s="242">
        <f t="shared" si="36"/>
        <v>1.1622455274521899</v>
      </c>
      <c r="F327" s="156">
        <f t="shared" si="29"/>
        <v>134.71480361241609</v>
      </c>
      <c r="G327" s="268" t="s">
        <v>13</v>
      </c>
      <c r="H327" s="84">
        <f t="shared" si="30"/>
        <v>49510</v>
      </c>
      <c r="I327" s="265">
        <f t="shared" si="44"/>
        <v>236.35695530012268</v>
      </c>
      <c r="M327" s="279">
        <f t="shared" si="43"/>
        <v>134.57142857142858</v>
      </c>
      <c r="N327" s="279">
        <f t="shared" si="42"/>
        <v>1621</v>
      </c>
      <c r="T327" s="265">
        <f t="shared" si="38"/>
        <v>236.35695530012268</v>
      </c>
      <c r="V327" s="49" t="b">
        <f t="shared" si="31"/>
        <v>1</v>
      </c>
      <c r="W327" s="88">
        <v>44277</v>
      </c>
      <c r="X327" s="49">
        <v>231</v>
      </c>
      <c r="Y327" s="49">
        <f t="shared" si="32"/>
        <v>49505</v>
      </c>
    </row>
    <row r="328" spans="1:25" ht="30" x14ac:dyDescent="0.25">
      <c r="A328" s="278">
        <v>44278</v>
      </c>
      <c r="B328" s="84">
        <v>119</v>
      </c>
      <c r="C328" s="265">
        <f t="shared" si="39"/>
        <v>143.42857142857142</v>
      </c>
      <c r="D328" s="280">
        <f t="shared" ref="D328:D334" si="45">(SUM(B322:B328)/SUM(B315:B321))-1</f>
        <v>9.846827133479219E-2</v>
      </c>
      <c r="E328" s="242">
        <f t="shared" si="36"/>
        <v>1.2017543859649122</v>
      </c>
      <c r="F328" s="156">
        <f t="shared" si="29"/>
        <v>137.14596248864862</v>
      </c>
      <c r="G328" s="268" t="s">
        <v>27</v>
      </c>
      <c r="H328" s="84">
        <f t="shared" si="30"/>
        <v>49629</v>
      </c>
      <c r="I328" s="265">
        <f t="shared" si="44"/>
        <v>237.4077630968693</v>
      </c>
      <c r="M328" s="279">
        <f t="shared" si="43"/>
        <v>137</v>
      </c>
      <c r="N328" s="279">
        <f t="shared" si="42"/>
        <v>1596</v>
      </c>
      <c r="T328" s="265">
        <f t="shared" si="38"/>
        <v>237.4077630968693</v>
      </c>
      <c r="V328" s="49" t="b">
        <f t="shared" si="31"/>
        <v>1</v>
      </c>
      <c r="W328" s="88">
        <v>44278</v>
      </c>
      <c r="X328" s="49">
        <v>119</v>
      </c>
      <c r="Y328" s="49">
        <f t="shared" si="32"/>
        <v>49624</v>
      </c>
    </row>
    <row r="329" spans="1:25" ht="35.25" customHeight="1" x14ac:dyDescent="0.25">
      <c r="A329" s="278">
        <v>44279</v>
      </c>
      <c r="B329" s="84">
        <v>149</v>
      </c>
      <c r="C329" s="265">
        <f t="shared" si="39"/>
        <v>136.14285714285714</v>
      </c>
      <c r="D329" s="280">
        <f t="shared" si="45"/>
        <v>-2.0942408376963817E-3</v>
      </c>
      <c r="E329" s="242">
        <f t="shared" si="36"/>
        <v>1.1843575418994414</v>
      </c>
      <c r="F329" s="156">
        <f t="shared" si="29"/>
        <v>136.43091576034493</v>
      </c>
      <c r="G329" s="267" t="s">
        <v>1099</v>
      </c>
      <c r="H329" s="84">
        <f t="shared" si="30"/>
        <v>49778</v>
      </c>
      <c r="I329" s="265">
        <f t="shared" si="44"/>
        <v>251.00201614533478</v>
      </c>
      <c r="M329" s="279">
        <f t="shared" si="43"/>
        <v>136.28571428571428</v>
      </c>
      <c r="N329" s="279">
        <f t="shared" si="42"/>
        <v>1611</v>
      </c>
      <c r="T329" s="265">
        <f t="shared" si="38"/>
        <v>251.00201614533478</v>
      </c>
      <c r="V329" s="49" t="b">
        <f t="shared" si="31"/>
        <v>1</v>
      </c>
      <c r="W329" s="88">
        <v>44279</v>
      </c>
      <c r="X329" s="49">
        <v>149</v>
      </c>
      <c r="Y329" s="49">
        <f t="shared" si="32"/>
        <v>49773</v>
      </c>
    </row>
    <row r="330" spans="1:25" ht="30" x14ac:dyDescent="0.25">
      <c r="A330" s="278">
        <v>44280</v>
      </c>
      <c r="B330" s="84">
        <v>127</v>
      </c>
      <c r="C330" s="265">
        <f t="shared" si="39"/>
        <v>129.57142857142858</v>
      </c>
      <c r="D330" s="280">
        <f t="shared" si="45"/>
        <v>-5.1255230125523021E-2</v>
      </c>
      <c r="E330" s="242">
        <f t="shared" si="36"/>
        <v>1.1614713216957606</v>
      </c>
      <c r="F330" s="156">
        <f t="shared" si="29"/>
        <v>133.21320548297831</v>
      </c>
      <c r="G330" s="268" t="s">
        <v>11</v>
      </c>
      <c r="H330" s="84">
        <f t="shared" si="30"/>
        <v>49905</v>
      </c>
      <c r="I330" s="265">
        <f t="shared" si="44"/>
        <v>264.5352239558124</v>
      </c>
      <c r="M330" s="279">
        <f t="shared" si="43"/>
        <v>133.07142857142858</v>
      </c>
      <c r="N330" s="279">
        <f t="shared" si="42"/>
        <v>1604</v>
      </c>
      <c r="T330" s="265">
        <f t="shared" si="38"/>
        <v>264.5352239558124</v>
      </c>
      <c r="V330" s="49" t="b">
        <f t="shared" si="31"/>
        <v>1</v>
      </c>
      <c r="W330" s="88">
        <v>44280</v>
      </c>
      <c r="X330" s="49">
        <v>127</v>
      </c>
      <c r="Y330" s="49">
        <f t="shared" si="32"/>
        <v>49900</v>
      </c>
    </row>
    <row r="331" spans="1:25" ht="30" x14ac:dyDescent="0.25">
      <c r="A331" s="278">
        <v>44281</v>
      </c>
      <c r="B331" s="84">
        <v>109</v>
      </c>
      <c r="C331" s="265">
        <f t="shared" si="39"/>
        <v>125</v>
      </c>
      <c r="D331" s="280">
        <f t="shared" si="45"/>
        <v>-8.4728033472803332E-2</v>
      </c>
      <c r="E331" s="242">
        <f t="shared" si="36"/>
        <v>1.155205047318612</v>
      </c>
      <c r="F331" s="156">
        <f t="shared" si="29"/>
        <v>130.9250559524065</v>
      </c>
      <c r="G331" s="268" t="s">
        <v>8</v>
      </c>
      <c r="H331" s="84">
        <f t="shared" si="30"/>
        <v>50014</v>
      </c>
      <c r="I331" s="265">
        <f t="shared" si="44"/>
        <v>274.90335310591303</v>
      </c>
      <c r="M331" s="279">
        <f t="shared" si="43"/>
        <v>130.78571428571428</v>
      </c>
      <c r="N331" s="279">
        <f t="shared" si="42"/>
        <v>1585</v>
      </c>
      <c r="T331" s="265">
        <f t="shared" si="38"/>
        <v>274.90335310591303</v>
      </c>
      <c r="V331" s="49" t="b">
        <f t="shared" si="31"/>
        <v>1</v>
      </c>
      <c r="W331" s="88">
        <v>44281</v>
      </c>
      <c r="X331" s="49">
        <v>109</v>
      </c>
      <c r="Y331" s="49">
        <f t="shared" si="32"/>
        <v>50009</v>
      </c>
    </row>
    <row r="332" spans="1:25" ht="30" x14ac:dyDescent="0.25">
      <c r="A332" s="278">
        <v>44282</v>
      </c>
      <c r="B332" s="84">
        <v>191</v>
      </c>
      <c r="C332" s="265">
        <f t="shared" si="39"/>
        <v>132.28571428571428</v>
      </c>
      <c r="D332" s="280">
        <f t="shared" si="45"/>
        <v>-2.0105820105820071E-2</v>
      </c>
      <c r="E332" s="242">
        <f t="shared" si="36"/>
        <v>1.1380778588807785</v>
      </c>
      <c r="F332" s="156">
        <f t="shared" si="29"/>
        <v>133.78524286562129</v>
      </c>
      <c r="G332" s="268" t="s">
        <v>10</v>
      </c>
      <c r="H332" s="84">
        <f t="shared" si="30"/>
        <v>50205</v>
      </c>
      <c r="I332" s="265">
        <f t="shared" si="44"/>
        <v>260.62928627984627</v>
      </c>
      <c r="M332" s="279">
        <f t="shared" si="43"/>
        <v>133.64285714285714</v>
      </c>
      <c r="N332" s="279">
        <f t="shared" si="42"/>
        <v>1644</v>
      </c>
      <c r="T332" s="265">
        <f t="shared" si="38"/>
        <v>260.62928627984627</v>
      </c>
      <c r="V332" s="49" t="b">
        <f t="shared" si="31"/>
        <v>1</v>
      </c>
      <c r="W332" s="88">
        <v>44282</v>
      </c>
      <c r="X332" s="49">
        <v>191</v>
      </c>
      <c r="Y332" s="49">
        <f t="shared" si="32"/>
        <v>50200</v>
      </c>
    </row>
    <row r="333" spans="1:25" ht="21" x14ac:dyDescent="0.25">
      <c r="A333" s="278">
        <v>44283</v>
      </c>
      <c r="B333" s="84">
        <v>0</v>
      </c>
      <c r="C333" s="265">
        <f t="shared" si="39"/>
        <v>132.28571428571428</v>
      </c>
      <c r="D333" s="280">
        <f t="shared" si="45"/>
        <v>-2.0105820105820071E-2</v>
      </c>
      <c r="E333" s="242">
        <f t="shared" si="36"/>
        <v>1.1380778588807785</v>
      </c>
      <c r="F333" s="156">
        <f t="shared" si="29"/>
        <v>133.78524286562129</v>
      </c>
      <c r="H333" s="84">
        <f t="shared" si="30"/>
        <v>50205</v>
      </c>
      <c r="I333" s="265">
        <f t="shared" si="44"/>
        <v>260.62928627984627</v>
      </c>
      <c r="M333" s="279">
        <f t="shared" si="43"/>
        <v>133.64285714285714</v>
      </c>
      <c r="N333" s="279">
        <f t="shared" si="42"/>
        <v>1644</v>
      </c>
      <c r="T333" s="265">
        <f t="shared" si="38"/>
        <v>260.62928627984627</v>
      </c>
      <c r="V333" s="49" t="b">
        <f t="shared" si="31"/>
        <v>1</v>
      </c>
      <c r="W333" s="88">
        <v>44283</v>
      </c>
      <c r="X333" s="49">
        <v>0</v>
      </c>
      <c r="Y333" s="49">
        <f t="shared" si="32"/>
        <v>50200</v>
      </c>
    </row>
    <row r="334" spans="1:25" ht="21" x14ac:dyDescent="0.25">
      <c r="A334" s="278">
        <v>44284</v>
      </c>
      <c r="B334" s="84">
        <v>252</v>
      </c>
      <c r="C334" s="265">
        <f t="shared" si="39"/>
        <v>135.28571428571428</v>
      </c>
      <c r="D334" s="280">
        <f t="shared" si="45"/>
        <v>-5.8648111332007979E-2</v>
      </c>
      <c r="E334" s="242">
        <f t="shared" si="36"/>
        <v>1.1829194427619625</v>
      </c>
      <c r="F334" s="156">
        <f t="shared" si="29"/>
        <v>139.64862603771155</v>
      </c>
      <c r="H334" s="84">
        <f t="shared" si="30"/>
        <v>50457</v>
      </c>
      <c r="I334" s="265">
        <f t="shared" si="44"/>
        <v>256.08680030444725</v>
      </c>
      <c r="M334" s="279">
        <f t="shared" si="43"/>
        <v>139.5</v>
      </c>
      <c r="N334" s="279">
        <f t="shared" si="42"/>
        <v>1651</v>
      </c>
      <c r="T334" s="265">
        <f t="shared" si="38"/>
        <v>256.08680030444725</v>
      </c>
      <c r="V334" s="49" t="b">
        <f t="shared" si="31"/>
        <v>1</v>
      </c>
      <c r="W334" s="88">
        <v>44284</v>
      </c>
      <c r="X334" s="49">
        <v>252</v>
      </c>
      <c r="Y334" s="49">
        <f t="shared" si="32"/>
        <v>50452</v>
      </c>
    </row>
    <row r="335" spans="1:25" ht="21" x14ac:dyDescent="0.25">
      <c r="A335" s="278">
        <v>44285</v>
      </c>
      <c r="B335" s="84">
        <v>196</v>
      </c>
      <c r="C335" s="265">
        <f t="shared" si="39"/>
        <v>146.28571428571428</v>
      </c>
      <c r="D335" s="280">
        <f t="shared" ref="D335:D347" si="46">(SUM(B329:B335)/SUM(B322:B328))-1</f>
        <v>1.9920318725099584E-2</v>
      </c>
      <c r="E335" s="242">
        <f t="shared" si="36"/>
        <v>1.2071428571428571</v>
      </c>
      <c r="F335" s="156">
        <f t="shared" si="29"/>
        <v>145.01147649998927</v>
      </c>
      <c r="H335" s="84">
        <f t="shared" si="30"/>
        <v>50653</v>
      </c>
      <c r="I335" s="265">
        <f t="shared" si="44"/>
        <v>237.57538431216236</v>
      </c>
      <c r="M335" s="279">
        <f t="shared" si="43"/>
        <v>144.85714285714286</v>
      </c>
      <c r="N335" s="279">
        <f t="shared" si="42"/>
        <v>1680</v>
      </c>
      <c r="T335" s="265">
        <f t="shared" si="38"/>
        <v>237.57538431216236</v>
      </c>
      <c r="V335" s="49" t="b">
        <f t="shared" si="31"/>
        <v>1</v>
      </c>
      <c r="W335" s="88">
        <v>44285</v>
      </c>
      <c r="X335" s="49">
        <v>196</v>
      </c>
      <c r="Y335" s="49">
        <f t="shared" si="32"/>
        <v>50648</v>
      </c>
    </row>
    <row r="336" spans="1:25" ht="21" x14ac:dyDescent="0.25">
      <c r="A336" s="278">
        <v>44286</v>
      </c>
      <c r="B336" s="84">
        <v>156</v>
      </c>
      <c r="C336" s="265">
        <f t="shared" si="39"/>
        <v>147.28571428571428</v>
      </c>
      <c r="D336" s="280">
        <f t="shared" si="46"/>
        <v>8.1846799580272744E-2</v>
      </c>
      <c r="E336" s="242">
        <f t="shared" si="36"/>
        <v>1.1139809096013475</v>
      </c>
      <c r="F336" s="156">
        <f t="shared" si="29"/>
        <v>141.86527089545302</v>
      </c>
      <c r="H336" s="84">
        <f t="shared" si="30"/>
        <v>50809</v>
      </c>
      <c r="I336" s="265">
        <f t="shared" si="44"/>
        <v>236.67995939609276</v>
      </c>
      <c r="M336" s="279">
        <f t="shared" si="43"/>
        <v>141.71428571428572</v>
      </c>
      <c r="N336" s="279">
        <f t="shared" si="42"/>
        <v>1781</v>
      </c>
      <c r="T336" s="265">
        <f t="shared" si="38"/>
        <v>236.67995939609276</v>
      </c>
      <c r="V336" s="49" t="b">
        <f t="shared" si="31"/>
        <v>1</v>
      </c>
      <c r="W336" s="88">
        <v>44286</v>
      </c>
      <c r="X336" s="49">
        <v>156</v>
      </c>
      <c r="Y336" s="49">
        <f t="shared" si="32"/>
        <v>50804</v>
      </c>
    </row>
    <row r="337" spans="1:25" ht="21" x14ac:dyDescent="0.25">
      <c r="A337" s="278">
        <v>44287</v>
      </c>
      <c r="B337" s="84">
        <v>226</v>
      </c>
      <c r="C337" s="265">
        <f t="shared" si="39"/>
        <v>161.42857142857142</v>
      </c>
      <c r="D337" s="280">
        <f t="shared" si="46"/>
        <v>0.24586549062844543</v>
      </c>
      <c r="E337" s="242">
        <f t="shared" si="36"/>
        <v>1.136084774121584</v>
      </c>
      <c r="F337" s="156">
        <f t="shared" ref="F337:F343" si="47">SUM(B324:B337)/$G$344*100000</f>
        <v>145.65501855546259</v>
      </c>
      <c r="H337" s="84">
        <f t="shared" ref="H337:H400" si="48">H336+B337</f>
        <v>51035</v>
      </c>
      <c r="I337" s="265">
        <f t="shared" si="44"/>
        <v>216.70065248573408</v>
      </c>
      <c r="M337" s="279">
        <f t="shared" si="43"/>
        <v>145.5</v>
      </c>
      <c r="N337" s="279">
        <f t="shared" si="42"/>
        <v>1793</v>
      </c>
      <c r="T337" s="265">
        <f t="shared" si="38"/>
        <v>216.70065248573408</v>
      </c>
      <c r="V337" s="49" t="b">
        <f t="shared" ref="V337:V400" si="49">EXACT(B337,X337)</f>
        <v>1</v>
      </c>
      <c r="W337" s="88">
        <v>44287</v>
      </c>
      <c r="X337" s="49">
        <v>226</v>
      </c>
      <c r="Y337" s="49">
        <f t="shared" si="32"/>
        <v>51030</v>
      </c>
    </row>
    <row r="338" spans="1:25" ht="21" x14ac:dyDescent="0.25">
      <c r="A338" s="278">
        <v>44288</v>
      </c>
      <c r="B338" s="84">
        <v>0</v>
      </c>
      <c r="C338" s="265">
        <f t="shared" si="39"/>
        <v>145.85714285714286</v>
      </c>
      <c r="D338" s="280">
        <f t="shared" si="46"/>
        <v>0.16685714285714282</v>
      </c>
      <c r="E338" s="242">
        <f t="shared" si="36"/>
        <v>1.0592178770949721</v>
      </c>
      <c r="F338" s="156">
        <f t="shared" si="47"/>
        <v>135.5728596863805</v>
      </c>
      <c r="H338" s="84">
        <f t="shared" si="48"/>
        <v>51035</v>
      </c>
      <c r="I338" s="265">
        <f t="shared" si="44"/>
        <v>240.09604351491461</v>
      </c>
      <c r="M338" s="279">
        <f t="shared" si="43"/>
        <v>135.42857142857142</v>
      </c>
      <c r="N338" s="279">
        <f t="shared" si="42"/>
        <v>1790</v>
      </c>
      <c r="T338" s="265">
        <f t="shared" si="38"/>
        <v>240.09604351491461</v>
      </c>
      <c r="V338" s="49" t="b">
        <f t="shared" si="49"/>
        <v>1</v>
      </c>
      <c r="W338" s="88">
        <v>44288</v>
      </c>
      <c r="X338" s="49">
        <v>0</v>
      </c>
      <c r="Y338" s="49">
        <f t="shared" ref="Y338:Y401" si="50">X338+Y337</f>
        <v>51030</v>
      </c>
    </row>
    <row r="339" spans="1:25" ht="21" x14ac:dyDescent="0.25">
      <c r="A339" s="278">
        <v>44289</v>
      </c>
      <c r="B339" s="84">
        <v>391</v>
      </c>
      <c r="C339" s="265">
        <f t="shared" si="39"/>
        <v>174.42857142857142</v>
      </c>
      <c r="D339" s="280">
        <f t="shared" si="46"/>
        <v>0.31857451403887693</v>
      </c>
      <c r="E339" s="242">
        <f t="shared" si="36"/>
        <v>1.1861878453038674</v>
      </c>
      <c r="F339" s="156">
        <f t="shared" si="47"/>
        <v>153.52053256680324</v>
      </c>
      <c r="H339" s="84">
        <f t="shared" si="48"/>
        <v>51426</v>
      </c>
      <c r="I339" s="265">
        <f t="shared" ref="I339:I347" si="51">LN(2)/(LN(H339)-LN(H332))*7</f>
        <v>201.92176976908493</v>
      </c>
      <c r="J339" s="88">
        <f t="shared" ref="J339:J347" si="52">I339+A339</f>
        <v>44490.921769769084</v>
      </c>
      <c r="K339" s="49">
        <f t="shared" ref="K339:K347" si="53">H339*2</f>
        <v>102852</v>
      </c>
      <c r="L339" s="269"/>
      <c r="M339" s="279">
        <f t="shared" si="43"/>
        <v>153.35714285714286</v>
      </c>
      <c r="N339" s="279">
        <f t="shared" si="42"/>
        <v>1810</v>
      </c>
      <c r="T339" s="265">
        <f t="shared" si="38"/>
        <v>201.92176976908493</v>
      </c>
      <c r="V339" s="49" t="b">
        <f t="shared" si="49"/>
        <v>1</v>
      </c>
      <c r="W339" s="88">
        <v>44289</v>
      </c>
      <c r="X339" s="49">
        <v>391</v>
      </c>
      <c r="Y339" s="49">
        <f t="shared" si="50"/>
        <v>51421</v>
      </c>
    </row>
    <row r="340" spans="1:25" ht="21" x14ac:dyDescent="0.25">
      <c r="A340" s="278">
        <v>44290</v>
      </c>
      <c r="B340" s="84">
        <v>0</v>
      </c>
      <c r="C340" s="265">
        <f t="shared" si="39"/>
        <v>174.42857142857142</v>
      </c>
      <c r="D340" s="280">
        <f t="shared" si="46"/>
        <v>0.31857451403887693</v>
      </c>
      <c r="E340" s="242">
        <f t="shared" si="36"/>
        <v>1.1861878453038674</v>
      </c>
      <c r="F340" s="156">
        <f t="shared" si="47"/>
        <v>153.52053256680324</v>
      </c>
      <c r="H340" s="84">
        <f t="shared" si="48"/>
        <v>51426</v>
      </c>
      <c r="I340" s="265">
        <f t="shared" si="51"/>
        <v>201.92176976908493</v>
      </c>
      <c r="J340" s="88">
        <f t="shared" si="52"/>
        <v>44491.921769769084</v>
      </c>
      <c r="K340" s="49">
        <f t="shared" si="53"/>
        <v>102852</v>
      </c>
      <c r="L340" s="269"/>
      <c r="M340" s="279">
        <f t="shared" si="43"/>
        <v>153.35714285714286</v>
      </c>
      <c r="N340" s="279">
        <f t="shared" si="42"/>
        <v>1810</v>
      </c>
      <c r="T340" s="265">
        <f t="shared" si="38"/>
        <v>201.92176976908493</v>
      </c>
      <c r="V340" s="49" t="b">
        <f t="shared" si="49"/>
        <v>1</v>
      </c>
      <c r="W340" s="88">
        <v>44290</v>
      </c>
      <c r="X340" s="49">
        <v>0</v>
      </c>
      <c r="Y340" s="49">
        <f t="shared" si="50"/>
        <v>51421</v>
      </c>
    </row>
    <row r="341" spans="1:25" ht="21" x14ac:dyDescent="0.25">
      <c r="A341" s="278">
        <v>44291</v>
      </c>
      <c r="B341" s="84">
        <v>265</v>
      </c>
      <c r="C341" s="265">
        <f t="shared" si="39"/>
        <v>176.28571428571428</v>
      </c>
      <c r="D341" s="280">
        <f t="shared" si="46"/>
        <v>0.30306230200633588</v>
      </c>
      <c r="E341" s="242">
        <f t="shared" si="36"/>
        <v>1.1576433121019107</v>
      </c>
      <c r="F341" s="156">
        <f t="shared" si="47"/>
        <v>155.9516914430358</v>
      </c>
      <c r="H341" s="84">
        <f t="shared" si="48"/>
        <v>51691</v>
      </c>
      <c r="I341" s="265">
        <f t="shared" si="51"/>
        <v>200.81080881516542</v>
      </c>
      <c r="J341" s="88">
        <f t="shared" si="52"/>
        <v>44491.810808815164</v>
      </c>
      <c r="K341" s="49">
        <f t="shared" si="53"/>
        <v>103382</v>
      </c>
      <c r="L341" s="269"/>
      <c r="M341" s="279">
        <f t="shared" si="43"/>
        <v>155.78571428571428</v>
      </c>
      <c r="N341" s="279">
        <f t="shared" si="42"/>
        <v>1884</v>
      </c>
      <c r="T341" s="265">
        <f t="shared" si="38"/>
        <v>200.81080881516542</v>
      </c>
      <c r="V341" s="49" t="b">
        <f t="shared" si="49"/>
        <v>1</v>
      </c>
      <c r="W341" s="88">
        <v>44291</v>
      </c>
      <c r="X341" s="49">
        <v>265</v>
      </c>
      <c r="Y341" s="49">
        <f t="shared" si="50"/>
        <v>51686</v>
      </c>
    </row>
    <row r="342" spans="1:25" ht="21" x14ac:dyDescent="0.25">
      <c r="A342" s="278">
        <v>44292</v>
      </c>
      <c r="B342" s="84">
        <v>107</v>
      </c>
      <c r="C342" s="265">
        <f t="shared" si="39"/>
        <v>163.57142857142858</v>
      </c>
      <c r="D342" s="280">
        <f t="shared" si="46"/>
        <v>0.1181640625</v>
      </c>
      <c r="E342" s="242">
        <f t="shared" si="36"/>
        <v>1.1308654848800834</v>
      </c>
      <c r="F342" s="156">
        <f t="shared" si="47"/>
        <v>155.09363536907136</v>
      </c>
      <c r="H342" s="84">
        <f t="shared" si="48"/>
        <v>51798</v>
      </c>
      <c r="I342" s="265">
        <f t="shared" si="51"/>
        <v>217.06316828567662</v>
      </c>
      <c r="J342" s="88">
        <f t="shared" si="52"/>
        <v>44509.063168285677</v>
      </c>
      <c r="K342" s="49">
        <f t="shared" si="53"/>
        <v>103596</v>
      </c>
      <c r="L342" s="269"/>
      <c r="M342" s="279">
        <f t="shared" si="43"/>
        <v>154.92857142857142</v>
      </c>
      <c r="N342" s="279">
        <f t="shared" si="42"/>
        <v>1918</v>
      </c>
      <c r="T342" s="265">
        <f t="shared" si="38"/>
        <v>217.06316828567662</v>
      </c>
      <c r="V342" s="49" t="b">
        <f t="shared" si="49"/>
        <v>1</v>
      </c>
      <c r="W342" s="88">
        <v>44292</v>
      </c>
      <c r="X342" s="49">
        <v>107</v>
      </c>
      <c r="Y342" s="49">
        <f t="shared" si="50"/>
        <v>51793</v>
      </c>
    </row>
    <row r="343" spans="1:25" ht="21" x14ac:dyDescent="0.25">
      <c r="A343" s="278">
        <v>44293</v>
      </c>
      <c r="B343" s="282">
        <v>415</v>
      </c>
      <c r="C343" s="265">
        <f t="shared" si="39"/>
        <v>200.57142857142858</v>
      </c>
      <c r="D343" s="280">
        <f t="shared" si="46"/>
        <v>0.36178467507274492</v>
      </c>
      <c r="E343" s="242">
        <f t="shared" si="36"/>
        <v>1.2762054507337526</v>
      </c>
      <c r="F343" s="156">
        <f t="shared" si="47"/>
        <v>174.11387834194966</v>
      </c>
      <c r="H343" s="84">
        <f t="shared" si="48"/>
        <v>52213</v>
      </c>
      <c r="I343" s="265">
        <f t="shared" si="51"/>
        <v>178.00388681508267</v>
      </c>
      <c r="J343" s="88">
        <f t="shared" si="52"/>
        <v>44471.00388681508</v>
      </c>
      <c r="K343" s="49">
        <f t="shared" si="53"/>
        <v>104426</v>
      </c>
      <c r="L343" s="269"/>
      <c r="M343" s="279">
        <f t="shared" si="43"/>
        <v>173.92857142857142</v>
      </c>
      <c r="N343" s="279">
        <f t="shared" si="42"/>
        <v>1908</v>
      </c>
      <c r="T343" s="265">
        <f t="shared" si="38"/>
        <v>178.00388681508267</v>
      </c>
      <c r="V343" s="49" t="b">
        <f t="shared" si="49"/>
        <v>1</v>
      </c>
      <c r="W343" s="88">
        <v>44293</v>
      </c>
      <c r="X343" s="49">
        <v>415</v>
      </c>
      <c r="Y343" s="49">
        <f t="shared" si="50"/>
        <v>52208</v>
      </c>
    </row>
    <row r="344" spans="1:25" ht="21.75" thickBot="1" x14ac:dyDescent="0.3">
      <c r="A344" s="278">
        <v>44294</v>
      </c>
      <c r="B344" s="84">
        <v>381</v>
      </c>
      <c r="C344" s="265">
        <f t="shared" si="39"/>
        <v>222.71428571428572</v>
      </c>
      <c r="D344" s="280">
        <f t="shared" si="46"/>
        <v>0.37964601769911499</v>
      </c>
      <c r="E344" s="242">
        <f t="shared" si="36"/>
        <v>1.4433709071390231</v>
      </c>
      <c r="F344" s="156">
        <f t="shared" ref="F344:F362" si="54">SUM(B331:B344)/$G$344*100000</f>
        <v>192.27606524086349</v>
      </c>
      <c r="G344" s="146">
        <v>1398510</v>
      </c>
      <c r="H344" s="84">
        <f t="shared" si="48"/>
        <v>52594</v>
      </c>
      <c r="I344" s="265">
        <f t="shared" si="51"/>
        <v>161.24859181570494</v>
      </c>
      <c r="J344" s="88">
        <f t="shared" si="52"/>
        <v>44455.248591815704</v>
      </c>
      <c r="K344" s="49">
        <f t="shared" si="53"/>
        <v>105188</v>
      </c>
      <c r="L344" s="269"/>
      <c r="M344" s="279">
        <f t="shared" si="43"/>
        <v>192.07142857142858</v>
      </c>
      <c r="N344" s="279">
        <f t="shared" si="42"/>
        <v>1863</v>
      </c>
      <c r="T344" s="265">
        <f t="shared" si="38"/>
        <v>161.24859181570494</v>
      </c>
      <c r="V344" s="49" t="b">
        <f t="shared" si="49"/>
        <v>1</v>
      </c>
      <c r="W344" s="88">
        <v>44294</v>
      </c>
      <c r="X344" s="49">
        <v>381</v>
      </c>
      <c r="Y344" s="49">
        <f t="shared" si="50"/>
        <v>52589</v>
      </c>
    </row>
    <row r="345" spans="1:25" ht="21" x14ac:dyDescent="0.25">
      <c r="A345" s="278">
        <v>44295</v>
      </c>
      <c r="B345" s="84">
        <v>437</v>
      </c>
      <c r="C345" s="265">
        <f t="shared" si="39"/>
        <v>285.14285714285717</v>
      </c>
      <c r="D345" s="280">
        <f t="shared" si="46"/>
        <v>0.9549461312438785</v>
      </c>
      <c r="E345" s="242">
        <f t="shared" si="36"/>
        <v>1.6477334789732387</v>
      </c>
      <c r="F345" s="156">
        <f t="shared" si="54"/>
        <v>215.72959792922467</v>
      </c>
      <c r="H345" s="84">
        <f t="shared" si="48"/>
        <v>53031</v>
      </c>
      <c r="I345" s="265">
        <f t="shared" si="51"/>
        <v>126.47030504024582</v>
      </c>
      <c r="J345" s="88">
        <f t="shared" si="52"/>
        <v>44421.470305040246</v>
      </c>
      <c r="K345" s="49">
        <f t="shared" si="53"/>
        <v>106062</v>
      </c>
      <c r="L345" s="269"/>
      <c r="M345" s="279">
        <f t="shared" si="43"/>
        <v>215.5</v>
      </c>
      <c r="N345" s="279">
        <f t="shared" si="42"/>
        <v>1831</v>
      </c>
      <c r="T345" s="265">
        <f t="shared" si="38"/>
        <v>126.47030504024582</v>
      </c>
      <c r="V345" s="49" t="b">
        <f t="shared" si="49"/>
        <v>1</v>
      </c>
      <c r="W345" s="88">
        <v>44295</v>
      </c>
      <c r="X345" s="49">
        <v>437</v>
      </c>
      <c r="Y345" s="49">
        <f t="shared" si="50"/>
        <v>53026</v>
      </c>
    </row>
    <row r="346" spans="1:25" ht="21" x14ac:dyDescent="0.25">
      <c r="A346" s="278">
        <v>44296</v>
      </c>
      <c r="B346" s="84">
        <v>393</v>
      </c>
      <c r="C346" s="265">
        <f t="shared" si="39"/>
        <v>285.42857142857144</v>
      </c>
      <c r="D346" s="280">
        <f t="shared" si="46"/>
        <v>0.63636363636363646</v>
      </c>
      <c r="E346" s="242">
        <f t="shared" si="36"/>
        <v>1.7204703367183325</v>
      </c>
      <c r="F346" s="156">
        <f t="shared" si="54"/>
        <v>230.1735418409593</v>
      </c>
      <c r="H346" s="84">
        <f t="shared" si="48"/>
        <v>53424</v>
      </c>
      <c r="I346" s="265">
        <f t="shared" si="51"/>
        <v>127.29574307344765</v>
      </c>
      <c r="J346" s="88">
        <f t="shared" si="52"/>
        <v>44423.295743073446</v>
      </c>
      <c r="K346" s="49">
        <f t="shared" si="53"/>
        <v>106848</v>
      </c>
      <c r="L346" s="269"/>
      <c r="M346" s="279">
        <f t="shared" si="43"/>
        <v>229.92857142857142</v>
      </c>
      <c r="N346" s="279">
        <f t="shared" si="42"/>
        <v>1871</v>
      </c>
      <c r="T346" s="265">
        <f t="shared" si="38"/>
        <v>127.29574307344765</v>
      </c>
      <c r="V346" s="49" t="b">
        <f t="shared" si="49"/>
        <v>1</v>
      </c>
      <c r="W346" s="88">
        <v>44296</v>
      </c>
      <c r="X346" s="49">
        <v>393</v>
      </c>
      <c r="Y346" s="49">
        <f t="shared" si="50"/>
        <v>53419</v>
      </c>
    </row>
    <row r="347" spans="1:25" ht="21" x14ac:dyDescent="0.25">
      <c r="A347" s="278">
        <v>44297</v>
      </c>
      <c r="B347" s="84">
        <v>0</v>
      </c>
      <c r="C347" s="265">
        <f t="shared" si="39"/>
        <v>285.42857142857144</v>
      </c>
      <c r="D347" s="280">
        <f t="shared" si="46"/>
        <v>0.63636363636363646</v>
      </c>
      <c r="E347" s="242">
        <f t="shared" si="36"/>
        <v>1.7204703367183325</v>
      </c>
      <c r="F347" s="156">
        <f t="shared" si="54"/>
        <v>230.1735418409593</v>
      </c>
      <c r="H347" s="84">
        <f t="shared" si="48"/>
        <v>53424</v>
      </c>
      <c r="I347" s="265">
        <f t="shared" si="51"/>
        <v>127.29574307344765</v>
      </c>
      <c r="J347" s="88">
        <f t="shared" si="52"/>
        <v>44424.295743073446</v>
      </c>
      <c r="K347" s="49">
        <f t="shared" si="53"/>
        <v>106848</v>
      </c>
      <c r="L347" s="269"/>
      <c r="M347" s="279">
        <f t="shared" si="43"/>
        <v>229.92857142857142</v>
      </c>
      <c r="N347" s="279">
        <f t="shared" si="42"/>
        <v>1871</v>
      </c>
      <c r="T347" s="265">
        <f t="shared" si="38"/>
        <v>127.29574307344765</v>
      </c>
      <c r="V347" s="49" t="b">
        <f t="shared" si="49"/>
        <v>1</v>
      </c>
      <c r="W347" s="88">
        <v>44297</v>
      </c>
      <c r="X347" s="49">
        <v>0</v>
      </c>
      <c r="Y347" s="49">
        <f t="shared" si="50"/>
        <v>53419</v>
      </c>
    </row>
    <row r="348" spans="1:25" ht="21" x14ac:dyDescent="0.25">
      <c r="A348" s="278">
        <v>44298</v>
      </c>
      <c r="B348" s="283">
        <v>718</v>
      </c>
      <c r="C348" s="265">
        <f t="shared" si="39"/>
        <v>350.14285714285717</v>
      </c>
      <c r="D348" s="280">
        <f t="shared" ref="D348:D362" si="55">(SUM(B342:B348)/SUM(B335:B341))-1</f>
        <v>0.98622366288492702</v>
      </c>
      <c r="E348" s="242">
        <f t="shared" si="36"/>
        <v>1.8868407578084998</v>
      </c>
      <c r="F348" s="156">
        <f t="shared" si="54"/>
        <v>263.49471937991149</v>
      </c>
      <c r="H348" s="84">
        <f t="shared" si="48"/>
        <v>54142</v>
      </c>
      <c r="I348" s="265">
        <f>LN(2)/(LN(H348)-LN(H341))*7</f>
        <v>104.73543461558515</v>
      </c>
      <c r="J348" s="88">
        <f t="shared" ref="J348:J360" si="56">I348+A348</f>
        <v>44402.735434615584</v>
      </c>
      <c r="K348" s="49">
        <f t="shared" ref="K348:K360" si="57">H348*2</f>
        <v>108284</v>
      </c>
      <c r="L348" s="269"/>
      <c r="M348" s="279">
        <f t="shared" si="43"/>
        <v>263.21428571428572</v>
      </c>
      <c r="N348" s="279">
        <f t="shared" si="42"/>
        <v>1953</v>
      </c>
      <c r="T348" s="265">
        <f t="shared" si="38"/>
        <v>104.73543461558515</v>
      </c>
      <c r="V348" s="49" t="b">
        <f t="shared" si="49"/>
        <v>1</v>
      </c>
      <c r="W348" s="88">
        <v>44298</v>
      </c>
      <c r="X348" s="49">
        <v>718</v>
      </c>
      <c r="Y348" s="49">
        <f t="shared" si="50"/>
        <v>54137</v>
      </c>
    </row>
    <row r="349" spans="1:25" ht="21" x14ac:dyDescent="0.25">
      <c r="A349" s="278">
        <v>44299</v>
      </c>
      <c r="B349" s="84">
        <v>163</v>
      </c>
      <c r="C349" s="265">
        <f t="shared" si="39"/>
        <v>358.14285714285717</v>
      </c>
      <c r="D349" s="280">
        <f t="shared" si="55"/>
        <v>1.1895196506550216</v>
      </c>
      <c r="E349" s="242">
        <f t="shared" si="36"/>
        <v>1.8007889546351086</v>
      </c>
      <c r="F349" s="156">
        <f t="shared" si="54"/>
        <v>261.13506517650927</v>
      </c>
      <c r="H349" s="84">
        <f t="shared" si="48"/>
        <v>54305</v>
      </c>
      <c r="I349" s="265">
        <f t="shared" ref="I349:I356" si="58">LN(2)/(LN(H349)-LN(H342))*7</f>
        <v>102.65639188511847</v>
      </c>
      <c r="J349" s="88">
        <f t="shared" si="56"/>
        <v>44401.656391885117</v>
      </c>
      <c r="K349" s="49">
        <f t="shared" si="57"/>
        <v>108610</v>
      </c>
      <c r="L349" s="269"/>
      <c r="M349" s="279">
        <f t="shared" si="43"/>
        <v>260.85714285714283</v>
      </c>
      <c r="N349" s="279">
        <f t="shared" si="42"/>
        <v>2028</v>
      </c>
      <c r="T349" s="265">
        <f t="shared" si="38"/>
        <v>102.65639188511847</v>
      </c>
      <c r="V349" s="49" t="b">
        <f t="shared" si="49"/>
        <v>1</v>
      </c>
      <c r="W349" s="88">
        <v>44299</v>
      </c>
      <c r="X349" s="49">
        <v>163</v>
      </c>
      <c r="Y349" s="49">
        <f t="shared" si="50"/>
        <v>54300</v>
      </c>
    </row>
    <row r="350" spans="1:25" ht="21" x14ac:dyDescent="0.25">
      <c r="A350" s="278">
        <v>44300</v>
      </c>
      <c r="B350" s="84">
        <v>635</v>
      </c>
      <c r="C350" s="265">
        <f t="shared" si="39"/>
        <v>389.57142857142856</v>
      </c>
      <c r="D350" s="280">
        <f t="shared" si="55"/>
        <v>0.94230769230769229</v>
      </c>
      <c r="E350" s="242">
        <f t="shared" si="36"/>
        <v>2.082157258064516</v>
      </c>
      <c r="F350" s="156">
        <f t="shared" si="54"/>
        <v>295.38580346225626</v>
      </c>
      <c r="H350" s="84">
        <f t="shared" si="48"/>
        <v>54940</v>
      </c>
      <c r="I350" s="265">
        <f t="shared" si="58"/>
        <v>95.305708502186022</v>
      </c>
      <c r="J350" s="88">
        <f t="shared" si="56"/>
        <v>44395.305708502186</v>
      </c>
      <c r="K350" s="49">
        <f t="shared" si="57"/>
        <v>109880</v>
      </c>
      <c r="L350" s="269"/>
      <c r="M350" s="279">
        <f t="shared" si="43"/>
        <v>295.07142857142856</v>
      </c>
      <c r="N350" s="279">
        <f t="shared" si="42"/>
        <v>1984</v>
      </c>
      <c r="T350" s="265">
        <f t="shared" si="38"/>
        <v>95.305708502186022</v>
      </c>
      <c r="V350" s="49" t="b">
        <f t="shared" si="49"/>
        <v>1</v>
      </c>
      <c r="W350" s="88">
        <v>44300</v>
      </c>
      <c r="X350" s="49">
        <v>635</v>
      </c>
      <c r="Y350" s="49">
        <f t="shared" si="50"/>
        <v>54935</v>
      </c>
    </row>
    <row r="351" spans="1:25" ht="21" x14ac:dyDescent="0.25">
      <c r="A351" s="278">
        <v>44301</v>
      </c>
      <c r="B351" s="84">
        <v>609</v>
      </c>
      <c r="C351" s="265">
        <f t="shared" si="39"/>
        <v>422.14285714285717</v>
      </c>
      <c r="D351" s="280">
        <f t="shared" si="55"/>
        <v>0.8954457985888391</v>
      </c>
      <c r="E351" s="242">
        <f t="shared" si="36"/>
        <v>2.2160039273441337</v>
      </c>
      <c r="F351" s="156">
        <f t="shared" si="54"/>
        <v>322.77209315628772</v>
      </c>
      <c r="H351" s="84">
        <f t="shared" si="48"/>
        <v>55549</v>
      </c>
      <c r="I351" s="265">
        <f t="shared" si="58"/>
        <v>88.761842664677076</v>
      </c>
      <c r="J351" s="88">
        <f t="shared" si="56"/>
        <v>44389.76184266468</v>
      </c>
      <c r="K351" s="49">
        <f t="shared" si="57"/>
        <v>111098</v>
      </c>
      <c r="L351" s="269"/>
      <c r="M351" s="279">
        <f t="shared" si="43"/>
        <v>322.42857142857144</v>
      </c>
      <c r="N351" s="279">
        <f t="shared" si="42"/>
        <v>2037</v>
      </c>
      <c r="T351" s="265">
        <f t="shared" si="38"/>
        <v>88.761842664677076</v>
      </c>
      <c r="V351" s="49" t="b">
        <f t="shared" si="49"/>
        <v>1</v>
      </c>
      <c r="W351" s="88">
        <v>44301</v>
      </c>
      <c r="X351" s="49">
        <v>609</v>
      </c>
      <c r="Y351" s="49">
        <f t="shared" si="50"/>
        <v>55544</v>
      </c>
    </row>
    <row r="352" spans="1:25" ht="21" x14ac:dyDescent="0.25">
      <c r="A352" s="278">
        <v>44302</v>
      </c>
      <c r="B352" s="84">
        <v>524</v>
      </c>
      <c r="C352" s="265">
        <f t="shared" si="39"/>
        <v>434.57142857142856</v>
      </c>
      <c r="D352" s="280">
        <f t="shared" si="55"/>
        <v>0.52404809619238479</v>
      </c>
      <c r="E352" s="242">
        <f t="shared" si="36"/>
        <v>2.6571729957805905</v>
      </c>
      <c r="F352" s="156">
        <f t="shared" si="54"/>
        <v>360.24054171940139</v>
      </c>
      <c r="G352" s="49">
        <f>MAX($B$2:B352)</f>
        <v>718</v>
      </c>
      <c r="H352" s="84">
        <f t="shared" si="48"/>
        <v>56073</v>
      </c>
      <c r="I352" s="265">
        <f t="shared" si="58"/>
        <v>86.988610269418515</v>
      </c>
      <c r="J352" s="88">
        <f t="shared" si="56"/>
        <v>44388.988610269422</v>
      </c>
      <c r="K352" s="49">
        <f t="shared" si="57"/>
        <v>112146</v>
      </c>
      <c r="M352" s="279">
        <f t="shared" si="43"/>
        <v>359.85714285714283</v>
      </c>
      <c r="N352" s="279">
        <f t="shared" si="42"/>
        <v>1896</v>
      </c>
      <c r="T352" s="265">
        <f t="shared" si="38"/>
        <v>86.988610269418515</v>
      </c>
      <c r="V352" s="49" t="b">
        <f t="shared" si="49"/>
        <v>1</v>
      </c>
      <c r="W352" s="88">
        <v>44302</v>
      </c>
      <c r="X352" s="49">
        <v>524</v>
      </c>
      <c r="Y352" s="49">
        <f t="shared" si="50"/>
        <v>56068</v>
      </c>
    </row>
    <row r="353" spans="1:25" ht="30" x14ac:dyDescent="0.25">
      <c r="A353" s="278">
        <v>44303</v>
      </c>
      <c r="B353" s="84">
        <v>626</v>
      </c>
      <c r="C353" s="265">
        <f t="shared" si="39"/>
        <v>467.85714285714283</v>
      </c>
      <c r="D353" s="280">
        <f t="shared" si="55"/>
        <v>0.63913913913913922</v>
      </c>
      <c r="E353" s="242">
        <f t="shared" si="36"/>
        <v>2.4559850954820681</v>
      </c>
      <c r="F353" s="156">
        <f t="shared" si="54"/>
        <v>377.04413983453816</v>
      </c>
      <c r="G353" s="49">
        <f>MAX($B$2:B353)</f>
        <v>718</v>
      </c>
      <c r="H353" s="84">
        <f t="shared" si="48"/>
        <v>56699</v>
      </c>
      <c r="I353" s="265">
        <f t="shared" si="58"/>
        <v>81.551537030823269</v>
      </c>
      <c r="J353" s="88">
        <f t="shared" si="56"/>
        <v>44384.55153703082</v>
      </c>
      <c r="K353" s="49">
        <f t="shared" si="57"/>
        <v>113398</v>
      </c>
      <c r="M353" s="279">
        <f t="shared" si="43"/>
        <v>376.64285714285717</v>
      </c>
      <c r="N353" s="279">
        <f t="shared" si="42"/>
        <v>2147</v>
      </c>
      <c r="P353" s="6" t="s">
        <v>2984</v>
      </c>
      <c r="Q353" s="6" t="s">
        <v>1112</v>
      </c>
      <c r="T353" s="265">
        <f t="shared" si="38"/>
        <v>81.551537030823269</v>
      </c>
      <c r="V353" s="49" t="b">
        <f t="shared" si="49"/>
        <v>1</v>
      </c>
      <c r="W353" s="88">
        <v>44303</v>
      </c>
      <c r="X353" s="49">
        <v>626</v>
      </c>
      <c r="Y353" s="49">
        <f t="shared" si="50"/>
        <v>56694</v>
      </c>
    </row>
    <row r="354" spans="1:25" ht="21" x14ac:dyDescent="0.25">
      <c r="A354" s="278">
        <v>44304</v>
      </c>
      <c r="B354" s="84">
        <v>519</v>
      </c>
      <c r="C354" s="265">
        <f t="shared" si="39"/>
        <v>542</v>
      </c>
      <c r="D354" s="280">
        <f t="shared" si="55"/>
        <v>0.89889889889889885</v>
      </c>
      <c r="E354" s="242">
        <f t="shared" si="36"/>
        <v>2.697717745691663</v>
      </c>
      <c r="F354" s="156">
        <f t="shared" si="54"/>
        <v>414.15506503349991</v>
      </c>
      <c r="G354" s="49">
        <f>MAX($B$2:B354)</f>
        <v>718</v>
      </c>
      <c r="H354" s="84">
        <f t="shared" si="48"/>
        <v>57218</v>
      </c>
      <c r="I354" s="265">
        <f t="shared" si="58"/>
        <v>70.72059190194237</v>
      </c>
      <c r="J354" s="88">
        <f t="shared" si="56"/>
        <v>44374.72059190194</v>
      </c>
      <c r="K354" s="49">
        <f t="shared" si="57"/>
        <v>114436</v>
      </c>
      <c r="M354" s="279">
        <f t="shared" si="43"/>
        <v>413.71428571428572</v>
      </c>
      <c r="N354" s="279">
        <f t="shared" si="42"/>
        <v>2147</v>
      </c>
      <c r="O354" s="265">
        <f>M354*100/N354</f>
        <v>19.269412469226165</v>
      </c>
      <c r="P354" s="265">
        <f t="shared" ref="P354:P366" si="59">AVERAGE(B341:B354)</f>
        <v>413.71428571428572</v>
      </c>
      <c r="T354" s="265">
        <f t="shared" si="38"/>
        <v>70.72059190194237</v>
      </c>
      <c r="V354" s="49" t="b">
        <f t="shared" si="49"/>
        <v>1</v>
      </c>
      <c r="W354" s="88">
        <v>44304</v>
      </c>
      <c r="X354" s="49">
        <v>519</v>
      </c>
      <c r="Y354" s="49">
        <f t="shared" si="50"/>
        <v>57213</v>
      </c>
    </row>
    <row r="355" spans="1:25" ht="21" x14ac:dyDescent="0.25">
      <c r="A355" s="278">
        <v>44305</v>
      </c>
      <c r="B355" s="84">
        <v>231</v>
      </c>
      <c r="C355" s="265">
        <f t="shared" si="39"/>
        <v>472.42857142857144</v>
      </c>
      <c r="D355" s="280">
        <f t="shared" si="55"/>
        <v>0.34924520603835174</v>
      </c>
      <c r="E355" s="242">
        <f t="shared" si="36"/>
        <v>2.6400733608436497</v>
      </c>
      <c r="F355" s="156">
        <f t="shared" si="54"/>
        <v>411.72390615726738</v>
      </c>
      <c r="G355" s="49">
        <f>MAX($B$2:B355)</f>
        <v>718</v>
      </c>
      <c r="H355" s="84">
        <f t="shared" si="48"/>
        <v>57449</v>
      </c>
      <c r="I355" s="265">
        <f t="shared" si="58"/>
        <v>81.839184697653849</v>
      </c>
      <c r="J355" s="88">
        <f t="shared" si="56"/>
        <v>44386.839184697652</v>
      </c>
      <c r="K355" s="49">
        <f t="shared" si="57"/>
        <v>114898</v>
      </c>
      <c r="M355" s="279">
        <f t="shared" si="43"/>
        <v>411.28571428571428</v>
      </c>
      <c r="N355" s="279">
        <f t="shared" si="42"/>
        <v>2181</v>
      </c>
      <c r="O355" s="265">
        <f>M355*100/N355</f>
        <v>18.857666863168927</v>
      </c>
      <c r="P355" s="265">
        <f t="shared" si="59"/>
        <v>411.28571428571428</v>
      </c>
      <c r="T355" s="265">
        <f t="shared" si="38"/>
        <v>81.839184697653849</v>
      </c>
      <c r="V355" s="49" t="b">
        <f t="shared" si="49"/>
        <v>1</v>
      </c>
      <c r="W355" s="88">
        <v>44305</v>
      </c>
      <c r="X355" s="49">
        <v>231</v>
      </c>
      <c r="Y355" s="49">
        <f t="shared" si="50"/>
        <v>57444</v>
      </c>
    </row>
    <row r="356" spans="1:25" ht="21" x14ac:dyDescent="0.25">
      <c r="A356" s="278">
        <v>44306</v>
      </c>
      <c r="B356" s="84">
        <v>206</v>
      </c>
      <c r="C356" s="265">
        <f t="shared" si="39"/>
        <v>478.57142857142856</v>
      </c>
      <c r="D356" s="280">
        <f t="shared" si="55"/>
        <v>0.336258476266454</v>
      </c>
      <c r="E356" s="242">
        <f t="shared" si="36"/>
        <v>2.7003227293683727</v>
      </c>
      <c r="F356" s="156">
        <f t="shared" si="54"/>
        <v>418.80286876747402</v>
      </c>
      <c r="G356" s="49">
        <f>MAX($B$2:B356)</f>
        <v>718</v>
      </c>
      <c r="H356" s="84">
        <f t="shared" si="48"/>
        <v>57655</v>
      </c>
      <c r="I356" s="265">
        <f t="shared" si="58"/>
        <v>81.05539589133123</v>
      </c>
      <c r="J356" s="88">
        <f t="shared" si="56"/>
        <v>44387.05539589133</v>
      </c>
      <c r="K356" s="49">
        <f t="shared" si="57"/>
        <v>115310</v>
      </c>
      <c r="M356" s="279">
        <f t="shared" si="43"/>
        <v>418.35714285714283</v>
      </c>
      <c r="N356" s="279">
        <f t="shared" si="42"/>
        <v>2169</v>
      </c>
      <c r="O356" s="265">
        <f>M356*100/N356</f>
        <v>19.288019495488374</v>
      </c>
      <c r="P356" s="265">
        <f t="shared" si="59"/>
        <v>418.35714285714283</v>
      </c>
      <c r="T356" s="265">
        <f t="shared" si="38"/>
        <v>81.05539589133123</v>
      </c>
      <c r="V356" s="49" t="b">
        <f t="shared" si="49"/>
        <v>1</v>
      </c>
      <c r="W356" s="88">
        <v>44306</v>
      </c>
      <c r="X356" s="49">
        <v>206</v>
      </c>
      <c r="Y356" s="49">
        <f t="shared" si="50"/>
        <v>57650</v>
      </c>
    </row>
    <row r="357" spans="1:25" ht="21" x14ac:dyDescent="0.25">
      <c r="A357" s="278">
        <v>44307</v>
      </c>
      <c r="B357" s="84">
        <v>602</v>
      </c>
      <c r="C357" s="265">
        <f t="shared" si="39"/>
        <v>473.85714285714283</v>
      </c>
      <c r="D357" s="280">
        <f t="shared" si="55"/>
        <v>0.21635496883021643</v>
      </c>
      <c r="E357" s="242">
        <f t="shared" ref="E357:E420" si="60">SUM(B344:B357)/SUM(B330:B343)</f>
        <v>2.4821355236139628</v>
      </c>
      <c r="F357" s="156">
        <f t="shared" si="54"/>
        <v>432.17424258675305</v>
      </c>
      <c r="G357" s="49">
        <f>MAX($B$2:B357)</f>
        <v>718</v>
      </c>
      <c r="H357" s="84">
        <f t="shared" si="48"/>
        <v>58257</v>
      </c>
      <c r="I357" s="265">
        <f t="shared" ref="I357:I373" si="61">LN(2)/(LN(H357)-LN(H350))*7</f>
        <v>82.767264350154946</v>
      </c>
      <c r="J357" s="88">
        <f t="shared" si="56"/>
        <v>44389.767264350157</v>
      </c>
      <c r="K357" s="49">
        <f t="shared" si="57"/>
        <v>116514</v>
      </c>
      <c r="M357" s="279">
        <f t="shared" si="43"/>
        <v>431.71428571428572</v>
      </c>
      <c r="N357" s="279">
        <f t="shared" si="42"/>
        <v>2435</v>
      </c>
      <c r="O357" s="265">
        <f>M357*100/N357</f>
        <v>17.729539454385449</v>
      </c>
      <c r="P357" s="265">
        <f t="shared" si="59"/>
        <v>431.71428571428572</v>
      </c>
      <c r="T357" s="265">
        <f t="shared" si="38"/>
        <v>82.767264350154946</v>
      </c>
      <c r="V357" s="49" t="b">
        <f t="shared" si="49"/>
        <v>1</v>
      </c>
      <c r="W357" s="88">
        <v>44307</v>
      </c>
      <c r="X357" s="49">
        <v>602</v>
      </c>
      <c r="Y357" s="49">
        <f t="shared" si="50"/>
        <v>58252</v>
      </c>
    </row>
    <row r="358" spans="1:25" ht="21" x14ac:dyDescent="0.25">
      <c r="A358" s="278">
        <v>44308</v>
      </c>
      <c r="B358" s="84">
        <v>607</v>
      </c>
      <c r="C358" s="265">
        <f t="shared" si="39"/>
        <v>473.57142857142856</v>
      </c>
      <c r="D358" s="280">
        <f t="shared" si="55"/>
        <v>0.12182741116751261</v>
      </c>
      <c r="E358" s="242">
        <f t="shared" si="60"/>
        <v>2.3317218296764595</v>
      </c>
      <c r="F358" s="156">
        <f t="shared" si="54"/>
        <v>448.33429864641653</v>
      </c>
      <c r="G358" s="49">
        <f>MAX($B$2:B358)</f>
        <v>718</v>
      </c>
      <c r="H358" s="84">
        <f t="shared" si="48"/>
        <v>58864</v>
      </c>
      <c r="I358" s="265">
        <f t="shared" si="61"/>
        <v>83.707384613816998</v>
      </c>
      <c r="J358" s="88">
        <f t="shared" si="56"/>
        <v>44391.707384613816</v>
      </c>
      <c r="K358" s="49">
        <f t="shared" si="57"/>
        <v>117728</v>
      </c>
      <c r="M358" s="279">
        <f t="shared" si="43"/>
        <v>447.85714285714283</v>
      </c>
      <c r="N358" s="279">
        <f t="shared" si="42"/>
        <v>2689</v>
      </c>
      <c r="O358" s="265">
        <f t="shared" ref="O358:O367" si="62">M358*100/N358</f>
        <v>16.655155926260424</v>
      </c>
      <c r="P358" s="265">
        <f t="shared" si="59"/>
        <v>447.85714285714283</v>
      </c>
      <c r="T358" s="265">
        <f t="shared" si="38"/>
        <v>83.707384613816998</v>
      </c>
      <c r="V358" s="49" t="b">
        <f t="shared" si="49"/>
        <v>1</v>
      </c>
      <c r="W358" s="88">
        <v>44308</v>
      </c>
      <c r="X358" s="49">
        <v>607</v>
      </c>
      <c r="Y358" s="49">
        <f t="shared" si="50"/>
        <v>58859</v>
      </c>
    </row>
    <row r="359" spans="1:25" ht="21" x14ac:dyDescent="0.25">
      <c r="A359" s="278">
        <v>44309</v>
      </c>
      <c r="B359" s="84">
        <v>640</v>
      </c>
      <c r="C359" s="265">
        <f t="shared" si="39"/>
        <v>490.14285714285717</v>
      </c>
      <c r="D359" s="280">
        <f t="shared" si="55"/>
        <v>0.12787639710716636</v>
      </c>
      <c r="E359" s="242">
        <f t="shared" si="60"/>
        <v>2.1455087835598277</v>
      </c>
      <c r="F359" s="156">
        <f t="shared" si="54"/>
        <v>462.84974723098151</v>
      </c>
      <c r="G359" s="49">
        <f>MAX($B$2:B359)</f>
        <v>718</v>
      </c>
      <c r="H359" s="84">
        <f t="shared" si="48"/>
        <v>59504</v>
      </c>
      <c r="I359" s="265">
        <f t="shared" si="61"/>
        <v>81.698970161481824</v>
      </c>
      <c r="J359" s="88">
        <f t="shared" si="56"/>
        <v>44390.69897016148</v>
      </c>
      <c r="K359" s="49">
        <f t="shared" si="57"/>
        <v>119008</v>
      </c>
      <c r="M359" s="279">
        <f t="shared" si="43"/>
        <v>462.35714285714283</v>
      </c>
      <c r="N359" s="279">
        <f t="shared" si="42"/>
        <v>3017</v>
      </c>
      <c r="O359" s="265">
        <f t="shared" si="62"/>
        <v>15.325062739713054</v>
      </c>
      <c r="P359" s="265">
        <f t="shared" si="59"/>
        <v>462.35714285714283</v>
      </c>
      <c r="T359" s="265">
        <f t="shared" ref="T359:T366" si="63">LN(2)/(LN(H359)-LN(H352))*7</f>
        <v>81.698970161481824</v>
      </c>
      <c r="V359" s="49" t="b">
        <f t="shared" si="49"/>
        <v>1</v>
      </c>
      <c r="W359" s="88">
        <v>44309</v>
      </c>
      <c r="X359" s="49">
        <v>640</v>
      </c>
      <c r="Y359" s="49">
        <f t="shared" si="50"/>
        <v>59499</v>
      </c>
    </row>
    <row r="360" spans="1:25" ht="21" x14ac:dyDescent="0.25">
      <c r="A360" s="278">
        <v>44310</v>
      </c>
      <c r="B360" s="84">
        <v>671</v>
      </c>
      <c r="C360" s="265">
        <f t="shared" si="39"/>
        <v>496.57142857142856</v>
      </c>
      <c r="D360" s="280">
        <f t="shared" si="55"/>
        <v>6.1374045801526611E-2</v>
      </c>
      <c r="E360" s="242">
        <f t="shared" si="60"/>
        <v>2.0972351662006834</v>
      </c>
      <c r="F360" s="156">
        <f t="shared" si="54"/>
        <v>482.72804627782426</v>
      </c>
      <c r="G360" s="49">
        <f>MAX($B$2:B360)</f>
        <v>718</v>
      </c>
      <c r="H360" s="84">
        <f t="shared" si="48"/>
        <v>60175</v>
      </c>
      <c r="I360" s="265">
        <f t="shared" si="61"/>
        <v>81.546165517955984</v>
      </c>
      <c r="J360" s="88">
        <f t="shared" si="56"/>
        <v>44391.546165517953</v>
      </c>
      <c r="K360" s="49">
        <f t="shared" si="57"/>
        <v>120350</v>
      </c>
      <c r="M360" s="279">
        <f t="shared" si="43"/>
        <v>482.21428571428572</v>
      </c>
      <c r="N360" s="279">
        <f t="shared" si="42"/>
        <v>3219</v>
      </c>
      <c r="O360" s="265">
        <f t="shared" si="62"/>
        <v>14.98025118714774</v>
      </c>
      <c r="P360" s="265">
        <f t="shared" si="59"/>
        <v>482.21428571428572</v>
      </c>
      <c r="T360" s="265">
        <f t="shared" si="63"/>
        <v>81.546165517955984</v>
      </c>
      <c r="V360" s="49" t="b">
        <f t="shared" si="49"/>
        <v>1</v>
      </c>
      <c r="W360" s="88">
        <v>44310</v>
      </c>
      <c r="X360" s="49">
        <v>671</v>
      </c>
      <c r="Y360" s="49">
        <f t="shared" si="50"/>
        <v>60170</v>
      </c>
    </row>
    <row r="361" spans="1:25" ht="21" x14ac:dyDescent="0.25">
      <c r="A361" s="278">
        <v>44311</v>
      </c>
      <c r="B361" s="84">
        <v>569</v>
      </c>
      <c r="C361" s="265">
        <f t="shared" si="39"/>
        <v>503.71428571428572</v>
      </c>
      <c r="D361" s="280">
        <f t="shared" si="55"/>
        <v>-7.0637849235635208E-2</v>
      </c>
      <c r="E361" s="242">
        <f t="shared" si="60"/>
        <v>2.2739981360671018</v>
      </c>
      <c r="F361" s="156">
        <f t="shared" si="54"/>
        <v>523.41420511830449</v>
      </c>
      <c r="G361" s="49">
        <f>MAX($B$2:B361)</f>
        <v>718</v>
      </c>
      <c r="H361" s="84">
        <f t="shared" si="48"/>
        <v>60744</v>
      </c>
      <c r="I361" s="265">
        <f t="shared" si="61"/>
        <v>81.137931434508729</v>
      </c>
      <c r="J361" s="88">
        <f t="shared" ref="J361:J371" si="64">I361+A361</f>
        <v>44392.13793143451</v>
      </c>
      <c r="K361" s="49">
        <f t="shared" ref="K361:K371" si="65">H361*2</f>
        <v>121488</v>
      </c>
      <c r="M361" s="279">
        <f t="shared" si="43"/>
        <v>522.85714285714289</v>
      </c>
      <c r="N361" s="279">
        <f t="shared" si="42"/>
        <v>3219</v>
      </c>
      <c r="O361" s="265">
        <f t="shared" si="62"/>
        <v>16.242843829050727</v>
      </c>
      <c r="P361" s="265">
        <f t="shared" si="59"/>
        <v>522.85714285714289</v>
      </c>
      <c r="T361" s="265">
        <f t="shared" si="63"/>
        <v>81.137931434508729</v>
      </c>
      <c r="V361" s="49" t="b">
        <f t="shared" si="49"/>
        <v>1</v>
      </c>
      <c r="W361" s="88">
        <v>44311</v>
      </c>
      <c r="X361" s="49">
        <v>569</v>
      </c>
      <c r="Y361" s="49">
        <f t="shared" si="50"/>
        <v>60739</v>
      </c>
    </row>
    <row r="362" spans="1:25" ht="21" x14ac:dyDescent="0.25">
      <c r="A362" s="284">
        <v>44312</v>
      </c>
      <c r="B362" s="91">
        <v>220</v>
      </c>
      <c r="C362" s="265">
        <f t="shared" si="39"/>
        <v>502.14285714285717</v>
      </c>
      <c r="D362" s="285">
        <f t="shared" si="55"/>
        <v>6.2896885394617463E-2</v>
      </c>
      <c r="E362" s="242">
        <f t="shared" si="60"/>
        <v>1.8512890094979648</v>
      </c>
      <c r="F362" s="286">
        <f t="shared" si="54"/>
        <v>487.80487804878049</v>
      </c>
      <c r="G362" s="49">
        <f>MAX($B$2:B362)</f>
        <v>718</v>
      </c>
      <c r="H362" s="84">
        <f t="shared" si="48"/>
        <v>60964</v>
      </c>
      <c r="I362" s="265">
        <f t="shared" si="61"/>
        <v>81.70336645604165</v>
      </c>
      <c r="J362" s="88">
        <f t="shared" si="64"/>
        <v>44393.703366456044</v>
      </c>
      <c r="K362" s="49">
        <f t="shared" si="65"/>
        <v>121928</v>
      </c>
      <c r="M362" s="279">
        <f t="shared" si="43"/>
        <v>487.28571428571428</v>
      </c>
      <c r="N362" s="279">
        <f t="shared" si="42"/>
        <v>3685</v>
      </c>
      <c r="O362" s="265">
        <f t="shared" si="62"/>
        <v>13.223492924985463</v>
      </c>
      <c r="P362" s="265">
        <f t="shared" si="59"/>
        <v>487.28571428571428</v>
      </c>
      <c r="T362" s="265">
        <f t="shared" si="63"/>
        <v>81.70336645604165</v>
      </c>
      <c r="V362" s="49" t="b">
        <f t="shared" si="49"/>
        <v>1</v>
      </c>
      <c r="W362" s="88">
        <v>44312</v>
      </c>
      <c r="X362" s="49">
        <v>220</v>
      </c>
      <c r="Y362" s="49">
        <f t="shared" si="50"/>
        <v>60959</v>
      </c>
    </row>
    <row r="363" spans="1:25" ht="21" x14ac:dyDescent="0.25">
      <c r="A363" s="278">
        <v>44313</v>
      </c>
      <c r="B363" s="84">
        <v>364</v>
      </c>
      <c r="C363" s="265">
        <f t="shared" si="39"/>
        <v>524.71428571428567</v>
      </c>
      <c r="D363" s="280">
        <f t="shared" ref="D363:D371" si="66">(SUM(B357:B363)/SUM(B350:B356))-1</f>
        <v>9.6417910447761157E-2</v>
      </c>
      <c r="E363" s="242">
        <f t="shared" si="60"/>
        <v>1.9230558598028478</v>
      </c>
      <c r="F363" s="156">
        <f t="shared" ref="F363:F371" si="67">SUM(B350:B363)/$G$344*100000</f>
        <v>502.17731728768479</v>
      </c>
      <c r="G363" s="84">
        <f>MAX($B$2:B363)</f>
        <v>718</v>
      </c>
      <c r="H363" s="84">
        <f t="shared" si="48"/>
        <v>61328</v>
      </c>
      <c r="I363" s="279">
        <f t="shared" si="61"/>
        <v>78.563257176507747</v>
      </c>
      <c r="J363" s="278">
        <f t="shared" si="64"/>
        <v>44391.563257176509</v>
      </c>
      <c r="K363" s="84">
        <f t="shared" si="65"/>
        <v>122656</v>
      </c>
      <c r="M363" s="279">
        <f t="shared" si="43"/>
        <v>501.64285714285717</v>
      </c>
      <c r="N363" s="279">
        <f t="shared" si="42"/>
        <v>3652</v>
      </c>
      <c r="O363" s="265">
        <f t="shared" si="62"/>
        <v>13.736113284306056</v>
      </c>
      <c r="P363" s="265">
        <f t="shared" si="59"/>
        <v>501.64285714285717</v>
      </c>
      <c r="T363" s="265">
        <f t="shared" si="63"/>
        <v>78.563257176507747</v>
      </c>
      <c r="V363" s="49" t="b">
        <f t="shared" si="49"/>
        <v>1</v>
      </c>
      <c r="W363" s="88">
        <v>44313</v>
      </c>
      <c r="X363" s="49">
        <v>364</v>
      </c>
      <c r="Y363" s="49">
        <f t="shared" si="50"/>
        <v>61323</v>
      </c>
    </row>
    <row r="364" spans="1:25" ht="21" x14ac:dyDescent="0.25">
      <c r="A364" s="278">
        <v>44314</v>
      </c>
      <c r="B364" s="84">
        <v>653</v>
      </c>
      <c r="C364" s="265">
        <f t="shared" si="39"/>
        <v>532</v>
      </c>
      <c r="D364" s="280">
        <f t="shared" si="66"/>
        <v>0.12270123605667771</v>
      </c>
      <c r="E364" s="242">
        <f t="shared" si="60"/>
        <v>1.7044299201161945</v>
      </c>
      <c r="F364" s="156">
        <f t="shared" si="67"/>
        <v>503.46440139863142</v>
      </c>
      <c r="G364" s="84">
        <f>MAX($B$2:B364)</f>
        <v>718</v>
      </c>
      <c r="H364" s="84">
        <f t="shared" si="48"/>
        <v>61981</v>
      </c>
      <c r="I364" s="279">
        <f t="shared" si="61"/>
        <v>78.304487613920642</v>
      </c>
      <c r="J364" s="278">
        <f t="shared" si="64"/>
        <v>44392.304487613917</v>
      </c>
      <c r="K364" s="84">
        <f t="shared" si="65"/>
        <v>123962</v>
      </c>
      <c r="M364" s="279">
        <f t="shared" si="43"/>
        <v>502.92857142857144</v>
      </c>
      <c r="N364" s="279">
        <f t="shared" si="42"/>
        <v>4131</v>
      </c>
      <c r="O364" s="265">
        <f t="shared" si="62"/>
        <v>12.17449942940139</v>
      </c>
      <c r="P364" s="265">
        <f t="shared" si="59"/>
        <v>502.92857142857144</v>
      </c>
      <c r="T364" s="265">
        <f t="shared" si="63"/>
        <v>78.304487613920642</v>
      </c>
      <c r="V364" s="49" t="b">
        <f t="shared" si="49"/>
        <v>1</v>
      </c>
      <c r="W364" s="88">
        <v>44314</v>
      </c>
      <c r="X364" s="49">
        <v>653</v>
      </c>
      <c r="Y364" s="49">
        <f t="shared" si="50"/>
        <v>61976</v>
      </c>
    </row>
    <row r="365" spans="1:25" ht="21" x14ac:dyDescent="0.25">
      <c r="A365" s="278">
        <v>44315</v>
      </c>
      <c r="B365" s="84">
        <v>635</v>
      </c>
      <c r="C365" s="265">
        <f t="shared" si="39"/>
        <v>536</v>
      </c>
      <c r="D365" s="280">
        <f t="shared" si="66"/>
        <v>0.13182503770739062</v>
      </c>
      <c r="E365" s="242">
        <f t="shared" si="60"/>
        <v>1.5655737704918034</v>
      </c>
      <c r="F365" s="156">
        <f t="shared" si="67"/>
        <v>505.32352289222098</v>
      </c>
      <c r="G365" s="84">
        <f>MAX($B$2:B365)</f>
        <v>718</v>
      </c>
      <c r="H365" s="84">
        <f t="shared" si="48"/>
        <v>62616</v>
      </c>
      <c r="I365" s="279">
        <f t="shared" si="61"/>
        <v>78.523076446933544</v>
      </c>
      <c r="J365" s="278">
        <f t="shared" si="64"/>
        <v>44393.523076446931</v>
      </c>
      <c r="K365" s="84">
        <f t="shared" si="65"/>
        <v>125232</v>
      </c>
      <c r="M365" s="279">
        <f t="shared" si="43"/>
        <v>504.78571428571428</v>
      </c>
      <c r="N365" s="279">
        <f t="shared" si="42"/>
        <v>4514</v>
      </c>
      <c r="O365" s="265">
        <f t="shared" si="62"/>
        <v>11.182669789227166</v>
      </c>
      <c r="P365" s="265">
        <f t="shared" si="59"/>
        <v>504.78571428571428</v>
      </c>
      <c r="T365" s="265">
        <f t="shared" si="63"/>
        <v>78.523076446933544</v>
      </c>
      <c r="V365" s="49" t="b">
        <f t="shared" si="49"/>
        <v>1</v>
      </c>
      <c r="W365" s="88">
        <v>44315</v>
      </c>
      <c r="X365" s="49">
        <v>635</v>
      </c>
      <c r="Y365" s="49">
        <f t="shared" si="50"/>
        <v>62611</v>
      </c>
    </row>
    <row r="366" spans="1:25" ht="21" x14ac:dyDescent="0.25">
      <c r="A366" s="278">
        <v>44316</v>
      </c>
      <c r="B366" s="84">
        <v>763</v>
      </c>
      <c r="C366" s="265">
        <f t="shared" si="39"/>
        <v>553.57142857142856</v>
      </c>
      <c r="D366" s="280">
        <f t="shared" si="66"/>
        <v>0.12940833576216848</v>
      </c>
      <c r="E366" s="242">
        <f t="shared" si="60"/>
        <v>1.4501786423183802</v>
      </c>
      <c r="F366" s="156">
        <f t="shared" si="67"/>
        <v>522.41313969867929</v>
      </c>
      <c r="G366" s="84">
        <f>MAX($B$2:B366)</f>
        <v>763</v>
      </c>
      <c r="H366" s="84">
        <f t="shared" si="48"/>
        <v>63379</v>
      </c>
      <c r="I366" s="279">
        <f t="shared" si="61"/>
        <v>76.907658327742553</v>
      </c>
      <c r="J366" s="278">
        <f t="shared" si="64"/>
        <v>44392.907658327742</v>
      </c>
      <c r="K366" s="84">
        <f t="shared" si="65"/>
        <v>126758</v>
      </c>
      <c r="M366" s="279">
        <f t="shared" si="43"/>
        <v>521.85714285714289</v>
      </c>
      <c r="N366" s="279">
        <f t="shared" si="42"/>
        <v>5038</v>
      </c>
      <c r="O366" s="265">
        <f t="shared" si="62"/>
        <v>10.358418873702718</v>
      </c>
      <c r="P366" s="265">
        <f t="shared" si="59"/>
        <v>521.85714285714289</v>
      </c>
      <c r="T366" s="265">
        <f t="shared" si="63"/>
        <v>76.907658327742553</v>
      </c>
      <c r="V366" s="49" t="b">
        <f t="shared" si="49"/>
        <v>1</v>
      </c>
      <c r="W366" s="88">
        <v>44316</v>
      </c>
      <c r="X366" s="49">
        <v>763</v>
      </c>
      <c r="Y366" s="49">
        <f t="shared" si="50"/>
        <v>63374</v>
      </c>
    </row>
    <row r="367" spans="1:25" ht="21" x14ac:dyDescent="0.25">
      <c r="A367" s="278">
        <v>44317</v>
      </c>
      <c r="B367" s="84">
        <v>565</v>
      </c>
      <c r="C367" s="265">
        <f t="shared" ref="C367:C430" si="68">AVERAGE(B361:B367)</f>
        <v>538.42857142857144</v>
      </c>
      <c r="D367" s="280">
        <f t="shared" si="66"/>
        <v>8.4292289988492586E-2</v>
      </c>
      <c r="E367" s="242">
        <f t="shared" si="60"/>
        <v>1.3739806561729566</v>
      </c>
      <c r="F367" s="156">
        <f t="shared" si="67"/>
        <v>518.05135465602677</v>
      </c>
      <c r="G367" s="84">
        <f>MAX($B$2:B367)</f>
        <v>763</v>
      </c>
      <c r="H367" s="84">
        <f t="shared" si="48"/>
        <v>63944</v>
      </c>
      <c r="I367" s="279">
        <f t="shared" si="61"/>
        <v>79.867868744780594</v>
      </c>
      <c r="J367" s="278">
        <f t="shared" si="64"/>
        <v>44396.867868744783</v>
      </c>
      <c r="K367" s="84">
        <f t="shared" si="65"/>
        <v>127888</v>
      </c>
      <c r="M367" s="279">
        <f t="shared" si="43"/>
        <v>517.5</v>
      </c>
      <c r="N367" s="279">
        <f t="shared" si="42"/>
        <v>5273</v>
      </c>
      <c r="O367" s="265">
        <f t="shared" si="62"/>
        <v>9.8141475440925472</v>
      </c>
      <c r="P367" s="265">
        <f t="shared" ref="P367:P400" si="69">AVERAGE(B354:B367)</f>
        <v>517.5</v>
      </c>
      <c r="T367" s="265">
        <f t="shared" ref="T367:T430" si="70">LN(2)/(LN(H367)-LN(H360))*7</f>
        <v>79.867868744780594</v>
      </c>
      <c r="V367" s="49" t="b">
        <f t="shared" si="49"/>
        <v>1</v>
      </c>
      <c r="W367" s="88">
        <v>44317</v>
      </c>
      <c r="X367" s="49">
        <v>565</v>
      </c>
      <c r="Y367" s="49">
        <f t="shared" si="50"/>
        <v>63939</v>
      </c>
    </row>
    <row r="368" spans="1:25" ht="21" x14ac:dyDescent="0.25">
      <c r="A368" s="278">
        <v>44318</v>
      </c>
      <c r="B368" s="84">
        <v>0</v>
      </c>
      <c r="C368" s="265">
        <f t="shared" si="68"/>
        <v>457.14285714285717</v>
      </c>
      <c r="D368" s="280">
        <f t="shared" si="66"/>
        <v>-9.2456040839478115E-2</v>
      </c>
      <c r="E368" s="242">
        <f t="shared" si="60"/>
        <v>1.1612569060773481</v>
      </c>
      <c r="F368" s="156">
        <f t="shared" si="67"/>
        <v>480.94042945706508</v>
      </c>
      <c r="G368" s="84">
        <f>MAX($B$2:B368)</f>
        <v>763</v>
      </c>
      <c r="H368" s="84">
        <f t="shared" si="48"/>
        <v>63944</v>
      </c>
      <c r="I368" s="279">
        <f t="shared" si="61"/>
        <v>94.508922173122613</v>
      </c>
      <c r="J368" s="278">
        <f t="shared" si="64"/>
        <v>44412.508922173125</v>
      </c>
      <c r="K368" s="84">
        <f t="shared" si="65"/>
        <v>127888</v>
      </c>
      <c r="M368" s="279">
        <f t="shared" si="43"/>
        <v>480.42857142857144</v>
      </c>
      <c r="N368" s="279">
        <f t="shared" si="42"/>
        <v>5792</v>
      </c>
      <c r="O368" s="265">
        <f t="shared" ref="O368:O373" si="71">M368*100/N368</f>
        <v>8.2946921862667722</v>
      </c>
      <c r="P368" s="265">
        <f t="shared" si="69"/>
        <v>480.42857142857144</v>
      </c>
      <c r="T368" s="265">
        <f t="shared" si="70"/>
        <v>94.508922173122613</v>
      </c>
      <c r="V368" s="49" t="b">
        <f t="shared" si="49"/>
        <v>1</v>
      </c>
      <c r="W368" s="88">
        <v>44318</v>
      </c>
      <c r="X368" s="49">
        <v>0</v>
      </c>
      <c r="Y368" s="49">
        <f t="shared" si="50"/>
        <v>63939</v>
      </c>
    </row>
    <row r="369" spans="1:25" ht="21" x14ac:dyDescent="0.25">
      <c r="A369" s="278">
        <v>44319</v>
      </c>
      <c r="B369" s="84">
        <v>593</v>
      </c>
      <c r="C369" s="265">
        <f t="shared" si="68"/>
        <v>510.42857142857144</v>
      </c>
      <c r="D369" s="280">
        <f t="shared" si="66"/>
        <v>1.6500711237553256E-2</v>
      </c>
      <c r="E369" s="242">
        <f t="shared" si="60"/>
        <v>1.2309829802014589</v>
      </c>
      <c r="F369" s="156">
        <f t="shared" si="67"/>
        <v>506.82512102165873</v>
      </c>
      <c r="G369" s="84">
        <f>MAX($B$2:B369)</f>
        <v>763</v>
      </c>
      <c r="H369" s="84">
        <f t="shared" si="48"/>
        <v>64537</v>
      </c>
      <c r="I369" s="279">
        <f t="shared" si="61"/>
        <v>85.190329369033975</v>
      </c>
      <c r="J369" s="278">
        <f t="shared" si="64"/>
        <v>44404.190329369034</v>
      </c>
      <c r="K369" s="84">
        <f t="shared" si="65"/>
        <v>129074</v>
      </c>
      <c r="M369" s="279">
        <f t="shared" si="43"/>
        <v>506.28571428571428</v>
      </c>
      <c r="N369" s="279">
        <f t="shared" si="42"/>
        <v>5758</v>
      </c>
      <c r="O369" s="265">
        <f t="shared" si="71"/>
        <v>8.7927355728675636</v>
      </c>
      <c r="P369" s="265">
        <f t="shared" si="69"/>
        <v>506.28571428571428</v>
      </c>
      <c r="T369" s="265">
        <f t="shared" si="70"/>
        <v>85.190329369033975</v>
      </c>
      <c r="V369" s="49" t="b">
        <f t="shared" si="49"/>
        <v>1</v>
      </c>
      <c r="W369" s="88">
        <v>44319</v>
      </c>
      <c r="X369" s="49">
        <v>593</v>
      </c>
      <c r="Y369" s="49">
        <f t="shared" si="50"/>
        <v>64532</v>
      </c>
    </row>
    <row r="370" spans="1:25" ht="21" x14ac:dyDescent="0.25">
      <c r="A370" s="278">
        <v>44320</v>
      </c>
      <c r="B370" s="84">
        <v>305</v>
      </c>
      <c r="C370" s="265">
        <f t="shared" si="68"/>
        <v>502</v>
      </c>
      <c r="D370" s="280">
        <f t="shared" si="66"/>
        <v>-4.328886468826576E-2</v>
      </c>
      <c r="E370" s="242">
        <f t="shared" si="60"/>
        <v>1.2270787092368107</v>
      </c>
      <c r="F370" s="156">
        <f t="shared" si="67"/>
        <v>513.90408363186532</v>
      </c>
      <c r="G370" s="84">
        <f>MAX($B$2:B370)</f>
        <v>763</v>
      </c>
      <c r="H370" s="84">
        <f t="shared" si="48"/>
        <v>64842</v>
      </c>
      <c r="I370" s="279">
        <f t="shared" si="61"/>
        <v>87.083428718828614</v>
      </c>
      <c r="J370" s="278">
        <f t="shared" si="64"/>
        <v>44407.083428718826</v>
      </c>
      <c r="K370" s="84">
        <f t="shared" si="65"/>
        <v>129684</v>
      </c>
      <c r="M370" s="279">
        <f t="shared" si="43"/>
        <v>513.35714285714289</v>
      </c>
      <c r="N370" s="279">
        <f t="shared" si="42"/>
        <v>5857</v>
      </c>
      <c r="O370" s="265">
        <f t="shared" si="71"/>
        <v>8.764847923120076</v>
      </c>
      <c r="P370" s="265">
        <f t="shared" si="69"/>
        <v>513.35714285714289</v>
      </c>
      <c r="Q370" s="288">
        <f>H370/$G$344</f>
        <v>4.6365059956668168E-2</v>
      </c>
      <c r="T370" s="265">
        <f t="shared" si="70"/>
        <v>87.083428718828614</v>
      </c>
      <c r="V370" s="49" t="b">
        <f t="shared" si="49"/>
        <v>1</v>
      </c>
      <c r="W370" s="88">
        <v>44320</v>
      </c>
      <c r="X370" s="49">
        <v>305</v>
      </c>
      <c r="Y370" s="49">
        <f t="shared" si="50"/>
        <v>64837</v>
      </c>
    </row>
    <row r="371" spans="1:25" ht="21" x14ac:dyDescent="0.25">
      <c r="A371" s="278">
        <v>44321</v>
      </c>
      <c r="B371" s="84">
        <v>589</v>
      </c>
      <c r="C371" s="265">
        <f t="shared" si="68"/>
        <v>492.85714285714283</v>
      </c>
      <c r="D371" s="280">
        <f t="shared" si="66"/>
        <v>-7.3576799140708915E-2</v>
      </c>
      <c r="E371" s="242">
        <f t="shared" si="60"/>
        <v>1.1869622766379881</v>
      </c>
      <c r="F371" s="156">
        <f t="shared" si="67"/>
        <v>512.97452288507054</v>
      </c>
      <c r="G371" s="84">
        <f>MAX($B$2:B371)</f>
        <v>763</v>
      </c>
      <c r="H371" s="84">
        <f t="shared" si="48"/>
        <v>65431</v>
      </c>
      <c r="I371" s="279">
        <f t="shared" si="61"/>
        <v>89.573298896975075</v>
      </c>
      <c r="J371" s="278">
        <f t="shared" si="64"/>
        <v>44410.573298896976</v>
      </c>
      <c r="K371" s="84">
        <f t="shared" si="65"/>
        <v>130862</v>
      </c>
      <c r="M371" s="279">
        <f t="shared" si="43"/>
        <v>512.42857142857144</v>
      </c>
      <c r="N371" s="279">
        <f t="shared" si="42"/>
        <v>6044</v>
      </c>
      <c r="O371" s="265">
        <f t="shared" si="71"/>
        <v>8.4783019759856302</v>
      </c>
      <c r="P371" s="265">
        <f t="shared" si="69"/>
        <v>512.42857142857144</v>
      </c>
      <c r="T371" s="265">
        <f t="shared" si="70"/>
        <v>89.573298896975075</v>
      </c>
      <c r="V371" s="49" t="b">
        <f t="shared" si="49"/>
        <v>1</v>
      </c>
      <c r="W371" s="88">
        <v>44321</v>
      </c>
      <c r="X371" s="49">
        <v>589</v>
      </c>
      <c r="Y371" s="49">
        <f t="shared" si="50"/>
        <v>65426</v>
      </c>
    </row>
    <row r="372" spans="1:25" ht="21" x14ac:dyDescent="0.25">
      <c r="A372" s="278">
        <v>44322</v>
      </c>
      <c r="B372" s="84">
        <v>844</v>
      </c>
      <c r="C372" s="265">
        <f t="shared" si="68"/>
        <v>522.71428571428567</v>
      </c>
      <c r="D372" s="280">
        <f t="shared" ref="D372:D379" si="72">(SUM(B366:B372)/SUM(B359:B365))-1</f>
        <v>-2.4786780383795337E-2</v>
      </c>
      <c r="E372" s="242">
        <f t="shared" si="60"/>
        <v>1.1819776714513557</v>
      </c>
      <c r="F372" s="156">
        <f t="shared" ref="F372:F379" si="73">SUM(B359:B372)/$G$344*100000</f>
        <v>529.92113034586805</v>
      </c>
      <c r="G372" s="84">
        <f>MAX($B$2:B372)</f>
        <v>844</v>
      </c>
      <c r="H372" s="84">
        <f t="shared" si="48"/>
        <v>66275</v>
      </c>
      <c r="I372" s="279">
        <f t="shared" si="61"/>
        <v>85.435227997858817</v>
      </c>
      <c r="J372" s="278">
        <f t="shared" ref="J372:J379" si="74">I372+A372</f>
        <v>44407.435227997856</v>
      </c>
      <c r="K372" s="84">
        <f t="shared" ref="K372:K379" si="75">H372*2</f>
        <v>132550</v>
      </c>
      <c r="M372" s="279">
        <f t="shared" si="43"/>
        <v>529.35714285714289</v>
      </c>
      <c r="N372" s="279">
        <f t="shared" si="42"/>
        <v>6270</v>
      </c>
      <c r="O372" s="265">
        <f t="shared" si="71"/>
        <v>8.4426976532239699</v>
      </c>
      <c r="P372" s="265">
        <f t="shared" si="69"/>
        <v>529.35714285714289</v>
      </c>
      <c r="T372" s="265">
        <f t="shared" si="70"/>
        <v>85.435227997858817</v>
      </c>
      <c r="V372" s="49" t="b">
        <f t="shared" si="49"/>
        <v>1</v>
      </c>
      <c r="W372" s="88">
        <v>44322</v>
      </c>
      <c r="X372" s="49">
        <v>844</v>
      </c>
      <c r="Y372" s="49">
        <f t="shared" si="50"/>
        <v>66270</v>
      </c>
    </row>
    <row r="373" spans="1:25" ht="21" x14ac:dyDescent="0.25">
      <c r="A373" s="278">
        <v>44323</v>
      </c>
      <c r="B373" s="84">
        <v>726</v>
      </c>
      <c r="C373" s="265">
        <f t="shared" si="68"/>
        <v>517.42857142857144</v>
      </c>
      <c r="D373" s="280">
        <f t="shared" si="72"/>
        <v>-6.5290322580645155E-2</v>
      </c>
      <c r="E373" s="242">
        <f t="shared" si="60"/>
        <v>1.1581955816468408</v>
      </c>
      <c r="F373" s="156">
        <f t="shared" si="73"/>
        <v>536.07053220927992</v>
      </c>
      <c r="G373" s="84">
        <f>MAX($B$2:B373)</f>
        <v>844</v>
      </c>
      <c r="H373" s="84">
        <f t="shared" si="48"/>
        <v>67001</v>
      </c>
      <c r="I373" s="279">
        <f t="shared" si="61"/>
        <v>87.306037356372258</v>
      </c>
      <c r="J373" s="278">
        <f t="shared" si="74"/>
        <v>44410.306037356371</v>
      </c>
      <c r="K373" s="84">
        <f t="shared" si="75"/>
        <v>134002</v>
      </c>
      <c r="M373" s="279">
        <f t="shared" si="43"/>
        <v>535.5</v>
      </c>
      <c r="N373" s="279">
        <f t="shared" si="42"/>
        <v>6473</v>
      </c>
      <c r="O373" s="265">
        <f t="shared" si="71"/>
        <v>8.2728255831917199</v>
      </c>
      <c r="P373" s="265">
        <f t="shared" si="69"/>
        <v>535.5</v>
      </c>
      <c r="T373" s="265">
        <f t="shared" si="70"/>
        <v>87.306037356372258</v>
      </c>
      <c r="V373" s="49" t="b">
        <f t="shared" si="49"/>
        <v>1</v>
      </c>
      <c r="W373" s="88">
        <v>44323</v>
      </c>
      <c r="X373" s="49">
        <v>726</v>
      </c>
      <c r="Y373" s="49">
        <f t="shared" si="50"/>
        <v>66996</v>
      </c>
    </row>
    <row r="374" spans="1:25" ht="21" x14ac:dyDescent="0.25">
      <c r="A374" s="278">
        <v>44324</v>
      </c>
      <c r="B374" s="84">
        <v>741</v>
      </c>
      <c r="C374" s="265">
        <f t="shared" si="68"/>
        <v>542.57142857142856</v>
      </c>
      <c r="D374" s="280">
        <f t="shared" si="72"/>
        <v>7.6943486335898648E-3</v>
      </c>
      <c r="E374" s="242">
        <f t="shared" si="60"/>
        <v>1.1208709820767293</v>
      </c>
      <c r="F374" s="156">
        <f t="shared" si="73"/>
        <v>541.07585930740572</v>
      </c>
      <c r="G374" s="84">
        <f>MAX($B$2:B374)</f>
        <v>844</v>
      </c>
      <c r="H374" s="84">
        <f t="shared" si="48"/>
        <v>67742</v>
      </c>
      <c r="I374" s="279">
        <f t="shared" ref="I374:I381" si="76">LN(2)/(LN(H374)-LN(H367))*7</f>
        <v>84.092582307639887</v>
      </c>
      <c r="J374" s="278">
        <f t="shared" si="74"/>
        <v>44408.09258230764</v>
      </c>
      <c r="K374" s="84">
        <f t="shared" si="75"/>
        <v>135484</v>
      </c>
      <c r="M374" s="279">
        <f t="shared" si="43"/>
        <v>540.5</v>
      </c>
      <c r="N374" s="279">
        <f t="shared" ref="N374:N432" si="77">SUM(B347:B360)</f>
        <v>6751</v>
      </c>
      <c r="O374" s="265">
        <f t="shared" ref="O374:O379" si="78">M374*100/N374</f>
        <v>8.0062213005480665</v>
      </c>
      <c r="P374" s="265">
        <f t="shared" si="69"/>
        <v>540.5</v>
      </c>
      <c r="T374" s="265">
        <f t="shared" si="70"/>
        <v>84.092582307639887</v>
      </c>
      <c r="V374" s="49" t="b">
        <f t="shared" si="49"/>
        <v>1</v>
      </c>
      <c r="W374" s="88">
        <v>44324</v>
      </c>
      <c r="X374" s="49">
        <v>741</v>
      </c>
      <c r="Y374" s="49">
        <f t="shared" si="50"/>
        <v>67737</v>
      </c>
    </row>
    <row r="375" spans="1:25" ht="21" x14ac:dyDescent="0.25">
      <c r="A375" s="278">
        <v>44325</v>
      </c>
      <c r="B375" s="84">
        <v>0</v>
      </c>
      <c r="C375" s="265">
        <f t="shared" si="68"/>
        <v>542.57142857142856</v>
      </c>
      <c r="D375" s="280">
        <f t="shared" si="72"/>
        <v>0.1868749999999999</v>
      </c>
      <c r="E375" s="242">
        <f t="shared" si="60"/>
        <v>0.95601092896174866</v>
      </c>
      <c r="F375" s="156">
        <f t="shared" si="73"/>
        <v>500.38970046692549</v>
      </c>
      <c r="G375" s="84">
        <f>MAX($B$2:B375)</f>
        <v>844</v>
      </c>
      <c r="H375" s="84">
        <f t="shared" si="48"/>
        <v>67742</v>
      </c>
      <c r="I375" s="279">
        <f t="shared" si="76"/>
        <v>84.092582307639887</v>
      </c>
      <c r="J375" s="278">
        <f t="shared" si="74"/>
        <v>44409.09258230764</v>
      </c>
      <c r="K375" s="84">
        <f t="shared" si="75"/>
        <v>135484</v>
      </c>
      <c r="M375" s="279">
        <f t="shared" si="43"/>
        <v>499.85714285714283</v>
      </c>
      <c r="N375" s="279">
        <f t="shared" si="77"/>
        <v>7320</v>
      </c>
      <c r="O375" s="265">
        <f t="shared" si="78"/>
        <v>6.8286494925839181</v>
      </c>
      <c r="P375" s="265">
        <f t="shared" si="69"/>
        <v>499.85714285714283</v>
      </c>
      <c r="T375" s="265">
        <f t="shared" si="70"/>
        <v>84.092582307639887</v>
      </c>
      <c r="V375" s="49" t="b">
        <f t="shared" si="49"/>
        <v>1</v>
      </c>
      <c r="W375" s="88">
        <v>44325</v>
      </c>
      <c r="X375" s="49">
        <v>0</v>
      </c>
      <c r="Y375" s="49">
        <f t="shared" si="50"/>
        <v>67737</v>
      </c>
    </row>
    <row r="376" spans="1:25" ht="21" x14ac:dyDescent="0.25">
      <c r="A376" s="278">
        <v>44326</v>
      </c>
      <c r="B376" s="84">
        <v>693</v>
      </c>
      <c r="C376" s="265">
        <f t="shared" si="68"/>
        <v>556.85714285714289</v>
      </c>
      <c r="D376" s="280">
        <f t="shared" si="72"/>
        <v>9.095997760985175E-2</v>
      </c>
      <c r="E376" s="242">
        <f t="shared" si="60"/>
        <v>1.0951333919671651</v>
      </c>
      <c r="F376" s="156">
        <f t="shared" si="73"/>
        <v>534.21141071569025</v>
      </c>
      <c r="G376" s="84">
        <f>MAX($B$2:B376)</f>
        <v>844</v>
      </c>
      <c r="H376" s="84">
        <f t="shared" si="48"/>
        <v>68435</v>
      </c>
      <c r="I376" s="279">
        <f t="shared" si="76"/>
        <v>82.734647996267952</v>
      </c>
      <c r="J376" s="278">
        <f t="shared" si="74"/>
        <v>44408.734647996265</v>
      </c>
      <c r="K376" s="84">
        <f t="shared" si="75"/>
        <v>136870</v>
      </c>
      <c r="M376" s="279">
        <f t="shared" si="43"/>
        <v>533.64285714285711</v>
      </c>
      <c r="N376" s="279">
        <f t="shared" si="77"/>
        <v>6822</v>
      </c>
      <c r="O376" s="265">
        <f t="shared" si="78"/>
        <v>7.8223813711940355</v>
      </c>
      <c r="P376" s="265">
        <f t="shared" si="69"/>
        <v>533.64285714285711</v>
      </c>
      <c r="T376" s="265">
        <f t="shared" si="70"/>
        <v>82.734647996267952</v>
      </c>
      <c r="V376" s="49" t="b">
        <f t="shared" si="49"/>
        <v>1</v>
      </c>
      <c r="W376" s="88">
        <v>44326</v>
      </c>
      <c r="X376" s="49">
        <v>693</v>
      </c>
      <c r="Y376" s="49">
        <f t="shared" si="50"/>
        <v>68430</v>
      </c>
    </row>
    <row r="377" spans="1:25" ht="21" x14ac:dyDescent="0.25">
      <c r="A377" s="278">
        <v>44327</v>
      </c>
      <c r="B377" s="84">
        <v>417</v>
      </c>
      <c r="C377" s="265">
        <f t="shared" si="68"/>
        <v>572.85714285714289</v>
      </c>
      <c r="D377" s="280">
        <f t="shared" si="72"/>
        <v>0.14114968696641994</v>
      </c>
      <c r="E377" s="242">
        <f t="shared" si="60"/>
        <v>1.0713370354549339</v>
      </c>
      <c r="F377" s="156">
        <f t="shared" si="73"/>
        <v>538.00115837569979</v>
      </c>
      <c r="G377" s="84">
        <f>MAX($B$2:B377)</f>
        <v>844</v>
      </c>
      <c r="H377" s="84">
        <f t="shared" si="48"/>
        <v>68852</v>
      </c>
      <c r="I377" s="279">
        <f t="shared" si="76"/>
        <v>80.859446481307515</v>
      </c>
      <c r="J377" s="278">
        <f t="shared" si="74"/>
        <v>44407.859446481307</v>
      </c>
      <c r="K377" s="84">
        <f t="shared" si="75"/>
        <v>137704</v>
      </c>
      <c r="M377" s="279">
        <f t="shared" si="43"/>
        <v>537.42857142857144</v>
      </c>
      <c r="N377" s="279">
        <f t="shared" si="77"/>
        <v>7023</v>
      </c>
      <c r="O377" s="265">
        <f t="shared" si="78"/>
        <v>7.6524073961066703</v>
      </c>
      <c r="P377" s="265">
        <f t="shared" si="69"/>
        <v>537.42857142857144</v>
      </c>
      <c r="T377" s="265">
        <f t="shared" si="70"/>
        <v>80.859446481307515</v>
      </c>
      <c r="V377" s="49" t="b">
        <f t="shared" si="49"/>
        <v>1</v>
      </c>
      <c r="W377" s="88">
        <v>44327</v>
      </c>
      <c r="X377" s="49">
        <v>417</v>
      </c>
      <c r="Y377" s="49">
        <f t="shared" si="50"/>
        <v>68847</v>
      </c>
    </row>
    <row r="378" spans="1:25" ht="21" x14ac:dyDescent="0.25">
      <c r="A378" s="278">
        <v>44328</v>
      </c>
      <c r="B378" s="84">
        <v>713</v>
      </c>
      <c r="C378" s="265">
        <f t="shared" si="68"/>
        <v>590.57142857142856</v>
      </c>
      <c r="D378" s="280">
        <f t="shared" si="72"/>
        <v>0.19826086956521749</v>
      </c>
      <c r="E378" s="242">
        <f t="shared" si="60"/>
        <v>1.0771197273114614</v>
      </c>
      <c r="F378" s="156">
        <f t="shared" si="73"/>
        <v>542.29143874552199</v>
      </c>
      <c r="G378" s="84">
        <f>MAX($B$2:B378)</f>
        <v>844</v>
      </c>
      <c r="H378" s="84">
        <f t="shared" si="48"/>
        <v>69565</v>
      </c>
      <c r="I378" s="279">
        <f t="shared" si="76"/>
        <v>79.196888853922729</v>
      </c>
      <c r="J378" s="278">
        <f t="shared" si="74"/>
        <v>44407.19688885392</v>
      </c>
      <c r="K378" s="84">
        <f t="shared" si="75"/>
        <v>139130</v>
      </c>
      <c r="M378" s="279">
        <f t="shared" si="43"/>
        <v>541.71428571428567</v>
      </c>
      <c r="N378" s="279">
        <f t="shared" si="77"/>
        <v>7041</v>
      </c>
      <c r="O378" s="265">
        <f t="shared" si="78"/>
        <v>7.6937123379390098</v>
      </c>
      <c r="P378" s="265">
        <f t="shared" si="69"/>
        <v>541.71428571428567</v>
      </c>
      <c r="T378" s="265">
        <f t="shared" si="70"/>
        <v>79.196888853922729</v>
      </c>
      <c r="V378" s="49" t="b">
        <f t="shared" si="49"/>
        <v>1</v>
      </c>
      <c r="W378" s="88">
        <v>44328</v>
      </c>
      <c r="X378" s="49">
        <v>713</v>
      </c>
      <c r="Y378" s="49">
        <f t="shared" si="50"/>
        <v>69560</v>
      </c>
    </row>
    <row r="379" spans="1:25" ht="21" x14ac:dyDescent="0.25">
      <c r="A379" s="278">
        <v>44329</v>
      </c>
      <c r="B379" s="84">
        <v>696</v>
      </c>
      <c r="C379" s="265">
        <f t="shared" si="68"/>
        <v>569.42857142857144</v>
      </c>
      <c r="D379" s="280">
        <f t="shared" si="72"/>
        <v>8.9368679967204212E-2</v>
      </c>
      <c r="E379" s="242">
        <f t="shared" si="60"/>
        <v>1.0817885948776</v>
      </c>
      <c r="F379" s="156">
        <f t="shared" si="73"/>
        <v>546.6532237881745</v>
      </c>
      <c r="G379" s="84">
        <f>MAX($B$2:B379)</f>
        <v>844</v>
      </c>
      <c r="H379" s="84">
        <f t="shared" si="48"/>
        <v>70261</v>
      </c>
      <c r="I379" s="279">
        <f t="shared" si="76"/>
        <v>83.076838556257826</v>
      </c>
      <c r="J379" s="278">
        <f t="shared" si="74"/>
        <v>44412.076838556255</v>
      </c>
      <c r="K379" s="84">
        <f t="shared" si="75"/>
        <v>140522</v>
      </c>
      <c r="M379" s="279">
        <f t="shared" si="43"/>
        <v>546.07142857142856</v>
      </c>
      <c r="N379" s="279">
        <f t="shared" si="77"/>
        <v>7067</v>
      </c>
      <c r="O379" s="265">
        <f t="shared" si="78"/>
        <v>7.7270613919828577</v>
      </c>
      <c r="P379" s="265">
        <f t="shared" si="69"/>
        <v>546.07142857142856</v>
      </c>
      <c r="T379" s="265">
        <f t="shared" si="70"/>
        <v>83.076838556257826</v>
      </c>
      <c r="V379" s="49" t="b">
        <f t="shared" si="49"/>
        <v>1</v>
      </c>
      <c r="W379" s="88">
        <v>44329</v>
      </c>
      <c r="X379" s="49">
        <v>696</v>
      </c>
      <c r="Y379" s="49">
        <f t="shared" si="50"/>
        <v>70256</v>
      </c>
    </row>
    <row r="380" spans="1:25" ht="21" x14ac:dyDescent="0.25">
      <c r="A380" s="278">
        <v>44330</v>
      </c>
      <c r="B380" s="84">
        <v>806</v>
      </c>
      <c r="C380" s="265">
        <f t="shared" si="68"/>
        <v>580.85714285714289</v>
      </c>
      <c r="D380" s="280">
        <f t="shared" ref="D380:D402" si="79">(SUM(B374:B380)/SUM(B367:B373))-1</f>
        <v>0.12258420762009936</v>
      </c>
      <c r="E380" s="242">
        <f t="shared" si="60"/>
        <v>1.0522857924993156</v>
      </c>
      <c r="F380" s="156">
        <f t="shared" ref="F380:F402" si="80">SUM(B367:B380)/$G$344*100000</f>
        <v>549.72792471988043</v>
      </c>
      <c r="G380" s="84">
        <f>MAX($B$2:B380)</f>
        <v>844</v>
      </c>
      <c r="H380" s="84">
        <f t="shared" si="48"/>
        <v>71067</v>
      </c>
      <c r="I380" s="279">
        <f t="shared" si="76"/>
        <v>82.35568222723613</v>
      </c>
      <c r="J380" s="278">
        <f t="shared" ref="J380:J402" si="81">I380+A380</f>
        <v>44412.355682227237</v>
      </c>
      <c r="K380" s="84">
        <f t="shared" ref="K380:K402" si="82">H380*2</f>
        <v>142134</v>
      </c>
      <c r="M380" s="279">
        <f t="shared" si="43"/>
        <v>549.14285714285711</v>
      </c>
      <c r="N380" s="279">
        <f t="shared" si="77"/>
        <v>7306</v>
      </c>
      <c r="O380" s="265">
        <f t="shared" ref="O380:O402" si="83">M380*100/N380</f>
        <v>7.5163270892808249</v>
      </c>
      <c r="P380" s="265">
        <f t="shared" si="69"/>
        <v>549.14285714285711</v>
      </c>
      <c r="T380" s="265">
        <f t="shared" si="70"/>
        <v>82.35568222723613</v>
      </c>
      <c r="V380" s="49" t="b">
        <f t="shared" si="49"/>
        <v>1</v>
      </c>
      <c r="W380" s="88">
        <v>44330</v>
      </c>
      <c r="X380" s="49">
        <v>806</v>
      </c>
      <c r="Y380" s="49">
        <f t="shared" si="50"/>
        <v>71062</v>
      </c>
    </row>
    <row r="381" spans="1:25" ht="21" x14ac:dyDescent="0.25">
      <c r="A381" s="278">
        <v>44331</v>
      </c>
      <c r="B381" s="84">
        <v>925</v>
      </c>
      <c r="C381" s="265">
        <f t="shared" si="68"/>
        <v>607.14285714285711</v>
      </c>
      <c r="D381" s="280">
        <f t="shared" si="79"/>
        <v>0.11901000526592953</v>
      </c>
      <c r="E381" s="242">
        <f t="shared" si="60"/>
        <v>1.1108350586611455</v>
      </c>
      <c r="F381" s="156">
        <f t="shared" si="80"/>
        <v>575.4696069388134</v>
      </c>
      <c r="G381" s="84">
        <f>MAX($B$2:B381)</f>
        <v>925</v>
      </c>
      <c r="H381" s="84">
        <f t="shared" si="48"/>
        <v>71992</v>
      </c>
      <c r="I381" s="279">
        <f t="shared" si="76"/>
        <v>79.739350811508416</v>
      </c>
      <c r="J381" s="278">
        <f t="shared" si="81"/>
        <v>44410.739350811506</v>
      </c>
      <c r="K381" s="84">
        <f t="shared" si="82"/>
        <v>143984</v>
      </c>
      <c r="M381" s="279">
        <f t="shared" si="43"/>
        <v>574.85714285714289</v>
      </c>
      <c r="N381" s="279">
        <f t="shared" si="77"/>
        <v>7245</v>
      </c>
      <c r="O381" s="265">
        <f t="shared" si="83"/>
        <v>7.9345361332938982</v>
      </c>
      <c r="P381" s="265">
        <f t="shared" si="69"/>
        <v>574.85714285714289</v>
      </c>
      <c r="T381" s="265">
        <f t="shared" si="70"/>
        <v>79.739350811508416</v>
      </c>
      <c r="V381" s="49" t="b">
        <f t="shared" si="49"/>
        <v>1</v>
      </c>
      <c r="W381" s="88">
        <v>44331</v>
      </c>
      <c r="X381" s="49">
        <v>925</v>
      </c>
      <c r="Y381" s="49">
        <f t="shared" si="50"/>
        <v>71987</v>
      </c>
    </row>
    <row r="382" spans="1:25" ht="21" x14ac:dyDescent="0.25">
      <c r="A382" s="278">
        <v>44332</v>
      </c>
      <c r="B382" s="84">
        <v>0</v>
      </c>
      <c r="C382" s="265">
        <f t="shared" si="68"/>
        <v>607.14285714285711</v>
      </c>
      <c r="D382" s="280">
        <f t="shared" si="79"/>
        <v>0.11901000526592953</v>
      </c>
      <c r="E382" s="242">
        <f t="shared" si="60"/>
        <v>1.1965506987808505</v>
      </c>
      <c r="F382" s="156">
        <f t="shared" si="80"/>
        <v>575.4696069388134</v>
      </c>
      <c r="G382" s="84">
        <f>MAX($B$2:B382)</f>
        <v>925</v>
      </c>
      <c r="H382" s="84">
        <f t="shared" si="48"/>
        <v>71992</v>
      </c>
      <c r="I382" s="279">
        <f>LN(2)/(LN(H382)-LN(H375))*7</f>
        <v>79.739350811508416</v>
      </c>
      <c r="J382" s="278">
        <f t="shared" si="81"/>
        <v>44411.739350811506</v>
      </c>
      <c r="K382" s="84">
        <f t="shared" si="82"/>
        <v>143984</v>
      </c>
      <c r="M382" s="279">
        <f t="shared" si="43"/>
        <v>574.85714285714289</v>
      </c>
      <c r="N382" s="279">
        <f t="shared" si="77"/>
        <v>6726</v>
      </c>
      <c r="O382" s="265">
        <f t="shared" si="83"/>
        <v>8.5467907055775036</v>
      </c>
      <c r="P382" s="265">
        <f t="shared" si="69"/>
        <v>574.85714285714289</v>
      </c>
      <c r="T382" s="265">
        <f t="shared" si="70"/>
        <v>79.739350811508416</v>
      </c>
      <c r="V382" s="49" t="b">
        <f t="shared" si="49"/>
        <v>1</v>
      </c>
      <c r="W382" s="88">
        <v>44332</v>
      </c>
      <c r="X382" s="49">
        <v>0</v>
      </c>
      <c r="Y382" s="49">
        <f t="shared" si="50"/>
        <v>71987</v>
      </c>
    </row>
    <row r="383" spans="1:25" ht="21" x14ac:dyDescent="0.25">
      <c r="A383" s="278">
        <v>44333</v>
      </c>
      <c r="B383" s="84">
        <v>1092</v>
      </c>
      <c r="C383" s="265">
        <f t="shared" si="68"/>
        <v>664.14285714285711</v>
      </c>
      <c r="D383" s="280">
        <f t="shared" si="79"/>
        <v>0.19266290405336073</v>
      </c>
      <c r="E383" s="242">
        <f t="shared" si="60"/>
        <v>1.2058408577878104</v>
      </c>
      <c r="F383" s="156">
        <f t="shared" si="80"/>
        <v>611.15043868116788</v>
      </c>
      <c r="G383" s="84">
        <f>MAX($B$2:B383)</f>
        <v>1092</v>
      </c>
      <c r="H383" s="84">
        <f t="shared" si="48"/>
        <v>73084</v>
      </c>
      <c r="I383" s="279">
        <f>LN(2)/(LN(H383)-LN(H376))*7</f>
        <v>73.823122641115958</v>
      </c>
      <c r="J383" s="278">
        <f t="shared" si="81"/>
        <v>44406.823122641115</v>
      </c>
      <c r="K383" s="84">
        <f t="shared" si="82"/>
        <v>146168</v>
      </c>
      <c r="M383" s="279">
        <f t="shared" si="43"/>
        <v>610.5</v>
      </c>
      <c r="N383" s="279">
        <f t="shared" si="77"/>
        <v>7088</v>
      </c>
      <c r="O383" s="265">
        <f t="shared" si="83"/>
        <v>8.6131489841986451</v>
      </c>
      <c r="P383" s="265">
        <f t="shared" si="69"/>
        <v>610.5</v>
      </c>
      <c r="T383" s="265">
        <f t="shared" si="70"/>
        <v>73.823122641115958</v>
      </c>
      <c r="V383" s="49" t="b">
        <f t="shared" si="49"/>
        <v>1</v>
      </c>
      <c r="W383" s="88">
        <v>44333</v>
      </c>
      <c r="X383" s="49">
        <v>1092</v>
      </c>
      <c r="Y383" s="49">
        <f t="shared" si="50"/>
        <v>73079</v>
      </c>
    </row>
    <row r="384" spans="1:25" ht="21" x14ac:dyDescent="0.25">
      <c r="A384" s="278">
        <v>44334</v>
      </c>
      <c r="B384" s="84">
        <v>465</v>
      </c>
      <c r="C384" s="265">
        <f t="shared" si="68"/>
        <v>671</v>
      </c>
      <c r="D384" s="280">
        <f t="shared" si="79"/>
        <v>0.17132169576059852</v>
      </c>
      <c r="E384" s="242">
        <f t="shared" si="60"/>
        <v>1.2114929734242381</v>
      </c>
      <c r="F384" s="156">
        <f t="shared" si="80"/>
        <v>622.59118633402693</v>
      </c>
      <c r="G384" s="84">
        <f>MAX($B$2:B384)</f>
        <v>1092</v>
      </c>
      <c r="H384" s="84">
        <f t="shared" si="48"/>
        <v>73549</v>
      </c>
      <c r="I384" s="279">
        <f t="shared" ref="I384:I402" si="84">LN(2)/(LN(H384)-LN(H377))*7</f>
        <v>73.523878874867563</v>
      </c>
      <c r="J384" s="278">
        <f t="shared" si="81"/>
        <v>44407.523878874868</v>
      </c>
      <c r="K384" s="84">
        <f t="shared" si="82"/>
        <v>147098</v>
      </c>
      <c r="M384" s="279">
        <f t="shared" si="43"/>
        <v>621.92857142857144</v>
      </c>
      <c r="N384" s="279">
        <f t="shared" si="77"/>
        <v>7187</v>
      </c>
      <c r="O384" s="265">
        <f t="shared" si="83"/>
        <v>8.6535212387445597</v>
      </c>
      <c r="P384" s="265">
        <f t="shared" si="69"/>
        <v>621.92857142857144</v>
      </c>
      <c r="T384" s="265">
        <f t="shared" si="70"/>
        <v>73.523878874867563</v>
      </c>
      <c r="V384" s="49" t="b">
        <f t="shared" si="49"/>
        <v>1</v>
      </c>
      <c r="W384" s="88">
        <v>44334</v>
      </c>
      <c r="X384" s="49">
        <v>465</v>
      </c>
      <c r="Y384" s="49">
        <f t="shared" si="50"/>
        <v>73544</v>
      </c>
    </row>
    <row r="385" spans="1:25" ht="21" x14ac:dyDescent="0.25">
      <c r="A385" s="278">
        <v>44335</v>
      </c>
      <c r="B385" s="84">
        <v>921</v>
      </c>
      <c r="C385" s="265">
        <f t="shared" si="68"/>
        <v>700.71428571428567</v>
      </c>
      <c r="D385" s="280">
        <f t="shared" si="79"/>
        <v>0.1865021770682147</v>
      </c>
      <c r="E385" s="242">
        <f t="shared" si="60"/>
        <v>1.2599665458600502</v>
      </c>
      <c r="F385" s="156">
        <f t="shared" si="80"/>
        <v>646.3307377137096</v>
      </c>
      <c r="G385" s="84">
        <f>MAX($B$2:B385)</f>
        <v>1092</v>
      </c>
      <c r="H385" s="84">
        <f t="shared" si="48"/>
        <v>74470</v>
      </c>
      <c r="I385" s="279">
        <f t="shared" si="84"/>
        <v>71.212226396608813</v>
      </c>
      <c r="J385" s="278">
        <f t="shared" si="81"/>
        <v>44406.212226396608</v>
      </c>
      <c r="K385" s="84">
        <f t="shared" si="82"/>
        <v>148940</v>
      </c>
      <c r="M385" s="279">
        <f t="shared" ref="M385:M434" si="85">AVERAGE(B372:B385)</f>
        <v>645.64285714285711</v>
      </c>
      <c r="N385" s="279">
        <f t="shared" si="77"/>
        <v>7174</v>
      </c>
      <c r="O385" s="265">
        <f t="shared" si="83"/>
        <v>8.9997610418575</v>
      </c>
      <c r="P385" s="265">
        <f t="shared" si="69"/>
        <v>645.64285714285711</v>
      </c>
      <c r="T385" s="265">
        <f t="shared" si="70"/>
        <v>71.212226396608813</v>
      </c>
      <c r="V385" s="49" t="b">
        <f t="shared" si="49"/>
        <v>1</v>
      </c>
      <c r="W385" s="88">
        <v>44335</v>
      </c>
      <c r="X385" s="49">
        <v>921</v>
      </c>
      <c r="Y385" s="49">
        <f t="shared" si="50"/>
        <v>74465</v>
      </c>
    </row>
    <row r="386" spans="1:25" ht="21" x14ac:dyDescent="0.25">
      <c r="A386" s="278">
        <v>44336</v>
      </c>
      <c r="B386" s="84">
        <v>1046</v>
      </c>
      <c r="C386" s="265">
        <f t="shared" si="68"/>
        <v>750.71428571428567</v>
      </c>
      <c r="D386" s="280">
        <f t="shared" si="79"/>
        <v>0.3183642749623683</v>
      </c>
      <c r="E386" s="242">
        <f t="shared" si="60"/>
        <v>1.2469302388341654</v>
      </c>
      <c r="F386" s="156">
        <f t="shared" si="80"/>
        <v>660.77468162544415</v>
      </c>
      <c r="G386" s="84">
        <f>MAX($B$2:B386)</f>
        <v>1092</v>
      </c>
      <c r="H386" s="84">
        <f t="shared" si="48"/>
        <v>75516</v>
      </c>
      <c r="I386" s="279">
        <f t="shared" si="84"/>
        <v>67.270021956758086</v>
      </c>
      <c r="J386" s="278">
        <f t="shared" si="81"/>
        <v>44403.270021956756</v>
      </c>
      <c r="K386" s="84">
        <f t="shared" si="82"/>
        <v>151032</v>
      </c>
      <c r="M386" s="279">
        <f t="shared" si="85"/>
        <v>660.07142857142856</v>
      </c>
      <c r="N386" s="279">
        <f t="shared" si="77"/>
        <v>7411</v>
      </c>
      <c r="O386" s="265">
        <f t="shared" si="83"/>
        <v>8.9066445631011817</v>
      </c>
      <c r="P386" s="265">
        <f t="shared" si="69"/>
        <v>660.07142857142856</v>
      </c>
      <c r="T386" s="265">
        <f t="shared" si="70"/>
        <v>67.270021956758086</v>
      </c>
      <c r="V386" s="49" t="b">
        <f t="shared" si="49"/>
        <v>1</v>
      </c>
      <c r="W386" s="88">
        <v>44336</v>
      </c>
      <c r="X386" s="49">
        <v>1046</v>
      </c>
      <c r="Y386" s="49">
        <f t="shared" si="50"/>
        <v>75511</v>
      </c>
    </row>
    <row r="387" spans="1:25" ht="21" x14ac:dyDescent="0.25">
      <c r="A387" s="278">
        <v>44337</v>
      </c>
      <c r="B387" s="84">
        <v>1150</v>
      </c>
      <c r="C387" s="265">
        <f t="shared" si="68"/>
        <v>799.85714285714289</v>
      </c>
      <c r="D387" s="280">
        <f t="shared" si="79"/>
        <v>0.37702902115100834</v>
      </c>
      <c r="E387" s="242">
        <f t="shared" si="60"/>
        <v>1.2891823396025077</v>
      </c>
      <c r="F387" s="156">
        <f t="shared" si="80"/>
        <v>691.0926629055208</v>
      </c>
      <c r="G387" s="84">
        <f>MAX($B$2:B387)</f>
        <v>1150</v>
      </c>
      <c r="H387" s="84">
        <f t="shared" si="48"/>
        <v>76666</v>
      </c>
      <c r="I387" s="279">
        <f t="shared" si="84"/>
        <v>63.981215994005808</v>
      </c>
      <c r="J387" s="278">
        <f t="shared" si="81"/>
        <v>44400.981215994005</v>
      </c>
      <c r="K387" s="84">
        <f t="shared" si="82"/>
        <v>153332</v>
      </c>
      <c r="M387" s="279">
        <f t="shared" si="85"/>
        <v>690.35714285714289</v>
      </c>
      <c r="N387" s="279">
        <f t="shared" si="77"/>
        <v>7497</v>
      </c>
      <c r="O387" s="265">
        <f t="shared" si="83"/>
        <v>9.208445282875056</v>
      </c>
      <c r="P387" s="265">
        <f t="shared" si="69"/>
        <v>690.35714285714289</v>
      </c>
      <c r="T387" s="265">
        <f t="shared" si="70"/>
        <v>63.981215994005808</v>
      </c>
      <c r="V387" s="49" t="b">
        <f t="shared" si="49"/>
        <v>1</v>
      </c>
      <c r="W387" s="88">
        <v>44337</v>
      </c>
      <c r="X387" s="49">
        <v>1150</v>
      </c>
      <c r="Y387" s="49">
        <f t="shared" si="50"/>
        <v>76661</v>
      </c>
    </row>
    <row r="388" spans="1:25" ht="21" x14ac:dyDescent="0.25">
      <c r="A388" s="278">
        <v>44338</v>
      </c>
      <c r="B388" s="84">
        <v>1028</v>
      </c>
      <c r="C388" s="265">
        <f t="shared" si="68"/>
        <v>814.57142857142856</v>
      </c>
      <c r="D388" s="280">
        <f t="shared" si="79"/>
        <v>0.34164705882352941</v>
      </c>
      <c r="E388" s="242">
        <f t="shared" si="60"/>
        <v>1.3151843531121976</v>
      </c>
      <c r="F388" s="156">
        <f t="shared" si="80"/>
        <v>711.6145040078369</v>
      </c>
      <c r="G388" s="84">
        <f>MAX($B$2:B388)</f>
        <v>1150</v>
      </c>
      <c r="H388" s="84">
        <f t="shared" si="48"/>
        <v>77694</v>
      </c>
      <c r="I388" s="279">
        <f t="shared" si="84"/>
        <v>63.655696965732545</v>
      </c>
      <c r="J388" s="278">
        <f t="shared" si="81"/>
        <v>44401.655696965732</v>
      </c>
      <c r="K388" s="84">
        <f t="shared" si="82"/>
        <v>155388</v>
      </c>
      <c r="M388" s="279">
        <f t="shared" si="85"/>
        <v>710.85714285714289</v>
      </c>
      <c r="N388" s="279">
        <f t="shared" si="77"/>
        <v>7567</v>
      </c>
      <c r="O388" s="265">
        <f t="shared" si="83"/>
        <v>9.394173950801413</v>
      </c>
      <c r="P388" s="265">
        <f t="shared" si="69"/>
        <v>710.85714285714289</v>
      </c>
      <c r="T388" s="265">
        <f t="shared" si="70"/>
        <v>63.655696965732545</v>
      </c>
      <c r="V388" s="49" t="b">
        <f t="shared" si="49"/>
        <v>1</v>
      </c>
      <c r="W388" s="88">
        <v>44338</v>
      </c>
      <c r="X388" s="49">
        <v>1028</v>
      </c>
      <c r="Y388" s="49">
        <f t="shared" si="50"/>
        <v>77689</v>
      </c>
    </row>
    <row r="389" spans="1:25" ht="21" x14ac:dyDescent="0.25">
      <c r="A389" s="278">
        <v>44339</v>
      </c>
      <c r="B389" s="84">
        <v>0</v>
      </c>
      <c r="C389" s="265">
        <f t="shared" si="68"/>
        <v>814.57142857142856</v>
      </c>
      <c r="D389" s="280">
        <f t="shared" si="79"/>
        <v>0.34164705882352941</v>
      </c>
      <c r="E389" s="242">
        <f t="shared" si="60"/>
        <v>1.4221206058873963</v>
      </c>
      <c r="F389" s="156">
        <f t="shared" si="80"/>
        <v>711.6145040078369</v>
      </c>
      <c r="G389" s="84">
        <f>MAX($B$2:B389)</f>
        <v>1150</v>
      </c>
      <c r="H389" s="84">
        <f t="shared" si="48"/>
        <v>77694</v>
      </c>
      <c r="I389" s="279">
        <f t="shared" si="84"/>
        <v>63.655696965732545</v>
      </c>
      <c r="J389" s="278">
        <f t="shared" si="81"/>
        <v>44402.655696965732</v>
      </c>
      <c r="K389" s="84">
        <f t="shared" si="82"/>
        <v>155388</v>
      </c>
      <c r="M389" s="279">
        <f t="shared" si="85"/>
        <v>710.85714285714289</v>
      </c>
      <c r="N389" s="279">
        <f t="shared" si="77"/>
        <v>6998</v>
      </c>
      <c r="O389" s="265">
        <f t="shared" si="83"/>
        <v>10.158004327767118</v>
      </c>
      <c r="P389" s="265">
        <f t="shared" si="69"/>
        <v>710.85714285714289</v>
      </c>
      <c r="T389" s="265">
        <f t="shared" si="70"/>
        <v>63.655696965732545</v>
      </c>
      <c r="V389" s="49" t="b">
        <f t="shared" si="49"/>
        <v>1</v>
      </c>
      <c r="W389" s="88">
        <v>44339</v>
      </c>
      <c r="X389" s="49">
        <v>0</v>
      </c>
      <c r="Y389" s="49">
        <f t="shared" si="50"/>
        <v>77689</v>
      </c>
    </row>
    <row r="390" spans="1:25" ht="21" x14ac:dyDescent="0.25">
      <c r="A390" s="278">
        <v>44340</v>
      </c>
      <c r="B390" s="49">
        <v>1649</v>
      </c>
      <c r="C390" s="265">
        <f t="shared" si="68"/>
        <v>894.14285714285711</v>
      </c>
      <c r="D390" s="280">
        <f t="shared" si="79"/>
        <v>0.34631103463110335</v>
      </c>
      <c r="E390" s="242">
        <f t="shared" si="60"/>
        <v>1.4600455093026368</v>
      </c>
      <c r="F390" s="156">
        <f t="shared" si="80"/>
        <v>779.97297123367014</v>
      </c>
      <c r="G390" s="84">
        <f>MAX($B$2:B390)</f>
        <v>1649</v>
      </c>
      <c r="H390" s="84">
        <f t="shared" si="48"/>
        <v>79343</v>
      </c>
      <c r="I390" s="279">
        <f t="shared" si="84"/>
        <v>59.048135363182666</v>
      </c>
      <c r="J390" s="278">
        <f t="shared" si="81"/>
        <v>44399.048135363184</v>
      </c>
      <c r="K390" s="84">
        <f t="shared" si="82"/>
        <v>158686</v>
      </c>
      <c r="M390" s="279">
        <f t="shared" si="85"/>
        <v>779.14285714285711</v>
      </c>
      <c r="N390" s="279">
        <f t="shared" si="77"/>
        <v>7471</v>
      </c>
      <c r="O390" s="265">
        <f t="shared" si="83"/>
        <v>10.428896495018835</v>
      </c>
      <c r="P390" s="265">
        <f t="shared" si="69"/>
        <v>779.14285714285711</v>
      </c>
      <c r="T390" s="265">
        <f t="shared" si="70"/>
        <v>59.048135363182666</v>
      </c>
      <c r="V390" s="49" t="b">
        <f t="shared" si="49"/>
        <v>1</v>
      </c>
      <c r="W390" s="88">
        <v>44340</v>
      </c>
      <c r="X390" s="49">
        <v>1649</v>
      </c>
      <c r="Y390" s="49">
        <f t="shared" si="50"/>
        <v>79338</v>
      </c>
    </row>
    <row r="391" spans="1:25" ht="21" x14ac:dyDescent="0.25">
      <c r="A391" s="278">
        <v>44341</v>
      </c>
      <c r="B391" s="84">
        <v>0</v>
      </c>
      <c r="C391" s="265">
        <f t="shared" si="68"/>
        <v>827.71428571428567</v>
      </c>
      <c r="D391" s="280">
        <f t="shared" si="79"/>
        <v>0.23355333191398775</v>
      </c>
      <c r="E391" s="242">
        <f t="shared" si="60"/>
        <v>1.3943381180223287</v>
      </c>
      <c r="F391" s="156">
        <f t="shared" si="80"/>
        <v>750.15552266340603</v>
      </c>
      <c r="G391" s="84">
        <f>MAX($B$2:B391)</f>
        <v>1649</v>
      </c>
      <c r="H391" s="84">
        <f t="shared" si="48"/>
        <v>79343</v>
      </c>
      <c r="I391" s="279">
        <f t="shared" si="84"/>
        <v>63.986999961659421</v>
      </c>
      <c r="J391" s="278">
        <f t="shared" si="81"/>
        <v>44404.986999961657</v>
      </c>
      <c r="K391" s="84">
        <f t="shared" si="82"/>
        <v>158686</v>
      </c>
      <c r="M391" s="279">
        <f t="shared" si="85"/>
        <v>749.35714285714289</v>
      </c>
      <c r="N391" s="279">
        <f t="shared" si="77"/>
        <v>7524</v>
      </c>
      <c r="O391" s="265">
        <f t="shared" si="83"/>
        <v>9.9595579858737757</v>
      </c>
      <c r="P391" s="265">
        <f t="shared" si="69"/>
        <v>749.35714285714289</v>
      </c>
      <c r="T391" s="265">
        <f t="shared" si="70"/>
        <v>63.986999961659421</v>
      </c>
      <c r="V391" s="49" t="b">
        <f t="shared" si="49"/>
        <v>1</v>
      </c>
      <c r="W391" s="88">
        <v>44341</v>
      </c>
      <c r="X391" s="49">
        <v>0</v>
      </c>
      <c r="Y391" s="49">
        <f t="shared" si="50"/>
        <v>79338</v>
      </c>
    </row>
    <row r="392" spans="1:25" ht="21" x14ac:dyDescent="0.25">
      <c r="A392" s="278">
        <v>44342</v>
      </c>
      <c r="B392" s="84">
        <v>1152</v>
      </c>
      <c r="C392" s="265">
        <f t="shared" si="68"/>
        <v>860.71428571428567</v>
      </c>
      <c r="D392" s="280">
        <f t="shared" si="79"/>
        <v>0.22833843017329247</v>
      </c>
      <c r="E392" s="242">
        <f t="shared" si="60"/>
        <v>1.441191983122363</v>
      </c>
      <c r="F392" s="156">
        <f t="shared" si="80"/>
        <v>781.54607403593832</v>
      </c>
      <c r="G392" s="84">
        <f>MAX($B$2:B392)</f>
        <v>1649</v>
      </c>
      <c r="H392" s="84">
        <f t="shared" si="48"/>
        <v>80495</v>
      </c>
      <c r="I392" s="279">
        <f t="shared" si="84"/>
        <v>62.366460874710839</v>
      </c>
      <c r="J392" s="278">
        <f t="shared" si="81"/>
        <v>44404.366460874713</v>
      </c>
      <c r="K392" s="84">
        <f t="shared" si="82"/>
        <v>160990</v>
      </c>
      <c r="M392" s="279">
        <f t="shared" si="85"/>
        <v>780.71428571428567</v>
      </c>
      <c r="N392" s="279">
        <f t="shared" si="77"/>
        <v>7584</v>
      </c>
      <c r="O392" s="265">
        <f t="shared" si="83"/>
        <v>10.294228450874019</v>
      </c>
      <c r="P392" s="265">
        <f t="shared" si="69"/>
        <v>780.71428571428567</v>
      </c>
      <c r="T392" s="265">
        <f t="shared" si="70"/>
        <v>62.366460874710839</v>
      </c>
      <c r="V392" s="49" t="b">
        <f t="shared" si="49"/>
        <v>1</v>
      </c>
      <c r="W392" s="88">
        <v>44342</v>
      </c>
      <c r="X392" s="49">
        <v>1152</v>
      </c>
      <c r="Y392" s="49">
        <f t="shared" si="50"/>
        <v>80490</v>
      </c>
    </row>
    <row r="393" spans="1:25" ht="21" x14ac:dyDescent="0.25">
      <c r="A393" s="278">
        <v>44343</v>
      </c>
      <c r="B393" s="84">
        <v>829</v>
      </c>
      <c r="C393" s="265">
        <f t="shared" si="68"/>
        <v>829.71428571428567</v>
      </c>
      <c r="D393" s="280">
        <f t="shared" si="79"/>
        <v>0.10523311132254998</v>
      </c>
      <c r="E393" s="242">
        <f t="shared" si="60"/>
        <v>1.4470896010464356</v>
      </c>
      <c r="F393" s="156">
        <f t="shared" si="80"/>
        <v>791.05619552237738</v>
      </c>
      <c r="G393" s="84">
        <f>MAX($B$2:B393)</f>
        <v>1649</v>
      </c>
      <c r="H393" s="84">
        <f t="shared" si="48"/>
        <v>81324</v>
      </c>
      <c r="I393" s="279">
        <f t="shared" si="84"/>
        <v>65.482476239085926</v>
      </c>
      <c r="J393" s="278">
        <f t="shared" si="81"/>
        <v>44408.482476239085</v>
      </c>
      <c r="K393" s="84">
        <f t="shared" si="82"/>
        <v>162648</v>
      </c>
      <c r="M393" s="279">
        <f t="shared" si="85"/>
        <v>790.21428571428567</v>
      </c>
      <c r="N393" s="279">
        <f t="shared" si="77"/>
        <v>7645</v>
      </c>
      <c r="O393" s="265">
        <f t="shared" si="83"/>
        <v>10.336354293188824</v>
      </c>
      <c r="P393" s="265">
        <f t="shared" si="69"/>
        <v>790.21428571428567</v>
      </c>
      <c r="T393" s="265">
        <f t="shared" si="70"/>
        <v>65.482476239085926</v>
      </c>
      <c r="V393" s="49" t="b">
        <f t="shared" si="49"/>
        <v>1</v>
      </c>
      <c r="W393" s="88">
        <v>44343</v>
      </c>
      <c r="X393" s="49">
        <v>829</v>
      </c>
      <c r="Y393" s="49">
        <f t="shared" si="50"/>
        <v>81319</v>
      </c>
    </row>
    <row r="394" spans="1:25" ht="21" x14ac:dyDescent="0.25">
      <c r="A394" s="278">
        <v>44344</v>
      </c>
      <c r="B394" s="84">
        <v>1353</v>
      </c>
      <c r="C394" s="265">
        <f t="shared" si="68"/>
        <v>858.71428571428567</v>
      </c>
      <c r="D394" s="280">
        <f t="shared" si="79"/>
        <v>7.3584568672977246E-2</v>
      </c>
      <c r="E394" s="242">
        <f t="shared" si="60"/>
        <v>1.5101456815816858</v>
      </c>
      <c r="F394" s="156">
        <f t="shared" si="80"/>
        <v>830.16925156058937</v>
      </c>
      <c r="G394" s="84">
        <f>MAX($B$2:B394)</f>
        <v>1649</v>
      </c>
      <c r="H394" s="84">
        <f t="shared" si="48"/>
        <v>82677</v>
      </c>
      <c r="I394" s="279">
        <f t="shared" si="84"/>
        <v>64.27966855123185</v>
      </c>
      <c r="J394" s="278">
        <f t="shared" si="81"/>
        <v>44408.279668551229</v>
      </c>
      <c r="K394" s="84">
        <f t="shared" si="82"/>
        <v>165354</v>
      </c>
      <c r="M394" s="279">
        <f t="shared" si="85"/>
        <v>829.28571428571433</v>
      </c>
      <c r="N394" s="279">
        <f t="shared" si="77"/>
        <v>7688</v>
      </c>
      <c r="O394" s="265">
        <f t="shared" si="83"/>
        <v>10.786754868440614</v>
      </c>
      <c r="P394" s="265">
        <f t="shared" si="69"/>
        <v>829.28571428571433</v>
      </c>
      <c r="T394" s="265">
        <f t="shared" si="70"/>
        <v>64.27966855123185</v>
      </c>
      <c r="V394" s="49" t="b">
        <f t="shared" si="49"/>
        <v>1</v>
      </c>
      <c r="W394" s="88">
        <v>44344</v>
      </c>
      <c r="X394" s="49">
        <v>1353</v>
      </c>
      <c r="Y394" s="49">
        <f t="shared" si="50"/>
        <v>82672</v>
      </c>
    </row>
    <row r="395" spans="1:25" ht="21" x14ac:dyDescent="0.25">
      <c r="A395" s="278">
        <v>44345</v>
      </c>
      <c r="B395" s="84">
        <v>1476</v>
      </c>
      <c r="C395" s="265">
        <f t="shared" si="68"/>
        <v>922.71428571428567</v>
      </c>
      <c r="D395" s="280">
        <f t="shared" si="79"/>
        <v>0.13276043493511058</v>
      </c>
      <c r="E395" s="242">
        <f t="shared" si="60"/>
        <v>1.5110586481113319</v>
      </c>
      <c r="F395" s="156">
        <f t="shared" si="80"/>
        <v>869.56832629012308</v>
      </c>
      <c r="G395" s="84">
        <f>MAX($B$2:B395)</f>
        <v>1649</v>
      </c>
      <c r="H395" s="84">
        <f t="shared" si="48"/>
        <v>84153</v>
      </c>
      <c r="I395" s="279">
        <f t="shared" si="84"/>
        <v>60.757816109424297</v>
      </c>
      <c r="J395" s="278">
        <f t="shared" si="81"/>
        <v>44405.757816109421</v>
      </c>
      <c r="K395" s="84">
        <f t="shared" si="82"/>
        <v>168306</v>
      </c>
      <c r="M395" s="279">
        <f t="shared" si="85"/>
        <v>868.64285714285711</v>
      </c>
      <c r="N395" s="279">
        <f t="shared" si="77"/>
        <v>8048</v>
      </c>
      <c r="O395" s="265">
        <f t="shared" si="83"/>
        <v>10.793276057938085</v>
      </c>
      <c r="P395" s="265">
        <f t="shared" si="69"/>
        <v>868.64285714285711</v>
      </c>
      <c r="T395" s="265">
        <f t="shared" si="70"/>
        <v>60.757816109424297</v>
      </c>
      <c r="V395" s="49" t="b">
        <f t="shared" si="49"/>
        <v>1</v>
      </c>
      <c r="W395" s="88">
        <v>44345</v>
      </c>
      <c r="X395" s="49">
        <v>1476</v>
      </c>
      <c r="Y395" s="49">
        <f t="shared" si="50"/>
        <v>84148</v>
      </c>
    </row>
    <row r="396" spans="1:25" ht="21" x14ac:dyDescent="0.25">
      <c r="A396" s="278">
        <v>44346</v>
      </c>
      <c r="B396" s="84">
        <v>0</v>
      </c>
      <c r="C396" s="265">
        <f t="shared" si="68"/>
        <v>922.71428571428567</v>
      </c>
      <c r="D396" s="280">
        <f t="shared" si="79"/>
        <v>0.13276043493511058</v>
      </c>
      <c r="E396" s="242">
        <f t="shared" si="60"/>
        <v>1.5110586481113319</v>
      </c>
      <c r="F396" s="156">
        <f t="shared" si="80"/>
        <v>869.56832629012308</v>
      </c>
      <c r="G396" s="84">
        <f>MAX($B$2:B396)</f>
        <v>1649</v>
      </c>
      <c r="H396" s="84">
        <f t="shared" si="48"/>
        <v>84153</v>
      </c>
      <c r="I396" s="279">
        <f t="shared" si="84"/>
        <v>60.757816109424297</v>
      </c>
      <c r="J396" s="278">
        <f t="shared" si="81"/>
        <v>44406.757816109421</v>
      </c>
      <c r="K396" s="84">
        <f t="shared" si="82"/>
        <v>168306</v>
      </c>
      <c r="M396" s="279">
        <f t="shared" si="85"/>
        <v>868.64285714285711</v>
      </c>
      <c r="N396" s="279">
        <f t="shared" si="77"/>
        <v>8048</v>
      </c>
      <c r="O396" s="265">
        <f t="shared" si="83"/>
        <v>10.793276057938085</v>
      </c>
      <c r="P396" s="265">
        <f t="shared" si="69"/>
        <v>868.64285714285711</v>
      </c>
      <c r="T396" s="265">
        <f t="shared" si="70"/>
        <v>60.757816109424297</v>
      </c>
      <c r="V396" s="49" t="b">
        <f t="shared" si="49"/>
        <v>1</v>
      </c>
      <c r="W396" s="88">
        <v>44346</v>
      </c>
      <c r="X396" s="49">
        <v>0</v>
      </c>
      <c r="Y396" s="49">
        <f t="shared" si="50"/>
        <v>84148</v>
      </c>
    </row>
    <row r="397" spans="1:25" ht="21" x14ac:dyDescent="0.25">
      <c r="A397" s="278">
        <v>44347</v>
      </c>
      <c r="B397" s="84">
        <v>1878</v>
      </c>
      <c r="C397" s="265">
        <f t="shared" si="68"/>
        <v>955.42857142857144</v>
      </c>
      <c r="D397" s="280">
        <f t="shared" si="79"/>
        <v>6.8541300527240834E-2</v>
      </c>
      <c r="E397" s="242">
        <f t="shared" si="60"/>
        <v>1.5148005148005148</v>
      </c>
      <c r="F397" s="156">
        <f t="shared" si="80"/>
        <v>925.77099913479356</v>
      </c>
      <c r="G397" s="84">
        <f>MAX($B$2:B397)</f>
        <v>1878</v>
      </c>
      <c r="H397" s="84">
        <f t="shared" si="48"/>
        <v>86031</v>
      </c>
      <c r="I397" s="279">
        <f t="shared" si="84"/>
        <v>59.955294018800984</v>
      </c>
      <c r="J397" s="278">
        <f t="shared" si="81"/>
        <v>44406.9552940188</v>
      </c>
      <c r="K397" s="84">
        <f t="shared" si="82"/>
        <v>172062</v>
      </c>
      <c r="M397" s="279">
        <f t="shared" si="85"/>
        <v>924.78571428571433</v>
      </c>
      <c r="N397" s="279">
        <f t="shared" si="77"/>
        <v>8547</v>
      </c>
      <c r="O397" s="265">
        <f t="shared" si="83"/>
        <v>10.820003677146534</v>
      </c>
      <c r="P397" s="265">
        <f t="shared" si="69"/>
        <v>924.78571428571433</v>
      </c>
      <c r="T397" s="265">
        <f t="shared" si="70"/>
        <v>59.955294018800984</v>
      </c>
      <c r="V397" s="49" t="b">
        <f t="shared" si="49"/>
        <v>1</v>
      </c>
      <c r="W397" s="88">
        <v>44347</v>
      </c>
      <c r="X397" s="49">
        <v>1878</v>
      </c>
      <c r="Y397" s="49">
        <f t="shared" si="50"/>
        <v>86026</v>
      </c>
    </row>
    <row r="398" spans="1:25" ht="21" x14ac:dyDescent="0.25">
      <c r="A398" s="278">
        <v>44348</v>
      </c>
      <c r="B398" s="84">
        <v>748</v>
      </c>
      <c r="C398" s="265">
        <f t="shared" si="68"/>
        <v>1062.2857142857142</v>
      </c>
      <c r="D398" s="280">
        <f t="shared" si="79"/>
        <v>0.28339661719019671</v>
      </c>
      <c r="E398" s="242">
        <f t="shared" si="60"/>
        <v>1.5194670954404501</v>
      </c>
      <c r="F398" s="156">
        <f t="shared" si="80"/>
        <v>946.00682154578806</v>
      </c>
      <c r="G398" s="84">
        <f>MAX($B$2:B398)</f>
        <v>1878</v>
      </c>
      <c r="H398" s="84">
        <f t="shared" si="48"/>
        <v>86779</v>
      </c>
      <c r="I398" s="279">
        <f t="shared" si="84"/>
        <v>54.161534899396692</v>
      </c>
      <c r="J398" s="278">
        <f t="shared" si="81"/>
        <v>44402.161534899395</v>
      </c>
      <c r="K398" s="84">
        <f t="shared" si="82"/>
        <v>173558</v>
      </c>
      <c r="M398" s="279">
        <f t="shared" si="85"/>
        <v>945</v>
      </c>
      <c r="N398" s="279">
        <f t="shared" si="77"/>
        <v>8707</v>
      </c>
      <c r="O398" s="265">
        <f t="shared" si="83"/>
        <v>10.853336396003217</v>
      </c>
      <c r="P398" s="265">
        <f t="shared" si="69"/>
        <v>945</v>
      </c>
      <c r="T398" s="265">
        <f t="shared" si="70"/>
        <v>54.161534899396692</v>
      </c>
      <c r="V398" s="49" t="b">
        <f t="shared" si="49"/>
        <v>1</v>
      </c>
      <c r="W398" s="88">
        <v>44348</v>
      </c>
      <c r="X398" s="49">
        <v>748</v>
      </c>
      <c r="Y398" s="49">
        <f t="shared" si="50"/>
        <v>86774</v>
      </c>
    </row>
    <row r="399" spans="1:25" ht="21" x14ac:dyDescent="0.25">
      <c r="A399" s="278">
        <v>44349</v>
      </c>
      <c r="B399" s="84">
        <v>1271</v>
      </c>
      <c r="C399" s="265">
        <f t="shared" si="68"/>
        <v>1079.2857142857142</v>
      </c>
      <c r="D399" s="280">
        <f t="shared" si="79"/>
        <v>0.25394190871369293</v>
      </c>
      <c r="E399" s="242">
        <f t="shared" si="60"/>
        <v>1.5023785817015156</v>
      </c>
      <c r="F399" s="156">
        <f t="shared" si="80"/>
        <v>971.0334570364173</v>
      </c>
      <c r="G399" s="84">
        <f>MAX($B$2:B399)</f>
        <v>1878</v>
      </c>
      <c r="H399" s="84">
        <f t="shared" si="48"/>
        <v>88050</v>
      </c>
      <c r="I399" s="279">
        <f t="shared" si="84"/>
        <v>54.085865731500292</v>
      </c>
      <c r="J399" s="278">
        <f t="shared" si="81"/>
        <v>44403.085865731504</v>
      </c>
      <c r="K399" s="84">
        <f t="shared" si="82"/>
        <v>176100</v>
      </c>
      <c r="M399" s="279">
        <f t="shared" si="85"/>
        <v>970</v>
      </c>
      <c r="N399" s="279">
        <f t="shared" si="77"/>
        <v>9039</v>
      </c>
      <c r="O399" s="265">
        <f t="shared" si="83"/>
        <v>10.731275583582255</v>
      </c>
      <c r="P399" s="265">
        <f t="shared" si="69"/>
        <v>970</v>
      </c>
      <c r="T399" s="265">
        <f t="shared" si="70"/>
        <v>54.085865731500292</v>
      </c>
      <c r="V399" s="49" t="b">
        <f t="shared" si="49"/>
        <v>1</v>
      </c>
      <c r="W399" s="88">
        <v>44349</v>
      </c>
      <c r="X399" s="49">
        <v>1271</v>
      </c>
      <c r="Y399" s="49">
        <f t="shared" si="50"/>
        <v>88045</v>
      </c>
    </row>
    <row r="400" spans="1:25" ht="21" x14ac:dyDescent="0.25">
      <c r="A400" s="278">
        <v>44350</v>
      </c>
      <c r="B400" s="84">
        <v>1214</v>
      </c>
      <c r="C400" s="265">
        <f t="shared" si="68"/>
        <v>1134.2857142857142</v>
      </c>
      <c r="D400" s="280">
        <f t="shared" si="79"/>
        <v>0.36707988980716255</v>
      </c>
      <c r="E400" s="242">
        <f t="shared" si="60"/>
        <v>1.4877177794610972</v>
      </c>
      <c r="F400" s="156">
        <f t="shared" si="80"/>
        <v>983.04624207191932</v>
      </c>
      <c r="G400" s="84">
        <f>MAX($B$2:B400)</f>
        <v>1878</v>
      </c>
      <c r="H400" s="84">
        <f t="shared" si="48"/>
        <v>89264</v>
      </c>
      <c r="I400" s="279">
        <f t="shared" si="84"/>
        <v>52.084387727244298</v>
      </c>
      <c r="J400" s="278">
        <f t="shared" si="81"/>
        <v>44402.084387727242</v>
      </c>
      <c r="K400" s="84">
        <f t="shared" si="82"/>
        <v>178528</v>
      </c>
      <c r="M400" s="279">
        <f t="shared" si="85"/>
        <v>982</v>
      </c>
      <c r="N400" s="279">
        <f t="shared" si="77"/>
        <v>9241</v>
      </c>
      <c r="O400" s="265">
        <f t="shared" si="83"/>
        <v>10.626555567579267</v>
      </c>
      <c r="P400" s="265">
        <f t="shared" si="69"/>
        <v>982</v>
      </c>
      <c r="T400" s="265">
        <f t="shared" si="70"/>
        <v>52.084387727244298</v>
      </c>
      <c r="V400" s="49" t="b">
        <f t="shared" si="49"/>
        <v>1</v>
      </c>
      <c r="W400" s="88">
        <v>44350</v>
      </c>
      <c r="X400" s="49">
        <v>1214</v>
      </c>
      <c r="Y400" s="49">
        <f t="shared" si="50"/>
        <v>89259</v>
      </c>
    </row>
    <row r="401" spans="1:25" ht="21" x14ac:dyDescent="0.25">
      <c r="A401" s="278">
        <v>44351</v>
      </c>
      <c r="B401" s="84">
        <v>1054</v>
      </c>
      <c r="C401" s="265">
        <f t="shared" si="68"/>
        <v>1091.5714285714287</v>
      </c>
      <c r="D401" s="280">
        <f t="shared" si="79"/>
        <v>0.27116952254200632</v>
      </c>
      <c r="E401" s="242">
        <f t="shared" si="60"/>
        <v>1.412519399896534</v>
      </c>
      <c r="F401" s="156">
        <f t="shared" si="80"/>
        <v>976.18179348020385</v>
      </c>
      <c r="G401" s="84">
        <f>MAX($B$2:B401)</f>
        <v>1878</v>
      </c>
      <c r="H401" s="84">
        <f t="shared" ref="H401:H433" si="86">H400+B401</f>
        <v>90318</v>
      </c>
      <c r="I401" s="279">
        <f t="shared" si="84"/>
        <v>54.890122140496402</v>
      </c>
      <c r="J401" s="278">
        <f t="shared" si="81"/>
        <v>44405.890122140496</v>
      </c>
      <c r="K401" s="84">
        <f t="shared" si="82"/>
        <v>180636</v>
      </c>
      <c r="M401" s="279">
        <f t="shared" si="85"/>
        <v>975.14285714285711</v>
      </c>
      <c r="N401" s="279">
        <f t="shared" si="77"/>
        <v>9665</v>
      </c>
      <c r="O401" s="279">
        <f t="shared" si="83"/>
        <v>10.089424284975241</v>
      </c>
      <c r="P401" s="279">
        <f t="shared" ref="P401:P407" si="87">AVERAGE(B388:B401)</f>
        <v>975.14285714285711</v>
      </c>
      <c r="Q401" s="84"/>
      <c r="R401" s="84"/>
      <c r="S401" s="84"/>
      <c r="T401" s="265">
        <f t="shared" si="70"/>
        <v>54.890122140496402</v>
      </c>
      <c r="V401" s="49" t="b">
        <f t="shared" ref="V401:V433" si="88">EXACT(B401,X401)</f>
        <v>1</v>
      </c>
      <c r="W401" s="88">
        <v>44351</v>
      </c>
      <c r="X401" s="49">
        <v>1054</v>
      </c>
      <c r="Y401" s="49">
        <f t="shared" si="50"/>
        <v>90313</v>
      </c>
    </row>
    <row r="402" spans="1:25" ht="21" x14ac:dyDescent="0.25">
      <c r="A402" s="278">
        <v>44352</v>
      </c>
      <c r="B402" s="84">
        <v>1038</v>
      </c>
      <c r="C402" s="265">
        <f t="shared" si="68"/>
        <v>1029</v>
      </c>
      <c r="D402" s="280">
        <f t="shared" si="79"/>
        <v>0.11518810961449133</v>
      </c>
      <c r="E402" s="242">
        <f t="shared" si="60"/>
        <v>1.372789389067524</v>
      </c>
      <c r="F402" s="156">
        <f t="shared" si="80"/>
        <v>976.89684020850768</v>
      </c>
      <c r="G402" s="84">
        <f>MAX($B$2:B402)</f>
        <v>1878</v>
      </c>
      <c r="H402" s="84">
        <f t="shared" si="86"/>
        <v>91356</v>
      </c>
      <c r="I402" s="279">
        <f t="shared" si="84"/>
        <v>59.079317826585751</v>
      </c>
      <c r="J402" s="278">
        <f t="shared" si="81"/>
        <v>44411.079317826589</v>
      </c>
      <c r="K402" s="84">
        <f t="shared" si="82"/>
        <v>182712</v>
      </c>
      <c r="M402" s="279">
        <f t="shared" si="85"/>
        <v>975.85714285714289</v>
      </c>
      <c r="N402" s="279">
        <f t="shared" si="77"/>
        <v>9952</v>
      </c>
      <c r="O402" s="279">
        <f t="shared" si="83"/>
        <v>9.8056384933394583</v>
      </c>
      <c r="P402" s="279">
        <f t="shared" si="87"/>
        <v>975.85714285714289</v>
      </c>
      <c r="Q402" s="279">
        <f t="shared" ref="Q402:Q414" si="89">P402*0.02</f>
        <v>19.517142857142858</v>
      </c>
      <c r="R402" s="412">
        <v>1.4999999999999999E-2</v>
      </c>
      <c r="S402" s="279">
        <f t="shared" ref="S402:S407" si="90">R402*M402</f>
        <v>14.637857142857143</v>
      </c>
      <c r="T402" s="265">
        <f t="shared" si="70"/>
        <v>59.079317826585751</v>
      </c>
      <c r="V402" s="49" t="b">
        <f t="shared" si="88"/>
        <v>1</v>
      </c>
      <c r="W402" s="88">
        <v>44352</v>
      </c>
      <c r="X402" s="49">
        <v>1038</v>
      </c>
      <c r="Y402" s="49">
        <f t="shared" ref="Y402:Y433" si="91">X402+Y401</f>
        <v>91351</v>
      </c>
    </row>
    <row r="403" spans="1:25" ht="21" x14ac:dyDescent="0.25">
      <c r="A403" s="278">
        <v>44353</v>
      </c>
      <c r="B403" s="84">
        <v>0</v>
      </c>
      <c r="C403" s="265">
        <f t="shared" si="68"/>
        <v>1029</v>
      </c>
      <c r="D403" s="280">
        <f t="shared" ref="D403:D410" si="92">(SUM(B397:B403)/SUM(B390:B396))-1</f>
        <v>0.11518810961449133</v>
      </c>
      <c r="E403" s="242">
        <f t="shared" si="60"/>
        <v>1.372789389067524</v>
      </c>
      <c r="F403" s="156">
        <f t="shared" ref="F403:F410" si="93">SUM(B390:B403)/$G$344*100000</f>
        <v>976.89684020850768</v>
      </c>
      <c r="G403" s="84">
        <f>MAX($B$2:B403)</f>
        <v>1878</v>
      </c>
      <c r="H403" s="84">
        <f t="shared" si="86"/>
        <v>91356</v>
      </c>
      <c r="I403" s="279">
        <f t="shared" ref="I403:I410" si="94">LN(2)/(LN(H403)-LN(H396))*7</f>
        <v>59.079317826585751</v>
      </c>
      <c r="J403" s="278">
        <f t="shared" ref="J403:J410" si="95">I403+A403</f>
        <v>44412.079317826589</v>
      </c>
      <c r="K403" s="84">
        <f t="shared" ref="K403:K410" si="96">H403*2</f>
        <v>182712</v>
      </c>
      <c r="M403" s="279">
        <f t="shared" si="85"/>
        <v>975.85714285714289</v>
      </c>
      <c r="N403" s="279">
        <f t="shared" si="77"/>
        <v>9952</v>
      </c>
      <c r="O403" s="279">
        <f t="shared" ref="O403:O410" si="97">M403*100/N403</f>
        <v>9.8056384933394583</v>
      </c>
      <c r="P403" s="279">
        <f t="shared" si="87"/>
        <v>975.85714285714289</v>
      </c>
      <c r="Q403" s="279">
        <f t="shared" si="89"/>
        <v>19.517142857142858</v>
      </c>
      <c r="R403" s="412">
        <v>1.4999999999999999E-2</v>
      </c>
      <c r="S403" s="279">
        <f t="shared" si="90"/>
        <v>14.637857142857143</v>
      </c>
      <c r="T403" s="265">
        <f t="shared" si="70"/>
        <v>59.079317826585751</v>
      </c>
      <c r="V403" s="49" t="b">
        <f t="shared" si="88"/>
        <v>1</v>
      </c>
      <c r="W403" s="88">
        <v>44353</v>
      </c>
      <c r="X403" s="49">
        <v>0</v>
      </c>
      <c r="Y403" s="49">
        <f t="shared" si="91"/>
        <v>91351</v>
      </c>
    </row>
    <row r="404" spans="1:25" ht="21" x14ac:dyDescent="0.25">
      <c r="A404" s="278">
        <v>44354</v>
      </c>
      <c r="B404" s="84">
        <v>1351</v>
      </c>
      <c r="C404" s="265">
        <f t="shared" si="68"/>
        <v>953.71428571428567</v>
      </c>
      <c r="D404" s="280">
        <f t="shared" si="92"/>
        <v>-1.7942583732057926E-3</v>
      </c>
      <c r="E404" s="242">
        <f t="shared" si="60"/>
        <v>1.2251558489182253</v>
      </c>
      <c r="F404" s="156">
        <f t="shared" si="93"/>
        <v>955.58844770505755</v>
      </c>
      <c r="G404" s="84">
        <f>MAX($B$2:B404)</f>
        <v>1878</v>
      </c>
      <c r="H404" s="84">
        <f t="shared" si="86"/>
        <v>92707</v>
      </c>
      <c r="I404" s="279">
        <f t="shared" si="94"/>
        <v>64.922015028071215</v>
      </c>
      <c r="J404" s="278">
        <f t="shared" si="95"/>
        <v>44418.922015028074</v>
      </c>
      <c r="K404" s="84">
        <f t="shared" si="96"/>
        <v>185414</v>
      </c>
      <c r="M404" s="279">
        <f t="shared" si="85"/>
        <v>954.57142857142856</v>
      </c>
      <c r="N404" s="279">
        <f t="shared" si="77"/>
        <v>10908</v>
      </c>
      <c r="O404" s="279">
        <f t="shared" si="97"/>
        <v>8.7511132065587507</v>
      </c>
      <c r="P404" s="279">
        <f t="shared" si="87"/>
        <v>954.57142857142856</v>
      </c>
      <c r="Q404" s="279">
        <f t="shared" si="89"/>
        <v>19.091428571428573</v>
      </c>
      <c r="R404" s="412">
        <v>1.4999999999999999E-2</v>
      </c>
      <c r="S404" s="279">
        <f t="shared" si="90"/>
        <v>14.318571428571428</v>
      </c>
      <c r="T404" s="265">
        <f t="shared" si="70"/>
        <v>64.922015028071215</v>
      </c>
      <c r="V404" s="49" t="b">
        <f t="shared" si="88"/>
        <v>1</v>
      </c>
      <c r="W404" s="88">
        <v>44354</v>
      </c>
      <c r="X404" s="49">
        <v>1351</v>
      </c>
      <c r="Y404" s="49">
        <f t="shared" si="91"/>
        <v>92702</v>
      </c>
    </row>
    <row r="405" spans="1:25" ht="21" x14ac:dyDescent="0.25">
      <c r="A405" s="278">
        <v>44355</v>
      </c>
      <c r="B405" s="84">
        <v>670</v>
      </c>
      <c r="C405" s="265">
        <f t="shared" si="68"/>
        <v>942.57142857142856</v>
      </c>
      <c r="D405" s="280">
        <f t="shared" si="92"/>
        <v>-0.11269499731038191</v>
      </c>
      <c r="E405" s="242">
        <f t="shared" si="60"/>
        <v>1.3377180440377467</v>
      </c>
      <c r="F405" s="156">
        <f t="shared" si="93"/>
        <v>1003.496578501405</v>
      </c>
      <c r="G405" s="84">
        <f>MAX($B$2:B405)</f>
        <v>1878</v>
      </c>
      <c r="H405" s="84">
        <f t="shared" si="86"/>
        <v>93377</v>
      </c>
      <c r="I405" s="279">
        <f t="shared" si="94"/>
        <v>66.211837156507258</v>
      </c>
      <c r="J405" s="278">
        <f t="shared" si="95"/>
        <v>44421.211837156508</v>
      </c>
      <c r="K405" s="84">
        <f t="shared" si="96"/>
        <v>186754</v>
      </c>
      <c r="M405" s="279">
        <f t="shared" si="85"/>
        <v>1002.4285714285714</v>
      </c>
      <c r="N405" s="279">
        <f t="shared" si="77"/>
        <v>10491</v>
      </c>
      <c r="O405" s="279">
        <f t="shared" si="97"/>
        <v>9.5551288859839048</v>
      </c>
      <c r="P405" s="279">
        <f t="shared" si="87"/>
        <v>1002.4285714285714</v>
      </c>
      <c r="Q405" s="279">
        <f t="shared" si="89"/>
        <v>20.048571428571428</v>
      </c>
      <c r="R405" s="412">
        <v>1.4999999999999999E-2</v>
      </c>
      <c r="S405" s="279">
        <f t="shared" si="90"/>
        <v>15.036428571428571</v>
      </c>
      <c r="T405" s="265">
        <f t="shared" si="70"/>
        <v>66.211837156507258</v>
      </c>
      <c r="V405" s="49" t="b">
        <f t="shared" si="88"/>
        <v>1</v>
      </c>
      <c r="W405" s="88">
        <v>44355</v>
      </c>
      <c r="X405" s="49">
        <v>670</v>
      </c>
      <c r="Y405" s="49">
        <f t="shared" si="91"/>
        <v>93372</v>
      </c>
    </row>
    <row r="406" spans="1:25" ht="21" x14ac:dyDescent="0.25">
      <c r="A406" s="284">
        <v>44356</v>
      </c>
      <c r="B406" s="91">
        <v>1148</v>
      </c>
      <c r="C406" s="265">
        <f t="shared" si="68"/>
        <v>925</v>
      </c>
      <c r="D406" s="280">
        <f t="shared" si="92"/>
        <v>-0.14295168762409005</v>
      </c>
      <c r="E406" s="242">
        <f t="shared" si="60"/>
        <v>1.2836230558096982</v>
      </c>
      <c r="F406" s="156">
        <f t="shared" si="93"/>
        <v>1003.2105598100836</v>
      </c>
      <c r="G406" s="84">
        <f>MAX($B$2:B406)</f>
        <v>1878</v>
      </c>
      <c r="H406" s="84">
        <f t="shared" si="86"/>
        <v>94525</v>
      </c>
      <c r="I406" s="279">
        <f t="shared" si="94"/>
        <v>68.377444169634657</v>
      </c>
      <c r="J406" s="278">
        <f t="shared" si="95"/>
        <v>44424.377444169637</v>
      </c>
      <c r="K406" s="84">
        <f t="shared" si="96"/>
        <v>189050</v>
      </c>
      <c r="M406" s="279">
        <f t="shared" si="85"/>
        <v>1002.1428571428571</v>
      </c>
      <c r="N406" s="279">
        <f t="shared" si="77"/>
        <v>10930</v>
      </c>
      <c r="O406" s="279">
        <f t="shared" si="97"/>
        <v>9.168736112926414</v>
      </c>
      <c r="P406" s="279">
        <f t="shared" si="87"/>
        <v>1002.1428571428571</v>
      </c>
      <c r="Q406" s="279">
        <f t="shared" si="89"/>
        <v>20.042857142857141</v>
      </c>
      <c r="R406" s="412">
        <v>1.4999999999999999E-2</v>
      </c>
      <c r="S406" s="279">
        <f t="shared" si="90"/>
        <v>15.032142857142857</v>
      </c>
      <c r="T406" s="265">
        <f t="shared" si="70"/>
        <v>68.377444169634657</v>
      </c>
      <c r="V406" s="49" t="b">
        <f t="shared" si="88"/>
        <v>1</v>
      </c>
      <c r="W406" s="88">
        <v>44356</v>
      </c>
      <c r="X406" s="49">
        <v>1148</v>
      </c>
      <c r="Y406" s="49">
        <f t="shared" si="91"/>
        <v>94520</v>
      </c>
    </row>
    <row r="407" spans="1:25" ht="21" x14ac:dyDescent="0.25">
      <c r="A407" s="278">
        <v>44357</v>
      </c>
      <c r="B407" s="84">
        <v>1015</v>
      </c>
      <c r="C407" s="279">
        <f t="shared" si="68"/>
        <v>896.57142857142856</v>
      </c>
      <c r="D407" s="280">
        <f t="shared" si="92"/>
        <v>-0.2095717884130982</v>
      </c>
      <c r="E407" s="242">
        <f t="shared" si="60"/>
        <v>1.2850040676127632</v>
      </c>
      <c r="F407" s="156">
        <f t="shared" si="93"/>
        <v>1016.5104289565322</v>
      </c>
      <c r="G407" s="84">
        <f>MAX($B$2:B407)</f>
        <v>1878</v>
      </c>
      <c r="H407" s="84">
        <f t="shared" si="86"/>
        <v>95540</v>
      </c>
      <c r="I407" s="279">
        <f t="shared" si="94"/>
        <v>71.409319832589645</v>
      </c>
      <c r="J407" s="278">
        <f t="shared" si="95"/>
        <v>44428.409319832586</v>
      </c>
      <c r="K407" s="84">
        <f t="shared" si="96"/>
        <v>191080</v>
      </c>
      <c r="M407" s="279">
        <f t="shared" si="85"/>
        <v>1015.4285714285714</v>
      </c>
      <c r="N407" s="279">
        <f t="shared" si="77"/>
        <v>11063</v>
      </c>
      <c r="O407" s="279">
        <f t="shared" si="97"/>
        <v>9.1786004829483101</v>
      </c>
      <c r="P407" s="279">
        <f t="shared" si="87"/>
        <v>1015.4285714285714</v>
      </c>
      <c r="Q407" s="279">
        <f t="shared" si="89"/>
        <v>20.30857142857143</v>
      </c>
      <c r="R407" s="412">
        <v>1.4999999999999999E-2</v>
      </c>
      <c r="S407" s="279">
        <f t="shared" si="90"/>
        <v>15.231428571428571</v>
      </c>
      <c r="T407" s="265">
        <f t="shared" si="70"/>
        <v>71.409319832589645</v>
      </c>
      <c r="V407" s="49" t="b">
        <f t="shared" si="88"/>
        <v>1</v>
      </c>
      <c r="W407" s="88">
        <v>44357</v>
      </c>
      <c r="X407" s="49">
        <v>1015</v>
      </c>
      <c r="Y407" s="49">
        <f t="shared" si="91"/>
        <v>95535</v>
      </c>
    </row>
    <row r="408" spans="1:25" ht="21" x14ac:dyDescent="0.25">
      <c r="A408" s="278">
        <v>44358</v>
      </c>
      <c r="B408" s="84">
        <v>953</v>
      </c>
      <c r="C408" s="279">
        <f t="shared" si="68"/>
        <v>882.14285714285711</v>
      </c>
      <c r="D408" s="280">
        <f t="shared" si="92"/>
        <v>-0.19185970422719534</v>
      </c>
      <c r="E408" s="242">
        <f t="shared" si="60"/>
        <v>1.1900086132644272</v>
      </c>
      <c r="F408" s="156">
        <f t="shared" si="93"/>
        <v>987.90855982438461</v>
      </c>
      <c r="G408" s="84">
        <f>MAX($B$2:B408)</f>
        <v>1878</v>
      </c>
      <c r="H408" s="84">
        <f t="shared" si="86"/>
        <v>96493</v>
      </c>
      <c r="I408" s="279">
        <f t="shared" si="94"/>
        <v>73.366996595671594</v>
      </c>
      <c r="J408" s="278">
        <f t="shared" si="95"/>
        <v>44431.366996595672</v>
      </c>
      <c r="K408" s="84">
        <f t="shared" si="96"/>
        <v>192986</v>
      </c>
      <c r="M408" s="279">
        <f t="shared" si="85"/>
        <v>986.85714285714289</v>
      </c>
      <c r="N408" s="279">
        <f t="shared" si="77"/>
        <v>11610</v>
      </c>
      <c r="O408" s="279">
        <f t="shared" si="97"/>
        <v>8.5000615233173384</v>
      </c>
      <c r="P408" s="279">
        <f t="shared" ref="P408:P419" si="98">AVERAGE(B395:B408)</f>
        <v>986.85714285714289</v>
      </c>
      <c r="Q408" s="279">
        <f t="shared" si="89"/>
        <v>19.737142857142857</v>
      </c>
      <c r="R408" s="412">
        <v>1.0149999999999999</v>
      </c>
      <c r="S408" s="279">
        <f t="shared" ref="S408:S419" si="99">R408*M408</f>
        <v>1001.66</v>
      </c>
      <c r="T408" s="265">
        <f t="shared" si="70"/>
        <v>73.366996595671594</v>
      </c>
      <c r="V408" s="49" t="b">
        <f t="shared" si="88"/>
        <v>1</v>
      </c>
      <c r="W408" s="88">
        <v>44358</v>
      </c>
      <c r="X408" s="49">
        <v>953</v>
      </c>
      <c r="Y408" s="49">
        <f t="shared" si="91"/>
        <v>96488</v>
      </c>
    </row>
    <row r="409" spans="1:25" ht="21" x14ac:dyDescent="0.25">
      <c r="A409" s="278">
        <v>44359</v>
      </c>
      <c r="B409" s="84">
        <v>1044</v>
      </c>
      <c r="C409" s="279">
        <f t="shared" si="68"/>
        <v>883</v>
      </c>
      <c r="D409" s="280">
        <f t="shared" si="92"/>
        <v>-0.14188532555879496</v>
      </c>
      <c r="E409" s="242">
        <f t="shared" si="60"/>
        <v>1.1005673875503659</v>
      </c>
      <c r="F409" s="156">
        <f t="shared" si="93"/>
        <v>957.01854116166487</v>
      </c>
      <c r="G409" s="84">
        <f>MAX($B$2:B409)</f>
        <v>1878</v>
      </c>
      <c r="H409" s="84">
        <f t="shared" si="86"/>
        <v>97537</v>
      </c>
      <c r="I409" s="279">
        <f t="shared" si="94"/>
        <v>74.113197024686528</v>
      </c>
      <c r="J409" s="278">
        <f t="shared" si="95"/>
        <v>44433.113197024686</v>
      </c>
      <c r="K409" s="84">
        <f t="shared" si="96"/>
        <v>195074</v>
      </c>
      <c r="M409" s="279">
        <f t="shared" si="85"/>
        <v>956</v>
      </c>
      <c r="N409" s="279">
        <f t="shared" si="77"/>
        <v>12161</v>
      </c>
      <c r="O409" s="279">
        <f t="shared" si="97"/>
        <v>7.8611956253597564</v>
      </c>
      <c r="P409" s="279">
        <f t="shared" si="98"/>
        <v>956</v>
      </c>
      <c r="Q409" s="279">
        <f t="shared" si="89"/>
        <v>19.12</v>
      </c>
      <c r="R409" s="412">
        <v>2.0150000000000001</v>
      </c>
      <c r="S409" s="279">
        <f t="shared" si="99"/>
        <v>1926.3400000000001</v>
      </c>
      <c r="T409" s="265">
        <f t="shared" si="70"/>
        <v>74.113197024686528</v>
      </c>
      <c r="V409" s="49" t="b">
        <f t="shared" si="88"/>
        <v>1</v>
      </c>
      <c r="W409" s="88">
        <v>44359</v>
      </c>
      <c r="X409" s="49">
        <v>1044</v>
      </c>
      <c r="Y409" s="49">
        <f t="shared" si="91"/>
        <v>97532</v>
      </c>
    </row>
    <row r="410" spans="1:25" ht="21" x14ac:dyDescent="0.25">
      <c r="A410" s="278">
        <v>44360</v>
      </c>
      <c r="B410" s="84">
        <v>0</v>
      </c>
      <c r="C410" s="279">
        <f t="shared" si="68"/>
        <v>883</v>
      </c>
      <c r="D410" s="280">
        <f t="shared" si="92"/>
        <v>-0.14188532555879496</v>
      </c>
      <c r="E410" s="242">
        <f t="shared" si="60"/>
        <v>1.1005673875503659</v>
      </c>
      <c r="F410" s="156">
        <f t="shared" si="93"/>
        <v>957.01854116166487</v>
      </c>
      <c r="G410" s="84">
        <f>MAX($B$2:B410)</f>
        <v>1878</v>
      </c>
      <c r="H410" s="84">
        <f t="shared" si="86"/>
        <v>97537</v>
      </c>
      <c r="I410" s="279">
        <f t="shared" si="94"/>
        <v>74.113197024686528</v>
      </c>
      <c r="J410" s="278">
        <f t="shared" si="95"/>
        <v>44434.113197024686</v>
      </c>
      <c r="K410" s="84">
        <f t="shared" si="96"/>
        <v>195074</v>
      </c>
      <c r="M410" s="279">
        <f t="shared" si="85"/>
        <v>956</v>
      </c>
      <c r="N410" s="279">
        <f t="shared" si="77"/>
        <v>12161</v>
      </c>
      <c r="O410" s="279">
        <f t="shared" si="97"/>
        <v>7.8611956253597564</v>
      </c>
      <c r="P410" s="279">
        <f t="shared" si="98"/>
        <v>956</v>
      </c>
      <c r="Q410" s="279">
        <f t="shared" si="89"/>
        <v>19.12</v>
      </c>
      <c r="R410" s="412">
        <v>3.0150000000000001</v>
      </c>
      <c r="S410" s="279">
        <f t="shared" si="99"/>
        <v>2882.34</v>
      </c>
      <c r="T410" s="265">
        <f t="shared" si="70"/>
        <v>74.113197024686528</v>
      </c>
      <c r="V410" s="49" t="b">
        <f t="shared" si="88"/>
        <v>1</v>
      </c>
      <c r="W410" s="88">
        <v>44360</v>
      </c>
      <c r="X410" s="49">
        <v>0</v>
      </c>
      <c r="Y410" s="49">
        <f t="shared" si="91"/>
        <v>97532</v>
      </c>
    </row>
    <row r="411" spans="1:25" ht="21" x14ac:dyDescent="0.25">
      <c r="A411" s="278">
        <v>44361</v>
      </c>
      <c r="B411" s="84">
        <v>1108</v>
      </c>
      <c r="C411" s="279">
        <f t="shared" si="68"/>
        <v>848.28571428571433</v>
      </c>
      <c r="D411" s="280">
        <f t="shared" ref="D411:D419" si="100">(SUM(B405:B411)/SUM(B398:B404))-1</f>
        <v>-0.11054523666866389</v>
      </c>
      <c r="E411" s="242">
        <f t="shared" si="60"/>
        <v>0.97427975592801419</v>
      </c>
      <c r="F411" s="156">
        <f t="shared" ref="F411:F419" si="101">SUM(B398:B411)/$G$344*100000</f>
        <v>901.95994308228046</v>
      </c>
      <c r="G411" s="84">
        <f>MAX($B$2:B411)</f>
        <v>1878</v>
      </c>
      <c r="H411" s="84">
        <f t="shared" si="86"/>
        <v>98645</v>
      </c>
      <c r="I411" s="279">
        <f t="shared" ref="I411:I421" si="102">LN(2)/(LN(H411)-LN(H404))*7</f>
        <v>78.153216200671807</v>
      </c>
      <c r="J411" s="278">
        <f t="shared" ref="J411:J419" si="103">I411+A411</f>
        <v>44439.15321620067</v>
      </c>
      <c r="K411" s="84">
        <f t="shared" ref="K411:K419" si="104">H411*2</f>
        <v>197290</v>
      </c>
      <c r="M411" s="279">
        <f t="shared" si="85"/>
        <v>901</v>
      </c>
      <c r="N411" s="279">
        <f t="shared" si="77"/>
        <v>12947</v>
      </c>
      <c r="O411" s="279">
        <f t="shared" ref="O411:O419" si="105">M411*100/N411</f>
        <v>6.9591411137715298</v>
      </c>
      <c r="P411" s="279">
        <f t="shared" si="98"/>
        <v>901</v>
      </c>
      <c r="Q411" s="279">
        <f t="shared" si="89"/>
        <v>18.02</v>
      </c>
      <c r="R411" s="412">
        <v>4.0149999999999997</v>
      </c>
      <c r="S411" s="279">
        <f t="shared" si="99"/>
        <v>3617.5149999999999</v>
      </c>
      <c r="T411" s="265">
        <f t="shared" si="70"/>
        <v>78.153216200671807</v>
      </c>
      <c r="V411" s="49" t="b">
        <f t="shared" si="88"/>
        <v>1</v>
      </c>
      <c r="W411" s="88">
        <v>44361</v>
      </c>
      <c r="X411" s="49">
        <v>1108</v>
      </c>
      <c r="Y411" s="49">
        <f t="shared" si="91"/>
        <v>98640</v>
      </c>
    </row>
    <row r="412" spans="1:25" ht="21" x14ac:dyDescent="0.25">
      <c r="A412" s="278">
        <v>44362</v>
      </c>
      <c r="B412" s="84">
        <v>697</v>
      </c>
      <c r="C412" s="279">
        <f t="shared" si="68"/>
        <v>852.14285714285711</v>
      </c>
      <c r="D412" s="280">
        <f t="shared" si="100"/>
        <v>-9.5938163079721139E-2</v>
      </c>
      <c r="E412" s="242">
        <f t="shared" si="60"/>
        <v>0.94958427815570667</v>
      </c>
      <c r="F412" s="156">
        <f t="shared" si="101"/>
        <v>898.31320476793167</v>
      </c>
      <c r="G412" s="84">
        <f>MAX($B$2:B412)</f>
        <v>1878</v>
      </c>
      <c r="H412" s="84">
        <f t="shared" si="86"/>
        <v>99342</v>
      </c>
      <c r="I412" s="279">
        <f t="shared" si="102"/>
        <v>78.355384581284397</v>
      </c>
      <c r="J412" s="278">
        <f t="shared" si="103"/>
        <v>44440.355384581286</v>
      </c>
      <c r="K412" s="84">
        <f t="shared" si="104"/>
        <v>198684</v>
      </c>
      <c r="M412" s="279">
        <f t="shared" si="85"/>
        <v>897.35714285714289</v>
      </c>
      <c r="N412" s="279">
        <f t="shared" si="77"/>
        <v>13230</v>
      </c>
      <c r="O412" s="279">
        <f t="shared" si="105"/>
        <v>6.7827448439693336</v>
      </c>
      <c r="P412" s="279">
        <f t="shared" si="98"/>
        <v>897.35714285714289</v>
      </c>
      <c r="Q412" s="279">
        <f t="shared" si="89"/>
        <v>17.947142857142858</v>
      </c>
      <c r="R412" s="412">
        <v>5.0149999999999997</v>
      </c>
      <c r="S412" s="279">
        <f t="shared" si="99"/>
        <v>4500.2460714285717</v>
      </c>
      <c r="T412" s="265">
        <f t="shared" si="70"/>
        <v>78.355384581284397</v>
      </c>
      <c r="V412" s="49" t="b">
        <f t="shared" si="88"/>
        <v>1</v>
      </c>
      <c r="W412" s="88">
        <v>44362</v>
      </c>
      <c r="X412" s="49">
        <v>697</v>
      </c>
      <c r="Y412" s="49">
        <f t="shared" si="91"/>
        <v>99337</v>
      </c>
    </row>
    <row r="413" spans="1:25" ht="21" x14ac:dyDescent="0.25">
      <c r="A413" s="278">
        <v>44363</v>
      </c>
      <c r="B413" s="84">
        <v>1038</v>
      </c>
      <c r="C413" s="279">
        <f t="shared" si="68"/>
        <v>836.42857142857144</v>
      </c>
      <c r="D413" s="280">
        <f t="shared" si="100"/>
        <v>-9.5752895752895806E-2</v>
      </c>
      <c r="E413" s="242">
        <f t="shared" si="60"/>
        <v>0.90795287187039764</v>
      </c>
      <c r="F413" s="156">
        <f t="shared" si="101"/>
        <v>881.65261599845553</v>
      </c>
      <c r="G413" s="84">
        <f>MAX($B$2:B413)</f>
        <v>1878</v>
      </c>
      <c r="H413" s="84">
        <f t="shared" si="86"/>
        <v>100380</v>
      </c>
      <c r="I413" s="279">
        <f t="shared" si="102"/>
        <v>80.734451095943882</v>
      </c>
      <c r="J413" s="278">
        <f t="shared" si="103"/>
        <v>44443.734451095945</v>
      </c>
      <c r="K413" s="84">
        <f t="shared" si="104"/>
        <v>200760</v>
      </c>
      <c r="M413" s="279">
        <f t="shared" si="85"/>
        <v>880.71428571428567</v>
      </c>
      <c r="N413" s="279">
        <f t="shared" si="77"/>
        <v>13580</v>
      </c>
      <c r="O413" s="279">
        <f t="shared" si="105"/>
        <v>6.4853776562171257</v>
      </c>
      <c r="P413" s="279">
        <f t="shared" si="98"/>
        <v>880.71428571428567</v>
      </c>
      <c r="Q413" s="279">
        <f t="shared" si="89"/>
        <v>17.614285714285714</v>
      </c>
      <c r="R413" s="412">
        <v>6.0149999999999997</v>
      </c>
      <c r="S413" s="279">
        <f t="shared" si="99"/>
        <v>5297.4964285714277</v>
      </c>
      <c r="T413" s="265">
        <f t="shared" si="70"/>
        <v>80.734451095943882</v>
      </c>
      <c r="V413" s="49" t="b">
        <f t="shared" si="88"/>
        <v>1</v>
      </c>
      <c r="W413" s="88">
        <v>44363</v>
      </c>
      <c r="X413" s="49">
        <v>1038</v>
      </c>
      <c r="Y413" s="49">
        <f t="shared" si="91"/>
        <v>100375</v>
      </c>
    </row>
    <row r="414" spans="1:25" ht="21" x14ac:dyDescent="0.25">
      <c r="A414" s="278">
        <v>44364</v>
      </c>
      <c r="B414" s="84">
        <v>1003</v>
      </c>
      <c r="C414" s="279">
        <f t="shared" si="68"/>
        <v>834.71428571428567</v>
      </c>
      <c r="D414" s="280">
        <f t="shared" si="100"/>
        <v>-6.8992989165073348E-2</v>
      </c>
      <c r="E414" s="242">
        <f t="shared" si="60"/>
        <v>0.88151003782368342</v>
      </c>
      <c r="F414" s="156">
        <f t="shared" si="101"/>
        <v>866.56513003124758</v>
      </c>
      <c r="G414" s="84">
        <f>MAX($B$2:B414)</f>
        <v>1878</v>
      </c>
      <c r="H414" s="84">
        <f t="shared" si="86"/>
        <v>101383</v>
      </c>
      <c r="I414" s="279">
        <f t="shared" si="102"/>
        <v>81.738481095436271</v>
      </c>
      <c r="J414" s="278">
        <f t="shared" si="103"/>
        <v>44445.738481095439</v>
      </c>
      <c r="K414" s="84">
        <f t="shared" si="104"/>
        <v>202766</v>
      </c>
      <c r="M414" s="279">
        <f t="shared" si="85"/>
        <v>865.64285714285711</v>
      </c>
      <c r="N414" s="279">
        <f t="shared" si="77"/>
        <v>13748</v>
      </c>
      <c r="O414" s="279">
        <f t="shared" si="105"/>
        <v>6.296500270169167</v>
      </c>
      <c r="P414" s="279">
        <f t="shared" si="98"/>
        <v>865.64285714285711</v>
      </c>
      <c r="Q414" s="279">
        <f t="shared" si="89"/>
        <v>17.312857142857144</v>
      </c>
      <c r="R414" s="412">
        <v>7.0149999999999997</v>
      </c>
      <c r="S414" s="279">
        <f t="shared" si="99"/>
        <v>6072.4846428571427</v>
      </c>
      <c r="T414" s="265">
        <f t="shared" si="70"/>
        <v>81.738481095436271</v>
      </c>
      <c r="V414" s="49" t="b">
        <f t="shared" si="88"/>
        <v>1</v>
      </c>
      <c r="W414" s="88">
        <v>44364</v>
      </c>
      <c r="X414" s="49">
        <v>1003</v>
      </c>
      <c r="Y414" s="49">
        <f t="shared" si="91"/>
        <v>101378</v>
      </c>
    </row>
    <row r="415" spans="1:25" ht="21" x14ac:dyDescent="0.25">
      <c r="A415" s="278">
        <v>44365</v>
      </c>
      <c r="B415" s="84">
        <v>998</v>
      </c>
      <c r="C415" s="279">
        <f t="shared" si="68"/>
        <v>841.14285714285711</v>
      </c>
      <c r="D415" s="280">
        <f t="shared" si="100"/>
        <v>-4.6477732793522297E-2</v>
      </c>
      <c r="E415" s="242">
        <f t="shared" si="60"/>
        <v>0.8836067975388221</v>
      </c>
      <c r="F415" s="156">
        <f t="shared" si="101"/>
        <v>862.56086835274687</v>
      </c>
      <c r="G415" s="84">
        <f>MAX($B$2:B415)</f>
        <v>1878</v>
      </c>
      <c r="H415" s="84">
        <f t="shared" si="86"/>
        <v>102381</v>
      </c>
      <c r="I415" s="279">
        <f t="shared" si="102"/>
        <v>81.917515177607584</v>
      </c>
      <c r="J415" s="278">
        <f t="shared" si="103"/>
        <v>44446.917515177607</v>
      </c>
      <c r="K415" s="84">
        <f t="shared" si="104"/>
        <v>204762</v>
      </c>
      <c r="M415" s="279">
        <f t="shared" si="85"/>
        <v>861.64285714285711</v>
      </c>
      <c r="N415" s="279">
        <f t="shared" si="77"/>
        <v>13652</v>
      </c>
      <c r="O415" s="279">
        <f t="shared" si="105"/>
        <v>6.3114771252773005</v>
      </c>
      <c r="P415" s="279">
        <f t="shared" si="98"/>
        <v>861.64285714285711</v>
      </c>
      <c r="Q415" s="279">
        <f t="shared" ref="Q415:Q429" si="106">P415*0.02</f>
        <v>17.232857142857142</v>
      </c>
      <c r="R415" s="412">
        <v>8.0150000000000006</v>
      </c>
      <c r="S415" s="279">
        <f t="shared" si="99"/>
        <v>6906.0675000000001</v>
      </c>
      <c r="T415" s="265">
        <f t="shared" si="70"/>
        <v>81.917515177607584</v>
      </c>
      <c r="V415" s="49" t="b">
        <f t="shared" si="88"/>
        <v>1</v>
      </c>
      <c r="W415" s="88">
        <v>44365</v>
      </c>
      <c r="X415" s="49">
        <v>998</v>
      </c>
      <c r="Y415" s="49">
        <f t="shared" si="91"/>
        <v>102376</v>
      </c>
    </row>
    <row r="416" spans="1:25" ht="21" x14ac:dyDescent="0.25">
      <c r="A416" s="278">
        <v>44366</v>
      </c>
      <c r="B416" s="84">
        <v>837</v>
      </c>
      <c r="C416" s="279">
        <f t="shared" si="68"/>
        <v>811.57142857142856</v>
      </c>
      <c r="D416" s="280">
        <f t="shared" si="100"/>
        <v>-8.0893059375505616E-2</v>
      </c>
      <c r="E416" s="242">
        <f t="shared" si="60"/>
        <v>0.86824769433465088</v>
      </c>
      <c r="F416" s="156">
        <f t="shared" si="101"/>
        <v>848.18842911384263</v>
      </c>
      <c r="G416" s="84">
        <f>MAX($B$2:B416)</f>
        <v>1878</v>
      </c>
      <c r="H416" s="84">
        <f t="shared" si="86"/>
        <v>103218</v>
      </c>
      <c r="I416" s="279">
        <f t="shared" si="102"/>
        <v>85.707557898195503</v>
      </c>
      <c r="J416" s="278">
        <f t="shared" si="103"/>
        <v>44451.707557898197</v>
      </c>
      <c r="K416" s="84">
        <f t="shared" si="104"/>
        <v>206436</v>
      </c>
      <c r="M416" s="279">
        <f t="shared" si="85"/>
        <v>847.28571428571433</v>
      </c>
      <c r="N416" s="279">
        <f t="shared" si="77"/>
        <v>13662</v>
      </c>
      <c r="O416" s="279">
        <f t="shared" si="105"/>
        <v>6.2017692452475064</v>
      </c>
      <c r="P416" s="279">
        <f t="shared" si="98"/>
        <v>847.28571428571433</v>
      </c>
      <c r="Q416" s="279">
        <f t="shared" si="106"/>
        <v>16.945714285714288</v>
      </c>
      <c r="R416" s="412">
        <v>9.0150000000000006</v>
      </c>
      <c r="S416" s="279">
        <f t="shared" si="99"/>
        <v>7638.2807142857155</v>
      </c>
      <c r="T416" s="265">
        <f t="shared" si="70"/>
        <v>85.707557898195503</v>
      </c>
      <c r="V416" s="49" t="b">
        <f t="shared" si="88"/>
        <v>1</v>
      </c>
      <c r="W416" s="88">
        <v>44366</v>
      </c>
      <c r="X416" s="49">
        <v>837</v>
      </c>
      <c r="Y416" s="49">
        <f t="shared" si="91"/>
        <v>103213</v>
      </c>
    </row>
    <row r="417" spans="1:25" ht="21" x14ac:dyDescent="0.25">
      <c r="A417" s="278">
        <v>44367</v>
      </c>
      <c r="B417" s="84">
        <v>0</v>
      </c>
      <c r="C417" s="279">
        <f t="shared" si="68"/>
        <v>811.57142857142856</v>
      </c>
      <c r="D417" s="280">
        <f t="shared" si="100"/>
        <v>-8.0893059375505616E-2</v>
      </c>
      <c r="E417" s="242">
        <f t="shared" si="60"/>
        <v>0.86824769433465088</v>
      </c>
      <c r="F417" s="156">
        <f t="shared" si="101"/>
        <v>848.18842911384263</v>
      </c>
      <c r="G417" s="84">
        <f>MAX($B$2:B417)</f>
        <v>1878</v>
      </c>
      <c r="H417" s="84">
        <f t="shared" si="86"/>
        <v>103218</v>
      </c>
      <c r="I417" s="279">
        <f t="shared" si="102"/>
        <v>85.707557898195503</v>
      </c>
      <c r="J417" s="278">
        <f t="shared" si="103"/>
        <v>44452.707557898197</v>
      </c>
      <c r="K417" s="84">
        <f t="shared" si="104"/>
        <v>206436</v>
      </c>
      <c r="M417" s="279">
        <f t="shared" si="85"/>
        <v>847.28571428571433</v>
      </c>
      <c r="N417" s="279">
        <f t="shared" si="77"/>
        <v>13662</v>
      </c>
      <c r="O417" s="279">
        <f t="shared" si="105"/>
        <v>6.2017692452475064</v>
      </c>
      <c r="P417" s="279">
        <f t="shared" si="98"/>
        <v>847.28571428571433</v>
      </c>
      <c r="Q417" s="279">
        <f t="shared" si="106"/>
        <v>16.945714285714288</v>
      </c>
      <c r="R417" s="412">
        <v>10.015000000000001</v>
      </c>
      <c r="S417" s="279">
        <f t="shared" si="99"/>
        <v>8485.5664285714302</v>
      </c>
      <c r="T417" s="265">
        <f t="shared" si="70"/>
        <v>85.707557898195503</v>
      </c>
      <c r="V417" s="49" t="b">
        <f t="shared" si="88"/>
        <v>1</v>
      </c>
      <c r="W417" s="88">
        <v>44367</v>
      </c>
      <c r="X417" s="49">
        <v>0</v>
      </c>
      <c r="Y417" s="49">
        <f t="shared" si="91"/>
        <v>103213</v>
      </c>
    </row>
    <row r="418" spans="1:25" ht="21" x14ac:dyDescent="0.25">
      <c r="A418" s="278">
        <v>44368</v>
      </c>
      <c r="B418" s="84">
        <v>887</v>
      </c>
      <c r="C418" s="279">
        <f t="shared" si="68"/>
        <v>780</v>
      </c>
      <c r="D418" s="280">
        <f t="shared" si="100"/>
        <v>-8.049848433816098E-2</v>
      </c>
      <c r="E418" s="242">
        <f t="shared" si="60"/>
        <v>0.85288835677940733</v>
      </c>
      <c r="F418" s="156">
        <f t="shared" si="101"/>
        <v>815.01026092055122</v>
      </c>
      <c r="G418" s="84">
        <f>MAX($B$2:B418)</f>
        <v>1878</v>
      </c>
      <c r="H418" s="84">
        <f t="shared" si="86"/>
        <v>104105</v>
      </c>
      <c r="I418" s="279">
        <f t="shared" si="102"/>
        <v>90.065135704081953</v>
      </c>
      <c r="J418" s="278">
        <f t="shared" si="103"/>
        <v>44458.065135704084</v>
      </c>
      <c r="K418" s="84">
        <f t="shared" si="104"/>
        <v>208210</v>
      </c>
      <c r="M418" s="279">
        <f t="shared" si="85"/>
        <v>814.14285714285711</v>
      </c>
      <c r="N418" s="279">
        <f t="shared" si="77"/>
        <v>13364</v>
      </c>
      <c r="O418" s="279">
        <f t="shared" si="105"/>
        <v>6.0920596912814808</v>
      </c>
      <c r="P418" s="279">
        <f t="shared" si="98"/>
        <v>814.14285714285711</v>
      </c>
      <c r="Q418" s="279">
        <f t="shared" si="106"/>
        <v>16.282857142857143</v>
      </c>
      <c r="R418" s="412">
        <v>11.015000000000001</v>
      </c>
      <c r="S418" s="279">
        <f t="shared" si="99"/>
        <v>8967.783571428572</v>
      </c>
      <c r="T418" s="265">
        <f t="shared" si="70"/>
        <v>90.065135704081953</v>
      </c>
      <c r="V418" s="49" t="b">
        <f t="shared" si="88"/>
        <v>1</v>
      </c>
      <c r="W418" s="88">
        <v>44368</v>
      </c>
      <c r="X418" s="49">
        <v>887</v>
      </c>
      <c r="Y418" s="49">
        <f t="shared" si="91"/>
        <v>104100</v>
      </c>
    </row>
    <row r="419" spans="1:25" ht="21" x14ac:dyDescent="0.25">
      <c r="A419" s="278">
        <v>44369</v>
      </c>
      <c r="B419" s="84">
        <v>246</v>
      </c>
      <c r="C419" s="279">
        <f t="shared" si="68"/>
        <v>715.57142857142856</v>
      </c>
      <c r="D419" s="280">
        <f t="shared" si="100"/>
        <v>-0.16026823134953894</v>
      </c>
      <c r="E419" s="242">
        <f t="shared" si="60"/>
        <v>0.78195810175288583</v>
      </c>
      <c r="F419" s="156">
        <f t="shared" si="101"/>
        <v>784.69227964047457</v>
      </c>
      <c r="G419" s="84">
        <f>MAX($B$2:B419)</f>
        <v>1878</v>
      </c>
      <c r="H419" s="84">
        <f t="shared" si="86"/>
        <v>104351</v>
      </c>
      <c r="I419" s="279">
        <f t="shared" si="102"/>
        <v>98.634992072585533</v>
      </c>
      <c r="J419" s="278">
        <f t="shared" si="103"/>
        <v>44467.634992072584</v>
      </c>
      <c r="K419" s="84">
        <f t="shared" si="104"/>
        <v>208702</v>
      </c>
      <c r="M419" s="279">
        <f t="shared" si="85"/>
        <v>783.85714285714289</v>
      </c>
      <c r="N419" s="279">
        <f t="shared" si="77"/>
        <v>14034</v>
      </c>
      <c r="O419" s="279">
        <f t="shared" si="105"/>
        <v>5.5854150125206132</v>
      </c>
      <c r="P419" s="279">
        <f t="shared" si="98"/>
        <v>783.85714285714289</v>
      </c>
      <c r="Q419" s="279">
        <f t="shared" si="106"/>
        <v>15.677142857142858</v>
      </c>
      <c r="R419" s="412">
        <v>12.015000000000001</v>
      </c>
      <c r="S419" s="279">
        <f t="shared" si="99"/>
        <v>9418.0435714285722</v>
      </c>
      <c r="T419" s="265">
        <f t="shared" si="70"/>
        <v>98.634992072585533</v>
      </c>
      <c r="V419" s="49" t="b">
        <f t="shared" si="88"/>
        <v>1</v>
      </c>
      <c r="W419" s="88">
        <v>44369</v>
      </c>
      <c r="X419" s="49">
        <v>246</v>
      </c>
      <c r="Y419" s="49">
        <f t="shared" si="91"/>
        <v>104346</v>
      </c>
    </row>
    <row r="420" spans="1:25" ht="21" x14ac:dyDescent="0.25">
      <c r="A420" s="278">
        <v>44370</v>
      </c>
      <c r="B420" s="84">
        <v>627</v>
      </c>
      <c r="C420" s="279">
        <f t="shared" si="68"/>
        <v>656.85714285714289</v>
      </c>
      <c r="D420" s="280">
        <f t="shared" ref="D420:D439" si="107">(SUM(B414:B420)/SUM(B407:B413))-1</f>
        <v>-0.21468830059777966</v>
      </c>
      <c r="E420" s="242">
        <f t="shared" si="60"/>
        <v>0.7450463292943692</v>
      </c>
      <c r="F420" s="156">
        <f t="shared" ref="F420:F439" si="108">SUM(B407:B420)/$G$344*100000</f>
        <v>747.43834509585201</v>
      </c>
      <c r="G420" s="84">
        <f>MAX($B$2:B420)</f>
        <v>1878</v>
      </c>
      <c r="H420" s="84">
        <f t="shared" si="86"/>
        <v>104978</v>
      </c>
      <c r="I420" s="279">
        <f t="shared" si="102"/>
        <v>108.33369978078936</v>
      </c>
      <c r="J420" s="278">
        <f t="shared" ref="J420:J439" si="109">I420+A420</f>
        <v>44478.333699780793</v>
      </c>
      <c r="K420" s="84">
        <f t="shared" ref="K420:K439" si="110">H420*2</f>
        <v>209956</v>
      </c>
      <c r="M420" s="279">
        <f t="shared" si="85"/>
        <v>746.64285714285711</v>
      </c>
      <c r="N420" s="279">
        <f t="shared" si="77"/>
        <v>14030</v>
      </c>
      <c r="O420" s="279">
        <f t="shared" ref="O420:O439" si="111">M420*100/N420</f>
        <v>5.32175949495978</v>
      </c>
      <c r="P420" s="279">
        <f t="shared" ref="P420:P439" si="112">AVERAGE(B407:B420)</f>
        <v>746.64285714285711</v>
      </c>
      <c r="Q420" s="279">
        <f t="shared" si="106"/>
        <v>14.932857142857143</v>
      </c>
      <c r="R420" s="412">
        <v>13.015000000000001</v>
      </c>
      <c r="S420" s="279">
        <f t="shared" ref="S420:S439" si="113">R420*M420</f>
        <v>9717.5567857142851</v>
      </c>
      <c r="T420" s="265">
        <f t="shared" si="70"/>
        <v>108.33369978078936</v>
      </c>
      <c r="V420" s="49" t="b">
        <f t="shared" si="88"/>
        <v>1</v>
      </c>
      <c r="W420" s="88">
        <v>44370</v>
      </c>
      <c r="X420" s="49">
        <v>627</v>
      </c>
      <c r="Y420" s="49">
        <f t="shared" si="91"/>
        <v>104973</v>
      </c>
    </row>
    <row r="421" spans="1:25" ht="21" x14ac:dyDescent="0.25">
      <c r="A421" s="278">
        <v>44371</v>
      </c>
      <c r="B421" s="84">
        <v>935</v>
      </c>
      <c r="C421" s="279">
        <f t="shared" si="68"/>
        <v>647.14285714285711</v>
      </c>
      <c r="D421" s="280">
        <f t="shared" si="107"/>
        <v>-0.22471333219236689</v>
      </c>
      <c r="E421" s="242">
        <f t="shared" ref="E421:E434" si="114">SUM(B408:B421)/SUM(B394:B407)</f>
        <v>0.72967079347214403</v>
      </c>
      <c r="F421" s="156">
        <f t="shared" si="108"/>
        <v>741.71797126942238</v>
      </c>
      <c r="G421" s="84">
        <f>MAX($B$2:B421)</f>
        <v>1878</v>
      </c>
      <c r="H421" s="84">
        <f t="shared" si="86"/>
        <v>105913</v>
      </c>
      <c r="I421" s="279">
        <f t="shared" si="102"/>
        <v>110.99849218002602</v>
      </c>
      <c r="J421" s="278">
        <f t="shared" si="109"/>
        <v>44481.998492180028</v>
      </c>
      <c r="K421" s="84">
        <f t="shared" si="110"/>
        <v>211826</v>
      </c>
      <c r="M421" s="279">
        <f t="shared" si="85"/>
        <v>740.92857142857144</v>
      </c>
      <c r="N421" s="279">
        <f t="shared" si="77"/>
        <v>14216</v>
      </c>
      <c r="O421" s="279">
        <f t="shared" si="111"/>
        <v>5.2119342390867436</v>
      </c>
      <c r="P421" s="279">
        <f t="shared" si="112"/>
        <v>740.92857142857144</v>
      </c>
      <c r="Q421" s="279">
        <f t="shared" si="106"/>
        <v>14.818571428571429</v>
      </c>
      <c r="R421" s="412">
        <v>14.015000000000001</v>
      </c>
      <c r="S421" s="279">
        <f t="shared" si="113"/>
        <v>10384.113928571429</v>
      </c>
      <c r="T421" s="265">
        <f t="shared" si="70"/>
        <v>110.99849218002602</v>
      </c>
      <c r="V421" s="49" t="b">
        <f t="shared" si="88"/>
        <v>1</v>
      </c>
      <c r="W421" s="88">
        <v>44371</v>
      </c>
      <c r="X421" s="49">
        <v>935</v>
      </c>
      <c r="Y421" s="49">
        <f t="shared" si="91"/>
        <v>105908</v>
      </c>
    </row>
    <row r="422" spans="1:25" ht="21" x14ac:dyDescent="0.25">
      <c r="A422" s="278">
        <v>44372</v>
      </c>
      <c r="B422" s="84">
        <v>934</v>
      </c>
      <c r="C422" s="279">
        <f t="shared" si="68"/>
        <v>638</v>
      </c>
      <c r="D422" s="280">
        <f t="shared" si="107"/>
        <v>-0.24150815217391308</v>
      </c>
      <c r="E422" s="242">
        <f t="shared" si="114"/>
        <v>0.74942096120440072</v>
      </c>
      <c r="F422" s="156">
        <f t="shared" si="108"/>
        <v>740.35938248564537</v>
      </c>
      <c r="G422" s="84">
        <f>MAX($B$2:B422)</f>
        <v>1878</v>
      </c>
      <c r="H422" s="84">
        <f t="shared" si="86"/>
        <v>106847</v>
      </c>
      <c r="I422" s="279">
        <f t="shared" ref="I422:I440" si="115">LN(2)/(LN(H422)-LN(H415))*7</f>
        <v>113.63931843037449</v>
      </c>
      <c r="J422" s="278">
        <f t="shared" si="109"/>
        <v>44485.639318430374</v>
      </c>
      <c r="K422" s="84">
        <f t="shared" si="110"/>
        <v>213694</v>
      </c>
      <c r="M422" s="279">
        <f t="shared" si="85"/>
        <v>739.57142857142856</v>
      </c>
      <c r="N422" s="279">
        <f t="shared" si="77"/>
        <v>13816</v>
      </c>
      <c r="O422" s="279">
        <f t="shared" si="111"/>
        <v>5.3530068657457193</v>
      </c>
      <c r="P422" s="279">
        <f t="shared" si="112"/>
        <v>739.57142857142856</v>
      </c>
      <c r="Q422" s="279">
        <f t="shared" si="106"/>
        <v>14.791428571428572</v>
      </c>
      <c r="R422" s="412">
        <v>15.015000000000001</v>
      </c>
      <c r="S422" s="279">
        <f t="shared" si="113"/>
        <v>11104.665000000001</v>
      </c>
      <c r="T422" s="265">
        <f t="shared" si="70"/>
        <v>113.63931843037449</v>
      </c>
      <c r="V422" s="49" t="b">
        <f t="shared" si="88"/>
        <v>1</v>
      </c>
      <c r="W422" s="88">
        <v>44372</v>
      </c>
      <c r="X422" s="49">
        <v>934</v>
      </c>
      <c r="Y422" s="49">
        <f t="shared" si="91"/>
        <v>106842</v>
      </c>
    </row>
    <row r="423" spans="1:25" ht="21" x14ac:dyDescent="0.25">
      <c r="A423" s="278">
        <v>44373</v>
      </c>
      <c r="B423" s="84">
        <v>917</v>
      </c>
      <c r="C423" s="279">
        <f t="shared" si="68"/>
        <v>649.42857142857144</v>
      </c>
      <c r="D423" s="280">
        <f t="shared" si="107"/>
        <v>-0.19978876958281988</v>
      </c>
      <c r="E423" s="242">
        <f t="shared" si="114"/>
        <v>0.76412133891213385</v>
      </c>
      <c r="F423" s="156">
        <f t="shared" si="108"/>
        <v>731.27828903618854</v>
      </c>
      <c r="G423" s="84">
        <f>MAX($B$2:B423)</f>
        <v>1878</v>
      </c>
      <c r="H423" s="84">
        <f t="shared" si="86"/>
        <v>107764</v>
      </c>
      <c r="I423" s="279">
        <f t="shared" si="115"/>
        <v>112.57507780979543</v>
      </c>
      <c r="J423" s="278">
        <f t="shared" si="109"/>
        <v>44485.575077809794</v>
      </c>
      <c r="K423" s="84">
        <f t="shared" si="110"/>
        <v>215528</v>
      </c>
      <c r="M423" s="279">
        <f t="shared" si="85"/>
        <v>730.5</v>
      </c>
      <c r="N423" s="279">
        <f t="shared" si="77"/>
        <v>13384</v>
      </c>
      <c r="O423" s="279">
        <f t="shared" si="111"/>
        <v>5.4580095636580994</v>
      </c>
      <c r="P423" s="279">
        <f t="shared" si="112"/>
        <v>730.5</v>
      </c>
      <c r="Q423" s="279">
        <f t="shared" si="106"/>
        <v>14.61</v>
      </c>
      <c r="R423" s="412">
        <v>16.015000000000001</v>
      </c>
      <c r="S423" s="279">
        <f t="shared" si="113"/>
        <v>11698.9575</v>
      </c>
      <c r="T423" s="265">
        <f t="shared" si="70"/>
        <v>112.57507780979543</v>
      </c>
      <c r="V423" s="49" t="b">
        <f t="shared" si="88"/>
        <v>1</v>
      </c>
      <c r="W423" s="88">
        <v>44373</v>
      </c>
      <c r="X423" s="49">
        <v>917</v>
      </c>
      <c r="Y423" s="49">
        <f t="shared" si="91"/>
        <v>107759</v>
      </c>
    </row>
    <row r="424" spans="1:25" ht="21" x14ac:dyDescent="0.25">
      <c r="A424" s="278">
        <v>44374</v>
      </c>
      <c r="B424" s="84">
        <v>0</v>
      </c>
      <c r="C424" s="279">
        <f t="shared" si="68"/>
        <v>649.42857142857144</v>
      </c>
      <c r="D424" s="280">
        <f t="shared" si="107"/>
        <v>-0.19978876958281988</v>
      </c>
      <c r="E424" s="242">
        <f t="shared" si="114"/>
        <v>0.76412133891213385</v>
      </c>
      <c r="F424" s="156">
        <f t="shared" si="108"/>
        <v>731.27828903618854</v>
      </c>
      <c r="G424" s="84">
        <f>MAX($B$2:B424)</f>
        <v>1878</v>
      </c>
      <c r="H424" s="84">
        <f t="shared" si="86"/>
        <v>107764</v>
      </c>
      <c r="I424" s="279">
        <f t="shared" si="115"/>
        <v>112.57507780979543</v>
      </c>
      <c r="J424" s="278">
        <f t="shared" si="109"/>
        <v>44486.575077809794</v>
      </c>
      <c r="K424" s="84">
        <f t="shared" si="110"/>
        <v>215528</v>
      </c>
      <c r="M424" s="279">
        <f t="shared" si="85"/>
        <v>730.5</v>
      </c>
      <c r="N424" s="279">
        <f t="shared" si="77"/>
        <v>13384</v>
      </c>
      <c r="O424" s="279">
        <f t="shared" si="111"/>
        <v>5.4580095636580994</v>
      </c>
      <c r="P424" s="279">
        <f t="shared" si="112"/>
        <v>730.5</v>
      </c>
      <c r="Q424" s="279">
        <f t="shared" si="106"/>
        <v>14.61</v>
      </c>
      <c r="R424" s="412">
        <v>17.015000000000001</v>
      </c>
      <c r="S424" s="279">
        <f t="shared" si="113"/>
        <v>12429.4575</v>
      </c>
      <c r="T424" s="265">
        <f t="shared" si="70"/>
        <v>112.57507780979543</v>
      </c>
      <c r="V424" s="49" t="b">
        <f t="shared" si="88"/>
        <v>1</v>
      </c>
      <c r="W424" s="88">
        <v>44374</v>
      </c>
      <c r="X424" s="49">
        <v>0</v>
      </c>
      <c r="Y424" s="49">
        <f t="shared" si="91"/>
        <v>107759</v>
      </c>
    </row>
    <row r="425" spans="1:25" ht="21" x14ac:dyDescent="0.25">
      <c r="A425" s="444">
        <v>44375</v>
      </c>
      <c r="B425" s="84">
        <v>1021</v>
      </c>
      <c r="C425" s="279">
        <f t="shared" si="68"/>
        <v>668.57142857142856</v>
      </c>
      <c r="D425" s="280">
        <f t="shared" si="107"/>
        <v>-0.1428571428571429</v>
      </c>
      <c r="E425" s="242">
        <f t="shared" si="114"/>
        <v>0.80386871729824005</v>
      </c>
      <c r="F425" s="156">
        <f t="shared" si="108"/>
        <v>725.05738249994636</v>
      </c>
      <c r="G425" s="84">
        <f>MAX($B$2:B425)</f>
        <v>1878</v>
      </c>
      <c r="H425" s="84">
        <f t="shared" si="86"/>
        <v>108785</v>
      </c>
      <c r="I425" s="279">
        <f t="shared" si="115"/>
        <v>110.33999006871797</v>
      </c>
      <c r="J425" s="278">
        <f t="shared" si="109"/>
        <v>44485.339990068715</v>
      </c>
      <c r="K425" s="84">
        <f t="shared" si="110"/>
        <v>217570</v>
      </c>
      <c r="M425" s="279">
        <f t="shared" si="85"/>
        <v>724.28571428571433</v>
      </c>
      <c r="N425" s="279">
        <f t="shared" si="77"/>
        <v>12614</v>
      </c>
      <c r="O425" s="279">
        <f t="shared" si="111"/>
        <v>5.7419194092731436</v>
      </c>
      <c r="P425" s="279">
        <f t="shared" si="112"/>
        <v>724.28571428571433</v>
      </c>
      <c r="Q425" s="279">
        <f t="shared" si="106"/>
        <v>14.485714285714288</v>
      </c>
      <c r="R425" s="412">
        <v>18.015000000000001</v>
      </c>
      <c r="S425" s="279">
        <f t="shared" si="113"/>
        <v>13048.007142857145</v>
      </c>
      <c r="T425" s="265">
        <f t="shared" si="70"/>
        <v>110.33999006871797</v>
      </c>
      <c r="V425" s="49" t="b">
        <f t="shared" si="88"/>
        <v>1</v>
      </c>
      <c r="W425" s="88">
        <v>44375</v>
      </c>
      <c r="X425" s="49">
        <v>1021</v>
      </c>
      <c r="Y425" s="49">
        <f t="shared" si="91"/>
        <v>108780</v>
      </c>
    </row>
    <row r="426" spans="1:25" ht="21" x14ac:dyDescent="0.25">
      <c r="A426" s="278">
        <v>44376</v>
      </c>
      <c r="B426" s="84">
        <v>600</v>
      </c>
      <c r="C426" s="279">
        <f t="shared" si="68"/>
        <v>719.14285714285711</v>
      </c>
      <c r="D426" s="280">
        <f t="shared" si="107"/>
        <v>4.9910161708923706E-3</v>
      </c>
      <c r="E426" s="242">
        <f t="shared" si="114"/>
        <v>0.79941096871766293</v>
      </c>
      <c r="F426" s="156">
        <f t="shared" si="108"/>
        <v>718.12142923540057</v>
      </c>
      <c r="G426" s="84">
        <f>MAX($B$2:B426)</f>
        <v>1878</v>
      </c>
      <c r="H426" s="84">
        <f t="shared" si="86"/>
        <v>109385</v>
      </c>
      <c r="I426" s="279">
        <f t="shared" si="115"/>
        <v>102.98587159507743</v>
      </c>
      <c r="J426" s="278">
        <f t="shared" si="109"/>
        <v>44478.985871595076</v>
      </c>
      <c r="K426" s="84">
        <f t="shared" si="110"/>
        <v>218770</v>
      </c>
      <c r="M426" s="279">
        <f t="shared" si="85"/>
        <v>717.35714285714289</v>
      </c>
      <c r="N426" s="279">
        <f t="shared" si="77"/>
        <v>12563</v>
      </c>
      <c r="O426" s="279">
        <f t="shared" si="111"/>
        <v>5.7100783479833073</v>
      </c>
      <c r="P426" s="279">
        <f t="shared" si="112"/>
        <v>717.35714285714289</v>
      </c>
      <c r="Q426" s="279">
        <f t="shared" si="106"/>
        <v>14.347142857142858</v>
      </c>
      <c r="R426" s="412">
        <v>19.015000000000001</v>
      </c>
      <c r="S426" s="279">
        <f t="shared" si="113"/>
        <v>13640.546071428573</v>
      </c>
      <c r="T426" s="265">
        <f t="shared" si="70"/>
        <v>102.98587159507743</v>
      </c>
      <c r="V426" s="49" t="b">
        <f t="shared" si="88"/>
        <v>1</v>
      </c>
      <c r="W426" s="88">
        <v>44376</v>
      </c>
      <c r="X426" s="49">
        <v>600</v>
      </c>
      <c r="Y426" s="49">
        <f t="shared" si="91"/>
        <v>109380</v>
      </c>
    </row>
    <row r="427" spans="1:25" ht="21" x14ac:dyDescent="0.25">
      <c r="A427" s="278">
        <v>44377</v>
      </c>
      <c r="B427" s="445">
        <v>995</v>
      </c>
      <c r="C427" s="279">
        <f t="shared" si="68"/>
        <v>771.71428571428567</v>
      </c>
      <c r="D427" s="280">
        <f t="shared" si="107"/>
        <v>0.17485863418877767</v>
      </c>
      <c r="E427" s="242">
        <f t="shared" si="114"/>
        <v>0.81103000811030013</v>
      </c>
      <c r="F427" s="156">
        <f t="shared" si="108"/>
        <v>715.04672830369464</v>
      </c>
      <c r="G427" s="84">
        <f>MAX($B$2:B427)</f>
        <v>1878</v>
      </c>
      <c r="H427" s="84">
        <f t="shared" si="86"/>
        <v>110380</v>
      </c>
      <c r="I427" s="279">
        <f t="shared" si="115"/>
        <v>96.69607018622375</v>
      </c>
      <c r="J427" s="278">
        <f t="shared" si="109"/>
        <v>44473.696070186226</v>
      </c>
      <c r="K427" s="84">
        <f t="shared" si="110"/>
        <v>220760</v>
      </c>
      <c r="M427" s="279">
        <f t="shared" si="85"/>
        <v>714.28571428571433</v>
      </c>
      <c r="N427" s="279">
        <f t="shared" si="77"/>
        <v>12330</v>
      </c>
      <c r="O427" s="279">
        <f t="shared" si="111"/>
        <v>5.7930714865021438</v>
      </c>
      <c r="P427" s="279">
        <f t="shared" si="112"/>
        <v>714.28571428571433</v>
      </c>
      <c r="Q427" s="279">
        <f t="shared" si="106"/>
        <v>14.285714285714286</v>
      </c>
      <c r="R427" s="412">
        <v>20.015000000000001</v>
      </c>
      <c r="S427" s="279">
        <f t="shared" si="113"/>
        <v>14296.428571428572</v>
      </c>
      <c r="T427" s="265">
        <f t="shared" si="70"/>
        <v>96.69607018622375</v>
      </c>
      <c r="V427" s="49" t="b">
        <f t="shared" si="88"/>
        <v>1</v>
      </c>
      <c r="W427" s="88">
        <v>44377</v>
      </c>
      <c r="X427" s="49">
        <v>995</v>
      </c>
      <c r="Y427" s="49">
        <f t="shared" si="91"/>
        <v>110375</v>
      </c>
    </row>
    <row r="428" spans="1:25" ht="21" x14ac:dyDescent="0.25">
      <c r="A428" s="278">
        <v>44378</v>
      </c>
      <c r="B428" s="84">
        <v>902</v>
      </c>
      <c r="C428" s="279">
        <f t="shared" si="68"/>
        <v>767</v>
      </c>
      <c r="D428" s="280">
        <f t="shared" si="107"/>
        <v>0.18520971302428246</v>
      </c>
      <c r="E428" s="242">
        <f t="shared" si="114"/>
        <v>0.81681656902384681</v>
      </c>
      <c r="F428" s="156">
        <f t="shared" si="108"/>
        <v>707.82475634782725</v>
      </c>
      <c r="G428" s="84">
        <f>MAX($B$2:B428)</f>
        <v>1878</v>
      </c>
      <c r="H428" s="84">
        <f t="shared" si="86"/>
        <v>111282</v>
      </c>
      <c r="I428" s="279">
        <f t="shared" si="115"/>
        <v>98.120881361670428</v>
      </c>
      <c r="J428" s="278">
        <f t="shared" si="109"/>
        <v>44476.120881361669</v>
      </c>
      <c r="K428" s="84">
        <f t="shared" si="110"/>
        <v>222564</v>
      </c>
      <c r="M428" s="279">
        <f t="shared" si="85"/>
        <v>707.07142857142856</v>
      </c>
      <c r="N428" s="279">
        <f t="shared" si="77"/>
        <v>12119</v>
      </c>
      <c r="O428" s="279">
        <f t="shared" si="111"/>
        <v>5.8344040644560486</v>
      </c>
      <c r="P428" s="279">
        <f t="shared" si="112"/>
        <v>707.07142857142856</v>
      </c>
      <c r="Q428" s="279">
        <f t="shared" si="106"/>
        <v>14.141428571428571</v>
      </c>
      <c r="R428" s="412">
        <v>21.015000000000001</v>
      </c>
      <c r="S428" s="279">
        <f t="shared" si="113"/>
        <v>14859.106071428572</v>
      </c>
      <c r="T428" s="265">
        <f t="shared" si="70"/>
        <v>98.120881361670428</v>
      </c>
      <c r="V428" s="49" t="b">
        <f t="shared" si="88"/>
        <v>1</v>
      </c>
      <c r="W428" s="88">
        <v>44378</v>
      </c>
      <c r="X428" s="49">
        <v>902</v>
      </c>
      <c r="Y428" s="49">
        <f t="shared" si="91"/>
        <v>111277</v>
      </c>
    </row>
    <row r="429" spans="1:25" ht="21" x14ac:dyDescent="0.25">
      <c r="A429" s="278">
        <v>44379</v>
      </c>
      <c r="B429" s="84">
        <v>896</v>
      </c>
      <c r="C429" s="279">
        <f t="shared" si="68"/>
        <v>761.57142857142856</v>
      </c>
      <c r="D429" s="280">
        <f t="shared" si="107"/>
        <v>0.19368562472010753</v>
      </c>
      <c r="E429" s="242">
        <f t="shared" si="114"/>
        <v>0.81215286412998422</v>
      </c>
      <c r="F429" s="156">
        <f t="shared" si="108"/>
        <v>700.53127971912966</v>
      </c>
      <c r="G429" s="84">
        <f>MAX($B$2:B429)</f>
        <v>1878</v>
      </c>
      <c r="H429" s="84">
        <f t="shared" si="86"/>
        <v>112178</v>
      </c>
      <c r="I429" s="279">
        <f t="shared" si="115"/>
        <v>99.653539411159485</v>
      </c>
      <c r="J429" s="278">
        <f t="shared" si="109"/>
        <v>44478.653539411156</v>
      </c>
      <c r="K429" s="84">
        <f t="shared" si="110"/>
        <v>224356</v>
      </c>
      <c r="M429" s="279">
        <f t="shared" si="85"/>
        <v>699.78571428571433</v>
      </c>
      <c r="N429" s="279">
        <f t="shared" si="77"/>
        <v>12063</v>
      </c>
      <c r="O429" s="279">
        <f t="shared" si="111"/>
        <v>5.8010918866427454</v>
      </c>
      <c r="P429" s="279">
        <f t="shared" si="112"/>
        <v>699.78571428571433</v>
      </c>
      <c r="Q429" s="279">
        <f t="shared" si="106"/>
        <v>13.995714285714287</v>
      </c>
      <c r="R429" s="412">
        <v>22.015000000000001</v>
      </c>
      <c r="S429" s="279">
        <f t="shared" si="113"/>
        <v>15405.782500000001</v>
      </c>
      <c r="T429" s="265">
        <f t="shared" si="70"/>
        <v>99.653539411159485</v>
      </c>
      <c r="V429" s="49" t="b">
        <f t="shared" si="88"/>
        <v>1</v>
      </c>
      <c r="W429" s="88">
        <v>44379</v>
      </c>
      <c r="X429" s="49">
        <v>896</v>
      </c>
      <c r="Y429" s="49">
        <f t="shared" si="91"/>
        <v>112173</v>
      </c>
    </row>
    <row r="430" spans="1:25" ht="21" x14ac:dyDescent="0.25">
      <c r="A430" s="278">
        <v>44380</v>
      </c>
      <c r="B430" s="84">
        <v>885</v>
      </c>
      <c r="C430" s="279">
        <f t="shared" si="68"/>
        <v>757</v>
      </c>
      <c r="D430" s="280">
        <f t="shared" si="107"/>
        <v>0.16564012318521781</v>
      </c>
      <c r="E430" s="242">
        <f t="shared" si="114"/>
        <v>0.82996122070477152</v>
      </c>
      <c r="F430" s="156">
        <f t="shared" si="108"/>
        <v>703.96350401498739</v>
      </c>
      <c r="G430" s="84">
        <f>MAX($B$2:B430)</f>
        <v>1878</v>
      </c>
      <c r="H430" s="84">
        <f t="shared" si="86"/>
        <v>113063</v>
      </c>
      <c r="I430" s="279">
        <f t="shared" si="115"/>
        <v>101.08073232181505</v>
      </c>
      <c r="J430" s="278">
        <f t="shared" si="109"/>
        <v>44481.080732321818</v>
      </c>
      <c r="K430" s="84">
        <f t="shared" si="110"/>
        <v>226126</v>
      </c>
      <c r="M430" s="279">
        <f t="shared" si="85"/>
        <v>703.21428571428567</v>
      </c>
      <c r="N430" s="279">
        <f t="shared" si="77"/>
        <v>11862</v>
      </c>
      <c r="O430" s="279">
        <f t="shared" si="111"/>
        <v>5.9282944336055108</v>
      </c>
      <c r="P430" s="279">
        <f t="shared" si="112"/>
        <v>703.21428571428567</v>
      </c>
      <c r="Q430" s="279">
        <f t="shared" ref="Q430:Q440" si="116">P430*0.02</f>
        <v>14.064285714285713</v>
      </c>
      <c r="R430" s="412">
        <v>23.015000000000001</v>
      </c>
      <c r="S430" s="279">
        <f t="shared" si="113"/>
        <v>16184.476785714285</v>
      </c>
      <c r="T430" s="265">
        <f t="shared" si="70"/>
        <v>101.08073232181505</v>
      </c>
      <c r="V430" s="49" t="b">
        <f t="shared" si="88"/>
        <v>1</v>
      </c>
      <c r="W430" s="88">
        <v>44380</v>
      </c>
      <c r="X430" s="49">
        <v>885</v>
      </c>
      <c r="Y430" s="49">
        <f t="shared" si="91"/>
        <v>113058</v>
      </c>
    </row>
    <row r="431" spans="1:25" ht="21" x14ac:dyDescent="0.25">
      <c r="A431" s="278">
        <v>44381</v>
      </c>
      <c r="B431" s="84">
        <v>0</v>
      </c>
      <c r="C431" s="279">
        <f t="shared" ref="C431:C441" si="117">AVERAGE(B425:B431)</f>
        <v>757</v>
      </c>
      <c r="D431" s="280">
        <f t="shared" si="107"/>
        <v>0.16564012318521781</v>
      </c>
      <c r="E431" s="242">
        <f t="shared" si="114"/>
        <v>0.82996122070477152</v>
      </c>
      <c r="F431" s="156">
        <f t="shared" si="108"/>
        <v>703.96350401498739</v>
      </c>
      <c r="G431" s="84">
        <f>MAX($B$2:B431)</f>
        <v>1878</v>
      </c>
      <c r="H431" s="84">
        <f t="shared" si="86"/>
        <v>113063</v>
      </c>
      <c r="I431" s="279">
        <f t="shared" si="115"/>
        <v>101.08073232181505</v>
      </c>
      <c r="J431" s="278">
        <f t="shared" si="109"/>
        <v>44482.080732321818</v>
      </c>
      <c r="K431" s="84">
        <f t="shared" si="110"/>
        <v>226126</v>
      </c>
      <c r="M431" s="281">
        <f t="shared" si="85"/>
        <v>703.21428571428567</v>
      </c>
      <c r="N431" s="279">
        <f t="shared" si="77"/>
        <v>11862</v>
      </c>
      <c r="O431" s="279">
        <f t="shared" si="111"/>
        <v>5.9282944336055108</v>
      </c>
      <c r="P431" s="279">
        <f t="shared" si="112"/>
        <v>703.21428571428567</v>
      </c>
      <c r="Q431" s="279">
        <f t="shared" si="116"/>
        <v>14.064285714285713</v>
      </c>
      <c r="R431" s="412">
        <v>24.015000000000001</v>
      </c>
      <c r="S431" s="279">
        <f t="shared" si="113"/>
        <v>16887.69107142857</v>
      </c>
      <c r="T431" s="265">
        <f t="shared" ref="T431:T439" si="118">LN(2)/(LN(H431)-LN(H424))*7</f>
        <v>101.08073232181505</v>
      </c>
      <c r="V431" s="49" t="b">
        <f t="shared" si="88"/>
        <v>1</v>
      </c>
      <c r="W431" s="88">
        <v>44381</v>
      </c>
      <c r="X431" s="49">
        <v>0</v>
      </c>
      <c r="Y431" s="49">
        <f t="shared" si="91"/>
        <v>113058</v>
      </c>
    </row>
    <row r="432" spans="1:25" ht="21" x14ac:dyDescent="0.25">
      <c r="A432" s="278">
        <v>44382</v>
      </c>
      <c r="B432" s="84">
        <v>838</v>
      </c>
      <c r="C432" s="279">
        <f t="shared" si="117"/>
        <v>730.85714285714289</v>
      </c>
      <c r="D432" s="280">
        <f t="shared" si="107"/>
        <v>9.3162393162393053E-2</v>
      </c>
      <c r="E432" s="242">
        <f>SUM(B419:B432)/SUM(B405:B418)</f>
        <v>0.85944902614493768</v>
      </c>
      <c r="F432" s="156">
        <f t="shared" si="108"/>
        <v>700.45977504629923</v>
      </c>
      <c r="G432" s="84">
        <f>MAX($B$2:B432)</f>
        <v>1878</v>
      </c>
      <c r="H432" s="84">
        <f t="shared" si="86"/>
        <v>113901</v>
      </c>
      <c r="I432" s="279">
        <f t="shared" si="115"/>
        <v>105.57946537483249</v>
      </c>
      <c r="J432" s="278">
        <f>I432+A432</f>
        <v>44487.579465374831</v>
      </c>
      <c r="K432" s="84">
        <f t="shared" si="110"/>
        <v>227802</v>
      </c>
      <c r="M432" s="279">
        <f t="shared" si="85"/>
        <v>699.71428571428567</v>
      </c>
      <c r="N432" s="279">
        <f t="shared" si="77"/>
        <v>11398</v>
      </c>
      <c r="O432" s="279">
        <f t="shared" si="111"/>
        <v>6.1389216153209833</v>
      </c>
      <c r="P432" s="279">
        <f t="shared" si="112"/>
        <v>699.71428571428567</v>
      </c>
      <c r="Q432" s="279">
        <f t="shared" si="116"/>
        <v>13.994285714285713</v>
      </c>
      <c r="R432" s="412">
        <v>25.015000000000001</v>
      </c>
      <c r="S432" s="279">
        <f t="shared" si="113"/>
        <v>17503.352857142858</v>
      </c>
      <c r="T432" s="265">
        <f t="shared" si="118"/>
        <v>105.57946537483249</v>
      </c>
      <c r="V432" s="49" t="b">
        <f t="shared" si="88"/>
        <v>1</v>
      </c>
      <c r="W432" s="88">
        <v>44382</v>
      </c>
      <c r="X432" s="49">
        <v>838</v>
      </c>
      <c r="Y432" s="49">
        <f t="shared" si="91"/>
        <v>113896</v>
      </c>
    </row>
    <row r="433" spans="1:25" ht="21" x14ac:dyDescent="0.25">
      <c r="A433" s="278">
        <v>44383</v>
      </c>
      <c r="B433" s="84">
        <v>582</v>
      </c>
      <c r="C433" s="279">
        <f t="shared" si="117"/>
        <v>728.28571428571433</v>
      </c>
      <c r="D433" s="280">
        <f t="shared" si="107"/>
        <v>1.2713547874453779E-2</v>
      </c>
      <c r="E433" s="242">
        <f t="shared" si="114"/>
        <v>0.92327319117915074</v>
      </c>
      <c r="F433" s="156">
        <f t="shared" si="108"/>
        <v>724.4853451173035</v>
      </c>
      <c r="G433" s="84">
        <f>MAX($B$2:B433)</f>
        <v>1878</v>
      </c>
      <c r="H433" s="84">
        <f t="shared" si="86"/>
        <v>114483</v>
      </c>
      <c r="I433" s="279">
        <f t="shared" si="115"/>
        <v>106.51495902367547</v>
      </c>
      <c r="J433" s="278">
        <f t="shared" si="109"/>
        <v>44489.514959023676</v>
      </c>
      <c r="K433" s="84">
        <f t="shared" si="110"/>
        <v>228966</v>
      </c>
      <c r="M433" s="279">
        <f t="shared" si="85"/>
        <v>723.71428571428567</v>
      </c>
      <c r="N433" s="279">
        <f t="shared" ref="N433:N439" si="119">SUM(B406:B419)</f>
        <v>10974</v>
      </c>
      <c r="O433" s="279">
        <f t="shared" si="111"/>
        <v>6.5948085084225045</v>
      </c>
      <c r="P433" s="279">
        <f t="shared" si="112"/>
        <v>723.71428571428567</v>
      </c>
      <c r="Q433" s="279">
        <f t="shared" si="116"/>
        <v>14.474285714285713</v>
      </c>
      <c r="R433" s="412">
        <v>26.015000000000001</v>
      </c>
      <c r="S433" s="279">
        <f t="shared" si="113"/>
        <v>18827.427142857141</v>
      </c>
      <c r="T433" s="265">
        <f t="shared" si="118"/>
        <v>106.51495902367547</v>
      </c>
      <c r="V433" s="49" t="b">
        <f t="shared" si="88"/>
        <v>1</v>
      </c>
      <c r="W433" s="88">
        <v>44383</v>
      </c>
      <c r="X433" s="49">
        <v>582</v>
      </c>
      <c r="Y433" s="49">
        <f t="shared" si="91"/>
        <v>114478</v>
      </c>
    </row>
    <row r="434" spans="1:25" ht="21" x14ac:dyDescent="0.25">
      <c r="A434" s="278">
        <v>44384</v>
      </c>
      <c r="B434" s="84">
        <v>1023</v>
      </c>
      <c r="C434" s="279">
        <f t="shared" si="117"/>
        <v>732.28571428571433</v>
      </c>
      <c r="D434" s="280">
        <f t="shared" si="107"/>
        <v>-5.1092188078489476E-2</v>
      </c>
      <c r="E434" s="242">
        <f t="shared" si="114"/>
        <v>1.0071749736917632</v>
      </c>
      <c r="F434" s="156">
        <f t="shared" si="108"/>
        <v>752.80119555812973</v>
      </c>
      <c r="G434" s="84">
        <f>MAX($B$2:B434)</f>
        <v>1878</v>
      </c>
      <c r="H434" s="84">
        <f t="shared" ref="H434:H439" si="120">H433+B434</f>
        <v>115506</v>
      </c>
      <c r="I434" s="279">
        <f t="shared" si="115"/>
        <v>106.88817275853079</v>
      </c>
      <c r="J434" s="278">
        <f t="shared" si="109"/>
        <v>44490.888172758532</v>
      </c>
      <c r="K434" s="84">
        <f t="shared" si="110"/>
        <v>231012</v>
      </c>
      <c r="M434" s="279">
        <f t="shared" si="85"/>
        <v>752</v>
      </c>
      <c r="N434" s="279">
        <f t="shared" si="119"/>
        <v>10453</v>
      </c>
      <c r="O434" s="279">
        <f t="shared" si="111"/>
        <v>7.1941069549411649</v>
      </c>
      <c r="P434" s="279">
        <f t="shared" si="112"/>
        <v>752</v>
      </c>
      <c r="Q434" s="279">
        <f t="shared" si="116"/>
        <v>15.040000000000001</v>
      </c>
      <c r="R434" s="412">
        <v>27.015000000000001</v>
      </c>
      <c r="S434" s="279">
        <f t="shared" si="113"/>
        <v>20315.28</v>
      </c>
      <c r="T434" s="265">
        <f t="shared" si="118"/>
        <v>106.88817275853079</v>
      </c>
      <c r="V434" s="49" t="b">
        <f t="shared" ref="V434:V439" si="121">EXACT(B434,X434)</f>
        <v>0</v>
      </c>
      <c r="W434" s="88">
        <v>44384</v>
      </c>
      <c r="X434" s="49">
        <v>583</v>
      </c>
      <c r="Y434" s="49">
        <f t="shared" ref="Y434:Y439" si="122">X434+Y433</f>
        <v>115061</v>
      </c>
    </row>
    <row r="435" spans="1:25" ht="21" x14ac:dyDescent="0.25">
      <c r="A435" s="278">
        <v>44385</v>
      </c>
      <c r="B435" s="84">
        <v>773</v>
      </c>
      <c r="C435" s="279">
        <f t="shared" si="117"/>
        <v>713.85714285714289</v>
      </c>
      <c r="D435" s="280">
        <f t="shared" si="107"/>
        <v>-6.9286645557832038E-2</v>
      </c>
      <c r="E435" s="242">
        <f t="shared" ref="E435:E440" si="123">SUM(B422:B435)/SUM(B408:B421)</f>
        <v>0.99932517111732377</v>
      </c>
      <c r="F435" s="156">
        <f t="shared" si="108"/>
        <v>741.21743855960995</v>
      </c>
      <c r="G435" s="84">
        <f>MAX($B$2:B435)</f>
        <v>1878</v>
      </c>
      <c r="H435" s="84">
        <f t="shared" si="120"/>
        <v>116279</v>
      </c>
      <c r="I435" s="279">
        <f t="shared" si="115"/>
        <v>110.4618137695649</v>
      </c>
      <c r="J435" s="278">
        <f t="shared" si="109"/>
        <v>44495.461813769565</v>
      </c>
      <c r="K435" s="84">
        <f t="shared" si="110"/>
        <v>232558</v>
      </c>
      <c r="M435" s="279">
        <f t="shared" ref="M435:M440" si="124">AVERAGE(B422:B435)</f>
        <v>740.42857142857144</v>
      </c>
      <c r="N435" s="279">
        <f t="shared" si="119"/>
        <v>10373</v>
      </c>
      <c r="O435" s="279">
        <f t="shared" si="111"/>
        <v>7.1380369365523135</v>
      </c>
      <c r="P435" s="279">
        <f t="shared" si="112"/>
        <v>740.42857142857144</v>
      </c>
      <c r="Q435" s="279">
        <f t="shared" si="116"/>
        <v>14.80857142857143</v>
      </c>
      <c r="R435" s="412">
        <v>28.015000000000001</v>
      </c>
      <c r="S435" s="279">
        <f t="shared" si="113"/>
        <v>20743.106428571431</v>
      </c>
      <c r="T435" s="265">
        <f t="shared" si="118"/>
        <v>110.4618137695649</v>
      </c>
      <c r="V435" s="49" t="b">
        <f t="shared" si="121"/>
        <v>0</v>
      </c>
      <c r="W435" s="88">
        <v>44385</v>
      </c>
      <c r="X435" s="49">
        <v>584</v>
      </c>
      <c r="Y435" s="49">
        <f t="shared" si="122"/>
        <v>115645</v>
      </c>
    </row>
    <row r="436" spans="1:25" ht="21" x14ac:dyDescent="0.25">
      <c r="A436" s="278">
        <v>44386</v>
      </c>
      <c r="B436" s="84">
        <v>890</v>
      </c>
      <c r="C436" s="279">
        <f t="shared" si="117"/>
        <v>713</v>
      </c>
      <c r="D436" s="280">
        <f t="shared" si="107"/>
        <v>-6.3777902832489186E-2</v>
      </c>
      <c r="E436" s="242">
        <f t="shared" si="123"/>
        <v>0.99690940699246666</v>
      </c>
      <c r="F436" s="156">
        <f t="shared" si="108"/>
        <v>738.07123295507358</v>
      </c>
      <c r="G436" s="84">
        <f>MAX($B$2:B436)</f>
        <v>1878</v>
      </c>
      <c r="H436" s="84">
        <f t="shared" si="120"/>
        <v>117169</v>
      </c>
      <c r="I436" s="279">
        <f t="shared" si="115"/>
        <v>111.46292307360578</v>
      </c>
      <c r="J436" s="278">
        <f t="shared" si="109"/>
        <v>44497.462923073603</v>
      </c>
      <c r="K436" s="84">
        <f t="shared" si="110"/>
        <v>234338</v>
      </c>
      <c r="M436" s="279">
        <f t="shared" si="124"/>
        <v>737.28571428571433</v>
      </c>
      <c r="N436" s="279">
        <f t="shared" si="119"/>
        <v>10354</v>
      </c>
      <c r="O436" s="279">
        <f t="shared" si="111"/>
        <v>7.1207814785176193</v>
      </c>
      <c r="P436" s="279">
        <f t="shared" si="112"/>
        <v>737.28571428571433</v>
      </c>
      <c r="Q436" s="279">
        <f t="shared" si="116"/>
        <v>14.745714285714287</v>
      </c>
      <c r="R436" s="412">
        <v>29.015000000000001</v>
      </c>
      <c r="S436" s="279">
        <f t="shared" si="113"/>
        <v>21392.345000000001</v>
      </c>
      <c r="T436" s="265">
        <f t="shared" si="118"/>
        <v>111.46292307360578</v>
      </c>
      <c r="V436" s="49" t="b">
        <f t="shared" si="121"/>
        <v>0</v>
      </c>
      <c r="W436" s="88">
        <v>44386</v>
      </c>
      <c r="X436" s="49">
        <v>585</v>
      </c>
      <c r="Y436" s="49">
        <f t="shared" si="122"/>
        <v>116230</v>
      </c>
    </row>
    <row r="437" spans="1:25" ht="21" x14ac:dyDescent="0.25">
      <c r="A437" s="278">
        <v>44387</v>
      </c>
      <c r="B437" s="84">
        <v>592</v>
      </c>
      <c r="C437" s="279">
        <f t="shared" si="117"/>
        <v>671.14285714285711</v>
      </c>
      <c r="D437" s="280">
        <f t="shared" si="107"/>
        <v>-0.11341762596716365</v>
      </c>
      <c r="E437" s="242">
        <f t="shared" si="123"/>
        <v>0.97751051139141487</v>
      </c>
      <c r="F437" s="156">
        <f t="shared" si="108"/>
        <v>714.83221428520358</v>
      </c>
      <c r="G437" s="84">
        <f>MAX($B$2:B437)</f>
        <v>1878</v>
      </c>
      <c r="H437" s="84">
        <f t="shared" si="120"/>
        <v>117761</v>
      </c>
      <c r="I437" s="279">
        <f t="shared" si="115"/>
        <v>119.17947716933972</v>
      </c>
      <c r="J437" s="278">
        <f t="shared" si="109"/>
        <v>44506.179477169338</v>
      </c>
      <c r="K437" s="84">
        <f t="shared" si="110"/>
        <v>235522</v>
      </c>
      <c r="M437" s="279">
        <f t="shared" si="124"/>
        <v>714.07142857142856</v>
      </c>
      <c r="N437" s="279">
        <f t="shared" si="119"/>
        <v>10227</v>
      </c>
      <c r="O437" s="279">
        <f t="shared" si="111"/>
        <v>6.9822179385101064</v>
      </c>
      <c r="P437" s="279">
        <f t="shared" si="112"/>
        <v>714.07142857142856</v>
      </c>
      <c r="Q437" s="279">
        <f t="shared" si="116"/>
        <v>14.281428571428572</v>
      </c>
      <c r="R437" s="412">
        <v>30.015000000000001</v>
      </c>
      <c r="S437" s="279">
        <f t="shared" si="113"/>
        <v>21432.853928571429</v>
      </c>
      <c r="T437" s="265">
        <f t="shared" si="118"/>
        <v>119.17947716933972</v>
      </c>
      <c r="V437" s="49" t="b">
        <f t="shared" si="121"/>
        <v>0</v>
      </c>
      <c r="W437" s="88">
        <v>44387</v>
      </c>
      <c r="X437" s="49">
        <v>586</v>
      </c>
      <c r="Y437" s="49">
        <f t="shared" si="122"/>
        <v>116816</v>
      </c>
    </row>
    <row r="438" spans="1:25" ht="21" x14ac:dyDescent="0.25">
      <c r="A438" s="452">
        <v>44388</v>
      </c>
      <c r="B438" s="84">
        <v>0</v>
      </c>
      <c r="C438" s="279">
        <f t="shared" si="117"/>
        <v>671.14285714285711</v>
      </c>
      <c r="D438" s="280">
        <f t="shared" si="107"/>
        <v>-0.11341762596716365</v>
      </c>
      <c r="E438" s="242">
        <f t="shared" si="123"/>
        <v>0.97751051139141487</v>
      </c>
      <c r="F438" s="156">
        <f t="shared" si="108"/>
        <v>714.83221428520358</v>
      </c>
      <c r="G438" s="84">
        <f>MAX($B$2:B438)</f>
        <v>1878</v>
      </c>
      <c r="H438" s="84">
        <f t="shared" si="120"/>
        <v>117761</v>
      </c>
      <c r="I438" s="279">
        <f t="shared" si="115"/>
        <v>119.17947716933972</v>
      </c>
      <c r="J438" s="278">
        <f t="shared" si="109"/>
        <v>44507.179477169338</v>
      </c>
      <c r="K438" s="84">
        <f t="shared" si="110"/>
        <v>235522</v>
      </c>
      <c r="M438" s="279">
        <f t="shared" si="124"/>
        <v>714.07142857142856</v>
      </c>
      <c r="N438" s="279">
        <f t="shared" si="119"/>
        <v>10227</v>
      </c>
      <c r="O438" s="279">
        <f t="shared" si="111"/>
        <v>6.9822179385101064</v>
      </c>
      <c r="P438" s="279">
        <f t="shared" si="112"/>
        <v>714.07142857142856</v>
      </c>
      <c r="Q438" s="279">
        <f t="shared" si="116"/>
        <v>14.281428571428572</v>
      </c>
      <c r="R438" s="412">
        <v>31.015000000000001</v>
      </c>
      <c r="S438" s="279">
        <f t="shared" si="113"/>
        <v>22146.925357142856</v>
      </c>
      <c r="T438" s="265">
        <f t="shared" si="118"/>
        <v>119.17947716933972</v>
      </c>
      <c r="V438" s="49" t="b">
        <f t="shared" si="121"/>
        <v>0</v>
      </c>
      <c r="W438" s="88">
        <v>44388</v>
      </c>
      <c r="X438" s="49">
        <v>587</v>
      </c>
      <c r="Y438" s="49">
        <f t="shared" si="122"/>
        <v>117403</v>
      </c>
    </row>
    <row r="439" spans="1:25" ht="21" x14ac:dyDescent="0.25">
      <c r="A439" s="278">
        <v>44389</v>
      </c>
      <c r="B439" s="84">
        <v>650</v>
      </c>
      <c r="C439" s="279">
        <f t="shared" si="117"/>
        <v>644.28571428571433</v>
      </c>
      <c r="D439" s="280">
        <f t="shared" si="107"/>
        <v>-0.11845191555903045</v>
      </c>
      <c r="E439" s="242">
        <f t="shared" si="123"/>
        <v>0.94930966469428013</v>
      </c>
      <c r="F439" s="156">
        <f t="shared" si="108"/>
        <v>688.30398066513646</v>
      </c>
      <c r="G439" s="84">
        <f>MAX($B$2:B439)</f>
        <v>1878</v>
      </c>
      <c r="H439" s="84">
        <f t="shared" si="120"/>
        <v>118411</v>
      </c>
      <c r="I439" s="279">
        <f t="shared" si="115"/>
        <v>124.94936072890692</v>
      </c>
      <c r="J439" s="278">
        <f t="shared" si="109"/>
        <v>44513.949360728904</v>
      </c>
      <c r="K439" s="84">
        <f t="shared" si="110"/>
        <v>236822</v>
      </c>
      <c r="M439" s="279">
        <f t="shared" si="124"/>
        <v>687.57142857142856</v>
      </c>
      <c r="N439" s="279">
        <f t="shared" si="119"/>
        <v>10140</v>
      </c>
      <c r="O439" s="279">
        <f t="shared" si="111"/>
        <v>6.7807833192448577</v>
      </c>
      <c r="P439" s="279">
        <f t="shared" si="112"/>
        <v>687.57142857142856</v>
      </c>
      <c r="Q439" s="279">
        <f t="shared" si="116"/>
        <v>13.751428571428571</v>
      </c>
      <c r="R439" s="412">
        <v>32.015000000000001</v>
      </c>
      <c r="S439" s="279">
        <f t="shared" si="113"/>
        <v>22012.599285714285</v>
      </c>
      <c r="T439" s="265">
        <f t="shared" si="118"/>
        <v>124.94936072890692</v>
      </c>
      <c r="V439" s="49" t="b">
        <f t="shared" si="121"/>
        <v>0</v>
      </c>
      <c r="W439" s="88">
        <v>44389</v>
      </c>
      <c r="X439" s="49">
        <v>588</v>
      </c>
      <c r="Y439" s="49">
        <f t="shared" si="122"/>
        <v>117991</v>
      </c>
    </row>
    <row r="440" spans="1:25" ht="21" x14ac:dyDescent="0.25">
      <c r="A440" s="278">
        <v>44390</v>
      </c>
      <c r="B440" s="84">
        <v>641</v>
      </c>
      <c r="C440" s="279">
        <f t="shared" si="117"/>
        <v>652.71428571428567</v>
      </c>
      <c r="D440" s="280">
        <f t="shared" ref="D440:D456" si="125">(SUM(B434:B440)/SUM(B427:B433))-1</f>
        <v>-0.10376618281679095</v>
      </c>
      <c r="E440" s="242">
        <f t="shared" si="123"/>
        <v>0.96256098775266352</v>
      </c>
      <c r="F440" s="156">
        <f t="shared" ref="F440:F445" si="126">SUM(B427:B440)/$G$344*100000</f>
        <v>691.23567225118165</v>
      </c>
      <c r="G440" s="84">
        <f>MAX($B$2:B440)</f>
        <v>1878</v>
      </c>
      <c r="H440" s="84">
        <f t="shared" ref="H440:H456" si="127">H439+B440</f>
        <v>119052</v>
      </c>
      <c r="I440" s="279">
        <f t="shared" si="115"/>
        <v>123.98493085243928</v>
      </c>
      <c r="J440" s="278">
        <f t="shared" ref="J440:J456" si="128">I440+A440</f>
        <v>44513.984930852443</v>
      </c>
      <c r="K440" s="84">
        <f t="shared" ref="K440:K456" si="129">H440*2</f>
        <v>238104</v>
      </c>
      <c r="M440" s="279">
        <f t="shared" si="124"/>
        <v>690.5</v>
      </c>
      <c r="N440" s="279">
        <f t="shared" ref="N440:N456" si="130">SUM(B413:B426)</f>
        <v>10043</v>
      </c>
      <c r="O440" s="279">
        <f t="shared" ref="O440:O456" si="131">M440*100/N440</f>
        <v>6.8754356268047392</v>
      </c>
      <c r="P440" s="279">
        <f t="shared" ref="P440:P456" si="132">AVERAGE(B427:B440)</f>
        <v>690.5</v>
      </c>
      <c r="Q440" s="279">
        <f t="shared" si="116"/>
        <v>13.81</v>
      </c>
      <c r="R440" s="412">
        <v>33.015000000000001</v>
      </c>
      <c r="S440" s="279">
        <f t="shared" ref="S440:S456" si="133">R440*M440</f>
        <v>22796.857500000002</v>
      </c>
      <c r="T440" s="265">
        <f t="shared" ref="T440:T456" si="134">LN(2)/(LN(H440)-LN(H433))*7</f>
        <v>123.98493085243928</v>
      </c>
      <c r="V440" s="49" t="b">
        <f>EXACT(B440,X440)</f>
        <v>0</v>
      </c>
      <c r="W440" s="88">
        <v>44390</v>
      </c>
      <c r="X440" s="49">
        <v>589</v>
      </c>
      <c r="Y440" s="49">
        <f>X440+Y439</f>
        <v>118580</v>
      </c>
    </row>
    <row r="441" spans="1:25" ht="21" x14ac:dyDescent="0.25">
      <c r="A441" s="278">
        <v>44391</v>
      </c>
      <c r="B441" s="84">
        <v>898</v>
      </c>
      <c r="C441" s="279">
        <f t="shared" si="117"/>
        <v>634.85714285714289</v>
      </c>
      <c r="D441" s="280">
        <f t="shared" si="125"/>
        <v>-0.13304721030042921</v>
      </c>
      <c r="E441" s="242">
        <f t="shared" ref="E441:E456" si="135">SUM(B428:B441)/SUM(B414:B427)</f>
        <v>0.95699999999999996</v>
      </c>
      <c r="F441" s="156">
        <f t="shared" si="126"/>
        <v>684.29971898663575</v>
      </c>
      <c r="G441" s="84">
        <f>MAX($B$2:B441)</f>
        <v>1878</v>
      </c>
      <c r="H441" s="84">
        <f t="shared" si="127"/>
        <v>119950</v>
      </c>
      <c r="I441" s="279">
        <f t="shared" ref="I441:I456" si="136">LN(2)/(LN(H441)-LN(H434))*7</f>
        <v>128.52204865431872</v>
      </c>
      <c r="J441" s="278">
        <f t="shared" si="128"/>
        <v>44519.522048654318</v>
      </c>
      <c r="K441" s="84">
        <f t="shared" si="129"/>
        <v>239900</v>
      </c>
      <c r="M441" s="279">
        <f t="shared" ref="M441:M456" si="137">AVERAGE(B428:B441)</f>
        <v>683.57142857142856</v>
      </c>
      <c r="N441" s="279">
        <f t="shared" si="130"/>
        <v>10000</v>
      </c>
      <c r="O441" s="279">
        <f t="shared" si="131"/>
        <v>6.8357142857142854</v>
      </c>
      <c r="P441" s="279">
        <f t="shared" si="132"/>
        <v>683.57142857142856</v>
      </c>
      <c r="Q441" s="279">
        <f t="shared" ref="Q441:Q456" si="138">P441*0.02</f>
        <v>13.671428571428571</v>
      </c>
      <c r="R441" s="412">
        <v>34.015000000000001</v>
      </c>
      <c r="S441" s="279">
        <f t="shared" si="133"/>
        <v>23251.682142857142</v>
      </c>
      <c r="T441" s="265">
        <f t="shared" si="134"/>
        <v>128.52204865431872</v>
      </c>
      <c r="V441" s="49" t="b">
        <f>EXACT(B441,X441)</f>
        <v>0</v>
      </c>
      <c r="W441" s="88">
        <v>44391</v>
      </c>
      <c r="X441" s="49">
        <v>590</v>
      </c>
      <c r="Y441" s="49">
        <f>X441+Y440</f>
        <v>119170</v>
      </c>
    </row>
    <row r="442" spans="1:25" ht="21" x14ac:dyDescent="0.25">
      <c r="A442" s="278">
        <v>44392</v>
      </c>
      <c r="B442" s="84">
        <v>1018</v>
      </c>
      <c r="C442" s="279">
        <f>AVERAGE(B436:B442)</f>
        <v>669.85714285714289</v>
      </c>
      <c r="D442" s="280">
        <f t="shared" si="125"/>
        <v>-6.1636982189313572E-2</v>
      </c>
      <c r="E442" s="242">
        <f t="shared" si="135"/>
        <v>0.9784826750176786</v>
      </c>
      <c r="F442" s="156">
        <f t="shared" si="126"/>
        <v>692.59426103495855</v>
      </c>
      <c r="G442" s="84">
        <f>MAX($B$2:B442)</f>
        <v>1878</v>
      </c>
      <c r="H442" s="84">
        <f t="shared" si="127"/>
        <v>120968</v>
      </c>
      <c r="I442" s="279">
        <f t="shared" si="136"/>
        <v>122.73189614980497</v>
      </c>
      <c r="J442" s="278">
        <f t="shared" si="128"/>
        <v>44514.731896149802</v>
      </c>
      <c r="K442" s="84">
        <f t="shared" si="129"/>
        <v>241936</v>
      </c>
      <c r="M442" s="279">
        <f t="shared" si="137"/>
        <v>691.85714285714289</v>
      </c>
      <c r="N442" s="279">
        <f t="shared" si="130"/>
        <v>9899</v>
      </c>
      <c r="O442" s="279">
        <f t="shared" si="131"/>
        <v>6.9891619644119904</v>
      </c>
      <c r="P442" s="279">
        <f t="shared" si="132"/>
        <v>691.85714285714289</v>
      </c>
      <c r="Q442" s="279">
        <f t="shared" si="138"/>
        <v>13.837142857142858</v>
      </c>
      <c r="R442" s="412">
        <v>35.015000000000001</v>
      </c>
      <c r="S442" s="279">
        <f t="shared" si="133"/>
        <v>24225.377857142859</v>
      </c>
      <c r="T442" s="265">
        <f t="shared" si="134"/>
        <v>122.73189614980497</v>
      </c>
    </row>
    <row r="443" spans="1:25" ht="21" x14ac:dyDescent="0.25">
      <c r="A443" s="278">
        <v>44393</v>
      </c>
      <c r="B443" s="84">
        <v>840</v>
      </c>
      <c r="C443" s="279">
        <f>AVERAGE(B437:B443)</f>
        <v>662.71428571428567</v>
      </c>
      <c r="D443" s="280">
        <f t="shared" si="125"/>
        <v>-7.0526948507313114E-2</v>
      </c>
      <c r="E443" s="242">
        <f t="shared" si="135"/>
        <v>0.98295396549964276</v>
      </c>
      <c r="F443" s="156">
        <f t="shared" si="126"/>
        <v>688.58999935645795</v>
      </c>
      <c r="G443" s="84">
        <f>MAX($B$2:B443)</f>
        <v>1878</v>
      </c>
      <c r="H443" s="84">
        <f t="shared" si="127"/>
        <v>121808</v>
      </c>
      <c r="I443" s="279">
        <f t="shared" si="136"/>
        <v>124.95990267030473</v>
      </c>
      <c r="J443" s="278">
        <f t="shared" si="128"/>
        <v>44517.959902670307</v>
      </c>
      <c r="K443" s="84">
        <f t="shared" si="129"/>
        <v>243616</v>
      </c>
      <c r="M443" s="279">
        <f t="shared" si="137"/>
        <v>687.85714285714289</v>
      </c>
      <c r="N443" s="279">
        <f t="shared" si="130"/>
        <v>9797</v>
      </c>
      <c r="O443" s="279">
        <f t="shared" si="131"/>
        <v>7.0210997535688771</v>
      </c>
      <c r="P443" s="279">
        <f t="shared" si="132"/>
        <v>687.85714285714289</v>
      </c>
      <c r="Q443" s="279">
        <f t="shared" si="138"/>
        <v>13.757142857142858</v>
      </c>
      <c r="R443" s="412">
        <v>36.015000000000001</v>
      </c>
      <c r="S443" s="279">
        <f t="shared" si="133"/>
        <v>24773.175000000003</v>
      </c>
      <c r="T443" s="265">
        <f t="shared" si="134"/>
        <v>124.95990267030473</v>
      </c>
    </row>
    <row r="444" spans="1:25" ht="21" x14ac:dyDescent="0.25">
      <c r="A444" s="278">
        <v>44394</v>
      </c>
      <c r="B444" s="84">
        <v>675</v>
      </c>
      <c r="C444" s="279">
        <f>AVERAGE(B438:B444)</f>
        <v>674.57142857142856</v>
      </c>
      <c r="D444" s="280">
        <f t="shared" si="125"/>
        <v>5.1085568326947328E-3</v>
      </c>
      <c r="E444" s="242">
        <f t="shared" si="135"/>
        <v>0.95683087861858807</v>
      </c>
      <c r="F444" s="156">
        <f t="shared" si="126"/>
        <v>673.57401806208031</v>
      </c>
      <c r="G444" s="84">
        <f>MAX($B$2:B444)</f>
        <v>1878</v>
      </c>
      <c r="H444" s="84">
        <f t="shared" si="127"/>
        <v>122483</v>
      </c>
      <c r="I444" s="279">
        <f t="shared" si="136"/>
        <v>123.41391740899445</v>
      </c>
      <c r="J444" s="278">
        <f t="shared" si="128"/>
        <v>44517.413917408994</v>
      </c>
      <c r="K444" s="84">
        <f t="shared" si="129"/>
        <v>244966</v>
      </c>
      <c r="M444" s="279">
        <f t="shared" si="137"/>
        <v>672.85714285714289</v>
      </c>
      <c r="N444" s="279">
        <f t="shared" si="130"/>
        <v>9845</v>
      </c>
      <c r="O444" s="279">
        <f t="shared" si="131"/>
        <v>6.8345062758470583</v>
      </c>
      <c r="P444" s="279">
        <f t="shared" si="132"/>
        <v>672.85714285714289</v>
      </c>
      <c r="Q444" s="279">
        <f t="shared" si="138"/>
        <v>13.457142857142857</v>
      </c>
      <c r="R444" s="412">
        <v>37.015000000000001</v>
      </c>
      <c r="S444" s="279">
        <f t="shared" si="133"/>
        <v>24905.807142857146</v>
      </c>
      <c r="T444" s="265">
        <f t="shared" si="134"/>
        <v>123.41391740899445</v>
      </c>
    </row>
    <row r="445" spans="1:25" ht="21" x14ac:dyDescent="0.25">
      <c r="A445" s="278">
        <v>44395</v>
      </c>
      <c r="B445" s="84">
        <v>0</v>
      </c>
      <c r="C445" s="279">
        <f t="shared" ref="C445:C450" si="139">AVERAGE(B439:B445)</f>
        <v>674.57142857142856</v>
      </c>
      <c r="D445" s="280">
        <f t="shared" si="125"/>
        <v>5.1085568326947328E-3</v>
      </c>
      <c r="E445" s="242">
        <f t="shared" si="135"/>
        <v>0.95683087861858807</v>
      </c>
      <c r="F445" s="156">
        <f t="shared" si="126"/>
        <v>673.57401806208031</v>
      </c>
      <c r="G445" s="84">
        <f>MAX($B$2:B445)</f>
        <v>1878</v>
      </c>
      <c r="H445" s="84">
        <f t="shared" si="127"/>
        <v>122483</v>
      </c>
      <c r="I445" s="279">
        <f t="shared" si="136"/>
        <v>123.41391740899445</v>
      </c>
      <c r="J445" s="278">
        <f t="shared" si="128"/>
        <v>44518.413917408994</v>
      </c>
      <c r="K445" s="84">
        <f t="shared" si="129"/>
        <v>244966</v>
      </c>
      <c r="M445" s="279">
        <f t="shared" si="137"/>
        <v>672.85714285714289</v>
      </c>
      <c r="N445" s="279">
        <f t="shared" si="130"/>
        <v>9845</v>
      </c>
      <c r="O445" s="279">
        <f t="shared" si="131"/>
        <v>6.8345062758470583</v>
      </c>
      <c r="P445" s="279">
        <f t="shared" si="132"/>
        <v>672.85714285714289</v>
      </c>
      <c r="Q445" s="279">
        <f t="shared" si="138"/>
        <v>13.457142857142857</v>
      </c>
      <c r="R445" s="412">
        <v>38.015000000000001</v>
      </c>
      <c r="S445" s="279">
        <f t="shared" si="133"/>
        <v>25578.664285714287</v>
      </c>
      <c r="T445" s="265">
        <f t="shared" si="134"/>
        <v>123.41391740899445</v>
      </c>
    </row>
    <row r="446" spans="1:25" ht="21" x14ac:dyDescent="0.25">
      <c r="A446" s="278">
        <v>44396</v>
      </c>
      <c r="B446" s="84">
        <v>673</v>
      </c>
      <c r="C446" s="279">
        <f t="shared" si="139"/>
        <v>677.85714285714289</v>
      </c>
      <c r="D446" s="280">
        <f t="shared" si="125"/>
        <v>5.2106430155210548E-2</v>
      </c>
      <c r="E446" s="242">
        <f t="shared" si="135"/>
        <v>0.94477337688852592</v>
      </c>
      <c r="F446" s="156">
        <f t="shared" ref="F446:F451" si="140">SUM(B433:B446)/$G$344*100000</f>
        <v>661.77574704506947</v>
      </c>
      <c r="G446" s="84">
        <f>MAX($B$2:B446)</f>
        <v>1878</v>
      </c>
      <c r="H446" s="84">
        <f t="shared" si="127"/>
        <v>123156</v>
      </c>
      <c r="I446" s="279">
        <f t="shared" si="136"/>
        <v>123.49205861741561</v>
      </c>
      <c r="J446" s="278">
        <f t="shared" si="128"/>
        <v>44519.492058617412</v>
      </c>
      <c r="K446" s="84">
        <f t="shared" si="129"/>
        <v>246312</v>
      </c>
      <c r="M446" s="279">
        <f t="shared" si="137"/>
        <v>661.07142857142856</v>
      </c>
      <c r="N446" s="279">
        <f t="shared" si="130"/>
        <v>9796</v>
      </c>
      <c r="O446" s="279">
        <f t="shared" si="131"/>
        <v>6.7483812634894704</v>
      </c>
      <c r="P446" s="279">
        <f t="shared" si="132"/>
        <v>661.07142857142856</v>
      </c>
      <c r="Q446" s="279">
        <f t="shared" si="138"/>
        <v>13.221428571428572</v>
      </c>
      <c r="R446" s="412">
        <v>39.015000000000001</v>
      </c>
      <c r="S446" s="279">
        <f t="shared" si="133"/>
        <v>25791.701785714286</v>
      </c>
      <c r="T446" s="265">
        <f t="shared" si="134"/>
        <v>123.49205861741561</v>
      </c>
    </row>
    <row r="447" spans="1:25" ht="21" x14ac:dyDescent="0.25">
      <c r="A447" s="278">
        <v>44397</v>
      </c>
      <c r="B447" s="84">
        <v>348</v>
      </c>
      <c r="C447" s="279">
        <f t="shared" si="139"/>
        <v>636</v>
      </c>
      <c r="D447" s="280">
        <f t="shared" si="125"/>
        <v>-2.5607353906762942E-2</v>
      </c>
      <c r="E447" s="242">
        <f t="shared" si="135"/>
        <v>0.89034741413343865</v>
      </c>
      <c r="F447" s="156">
        <f t="shared" si="140"/>
        <v>645.04365360276302</v>
      </c>
      <c r="G447" s="84">
        <f>MAX($B$2:B447)</f>
        <v>1878</v>
      </c>
      <c r="H447" s="84">
        <f t="shared" si="127"/>
        <v>123504</v>
      </c>
      <c r="I447" s="279">
        <f t="shared" si="136"/>
        <v>132.16047626532708</v>
      </c>
      <c r="J447" s="278">
        <f t="shared" si="128"/>
        <v>44529.16047626533</v>
      </c>
      <c r="K447" s="84">
        <f t="shared" si="129"/>
        <v>247008</v>
      </c>
      <c r="M447" s="279">
        <f t="shared" si="137"/>
        <v>644.35714285714289</v>
      </c>
      <c r="N447" s="279">
        <f t="shared" si="130"/>
        <v>10132</v>
      </c>
      <c r="O447" s="279">
        <f t="shared" si="131"/>
        <v>6.3596243866674191</v>
      </c>
      <c r="P447" s="279">
        <f t="shared" si="132"/>
        <v>644.35714285714289</v>
      </c>
      <c r="Q447" s="279">
        <f t="shared" si="138"/>
        <v>12.887142857142859</v>
      </c>
      <c r="R447" s="412">
        <v>40.015000000000001</v>
      </c>
      <c r="S447" s="279">
        <f t="shared" si="133"/>
        <v>25783.951071428572</v>
      </c>
      <c r="T447" s="265">
        <f t="shared" si="134"/>
        <v>132.16047626532708</v>
      </c>
    </row>
    <row r="448" spans="1:25" ht="21" x14ac:dyDescent="0.25">
      <c r="A448" s="278">
        <v>44398</v>
      </c>
      <c r="B448" s="84">
        <v>706</v>
      </c>
      <c r="C448" s="279">
        <f t="shared" si="139"/>
        <v>608.57142857142856</v>
      </c>
      <c r="D448" s="280">
        <f t="shared" si="125"/>
        <v>-4.140414041404139E-2</v>
      </c>
      <c r="E448" s="242">
        <f t="shared" si="135"/>
        <v>0.82674772036474165</v>
      </c>
      <c r="F448" s="156">
        <f t="shared" si="140"/>
        <v>622.37667231553576</v>
      </c>
      <c r="G448" s="84">
        <f>MAX($B$2:B448)</f>
        <v>1878</v>
      </c>
      <c r="H448" s="84">
        <f t="shared" si="127"/>
        <v>124210</v>
      </c>
      <c r="I448" s="279">
        <f t="shared" si="136"/>
        <v>139.03186475658578</v>
      </c>
      <c r="J448" s="278">
        <f t="shared" si="128"/>
        <v>44537.031864756587</v>
      </c>
      <c r="K448" s="84">
        <f t="shared" si="129"/>
        <v>248420</v>
      </c>
      <c r="M448" s="279">
        <f t="shared" si="137"/>
        <v>621.71428571428567</v>
      </c>
      <c r="N448" s="279">
        <f t="shared" si="130"/>
        <v>10528</v>
      </c>
      <c r="O448" s="279">
        <f t="shared" si="131"/>
        <v>5.9053408597481543</v>
      </c>
      <c r="P448" s="279">
        <f t="shared" si="132"/>
        <v>621.71428571428567</v>
      </c>
      <c r="Q448" s="279">
        <f t="shared" si="138"/>
        <v>12.434285714285714</v>
      </c>
      <c r="R448" s="412">
        <v>41.015000000000001</v>
      </c>
      <c r="S448" s="279">
        <f t="shared" si="133"/>
        <v>25499.611428571428</v>
      </c>
      <c r="T448" s="265">
        <f t="shared" si="134"/>
        <v>139.03186475658578</v>
      </c>
    </row>
    <row r="449" spans="1:20" ht="21" x14ac:dyDescent="0.25">
      <c r="A449" s="278">
        <v>44399</v>
      </c>
      <c r="B449" s="84">
        <v>509</v>
      </c>
      <c r="C449" s="279">
        <f t="shared" si="139"/>
        <v>535.85714285714289</v>
      </c>
      <c r="D449" s="280">
        <f t="shared" si="125"/>
        <v>-0.20004265301770097</v>
      </c>
      <c r="E449" s="242">
        <f t="shared" si="135"/>
        <v>0.81420027011383367</v>
      </c>
      <c r="F449" s="156">
        <f t="shared" si="140"/>
        <v>603.49943868831826</v>
      </c>
      <c r="G449" s="84">
        <f>MAX($B$2:B449)</f>
        <v>1878</v>
      </c>
      <c r="H449" s="84">
        <f t="shared" si="127"/>
        <v>124719</v>
      </c>
      <c r="I449" s="279">
        <f t="shared" si="136"/>
        <v>158.88938038983892</v>
      </c>
      <c r="J449" s="278">
        <f t="shared" si="128"/>
        <v>44557.889380389839</v>
      </c>
      <c r="K449" s="84">
        <f t="shared" si="129"/>
        <v>249438</v>
      </c>
      <c r="M449" s="279">
        <f t="shared" si="137"/>
        <v>602.85714285714289</v>
      </c>
      <c r="N449" s="279">
        <f t="shared" si="130"/>
        <v>10366</v>
      </c>
      <c r="O449" s="279">
        <f t="shared" si="131"/>
        <v>5.8157162150988126</v>
      </c>
      <c r="P449" s="279">
        <f t="shared" si="132"/>
        <v>602.85714285714289</v>
      </c>
      <c r="Q449" s="279">
        <f t="shared" si="138"/>
        <v>12.057142857142859</v>
      </c>
      <c r="R449" s="412">
        <v>42.015000000000001</v>
      </c>
      <c r="S449" s="279">
        <f t="shared" si="133"/>
        <v>25329.04285714286</v>
      </c>
      <c r="T449" s="265">
        <f t="shared" si="134"/>
        <v>158.88938038983892</v>
      </c>
    </row>
    <row r="450" spans="1:20" ht="21" x14ac:dyDescent="0.25">
      <c r="A450" s="278">
        <v>44400</v>
      </c>
      <c r="B450" s="84">
        <v>592</v>
      </c>
      <c r="C450" s="279">
        <f t="shared" si="139"/>
        <v>500.42857142857144</v>
      </c>
      <c r="D450" s="280">
        <f t="shared" si="125"/>
        <v>-0.24488036214701447</v>
      </c>
      <c r="E450" s="242">
        <f t="shared" si="135"/>
        <v>0.78880062003487694</v>
      </c>
      <c r="F450" s="156">
        <f t="shared" si="140"/>
        <v>582.19104618486824</v>
      </c>
      <c r="G450" s="84">
        <f>MAX($B$2:B450)</f>
        <v>1878</v>
      </c>
      <c r="H450" s="84">
        <f t="shared" si="127"/>
        <v>125311</v>
      </c>
      <c r="I450" s="279">
        <f t="shared" si="136"/>
        <v>171.13168016502658</v>
      </c>
      <c r="J450" s="278">
        <f t="shared" si="128"/>
        <v>44571.131680165025</v>
      </c>
      <c r="K450" s="84">
        <f t="shared" si="129"/>
        <v>250622</v>
      </c>
      <c r="M450" s="279">
        <f t="shared" si="137"/>
        <v>581.57142857142856</v>
      </c>
      <c r="N450" s="279">
        <f t="shared" si="130"/>
        <v>10322</v>
      </c>
      <c r="O450" s="279">
        <f t="shared" si="131"/>
        <v>5.6342901431062637</v>
      </c>
      <c r="P450" s="279">
        <f t="shared" si="132"/>
        <v>581.57142857142856</v>
      </c>
      <c r="Q450" s="279">
        <f t="shared" si="138"/>
        <v>11.631428571428572</v>
      </c>
      <c r="R450" s="412">
        <v>43.015000000000001</v>
      </c>
      <c r="S450" s="279">
        <f t="shared" si="133"/>
        <v>25016.294999999998</v>
      </c>
      <c r="T450" s="265">
        <f t="shared" si="134"/>
        <v>171.13168016502658</v>
      </c>
    </row>
    <row r="451" spans="1:20" ht="21" x14ac:dyDescent="0.25">
      <c r="A451" s="278">
        <v>44401</v>
      </c>
      <c r="B451" s="84">
        <v>550</v>
      </c>
      <c r="C451" s="279">
        <f t="shared" ref="C451:C456" si="141">AVERAGE(B445:B451)</f>
        <v>482.57142857142856</v>
      </c>
      <c r="D451" s="280">
        <f t="shared" si="125"/>
        <v>-0.28462515883100381</v>
      </c>
      <c r="E451" s="242">
        <f t="shared" si="135"/>
        <v>0.81024307292187658</v>
      </c>
      <c r="F451" s="156">
        <f t="shared" si="140"/>
        <v>579.18784992599262</v>
      </c>
      <c r="G451" s="84">
        <f>MAX($B$2:B451)</f>
        <v>1878</v>
      </c>
      <c r="H451" s="84">
        <f t="shared" si="127"/>
        <v>125861</v>
      </c>
      <c r="I451" s="279">
        <f t="shared" si="136"/>
        <v>178.34492105840519</v>
      </c>
      <c r="J451" s="278">
        <f t="shared" si="128"/>
        <v>44579.344921058408</v>
      </c>
      <c r="K451" s="84">
        <f t="shared" si="129"/>
        <v>251722</v>
      </c>
      <c r="M451" s="279">
        <f t="shared" si="137"/>
        <v>578.57142857142856</v>
      </c>
      <c r="N451" s="279">
        <f t="shared" si="130"/>
        <v>9997</v>
      </c>
      <c r="O451" s="279">
        <f t="shared" si="131"/>
        <v>5.7874505208705465</v>
      </c>
      <c r="P451" s="279">
        <f t="shared" si="132"/>
        <v>578.57142857142856</v>
      </c>
      <c r="Q451" s="279">
        <f t="shared" si="138"/>
        <v>11.571428571428571</v>
      </c>
      <c r="R451" s="412">
        <v>44.015000000000001</v>
      </c>
      <c r="S451" s="279">
        <f t="shared" si="133"/>
        <v>25465.821428571428</v>
      </c>
      <c r="T451" s="265">
        <f t="shared" si="134"/>
        <v>178.34492105840519</v>
      </c>
    </row>
    <row r="452" spans="1:20" ht="21" x14ac:dyDescent="0.25">
      <c r="A452" s="278">
        <v>44402</v>
      </c>
      <c r="B452" s="84">
        <v>328</v>
      </c>
      <c r="C452" s="279">
        <f t="shared" si="141"/>
        <v>529.42857142857144</v>
      </c>
      <c r="D452" s="280">
        <f t="shared" si="125"/>
        <v>-0.21516306649724692</v>
      </c>
      <c r="E452" s="242">
        <f t="shared" si="135"/>
        <v>0.84305291587476239</v>
      </c>
      <c r="F452" s="156">
        <f>SUM(B439:B452)/$G$344*100000</f>
        <v>602.6413826143538</v>
      </c>
      <c r="G452" s="84">
        <f>MAX($B$2:B452)</f>
        <v>1878</v>
      </c>
      <c r="H452" s="84">
        <f t="shared" si="127"/>
        <v>126189</v>
      </c>
      <c r="I452" s="279">
        <f t="shared" si="136"/>
        <v>162.77317010125881</v>
      </c>
      <c r="J452" s="278">
        <f t="shared" si="128"/>
        <v>44564.77317010126</v>
      </c>
      <c r="K452" s="84">
        <f t="shared" si="129"/>
        <v>252378</v>
      </c>
      <c r="M452" s="279">
        <f t="shared" si="137"/>
        <v>602</v>
      </c>
      <c r="N452" s="279">
        <f t="shared" si="130"/>
        <v>9997</v>
      </c>
      <c r="O452" s="279">
        <f t="shared" si="131"/>
        <v>6.0218065419625884</v>
      </c>
      <c r="P452" s="279">
        <f t="shared" si="132"/>
        <v>602</v>
      </c>
      <c r="Q452" s="279">
        <f t="shared" si="138"/>
        <v>12.040000000000001</v>
      </c>
      <c r="R452" s="412">
        <v>45.015000000000001</v>
      </c>
      <c r="S452" s="279">
        <f t="shared" si="133"/>
        <v>27099.03</v>
      </c>
      <c r="T452" s="265">
        <f t="shared" si="134"/>
        <v>162.77317010125881</v>
      </c>
    </row>
    <row r="453" spans="1:20" ht="21" x14ac:dyDescent="0.25">
      <c r="A453" s="278">
        <v>44403</v>
      </c>
      <c r="B453" s="84">
        <v>210</v>
      </c>
      <c r="C453" s="279">
        <f t="shared" si="141"/>
        <v>463.28571428571428</v>
      </c>
      <c r="D453" s="280">
        <f t="shared" si="125"/>
        <v>-0.31654373024236038</v>
      </c>
      <c r="E453" s="242">
        <f t="shared" si="135"/>
        <v>0.82983586120922503</v>
      </c>
      <c r="F453" s="156">
        <f>SUM(B440:B453)/$G$344*100000</f>
        <v>571.1793265689912</v>
      </c>
      <c r="G453" s="84">
        <f>MAX($B$2:B453)</f>
        <v>1878</v>
      </c>
      <c r="H453" s="84">
        <f t="shared" si="127"/>
        <v>126399</v>
      </c>
      <c r="I453" s="279">
        <f t="shared" si="136"/>
        <v>186.67595581218748</v>
      </c>
      <c r="J453" s="278">
        <f t="shared" si="128"/>
        <v>44589.675955812185</v>
      </c>
      <c r="K453" s="84">
        <f t="shared" si="129"/>
        <v>252798</v>
      </c>
      <c r="M453" s="279">
        <f t="shared" si="137"/>
        <v>570.57142857142856</v>
      </c>
      <c r="N453" s="279">
        <f t="shared" si="130"/>
        <v>9626</v>
      </c>
      <c r="O453" s="279">
        <f t="shared" si="131"/>
        <v>5.9273990086373214</v>
      </c>
      <c r="P453" s="279">
        <f t="shared" si="132"/>
        <v>570.57142857142856</v>
      </c>
      <c r="Q453" s="279">
        <f t="shared" si="138"/>
        <v>11.411428571428571</v>
      </c>
      <c r="R453" s="412">
        <v>46.015000000000001</v>
      </c>
      <c r="S453" s="279">
        <f t="shared" si="133"/>
        <v>26254.844285714284</v>
      </c>
      <c r="T453" s="265">
        <f t="shared" si="134"/>
        <v>186.67595581218748</v>
      </c>
    </row>
    <row r="454" spans="1:20" ht="21" x14ac:dyDescent="0.25">
      <c r="A454" s="278">
        <v>44404</v>
      </c>
      <c r="B454" s="84">
        <v>334</v>
      </c>
      <c r="C454" s="279">
        <f t="shared" si="141"/>
        <v>461.28571428571428</v>
      </c>
      <c r="D454" s="280">
        <f t="shared" si="125"/>
        <v>-0.27470799640610966</v>
      </c>
      <c r="E454" s="242">
        <f t="shared" si="135"/>
        <v>0.79455880831695458</v>
      </c>
      <c r="F454" s="156">
        <f>SUM(B441:B454)/$G$344*100000</f>
        <v>549.22739201006789</v>
      </c>
      <c r="G454" s="84">
        <f>MAX($B$2:B454)</f>
        <v>1878</v>
      </c>
      <c r="H454" s="84">
        <f t="shared" si="127"/>
        <v>126733</v>
      </c>
      <c r="I454" s="279">
        <f t="shared" si="136"/>
        <v>187.99784848271591</v>
      </c>
      <c r="J454" s="278">
        <f t="shared" si="128"/>
        <v>44591.997848482715</v>
      </c>
      <c r="K454" s="84">
        <f t="shared" si="129"/>
        <v>253466</v>
      </c>
      <c r="M454" s="279">
        <f t="shared" si="137"/>
        <v>548.64285714285711</v>
      </c>
      <c r="N454" s="279">
        <f t="shared" si="130"/>
        <v>9667</v>
      </c>
      <c r="O454" s="279">
        <f t="shared" si="131"/>
        <v>5.675420059406818</v>
      </c>
      <c r="P454" s="279">
        <f t="shared" si="132"/>
        <v>548.64285714285711</v>
      </c>
      <c r="Q454" s="279">
        <f t="shared" si="138"/>
        <v>10.972857142857142</v>
      </c>
      <c r="R454" s="412">
        <v>47.015000000000001</v>
      </c>
      <c r="S454" s="279">
        <f t="shared" si="133"/>
        <v>25794.443928571429</v>
      </c>
      <c r="T454" s="265">
        <f t="shared" si="134"/>
        <v>187.99784848271591</v>
      </c>
    </row>
    <row r="455" spans="1:20" ht="21" x14ac:dyDescent="0.25">
      <c r="A455" s="278">
        <v>44405</v>
      </c>
      <c r="B455" s="49">
        <v>588</v>
      </c>
      <c r="C455" s="279">
        <f t="shared" si="141"/>
        <v>444.42857142857144</v>
      </c>
      <c r="D455" s="280">
        <f t="shared" si="125"/>
        <v>-0.2697183098591549</v>
      </c>
      <c r="E455" s="242">
        <f t="shared" si="135"/>
        <v>0.77021943573667706</v>
      </c>
      <c r="F455" s="156">
        <f>SUM(B442:B455)/$G$344*100000</f>
        <v>527.06094343265329</v>
      </c>
      <c r="G455" s="84">
        <f>MAX($B$2:B455)</f>
        <v>1878</v>
      </c>
      <c r="H455" s="84">
        <f t="shared" si="127"/>
        <v>127321</v>
      </c>
      <c r="I455" s="279">
        <f t="shared" si="136"/>
        <v>196.1385069440737</v>
      </c>
      <c r="J455" s="278">
        <f t="shared" si="128"/>
        <v>44601.138506944073</v>
      </c>
      <c r="K455" s="84">
        <f t="shared" si="129"/>
        <v>254642</v>
      </c>
      <c r="M455" s="279">
        <f t="shared" si="137"/>
        <v>526.5</v>
      </c>
      <c r="N455" s="279">
        <f t="shared" si="130"/>
        <v>9570</v>
      </c>
      <c r="O455" s="279">
        <f t="shared" si="131"/>
        <v>5.5015673981191222</v>
      </c>
      <c r="P455" s="279">
        <f t="shared" si="132"/>
        <v>526.5</v>
      </c>
      <c r="Q455" s="279">
        <f t="shared" si="138"/>
        <v>10.53</v>
      </c>
      <c r="R455" s="412">
        <v>48.015000000000001</v>
      </c>
      <c r="S455" s="279">
        <f t="shared" si="133"/>
        <v>25279.897499999999</v>
      </c>
      <c r="T455" s="265">
        <f t="shared" si="134"/>
        <v>196.1385069440737</v>
      </c>
    </row>
    <row r="456" spans="1:20" ht="21" x14ac:dyDescent="0.25">
      <c r="A456" s="278">
        <v>44406</v>
      </c>
      <c r="B456" s="49">
        <v>524</v>
      </c>
      <c r="C456" s="279">
        <f t="shared" si="141"/>
        <v>446.57142857142856</v>
      </c>
      <c r="D456" s="280">
        <f t="shared" si="125"/>
        <v>-0.16662223407091448</v>
      </c>
      <c r="E456" s="242">
        <f t="shared" si="135"/>
        <v>0.70999380549246338</v>
      </c>
      <c r="F456" s="156">
        <f>SUM(B443:B456)/$G$344*100000</f>
        <v>491.73763505445078</v>
      </c>
      <c r="G456" s="84">
        <f>MAX($B$2:B456)</f>
        <v>1878</v>
      </c>
      <c r="H456" s="84">
        <f t="shared" si="127"/>
        <v>127845</v>
      </c>
      <c r="I456" s="279">
        <f t="shared" si="136"/>
        <v>195.99897518929438</v>
      </c>
      <c r="J456" s="278">
        <f t="shared" si="128"/>
        <v>44601.998975189294</v>
      </c>
      <c r="K456" s="84">
        <f t="shared" si="129"/>
        <v>255690</v>
      </c>
      <c r="M456" s="279">
        <f t="shared" si="137"/>
        <v>491.21428571428572</v>
      </c>
      <c r="N456" s="279">
        <f t="shared" si="130"/>
        <v>9686</v>
      </c>
      <c r="O456" s="279">
        <f t="shared" si="131"/>
        <v>5.071384324946167</v>
      </c>
      <c r="P456" s="279">
        <f t="shared" si="132"/>
        <v>491.21428571428572</v>
      </c>
      <c r="Q456" s="279">
        <f t="shared" si="138"/>
        <v>9.8242857142857147</v>
      </c>
      <c r="R456" s="412">
        <v>49.015000000000001</v>
      </c>
      <c r="S456" s="279">
        <f t="shared" si="133"/>
        <v>24076.868214285714</v>
      </c>
      <c r="T456" s="265">
        <f t="shared" si="134"/>
        <v>195.99897518929438</v>
      </c>
    </row>
  </sheetData>
  <conditionalFormatting sqref="E101:E456">
    <cfRule type="cellIs" dxfId="17" priority="4" operator="lessThan">
      <formula>1.2</formula>
    </cfRule>
    <cfRule type="cellIs" dxfId="16" priority="5" operator="greaterThanOrEqual">
      <formula>1.2</formula>
    </cfRule>
  </conditionalFormatting>
  <conditionalFormatting sqref="F273:F456">
    <cfRule type="cellIs" dxfId="15" priority="2" operator="lessThan">
      <formula>150</formula>
    </cfRule>
    <cfRule type="cellIs" dxfId="14" priority="3" operator="greaterThanOrEqual">
      <formula>150</formula>
    </cfRule>
  </conditionalFormatting>
  <conditionalFormatting sqref="D352:D45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44 F417:F429 G417:G429 P417:P429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5725"/>
  <sheetViews>
    <sheetView zoomScale="70" zoomScaleNormal="70" workbookViewId="0"/>
  </sheetViews>
  <sheetFormatPr baseColWidth="10" defaultRowHeight="15" x14ac:dyDescent="0.25"/>
  <cols>
    <col min="1" max="1" width="15" style="114" customWidth="1"/>
    <col min="2" max="2" width="16.85546875" style="114" customWidth="1"/>
    <col min="3" max="6" width="16.85546875" style="135" hidden="1" customWidth="1"/>
    <col min="7" max="7" width="16.85546875" style="315" customWidth="1"/>
    <col min="8" max="16384" width="11.42578125" style="114"/>
  </cols>
  <sheetData>
    <row r="1" spans="1:8" s="112" customFormat="1" x14ac:dyDescent="0.25">
      <c r="A1" s="111" t="s">
        <v>1</v>
      </c>
      <c r="B1" s="111" t="s">
        <v>2</v>
      </c>
      <c r="C1" s="111" t="s">
        <v>183</v>
      </c>
      <c r="D1" s="111" t="s">
        <v>184</v>
      </c>
      <c r="E1" s="111" t="s">
        <v>5</v>
      </c>
      <c r="F1" s="111" t="s">
        <v>6</v>
      </c>
      <c r="G1" s="314" t="s">
        <v>104</v>
      </c>
      <c r="H1" s="112" t="s">
        <v>1106</v>
      </c>
    </row>
    <row r="2" spans="1:8" x14ac:dyDescent="0.25">
      <c r="A2" s="52" t="s">
        <v>14</v>
      </c>
      <c r="B2" s="52" t="s">
        <v>1264</v>
      </c>
      <c r="C2" s="130">
        <v>-31.709136999999998</v>
      </c>
      <c r="D2" s="130">
        <v>-58.284616</v>
      </c>
      <c r="E2" s="130" t="s">
        <v>1639</v>
      </c>
      <c r="F2" s="130" t="s">
        <v>1640</v>
      </c>
    </row>
    <row r="3" spans="1:8" x14ac:dyDescent="0.25">
      <c r="A3" s="52" t="s">
        <v>14</v>
      </c>
      <c r="B3" s="52" t="s">
        <v>936</v>
      </c>
      <c r="C3" s="131">
        <v>-31.867290000000001</v>
      </c>
      <c r="D3" s="131">
        <v>-58.448309000000002</v>
      </c>
      <c r="E3" s="131" t="s">
        <v>1641</v>
      </c>
      <c r="F3" s="131" t="s">
        <v>1642</v>
      </c>
      <c r="G3" s="316">
        <v>632</v>
      </c>
    </row>
    <row r="4" spans="1:8" x14ac:dyDescent="0.25">
      <c r="A4" s="52" t="s">
        <v>14</v>
      </c>
      <c r="B4" s="52" t="s">
        <v>1265</v>
      </c>
      <c r="C4" s="130">
        <v>-31.920860000000001</v>
      </c>
      <c r="D4" s="130">
        <v>-58.318063000000002</v>
      </c>
      <c r="E4" s="130" t="s">
        <v>1643</v>
      </c>
      <c r="F4" s="130" t="s">
        <v>1644</v>
      </c>
    </row>
    <row r="5" spans="1:8" x14ac:dyDescent="0.25">
      <c r="A5" s="52" t="s">
        <v>14</v>
      </c>
      <c r="B5" s="52" t="s">
        <v>1266</v>
      </c>
      <c r="C5" s="131">
        <v>-32.135342000000001</v>
      </c>
      <c r="D5" s="131">
        <v>-58.311222000000001</v>
      </c>
      <c r="E5" s="131" t="s">
        <v>1645</v>
      </c>
      <c r="F5" s="131" t="s">
        <v>1646</v>
      </c>
    </row>
    <row r="6" spans="1:8" x14ac:dyDescent="0.25">
      <c r="A6" s="52" t="s">
        <v>14</v>
      </c>
      <c r="B6" s="52" t="s">
        <v>14</v>
      </c>
      <c r="C6" s="130">
        <v>-32.225050000000003</v>
      </c>
      <c r="D6" s="130">
        <v>-58.142270000000003</v>
      </c>
      <c r="E6" s="130" t="s">
        <v>1647</v>
      </c>
      <c r="F6" s="130" t="s">
        <v>1648</v>
      </c>
      <c r="G6" s="317">
        <v>24835</v>
      </c>
    </row>
    <row r="7" spans="1:8" x14ac:dyDescent="0.25">
      <c r="A7" s="52" t="s">
        <v>14</v>
      </c>
      <c r="B7" s="52" t="s">
        <v>1143</v>
      </c>
      <c r="C7" s="131">
        <v>-32.048884000000001</v>
      </c>
      <c r="D7" s="131">
        <v>-58.396473</v>
      </c>
      <c r="E7" s="131" t="s">
        <v>1649</v>
      </c>
      <c r="F7" s="131" t="s">
        <v>1650</v>
      </c>
    </row>
    <row r="8" spans="1:8" x14ac:dyDescent="0.25">
      <c r="A8" s="52" t="s">
        <v>14</v>
      </c>
      <c r="B8" s="52" t="s">
        <v>1144</v>
      </c>
      <c r="C8" s="130">
        <v>-32.295698999999999</v>
      </c>
      <c r="D8" s="130">
        <v>-58.233708</v>
      </c>
      <c r="E8" s="130" t="s">
        <v>1651</v>
      </c>
      <c r="F8" s="130" t="s">
        <v>1652</v>
      </c>
      <c r="G8" s="315">
        <v>74</v>
      </c>
    </row>
    <row r="9" spans="1:8" x14ac:dyDescent="0.25">
      <c r="A9" s="52" t="s">
        <v>14</v>
      </c>
      <c r="B9" s="52" t="s">
        <v>1267</v>
      </c>
      <c r="C9" s="131">
        <v>-31.837807999999999</v>
      </c>
      <c r="D9" s="131">
        <v>-58.508147000000001</v>
      </c>
      <c r="E9" s="131" t="s">
        <v>1653</v>
      </c>
      <c r="F9" s="131" t="s">
        <v>1654</v>
      </c>
    </row>
    <row r="10" spans="1:8" x14ac:dyDescent="0.25">
      <c r="A10" s="52" t="s">
        <v>14</v>
      </c>
      <c r="B10" s="52" t="s">
        <v>1268</v>
      </c>
      <c r="C10" s="130">
        <v>-32.071598000000002</v>
      </c>
      <c r="D10" s="130">
        <v>-58.237977999999998</v>
      </c>
      <c r="E10" s="130" t="s">
        <v>1655</v>
      </c>
      <c r="F10" s="130" t="s">
        <v>1656</v>
      </c>
    </row>
    <row r="11" spans="1:8" x14ac:dyDescent="0.25">
      <c r="A11" s="52" t="s">
        <v>14</v>
      </c>
      <c r="B11" s="52" t="s">
        <v>1145</v>
      </c>
      <c r="C11" s="130">
        <v>-32.103195999999997</v>
      </c>
      <c r="D11" s="130">
        <v>-58.625065999999997</v>
      </c>
      <c r="E11" s="130" t="s">
        <v>1657</v>
      </c>
      <c r="F11" s="130" t="s">
        <v>1658</v>
      </c>
      <c r="G11" s="316">
        <v>311</v>
      </c>
    </row>
    <row r="12" spans="1:8" x14ac:dyDescent="0.25">
      <c r="A12" s="52" t="s">
        <v>14</v>
      </c>
      <c r="B12" s="52" t="s">
        <v>1269</v>
      </c>
      <c r="C12" s="130">
        <v>-32.095776000000001</v>
      </c>
      <c r="D12" s="130">
        <v>-58.286679999999997</v>
      </c>
      <c r="E12" s="130" t="s">
        <v>1659</v>
      </c>
      <c r="F12" s="130" t="s">
        <v>1660</v>
      </c>
    </row>
    <row r="13" spans="1:8" x14ac:dyDescent="0.25">
      <c r="A13" s="52" t="s">
        <v>14</v>
      </c>
      <c r="B13" s="52" t="s">
        <v>1270</v>
      </c>
      <c r="C13" s="131">
        <v>-32.062251000000003</v>
      </c>
      <c r="D13" s="131">
        <v>-58.553018999999999</v>
      </c>
      <c r="E13" s="131" t="s">
        <v>1661</v>
      </c>
      <c r="F13" s="131" t="s">
        <v>1662</v>
      </c>
    </row>
    <row r="14" spans="1:8" x14ac:dyDescent="0.25">
      <c r="A14" s="52" t="s">
        <v>14</v>
      </c>
      <c r="B14" s="52" t="s">
        <v>1271</v>
      </c>
      <c r="C14" s="131">
        <v>-31.754057</v>
      </c>
      <c r="D14" s="131">
        <v>-58.392687000000002</v>
      </c>
      <c r="E14" s="131" t="s">
        <v>1663</v>
      </c>
      <c r="F14" s="131" t="s">
        <v>1664</v>
      </c>
    </row>
    <row r="15" spans="1:8" x14ac:dyDescent="0.25">
      <c r="A15" s="52" t="s">
        <v>14</v>
      </c>
      <c r="B15" s="52" t="s">
        <v>1272</v>
      </c>
      <c r="C15" s="130">
        <v>-32.265504</v>
      </c>
      <c r="D15" s="130">
        <v>-58.151919999999997</v>
      </c>
      <c r="E15" s="130" t="s">
        <v>1665</v>
      </c>
      <c r="F15" s="130" t="s">
        <v>1666</v>
      </c>
    </row>
    <row r="16" spans="1:8" x14ac:dyDescent="0.25">
      <c r="A16" s="52" t="s">
        <v>14</v>
      </c>
      <c r="B16" s="52" t="s">
        <v>1273</v>
      </c>
      <c r="C16" s="131">
        <v>-32.300348</v>
      </c>
      <c r="D16" s="131">
        <v>-58.280056999999999</v>
      </c>
      <c r="E16" s="131" t="s">
        <v>1667</v>
      </c>
      <c r="F16" s="131" t="s">
        <v>1668</v>
      </c>
    </row>
    <row r="17" spans="1:7" x14ac:dyDescent="0.25">
      <c r="A17" s="52" t="s">
        <v>14</v>
      </c>
      <c r="B17" s="52" t="s">
        <v>1274</v>
      </c>
      <c r="C17" s="131">
        <v>-32.147705000000002</v>
      </c>
      <c r="D17" s="131">
        <v>-58.568089999999998</v>
      </c>
      <c r="E17" s="131" t="s">
        <v>1669</v>
      </c>
      <c r="F17" s="131" t="s">
        <v>1670</v>
      </c>
    </row>
    <row r="18" spans="1:7" x14ac:dyDescent="0.25">
      <c r="A18" s="52" t="s">
        <v>14</v>
      </c>
      <c r="B18" s="52" t="s">
        <v>1146</v>
      </c>
      <c r="C18" s="131">
        <v>-32.332756000000003</v>
      </c>
      <c r="D18" s="131">
        <v>-58.180157999999999</v>
      </c>
      <c r="E18" s="131" t="s">
        <v>1671</v>
      </c>
      <c r="F18" s="131" t="s">
        <v>1672</v>
      </c>
    </row>
    <row r="19" spans="1:7" x14ac:dyDescent="0.25">
      <c r="A19" s="52" t="s">
        <v>14</v>
      </c>
      <c r="B19" s="52" t="s">
        <v>1275</v>
      </c>
      <c r="C19" s="131">
        <v>-31.788519999999998</v>
      </c>
      <c r="D19" s="131">
        <v>-58.268718999999997</v>
      </c>
      <c r="E19" s="131" t="s">
        <v>1673</v>
      </c>
      <c r="F19" s="131" t="s">
        <v>1674</v>
      </c>
    </row>
    <row r="20" spans="1:7" x14ac:dyDescent="0.25">
      <c r="A20" s="52" t="s">
        <v>14</v>
      </c>
      <c r="B20" s="52" t="s">
        <v>1147</v>
      </c>
      <c r="C20" s="130">
        <v>-31.891289</v>
      </c>
      <c r="D20" s="130">
        <v>-58.566197000000003</v>
      </c>
      <c r="E20" s="130" t="s">
        <v>1675</v>
      </c>
      <c r="F20" s="130" t="s">
        <v>1676</v>
      </c>
    </row>
    <row r="21" spans="1:7" x14ac:dyDescent="0.25">
      <c r="A21" s="52" t="s">
        <v>14</v>
      </c>
      <c r="B21" s="52" t="s">
        <v>1148</v>
      </c>
      <c r="C21" s="131">
        <v>-31.993831</v>
      </c>
      <c r="D21" s="131">
        <v>-58.549520999999999</v>
      </c>
      <c r="E21" s="131" t="s">
        <v>1677</v>
      </c>
      <c r="F21" s="131" t="s">
        <v>1678</v>
      </c>
      <c r="G21" s="317">
        <v>902</v>
      </c>
    </row>
    <row r="22" spans="1:7" x14ac:dyDescent="0.25">
      <c r="A22" s="52" t="s">
        <v>14</v>
      </c>
      <c r="B22" s="52" t="s">
        <v>1149</v>
      </c>
      <c r="C22" s="131">
        <v>-32.106883000000003</v>
      </c>
      <c r="D22" s="131">
        <v>-58.425666</v>
      </c>
      <c r="E22" s="131" t="s">
        <v>1679</v>
      </c>
      <c r="F22" s="131" t="s">
        <v>1680</v>
      </c>
    </row>
    <row r="23" spans="1:7" x14ac:dyDescent="0.25">
      <c r="A23" s="52" t="s">
        <v>14</v>
      </c>
      <c r="B23" s="52" t="s">
        <v>1276</v>
      </c>
      <c r="C23" s="131">
        <v>-31.754301000000002</v>
      </c>
      <c r="D23" s="131">
        <v>-58.243734000000003</v>
      </c>
      <c r="E23" s="131" t="s">
        <v>1681</v>
      </c>
      <c r="F23" s="131" t="s">
        <v>1682</v>
      </c>
    </row>
    <row r="24" spans="1:7" x14ac:dyDescent="0.25">
      <c r="A24" s="52" t="s">
        <v>14</v>
      </c>
      <c r="B24" s="52" t="s">
        <v>1038</v>
      </c>
      <c r="C24" s="131">
        <v>-32.179568000000003</v>
      </c>
      <c r="D24" s="131">
        <v>-58.213321999999998</v>
      </c>
      <c r="E24" s="131" t="s">
        <v>1683</v>
      </c>
      <c r="F24" s="131" t="s">
        <v>1684</v>
      </c>
    </row>
    <row r="25" spans="1:7" x14ac:dyDescent="0.25">
      <c r="A25" s="52" t="s">
        <v>14</v>
      </c>
      <c r="B25" s="52" t="s">
        <v>1277</v>
      </c>
      <c r="C25" s="131">
        <v>-32.181972999999999</v>
      </c>
      <c r="D25" s="131">
        <v>-58.194682999999998</v>
      </c>
      <c r="E25" s="131" t="s">
        <v>1685</v>
      </c>
      <c r="F25" s="131" t="s">
        <v>1686</v>
      </c>
    </row>
    <row r="26" spans="1:7" x14ac:dyDescent="0.25">
      <c r="A26" s="52" t="s">
        <v>14</v>
      </c>
      <c r="B26" s="52" t="s">
        <v>1278</v>
      </c>
      <c r="C26" s="131">
        <v>-31.867625</v>
      </c>
      <c r="D26" s="131">
        <v>-58.210532000000001</v>
      </c>
      <c r="E26" s="131" t="s">
        <v>1687</v>
      </c>
      <c r="F26" s="131" t="s">
        <v>1688</v>
      </c>
    </row>
    <row r="27" spans="1:7" x14ac:dyDescent="0.25">
      <c r="A27" s="52" t="s">
        <v>14</v>
      </c>
      <c r="B27" s="52" t="s">
        <v>1044</v>
      </c>
      <c r="C27" s="131">
        <v>-31.963630999999999</v>
      </c>
      <c r="D27" s="131">
        <v>-58.507730000000002</v>
      </c>
      <c r="E27" s="131" t="s">
        <v>1689</v>
      </c>
      <c r="F27" s="131" t="s">
        <v>1690</v>
      </c>
      <c r="G27" s="265">
        <v>58</v>
      </c>
    </row>
    <row r="28" spans="1:7" x14ac:dyDescent="0.25">
      <c r="A28" s="52" t="s">
        <v>14</v>
      </c>
      <c r="B28" s="52" t="s">
        <v>1279</v>
      </c>
      <c r="C28" s="131">
        <v>-32.088312999999999</v>
      </c>
      <c r="D28" s="131">
        <v>-58.339489</v>
      </c>
      <c r="E28" s="131" t="s">
        <v>1691</v>
      </c>
      <c r="F28" s="131" t="s">
        <v>1692</v>
      </c>
      <c r="G28" s="265">
        <v>98</v>
      </c>
    </row>
    <row r="29" spans="1:7" x14ac:dyDescent="0.25">
      <c r="A29" s="52" t="s">
        <v>14</v>
      </c>
      <c r="B29" s="52" t="s">
        <v>1280</v>
      </c>
      <c r="C29" s="130">
        <v>-31.767737</v>
      </c>
      <c r="D29" s="130">
        <v>-58.144258999999998</v>
      </c>
      <c r="E29" s="130" t="s">
        <v>1693</v>
      </c>
      <c r="F29" s="130" t="s">
        <v>1694</v>
      </c>
    </row>
    <row r="30" spans="1:7" x14ac:dyDescent="0.25">
      <c r="A30" s="52" t="s">
        <v>14</v>
      </c>
      <c r="B30" s="52" t="s">
        <v>1281</v>
      </c>
      <c r="C30" s="131">
        <v>-32.002181</v>
      </c>
      <c r="D30" s="131">
        <v>-58.303694999999998</v>
      </c>
      <c r="E30" s="131" t="s">
        <v>1695</v>
      </c>
      <c r="F30" s="131" t="s">
        <v>1696</v>
      </c>
    </row>
    <row r="31" spans="1:7" x14ac:dyDescent="0.25">
      <c r="A31" s="52" t="s">
        <v>14</v>
      </c>
      <c r="B31" s="52" t="s">
        <v>1020</v>
      </c>
      <c r="C31" s="131">
        <v>-31.975752</v>
      </c>
      <c r="D31" s="131">
        <v>-58.392431000000002</v>
      </c>
      <c r="E31" s="131" t="s">
        <v>1697</v>
      </c>
      <c r="F31" s="131" t="s">
        <v>1698</v>
      </c>
      <c r="G31" s="265">
        <v>436</v>
      </c>
    </row>
    <row r="32" spans="1:7" x14ac:dyDescent="0.25">
      <c r="A32" s="52" t="s">
        <v>14</v>
      </c>
      <c r="B32" s="52" t="s">
        <v>1282</v>
      </c>
      <c r="C32" s="131">
        <v>-31.940798000000001</v>
      </c>
      <c r="D32" s="131">
        <v>-58.664831999999997</v>
      </c>
      <c r="E32" s="131" t="s">
        <v>1699</v>
      </c>
      <c r="F32" s="131" t="s">
        <v>1700</v>
      </c>
    </row>
    <row r="33" spans="1:7" x14ac:dyDescent="0.25">
      <c r="A33" s="52" t="s">
        <v>14</v>
      </c>
      <c r="B33" s="52" t="s">
        <v>1043</v>
      </c>
      <c r="C33" s="131">
        <v>-32.003149999999998</v>
      </c>
      <c r="D33" s="131">
        <v>-58.490794000000001</v>
      </c>
      <c r="E33" s="131" t="s">
        <v>1701</v>
      </c>
      <c r="F33" s="131" t="s">
        <v>1702</v>
      </c>
      <c r="G33" s="265">
        <v>205</v>
      </c>
    </row>
    <row r="34" spans="1:7" x14ac:dyDescent="0.25">
      <c r="A34" s="52" t="s">
        <v>14</v>
      </c>
      <c r="B34" s="52" t="s">
        <v>1150</v>
      </c>
      <c r="C34" s="131">
        <v>-32.15419</v>
      </c>
      <c r="D34" s="131">
        <v>-58.192079</v>
      </c>
      <c r="E34" s="131" t="s">
        <v>1703</v>
      </c>
      <c r="F34" s="131" t="s">
        <v>1704</v>
      </c>
      <c r="G34" s="317">
        <v>770</v>
      </c>
    </row>
    <row r="35" spans="1:7" x14ac:dyDescent="0.25">
      <c r="A35" s="52" t="s">
        <v>14</v>
      </c>
      <c r="B35" s="52" t="s">
        <v>16</v>
      </c>
      <c r="C35" s="131">
        <v>-32.207718999999997</v>
      </c>
      <c r="D35" s="131">
        <v>-58.218798999999997</v>
      </c>
      <c r="E35" s="131" t="s">
        <v>1705</v>
      </c>
      <c r="F35" s="131" t="s">
        <v>1706</v>
      </c>
      <c r="G35" s="317">
        <v>18178</v>
      </c>
    </row>
    <row r="36" spans="1:7" s="117" customFormat="1" x14ac:dyDescent="0.25">
      <c r="A36" s="52" t="s">
        <v>14</v>
      </c>
      <c r="B36" s="52" t="s">
        <v>1283</v>
      </c>
      <c r="C36" s="131">
        <v>-31.927060000000001</v>
      </c>
      <c r="D36" s="131">
        <v>-58.392359999999996</v>
      </c>
      <c r="E36" s="131" t="s">
        <v>1707</v>
      </c>
      <c r="F36" s="131" t="s">
        <v>1708</v>
      </c>
      <c r="G36" s="318"/>
    </row>
    <row r="37" spans="1:7" x14ac:dyDescent="0.25">
      <c r="A37" s="52" t="s">
        <v>14</v>
      </c>
      <c r="B37" s="52" t="s">
        <v>1284</v>
      </c>
      <c r="C37" s="131">
        <v>-31.927267000000001</v>
      </c>
      <c r="D37" s="131">
        <v>-58.192256999999998</v>
      </c>
      <c r="E37" s="131" t="s">
        <v>1709</v>
      </c>
      <c r="F37" s="131" t="s">
        <v>1710</v>
      </c>
    </row>
    <row r="38" spans="1:7" x14ac:dyDescent="0.25">
      <c r="A38" s="52" t="s">
        <v>14</v>
      </c>
      <c r="B38" s="52" t="s">
        <v>794</v>
      </c>
      <c r="C38" s="131">
        <v>-31.795178</v>
      </c>
      <c r="D38" s="131">
        <v>-58.315064999999997</v>
      </c>
      <c r="E38" s="131" t="s">
        <v>1711</v>
      </c>
      <c r="F38" s="131" t="s">
        <v>1712</v>
      </c>
      <c r="G38" s="316">
        <v>3507</v>
      </c>
    </row>
    <row r="39" spans="1:7" x14ac:dyDescent="0.25">
      <c r="A39" s="52" t="s">
        <v>14</v>
      </c>
      <c r="B39" s="52" t="s">
        <v>84</v>
      </c>
      <c r="C39" s="131">
        <v>-32.163218999999998</v>
      </c>
      <c r="D39" s="131">
        <v>-58.400531999999998</v>
      </c>
      <c r="E39" s="131" t="s">
        <v>1713</v>
      </c>
      <c r="F39" s="131" t="s">
        <v>1714</v>
      </c>
      <c r="G39" s="317">
        <v>11117</v>
      </c>
    </row>
    <row r="40" spans="1:7" x14ac:dyDescent="0.25">
      <c r="A40" s="52" t="s">
        <v>20</v>
      </c>
      <c r="B40" s="52" t="s">
        <v>1285</v>
      </c>
      <c r="C40" s="130">
        <v>-31.434639000000001</v>
      </c>
      <c r="D40" s="130">
        <v>-58.071942</v>
      </c>
      <c r="E40" s="130" t="s">
        <v>1715</v>
      </c>
      <c r="F40" s="130" t="s">
        <v>1716</v>
      </c>
    </row>
    <row r="41" spans="1:7" x14ac:dyDescent="0.25">
      <c r="A41" s="52" t="s">
        <v>20</v>
      </c>
      <c r="B41" s="52" t="s">
        <v>1004</v>
      </c>
      <c r="C41" s="131">
        <v>-31.507003000000001</v>
      </c>
      <c r="D41" s="131">
        <v>-58.133046999999998</v>
      </c>
      <c r="E41" s="131" t="s">
        <v>1717</v>
      </c>
      <c r="F41" s="131" t="s">
        <v>1718</v>
      </c>
      <c r="G41" s="317">
        <v>879</v>
      </c>
    </row>
    <row r="42" spans="1:7" x14ac:dyDescent="0.25">
      <c r="A42" s="52" t="s">
        <v>20</v>
      </c>
      <c r="B42" s="52" t="s">
        <v>1031</v>
      </c>
      <c r="C42" s="130">
        <v>-31.576668000000002</v>
      </c>
      <c r="D42" s="130">
        <v>-58.180334000000002</v>
      </c>
      <c r="E42" s="130" t="s">
        <v>1719</v>
      </c>
      <c r="F42" s="130" t="s">
        <v>1720</v>
      </c>
      <c r="G42" s="265">
        <v>124</v>
      </c>
    </row>
    <row r="43" spans="1:7" x14ac:dyDescent="0.25">
      <c r="A43" s="52" t="s">
        <v>20</v>
      </c>
      <c r="B43" s="52" t="s">
        <v>1151</v>
      </c>
      <c r="C43" s="130">
        <v>-31.207719999999998</v>
      </c>
      <c r="D43" s="130">
        <v>-58.031244000000001</v>
      </c>
      <c r="E43" s="130" t="s">
        <v>1721</v>
      </c>
      <c r="F43" s="130" t="s">
        <v>1722</v>
      </c>
      <c r="G43" s="316">
        <v>2770</v>
      </c>
    </row>
    <row r="44" spans="1:7" x14ac:dyDescent="0.25">
      <c r="A44" s="52" t="s">
        <v>20</v>
      </c>
      <c r="B44" s="52" t="s">
        <v>1152</v>
      </c>
      <c r="C44" s="131">
        <v>-31.350850999999999</v>
      </c>
      <c r="D44" s="131">
        <v>-58.085076999999998</v>
      </c>
      <c r="E44" s="131" t="s">
        <v>1723</v>
      </c>
      <c r="F44" s="131" t="s">
        <v>1724</v>
      </c>
      <c r="G44" s="316">
        <v>969</v>
      </c>
    </row>
    <row r="45" spans="1:7" x14ac:dyDescent="0.25">
      <c r="A45" s="52" t="s">
        <v>20</v>
      </c>
      <c r="B45" s="52" t="s">
        <v>1286</v>
      </c>
      <c r="C45" s="131">
        <v>-31.340138</v>
      </c>
      <c r="D45" s="131">
        <v>-58.394542999999999</v>
      </c>
      <c r="E45" s="131" t="s">
        <v>1725</v>
      </c>
      <c r="F45" s="131" t="s">
        <v>1726</v>
      </c>
    </row>
    <row r="46" spans="1:7" x14ac:dyDescent="0.25">
      <c r="A46" s="52" t="s">
        <v>20</v>
      </c>
      <c r="B46" s="52" t="s">
        <v>1153</v>
      </c>
      <c r="C46" s="131">
        <v>-31.086292</v>
      </c>
      <c r="D46" s="131">
        <v>-58.235290999999997</v>
      </c>
      <c r="E46" s="131" t="s">
        <v>1727</v>
      </c>
      <c r="F46" s="131" t="s">
        <v>1728</v>
      </c>
    </row>
    <row r="47" spans="1:7" x14ac:dyDescent="0.25">
      <c r="A47" s="52" t="s">
        <v>20</v>
      </c>
      <c r="B47" s="52" t="s">
        <v>1287</v>
      </c>
      <c r="C47" s="131">
        <v>-31.717392</v>
      </c>
      <c r="D47" s="131">
        <v>-58.196205999999997</v>
      </c>
      <c r="E47" s="131" t="s">
        <v>1729</v>
      </c>
      <c r="F47" s="131" t="s">
        <v>1730</v>
      </c>
    </row>
    <row r="48" spans="1:7" x14ac:dyDescent="0.25">
      <c r="A48" s="52" t="s">
        <v>20</v>
      </c>
      <c r="B48" s="52" t="s">
        <v>1288</v>
      </c>
      <c r="C48" s="130">
        <v>-31.104655999999999</v>
      </c>
      <c r="D48" s="130">
        <v>-58.369334000000002</v>
      </c>
      <c r="E48" s="130" t="s">
        <v>1731</v>
      </c>
      <c r="F48" s="130" t="s">
        <v>1732</v>
      </c>
    </row>
    <row r="49" spans="1:7" x14ac:dyDescent="0.25">
      <c r="A49" s="52" t="s">
        <v>20</v>
      </c>
      <c r="B49" s="52" t="s">
        <v>20</v>
      </c>
      <c r="C49" s="132">
        <v>-31.391964999999999</v>
      </c>
      <c r="D49" s="130">
        <v>-58.017007999999997</v>
      </c>
      <c r="E49" s="132" t="s">
        <v>1733</v>
      </c>
      <c r="F49" s="130" t="s">
        <v>1734</v>
      </c>
      <c r="G49" s="317">
        <v>152282</v>
      </c>
    </row>
    <row r="50" spans="1:7" x14ac:dyDescent="0.25">
      <c r="A50" s="52" t="s">
        <v>20</v>
      </c>
      <c r="B50" s="52" t="s">
        <v>1289</v>
      </c>
      <c r="C50" s="130">
        <v>-31.096724999999999</v>
      </c>
      <c r="D50" s="130">
        <v>-58.269626000000002</v>
      </c>
      <c r="E50" s="130" t="s">
        <v>1735</v>
      </c>
      <c r="F50" s="130" t="s">
        <v>1736</v>
      </c>
    </row>
    <row r="51" spans="1:7" x14ac:dyDescent="0.25">
      <c r="A51" s="52" t="s">
        <v>20</v>
      </c>
      <c r="B51" s="52" t="s">
        <v>1290</v>
      </c>
      <c r="C51" s="130">
        <v>-31.485582000000001</v>
      </c>
      <c r="D51" s="130">
        <v>-58.087958999999998</v>
      </c>
      <c r="E51" s="130" t="s">
        <v>1737</v>
      </c>
      <c r="F51" s="130" t="s">
        <v>1738</v>
      </c>
    </row>
    <row r="52" spans="1:7" x14ac:dyDescent="0.25">
      <c r="A52" s="52" t="s">
        <v>20</v>
      </c>
      <c r="B52" s="52" t="s">
        <v>1291</v>
      </c>
      <c r="C52" s="131">
        <v>-31.093509000000001</v>
      </c>
      <c r="D52" s="131">
        <v>-58.290714999999999</v>
      </c>
      <c r="E52" s="131" t="s">
        <v>1739</v>
      </c>
      <c r="F52" s="131" t="s">
        <v>1740</v>
      </c>
    </row>
    <row r="53" spans="1:7" x14ac:dyDescent="0.25">
      <c r="A53" s="52" t="s">
        <v>20</v>
      </c>
      <c r="B53" s="52" t="s">
        <v>1154</v>
      </c>
      <c r="C53" s="131">
        <v>-31.471107</v>
      </c>
      <c r="D53" s="131">
        <v>-58.263330000000003</v>
      </c>
      <c r="E53" s="131" t="s">
        <v>1741</v>
      </c>
      <c r="F53" s="131" t="s">
        <v>1742</v>
      </c>
      <c r="G53" s="265">
        <v>316</v>
      </c>
    </row>
    <row r="54" spans="1:7" x14ac:dyDescent="0.25">
      <c r="A54" s="52" t="s">
        <v>20</v>
      </c>
      <c r="B54" s="52" t="s">
        <v>1155</v>
      </c>
      <c r="C54" s="130">
        <v>-31.398216999999999</v>
      </c>
      <c r="D54" s="130">
        <v>-58.162436</v>
      </c>
      <c r="E54" s="130" t="s">
        <v>1743</v>
      </c>
      <c r="F54" s="130" t="s">
        <v>1744</v>
      </c>
      <c r="G54" s="316">
        <v>190</v>
      </c>
    </row>
    <row r="55" spans="1:7" x14ac:dyDescent="0.25">
      <c r="A55" s="52" t="s">
        <v>20</v>
      </c>
      <c r="B55" s="52" t="s">
        <v>909</v>
      </c>
      <c r="C55" s="130">
        <v>-31.439167000000001</v>
      </c>
      <c r="D55" s="130">
        <v>-58.119570000000003</v>
      </c>
      <c r="E55" s="130" t="s">
        <v>1745</v>
      </c>
      <c r="F55" s="130" t="s">
        <v>1746</v>
      </c>
      <c r="G55" s="265">
        <v>578</v>
      </c>
    </row>
    <row r="56" spans="1:7" x14ac:dyDescent="0.25">
      <c r="A56" s="52" t="s">
        <v>20</v>
      </c>
      <c r="B56" s="52" t="s">
        <v>1292</v>
      </c>
      <c r="C56" s="130">
        <v>-31.132472</v>
      </c>
      <c r="D56" s="130">
        <v>-58.115402000000003</v>
      </c>
      <c r="E56" s="130" t="s">
        <v>1747</v>
      </c>
      <c r="F56" s="130" t="s">
        <v>1748</v>
      </c>
    </row>
    <row r="57" spans="1:7" x14ac:dyDescent="0.25">
      <c r="A57" s="52" t="s">
        <v>20</v>
      </c>
      <c r="B57" s="52" t="s">
        <v>363</v>
      </c>
      <c r="C57" s="131">
        <v>-31.269113000000001</v>
      </c>
      <c r="D57" s="131">
        <v>-58.108828000000003</v>
      </c>
      <c r="E57" s="131" t="s">
        <v>1749</v>
      </c>
      <c r="F57" s="131" t="s">
        <v>1750</v>
      </c>
      <c r="G57" s="265">
        <v>1543</v>
      </c>
    </row>
    <row r="58" spans="1:7" x14ac:dyDescent="0.25">
      <c r="A58" s="52" t="s">
        <v>20</v>
      </c>
      <c r="B58" s="52" t="s">
        <v>1293</v>
      </c>
      <c r="C58" s="131">
        <v>-31.073191000000001</v>
      </c>
      <c r="D58" s="131">
        <v>-58.438220000000001</v>
      </c>
      <c r="E58" s="131" t="s">
        <v>1751</v>
      </c>
      <c r="F58" s="131" t="s">
        <v>1752</v>
      </c>
    </row>
    <row r="59" spans="1:7" x14ac:dyDescent="0.25">
      <c r="A59" s="52" t="s">
        <v>20</v>
      </c>
      <c r="B59" s="52" t="s">
        <v>1294</v>
      </c>
      <c r="C59" s="131">
        <v>-31.554203999999999</v>
      </c>
      <c r="D59" s="131">
        <v>-58.036825999999998</v>
      </c>
      <c r="E59" s="131" t="s">
        <v>1753</v>
      </c>
      <c r="F59" s="131" t="s">
        <v>1754</v>
      </c>
    </row>
    <row r="60" spans="1:7" x14ac:dyDescent="0.25">
      <c r="A60" s="52" t="s">
        <v>20</v>
      </c>
      <c r="B60" s="52" t="s">
        <v>1295</v>
      </c>
      <c r="C60" s="131">
        <v>-31.411161</v>
      </c>
      <c r="D60" s="131">
        <v>-58.079267000000002</v>
      </c>
      <c r="E60" s="131" t="s">
        <v>1755</v>
      </c>
      <c r="F60" s="131" t="s">
        <v>1756</v>
      </c>
    </row>
    <row r="61" spans="1:7" x14ac:dyDescent="0.25">
      <c r="A61" s="52" t="s">
        <v>20</v>
      </c>
      <c r="B61" s="52" t="s">
        <v>1296</v>
      </c>
      <c r="C61" s="130">
        <v>-31.214699</v>
      </c>
      <c r="D61" s="130">
        <v>-58.208571999999997</v>
      </c>
      <c r="E61" s="130" t="s">
        <v>1757</v>
      </c>
      <c r="F61" s="130" t="s">
        <v>1758</v>
      </c>
    </row>
    <row r="62" spans="1:7" x14ac:dyDescent="0.25">
      <c r="A62" s="52" t="s">
        <v>20</v>
      </c>
      <c r="B62" s="52" t="s">
        <v>648</v>
      </c>
      <c r="C62" s="130">
        <v>-31.169429999999998</v>
      </c>
      <c r="D62" s="130">
        <v>-58.185541000000001</v>
      </c>
      <c r="E62" s="130" t="s">
        <v>1759</v>
      </c>
      <c r="F62" s="130" t="s">
        <v>1760</v>
      </c>
      <c r="G62" s="319">
        <v>3774</v>
      </c>
    </row>
    <row r="63" spans="1:7" x14ac:dyDescent="0.25">
      <c r="A63" s="52" t="s">
        <v>20</v>
      </c>
      <c r="B63" s="52" t="s">
        <v>861</v>
      </c>
      <c r="C63" s="131">
        <v>-31.649616999999999</v>
      </c>
      <c r="D63" s="131">
        <v>-58.016336000000003</v>
      </c>
      <c r="E63" s="131" t="s">
        <v>1761</v>
      </c>
      <c r="F63" s="131" t="s">
        <v>1762</v>
      </c>
      <c r="G63" s="319">
        <v>528</v>
      </c>
    </row>
    <row r="64" spans="1:7" x14ac:dyDescent="0.25">
      <c r="A64" s="52" t="s">
        <v>20</v>
      </c>
      <c r="B64" s="52" t="s">
        <v>1297</v>
      </c>
      <c r="C64" s="131">
        <v>-31.313103000000002</v>
      </c>
      <c r="D64" s="131">
        <v>-58.059322000000002</v>
      </c>
      <c r="E64" s="131" t="s">
        <v>1763</v>
      </c>
      <c r="F64" s="131" t="s">
        <v>1764</v>
      </c>
      <c r="G64" s="265">
        <v>1241</v>
      </c>
    </row>
    <row r="65" spans="1:7" x14ac:dyDescent="0.25">
      <c r="A65" s="52" t="s">
        <v>20</v>
      </c>
      <c r="B65" s="52" t="s">
        <v>1298</v>
      </c>
      <c r="C65" s="130">
        <v>-30.941146</v>
      </c>
      <c r="D65" s="130">
        <v>-58.381188999999999</v>
      </c>
      <c r="E65" s="130" t="s">
        <v>1765</v>
      </c>
      <c r="F65" s="130" t="s">
        <v>1766</v>
      </c>
    </row>
    <row r="66" spans="1:7" x14ac:dyDescent="0.25">
      <c r="A66" s="52" t="s">
        <v>20</v>
      </c>
      <c r="B66" s="52" t="s">
        <v>1013</v>
      </c>
      <c r="C66" s="130">
        <v>-31.671973000000001</v>
      </c>
      <c r="D66" s="130">
        <v>-58.230581000000001</v>
      </c>
      <c r="E66" s="130" t="s">
        <v>1767</v>
      </c>
      <c r="F66" s="130" t="s">
        <v>1768</v>
      </c>
      <c r="G66" s="265">
        <v>516</v>
      </c>
    </row>
    <row r="67" spans="1:7" x14ac:dyDescent="0.25">
      <c r="A67" s="52" t="s">
        <v>20</v>
      </c>
      <c r="B67" s="52" t="s">
        <v>1299</v>
      </c>
      <c r="C67" s="131">
        <v>-31.444430000000001</v>
      </c>
      <c r="D67" s="131">
        <v>-58.423513</v>
      </c>
      <c r="E67" s="131" t="s">
        <v>1769</v>
      </c>
      <c r="F67" s="131" t="s">
        <v>1770</v>
      </c>
    </row>
    <row r="68" spans="1:7" x14ac:dyDescent="0.25">
      <c r="A68" s="52" t="s">
        <v>20</v>
      </c>
      <c r="B68" s="52" t="s">
        <v>709</v>
      </c>
      <c r="C68" s="130">
        <v>-31.531358000000001</v>
      </c>
      <c r="D68" s="130">
        <v>-58.015183</v>
      </c>
      <c r="E68" s="130" t="s">
        <v>1771</v>
      </c>
      <c r="F68" s="130" t="s">
        <v>1772</v>
      </c>
      <c r="G68" s="265">
        <v>1274</v>
      </c>
    </row>
    <row r="69" spans="1:7" x14ac:dyDescent="0.25">
      <c r="A69" s="52" t="s">
        <v>20</v>
      </c>
      <c r="B69" s="52" t="s">
        <v>1300</v>
      </c>
      <c r="C69" s="131">
        <v>-31.280861999999999</v>
      </c>
      <c r="D69" s="131">
        <v>-58.168230999999999</v>
      </c>
      <c r="E69" s="131" t="s">
        <v>1773</v>
      </c>
      <c r="F69" s="131" t="s">
        <v>1774</v>
      </c>
    </row>
    <row r="70" spans="1:7" x14ac:dyDescent="0.25">
      <c r="A70" s="52" t="s">
        <v>20</v>
      </c>
      <c r="B70" s="52" t="s">
        <v>28</v>
      </c>
      <c r="C70" s="131">
        <v>-31.138248000000001</v>
      </c>
      <c r="D70" s="131">
        <v>-58.120705000000001</v>
      </c>
      <c r="E70" s="131" t="s">
        <v>1775</v>
      </c>
      <c r="F70" s="131" t="s">
        <v>1776</v>
      </c>
    </row>
    <row r="71" spans="1:7" x14ac:dyDescent="0.25">
      <c r="A71" s="52" t="s">
        <v>20</v>
      </c>
      <c r="B71" s="52" t="s">
        <v>1301</v>
      </c>
      <c r="C71" s="131">
        <v>-31.398292000000001</v>
      </c>
      <c r="D71" s="131">
        <v>-58.069769999999998</v>
      </c>
      <c r="E71" s="131" t="s">
        <v>1777</v>
      </c>
      <c r="F71" s="131" t="s">
        <v>1778</v>
      </c>
    </row>
    <row r="72" spans="1:7" x14ac:dyDescent="0.25">
      <c r="A72" s="52" t="s">
        <v>20</v>
      </c>
      <c r="B72" s="52" t="s">
        <v>1302</v>
      </c>
      <c r="C72" s="130">
        <v>-31.321857000000001</v>
      </c>
      <c r="D72" s="130">
        <v>-58.014485999999998</v>
      </c>
      <c r="E72" s="130" t="s">
        <v>1779</v>
      </c>
      <c r="F72" s="130" t="s">
        <v>1780</v>
      </c>
    </row>
    <row r="73" spans="1:7" x14ac:dyDescent="0.25">
      <c r="A73" s="52" t="s">
        <v>13</v>
      </c>
      <c r="B73" s="52" t="s">
        <v>93</v>
      </c>
      <c r="C73" s="130">
        <v>-31.889832999999999</v>
      </c>
      <c r="D73" s="130">
        <v>-60.590792999999998</v>
      </c>
      <c r="E73" s="130" t="s">
        <v>1781</v>
      </c>
      <c r="F73" s="130" t="s">
        <v>1782</v>
      </c>
      <c r="G73" s="317">
        <v>1135</v>
      </c>
    </row>
    <row r="74" spans="1:7" x14ac:dyDescent="0.25">
      <c r="A74" s="52" t="s">
        <v>13</v>
      </c>
      <c r="B74" s="52" t="s">
        <v>1156</v>
      </c>
      <c r="C74" s="130">
        <v>-31.960519000000001</v>
      </c>
      <c r="D74" s="130">
        <v>-60.498984</v>
      </c>
      <c r="E74" s="130" t="s">
        <v>1783</v>
      </c>
      <c r="F74" s="130" t="s">
        <v>1784</v>
      </c>
      <c r="G74" s="265">
        <v>25</v>
      </c>
    </row>
    <row r="75" spans="1:7" x14ac:dyDescent="0.25">
      <c r="A75" s="52" t="s">
        <v>13</v>
      </c>
      <c r="B75" s="52" t="s">
        <v>1157</v>
      </c>
      <c r="C75" s="131">
        <v>-32.029302999999999</v>
      </c>
      <c r="D75" s="131">
        <v>-60.561807999999999</v>
      </c>
      <c r="E75" s="131" t="s">
        <v>1785</v>
      </c>
      <c r="F75" s="131" t="s">
        <v>1786</v>
      </c>
      <c r="G75" s="317">
        <v>805</v>
      </c>
    </row>
    <row r="76" spans="1:7" x14ac:dyDescent="0.25">
      <c r="A76" s="52" t="s">
        <v>13</v>
      </c>
      <c r="B76" s="52" t="s">
        <v>1158</v>
      </c>
      <c r="C76" s="130">
        <v>-31.924833</v>
      </c>
      <c r="D76" s="130">
        <v>-60.547351999999997</v>
      </c>
      <c r="E76" s="130" t="s">
        <v>1787</v>
      </c>
      <c r="F76" s="130" t="s">
        <v>1788</v>
      </c>
      <c r="G76" s="265">
        <v>102</v>
      </c>
    </row>
    <row r="77" spans="1:7" x14ac:dyDescent="0.25">
      <c r="A77" s="52" t="s">
        <v>13</v>
      </c>
      <c r="B77" s="52" t="s">
        <v>1159</v>
      </c>
      <c r="C77" s="131">
        <v>-31.961227000000001</v>
      </c>
      <c r="D77" s="131">
        <v>-60.635260000000002</v>
      </c>
      <c r="E77" s="131" t="s">
        <v>1789</v>
      </c>
      <c r="F77" s="131" t="s">
        <v>1790</v>
      </c>
      <c r="G77" s="317">
        <v>57</v>
      </c>
    </row>
    <row r="78" spans="1:7" x14ac:dyDescent="0.25">
      <c r="A78" s="52" t="s">
        <v>13</v>
      </c>
      <c r="B78" s="52" t="s">
        <v>1160</v>
      </c>
      <c r="C78" s="131">
        <v>-31.946179000000001</v>
      </c>
      <c r="D78" s="131">
        <v>-60.580863000000001</v>
      </c>
      <c r="E78" s="131" t="s">
        <v>1791</v>
      </c>
      <c r="F78" s="131" t="s">
        <v>1792</v>
      </c>
      <c r="G78" s="265">
        <v>355</v>
      </c>
    </row>
    <row r="79" spans="1:7" x14ac:dyDescent="0.25">
      <c r="A79" s="52" t="s">
        <v>13</v>
      </c>
      <c r="B79" s="52" t="s">
        <v>1161</v>
      </c>
      <c r="C79" s="131">
        <v>-31.990092000000001</v>
      </c>
      <c r="D79" s="131">
        <v>-60.587726000000004</v>
      </c>
      <c r="E79" s="131" t="s">
        <v>1793</v>
      </c>
      <c r="F79" s="131" t="s">
        <v>1794</v>
      </c>
      <c r="G79" s="317">
        <v>2427</v>
      </c>
    </row>
    <row r="80" spans="1:7" x14ac:dyDescent="0.25">
      <c r="A80" s="52" t="s">
        <v>13</v>
      </c>
      <c r="B80" s="52" t="s">
        <v>1303</v>
      </c>
      <c r="C80" s="131">
        <v>-32.011431999999999</v>
      </c>
      <c r="D80" s="131">
        <v>-60.617313000000003</v>
      </c>
      <c r="E80" s="131" t="s">
        <v>1795</v>
      </c>
      <c r="F80" s="131" t="s">
        <v>1796</v>
      </c>
      <c r="G80" s="317"/>
    </row>
    <row r="81" spans="1:7" x14ac:dyDescent="0.25">
      <c r="A81" s="52" t="s">
        <v>13</v>
      </c>
      <c r="B81" s="52" t="s">
        <v>1162</v>
      </c>
      <c r="C81" s="130">
        <v>-31.865188</v>
      </c>
      <c r="D81" s="130">
        <v>-60.574689999999997</v>
      </c>
      <c r="E81" s="130" t="s">
        <v>1797</v>
      </c>
      <c r="F81" s="130" t="s">
        <v>1798</v>
      </c>
      <c r="G81" s="265">
        <v>255</v>
      </c>
    </row>
    <row r="82" spans="1:7" x14ac:dyDescent="0.25">
      <c r="A82" s="52" t="s">
        <v>13</v>
      </c>
      <c r="B82" s="52" t="s">
        <v>1304</v>
      </c>
      <c r="C82" s="131">
        <v>-32.089083000000002</v>
      </c>
      <c r="D82" s="131">
        <v>-60.404192000000002</v>
      </c>
      <c r="E82" s="131" t="s">
        <v>1799</v>
      </c>
      <c r="F82" s="131" t="s">
        <v>1800</v>
      </c>
      <c r="G82" s="317"/>
    </row>
    <row r="83" spans="1:7" x14ac:dyDescent="0.25">
      <c r="A83" s="52" t="s">
        <v>13</v>
      </c>
      <c r="B83" s="52" t="s">
        <v>1305</v>
      </c>
      <c r="C83" s="130">
        <v>-32.036956000000004</v>
      </c>
      <c r="D83" s="130">
        <v>-60.497801000000003</v>
      </c>
      <c r="E83" s="130" t="s">
        <v>1801</v>
      </c>
      <c r="F83" s="130" t="s">
        <v>1802</v>
      </c>
      <c r="G83" s="317"/>
    </row>
    <row r="84" spans="1:7" x14ac:dyDescent="0.25">
      <c r="A84" s="52" t="s">
        <v>13</v>
      </c>
      <c r="B84" s="52" t="s">
        <v>803</v>
      </c>
      <c r="C84" s="131">
        <v>-32.138508000000002</v>
      </c>
      <c r="D84" s="131">
        <v>-60.437224999999998</v>
      </c>
      <c r="E84" s="131" t="s">
        <v>1803</v>
      </c>
      <c r="F84" s="131" t="s">
        <v>1804</v>
      </c>
      <c r="G84" s="317"/>
    </row>
    <row r="85" spans="1:7" x14ac:dyDescent="0.25">
      <c r="A85" s="52" t="s">
        <v>13</v>
      </c>
      <c r="B85" s="52" t="s">
        <v>1306</v>
      </c>
      <c r="C85" s="131">
        <v>-32.211823000000003</v>
      </c>
      <c r="D85" s="131">
        <v>-60.491810000000001</v>
      </c>
      <c r="E85" s="131" t="s">
        <v>1805</v>
      </c>
      <c r="F85" s="131" t="s">
        <v>1806</v>
      </c>
    </row>
    <row r="86" spans="1:7" x14ac:dyDescent="0.25">
      <c r="A86" s="52" t="s">
        <v>13</v>
      </c>
      <c r="B86" s="52" t="s">
        <v>13</v>
      </c>
      <c r="C86" s="130">
        <v>-32.070757</v>
      </c>
      <c r="D86" s="130">
        <v>-60.638207999999999</v>
      </c>
      <c r="E86" s="130" t="s">
        <v>1807</v>
      </c>
      <c r="F86" s="130" t="s">
        <v>1808</v>
      </c>
      <c r="G86" s="317">
        <v>19930</v>
      </c>
    </row>
    <row r="87" spans="1:7" x14ac:dyDescent="0.25">
      <c r="A87" s="52" t="s">
        <v>13</v>
      </c>
      <c r="B87" s="52" t="s">
        <v>1307</v>
      </c>
      <c r="C87" s="131">
        <v>-32.211559999999999</v>
      </c>
      <c r="D87" s="133">
        <v>-60.453544999999998</v>
      </c>
      <c r="E87" s="131" t="s">
        <v>1809</v>
      </c>
      <c r="F87" s="133" t="s">
        <v>1810</v>
      </c>
    </row>
    <row r="88" spans="1:7" x14ac:dyDescent="0.25">
      <c r="A88" s="52" t="s">
        <v>13</v>
      </c>
      <c r="B88" s="52" t="s">
        <v>1163</v>
      </c>
      <c r="C88" s="130">
        <v>-32.112515999999999</v>
      </c>
      <c r="D88" s="130">
        <v>-60.227288999999999</v>
      </c>
      <c r="E88" s="130" t="s">
        <v>1811</v>
      </c>
      <c r="F88" s="130" t="s">
        <v>1812</v>
      </c>
      <c r="G88" s="315">
        <v>538</v>
      </c>
    </row>
    <row r="89" spans="1:7" x14ac:dyDescent="0.25">
      <c r="A89" s="52" t="s">
        <v>13</v>
      </c>
      <c r="B89" s="52" t="s">
        <v>1308</v>
      </c>
      <c r="C89" s="131">
        <v>-32.055829000000003</v>
      </c>
      <c r="D89" s="131">
        <v>-60.446885999999999</v>
      </c>
      <c r="E89" s="131" t="s">
        <v>1813</v>
      </c>
      <c r="F89" s="131" t="s">
        <v>1814</v>
      </c>
    </row>
    <row r="90" spans="1:7" x14ac:dyDescent="0.25">
      <c r="A90" s="52" t="s">
        <v>13</v>
      </c>
      <c r="B90" s="52" t="s">
        <v>1164</v>
      </c>
      <c r="C90" s="131">
        <v>-31.945515</v>
      </c>
      <c r="D90" s="131">
        <v>-60.680121999999997</v>
      </c>
      <c r="E90" s="131" t="s">
        <v>1815</v>
      </c>
      <c r="F90" s="131" t="s">
        <v>1816</v>
      </c>
      <c r="G90" s="317">
        <v>538</v>
      </c>
    </row>
    <row r="91" spans="1:7" x14ac:dyDescent="0.25">
      <c r="A91" s="52" t="s">
        <v>13</v>
      </c>
      <c r="B91" s="52" t="s">
        <v>1166</v>
      </c>
      <c r="C91" s="130">
        <v>-31.979149</v>
      </c>
      <c r="D91" s="130">
        <v>-60.405665999999997</v>
      </c>
      <c r="E91" s="130" t="s">
        <v>1817</v>
      </c>
      <c r="F91" s="130" t="s">
        <v>1818</v>
      </c>
      <c r="G91" s="265">
        <v>514</v>
      </c>
    </row>
    <row r="92" spans="1:7" x14ac:dyDescent="0.25">
      <c r="A92" s="52" t="s">
        <v>13</v>
      </c>
      <c r="B92" s="52" t="s">
        <v>1165</v>
      </c>
      <c r="C92" s="131">
        <v>-32.177267999999998</v>
      </c>
      <c r="D92" s="131">
        <v>-60.201647000000001</v>
      </c>
      <c r="E92" s="131" t="s">
        <v>1819</v>
      </c>
      <c r="F92" s="131" t="s">
        <v>1820</v>
      </c>
      <c r="G92" s="317">
        <v>9222</v>
      </c>
    </row>
    <row r="93" spans="1:7" x14ac:dyDescent="0.25">
      <c r="A93" s="52" t="s">
        <v>13</v>
      </c>
      <c r="B93" s="52" t="s">
        <v>324</v>
      </c>
      <c r="C93" s="131">
        <v>-32.221474999999998</v>
      </c>
      <c r="D93" s="131">
        <v>-60.363232000000004</v>
      </c>
      <c r="E93" s="131" t="s">
        <v>1821</v>
      </c>
      <c r="F93" s="131" t="s">
        <v>1822</v>
      </c>
    </row>
    <row r="94" spans="1:7" x14ac:dyDescent="0.25">
      <c r="A94" s="52" t="s">
        <v>13</v>
      </c>
      <c r="B94" s="52" t="s">
        <v>1309</v>
      </c>
      <c r="C94" s="131">
        <v>-32.197248999999999</v>
      </c>
      <c r="D94" s="131">
        <v>-60.291161000000002</v>
      </c>
      <c r="E94" s="131" t="s">
        <v>1823</v>
      </c>
      <c r="F94" s="131" t="s">
        <v>1824</v>
      </c>
    </row>
    <row r="95" spans="1:7" x14ac:dyDescent="0.25">
      <c r="A95" s="52" t="s">
        <v>13</v>
      </c>
      <c r="B95" s="52" t="s">
        <v>1108</v>
      </c>
      <c r="C95" s="131">
        <v>-31.875048</v>
      </c>
      <c r="D95" s="131">
        <v>-60.648955999999998</v>
      </c>
      <c r="E95" s="131" t="s">
        <v>1825</v>
      </c>
      <c r="F95" s="131" t="s">
        <v>1826</v>
      </c>
      <c r="G95" s="315">
        <v>22</v>
      </c>
    </row>
    <row r="96" spans="1:7" x14ac:dyDescent="0.25">
      <c r="A96" s="52" t="s">
        <v>13</v>
      </c>
      <c r="B96" s="52" t="s">
        <v>633</v>
      </c>
      <c r="C96" s="130">
        <v>-32.317683000000002</v>
      </c>
      <c r="D96" s="130">
        <v>-60.472087999999999</v>
      </c>
      <c r="E96" s="130" t="s">
        <v>1827</v>
      </c>
      <c r="F96" s="130" t="s">
        <v>1828</v>
      </c>
      <c r="G96" s="315">
        <v>1094</v>
      </c>
    </row>
    <row r="97" spans="1:7" x14ac:dyDescent="0.25">
      <c r="A97" s="52" t="s">
        <v>13</v>
      </c>
      <c r="B97" s="52" t="s">
        <v>1310</v>
      </c>
      <c r="C97" s="130">
        <v>-31.827043</v>
      </c>
      <c r="D97" s="130">
        <v>-60.605317999999997</v>
      </c>
      <c r="E97" s="130" t="s">
        <v>1829</v>
      </c>
      <c r="F97" s="130" t="s">
        <v>1830</v>
      </c>
      <c r="G97" s="315">
        <v>44</v>
      </c>
    </row>
    <row r="98" spans="1:7" x14ac:dyDescent="0.25">
      <c r="A98" s="52" t="s">
        <v>13</v>
      </c>
      <c r="B98" s="52" t="s">
        <v>708</v>
      </c>
      <c r="C98" s="131">
        <v>-31.916639</v>
      </c>
      <c r="D98" s="131">
        <v>-60.653609000000003</v>
      </c>
      <c r="E98" s="131" t="s">
        <v>1831</v>
      </c>
      <c r="F98" s="131" t="s">
        <v>1832</v>
      </c>
      <c r="G98" s="322">
        <v>59</v>
      </c>
    </row>
    <row r="99" spans="1:7" x14ac:dyDescent="0.25">
      <c r="A99" s="52" t="s">
        <v>13</v>
      </c>
      <c r="B99" s="52" t="s">
        <v>1311</v>
      </c>
      <c r="C99" s="130">
        <v>-32.281694000000002</v>
      </c>
      <c r="D99" s="130">
        <v>-60.429223999999998</v>
      </c>
      <c r="E99" s="130" t="s">
        <v>1833</v>
      </c>
      <c r="F99" s="130" t="s">
        <v>1834</v>
      </c>
    </row>
    <row r="100" spans="1:7" x14ac:dyDescent="0.25">
      <c r="A100" s="52" t="s">
        <v>13</v>
      </c>
      <c r="B100" s="52" t="s">
        <v>1134</v>
      </c>
      <c r="C100" s="131">
        <v>-32.328707999999999</v>
      </c>
      <c r="D100" s="131">
        <v>-60.486500999999997</v>
      </c>
      <c r="E100" s="131" t="s">
        <v>1835</v>
      </c>
      <c r="F100" s="131" t="s">
        <v>1836</v>
      </c>
      <c r="G100" s="317">
        <v>629</v>
      </c>
    </row>
    <row r="101" spans="1:7" x14ac:dyDescent="0.25">
      <c r="A101" s="52" t="s">
        <v>13</v>
      </c>
      <c r="B101" s="52" t="s">
        <v>1312</v>
      </c>
      <c r="C101" s="130">
        <v>-32.391466999999999</v>
      </c>
      <c r="D101" s="130">
        <v>-60.425123999999997</v>
      </c>
      <c r="E101" s="130" t="s">
        <v>1837</v>
      </c>
      <c r="F101" s="130" t="s">
        <v>1838</v>
      </c>
    </row>
    <row r="102" spans="1:7" x14ac:dyDescent="0.25">
      <c r="A102" s="52" t="s">
        <v>13</v>
      </c>
      <c r="B102" s="52" t="s">
        <v>137</v>
      </c>
      <c r="C102" s="130">
        <v>-32.053773999999997</v>
      </c>
      <c r="D102" s="130">
        <v>-60.612487000000002</v>
      </c>
      <c r="E102" s="130" t="s">
        <v>1839</v>
      </c>
      <c r="F102" s="130" t="s">
        <v>1840</v>
      </c>
      <c r="G102" s="315">
        <v>1864</v>
      </c>
    </row>
    <row r="103" spans="1:7" x14ac:dyDescent="0.25">
      <c r="A103" s="52" t="s">
        <v>13</v>
      </c>
      <c r="B103" s="52" t="s">
        <v>1167</v>
      </c>
      <c r="C103" s="130">
        <v>-32.073442</v>
      </c>
      <c r="D103" s="130">
        <v>-60.465916999999997</v>
      </c>
      <c r="E103" s="130" t="s">
        <v>1841</v>
      </c>
      <c r="F103" s="130" t="s">
        <v>1842</v>
      </c>
      <c r="G103" s="317">
        <v>6545</v>
      </c>
    </row>
    <row r="104" spans="1:7" x14ac:dyDescent="0.25">
      <c r="A104" s="52" t="s">
        <v>24</v>
      </c>
      <c r="B104" s="52" t="s">
        <v>1313</v>
      </c>
      <c r="C104" s="130">
        <v>-30.681740000000001</v>
      </c>
      <c r="D104" s="130">
        <v>-58.562685999999999</v>
      </c>
      <c r="E104" s="130" t="s">
        <v>1843</v>
      </c>
      <c r="F104" s="130" t="s">
        <v>1844</v>
      </c>
    </row>
    <row r="105" spans="1:7" x14ac:dyDescent="0.25">
      <c r="A105" s="52" t="s">
        <v>24</v>
      </c>
      <c r="B105" s="52" t="s">
        <v>23</v>
      </c>
      <c r="C105" s="130">
        <v>-30.754724</v>
      </c>
      <c r="D105" s="130">
        <v>-57.981788999999999</v>
      </c>
      <c r="E105" s="130" t="s">
        <v>1845</v>
      </c>
      <c r="F105" s="130" t="s">
        <v>1846</v>
      </c>
      <c r="G105" s="317">
        <v>34848</v>
      </c>
    </row>
    <row r="106" spans="1:7" x14ac:dyDescent="0.25">
      <c r="A106" s="52" t="s">
        <v>24</v>
      </c>
      <c r="B106" s="52" t="s">
        <v>1168</v>
      </c>
      <c r="C106" s="131">
        <v>-30.903594999999999</v>
      </c>
      <c r="D106" s="131">
        <v>-57.999893999999998</v>
      </c>
      <c r="E106" s="131" t="s">
        <v>1847</v>
      </c>
      <c r="F106" s="131" t="s">
        <v>1848</v>
      </c>
      <c r="G106" s="319">
        <v>137</v>
      </c>
    </row>
    <row r="107" spans="1:7" x14ac:dyDescent="0.25">
      <c r="A107" s="52" t="s">
        <v>24</v>
      </c>
      <c r="B107" s="52" t="s">
        <v>1170</v>
      </c>
      <c r="C107" s="130">
        <v>-30.707711</v>
      </c>
      <c r="D107" s="130">
        <v>-57.888756000000001</v>
      </c>
      <c r="E107" s="130" t="s">
        <v>1849</v>
      </c>
      <c r="F107" s="130" t="s">
        <v>1850</v>
      </c>
      <c r="G107" s="317"/>
    </row>
    <row r="108" spans="1:7" x14ac:dyDescent="0.25">
      <c r="A108" s="52" t="s">
        <v>24</v>
      </c>
      <c r="B108" s="52" t="s">
        <v>1171</v>
      </c>
      <c r="C108" s="130">
        <v>-30.725332999999999</v>
      </c>
      <c r="D108" s="130">
        <v>-58.119754</v>
      </c>
      <c r="E108" s="130" t="s">
        <v>1851</v>
      </c>
      <c r="F108" s="130" t="s">
        <v>1852</v>
      </c>
      <c r="G108" s="317"/>
    </row>
    <row r="109" spans="1:7" x14ac:dyDescent="0.25">
      <c r="A109" s="52" t="s">
        <v>24</v>
      </c>
      <c r="B109" s="52" t="s">
        <v>1314</v>
      </c>
      <c r="C109" s="131">
        <v>-31.044991</v>
      </c>
      <c r="D109" s="131">
        <v>-57.901338000000003</v>
      </c>
      <c r="E109" s="131" t="s">
        <v>1853</v>
      </c>
      <c r="F109" s="131" t="s">
        <v>1854</v>
      </c>
      <c r="G109" s="317"/>
    </row>
    <row r="110" spans="1:7" x14ac:dyDescent="0.25">
      <c r="A110" s="52" t="s">
        <v>24</v>
      </c>
      <c r="B110" s="52" t="s">
        <v>1315</v>
      </c>
      <c r="C110" s="131">
        <v>-30.971359</v>
      </c>
      <c r="D110" s="131">
        <v>-58.245823000000001</v>
      </c>
      <c r="E110" s="131" t="s">
        <v>1855</v>
      </c>
      <c r="F110" s="131" t="s">
        <v>1856</v>
      </c>
    </row>
    <row r="111" spans="1:7" x14ac:dyDescent="0.25">
      <c r="A111" s="52" t="s">
        <v>24</v>
      </c>
      <c r="B111" s="52" t="s">
        <v>1316</v>
      </c>
      <c r="C111" s="130">
        <v>-30.996293999999999</v>
      </c>
      <c r="D111" s="130">
        <v>-57.987301000000002</v>
      </c>
      <c r="E111" s="130" t="s">
        <v>1857</v>
      </c>
      <c r="F111" s="130" t="s">
        <v>1858</v>
      </c>
    </row>
    <row r="112" spans="1:7" x14ac:dyDescent="0.25">
      <c r="A112" s="52" t="s">
        <v>24</v>
      </c>
      <c r="B112" s="52" t="s">
        <v>1172</v>
      </c>
      <c r="C112" s="130">
        <v>-30.858433000000002</v>
      </c>
      <c r="D112" s="130">
        <v>-57.831425000000003</v>
      </c>
      <c r="E112" s="130" t="s">
        <v>1859</v>
      </c>
      <c r="F112" s="130" t="s">
        <v>1860</v>
      </c>
    </row>
    <row r="113" spans="1:7" x14ac:dyDescent="0.25">
      <c r="A113" s="52" t="s">
        <v>24</v>
      </c>
      <c r="B113" s="52" t="s">
        <v>1173</v>
      </c>
      <c r="C113" s="130">
        <v>-31.040960999999999</v>
      </c>
      <c r="D113" s="130">
        <v>-57.920955999999997</v>
      </c>
      <c r="E113" s="130" t="s">
        <v>1861</v>
      </c>
      <c r="F113" s="130" t="s">
        <v>1862</v>
      </c>
    </row>
    <row r="114" spans="1:7" x14ac:dyDescent="0.25">
      <c r="A114" s="52" t="s">
        <v>24</v>
      </c>
      <c r="B114" s="52" t="s">
        <v>1169</v>
      </c>
      <c r="C114" s="130">
        <v>-31.074076999999999</v>
      </c>
      <c r="D114" s="130">
        <v>-58.026021999999998</v>
      </c>
      <c r="E114" s="130" t="s">
        <v>1863</v>
      </c>
      <c r="F114" s="130" t="s">
        <v>1864</v>
      </c>
      <c r="G114" s="322">
        <v>207</v>
      </c>
    </row>
    <row r="115" spans="1:7" x14ac:dyDescent="0.25">
      <c r="A115" s="52" t="s">
        <v>24</v>
      </c>
      <c r="B115" s="52" t="s">
        <v>1174</v>
      </c>
      <c r="C115" s="131">
        <v>-30.711024999999999</v>
      </c>
      <c r="D115" s="131">
        <v>-58.053600000000003</v>
      </c>
      <c r="E115" s="131" t="s">
        <v>1865</v>
      </c>
      <c r="F115" s="131" t="s">
        <v>1866</v>
      </c>
    </row>
    <row r="116" spans="1:7" x14ac:dyDescent="0.25">
      <c r="A116" s="52" t="s">
        <v>24</v>
      </c>
      <c r="B116" s="52" t="s">
        <v>1175</v>
      </c>
      <c r="C116" s="131">
        <v>-31.065341</v>
      </c>
      <c r="D116" s="131">
        <v>-58.0931</v>
      </c>
      <c r="E116" s="131" t="s">
        <v>1867</v>
      </c>
      <c r="F116" s="131" t="s">
        <v>1868</v>
      </c>
    </row>
    <row r="117" spans="1:7" x14ac:dyDescent="0.25">
      <c r="A117" s="52" t="s">
        <v>24</v>
      </c>
      <c r="B117" s="52" t="s">
        <v>1317</v>
      </c>
      <c r="C117" s="134">
        <v>-31.036404999999998</v>
      </c>
      <c r="D117" s="130">
        <v>-58.163352000000003</v>
      </c>
      <c r="E117" s="134" t="s">
        <v>1869</v>
      </c>
      <c r="F117" s="130" t="s">
        <v>1870</v>
      </c>
    </row>
    <row r="118" spans="1:7" x14ac:dyDescent="0.25">
      <c r="A118" s="52" t="s">
        <v>24</v>
      </c>
      <c r="B118" s="52" t="s">
        <v>1318</v>
      </c>
      <c r="C118" s="131">
        <v>-30.340206999999999</v>
      </c>
      <c r="D118" s="131">
        <v>-58.214745000000001</v>
      </c>
      <c r="E118" s="131" t="s">
        <v>1871</v>
      </c>
      <c r="F118" s="131" t="s">
        <v>1872</v>
      </c>
    </row>
    <row r="119" spans="1:7" x14ac:dyDescent="0.25">
      <c r="A119" s="52" t="s">
        <v>24</v>
      </c>
      <c r="B119" s="52" t="s">
        <v>1176</v>
      </c>
      <c r="C119" s="131">
        <v>-30.891116</v>
      </c>
      <c r="D119" s="131">
        <v>-58.086885000000002</v>
      </c>
      <c r="E119" s="131" t="s">
        <v>1873</v>
      </c>
      <c r="F119" s="131" t="s">
        <v>1874</v>
      </c>
    </row>
    <row r="120" spans="1:7" x14ac:dyDescent="0.25">
      <c r="A120" s="52" t="s">
        <v>24</v>
      </c>
      <c r="B120" s="52" t="s">
        <v>1177</v>
      </c>
      <c r="C120" s="131">
        <v>-30.670802999999999</v>
      </c>
      <c r="D120" s="131">
        <v>-58.015937999999998</v>
      </c>
      <c r="E120" s="131" t="s">
        <v>1875</v>
      </c>
      <c r="F120" s="131" t="s">
        <v>1876</v>
      </c>
    </row>
    <row r="121" spans="1:7" x14ac:dyDescent="0.25">
      <c r="A121" s="52" t="s">
        <v>24</v>
      </c>
      <c r="B121" s="52" t="s">
        <v>1319</v>
      </c>
      <c r="C121" s="131">
        <v>-30.555951</v>
      </c>
      <c r="D121" s="131">
        <v>-58.089061999999998</v>
      </c>
      <c r="E121" s="131" t="s">
        <v>1877</v>
      </c>
      <c r="F121" s="131" t="s">
        <v>1878</v>
      </c>
    </row>
    <row r="122" spans="1:7" ht="12.75" customHeight="1" x14ac:dyDescent="0.25">
      <c r="A122" s="52" t="s">
        <v>24</v>
      </c>
      <c r="B122" s="52" t="s">
        <v>1320</v>
      </c>
      <c r="C122" s="132">
        <v>-30.327631</v>
      </c>
      <c r="D122" s="130">
        <v>-58.261822000000002</v>
      </c>
      <c r="E122" s="132" t="s">
        <v>1879</v>
      </c>
      <c r="F122" s="130" t="s">
        <v>1880</v>
      </c>
    </row>
    <row r="123" spans="1:7" x14ac:dyDescent="0.25">
      <c r="A123" s="52" t="s">
        <v>24</v>
      </c>
      <c r="B123" s="52" t="s">
        <v>1321</v>
      </c>
      <c r="C123" s="131">
        <v>-30.799160000000001</v>
      </c>
      <c r="D123" s="131">
        <v>-58.181165</v>
      </c>
      <c r="E123" s="131" t="s">
        <v>1881</v>
      </c>
      <c r="F123" s="131" t="s">
        <v>1882</v>
      </c>
      <c r="G123" s="322">
        <v>58</v>
      </c>
    </row>
    <row r="124" spans="1:7" x14ac:dyDescent="0.25">
      <c r="A124" s="52" t="s">
        <v>24</v>
      </c>
      <c r="B124" s="52" t="s">
        <v>1322</v>
      </c>
      <c r="C124" s="131">
        <v>-30.983923999999998</v>
      </c>
      <c r="D124" s="131">
        <v>-58.039693</v>
      </c>
      <c r="E124" s="131" t="s">
        <v>1883</v>
      </c>
      <c r="F124" s="131" t="s">
        <v>1884</v>
      </c>
    </row>
    <row r="125" spans="1:7" x14ac:dyDescent="0.25">
      <c r="A125" s="52" t="s">
        <v>24</v>
      </c>
      <c r="B125" s="52" t="s">
        <v>1323</v>
      </c>
      <c r="C125" s="130">
        <v>-30.775766999999998</v>
      </c>
      <c r="D125" s="130">
        <v>-57.842621999999999</v>
      </c>
      <c r="E125" s="130" t="s">
        <v>1885</v>
      </c>
      <c r="F125" s="130" t="s">
        <v>1886</v>
      </c>
    </row>
    <row r="126" spans="1:7" x14ac:dyDescent="0.25">
      <c r="A126" s="52" t="s">
        <v>24</v>
      </c>
      <c r="B126" s="52" t="s">
        <v>1324</v>
      </c>
      <c r="C126" s="131">
        <v>-30.646664999999999</v>
      </c>
      <c r="D126" s="131">
        <v>-58.125767000000003</v>
      </c>
      <c r="E126" s="131" t="s">
        <v>1887</v>
      </c>
      <c r="F126" s="131" t="s">
        <v>1888</v>
      </c>
    </row>
    <row r="127" spans="1:7" x14ac:dyDescent="0.25">
      <c r="A127" s="52" t="s">
        <v>24</v>
      </c>
      <c r="B127" s="52" t="s">
        <v>1179</v>
      </c>
      <c r="C127" s="131">
        <v>-30.587623000000001</v>
      </c>
      <c r="D127" s="131">
        <v>-58.187711999999998</v>
      </c>
      <c r="E127" s="131" t="s">
        <v>1889</v>
      </c>
      <c r="F127" s="131" t="s">
        <v>1890</v>
      </c>
    </row>
    <row r="128" spans="1:7" x14ac:dyDescent="0.25">
      <c r="A128" s="52" t="s">
        <v>24</v>
      </c>
      <c r="B128" s="52" t="s">
        <v>1325</v>
      </c>
      <c r="C128" s="131">
        <v>-30.826332000000001</v>
      </c>
      <c r="D128" s="131">
        <v>-57.998294999999999</v>
      </c>
      <c r="E128" s="131" t="s">
        <v>1891</v>
      </c>
      <c r="F128" s="131" t="s">
        <v>1892</v>
      </c>
    </row>
    <row r="129" spans="1:7" x14ac:dyDescent="0.25">
      <c r="A129" s="52" t="s">
        <v>24</v>
      </c>
      <c r="B129" s="52" t="s">
        <v>1180</v>
      </c>
      <c r="C129" s="130">
        <v>-30.738448000000002</v>
      </c>
      <c r="D129" s="130">
        <v>-57.926006999999998</v>
      </c>
      <c r="E129" s="130" t="s">
        <v>1893</v>
      </c>
      <c r="F129" s="130" t="s">
        <v>1894</v>
      </c>
    </row>
    <row r="130" spans="1:7" x14ac:dyDescent="0.25">
      <c r="A130" s="52" t="s">
        <v>24</v>
      </c>
      <c r="B130" s="52" t="s">
        <v>1326</v>
      </c>
      <c r="C130" s="131">
        <v>-30.365732000000001</v>
      </c>
      <c r="D130" s="131">
        <v>-58.279237999999999</v>
      </c>
      <c r="E130" s="131" t="s">
        <v>1895</v>
      </c>
      <c r="F130" s="131" t="s">
        <v>1896</v>
      </c>
    </row>
    <row r="131" spans="1:7" x14ac:dyDescent="0.25">
      <c r="A131" s="52" t="s">
        <v>24</v>
      </c>
      <c r="B131" s="52" t="s">
        <v>1327</v>
      </c>
      <c r="C131" s="130">
        <v>-30.990248999999999</v>
      </c>
      <c r="D131" s="130">
        <v>-58.057299</v>
      </c>
      <c r="E131" s="130" t="s">
        <v>1897</v>
      </c>
      <c r="F131" s="130" t="s">
        <v>1898</v>
      </c>
    </row>
    <row r="132" spans="1:7" x14ac:dyDescent="0.25">
      <c r="A132" s="52" t="s">
        <v>24</v>
      </c>
      <c r="B132" s="52" t="s">
        <v>1328</v>
      </c>
      <c r="C132" s="131">
        <v>-30.843059</v>
      </c>
      <c r="D132" s="131">
        <v>-58.011007999999997</v>
      </c>
      <c r="E132" s="131" t="s">
        <v>1899</v>
      </c>
      <c r="F132" s="131" t="s">
        <v>1900</v>
      </c>
    </row>
    <row r="133" spans="1:7" x14ac:dyDescent="0.25">
      <c r="A133" s="52" t="s">
        <v>24</v>
      </c>
      <c r="B133" s="52" t="s">
        <v>24</v>
      </c>
      <c r="C133" s="130">
        <v>-30.990262999999999</v>
      </c>
      <c r="D133" s="130">
        <v>-57.917762000000003</v>
      </c>
      <c r="E133" s="130" t="s">
        <v>1901</v>
      </c>
      <c r="F133" s="130" t="s">
        <v>1902</v>
      </c>
      <c r="G133" s="317">
        <v>17547</v>
      </c>
    </row>
    <row r="134" spans="1:7" x14ac:dyDescent="0.25">
      <c r="A134" s="52" t="s">
        <v>24</v>
      </c>
      <c r="B134" s="52" t="s">
        <v>1017</v>
      </c>
      <c r="C134" s="131">
        <v>-30.662863000000002</v>
      </c>
      <c r="D134" s="131">
        <v>-58.282048000000003</v>
      </c>
      <c r="E134" s="131" t="s">
        <v>1903</v>
      </c>
      <c r="F134" s="131" t="s">
        <v>1904</v>
      </c>
      <c r="G134" s="320"/>
    </row>
    <row r="135" spans="1:7" x14ac:dyDescent="0.25">
      <c r="A135" s="52" t="s">
        <v>24</v>
      </c>
      <c r="B135" s="52" t="s">
        <v>1329</v>
      </c>
      <c r="C135" s="131">
        <v>-30.661701999999998</v>
      </c>
      <c r="D135" s="131">
        <v>-58.132012000000003</v>
      </c>
      <c r="E135" s="131" t="s">
        <v>1905</v>
      </c>
      <c r="F135" s="131" t="s">
        <v>1906</v>
      </c>
      <c r="G135" s="316"/>
    </row>
    <row r="136" spans="1:7" x14ac:dyDescent="0.25">
      <c r="A136" s="52" t="s">
        <v>24</v>
      </c>
      <c r="B136" s="52" t="s">
        <v>703</v>
      </c>
      <c r="C136" s="130">
        <v>-31.069666000000002</v>
      </c>
      <c r="D136" s="130">
        <v>-58.137563999999998</v>
      </c>
      <c r="E136" s="130" t="s">
        <v>1907</v>
      </c>
      <c r="F136" s="130" t="s">
        <v>1908</v>
      </c>
      <c r="G136" s="317">
        <v>308</v>
      </c>
    </row>
    <row r="137" spans="1:7" x14ac:dyDescent="0.25">
      <c r="A137" s="52" t="s">
        <v>24</v>
      </c>
      <c r="B137" s="52" t="s">
        <v>1330</v>
      </c>
      <c r="C137" s="131">
        <v>-30.900145999999999</v>
      </c>
      <c r="D137" s="131">
        <v>-57.892035</v>
      </c>
      <c r="E137" s="131" t="s">
        <v>1909</v>
      </c>
      <c r="F137" s="131" t="s">
        <v>1910</v>
      </c>
    </row>
    <row r="138" spans="1:7" x14ac:dyDescent="0.25">
      <c r="A138" s="52" t="s">
        <v>24</v>
      </c>
      <c r="B138" s="52" t="s">
        <v>924</v>
      </c>
      <c r="C138" s="131">
        <v>-30.591336999999999</v>
      </c>
      <c r="D138" s="131">
        <v>-58.466236000000002</v>
      </c>
      <c r="E138" s="131" t="s">
        <v>1911</v>
      </c>
      <c r="F138" s="131" t="s">
        <v>1912</v>
      </c>
      <c r="G138" s="317">
        <v>1200</v>
      </c>
    </row>
    <row r="139" spans="1:7" x14ac:dyDescent="0.25">
      <c r="A139" s="52" t="s">
        <v>24</v>
      </c>
      <c r="B139" s="52" t="s">
        <v>1181</v>
      </c>
      <c r="C139" s="131">
        <v>-30.978894</v>
      </c>
      <c r="D139" s="131">
        <v>-58.070653</v>
      </c>
      <c r="E139" s="131" t="s">
        <v>1913</v>
      </c>
      <c r="F139" s="131" t="s">
        <v>1914</v>
      </c>
    </row>
    <row r="140" spans="1:7" x14ac:dyDescent="0.25">
      <c r="A140" s="52" t="s">
        <v>24</v>
      </c>
      <c r="B140" s="52" t="s">
        <v>1331</v>
      </c>
      <c r="C140" s="131">
        <v>-31.212084000000001</v>
      </c>
      <c r="D140" s="131">
        <v>-57.932482999999998</v>
      </c>
      <c r="E140" s="131" t="s">
        <v>1915</v>
      </c>
      <c r="F140" s="131" t="s">
        <v>1916</v>
      </c>
    </row>
    <row r="141" spans="1:7" x14ac:dyDescent="0.25">
      <c r="A141" s="52" t="s">
        <v>24</v>
      </c>
      <c r="B141" s="52" t="s">
        <v>1182</v>
      </c>
      <c r="C141" s="131">
        <v>-30.340340000000001</v>
      </c>
      <c r="D141" s="131">
        <v>-58.306928999999997</v>
      </c>
      <c r="E141" s="131" t="s">
        <v>1917</v>
      </c>
      <c r="F141" s="131" t="s">
        <v>1918</v>
      </c>
      <c r="G141" s="322">
        <v>4143</v>
      </c>
    </row>
    <row r="142" spans="1:7" x14ac:dyDescent="0.25">
      <c r="A142" s="52" t="s">
        <v>24</v>
      </c>
      <c r="B142" s="52" t="s">
        <v>653</v>
      </c>
      <c r="C142" s="130">
        <v>-30.758196000000002</v>
      </c>
      <c r="D142" s="130">
        <v>-58.081589999999998</v>
      </c>
      <c r="E142" s="130" t="s">
        <v>1919</v>
      </c>
      <c r="F142" s="130" t="s">
        <v>1920</v>
      </c>
      <c r="G142" s="322">
        <v>264</v>
      </c>
    </row>
    <row r="143" spans="1:7" x14ac:dyDescent="0.25">
      <c r="A143" s="52" t="s">
        <v>24</v>
      </c>
      <c r="B143" s="52" t="s">
        <v>192</v>
      </c>
      <c r="C143" s="131">
        <v>-30.818816000000002</v>
      </c>
      <c r="D143" s="131">
        <v>-58.249794999999999</v>
      </c>
      <c r="E143" s="131" t="s">
        <v>1921</v>
      </c>
      <c r="F143" s="131" t="s">
        <v>1922</v>
      </c>
      <c r="G143" s="320">
        <v>36</v>
      </c>
    </row>
    <row r="144" spans="1:7" x14ac:dyDescent="0.25">
      <c r="A144" s="52" t="s">
        <v>24</v>
      </c>
      <c r="B144" s="52" t="s">
        <v>1178</v>
      </c>
      <c r="C144" s="131">
        <v>-30.689702</v>
      </c>
      <c r="D144" s="131">
        <v>-57.915258999999999</v>
      </c>
      <c r="E144" s="131" t="s">
        <v>1923</v>
      </c>
      <c r="F144" s="131" t="s">
        <v>1924</v>
      </c>
    </row>
    <row r="145" spans="1:7" x14ac:dyDescent="0.25">
      <c r="A145" s="52" t="s">
        <v>24</v>
      </c>
      <c r="B145" s="52" t="s">
        <v>37</v>
      </c>
      <c r="C145" s="131">
        <v>-30.899370000000001</v>
      </c>
      <c r="D145" s="131">
        <v>-57.931077999999999</v>
      </c>
      <c r="E145" s="131" t="s">
        <v>1925</v>
      </c>
      <c r="F145" s="131" t="s">
        <v>1926</v>
      </c>
      <c r="G145" s="322">
        <v>905</v>
      </c>
    </row>
    <row r="146" spans="1:7" x14ac:dyDescent="0.25">
      <c r="A146" s="52" t="s">
        <v>24</v>
      </c>
      <c r="B146" s="52" t="s">
        <v>1332</v>
      </c>
      <c r="C146" s="130">
        <v>-30.603594999999999</v>
      </c>
      <c r="D146" s="130">
        <v>-58.177210000000002</v>
      </c>
      <c r="E146" s="130" t="s">
        <v>1927</v>
      </c>
      <c r="F146" s="130" t="s">
        <v>1928</v>
      </c>
    </row>
    <row r="147" spans="1:7" x14ac:dyDescent="0.25">
      <c r="A147" s="52" t="s">
        <v>24</v>
      </c>
      <c r="B147" s="52" t="s">
        <v>36</v>
      </c>
      <c r="C147" s="131">
        <v>-30.795739000000001</v>
      </c>
      <c r="D147" s="131">
        <v>-57.914552999999998</v>
      </c>
      <c r="E147" s="131" t="s">
        <v>1929</v>
      </c>
      <c r="F147" s="131" t="s">
        <v>1930</v>
      </c>
      <c r="G147" s="317">
        <v>3000</v>
      </c>
    </row>
    <row r="148" spans="1:7" x14ac:dyDescent="0.25">
      <c r="A148" s="52" t="s">
        <v>47</v>
      </c>
      <c r="B148" s="52" t="s">
        <v>1333</v>
      </c>
      <c r="C148" s="131">
        <v>-31.004811</v>
      </c>
      <c r="D148" s="131">
        <v>-59.167910999999997</v>
      </c>
      <c r="E148" s="131" t="s">
        <v>1931</v>
      </c>
      <c r="F148" s="131" t="s">
        <v>1932</v>
      </c>
    </row>
    <row r="149" spans="1:7" x14ac:dyDescent="0.25">
      <c r="A149" s="52" t="s">
        <v>47</v>
      </c>
      <c r="B149" s="52" t="s">
        <v>1183</v>
      </c>
      <c r="C149" s="131">
        <v>-30.974101999999998</v>
      </c>
      <c r="D149" s="131">
        <v>-58.996414000000001</v>
      </c>
      <c r="E149" s="131" t="s">
        <v>1933</v>
      </c>
      <c r="F149" s="131" t="s">
        <v>1934</v>
      </c>
      <c r="G149" s="322">
        <v>336</v>
      </c>
    </row>
    <row r="150" spans="1:7" x14ac:dyDescent="0.25">
      <c r="A150" s="52" t="s">
        <v>47</v>
      </c>
      <c r="B150" s="52" t="s">
        <v>1334</v>
      </c>
      <c r="C150" s="131">
        <v>-31.173784000000001</v>
      </c>
      <c r="D150" s="131">
        <v>-58.726747000000003</v>
      </c>
      <c r="E150" s="131" t="s">
        <v>1935</v>
      </c>
      <c r="F150" s="131" t="s">
        <v>1936</v>
      </c>
    </row>
    <row r="151" spans="1:7" x14ac:dyDescent="0.25">
      <c r="A151" s="52" t="s">
        <v>47</v>
      </c>
      <c r="B151" s="52" t="s">
        <v>1335</v>
      </c>
      <c r="C151" s="131">
        <v>-31.274281999999999</v>
      </c>
      <c r="D151" s="131">
        <v>-59.091602000000002</v>
      </c>
      <c r="E151" s="131" t="s">
        <v>1937</v>
      </c>
      <c r="F151" s="131" t="s">
        <v>1938</v>
      </c>
    </row>
    <row r="152" spans="1:7" x14ac:dyDescent="0.25">
      <c r="A152" s="52" t="s">
        <v>47</v>
      </c>
      <c r="B152" s="52" t="s">
        <v>1336</v>
      </c>
      <c r="C152" s="131">
        <v>-30.719073000000002</v>
      </c>
      <c r="D152" s="131">
        <v>-58.847653000000001</v>
      </c>
      <c r="E152" s="131" t="s">
        <v>1939</v>
      </c>
      <c r="F152" s="131" t="s">
        <v>1940</v>
      </c>
    </row>
    <row r="153" spans="1:7" x14ac:dyDescent="0.25">
      <c r="A153" s="52" t="s">
        <v>47</v>
      </c>
      <c r="B153" s="52" t="s">
        <v>1337</v>
      </c>
      <c r="C153" s="131">
        <v>-30.820637999999999</v>
      </c>
      <c r="D153" s="131">
        <v>-59.241979000000001</v>
      </c>
      <c r="E153" s="131" t="s">
        <v>1941</v>
      </c>
      <c r="F153" s="131" t="s">
        <v>1942</v>
      </c>
    </row>
    <row r="154" spans="1:7" x14ac:dyDescent="0.25">
      <c r="A154" s="52" t="s">
        <v>47</v>
      </c>
      <c r="B154" s="52" t="s">
        <v>1338</v>
      </c>
      <c r="C154" s="131">
        <v>-30.789028999999999</v>
      </c>
      <c r="D154" s="131">
        <v>-59.160345999999997</v>
      </c>
      <c r="E154" s="131" t="s">
        <v>1943</v>
      </c>
      <c r="F154" s="131" t="s">
        <v>1944</v>
      </c>
    </row>
    <row r="155" spans="1:7" x14ac:dyDescent="0.25">
      <c r="A155" s="52" t="s">
        <v>47</v>
      </c>
      <c r="B155" s="52" t="s">
        <v>1339</v>
      </c>
      <c r="C155" s="131">
        <v>-30.847203</v>
      </c>
      <c r="D155" s="131">
        <v>-59.078296999999999</v>
      </c>
      <c r="E155" s="131" t="s">
        <v>1945</v>
      </c>
      <c r="F155" s="131" t="s">
        <v>1946</v>
      </c>
    </row>
    <row r="156" spans="1:7" x14ac:dyDescent="0.25">
      <c r="A156" s="52" t="s">
        <v>47</v>
      </c>
      <c r="B156" s="52" t="s">
        <v>1340</v>
      </c>
      <c r="C156" s="131">
        <v>-30.718102999999999</v>
      </c>
      <c r="D156" s="131">
        <v>-58.634166999999998</v>
      </c>
      <c r="E156" s="131" t="s">
        <v>1947</v>
      </c>
      <c r="F156" s="131" t="s">
        <v>1948</v>
      </c>
    </row>
    <row r="157" spans="1:7" x14ac:dyDescent="0.25">
      <c r="A157" s="52" t="s">
        <v>47</v>
      </c>
      <c r="B157" s="52" t="s">
        <v>1035</v>
      </c>
      <c r="C157" s="131">
        <v>-31.265153999999999</v>
      </c>
      <c r="D157" s="131">
        <v>-58.668436</v>
      </c>
      <c r="E157" s="131" t="s">
        <v>1949</v>
      </c>
      <c r="F157" s="131" t="s">
        <v>1950</v>
      </c>
    </row>
    <row r="158" spans="1:7" x14ac:dyDescent="0.25">
      <c r="A158" s="52" t="s">
        <v>47</v>
      </c>
      <c r="B158" s="52" t="s">
        <v>1341</v>
      </c>
      <c r="C158" s="130">
        <v>-31.203738999999999</v>
      </c>
      <c r="D158" s="130">
        <v>-58.623178000000003</v>
      </c>
      <c r="E158" s="130" t="s">
        <v>1951</v>
      </c>
      <c r="F158" s="130" t="s">
        <v>1952</v>
      </c>
    </row>
    <row r="159" spans="1:7" x14ac:dyDescent="0.25">
      <c r="A159" s="52" t="s">
        <v>47</v>
      </c>
      <c r="B159" s="52" t="s">
        <v>1342</v>
      </c>
      <c r="C159" s="131">
        <v>-30.893408999999998</v>
      </c>
      <c r="D159" s="131">
        <v>-59.153677000000002</v>
      </c>
      <c r="E159" s="131" t="s">
        <v>1953</v>
      </c>
      <c r="F159" s="131" t="s">
        <v>1954</v>
      </c>
    </row>
    <row r="160" spans="1:7" x14ac:dyDescent="0.25">
      <c r="A160" s="52" t="s">
        <v>47</v>
      </c>
      <c r="B160" s="52" t="s">
        <v>1184</v>
      </c>
      <c r="C160" s="131">
        <v>-31.109486</v>
      </c>
      <c r="D160" s="131">
        <v>-58.830233</v>
      </c>
      <c r="E160" s="131" t="s">
        <v>1955</v>
      </c>
      <c r="F160" s="131" t="s">
        <v>1956</v>
      </c>
    </row>
    <row r="161" spans="1:7" x14ac:dyDescent="0.25">
      <c r="A161" s="52" t="s">
        <v>47</v>
      </c>
      <c r="B161" s="52" t="s">
        <v>1343</v>
      </c>
      <c r="C161" s="130">
        <v>-31.037693000000001</v>
      </c>
      <c r="D161" s="130">
        <v>-58.811785999999998</v>
      </c>
      <c r="E161" s="130" t="s">
        <v>1957</v>
      </c>
      <c r="F161" s="130" t="s">
        <v>1958</v>
      </c>
    </row>
    <row r="162" spans="1:7" x14ac:dyDescent="0.25">
      <c r="A162" s="52" t="s">
        <v>47</v>
      </c>
      <c r="B162" s="52" t="s">
        <v>1344</v>
      </c>
      <c r="C162" s="131">
        <v>-30.893871000000001</v>
      </c>
      <c r="D162" s="131">
        <v>-58.515020999999997</v>
      </c>
      <c r="E162" s="131" t="s">
        <v>1959</v>
      </c>
      <c r="F162" s="131" t="s">
        <v>1960</v>
      </c>
    </row>
    <row r="163" spans="1:7" x14ac:dyDescent="0.25">
      <c r="A163" s="52" t="s">
        <v>47</v>
      </c>
      <c r="B163" s="52" t="s">
        <v>1345</v>
      </c>
      <c r="C163" s="131">
        <v>-31.155270000000002</v>
      </c>
      <c r="D163" s="131">
        <v>-58.917774000000001</v>
      </c>
      <c r="E163" s="131" t="s">
        <v>1961</v>
      </c>
      <c r="F163" s="131" t="s">
        <v>1962</v>
      </c>
    </row>
    <row r="164" spans="1:7" x14ac:dyDescent="0.25">
      <c r="A164" s="52" t="s">
        <v>47</v>
      </c>
      <c r="B164" s="52" t="s">
        <v>1185</v>
      </c>
      <c r="C164" s="131">
        <v>-30.903500000000001</v>
      </c>
      <c r="D164" s="131">
        <v>-58.518189</v>
      </c>
      <c r="E164" s="131" t="s">
        <v>1963</v>
      </c>
      <c r="F164" s="131" t="s">
        <v>1964</v>
      </c>
    </row>
    <row r="165" spans="1:7" x14ac:dyDescent="0.25">
      <c r="A165" s="52" t="s">
        <v>47</v>
      </c>
      <c r="B165" s="52" t="s">
        <v>1033</v>
      </c>
      <c r="C165" s="131">
        <v>-31.046244000000002</v>
      </c>
      <c r="D165" s="131">
        <v>-59.086722999999999</v>
      </c>
      <c r="E165" s="131" t="s">
        <v>1965</v>
      </c>
      <c r="F165" s="131" t="s">
        <v>1966</v>
      </c>
      <c r="G165" s="322">
        <v>1339</v>
      </c>
    </row>
    <row r="166" spans="1:7" x14ac:dyDescent="0.25">
      <c r="A166" s="52" t="s">
        <v>47</v>
      </c>
      <c r="B166" s="52" t="s">
        <v>1346</v>
      </c>
      <c r="C166" s="131">
        <v>-31.143014999999998</v>
      </c>
      <c r="D166" s="131">
        <v>-58.905299999999997</v>
      </c>
      <c r="E166" s="131" t="s">
        <v>1967</v>
      </c>
      <c r="F166" s="131" t="s">
        <v>1968</v>
      </c>
    </row>
    <row r="167" spans="1:7" x14ac:dyDescent="0.25">
      <c r="A167" s="52" t="s">
        <v>47</v>
      </c>
      <c r="B167" s="52" t="s">
        <v>1347</v>
      </c>
      <c r="C167" s="130">
        <v>-31.119819</v>
      </c>
      <c r="D167" s="130">
        <v>-59.171452000000002</v>
      </c>
      <c r="E167" s="130" t="s">
        <v>1969</v>
      </c>
      <c r="F167" s="130" t="s">
        <v>1970</v>
      </c>
    </row>
    <row r="168" spans="1:7" x14ac:dyDescent="0.25">
      <c r="A168" s="52" t="s">
        <v>47</v>
      </c>
      <c r="B168" s="52" t="s">
        <v>1348</v>
      </c>
      <c r="C168" s="130">
        <v>-30.971596000000002</v>
      </c>
      <c r="D168" s="130">
        <v>-59.111801999999997</v>
      </c>
      <c r="E168" s="130" t="s">
        <v>1971</v>
      </c>
      <c r="F168" s="130" t="s">
        <v>1972</v>
      </c>
    </row>
    <row r="169" spans="1:7" x14ac:dyDescent="0.25">
      <c r="A169" s="52" t="s">
        <v>47</v>
      </c>
      <c r="B169" s="52" t="s">
        <v>1349</v>
      </c>
      <c r="C169" s="131">
        <v>-30.729766000000001</v>
      </c>
      <c r="D169" s="131">
        <v>-59.012638000000003</v>
      </c>
      <c r="E169" s="131" t="s">
        <v>1973</v>
      </c>
      <c r="F169" s="131" t="s">
        <v>1974</v>
      </c>
    </row>
    <row r="170" spans="1:7" x14ac:dyDescent="0.25">
      <c r="A170" s="52" t="s">
        <v>47</v>
      </c>
      <c r="B170" s="52" t="s">
        <v>1350</v>
      </c>
      <c r="C170" s="130">
        <v>-31.349246000000001</v>
      </c>
      <c r="D170" s="130">
        <v>-59.115563999999999</v>
      </c>
      <c r="E170" s="130" t="s">
        <v>1975</v>
      </c>
      <c r="F170" s="130" t="s">
        <v>1976</v>
      </c>
    </row>
    <row r="171" spans="1:7" x14ac:dyDescent="0.25">
      <c r="A171" s="52" t="s">
        <v>47</v>
      </c>
      <c r="B171" s="52" t="s">
        <v>1351</v>
      </c>
      <c r="C171" s="131">
        <v>-30.850183999999999</v>
      </c>
      <c r="D171" s="131">
        <v>-58.838616000000002</v>
      </c>
      <c r="E171" s="131" t="s">
        <v>1977</v>
      </c>
      <c r="F171" s="131" t="s">
        <v>1978</v>
      </c>
    </row>
    <row r="172" spans="1:7" x14ac:dyDescent="0.25">
      <c r="A172" s="52" t="s">
        <v>47</v>
      </c>
      <c r="B172" s="52" t="s">
        <v>47</v>
      </c>
      <c r="C172" s="130">
        <v>-30.956213999999999</v>
      </c>
      <c r="D172" s="130">
        <v>-58.779587999999997</v>
      </c>
      <c r="E172" s="130" t="s">
        <v>1979</v>
      </c>
      <c r="F172" s="130" t="s">
        <v>1980</v>
      </c>
      <c r="G172" s="322">
        <v>16075</v>
      </c>
    </row>
    <row r="173" spans="1:7" x14ac:dyDescent="0.25">
      <c r="A173" s="52" t="s">
        <v>47</v>
      </c>
      <c r="B173" s="52" t="s">
        <v>1352</v>
      </c>
      <c r="C173" s="130">
        <v>-30.799178000000001</v>
      </c>
      <c r="D173" s="130">
        <v>-58.650494000000002</v>
      </c>
      <c r="E173" s="130" t="s">
        <v>1981</v>
      </c>
      <c r="F173" s="130" t="s">
        <v>1982</v>
      </c>
    </row>
    <row r="174" spans="1:7" x14ac:dyDescent="0.25">
      <c r="A174" s="52" t="s">
        <v>47</v>
      </c>
      <c r="B174" s="52" t="s">
        <v>1353</v>
      </c>
      <c r="C174" s="130">
        <v>-31.192793000000002</v>
      </c>
      <c r="D174" s="130">
        <v>-59.120379999999997</v>
      </c>
      <c r="E174" s="130" t="s">
        <v>1983</v>
      </c>
      <c r="F174" s="130" t="s">
        <v>1984</v>
      </c>
    </row>
    <row r="175" spans="1:7" x14ac:dyDescent="0.25">
      <c r="A175" s="52" t="s">
        <v>47</v>
      </c>
      <c r="B175" s="52" t="s">
        <v>1354</v>
      </c>
      <c r="C175" s="130">
        <v>-30.901032000000001</v>
      </c>
      <c r="D175" s="130">
        <v>-58.895896999999998</v>
      </c>
      <c r="E175" s="130" t="s">
        <v>1985</v>
      </c>
      <c r="F175" s="130" t="s">
        <v>1986</v>
      </c>
    </row>
    <row r="176" spans="1:7" x14ac:dyDescent="0.25">
      <c r="A176" s="52" t="s">
        <v>47</v>
      </c>
      <c r="B176" s="52" t="s">
        <v>1186</v>
      </c>
      <c r="C176" s="131">
        <v>-30.817668999999999</v>
      </c>
      <c r="D176" s="131">
        <v>-59.040444000000001</v>
      </c>
      <c r="E176" s="131" t="s">
        <v>1987</v>
      </c>
      <c r="F176" s="131" t="s">
        <v>1988</v>
      </c>
    </row>
    <row r="177" spans="1:7" x14ac:dyDescent="0.25">
      <c r="A177" s="52" t="s">
        <v>47</v>
      </c>
      <c r="B177" s="52" t="s">
        <v>1355</v>
      </c>
      <c r="C177" s="131">
        <v>-30.698248</v>
      </c>
      <c r="D177" s="131">
        <v>-58.582749</v>
      </c>
      <c r="E177" s="131" t="s">
        <v>1989</v>
      </c>
      <c r="F177" s="131" t="s">
        <v>1990</v>
      </c>
    </row>
    <row r="178" spans="1:7" x14ac:dyDescent="0.25">
      <c r="A178" s="52" t="s">
        <v>47</v>
      </c>
      <c r="B178" s="52" t="s">
        <v>1356</v>
      </c>
      <c r="C178" s="131">
        <v>-31.123173000000001</v>
      </c>
      <c r="D178" s="131">
        <v>-58.578404999999997</v>
      </c>
      <c r="E178" s="131" t="s">
        <v>1991</v>
      </c>
      <c r="F178" s="131" t="s">
        <v>1992</v>
      </c>
    </row>
    <row r="179" spans="1:7" x14ac:dyDescent="0.25">
      <c r="A179" s="52" t="s">
        <v>47</v>
      </c>
      <c r="B179" s="52" t="s">
        <v>1042</v>
      </c>
      <c r="C179" s="131">
        <v>-30.968513999999999</v>
      </c>
      <c r="D179" s="131">
        <v>-58.612749000000001</v>
      </c>
      <c r="E179" s="131" t="s">
        <v>1993</v>
      </c>
      <c r="F179" s="131" t="s">
        <v>1994</v>
      </c>
      <c r="G179" s="322">
        <v>379</v>
      </c>
    </row>
    <row r="180" spans="1:7" x14ac:dyDescent="0.25">
      <c r="A180" s="52" t="s">
        <v>47</v>
      </c>
      <c r="B180" s="52" t="s">
        <v>1357</v>
      </c>
      <c r="C180" s="130">
        <v>-30.770285000000001</v>
      </c>
      <c r="D180" s="130">
        <v>-59.221471999999999</v>
      </c>
      <c r="E180" s="130" t="s">
        <v>1995</v>
      </c>
      <c r="F180" s="130" t="s">
        <v>1996</v>
      </c>
    </row>
    <row r="181" spans="1:7" x14ac:dyDescent="0.25">
      <c r="A181" s="52" t="s">
        <v>47</v>
      </c>
      <c r="B181" s="52" t="s">
        <v>1358</v>
      </c>
      <c r="C181" s="130">
        <v>-31.205869</v>
      </c>
      <c r="D181" s="130">
        <v>-58.733002999999997</v>
      </c>
      <c r="E181" s="130" t="s">
        <v>1997</v>
      </c>
      <c r="F181" s="130" t="s">
        <v>1998</v>
      </c>
    </row>
    <row r="182" spans="1:7" x14ac:dyDescent="0.25">
      <c r="A182" s="52" t="s">
        <v>47</v>
      </c>
      <c r="B182" s="52" t="s">
        <v>1359</v>
      </c>
      <c r="C182" s="130">
        <v>-30.677178999999999</v>
      </c>
      <c r="D182" s="130">
        <v>-58.803060000000002</v>
      </c>
      <c r="E182" s="130" t="s">
        <v>1999</v>
      </c>
      <c r="F182" s="130" t="s">
        <v>2000</v>
      </c>
    </row>
    <row r="183" spans="1:7" x14ac:dyDescent="0.25">
      <c r="A183" s="52" t="s">
        <v>47</v>
      </c>
      <c r="B183" s="52" t="s">
        <v>1360</v>
      </c>
      <c r="C183" s="133">
        <v>-31.217506</v>
      </c>
      <c r="D183" s="131">
        <v>-58.416220000000003</v>
      </c>
      <c r="E183" s="133" t="s">
        <v>2001</v>
      </c>
      <c r="F183" s="131" t="s">
        <v>2002</v>
      </c>
    </row>
    <row r="184" spans="1:7" x14ac:dyDescent="0.25">
      <c r="A184" s="52" t="s">
        <v>47</v>
      </c>
      <c r="B184" s="52" t="s">
        <v>1361</v>
      </c>
      <c r="C184" s="131">
        <v>-30.957056999999999</v>
      </c>
      <c r="D184" s="131">
        <v>-59.233804999999997</v>
      </c>
      <c r="E184" s="131" t="s">
        <v>2003</v>
      </c>
      <c r="F184" s="131" t="s">
        <v>2004</v>
      </c>
    </row>
    <row r="185" spans="1:7" x14ac:dyDescent="0.25">
      <c r="A185" s="52" t="s">
        <v>47</v>
      </c>
      <c r="B185" s="52" t="s">
        <v>906</v>
      </c>
      <c r="C185" s="131">
        <v>-31.239522999999998</v>
      </c>
      <c r="D185" s="131">
        <v>-59.217371</v>
      </c>
      <c r="E185" s="131" t="s">
        <v>2005</v>
      </c>
      <c r="F185" s="131" t="s">
        <v>2006</v>
      </c>
      <c r="G185" s="322">
        <v>2845</v>
      </c>
    </row>
    <row r="186" spans="1:7" x14ac:dyDescent="0.25">
      <c r="A186" s="52" t="s">
        <v>47</v>
      </c>
      <c r="B186" s="52" t="s">
        <v>1362</v>
      </c>
      <c r="C186" s="130">
        <v>-30.899421</v>
      </c>
      <c r="D186" s="130">
        <v>-58.625548000000002</v>
      </c>
      <c r="E186" s="130" t="s">
        <v>2007</v>
      </c>
      <c r="F186" s="130" t="s">
        <v>2008</v>
      </c>
    </row>
    <row r="187" spans="1:7" x14ac:dyDescent="0.25">
      <c r="A187" s="52" t="s">
        <v>47</v>
      </c>
      <c r="B187" s="52" t="s">
        <v>1363</v>
      </c>
      <c r="C187" s="131">
        <v>-30.965371000000001</v>
      </c>
      <c r="D187" s="131">
        <v>-58.708686</v>
      </c>
      <c r="E187" s="131" t="s">
        <v>2009</v>
      </c>
      <c r="F187" s="131" t="s">
        <v>2010</v>
      </c>
    </row>
    <row r="188" spans="1:7" x14ac:dyDescent="0.25">
      <c r="A188" s="52" t="s">
        <v>48</v>
      </c>
      <c r="B188" s="52" t="s">
        <v>932</v>
      </c>
      <c r="C188" s="131">
        <v>-30.566212</v>
      </c>
      <c r="D188" s="131">
        <v>-58.650170000000003</v>
      </c>
      <c r="E188" s="131" t="s">
        <v>2011</v>
      </c>
      <c r="F188" s="131" t="s">
        <v>2012</v>
      </c>
    </row>
    <row r="189" spans="1:7" x14ac:dyDescent="0.25">
      <c r="A189" s="52" t="s">
        <v>48</v>
      </c>
      <c r="B189" s="52" t="s">
        <v>1364</v>
      </c>
      <c r="C189" s="131">
        <v>-30.234221000000002</v>
      </c>
      <c r="D189" s="131">
        <v>-58.527262999999998</v>
      </c>
      <c r="E189" s="131" t="s">
        <v>2013</v>
      </c>
      <c r="F189" s="131" t="s">
        <v>2014</v>
      </c>
    </row>
    <row r="190" spans="1:7" x14ac:dyDescent="0.25">
      <c r="A190" s="52" t="s">
        <v>48</v>
      </c>
      <c r="B190" s="52" t="s">
        <v>1035</v>
      </c>
      <c r="C190" s="131">
        <v>-30.272907</v>
      </c>
      <c r="D190" s="131">
        <v>-59.030394000000001</v>
      </c>
      <c r="E190" s="131" t="s">
        <v>2015</v>
      </c>
      <c r="F190" s="131" t="s">
        <v>2016</v>
      </c>
    </row>
    <row r="191" spans="1:7" x14ac:dyDescent="0.25">
      <c r="A191" s="52" t="s">
        <v>48</v>
      </c>
      <c r="B191" s="52" t="s">
        <v>1365</v>
      </c>
      <c r="C191" s="135">
        <v>-30.307867000000002</v>
      </c>
      <c r="D191" s="135">
        <v>-58.818765999999997</v>
      </c>
      <c r="E191" s="135" t="s">
        <v>2017</v>
      </c>
      <c r="F191" s="135" t="s">
        <v>2018</v>
      </c>
    </row>
    <row r="192" spans="1:7" x14ac:dyDescent="0.25">
      <c r="A192" s="52" t="s">
        <v>48</v>
      </c>
      <c r="B192" s="52" t="s">
        <v>1366</v>
      </c>
      <c r="C192" s="135">
        <v>-30.366909</v>
      </c>
      <c r="D192" s="135">
        <v>-59.149918999999997</v>
      </c>
      <c r="E192" s="135" t="s">
        <v>2019</v>
      </c>
      <c r="F192" s="135" t="s">
        <v>2020</v>
      </c>
    </row>
    <row r="193" spans="1:7" x14ac:dyDescent="0.25">
      <c r="A193" s="52" t="s">
        <v>48</v>
      </c>
      <c r="B193" s="52" t="s">
        <v>1367</v>
      </c>
      <c r="C193" s="135">
        <v>-30.303242999999998</v>
      </c>
      <c r="D193" s="135">
        <v>-58.653104999999996</v>
      </c>
      <c r="E193" s="135" t="s">
        <v>2021</v>
      </c>
      <c r="F193" s="135" t="s">
        <v>2022</v>
      </c>
    </row>
    <row r="194" spans="1:7" x14ac:dyDescent="0.25">
      <c r="A194" s="52" t="s">
        <v>48</v>
      </c>
      <c r="B194" s="52" t="s">
        <v>1368</v>
      </c>
      <c r="C194" s="135">
        <v>-30.295784999999999</v>
      </c>
      <c r="D194" s="135">
        <v>-58.464089999999999</v>
      </c>
      <c r="E194" s="135" t="s">
        <v>2023</v>
      </c>
      <c r="F194" s="135" t="s">
        <v>2024</v>
      </c>
    </row>
    <row r="195" spans="1:7" x14ac:dyDescent="0.25">
      <c r="A195" s="52" t="s">
        <v>48</v>
      </c>
      <c r="B195" s="52" t="s">
        <v>1369</v>
      </c>
      <c r="C195" s="135">
        <v>-30.299741000000001</v>
      </c>
      <c r="D195" s="135">
        <v>-58.665792000000003</v>
      </c>
      <c r="E195" s="135" t="s">
        <v>2025</v>
      </c>
      <c r="F195" s="135" t="s">
        <v>2026</v>
      </c>
    </row>
    <row r="196" spans="1:7" x14ac:dyDescent="0.25">
      <c r="A196" s="52" t="s">
        <v>48</v>
      </c>
      <c r="B196" s="52" t="s">
        <v>1187</v>
      </c>
      <c r="C196" s="135">
        <v>-30.456057000000001</v>
      </c>
      <c r="D196" s="135">
        <v>-58.406033000000001</v>
      </c>
      <c r="E196" s="135" t="s">
        <v>2027</v>
      </c>
      <c r="F196" s="135" t="s">
        <v>2028</v>
      </c>
    </row>
    <row r="197" spans="1:7" x14ac:dyDescent="0.25">
      <c r="A197" s="52" t="s">
        <v>48</v>
      </c>
      <c r="B197" s="52" t="s">
        <v>1370</v>
      </c>
      <c r="C197" s="135">
        <v>-30.486097000000001</v>
      </c>
      <c r="D197" s="135">
        <v>-58.579313999999997</v>
      </c>
      <c r="E197" s="135" t="s">
        <v>2029</v>
      </c>
      <c r="F197" s="135" t="s">
        <v>2030</v>
      </c>
    </row>
    <row r="198" spans="1:7" x14ac:dyDescent="0.25">
      <c r="A198" s="52" t="s">
        <v>48</v>
      </c>
      <c r="B198" s="52" t="s">
        <v>1371</v>
      </c>
      <c r="C198" s="135">
        <v>-30.368639000000002</v>
      </c>
      <c r="D198" s="135">
        <v>-58.803629999999998</v>
      </c>
      <c r="E198" s="135" t="s">
        <v>2031</v>
      </c>
      <c r="F198" s="135" t="s">
        <v>2032</v>
      </c>
    </row>
    <row r="199" spans="1:7" x14ac:dyDescent="0.25">
      <c r="A199" s="52" t="s">
        <v>48</v>
      </c>
      <c r="B199" s="52" t="s">
        <v>1372</v>
      </c>
      <c r="C199" s="135">
        <v>-30.506239000000001</v>
      </c>
      <c r="D199" s="135">
        <v>-58.577390999999999</v>
      </c>
      <c r="E199" s="135" t="s">
        <v>2033</v>
      </c>
      <c r="F199" s="135" t="s">
        <v>2034</v>
      </c>
    </row>
    <row r="200" spans="1:7" x14ac:dyDescent="0.25">
      <c r="A200" s="52" t="s">
        <v>48</v>
      </c>
      <c r="B200" s="52" t="s">
        <v>1373</v>
      </c>
      <c r="C200" s="135">
        <v>-30.629694000000001</v>
      </c>
      <c r="D200" s="135">
        <v>-58.653509999999997</v>
      </c>
      <c r="E200" s="135" t="s">
        <v>2035</v>
      </c>
      <c r="F200" s="135" t="s">
        <v>2036</v>
      </c>
    </row>
    <row r="201" spans="1:7" x14ac:dyDescent="0.25">
      <c r="A201" s="52" t="s">
        <v>48</v>
      </c>
      <c r="B201" s="52" t="s">
        <v>1374</v>
      </c>
      <c r="C201" s="135">
        <v>-30.379325000000001</v>
      </c>
      <c r="D201" s="135">
        <v>-58.996802000000002</v>
      </c>
      <c r="E201" s="135" t="s">
        <v>2037</v>
      </c>
      <c r="F201" s="135" t="s">
        <v>2038</v>
      </c>
    </row>
    <row r="202" spans="1:7" x14ac:dyDescent="0.25">
      <c r="A202" s="52" t="s">
        <v>48</v>
      </c>
      <c r="B202" s="52" t="s">
        <v>1375</v>
      </c>
      <c r="C202" s="135">
        <v>-30.318715000000001</v>
      </c>
      <c r="D202" s="135">
        <v>-59.060606</v>
      </c>
      <c r="E202" s="135" t="s">
        <v>2039</v>
      </c>
      <c r="F202" s="135" t="s">
        <v>2040</v>
      </c>
    </row>
    <row r="203" spans="1:7" x14ac:dyDescent="0.25">
      <c r="A203" s="52" t="s">
        <v>48</v>
      </c>
      <c r="B203" s="52" t="s">
        <v>1376</v>
      </c>
      <c r="C203" s="135">
        <v>-30.423456999999999</v>
      </c>
      <c r="D203" s="135">
        <v>-58.898712000000003</v>
      </c>
      <c r="E203" s="135" t="s">
        <v>2041</v>
      </c>
      <c r="F203" s="135" t="s">
        <v>2042</v>
      </c>
    </row>
    <row r="204" spans="1:7" x14ac:dyDescent="0.25">
      <c r="A204" s="52" t="s">
        <v>48</v>
      </c>
      <c r="B204" s="52" t="s">
        <v>1377</v>
      </c>
      <c r="C204" s="135">
        <v>-30.475763000000001</v>
      </c>
      <c r="D204" s="135">
        <v>-58.730085000000003</v>
      </c>
      <c r="E204" s="135" t="s">
        <v>2043</v>
      </c>
      <c r="F204" s="135" t="s">
        <v>2044</v>
      </c>
    </row>
    <row r="205" spans="1:7" x14ac:dyDescent="0.25">
      <c r="A205" s="52" t="s">
        <v>48</v>
      </c>
      <c r="B205" s="52" t="s">
        <v>1378</v>
      </c>
      <c r="C205" s="135">
        <v>-30.225923000000002</v>
      </c>
      <c r="D205" s="135">
        <v>-58.782836000000003</v>
      </c>
      <c r="E205" s="135" t="s">
        <v>2045</v>
      </c>
      <c r="F205" s="135" t="s">
        <v>2046</v>
      </c>
    </row>
    <row r="206" spans="1:7" x14ac:dyDescent="0.25">
      <c r="A206" s="52" t="s">
        <v>48</v>
      </c>
      <c r="B206" s="52" t="s">
        <v>1379</v>
      </c>
      <c r="C206" s="135">
        <v>-30.217846000000002</v>
      </c>
      <c r="D206" s="135">
        <v>-58.663584</v>
      </c>
      <c r="E206" s="135" t="s">
        <v>2047</v>
      </c>
      <c r="F206" s="135" t="s">
        <v>2048</v>
      </c>
    </row>
    <row r="207" spans="1:7" x14ac:dyDescent="0.25">
      <c r="A207" s="52" t="s">
        <v>48</v>
      </c>
      <c r="B207" s="52" t="s">
        <v>1380</v>
      </c>
      <c r="C207" s="135">
        <v>-30.385444</v>
      </c>
      <c r="D207" s="135">
        <v>-58.750256999999998</v>
      </c>
      <c r="E207" s="135" t="s">
        <v>2049</v>
      </c>
      <c r="F207" s="135" t="s">
        <v>2050</v>
      </c>
      <c r="G207" s="322">
        <v>10282</v>
      </c>
    </row>
    <row r="208" spans="1:7" x14ac:dyDescent="0.25">
      <c r="A208" s="52" t="s">
        <v>48</v>
      </c>
      <c r="B208" s="52" t="s">
        <v>1381</v>
      </c>
      <c r="C208" s="135">
        <v>-30.485189999999999</v>
      </c>
      <c r="D208" s="135">
        <v>-59.028340999999998</v>
      </c>
      <c r="E208" s="135" t="s">
        <v>2051</v>
      </c>
      <c r="F208" s="135" t="s">
        <v>2052</v>
      </c>
      <c r="G208" s="322">
        <v>325</v>
      </c>
    </row>
    <row r="209" spans="1:7" x14ac:dyDescent="0.25">
      <c r="A209" s="52" t="s">
        <v>48</v>
      </c>
      <c r="B209" s="52" t="s">
        <v>1382</v>
      </c>
      <c r="C209" s="135">
        <v>-30.389223999999999</v>
      </c>
      <c r="D209" s="135">
        <v>-58.635776999999997</v>
      </c>
      <c r="E209" s="135" t="s">
        <v>2053</v>
      </c>
      <c r="F209" s="135" t="s">
        <v>2054</v>
      </c>
    </row>
    <row r="210" spans="1:7" x14ac:dyDescent="0.25">
      <c r="A210" s="52" t="s">
        <v>7</v>
      </c>
      <c r="B210" s="52" t="s">
        <v>1383</v>
      </c>
      <c r="C210" s="135">
        <v>-33.119365999999999</v>
      </c>
      <c r="D210" s="135">
        <v>-59.568458999999997</v>
      </c>
      <c r="E210" s="135" t="s">
        <v>2055</v>
      </c>
      <c r="F210" s="135" t="s">
        <v>2056</v>
      </c>
    </row>
    <row r="211" spans="1:7" x14ac:dyDescent="0.25">
      <c r="A211" s="52" t="s">
        <v>7</v>
      </c>
      <c r="B211" s="52" t="s">
        <v>1188</v>
      </c>
      <c r="C211" s="135">
        <v>-32.824708999999999</v>
      </c>
      <c r="D211" s="135">
        <v>-59.239117999999998</v>
      </c>
      <c r="E211" s="135" t="s">
        <v>2057</v>
      </c>
      <c r="F211" s="135" t="s">
        <v>2058</v>
      </c>
      <c r="G211" s="322">
        <v>263</v>
      </c>
    </row>
    <row r="212" spans="1:7" x14ac:dyDescent="0.25">
      <c r="A212" s="52" t="s">
        <v>7</v>
      </c>
      <c r="B212" s="52" t="s">
        <v>1384</v>
      </c>
      <c r="C212" s="135">
        <v>-33.558481999999998</v>
      </c>
      <c r="D212" s="135">
        <v>-59.469811999999997</v>
      </c>
      <c r="E212" s="135" t="s">
        <v>2059</v>
      </c>
      <c r="F212" s="135" t="s">
        <v>2060</v>
      </c>
    </row>
    <row r="213" spans="1:7" x14ac:dyDescent="0.25">
      <c r="A213" s="52" t="s">
        <v>7</v>
      </c>
      <c r="B213" s="52" t="s">
        <v>1385</v>
      </c>
      <c r="C213" s="135">
        <v>-33.44164</v>
      </c>
      <c r="D213" s="135">
        <v>-59.891624</v>
      </c>
      <c r="E213" s="135" t="s">
        <v>2061</v>
      </c>
      <c r="F213" s="135" t="s">
        <v>2062</v>
      </c>
    </row>
    <row r="214" spans="1:7" x14ac:dyDescent="0.25">
      <c r="A214" s="52" t="s">
        <v>7</v>
      </c>
      <c r="B214" s="52" t="s">
        <v>1386</v>
      </c>
      <c r="C214" s="135">
        <v>-32.666459000000003</v>
      </c>
      <c r="D214" s="135">
        <v>-59.612819999999999</v>
      </c>
      <c r="E214" s="135" t="s">
        <v>2063</v>
      </c>
      <c r="F214" s="135" t="s">
        <v>2064</v>
      </c>
    </row>
    <row r="215" spans="1:7" x14ac:dyDescent="0.25">
      <c r="A215" s="52" t="s">
        <v>7</v>
      </c>
      <c r="B215" s="52" t="s">
        <v>1387</v>
      </c>
      <c r="C215" s="135">
        <v>-32.796035000000003</v>
      </c>
      <c r="D215" s="135">
        <v>-59.345365000000001</v>
      </c>
      <c r="E215" s="135" t="s">
        <v>2065</v>
      </c>
      <c r="F215" s="135" t="s">
        <v>2066</v>
      </c>
    </row>
    <row r="216" spans="1:7" x14ac:dyDescent="0.25">
      <c r="A216" s="52" t="s">
        <v>7</v>
      </c>
      <c r="B216" s="52" t="s">
        <v>1388</v>
      </c>
      <c r="C216" s="135">
        <v>-32.813366000000002</v>
      </c>
      <c r="D216" s="135">
        <v>-59.175168999999997</v>
      </c>
      <c r="E216" s="135" t="s">
        <v>2067</v>
      </c>
      <c r="F216" s="135" t="s">
        <v>2068</v>
      </c>
    </row>
    <row r="217" spans="1:7" x14ac:dyDescent="0.25">
      <c r="A217" s="52" t="s">
        <v>7</v>
      </c>
      <c r="B217" s="52" t="s">
        <v>1389</v>
      </c>
      <c r="C217" s="135">
        <v>-32.602438999999997</v>
      </c>
      <c r="D217" s="135">
        <v>-59.558306999999999</v>
      </c>
      <c r="E217" s="135" t="s">
        <v>2069</v>
      </c>
      <c r="F217" s="135" t="s">
        <v>2070</v>
      </c>
    </row>
    <row r="218" spans="1:7" x14ac:dyDescent="0.25">
      <c r="A218" s="52" t="s">
        <v>7</v>
      </c>
      <c r="B218" s="52" t="s">
        <v>1390</v>
      </c>
      <c r="C218" s="135">
        <v>-32.818621999999998</v>
      </c>
      <c r="D218" s="135">
        <v>-59.784032000000003</v>
      </c>
      <c r="E218" s="135" t="s">
        <v>2071</v>
      </c>
      <c r="F218" s="135" t="s">
        <v>2072</v>
      </c>
    </row>
    <row r="219" spans="1:7" x14ac:dyDescent="0.25">
      <c r="A219" s="52" t="s">
        <v>7</v>
      </c>
      <c r="B219" s="52" t="s">
        <v>1326</v>
      </c>
      <c r="C219" s="135">
        <v>-32.733231000000004</v>
      </c>
      <c r="D219" s="135">
        <v>-59.610064000000001</v>
      </c>
      <c r="E219" s="135" t="s">
        <v>2073</v>
      </c>
      <c r="F219" s="135" t="s">
        <v>2074</v>
      </c>
    </row>
    <row r="220" spans="1:7" x14ac:dyDescent="0.25">
      <c r="A220" s="52" t="s">
        <v>7</v>
      </c>
      <c r="B220" s="52" t="s">
        <v>1391</v>
      </c>
      <c r="C220" s="135">
        <v>-32.878501</v>
      </c>
      <c r="D220" s="135">
        <v>-59.510964000000001</v>
      </c>
      <c r="E220" s="135" t="s">
        <v>2075</v>
      </c>
      <c r="F220" s="135" t="s">
        <v>2076</v>
      </c>
    </row>
    <row r="221" spans="1:7" x14ac:dyDescent="0.25">
      <c r="A221" s="52" t="s">
        <v>7</v>
      </c>
      <c r="B221" s="52" t="s">
        <v>1392</v>
      </c>
      <c r="C221" s="135">
        <v>-33.048188000000003</v>
      </c>
      <c r="D221" s="135">
        <v>-59.292495000000002</v>
      </c>
      <c r="E221" s="135" t="s">
        <v>2077</v>
      </c>
      <c r="F221" s="135" t="s">
        <v>2078</v>
      </c>
    </row>
    <row r="222" spans="1:7" x14ac:dyDescent="0.25">
      <c r="A222" s="52" t="s">
        <v>7</v>
      </c>
      <c r="B222" s="52" t="s">
        <v>1189</v>
      </c>
      <c r="C222" s="135">
        <v>-32.870812999999998</v>
      </c>
      <c r="D222" s="135">
        <v>-59.422330000000002</v>
      </c>
      <c r="E222" s="135" t="s">
        <v>2079</v>
      </c>
      <c r="F222" s="135" t="s">
        <v>2080</v>
      </c>
      <c r="G222" s="322">
        <v>175</v>
      </c>
    </row>
    <row r="223" spans="1:7" x14ac:dyDescent="0.25">
      <c r="A223" s="52" t="s">
        <v>7</v>
      </c>
      <c r="B223" s="52" t="s">
        <v>1191</v>
      </c>
      <c r="C223" s="135">
        <v>-32.720484999999996</v>
      </c>
      <c r="D223" s="135">
        <v>-59.395707000000002</v>
      </c>
      <c r="E223" s="135" t="s">
        <v>2081</v>
      </c>
      <c r="F223" s="135" t="s">
        <v>2082</v>
      </c>
      <c r="G223" s="322">
        <v>4741</v>
      </c>
    </row>
    <row r="224" spans="1:7" x14ac:dyDescent="0.25">
      <c r="A224" s="52" t="s">
        <v>7</v>
      </c>
      <c r="B224" s="52" t="s">
        <v>1190</v>
      </c>
      <c r="C224" s="135">
        <v>-32.978861000000002</v>
      </c>
      <c r="D224" s="135">
        <v>-59.413851000000001</v>
      </c>
      <c r="E224" s="135" t="s">
        <v>2083</v>
      </c>
      <c r="F224" s="135" t="s">
        <v>2084</v>
      </c>
    </row>
    <row r="225" spans="1:7" x14ac:dyDescent="0.25">
      <c r="A225" s="52" t="s">
        <v>7</v>
      </c>
      <c r="B225" s="52" t="s">
        <v>7</v>
      </c>
      <c r="C225" s="135">
        <v>-33.15043</v>
      </c>
      <c r="D225" s="135">
        <v>-59.310575999999998</v>
      </c>
      <c r="E225" s="135" t="s">
        <v>2085</v>
      </c>
      <c r="F225" s="135" t="s">
        <v>2086</v>
      </c>
      <c r="G225" s="322">
        <v>40507</v>
      </c>
    </row>
    <row r="226" spans="1:7" x14ac:dyDescent="0.25">
      <c r="A226" s="52" t="s">
        <v>7</v>
      </c>
      <c r="B226" s="52" t="s">
        <v>1393</v>
      </c>
      <c r="C226" s="135">
        <v>-32.866294000000003</v>
      </c>
      <c r="D226" s="135">
        <v>-59.329070000000002</v>
      </c>
      <c r="E226" s="135" t="s">
        <v>2087</v>
      </c>
      <c r="F226" s="135" t="s">
        <v>2088</v>
      </c>
    </row>
    <row r="227" spans="1:7" x14ac:dyDescent="0.25">
      <c r="A227" s="52" t="s">
        <v>7</v>
      </c>
      <c r="B227" s="52" t="s">
        <v>1394</v>
      </c>
      <c r="C227" s="135">
        <v>-33.061177000000001</v>
      </c>
      <c r="D227" s="135">
        <v>-59.521971000000001</v>
      </c>
      <c r="E227" s="135" t="s">
        <v>2089</v>
      </c>
      <c r="F227" s="135" t="s">
        <v>2090</v>
      </c>
    </row>
    <row r="228" spans="1:7" x14ac:dyDescent="0.25">
      <c r="A228" s="52" t="s">
        <v>7</v>
      </c>
      <c r="B228" s="52" t="s">
        <v>1395</v>
      </c>
      <c r="C228" s="135">
        <v>-33.097287000000001</v>
      </c>
      <c r="D228" s="135">
        <v>-59.343699999999998</v>
      </c>
      <c r="E228" s="135" t="s">
        <v>2091</v>
      </c>
      <c r="F228" s="135" t="s">
        <v>2092</v>
      </c>
    </row>
    <row r="229" spans="1:7" x14ac:dyDescent="0.25">
      <c r="A229" s="52" t="s">
        <v>7</v>
      </c>
      <c r="B229" s="52" t="s">
        <v>1396</v>
      </c>
      <c r="C229" s="135">
        <v>-32.952927000000003</v>
      </c>
      <c r="D229" s="135">
        <v>-59.753991999999997</v>
      </c>
      <c r="E229" s="135" t="s">
        <v>2093</v>
      </c>
      <c r="F229" s="135" t="s">
        <v>2094</v>
      </c>
    </row>
    <row r="230" spans="1:7" x14ac:dyDescent="0.25">
      <c r="A230" s="52" t="s">
        <v>7</v>
      </c>
      <c r="B230" s="52" t="s">
        <v>1397</v>
      </c>
      <c r="C230" s="135">
        <v>-33.105252</v>
      </c>
      <c r="D230" s="135">
        <v>-59.291088999999999</v>
      </c>
      <c r="E230" s="135" t="s">
        <v>2095</v>
      </c>
      <c r="F230" s="135" t="s">
        <v>2096</v>
      </c>
    </row>
    <row r="231" spans="1:7" x14ac:dyDescent="0.25">
      <c r="A231" s="52" t="s">
        <v>7</v>
      </c>
      <c r="B231" s="52" t="s">
        <v>1398</v>
      </c>
      <c r="C231" s="135">
        <v>-32.824247</v>
      </c>
      <c r="D231" s="135">
        <v>-59.743183999999999</v>
      </c>
      <c r="E231" s="135" t="s">
        <v>2097</v>
      </c>
      <c r="F231" s="135" t="s">
        <v>2098</v>
      </c>
    </row>
    <row r="232" spans="1:7" x14ac:dyDescent="0.25">
      <c r="A232" s="52" t="s">
        <v>7</v>
      </c>
      <c r="B232" s="52" t="s">
        <v>1141</v>
      </c>
      <c r="C232" s="135">
        <v>-33.221823999999998</v>
      </c>
      <c r="D232" s="135">
        <v>-59.365465</v>
      </c>
      <c r="E232" s="135" t="s">
        <v>2099</v>
      </c>
      <c r="F232" s="135" t="s">
        <v>2100</v>
      </c>
      <c r="G232" s="322">
        <v>347</v>
      </c>
    </row>
    <row r="233" spans="1:7" x14ac:dyDescent="0.25">
      <c r="A233" s="52" t="s">
        <v>7</v>
      </c>
      <c r="B233" s="52" t="s">
        <v>1399</v>
      </c>
      <c r="C233" s="135">
        <v>-33.068595999999999</v>
      </c>
      <c r="D233" s="135">
        <v>-59.644678999999996</v>
      </c>
      <c r="E233" s="135" t="s">
        <v>2101</v>
      </c>
      <c r="F233" s="135" t="s">
        <v>2102</v>
      </c>
    </row>
    <row r="234" spans="1:7" x14ac:dyDescent="0.25">
      <c r="A234" s="52" t="s">
        <v>7</v>
      </c>
      <c r="B234" s="52" t="s">
        <v>688</v>
      </c>
      <c r="C234" s="135">
        <v>-32.705359999999999</v>
      </c>
      <c r="D234" s="135">
        <v>-59.759259</v>
      </c>
      <c r="E234" s="135" t="s">
        <v>2103</v>
      </c>
      <c r="F234" s="135" t="s">
        <v>2104</v>
      </c>
    </row>
    <row r="235" spans="1:7" x14ac:dyDescent="0.25">
      <c r="A235" s="52" t="s">
        <v>7</v>
      </c>
      <c r="B235" s="52" t="s">
        <v>1400</v>
      </c>
      <c r="C235" s="135">
        <v>-32.714765</v>
      </c>
      <c r="D235" s="135">
        <v>-59.687102000000003</v>
      </c>
      <c r="E235" s="135" t="s">
        <v>2105</v>
      </c>
      <c r="F235" s="135" t="s">
        <v>2106</v>
      </c>
      <c r="G235" s="317"/>
    </row>
    <row r="236" spans="1:7" x14ac:dyDescent="0.25">
      <c r="A236" s="52" t="s">
        <v>7</v>
      </c>
      <c r="B236" s="52" t="s">
        <v>1401</v>
      </c>
      <c r="C236" s="135">
        <v>-32.968353</v>
      </c>
      <c r="D236" s="135">
        <v>-59.266190999999999</v>
      </c>
      <c r="E236" s="135" t="s">
        <v>2107</v>
      </c>
      <c r="F236" s="135" t="s">
        <v>2108</v>
      </c>
      <c r="G236" s="317"/>
    </row>
    <row r="237" spans="1:7" x14ac:dyDescent="0.25">
      <c r="A237" s="52" t="s">
        <v>9</v>
      </c>
      <c r="B237" s="52" t="s">
        <v>1107</v>
      </c>
      <c r="C237" s="135">
        <v>-33.154640000000001</v>
      </c>
      <c r="D237" s="135">
        <v>-58.988284</v>
      </c>
      <c r="E237" s="135" t="s">
        <v>2109</v>
      </c>
      <c r="F237" s="135" t="s">
        <v>2110</v>
      </c>
      <c r="G237" s="320"/>
    </row>
    <row r="238" spans="1:7" x14ac:dyDescent="0.25">
      <c r="A238" s="52" t="s">
        <v>9</v>
      </c>
      <c r="B238" s="52" t="s">
        <v>1192</v>
      </c>
      <c r="C238" s="135">
        <v>-32.625174999999999</v>
      </c>
      <c r="D238" s="135">
        <v>-58.704424000000003</v>
      </c>
      <c r="E238" s="135" t="s">
        <v>2111</v>
      </c>
      <c r="F238" s="135" t="s">
        <v>2112</v>
      </c>
      <c r="G238" s="265">
        <v>1091</v>
      </c>
    </row>
    <row r="239" spans="1:7" x14ac:dyDescent="0.25">
      <c r="A239" s="52" t="s">
        <v>9</v>
      </c>
      <c r="B239" s="52" t="s">
        <v>1193</v>
      </c>
      <c r="C239" s="135">
        <v>-32.695957999999997</v>
      </c>
      <c r="D239" s="135">
        <v>-58.771751999999999</v>
      </c>
      <c r="E239" s="135" t="s">
        <v>2113</v>
      </c>
      <c r="F239" s="135" t="s">
        <v>2114</v>
      </c>
      <c r="G239" s="265">
        <v>179</v>
      </c>
    </row>
    <row r="240" spans="1:7" x14ac:dyDescent="0.25">
      <c r="A240" s="52" t="s">
        <v>9</v>
      </c>
      <c r="B240" s="52" t="s">
        <v>1402</v>
      </c>
      <c r="C240" s="135">
        <v>-32.661206</v>
      </c>
      <c r="D240" s="135">
        <v>-58.736694999999997</v>
      </c>
      <c r="E240" s="135" t="s">
        <v>2115</v>
      </c>
      <c r="F240" s="135" t="s">
        <v>2116</v>
      </c>
      <c r="G240" s="316"/>
    </row>
    <row r="241" spans="1:7" x14ac:dyDescent="0.25">
      <c r="A241" s="52" t="s">
        <v>9</v>
      </c>
      <c r="B241" s="52" t="s">
        <v>1403</v>
      </c>
      <c r="C241" s="135">
        <v>-33.391702000000002</v>
      </c>
      <c r="D241" s="135">
        <v>-58.738689000000001</v>
      </c>
      <c r="E241" s="135" t="s">
        <v>2117</v>
      </c>
      <c r="F241" s="135" t="s">
        <v>2118</v>
      </c>
      <c r="G241" s="317"/>
    </row>
    <row r="242" spans="1:7" x14ac:dyDescent="0.25">
      <c r="A242" s="52" t="s">
        <v>9</v>
      </c>
      <c r="B242" s="52" t="s">
        <v>1404</v>
      </c>
      <c r="C242" s="135">
        <v>-33.060862999999998</v>
      </c>
      <c r="D242" s="135">
        <v>-59.184016999999997</v>
      </c>
      <c r="E242" s="135" t="s">
        <v>2119</v>
      </c>
      <c r="F242" s="135" t="s">
        <v>2120</v>
      </c>
      <c r="G242" s="317"/>
    </row>
    <row r="243" spans="1:7" x14ac:dyDescent="0.25">
      <c r="A243" s="52" t="s">
        <v>9</v>
      </c>
      <c r="B243" s="52" t="s">
        <v>1405</v>
      </c>
      <c r="C243" s="135">
        <v>-33.241354999999999</v>
      </c>
      <c r="D243" s="135">
        <v>-59.192991999999997</v>
      </c>
      <c r="E243" s="135" t="s">
        <v>2121</v>
      </c>
      <c r="F243" s="135" t="s">
        <v>2122</v>
      </c>
      <c r="G243" s="317"/>
    </row>
    <row r="244" spans="1:7" x14ac:dyDescent="0.25">
      <c r="A244" s="52" t="s">
        <v>9</v>
      </c>
      <c r="B244" s="52" t="s">
        <v>107</v>
      </c>
      <c r="C244" s="135">
        <v>-33.318446000000002</v>
      </c>
      <c r="D244" s="135">
        <v>-58.947977999999999</v>
      </c>
      <c r="E244" s="135" t="s">
        <v>2123</v>
      </c>
      <c r="F244" s="135" t="s">
        <v>2124</v>
      </c>
      <c r="G244" s="317"/>
    </row>
    <row r="245" spans="1:7" x14ac:dyDescent="0.25">
      <c r="A245" s="52" t="s">
        <v>9</v>
      </c>
      <c r="B245" s="52" t="s">
        <v>1406</v>
      </c>
      <c r="C245" s="135">
        <v>-32.623781999999999</v>
      </c>
      <c r="D245" s="135">
        <v>-58.771211999999998</v>
      </c>
      <c r="E245" s="135" t="s">
        <v>2125</v>
      </c>
      <c r="F245" s="135" t="s">
        <v>2126</v>
      </c>
      <c r="G245" s="317"/>
    </row>
    <row r="246" spans="1:7" x14ac:dyDescent="0.25">
      <c r="A246" s="52" t="s">
        <v>9</v>
      </c>
      <c r="B246" s="52" t="s">
        <v>1194</v>
      </c>
      <c r="C246" s="135">
        <v>-32.982484999999997</v>
      </c>
      <c r="D246" s="135">
        <v>-58.420346000000002</v>
      </c>
      <c r="E246" s="135" t="s">
        <v>2127</v>
      </c>
      <c r="F246" s="135" t="s">
        <v>2128</v>
      </c>
      <c r="G246" s="317"/>
    </row>
    <row r="247" spans="1:7" x14ac:dyDescent="0.25">
      <c r="A247" s="52" t="s">
        <v>9</v>
      </c>
      <c r="B247" s="52" t="s">
        <v>1407</v>
      </c>
      <c r="C247" s="135">
        <v>-32.790488000000003</v>
      </c>
      <c r="D247" s="135">
        <v>-58.912515999999997</v>
      </c>
      <c r="E247" s="135" t="s">
        <v>2129</v>
      </c>
      <c r="F247" s="135" t="s">
        <v>2130</v>
      </c>
      <c r="G247" s="317"/>
    </row>
    <row r="248" spans="1:7" x14ac:dyDescent="0.25">
      <c r="A248" s="52" t="s">
        <v>9</v>
      </c>
      <c r="B248" s="52" t="s">
        <v>1408</v>
      </c>
      <c r="C248" s="135">
        <v>-32.809002</v>
      </c>
      <c r="D248" s="135">
        <v>-58.993893</v>
      </c>
      <c r="E248" s="135" t="s">
        <v>2131</v>
      </c>
      <c r="F248" s="135" t="s">
        <v>2132</v>
      </c>
      <c r="G248" s="320"/>
    </row>
    <row r="249" spans="1:7" x14ac:dyDescent="0.25">
      <c r="A249" s="52" t="s">
        <v>9</v>
      </c>
      <c r="B249" s="52" t="s">
        <v>1409</v>
      </c>
      <c r="C249" s="135">
        <v>-32.951186</v>
      </c>
      <c r="D249" s="135">
        <v>-58.887765000000002</v>
      </c>
      <c r="E249" s="135" t="s">
        <v>2133</v>
      </c>
      <c r="F249" s="135" t="s">
        <v>2134</v>
      </c>
      <c r="G249" s="320"/>
    </row>
    <row r="250" spans="1:7" x14ac:dyDescent="0.25">
      <c r="A250" s="52" t="s">
        <v>9</v>
      </c>
      <c r="B250" s="52" t="s">
        <v>1410</v>
      </c>
      <c r="C250" s="135">
        <v>-32.883420000000001</v>
      </c>
      <c r="D250" s="135">
        <v>-58.526800000000001</v>
      </c>
      <c r="E250" s="135" t="s">
        <v>2135</v>
      </c>
      <c r="F250" s="135" t="s">
        <v>2136</v>
      </c>
      <c r="G250" s="317"/>
    </row>
    <row r="251" spans="1:7" x14ac:dyDescent="0.25">
      <c r="A251" s="52" t="s">
        <v>9</v>
      </c>
      <c r="B251" s="52" t="s">
        <v>1411</v>
      </c>
      <c r="C251" s="135">
        <v>-32.874718999999999</v>
      </c>
      <c r="D251" s="135">
        <v>-58.948813000000001</v>
      </c>
      <c r="E251" s="135" t="s">
        <v>2137</v>
      </c>
      <c r="F251" s="135" t="s">
        <v>2138</v>
      </c>
      <c r="G251" s="317"/>
    </row>
    <row r="252" spans="1:7" x14ac:dyDescent="0.25">
      <c r="A252" s="52" t="s">
        <v>9</v>
      </c>
      <c r="B252" s="52" t="s">
        <v>1412</v>
      </c>
      <c r="C252" s="135">
        <v>-32.636868</v>
      </c>
      <c r="D252" s="135">
        <v>-59.038634999999999</v>
      </c>
      <c r="E252" s="135" t="s">
        <v>2139</v>
      </c>
      <c r="F252" s="135" t="s">
        <v>2140</v>
      </c>
      <c r="G252" s="320"/>
    </row>
    <row r="253" spans="1:7" x14ac:dyDescent="0.25">
      <c r="A253" s="52" t="s">
        <v>9</v>
      </c>
      <c r="B253" s="52" t="s">
        <v>1413</v>
      </c>
      <c r="C253" s="135">
        <v>-32.569446999999997</v>
      </c>
      <c r="D253" s="135">
        <v>-59.027278000000003</v>
      </c>
      <c r="E253" s="135" t="s">
        <v>2141</v>
      </c>
      <c r="F253" s="135" t="s">
        <v>2142</v>
      </c>
      <c r="G253" s="320"/>
    </row>
    <row r="254" spans="1:7" x14ac:dyDescent="0.25">
      <c r="A254" s="52" t="s">
        <v>9</v>
      </c>
      <c r="B254" s="52" t="s">
        <v>1195</v>
      </c>
      <c r="C254" s="135">
        <v>-32.982455000000002</v>
      </c>
      <c r="D254" s="135">
        <v>-58.34337</v>
      </c>
      <c r="E254" s="135" t="s">
        <v>2143</v>
      </c>
      <c r="F254" s="135" t="s">
        <v>2144</v>
      </c>
      <c r="G254" s="316"/>
    </row>
    <row r="255" spans="1:7" x14ac:dyDescent="0.25">
      <c r="A255" s="52" t="s">
        <v>9</v>
      </c>
      <c r="B255" s="52" t="s">
        <v>1414</v>
      </c>
      <c r="C255" s="135">
        <v>-33.230984999999997</v>
      </c>
      <c r="D255" s="135">
        <v>-58.499161999999998</v>
      </c>
      <c r="E255" s="135" t="s">
        <v>2145</v>
      </c>
      <c r="F255" s="135" t="s">
        <v>2146</v>
      </c>
      <c r="G255" s="317"/>
    </row>
    <row r="256" spans="1:7" x14ac:dyDescent="0.25">
      <c r="A256" s="52" t="s">
        <v>9</v>
      </c>
      <c r="B256" s="52" t="s">
        <v>1326</v>
      </c>
      <c r="C256" s="135">
        <v>-32.911211999999999</v>
      </c>
      <c r="D256" s="135">
        <v>-59.082777999999998</v>
      </c>
      <c r="E256" s="135" t="s">
        <v>2147</v>
      </c>
      <c r="F256" s="135" t="s">
        <v>2148</v>
      </c>
      <c r="G256" s="317"/>
    </row>
    <row r="257" spans="1:7" x14ac:dyDescent="0.25">
      <c r="A257" s="52" t="s">
        <v>9</v>
      </c>
      <c r="B257" s="52" t="s">
        <v>841</v>
      </c>
      <c r="C257" s="135">
        <v>-33.088596000000003</v>
      </c>
      <c r="D257" s="135">
        <v>-59.096601</v>
      </c>
      <c r="E257" s="135" t="s">
        <v>2149</v>
      </c>
      <c r="F257" s="135" t="s">
        <v>2150</v>
      </c>
      <c r="G257" s="317"/>
    </row>
    <row r="258" spans="1:7" x14ac:dyDescent="0.25">
      <c r="A258" s="52" t="s">
        <v>9</v>
      </c>
      <c r="B258" s="52" t="s">
        <v>1415</v>
      </c>
      <c r="C258" s="135">
        <v>-32.809370999999999</v>
      </c>
      <c r="D258" s="135">
        <v>-58.666325999999998</v>
      </c>
      <c r="E258" s="135" t="s">
        <v>2151</v>
      </c>
      <c r="F258" s="135" t="s">
        <v>2152</v>
      </c>
      <c r="G258" s="320"/>
    </row>
    <row r="259" spans="1:7" x14ac:dyDescent="0.25">
      <c r="A259" s="52" t="s">
        <v>9</v>
      </c>
      <c r="B259" s="52" t="s">
        <v>1416</v>
      </c>
      <c r="C259" s="135">
        <v>-33.066068000000001</v>
      </c>
      <c r="D259" s="135">
        <v>-58.38964</v>
      </c>
      <c r="E259" s="135" t="s">
        <v>2153</v>
      </c>
      <c r="F259" s="135" t="s">
        <v>2154</v>
      </c>
      <c r="G259" s="321"/>
    </row>
    <row r="260" spans="1:7" x14ac:dyDescent="0.25">
      <c r="A260" s="52" t="s">
        <v>9</v>
      </c>
      <c r="B260" s="52" t="s">
        <v>1417</v>
      </c>
      <c r="C260" s="135">
        <v>-33.101978000000003</v>
      </c>
      <c r="D260" s="135">
        <v>-58.578887999999999</v>
      </c>
      <c r="E260" s="135" t="s">
        <v>2155</v>
      </c>
      <c r="F260" s="135" t="s">
        <v>2156</v>
      </c>
      <c r="G260" s="317"/>
    </row>
    <row r="261" spans="1:7" x14ac:dyDescent="0.25">
      <c r="A261" s="52" t="s">
        <v>9</v>
      </c>
      <c r="B261" s="52" t="s">
        <v>1196</v>
      </c>
      <c r="C261" s="135">
        <v>-33.145460999999997</v>
      </c>
      <c r="D261" s="135">
        <v>-59.208055999999999</v>
      </c>
      <c r="E261" s="135" t="s">
        <v>2157</v>
      </c>
      <c r="F261" s="135" t="s">
        <v>2158</v>
      </c>
      <c r="G261" s="265">
        <v>750</v>
      </c>
    </row>
    <row r="262" spans="1:7" x14ac:dyDescent="0.25">
      <c r="A262" s="52" t="s">
        <v>9</v>
      </c>
      <c r="B262" s="52" t="s">
        <v>1197</v>
      </c>
      <c r="C262" s="135">
        <v>-32.592129999999997</v>
      </c>
      <c r="D262" s="135">
        <v>-58.905928000000003</v>
      </c>
      <c r="E262" s="135" t="s">
        <v>2159</v>
      </c>
      <c r="F262" s="135" t="s">
        <v>2160</v>
      </c>
      <c r="G262" s="265">
        <v>47</v>
      </c>
    </row>
    <row r="263" spans="1:7" x14ac:dyDescent="0.25">
      <c r="A263" s="52" t="s">
        <v>9</v>
      </c>
      <c r="B263" s="52" t="s">
        <v>1200</v>
      </c>
      <c r="C263" s="135">
        <v>-32.804430000000004</v>
      </c>
      <c r="D263" s="135">
        <v>-58.882634000000003</v>
      </c>
      <c r="E263" s="135" t="s">
        <v>2161</v>
      </c>
      <c r="F263" s="135" t="s">
        <v>2162</v>
      </c>
      <c r="G263" s="265">
        <v>158</v>
      </c>
    </row>
    <row r="264" spans="1:7" x14ac:dyDescent="0.25">
      <c r="A264" s="52" t="s">
        <v>9</v>
      </c>
      <c r="B264" s="52" t="s">
        <v>1199</v>
      </c>
      <c r="C264" s="135">
        <v>-32.837389000000002</v>
      </c>
      <c r="D264" s="135">
        <v>-58.802649000000002</v>
      </c>
      <c r="E264" s="135" t="s">
        <v>2163</v>
      </c>
      <c r="F264" s="135" t="s">
        <v>2164</v>
      </c>
      <c r="G264" s="265">
        <v>144</v>
      </c>
    </row>
    <row r="265" spans="1:7" x14ac:dyDescent="0.25">
      <c r="A265" s="52" t="s">
        <v>9</v>
      </c>
      <c r="B265" s="52" t="s">
        <v>362</v>
      </c>
      <c r="C265" s="135">
        <v>-32.535831999999999</v>
      </c>
      <c r="D265" s="135">
        <v>-58.934010000000001</v>
      </c>
      <c r="E265" s="135" t="s">
        <v>2165</v>
      </c>
      <c r="F265" s="135" t="s">
        <v>2166</v>
      </c>
      <c r="G265" s="265">
        <v>996</v>
      </c>
    </row>
    <row r="266" spans="1:7" x14ac:dyDescent="0.25">
      <c r="A266" s="52" t="s">
        <v>9</v>
      </c>
      <c r="B266" s="52" t="s">
        <v>9</v>
      </c>
      <c r="C266" s="135">
        <v>-33.007798000000001</v>
      </c>
      <c r="D266" s="135">
        <v>-58.510770000000001</v>
      </c>
      <c r="E266" s="135" t="s">
        <v>2167</v>
      </c>
      <c r="F266" s="135" t="s">
        <v>2168</v>
      </c>
      <c r="G266" s="265">
        <v>80614</v>
      </c>
    </row>
    <row r="267" spans="1:7" x14ac:dyDescent="0.25">
      <c r="A267" s="52" t="s">
        <v>9</v>
      </c>
      <c r="B267" s="52" t="s">
        <v>1418</v>
      </c>
      <c r="C267" s="135">
        <v>-32.926048999999999</v>
      </c>
      <c r="D267" s="135">
        <v>-58.623061</v>
      </c>
      <c r="E267" s="135" t="s">
        <v>2169</v>
      </c>
      <c r="F267" s="135" t="s">
        <v>2170</v>
      </c>
      <c r="G267" s="317"/>
    </row>
    <row r="268" spans="1:7" x14ac:dyDescent="0.25">
      <c r="A268" s="52" t="s">
        <v>9</v>
      </c>
      <c r="B268" s="52" t="s">
        <v>706</v>
      </c>
      <c r="C268" s="135">
        <v>-32.925865000000002</v>
      </c>
      <c r="D268" s="135">
        <v>-58.949649000000001</v>
      </c>
      <c r="E268" s="135" t="s">
        <v>2171</v>
      </c>
      <c r="F268" s="135" t="s">
        <v>2172</v>
      </c>
      <c r="G268" s="265">
        <v>298</v>
      </c>
    </row>
    <row r="269" spans="1:7" x14ac:dyDescent="0.25">
      <c r="A269" s="52" t="s">
        <v>9</v>
      </c>
      <c r="B269" s="52" t="s">
        <v>1419</v>
      </c>
      <c r="C269" s="135">
        <v>-32.601137999999999</v>
      </c>
      <c r="D269" s="135">
        <v>-58.874439000000002</v>
      </c>
      <c r="E269" s="135" t="s">
        <v>2173</v>
      </c>
      <c r="F269" s="135" t="s">
        <v>2174</v>
      </c>
      <c r="G269" s="320"/>
    </row>
    <row r="270" spans="1:7" x14ac:dyDescent="0.25">
      <c r="A270" s="52" t="s">
        <v>9</v>
      </c>
      <c r="B270" s="52" t="s">
        <v>1420</v>
      </c>
      <c r="C270" s="135">
        <v>-33.496116999999998</v>
      </c>
      <c r="D270" s="135">
        <v>-58.862768000000003</v>
      </c>
      <c r="E270" s="135" t="s">
        <v>2175</v>
      </c>
      <c r="F270" s="135" t="s">
        <v>2176</v>
      </c>
      <c r="G270" s="320"/>
    </row>
    <row r="271" spans="1:7" x14ac:dyDescent="0.25">
      <c r="A271" s="52" t="s">
        <v>9</v>
      </c>
      <c r="B271" s="52" t="s">
        <v>17</v>
      </c>
      <c r="C271" s="135">
        <v>-33.036521999999998</v>
      </c>
      <c r="D271" s="135">
        <v>-58.999085999999998</v>
      </c>
      <c r="E271" s="135" t="s">
        <v>2177</v>
      </c>
      <c r="F271" s="135" t="s">
        <v>2178</v>
      </c>
      <c r="G271" s="265">
        <v>6180</v>
      </c>
    </row>
    <row r="272" spans="1:7" x14ac:dyDescent="0.25">
      <c r="A272" s="52" t="s">
        <v>9</v>
      </c>
      <c r="B272" s="52" t="s">
        <v>1091</v>
      </c>
      <c r="C272" s="135">
        <v>-33.163131999999997</v>
      </c>
      <c r="D272" s="135">
        <v>-58.900958000000003</v>
      </c>
      <c r="E272" s="135" t="s">
        <v>2179</v>
      </c>
      <c r="F272" s="135" t="s">
        <v>2180</v>
      </c>
      <c r="G272" s="317"/>
    </row>
    <row r="273" spans="1:7" x14ac:dyDescent="0.25">
      <c r="A273" s="52" t="s">
        <v>9</v>
      </c>
      <c r="B273" s="52" t="s">
        <v>1198</v>
      </c>
      <c r="C273" s="135">
        <v>-32.946179000000001</v>
      </c>
      <c r="D273" s="135">
        <v>-58.640016000000003</v>
      </c>
      <c r="E273" s="135" t="s">
        <v>2181</v>
      </c>
      <c r="F273" s="135" t="s">
        <v>2182</v>
      </c>
      <c r="G273" s="320"/>
    </row>
    <row r="274" spans="1:7" x14ac:dyDescent="0.25">
      <c r="A274" s="52" t="s">
        <v>9</v>
      </c>
      <c r="B274" s="52" t="s">
        <v>1000</v>
      </c>
      <c r="C274" s="135">
        <v>-32.770237000000002</v>
      </c>
      <c r="D274" s="135">
        <v>-58.906294000000003</v>
      </c>
      <c r="E274" s="135" t="s">
        <v>2183</v>
      </c>
      <c r="F274" s="135" t="s">
        <v>2184</v>
      </c>
      <c r="G274" s="265">
        <v>96</v>
      </c>
    </row>
    <row r="275" spans="1:7" x14ac:dyDescent="0.25">
      <c r="A275" s="52" t="s">
        <v>9</v>
      </c>
      <c r="B275" s="52" t="s">
        <v>1421</v>
      </c>
      <c r="C275" s="135">
        <v>-33.079770000000003</v>
      </c>
      <c r="D275" s="135">
        <v>-58.783462</v>
      </c>
      <c r="E275" s="135" t="s">
        <v>2185</v>
      </c>
      <c r="F275" s="135" t="s">
        <v>2186</v>
      </c>
      <c r="G275" s="317"/>
    </row>
    <row r="276" spans="1:7" x14ac:dyDescent="0.25">
      <c r="A276" s="52" t="s">
        <v>9</v>
      </c>
      <c r="B276" s="52" t="s">
        <v>1201</v>
      </c>
      <c r="C276" s="135">
        <v>-32.943337999999997</v>
      </c>
      <c r="D276" s="135">
        <v>-58.528996999999997</v>
      </c>
      <c r="E276" s="135" t="s">
        <v>2187</v>
      </c>
      <c r="F276" s="135" t="s">
        <v>2188</v>
      </c>
      <c r="G276" s="317"/>
    </row>
    <row r="277" spans="1:7" x14ac:dyDescent="0.25">
      <c r="A277" s="52" t="s">
        <v>9</v>
      </c>
      <c r="B277" s="52" t="s">
        <v>933</v>
      </c>
      <c r="C277" s="135">
        <v>-33.300096000000003</v>
      </c>
      <c r="D277" s="135">
        <v>-58.710541999999997</v>
      </c>
      <c r="E277" s="135" t="s">
        <v>2189</v>
      </c>
      <c r="F277" s="135" t="s">
        <v>2190</v>
      </c>
      <c r="G277" s="317"/>
    </row>
    <row r="278" spans="1:7" x14ac:dyDescent="0.25">
      <c r="A278" s="52" t="s">
        <v>9</v>
      </c>
      <c r="B278" s="52" t="s">
        <v>1202</v>
      </c>
      <c r="C278" s="135">
        <v>-33.017372999999999</v>
      </c>
      <c r="D278" s="135">
        <v>-58.475033000000003</v>
      </c>
      <c r="E278" s="135" t="s">
        <v>2191</v>
      </c>
      <c r="F278" s="135" t="s">
        <v>2192</v>
      </c>
      <c r="G278" s="265">
        <v>2030</v>
      </c>
    </row>
    <row r="279" spans="1:7" x14ac:dyDescent="0.25">
      <c r="A279" s="52" t="s">
        <v>9</v>
      </c>
      <c r="B279" s="52" t="s">
        <v>1422</v>
      </c>
      <c r="C279" s="135">
        <v>-33.070213000000003</v>
      </c>
      <c r="D279" s="135">
        <v>-58.427655000000001</v>
      </c>
      <c r="E279" s="135" t="s">
        <v>2193</v>
      </c>
      <c r="F279" s="135" t="s">
        <v>2194</v>
      </c>
      <c r="G279" s="317"/>
    </row>
    <row r="280" spans="1:7" x14ac:dyDescent="0.25">
      <c r="A280" s="52" t="s">
        <v>9</v>
      </c>
      <c r="B280" s="52" t="s">
        <v>1423</v>
      </c>
      <c r="C280" s="135">
        <v>-33.054957999999999</v>
      </c>
      <c r="D280" s="135">
        <v>-58.257621999999998</v>
      </c>
      <c r="E280" s="135" t="s">
        <v>2195</v>
      </c>
      <c r="F280" s="135" t="s">
        <v>2196</v>
      </c>
      <c r="G280" s="320"/>
    </row>
    <row r="281" spans="1:7" x14ac:dyDescent="0.25">
      <c r="A281" s="52" t="s">
        <v>9</v>
      </c>
      <c r="B281" s="52" t="s">
        <v>1424</v>
      </c>
      <c r="C281" s="135">
        <v>-32.631540999999999</v>
      </c>
      <c r="D281" s="135">
        <v>-58.578744999999998</v>
      </c>
      <c r="E281" s="135" t="s">
        <v>2197</v>
      </c>
      <c r="F281" s="135" t="s">
        <v>2198</v>
      </c>
      <c r="G281" s="320"/>
    </row>
    <row r="282" spans="1:7" x14ac:dyDescent="0.25">
      <c r="A282" s="52" t="s">
        <v>9</v>
      </c>
      <c r="B282" s="52" t="s">
        <v>996</v>
      </c>
      <c r="C282" s="135">
        <v>-32.747345000000003</v>
      </c>
      <c r="D282" s="135">
        <v>-58.573793000000002</v>
      </c>
      <c r="E282" s="135" t="s">
        <v>2199</v>
      </c>
      <c r="F282" s="135" t="s">
        <v>2200</v>
      </c>
      <c r="G282" s="317"/>
    </row>
    <row r="283" spans="1:7" x14ac:dyDescent="0.25">
      <c r="A283" s="52" t="s">
        <v>9</v>
      </c>
      <c r="B283" s="52" t="s">
        <v>997</v>
      </c>
      <c r="C283" s="135">
        <v>-33.080883999999998</v>
      </c>
      <c r="D283" s="135">
        <v>-58.663043000000002</v>
      </c>
      <c r="E283" s="135" t="s">
        <v>2201</v>
      </c>
      <c r="F283" s="135" t="s">
        <v>2202</v>
      </c>
      <c r="G283" s="317"/>
    </row>
    <row r="284" spans="1:7" x14ac:dyDescent="0.25">
      <c r="A284" s="52" t="s">
        <v>9</v>
      </c>
      <c r="B284" s="52" t="s">
        <v>1425</v>
      </c>
      <c r="C284" s="135">
        <v>-32.891544000000003</v>
      </c>
      <c r="D284" s="135">
        <v>-59.080271000000003</v>
      </c>
      <c r="E284" s="135" t="s">
        <v>2203</v>
      </c>
      <c r="F284" s="135" t="s">
        <v>2204</v>
      </c>
      <c r="G284" s="320"/>
    </row>
    <row r="285" spans="1:7" x14ac:dyDescent="0.25">
      <c r="A285" s="52" t="s">
        <v>9</v>
      </c>
      <c r="B285" s="52" t="s">
        <v>1426</v>
      </c>
      <c r="C285" s="135">
        <v>-32.91621</v>
      </c>
      <c r="D285" s="135">
        <v>-58.749125999999997</v>
      </c>
      <c r="E285" s="135" t="s">
        <v>2205</v>
      </c>
      <c r="F285" s="135" t="s">
        <v>2206</v>
      </c>
      <c r="G285" s="317"/>
    </row>
    <row r="286" spans="1:7" x14ac:dyDescent="0.25">
      <c r="A286" s="52" t="s">
        <v>9</v>
      </c>
      <c r="B286" s="52" t="s">
        <v>143</v>
      </c>
      <c r="C286" s="135">
        <v>-32.691046</v>
      </c>
      <c r="D286" s="135">
        <v>-58.888420000000004</v>
      </c>
      <c r="E286" s="135" t="s">
        <v>2207</v>
      </c>
      <c r="F286" s="135" t="s">
        <v>2208</v>
      </c>
      <c r="G286" s="265">
        <v>8580</v>
      </c>
    </row>
    <row r="287" spans="1:7" x14ac:dyDescent="0.25">
      <c r="A287" s="52" t="s">
        <v>9</v>
      </c>
      <c r="B287" s="52" t="s">
        <v>1427</v>
      </c>
      <c r="C287" s="135">
        <v>-33.130868999999997</v>
      </c>
      <c r="D287" s="135">
        <v>-58.765039999999999</v>
      </c>
      <c r="E287" s="135" t="s">
        <v>2209</v>
      </c>
      <c r="F287" s="135" t="s">
        <v>2210</v>
      </c>
      <c r="G287" s="317"/>
    </row>
    <row r="288" spans="1:7" x14ac:dyDescent="0.25">
      <c r="A288" s="52" t="s">
        <v>15</v>
      </c>
      <c r="B288" s="52" t="s">
        <v>1428</v>
      </c>
      <c r="C288" s="135">
        <v>-33.745601000000001</v>
      </c>
      <c r="D288" s="135">
        <v>-58.977373</v>
      </c>
      <c r="E288" s="135" t="s">
        <v>2211</v>
      </c>
      <c r="F288" s="135" t="s">
        <v>2212</v>
      </c>
      <c r="G288" s="317"/>
    </row>
    <row r="289" spans="1:7" x14ac:dyDescent="0.25">
      <c r="A289" s="52" t="s">
        <v>15</v>
      </c>
      <c r="B289" s="52" t="s">
        <v>1429</v>
      </c>
      <c r="C289" s="135">
        <v>-33.856181999999997</v>
      </c>
      <c r="D289" s="135">
        <v>-58.852744999999999</v>
      </c>
      <c r="E289" s="135" t="s">
        <v>2213</v>
      </c>
      <c r="F289" s="135" t="s">
        <v>2214</v>
      </c>
      <c r="G289" s="317"/>
    </row>
    <row r="290" spans="1:7" x14ac:dyDescent="0.25">
      <c r="A290" s="52" t="s">
        <v>15</v>
      </c>
      <c r="B290" s="52" t="s">
        <v>1430</v>
      </c>
      <c r="C290" s="135">
        <v>-33.775092999999998</v>
      </c>
      <c r="D290" s="135">
        <v>-58.609552999999998</v>
      </c>
      <c r="E290" s="135" t="s">
        <v>2215</v>
      </c>
      <c r="F290" s="135" t="s">
        <v>2216</v>
      </c>
      <c r="G290" s="317"/>
    </row>
    <row r="291" spans="1:7" x14ac:dyDescent="0.25">
      <c r="A291" s="52" t="s">
        <v>15</v>
      </c>
      <c r="B291" s="52" t="s">
        <v>1431</v>
      </c>
      <c r="C291" s="135">
        <v>-33.645454999999998</v>
      </c>
      <c r="D291" s="135">
        <v>-58.830226000000003</v>
      </c>
      <c r="E291" s="135" t="s">
        <v>2217</v>
      </c>
      <c r="F291" s="135" t="s">
        <v>2218</v>
      </c>
      <c r="G291" s="317"/>
    </row>
    <row r="292" spans="1:7" x14ac:dyDescent="0.25">
      <c r="A292" s="52" t="s">
        <v>15</v>
      </c>
      <c r="B292" s="52" t="s">
        <v>1432</v>
      </c>
      <c r="C292" s="135">
        <v>-33.547333999999999</v>
      </c>
      <c r="D292" s="135">
        <v>-58.624709000000003</v>
      </c>
      <c r="E292" s="135" t="s">
        <v>2219</v>
      </c>
      <c r="F292" s="135" t="s">
        <v>2220</v>
      </c>
      <c r="G292" s="320"/>
    </row>
    <row r="293" spans="1:7" x14ac:dyDescent="0.25">
      <c r="A293" s="52" t="s">
        <v>15</v>
      </c>
      <c r="B293" s="52" t="s">
        <v>1433</v>
      </c>
      <c r="C293" s="135">
        <v>-33.647364000000003</v>
      </c>
      <c r="D293" s="135">
        <v>-58.595723999999997</v>
      </c>
      <c r="E293" s="135" t="s">
        <v>2221</v>
      </c>
      <c r="F293" s="135" t="s">
        <v>2222</v>
      </c>
      <c r="G293" s="317"/>
    </row>
    <row r="294" spans="1:7" x14ac:dyDescent="0.25">
      <c r="A294" s="52" t="s">
        <v>15</v>
      </c>
      <c r="B294" s="52" t="s">
        <v>1434</v>
      </c>
      <c r="C294" s="135">
        <v>-33.999813000000003</v>
      </c>
      <c r="D294" s="135">
        <v>-58.556165</v>
      </c>
      <c r="E294" s="135" t="s">
        <v>2223</v>
      </c>
      <c r="F294" s="135" t="s">
        <v>2224</v>
      </c>
      <c r="G294" s="317"/>
    </row>
    <row r="295" spans="1:7" x14ac:dyDescent="0.25">
      <c r="A295" s="52" t="s">
        <v>15</v>
      </c>
      <c r="B295" s="52" t="s">
        <v>1435</v>
      </c>
      <c r="C295" s="135">
        <v>-33.863709999999998</v>
      </c>
      <c r="D295" s="135">
        <v>-58.674202999999999</v>
      </c>
      <c r="E295" s="135" t="s">
        <v>2225</v>
      </c>
      <c r="F295" s="135" t="s">
        <v>2226</v>
      </c>
      <c r="G295" s="317"/>
    </row>
    <row r="296" spans="1:7" x14ac:dyDescent="0.25">
      <c r="A296" s="52" t="s">
        <v>15</v>
      </c>
      <c r="B296" s="52" t="s">
        <v>1436</v>
      </c>
      <c r="C296" s="135">
        <v>-33.659534000000001</v>
      </c>
      <c r="D296" s="135">
        <v>-58.722721999999997</v>
      </c>
      <c r="E296" s="135" t="s">
        <v>2227</v>
      </c>
      <c r="F296" s="135" t="s">
        <v>2228</v>
      </c>
      <c r="G296" s="317"/>
    </row>
    <row r="297" spans="1:7" x14ac:dyDescent="0.25">
      <c r="A297" s="52" t="s">
        <v>15</v>
      </c>
      <c r="B297" s="52" t="s">
        <v>1437</v>
      </c>
      <c r="C297" s="135">
        <v>-33.563544</v>
      </c>
      <c r="D297" s="135">
        <v>-58.561318</v>
      </c>
      <c r="E297" s="135" t="s">
        <v>2229</v>
      </c>
      <c r="F297" s="135" t="s">
        <v>2230</v>
      </c>
      <c r="G297" s="317"/>
    </row>
    <row r="298" spans="1:7" x14ac:dyDescent="0.25">
      <c r="A298" s="52" t="s">
        <v>15</v>
      </c>
      <c r="B298" s="52" t="s">
        <v>941</v>
      </c>
      <c r="C298" s="135">
        <v>-33.859366000000001</v>
      </c>
      <c r="D298" s="135">
        <v>-58.875317000000003</v>
      </c>
      <c r="E298" s="135" t="s">
        <v>2231</v>
      </c>
      <c r="F298" s="135" t="s">
        <v>2232</v>
      </c>
      <c r="G298" s="317"/>
    </row>
    <row r="299" spans="1:7" x14ac:dyDescent="0.25">
      <c r="A299" s="52" t="s">
        <v>15</v>
      </c>
      <c r="B299" s="52" t="s">
        <v>107</v>
      </c>
      <c r="C299" s="135">
        <v>-33.499414000000002</v>
      </c>
      <c r="D299" s="135">
        <v>-58.800355000000003</v>
      </c>
      <c r="E299" s="135" t="s">
        <v>2233</v>
      </c>
      <c r="F299" s="135" t="s">
        <v>2234</v>
      </c>
      <c r="G299" s="265">
        <v>1730</v>
      </c>
    </row>
    <row r="300" spans="1:7" x14ac:dyDescent="0.25">
      <c r="A300" s="52" t="s">
        <v>15</v>
      </c>
      <c r="B300" s="52" t="s">
        <v>1438</v>
      </c>
      <c r="C300" s="135">
        <v>-33.584418999999997</v>
      </c>
      <c r="D300" s="135">
        <v>-58.796970999999999</v>
      </c>
      <c r="E300" s="135" t="s">
        <v>2235</v>
      </c>
      <c r="F300" s="135" t="s">
        <v>2236</v>
      </c>
    </row>
    <row r="301" spans="1:7" x14ac:dyDescent="0.25">
      <c r="A301" s="52" t="s">
        <v>15</v>
      </c>
      <c r="B301" s="52" t="s">
        <v>1439</v>
      </c>
      <c r="C301" s="135">
        <v>-33.230671999999998</v>
      </c>
      <c r="D301" s="135">
        <v>-59.42192</v>
      </c>
      <c r="E301" s="135" t="s">
        <v>2237</v>
      </c>
      <c r="F301" s="135" t="s">
        <v>2238</v>
      </c>
    </row>
    <row r="302" spans="1:7" x14ac:dyDescent="0.25">
      <c r="A302" s="52" t="s">
        <v>15</v>
      </c>
      <c r="B302" s="52" t="s">
        <v>1417</v>
      </c>
      <c r="C302" s="135">
        <v>-33.485424000000002</v>
      </c>
      <c r="D302" s="135">
        <v>-58.944482999999998</v>
      </c>
      <c r="E302" s="135" t="s">
        <v>2239</v>
      </c>
      <c r="F302" s="135" t="s">
        <v>2240</v>
      </c>
    </row>
    <row r="303" spans="1:7" x14ac:dyDescent="0.25">
      <c r="A303" s="52" t="s">
        <v>15</v>
      </c>
      <c r="B303" s="52" t="s">
        <v>1440</v>
      </c>
      <c r="C303" s="135">
        <v>-33.544907000000002</v>
      </c>
      <c r="D303" s="135">
        <v>-58.951188000000002</v>
      </c>
      <c r="E303" s="135" t="s">
        <v>2241</v>
      </c>
      <c r="F303" s="135" t="s">
        <v>2242</v>
      </c>
      <c r="G303" s="317"/>
    </row>
    <row r="304" spans="1:7" x14ac:dyDescent="0.25">
      <c r="A304" s="52" t="s">
        <v>15</v>
      </c>
      <c r="B304" s="52" t="s">
        <v>1441</v>
      </c>
      <c r="C304" s="135">
        <v>-33.862271999999997</v>
      </c>
      <c r="D304" s="135">
        <v>-58.947805000000002</v>
      </c>
      <c r="E304" s="135" t="s">
        <v>2243</v>
      </c>
      <c r="F304" s="135" t="s">
        <v>2244</v>
      </c>
      <c r="G304" s="317"/>
    </row>
    <row r="305" spans="1:7" x14ac:dyDescent="0.25">
      <c r="A305" s="52" t="s">
        <v>15</v>
      </c>
      <c r="B305" s="52" t="s">
        <v>1442</v>
      </c>
      <c r="C305" s="135">
        <v>-33.647173000000002</v>
      </c>
      <c r="D305" s="135">
        <v>-59.046661</v>
      </c>
      <c r="E305" s="135" t="s">
        <v>2245</v>
      </c>
      <c r="F305" s="135" t="s">
        <v>2246</v>
      </c>
      <c r="G305" s="317"/>
    </row>
    <row r="306" spans="1:7" x14ac:dyDescent="0.25">
      <c r="A306" s="52" t="s">
        <v>15</v>
      </c>
      <c r="B306" s="52" t="s">
        <v>1139</v>
      </c>
      <c r="C306" s="135">
        <v>-33.742477000000001</v>
      </c>
      <c r="D306" s="135">
        <v>-59.157589999999999</v>
      </c>
      <c r="E306" s="135" t="s">
        <v>2247</v>
      </c>
      <c r="F306" s="135" t="s">
        <v>2248</v>
      </c>
      <c r="G306" s="265">
        <v>4520</v>
      </c>
    </row>
    <row r="307" spans="1:7" x14ac:dyDescent="0.25">
      <c r="A307" s="52" t="s">
        <v>15</v>
      </c>
      <c r="B307" s="52" t="s">
        <v>1443</v>
      </c>
      <c r="C307" s="135">
        <v>-33.545996000000002</v>
      </c>
      <c r="D307" s="135">
        <v>-59.313673999999999</v>
      </c>
      <c r="E307" s="135" t="s">
        <v>2249</v>
      </c>
      <c r="F307" s="135" t="s">
        <v>2250</v>
      </c>
      <c r="G307" s="265">
        <v>574</v>
      </c>
    </row>
    <row r="308" spans="1:7" x14ac:dyDescent="0.25">
      <c r="A308" s="52" t="s">
        <v>15</v>
      </c>
      <c r="B308" s="52" t="s">
        <v>1444</v>
      </c>
      <c r="C308" s="135">
        <v>-33.708694000000001</v>
      </c>
      <c r="D308" s="135">
        <v>-59.032401</v>
      </c>
      <c r="E308" s="135" t="s">
        <v>2251</v>
      </c>
      <c r="F308" s="135" t="s">
        <v>2252</v>
      </c>
      <c r="G308" s="265">
        <v>1940</v>
      </c>
    </row>
    <row r="309" spans="1:7" x14ac:dyDescent="0.25">
      <c r="A309" s="52" t="s">
        <v>15</v>
      </c>
      <c r="B309" s="52" t="s">
        <v>1008</v>
      </c>
      <c r="C309" s="135">
        <v>-33.608592999999999</v>
      </c>
      <c r="D309" s="135">
        <v>-59.278379999999999</v>
      </c>
      <c r="E309" s="135" t="s">
        <v>2253</v>
      </c>
      <c r="F309" s="135" t="s">
        <v>2254</v>
      </c>
      <c r="G309" s="320"/>
    </row>
    <row r="310" spans="1:7" x14ac:dyDescent="0.25">
      <c r="A310" s="52" t="s">
        <v>15</v>
      </c>
      <c r="B310" s="52" t="s">
        <v>620</v>
      </c>
      <c r="C310" s="135">
        <v>-33.435774000000002</v>
      </c>
      <c r="D310" s="135">
        <v>-59.068857000000001</v>
      </c>
      <c r="E310" s="135" t="s">
        <v>2255</v>
      </c>
      <c r="F310" s="135" t="s">
        <v>2256</v>
      </c>
      <c r="G310" s="265">
        <v>574</v>
      </c>
    </row>
    <row r="311" spans="1:7" x14ac:dyDescent="0.25">
      <c r="A311" s="52" t="s">
        <v>15</v>
      </c>
      <c r="B311" s="52" t="s">
        <v>1018</v>
      </c>
      <c r="C311" s="135">
        <v>-33.457929</v>
      </c>
      <c r="D311" s="135">
        <v>-58.678190999999998</v>
      </c>
      <c r="E311" s="135" t="s">
        <v>2257</v>
      </c>
      <c r="F311" s="135" t="s">
        <v>2258</v>
      </c>
      <c r="G311" s="265"/>
    </row>
    <row r="312" spans="1:7" x14ac:dyDescent="0.25">
      <c r="A312" s="52" t="s">
        <v>15</v>
      </c>
      <c r="B312" s="52" t="s">
        <v>1445</v>
      </c>
      <c r="C312" s="135">
        <v>-33.828225000000003</v>
      </c>
      <c r="D312" s="135">
        <v>-59.029707999999999</v>
      </c>
      <c r="E312" s="135" t="s">
        <v>2259</v>
      </c>
      <c r="F312" s="135" t="s">
        <v>2260</v>
      </c>
      <c r="G312" s="320"/>
    </row>
    <row r="313" spans="1:7" x14ac:dyDescent="0.25">
      <c r="A313" s="52" t="s">
        <v>15</v>
      </c>
      <c r="B313" s="52" t="s">
        <v>1446</v>
      </c>
      <c r="C313" s="135">
        <v>-33.661642000000001</v>
      </c>
      <c r="D313" s="135">
        <v>-59.243380000000002</v>
      </c>
      <c r="E313" s="135" t="s">
        <v>2261</v>
      </c>
      <c r="F313" s="135" t="s">
        <v>2262</v>
      </c>
      <c r="G313" s="320"/>
    </row>
    <row r="314" spans="1:7" x14ac:dyDescent="0.25">
      <c r="A314" s="52" t="s">
        <v>15</v>
      </c>
      <c r="B314" s="52" t="s">
        <v>1447</v>
      </c>
      <c r="C314" s="135">
        <v>-33.606577000000001</v>
      </c>
      <c r="D314" s="135">
        <v>-58.778945999999998</v>
      </c>
      <c r="E314" s="135" t="s">
        <v>2263</v>
      </c>
      <c r="F314" s="135" t="s">
        <v>2264</v>
      </c>
      <c r="G314" s="317"/>
    </row>
    <row r="315" spans="1:7" x14ac:dyDescent="0.25">
      <c r="A315" s="52" t="s">
        <v>15</v>
      </c>
      <c r="B315" s="52" t="s">
        <v>283</v>
      </c>
      <c r="C315" s="135">
        <v>-33.715603000000002</v>
      </c>
      <c r="D315" s="135">
        <v>-58.665264000000001</v>
      </c>
      <c r="E315" s="135" t="s">
        <v>2265</v>
      </c>
      <c r="F315" s="135" t="s">
        <v>2266</v>
      </c>
      <c r="G315" s="265">
        <v>1940</v>
      </c>
    </row>
    <row r="316" spans="1:7" x14ac:dyDescent="0.25">
      <c r="A316" s="52" t="s">
        <v>11</v>
      </c>
      <c r="B316" s="52" t="s">
        <v>64</v>
      </c>
      <c r="C316" s="135">
        <v>-31.457364999999999</v>
      </c>
      <c r="D316" s="135">
        <v>-59.598571999999997</v>
      </c>
      <c r="E316" s="135" t="s">
        <v>2267</v>
      </c>
      <c r="F316" s="135" t="s">
        <v>2268</v>
      </c>
      <c r="G316" s="265">
        <v>2410</v>
      </c>
    </row>
    <row r="317" spans="1:7" x14ac:dyDescent="0.25">
      <c r="A317" s="52" t="s">
        <v>11</v>
      </c>
      <c r="B317" s="52" t="s">
        <v>1448</v>
      </c>
      <c r="C317" s="135">
        <v>-31.327428000000001</v>
      </c>
      <c r="D317" s="135">
        <v>-59.755195000000001</v>
      </c>
      <c r="E317" s="135" t="s">
        <v>2269</v>
      </c>
      <c r="F317" s="135" t="s">
        <v>2270</v>
      </c>
      <c r="G317" s="320"/>
    </row>
    <row r="318" spans="1:7" x14ac:dyDescent="0.25">
      <c r="A318" s="52" t="s">
        <v>11</v>
      </c>
      <c r="B318" s="52" t="s">
        <v>1449</v>
      </c>
      <c r="C318" s="135">
        <v>-31.167577000000001</v>
      </c>
      <c r="D318" s="135">
        <v>-59.333298999999997</v>
      </c>
      <c r="E318" s="135" t="s">
        <v>2271</v>
      </c>
      <c r="F318" s="135" t="s">
        <v>2272</v>
      </c>
      <c r="G318" s="317"/>
    </row>
    <row r="319" spans="1:7" x14ac:dyDescent="0.25">
      <c r="A319" s="52" t="s">
        <v>11</v>
      </c>
      <c r="B319" s="52" t="s">
        <v>1101</v>
      </c>
      <c r="C319" s="135">
        <v>-31.234885999999999</v>
      </c>
      <c r="D319" s="135">
        <v>-59.876533999999999</v>
      </c>
      <c r="E319" s="135" t="s">
        <v>2273</v>
      </c>
      <c r="F319" s="135" t="s">
        <v>2274</v>
      </c>
      <c r="G319" s="317"/>
    </row>
    <row r="320" spans="1:7" x14ac:dyDescent="0.25">
      <c r="A320" s="52" t="s">
        <v>11</v>
      </c>
      <c r="B320" s="52" t="s">
        <v>1450</v>
      </c>
      <c r="C320" s="135">
        <v>-31.355741999999999</v>
      </c>
      <c r="D320" s="135">
        <v>-59.83428</v>
      </c>
      <c r="E320" s="135" t="s">
        <v>2275</v>
      </c>
      <c r="F320" s="135" t="s">
        <v>2276</v>
      </c>
    </row>
    <row r="321" spans="1:7" x14ac:dyDescent="0.25">
      <c r="A321" s="52" t="s">
        <v>11</v>
      </c>
      <c r="B321" s="52" t="s">
        <v>1432</v>
      </c>
      <c r="C321" s="135">
        <v>-30.604695</v>
      </c>
      <c r="D321" s="135">
        <v>-59.528267999999997</v>
      </c>
      <c r="E321" s="135" t="s">
        <v>2277</v>
      </c>
      <c r="F321" s="135" t="s">
        <v>2278</v>
      </c>
    </row>
    <row r="322" spans="1:7" x14ac:dyDescent="0.25">
      <c r="A322" s="52" t="s">
        <v>11</v>
      </c>
      <c r="B322" s="52" t="s">
        <v>333</v>
      </c>
      <c r="C322" s="135">
        <v>-31.343579999999999</v>
      </c>
      <c r="D322" s="135">
        <v>-59.446390000000001</v>
      </c>
      <c r="E322" s="135" t="s">
        <v>2279</v>
      </c>
      <c r="F322" s="135" t="s">
        <v>2280</v>
      </c>
      <c r="G322" s="265">
        <v>8577</v>
      </c>
    </row>
    <row r="323" spans="1:7" x14ac:dyDescent="0.25">
      <c r="A323" s="52" t="s">
        <v>11</v>
      </c>
      <c r="B323" s="52" t="s">
        <v>1451</v>
      </c>
      <c r="C323" s="135">
        <v>-31.361791</v>
      </c>
      <c r="D323" s="135">
        <v>-59.625762000000002</v>
      </c>
      <c r="E323" s="135" t="s">
        <v>2281</v>
      </c>
      <c r="F323" s="135" t="s">
        <v>2282</v>
      </c>
    </row>
    <row r="324" spans="1:7" x14ac:dyDescent="0.25">
      <c r="A324" s="52" t="s">
        <v>11</v>
      </c>
      <c r="B324" s="52" t="s">
        <v>1452</v>
      </c>
      <c r="C324" s="135">
        <v>-31.464601999999999</v>
      </c>
      <c r="D324" s="135">
        <v>-59.841143000000002</v>
      </c>
      <c r="E324" s="135" t="s">
        <v>2283</v>
      </c>
      <c r="F324" s="135" t="s">
        <v>2284</v>
      </c>
    </row>
    <row r="325" spans="1:7" x14ac:dyDescent="0.25">
      <c r="A325" s="52" t="s">
        <v>11</v>
      </c>
      <c r="B325" s="52" t="s">
        <v>1453</v>
      </c>
      <c r="C325" s="135">
        <v>-31.187612999999999</v>
      </c>
      <c r="D325" s="135">
        <v>-59.861209000000002</v>
      </c>
      <c r="E325" s="135" t="s">
        <v>2285</v>
      </c>
      <c r="F325" s="135" t="s">
        <v>2286</v>
      </c>
    </row>
    <row r="326" spans="1:7" x14ac:dyDescent="0.25">
      <c r="A326" s="52" t="s">
        <v>11</v>
      </c>
      <c r="B326" s="52" t="s">
        <v>1454</v>
      </c>
      <c r="C326" s="135">
        <v>-31.152421</v>
      </c>
      <c r="D326" s="135">
        <v>-59.507917999999997</v>
      </c>
      <c r="E326" s="135" t="s">
        <v>2287</v>
      </c>
      <c r="F326" s="135" t="s">
        <v>2288</v>
      </c>
    </row>
    <row r="327" spans="1:7" x14ac:dyDescent="0.25">
      <c r="A327" s="52" t="s">
        <v>11</v>
      </c>
      <c r="B327" s="52" t="s">
        <v>1455</v>
      </c>
      <c r="C327" s="135">
        <v>-31.090541000000002</v>
      </c>
      <c r="D327" s="135">
        <v>-59.325836000000002</v>
      </c>
      <c r="E327" s="135" t="s">
        <v>2289</v>
      </c>
      <c r="F327" s="135" t="s">
        <v>2290</v>
      </c>
    </row>
    <row r="328" spans="1:7" x14ac:dyDescent="0.25">
      <c r="A328" s="52" t="s">
        <v>11</v>
      </c>
      <c r="B328" s="52" t="s">
        <v>1456</v>
      </c>
      <c r="C328" s="135">
        <v>-31.407447000000001</v>
      </c>
      <c r="D328" s="135">
        <v>-59.594320000000003</v>
      </c>
      <c r="E328" s="135" t="s">
        <v>2291</v>
      </c>
      <c r="F328" s="135" t="s">
        <v>2292</v>
      </c>
    </row>
    <row r="329" spans="1:7" x14ac:dyDescent="0.25">
      <c r="A329" s="52" t="s">
        <v>11</v>
      </c>
      <c r="B329" s="52" t="s">
        <v>1457</v>
      </c>
      <c r="C329" s="135">
        <v>-31.373398999999999</v>
      </c>
      <c r="D329" s="135">
        <v>-59.696232999999999</v>
      </c>
      <c r="E329" s="135" t="s">
        <v>2293</v>
      </c>
      <c r="F329" s="135" t="s">
        <v>2294</v>
      </c>
    </row>
    <row r="330" spans="1:7" x14ac:dyDescent="0.25">
      <c r="A330" s="52" t="s">
        <v>11</v>
      </c>
      <c r="B330" s="52" t="s">
        <v>1458</v>
      </c>
      <c r="C330" s="135">
        <v>-31.316420999999998</v>
      </c>
      <c r="D330" s="135">
        <v>-59.308211999999997</v>
      </c>
      <c r="E330" s="135" t="s">
        <v>2295</v>
      </c>
      <c r="F330" s="135" t="s">
        <v>2296</v>
      </c>
    </row>
    <row r="331" spans="1:7" x14ac:dyDescent="0.25">
      <c r="A331" s="52" t="s">
        <v>11</v>
      </c>
      <c r="B331" s="52" t="s">
        <v>1203</v>
      </c>
      <c r="C331" s="135">
        <v>-31.183195000000001</v>
      </c>
      <c r="D331" s="135">
        <v>-59.408237</v>
      </c>
      <c r="E331" s="135" t="s">
        <v>2297</v>
      </c>
      <c r="F331" s="135" t="s">
        <v>2298</v>
      </c>
      <c r="G331" s="265">
        <v>474</v>
      </c>
    </row>
    <row r="332" spans="1:7" x14ac:dyDescent="0.25">
      <c r="A332" s="52" t="s">
        <v>11</v>
      </c>
      <c r="B332" s="52" t="s">
        <v>1204</v>
      </c>
      <c r="C332" s="135">
        <v>-31.137796000000002</v>
      </c>
      <c r="D332" s="135">
        <v>-59.718817000000001</v>
      </c>
      <c r="E332" s="135" t="s">
        <v>2299</v>
      </c>
      <c r="F332" s="135" t="s">
        <v>2300</v>
      </c>
    </row>
    <row r="333" spans="1:7" x14ac:dyDescent="0.25">
      <c r="A333" s="52" t="s">
        <v>11</v>
      </c>
      <c r="B333" s="52" t="s">
        <v>1459</v>
      </c>
      <c r="C333" s="135">
        <v>-30.852557000000001</v>
      </c>
      <c r="D333" s="135">
        <v>-59.504443000000002</v>
      </c>
      <c r="E333" s="135" t="s">
        <v>2301</v>
      </c>
      <c r="F333" s="135" t="s">
        <v>2302</v>
      </c>
    </row>
    <row r="334" spans="1:7" x14ac:dyDescent="0.25">
      <c r="A334" s="52" t="s">
        <v>11</v>
      </c>
      <c r="B334" s="52" t="s">
        <v>1460</v>
      </c>
      <c r="C334" s="135">
        <v>-31.337268000000002</v>
      </c>
      <c r="D334" s="135">
        <v>-59.555970000000002</v>
      </c>
      <c r="E334" s="135" t="s">
        <v>2303</v>
      </c>
      <c r="F334" s="135" t="s">
        <v>2304</v>
      </c>
    </row>
    <row r="335" spans="1:7" x14ac:dyDescent="0.25">
      <c r="A335" s="52" t="s">
        <v>11</v>
      </c>
      <c r="B335" s="52" t="s">
        <v>1461</v>
      </c>
      <c r="C335" s="135">
        <v>-30.8063</v>
      </c>
      <c r="D335" s="135">
        <v>-59.592533000000003</v>
      </c>
      <c r="E335" s="135" t="s">
        <v>2305</v>
      </c>
      <c r="F335" s="135" t="s">
        <v>2306</v>
      </c>
    </row>
    <row r="336" spans="1:7" x14ac:dyDescent="0.25">
      <c r="A336" s="52" t="s">
        <v>11</v>
      </c>
      <c r="B336" s="52" t="s">
        <v>1462</v>
      </c>
      <c r="C336" s="135">
        <v>-30.810130999999998</v>
      </c>
      <c r="D336" s="135">
        <v>-59.442895999999998</v>
      </c>
      <c r="E336" s="135" t="s">
        <v>2307</v>
      </c>
      <c r="F336" s="135" t="s">
        <v>2308</v>
      </c>
    </row>
    <row r="337" spans="1:7" x14ac:dyDescent="0.25">
      <c r="A337" s="52" t="s">
        <v>11</v>
      </c>
      <c r="B337" s="52" t="s">
        <v>1463</v>
      </c>
      <c r="C337" s="135">
        <v>-31.369077999999998</v>
      </c>
      <c r="D337" s="135">
        <v>-59.847344999999997</v>
      </c>
      <c r="E337" s="135" t="s">
        <v>2309</v>
      </c>
      <c r="F337" s="135" t="s">
        <v>2310</v>
      </c>
    </row>
    <row r="338" spans="1:7" x14ac:dyDescent="0.25">
      <c r="A338" s="52" t="s">
        <v>11</v>
      </c>
      <c r="B338" s="52" t="s">
        <v>1464</v>
      </c>
      <c r="C338" s="135">
        <v>-30.670639000000001</v>
      </c>
      <c r="D338" s="135">
        <v>-59.179633000000003</v>
      </c>
      <c r="E338" s="135" t="s">
        <v>2311</v>
      </c>
      <c r="F338" s="135" t="s">
        <v>2312</v>
      </c>
    </row>
    <row r="339" spans="1:7" x14ac:dyDescent="0.25">
      <c r="A339" s="52" t="s">
        <v>11</v>
      </c>
      <c r="B339" s="52" t="s">
        <v>1465</v>
      </c>
      <c r="C339" s="135">
        <v>-30.544353999999998</v>
      </c>
      <c r="D339" s="135">
        <v>-59.340778</v>
      </c>
      <c r="E339" s="135" t="s">
        <v>2313</v>
      </c>
      <c r="F339" s="135" t="s">
        <v>2314</v>
      </c>
    </row>
    <row r="340" spans="1:7" x14ac:dyDescent="0.25">
      <c r="A340" s="52" t="s">
        <v>11</v>
      </c>
      <c r="B340" s="52" t="s">
        <v>1466</v>
      </c>
      <c r="C340" s="135">
        <v>-30.923745</v>
      </c>
      <c r="D340" s="135">
        <v>-59.727125999999998</v>
      </c>
      <c r="E340" s="135" t="s">
        <v>2315</v>
      </c>
      <c r="F340" s="135" t="s">
        <v>2316</v>
      </c>
    </row>
    <row r="341" spans="1:7" x14ac:dyDescent="0.25">
      <c r="A341" s="52" t="s">
        <v>11</v>
      </c>
      <c r="B341" s="52" t="s">
        <v>1467</v>
      </c>
      <c r="C341" s="135">
        <v>-30.542767999999999</v>
      </c>
      <c r="D341" s="135">
        <v>-59.413257999999999</v>
      </c>
      <c r="E341" s="135" t="s">
        <v>2317</v>
      </c>
      <c r="F341" s="135" t="s">
        <v>2318</v>
      </c>
    </row>
    <row r="342" spans="1:7" x14ac:dyDescent="0.25">
      <c r="A342" s="52" t="s">
        <v>11</v>
      </c>
      <c r="B342" s="52" t="s">
        <v>1206</v>
      </c>
      <c r="C342" s="135">
        <v>-31.195636</v>
      </c>
      <c r="D342" s="135">
        <v>-59.666773999999997</v>
      </c>
      <c r="E342" s="135" t="s">
        <v>2319</v>
      </c>
      <c r="F342" s="135" t="s">
        <v>2320</v>
      </c>
    </row>
    <row r="343" spans="1:7" x14ac:dyDescent="0.25">
      <c r="A343" s="52" t="s">
        <v>11</v>
      </c>
      <c r="B343" s="52" t="s">
        <v>1468</v>
      </c>
      <c r="C343" s="135">
        <v>-31.214255999999999</v>
      </c>
      <c r="D343" s="135">
        <v>-59.809207999999998</v>
      </c>
      <c r="E343" s="135" t="s">
        <v>2321</v>
      </c>
      <c r="F343" s="135" t="s">
        <v>2322</v>
      </c>
    </row>
    <row r="344" spans="1:7" x14ac:dyDescent="0.25">
      <c r="A344" s="52" t="s">
        <v>11</v>
      </c>
      <c r="B344" s="52" t="s">
        <v>1207</v>
      </c>
      <c r="C344" s="135">
        <v>-30.729851</v>
      </c>
      <c r="D344" s="135">
        <v>-59.510359000000001</v>
      </c>
      <c r="E344" s="135" t="s">
        <v>2323</v>
      </c>
      <c r="F344" s="135" t="s">
        <v>2324</v>
      </c>
    </row>
    <row r="345" spans="1:7" x14ac:dyDescent="0.25">
      <c r="A345" s="52" t="s">
        <v>11</v>
      </c>
      <c r="B345" s="52" t="s">
        <v>1469</v>
      </c>
      <c r="C345" s="135">
        <v>-31.315483</v>
      </c>
      <c r="D345" s="135">
        <v>-59.660843999999997</v>
      </c>
      <c r="E345" s="135" t="s">
        <v>2325</v>
      </c>
      <c r="F345" s="135" t="s">
        <v>2326</v>
      </c>
    </row>
    <row r="346" spans="1:7" x14ac:dyDescent="0.25">
      <c r="A346" s="52" t="s">
        <v>11</v>
      </c>
      <c r="B346" s="52" t="s">
        <v>1209</v>
      </c>
      <c r="C346" s="135">
        <v>-31.290970000000002</v>
      </c>
      <c r="D346" s="135">
        <v>-59.427729999999997</v>
      </c>
      <c r="E346" s="135" t="s">
        <v>2327</v>
      </c>
      <c r="F346" s="135" t="s">
        <v>2328</v>
      </c>
    </row>
    <row r="347" spans="1:7" x14ac:dyDescent="0.25">
      <c r="A347" s="52" t="s">
        <v>11</v>
      </c>
      <c r="B347" s="52" t="s">
        <v>1326</v>
      </c>
      <c r="C347" s="135">
        <v>-30.630672000000001</v>
      </c>
      <c r="D347" s="135">
        <v>-59.334535000000002</v>
      </c>
      <c r="E347" s="135" t="s">
        <v>2329</v>
      </c>
      <c r="F347" s="135" t="s">
        <v>2330</v>
      </c>
    </row>
    <row r="348" spans="1:7" x14ac:dyDescent="0.25">
      <c r="A348" s="52" t="s">
        <v>11</v>
      </c>
      <c r="B348" s="52" t="s">
        <v>1470</v>
      </c>
      <c r="C348" s="135">
        <v>-30.922635</v>
      </c>
      <c r="D348" s="135">
        <v>-59.452561000000003</v>
      </c>
      <c r="E348" s="135" t="s">
        <v>2331</v>
      </c>
      <c r="F348" s="135" t="s">
        <v>2332</v>
      </c>
    </row>
    <row r="349" spans="1:7" x14ac:dyDescent="0.25">
      <c r="A349" s="52" t="s">
        <v>11</v>
      </c>
      <c r="B349" s="52" t="s">
        <v>1211</v>
      </c>
      <c r="C349" s="135">
        <v>-30.498491000000001</v>
      </c>
      <c r="D349" s="135">
        <v>-59.139769000000001</v>
      </c>
      <c r="E349" s="135" t="s">
        <v>2333</v>
      </c>
      <c r="F349" s="135" t="s">
        <v>2334</v>
      </c>
    </row>
    <row r="350" spans="1:7" x14ac:dyDescent="0.25">
      <c r="A350" s="52" t="s">
        <v>11</v>
      </c>
      <c r="B350" s="52" t="s">
        <v>1471</v>
      </c>
      <c r="C350" s="135">
        <v>-31.186014</v>
      </c>
      <c r="D350" s="135">
        <v>-59.522399</v>
      </c>
      <c r="E350" s="135" t="s">
        <v>2335</v>
      </c>
      <c r="F350" s="135" t="s">
        <v>2336</v>
      </c>
    </row>
    <row r="351" spans="1:7" x14ac:dyDescent="0.25">
      <c r="A351" s="52" t="s">
        <v>11</v>
      </c>
      <c r="B351" s="52" t="s">
        <v>141</v>
      </c>
      <c r="C351" s="135">
        <v>-31.179544</v>
      </c>
      <c r="D351" s="135">
        <v>-59.733134</v>
      </c>
      <c r="E351" s="135" t="s">
        <v>2337</v>
      </c>
      <c r="F351" s="135" t="s">
        <v>2338</v>
      </c>
      <c r="G351" s="265">
        <v>194</v>
      </c>
    </row>
    <row r="352" spans="1:7" x14ac:dyDescent="0.25">
      <c r="A352" s="52" t="s">
        <v>11</v>
      </c>
      <c r="B352" s="52" t="s">
        <v>1472</v>
      </c>
      <c r="C352" s="135">
        <v>-30.598008</v>
      </c>
      <c r="D352" s="135">
        <v>-59.013584000000002</v>
      </c>
      <c r="E352" s="135" t="s">
        <v>2339</v>
      </c>
      <c r="F352" s="135" t="s">
        <v>2340</v>
      </c>
    </row>
    <row r="353" spans="1:7" x14ac:dyDescent="0.25">
      <c r="A353" s="52" t="s">
        <v>11</v>
      </c>
      <c r="B353" s="52" t="s">
        <v>926</v>
      </c>
      <c r="C353" s="135">
        <v>-30.584002999999999</v>
      </c>
      <c r="D353" s="135">
        <v>-59.259739000000003</v>
      </c>
      <c r="E353" s="135" t="s">
        <v>2341</v>
      </c>
      <c r="F353" s="135" t="s">
        <v>2342</v>
      </c>
    </row>
    <row r="354" spans="1:7" x14ac:dyDescent="0.25">
      <c r="A354" s="52" t="s">
        <v>11</v>
      </c>
      <c r="B354" s="52" t="s">
        <v>1473</v>
      </c>
      <c r="C354" s="135">
        <v>-30.838028000000001</v>
      </c>
      <c r="D354" s="135">
        <v>-59.531444999999998</v>
      </c>
      <c r="E354" s="135" t="s">
        <v>2343</v>
      </c>
      <c r="F354" s="135" t="s">
        <v>2344</v>
      </c>
    </row>
    <row r="355" spans="1:7" x14ac:dyDescent="0.25">
      <c r="A355" s="52" t="s">
        <v>11</v>
      </c>
      <c r="B355" s="52" t="s">
        <v>1474</v>
      </c>
      <c r="C355" s="135">
        <v>-30.792928</v>
      </c>
      <c r="D355" s="135">
        <v>-59.641440000000003</v>
      </c>
      <c r="E355" s="135" t="s">
        <v>2345</v>
      </c>
      <c r="F355" s="135" t="s">
        <v>2346</v>
      </c>
    </row>
    <row r="356" spans="1:7" x14ac:dyDescent="0.25">
      <c r="A356" s="52" t="s">
        <v>11</v>
      </c>
      <c r="B356" s="52" t="s">
        <v>11</v>
      </c>
      <c r="C356" s="135">
        <v>-30.740476999999998</v>
      </c>
      <c r="D356" s="135">
        <v>-59.644300999999999</v>
      </c>
      <c r="E356" s="135" t="s">
        <v>2347</v>
      </c>
      <c r="F356" s="135" t="s">
        <v>2348</v>
      </c>
      <c r="G356" s="265">
        <v>24307</v>
      </c>
    </row>
    <row r="357" spans="1:7" x14ac:dyDescent="0.25">
      <c r="A357" s="52" t="s">
        <v>11</v>
      </c>
      <c r="B357" s="52" t="s">
        <v>1205</v>
      </c>
      <c r="C357" s="135">
        <v>-31.249182000000001</v>
      </c>
      <c r="D357" s="135">
        <v>-59.751112999999997</v>
      </c>
      <c r="E357" s="135" t="s">
        <v>2349</v>
      </c>
      <c r="F357" s="135" t="s">
        <v>2350</v>
      </c>
    </row>
    <row r="358" spans="1:7" x14ac:dyDescent="0.25">
      <c r="A358" s="52" t="s">
        <v>11</v>
      </c>
      <c r="B358" s="52" t="s">
        <v>1475</v>
      </c>
      <c r="C358" s="135">
        <v>-30.888185</v>
      </c>
      <c r="D358" s="135">
        <v>-59.620671000000002</v>
      </c>
      <c r="E358" s="135" t="s">
        <v>2351</v>
      </c>
      <c r="F358" s="135" t="s">
        <v>2352</v>
      </c>
    </row>
    <row r="359" spans="1:7" x14ac:dyDescent="0.25">
      <c r="A359" s="52" t="s">
        <v>11</v>
      </c>
      <c r="B359" s="52" t="s">
        <v>1476</v>
      </c>
      <c r="C359" s="135">
        <v>-31.080037999999998</v>
      </c>
      <c r="D359" s="135">
        <v>-59.491107999999997</v>
      </c>
      <c r="E359" s="135" t="s">
        <v>2353</v>
      </c>
      <c r="F359" s="135" t="s">
        <v>2354</v>
      </c>
    </row>
    <row r="360" spans="1:7" x14ac:dyDescent="0.25">
      <c r="A360" s="52" t="s">
        <v>11</v>
      </c>
      <c r="B360" s="52" t="s">
        <v>917</v>
      </c>
      <c r="C360" s="135">
        <v>-30.494729</v>
      </c>
      <c r="D360" s="135">
        <v>-59.103036000000003</v>
      </c>
      <c r="E360" s="135" t="s">
        <v>2355</v>
      </c>
      <c r="F360" s="135" t="s">
        <v>2356</v>
      </c>
    </row>
    <row r="361" spans="1:7" x14ac:dyDescent="0.25">
      <c r="A361" s="52" t="s">
        <v>11</v>
      </c>
      <c r="B361" s="52" t="s">
        <v>1477</v>
      </c>
      <c r="C361" s="135">
        <v>-31.289417</v>
      </c>
      <c r="D361" s="135">
        <v>-59.861843</v>
      </c>
      <c r="E361" s="135" t="s">
        <v>2357</v>
      </c>
      <c r="F361" s="135" t="s">
        <v>2358</v>
      </c>
    </row>
    <row r="362" spans="1:7" x14ac:dyDescent="0.25">
      <c r="A362" s="52" t="s">
        <v>11</v>
      </c>
      <c r="B362" s="52" t="s">
        <v>1478</v>
      </c>
      <c r="C362" s="135">
        <v>-31.020855000000001</v>
      </c>
      <c r="D362" s="135">
        <v>-59.652849000000003</v>
      </c>
      <c r="E362" s="135" t="s">
        <v>2359</v>
      </c>
      <c r="F362" s="135" t="s">
        <v>2360</v>
      </c>
    </row>
    <row r="363" spans="1:7" x14ac:dyDescent="0.25">
      <c r="A363" s="52" t="s">
        <v>11</v>
      </c>
      <c r="B363" s="52" t="s">
        <v>1479</v>
      </c>
      <c r="C363" s="135">
        <v>-30.841063999999999</v>
      </c>
      <c r="D363" s="135">
        <v>-59.628414999999997</v>
      </c>
      <c r="E363" s="135" t="s">
        <v>2361</v>
      </c>
      <c r="F363" s="135" t="s">
        <v>2362</v>
      </c>
    </row>
    <row r="364" spans="1:7" x14ac:dyDescent="0.25">
      <c r="A364" s="52" t="s">
        <v>11</v>
      </c>
      <c r="B364" s="52" t="s">
        <v>1480</v>
      </c>
      <c r="C364" s="135">
        <v>-30.525497000000001</v>
      </c>
      <c r="D364" s="135">
        <v>-59.141291000000002</v>
      </c>
      <c r="E364" s="135" t="s">
        <v>2363</v>
      </c>
      <c r="F364" s="135" t="s">
        <v>2364</v>
      </c>
    </row>
    <row r="365" spans="1:7" x14ac:dyDescent="0.25">
      <c r="A365" s="52" t="s">
        <v>11</v>
      </c>
      <c r="B365" s="52" t="s">
        <v>1019</v>
      </c>
      <c r="C365" s="135">
        <v>-30.466308999999999</v>
      </c>
      <c r="D365" s="135">
        <v>-59.242494999999998</v>
      </c>
      <c r="E365" s="135" t="s">
        <v>2365</v>
      </c>
      <c r="F365" s="135" t="s">
        <v>2366</v>
      </c>
    </row>
    <row r="366" spans="1:7" x14ac:dyDescent="0.25">
      <c r="A366" s="52" t="s">
        <v>11</v>
      </c>
      <c r="B366" s="52" t="s">
        <v>1212</v>
      </c>
      <c r="C366" s="135">
        <v>-30.986612999999998</v>
      </c>
      <c r="D366" s="135">
        <v>-59.661470000000001</v>
      </c>
      <c r="E366" s="135" t="s">
        <v>2367</v>
      </c>
      <c r="F366" s="135" t="s">
        <v>2368</v>
      </c>
    </row>
    <row r="367" spans="1:7" x14ac:dyDescent="0.25">
      <c r="A367" s="52" t="s">
        <v>11</v>
      </c>
      <c r="B367" s="52" t="s">
        <v>1481</v>
      </c>
      <c r="C367" s="135">
        <v>-30.921402</v>
      </c>
      <c r="D367" s="135">
        <v>-59.554068999999998</v>
      </c>
      <c r="E367" s="135" t="s">
        <v>2369</v>
      </c>
      <c r="F367" s="135" t="s">
        <v>2370</v>
      </c>
    </row>
    <row r="368" spans="1:7" x14ac:dyDescent="0.25">
      <c r="A368" s="52" t="s">
        <v>11</v>
      </c>
      <c r="B368" s="52" t="s">
        <v>1482</v>
      </c>
      <c r="C368" s="135">
        <v>-31.148330000000001</v>
      </c>
      <c r="D368" s="135">
        <v>-59.786762000000003</v>
      </c>
      <c r="E368" s="135" t="s">
        <v>2371</v>
      </c>
      <c r="F368" s="135" t="s">
        <v>2372</v>
      </c>
    </row>
    <row r="369" spans="1:7" x14ac:dyDescent="0.25">
      <c r="A369" s="52" t="s">
        <v>11</v>
      </c>
      <c r="B369" s="52" t="s">
        <v>1137</v>
      </c>
      <c r="C369" s="135">
        <v>-30.352091999999999</v>
      </c>
      <c r="D369" s="135">
        <v>-59.514448999999999</v>
      </c>
      <c r="E369" s="135" t="s">
        <v>2373</v>
      </c>
      <c r="F369" s="135" t="s">
        <v>2374</v>
      </c>
    </row>
    <row r="370" spans="1:7" x14ac:dyDescent="0.25">
      <c r="A370" s="52" t="s">
        <v>11</v>
      </c>
      <c r="B370" s="52" t="s">
        <v>1483</v>
      </c>
      <c r="C370" s="135">
        <v>-30.385276999999999</v>
      </c>
      <c r="D370" s="135">
        <v>-59.258961999999997</v>
      </c>
      <c r="E370" s="135" t="s">
        <v>2375</v>
      </c>
      <c r="F370" s="135" t="s">
        <v>2376</v>
      </c>
    </row>
    <row r="371" spans="1:7" x14ac:dyDescent="0.25">
      <c r="A371" s="52" t="s">
        <v>11</v>
      </c>
      <c r="B371" s="52" t="s">
        <v>1484</v>
      </c>
      <c r="C371" s="135">
        <v>-30.911190000000001</v>
      </c>
      <c r="D371" s="135">
        <v>-59.362971999999999</v>
      </c>
      <c r="E371" s="135" t="s">
        <v>2377</v>
      </c>
      <c r="F371" s="135" t="s">
        <v>2378</v>
      </c>
    </row>
    <row r="372" spans="1:7" x14ac:dyDescent="0.25">
      <c r="A372" s="52" t="s">
        <v>11</v>
      </c>
      <c r="B372" s="52" t="s">
        <v>840</v>
      </c>
      <c r="C372" s="135">
        <v>-31.185006000000001</v>
      </c>
      <c r="D372" s="135">
        <v>-59.949958000000002</v>
      </c>
      <c r="E372" s="135" t="s">
        <v>2379</v>
      </c>
      <c r="F372" s="135" t="s">
        <v>2380</v>
      </c>
      <c r="G372" s="265">
        <v>1362</v>
      </c>
    </row>
    <row r="373" spans="1:7" x14ac:dyDescent="0.25">
      <c r="A373" s="52" t="s">
        <v>11</v>
      </c>
      <c r="B373" s="52" t="s">
        <v>1485</v>
      </c>
      <c r="C373" s="135">
        <v>-31.312656</v>
      </c>
      <c r="D373" s="135">
        <v>-59.325378000000001</v>
      </c>
      <c r="E373" s="135" t="s">
        <v>2381</v>
      </c>
      <c r="F373" s="135" t="s">
        <v>2382</v>
      </c>
    </row>
    <row r="374" spans="1:7" x14ac:dyDescent="0.25">
      <c r="A374" s="52" t="s">
        <v>11</v>
      </c>
      <c r="B374" s="52" t="s">
        <v>862</v>
      </c>
      <c r="C374" s="135">
        <v>-31.109635999999998</v>
      </c>
      <c r="D374" s="135">
        <v>-59.850712999999999</v>
      </c>
      <c r="E374" s="135" t="s">
        <v>2383</v>
      </c>
      <c r="F374" s="135" t="s">
        <v>2384</v>
      </c>
    </row>
    <row r="375" spans="1:7" x14ac:dyDescent="0.25">
      <c r="A375" s="52" t="s">
        <v>11</v>
      </c>
      <c r="B375" s="52" t="s">
        <v>1486</v>
      </c>
      <c r="C375" s="135">
        <v>-30.642712</v>
      </c>
      <c r="D375" s="135">
        <v>-59.581986999999998</v>
      </c>
      <c r="E375" s="135" t="s">
        <v>2385</v>
      </c>
      <c r="F375" s="135" t="s">
        <v>2386</v>
      </c>
    </row>
    <row r="376" spans="1:7" x14ac:dyDescent="0.25">
      <c r="A376" s="52" t="s">
        <v>11</v>
      </c>
      <c r="B376" s="52" t="s">
        <v>752</v>
      </c>
      <c r="C376" s="135">
        <v>-30.690287999999999</v>
      </c>
      <c r="D376" s="135">
        <v>-59.394984000000001</v>
      </c>
      <c r="E376" s="135" t="s">
        <v>2387</v>
      </c>
      <c r="F376" s="135" t="s">
        <v>2388</v>
      </c>
      <c r="G376" s="265">
        <v>1325</v>
      </c>
    </row>
    <row r="377" spans="1:7" x14ac:dyDescent="0.25">
      <c r="A377" s="52" t="s">
        <v>11</v>
      </c>
      <c r="B377" s="52" t="s">
        <v>1213</v>
      </c>
      <c r="C377" s="135">
        <v>-30.463106</v>
      </c>
      <c r="D377" s="135">
        <v>-59.3401</v>
      </c>
      <c r="E377" s="135" t="s">
        <v>2389</v>
      </c>
      <c r="F377" s="135" t="s">
        <v>2390</v>
      </c>
    </row>
    <row r="378" spans="1:7" x14ac:dyDescent="0.25">
      <c r="A378" s="52" t="s">
        <v>11</v>
      </c>
      <c r="B378" s="52" t="s">
        <v>133</v>
      </c>
      <c r="C378" s="135">
        <v>-30.944459999999999</v>
      </c>
      <c r="D378" s="135">
        <v>-59.789121000000002</v>
      </c>
      <c r="E378" s="135" t="s">
        <v>2391</v>
      </c>
      <c r="F378" s="135" t="s">
        <v>2392</v>
      </c>
      <c r="G378" s="265">
        <v>17791</v>
      </c>
    </row>
    <row r="379" spans="1:7" x14ac:dyDescent="0.25">
      <c r="A379" s="52" t="s">
        <v>11</v>
      </c>
      <c r="B379" s="52" t="s">
        <v>1283</v>
      </c>
      <c r="C379" s="135">
        <v>-30.737110999999999</v>
      </c>
      <c r="D379" s="135">
        <v>-59.361217000000003</v>
      </c>
      <c r="E379" s="135" t="s">
        <v>2393</v>
      </c>
      <c r="F379" s="135" t="s">
        <v>2394</v>
      </c>
    </row>
    <row r="380" spans="1:7" x14ac:dyDescent="0.25">
      <c r="A380" s="52" t="s">
        <v>11</v>
      </c>
      <c r="B380" s="52" t="s">
        <v>1208</v>
      </c>
      <c r="C380" s="135">
        <v>-30.694431999999999</v>
      </c>
      <c r="D380" s="135">
        <v>-59.155205000000002</v>
      </c>
      <c r="E380" s="135" t="s">
        <v>2395</v>
      </c>
      <c r="F380" s="135" t="s">
        <v>2396</v>
      </c>
    </row>
    <row r="381" spans="1:7" x14ac:dyDescent="0.25">
      <c r="A381" s="52" t="s">
        <v>11</v>
      </c>
      <c r="B381" s="52" t="s">
        <v>1024</v>
      </c>
      <c r="C381" s="135">
        <v>-31.388921</v>
      </c>
      <c r="D381" s="135">
        <v>-59.501061999999997</v>
      </c>
      <c r="E381" s="135" t="s">
        <v>2397</v>
      </c>
      <c r="F381" s="135" t="s">
        <v>2398</v>
      </c>
      <c r="G381" s="265">
        <v>281</v>
      </c>
    </row>
    <row r="382" spans="1:7" x14ac:dyDescent="0.25">
      <c r="A382" s="52" t="s">
        <v>11</v>
      </c>
      <c r="B382" s="52" t="s">
        <v>1214</v>
      </c>
      <c r="C382" s="135">
        <v>-30.526161999999999</v>
      </c>
      <c r="D382" s="135">
        <v>-59.509422000000001</v>
      </c>
      <c r="E382" s="135" t="s">
        <v>2399</v>
      </c>
      <c r="F382" s="135" t="s">
        <v>2400</v>
      </c>
    </row>
    <row r="383" spans="1:7" x14ac:dyDescent="0.25">
      <c r="A383" s="52" t="s">
        <v>11</v>
      </c>
      <c r="B383" s="52" t="s">
        <v>1425</v>
      </c>
      <c r="C383" s="135">
        <v>-31.436228</v>
      </c>
      <c r="D383" s="135">
        <v>-59.664757000000002</v>
      </c>
      <c r="E383" s="135" t="s">
        <v>2401</v>
      </c>
      <c r="F383" s="135" t="s">
        <v>2402</v>
      </c>
    </row>
    <row r="384" spans="1:7" x14ac:dyDescent="0.25">
      <c r="A384" s="52" t="s">
        <v>11</v>
      </c>
      <c r="B384" s="52" t="s">
        <v>2969</v>
      </c>
      <c r="C384" s="135">
        <v>-31.007276000000001</v>
      </c>
      <c r="D384" s="135">
        <v>-59.391446000000002</v>
      </c>
      <c r="E384" s="135" t="s">
        <v>2403</v>
      </c>
      <c r="F384" s="135" t="s">
        <v>2404</v>
      </c>
    </row>
    <row r="385" spans="1:7" x14ac:dyDescent="0.25">
      <c r="A385" s="52" t="s">
        <v>11</v>
      </c>
      <c r="B385" s="52" t="s">
        <v>1487</v>
      </c>
      <c r="C385" s="135">
        <v>-30.482970000000002</v>
      </c>
      <c r="D385" s="135">
        <v>-59.508420999999998</v>
      </c>
      <c r="E385" s="135" t="s">
        <v>2405</v>
      </c>
      <c r="F385" s="135" t="s">
        <v>2406</v>
      </c>
    </row>
    <row r="386" spans="1:7" x14ac:dyDescent="0.25">
      <c r="A386" s="52" t="s">
        <v>11</v>
      </c>
      <c r="B386" s="52" t="s">
        <v>1210</v>
      </c>
      <c r="C386" s="135">
        <v>-30.845676999999998</v>
      </c>
      <c r="D386" s="135">
        <v>-59.371519999999997</v>
      </c>
      <c r="E386" s="135" t="s">
        <v>2407</v>
      </c>
      <c r="F386" s="135" t="s">
        <v>2408</v>
      </c>
    </row>
    <row r="387" spans="1:7" x14ac:dyDescent="0.25">
      <c r="A387" s="52" t="s">
        <v>11</v>
      </c>
      <c r="B387" s="52" t="s">
        <v>850</v>
      </c>
      <c r="C387" s="135">
        <v>-30.936995</v>
      </c>
      <c r="D387" s="135">
        <v>-59.467117000000002</v>
      </c>
      <c r="E387" s="135" t="s">
        <v>2409</v>
      </c>
      <c r="F387" s="135" t="s">
        <v>2410</v>
      </c>
    </row>
    <row r="388" spans="1:7" x14ac:dyDescent="0.25">
      <c r="A388" s="52" t="s">
        <v>11</v>
      </c>
      <c r="B388" s="52" t="s">
        <v>1488</v>
      </c>
      <c r="C388" s="135">
        <v>-31.012426000000001</v>
      </c>
      <c r="D388" s="135">
        <v>-59.428127000000003</v>
      </c>
      <c r="E388" s="135" t="s">
        <v>2411</v>
      </c>
      <c r="F388" s="135" t="s">
        <v>2412</v>
      </c>
    </row>
    <row r="389" spans="1:7" x14ac:dyDescent="0.25">
      <c r="A389" s="52" t="s">
        <v>12</v>
      </c>
      <c r="B389" s="52" t="s">
        <v>1489</v>
      </c>
      <c r="C389" s="135">
        <v>-32.173507000000001</v>
      </c>
      <c r="D389" s="135">
        <v>-59.564427999999999</v>
      </c>
      <c r="E389" s="135" t="s">
        <v>2413</v>
      </c>
      <c r="F389" s="135" t="s">
        <v>2414</v>
      </c>
    </row>
    <row r="390" spans="1:7" x14ac:dyDescent="0.25">
      <c r="A390" s="52" t="s">
        <v>12</v>
      </c>
      <c r="B390" s="52" t="s">
        <v>1490</v>
      </c>
      <c r="C390" s="135">
        <v>-32.081896999999998</v>
      </c>
      <c r="D390" s="135">
        <v>-60.170378999999997</v>
      </c>
      <c r="E390" s="135" t="s">
        <v>2415</v>
      </c>
      <c r="F390" s="135" t="s">
        <v>2416</v>
      </c>
    </row>
    <row r="391" spans="1:7" x14ac:dyDescent="0.25">
      <c r="A391" s="52" t="s">
        <v>12</v>
      </c>
      <c r="B391" s="52" t="s">
        <v>1216</v>
      </c>
      <c r="C391" s="135">
        <v>-32.299660000000003</v>
      </c>
      <c r="D391" s="135">
        <v>-59.825943000000002</v>
      </c>
      <c r="E391" s="135" t="s">
        <v>2417</v>
      </c>
      <c r="F391" s="135" t="s">
        <v>2418</v>
      </c>
    </row>
    <row r="392" spans="1:7" x14ac:dyDescent="0.25">
      <c r="A392" s="52" t="s">
        <v>12</v>
      </c>
      <c r="B392" s="52" t="s">
        <v>1491</v>
      </c>
      <c r="C392" s="135">
        <v>-32.188045000000002</v>
      </c>
      <c r="D392" s="135">
        <v>-60.130291</v>
      </c>
      <c r="E392" s="135" t="s">
        <v>2419</v>
      </c>
      <c r="F392" s="135" t="s">
        <v>2420</v>
      </c>
    </row>
    <row r="393" spans="1:7" x14ac:dyDescent="0.25">
      <c r="A393" s="52" t="s">
        <v>12</v>
      </c>
      <c r="B393" s="52" t="s">
        <v>73</v>
      </c>
      <c r="C393" s="135">
        <v>-32.245775999999999</v>
      </c>
      <c r="D393" s="135">
        <v>-60.158351000000003</v>
      </c>
      <c r="E393" s="135" t="s">
        <v>2421</v>
      </c>
      <c r="F393" s="135" t="s">
        <v>2422</v>
      </c>
      <c r="G393" s="265">
        <v>1571</v>
      </c>
    </row>
    <row r="394" spans="1:7" x14ac:dyDescent="0.25">
      <c r="A394" s="52" t="s">
        <v>12</v>
      </c>
      <c r="B394" s="52" t="s">
        <v>937</v>
      </c>
      <c r="C394" s="135">
        <v>-32.37218</v>
      </c>
      <c r="D394" s="135">
        <v>-59.928407999999997</v>
      </c>
      <c r="E394" s="135" t="s">
        <v>2423</v>
      </c>
      <c r="F394" s="135" t="s">
        <v>2424</v>
      </c>
      <c r="G394" s="265">
        <v>145</v>
      </c>
    </row>
    <row r="395" spans="1:7" x14ac:dyDescent="0.25">
      <c r="A395" s="52" t="s">
        <v>12</v>
      </c>
      <c r="B395" s="52" t="s">
        <v>1492</v>
      </c>
      <c r="C395" s="135">
        <v>-32.070163999999998</v>
      </c>
      <c r="D395" s="135">
        <v>-60.219534000000003</v>
      </c>
      <c r="E395" s="135" t="s">
        <v>2425</v>
      </c>
      <c r="F395" s="135" t="s">
        <v>2426</v>
      </c>
    </row>
    <row r="396" spans="1:7" x14ac:dyDescent="0.25">
      <c r="A396" s="52" t="s">
        <v>12</v>
      </c>
      <c r="B396" s="52" t="s">
        <v>1493</v>
      </c>
      <c r="C396" s="135">
        <v>-31.966654999999999</v>
      </c>
      <c r="D396" s="135">
        <v>-59.931176000000001</v>
      </c>
      <c r="E396" s="135" t="s">
        <v>2427</v>
      </c>
      <c r="F396" s="135" t="s">
        <v>2428</v>
      </c>
    </row>
    <row r="397" spans="1:7" x14ac:dyDescent="0.25">
      <c r="A397" s="52" t="s">
        <v>12</v>
      </c>
      <c r="B397" s="52" t="s">
        <v>1494</v>
      </c>
      <c r="C397" s="135">
        <v>-32.159328000000002</v>
      </c>
      <c r="D397" s="135">
        <v>-59.519874999999999</v>
      </c>
      <c r="E397" s="135" t="s">
        <v>2429</v>
      </c>
      <c r="F397" s="135" t="s">
        <v>2430</v>
      </c>
    </row>
    <row r="398" spans="1:7" x14ac:dyDescent="0.25">
      <c r="A398" s="52" t="s">
        <v>12</v>
      </c>
      <c r="B398" s="52" t="s">
        <v>1495</v>
      </c>
      <c r="C398" s="135">
        <v>-32.273418999999997</v>
      </c>
      <c r="D398" s="135">
        <v>-60.086765999999997</v>
      </c>
      <c r="E398" s="135" t="s">
        <v>2431</v>
      </c>
      <c r="F398" s="135" t="s">
        <v>2432</v>
      </c>
    </row>
    <row r="399" spans="1:7" x14ac:dyDescent="0.25">
      <c r="A399" s="52" t="s">
        <v>12</v>
      </c>
      <c r="B399" s="52" t="s">
        <v>1496</v>
      </c>
      <c r="C399" s="135">
        <v>-32.467612000000003</v>
      </c>
      <c r="D399" s="135">
        <v>-59.591363999999999</v>
      </c>
      <c r="E399" s="135" t="s">
        <v>2433</v>
      </c>
      <c r="F399" s="135" t="s">
        <v>2434</v>
      </c>
    </row>
    <row r="400" spans="1:7" x14ac:dyDescent="0.25">
      <c r="A400" s="52" t="s">
        <v>12</v>
      </c>
      <c r="B400" s="52" t="s">
        <v>1217</v>
      </c>
      <c r="C400" s="135">
        <v>-32.531371</v>
      </c>
      <c r="D400" s="135">
        <v>-59.583036</v>
      </c>
      <c r="E400" s="135" t="s">
        <v>2435</v>
      </c>
      <c r="F400" s="135" t="s">
        <v>2436</v>
      </c>
    </row>
    <row r="401" spans="1:7" x14ac:dyDescent="0.25">
      <c r="A401" s="52" t="s">
        <v>12</v>
      </c>
      <c r="B401" s="52" t="s">
        <v>1218</v>
      </c>
      <c r="C401" s="135">
        <v>-32.103245999999999</v>
      </c>
      <c r="D401" s="135">
        <v>-59.515878999999998</v>
      </c>
      <c r="E401" s="135" t="s">
        <v>2437</v>
      </c>
      <c r="F401" s="135" t="s">
        <v>2438</v>
      </c>
    </row>
    <row r="402" spans="1:7" x14ac:dyDescent="0.25">
      <c r="A402" s="52" t="s">
        <v>12</v>
      </c>
      <c r="B402" s="52" t="s">
        <v>1497</v>
      </c>
      <c r="C402" s="135">
        <v>-32.040799999999997</v>
      </c>
      <c r="D402" s="135">
        <v>-59.528114000000002</v>
      </c>
      <c r="E402" s="135" t="s">
        <v>2439</v>
      </c>
      <c r="F402" s="135" t="s">
        <v>2440</v>
      </c>
    </row>
    <row r="403" spans="1:7" x14ac:dyDescent="0.25">
      <c r="A403" s="52" t="s">
        <v>12</v>
      </c>
      <c r="B403" s="52" t="s">
        <v>1498</v>
      </c>
      <c r="C403" s="135">
        <v>-32.081153</v>
      </c>
      <c r="D403" s="135">
        <v>-59.778877000000001</v>
      </c>
      <c r="E403" s="135" t="s">
        <v>2441</v>
      </c>
      <c r="F403" s="135" t="s">
        <v>2442</v>
      </c>
    </row>
    <row r="404" spans="1:7" x14ac:dyDescent="0.25">
      <c r="A404" s="52" t="s">
        <v>12</v>
      </c>
      <c r="B404" s="52" t="s">
        <v>1499</v>
      </c>
      <c r="C404" s="135">
        <v>-32.139918000000002</v>
      </c>
      <c r="D404" s="135">
        <v>-59.729708000000002</v>
      </c>
      <c r="E404" s="135" t="s">
        <v>2443</v>
      </c>
      <c r="F404" s="135" t="s">
        <v>2444</v>
      </c>
    </row>
    <row r="405" spans="1:7" x14ac:dyDescent="0.25">
      <c r="A405" s="52" t="s">
        <v>12</v>
      </c>
      <c r="B405" s="52" t="s">
        <v>1219</v>
      </c>
      <c r="C405" s="135">
        <v>-32.027653999999998</v>
      </c>
      <c r="D405" s="135">
        <v>-59.701742000000003</v>
      </c>
      <c r="E405" s="135" t="s">
        <v>2445</v>
      </c>
      <c r="F405" s="135" t="s">
        <v>2446</v>
      </c>
    </row>
    <row r="406" spans="1:7" x14ac:dyDescent="0.25">
      <c r="A406" s="52" t="s">
        <v>12</v>
      </c>
      <c r="B406" s="52" t="s">
        <v>1500</v>
      </c>
      <c r="C406" s="135">
        <v>-32.071353999999999</v>
      </c>
      <c r="D406" s="135">
        <v>-59.994731000000002</v>
      </c>
      <c r="E406" s="135" t="s">
        <v>2447</v>
      </c>
      <c r="F406" s="135" t="s">
        <v>2448</v>
      </c>
      <c r="G406" s="265">
        <v>29</v>
      </c>
    </row>
    <row r="407" spans="1:7" x14ac:dyDescent="0.25">
      <c r="A407" s="52" t="s">
        <v>12</v>
      </c>
      <c r="B407" s="52" t="s">
        <v>1220</v>
      </c>
      <c r="C407" s="135">
        <v>-32.224972000000001</v>
      </c>
      <c r="D407" s="135">
        <v>-59.809106</v>
      </c>
      <c r="E407" s="135" t="s">
        <v>2449</v>
      </c>
      <c r="F407" s="135" t="s">
        <v>2450</v>
      </c>
    </row>
    <row r="408" spans="1:7" x14ac:dyDescent="0.25">
      <c r="A408" s="52" t="s">
        <v>12</v>
      </c>
      <c r="B408" s="52" t="s">
        <v>1221</v>
      </c>
      <c r="C408" s="135">
        <v>-32.152326000000002</v>
      </c>
      <c r="D408" s="135">
        <v>-59.969034999999998</v>
      </c>
      <c r="E408" s="135" t="s">
        <v>2451</v>
      </c>
      <c r="F408" s="135" t="s">
        <v>2452</v>
      </c>
    </row>
    <row r="409" spans="1:7" x14ac:dyDescent="0.25">
      <c r="A409" s="52" t="s">
        <v>12</v>
      </c>
      <c r="B409" s="52" t="s">
        <v>1501</v>
      </c>
      <c r="C409" s="135">
        <v>-32.163474999999998</v>
      </c>
      <c r="D409" s="135">
        <v>-59.813661000000003</v>
      </c>
      <c r="E409" s="135" t="s">
        <v>2453</v>
      </c>
      <c r="F409" s="135" t="s">
        <v>2454</v>
      </c>
    </row>
    <row r="410" spans="1:7" x14ac:dyDescent="0.25">
      <c r="A410" s="52" t="s">
        <v>12</v>
      </c>
      <c r="B410" s="52" t="s">
        <v>1222</v>
      </c>
      <c r="C410" s="135">
        <v>-32.475268</v>
      </c>
      <c r="D410" s="135">
        <v>-59.918900999999998</v>
      </c>
      <c r="E410" s="135" t="s">
        <v>2455</v>
      </c>
      <c r="F410" s="135" t="s">
        <v>2456</v>
      </c>
      <c r="G410" s="265">
        <v>121</v>
      </c>
    </row>
    <row r="411" spans="1:7" x14ac:dyDescent="0.25">
      <c r="A411" s="52" t="s">
        <v>12</v>
      </c>
      <c r="B411" s="52" t="s">
        <v>1223</v>
      </c>
      <c r="C411" s="135">
        <v>-32.338270999999999</v>
      </c>
      <c r="D411" s="135">
        <v>-60.032125999999998</v>
      </c>
      <c r="E411" s="135" t="s">
        <v>2457</v>
      </c>
      <c r="F411" s="135" t="s">
        <v>2458</v>
      </c>
      <c r="G411" s="265">
        <v>1510</v>
      </c>
    </row>
    <row r="412" spans="1:7" x14ac:dyDescent="0.25">
      <c r="A412" s="52" t="s">
        <v>12</v>
      </c>
      <c r="B412" s="52" t="s">
        <v>1502</v>
      </c>
      <c r="C412" s="135">
        <v>-31.974502000000001</v>
      </c>
      <c r="D412" s="135">
        <v>-59.642899999999997</v>
      </c>
      <c r="E412" s="135" t="s">
        <v>2459</v>
      </c>
      <c r="F412" s="135" t="s">
        <v>2460</v>
      </c>
    </row>
    <row r="413" spans="1:7" x14ac:dyDescent="0.25">
      <c r="A413" s="52" t="s">
        <v>12</v>
      </c>
      <c r="B413" s="52" t="s">
        <v>1503</v>
      </c>
      <c r="C413" s="135">
        <v>-32.575916999999997</v>
      </c>
      <c r="D413" s="135">
        <v>-59.720585</v>
      </c>
      <c r="E413" s="135" t="s">
        <v>2461</v>
      </c>
      <c r="F413" s="135" t="s">
        <v>2462</v>
      </c>
    </row>
    <row r="414" spans="1:7" x14ac:dyDescent="0.25">
      <c r="A414" s="52" t="s">
        <v>12</v>
      </c>
      <c r="B414" s="52" t="s">
        <v>1504</v>
      </c>
      <c r="C414" s="135">
        <v>-32.493093999999999</v>
      </c>
      <c r="D414" s="135">
        <v>-59.713318000000001</v>
      </c>
      <c r="E414" s="135" t="s">
        <v>2463</v>
      </c>
      <c r="F414" s="135" t="s">
        <v>2464</v>
      </c>
    </row>
    <row r="415" spans="1:7" x14ac:dyDescent="0.25">
      <c r="A415" s="52" t="s">
        <v>12</v>
      </c>
      <c r="B415" s="52" t="s">
        <v>1505</v>
      </c>
      <c r="C415" s="135">
        <v>-32.603668999999996</v>
      </c>
      <c r="D415" s="135">
        <v>-59.601540999999997</v>
      </c>
      <c r="E415" s="135" t="s">
        <v>2465</v>
      </c>
      <c r="F415" s="135" t="s">
        <v>2466</v>
      </c>
    </row>
    <row r="416" spans="1:7" x14ac:dyDescent="0.25">
      <c r="A416" s="52" t="s">
        <v>12</v>
      </c>
      <c r="B416" s="52" t="s">
        <v>1121</v>
      </c>
      <c r="C416" s="135">
        <v>-32.285173999999998</v>
      </c>
      <c r="D416" s="135">
        <v>-59.654988000000003</v>
      </c>
      <c r="E416" s="135" t="s">
        <v>2467</v>
      </c>
      <c r="F416" s="135" t="s">
        <v>2468</v>
      </c>
    </row>
    <row r="417" spans="1:7" x14ac:dyDescent="0.25">
      <c r="A417" s="52" t="s">
        <v>12</v>
      </c>
      <c r="B417" s="52" t="s">
        <v>1224</v>
      </c>
      <c r="C417" s="135">
        <v>-32.384394</v>
      </c>
      <c r="D417" s="135">
        <v>-59.530847000000001</v>
      </c>
      <c r="E417" s="135" t="s">
        <v>2469</v>
      </c>
      <c r="F417" s="135" t="s">
        <v>2470</v>
      </c>
      <c r="G417" s="265">
        <v>4364</v>
      </c>
    </row>
    <row r="418" spans="1:7" x14ac:dyDescent="0.25">
      <c r="A418" s="52" t="s">
        <v>12</v>
      </c>
      <c r="B418" s="52" t="s">
        <v>1138</v>
      </c>
      <c r="C418" s="135">
        <v>-32.519860999999999</v>
      </c>
      <c r="D418" s="135">
        <v>-59.869748999999999</v>
      </c>
      <c r="E418" s="135" t="s">
        <v>2471</v>
      </c>
      <c r="F418" s="135" t="s">
        <v>2472</v>
      </c>
    </row>
    <row r="419" spans="1:7" x14ac:dyDescent="0.25">
      <c r="A419" s="52" t="s">
        <v>12</v>
      </c>
      <c r="B419" s="52" t="s">
        <v>12</v>
      </c>
      <c r="C419" s="135">
        <v>-32.398961999999997</v>
      </c>
      <c r="D419" s="135">
        <v>-59.787694999999999</v>
      </c>
      <c r="E419" s="135" t="s">
        <v>2473</v>
      </c>
      <c r="F419" s="135" t="s">
        <v>2474</v>
      </c>
      <c r="G419" s="265">
        <v>22824</v>
      </c>
    </row>
    <row r="420" spans="1:7" x14ac:dyDescent="0.25">
      <c r="A420" s="52" t="s">
        <v>12</v>
      </c>
      <c r="B420" s="52" t="s">
        <v>1506</v>
      </c>
      <c r="C420" s="135">
        <v>-32.031091000000004</v>
      </c>
      <c r="D420" s="135">
        <v>-59.961140999999998</v>
      </c>
      <c r="E420" s="135" t="s">
        <v>2475</v>
      </c>
      <c r="F420" s="135" t="s">
        <v>2476</v>
      </c>
    </row>
    <row r="421" spans="1:7" x14ac:dyDescent="0.25">
      <c r="A421" s="52" t="s">
        <v>12</v>
      </c>
      <c r="B421" s="52" t="s">
        <v>688</v>
      </c>
      <c r="C421" s="135">
        <v>-32.276643999999997</v>
      </c>
      <c r="D421" s="135">
        <v>-59.502035999999997</v>
      </c>
      <c r="E421" s="135" t="s">
        <v>2477</v>
      </c>
      <c r="F421" s="135" t="s">
        <v>2478</v>
      </c>
    </row>
    <row r="422" spans="1:7" x14ac:dyDescent="0.25">
      <c r="A422" s="52" t="s">
        <v>12</v>
      </c>
      <c r="B422" s="52" t="s">
        <v>1215</v>
      </c>
      <c r="C422" s="135">
        <v>-32.385919000000001</v>
      </c>
      <c r="D422" s="135">
        <v>-59.662221000000002</v>
      </c>
      <c r="E422" s="135" t="s">
        <v>2479</v>
      </c>
      <c r="F422" s="135" t="s">
        <v>2480</v>
      </c>
      <c r="G422" s="265">
        <v>178</v>
      </c>
    </row>
    <row r="423" spans="1:7" x14ac:dyDescent="0.25">
      <c r="A423" s="52" t="s">
        <v>8</v>
      </c>
      <c r="B423" s="52" t="s">
        <v>1225</v>
      </c>
      <c r="C423" s="135">
        <v>-31.884058</v>
      </c>
      <c r="D423" s="135">
        <v>-60.234589999999997</v>
      </c>
      <c r="E423" s="135" t="s">
        <v>2481</v>
      </c>
      <c r="F423" s="135" t="s">
        <v>2482</v>
      </c>
    </row>
    <row r="424" spans="1:7" x14ac:dyDescent="0.25">
      <c r="A424" s="52" t="s">
        <v>8</v>
      </c>
      <c r="B424" s="52" t="s">
        <v>1226</v>
      </c>
      <c r="C424" s="135">
        <v>-31.883852000000001</v>
      </c>
      <c r="D424" s="135">
        <v>-60.410505999999998</v>
      </c>
      <c r="E424" s="135" t="s">
        <v>2483</v>
      </c>
      <c r="F424" s="135" t="s">
        <v>2484</v>
      </c>
      <c r="G424" s="265">
        <v>773</v>
      </c>
    </row>
    <row r="425" spans="1:7" x14ac:dyDescent="0.25">
      <c r="A425" s="52" t="s">
        <v>8</v>
      </c>
      <c r="B425" s="52" t="s">
        <v>1192</v>
      </c>
      <c r="C425" s="135">
        <v>-31.858170000000001</v>
      </c>
      <c r="D425" s="135">
        <v>-60.174055000000003</v>
      </c>
      <c r="E425" s="135" t="s">
        <v>2485</v>
      </c>
      <c r="F425" s="135" t="s">
        <v>2486</v>
      </c>
    </row>
    <row r="426" spans="1:7" x14ac:dyDescent="0.25">
      <c r="A426" s="52" t="s">
        <v>8</v>
      </c>
      <c r="B426" s="52" t="s">
        <v>1193</v>
      </c>
      <c r="C426" s="135">
        <v>-31.99672</v>
      </c>
      <c r="D426" s="135">
        <v>-60.358159999999998</v>
      </c>
      <c r="E426" s="135" t="s">
        <v>2487</v>
      </c>
      <c r="F426" s="135" t="s">
        <v>2488</v>
      </c>
      <c r="G426" s="265">
        <v>66</v>
      </c>
    </row>
    <row r="427" spans="1:7" x14ac:dyDescent="0.25">
      <c r="A427" s="52" t="s">
        <v>8</v>
      </c>
      <c r="B427" s="52" t="s">
        <v>1227</v>
      </c>
      <c r="C427" s="135">
        <v>-31.957411</v>
      </c>
      <c r="D427" s="135">
        <v>-60.254631000000003</v>
      </c>
      <c r="E427" s="135" t="s">
        <v>2489</v>
      </c>
      <c r="F427" s="135" t="s">
        <v>2490</v>
      </c>
      <c r="G427" s="265">
        <v>144</v>
      </c>
    </row>
    <row r="428" spans="1:7" x14ac:dyDescent="0.25">
      <c r="A428" s="52" t="s">
        <v>8</v>
      </c>
      <c r="B428" s="52" t="s">
        <v>1228</v>
      </c>
      <c r="C428" s="135">
        <v>-31.611332999999998</v>
      </c>
      <c r="D428" s="135">
        <v>-60.006886999999999</v>
      </c>
      <c r="E428" s="135" t="s">
        <v>2491</v>
      </c>
      <c r="F428" s="135" t="s">
        <v>2492</v>
      </c>
      <c r="G428" s="265">
        <v>302</v>
      </c>
    </row>
    <row r="429" spans="1:7" x14ac:dyDescent="0.25">
      <c r="A429" s="52" t="s">
        <v>8</v>
      </c>
      <c r="B429" s="52" t="s">
        <v>1229</v>
      </c>
      <c r="C429" s="135">
        <v>-32.013159999999999</v>
      </c>
      <c r="D429" s="135">
        <v>-60.23921</v>
      </c>
      <c r="E429" s="135" t="s">
        <v>2493</v>
      </c>
      <c r="F429" s="135" t="s">
        <v>2494</v>
      </c>
      <c r="G429" s="265">
        <v>71</v>
      </c>
    </row>
    <row r="430" spans="1:7" x14ac:dyDescent="0.25">
      <c r="A430" s="52" t="s">
        <v>8</v>
      </c>
      <c r="B430" s="52" t="s">
        <v>1230</v>
      </c>
      <c r="C430" s="135">
        <v>-31.424417999999999</v>
      </c>
      <c r="D430" s="135">
        <v>-60.047778999999998</v>
      </c>
      <c r="E430" s="135" t="s">
        <v>2495</v>
      </c>
      <c r="F430" s="135" t="s">
        <v>2496</v>
      </c>
    </row>
    <row r="431" spans="1:7" x14ac:dyDescent="0.25">
      <c r="A431" s="52" t="s">
        <v>8</v>
      </c>
      <c r="B431" s="52" t="s">
        <v>1507</v>
      </c>
      <c r="C431" s="135">
        <v>-31.467223000000001</v>
      </c>
      <c r="D431" s="135">
        <v>-59.990461000000003</v>
      </c>
      <c r="E431" s="135" t="s">
        <v>2497</v>
      </c>
      <c r="F431" s="135" t="s">
        <v>2498</v>
      </c>
    </row>
    <row r="432" spans="1:7" x14ac:dyDescent="0.25">
      <c r="A432" s="52" t="s">
        <v>8</v>
      </c>
      <c r="B432" s="52" t="s">
        <v>1508</v>
      </c>
      <c r="C432" s="135">
        <v>-31.507292</v>
      </c>
      <c r="D432" s="135">
        <v>-59.611327000000003</v>
      </c>
      <c r="E432" s="135" t="s">
        <v>2499</v>
      </c>
      <c r="F432" s="135" t="s">
        <v>2500</v>
      </c>
    </row>
    <row r="433" spans="1:7" x14ac:dyDescent="0.25">
      <c r="A433" s="52" t="s">
        <v>8</v>
      </c>
      <c r="B433" s="52" t="s">
        <v>1509</v>
      </c>
      <c r="C433" s="135">
        <v>-31.652498000000001</v>
      </c>
      <c r="D433" s="135">
        <v>-59.967525000000002</v>
      </c>
      <c r="E433" s="135" t="s">
        <v>2501</v>
      </c>
      <c r="F433" s="135" t="s">
        <v>2502</v>
      </c>
    </row>
    <row r="434" spans="1:7" x14ac:dyDescent="0.25">
      <c r="A434" s="52" t="s">
        <v>8</v>
      </c>
      <c r="B434" s="52" t="s">
        <v>1510</v>
      </c>
      <c r="C434" s="135">
        <v>-31.568100000000001</v>
      </c>
      <c r="D434" s="135">
        <v>-59.818098999999997</v>
      </c>
      <c r="E434" s="135" t="s">
        <v>2503</v>
      </c>
      <c r="F434" s="135" t="s">
        <v>2504</v>
      </c>
    </row>
    <row r="435" spans="1:7" x14ac:dyDescent="0.25">
      <c r="A435" s="52" t="s">
        <v>8</v>
      </c>
      <c r="B435" s="52" t="s">
        <v>1511</v>
      </c>
      <c r="C435" s="135">
        <v>-31.814961</v>
      </c>
      <c r="D435" s="135">
        <v>-59.719864999999999</v>
      </c>
      <c r="E435" s="135" t="s">
        <v>2505</v>
      </c>
      <c r="F435" s="135" t="s">
        <v>2506</v>
      </c>
    </row>
    <row r="436" spans="1:7" x14ac:dyDescent="0.25">
      <c r="A436" s="52" t="s">
        <v>8</v>
      </c>
      <c r="B436" s="52" t="s">
        <v>1512</v>
      </c>
      <c r="C436" s="135">
        <v>-31.652380000000001</v>
      </c>
      <c r="D436" s="135">
        <v>-59.564552999999997</v>
      </c>
      <c r="E436" s="135" t="s">
        <v>2507</v>
      </c>
      <c r="F436" s="135" t="s">
        <v>2508</v>
      </c>
    </row>
    <row r="437" spans="1:7" x14ac:dyDescent="0.25">
      <c r="A437" s="52" t="s">
        <v>8</v>
      </c>
      <c r="B437" s="52" t="s">
        <v>1513</v>
      </c>
      <c r="C437" s="135">
        <v>-32.028010999999999</v>
      </c>
      <c r="D437" s="135">
        <v>-60.206018999999998</v>
      </c>
      <c r="E437" s="135" t="s">
        <v>2509</v>
      </c>
      <c r="F437" s="135" t="s">
        <v>2510</v>
      </c>
    </row>
    <row r="438" spans="1:7" x14ac:dyDescent="0.25">
      <c r="A438" s="52" t="s">
        <v>8</v>
      </c>
      <c r="B438" s="52" t="s">
        <v>1514</v>
      </c>
      <c r="C438" s="135">
        <v>-31.634941999999999</v>
      </c>
      <c r="D438" s="135">
        <v>-59.968978999999997</v>
      </c>
      <c r="E438" s="135" t="s">
        <v>2511</v>
      </c>
      <c r="F438" s="135" t="s">
        <v>2512</v>
      </c>
    </row>
    <row r="439" spans="1:7" x14ac:dyDescent="0.25">
      <c r="A439" s="52" t="s">
        <v>8</v>
      </c>
      <c r="B439" s="52" t="s">
        <v>1515</v>
      </c>
      <c r="C439" s="135">
        <v>-31.909186999999999</v>
      </c>
      <c r="D439" s="135">
        <v>-60.099029000000002</v>
      </c>
      <c r="E439" s="135" t="s">
        <v>2513</v>
      </c>
      <c r="F439" s="135" t="s">
        <v>2514</v>
      </c>
    </row>
    <row r="440" spans="1:7" x14ac:dyDescent="0.25">
      <c r="A440" s="52" t="s">
        <v>8</v>
      </c>
      <c r="B440" s="52" t="s">
        <v>1516</v>
      </c>
      <c r="C440" s="135">
        <v>-31.660385000000002</v>
      </c>
      <c r="D440" s="135">
        <v>-59.829852000000002</v>
      </c>
      <c r="E440" s="135" t="s">
        <v>2515</v>
      </c>
      <c r="F440" s="135" t="s">
        <v>2516</v>
      </c>
    </row>
    <row r="441" spans="1:7" x14ac:dyDescent="0.25">
      <c r="A441" s="52" t="s">
        <v>8</v>
      </c>
      <c r="B441" s="52" t="s">
        <v>1517</v>
      </c>
      <c r="C441" s="135">
        <v>-31.980060000000002</v>
      </c>
      <c r="D441" s="135">
        <v>-60.219045999999999</v>
      </c>
      <c r="E441" s="135" t="s">
        <v>2517</v>
      </c>
      <c r="F441" s="135" t="s">
        <v>2518</v>
      </c>
    </row>
    <row r="442" spans="1:7" x14ac:dyDescent="0.25">
      <c r="A442" s="52" t="s">
        <v>8</v>
      </c>
      <c r="B442" s="52" t="s">
        <v>1518</v>
      </c>
      <c r="C442" s="135">
        <v>-31.719180999999999</v>
      </c>
      <c r="D442" s="135">
        <v>-60.215896999999998</v>
      </c>
      <c r="E442" s="135" t="s">
        <v>2519</v>
      </c>
      <c r="F442" s="135" t="s">
        <v>2520</v>
      </c>
    </row>
    <row r="443" spans="1:7" x14ac:dyDescent="0.25">
      <c r="A443" s="52" t="s">
        <v>8</v>
      </c>
      <c r="B443" s="52" t="s">
        <v>72</v>
      </c>
      <c r="C443" s="135">
        <v>-31.579939</v>
      </c>
      <c r="D443" s="135">
        <v>-60.075547</v>
      </c>
      <c r="E443" s="135" t="s">
        <v>2521</v>
      </c>
      <c r="F443" s="135" t="s">
        <v>2522</v>
      </c>
      <c r="G443" s="265">
        <v>5310</v>
      </c>
    </row>
    <row r="444" spans="1:7" x14ac:dyDescent="0.25">
      <c r="A444" s="52" t="s">
        <v>8</v>
      </c>
      <c r="B444" s="52" t="s">
        <v>1231</v>
      </c>
      <c r="C444" s="135">
        <v>-31.696670000000001</v>
      </c>
      <c r="D444" s="135">
        <v>-60.149433999999999</v>
      </c>
      <c r="E444" s="135" t="s">
        <v>2523</v>
      </c>
      <c r="F444" s="135" t="s">
        <v>2524</v>
      </c>
    </row>
    <row r="445" spans="1:7" x14ac:dyDescent="0.25">
      <c r="A445" s="52" t="s">
        <v>8</v>
      </c>
      <c r="B445" s="52" t="s">
        <v>1232</v>
      </c>
      <c r="C445" s="135">
        <v>-31.762649</v>
      </c>
      <c r="D445" s="135">
        <v>-60.411980999999997</v>
      </c>
      <c r="E445" s="135" t="s">
        <v>2525</v>
      </c>
      <c r="F445" s="135" t="s">
        <v>2526</v>
      </c>
      <c r="G445" s="265">
        <v>2970</v>
      </c>
    </row>
    <row r="446" spans="1:7" x14ac:dyDescent="0.25">
      <c r="A446" s="52" t="s">
        <v>8</v>
      </c>
      <c r="B446" s="52" t="s">
        <v>1233</v>
      </c>
      <c r="C446" s="135">
        <v>-31.614894</v>
      </c>
      <c r="D446" s="135">
        <v>-60.266241000000001</v>
      </c>
      <c r="E446" s="135" t="s">
        <v>2527</v>
      </c>
      <c r="F446" s="135" t="s">
        <v>2528</v>
      </c>
    </row>
    <row r="447" spans="1:7" x14ac:dyDescent="0.25">
      <c r="A447" s="52" t="s">
        <v>8</v>
      </c>
      <c r="B447" s="52" t="s">
        <v>1234</v>
      </c>
      <c r="C447" s="135">
        <v>-31.682880999999998</v>
      </c>
      <c r="D447" s="135">
        <v>-60.231082000000001</v>
      </c>
      <c r="E447" s="135" t="s">
        <v>2529</v>
      </c>
      <c r="F447" s="135" t="s">
        <v>2530</v>
      </c>
      <c r="G447" s="265">
        <v>69</v>
      </c>
    </row>
    <row r="448" spans="1:7" x14ac:dyDescent="0.25">
      <c r="A448" s="52" t="s">
        <v>8</v>
      </c>
      <c r="B448" s="52" t="s">
        <v>1519</v>
      </c>
      <c r="C448" s="135">
        <v>-31.479164000000001</v>
      </c>
      <c r="D448" s="135">
        <v>-59.675258999999997</v>
      </c>
      <c r="E448" s="135" t="s">
        <v>2531</v>
      </c>
      <c r="F448" s="135" t="s">
        <v>2532</v>
      </c>
    </row>
    <row r="449" spans="1:7" x14ac:dyDescent="0.25">
      <c r="A449" s="52" t="s">
        <v>8</v>
      </c>
      <c r="B449" s="52" t="s">
        <v>1235</v>
      </c>
      <c r="C449" s="135">
        <v>-31.899552</v>
      </c>
      <c r="D449" s="135">
        <v>-60.301395999999997</v>
      </c>
      <c r="E449" s="135" t="s">
        <v>2533</v>
      </c>
      <c r="F449" s="135" t="s">
        <v>2534</v>
      </c>
    </row>
    <row r="450" spans="1:7" x14ac:dyDescent="0.25">
      <c r="A450" s="52" t="s">
        <v>8</v>
      </c>
      <c r="B450" s="52" t="s">
        <v>1236</v>
      </c>
      <c r="C450" s="135">
        <v>-31.916069</v>
      </c>
      <c r="D450" s="135">
        <v>-60.423063999999997</v>
      </c>
      <c r="E450" s="135" t="s">
        <v>2535</v>
      </c>
      <c r="F450" s="135" t="s">
        <v>2536</v>
      </c>
    </row>
    <row r="451" spans="1:7" x14ac:dyDescent="0.25">
      <c r="A451" s="52" t="s">
        <v>8</v>
      </c>
      <c r="B451" s="52" t="s">
        <v>1237</v>
      </c>
      <c r="C451" s="135">
        <v>-31.619198000000001</v>
      </c>
      <c r="D451" s="135">
        <v>-60.133839999999999</v>
      </c>
      <c r="E451" s="135" t="s">
        <v>2537</v>
      </c>
      <c r="F451" s="135" t="s">
        <v>2538</v>
      </c>
    </row>
    <row r="452" spans="1:7" x14ac:dyDescent="0.25">
      <c r="A452" s="52" t="s">
        <v>8</v>
      </c>
      <c r="B452" s="52" t="s">
        <v>1520</v>
      </c>
      <c r="C452" s="135">
        <v>-31.538239000000001</v>
      </c>
      <c r="D452" s="135">
        <v>-60.163676000000002</v>
      </c>
      <c r="E452" s="135" t="s">
        <v>2539</v>
      </c>
      <c r="F452" s="135" t="s">
        <v>2540</v>
      </c>
    </row>
    <row r="453" spans="1:7" x14ac:dyDescent="0.25">
      <c r="A453" s="52" t="s">
        <v>8</v>
      </c>
      <c r="B453" s="52" t="s">
        <v>1521</v>
      </c>
      <c r="C453" s="135">
        <v>-31.454616000000001</v>
      </c>
      <c r="D453" s="135">
        <v>-60.115313999999998</v>
      </c>
      <c r="E453" s="135" t="s">
        <v>2541</v>
      </c>
      <c r="F453" s="135" t="s">
        <v>2542</v>
      </c>
    </row>
    <row r="454" spans="1:7" x14ac:dyDescent="0.25">
      <c r="A454" s="52" t="s">
        <v>8</v>
      </c>
      <c r="B454" s="52" t="s">
        <v>58</v>
      </c>
      <c r="C454" s="135">
        <v>-32.030760000000001</v>
      </c>
      <c r="D454" s="135">
        <v>-60.306092</v>
      </c>
      <c r="E454" s="135" t="s">
        <v>2543</v>
      </c>
      <c r="F454" s="135" t="s">
        <v>2544</v>
      </c>
      <c r="G454" s="265">
        <v>19536</v>
      </c>
    </row>
    <row r="455" spans="1:7" x14ac:dyDescent="0.25">
      <c r="A455" s="52" t="s">
        <v>8</v>
      </c>
      <c r="B455" s="52" t="s">
        <v>1522</v>
      </c>
      <c r="C455" s="135">
        <v>-31.735371000000001</v>
      </c>
      <c r="D455" s="135">
        <v>-59.945878</v>
      </c>
      <c r="E455" s="135" t="s">
        <v>2545</v>
      </c>
      <c r="F455" s="135" t="s">
        <v>2546</v>
      </c>
    </row>
    <row r="456" spans="1:7" x14ac:dyDescent="0.25">
      <c r="A456" s="52" t="s">
        <v>8</v>
      </c>
      <c r="B456" s="52" t="s">
        <v>718</v>
      </c>
      <c r="C456" s="135">
        <v>-31.653756999999999</v>
      </c>
      <c r="D456" s="135">
        <v>-60.166615999999998</v>
      </c>
      <c r="E456" s="135" t="s">
        <v>2547</v>
      </c>
      <c r="F456" s="135" t="s">
        <v>2548</v>
      </c>
      <c r="G456" s="265">
        <v>155</v>
      </c>
    </row>
    <row r="457" spans="1:7" x14ac:dyDescent="0.25">
      <c r="A457" s="52" t="s">
        <v>8</v>
      </c>
      <c r="B457" s="52" t="s">
        <v>113</v>
      </c>
      <c r="C457" s="135">
        <v>-31.582968000000001</v>
      </c>
      <c r="D457" s="135">
        <v>-59.890847999999998</v>
      </c>
      <c r="E457" s="135" t="s">
        <v>2549</v>
      </c>
      <c r="F457" s="135" t="s">
        <v>2550</v>
      </c>
      <c r="G457" s="265">
        <v>766</v>
      </c>
    </row>
    <row r="458" spans="1:7" x14ac:dyDescent="0.25">
      <c r="A458" s="52" t="s">
        <v>8</v>
      </c>
      <c r="B458" s="52" t="s">
        <v>593</v>
      </c>
      <c r="C458" s="135">
        <v>-31.846876000000002</v>
      </c>
      <c r="D458" s="135">
        <v>-60.101252000000002</v>
      </c>
      <c r="E458" s="135" t="s">
        <v>2551</v>
      </c>
      <c r="F458" s="135" t="s">
        <v>2552</v>
      </c>
      <c r="G458" s="265">
        <v>82</v>
      </c>
    </row>
    <row r="459" spans="1:7" x14ac:dyDescent="0.25">
      <c r="A459" s="52" t="s">
        <v>8</v>
      </c>
      <c r="B459" s="52" t="s">
        <v>1238</v>
      </c>
      <c r="C459" s="135">
        <v>-31.797545</v>
      </c>
      <c r="D459" s="135">
        <v>-60.296619999999997</v>
      </c>
      <c r="E459" s="135" t="s">
        <v>2553</v>
      </c>
      <c r="F459" s="135" t="s">
        <v>2554</v>
      </c>
    </row>
    <row r="460" spans="1:7" x14ac:dyDescent="0.25">
      <c r="A460" s="52" t="s">
        <v>8</v>
      </c>
      <c r="B460" s="52" t="s">
        <v>1523</v>
      </c>
      <c r="C460" s="135">
        <v>-31.405760000000001</v>
      </c>
      <c r="D460" s="135">
        <v>-59.956403000000002</v>
      </c>
      <c r="E460" s="135" t="s">
        <v>2555</v>
      </c>
      <c r="F460" s="135" t="s">
        <v>2556</v>
      </c>
    </row>
    <row r="461" spans="1:7" x14ac:dyDescent="0.25">
      <c r="A461" s="52" t="s">
        <v>8</v>
      </c>
      <c r="B461" s="52" t="s">
        <v>140</v>
      </c>
      <c r="C461" s="135">
        <v>-31.512169</v>
      </c>
      <c r="D461" s="135">
        <v>-59.835282999999997</v>
      </c>
      <c r="E461" s="135" t="s">
        <v>2557</v>
      </c>
      <c r="F461" s="135" t="s">
        <v>2558</v>
      </c>
      <c r="G461" s="265">
        <v>4805</v>
      </c>
    </row>
    <row r="462" spans="1:7" x14ac:dyDescent="0.25">
      <c r="A462" s="52" t="s">
        <v>8</v>
      </c>
      <c r="B462" s="52" t="s">
        <v>132</v>
      </c>
      <c r="C462" s="135">
        <v>-31.230008000000002</v>
      </c>
      <c r="D462" s="135">
        <v>-59.988286000000002</v>
      </c>
      <c r="E462" s="135" t="s">
        <v>2559</v>
      </c>
      <c r="F462" s="135" t="s">
        <v>2560</v>
      </c>
      <c r="G462" s="265">
        <v>5373</v>
      </c>
    </row>
    <row r="463" spans="1:7" x14ac:dyDescent="0.25">
      <c r="A463" s="52" t="s">
        <v>8</v>
      </c>
      <c r="B463" s="52" t="s">
        <v>1524</v>
      </c>
      <c r="C463" s="135">
        <v>-31.678421</v>
      </c>
      <c r="D463" s="135">
        <v>-60.340001999999998</v>
      </c>
      <c r="E463" s="135" t="s">
        <v>2561</v>
      </c>
      <c r="F463" s="135" t="s">
        <v>2562</v>
      </c>
    </row>
    <row r="464" spans="1:7" x14ac:dyDescent="0.25">
      <c r="A464" s="52" t="s">
        <v>8</v>
      </c>
      <c r="B464" s="52" t="s">
        <v>1142</v>
      </c>
      <c r="C464" s="135">
        <v>-31.548960999999998</v>
      </c>
      <c r="D464" s="135">
        <v>-59.716976000000003</v>
      </c>
      <c r="E464" s="135" t="s">
        <v>2563</v>
      </c>
      <c r="F464" s="135" t="s">
        <v>2564</v>
      </c>
    </row>
    <row r="465" spans="1:7" x14ac:dyDescent="0.25">
      <c r="A465" s="52" t="s">
        <v>8</v>
      </c>
      <c r="B465" s="52" t="s">
        <v>232</v>
      </c>
      <c r="C465" s="135">
        <v>-31.725004999999999</v>
      </c>
      <c r="D465" s="135">
        <v>-60.297548999999997</v>
      </c>
      <c r="E465" s="135" t="s">
        <v>2565</v>
      </c>
      <c r="F465" s="135" t="s">
        <v>2566</v>
      </c>
      <c r="G465" s="265">
        <v>564</v>
      </c>
    </row>
    <row r="466" spans="1:7" x14ac:dyDescent="0.25">
      <c r="A466" s="52" t="s">
        <v>8</v>
      </c>
      <c r="B466" s="52" t="s">
        <v>1030</v>
      </c>
      <c r="C466" s="135">
        <v>-31.868597000000001</v>
      </c>
      <c r="D466" s="135">
        <v>-59.728864000000002</v>
      </c>
      <c r="E466" s="135" t="s">
        <v>2567</v>
      </c>
      <c r="F466" s="135" t="s">
        <v>2568</v>
      </c>
      <c r="G466" s="265">
        <v>101</v>
      </c>
    </row>
    <row r="467" spans="1:7" x14ac:dyDescent="0.25">
      <c r="A467" s="52" t="s">
        <v>8</v>
      </c>
      <c r="B467" s="52" t="s">
        <v>1525</v>
      </c>
      <c r="C467" s="135">
        <v>-31.857205</v>
      </c>
      <c r="D467" s="135">
        <v>-59.807029</v>
      </c>
      <c r="E467" s="135" t="s">
        <v>2569</v>
      </c>
      <c r="F467" s="135" t="s">
        <v>2570</v>
      </c>
    </row>
    <row r="468" spans="1:7" x14ac:dyDescent="0.25">
      <c r="A468" s="52" t="s">
        <v>8</v>
      </c>
      <c r="B468" s="52" t="s">
        <v>203</v>
      </c>
      <c r="C468" s="135">
        <v>-31.662807000000001</v>
      </c>
      <c r="D468" s="135">
        <v>-59.904015000000001</v>
      </c>
      <c r="E468" s="135" t="s">
        <v>2571</v>
      </c>
      <c r="F468" s="135" t="s">
        <v>2572</v>
      </c>
      <c r="G468" s="265">
        <v>7557</v>
      </c>
    </row>
    <row r="469" spans="1:7" x14ac:dyDescent="0.25">
      <c r="A469" s="52" t="s">
        <v>8</v>
      </c>
      <c r="B469" s="52" t="s">
        <v>1240</v>
      </c>
      <c r="C469" s="135">
        <v>-31.678283</v>
      </c>
      <c r="D469" s="135">
        <v>-59.709660999999997</v>
      </c>
      <c r="E469" s="135" t="s">
        <v>2573</v>
      </c>
      <c r="F469" s="135" t="s">
        <v>2574</v>
      </c>
    </row>
    <row r="470" spans="1:7" x14ac:dyDescent="0.25">
      <c r="A470" s="52" t="s">
        <v>8</v>
      </c>
      <c r="B470" s="52" t="s">
        <v>40</v>
      </c>
      <c r="C470" s="135">
        <v>-31.822755000000001</v>
      </c>
      <c r="D470" s="135">
        <v>-60.517533</v>
      </c>
      <c r="E470" s="135" t="s">
        <v>2575</v>
      </c>
      <c r="F470" s="135" t="s">
        <v>2576</v>
      </c>
      <c r="G470" s="265">
        <v>4116</v>
      </c>
    </row>
    <row r="471" spans="1:7" x14ac:dyDescent="0.25">
      <c r="A471" s="52" t="s">
        <v>8</v>
      </c>
      <c r="B471" s="52" t="s">
        <v>8</v>
      </c>
      <c r="C471" s="135">
        <v>-31.740159999999999</v>
      </c>
      <c r="D471" s="135">
        <v>-60.527425999999998</v>
      </c>
      <c r="E471" s="135" t="s">
        <v>2577</v>
      </c>
      <c r="F471" s="135" t="s">
        <v>2578</v>
      </c>
      <c r="G471" s="265">
        <v>247139</v>
      </c>
    </row>
    <row r="472" spans="1:7" x14ac:dyDescent="0.25">
      <c r="A472" s="52" t="s">
        <v>8</v>
      </c>
      <c r="B472" s="52" t="s">
        <v>1526</v>
      </c>
      <c r="C472" s="135">
        <v>-31.761946999999999</v>
      </c>
      <c r="D472" s="135">
        <v>-60.167388000000003</v>
      </c>
      <c r="E472" s="135" t="s">
        <v>2579</v>
      </c>
      <c r="F472" s="135" t="s">
        <v>2580</v>
      </c>
    </row>
    <row r="473" spans="1:7" x14ac:dyDescent="0.25">
      <c r="A473" s="52" t="s">
        <v>8</v>
      </c>
      <c r="B473" s="52" t="s">
        <v>1025</v>
      </c>
      <c r="C473" s="135">
        <v>-31.708825999999998</v>
      </c>
      <c r="D473" s="135">
        <v>-60.091316999999997</v>
      </c>
      <c r="E473" s="135" t="s">
        <v>2581</v>
      </c>
      <c r="F473" s="135" t="s">
        <v>2582</v>
      </c>
    </row>
    <row r="474" spans="1:7" x14ac:dyDescent="0.25">
      <c r="A474" s="52" t="s">
        <v>8</v>
      </c>
      <c r="B474" s="52" t="s">
        <v>1527</v>
      </c>
      <c r="C474" s="135">
        <v>-31.703365999999999</v>
      </c>
      <c r="D474" s="135">
        <v>-60.354241999999999</v>
      </c>
      <c r="E474" s="135" t="s">
        <v>2583</v>
      </c>
      <c r="F474" s="135" t="s">
        <v>2584</v>
      </c>
    </row>
    <row r="475" spans="1:7" x14ac:dyDescent="0.25">
      <c r="A475" s="52" t="s">
        <v>8</v>
      </c>
      <c r="B475" s="52" t="s">
        <v>1528</v>
      </c>
      <c r="C475" s="135">
        <v>-31.427427000000002</v>
      </c>
      <c r="D475" s="135">
        <v>-59.744492999999999</v>
      </c>
      <c r="E475" s="135" t="s">
        <v>2585</v>
      </c>
      <c r="F475" s="135" t="s">
        <v>2586</v>
      </c>
      <c r="G475" s="265">
        <v>282</v>
      </c>
    </row>
    <row r="476" spans="1:7" x14ac:dyDescent="0.25">
      <c r="A476" s="52" t="s">
        <v>8</v>
      </c>
      <c r="B476" s="52" t="s">
        <v>185</v>
      </c>
      <c r="C476" s="135">
        <v>-31.387329000000001</v>
      </c>
      <c r="D476" s="135">
        <v>-60.091813999999999</v>
      </c>
      <c r="E476" s="135" t="s">
        <v>2587</v>
      </c>
      <c r="F476" s="135" t="s">
        <v>2588</v>
      </c>
      <c r="G476" s="265">
        <v>802</v>
      </c>
    </row>
    <row r="477" spans="1:7" x14ac:dyDescent="0.25">
      <c r="A477" s="52" t="s">
        <v>8</v>
      </c>
      <c r="B477" s="52" t="s">
        <v>1529</v>
      </c>
      <c r="C477" s="135">
        <v>-31.532052</v>
      </c>
      <c r="D477" s="135">
        <v>-60.050311000000001</v>
      </c>
      <c r="E477" s="135" t="s">
        <v>2589</v>
      </c>
      <c r="F477" s="135" t="s">
        <v>2590</v>
      </c>
    </row>
    <row r="478" spans="1:7" x14ac:dyDescent="0.25">
      <c r="A478" s="52" t="s">
        <v>8</v>
      </c>
      <c r="B478" s="52" t="s">
        <v>1241</v>
      </c>
      <c r="C478" s="135">
        <v>-31.458361</v>
      </c>
      <c r="D478" s="135">
        <v>-60.169052000000001</v>
      </c>
      <c r="E478" s="135" t="s">
        <v>2591</v>
      </c>
      <c r="F478" s="135" t="s">
        <v>2592</v>
      </c>
      <c r="G478" s="265">
        <v>296</v>
      </c>
    </row>
    <row r="479" spans="1:7" x14ac:dyDescent="0.25">
      <c r="A479" s="52" t="s">
        <v>8</v>
      </c>
      <c r="B479" s="52" t="s">
        <v>1530</v>
      </c>
      <c r="C479" s="135">
        <v>-31.587004</v>
      </c>
      <c r="D479" s="135">
        <v>-60.060161000000001</v>
      </c>
      <c r="E479" s="135" t="s">
        <v>2593</v>
      </c>
      <c r="F479" s="135" t="s">
        <v>2594</v>
      </c>
    </row>
    <row r="480" spans="1:7" x14ac:dyDescent="0.25">
      <c r="A480" s="52" t="s">
        <v>8</v>
      </c>
      <c r="B480" s="52" t="s">
        <v>1531</v>
      </c>
      <c r="C480" s="135">
        <v>-31.270707999999999</v>
      </c>
      <c r="D480" s="135">
        <v>-60.010446000000002</v>
      </c>
      <c r="E480" s="135" t="s">
        <v>2595</v>
      </c>
      <c r="F480" s="135" t="s">
        <v>2596</v>
      </c>
    </row>
    <row r="481" spans="1:7" x14ac:dyDescent="0.25">
      <c r="A481" s="52" t="s">
        <v>8</v>
      </c>
      <c r="B481" s="52" t="s">
        <v>1014</v>
      </c>
      <c r="C481" s="135">
        <v>-31.864932</v>
      </c>
      <c r="D481" s="135">
        <v>-60.082838000000002</v>
      </c>
      <c r="E481" s="135" t="s">
        <v>2597</v>
      </c>
      <c r="F481" s="135" t="s">
        <v>2598</v>
      </c>
    </row>
    <row r="482" spans="1:7" x14ac:dyDescent="0.25">
      <c r="A482" s="52" t="s">
        <v>8</v>
      </c>
      <c r="B482" s="52" t="s">
        <v>31</v>
      </c>
      <c r="C482" s="135">
        <v>-31.783021999999999</v>
      </c>
      <c r="D482" s="135">
        <v>-60.441459000000002</v>
      </c>
      <c r="E482" s="135" t="s">
        <v>2599</v>
      </c>
      <c r="F482" s="135" t="s">
        <v>2600</v>
      </c>
      <c r="G482" s="265">
        <v>9105</v>
      </c>
    </row>
    <row r="483" spans="1:7" x14ac:dyDescent="0.25">
      <c r="A483" s="52" t="s">
        <v>8</v>
      </c>
      <c r="B483" s="52" t="s">
        <v>1532</v>
      </c>
      <c r="C483" s="135">
        <v>-31.768260000000001</v>
      </c>
      <c r="D483" s="135">
        <v>-59.727967</v>
      </c>
      <c r="E483" s="135" t="s">
        <v>2601</v>
      </c>
      <c r="F483" s="135" t="s">
        <v>2602</v>
      </c>
    </row>
    <row r="484" spans="1:7" x14ac:dyDescent="0.25">
      <c r="A484" s="52" t="s">
        <v>8</v>
      </c>
      <c r="B484" s="52" t="s">
        <v>1533</v>
      </c>
      <c r="C484" s="135">
        <v>-31.806491000000001</v>
      </c>
      <c r="D484" s="135">
        <v>-60.405040999999997</v>
      </c>
      <c r="E484" s="135" t="s">
        <v>2603</v>
      </c>
      <c r="F484" s="135" t="s">
        <v>2604</v>
      </c>
    </row>
    <row r="485" spans="1:7" x14ac:dyDescent="0.25">
      <c r="A485" s="52" t="s">
        <v>8</v>
      </c>
      <c r="B485" s="52" t="s">
        <v>129</v>
      </c>
      <c r="C485" s="135">
        <v>-31.744809</v>
      </c>
      <c r="D485" s="135">
        <v>-60.355756999999997</v>
      </c>
      <c r="E485" s="135" t="s">
        <v>2605</v>
      </c>
      <c r="F485" s="135" t="s">
        <v>2606</v>
      </c>
      <c r="G485" s="265">
        <v>746</v>
      </c>
    </row>
    <row r="486" spans="1:7" x14ac:dyDescent="0.25">
      <c r="A486" s="52" t="s">
        <v>8</v>
      </c>
      <c r="B486" s="52" t="s">
        <v>702</v>
      </c>
      <c r="C486" s="135">
        <v>-31.843081999999999</v>
      </c>
      <c r="D486" s="135">
        <v>-60.371600999999998</v>
      </c>
      <c r="E486" s="135" t="s">
        <v>2607</v>
      </c>
      <c r="F486" s="135" t="s">
        <v>2608</v>
      </c>
      <c r="G486" s="265">
        <v>107</v>
      </c>
    </row>
    <row r="487" spans="1:7" x14ac:dyDescent="0.25">
      <c r="A487" s="52" t="s">
        <v>8</v>
      </c>
      <c r="B487" s="52" t="s">
        <v>79</v>
      </c>
      <c r="C487" s="135">
        <v>-31.954339999999998</v>
      </c>
      <c r="D487" s="135">
        <v>-60.125650999999998</v>
      </c>
      <c r="E487" s="135" t="s">
        <v>2609</v>
      </c>
      <c r="F487" s="135" t="s">
        <v>2610</v>
      </c>
      <c r="G487" s="265">
        <v>3695</v>
      </c>
    </row>
    <row r="488" spans="1:7" x14ac:dyDescent="0.25">
      <c r="A488" s="52" t="s">
        <v>8</v>
      </c>
      <c r="B488" s="52" t="s">
        <v>1135</v>
      </c>
      <c r="C488" s="135">
        <v>-31.736232999999999</v>
      </c>
      <c r="D488" s="135">
        <v>-59.911135999999999</v>
      </c>
      <c r="E488" s="135" t="s">
        <v>2611</v>
      </c>
      <c r="F488" s="135" t="s">
        <v>2612</v>
      </c>
      <c r="G488" s="265">
        <v>495</v>
      </c>
    </row>
    <row r="489" spans="1:7" x14ac:dyDescent="0.25">
      <c r="A489" s="52" t="s">
        <v>8</v>
      </c>
      <c r="B489" s="52" t="s">
        <v>592</v>
      </c>
      <c r="C489" s="135">
        <v>-31.801659999999998</v>
      </c>
      <c r="D489" s="135">
        <v>-59.935952999999998</v>
      </c>
      <c r="E489" s="135" t="s">
        <v>2613</v>
      </c>
      <c r="F489" s="135" t="s">
        <v>2614</v>
      </c>
      <c r="G489" s="265">
        <v>1322</v>
      </c>
    </row>
    <row r="490" spans="1:7" x14ac:dyDescent="0.25">
      <c r="A490" s="52" t="s">
        <v>8</v>
      </c>
      <c r="B490" s="52" t="s">
        <v>1242</v>
      </c>
      <c r="C490" s="135">
        <v>-31.871699</v>
      </c>
      <c r="D490" s="135">
        <v>-60.494414999999996</v>
      </c>
      <c r="E490" s="135" t="s">
        <v>2615</v>
      </c>
      <c r="F490" s="135" t="s">
        <v>2616</v>
      </c>
      <c r="G490" s="265">
        <v>189</v>
      </c>
    </row>
    <row r="491" spans="1:7" x14ac:dyDescent="0.25">
      <c r="A491" s="52" t="s">
        <v>8</v>
      </c>
      <c r="B491" s="52" t="s">
        <v>110</v>
      </c>
      <c r="C491" s="135">
        <v>-31.872108999999998</v>
      </c>
      <c r="D491" s="135">
        <v>-60.012951000000001</v>
      </c>
      <c r="E491" s="135" t="s">
        <v>2617</v>
      </c>
      <c r="F491" s="135" t="s">
        <v>2618</v>
      </c>
      <c r="G491" s="265">
        <v>9383</v>
      </c>
    </row>
    <row r="492" spans="1:7" x14ac:dyDescent="0.25">
      <c r="A492" s="52" t="s">
        <v>8</v>
      </c>
      <c r="B492" s="52" t="s">
        <v>608</v>
      </c>
      <c r="C492" s="135">
        <v>-31.905342999999998</v>
      </c>
      <c r="D492" s="135">
        <v>-60.473694000000002</v>
      </c>
      <c r="E492" s="135" t="s">
        <v>2619</v>
      </c>
      <c r="F492" s="135" t="s">
        <v>2620</v>
      </c>
      <c r="G492" s="265">
        <v>160</v>
      </c>
    </row>
    <row r="493" spans="1:7" x14ac:dyDescent="0.25">
      <c r="A493" s="52" t="s">
        <v>8</v>
      </c>
      <c r="B493" s="52" t="s">
        <v>1239</v>
      </c>
      <c r="C493" s="135">
        <v>-31.93507</v>
      </c>
      <c r="D493" s="135">
        <v>-60.427168000000002</v>
      </c>
      <c r="E493" s="135" t="s">
        <v>2621</v>
      </c>
      <c r="F493" s="135" t="s">
        <v>2622</v>
      </c>
      <c r="G493" s="265">
        <v>215</v>
      </c>
    </row>
    <row r="494" spans="1:7" x14ac:dyDescent="0.25">
      <c r="A494" s="52" t="s">
        <v>8</v>
      </c>
      <c r="B494" s="52" t="s">
        <v>345</v>
      </c>
      <c r="C494" s="135">
        <v>-31.649521</v>
      </c>
      <c r="D494" s="135">
        <v>-60.376896000000002</v>
      </c>
      <c r="E494" s="135" t="s">
        <v>2623</v>
      </c>
      <c r="F494" s="135" t="s">
        <v>2624</v>
      </c>
      <c r="G494" s="265">
        <v>661</v>
      </c>
    </row>
    <row r="495" spans="1:7" x14ac:dyDescent="0.25">
      <c r="A495" s="52" t="s">
        <v>49</v>
      </c>
      <c r="B495" s="52" t="s">
        <v>1431</v>
      </c>
      <c r="C495" s="135">
        <v>-31.597946</v>
      </c>
      <c r="D495" s="135">
        <v>-58.367673000000003</v>
      </c>
      <c r="E495" s="135" t="s">
        <v>2625</v>
      </c>
      <c r="F495" s="135" t="s">
        <v>2626</v>
      </c>
    </row>
    <row r="496" spans="1:7" x14ac:dyDescent="0.25">
      <c r="A496" s="52" t="s">
        <v>49</v>
      </c>
      <c r="B496" s="52" t="s">
        <v>1534</v>
      </c>
      <c r="C496" s="135">
        <v>-31.742267999999999</v>
      </c>
      <c r="D496" s="135">
        <v>-58.484520000000003</v>
      </c>
      <c r="E496" s="135" t="s">
        <v>2627</v>
      </c>
      <c r="F496" s="135" t="s">
        <v>2628</v>
      </c>
    </row>
    <row r="497" spans="1:7" x14ac:dyDescent="0.25">
      <c r="A497" s="52" t="s">
        <v>49</v>
      </c>
      <c r="B497" s="52" t="s">
        <v>1535</v>
      </c>
      <c r="C497" s="135">
        <v>-31.688777999999999</v>
      </c>
      <c r="D497" s="135">
        <v>-58.527214000000001</v>
      </c>
      <c r="E497" s="135" t="s">
        <v>2629</v>
      </c>
      <c r="F497" s="135" t="s">
        <v>2630</v>
      </c>
    </row>
    <row r="498" spans="1:7" x14ac:dyDescent="0.25">
      <c r="A498" s="52" t="s">
        <v>49</v>
      </c>
      <c r="B498" s="52" t="s">
        <v>1536</v>
      </c>
      <c r="C498" s="135">
        <v>-31.783653000000001</v>
      </c>
      <c r="D498" s="135">
        <v>-58.531978000000002</v>
      </c>
      <c r="E498" s="135" t="s">
        <v>2631</v>
      </c>
      <c r="F498" s="135" t="s">
        <v>2632</v>
      </c>
    </row>
    <row r="499" spans="1:7" x14ac:dyDescent="0.25">
      <c r="A499" s="52" t="s">
        <v>49</v>
      </c>
      <c r="B499" s="52" t="s">
        <v>1537</v>
      </c>
      <c r="C499" s="135">
        <v>-31.28163</v>
      </c>
      <c r="D499" s="135">
        <v>-58.584890999999999</v>
      </c>
      <c r="E499" s="135" t="s">
        <v>2633</v>
      </c>
      <c r="F499" s="135" t="s">
        <v>2634</v>
      </c>
    </row>
    <row r="500" spans="1:7" x14ac:dyDescent="0.25">
      <c r="A500" s="52" t="s">
        <v>49</v>
      </c>
      <c r="B500" s="52" t="s">
        <v>1538</v>
      </c>
      <c r="C500" s="135">
        <v>-31.458347</v>
      </c>
      <c r="D500" s="135">
        <v>-58.452393000000001</v>
      </c>
      <c r="E500" s="135" t="s">
        <v>2635</v>
      </c>
      <c r="F500" s="135" t="s">
        <v>2636</v>
      </c>
    </row>
    <row r="501" spans="1:7" x14ac:dyDescent="0.25">
      <c r="A501" s="52" t="s">
        <v>49</v>
      </c>
      <c r="B501" s="52" t="s">
        <v>1539</v>
      </c>
      <c r="C501" s="135">
        <v>-31.575227000000002</v>
      </c>
      <c r="D501" s="135">
        <v>-58.334043000000001</v>
      </c>
      <c r="E501" s="135" t="s">
        <v>2637</v>
      </c>
      <c r="F501" s="135" t="s">
        <v>2638</v>
      </c>
    </row>
    <row r="502" spans="1:7" x14ac:dyDescent="0.25">
      <c r="A502" s="52" t="s">
        <v>49</v>
      </c>
      <c r="B502" s="52" t="s">
        <v>1243</v>
      </c>
      <c r="C502" s="135">
        <v>-31.826851000000001</v>
      </c>
      <c r="D502" s="135">
        <v>-58.575406999999998</v>
      </c>
      <c r="E502" s="135" t="s">
        <v>2639</v>
      </c>
      <c r="F502" s="135" t="s">
        <v>2640</v>
      </c>
    </row>
    <row r="503" spans="1:7" x14ac:dyDescent="0.25">
      <c r="A503" s="52" t="s">
        <v>49</v>
      </c>
      <c r="B503" s="52" t="s">
        <v>1244</v>
      </c>
      <c r="C503" s="135">
        <v>-31.838128999999999</v>
      </c>
      <c r="D503" s="135">
        <v>-58.634051999999997</v>
      </c>
      <c r="E503" s="135" t="s">
        <v>2641</v>
      </c>
      <c r="F503" s="135" t="s">
        <v>2642</v>
      </c>
    </row>
    <row r="504" spans="1:7" x14ac:dyDescent="0.25">
      <c r="A504" s="52" t="s">
        <v>49</v>
      </c>
      <c r="B504" s="52" t="s">
        <v>1245</v>
      </c>
      <c r="C504" s="135">
        <v>-31.579072</v>
      </c>
      <c r="D504" s="135">
        <v>-58.505464000000003</v>
      </c>
      <c r="E504" s="135" t="s">
        <v>2643</v>
      </c>
      <c r="F504" s="135" t="s">
        <v>2644</v>
      </c>
    </row>
    <row r="505" spans="1:7" x14ac:dyDescent="0.25">
      <c r="A505" s="52" t="s">
        <v>49</v>
      </c>
      <c r="B505" s="52" t="s">
        <v>1540</v>
      </c>
      <c r="C505" s="135">
        <v>-31.673504000000001</v>
      </c>
      <c r="D505" s="135">
        <v>-58.440969000000003</v>
      </c>
      <c r="E505" s="135" t="s">
        <v>2645</v>
      </c>
      <c r="F505" s="135" t="s">
        <v>2646</v>
      </c>
    </row>
    <row r="506" spans="1:7" x14ac:dyDescent="0.25">
      <c r="A506" s="52" t="s">
        <v>49</v>
      </c>
      <c r="B506" s="52" t="s">
        <v>1246</v>
      </c>
      <c r="C506" s="135">
        <v>-31.523375999999999</v>
      </c>
      <c r="D506" s="135">
        <v>-58.405805000000001</v>
      </c>
      <c r="E506" s="135" t="s">
        <v>2647</v>
      </c>
      <c r="F506" s="135" t="s">
        <v>2648</v>
      </c>
      <c r="G506" s="265">
        <v>2994</v>
      </c>
    </row>
    <row r="507" spans="1:7" x14ac:dyDescent="0.25">
      <c r="A507" s="52" t="s">
        <v>49</v>
      </c>
      <c r="B507" s="52" t="s">
        <v>1541</v>
      </c>
      <c r="C507" s="135">
        <v>-31.585763</v>
      </c>
      <c r="D507" s="135">
        <v>-58.392677999999997</v>
      </c>
      <c r="E507" s="135" t="s">
        <v>2649</v>
      </c>
      <c r="F507" s="135" t="s">
        <v>2650</v>
      </c>
    </row>
    <row r="508" spans="1:7" x14ac:dyDescent="0.25">
      <c r="A508" s="52" t="s">
        <v>49</v>
      </c>
      <c r="B508" s="52" t="s">
        <v>1542</v>
      </c>
      <c r="C508" s="135">
        <v>-31.858146000000001</v>
      </c>
      <c r="D508" s="135">
        <v>-58.651443999999998</v>
      </c>
      <c r="E508" s="135" t="s">
        <v>2651</v>
      </c>
      <c r="F508" s="135" t="s">
        <v>2652</v>
      </c>
    </row>
    <row r="509" spans="1:7" x14ac:dyDescent="0.25">
      <c r="A509" s="52" t="s">
        <v>49</v>
      </c>
      <c r="B509" s="52" t="s">
        <v>49</v>
      </c>
      <c r="C509" s="135">
        <v>-31.624960999999999</v>
      </c>
      <c r="D509" s="135">
        <v>-58.505032</v>
      </c>
      <c r="E509" s="135" t="s">
        <v>2653</v>
      </c>
      <c r="F509" s="135" t="s">
        <v>2654</v>
      </c>
      <c r="G509" s="265">
        <v>12733</v>
      </c>
    </row>
    <row r="510" spans="1:7" x14ac:dyDescent="0.25">
      <c r="A510" s="52" t="s">
        <v>49</v>
      </c>
      <c r="B510" s="52" t="s">
        <v>1543</v>
      </c>
      <c r="C510" s="135">
        <v>-31.404140000000002</v>
      </c>
      <c r="D510" s="135">
        <v>-58.535649999999997</v>
      </c>
      <c r="E510" s="135" t="s">
        <v>2655</v>
      </c>
      <c r="F510" s="135" t="s">
        <v>2656</v>
      </c>
    </row>
    <row r="511" spans="1:7" x14ac:dyDescent="0.25">
      <c r="A511" s="52" t="s">
        <v>50</v>
      </c>
      <c r="B511" s="52" t="s">
        <v>1544</v>
      </c>
      <c r="C511" s="135">
        <v>-32.033673999999998</v>
      </c>
      <c r="D511" s="135">
        <v>-59.199612999999999</v>
      </c>
      <c r="E511" s="135" t="s">
        <v>2657</v>
      </c>
      <c r="F511" s="135" t="s">
        <v>2658</v>
      </c>
    </row>
    <row r="512" spans="1:7" x14ac:dyDescent="0.25">
      <c r="A512" s="52" t="s">
        <v>50</v>
      </c>
      <c r="B512" s="52" t="s">
        <v>804</v>
      </c>
      <c r="C512" s="135">
        <v>-32.087780000000002</v>
      </c>
      <c r="D512" s="135">
        <v>-59.174731999999999</v>
      </c>
      <c r="E512" s="135" t="s">
        <v>2659</v>
      </c>
      <c r="F512" s="135" t="s">
        <v>2660</v>
      </c>
      <c r="G512" s="265">
        <v>62</v>
      </c>
    </row>
    <row r="513" spans="1:7" x14ac:dyDescent="0.25">
      <c r="A513" s="52" t="s">
        <v>50</v>
      </c>
      <c r="B513" s="52" t="s">
        <v>1545</v>
      </c>
      <c r="C513" s="135">
        <v>-32.208911000000001</v>
      </c>
      <c r="D513" s="135">
        <v>-59.191287000000003</v>
      </c>
      <c r="E513" s="135" t="s">
        <v>2661</v>
      </c>
      <c r="F513" s="135" t="s">
        <v>2662</v>
      </c>
    </row>
    <row r="514" spans="1:7" x14ac:dyDescent="0.25">
      <c r="A514" s="52" t="s">
        <v>50</v>
      </c>
      <c r="B514" s="52" t="s">
        <v>1036</v>
      </c>
      <c r="C514" s="135">
        <v>-31.985880999999999</v>
      </c>
      <c r="D514" s="135">
        <v>-59.279294</v>
      </c>
      <c r="E514" s="135" t="s">
        <v>2663</v>
      </c>
      <c r="F514" s="135" t="s">
        <v>2664</v>
      </c>
      <c r="G514" s="265">
        <v>294</v>
      </c>
    </row>
    <row r="515" spans="1:7" x14ac:dyDescent="0.25">
      <c r="A515" s="52" t="s">
        <v>50</v>
      </c>
      <c r="B515" s="52" t="s">
        <v>1546</v>
      </c>
      <c r="C515" s="135">
        <v>-31.997444999999999</v>
      </c>
      <c r="D515" s="135">
        <v>-59.231349000000002</v>
      </c>
      <c r="E515" s="135" t="s">
        <v>2665</v>
      </c>
      <c r="F515" s="135" t="s">
        <v>2666</v>
      </c>
    </row>
    <row r="516" spans="1:7" x14ac:dyDescent="0.25">
      <c r="A516" s="52" t="s">
        <v>50</v>
      </c>
      <c r="B516" s="52" t="s">
        <v>1547</v>
      </c>
      <c r="C516" s="135">
        <v>-32.020688</v>
      </c>
      <c r="D516" s="135">
        <v>-59.304470000000002</v>
      </c>
      <c r="E516" s="135" t="s">
        <v>2667</v>
      </c>
      <c r="F516" s="135" t="s">
        <v>2668</v>
      </c>
    </row>
    <row r="517" spans="1:7" x14ac:dyDescent="0.25">
      <c r="A517" s="52" t="s">
        <v>50</v>
      </c>
      <c r="B517" s="52" t="s">
        <v>1548</v>
      </c>
      <c r="C517" s="135">
        <v>-32.101804999999999</v>
      </c>
      <c r="D517" s="135">
        <v>-59.37912</v>
      </c>
      <c r="E517" s="135" t="s">
        <v>2669</v>
      </c>
      <c r="F517" s="135" t="s">
        <v>2670</v>
      </c>
    </row>
    <row r="518" spans="1:7" x14ac:dyDescent="0.25">
      <c r="A518" s="52" t="s">
        <v>50</v>
      </c>
      <c r="B518" s="52" t="s">
        <v>1549</v>
      </c>
      <c r="C518" s="135">
        <v>-32.456519</v>
      </c>
      <c r="D518" s="135">
        <v>-59.448301999999998</v>
      </c>
      <c r="E518" s="135" t="s">
        <v>2671</v>
      </c>
      <c r="F518" s="135" t="s">
        <v>2672</v>
      </c>
    </row>
    <row r="519" spans="1:7" x14ac:dyDescent="0.25">
      <c r="A519" s="52" t="s">
        <v>50</v>
      </c>
      <c r="B519" s="52" t="s">
        <v>1247</v>
      </c>
      <c r="C519" s="135">
        <v>-32.635030999999998</v>
      </c>
      <c r="D519" s="135">
        <v>-59.401502999999998</v>
      </c>
      <c r="E519" s="135" t="s">
        <v>2673</v>
      </c>
      <c r="F519" s="135" t="s">
        <v>2674</v>
      </c>
      <c r="G519" s="265">
        <v>119</v>
      </c>
    </row>
    <row r="520" spans="1:7" x14ac:dyDescent="0.25">
      <c r="A520" s="52" t="s">
        <v>50</v>
      </c>
      <c r="B520" s="52" t="s">
        <v>1248</v>
      </c>
      <c r="C520" s="135">
        <v>-32.393371999999999</v>
      </c>
      <c r="D520" s="135">
        <v>-59.275889999999997</v>
      </c>
      <c r="E520" s="135" t="s">
        <v>2675</v>
      </c>
      <c r="F520" s="135" t="s">
        <v>2676</v>
      </c>
      <c r="G520" s="265">
        <v>201</v>
      </c>
    </row>
    <row r="521" spans="1:7" x14ac:dyDescent="0.25">
      <c r="A521" s="52" t="s">
        <v>50</v>
      </c>
      <c r="B521" s="52" t="s">
        <v>1250</v>
      </c>
      <c r="C521" s="135">
        <v>-32.545436000000002</v>
      </c>
      <c r="D521" s="135">
        <v>-59.356619000000002</v>
      </c>
      <c r="E521" s="135" t="s">
        <v>2677</v>
      </c>
      <c r="F521" s="135" t="s">
        <v>2678</v>
      </c>
      <c r="G521" s="265">
        <v>2046</v>
      </c>
    </row>
    <row r="522" spans="1:7" x14ac:dyDescent="0.25">
      <c r="A522" s="52" t="s">
        <v>50</v>
      </c>
      <c r="B522" s="52" t="s">
        <v>1249</v>
      </c>
      <c r="C522" s="135">
        <v>-32.336523</v>
      </c>
      <c r="D522" s="135">
        <v>-59.372785</v>
      </c>
      <c r="E522" s="135" t="s">
        <v>2679</v>
      </c>
      <c r="F522" s="135" t="s">
        <v>2680</v>
      </c>
      <c r="G522" s="265">
        <v>491</v>
      </c>
    </row>
    <row r="523" spans="1:7" x14ac:dyDescent="0.25">
      <c r="A523" s="52" t="s">
        <v>50</v>
      </c>
      <c r="B523" s="52" t="s">
        <v>805</v>
      </c>
      <c r="C523" s="135">
        <v>-32.081144999999999</v>
      </c>
      <c r="D523" s="135">
        <v>-59.305954</v>
      </c>
      <c r="E523" s="135" t="s">
        <v>2681</v>
      </c>
      <c r="F523" s="135" t="s">
        <v>2682</v>
      </c>
      <c r="G523" s="265">
        <v>101</v>
      </c>
    </row>
    <row r="524" spans="1:7" x14ac:dyDescent="0.25">
      <c r="A524" s="52" t="s">
        <v>50</v>
      </c>
      <c r="B524" s="52" t="s">
        <v>1550</v>
      </c>
      <c r="C524" s="135">
        <v>-32.419089999999997</v>
      </c>
      <c r="D524" s="135">
        <v>-59.159902000000002</v>
      </c>
      <c r="E524" s="135" t="s">
        <v>2683</v>
      </c>
      <c r="F524" s="135" t="s">
        <v>2684</v>
      </c>
    </row>
    <row r="525" spans="1:7" x14ac:dyDescent="0.25">
      <c r="A525" s="52" t="s">
        <v>50</v>
      </c>
      <c r="B525" s="52" t="s">
        <v>1034</v>
      </c>
      <c r="C525" s="135">
        <v>-32.470219</v>
      </c>
      <c r="D525" s="135">
        <v>-59.172925999999997</v>
      </c>
      <c r="E525" s="135" t="s">
        <v>2685</v>
      </c>
      <c r="F525" s="135" t="s">
        <v>2686</v>
      </c>
      <c r="G525" s="265">
        <v>66</v>
      </c>
    </row>
    <row r="526" spans="1:7" x14ac:dyDescent="0.25">
      <c r="A526" s="52" t="s">
        <v>50</v>
      </c>
      <c r="B526" s="52" t="s">
        <v>1140</v>
      </c>
      <c r="C526" s="135">
        <v>-32.174683999999999</v>
      </c>
      <c r="D526" s="135">
        <v>-59.397970000000001</v>
      </c>
      <c r="E526" s="135" t="s">
        <v>2687</v>
      </c>
      <c r="F526" s="135" t="s">
        <v>2688</v>
      </c>
      <c r="G526" s="265">
        <v>5870</v>
      </c>
    </row>
    <row r="527" spans="1:7" x14ac:dyDescent="0.25">
      <c r="A527" s="52" t="s">
        <v>50</v>
      </c>
      <c r="B527" s="52" t="s">
        <v>1551</v>
      </c>
      <c r="C527" s="135">
        <v>-32.330151000000001</v>
      </c>
      <c r="D527" s="135">
        <v>-59.447848999999998</v>
      </c>
      <c r="E527" s="135" t="s">
        <v>2689</v>
      </c>
      <c r="F527" s="135" t="s">
        <v>2690</v>
      </c>
    </row>
    <row r="528" spans="1:7" x14ac:dyDescent="0.25">
      <c r="A528" s="52" t="s">
        <v>50</v>
      </c>
      <c r="B528" s="52" t="s">
        <v>1552</v>
      </c>
      <c r="C528" s="135">
        <v>-32.309944999999999</v>
      </c>
      <c r="D528" s="135">
        <v>-59.077598000000002</v>
      </c>
      <c r="E528" s="135" t="s">
        <v>2691</v>
      </c>
      <c r="F528" s="135" t="s">
        <v>2692</v>
      </c>
    </row>
    <row r="529" spans="1:7" x14ac:dyDescent="0.25">
      <c r="A529" s="52" t="s">
        <v>50</v>
      </c>
      <c r="B529" s="52" t="s">
        <v>1553</v>
      </c>
      <c r="C529" s="135">
        <v>-32.280794999999998</v>
      </c>
      <c r="D529" s="135">
        <v>-59.402718999999998</v>
      </c>
      <c r="E529" s="135" t="s">
        <v>2693</v>
      </c>
      <c r="F529" s="135" t="s">
        <v>2694</v>
      </c>
    </row>
    <row r="530" spans="1:7" x14ac:dyDescent="0.25">
      <c r="A530" s="52" t="s">
        <v>50</v>
      </c>
      <c r="B530" s="52" t="s">
        <v>1554</v>
      </c>
      <c r="C530" s="135">
        <v>-32.161614999999998</v>
      </c>
      <c r="D530" s="135">
        <v>-59.24192</v>
      </c>
      <c r="E530" s="135" t="s">
        <v>2695</v>
      </c>
      <c r="F530" s="135" t="s">
        <v>2696</v>
      </c>
    </row>
    <row r="531" spans="1:7" x14ac:dyDescent="0.25">
      <c r="A531" s="52" t="s">
        <v>50</v>
      </c>
      <c r="B531" s="52" t="s">
        <v>365</v>
      </c>
      <c r="C531" s="135">
        <v>-32.300676000000003</v>
      </c>
      <c r="D531" s="135">
        <v>-59.139066999999997</v>
      </c>
      <c r="E531" s="135" t="s">
        <v>2697</v>
      </c>
      <c r="F531" s="135" t="s">
        <v>2698</v>
      </c>
      <c r="G531" s="265">
        <v>12801</v>
      </c>
    </row>
    <row r="532" spans="1:7" x14ac:dyDescent="0.25">
      <c r="A532" s="52" t="s">
        <v>50</v>
      </c>
      <c r="B532" s="52" t="s">
        <v>1362</v>
      </c>
      <c r="C532" s="135">
        <v>-32.480587999999997</v>
      </c>
      <c r="D532" s="135">
        <v>-59.294527000000002</v>
      </c>
      <c r="E532" s="135" t="s">
        <v>2699</v>
      </c>
      <c r="F532" s="135" t="s">
        <v>2700</v>
      </c>
    </row>
    <row r="533" spans="1:7" x14ac:dyDescent="0.25">
      <c r="A533" s="52" t="s">
        <v>50</v>
      </c>
      <c r="B533" s="52" t="s">
        <v>1363</v>
      </c>
      <c r="C533" s="135">
        <v>-32.669452</v>
      </c>
      <c r="D533" s="135">
        <v>-59.205435000000001</v>
      </c>
      <c r="E533" s="135" t="s">
        <v>2701</v>
      </c>
      <c r="F533" s="135" t="s">
        <v>2702</v>
      </c>
    </row>
    <row r="534" spans="1:7" x14ac:dyDescent="0.25">
      <c r="A534" s="52" t="s">
        <v>27</v>
      </c>
      <c r="B534" s="52" t="s">
        <v>1252</v>
      </c>
      <c r="C534" s="135">
        <v>-32.255372999999999</v>
      </c>
      <c r="D534" s="135">
        <v>-58.422600000000003</v>
      </c>
      <c r="E534" s="135" t="s">
        <v>2703</v>
      </c>
      <c r="F534" s="135" t="s">
        <v>2704</v>
      </c>
      <c r="G534" s="265">
        <v>696</v>
      </c>
    </row>
    <row r="535" spans="1:7" x14ac:dyDescent="0.25">
      <c r="A535" s="52" t="s">
        <v>27</v>
      </c>
      <c r="B535" s="52" t="s">
        <v>1555</v>
      </c>
      <c r="C535" s="135">
        <v>-32.466735999999997</v>
      </c>
      <c r="D535" s="135">
        <v>-58.882237000000003</v>
      </c>
      <c r="E535" s="135" t="s">
        <v>2705</v>
      </c>
      <c r="F535" s="135" t="s">
        <v>2706</v>
      </c>
    </row>
    <row r="536" spans="1:7" x14ac:dyDescent="0.25">
      <c r="A536" s="52" t="s">
        <v>27</v>
      </c>
      <c r="B536" s="52" t="s">
        <v>1556</v>
      </c>
      <c r="C536" s="135">
        <v>-32.264125999999997</v>
      </c>
      <c r="D536" s="135">
        <v>-58.635347000000003</v>
      </c>
      <c r="E536" s="135" t="s">
        <v>2707</v>
      </c>
      <c r="F536" s="135" t="s">
        <v>2708</v>
      </c>
    </row>
    <row r="537" spans="1:7" x14ac:dyDescent="0.25">
      <c r="A537" s="52" t="s">
        <v>27</v>
      </c>
      <c r="B537" s="52" t="s">
        <v>1557</v>
      </c>
      <c r="C537" s="135">
        <v>-32.385086000000001</v>
      </c>
      <c r="D537" s="135">
        <v>-58.239927000000002</v>
      </c>
      <c r="E537" s="135" t="s">
        <v>2709</v>
      </c>
      <c r="F537" s="135" t="s">
        <v>2710</v>
      </c>
    </row>
    <row r="538" spans="1:7" x14ac:dyDescent="0.25">
      <c r="A538" s="52" t="s">
        <v>27</v>
      </c>
      <c r="B538" s="52" t="s">
        <v>139</v>
      </c>
      <c r="C538" s="135">
        <v>-32.372160000000001</v>
      </c>
      <c r="D538" s="135">
        <v>-58.878672000000002</v>
      </c>
      <c r="E538" s="135" t="s">
        <v>2711</v>
      </c>
      <c r="F538" s="135" t="s">
        <v>2712</v>
      </c>
      <c r="G538" s="265">
        <v>9485</v>
      </c>
    </row>
    <row r="539" spans="1:7" x14ac:dyDescent="0.25">
      <c r="A539" s="52" t="s">
        <v>27</v>
      </c>
      <c r="B539" s="52" t="s">
        <v>1558</v>
      </c>
      <c r="C539" s="135">
        <v>-32.757770000000001</v>
      </c>
      <c r="D539" s="135">
        <v>-58.454512000000001</v>
      </c>
      <c r="E539" s="135" t="s">
        <v>2713</v>
      </c>
      <c r="F539" s="135" t="s">
        <v>2714</v>
      </c>
    </row>
    <row r="540" spans="1:7" x14ac:dyDescent="0.25">
      <c r="A540" s="52" t="s">
        <v>27</v>
      </c>
      <c r="B540" s="52" t="s">
        <v>1559</v>
      </c>
      <c r="C540" s="135">
        <v>-32.401882000000001</v>
      </c>
      <c r="D540" s="135">
        <v>-58.600394999999999</v>
      </c>
      <c r="E540" s="135" t="s">
        <v>2715</v>
      </c>
      <c r="F540" s="135" t="s">
        <v>2716</v>
      </c>
    </row>
    <row r="541" spans="1:7" x14ac:dyDescent="0.25">
      <c r="A541" s="52" t="s">
        <v>27</v>
      </c>
      <c r="B541" s="52" t="s">
        <v>233</v>
      </c>
      <c r="C541" s="135">
        <v>-32.462119000000001</v>
      </c>
      <c r="D541" s="135">
        <v>-58.479320999999999</v>
      </c>
      <c r="E541" s="135" t="s">
        <v>2717</v>
      </c>
      <c r="F541" s="135" t="s">
        <v>2718</v>
      </c>
      <c r="G541" s="265">
        <v>1948</v>
      </c>
    </row>
    <row r="542" spans="1:7" x14ac:dyDescent="0.25">
      <c r="A542" s="52" t="s">
        <v>27</v>
      </c>
      <c r="B542" s="52" t="s">
        <v>1457</v>
      </c>
      <c r="C542" s="135">
        <v>-32.216056000000002</v>
      </c>
      <c r="D542" s="135">
        <v>-58.495528999999998</v>
      </c>
      <c r="E542" s="135" t="s">
        <v>2719</v>
      </c>
      <c r="F542" s="135" t="s">
        <v>2720</v>
      </c>
    </row>
    <row r="543" spans="1:7" x14ac:dyDescent="0.25">
      <c r="A543" s="52" t="s">
        <v>27</v>
      </c>
      <c r="B543" s="52" t="s">
        <v>1560</v>
      </c>
      <c r="C543" s="135">
        <v>-32.291314</v>
      </c>
      <c r="D543" s="135">
        <v>-58.987834999999997</v>
      </c>
      <c r="E543" s="135" t="s">
        <v>2721</v>
      </c>
      <c r="F543" s="135" t="s">
        <v>2722</v>
      </c>
    </row>
    <row r="544" spans="1:7" x14ac:dyDescent="0.25">
      <c r="A544" s="52" t="s">
        <v>27</v>
      </c>
      <c r="B544" s="52" t="s">
        <v>1561</v>
      </c>
      <c r="C544" s="135">
        <v>-32.059787</v>
      </c>
      <c r="D544" s="135">
        <v>-58.847016000000004</v>
      </c>
      <c r="E544" s="135" t="s">
        <v>2723</v>
      </c>
      <c r="F544" s="135" t="s">
        <v>2724</v>
      </c>
    </row>
    <row r="545" spans="1:7" x14ac:dyDescent="0.25">
      <c r="A545" s="52" t="s">
        <v>27</v>
      </c>
      <c r="B545" s="52" t="s">
        <v>1562</v>
      </c>
      <c r="C545" s="135">
        <v>-32.102939999999997</v>
      </c>
      <c r="D545" s="135">
        <v>-58.754218000000002</v>
      </c>
      <c r="E545" s="135" t="s">
        <v>2725</v>
      </c>
      <c r="F545" s="135" t="s">
        <v>2726</v>
      </c>
    </row>
    <row r="546" spans="1:7" x14ac:dyDescent="0.25">
      <c r="A546" s="52" t="s">
        <v>27</v>
      </c>
      <c r="B546" s="52" t="s">
        <v>1253</v>
      </c>
      <c r="C546" s="135">
        <v>-32.202354999999997</v>
      </c>
      <c r="D546" s="135">
        <v>-58.446992999999999</v>
      </c>
      <c r="E546" s="135" t="s">
        <v>2727</v>
      </c>
      <c r="F546" s="135" t="s">
        <v>2728</v>
      </c>
    </row>
    <row r="547" spans="1:7" x14ac:dyDescent="0.25">
      <c r="A547" s="52" t="s">
        <v>27</v>
      </c>
      <c r="B547" s="52" t="s">
        <v>1254</v>
      </c>
      <c r="C547" s="135">
        <v>-32.670403</v>
      </c>
      <c r="D547" s="135">
        <v>-58.325350999999998</v>
      </c>
      <c r="E547" s="135" t="s">
        <v>2729</v>
      </c>
      <c r="F547" s="135" t="s">
        <v>2730</v>
      </c>
      <c r="G547" s="265">
        <v>741</v>
      </c>
    </row>
    <row r="548" spans="1:7" x14ac:dyDescent="0.25">
      <c r="A548" s="52" t="s">
        <v>27</v>
      </c>
      <c r="B548" s="52" t="s">
        <v>1563</v>
      </c>
      <c r="C548" s="135">
        <v>-32.513922999999998</v>
      </c>
      <c r="D548" s="135">
        <v>-58.730566000000003</v>
      </c>
      <c r="E548" s="135" t="s">
        <v>2731</v>
      </c>
      <c r="F548" s="135" t="s">
        <v>2732</v>
      </c>
    </row>
    <row r="549" spans="1:7" x14ac:dyDescent="0.25">
      <c r="A549" s="52" t="s">
        <v>27</v>
      </c>
      <c r="B549" s="52" t="s">
        <v>1564</v>
      </c>
      <c r="C549" s="135">
        <v>-32.275647999999997</v>
      </c>
      <c r="D549" s="135">
        <v>-58.450887000000002</v>
      </c>
      <c r="E549" s="135" t="s">
        <v>2733</v>
      </c>
      <c r="F549" s="135" t="s">
        <v>2734</v>
      </c>
    </row>
    <row r="550" spans="1:7" x14ac:dyDescent="0.25">
      <c r="A550" s="52" t="s">
        <v>27</v>
      </c>
      <c r="B550" s="52" t="s">
        <v>1565</v>
      </c>
      <c r="C550" s="135">
        <v>-32.238891000000002</v>
      </c>
      <c r="D550" s="135">
        <v>-58.947699999999998</v>
      </c>
      <c r="E550" s="135" t="s">
        <v>2735</v>
      </c>
      <c r="F550" s="135" t="s">
        <v>2736</v>
      </c>
    </row>
    <row r="551" spans="1:7" x14ac:dyDescent="0.25">
      <c r="A551" s="52" t="s">
        <v>27</v>
      </c>
      <c r="B551" s="52" t="s">
        <v>1566</v>
      </c>
      <c r="C551" s="135">
        <v>-32.102046999999999</v>
      </c>
      <c r="D551" s="135">
        <v>-58.834986000000001</v>
      </c>
      <c r="E551" s="135" t="s">
        <v>2737</v>
      </c>
      <c r="F551" s="135" t="s">
        <v>2738</v>
      </c>
    </row>
    <row r="552" spans="1:7" x14ac:dyDescent="0.25">
      <c r="A552" s="52" t="s">
        <v>27</v>
      </c>
      <c r="B552" s="52" t="s">
        <v>1255</v>
      </c>
      <c r="C552" s="135">
        <v>-32.619005000000001</v>
      </c>
      <c r="D552" s="135">
        <v>-58.421568000000001</v>
      </c>
      <c r="E552" s="135" t="s">
        <v>2739</v>
      </c>
      <c r="F552" s="135" t="s">
        <v>2740</v>
      </c>
    </row>
    <row r="553" spans="1:7" x14ac:dyDescent="0.25">
      <c r="A553" s="52" t="s">
        <v>27</v>
      </c>
      <c r="B553" s="52" t="s">
        <v>1567</v>
      </c>
      <c r="C553" s="135">
        <v>-32.519956999999998</v>
      </c>
      <c r="D553" s="135">
        <v>-58.850867999999998</v>
      </c>
      <c r="E553" s="135" t="s">
        <v>2741</v>
      </c>
      <c r="F553" s="135" t="s">
        <v>2742</v>
      </c>
    </row>
    <row r="554" spans="1:7" x14ac:dyDescent="0.25">
      <c r="A554" s="52" t="s">
        <v>27</v>
      </c>
      <c r="B554" s="52" t="s">
        <v>1568</v>
      </c>
      <c r="C554" s="135">
        <v>-32.496510000000001</v>
      </c>
      <c r="D554" s="135">
        <v>-58.961486999999998</v>
      </c>
      <c r="E554" s="135" t="s">
        <v>2743</v>
      </c>
      <c r="F554" s="135" t="s">
        <v>2744</v>
      </c>
    </row>
    <row r="555" spans="1:7" x14ac:dyDescent="0.25">
      <c r="A555" s="52" t="s">
        <v>27</v>
      </c>
      <c r="B555" s="52" t="s">
        <v>1569</v>
      </c>
      <c r="C555" s="135">
        <v>-32.042859999999997</v>
      </c>
      <c r="D555" s="135">
        <v>-58.723477000000003</v>
      </c>
      <c r="E555" s="135" t="s">
        <v>2745</v>
      </c>
      <c r="F555" s="135" t="s">
        <v>2746</v>
      </c>
    </row>
    <row r="556" spans="1:7" x14ac:dyDescent="0.25">
      <c r="A556" s="52" t="s">
        <v>27</v>
      </c>
      <c r="B556" s="52" t="s">
        <v>1520</v>
      </c>
      <c r="C556" s="135">
        <v>-32.342976</v>
      </c>
      <c r="D556" s="135">
        <v>-58.649790000000003</v>
      </c>
      <c r="E556" s="135" t="s">
        <v>2747</v>
      </c>
      <c r="F556" s="135" t="s">
        <v>2748</v>
      </c>
    </row>
    <row r="557" spans="1:7" x14ac:dyDescent="0.25">
      <c r="A557" s="52" t="s">
        <v>27</v>
      </c>
      <c r="B557" s="52" t="s">
        <v>1570</v>
      </c>
      <c r="C557" s="135">
        <v>-32.390040999999997</v>
      </c>
      <c r="D557" s="135">
        <v>-58.334629999999997</v>
      </c>
      <c r="E557" s="135" t="s">
        <v>2749</v>
      </c>
      <c r="F557" s="135" t="s">
        <v>2750</v>
      </c>
    </row>
    <row r="558" spans="1:7" x14ac:dyDescent="0.25">
      <c r="A558" s="52" t="s">
        <v>27</v>
      </c>
      <c r="B558" s="52" t="s">
        <v>1571</v>
      </c>
      <c r="C558" s="135">
        <v>-32.327624</v>
      </c>
      <c r="D558" s="135">
        <v>-58.532074000000001</v>
      </c>
      <c r="E558" s="135" t="s">
        <v>2751</v>
      </c>
      <c r="F558" s="135" t="s">
        <v>2752</v>
      </c>
    </row>
    <row r="559" spans="1:7" x14ac:dyDescent="0.25">
      <c r="A559" s="52" t="s">
        <v>27</v>
      </c>
      <c r="B559" s="52" t="s">
        <v>1572</v>
      </c>
      <c r="C559" s="135">
        <v>-32.387793000000002</v>
      </c>
      <c r="D559" s="135">
        <v>-58.650378000000003</v>
      </c>
      <c r="E559" s="135" t="s">
        <v>2753</v>
      </c>
      <c r="F559" s="135" t="s">
        <v>2754</v>
      </c>
    </row>
    <row r="560" spans="1:7" x14ac:dyDescent="0.25">
      <c r="A560" s="52" t="s">
        <v>27</v>
      </c>
      <c r="B560" s="52" t="s">
        <v>1573</v>
      </c>
      <c r="C560" s="135">
        <v>-32.567551999999999</v>
      </c>
      <c r="D560" s="135">
        <v>-58.453215</v>
      </c>
      <c r="E560" s="135" t="s">
        <v>2755</v>
      </c>
      <c r="F560" s="135" t="s">
        <v>2756</v>
      </c>
    </row>
    <row r="561" spans="1:7" x14ac:dyDescent="0.25">
      <c r="A561" s="52" t="s">
        <v>27</v>
      </c>
      <c r="B561" s="52" t="s">
        <v>1256</v>
      </c>
      <c r="C561" s="135">
        <v>-32.205655</v>
      </c>
      <c r="D561" s="135">
        <v>-58.783264000000003</v>
      </c>
      <c r="E561" s="135" t="s">
        <v>2757</v>
      </c>
      <c r="F561" s="135" t="s">
        <v>2758</v>
      </c>
    </row>
    <row r="562" spans="1:7" x14ac:dyDescent="0.25">
      <c r="A562" s="52" t="s">
        <v>27</v>
      </c>
      <c r="B562" s="52" t="s">
        <v>43</v>
      </c>
      <c r="C562" s="135">
        <v>-32.484661000000003</v>
      </c>
      <c r="D562" s="135">
        <v>-58.232120999999999</v>
      </c>
      <c r="E562" s="135" t="s">
        <v>2759</v>
      </c>
      <c r="F562" s="135" t="s">
        <v>2760</v>
      </c>
      <c r="G562" s="265">
        <v>72528</v>
      </c>
    </row>
    <row r="563" spans="1:7" x14ac:dyDescent="0.25">
      <c r="A563" s="52" t="s">
        <v>27</v>
      </c>
      <c r="B563" s="52" t="s">
        <v>921</v>
      </c>
      <c r="C563" s="135">
        <v>-32.433784000000003</v>
      </c>
      <c r="D563" s="135">
        <v>-58.634653</v>
      </c>
      <c r="E563" s="135" t="s">
        <v>2761</v>
      </c>
      <c r="F563" s="135" t="s">
        <v>2762</v>
      </c>
      <c r="G563" s="265">
        <v>1251</v>
      </c>
    </row>
    <row r="564" spans="1:7" x14ac:dyDescent="0.25">
      <c r="A564" s="52" t="s">
        <v>27</v>
      </c>
      <c r="B564" s="52" t="s">
        <v>1574</v>
      </c>
      <c r="C564" s="135">
        <v>-32.937835</v>
      </c>
      <c r="D564" s="135">
        <v>-58.119622</v>
      </c>
      <c r="E564" s="135" t="s">
        <v>2763</v>
      </c>
      <c r="F564" s="135" t="s">
        <v>2764</v>
      </c>
    </row>
    <row r="565" spans="1:7" x14ac:dyDescent="0.25">
      <c r="A565" s="52" t="s">
        <v>27</v>
      </c>
      <c r="B565" s="52" t="s">
        <v>1575</v>
      </c>
      <c r="C565" s="135">
        <v>-32.472799000000002</v>
      </c>
      <c r="D565" s="135">
        <v>-59.036633000000002</v>
      </c>
      <c r="E565" s="135" t="s">
        <v>2765</v>
      </c>
      <c r="F565" s="135" t="s">
        <v>2766</v>
      </c>
    </row>
    <row r="566" spans="1:7" x14ac:dyDescent="0.25">
      <c r="A566" s="52" t="s">
        <v>27</v>
      </c>
      <c r="B566" s="52" t="s">
        <v>1576</v>
      </c>
      <c r="C566" s="135">
        <v>-32.120035999999999</v>
      </c>
      <c r="D566" s="135">
        <v>-58.705216</v>
      </c>
      <c r="E566" s="135" t="s">
        <v>2767</v>
      </c>
      <c r="F566" s="135" t="s">
        <v>2768</v>
      </c>
    </row>
    <row r="567" spans="1:7" x14ac:dyDescent="0.25">
      <c r="A567" s="52" t="s">
        <v>27</v>
      </c>
      <c r="B567" s="52" t="s">
        <v>1577</v>
      </c>
      <c r="C567" s="135">
        <v>-32.306759999999997</v>
      </c>
      <c r="D567" s="135">
        <v>-58.358148</v>
      </c>
      <c r="E567" s="135" t="s">
        <v>2769</v>
      </c>
      <c r="F567" s="135" t="s">
        <v>2770</v>
      </c>
    </row>
    <row r="568" spans="1:7" x14ac:dyDescent="0.25">
      <c r="A568" s="52" t="s">
        <v>27</v>
      </c>
      <c r="B568" s="52" t="s">
        <v>350</v>
      </c>
      <c r="C568" s="135">
        <v>-32.092103000000002</v>
      </c>
      <c r="D568" s="135">
        <v>-58.957515000000001</v>
      </c>
      <c r="E568" s="135" t="s">
        <v>2771</v>
      </c>
      <c r="F568" s="135" t="s">
        <v>2772</v>
      </c>
      <c r="G568" s="265">
        <v>383</v>
      </c>
    </row>
    <row r="569" spans="1:7" x14ac:dyDescent="0.25">
      <c r="A569" s="52" t="s">
        <v>27</v>
      </c>
      <c r="B569" s="52" t="s">
        <v>350</v>
      </c>
      <c r="C569" s="135">
        <v>-32.203592999999998</v>
      </c>
      <c r="D569" s="135">
        <v>-59.031091000000004</v>
      </c>
      <c r="E569" s="135" t="s">
        <v>2773</v>
      </c>
      <c r="F569" s="135" t="s">
        <v>2774</v>
      </c>
      <c r="G569" s="265">
        <v>383</v>
      </c>
    </row>
    <row r="570" spans="1:7" x14ac:dyDescent="0.25">
      <c r="A570" s="52" t="s">
        <v>27</v>
      </c>
      <c r="B570" s="52" t="s">
        <v>1023</v>
      </c>
      <c r="C570" s="135">
        <v>-32.261895000000003</v>
      </c>
      <c r="D570" s="135">
        <v>-58.906953000000001</v>
      </c>
      <c r="E570" s="135" t="s">
        <v>2775</v>
      </c>
      <c r="F570" s="135" t="s">
        <v>2776</v>
      </c>
      <c r="G570" s="265">
        <v>230</v>
      </c>
    </row>
    <row r="571" spans="1:7" x14ac:dyDescent="0.25">
      <c r="A571" s="52" t="s">
        <v>27</v>
      </c>
      <c r="B571" s="52" t="s">
        <v>1251</v>
      </c>
      <c r="C571" s="135">
        <v>-32.408200999999998</v>
      </c>
      <c r="D571" s="135">
        <v>-58.277023999999997</v>
      </c>
      <c r="E571" s="135" t="s">
        <v>2777</v>
      </c>
      <c r="F571" s="135" t="s">
        <v>2778</v>
      </c>
    </row>
    <row r="572" spans="1:7" x14ac:dyDescent="0.25">
      <c r="A572" s="52" t="s">
        <v>27</v>
      </c>
      <c r="B572" s="52" t="s">
        <v>1578</v>
      </c>
      <c r="C572" s="135">
        <v>-32.828124000000003</v>
      </c>
      <c r="D572" s="135">
        <v>-58.257950000000001</v>
      </c>
      <c r="E572" s="135" t="s">
        <v>2779</v>
      </c>
      <c r="F572" s="135" t="s">
        <v>2780</v>
      </c>
    </row>
    <row r="573" spans="1:7" x14ac:dyDescent="0.25">
      <c r="A573" s="52" t="s">
        <v>27</v>
      </c>
      <c r="B573" s="52" t="s">
        <v>928</v>
      </c>
      <c r="C573" s="135">
        <v>-32.346007</v>
      </c>
      <c r="D573" s="135">
        <v>-58.444178000000001</v>
      </c>
      <c r="E573" s="135" t="s">
        <v>2781</v>
      </c>
      <c r="F573" s="135" t="s">
        <v>2782</v>
      </c>
      <c r="G573" s="265">
        <v>976</v>
      </c>
    </row>
    <row r="574" spans="1:7" x14ac:dyDescent="0.25">
      <c r="A574" s="52" t="s">
        <v>27</v>
      </c>
      <c r="B574" s="52" t="s">
        <v>1579</v>
      </c>
      <c r="C574" s="135">
        <v>-32.693840000000002</v>
      </c>
      <c r="D574" s="135">
        <v>-58.184795999999999</v>
      </c>
      <c r="E574" s="135" t="s">
        <v>2783</v>
      </c>
      <c r="F574" s="135" t="s">
        <v>2784</v>
      </c>
    </row>
    <row r="575" spans="1:7" x14ac:dyDescent="0.25">
      <c r="A575" s="52" t="s">
        <v>27</v>
      </c>
      <c r="B575" s="52" t="s">
        <v>1580</v>
      </c>
      <c r="C575" s="135">
        <v>-32.529147999999999</v>
      </c>
      <c r="D575" s="135">
        <v>-58.558112999999999</v>
      </c>
      <c r="E575" s="135" t="s">
        <v>2785</v>
      </c>
      <c r="F575" s="135" t="s">
        <v>2786</v>
      </c>
    </row>
    <row r="576" spans="1:7" x14ac:dyDescent="0.25">
      <c r="A576" s="52" t="s">
        <v>27</v>
      </c>
      <c r="B576" s="52" t="s">
        <v>1581</v>
      </c>
      <c r="C576" s="135">
        <v>-32.409165000000002</v>
      </c>
      <c r="D576" s="135">
        <v>-58.477642000000003</v>
      </c>
      <c r="E576" s="135" t="s">
        <v>2787</v>
      </c>
      <c r="F576" s="135" t="s">
        <v>2788</v>
      </c>
    </row>
    <row r="577" spans="1:7" x14ac:dyDescent="0.25">
      <c r="A577" s="52" t="s">
        <v>27</v>
      </c>
      <c r="B577" s="52" t="s">
        <v>851</v>
      </c>
      <c r="C577" s="135">
        <v>-32.344664000000002</v>
      </c>
      <c r="D577" s="135">
        <v>-58.973010000000002</v>
      </c>
      <c r="E577" s="135" t="s">
        <v>2789</v>
      </c>
      <c r="F577" s="135" t="s">
        <v>2790</v>
      </c>
      <c r="G577" s="265">
        <v>281</v>
      </c>
    </row>
    <row r="578" spans="1:7" x14ac:dyDescent="0.25">
      <c r="A578" s="52" t="s">
        <v>27</v>
      </c>
      <c r="B578" s="52" t="s">
        <v>1002</v>
      </c>
      <c r="C578" s="135">
        <v>-32.340817000000001</v>
      </c>
      <c r="D578" s="135">
        <v>-58.350436000000002</v>
      </c>
      <c r="E578" s="135" t="s">
        <v>2791</v>
      </c>
      <c r="F578" s="135" t="s">
        <v>2792</v>
      </c>
    </row>
    <row r="579" spans="1:7" x14ac:dyDescent="0.25">
      <c r="A579" s="52" t="s">
        <v>27</v>
      </c>
      <c r="B579" s="52" t="s">
        <v>37</v>
      </c>
      <c r="C579" s="135">
        <v>-32.555239999999998</v>
      </c>
      <c r="D579" s="135">
        <v>-58.391092999999998</v>
      </c>
      <c r="E579" s="135" t="s">
        <v>2793</v>
      </c>
      <c r="F579" s="135" t="s">
        <v>2794</v>
      </c>
    </row>
    <row r="580" spans="1:7" x14ac:dyDescent="0.25">
      <c r="A580" s="52" t="s">
        <v>27</v>
      </c>
      <c r="B580" s="52" t="s">
        <v>619</v>
      </c>
      <c r="C580" s="135">
        <v>-32.174416999999998</v>
      </c>
      <c r="D580" s="135">
        <v>-58.785975999999998</v>
      </c>
      <c r="E580" s="135" t="s">
        <v>2795</v>
      </c>
      <c r="F580" s="135" t="s">
        <v>2796</v>
      </c>
      <c r="G580" s="265">
        <v>1187</v>
      </c>
    </row>
    <row r="581" spans="1:7" x14ac:dyDescent="0.25">
      <c r="A581" s="52" t="s">
        <v>27</v>
      </c>
      <c r="B581" s="52" t="s">
        <v>1582</v>
      </c>
      <c r="C581" s="135">
        <v>-32.492128000000001</v>
      </c>
      <c r="D581" s="135">
        <v>-58.605798999999998</v>
      </c>
      <c r="E581" s="135" t="s">
        <v>2797</v>
      </c>
      <c r="F581" s="135" t="s">
        <v>2798</v>
      </c>
    </row>
    <row r="582" spans="1:7" x14ac:dyDescent="0.25">
      <c r="A582" s="52" t="s">
        <v>27</v>
      </c>
      <c r="B582" s="52" t="s">
        <v>50</v>
      </c>
      <c r="C582" s="135">
        <v>-32.603453000000002</v>
      </c>
      <c r="D582" s="135">
        <v>-58.451703999999999</v>
      </c>
      <c r="E582" s="135" t="s">
        <v>2799</v>
      </c>
      <c r="F582" s="135" t="s">
        <v>2800</v>
      </c>
    </row>
    <row r="583" spans="1:7" x14ac:dyDescent="0.25">
      <c r="A583" s="52" t="s">
        <v>27</v>
      </c>
      <c r="B583" s="52" t="s">
        <v>1583</v>
      </c>
      <c r="C583" s="135">
        <v>-32.529502999999998</v>
      </c>
      <c r="D583" s="135">
        <v>-58.303327000000003</v>
      </c>
      <c r="E583" s="135" t="s">
        <v>2801</v>
      </c>
      <c r="F583" s="135" t="s">
        <v>2802</v>
      </c>
    </row>
    <row r="584" spans="1:7" x14ac:dyDescent="0.25">
      <c r="A584" s="52" t="s">
        <v>27</v>
      </c>
      <c r="B584" s="52" t="s">
        <v>707</v>
      </c>
      <c r="C584" s="135">
        <v>-32.398361999999999</v>
      </c>
      <c r="D584" s="135">
        <v>-58.746018999999997</v>
      </c>
      <c r="E584" s="135" t="s">
        <v>2803</v>
      </c>
      <c r="F584" s="135" t="s">
        <v>2804</v>
      </c>
      <c r="G584" s="265">
        <v>1427</v>
      </c>
    </row>
    <row r="585" spans="1:7" x14ac:dyDescent="0.25">
      <c r="A585" s="52" t="s">
        <v>27</v>
      </c>
      <c r="B585" s="52" t="s">
        <v>1257</v>
      </c>
      <c r="C585" s="135">
        <v>-32.445604000000003</v>
      </c>
      <c r="D585" s="135">
        <v>-58.435429999999997</v>
      </c>
      <c r="E585" s="135" t="s">
        <v>2805</v>
      </c>
      <c r="F585" s="135" t="s">
        <v>2806</v>
      </c>
      <c r="G585" s="265">
        <v>1337</v>
      </c>
    </row>
    <row r="586" spans="1:7" x14ac:dyDescent="0.25">
      <c r="A586" s="52" t="s">
        <v>27</v>
      </c>
      <c r="B586" s="52" t="s">
        <v>1258</v>
      </c>
      <c r="C586" s="135">
        <v>-32.180069000000003</v>
      </c>
      <c r="D586" s="135">
        <v>-58.928538000000003</v>
      </c>
      <c r="E586" s="135" t="s">
        <v>2807</v>
      </c>
      <c r="F586" s="135" t="s">
        <v>2808</v>
      </c>
      <c r="G586" s="265">
        <v>639</v>
      </c>
    </row>
    <row r="587" spans="1:7" x14ac:dyDescent="0.25">
      <c r="A587" s="52" t="s">
        <v>51</v>
      </c>
      <c r="B587" s="52" t="s">
        <v>747</v>
      </c>
      <c r="C587" s="135">
        <v>-32.533541999999997</v>
      </c>
      <c r="D587" s="135">
        <v>-60.035452999999997</v>
      </c>
      <c r="E587" s="135" t="s">
        <v>2809</v>
      </c>
      <c r="F587" s="135" t="s">
        <v>2810</v>
      </c>
      <c r="G587" s="265">
        <v>211</v>
      </c>
    </row>
    <row r="588" spans="1:7" x14ac:dyDescent="0.25">
      <c r="A588" s="52" t="s">
        <v>51</v>
      </c>
      <c r="B588" s="52" t="s">
        <v>1584</v>
      </c>
      <c r="C588" s="135">
        <v>-32.957607000000003</v>
      </c>
      <c r="D588" s="135">
        <v>-60.049501999999997</v>
      </c>
      <c r="E588" s="135" t="s">
        <v>2811</v>
      </c>
      <c r="F588" s="135" t="s">
        <v>2812</v>
      </c>
    </row>
    <row r="589" spans="1:7" x14ac:dyDescent="0.25">
      <c r="A589" s="52" t="s">
        <v>51</v>
      </c>
      <c r="B589" s="52" t="s">
        <v>1585</v>
      </c>
      <c r="C589" s="135">
        <v>-32.706445000000002</v>
      </c>
      <c r="D589" s="135">
        <v>-60.669342</v>
      </c>
      <c r="E589" s="135" t="s">
        <v>2813</v>
      </c>
      <c r="F589" s="135" t="s">
        <v>2814</v>
      </c>
    </row>
    <row r="590" spans="1:7" x14ac:dyDescent="0.25">
      <c r="A590" s="52" t="s">
        <v>51</v>
      </c>
      <c r="B590" s="52" t="s">
        <v>1586</v>
      </c>
      <c r="C590" s="135">
        <v>-32.616796999999998</v>
      </c>
      <c r="D590" s="135">
        <v>-60.532116000000002</v>
      </c>
      <c r="E590" s="135" t="s">
        <v>2815</v>
      </c>
      <c r="F590" s="135" t="s">
        <v>2816</v>
      </c>
    </row>
    <row r="591" spans="1:7" x14ac:dyDescent="0.25">
      <c r="A591" s="52" t="s">
        <v>51</v>
      </c>
      <c r="B591" s="52" t="s">
        <v>1587</v>
      </c>
      <c r="C591" s="135">
        <v>-32.362495000000003</v>
      </c>
      <c r="D591" s="135">
        <v>-60.404952999999999</v>
      </c>
      <c r="E591" s="135" t="s">
        <v>2817</v>
      </c>
      <c r="F591" s="135" t="s">
        <v>2818</v>
      </c>
    </row>
    <row r="592" spans="1:7" x14ac:dyDescent="0.25">
      <c r="A592" s="52" t="s">
        <v>51</v>
      </c>
      <c r="B592" s="52" t="s">
        <v>1588</v>
      </c>
      <c r="C592" s="135">
        <v>-32.906829000000002</v>
      </c>
      <c r="D592" s="135">
        <v>-60.630499</v>
      </c>
      <c r="E592" s="135" t="s">
        <v>2819</v>
      </c>
      <c r="F592" s="135" t="s">
        <v>2820</v>
      </c>
    </row>
    <row r="593" spans="1:7" x14ac:dyDescent="0.25">
      <c r="A593" s="52" t="s">
        <v>51</v>
      </c>
      <c r="B593" s="52" t="s">
        <v>793</v>
      </c>
      <c r="C593" s="135">
        <v>-32.284602999999997</v>
      </c>
      <c r="D593" s="135">
        <v>-60.227271999999999</v>
      </c>
      <c r="E593" s="135" t="s">
        <v>2821</v>
      </c>
      <c r="F593" s="135" t="s">
        <v>2822</v>
      </c>
    </row>
    <row r="594" spans="1:7" x14ac:dyDescent="0.25">
      <c r="A594" s="52" t="s">
        <v>51</v>
      </c>
      <c r="B594" s="52" t="s">
        <v>1589</v>
      </c>
      <c r="C594" s="135">
        <v>-32.579478999999999</v>
      </c>
      <c r="D594" s="135">
        <v>-60.030701000000001</v>
      </c>
      <c r="E594" s="135" t="s">
        <v>2823</v>
      </c>
      <c r="F594" s="135" t="s">
        <v>2824</v>
      </c>
    </row>
    <row r="595" spans="1:7" x14ac:dyDescent="0.25">
      <c r="A595" s="52" t="s">
        <v>51</v>
      </c>
      <c r="B595" s="52" t="s">
        <v>1590</v>
      </c>
      <c r="C595" s="135">
        <v>-32.333651000000003</v>
      </c>
      <c r="D595" s="135">
        <v>-60.163418</v>
      </c>
      <c r="E595" s="135" t="s">
        <v>2825</v>
      </c>
      <c r="F595" s="135" t="s">
        <v>2826</v>
      </c>
    </row>
    <row r="596" spans="1:7" x14ac:dyDescent="0.25">
      <c r="A596" s="52" t="s">
        <v>51</v>
      </c>
      <c r="B596" s="52" t="s">
        <v>1591</v>
      </c>
      <c r="C596" s="135">
        <v>-32.916584999999998</v>
      </c>
      <c r="D596" s="135">
        <v>-60.653373000000002</v>
      </c>
      <c r="E596" s="135" t="s">
        <v>2827</v>
      </c>
      <c r="F596" s="135" t="s">
        <v>2828</v>
      </c>
    </row>
    <row r="597" spans="1:7" x14ac:dyDescent="0.25">
      <c r="A597" s="52" t="s">
        <v>51</v>
      </c>
      <c r="B597" s="52" t="s">
        <v>1592</v>
      </c>
      <c r="C597" s="135">
        <v>-32.767944999999997</v>
      </c>
      <c r="D597" s="135">
        <v>-60.111485000000002</v>
      </c>
      <c r="E597" s="135" t="s">
        <v>2829</v>
      </c>
      <c r="F597" s="135" t="s">
        <v>2830</v>
      </c>
    </row>
    <row r="598" spans="1:7" x14ac:dyDescent="0.25">
      <c r="A598" s="52" t="s">
        <v>51</v>
      </c>
      <c r="B598" s="52" t="s">
        <v>1593</v>
      </c>
      <c r="C598" s="135">
        <v>-32.893931000000002</v>
      </c>
      <c r="D598" s="135">
        <v>-60.663625000000003</v>
      </c>
      <c r="E598" s="135" t="s">
        <v>2831</v>
      </c>
      <c r="F598" s="135" t="s">
        <v>2832</v>
      </c>
    </row>
    <row r="599" spans="1:7" x14ac:dyDescent="0.25">
      <c r="A599" s="52" t="s">
        <v>51</v>
      </c>
      <c r="B599" s="52" t="s">
        <v>1594</v>
      </c>
      <c r="C599" s="135">
        <v>-32.687888000000001</v>
      </c>
      <c r="D599" s="135">
        <v>-60.010461999999997</v>
      </c>
      <c r="E599" s="135" t="s">
        <v>2833</v>
      </c>
      <c r="F599" s="135" t="s">
        <v>2834</v>
      </c>
    </row>
    <row r="600" spans="1:7" x14ac:dyDescent="0.25">
      <c r="A600" s="52" t="s">
        <v>51</v>
      </c>
      <c r="B600" s="52" t="s">
        <v>1595</v>
      </c>
      <c r="C600" s="135">
        <v>-33.105142000000001</v>
      </c>
      <c r="D600" s="135">
        <v>-60.356952</v>
      </c>
      <c r="E600" s="135" t="s">
        <v>2835</v>
      </c>
      <c r="F600" s="135" t="s">
        <v>2836</v>
      </c>
    </row>
    <row r="601" spans="1:7" x14ac:dyDescent="0.25">
      <c r="A601" s="52" t="s">
        <v>51</v>
      </c>
      <c r="B601" s="52" t="s">
        <v>1596</v>
      </c>
      <c r="C601" s="135">
        <v>-32.528858</v>
      </c>
      <c r="D601" s="135">
        <v>-60.283566</v>
      </c>
      <c r="E601" s="135" t="s">
        <v>2837</v>
      </c>
      <c r="F601" s="135" t="s">
        <v>2838</v>
      </c>
    </row>
    <row r="602" spans="1:7" x14ac:dyDescent="0.25">
      <c r="A602" s="52" t="s">
        <v>51</v>
      </c>
      <c r="B602" s="52" t="s">
        <v>998</v>
      </c>
      <c r="C602" s="135">
        <v>-32.306825000000003</v>
      </c>
      <c r="D602" s="135">
        <v>-60.423088999999997</v>
      </c>
      <c r="E602" s="135" t="s">
        <v>2839</v>
      </c>
      <c r="F602" s="135" t="s">
        <v>2840</v>
      </c>
      <c r="G602" s="265">
        <v>139</v>
      </c>
    </row>
    <row r="603" spans="1:7" x14ac:dyDescent="0.25">
      <c r="A603" s="52" t="s">
        <v>51</v>
      </c>
      <c r="B603" s="52" t="s">
        <v>1138</v>
      </c>
      <c r="C603" s="135">
        <v>-32.640211999999998</v>
      </c>
      <c r="D603" s="135">
        <v>-59.872906999999998</v>
      </c>
      <c r="E603" s="135" t="s">
        <v>2841</v>
      </c>
      <c r="F603" s="135" t="s">
        <v>2842</v>
      </c>
    </row>
    <row r="604" spans="1:7" x14ac:dyDescent="0.25">
      <c r="A604" s="52" t="s">
        <v>51</v>
      </c>
      <c r="B604" s="52" t="s">
        <v>1102</v>
      </c>
      <c r="C604" s="135">
        <v>-32.409815000000002</v>
      </c>
      <c r="D604" s="135">
        <v>-60.321719000000002</v>
      </c>
      <c r="E604" s="135" t="s">
        <v>2843</v>
      </c>
      <c r="F604" s="135" t="s">
        <v>2844</v>
      </c>
    </row>
    <row r="605" spans="1:7" x14ac:dyDescent="0.25">
      <c r="A605" s="52" t="s">
        <v>51</v>
      </c>
      <c r="B605" s="52" t="s">
        <v>1597</v>
      </c>
      <c r="C605" s="135">
        <v>-32.640639</v>
      </c>
      <c r="D605" s="135">
        <v>-60.612405000000003</v>
      </c>
      <c r="E605" s="135" t="s">
        <v>2845</v>
      </c>
      <c r="F605" s="135" t="s">
        <v>2846</v>
      </c>
    </row>
    <row r="606" spans="1:7" x14ac:dyDescent="0.25">
      <c r="A606" s="52" t="s">
        <v>51</v>
      </c>
      <c r="B606" s="52" t="s">
        <v>1598</v>
      </c>
      <c r="C606" s="135">
        <v>-32.696533000000002</v>
      </c>
      <c r="D606" s="135">
        <v>-59.901319999999998</v>
      </c>
      <c r="E606" s="135" t="s">
        <v>2847</v>
      </c>
      <c r="F606" s="135" t="s">
        <v>2848</v>
      </c>
    </row>
    <row r="607" spans="1:7" x14ac:dyDescent="0.25">
      <c r="A607" s="52" t="s">
        <v>51</v>
      </c>
      <c r="B607" s="52" t="s">
        <v>1599</v>
      </c>
      <c r="C607" s="135">
        <v>-32.801622999999999</v>
      </c>
      <c r="D607" s="135">
        <v>-59.945250000000001</v>
      </c>
      <c r="E607" s="135" t="s">
        <v>2849</v>
      </c>
      <c r="F607" s="135" t="s">
        <v>2850</v>
      </c>
    </row>
    <row r="608" spans="1:7" x14ac:dyDescent="0.25">
      <c r="A608" s="52" t="s">
        <v>51</v>
      </c>
      <c r="B608" s="52" t="s">
        <v>1600</v>
      </c>
      <c r="C608" s="135">
        <v>-32.422618</v>
      </c>
      <c r="D608" s="135">
        <v>-60.129218999999999</v>
      </c>
      <c r="E608" s="135" t="s">
        <v>2851</v>
      </c>
      <c r="F608" s="135" t="s">
        <v>2852</v>
      </c>
    </row>
    <row r="609" spans="1:7" x14ac:dyDescent="0.25">
      <c r="A609" s="52" t="s">
        <v>51</v>
      </c>
      <c r="B609" s="52" t="s">
        <v>1601</v>
      </c>
      <c r="C609" s="135">
        <v>-33.105044999999997</v>
      </c>
      <c r="D609" s="135">
        <v>-60.476002999999999</v>
      </c>
      <c r="E609" s="135" t="s">
        <v>2853</v>
      </c>
      <c r="F609" s="135" t="s">
        <v>2854</v>
      </c>
    </row>
    <row r="610" spans="1:7" x14ac:dyDescent="0.25">
      <c r="A610" s="52" t="s">
        <v>51</v>
      </c>
      <c r="B610" s="52" t="s">
        <v>697</v>
      </c>
      <c r="C610" s="135">
        <v>-32.780963999999997</v>
      </c>
      <c r="D610" s="135">
        <v>-59.907190999999997</v>
      </c>
      <c r="E610" s="135" t="s">
        <v>2855</v>
      </c>
      <c r="F610" s="135" t="s">
        <v>2856</v>
      </c>
      <c r="G610" s="315">
        <v>947</v>
      </c>
    </row>
    <row r="611" spans="1:7" x14ac:dyDescent="0.25">
      <c r="A611" s="52" t="s">
        <v>51</v>
      </c>
      <c r="B611" s="52" t="s">
        <v>1602</v>
      </c>
      <c r="C611" s="135">
        <v>-32.849820000000001</v>
      </c>
      <c r="D611" s="135">
        <v>-59.865552000000001</v>
      </c>
      <c r="E611" s="135" t="s">
        <v>2857</v>
      </c>
      <c r="F611" s="135" t="s">
        <v>2858</v>
      </c>
    </row>
    <row r="612" spans="1:7" x14ac:dyDescent="0.25">
      <c r="A612" s="52" t="s">
        <v>51</v>
      </c>
      <c r="B612" s="52" t="s">
        <v>677</v>
      </c>
      <c r="C612" s="135">
        <v>-32.439785999999998</v>
      </c>
      <c r="D612" s="135">
        <v>-60.393444000000002</v>
      </c>
      <c r="E612" s="135" t="s">
        <v>2859</v>
      </c>
      <c r="F612" s="135" t="s">
        <v>2860</v>
      </c>
      <c r="G612" s="315">
        <v>844</v>
      </c>
    </row>
    <row r="613" spans="1:7" x14ac:dyDescent="0.25">
      <c r="A613" s="52" t="s">
        <v>51</v>
      </c>
      <c r="B613" s="52" t="s">
        <v>1603</v>
      </c>
      <c r="C613" s="135">
        <v>-33.088290999999998</v>
      </c>
      <c r="D613" s="135">
        <v>-60.223827999999997</v>
      </c>
      <c r="E613" s="135" t="s">
        <v>2861</v>
      </c>
      <c r="F613" s="135" t="s">
        <v>2862</v>
      </c>
    </row>
    <row r="614" spans="1:7" x14ac:dyDescent="0.25">
      <c r="A614" s="52" t="s">
        <v>51</v>
      </c>
      <c r="B614" s="52" t="s">
        <v>1426</v>
      </c>
      <c r="C614" s="135">
        <v>-32.364139999999999</v>
      </c>
      <c r="D614" s="135">
        <v>-60.344940999999999</v>
      </c>
      <c r="E614" s="135" t="s">
        <v>2863</v>
      </c>
      <c r="F614" s="135" t="s">
        <v>2864</v>
      </c>
    </row>
    <row r="615" spans="1:7" x14ac:dyDescent="0.25">
      <c r="A615" s="52" t="s">
        <v>51</v>
      </c>
      <c r="B615" s="52" t="s">
        <v>51</v>
      </c>
      <c r="C615" s="135">
        <v>-32.621606</v>
      </c>
      <c r="D615" s="135">
        <v>-60.157953999999997</v>
      </c>
      <c r="E615" s="135" t="s">
        <v>2865</v>
      </c>
      <c r="F615" s="135" t="s">
        <v>2866</v>
      </c>
      <c r="G615" s="265">
        <v>30623</v>
      </c>
    </row>
    <row r="616" spans="1:7" x14ac:dyDescent="0.25">
      <c r="A616" s="52" t="s">
        <v>51</v>
      </c>
      <c r="B616" s="52" t="s">
        <v>1604</v>
      </c>
      <c r="C616" s="135">
        <v>-32.572225000000003</v>
      </c>
      <c r="D616" s="135">
        <v>-59.808909999999997</v>
      </c>
      <c r="E616" s="135" t="s">
        <v>2867</v>
      </c>
      <c r="F616" s="135" t="s">
        <v>2868</v>
      </c>
    </row>
    <row r="617" spans="1:7" x14ac:dyDescent="0.25">
      <c r="A617" s="52" t="s">
        <v>10</v>
      </c>
      <c r="B617" s="52" t="s">
        <v>1605</v>
      </c>
      <c r="C617" s="135">
        <v>-31.780752</v>
      </c>
      <c r="D617" s="135">
        <v>-59.572690000000001</v>
      </c>
      <c r="E617" s="135" t="s">
        <v>2869</v>
      </c>
      <c r="F617" s="135" t="s">
        <v>2870</v>
      </c>
    </row>
    <row r="618" spans="1:7" x14ac:dyDescent="0.25">
      <c r="A618" s="52" t="s">
        <v>10</v>
      </c>
      <c r="B618" s="52" t="s">
        <v>1264</v>
      </c>
      <c r="C618" s="135">
        <v>-32.025193999999999</v>
      </c>
      <c r="D618" s="135">
        <v>-59.009408000000001</v>
      </c>
      <c r="E618" s="135" t="s">
        <v>2871</v>
      </c>
      <c r="F618" s="135" t="s">
        <v>2872</v>
      </c>
    </row>
    <row r="619" spans="1:7" x14ac:dyDescent="0.25">
      <c r="A619" s="52" t="s">
        <v>10</v>
      </c>
      <c r="B619" s="52" t="s">
        <v>1335</v>
      </c>
      <c r="C619" s="135">
        <v>-31.293863999999999</v>
      </c>
      <c r="D619" s="135">
        <v>-58.904328999999997</v>
      </c>
      <c r="E619" s="135" t="s">
        <v>2873</v>
      </c>
      <c r="F619" s="135" t="s">
        <v>2874</v>
      </c>
    </row>
    <row r="620" spans="1:7" x14ac:dyDescent="0.25">
      <c r="A620" s="52" t="s">
        <v>10</v>
      </c>
      <c r="B620" s="52" t="s">
        <v>1606</v>
      </c>
      <c r="C620" s="135">
        <v>-31.722192</v>
      </c>
      <c r="D620" s="135">
        <v>-59.349609999999998</v>
      </c>
      <c r="E620" s="135" t="s">
        <v>2875</v>
      </c>
      <c r="F620" s="135" t="s">
        <v>2876</v>
      </c>
    </row>
    <row r="621" spans="1:7" x14ac:dyDescent="0.25">
      <c r="A621" s="52" t="s">
        <v>10</v>
      </c>
      <c r="B621" s="52" t="s">
        <v>1458</v>
      </c>
      <c r="C621" s="135">
        <v>-31.318075</v>
      </c>
      <c r="D621" s="135">
        <v>-59.307602000000003</v>
      </c>
      <c r="E621" s="135" t="s">
        <v>2877</v>
      </c>
      <c r="F621" s="135" t="s">
        <v>2878</v>
      </c>
    </row>
    <row r="622" spans="1:7" x14ac:dyDescent="0.25">
      <c r="A622" s="52" t="s">
        <v>10</v>
      </c>
      <c r="B622" s="52" t="s">
        <v>1607</v>
      </c>
      <c r="C622" s="135">
        <v>-31.59937</v>
      </c>
      <c r="D622" s="135">
        <v>-58.576368000000002</v>
      </c>
      <c r="E622" s="135" t="s">
        <v>2879</v>
      </c>
      <c r="F622" s="135" t="s">
        <v>2880</v>
      </c>
    </row>
    <row r="623" spans="1:7" x14ac:dyDescent="0.25">
      <c r="A623" s="52" t="s">
        <v>10</v>
      </c>
      <c r="B623" s="52" t="s">
        <v>1608</v>
      </c>
      <c r="C623" s="135">
        <v>-31.549787999999999</v>
      </c>
      <c r="D623" s="135">
        <v>-58.552852999999999</v>
      </c>
      <c r="E623" s="135" t="s">
        <v>2881</v>
      </c>
      <c r="F623" s="135" t="s">
        <v>2882</v>
      </c>
    </row>
    <row r="624" spans="1:7" x14ac:dyDescent="0.25">
      <c r="A624" s="52" t="s">
        <v>10</v>
      </c>
      <c r="B624" s="52" t="s">
        <v>1609</v>
      </c>
      <c r="C624" s="135">
        <v>-31.779423000000001</v>
      </c>
      <c r="D624" s="135">
        <v>-59.242260000000002</v>
      </c>
      <c r="E624" s="135" t="s">
        <v>2883</v>
      </c>
      <c r="F624" s="135" t="s">
        <v>2884</v>
      </c>
    </row>
    <row r="625" spans="1:6" x14ac:dyDescent="0.25">
      <c r="A625" s="52" t="s">
        <v>10</v>
      </c>
      <c r="B625" s="52" t="s">
        <v>1610</v>
      </c>
      <c r="C625" s="135">
        <v>-31.901662999999999</v>
      </c>
      <c r="D625" s="135">
        <v>-58.806356000000001</v>
      </c>
      <c r="E625" s="135" t="s">
        <v>2885</v>
      </c>
      <c r="F625" s="135" t="s">
        <v>2886</v>
      </c>
    </row>
    <row r="626" spans="1:6" x14ac:dyDescent="0.25">
      <c r="A626" s="52" t="s">
        <v>10</v>
      </c>
      <c r="B626" s="52" t="s">
        <v>1611</v>
      </c>
      <c r="C626" s="135">
        <v>-31.620469</v>
      </c>
      <c r="D626" s="135">
        <v>-58.782057999999999</v>
      </c>
      <c r="E626" s="135" t="s">
        <v>2887</v>
      </c>
      <c r="F626" s="135" t="s">
        <v>2888</v>
      </c>
    </row>
    <row r="627" spans="1:6" x14ac:dyDescent="0.25">
      <c r="A627" s="52" t="s">
        <v>10</v>
      </c>
      <c r="B627" s="52" t="s">
        <v>1612</v>
      </c>
      <c r="C627" s="135">
        <v>-31.463657000000001</v>
      </c>
      <c r="D627" s="135">
        <v>-58.860781000000003</v>
      </c>
      <c r="E627" s="135" t="s">
        <v>2889</v>
      </c>
      <c r="F627" s="135" t="s">
        <v>2890</v>
      </c>
    </row>
    <row r="628" spans="1:6" x14ac:dyDescent="0.25">
      <c r="A628" s="52" t="s">
        <v>10</v>
      </c>
      <c r="B628" s="52" t="s">
        <v>1613</v>
      </c>
      <c r="C628" s="135">
        <v>-31.791799999999999</v>
      </c>
      <c r="D628" s="135">
        <v>-58.874884000000002</v>
      </c>
      <c r="E628" s="135" t="s">
        <v>2891</v>
      </c>
      <c r="F628" s="135" t="s">
        <v>2892</v>
      </c>
    </row>
    <row r="629" spans="1:6" x14ac:dyDescent="0.25">
      <c r="A629" s="52" t="s">
        <v>10</v>
      </c>
      <c r="B629" s="52" t="s">
        <v>1614</v>
      </c>
      <c r="C629" s="135">
        <v>-31.43965</v>
      </c>
      <c r="D629" s="135">
        <v>-58.605880999999997</v>
      </c>
      <c r="E629" s="135" t="s">
        <v>2893</v>
      </c>
      <c r="F629" s="135" t="s">
        <v>2894</v>
      </c>
    </row>
    <row r="630" spans="1:6" x14ac:dyDescent="0.25">
      <c r="A630" s="52" t="s">
        <v>10</v>
      </c>
      <c r="B630" s="52" t="s">
        <v>1615</v>
      </c>
      <c r="C630" s="135">
        <v>-31.859255999999998</v>
      </c>
      <c r="D630" s="135">
        <v>-58.914431999999998</v>
      </c>
      <c r="E630" s="135" t="s">
        <v>2895</v>
      </c>
      <c r="F630" s="135" t="s">
        <v>2896</v>
      </c>
    </row>
    <row r="631" spans="1:6" x14ac:dyDescent="0.25">
      <c r="A631" s="52" t="s">
        <v>10</v>
      </c>
      <c r="B631" s="52" t="s">
        <v>1616</v>
      </c>
      <c r="C631" s="135">
        <v>-31.653538999999999</v>
      </c>
      <c r="D631" s="135">
        <v>-58.971297</v>
      </c>
      <c r="E631" s="135" t="s">
        <v>2897</v>
      </c>
      <c r="F631" s="135" t="s">
        <v>2898</v>
      </c>
    </row>
    <row r="632" spans="1:6" x14ac:dyDescent="0.25">
      <c r="A632" s="52" t="s">
        <v>10</v>
      </c>
      <c r="B632" s="52" t="s">
        <v>1617</v>
      </c>
      <c r="C632" s="135">
        <v>-31.451616000000001</v>
      </c>
      <c r="D632" s="135">
        <v>-58.706755999999999</v>
      </c>
      <c r="E632" s="135" t="s">
        <v>2899</v>
      </c>
      <c r="F632" s="135" t="s">
        <v>2900</v>
      </c>
    </row>
    <row r="633" spans="1:6" x14ac:dyDescent="0.25">
      <c r="A633" s="52" t="s">
        <v>10</v>
      </c>
      <c r="B633" s="52" t="s">
        <v>1618</v>
      </c>
      <c r="C633" s="135">
        <v>-31.844296</v>
      </c>
      <c r="D633" s="135">
        <v>-59.316132000000003</v>
      </c>
      <c r="E633" s="135" t="s">
        <v>2901</v>
      </c>
      <c r="F633" s="135" t="s">
        <v>2902</v>
      </c>
    </row>
    <row r="634" spans="1:6" x14ac:dyDescent="0.25">
      <c r="A634" s="52" t="s">
        <v>10</v>
      </c>
      <c r="B634" s="52" t="s">
        <v>1619</v>
      </c>
      <c r="C634" s="135">
        <v>-31.528842999999998</v>
      </c>
      <c r="D634" s="135">
        <v>-58.671120999999999</v>
      </c>
      <c r="E634" s="135" t="s">
        <v>2903</v>
      </c>
      <c r="F634" s="135" t="s">
        <v>2904</v>
      </c>
    </row>
    <row r="635" spans="1:6" x14ac:dyDescent="0.25">
      <c r="A635" s="52" t="s">
        <v>10</v>
      </c>
      <c r="B635" s="52" t="s">
        <v>1620</v>
      </c>
      <c r="C635" s="135">
        <v>-31.799783000000001</v>
      </c>
      <c r="D635" s="135">
        <v>-58.757643000000002</v>
      </c>
      <c r="E635" s="135" t="s">
        <v>2905</v>
      </c>
      <c r="F635" s="135" t="s">
        <v>2906</v>
      </c>
    </row>
    <row r="636" spans="1:6" x14ac:dyDescent="0.25">
      <c r="A636" s="52" t="s">
        <v>10</v>
      </c>
      <c r="B636" s="52" t="s">
        <v>1621</v>
      </c>
      <c r="C636" s="135">
        <v>-31.293115</v>
      </c>
      <c r="D636" s="135">
        <v>-58.800890000000003</v>
      </c>
      <c r="E636" s="135" t="s">
        <v>2907</v>
      </c>
      <c r="F636" s="135" t="s">
        <v>2908</v>
      </c>
    </row>
    <row r="637" spans="1:6" x14ac:dyDescent="0.25">
      <c r="A637" s="52" t="s">
        <v>10</v>
      </c>
      <c r="B637" s="52" t="s">
        <v>1622</v>
      </c>
      <c r="C637" s="135">
        <v>-31.356673000000001</v>
      </c>
      <c r="D637" s="135">
        <v>-58.805684999999997</v>
      </c>
      <c r="E637" s="135" t="s">
        <v>2909</v>
      </c>
      <c r="F637" s="135" t="s">
        <v>2910</v>
      </c>
    </row>
    <row r="638" spans="1:6" x14ac:dyDescent="0.25">
      <c r="A638" s="52" t="s">
        <v>10</v>
      </c>
      <c r="B638" s="52" t="s">
        <v>1623</v>
      </c>
      <c r="C638" s="135">
        <v>-31.543562999999999</v>
      </c>
      <c r="D638" s="135">
        <v>-59.343487000000003</v>
      </c>
      <c r="E638" s="135" t="s">
        <v>2911</v>
      </c>
      <c r="F638" s="135" t="s">
        <v>2912</v>
      </c>
    </row>
    <row r="639" spans="1:6" x14ac:dyDescent="0.25">
      <c r="A639" s="52" t="s">
        <v>10</v>
      </c>
      <c r="B639" s="52" t="s">
        <v>1624</v>
      </c>
      <c r="C639" s="135">
        <v>-31.701549</v>
      </c>
      <c r="D639" s="135">
        <v>-59.464263000000003</v>
      </c>
      <c r="E639" s="135" t="s">
        <v>2913</v>
      </c>
      <c r="F639" s="135" t="s">
        <v>2914</v>
      </c>
    </row>
    <row r="640" spans="1:6" x14ac:dyDescent="0.25">
      <c r="A640" s="52" t="s">
        <v>10</v>
      </c>
      <c r="B640" s="52" t="s">
        <v>1549</v>
      </c>
      <c r="C640" s="135">
        <v>-31.943587000000001</v>
      </c>
      <c r="D640" s="135">
        <v>-59.445405999999998</v>
      </c>
      <c r="E640" s="135" t="s">
        <v>2915</v>
      </c>
      <c r="F640" s="135" t="s">
        <v>2916</v>
      </c>
    </row>
    <row r="641" spans="1:7" x14ac:dyDescent="0.25">
      <c r="A641" s="52" t="s">
        <v>10</v>
      </c>
      <c r="B641" s="52" t="s">
        <v>1260</v>
      </c>
      <c r="C641" s="135">
        <v>-31.908552</v>
      </c>
      <c r="D641" s="135">
        <v>-59.261232999999997</v>
      </c>
      <c r="E641" s="135" t="s">
        <v>2917</v>
      </c>
      <c r="F641" s="135" t="s">
        <v>2918</v>
      </c>
      <c r="G641" s="265">
        <v>138</v>
      </c>
    </row>
    <row r="642" spans="1:7" x14ac:dyDescent="0.25">
      <c r="A642" s="52" t="s">
        <v>10</v>
      </c>
      <c r="B642" s="52" t="s">
        <v>1261</v>
      </c>
      <c r="C642" s="135">
        <v>-31.956886000000001</v>
      </c>
      <c r="D642" s="135">
        <v>-58.849488999999998</v>
      </c>
      <c r="E642" s="135" t="s">
        <v>2919</v>
      </c>
      <c r="F642" s="135" t="s">
        <v>2920</v>
      </c>
      <c r="G642" s="265">
        <v>399</v>
      </c>
    </row>
    <row r="643" spans="1:7" x14ac:dyDescent="0.25">
      <c r="A643" s="52" t="s">
        <v>10</v>
      </c>
      <c r="B643" s="52" t="s">
        <v>1027</v>
      </c>
      <c r="C643" s="135">
        <v>-31.731207999999999</v>
      </c>
      <c r="D643" s="135">
        <v>-58.635717999999997</v>
      </c>
      <c r="E643" s="135" t="s">
        <v>2921</v>
      </c>
      <c r="F643" s="135" t="s">
        <v>2922</v>
      </c>
      <c r="G643" s="265">
        <v>631</v>
      </c>
    </row>
    <row r="644" spans="1:7" x14ac:dyDescent="0.25">
      <c r="A644" s="52" t="s">
        <v>10</v>
      </c>
      <c r="B644" s="52" t="s">
        <v>1625</v>
      </c>
      <c r="C644" s="135">
        <v>-31.631260000000001</v>
      </c>
      <c r="D644" s="135">
        <v>-59.186093999999997</v>
      </c>
      <c r="E644" s="135" t="s">
        <v>2923</v>
      </c>
      <c r="F644" s="135" t="s">
        <v>2924</v>
      </c>
    </row>
    <row r="645" spans="1:7" x14ac:dyDescent="0.25">
      <c r="A645" s="52" t="s">
        <v>10</v>
      </c>
      <c r="B645" s="52" t="s">
        <v>1626</v>
      </c>
      <c r="C645" s="135">
        <v>-31.494759999999999</v>
      </c>
      <c r="D645" s="135">
        <v>-58.906506999999998</v>
      </c>
      <c r="E645" s="135" t="s">
        <v>2925</v>
      </c>
      <c r="F645" s="135" t="s">
        <v>2926</v>
      </c>
    </row>
    <row r="646" spans="1:7" x14ac:dyDescent="0.25">
      <c r="A646" s="52" t="s">
        <v>10</v>
      </c>
      <c r="B646" s="52" t="s">
        <v>1627</v>
      </c>
      <c r="C646" s="135">
        <v>-31.920482</v>
      </c>
      <c r="D646" s="135">
        <v>-59.357427000000001</v>
      </c>
      <c r="E646" s="135" t="s">
        <v>2927</v>
      </c>
      <c r="F646" s="135" t="s">
        <v>2928</v>
      </c>
    </row>
    <row r="647" spans="1:7" x14ac:dyDescent="0.25">
      <c r="A647" s="52" t="s">
        <v>10</v>
      </c>
      <c r="B647" s="52" t="s">
        <v>1628</v>
      </c>
      <c r="C647" s="135">
        <v>-31.58888</v>
      </c>
      <c r="D647" s="135">
        <v>-59.311943999999997</v>
      </c>
      <c r="E647" s="135" t="s">
        <v>2929</v>
      </c>
      <c r="F647" s="135" t="s">
        <v>2930</v>
      </c>
    </row>
    <row r="648" spans="1:7" x14ac:dyDescent="0.25">
      <c r="A648" s="52" t="s">
        <v>10</v>
      </c>
      <c r="B648" s="52" t="s">
        <v>1097</v>
      </c>
      <c r="C648" s="135">
        <v>-31.397178</v>
      </c>
      <c r="D648" s="135">
        <v>-58.961787999999999</v>
      </c>
      <c r="E648" s="135" t="s">
        <v>2931</v>
      </c>
      <c r="F648" s="135" t="s">
        <v>2932</v>
      </c>
    </row>
    <row r="649" spans="1:7" x14ac:dyDescent="0.25">
      <c r="A649" s="52" t="s">
        <v>10</v>
      </c>
      <c r="B649" s="52" t="s">
        <v>1262</v>
      </c>
      <c r="C649" s="135">
        <v>-31.666587</v>
      </c>
      <c r="D649" s="135">
        <v>-59.040438000000002</v>
      </c>
      <c r="E649" s="135" t="s">
        <v>2933</v>
      </c>
      <c r="F649" s="135" t="s">
        <v>2934</v>
      </c>
    </row>
    <row r="650" spans="1:7" x14ac:dyDescent="0.25">
      <c r="A650" s="52" t="s">
        <v>10</v>
      </c>
      <c r="B650" s="52" t="s">
        <v>1629</v>
      </c>
      <c r="C650" s="135">
        <v>-31.526837</v>
      </c>
      <c r="D650" s="135">
        <v>-58.816706000000003</v>
      </c>
      <c r="E650" s="135" t="s">
        <v>2935</v>
      </c>
      <c r="F650" s="135" t="s">
        <v>2936</v>
      </c>
    </row>
    <row r="651" spans="1:7" x14ac:dyDescent="0.25">
      <c r="A651" s="52" t="s">
        <v>10</v>
      </c>
      <c r="B651" s="52" t="s">
        <v>1021</v>
      </c>
      <c r="C651" s="135">
        <v>-31.506463</v>
      </c>
      <c r="D651" s="135">
        <v>-59.212066999999998</v>
      </c>
      <c r="E651" s="135" t="s">
        <v>2937</v>
      </c>
      <c r="F651" s="135" t="s">
        <v>2938</v>
      </c>
      <c r="G651" s="315">
        <v>886</v>
      </c>
    </row>
    <row r="652" spans="1:7" x14ac:dyDescent="0.25">
      <c r="A652" s="52" t="s">
        <v>10</v>
      </c>
      <c r="B652" s="52" t="s">
        <v>1630</v>
      </c>
      <c r="C652" s="135">
        <v>-31.716450999999999</v>
      </c>
      <c r="D652" s="135">
        <v>-59.180543</v>
      </c>
      <c r="E652" s="135" t="s">
        <v>2939</v>
      </c>
      <c r="F652" s="135" t="s">
        <v>2940</v>
      </c>
    </row>
    <row r="653" spans="1:7" x14ac:dyDescent="0.25">
      <c r="A653" s="52" t="s">
        <v>10</v>
      </c>
      <c r="B653" s="52" t="s">
        <v>1631</v>
      </c>
      <c r="C653" s="135">
        <v>-31.532404</v>
      </c>
      <c r="D653" s="135">
        <v>-59.454079</v>
      </c>
      <c r="E653" s="135" t="s">
        <v>2941</v>
      </c>
      <c r="F653" s="135" t="s">
        <v>2942</v>
      </c>
    </row>
    <row r="654" spans="1:7" x14ac:dyDescent="0.25">
      <c r="A654" s="52" t="s">
        <v>10</v>
      </c>
      <c r="B654" s="52" t="s">
        <v>1632</v>
      </c>
      <c r="C654" s="135">
        <v>-31.501114999999999</v>
      </c>
      <c r="D654" s="135">
        <v>-59.122079999999997</v>
      </c>
      <c r="E654" s="135" t="s">
        <v>2943</v>
      </c>
      <c r="F654" s="135" t="s">
        <v>2944</v>
      </c>
    </row>
    <row r="655" spans="1:7" x14ac:dyDescent="0.25">
      <c r="A655" s="52" t="s">
        <v>10</v>
      </c>
      <c r="B655" s="52" t="s">
        <v>1028</v>
      </c>
      <c r="C655" s="135">
        <v>-31.803519999999999</v>
      </c>
      <c r="D655" s="135">
        <v>-59.159807999999998</v>
      </c>
      <c r="E655" s="135" t="s">
        <v>2945</v>
      </c>
      <c r="F655" s="135" t="s">
        <v>2946</v>
      </c>
      <c r="G655" s="265">
        <v>348</v>
      </c>
    </row>
    <row r="656" spans="1:7" x14ac:dyDescent="0.25">
      <c r="A656" s="52" t="s">
        <v>10</v>
      </c>
      <c r="B656" s="52" t="s">
        <v>1633</v>
      </c>
      <c r="C656" s="135">
        <v>-31.936271999999999</v>
      </c>
      <c r="D656" s="135">
        <v>-59.146881</v>
      </c>
      <c r="E656" s="135" t="s">
        <v>2947</v>
      </c>
      <c r="F656" s="135" t="s">
        <v>2948</v>
      </c>
    </row>
    <row r="657" spans="1:7" x14ac:dyDescent="0.25">
      <c r="A657" s="52" t="s">
        <v>10</v>
      </c>
      <c r="B657" s="52" t="s">
        <v>1634</v>
      </c>
      <c r="C657" s="135">
        <v>-31.836959</v>
      </c>
      <c r="D657" s="135">
        <v>-59.370167000000002</v>
      </c>
      <c r="E657" s="135" t="s">
        <v>2949</v>
      </c>
      <c r="F657" s="135" t="s">
        <v>2950</v>
      </c>
    </row>
    <row r="658" spans="1:7" x14ac:dyDescent="0.25">
      <c r="A658" s="52" t="s">
        <v>10</v>
      </c>
      <c r="B658" s="52" t="s">
        <v>643</v>
      </c>
      <c r="C658" s="135">
        <v>-31.83296</v>
      </c>
      <c r="D658" s="135">
        <v>-59.412945999999998</v>
      </c>
      <c r="E658" s="135" t="s">
        <v>2951</v>
      </c>
      <c r="F658" s="135" t="s">
        <v>2952</v>
      </c>
    </row>
    <row r="659" spans="1:7" x14ac:dyDescent="0.25">
      <c r="A659" s="52" t="s">
        <v>10</v>
      </c>
      <c r="B659" s="52" t="s">
        <v>1635</v>
      </c>
      <c r="C659" s="135">
        <v>-31.722863</v>
      </c>
      <c r="D659" s="135">
        <v>-58.872976000000001</v>
      </c>
      <c r="E659" s="135" t="s">
        <v>2953</v>
      </c>
      <c r="F659" s="135" t="s">
        <v>2954</v>
      </c>
    </row>
    <row r="660" spans="1:7" x14ac:dyDescent="0.25">
      <c r="A660" s="52" t="s">
        <v>10</v>
      </c>
      <c r="B660" s="52" t="s">
        <v>1263</v>
      </c>
      <c r="C660" s="135">
        <v>-31.653448999999998</v>
      </c>
      <c r="D660" s="135">
        <v>-59.105862000000002</v>
      </c>
      <c r="E660" s="135" t="s">
        <v>2955</v>
      </c>
      <c r="F660" s="135" t="s">
        <v>2956</v>
      </c>
    </row>
    <row r="661" spans="1:7" x14ac:dyDescent="0.25">
      <c r="A661" s="52" t="s">
        <v>10</v>
      </c>
      <c r="B661" s="52" t="s">
        <v>1636</v>
      </c>
      <c r="C661" s="135">
        <v>-31.852851000000001</v>
      </c>
      <c r="D661" s="135">
        <v>-58.751846999999998</v>
      </c>
      <c r="E661" s="135" t="s">
        <v>2957</v>
      </c>
      <c r="F661" s="135" t="s">
        <v>2958</v>
      </c>
    </row>
    <row r="662" spans="1:7" x14ac:dyDescent="0.25">
      <c r="A662" s="52" t="s">
        <v>10</v>
      </c>
      <c r="B662" s="52" t="s">
        <v>340</v>
      </c>
      <c r="C662" s="135">
        <v>-31.829799000000001</v>
      </c>
      <c r="D662" s="135">
        <v>-58.82161</v>
      </c>
      <c r="E662" s="135" t="s">
        <v>2959</v>
      </c>
      <c r="F662" s="135" t="s">
        <v>2960</v>
      </c>
      <c r="G662" s="265">
        <v>2726</v>
      </c>
    </row>
    <row r="663" spans="1:7" x14ac:dyDescent="0.25">
      <c r="A663" s="52" t="s">
        <v>10</v>
      </c>
      <c r="B663" s="52" t="s">
        <v>1259</v>
      </c>
      <c r="C663" s="135">
        <v>-31.986288999999999</v>
      </c>
      <c r="D663" s="135">
        <v>-58.961533000000003</v>
      </c>
      <c r="E663" s="135" t="s">
        <v>2961</v>
      </c>
      <c r="F663" s="135" t="s">
        <v>2962</v>
      </c>
      <c r="G663" s="265">
        <v>1791</v>
      </c>
    </row>
    <row r="664" spans="1:7" x14ac:dyDescent="0.25">
      <c r="A664" s="52" t="s">
        <v>10</v>
      </c>
      <c r="B664" s="52" t="s">
        <v>10</v>
      </c>
      <c r="C664" s="135">
        <v>-31.867637999999999</v>
      </c>
      <c r="D664" s="135">
        <v>-59.026885</v>
      </c>
      <c r="E664" s="135" t="s">
        <v>2963</v>
      </c>
      <c r="F664" s="135" t="s">
        <v>2964</v>
      </c>
      <c r="G664" s="265">
        <v>32881</v>
      </c>
    </row>
    <row r="665" spans="1:7" x14ac:dyDescent="0.25">
      <c r="A665" s="52" t="s">
        <v>10</v>
      </c>
      <c r="B665" s="52" t="s">
        <v>1637</v>
      </c>
      <c r="C665" s="135">
        <v>-31.890464999999999</v>
      </c>
      <c r="D665" s="135">
        <v>-58.994359000000003</v>
      </c>
      <c r="E665" s="135" t="s">
        <v>2965</v>
      </c>
      <c r="F665" s="135" t="s">
        <v>2966</v>
      </c>
    </row>
    <row r="666" spans="1:7" x14ac:dyDescent="0.25">
      <c r="A666" s="52" t="s">
        <v>10</v>
      </c>
      <c r="B666" s="52" t="s">
        <v>1638</v>
      </c>
      <c r="C666" s="135">
        <v>-31.546596000000001</v>
      </c>
      <c r="D666" s="135">
        <v>-58.773156</v>
      </c>
      <c r="E666" s="135" t="s">
        <v>2967</v>
      </c>
      <c r="F666" s="135" t="s">
        <v>2968</v>
      </c>
    </row>
    <row r="3724" spans="1:8" s="135" customFormat="1" x14ac:dyDescent="0.25">
      <c r="A3724" s="120">
        <v>43903</v>
      </c>
      <c r="B3724" s="121" t="s">
        <v>14</v>
      </c>
      <c r="C3724" s="102" t="s">
        <v>14</v>
      </c>
      <c r="G3724" s="315"/>
      <c r="H3724" s="114"/>
    </row>
    <row r="3725" spans="1:8" s="135" customFormat="1" x14ac:dyDescent="0.25">
      <c r="A3725" s="120">
        <v>43907</v>
      </c>
      <c r="B3725" s="121" t="s">
        <v>14</v>
      </c>
      <c r="C3725" s="102" t="s">
        <v>14</v>
      </c>
      <c r="G3725" s="315"/>
      <c r="H3725" s="114"/>
    </row>
    <row r="3726" spans="1:8" s="135" customFormat="1" x14ac:dyDescent="0.25">
      <c r="A3726" s="120">
        <v>43910</v>
      </c>
      <c r="B3726" s="121" t="s">
        <v>14</v>
      </c>
      <c r="C3726" s="102" t="s">
        <v>14</v>
      </c>
      <c r="G3726" s="315"/>
      <c r="H3726" s="114"/>
    </row>
    <row r="3727" spans="1:8" s="135" customFormat="1" x14ac:dyDescent="0.25">
      <c r="A3727" s="120">
        <v>43915</v>
      </c>
      <c r="B3727" s="121" t="s">
        <v>14</v>
      </c>
      <c r="C3727" s="102" t="s">
        <v>14</v>
      </c>
      <c r="G3727" s="315"/>
      <c r="H3727" s="114"/>
    </row>
    <row r="3728" spans="1:8" s="135" customFormat="1" x14ac:dyDescent="0.25">
      <c r="A3728" s="120">
        <v>43916</v>
      </c>
      <c r="B3728" s="121" t="s">
        <v>14</v>
      </c>
      <c r="C3728" s="102" t="s">
        <v>14</v>
      </c>
      <c r="G3728" s="315"/>
      <c r="H3728" s="114"/>
    </row>
    <row r="3729" spans="1:8" s="135" customFormat="1" x14ac:dyDescent="0.25">
      <c r="A3729" s="120">
        <v>43923</v>
      </c>
      <c r="B3729" s="121" t="s">
        <v>14</v>
      </c>
      <c r="C3729" s="102" t="s">
        <v>14</v>
      </c>
      <c r="G3729" s="315"/>
      <c r="H3729" s="114"/>
    </row>
    <row r="3730" spans="1:8" s="135" customFormat="1" x14ac:dyDescent="0.25">
      <c r="A3730" s="120">
        <v>43924</v>
      </c>
      <c r="B3730" s="121" t="s">
        <v>14</v>
      </c>
      <c r="C3730" s="102" t="s">
        <v>14</v>
      </c>
      <c r="G3730" s="315"/>
      <c r="H3730" s="114"/>
    </row>
    <row r="3731" spans="1:8" s="135" customFormat="1" x14ac:dyDescent="0.25">
      <c r="A3731" s="120">
        <v>43926</v>
      </c>
      <c r="B3731" s="121" t="s">
        <v>14</v>
      </c>
      <c r="C3731" s="102" t="s">
        <v>14</v>
      </c>
      <c r="G3731" s="315"/>
      <c r="H3731" s="114"/>
    </row>
    <row r="3732" spans="1:8" s="135" customFormat="1" x14ac:dyDescent="0.25">
      <c r="A3732" s="120">
        <v>43929</v>
      </c>
      <c r="B3732" s="121" t="s">
        <v>14</v>
      </c>
      <c r="C3732" s="102" t="s">
        <v>14</v>
      </c>
      <c r="G3732" s="315"/>
      <c r="H3732" s="114"/>
    </row>
    <row r="3733" spans="1:8" s="135" customFormat="1" x14ac:dyDescent="0.25">
      <c r="A3733" s="120">
        <v>43930</v>
      </c>
      <c r="B3733" s="121" t="s">
        <v>14</v>
      </c>
      <c r="C3733" s="102" t="s">
        <v>14</v>
      </c>
      <c r="G3733" s="315"/>
      <c r="H3733" s="114"/>
    </row>
    <row r="3734" spans="1:8" s="135" customFormat="1" x14ac:dyDescent="0.25">
      <c r="A3734" s="120">
        <v>43948</v>
      </c>
      <c r="B3734" s="121" t="s">
        <v>14</v>
      </c>
      <c r="C3734" s="102" t="s">
        <v>14</v>
      </c>
      <c r="G3734" s="315"/>
      <c r="H3734" s="114"/>
    </row>
    <row r="3735" spans="1:8" s="135" customFormat="1" x14ac:dyDescent="0.25">
      <c r="A3735" s="120">
        <v>43951</v>
      </c>
      <c r="B3735" s="121" t="s">
        <v>14</v>
      </c>
      <c r="C3735" s="102" t="s">
        <v>14</v>
      </c>
      <c r="G3735" s="315"/>
      <c r="H3735" s="114"/>
    </row>
    <row r="3736" spans="1:8" s="135" customFormat="1" x14ac:dyDescent="0.25">
      <c r="A3736" s="120">
        <v>43953</v>
      </c>
      <c r="B3736" s="121" t="s">
        <v>14</v>
      </c>
      <c r="C3736" s="102" t="s">
        <v>14</v>
      </c>
      <c r="G3736" s="315"/>
      <c r="H3736" s="114"/>
    </row>
    <row r="3737" spans="1:8" s="135" customFormat="1" x14ac:dyDescent="0.25">
      <c r="A3737" s="120">
        <v>43956</v>
      </c>
      <c r="B3737" s="121" t="s">
        <v>14</v>
      </c>
      <c r="C3737" s="102" t="s">
        <v>14</v>
      </c>
      <c r="G3737" s="315"/>
      <c r="H3737" s="114"/>
    </row>
    <row r="3738" spans="1:8" s="135" customFormat="1" x14ac:dyDescent="0.25">
      <c r="A3738" s="120">
        <v>43963</v>
      </c>
      <c r="B3738" s="121" t="s">
        <v>14</v>
      </c>
      <c r="C3738" s="102" t="s">
        <v>14</v>
      </c>
      <c r="G3738" s="315"/>
      <c r="H3738" s="114"/>
    </row>
    <row r="3739" spans="1:8" s="135" customFormat="1" x14ac:dyDescent="0.25">
      <c r="A3739" s="120">
        <v>43979</v>
      </c>
      <c r="B3739" s="121" t="s">
        <v>14</v>
      </c>
      <c r="C3739" s="102" t="s">
        <v>14</v>
      </c>
      <c r="G3739" s="315"/>
      <c r="H3739" s="114"/>
    </row>
    <row r="3740" spans="1:8" s="135" customFormat="1" x14ac:dyDescent="0.25">
      <c r="A3740" s="120">
        <v>43981</v>
      </c>
      <c r="B3740" s="121" t="s">
        <v>14</v>
      </c>
      <c r="C3740" s="102" t="s">
        <v>14</v>
      </c>
      <c r="G3740" s="315"/>
      <c r="H3740" s="114"/>
    </row>
    <row r="3741" spans="1:8" s="135" customFormat="1" x14ac:dyDescent="0.25">
      <c r="A3741" s="120">
        <v>43983</v>
      </c>
      <c r="B3741" s="121" t="s">
        <v>14</v>
      </c>
      <c r="C3741" s="102" t="s">
        <v>14</v>
      </c>
      <c r="G3741" s="315"/>
      <c r="H3741" s="114"/>
    </row>
    <row r="3742" spans="1:8" s="135" customFormat="1" x14ac:dyDescent="0.25">
      <c r="A3742" s="120">
        <v>43985</v>
      </c>
      <c r="B3742" s="121" t="s">
        <v>14</v>
      </c>
      <c r="C3742" s="102" t="s">
        <v>14</v>
      </c>
      <c r="G3742" s="315"/>
      <c r="H3742" s="114"/>
    </row>
    <row r="3743" spans="1:8" s="135" customFormat="1" x14ac:dyDescent="0.25">
      <c r="A3743" s="120">
        <v>43989</v>
      </c>
      <c r="B3743" s="121" t="s">
        <v>14</v>
      </c>
      <c r="C3743" s="102" t="s">
        <v>14</v>
      </c>
      <c r="G3743" s="315"/>
      <c r="H3743" s="114"/>
    </row>
    <row r="3744" spans="1:8" s="135" customFormat="1" x14ac:dyDescent="0.25">
      <c r="A3744" s="120">
        <v>43991</v>
      </c>
      <c r="B3744" s="121" t="s">
        <v>14</v>
      </c>
      <c r="C3744" s="102" t="s">
        <v>14</v>
      </c>
      <c r="G3744" s="315"/>
      <c r="H3744" s="114"/>
    </row>
    <row r="3745" spans="1:8" s="135" customFormat="1" x14ac:dyDescent="0.25">
      <c r="A3745" s="120">
        <v>43994</v>
      </c>
      <c r="B3745" s="121" t="s">
        <v>14</v>
      </c>
      <c r="C3745" s="102" t="s">
        <v>14</v>
      </c>
      <c r="G3745" s="315"/>
      <c r="H3745" s="114"/>
    </row>
    <row r="3746" spans="1:8" s="135" customFormat="1" x14ac:dyDescent="0.25">
      <c r="A3746" s="120">
        <v>43996</v>
      </c>
      <c r="B3746" s="121" t="s">
        <v>14</v>
      </c>
      <c r="C3746" s="102" t="s">
        <v>14</v>
      </c>
      <c r="G3746" s="315"/>
      <c r="H3746" s="114"/>
    </row>
    <row r="3747" spans="1:8" s="135" customFormat="1" x14ac:dyDescent="0.25">
      <c r="A3747" s="120">
        <v>43999</v>
      </c>
      <c r="B3747" s="121" t="s">
        <v>14</v>
      </c>
      <c r="C3747" s="102" t="s">
        <v>14</v>
      </c>
      <c r="G3747" s="315"/>
      <c r="H3747" s="114"/>
    </row>
    <row r="3748" spans="1:8" s="135" customFormat="1" x14ac:dyDescent="0.25">
      <c r="A3748" s="120">
        <v>44000</v>
      </c>
      <c r="B3748" s="121" t="s">
        <v>14</v>
      </c>
      <c r="C3748" s="102" t="s">
        <v>14</v>
      </c>
      <c r="G3748" s="315"/>
      <c r="H3748" s="114"/>
    </row>
    <row r="3749" spans="1:8" s="135" customFormat="1" x14ac:dyDescent="0.25">
      <c r="A3749" s="120">
        <v>44001</v>
      </c>
      <c r="B3749" s="121" t="s">
        <v>14</v>
      </c>
      <c r="C3749" s="102" t="s">
        <v>14</v>
      </c>
      <c r="G3749" s="315"/>
      <c r="H3749" s="114"/>
    </row>
    <row r="3750" spans="1:8" s="135" customFormat="1" x14ac:dyDescent="0.25">
      <c r="A3750" s="120">
        <v>44002</v>
      </c>
      <c r="B3750" s="121" t="s">
        <v>14</v>
      </c>
      <c r="C3750" s="102" t="s">
        <v>14</v>
      </c>
      <c r="G3750" s="315"/>
      <c r="H3750" s="114"/>
    </row>
    <row r="3751" spans="1:8" s="135" customFormat="1" x14ac:dyDescent="0.25">
      <c r="A3751" s="120">
        <v>44003</v>
      </c>
      <c r="B3751" s="121" t="s">
        <v>14</v>
      </c>
      <c r="C3751" s="102" t="s">
        <v>14</v>
      </c>
      <c r="G3751" s="315"/>
      <c r="H3751" s="114"/>
    </row>
    <row r="3752" spans="1:8" s="135" customFormat="1" x14ac:dyDescent="0.25">
      <c r="A3752" s="120">
        <v>44004</v>
      </c>
      <c r="B3752" s="121" t="s">
        <v>14</v>
      </c>
      <c r="C3752" s="102" t="s">
        <v>14</v>
      </c>
      <c r="G3752" s="315"/>
      <c r="H3752" s="114"/>
    </row>
    <row r="3753" spans="1:8" s="135" customFormat="1" x14ac:dyDescent="0.25">
      <c r="A3753" s="120">
        <v>44005</v>
      </c>
      <c r="B3753" s="121" t="s">
        <v>14</v>
      </c>
      <c r="C3753" s="102" t="s">
        <v>14</v>
      </c>
      <c r="G3753" s="315"/>
      <c r="H3753" s="114"/>
    </row>
    <row r="3754" spans="1:8" s="135" customFormat="1" x14ac:dyDescent="0.25">
      <c r="A3754" s="120">
        <v>44006</v>
      </c>
      <c r="B3754" s="121" t="s">
        <v>14</v>
      </c>
      <c r="C3754" s="102" t="s">
        <v>14</v>
      </c>
      <c r="G3754" s="315"/>
      <c r="H3754" s="114"/>
    </row>
    <row r="3755" spans="1:8" s="135" customFormat="1" x14ac:dyDescent="0.25">
      <c r="A3755" s="120">
        <v>44007</v>
      </c>
      <c r="B3755" s="121" t="s">
        <v>14</v>
      </c>
      <c r="C3755" s="102" t="s">
        <v>14</v>
      </c>
      <c r="G3755" s="315"/>
      <c r="H3755" s="114"/>
    </row>
    <row r="3756" spans="1:8" s="135" customFormat="1" x14ac:dyDescent="0.25">
      <c r="A3756" s="120">
        <v>44008</v>
      </c>
      <c r="B3756" s="121" t="s">
        <v>14</v>
      </c>
      <c r="C3756" s="102" t="s">
        <v>14</v>
      </c>
      <c r="G3756" s="315"/>
      <c r="H3756" s="114"/>
    </row>
    <row r="3757" spans="1:8" s="135" customFormat="1" x14ac:dyDescent="0.25">
      <c r="A3757" s="120">
        <v>44009</v>
      </c>
      <c r="B3757" s="121" t="s">
        <v>14</v>
      </c>
      <c r="C3757" s="102" t="s">
        <v>14</v>
      </c>
      <c r="G3757" s="315"/>
      <c r="H3757" s="114"/>
    </row>
    <row r="3758" spans="1:8" s="135" customFormat="1" x14ac:dyDescent="0.25">
      <c r="A3758" s="120">
        <v>44011</v>
      </c>
      <c r="B3758" s="121" t="s">
        <v>14</v>
      </c>
      <c r="C3758" s="102" t="s">
        <v>14</v>
      </c>
      <c r="G3758" s="315"/>
      <c r="H3758" s="114"/>
    </row>
    <row r="3759" spans="1:8" s="135" customFormat="1" x14ac:dyDescent="0.25">
      <c r="A3759" s="120">
        <v>44015</v>
      </c>
      <c r="B3759" s="121" t="s">
        <v>14</v>
      </c>
      <c r="C3759" s="102" t="s">
        <v>14</v>
      </c>
      <c r="G3759" s="315"/>
      <c r="H3759" s="114"/>
    </row>
    <row r="3760" spans="1:8" s="135" customFormat="1" x14ac:dyDescent="0.25">
      <c r="A3760" s="120">
        <v>44016</v>
      </c>
      <c r="B3760" s="121" t="s">
        <v>14</v>
      </c>
      <c r="C3760" s="102" t="s">
        <v>14</v>
      </c>
      <c r="G3760" s="315"/>
      <c r="H3760" s="114"/>
    </row>
    <row r="3761" spans="1:8" s="135" customFormat="1" x14ac:dyDescent="0.25">
      <c r="A3761" s="120">
        <v>44017</v>
      </c>
      <c r="B3761" s="121" t="s">
        <v>14</v>
      </c>
      <c r="C3761" s="102" t="s">
        <v>14</v>
      </c>
      <c r="G3761" s="315"/>
      <c r="H3761" s="114"/>
    </row>
    <row r="3762" spans="1:8" s="135" customFormat="1" x14ac:dyDescent="0.25">
      <c r="A3762" s="120">
        <v>44018</v>
      </c>
      <c r="B3762" s="121" t="s">
        <v>14</v>
      </c>
      <c r="C3762" s="102" t="s">
        <v>14</v>
      </c>
      <c r="G3762" s="315"/>
      <c r="H3762" s="114"/>
    </row>
    <row r="3763" spans="1:8" s="135" customFormat="1" x14ac:dyDescent="0.25">
      <c r="A3763" s="120">
        <v>44019</v>
      </c>
      <c r="B3763" s="121" t="s">
        <v>14</v>
      </c>
      <c r="C3763" s="102" t="s">
        <v>14</v>
      </c>
      <c r="G3763" s="315"/>
      <c r="H3763" s="114"/>
    </row>
    <row r="3764" spans="1:8" s="135" customFormat="1" x14ac:dyDescent="0.25">
      <c r="A3764" s="120">
        <v>44020</v>
      </c>
      <c r="B3764" s="121" t="s">
        <v>14</v>
      </c>
      <c r="C3764" s="102" t="s">
        <v>14</v>
      </c>
      <c r="G3764" s="315"/>
      <c r="H3764" s="114"/>
    </row>
    <row r="3765" spans="1:8" s="135" customFormat="1" x14ac:dyDescent="0.25">
      <c r="A3765" s="120">
        <v>44021</v>
      </c>
      <c r="B3765" s="121" t="s">
        <v>14</v>
      </c>
      <c r="C3765" s="102" t="s">
        <v>14</v>
      </c>
      <c r="G3765" s="315"/>
      <c r="H3765" s="114"/>
    </row>
    <row r="3766" spans="1:8" s="135" customFormat="1" x14ac:dyDescent="0.25">
      <c r="A3766" s="120">
        <v>44023</v>
      </c>
      <c r="B3766" s="121" t="s">
        <v>14</v>
      </c>
      <c r="C3766" s="102" t="s">
        <v>14</v>
      </c>
      <c r="G3766" s="315"/>
      <c r="H3766" s="114"/>
    </row>
    <row r="3767" spans="1:8" s="135" customFormat="1" x14ac:dyDescent="0.25">
      <c r="A3767" s="120">
        <v>44027</v>
      </c>
      <c r="B3767" s="121" t="s">
        <v>14</v>
      </c>
      <c r="C3767" s="102" t="s">
        <v>14</v>
      </c>
      <c r="G3767" s="315"/>
      <c r="H3767" s="114"/>
    </row>
    <row r="3768" spans="1:8" s="135" customFormat="1" x14ac:dyDescent="0.25">
      <c r="A3768" s="120">
        <v>44028</v>
      </c>
      <c r="B3768" s="121" t="s">
        <v>14</v>
      </c>
      <c r="C3768" s="102" t="s">
        <v>14</v>
      </c>
      <c r="G3768" s="315"/>
      <c r="H3768" s="114"/>
    </row>
    <row r="3769" spans="1:8" s="135" customFormat="1" x14ac:dyDescent="0.25">
      <c r="A3769" s="120">
        <v>44029</v>
      </c>
      <c r="B3769" s="121" t="s">
        <v>14</v>
      </c>
      <c r="C3769" s="102" t="s">
        <v>14</v>
      </c>
      <c r="G3769" s="315"/>
      <c r="H3769" s="114"/>
    </row>
    <row r="3770" spans="1:8" s="135" customFormat="1" x14ac:dyDescent="0.25">
      <c r="A3770" s="120">
        <v>44030</v>
      </c>
      <c r="B3770" s="121" t="s">
        <v>14</v>
      </c>
      <c r="C3770" s="102" t="s">
        <v>14</v>
      </c>
      <c r="G3770" s="315"/>
      <c r="H3770" s="114"/>
    </row>
    <row r="3771" spans="1:8" s="135" customFormat="1" x14ac:dyDescent="0.25">
      <c r="A3771" s="120">
        <v>44031</v>
      </c>
      <c r="B3771" s="121" t="s">
        <v>14</v>
      </c>
      <c r="C3771" s="102" t="s">
        <v>14</v>
      </c>
      <c r="G3771" s="315"/>
      <c r="H3771" s="114"/>
    </row>
    <row r="3772" spans="1:8" s="135" customFormat="1" x14ac:dyDescent="0.25">
      <c r="A3772" s="120">
        <v>44032</v>
      </c>
      <c r="B3772" s="121" t="s">
        <v>14</v>
      </c>
      <c r="C3772" s="102" t="s">
        <v>14</v>
      </c>
      <c r="G3772" s="315"/>
      <c r="H3772" s="114"/>
    </row>
    <row r="3773" spans="1:8" s="135" customFormat="1" x14ac:dyDescent="0.25">
      <c r="A3773" s="120">
        <v>44033</v>
      </c>
      <c r="B3773" s="121" t="s">
        <v>14</v>
      </c>
      <c r="C3773" s="102" t="s">
        <v>14</v>
      </c>
      <c r="G3773" s="315"/>
      <c r="H3773" s="114"/>
    </row>
    <row r="3774" spans="1:8" s="135" customFormat="1" x14ac:dyDescent="0.25">
      <c r="A3774" s="120">
        <v>44034</v>
      </c>
      <c r="B3774" s="121" t="s">
        <v>14</v>
      </c>
      <c r="C3774" s="102" t="s">
        <v>14</v>
      </c>
      <c r="G3774" s="315"/>
      <c r="H3774" s="114"/>
    </row>
    <row r="3775" spans="1:8" s="135" customFormat="1" x14ac:dyDescent="0.25">
      <c r="A3775" s="120">
        <v>44035</v>
      </c>
      <c r="B3775" s="121" t="s">
        <v>14</v>
      </c>
      <c r="C3775" s="102" t="s">
        <v>14</v>
      </c>
      <c r="G3775" s="315"/>
      <c r="H3775" s="114"/>
    </row>
    <row r="3776" spans="1:8" s="135" customFormat="1" x14ac:dyDescent="0.25">
      <c r="A3776" s="120">
        <v>44037</v>
      </c>
      <c r="B3776" s="121" t="s">
        <v>14</v>
      </c>
      <c r="C3776" s="102" t="s">
        <v>14</v>
      </c>
      <c r="G3776" s="315"/>
      <c r="H3776" s="114"/>
    </row>
    <row r="3777" spans="1:8" s="135" customFormat="1" x14ac:dyDescent="0.25">
      <c r="A3777" s="120">
        <v>44039</v>
      </c>
      <c r="B3777" s="121" t="s">
        <v>14</v>
      </c>
      <c r="C3777" s="102" t="s">
        <v>14</v>
      </c>
      <c r="G3777" s="315"/>
      <c r="H3777" s="114"/>
    </row>
    <row r="3778" spans="1:8" s="135" customFormat="1" x14ac:dyDescent="0.25">
      <c r="A3778" s="120">
        <v>44040</v>
      </c>
      <c r="B3778" s="121" t="s">
        <v>14</v>
      </c>
      <c r="C3778" s="102" t="s">
        <v>14</v>
      </c>
      <c r="G3778" s="315"/>
      <c r="H3778" s="114"/>
    </row>
    <row r="3779" spans="1:8" s="135" customFormat="1" x14ac:dyDescent="0.25">
      <c r="A3779" s="120">
        <v>44041</v>
      </c>
      <c r="B3779" s="121" t="s">
        <v>14</v>
      </c>
      <c r="C3779" s="102" t="s">
        <v>14</v>
      </c>
      <c r="G3779" s="315"/>
      <c r="H3779" s="114"/>
    </row>
    <row r="3780" spans="1:8" s="135" customFormat="1" x14ac:dyDescent="0.25">
      <c r="A3780" s="120">
        <v>44042</v>
      </c>
      <c r="B3780" s="121" t="s">
        <v>14</v>
      </c>
      <c r="C3780" s="102" t="s">
        <v>14</v>
      </c>
      <c r="G3780" s="315"/>
      <c r="H3780" s="114"/>
    </row>
    <row r="3781" spans="1:8" s="135" customFormat="1" x14ac:dyDescent="0.25">
      <c r="A3781" s="120">
        <v>44043</v>
      </c>
      <c r="B3781" s="121" t="s">
        <v>14</v>
      </c>
      <c r="C3781" s="102" t="s">
        <v>14</v>
      </c>
      <c r="G3781" s="315"/>
      <c r="H3781" s="114"/>
    </row>
    <row r="3782" spans="1:8" s="135" customFormat="1" x14ac:dyDescent="0.25">
      <c r="A3782" s="120">
        <v>44045</v>
      </c>
      <c r="B3782" s="121" t="s">
        <v>14</v>
      </c>
      <c r="C3782" s="102" t="s">
        <v>14</v>
      </c>
      <c r="G3782" s="315"/>
      <c r="H3782" s="114"/>
    </row>
    <row r="3783" spans="1:8" s="135" customFormat="1" x14ac:dyDescent="0.25">
      <c r="A3783" s="120">
        <v>44046</v>
      </c>
      <c r="B3783" s="121" t="s">
        <v>14</v>
      </c>
      <c r="C3783" s="102" t="s">
        <v>14</v>
      </c>
      <c r="G3783" s="315"/>
      <c r="H3783" s="114"/>
    </row>
    <row r="3784" spans="1:8" s="135" customFormat="1" x14ac:dyDescent="0.25">
      <c r="A3784" s="120">
        <v>44049</v>
      </c>
      <c r="B3784" s="121" t="s">
        <v>14</v>
      </c>
      <c r="C3784" s="102" t="s">
        <v>14</v>
      </c>
      <c r="G3784" s="315"/>
      <c r="H3784" s="114"/>
    </row>
    <row r="3785" spans="1:8" s="135" customFormat="1" x14ac:dyDescent="0.25">
      <c r="A3785" s="120">
        <v>44050</v>
      </c>
      <c r="B3785" s="121" t="s">
        <v>14</v>
      </c>
      <c r="C3785" s="102" t="s">
        <v>14</v>
      </c>
      <c r="G3785" s="315"/>
      <c r="H3785" s="114"/>
    </row>
    <row r="3786" spans="1:8" s="135" customFormat="1" x14ac:dyDescent="0.25">
      <c r="A3786" s="120">
        <v>44051</v>
      </c>
      <c r="B3786" s="121" t="s">
        <v>14</v>
      </c>
      <c r="C3786" s="102" t="s">
        <v>14</v>
      </c>
      <c r="G3786" s="315"/>
      <c r="H3786" s="114"/>
    </row>
    <row r="3787" spans="1:8" s="135" customFormat="1" x14ac:dyDescent="0.25">
      <c r="A3787" s="120">
        <v>44052</v>
      </c>
      <c r="B3787" s="121" t="s">
        <v>14</v>
      </c>
      <c r="C3787" s="102" t="s">
        <v>14</v>
      </c>
      <c r="G3787" s="315"/>
      <c r="H3787" s="114"/>
    </row>
    <row r="3788" spans="1:8" s="135" customFormat="1" x14ac:dyDescent="0.25">
      <c r="A3788" s="120">
        <v>44053</v>
      </c>
      <c r="B3788" s="121" t="s">
        <v>14</v>
      </c>
      <c r="C3788" s="102" t="s">
        <v>14</v>
      </c>
      <c r="G3788" s="315"/>
      <c r="H3788" s="114"/>
    </row>
    <row r="3789" spans="1:8" s="135" customFormat="1" x14ac:dyDescent="0.25">
      <c r="A3789" s="120">
        <v>44054</v>
      </c>
      <c r="B3789" s="121" t="s">
        <v>14</v>
      </c>
      <c r="C3789" s="102" t="s">
        <v>14</v>
      </c>
      <c r="G3789" s="315"/>
      <c r="H3789" s="114"/>
    </row>
    <row r="3790" spans="1:8" s="135" customFormat="1" x14ac:dyDescent="0.25">
      <c r="A3790" s="120">
        <v>44055</v>
      </c>
      <c r="B3790" s="121" t="s">
        <v>14</v>
      </c>
      <c r="C3790" s="102" t="s">
        <v>14</v>
      </c>
      <c r="G3790" s="315"/>
      <c r="H3790" s="114"/>
    </row>
    <row r="3791" spans="1:8" s="135" customFormat="1" x14ac:dyDescent="0.25">
      <c r="A3791" s="120">
        <v>44057</v>
      </c>
      <c r="B3791" s="121" t="s">
        <v>14</v>
      </c>
      <c r="C3791" s="102" t="s">
        <v>14</v>
      </c>
      <c r="G3791" s="315"/>
      <c r="H3791" s="114"/>
    </row>
    <row r="3792" spans="1:8" s="135" customFormat="1" x14ac:dyDescent="0.25">
      <c r="A3792" s="120">
        <v>44058</v>
      </c>
      <c r="B3792" s="121" t="s">
        <v>14</v>
      </c>
      <c r="C3792" s="102" t="s">
        <v>14</v>
      </c>
      <c r="G3792" s="315"/>
      <c r="H3792" s="114"/>
    </row>
    <row r="3793" spans="1:8" s="135" customFormat="1" x14ac:dyDescent="0.25">
      <c r="A3793" s="120">
        <v>44059</v>
      </c>
      <c r="B3793" s="121" t="s">
        <v>14</v>
      </c>
      <c r="C3793" s="102" t="s">
        <v>14</v>
      </c>
      <c r="G3793" s="315"/>
      <c r="H3793" s="114"/>
    </row>
    <row r="3794" spans="1:8" s="135" customFormat="1" x14ac:dyDescent="0.25">
      <c r="A3794" s="120">
        <v>44060</v>
      </c>
      <c r="B3794" s="121" t="s">
        <v>14</v>
      </c>
      <c r="C3794" s="102" t="s">
        <v>14</v>
      </c>
      <c r="G3794" s="315"/>
      <c r="H3794" s="114"/>
    </row>
    <row r="3795" spans="1:8" s="135" customFormat="1" x14ac:dyDescent="0.25">
      <c r="A3795" s="120">
        <v>44061</v>
      </c>
      <c r="B3795" s="121" t="s">
        <v>14</v>
      </c>
      <c r="C3795" s="102" t="s">
        <v>14</v>
      </c>
      <c r="G3795" s="315"/>
      <c r="H3795" s="114"/>
    </row>
    <row r="3796" spans="1:8" s="135" customFormat="1" x14ac:dyDescent="0.25">
      <c r="A3796" s="120">
        <v>44063</v>
      </c>
      <c r="B3796" s="121" t="s">
        <v>14</v>
      </c>
      <c r="C3796" s="102" t="s">
        <v>14</v>
      </c>
      <c r="G3796" s="315"/>
      <c r="H3796" s="114"/>
    </row>
    <row r="3797" spans="1:8" s="135" customFormat="1" x14ac:dyDescent="0.25">
      <c r="A3797" s="120">
        <v>44064</v>
      </c>
      <c r="B3797" s="121" t="s">
        <v>14</v>
      </c>
      <c r="C3797" s="102" t="s">
        <v>14</v>
      </c>
      <c r="G3797" s="315"/>
      <c r="H3797" s="114"/>
    </row>
    <row r="3798" spans="1:8" s="135" customFormat="1" x14ac:dyDescent="0.25">
      <c r="A3798" s="120">
        <v>44065</v>
      </c>
      <c r="B3798" s="121" t="s">
        <v>14</v>
      </c>
      <c r="C3798" s="102" t="s">
        <v>14</v>
      </c>
      <c r="G3798" s="315"/>
      <c r="H3798" s="114"/>
    </row>
    <row r="3799" spans="1:8" s="135" customFormat="1" x14ac:dyDescent="0.25">
      <c r="A3799" s="120">
        <v>44066</v>
      </c>
      <c r="B3799" s="121" t="s">
        <v>14</v>
      </c>
      <c r="C3799" s="102" t="s">
        <v>14</v>
      </c>
      <c r="G3799" s="315"/>
      <c r="H3799" s="114"/>
    </row>
    <row r="3800" spans="1:8" s="135" customFormat="1" x14ac:dyDescent="0.25">
      <c r="A3800" s="120">
        <v>44067</v>
      </c>
      <c r="B3800" s="121" t="s">
        <v>14</v>
      </c>
      <c r="C3800" s="102" t="s">
        <v>14</v>
      </c>
      <c r="G3800" s="315"/>
      <c r="H3800" s="114"/>
    </row>
    <row r="3801" spans="1:8" s="135" customFormat="1" x14ac:dyDescent="0.25">
      <c r="A3801" s="120">
        <v>44068</v>
      </c>
      <c r="B3801" s="121" t="s">
        <v>14</v>
      </c>
      <c r="C3801" s="102" t="s">
        <v>14</v>
      </c>
      <c r="G3801" s="315"/>
      <c r="H3801" s="114"/>
    </row>
    <row r="3802" spans="1:8" s="135" customFormat="1" x14ac:dyDescent="0.25">
      <c r="A3802" s="120">
        <v>44069</v>
      </c>
      <c r="B3802" s="121" t="s">
        <v>14</v>
      </c>
      <c r="C3802" s="102" t="s">
        <v>14</v>
      </c>
      <c r="G3802" s="315"/>
      <c r="H3802" s="114"/>
    </row>
    <row r="3803" spans="1:8" s="135" customFormat="1" x14ac:dyDescent="0.25">
      <c r="A3803" s="120">
        <v>44070</v>
      </c>
      <c r="B3803" s="121" t="s">
        <v>14</v>
      </c>
      <c r="C3803" s="102" t="s">
        <v>14</v>
      </c>
      <c r="G3803" s="315"/>
      <c r="H3803" s="114"/>
    </row>
    <row r="3804" spans="1:8" s="135" customFormat="1" x14ac:dyDescent="0.25">
      <c r="A3804" s="120">
        <v>44071</v>
      </c>
      <c r="B3804" s="121" t="s">
        <v>14</v>
      </c>
      <c r="C3804" s="102" t="s">
        <v>14</v>
      </c>
      <c r="G3804" s="315"/>
      <c r="H3804" s="114"/>
    </row>
    <row r="3805" spans="1:8" s="135" customFormat="1" x14ac:dyDescent="0.25">
      <c r="A3805" s="120">
        <v>44073</v>
      </c>
      <c r="B3805" s="121" t="s">
        <v>14</v>
      </c>
      <c r="C3805" s="102" t="s">
        <v>14</v>
      </c>
      <c r="G3805" s="315"/>
      <c r="H3805" s="114"/>
    </row>
    <row r="3806" spans="1:8" s="135" customFormat="1" x14ac:dyDescent="0.25">
      <c r="A3806" s="120">
        <v>44074</v>
      </c>
      <c r="B3806" s="121" t="s">
        <v>14</v>
      </c>
      <c r="C3806" s="102" t="s">
        <v>14</v>
      </c>
      <c r="G3806" s="315"/>
      <c r="H3806" s="114"/>
    </row>
    <row r="3807" spans="1:8" s="135" customFormat="1" x14ac:dyDescent="0.25">
      <c r="A3807" s="120">
        <v>44075</v>
      </c>
      <c r="B3807" s="121" t="s">
        <v>14</v>
      </c>
      <c r="C3807" s="102" t="s">
        <v>14</v>
      </c>
      <c r="G3807" s="315"/>
      <c r="H3807" s="114"/>
    </row>
    <row r="3808" spans="1:8" s="135" customFormat="1" x14ac:dyDescent="0.25">
      <c r="A3808" s="120">
        <v>44076</v>
      </c>
      <c r="B3808" s="121" t="s">
        <v>14</v>
      </c>
      <c r="C3808" s="102" t="s">
        <v>14</v>
      </c>
      <c r="G3808" s="315"/>
      <c r="H3808" s="114"/>
    </row>
    <row r="3809" spans="1:8" s="135" customFormat="1" x14ac:dyDescent="0.25">
      <c r="A3809" s="120">
        <v>44078</v>
      </c>
      <c r="B3809" s="121" t="s">
        <v>14</v>
      </c>
      <c r="C3809" s="102" t="s">
        <v>14</v>
      </c>
      <c r="G3809" s="315"/>
      <c r="H3809" s="114"/>
    </row>
    <row r="3810" spans="1:8" s="135" customFormat="1" x14ac:dyDescent="0.25">
      <c r="A3810" s="120">
        <v>44079</v>
      </c>
      <c r="B3810" s="121" t="s">
        <v>14</v>
      </c>
      <c r="C3810" s="102" t="s">
        <v>14</v>
      </c>
      <c r="G3810" s="315"/>
      <c r="H3810" s="114"/>
    </row>
    <row r="3811" spans="1:8" s="135" customFormat="1" x14ac:dyDescent="0.25">
      <c r="A3811" s="120">
        <v>44080</v>
      </c>
      <c r="B3811" s="121" t="s">
        <v>14</v>
      </c>
      <c r="C3811" s="102" t="s">
        <v>14</v>
      </c>
      <c r="G3811" s="315"/>
      <c r="H3811" s="114"/>
    </row>
    <row r="3812" spans="1:8" s="135" customFormat="1" x14ac:dyDescent="0.25">
      <c r="A3812" s="120">
        <v>44081</v>
      </c>
      <c r="B3812" s="121" t="s">
        <v>14</v>
      </c>
      <c r="C3812" s="102" t="s">
        <v>14</v>
      </c>
      <c r="G3812" s="315"/>
      <c r="H3812" s="114"/>
    </row>
    <row r="3813" spans="1:8" s="135" customFormat="1" x14ac:dyDescent="0.25">
      <c r="A3813" s="120">
        <v>44083</v>
      </c>
      <c r="B3813" s="121" t="s">
        <v>14</v>
      </c>
      <c r="C3813" s="102" t="s">
        <v>14</v>
      </c>
      <c r="G3813" s="315"/>
      <c r="H3813" s="114"/>
    </row>
    <row r="3814" spans="1:8" s="135" customFormat="1" x14ac:dyDescent="0.25">
      <c r="A3814" s="120">
        <v>44084</v>
      </c>
      <c r="B3814" s="121" t="s">
        <v>14</v>
      </c>
      <c r="C3814" s="102" t="s">
        <v>14</v>
      </c>
      <c r="G3814" s="315"/>
      <c r="H3814" s="114"/>
    </row>
    <row r="3815" spans="1:8" s="135" customFormat="1" x14ac:dyDescent="0.25">
      <c r="A3815" s="120">
        <v>44085</v>
      </c>
      <c r="B3815" s="121" t="s">
        <v>14</v>
      </c>
      <c r="C3815" s="102" t="s">
        <v>14</v>
      </c>
      <c r="G3815" s="315"/>
      <c r="H3815" s="114"/>
    </row>
    <row r="3816" spans="1:8" s="135" customFormat="1" x14ac:dyDescent="0.25">
      <c r="A3816" s="120">
        <v>44086</v>
      </c>
      <c r="B3816" s="121" t="s">
        <v>14</v>
      </c>
      <c r="C3816" s="102" t="s">
        <v>14</v>
      </c>
      <c r="G3816" s="315"/>
      <c r="H3816" s="114"/>
    </row>
    <row r="3817" spans="1:8" s="135" customFormat="1" x14ac:dyDescent="0.25">
      <c r="A3817" s="120">
        <v>44088</v>
      </c>
      <c r="B3817" s="121" t="s">
        <v>14</v>
      </c>
      <c r="C3817" s="102" t="s">
        <v>14</v>
      </c>
      <c r="G3817" s="315"/>
      <c r="H3817" s="114"/>
    </row>
    <row r="3818" spans="1:8" s="135" customFormat="1" x14ac:dyDescent="0.25">
      <c r="A3818" s="120">
        <v>44090</v>
      </c>
      <c r="B3818" s="121" t="s">
        <v>14</v>
      </c>
      <c r="C3818" s="102" t="s">
        <v>14</v>
      </c>
      <c r="G3818" s="315"/>
      <c r="H3818" s="114"/>
    </row>
    <row r="3819" spans="1:8" s="135" customFormat="1" x14ac:dyDescent="0.25">
      <c r="A3819" s="120">
        <v>44092</v>
      </c>
      <c r="B3819" s="121" t="s">
        <v>14</v>
      </c>
      <c r="C3819" s="102" t="s">
        <v>14</v>
      </c>
      <c r="G3819" s="315"/>
      <c r="H3819" s="114"/>
    </row>
    <row r="3820" spans="1:8" s="135" customFormat="1" x14ac:dyDescent="0.25">
      <c r="A3820" s="120">
        <v>44093</v>
      </c>
      <c r="B3820" s="121" t="s">
        <v>14</v>
      </c>
      <c r="C3820" s="102" t="s">
        <v>14</v>
      </c>
      <c r="G3820" s="315"/>
      <c r="H3820" s="114"/>
    </row>
    <row r="3821" spans="1:8" s="135" customFormat="1" x14ac:dyDescent="0.25">
      <c r="A3821" s="120">
        <v>44094</v>
      </c>
      <c r="B3821" s="121" t="s">
        <v>14</v>
      </c>
      <c r="C3821" s="102" t="s">
        <v>14</v>
      </c>
      <c r="G3821" s="315"/>
      <c r="H3821" s="114"/>
    </row>
    <row r="3822" spans="1:8" s="135" customFormat="1" x14ac:dyDescent="0.25">
      <c r="A3822" s="120">
        <v>44095</v>
      </c>
      <c r="B3822" s="121" t="s">
        <v>14</v>
      </c>
      <c r="C3822" s="102" t="s">
        <v>14</v>
      </c>
      <c r="G3822" s="315"/>
      <c r="H3822" s="114"/>
    </row>
    <row r="3823" spans="1:8" s="135" customFormat="1" x14ac:dyDescent="0.25">
      <c r="A3823" s="120">
        <v>44097</v>
      </c>
      <c r="B3823" s="121" t="s">
        <v>14</v>
      </c>
      <c r="C3823" s="102" t="s">
        <v>14</v>
      </c>
      <c r="G3823" s="315"/>
      <c r="H3823" s="114"/>
    </row>
    <row r="3824" spans="1:8" s="135" customFormat="1" x14ac:dyDescent="0.25">
      <c r="A3824" s="120">
        <v>44098</v>
      </c>
      <c r="B3824" s="121" t="s">
        <v>14</v>
      </c>
      <c r="C3824" s="102" t="s">
        <v>14</v>
      </c>
      <c r="G3824" s="315"/>
      <c r="H3824" s="114"/>
    </row>
    <row r="3825" spans="1:8" s="135" customFormat="1" x14ac:dyDescent="0.25">
      <c r="A3825" s="120">
        <v>44099</v>
      </c>
      <c r="B3825" s="121" t="s">
        <v>14</v>
      </c>
      <c r="C3825" s="102" t="s">
        <v>14</v>
      </c>
      <c r="G3825" s="315"/>
      <c r="H3825" s="114"/>
    </row>
    <row r="3826" spans="1:8" s="135" customFormat="1" x14ac:dyDescent="0.25">
      <c r="A3826" s="120">
        <v>44101</v>
      </c>
      <c r="B3826" s="121" t="s">
        <v>14</v>
      </c>
      <c r="C3826" s="102" t="s">
        <v>14</v>
      </c>
      <c r="G3826" s="315"/>
      <c r="H3826" s="114"/>
    </row>
    <row r="3827" spans="1:8" s="135" customFormat="1" x14ac:dyDescent="0.25">
      <c r="A3827" s="120">
        <v>44102</v>
      </c>
      <c r="B3827" s="121" t="s">
        <v>14</v>
      </c>
      <c r="C3827" s="102" t="s">
        <v>14</v>
      </c>
      <c r="G3827" s="315"/>
      <c r="H3827" s="114"/>
    </row>
    <row r="3828" spans="1:8" s="135" customFormat="1" x14ac:dyDescent="0.25">
      <c r="A3828" s="120">
        <v>44103</v>
      </c>
      <c r="B3828" s="121" t="s">
        <v>14</v>
      </c>
      <c r="C3828" s="102" t="s">
        <v>14</v>
      </c>
      <c r="G3828" s="315"/>
      <c r="H3828" s="114"/>
    </row>
    <row r="3829" spans="1:8" s="135" customFormat="1" x14ac:dyDescent="0.25">
      <c r="A3829" s="120">
        <v>44104</v>
      </c>
      <c r="B3829" s="121" t="s">
        <v>14</v>
      </c>
      <c r="C3829" s="102" t="s">
        <v>14</v>
      </c>
      <c r="G3829" s="315"/>
      <c r="H3829" s="114"/>
    </row>
    <row r="3830" spans="1:8" s="135" customFormat="1" x14ac:dyDescent="0.25">
      <c r="A3830" s="120">
        <v>44105</v>
      </c>
      <c r="B3830" s="121" t="s">
        <v>14</v>
      </c>
      <c r="C3830" s="102" t="s">
        <v>14</v>
      </c>
      <c r="G3830" s="315"/>
      <c r="H3830" s="114"/>
    </row>
    <row r="3831" spans="1:8" s="135" customFormat="1" x14ac:dyDescent="0.25">
      <c r="A3831" s="120">
        <v>44106</v>
      </c>
      <c r="B3831" s="121" t="s">
        <v>14</v>
      </c>
      <c r="C3831" s="102" t="s">
        <v>14</v>
      </c>
      <c r="G3831" s="315"/>
      <c r="H3831" s="114"/>
    </row>
    <row r="3832" spans="1:8" s="135" customFormat="1" x14ac:dyDescent="0.25">
      <c r="A3832" s="120">
        <v>44109</v>
      </c>
      <c r="B3832" s="121" t="s">
        <v>14</v>
      </c>
      <c r="C3832" s="102" t="s">
        <v>14</v>
      </c>
      <c r="G3832" s="315"/>
      <c r="H3832" s="114"/>
    </row>
    <row r="3833" spans="1:8" s="135" customFormat="1" x14ac:dyDescent="0.25">
      <c r="A3833" s="120">
        <v>44111</v>
      </c>
      <c r="B3833" s="121" t="s">
        <v>14</v>
      </c>
      <c r="C3833" s="102" t="s">
        <v>14</v>
      </c>
      <c r="G3833" s="315"/>
      <c r="H3833" s="114"/>
    </row>
    <row r="3834" spans="1:8" s="135" customFormat="1" x14ac:dyDescent="0.25">
      <c r="A3834" s="120">
        <v>44112</v>
      </c>
      <c r="B3834" s="121" t="s">
        <v>14</v>
      </c>
      <c r="C3834" s="102" t="s">
        <v>14</v>
      </c>
      <c r="G3834" s="315"/>
      <c r="H3834" s="114"/>
    </row>
    <row r="3835" spans="1:8" s="135" customFormat="1" x14ac:dyDescent="0.25">
      <c r="A3835" s="120">
        <v>44113</v>
      </c>
      <c r="B3835" s="121" t="s">
        <v>14</v>
      </c>
      <c r="C3835" s="102" t="s">
        <v>14</v>
      </c>
      <c r="G3835" s="315"/>
      <c r="H3835" s="114"/>
    </row>
    <row r="3836" spans="1:8" s="135" customFormat="1" x14ac:dyDescent="0.25">
      <c r="A3836" s="120">
        <v>44114</v>
      </c>
      <c r="B3836" s="121" t="s">
        <v>14</v>
      </c>
      <c r="C3836" s="102" t="s">
        <v>14</v>
      </c>
      <c r="G3836" s="315"/>
      <c r="H3836" s="114"/>
    </row>
    <row r="3837" spans="1:8" s="135" customFormat="1" x14ac:dyDescent="0.25">
      <c r="A3837" s="120">
        <v>44116</v>
      </c>
      <c r="B3837" s="121" t="s">
        <v>14</v>
      </c>
      <c r="C3837" s="102" t="s">
        <v>14</v>
      </c>
      <c r="G3837" s="315"/>
      <c r="H3837" s="114"/>
    </row>
    <row r="3838" spans="1:8" s="135" customFormat="1" x14ac:dyDescent="0.25">
      <c r="A3838" s="120">
        <v>44117</v>
      </c>
      <c r="B3838" s="121" t="s">
        <v>14</v>
      </c>
      <c r="C3838" s="102" t="s">
        <v>14</v>
      </c>
      <c r="G3838" s="315"/>
      <c r="H3838" s="114"/>
    </row>
    <row r="3839" spans="1:8" s="135" customFormat="1" x14ac:dyDescent="0.25">
      <c r="A3839" s="120">
        <v>44118</v>
      </c>
      <c r="B3839" s="121" t="s">
        <v>14</v>
      </c>
      <c r="C3839" s="102" t="s">
        <v>14</v>
      </c>
      <c r="G3839" s="315"/>
      <c r="H3839" s="114"/>
    </row>
    <row r="3840" spans="1:8" s="135" customFormat="1" x14ac:dyDescent="0.25">
      <c r="A3840" s="120">
        <v>44119</v>
      </c>
      <c r="B3840" s="121" t="s">
        <v>14</v>
      </c>
      <c r="C3840" s="102" t="s">
        <v>14</v>
      </c>
      <c r="G3840" s="315"/>
      <c r="H3840" s="114"/>
    </row>
    <row r="3841" spans="1:8" s="135" customFormat="1" x14ac:dyDescent="0.25">
      <c r="A3841" s="120">
        <v>44120</v>
      </c>
      <c r="B3841" s="121" t="s">
        <v>14</v>
      </c>
      <c r="C3841" s="102" t="s">
        <v>14</v>
      </c>
      <c r="G3841" s="315"/>
      <c r="H3841" s="114"/>
    </row>
    <row r="3842" spans="1:8" s="135" customFormat="1" x14ac:dyDescent="0.25">
      <c r="A3842" s="120">
        <v>44122</v>
      </c>
      <c r="B3842" s="121" t="s">
        <v>14</v>
      </c>
      <c r="C3842" s="102" t="s">
        <v>14</v>
      </c>
      <c r="G3842" s="315"/>
      <c r="H3842" s="114"/>
    </row>
    <row r="3843" spans="1:8" s="135" customFormat="1" x14ac:dyDescent="0.25">
      <c r="A3843" s="120">
        <v>44123</v>
      </c>
      <c r="B3843" s="121" t="s">
        <v>14</v>
      </c>
      <c r="C3843" s="102" t="s">
        <v>14</v>
      </c>
      <c r="G3843" s="315"/>
      <c r="H3843" s="114"/>
    </row>
    <row r="3844" spans="1:8" s="135" customFormat="1" x14ac:dyDescent="0.25">
      <c r="A3844" s="120">
        <v>44124</v>
      </c>
      <c r="B3844" s="121" t="s">
        <v>14</v>
      </c>
      <c r="C3844" s="102" t="s">
        <v>14</v>
      </c>
      <c r="G3844" s="315"/>
      <c r="H3844" s="114"/>
    </row>
    <row r="3845" spans="1:8" s="135" customFormat="1" x14ac:dyDescent="0.25">
      <c r="A3845" s="120">
        <v>44126</v>
      </c>
      <c r="B3845" s="121" t="s">
        <v>14</v>
      </c>
      <c r="C3845" s="102" t="s">
        <v>14</v>
      </c>
      <c r="G3845" s="315"/>
      <c r="H3845" s="114"/>
    </row>
    <row r="3846" spans="1:8" s="135" customFormat="1" x14ac:dyDescent="0.25">
      <c r="A3846" s="120">
        <v>44130</v>
      </c>
      <c r="B3846" s="121" t="s">
        <v>14</v>
      </c>
      <c r="C3846" s="102" t="s">
        <v>14</v>
      </c>
      <c r="G3846" s="315"/>
      <c r="H3846" s="114"/>
    </row>
    <row r="3847" spans="1:8" s="135" customFormat="1" x14ac:dyDescent="0.25">
      <c r="A3847" s="120">
        <v>44137</v>
      </c>
      <c r="B3847" s="121" t="s">
        <v>14</v>
      </c>
      <c r="C3847" s="102" t="s">
        <v>14</v>
      </c>
      <c r="G3847" s="315"/>
      <c r="H3847" s="114"/>
    </row>
    <row r="3848" spans="1:8" s="135" customFormat="1" x14ac:dyDescent="0.25">
      <c r="A3848" s="120">
        <v>44151</v>
      </c>
      <c r="B3848" s="121" t="s">
        <v>14</v>
      </c>
      <c r="C3848" s="102" t="s">
        <v>14</v>
      </c>
      <c r="G3848" s="315"/>
      <c r="H3848" s="114"/>
    </row>
    <row r="3849" spans="1:8" s="135" customFormat="1" x14ac:dyDescent="0.25">
      <c r="A3849" s="120">
        <v>44164</v>
      </c>
      <c r="B3849" s="121" t="s">
        <v>14</v>
      </c>
      <c r="C3849" s="102" t="s">
        <v>14</v>
      </c>
      <c r="G3849" s="315"/>
      <c r="H3849" s="114"/>
    </row>
    <row r="3850" spans="1:8" s="135" customFormat="1" x14ac:dyDescent="0.25">
      <c r="A3850" s="120">
        <v>44171</v>
      </c>
      <c r="B3850" s="121" t="s">
        <v>14</v>
      </c>
      <c r="C3850" s="102" t="s">
        <v>14</v>
      </c>
      <c r="G3850" s="315"/>
      <c r="H3850" s="114"/>
    </row>
    <row r="3851" spans="1:8" s="135" customFormat="1" x14ac:dyDescent="0.25">
      <c r="A3851" s="120">
        <v>44178</v>
      </c>
      <c r="B3851" s="121" t="s">
        <v>14</v>
      </c>
      <c r="C3851" s="102" t="s">
        <v>14</v>
      </c>
      <c r="G3851" s="315"/>
      <c r="H3851" s="114"/>
    </row>
    <row r="3852" spans="1:8" s="135" customFormat="1" x14ac:dyDescent="0.25">
      <c r="A3852" s="120">
        <v>43903</v>
      </c>
      <c r="B3852" s="121" t="s">
        <v>20</v>
      </c>
      <c r="C3852" s="102" t="s">
        <v>20</v>
      </c>
      <c r="G3852" s="315"/>
      <c r="H3852" s="114"/>
    </row>
    <row r="3853" spans="1:8" s="135" customFormat="1" x14ac:dyDescent="0.25">
      <c r="A3853" s="120">
        <v>43907</v>
      </c>
      <c r="B3853" s="121" t="s">
        <v>20</v>
      </c>
      <c r="C3853" s="102" t="s">
        <v>20</v>
      </c>
      <c r="G3853" s="315"/>
      <c r="H3853" s="114"/>
    </row>
    <row r="3854" spans="1:8" s="135" customFormat="1" x14ac:dyDescent="0.25">
      <c r="A3854" s="120">
        <v>43910</v>
      </c>
      <c r="B3854" s="121" t="s">
        <v>20</v>
      </c>
      <c r="C3854" s="102" t="s">
        <v>20</v>
      </c>
      <c r="G3854" s="315"/>
      <c r="H3854" s="114"/>
    </row>
    <row r="3855" spans="1:8" s="135" customFormat="1" x14ac:dyDescent="0.25">
      <c r="A3855" s="120">
        <v>43915</v>
      </c>
      <c r="B3855" s="121" t="s">
        <v>20</v>
      </c>
      <c r="C3855" s="102" t="s">
        <v>20</v>
      </c>
      <c r="G3855" s="315"/>
      <c r="H3855" s="114"/>
    </row>
    <row r="3856" spans="1:8" s="135" customFormat="1" x14ac:dyDescent="0.25">
      <c r="A3856" s="120">
        <v>43916</v>
      </c>
      <c r="B3856" s="121" t="s">
        <v>20</v>
      </c>
      <c r="C3856" s="102" t="s">
        <v>20</v>
      </c>
      <c r="G3856" s="315"/>
      <c r="H3856" s="114"/>
    </row>
    <row r="3857" spans="1:8" s="135" customFormat="1" x14ac:dyDescent="0.25">
      <c r="A3857" s="120">
        <v>43920</v>
      </c>
      <c r="B3857" s="121" t="s">
        <v>20</v>
      </c>
      <c r="C3857" s="102" t="s">
        <v>20</v>
      </c>
      <c r="G3857" s="315"/>
      <c r="H3857" s="114"/>
    </row>
    <row r="3858" spans="1:8" s="135" customFormat="1" x14ac:dyDescent="0.25">
      <c r="A3858" s="120">
        <v>43923</v>
      </c>
      <c r="B3858" s="121" t="s">
        <v>20</v>
      </c>
      <c r="C3858" s="102" t="s">
        <v>20</v>
      </c>
      <c r="G3858" s="315"/>
      <c r="H3858" s="114"/>
    </row>
    <row r="3859" spans="1:8" s="135" customFormat="1" x14ac:dyDescent="0.25">
      <c r="A3859" s="120">
        <v>43924</v>
      </c>
      <c r="B3859" s="121" t="s">
        <v>20</v>
      </c>
      <c r="C3859" s="102" t="s">
        <v>20</v>
      </c>
      <c r="G3859" s="315"/>
      <c r="H3859" s="114"/>
    </row>
    <row r="3860" spans="1:8" s="135" customFormat="1" x14ac:dyDescent="0.25">
      <c r="A3860" s="120">
        <v>43926</v>
      </c>
      <c r="B3860" s="121" t="s">
        <v>20</v>
      </c>
      <c r="C3860" s="102" t="s">
        <v>20</v>
      </c>
      <c r="G3860" s="315"/>
      <c r="H3860" s="114"/>
    </row>
    <row r="3861" spans="1:8" s="135" customFormat="1" x14ac:dyDescent="0.25">
      <c r="A3861" s="120">
        <v>43929</v>
      </c>
      <c r="B3861" s="121" t="s">
        <v>20</v>
      </c>
      <c r="C3861" s="102" t="s">
        <v>20</v>
      </c>
      <c r="G3861" s="315"/>
      <c r="H3861" s="114"/>
    </row>
    <row r="3862" spans="1:8" s="135" customFormat="1" x14ac:dyDescent="0.25">
      <c r="A3862" s="120">
        <v>43930</v>
      </c>
      <c r="B3862" s="121" t="s">
        <v>20</v>
      </c>
      <c r="C3862" s="102" t="s">
        <v>20</v>
      </c>
      <c r="G3862" s="315"/>
      <c r="H3862" s="114"/>
    </row>
    <row r="3863" spans="1:8" s="135" customFormat="1" x14ac:dyDescent="0.25">
      <c r="A3863" s="120">
        <v>43936</v>
      </c>
      <c r="B3863" s="121" t="s">
        <v>20</v>
      </c>
      <c r="C3863" s="102" t="s">
        <v>20</v>
      </c>
      <c r="G3863" s="315"/>
      <c r="H3863" s="114"/>
    </row>
    <row r="3864" spans="1:8" s="135" customFormat="1" x14ac:dyDescent="0.25">
      <c r="A3864" s="120">
        <v>43948</v>
      </c>
      <c r="B3864" s="121" t="s">
        <v>20</v>
      </c>
      <c r="C3864" s="102" t="s">
        <v>20</v>
      </c>
      <c r="G3864" s="315"/>
      <c r="H3864" s="114"/>
    </row>
    <row r="3865" spans="1:8" s="135" customFormat="1" x14ac:dyDescent="0.25">
      <c r="A3865" s="120">
        <v>43951</v>
      </c>
      <c r="B3865" s="121" t="s">
        <v>20</v>
      </c>
      <c r="C3865" s="102" t="s">
        <v>20</v>
      </c>
      <c r="G3865" s="315"/>
      <c r="H3865" s="114"/>
    </row>
    <row r="3866" spans="1:8" s="135" customFormat="1" x14ac:dyDescent="0.25">
      <c r="A3866" s="120">
        <v>43953</v>
      </c>
      <c r="B3866" s="121" t="s">
        <v>20</v>
      </c>
      <c r="C3866" s="102" t="s">
        <v>20</v>
      </c>
      <c r="G3866" s="315"/>
      <c r="H3866" s="114"/>
    </row>
    <row r="3867" spans="1:8" s="135" customFormat="1" x14ac:dyDescent="0.25">
      <c r="A3867" s="120">
        <v>43956</v>
      </c>
      <c r="B3867" s="121" t="s">
        <v>20</v>
      </c>
      <c r="C3867" s="102" t="s">
        <v>20</v>
      </c>
      <c r="G3867" s="315"/>
      <c r="H3867" s="114"/>
    </row>
    <row r="3868" spans="1:8" s="135" customFormat="1" x14ac:dyDescent="0.25">
      <c r="A3868" s="120">
        <v>43979</v>
      </c>
      <c r="B3868" s="121" t="s">
        <v>20</v>
      </c>
      <c r="C3868" s="102" t="s">
        <v>20</v>
      </c>
      <c r="G3868" s="315"/>
      <c r="H3868" s="114"/>
    </row>
    <row r="3869" spans="1:8" s="135" customFormat="1" x14ac:dyDescent="0.25">
      <c r="A3869" s="120">
        <v>43983</v>
      </c>
      <c r="B3869" s="121" t="s">
        <v>20</v>
      </c>
      <c r="C3869" s="102" t="s">
        <v>20</v>
      </c>
      <c r="G3869" s="315"/>
      <c r="H3869" s="114"/>
    </row>
    <row r="3870" spans="1:8" s="135" customFormat="1" x14ac:dyDescent="0.25">
      <c r="A3870" s="120">
        <v>43985</v>
      </c>
      <c r="B3870" s="121" t="s">
        <v>20</v>
      </c>
      <c r="C3870" s="102" t="s">
        <v>20</v>
      </c>
      <c r="G3870" s="315"/>
      <c r="H3870" s="114"/>
    </row>
    <row r="3871" spans="1:8" s="135" customFormat="1" x14ac:dyDescent="0.25">
      <c r="A3871" s="120">
        <v>43986</v>
      </c>
      <c r="B3871" s="121" t="s">
        <v>20</v>
      </c>
      <c r="C3871" s="102" t="s">
        <v>20</v>
      </c>
      <c r="G3871" s="315"/>
      <c r="H3871" s="114"/>
    </row>
    <row r="3872" spans="1:8" s="135" customFormat="1" x14ac:dyDescent="0.25">
      <c r="A3872" s="120">
        <v>43987</v>
      </c>
      <c r="B3872" s="121" t="s">
        <v>20</v>
      </c>
      <c r="C3872" s="102" t="s">
        <v>20</v>
      </c>
      <c r="G3872" s="315"/>
      <c r="H3872" s="114"/>
    </row>
    <row r="3873" spans="1:8" s="135" customFormat="1" x14ac:dyDescent="0.25">
      <c r="A3873" s="120">
        <v>43988</v>
      </c>
      <c r="B3873" s="121" t="s">
        <v>20</v>
      </c>
      <c r="C3873" s="102" t="s">
        <v>20</v>
      </c>
      <c r="G3873" s="315"/>
      <c r="H3873" s="114"/>
    </row>
    <row r="3874" spans="1:8" s="135" customFormat="1" x14ac:dyDescent="0.25">
      <c r="A3874" s="120">
        <v>43989</v>
      </c>
      <c r="B3874" s="121" t="s">
        <v>20</v>
      </c>
      <c r="C3874" s="102" t="s">
        <v>20</v>
      </c>
      <c r="G3874" s="315"/>
      <c r="H3874" s="114"/>
    </row>
    <row r="3875" spans="1:8" s="135" customFormat="1" x14ac:dyDescent="0.25">
      <c r="A3875" s="120">
        <v>43990</v>
      </c>
      <c r="B3875" s="121" t="s">
        <v>20</v>
      </c>
      <c r="C3875" s="102" t="s">
        <v>20</v>
      </c>
      <c r="G3875" s="315"/>
      <c r="H3875" s="114"/>
    </row>
    <row r="3876" spans="1:8" s="135" customFormat="1" x14ac:dyDescent="0.25">
      <c r="A3876" s="120">
        <v>43991</v>
      </c>
      <c r="B3876" s="121" t="s">
        <v>20</v>
      </c>
      <c r="C3876" s="102" t="s">
        <v>20</v>
      </c>
      <c r="G3876" s="315"/>
      <c r="H3876" s="114"/>
    </row>
    <row r="3877" spans="1:8" s="135" customFormat="1" x14ac:dyDescent="0.25">
      <c r="A3877" s="120">
        <v>43992</v>
      </c>
      <c r="B3877" s="121" t="s">
        <v>20</v>
      </c>
      <c r="C3877" s="102" t="s">
        <v>20</v>
      </c>
      <c r="G3877" s="315"/>
      <c r="H3877" s="114"/>
    </row>
    <row r="3878" spans="1:8" s="135" customFormat="1" x14ac:dyDescent="0.25">
      <c r="A3878" s="120">
        <v>43993</v>
      </c>
      <c r="B3878" s="121" t="s">
        <v>20</v>
      </c>
      <c r="C3878" s="102" t="s">
        <v>20</v>
      </c>
      <c r="G3878" s="315"/>
      <c r="H3878" s="114"/>
    </row>
    <row r="3879" spans="1:8" s="135" customFormat="1" x14ac:dyDescent="0.25">
      <c r="A3879" s="120">
        <v>43994</v>
      </c>
      <c r="B3879" s="121" t="s">
        <v>20</v>
      </c>
      <c r="C3879" s="102" t="s">
        <v>20</v>
      </c>
      <c r="G3879" s="315"/>
      <c r="H3879" s="114"/>
    </row>
    <row r="3880" spans="1:8" s="135" customFormat="1" x14ac:dyDescent="0.25">
      <c r="A3880" s="120">
        <v>43996</v>
      </c>
      <c r="B3880" s="121" t="s">
        <v>20</v>
      </c>
      <c r="C3880" s="102" t="s">
        <v>20</v>
      </c>
      <c r="G3880" s="315"/>
      <c r="H3880" s="114"/>
    </row>
    <row r="3881" spans="1:8" s="135" customFormat="1" x14ac:dyDescent="0.25">
      <c r="A3881" s="120">
        <v>43998</v>
      </c>
      <c r="B3881" s="121" t="s">
        <v>20</v>
      </c>
      <c r="C3881" s="102" t="s">
        <v>20</v>
      </c>
      <c r="G3881" s="315"/>
      <c r="H3881" s="114"/>
    </row>
    <row r="3882" spans="1:8" s="135" customFormat="1" x14ac:dyDescent="0.25">
      <c r="A3882" s="120">
        <v>43999</v>
      </c>
      <c r="B3882" s="121" t="s">
        <v>20</v>
      </c>
      <c r="C3882" s="102" t="s">
        <v>20</v>
      </c>
      <c r="G3882" s="315"/>
      <c r="H3882" s="114"/>
    </row>
    <row r="3883" spans="1:8" s="135" customFormat="1" x14ac:dyDescent="0.25">
      <c r="A3883" s="120">
        <v>44000</v>
      </c>
      <c r="B3883" s="121" t="s">
        <v>20</v>
      </c>
      <c r="C3883" s="102" t="s">
        <v>20</v>
      </c>
      <c r="G3883" s="315"/>
      <c r="H3883" s="114"/>
    </row>
    <row r="3884" spans="1:8" s="135" customFormat="1" x14ac:dyDescent="0.25">
      <c r="A3884" s="120">
        <v>44001</v>
      </c>
      <c r="B3884" s="121" t="s">
        <v>20</v>
      </c>
      <c r="C3884" s="102" t="s">
        <v>20</v>
      </c>
      <c r="G3884" s="315"/>
      <c r="H3884" s="114"/>
    </row>
    <row r="3885" spans="1:8" s="135" customFormat="1" x14ac:dyDescent="0.25">
      <c r="A3885" s="120">
        <v>44002</v>
      </c>
      <c r="B3885" s="121" t="s">
        <v>20</v>
      </c>
      <c r="C3885" s="102" t="s">
        <v>20</v>
      </c>
      <c r="G3885" s="315"/>
      <c r="H3885" s="114"/>
    </row>
    <row r="3886" spans="1:8" s="135" customFormat="1" x14ac:dyDescent="0.25">
      <c r="A3886" s="120">
        <v>44003</v>
      </c>
      <c r="B3886" s="121" t="s">
        <v>20</v>
      </c>
      <c r="C3886" s="102" t="s">
        <v>20</v>
      </c>
      <c r="G3886" s="315"/>
      <c r="H3886" s="114"/>
    </row>
    <row r="3887" spans="1:8" s="135" customFormat="1" x14ac:dyDescent="0.25">
      <c r="A3887" s="120">
        <v>44004</v>
      </c>
      <c r="B3887" s="121" t="s">
        <v>20</v>
      </c>
      <c r="C3887" s="102" t="s">
        <v>20</v>
      </c>
      <c r="G3887" s="315"/>
      <c r="H3887" s="114"/>
    </row>
    <row r="3888" spans="1:8" s="135" customFormat="1" x14ac:dyDescent="0.25">
      <c r="A3888" s="120">
        <v>44005</v>
      </c>
      <c r="B3888" s="121" t="s">
        <v>20</v>
      </c>
      <c r="C3888" s="102" t="s">
        <v>20</v>
      </c>
      <c r="G3888" s="315"/>
      <c r="H3888" s="114"/>
    </row>
    <row r="3889" spans="1:8" s="135" customFormat="1" x14ac:dyDescent="0.25">
      <c r="A3889" s="120">
        <v>44006</v>
      </c>
      <c r="B3889" s="121" t="s">
        <v>20</v>
      </c>
      <c r="C3889" s="102" t="s">
        <v>20</v>
      </c>
      <c r="G3889" s="315"/>
      <c r="H3889" s="114"/>
    </row>
    <row r="3890" spans="1:8" s="135" customFormat="1" x14ac:dyDescent="0.25">
      <c r="A3890" s="120">
        <v>44007</v>
      </c>
      <c r="B3890" s="121" t="s">
        <v>20</v>
      </c>
      <c r="C3890" s="102" t="s">
        <v>20</v>
      </c>
      <c r="G3890" s="315"/>
      <c r="H3890" s="114"/>
    </row>
    <row r="3891" spans="1:8" s="135" customFormat="1" x14ac:dyDescent="0.25">
      <c r="A3891" s="120">
        <v>44008</v>
      </c>
      <c r="B3891" s="121" t="s">
        <v>20</v>
      </c>
      <c r="C3891" s="102" t="s">
        <v>20</v>
      </c>
      <c r="G3891" s="315"/>
      <c r="H3891" s="114"/>
    </row>
    <row r="3892" spans="1:8" s="135" customFormat="1" x14ac:dyDescent="0.25">
      <c r="A3892" s="120">
        <v>44009</v>
      </c>
      <c r="B3892" s="121" t="s">
        <v>20</v>
      </c>
      <c r="C3892" s="102" t="s">
        <v>20</v>
      </c>
      <c r="G3892" s="315"/>
      <c r="H3892" s="114"/>
    </row>
    <row r="3893" spans="1:8" s="135" customFormat="1" x14ac:dyDescent="0.25">
      <c r="A3893" s="120">
        <v>44010</v>
      </c>
      <c r="B3893" s="121" t="s">
        <v>20</v>
      </c>
      <c r="C3893" s="102" t="s">
        <v>20</v>
      </c>
      <c r="G3893" s="315"/>
      <c r="H3893" s="114"/>
    </row>
    <row r="3894" spans="1:8" s="135" customFormat="1" x14ac:dyDescent="0.25">
      <c r="A3894" s="120">
        <v>44011</v>
      </c>
      <c r="B3894" s="121" t="s">
        <v>20</v>
      </c>
      <c r="C3894" s="102" t="s">
        <v>20</v>
      </c>
      <c r="G3894" s="315"/>
      <c r="H3894" s="114"/>
    </row>
    <row r="3895" spans="1:8" s="135" customFormat="1" x14ac:dyDescent="0.25">
      <c r="A3895" s="120">
        <v>44012</v>
      </c>
      <c r="B3895" s="121" t="s">
        <v>20</v>
      </c>
      <c r="C3895" s="102" t="s">
        <v>20</v>
      </c>
      <c r="G3895" s="315"/>
      <c r="H3895" s="114"/>
    </row>
    <row r="3896" spans="1:8" s="135" customFormat="1" x14ac:dyDescent="0.25">
      <c r="A3896" s="120">
        <v>44013</v>
      </c>
      <c r="B3896" s="121" t="s">
        <v>20</v>
      </c>
      <c r="C3896" s="102" t="s">
        <v>20</v>
      </c>
      <c r="G3896" s="315"/>
      <c r="H3896" s="114"/>
    </row>
    <row r="3897" spans="1:8" s="135" customFormat="1" x14ac:dyDescent="0.25">
      <c r="A3897" s="120">
        <v>44014</v>
      </c>
      <c r="B3897" s="121" t="s">
        <v>20</v>
      </c>
      <c r="C3897" s="102" t="s">
        <v>20</v>
      </c>
      <c r="G3897" s="315"/>
      <c r="H3897" s="114"/>
    </row>
    <row r="3898" spans="1:8" s="135" customFormat="1" x14ac:dyDescent="0.25">
      <c r="A3898" s="120">
        <v>44015</v>
      </c>
      <c r="B3898" s="121" t="s">
        <v>20</v>
      </c>
      <c r="C3898" s="102" t="s">
        <v>20</v>
      </c>
      <c r="G3898" s="315"/>
      <c r="H3898" s="114"/>
    </row>
    <row r="3899" spans="1:8" s="135" customFormat="1" x14ac:dyDescent="0.25">
      <c r="A3899" s="120">
        <v>44016</v>
      </c>
      <c r="B3899" s="121" t="s">
        <v>20</v>
      </c>
      <c r="C3899" s="102" t="s">
        <v>20</v>
      </c>
      <c r="G3899" s="315"/>
      <c r="H3899" s="114"/>
    </row>
    <row r="3900" spans="1:8" s="135" customFormat="1" x14ac:dyDescent="0.25">
      <c r="A3900" s="120">
        <v>44017</v>
      </c>
      <c r="B3900" s="121" t="s">
        <v>20</v>
      </c>
      <c r="C3900" s="102" t="s">
        <v>20</v>
      </c>
      <c r="G3900" s="315"/>
      <c r="H3900" s="114"/>
    </row>
    <row r="3901" spans="1:8" s="135" customFormat="1" x14ac:dyDescent="0.25">
      <c r="A3901" s="120">
        <v>44018</v>
      </c>
      <c r="B3901" s="121" t="s">
        <v>20</v>
      </c>
      <c r="C3901" s="102" t="s">
        <v>20</v>
      </c>
      <c r="G3901" s="315"/>
      <c r="H3901" s="114"/>
    </row>
    <row r="3902" spans="1:8" s="135" customFormat="1" x14ac:dyDescent="0.25">
      <c r="A3902" s="120">
        <v>44019</v>
      </c>
      <c r="B3902" s="121" t="s">
        <v>20</v>
      </c>
      <c r="C3902" s="102" t="s">
        <v>20</v>
      </c>
      <c r="G3902" s="315"/>
      <c r="H3902" s="114"/>
    </row>
    <row r="3903" spans="1:8" s="135" customFormat="1" x14ac:dyDescent="0.25">
      <c r="A3903" s="120">
        <v>44020</v>
      </c>
      <c r="B3903" s="121" t="s">
        <v>20</v>
      </c>
      <c r="C3903" s="102" t="s">
        <v>20</v>
      </c>
      <c r="G3903" s="315"/>
      <c r="H3903" s="114"/>
    </row>
    <row r="3904" spans="1:8" s="135" customFormat="1" x14ac:dyDescent="0.25">
      <c r="A3904" s="120">
        <v>44021</v>
      </c>
      <c r="B3904" s="121" t="s">
        <v>20</v>
      </c>
      <c r="C3904" s="102" t="s">
        <v>20</v>
      </c>
      <c r="G3904" s="315"/>
      <c r="H3904" s="114"/>
    </row>
    <row r="3905" spans="1:8" s="135" customFormat="1" x14ac:dyDescent="0.25">
      <c r="A3905" s="120">
        <v>44022</v>
      </c>
      <c r="B3905" s="121" t="s">
        <v>20</v>
      </c>
      <c r="C3905" s="102" t="s">
        <v>20</v>
      </c>
      <c r="G3905" s="315"/>
      <c r="H3905" s="114"/>
    </row>
    <row r="3906" spans="1:8" s="135" customFormat="1" x14ac:dyDescent="0.25">
      <c r="A3906" s="120">
        <v>44023</v>
      </c>
      <c r="B3906" s="121" t="s">
        <v>20</v>
      </c>
      <c r="C3906" s="102" t="s">
        <v>20</v>
      </c>
      <c r="G3906" s="315"/>
      <c r="H3906" s="114"/>
    </row>
    <row r="3907" spans="1:8" s="135" customFormat="1" x14ac:dyDescent="0.25">
      <c r="A3907" s="120">
        <v>44024</v>
      </c>
      <c r="B3907" s="121" t="s">
        <v>20</v>
      </c>
      <c r="C3907" s="102" t="s">
        <v>20</v>
      </c>
      <c r="G3907" s="315"/>
      <c r="H3907" s="114"/>
    </row>
    <row r="3908" spans="1:8" s="135" customFormat="1" x14ac:dyDescent="0.25">
      <c r="A3908" s="120">
        <v>44025</v>
      </c>
      <c r="B3908" s="121" t="s">
        <v>20</v>
      </c>
      <c r="C3908" s="102" t="s">
        <v>20</v>
      </c>
      <c r="G3908" s="315"/>
      <c r="H3908" s="114"/>
    </row>
    <row r="3909" spans="1:8" s="135" customFormat="1" x14ac:dyDescent="0.25">
      <c r="A3909" s="120">
        <v>44027</v>
      </c>
      <c r="B3909" s="121" t="s">
        <v>20</v>
      </c>
      <c r="C3909" s="102" t="s">
        <v>20</v>
      </c>
      <c r="G3909" s="315"/>
      <c r="H3909" s="114"/>
    </row>
    <row r="3910" spans="1:8" s="135" customFormat="1" x14ac:dyDescent="0.25">
      <c r="A3910" s="120">
        <v>44028</v>
      </c>
      <c r="B3910" s="121" t="s">
        <v>20</v>
      </c>
      <c r="C3910" s="102" t="s">
        <v>20</v>
      </c>
      <c r="G3910" s="315"/>
      <c r="H3910" s="114"/>
    </row>
    <row r="3911" spans="1:8" s="135" customFormat="1" x14ac:dyDescent="0.25">
      <c r="A3911" s="120">
        <v>44029</v>
      </c>
      <c r="B3911" s="121" t="s">
        <v>20</v>
      </c>
      <c r="C3911" s="102" t="s">
        <v>20</v>
      </c>
      <c r="G3911" s="315"/>
      <c r="H3911" s="114"/>
    </row>
    <row r="3912" spans="1:8" s="135" customFormat="1" x14ac:dyDescent="0.25">
      <c r="A3912" s="120">
        <v>44030</v>
      </c>
      <c r="B3912" s="121" t="s">
        <v>20</v>
      </c>
      <c r="C3912" s="102" t="s">
        <v>20</v>
      </c>
      <c r="G3912" s="315"/>
      <c r="H3912" s="114"/>
    </row>
    <row r="3913" spans="1:8" s="135" customFormat="1" x14ac:dyDescent="0.25">
      <c r="A3913" s="120">
        <v>44031</v>
      </c>
      <c r="B3913" s="121" t="s">
        <v>20</v>
      </c>
      <c r="C3913" s="102" t="s">
        <v>20</v>
      </c>
      <c r="G3913" s="315"/>
      <c r="H3913" s="114"/>
    </row>
    <row r="3914" spans="1:8" s="135" customFormat="1" x14ac:dyDescent="0.25">
      <c r="A3914" s="120">
        <v>44032</v>
      </c>
      <c r="B3914" s="121" t="s">
        <v>20</v>
      </c>
      <c r="C3914" s="102" t="s">
        <v>20</v>
      </c>
      <c r="G3914" s="315"/>
      <c r="H3914" s="114"/>
    </row>
    <row r="3915" spans="1:8" s="135" customFormat="1" x14ac:dyDescent="0.25">
      <c r="A3915" s="120">
        <v>44034</v>
      </c>
      <c r="B3915" s="121" t="s">
        <v>20</v>
      </c>
      <c r="C3915" s="102" t="s">
        <v>20</v>
      </c>
      <c r="G3915" s="315"/>
      <c r="H3915" s="114"/>
    </row>
    <row r="3916" spans="1:8" s="135" customFormat="1" x14ac:dyDescent="0.25">
      <c r="A3916" s="120">
        <v>44036</v>
      </c>
      <c r="B3916" s="121" t="s">
        <v>20</v>
      </c>
      <c r="C3916" s="102" t="s">
        <v>20</v>
      </c>
      <c r="G3916" s="315"/>
      <c r="H3916" s="114"/>
    </row>
    <row r="3917" spans="1:8" s="135" customFormat="1" x14ac:dyDescent="0.25">
      <c r="A3917" s="120">
        <v>44037</v>
      </c>
      <c r="B3917" s="121" t="s">
        <v>20</v>
      </c>
      <c r="C3917" s="102" t="s">
        <v>20</v>
      </c>
      <c r="G3917" s="315"/>
      <c r="H3917" s="114"/>
    </row>
    <row r="3918" spans="1:8" s="135" customFormat="1" x14ac:dyDescent="0.25">
      <c r="A3918" s="120">
        <v>44038</v>
      </c>
      <c r="B3918" s="121" t="s">
        <v>20</v>
      </c>
      <c r="C3918" s="102" t="s">
        <v>20</v>
      </c>
      <c r="G3918" s="315"/>
      <c r="H3918" s="114"/>
    </row>
    <row r="3919" spans="1:8" s="135" customFormat="1" x14ac:dyDescent="0.25">
      <c r="A3919" s="120">
        <v>44039</v>
      </c>
      <c r="B3919" s="121" t="s">
        <v>20</v>
      </c>
      <c r="C3919" s="102" t="s">
        <v>20</v>
      </c>
      <c r="G3919" s="315"/>
      <c r="H3919" s="114"/>
    </row>
    <row r="3920" spans="1:8" s="135" customFormat="1" x14ac:dyDescent="0.25">
      <c r="A3920" s="120">
        <v>44040</v>
      </c>
      <c r="B3920" s="121" t="s">
        <v>20</v>
      </c>
      <c r="C3920" s="102" t="s">
        <v>20</v>
      </c>
      <c r="G3920" s="315"/>
      <c r="H3920" s="114"/>
    </row>
    <row r="3921" spans="1:8" s="135" customFormat="1" x14ac:dyDescent="0.25">
      <c r="A3921" s="120">
        <v>44041</v>
      </c>
      <c r="B3921" s="121" t="s">
        <v>20</v>
      </c>
      <c r="C3921" s="102" t="s">
        <v>20</v>
      </c>
      <c r="G3921" s="315"/>
      <c r="H3921" s="114"/>
    </row>
    <row r="3922" spans="1:8" s="135" customFormat="1" x14ac:dyDescent="0.25">
      <c r="A3922" s="120">
        <v>44042</v>
      </c>
      <c r="B3922" s="121" t="s">
        <v>20</v>
      </c>
      <c r="C3922" s="102" t="s">
        <v>20</v>
      </c>
      <c r="G3922" s="315"/>
      <c r="H3922" s="114"/>
    </row>
    <row r="3923" spans="1:8" s="135" customFormat="1" x14ac:dyDescent="0.25">
      <c r="A3923" s="120">
        <v>44043</v>
      </c>
      <c r="B3923" s="121" t="s">
        <v>20</v>
      </c>
      <c r="C3923" s="102" t="s">
        <v>20</v>
      </c>
      <c r="G3923" s="315"/>
      <c r="H3923" s="114"/>
    </row>
    <row r="3924" spans="1:8" s="135" customFormat="1" x14ac:dyDescent="0.25">
      <c r="A3924" s="120">
        <v>44045</v>
      </c>
      <c r="B3924" s="121" t="s">
        <v>20</v>
      </c>
      <c r="C3924" s="102" t="s">
        <v>20</v>
      </c>
      <c r="G3924" s="315"/>
      <c r="H3924" s="114"/>
    </row>
    <row r="3925" spans="1:8" s="135" customFormat="1" x14ac:dyDescent="0.25">
      <c r="A3925" s="120">
        <v>44046</v>
      </c>
      <c r="B3925" s="121" t="s">
        <v>20</v>
      </c>
      <c r="C3925" s="102" t="s">
        <v>20</v>
      </c>
      <c r="G3925" s="315"/>
      <c r="H3925" s="114"/>
    </row>
    <row r="3926" spans="1:8" s="135" customFormat="1" x14ac:dyDescent="0.25">
      <c r="A3926" s="120">
        <v>44047</v>
      </c>
      <c r="B3926" s="121" t="s">
        <v>20</v>
      </c>
      <c r="C3926" s="102" t="s">
        <v>20</v>
      </c>
      <c r="G3926" s="315"/>
      <c r="H3926" s="114"/>
    </row>
    <row r="3927" spans="1:8" s="135" customFormat="1" x14ac:dyDescent="0.25">
      <c r="A3927" s="120">
        <v>44051</v>
      </c>
      <c r="B3927" s="121" t="s">
        <v>20</v>
      </c>
      <c r="C3927" s="102" t="s">
        <v>20</v>
      </c>
      <c r="G3927" s="315"/>
      <c r="H3927" s="114"/>
    </row>
    <row r="3928" spans="1:8" s="135" customFormat="1" x14ac:dyDescent="0.25">
      <c r="A3928" s="120">
        <v>44052</v>
      </c>
      <c r="B3928" s="121" t="s">
        <v>20</v>
      </c>
      <c r="C3928" s="102" t="s">
        <v>20</v>
      </c>
      <c r="G3928" s="315"/>
      <c r="H3928" s="114"/>
    </row>
    <row r="3929" spans="1:8" s="135" customFormat="1" x14ac:dyDescent="0.25">
      <c r="A3929" s="120">
        <v>44053</v>
      </c>
      <c r="B3929" s="121" t="s">
        <v>20</v>
      </c>
      <c r="C3929" s="102" t="s">
        <v>20</v>
      </c>
      <c r="G3929" s="315"/>
      <c r="H3929" s="114"/>
    </row>
    <row r="3930" spans="1:8" s="135" customFormat="1" x14ac:dyDescent="0.25">
      <c r="A3930" s="120">
        <v>44055</v>
      </c>
      <c r="B3930" s="121" t="s">
        <v>20</v>
      </c>
      <c r="C3930" s="102" t="s">
        <v>20</v>
      </c>
      <c r="G3930" s="315"/>
      <c r="H3930" s="114"/>
    </row>
    <row r="3931" spans="1:8" s="135" customFormat="1" x14ac:dyDescent="0.25">
      <c r="A3931" s="120">
        <v>44061</v>
      </c>
      <c r="B3931" s="121" t="s">
        <v>20</v>
      </c>
      <c r="C3931" s="102" t="s">
        <v>20</v>
      </c>
      <c r="G3931" s="315"/>
      <c r="H3931" s="114"/>
    </row>
    <row r="3932" spans="1:8" s="135" customFormat="1" x14ac:dyDescent="0.25">
      <c r="A3932" s="120">
        <v>44062</v>
      </c>
      <c r="B3932" s="121" t="s">
        <v>20</v>
      </c>
      <c r="C3932" s="102" t="s">
        <v>20</v>
      </c>
      <c r="G3932" s="315"/>
      <c r="H3932" s="114"/>
    </row>
    <row r="3933" spans="1:8" s="135" customFormat="1" x14ac:dyDescent="0.25">
      <c r="A3933" s="120">
        <v>44065</v>
      </c>
      <c r="B3933" s="121" t="s">
        <v>20</v>
      </c>
      <c r="C3933" s="102" t="s">
        <v>20</v>
      </c>
      <c r="G3933" s="315"/>
      <c r="H3933" s="114"/>
    </row>
    <row r="3934" spans="1:8" s="135" customFormat="1" x14ac:dyDescent="0.25">
      <c r="A3934" s="120">
        <v>44068</v>
      </c>
      <c r="B3934" s="121" t="s">
        <v>20</v>
      </c>
      <c r="C3934" s="102" t="s">
        <v>20</v>
      </c>
      <c r="G3934" s="315"/>
      <c r="H3934" s="114"/>
    </row>
    <row r="3935" spans="1:8" s="135" customFormat="1" x14ac:dyDescent="0.25">
      <c r="A3935" s="120">
        <v>44070</v>
      </c>
      <c r="B3935" s="121" t="s">
        <v>20</v>
      </c>
      <c r="C3935" s="102" t="s">
        <v>20</v>
      </c>
      <c r="G3935" s="315"/>
      <c r="H3935" s="114"/>
    </row>
    <row r="3936" spans="1:8" s="135" customFormat="1" x14ac:dyDescent="0.25">
      <c r="A3936" s="120">
        <v>44071</v>
      </c>
      <c r="B3936" s="121" t="s">
        <v>20</v>
      </c>
      <c r="C3936" s="102" t="s">
        <v>20</v>
      </c>
      <c r="G3936" s="315"/>
      <c r="H3936" s="114"/>
    </row>
    <row r="3937" spans="1:8" s="135" customFormat="1" x14ac:dyDescent="0.25">
      <c r="A3937" s="120">
        <v>44072</v>
      </c>
      <c r="B3937" s="121" t="s">
        <v>20</v>
      </c>
      <c r="C3937" s="102" t="s">
        <v>20</v>
      </c>
      <c r="G3937" s="315"/>
      <c r="H3937" s="114"/>
    </row>
    <row r="3938" spans="1:8" s="135" customFormat="1" x14ac:dyDescent="0.25">
      <c r="A3938" s="120">
        <v>44073</v>
      </c>
      <c r="B3938" s="121" t="s">
        <v>20</v>
      </c>
      <c r="C3938" s="102" t="s">
        <v>20</v>
      </c>
      <c r="G3938" s="315"/>
      <c r="H3938" s="114"/>
    </row>
    <row r="3939" spans="1:8" s="135" customFormat="1" x14ac:dyDescent="0.25">
      <c r="A3939" s="120">
        <v>44077</v>
      </c>
      <c r="B3939" s="121" t="s">
        <v>20</v>
      </c>
      <c r="C3939" s="102" t="s">
        <v>20</v>
      </c>
      <c r="G3939" s="315"/>
      <c r="H3939" s="114"/>
    </row>
    <row r="3940" spans="1:8" s="135" customFormat="1" x14ac:dyDescent="0.25">
      <c r="A3940" s="120">
        <v>44078</v>
      </c>
      <c r="B3940" s="121" t="s">
        <v>20</v>
      </c>
      <c r="C3940" s="102" t="s">
        <v>20</v>
      </c>
      <c r="G3940" s="315"/>
      <c r="H3940" s="114"/>
    </row>
    <row r="3941" spans="1:8" s="135" customFormat="1" x14ac:dyDescent="0.25">
      <c r="A3941" s="120">
        <v>44081</v>
      </c>
      <c r="B3941" s="121" t="s">
        <v>20</v>
      </c>
      <c r="C3941" s="102" t="s">
        <v>20</v>
      </c>
      <c r="G3941" s="315"/>
      <c r="H3941" s="114"/>
    </row>
    <row r="3942" spans="1:8" s="135" customFormat="1" x14ac:dyDescent="0.25">
      <c r="A3942" s="120">
        <v>44084</v>
      </c>
      <c r="B3942" s="121" t="s">
        <v>20</v>
      </c>
      <c r="C3942" s="102" t="s">
        <v>20</v>
      </c>
      <c r="G3942" s="315"/>
      <c r="H3942" s="114"/>
    </row>
    <row r="3943" spans="1:8" s="135" customFormat="1" x14ac:dyDescent="0.25">
      <c r="A3943" s="120">
        <v>44088</v>
      </c>
      <c r="B3943" s="121" t="s">
        <v>20</v>
      </c>
      <c r="C3943" s="102" t="s">
        <v>20</v>
      </c>
      <c r="G3943" s="315"/>
      <c r="H3943" s="114"/>
    </row>
    <row r="3944" spans="1:8" s="135" customFormat="1" x14ac:dyDescent="0.25">
      <c r="A3944" s="120">
        <v>44091</v>
      </c>
      <c r="B3944" s="121" t="s">
        <v>20</v>
      </c>
      <c r="C3944" s="102" t="s">
        <v>20</v>
      </c>
      <c r="G3944" s="315"/>
      <c r="H3944" s="114"/>
    </row>
    <row r="3945" spans="1:8" s="135" customFormat="1" x14ac:dyDescent="0.25">
      <c r="A3945" s="120">
        <v>44092</v>
      </c>
      <c r="B3945" s="121" t="s">
        <v>20</v>
      </c>
      <c r="C3945" s="102" t="s">
        <v>20</v>
      </c>
      <c r="G3945" s="315"/>
      <c r="H3945" s="114"/>
    </row>
    <row r="3946" spans="1:8" s="135" customFormat="1" x14ac:dyDescent="0.25">
      <c r="A3946" s="120">
        <v>44098</v>
      </c>
      <c r="B3946" s="121" t="s">
        <v>20</v>
      </c>
      <c r="C3946" s="102" t="s">
        <v>20</v>
      </c>
      <c r="G3946" s="315"/>
      <c r="H3946" s="114"/>
    </row>
    <row r="3947" spans="1:8" s="135" customFormat="1" x14ac:dyDescent="0.25">
      <c r="A3947" s="120">
        <v>44103</v>
      </c>
      <c r="B3947" s="121" t="s">
        <v>20</v>
      </c>
      <c r="C3947" s="102" t="s">
        <v>20</v>
      </c>
      <c r="G3947" s="315"/>
      <c r="H3947" s="114"/>
    </row>
    <row r="3948" spans="1:8" s="135" customFormat="1" x14ac:dyDescent="0.25">
      <c r="A3948" s="120">
        <v>44105</v>
      </c>
      <c r="B3948" s="121" t="s">
        <v>20</v>
      </c>
      <c r="C3948" s="102" t="s">
        <v>20</v>
      </c>
      <c r="G3948" s="315"/>
      <c r="H3948" s="114"/>
    </row>
    <row r="3949" spans="1:8" s="135" customFormat="1" x14ac:dyDescent="0.25">
      <c r="A3949" s="120">
        <v>44164</v>
      </c>
      <c r="B3949" s="121" t="s">
        <v>20</v>
      </c>
      <c r="C3949" s="102" t="s">
        <v>20</v>
      </c>
      <c r="G3949" s="315"/>
      <c r="H3949" s="114"/>
    </row>
    <row r="3950" spans="1:8" s="135" customFormat="1" x14ac:dyDescent="0.25">
      <c r="A3950" s="120">
        <v>44171</v>
      </c>
      <c r="B3950" s="121" t="s">
        <v>20</v>
      </c>
      <c r="C3950" s="102" t="s">
        <v>20</v>
      </c>
      <c r="G3950" s="315"/>
      <c r="H3950" s="114"/>
    </row>
    <row r="3951" spans="1:8" s="135" customFormat="1" x14ac:dyDescent="0.25">
      <c r="A3951" s="120">
        <v>44178</v>
      </c>
      <c r="B3951" s="121" t="s">
        <v>20</v>
      </c>
      <c r="C3951" s="102" t="s">
        <v>20</v>
      </c>
      <c r="G3951" s="315"/>
      <c r="H3951" s="114"/>
    </row>
    <row r="3952" spans="1:8" s="135" customFormat="1" x14ac:dyDescent="0.25">
      <c r="A3952" s="120">
        <v>43903</v>
      </c>
      <c r="B3952" s="121" t="s">
        <v>13</v>
      </c>
      <c r="C3952" s="102" t="s">
        <v>13</v>
      </c>
      <c r="G3952" s="315"/>
      <c r="H3952" s="114"/>
    </row>
    <row r="3953" spans="1:8" s="135" customFormat="1" x14ac:dyDescent="0.25">
      <c r="A3953" s="120">
        <v>43907</v>
      </c>
      <c r="B3953" s="121" t="s">
        <v>13</v>
      </c>
      <c r="C3953" s="102" t="s">
        <v>13</v>
      </c>
      <c r="G3953" s="315"/>
      <c r="H3953" s="114"/>
    </row>
    <row r="3954" spans="1:8" s="135" customFormat="1" x14ac:dyDescent="0.25">
      <c r="A3954" s="120">
        <v>43910</v>
      </c>
      <c r="B3954" s="121" t="s">
        <v>13</v>
      </c>
      <c r="C3954" s="102" t="s">
        <v>13</v>
      </c>
      <c r="G3954" s="315"/>
      <c r="H3954" s="114"/>
    </row>
    <row r="3955" spans="1:8" s="135" customFormat="1" x14ac:dyDescent="0.25">
      <c r="A3955" s="120">
        <v>43915</v>
      </c>
      <c r="B3955" s="121" t="s">
        <v>13</v>
      </c>
      <c r="C3955" s="102" t="s">
        <v>13</v>
      </c>
      <c r="G3955" s="315"/>
      <c r="H3955" s="114"/>
    </row>
    <row r="3956" spans="1:8" s="135" customFormat="1" x14ac:dyDescent="0.25">
      <c r="A3956" s="120">
        <v>43920</v>
      </c>
      <c r="B3956" s="121" t="s">
        <v>13</v>
      </c>
      <c r="C3956" s="102" t="s">
        <v>13</v>
      </c>
      <c r="G3956" s="315"/>
      <c r="H3956" s="114"/>
    </row>
    <row r="3957" spans="1:8" s="135" customFormat="1" x14ac:dyDescent="0.25">
      <c r="A3957" s="120">
        <v>43923</v>
      </c>
      <c r="B3957" s="121" t="s">
        <v>13</v>
      </c>
      <c r="C3957" s="102" t="s">
        <v>13</v>
      </c>
      <c r="G3957" s="315"/>
      <c r="H3957" s="114"/>
    </row>
    <row r="3958" spans="1:8" s="135" customFormat="1" x14ac:dyDescent="0.25">
      <c r="A3958" s="120">
        <v>43924</v>
      </c>
      <c r="B3958" s="121" t="s">
        <v>13</v>
      </c>
      <c r="C3958" s="102" t="s">
        <v>13</v>
      </c>
      <c r="G3958" s="315"/>
      <c r="H3958" s="114"/>
    </row>
    <row r="3959" spans="1:8" s="135" customFormat="1" x14ac:dyDescent="0.25">
      <c r="A3959" s="120">
        <v>43926</v>
      </c>
      <c r="B3959" s="121" t="s">
        <v>13</v>
      </c>
      <c r="C3959" s="102" t="s">
        <v>13</v>
      </c>
      <c r="G3959" s="315"/>
      <c r="H3959" s="114"/>
    </row>
    <row r="3960" spans="1:8" s="135" customFormat="1" x14ac:dyDescent="0.25">
      <c r="A3960" s="120">
        <v>43930</v>
      </c>
      <c r="B3960" s="121" t="s">
        <v>13</v>
      </c>
      <c r="C3960" s="102" t="s">
        <v>13</v>
      </c>
      <c r="G3960" s="315"/>
      <c r="H3960" s="114"/>
    </row>
    <row r="3961" spans="1:8" s="135" customFormat="1" x14ac:dyDescent="0.25">
      <c r="A3961" s="120">
        <v>43936</v>
      </c>
      <c r="B3961" s="121" t="s">
        <v>13</v>
      </c>
      <c r="C3961" s="102" t="s">
        <v>13</v>
      </c>
      <c r="G3961" s="315"/>
      <c r="H3961" s="114"/>
    </row>
    <row r="3962" spans="1:8" s="135" customFormat="1" x14ac:dyDescent="0.25">
      <c r="A3962" s="120">
        <v>43948</v>
      </c>
      <c r="B3962" s="121" t="s">
        <v>13</v>
      </c>
      <c r="C3962" s="102" t="s">
        <v>13</v>
      </c>
      <c r="G3962" s="315"/>
      <c r="H3962" s="114"/>
    </row>
    <row r="3963" spans="1:8" s="135" customFormat="1" x14ac:dyDescent="0.25">
      <c r="A3963" s="120">
        <v>43951</v>
      </c>
      <c r="B3963" s="121" t="s">
        <v>13</v>
      </c>
      <c r="C3963" s="102" t="s">
        <v>13</v>
      </c>
      <c r="G3963" s="315"/>
      <c r="H3963" s="114"/>
    </row>
    <row r="3964" spans="1:8" s="135" customFormat="1" x14ac:dyDescent="0.25">
      <c r="A3964" s="120">
        <v>43953</v>
      </c>
      <c r="B3964" s="121" t="s">
        <v>13</v>
      </c>
      <c r="C3964" s="102" t="s">
        <v>13</v>
      </c>
      <c r="G3964" s="315"/>
      <c r="H3964" s="114"/>
    </row>
    <row r="3965" spans="1:8" s="135" customFormat="1" x14ac:dyDescent="0.25">
      <c r="A3965" s="120">
        <v>43956</v>
      </c>
      <c r="B3965" s="121" t="s">
        <v>13</v>
      </c>
      <c r="C3965" s="102" t="s">
        <v>13</v>
      </c>
      <c r="G3965" s="315"/>
      <c r="H3965" s="114"/>
    </row>
    <row r="3966" spans="1:8" s="135" customFormat="1" x14ac:dyDescent="0.25">
      <c r="A3966" s="120">
        <v>43963</v>
      </c>
      <c r="B3966" s="121" t="s">
        <v>13</v>
      </c>
      <c r="C3966" s="102" t="s">
        <v>13</v>
      </c>
      <c r="G3966" s="315"/>
      <c r="H3966" s="114"/>
    </row>
    <row r="3967" spans="1:8" s="135" customFormat="1" x14ac:dyDescent="0.25">
      <c r="A3967" s="120">
        <v>43979</v>
      </c>
      <c r="B3967" s="121" t="s">
        <v>13</v>
      </c>
      <c r="C3967" s="102" t="s">
        <v>13</v>
      </c>
      <c r="G3967" s="315"/>
      <c r="H3967" s="114"/>
    </row>
    <row r="3968" spans="1:8" s="135" customFormat="1" x14ac:dyDescent="0.25">
      <c r="A3968" s="120">
        <v>43981</v>
      </c>
      <c r="B3968" s="121" t="s">
        <v>13</v>
      </c>
      <c r="C3968" s="102" t="s">
        <v>13</v>
      </c>
      <c r="G3968" s="315"/>
      <c r="H3968" s="114"/>
    </row>
    <row r="3969" spans="1:8" s="135" customFormat="1" x14ac:dyDescent="0.25">
      <c r="A3969" s="120">
        <v>43983</v>
      </c>
      <c r="B3969" s="121" t="s">
        <v>13</v>
      </c>
      <c r="C3969" s="102" t="s">
        <v>13</v>
      </c>
      <c r="G3969" s="315"/>
      <c r="H3969" s="114"/>
    </row>
    <row r="3970" spans="1:8" s="135" customFormat="1" x14ac:dyDescent="0.25">
      <c r="A3970" s="120">
        <v>43985</v>
      </c>
      <c r="B3970" s="121" t="s">
        <v>13</v>
      </c>
      <c r="C3970" s="102" t="s">
        <v>13</v>
      </c>
      <c r="G3970" s="315"/>
      <c r="H3970" s="114"/>
    </row>
    <row r="3971" spans="1:8" s="135" customFormat="1" x14ac:dyDescent="0.25">
      <c r="A3971" s="120">
        <v>43986</v>
      </c>
      <c r="B3971" s="121" t="s">
        <v>13</v>
      </c>
      <c r="C3971" s="102" t="s">
        <v>13</v>
      </c>
      <c r="G3971" s="315"/>
      <c r="H3971" s="114"/>
    </row>
    <row r="3972" spans="1:8" s="135" customFormat="1" x14ac:dyDescent="0.25">
      <c r="A3972" s="120">
        <v>43987</v>
      </c>
      <c r="B3972" s="121" t="s">
        <v>13</v>
      </c>
      <c r="C3972" s="102" t="s">
        <v>13</v>
      </c>
      <c r="G3972" s="315"/>
      <c r="H3972" s="114"/>
    </row>
    <row r="3973" spans="1:8" s="135" customFormat="1" x14ac:dyDescent="0.25">
      <c r="A3973" s="120">
        <v>43988</v>
      </c>
      <c r="B3973" s="121" t="s">
        <v>13</v>
      </c>
      <c r="C3973" s="102" t="s">
        <v>13</v>
      </c>
      <c r="G3973" s="315"/>
      <c r="H3973" s="114"/>
    </row>
    <row r="3974" spans="1:8" s="135" customFormat="1" x14ac:dyDescent="0.25">
      <c r="A3974" s="120">
        <v>43989</v>
      </c>
      <c r="B3974" s="121" t="s">
        <v>13</v>
      </c>
      <c r="C3974" s="102" t="s">
        <v>13</v>
      </c>
      <c r="G3974" s="315"/>
      <c r="H3974" s="114"/>
    </row>
    <row r="3975" spans="1:8" s="135" customFormat="1" x14ac:dyDescent="0.25">
      <c r="A3975" s="120">
        <v>43990</v>
      </c>
      <c r="B3975" s="121" t="s">
        <v>13</v>
      </c>
      <c r="C3975" s="102" t="s">
        <v>13</v>
      </c>
      <c r="G3975" s="315"/>
      <c r="H3975" s="114"/>
    </row>
    <row r="3976" spans="1:8" s="135" customFormat="1" x14ac:dyDescent="0.25">
      <c r="A3976" s="120">
        <v>43991</v>
      </c>
      <c r="B3976" s="121" t="s">
        <v>13</v>
      </c>
      <c r="C3976" s="102" t="s">
        <v>13</v>
      </c>
      <c r="G3976" s="315"/>
      <c r="H3976" s="114"/>
    </row>
    <row r="3977" spans="1:8" s="135" customFormat="1" x14ac:dyDescent="0.25">
      <c r="A3977" s="120">
        <v>43992</v>
      </c>
      <c r="B3977" s="121" t="s">
        <v>13</v>
      </c>
      <c r="C3977" s="102" t="s">
        <v>13</v>
      </c>
      <c r="G3977" s="315"/>
      <c r="H3977" s="114"/>
    </row>
    <row r="3978" spans="1:8" s="135" customFormat="1" x14ac:dyDescent="0.25">
      <c r="A3978" s="120">
        <v>43993</v>
      </c>
      <c r="B3978" s="121" t="s">
        <v>13</v>
      </c>
      <c r="C3978" s="102" t="s">
        <v>13</v>
      </c>
      <c r="G3978" s="315"/>
      <c r="H3978" s="114"/>
    </row>
    <row r="3979" spans="1:8" s="135" customFormat="1" x14ac:dyDescent="0.25">
      <c r="A3979" s="120">
        <v>43994</v>
      </c>
      <c r="B3979" s="121" t="s">
        <v>13</v>
      </c>
      <c r="C3979" s="102" t="s">
        <v>13</v>
      </c>
      <c r="G3979" s="315"/>
      <c r="H3979" s="114"/>
    </row>
    <row r="3980" spans="1:8" s="135" customFormat="1" x14ac:dyDescent="0.25">
      <c r="A3980" s="120">
        <v>43995</v>
      </c>
      <c r="B3980" s="121" t="s">
        <v>13</v>
      </c>
      <c r="C3980" s="102" t="s">
        <v>13</v>
      </c>
      <c r="G3980" s="315"/>
      <c r="H3980" s="114"/>
    </row>
    <row r="3981" spans="1:8" s="135" customFormat="1" x14ac:dyDescent="0.25">
      <c r="A3981" s="120">
        <v>43996</v>
      </c>
      <c r="B3981" s="121" t="s">
        <v>13</v>
      </c>
      <c r="C3981" s="102" t="s">
        <v>13</v>
      </c>
      <c r="G3981" s="315"/>
      <c r="H3981" s="114"/>
    </row>
    <row r="3982" spans="1:8" s="135" customFormat="1" x14ac:dyDescent="0.25">
      <c r="A3982" s="120">
        <v>43998</v>
      </c>
      <c r="B3982" s="121" t="s">
        <v>13</v>
      </c>
      <c r="C3982" s="102" t="s">
        <v>13</v>
      </c>
      <c r="G3982" s="315"/>
      <c r="H3982" s="114"/>
    </row>
    <row r="3983" spans="1:8" s="135" customFormat="1" x14ac:dyDescent="0.25">
      <c r="A3983" s="120">
        <v>43999</v>
      </c>
      <c r="B3983" s="121" t="s">
        <v>13</v>
      </c>
      <c r="C3983" s="102" t="s">
        <v>13</v>
      </c>
      <c r="G3983" s="315"/>
      <c r="H3983" s="114"/>
    </row>
    <row r="3984" spans="1:8" s="135" customFormat="1" x14ac:dyDescent="0.25">
      <c r="A3984" s="120">
        <v>44000</v>
      </c>
      <c r="B3984" s="121" t="s">
        <v>13</v>
      </c>
      <c r="C3984" s="102" t="s">
        <v>13</v>
      </c>
      <c r="G3984" s="315"/>
      <c r="H3984" s="114"/>
    </row>
    <row r="3985" spans="1:8" s="135" customFormat="1" x14ac:dyDescent="0.25">
      <c r="A3985" s="120">
        <v>44001</v>
      </c>
      <c r="B3985" s="121" t="s">
        <v>13</v>
      </c>
      <c r="C3985" s="102" t="s">
        <v>13</v>
      </c>
      <c r="G3985" s="315"/>
      <c r="H3985" s="114"/>
    </row>
    <row r="3986" spans="1:8" s="135" customFormat="1" x14ac:dyDescent="0.25">
      <c r="A3986" s="120">
        <v>44002</v>
      </c>
      <c r="B3986" s="121" t="s">
        <v>13</v>
      </c>
      <c r="C3986" s="102" t="s">
        <v>13</v>
      </c>
      <c r="G3986" s="315"/>
      <c r="H3986" s="114"/>
    </row>
    <row r="3987" spans="1:8" s="135" customFormat="1" x14ac:dyDescent="0.25">
      <c r="A3987" s="120">
        <v>44003</v>
      </c>
      <c r="B3987" s="121" t="s">
        <v>13</v>
      </c>
      <c r="C3987" s="102" t="s">
        <v>13</v>
      </c>
      <c r="G3987" s="315"/>
      <c r="H3987" s="114"/>
    </row>
    <row r="3988" spans="1:8" s="135" customFormat="1" x14ac:dyDescent="0.25">
      <c r="A3988" s="120">
        <v>44004</v>
      </c>
      <c r="B3988" s="121" t="s">
        <v>13</v>
      </c>
      <c r="C3988" s="102" t="s">
        <v>13</v>
      </c>
      <c r="G3988" s="315"/>
      <c r="H3988" s="114"/>
    </row>
    <row r="3989" spans="1:8" s="135" customFormat="1" x14ac:dyDescent="0.25">
      <c r="A3989" s="120">
        <v>44005</v>
      </c>
      <c r="B3989" s="121" t="s">
        <v>13</v>
      </c>
      <c r="C3989" s="102" t="s">
        <v>13</v>
      </c>
      <c r="G3989" s="315"/>
      <c r="H3989" s="114"/>
    </row>
    <row r="3990" spans="1:8" s="135" customFormat="1" x14ac:dyDescent="0.25">
      <c r="A3990" s="120">
        <v>44006</v>
      </c>
      <c r="B3990" s="121" t="s">
        <v>13</v>
      </c>
      <c r="C3990" s="102" t="s">
        <v>13</v>
      </c>
      <c r="G3990" s="315"/>
      <c r="H3990" s="114"/>
    </row>
    <row r="3991" spans="1:8" s="135" customFormat="1" x14ac:dyDescent="0.25">
      <c r="A3991" s="120">
        <v>44007</v>
      </c>
      <c r="B3991" s="121" t="s">
        <v>13</v>
      </c>
      <c r="C3991" s="102" t="s">
        <v>13</v>
      </c>
      <c r="G3991" s="315"/>
      <c r="H3991" s="114"/>
    </row>
    <row r="3992" spans="1:8" s="135" customFormat="1" x14ac:dyDescent="0.25">
      <c r="A3992" s="120">
        <v>44008</v>
      </c>
      <c r="B3992" s="121" t="s">
        <v>13</v>
      </c>
      <c r="C3992" s="102" t="s">
        <v>13</v>
      </c>
      <c r="G3992" s="315"/>
      <c r="H3992" s="114"/>
    </row>
    <row r="3993" spans="1:8" s="135" customFormat="1" x14ac:dyDescent="0.25">
      <c r="A3993" s="120">
        <v>44009</v>
      </c>
      <c r="B3993" s="121" t="s">
        <v>13</v>
      </c>
      <c r="C3993" s="102" t="s">
        <v>13</v>
      </c>
      <c r="G3993" s="315"/>
      <c r="H3993" s="114"/>
    </row>
    <row r="3994" spans="1:8" s="135" customFormat="1" x14ac:dyDescent="0.25">
      <c r="A3994" s="120">
        <v>44010</v>
      </c>
      <c r="B3994" s="121" t="s">
        <v>13</v>
      </c>
      <c r="C3994" s="102" t="s">
        <v>13</v>
      </c>
      <c r="G3994" s="315"/>
      <c r="H3994" s="114"/>
    </row>
    <row r="3995" spans="1:8" s="135" customFormat="1" x14ac:dyDescent="0.25">
      <c r="A3995" s="120">
        <v>44011</v>
      </c>
      <c r="B3995" s="121" t="s">
        <v>13</v>
      </c>
      <c r="C3995" s="102" t="s">
        <v>13</v>
      </c>
      <c r="G3995" s="315"/>
      <c r="H3995" s="114"/>
    </row>
    <row r="3996" spans="1:8" s="135" customFormat="1" x14ac:dyDescent="0.25">
      <c r="A3996" s="120">
        <v>44012</v>
      </c>
      <c r="B3996" s="121" t="s">
        <v>13</v>
      </c>
      <c r="C3996" s="102" t="s">
        <v>13</v>
      </c>
      <c r="G3996" s="315"/>
      <c r="H3996" s="114"/>
    </row>
    <row r="3997" spans="1:8" s="135" customFormat="1" x14ac:dyDescent="0.25">
      <c r="A3997" s="120">
        <v>44013</v>
      </c>
      <c r="B3997" s="121" t="s">
        <v>13</v>
      </c>
      <c r="C3997" s="102" t="s">
        <v>13</v>
      </c>
      <c r="G3997" s="315"/>
      <c r="H3997" s="114"/>
    </row>
    <row r="3998" spans="1:8" s="135" customFormat="1" x14ac:dyDescent="0.25">
      <c r="A3998" s="120">
        <v>44014</v>
      </c>
      <c r="B3998" s="121" t="s">
        <v>13</v>
      </c>
      <c r="C3998" s="102" t="s">
        <v>13</v>
      </c>
      <c r="G3998" s="315"/>
      <c r="H3998" s="114"/>
    </row>
    <row r="3999" spans="1:8" s="135" customFormat="1" x14ac:dyDescent="0.25">
      <c r="A3999" s="120">
        <v>44015</v>
      </c>
      <c r="B3999" s="121" t="s">
        <v>13</v>
      </c>
      <c r="C3999" s="102" t="s">
        <v>13</v>
      </c>
      <c r="G3999" s="315"/>
      <c r="H3999" s="114"/>
    </row>
    <row r="4000" spans="1:8" s="135" customFormat="1" x14ac:dyDescent="0.25">
      <c r="A4000" s="120">
        <v>44016</v>
      </c>
      <c r="B4000" s="121" t="s">
        <v>13</v>
      </c>
      <c r="C4000" s="102" t="s">
        <v>13</v>
      </c>
      <c r="G4000" s="315"/>
      <c r="H4000" s="114"/>
    </row>
    <row r="4001" spans="1:8" s="135" customFormat="1" x14ac:dyDescent="0.25">
      <c r="A4001" s="120">
        <v>44017</v>
      </c>
      <c r="B4001" s="121" t="s">
        <v>13</v>
      </c>
      <c r="C4001" s="102" t="s">
        <v>13</v>
      </c>
      <c r="G4001" s="315"/>
      <c r="H4001" s="114"/>
    </row>
    <row r="4002" spans="1:8" s="135" customFormat="1" x14ac:dyDescent="0.25">
      <c r="A4002" s="120">
        <v>44018</v>
      </c>
      <c r="B4002" s="121" t="s">
        <v>13</v>
      </c>
      <c r="C4002" s="102" t="s">
        <v>13</v>
      </c>
      <c r="G4002" s="315"/>
      <c r="H4002" s="114"/>
    </row>
    <row r="4003" spans="1:8" s="135" customFormat="1" x14ac:dyDescent="0.25">
      <c r="A4003" s="120">
        <v>44019</v>
      </c>
      <c r="B4003" s="121" t="s">
        <v>13</v>
      </c>
      <c r="C4003" s="102" t="s">
        <v>13</v>
      </c>
      <c r="G4003" s="315"/>
      <c r="H4003" s="114"/>
    </row>
    <row r="4004" spans="1:8" s="135" customFormat="1" x14ac:dyDescent="0.25">
      <c r="A4004" s="120">
        <v>44020</v>
      </c>
      <c r="B4004" s="121" t="s">
        <v>13</v>
      </c>
      <c r="C4004" s="102" t="s">
        <v>13</v>
      </c>
      <c r="G4004" s="315"/>
      <c r="H4004" s="114"/>
    </row>
    <row r="4005" spans="1:8" s="135" customFormat="1" x14ac:dyDescent="0.25">
      <c r="A4005" s="120">
        <v>44029</v>
      </c>
      <c r="B4005" s="121" t="s">
        <v>13</v>
      </c>
      <c r="C4005" s="102" t="s">
        <v>13</v>
      </c>
      <c r="G4005" s="315"/>
      <c r="H4005" s="114"/>
    </row>
    <row r="4006" spans="1:8" s="135" customFormat="1" x14ac:dyDescent="0.25">
      <c r="A4006" s="120">
        <v>44032</v>
      </c>
      <c r="B4006" s="121" t="s">
        <v>13</v>
      </c>
      <c r="C4006" s="102" t="s">
        <v>13</v>
      </c>
      <c r="G4006" s="315"/>
      <c r="H4006" s="114"/>
    </row>
    <row r="4007" spans="1:8" s="135" customFormat="1" x14ac:dyDescent="0.25">
      <c r="A4007" s="120">
        <v>44039</v>
      </c>
      <c r="B4007" s="121" t="s">
        <v>13</v>
      </c>
      <c r="C4007" s="102" t="s">
        <v>13</v>
      </c>
      <c r="G4007" s="315"/>
      <c r="H4007" s="114"/>
    </row>
    <row r="4008" spans="1:8" s="135" customFormat="1" x14ac:dyDescent="0.25">
      <c r="A4008" s="120">
        <v>44043</v>
      </c>
      <c r="B4008" s="121" t="s">
        <v>13</v>
      </c>
      <c r="C4008" s="102" t="s">
        <v>13</v>
      </c>
      <c r="G4008" s="315"/>
      <c r="H4008" s="114"/>
    </row>
    <row r="4009" spans="1:8" s="135" customFormat="1" x14ac:dyDescent="0.25">
      <c r="A4009" s="120">
        <v>44044</v>
      </c>
      <c r="B4009" s="121" t="s">
        <v>13</v>
      </c>
      <c r="C4009" s="102" t="s">
        <v>13</v>
      </c>
      <c r="G4009" s="315"/>
      <c r="H4009" s="114"/>
    </row>
    <row r="4010" spans="1:8" s="135" customFormat="1" x14ac:dyDescent="0.25">
      <c r="A4010" s="120">
        <v>44047</v>
      </c>
      <c r="B4010" s="121" t="s">
        <v>13</v>
      </c>
      <c r="C4010" s="102" t="s">
        <v>13</v>
      </c>
      <c r="G4010" s="315"/>
      <c r="H4010" s="114"/>
    </row>
    <row r="4011" spans="1:8" s="135" customFormat="1" x14ac:dyDescent="0.25">
      <c r="A4011" s="120">
        <v>44053</v>
      </c>
      <c r="B4011" s="121" t="s">
        <v>13</v>
      </c>
      <c r="C4011" s="102" t="s">
        <v>13</v>
      </c>
      <c r="G4011" s="315"/>
      <c r="H4011" s="114"/>
    </row>
    <row r="4012" spans="1:8" s="135" customFormat="1" x14ac:dyDescent="0.25">
      <c r="A4012" s="120">
        <v>44054</v>
      </c>
      <c r="B4012" s="121" t="s">
        <v>13</v>
      </c>
      <c r="C4012" s="102" t="s">
        <v>13</v>
      </c>
      <c r="G4012" s="315"/>
      <c r="H4012" s="114"/>
    </row>
    <row r="4013" spans="1:8" s="135" customFormat="1" x14ac:dyDescent="0.25">
      <c r="A4013" s="120">
        <v>44055</v>
      </c>
      <c r="B4013" s="121" t="s">
        <v>13</v>
      </c>
      <c r="C4013" s="102" t="s">
        <v>13</v>
      </c>
      <c r="G4013" s="315"/>
      <c r="H4013" s="114"/>
    </row>
    <row r="4014" spans="1:8" s="135" customFormat="1" x14ac:dyDescent="0.25">
      <c r="A4014" s="120">
        <v>44056</v>
      </c>
      <c r="B4014" s="121" t="s">
        <v>13</v>
      </c>
      <c r="C4014" s="102" t="s">
        <v>13</v>
      </c>
      <c r="G4014" s="315"/>
      <c r="H4014" s="114"/>
    </row>
    <row r="4015" spans="1:8" s="135" customFormat="1" x14ac:dyDescent="0.25">
      <c r="A4015" s="120">
        <v>44057</v>
      </c>
      <c r="B4015" s="121" t="s">
        <v>13</v>
      </c>
      <c r="C4015" s="102" t="s">
        <v>13</v>
      </c>
      <c r="G4015" s="315"/>
      <c r="H4015" s="114"/>
    </row>
    <row r="4016" spans="1:8" s="135" customFormat="1" x14ac:dyDescent="0.25">
      <c r="A4016" s="120">
        <v>44060</v>
      </c>
      <c r="B4016" s="121" t="s">
        <v>13</v>
      </c>
      <c r="C4016" s="102" t="s">
        <v>13</v>
      </c>
      <c r="G4016" s="315"/>
      <c r="H4016" s="114"/>
    </row>
    <row r="4017" spans="1:8" s="135" customFormat="1" x14ac:dyDescent="0.25">
      <c r="A4017" s="120">
        <v>44061</v>
      </c>
      <c r="B4017" s="121" t="s">
        <v>13</v>
      </c>
      <c r="C4017" s="102" t="s">
        <v>13</v>
      </c>
      <c r="G4017" s="315"/>
      <c r="H4017" s="114"/>
    </row>
    <row r="4018" spans="1:8" s="135" customFormat="1" x14ac:dyDescent="0.25">
      <c r="A4018" s="120">
        <v>44071</v>
      </c>
      <c r="B4018" s="121" t="s">
        <v>13</v>
      </c>
      <c r="C4018" s="102" t="s">
        <v>13</v>
      </c>
      <c r="G4018" s="315"/>
      <c r="H4018" s="114"/>
    </row>
    <row r="4019" spans="1:8" s="135" customFormat="1" x14ac:dyDescent="0.25">
      <c r="A4019" s="120">
        <v>44078</v>
      </c>
      <c r="B4019" s="121" t="s">
        <v>13</v>
      </c>
      <c r="C4019" s="102" t="s">
        <v>13</v>
      </c>
      <c r="G4019" s="315"/>
      <c r="H4019" s="114"/>
    </row>
    <row r="4020" spans="1:8" s="135" customFormat="1" x14ac:dyDescent="0.25">
      <c r="A4020" s="120">
        <v>44164</v>
      </c>
      <c r="B4020" s="121" t="s">
        <v>13</v>
      </c>
      <c r="C4020" s="102" t="s">
        <v>13</v>
      </c>
      <c r="G4020" s="315"/>
      <c r="H4020" s="114"/>
    </row>
    <row r="4021" spans="1:8" s="135" customFormat="1" x14ac:dyDescent="0.25">
      <c r="A4021" s="120">
        <v>44171</v>
      </c>
      <c r="B4021" s="121" t="s">
        <v>13</v>
      </c>
      <c r="C4021" s="102" t="s">
        <v>13</v>
      </c>
      <c r="G4021" s="315"/>
      <c r="H4021" s="114"/>
    </row>
    <row r="4022" spans="1:8" s="135" customFormat="1" x14ac:dyDescent="0.25">
      <c r="A4022" s="120">
        <v>44175</v>
      </c>
      <c r="B4022" s="121" t="s">
        <v>13</v>
      </c>
      <c r="C4022" s="102" t="s">
        <v>13</v>
      </c>
      <c r="G4022" s="315"/>
      <c r="H4022" s="114"/>
    </row>
    <row r="4023" spans="1:8" s="135" customFormat="1" x14ac:dyDescent="0.25">
      <c r="A4023" s="120">
        <v>44178</v>
      </c>
      <c r="B4023" s="121" t="s">
        <v>13</v>
      </c>
      <c r="C4023" s="102" t="s">
        <v>13</v>
      </c>
      <c r="G4023" s="315"/>
      <c r="H4023" s="114"/>
    </row>
    <row r="4024" spans="1:8" s="135" customFormat="1" x14ac:dyDescent="0.25">
      <c r="A4024" s="120">
        <v>43903</v>
      </c>
      <c r="B4024" s="121" t="s">
        <v>24</v>
      </c>
      <c r="C4024" s="102" t="s">
        <v>24</v>
      </c>
      <c r="G4024" s="315"/>
      <c r="H4024" s="114"/>
    </row>
    <row r="4025" spans="1:8" s="135" customFormat="1" x14ac:dyDescent="0.25">
      <c r="A4025" s="120">
        <v>43907</v>
      </c>
      <c r="B4025" s="121" t="s">
        <v>24</v>
      </c>
      <c r="C4025" s="102" t="s">
        <v>24</v>
      </c>
      <c r="G4025" s="315"/>
      <c r="H4025" s="114"/>
    </row>
    <row r="4026" spans="1:8" s="135" customFormat="1" x14ac:dyDescent="0.25">
      <c r="A4026" s="120">
        <v>43910</v>
      </c>
      <c r="B4026" s="121" t="s">
        <v>24</v>
      </c>
      <c r="C4026" s="102" t="s">
        <v>24</v>
      </c>
      <c r="G4026" s="315"/>
      <c r="H4026" s="114"/>
    </row>
    <row r="4027" spans="1:8" s="135" customFormat="1" x14ac:dyDescent="0.25">
      <c r="A4027" s="120">
        <v>43915</v>
      </c>
      <c r="B4027" s="121" t="s">
        <v>24</v>
      </c>
      <c r="C4027" s="102" t="s">
        <v>24</v>
      </c>
      <c r="G4027" s="315"/>
      <c r="H4027" s="114"/>
    </row>
    <row r="4028" spans="1:8" s="135" customFormat="1" x14ac:dyDescent="0.25">
      <c r="A4028" s="120">
        <v>43916</v>
      </c>
      <c r="B4028" s="121" t="s">
        <v>24</v>
      </c>
      <c r="C4028" s="102" t="s">
        <v>24</v>
      </c>
      <c r="G4028" s="315"/>
      <c r="H4028" s="114"/>
    </row>
    <row r="4029" spans="1:8" s="135" customFormat="1" x14ac:dyDescent="0.25">
      <c r="A4029" s="120">
        <v>43920</v>
      </c>
      <c r="B4029" s="121" t="s">
        <v>24</v>
      </c>
      <c r="C4029" s="102" t="s">
        <v>24</v>
      </c>
      <c r="G4029" s="315"/>
      <c r="H4029" s="114"/>
    </row>
    <row r="4030" spans="1:8" s="135" customFormat="1" x14ac:dyDescent="0.25">
      <c r="A4030" s="120">
        <v>43923</v>
      </c>
      <c r="B4030" s="121" t="s">
        <v>24</v>
      </c>
      <c r="C4030" s="102" t="s">
        <v>24</v>
      </c>
      <c r="G4030" s="315"/>
      <c r="H4030" s="114"/>
    </row>
    <row r="4031" spans="1:8" s="135" customFormat="1" x14ac:dyDescent="0.25">
      <c r="A4031" s="120">
        <v>43924</v>
      </c>
      <c r="B4031" s="121" t="s">
        <v>24</v>
      </c>
      <c r="C4031" s="102" t="s">
        <v>24</v>
      </c>
      <c r="G4031" s="315"/>
      <c r="H4031" s="114"/>
    </row>
    <row r="4032" spans="1:8" s="135" customFormat="1" x14ac:dyDescent="0.25">
      <c r="A4032" s="120">
        <v>43926</v>
      </c>
      <c r="B4032" s="121" t="s">
        <v>24</v>
      </c>
      <c r="C4032" s="102" t="s">
        <v>24</v>
      </c>
      <c r="G4032" s="315"/>
      <c r="H4032" s="114"/>
    </row>
    <row r="4033" spans="1:8" s="135" customFormat="1" x14ac:dyDescent="0.25">
      <c r="A4033" s="120">
        <v>43929</v>
      </c>
      <c r="B4033" s="121" t="s">
        <v>24</v>
      </c>
      <c r="C4033" s="102" t="s">
        <v>24</v>
      </c>
      <c r="G4033" s="315"/>
      <c r="H4033" s="114"/>
    </row>
    <row r="4034" spans="1:8" s="135" customFormat="1" x14ac:dyDescent="0.25">
      <c r="A4034" s="120">
        <v>43930</v>
      </c>
      <c r="B4034" s="121" t="s">
        <v>24</v>
      </c>
      <c r="C4034" s="102" t="s">
        <v>24</v>
      </c>
      <c r="G4034" s="315"/>
      <c r="H4034" s="114"/>
    </row>
    <row r="4035" spans="1:8" s="135" customFormat="1" x14ac:dyDescent="0.25">
      <c r="A4035" s="120">
        <v>43936</v>
      </c>
      <c r="B4035" s="121" t="s">
        <v>24</v>
      </c>
      <c r="C4035" s="102" t="s">
        <v>24</v>
      </c>
      <c r="G4035" s="315"/>
      <c r="H4035" s="114"/>
    </row>
    <row r="4036" spans="1:8" s="135" customFormat="1" x14ac:dyDescent="0.25">
      <c r="A4036" s="120">
        <v>43948</v>
      </c>
      <c r="B4036" s="121" t="s">
        <v>24</v>
      </c>
      <c r="C4036" s="102" t="s">
        <v>24</v>
      </c>
      <c r="G4036" s="315"/>
      <c r="H4036" s="114"/>
    </row>
    <row r="4037" spans="1:8" s="135" customFormat="1" x14ac:dyDescent="0.25">
      <c r="A4037" s="120">
        <v>43951</v>
      </c>
      <c r="B4037" s="121" t="s">
        <v>24</v>
      </c>
      <c r="C4037" s="102" t="s">
        <v>24</v>
      </c>
      <c r="G4037" s="315"/>
      <c r="H4037" s="114"/>
    </row>
    <row r="4038" spans="1:8" s="135" customFormat="1" x14ac:dyDescent="0.25">
      <c r="A4038" s="120">
        <v>43953</v>
      </c>
      <c r="B4038" s="121" t="s">
        <v>24</v>
      </c>
      <c r="C4038" s="102" t="s">
        <v>24</v>
      </c>
      <c r="G4038" s="315"/>
      <c r="H4038" s="114"/>
    </row>
    <row r="4039" spans="1:8" s="135" customFormat="1" x14ac:dyDescent="0.25">
      <c r="A4039" s="120">
        <v>43956</v>
      </c>
      <c r="B4039" s="121" t="s">
        <v>24</v>
      </c>
      <c r="C4039" s="102" t="s">
        <v>24</v>
      </c>
      <c r="G4039" s="315"/>
      <c r="H4039" s="114"/>
    </row>
    <row r="4040" spans="1:8" s="135" customFormat="1" x14ac:dyDescent="0.25">
      <c r="A4040" s="120">
        <v>43963</v>
      </c>
      <c r="B4040" s="121" t="s">
        <v>24</v>
      </c>
      <c r="C4040" s="102" t="s">
        <v>24</v>
      </c>
      <c r="G4040" s="315"/>
      <c r="H4040" s="114"/>
    </row>
    <row r="4041" spans="1:8" s="135" customFormat="1" x14ac:dyDescent="0.25">
      <c r="A4041" s="120">
        <v>43979</v>
      </c>
      <c r="B4041" s="121" t="s">
        <v>24</v>
      </c>
      <c r="C4041" s="102" t="s">
        <v>24</v>
      </c>
      <c r="G4041" s="315"/>
      <c r="H4041" s="114"/>
    </row>
    <row r="4042" spans="1:8" s="135" customFormat="1" x14ac:dyDescent="0.25">
      <c r="A4042" s="120">
        <v>43985</v>
      </c>
      <c r="B4042" s="121" t="s">
        <v>24</v>
      </c>
      <c r="C4042" s="102" t="s">
        <v>24</v>
      </c>
      <c r="G4042" s="315"/>
      <c r="H4042" s="114"/>
    </row>
    <row r="4043" spans="1:8" s="135" customFormat="1" x14ac:dyDescent="0.25">
      <c r="A4043" s="120">
        <v>43986</v>
      </c>
      <c r="B4043" s="121" t="s">
        <v>24</v>
      </c>
      <c r="C4043" s="102" t="s">
        <v>24</v>
      </c>
      <c r="G4043" s="315"/>
      <c r="H4043" s="114"/>
    </row>
    <row r="4044" spans="1:8" s="135" customFormat="1" x14ac:dyDescent="0.25">
      <c r="A4044" s="120">
        <v>43987</v>
      </c>
      <c r="B4044" s="121" t="s">
        <v>24</v>
      </c>
      <c r="C4044" s="102" t="s">
        <v>24</v>
      </c>
      <c r="G4044" s="315"/>
      <c r="H4044" s="114"/>
    </row>
    <row r="4045" spans="1:8" s="135" customFormat="1" x14ac:dyDescent="0.25">
      <c r="A4045" s="120">
        <v>43988</v>
      </c>
      <c r="B4045" s="121" t="s">
        <v>24</v>
      </c>
      <c r="C4045" s="102" t="s">
        <v>24</v>
      </c>
      <c r="G4045" s="315"/>
      <c r="H4045" s="114"/>
    </row>
    <row r="4046" spans="1:8" s="135" customFormat="1" x14ac:dyDescent="0.25">
      <c r="A4046" s="120">
        <v>43989</v>
      </c>
      <c r="B4046" s="121" t="s">
        <v>24</v>
      </c>
      <c r="C4046" s="102" t="s">
        <v>24</v>
      </c>
      <c r="G4046" s="315"/>
      <c r="H4046" s="114"/>
    </row>
    <row r="4047" spans="1:8" s="135" customFormat="1" x14ac:dyDescent="0.25">
      <c r="A4047" s="120">
        <v>43990</v>
      </c>
      <c r="B4047" s="121" t="s">
        <v>24</v>
      </c>
      <c r="C4047" s="102" t="s">
        <v>24</v>
      </c>
      <c r="G4047" s="315"/>
      <c r="H4047" s="114"/>
    </row>
    <row r="4048" spans="1:8" s="135" customFormat="1" x14ac:dyDescent="0.25">
      <c r="A4048" s="120">
        <v>43991</v>
      </c>
      <c r="B4048" s="121" t="s">
        <v>24</v>
      </c>
      <c r="C4048" s="102" t="s">
        <v>24</v>
      </c>
      <c r="G4048" s="315"/>
      <c r="H4048" s="114"/>
    </row>
    <row r="4049" spans="1:8" s="135" customFormat="1" x14ac:dyDescent="0.25">
      <c r="A4049" s="120">
        <v>43996</v>
      </c>
      <c r="B4049" s="121" t="s">
        <v>24</v>
      </c>
      <c r="C4049" s="102" t="s">
        <v>24</v>
      </c>
      <c r="G4049" s="315"/>
      <c r="H4049" s="114"/>
    </row>
    <row r="4050" spans="1:8" s="135" customFormat="1" x14ac:dyDescent="0.25">
      <c r="A4050" s="120">
        <v>43998</v>
      </c>
      <c r="B4050" s="121" t="s">
        <v>24</v>
      </c>
      <c r="C4050" s="102" t="s">
        <v>24</v>
      </c>
      <c r="G4050" s="315"/>
      <c r="H4050" s="114"/>
    </row>
    <row r="4051" spans="1:8" s="135" customFormat="1" x14ac:dyDescent="0.25">
      <c r="A4051" s="120">
        <v>44000</v>
      </c>
      <c r="B4051" s="121" t="s">
        <v>24</v>
      </c>
      <c r="C4051" s="102" t="s">
        <v>24</v>
      </c>
      <c r="G4051" s="315"/>
      <c r="H4051" s="114"/>
    </row>
    <row r="4052" spans="1:8" s="135" customFormat="1" x14ac:dyDescent="0.25">
      <c r="A4052" s="120">
        <v>44011</v>
      </c>
      <c r="B4052" s="121" t="s">
        <v>24</v>
      </c>
      <c r="C4052" s="102" t="s">
        <v>24</v>
      </c>
      <c r="G4052" s="315"/>
      <c r="H4052" s="114"/>
    </row>
    <row r="4053" spans="1:8" s="135" customFormat="1" x14ac:dyDescent="0.25">
      <c r="A4053" s="120">
        <v>44012</v>
      </c>
      <c r="B4053" s="121" t="s">
        <v>24</v>
      </c>
      <c r="C4053" s="102" t="s">
        <v>24</v>
      </c>
      <c r="G4053" s="315"/>
      <c r="H4053" s="114"/>
    </row>
    <row r="4054" spans="1:8" s="135" customFormat="1" x14ac:dyDescent="0.25">
      <c r="A4054" s="120">
        <v>44013</v>
      </c>
      <c r="B4054" s="121" t="s">
        <v>24</v>
      </c>
      <c r="C4054" s="102" t="s">
        <v>24</v>
      </c>
      <c r="G4054" s="315"/>
      <c r="H4054" s="114"/>
    </row>
    <row r="4055" spans="1:8" s="135" customFormat="1" x14ac:dyDescent="0.25">
      <c r="A4055" s="120">
        <v>44018</v>
      </c>
      <c r="B4055" s="121" t="s">
        <v>24</v>
      </c>
      <c r="C4055" s="102" t="s">
        <v>24</v>
      </c>
      <c r="G4055" s="315"/>
      <c r="H4055" s="114"/>
    </row>
    <row r="4056" spans="1:8" s="135" customFormat="1" x14ac:dyDescent="0.25">
      <c r="A4056" s="120">
        <v>44026</v>
      </c>
      <c r="B4056" s="121" t="s">
        <v>24</v>
      </c>
      <c r="C4056" s="102" t="s">
        <v>24</v>
      </c>
      <c r="G4056" s="315"/>
      <c r="H4056" s="114"/>
    </row>
    <row r="4057" spans="1:8" s="135" customFormat="1" x14ac:dyDescent="0.25">
      <c r="A4057" s="120">
        <v>44027</v>
      </c>
      <c r="B4057" s="121" t="s">
        <v>24</v>
      </c>
      <c r="C4057" s="102" t="s">
        <v>24</v>
      </c>
      <c r="G4057" s="315"/>
      <c r="H4057" s="114"/>
    </row>
    <row r="4058" spans="1:8" s="135" customFormat="1" x14ac:dyDescent="0.25">
      <c r="A4058" s="120">
        <v>44030</v>
      </c>
      <c r="B4058" s="121" t="s">
        <v>24</v>
      </c>
      <c r="C4058" s="102" t="s">
        <v>24</v>
      </c>
      <c r="G4058" s="315"/>
      <c r="H4058" s="114"/>
    </row>
    <row r="4059" spans="1:8" s="135" customFormat="1" x14ac:dyDescent="0.25">
      <c r="A4059" s="120">
        <v>44034</v>
      </c>
      <c r="B4059" s="121" t="s">
        <v>24</v>
      </c>
      <c r="C4059" s="102" t="s">
        <v>24</v>
      </c>
      <c r="G4059" s="315"/>
      <c r="H4059" s="114"/>
    </row>
    <row r="4060" spans="1:8" s="135" customFormat="1" x14ac:dyDescent="0.25">
      <c r="A4060" s="120">
        <v>44039</v>
      </c>
      <c r="B4060" s="121" t="s">
        <v>24</v>
      </c>
      <c r="C4060" s="102" t="s">
        <v>24</v>
      </c>
      <c r="G4060" s="315"/>
      <c r="H4060" s="114"/>
    </row>
    <row r="4061" spans="1:8" s="135" customFormat="1" x14ac:dyDescent="0.25">
      <c r="A4061" s="120">
        <v>44040</v>
      </c>
      <c r="B4061" s="121" t="s">
        <v>24</v>
      </c>
      <c r="C4061" s="102" t="s">
        <v>24</v>
      </c>
      <c r="G4061" s="315"/>
      <c r="H4061" s="114"/>
    </row>
    <row r="4062" spans="1:8" s="135" customFormat="1" x14ac:dyDescent="0.25">
      <c r="A4062" s="120">
        <v>44041</v>
      </c>
      <c r="B4062" s="121" t="s">
        <v>24</v>
      </c>
      <c r="C4062" s="102" t="s">
        <v>24</v>
      </c>
      <c r="G4062" s="315"/>
      <c r="H4062" s="114"/>
    </row>
    <row r="4063" spans="1:8" s="135" customFormat="1" x14ac:dyDescent="0.25">
      <c r="A4063" s="120">
        <v>44043</v>
      </c>
      <c r="B4063" s="121" t="s">
        <v>24</v>
      </c>
      <c r="C4063" s="102" t="s">
        <v>24</v>
      </c>
      <c r="G4063" s="315"/>
      <c r="H4063" s="114"/>
    </row>
    <row r="4064" spans="1:8" s="135" customFormat="1" x14ac:dyDescent="0.25">
      <c r="A4064" s="120">
        <v>44045</v>
      </c>
      <c r="B4064" s="121" t="s">
        <v>24</v>
      </c>
      <c r="C4064" s="102" t="s">
        <v>24</v>
      </c>
      <c r="G4064" s="315"/>
      <c r="H4064" s="114"/>
    </row>
    <row r="4065" spans="1:8" s="135" customFormat="1" x14ac:dyDescent="0.25">
      <c r="A4065" s="120">
        <v>44046</v>
      </c>
      <c r="B4065" s="121" t="s">
        <v>24</v>
      </c>
      <c r="C4065" s="102" t="s">
        <v>24</v>
      </c>
      <c r="G4065" s="315"/>
      <c r="H4065" s="114"/>
    </row>
    <row r="4066" spans="1:8" s="135" customFormat="1" x14ac:dyDescent="0.25">
      <c r="A4066" s="120">
        <v>44047</v>
      </c>
      <c r="B4066" s="121" t="s">
        <v>24</v>
      </c>
      <c r="C4066" s="102" t="s">
        <v>24</v>
      </c>
      <c r="G4066" s="315"/>
      <c r="H4066" s="114"/>
    </row>
    <row r="4067" spans="1:8" s="135" customFormat="1" x14ac:dyDescent="0.25">
      <c r="A4067" s="120">
        <v>44049</v>
      </c>
      <c r="B4067" s="121" t="s">
        <v>24</v>
      </c>
      <c r="C4067" s="102" t="s">
        <v>24</v>
      </c>
      <c r="G4067" s="315"/>
      <c r="H4067" s="114"/>
    </row>
    <row r="4068" spans="1:8" s="135" customFormat="1" x14ac:dyDescent="0.25">
      <c r="A4068" s="120">
        <v>44051</v>
      </c>
      <c r="B4068" s="121" t="s">
        <v>24</v>
      </c>
      <c r="C4068" s="102" t="s">
        <v>24</v>
      </c>
      <c r="G4068" s="315"/>
      <c r="H4068" s="114"/>
    </row>
    <row r="4069" spans="1:8" s="135" customFormat="1" x14ac:dyDescent="0.25">
      <c r="A4069" s="120">
        <v>44054</v>
      </c>
      <c r="B4069" s="121" t="s">
        <v>24</v>
      </c>
      <c r="C4069" s="102" t="s">
        <v>24</v>
      </c>
      <c r="G4069" s="315"/>
      <c r="H4069" s="114"/>
    </row>
    <row r="4070" spans="1:8" s="135" customFormat="1" x14ac:dyDescent="0.25">
      <c r="A4070" s="120">
        <v>44055</v>
      </c>
      <c r="B4070" s="121" t="s">
        <v>24</v>
      </c>
      <c r="C4070" s="102" t="s">
        <v>24</v>
      </c>
      <c r="G4070" s="315"/>
      <c r="H4070" s="114"/>
    </row>
    <row r="4071" spans="1:8" s="135" customFormat="1" x14ac:dyDescent="0.25">
      <c r="A4071" s="120">
        <v>44060</v>
      </c>
      <c r="B4071" s="121" t="s">
        <v>24</v>
      </c>
      <c r="C4071" s="102" t="s">
        <v>24</v>
      </c>
      <c r="G4071" s="315"/>
      <c r="H4071" s="114"/>
    </row>
    <row r="4072" spans="1:8" s="135" customFormat="1" x14ac:dyDescent="0.25">
      <c r="A4072" s="120">
        <v>44061</v>
      </c>
      <c r="B4072" s="121" t="s">
        <v>24</v>
      </c>
      <c r="C4072" s="102" t="s">
        <v>24</v>
      </c>
      <c r="G4072" s="315"/>
      <c r="H4072" s="114"/>
    </row>
    <row r="4073" spans="1:8" s="135" customFormat="1" x14ac:dyDescent="0.25">
      <c r="A4073" s="120">
        <v>44065</v>
      </c>
      <c r="B4073" s="121" t="s">
        <v>24</v>
      </c>
      <c r="C4073" s="102" t="s">
        <v>24</v>
      </c>
      <c r="G4073" s="315"/>
      <c r="H4073" s="114"/>
    </row>
    <row r="4074" spans="1:8" s="135" customFormat="1" x14ac:dyDescent="0.25">
      <c r="A4074" s="120">
        <v>44068</v>
      </c>
      <c r="B4074" s="121" t="s">
        <v>24</v>
      </c>
      <c r="C4074" s="102" t="s">
        <v>24</v>
      </c>
      <c r="G4074" s="315"/>
      <c r="H4074" s="114"/>
    </row>
    <row r="4075" spans="1:8" s="135" customFormat="1" x14ac:dyDescent="0.25">
      <c r="A4075" s="120">
        <v>44069</v>
      </c>
      <c r="B4075" s="121" t="s">
        <v>24</v>
      </c>
      <c r="C4075" s="102" t="s">
        <v>24</v>
      </c>
      <c r="G4075" s="315"/>
      <c r="H4075" s="114"/>
    </row>
    <row r="4076" spans="1:8" s="135" customFormat="1" x14ac:dyDescent="0.25">
      <c r="A4076" s="120">
        <v>44070</v>
      </c>
      <c r="B4076" s="121" t="s">
        <v>24</v>
      </c>
      <c r="C4076" s="102" t="s">
        <v>24</v>
      </c>
      <c r="G4076" s="315"/>
      <c r="H4076" s="114"/>
    </row>
    <row r="4077" spans="1:8" s="135" customFormat="1" x14ac:dyDescent="0.25">
      <c r="A4077" s="120">
        <v>44078</v>
      </c>
      <c r="B4077" s="121" t="s">
        <v>24</v>
      </c>
      <c r="C4077" s="102" t="s">
        <v>24</v>
      </c>
      <c r="G4077" s="315"/>
      <c r="H4077" s="114"/>
    </row>
    <row r="4078" spans="1:8" s="135" customFormat="1" x14ac:dyDescent="0.25">
      <c r="A4078" s="120">
        <v>44081</v>
      </c>
      <c r="B4078" s="121" t="s">
        <v>24</v>
      </c>
      <c r="C4078" s="102" t="s">
        <v>24</v>
      </c>
      <c r="G4078" s="315"/>
      <c r="H4078" s="114"/>
    </row>
    <row r="4079" spans="1:8" s="135" customFormat="1" x14ac:dyDescent="0.25">
      <c r="A4079" s="120">
        <v>44087</v>
      </c>
      <c r="B4079" s="121" t="s">
        <v>24</v>
      </c>
      <c r="C4079" s="102" t="s">
        <v>24</v>
      </c>
      <c r="G4079" s="315"/>
      <c r="H4079" s="114"/>
    </row>
    <row r="4080" spans="1:8" s="135" customFormat="1" x14ac:dyDescent="0.25">
      <c r="A4080" s="120">
        <v>44096</v>
      </c>
      <c r="B4080" s="121" t="s">
        <v>24</v>
      </c>
      <c r="C4080" s="102" t="s">
        <v>24</v>
      </c>
      <c r="G4080" s="315"/>
      <c r="H4080" s="114"/>
    </row>
    <row r="4081" spans="1:8" s="135" customFormat="1" x14ac:dyDescent="0.25">
      <c r="A4081" s="120">
        <v>44109</v>
      </c>
      <c r="B4081" s="121" t="s">
        <v>24</v>
      </c>
      <c r="C4081" s="102" t="s">
        <v>24</v>
      </c>
      <c r="G4081" s="315"/>
      <c r="H4081" s="114"/>
    </row>
    <row r="4082" spans="1:8" s="135" customFormat="1" x14ac:dyDescent="0.25">
      <c r="A4082" s="120">
        <v>44164</v>
      </c>
      <c r="B4082" s="121" t="s">
        <v>24</v>
      </c>
      <c r="C4082" s="102" t="s">
        <v>24</v>
      </c>
      <c r="G4082" s="315"/>
      <c r="H4082" s="114"/>
    </row>
    <row r="4083" spans="1:8" s="135" customFormat="1" x14ac:dyDescent="0.25">
      <c r="A4083" s="120">
        <v>44171</v>
      </c>
      <c r="B4083" s="121" t="s">
        <v>24</v>
      </c>
      <c r="C4083" s="102" t="s">
        <v>24</v>
      </c>
      <c r="G4083" s="315"/>
      <c r="H4083" s="114"/>
    </row>
    <row r="4084" spans="1:8" s="135" customFormat="1" x14ac:dyDescent="0.25">
      <c r="A4084" s="120">
        <v>44178</v>
      </c>
      <c r="B4084" s="121" t="s">
        <v>24</v>
      </c>
      <c r="C4084" s="102" t="s">
        <v>24</v>
      </c>
      <c r="G4084" s="315"/>
      <c r="H4084" s="114"/>
    </row>
    <row r="4085" spans="1:8" s="135" customFormat="1" x14ac:dyDescent="0.25">
      <c r="A4085" s="120">
        <v>43903</v>
      </c>
      <c r="B4085" s="121" t="s">
        <v>47</v>
      </c>
      <c r="C4085" s="102" t="s">
        <v>47</v>
      </c>
      <c r="G4085" s="315"/>
      <c r="H4085" s="114"/>
    </row>
    <row r="4086" spans="1:8" s="135" customFormat="1" x14ac:dyDescent="0.25">
      <c r="A4086" s="120">
        <v>43907</v>
      </c>
      <c r="B4086" s="121" t="s">
        <v>47</v>
      </c>
      <c r="C4086" s="102" t="s">
        <v>47</v>
      </c>
      <c r="G4086" s="315"/>
      <c r="H4086" s="114"/>
    </row>
    <row r="4087" spans="1:8" s="135" customFormat="1" x14ac:dyDescent="0.25">
      <c r="A4087" s="120">
        <v>43910</v>
      </c>
      <c r="B4087" s="121" t="s">
        <v>47</v>
      </c>
      <c r="C4087" s="102" t="s">
        <v>47</v>
      </c>
      <c r="G4087" s="315"/>
      <c r="H4087" s="114"/>
    </row>
    <row r="4088" spans="1:8" s="135" customFormat="1" x14ac:dyDescent="0.25">
      <c r="A4088" s="120">
        <v>43915</v>
      </c>
      <c r="B4088" s="121" t="s">
        <v>47</v>
      </c>
      <c r="C4088" s="102" t="s">
        <v>47</v>
      </c>
      <c r="G4088" s="315"/>
      <c r="H4088" s="114"/>
    </row>
    <row r="4089" spans="1:8" s="135" customFormat="1" x14ac:dyDescent="0.25">
      <c r="A4089" s="120">
        <v>43916</v>
      </c>
      <c r="B4089" s="121" t="s">
        <v>47</v>
      </c>
      <c r="C4089" s="102" t="s">
        <v>47</v>
      </c>
      <c r="G4089" s="315"/>
      <c r="H4089" s="114"/>
    </row>
    <row r="4090" spans="1:8" s="135" customFormat="1" x14ac:dyDescent="0.25">
      <c r="A4090" s="120">
        <v>43920</v>
      </c>
      <c r="B4090" s="121" t="s">
        <v>47</v>
      </c>
      <c r="C4090" s="102" t="s">
        <v>47</v>
      </c>
      <c r="G4090" s="315"/>
      <c r="H4090" s="114"/>
    </row>
    <row r="4091" spans="1:8" s="135" customFormat="1" x14ac:dyDescent="0.25">
      <c r="A4091" s="120">
        <v>43923</v>
      </c>
      <c r="B4091" s="121" t="s">
        <v>47</v>
      </c>
      <c r="C4091" s="102" t="s">
        <v>47</v>
      </c>
      <c r="G4091" s="315"/>
      <c r="H4091" s="114"/>
    </row>
    <row r="4092" spans="1:8" s="135" customFormat="1" x14ac:dyDescent="0.25">
      <c r="A4092" s="120">
        <v>43924</v>
      </c>
      <c r="B4092" s="121" t="s">
        <v>47</v>
      </c>
      <c r="C4092" s="102" t="s">
        <v>47</v>
      </c>
      <c r="G4092" s="315"/>
      <c r="H4092" s="114"/>
    </row>
    <row r="4093" spans="1:8" s="135" customFormat="1" x14ac:dyDescent="0.25">
      <c r="A4093" s="120">
        <v>43926</v>
      </c>
      <c r="B4093" s="121" t="s">
        <v>47</v>
      </c>
      <c r="C4093" s="102" t="s">
        <v>47</v>
      </c>
      <c r="G4093" s="315"/>
      <c r="H4093" s="114"/>
    </row>
    <row r="4094" spans="1:8" s="135" customFormat="1" x14ac:dyDescent="0.25">
      <c r="A4094" s="120">
        <v>43929</v>
      </c>
      <c r="B4094" s="121" t="s">
        <v>47</v>
      </c>
      <c r="C4094" s="102" t="s">
        <v>47</v>
      </c>
      <c r="G4094" s="315"/>
      <c r="H4094" s="114"/>
    </row>
    <row r="4095" spans="1:8" s="135" customFormat="1" x14ac:dyDescent="0.25">
      <c r="A4095" s="120">
        <v>43930</v>
      </c>
      <c r="B4095" s="121" t="s">
        <v>47</v>
      </c>
      <c r="C4095" s="102" t="s">
        <v>47</v>
      </c>
      <c r="G4095" s="315"/>
      <c r="H4095" s="114"/>
    </row>
    <row r="4096" spans="1:8" s="135" customFormat="1" x14ac:dyDescent="0.25">
      <c r="A4096" s="120">
        <v>43936</v>
      </c>
      <c r="B4096" s="121" t="s">
        <v>47</v>
      </c>
      <c r="C4096" s="102" t="s">
        <v>47</v>
      </c>
      <c r="G4096" s="315"/>
      <c r="H4096" s="114"/>
    </row>
    <row r="4097" spans="1:8" s="135" customFormat="1" x14ac:dyDescent="0.25">
      <c r="A4097" s="120">
        <v>43948</v>
      </c>
      <c r="B4097" s="121" t="s">
        <v>47</v>
      </c>
      <c r="C4097" s="102" t="s">
        <v>47</v>
      </c>
      <c r="G4097" s="315"/>
      <c r="H4097" s="114"/>
    </row>
    <row r="4098" spans="1:8" s="135" customFormat="1" x14ac:dyDescent="0.25">
      <c r="A4098" s="120">
        <v>43951</v>
      </c>
      <c r="B4098" s="121" t="s">
        <v>47</v>
      </c>
      <c r="C4098" s="102" t="s">
        <v>47</v>
      </c>
      <c r="G4098" s="315"/>
      <c r="H4098" s="114"/>
    </row>
    <row r="4099" spans="1:8" s="135" customFormat="1" x14ac:dyDescent="0.25">
      <c r="A4099" s="120">
        <v>43953</v>
      </c>
      <c r="B4099" s="121" t="s">
        <v>47</v>
      </c>
      <c r="C4099" s="102" t="s">
        <v>47</v>
      </c>
      <c r="G4099" s="315"/>
      <c r="H4099" s="114"/>
    </row>
    <row r="4100" spans="1:8" s="135" customFormat="1" x14ac:dyDescent="0.25">
      <c r="A4100" s="120">
        <v>43956</v>
      </c>
      <c r="B4100" s="121" t="s">
        <v>47</v>
      </c>
      <c r="C4100" s="102" t="s">
        <v>47</v>
      </c>
      <c r="G4100" s="315"/>
      <c r="H4100" s="114"/>
    </row>
    <row r="4101" spans="1:8" s="135" customFormat="1" x14ac:dyDescent="0.25">
      <c r="A4101" s="120">
        <v>43963</v>
      </c>
      <c r="B4101" s="121" t="s">
        <v>47</v>
      </c>
      <c r="C4101" s="102" t="s">
        <v>47</v>
      </c>
      <c r="G4101" s="315"/>
      <c r="H4101" s="114"/>
    </row>
    <row r="4102" spans="1:8" s="135" customFormat="1" x14ac:dyDescent="0.25">
      <c r="A4102" s="120">
        <v>43979</v>
      </c>
      <c r="B4102" s="121" t="s">
        <v>47</v>
      </c>
      <c r="C4102" s="102" t="s">
        <v>47</v>
      </c>
      <c r="G4102" s="315"/>
      <c r="H4102" s="114"/>
    </row>
    <row r="4103" spans="1:8" s="135" customFormat="1" x14ac:dyDescent="0.25">
      <c r="A4103" s="120">
        <v>43981</v>
      </c>
      <c r="B4103" s="121" t="s">
        <v>47</v>
      </c>
      <c r="C4103" s="102" t="s">
        <v>47</v>
      </c>
      <c r="G4103" s="315"/>
      <c r="H4103" s="114"/>
    </row>
    <row r="4104" spans="1:8" s="135" customFormat="1" x14ac:dyDescent="0.25">
      <c r="A4104" s="120">
        <v>43983</v>
      </c>
      <c r="B4104" s="121" t="s">
        <v>47</v>
      </c>
      <c r="C4104" s="102" t="s">
        <v>47</v>
      </c>
      <c r="G4104" s="315"/>
      <c r="H4104" s="114"/>
    </row>
    <row r="4105" spans="1:8" s="135" customFormat="1" x14ac:dyDescent="0.25">
      <c r="A4105" s="120">
        <v>43985</v>
      </c>
      <c r="B4105" s="121" t="s">
        <v>47</v>
      </c>
      <c r="C4105" s="102" t="s">
        <v>47</v>
      </c>
      <c r="G4105" s="315"/>
      <c r="H4105" s="114"/>
    </row>
    <row r="4106" spans="1:8" s="135" customFormat="1" x14ac:dyDescent="0.25">
      <c r="A4106" s="120">
        <v>43986</v>
      </c>
      <c r="B4106" s="121" t="s">
        <v>47</v>
      </c>
      <c r="C4106" s="102" t="s">
        <v>47</v>
      </c>
      <c r="G4106" s="315"/>
      <c r="H4106" s="114"/>
    </row>
    <row r="4107" spans="1:8" s="135" customFormat="1" x14ac:dyDescent="0.25">
      <c r="A4107" s="120">
        <v>43987</v>
      </c>
      <c r="B4107" s="121" t="s">
        <v>47</v>
      </c>
      <c r="C4107" s="102" t="s">
        <v>47</v>
      </c>
      <c r="G4107" s="315"/>
      <c r="H4107" s="114"/>
    </row>
    <row r="4108" spans="1:8" s="135" customFormat="1" x14ac:dyDescent="0.25">
      <c r="A4108" s="120">
        <v>43988</v>
      </c>
      <c r="B4108" s="121" t="s">
        <v>47</v>
      </c>
      <c r="C4108" s="102" t="s">
        <v>47</v>
      </c>
      <c r="G4108" s="315"/>
      <c r="H4108" s="114"/>
    </row>
    <row r="4109" spans="1:8" s="135" customFormat="1" x14ac:dyDescent="0.25">
      <c r="A4109" s="120">
        <v>43989</v>
      </c>
      <c r="B4109" s="121" t="s">
        <v>47</v>
      </c>
      <c r="C4109" s="102" t="s">
        <v>47</v>
      </c>
      <c r="G4109" s="315"/>
      <c r="H4109" s="114"/>
    </row>
    <row r="4110" spans="1:8" s="135" customFormat="1" x14ac:dyDescent="0.25">
      <c r="A4110" s="120">
        <v>43990</v>
      </c>
      <c r="B4110" s="121" t="s">
        <v>47</v>
      </c>
      <c r="C4110" s="102" t="s">
        <v>47</v>
      </c>
      <c r="G4110" s="315"/>
      <c r="H4110" s="114"/>
    </row>
    <row r="4111" spans="1:8" s="135" customFormat="1" x14ac:dyDescent="0.25">
      <c r="A4111" s="120">
        <v>43991</v>
      </c>
      <c r="B4111" s="121" t="s">
        <v>47</v>
      </c>
      <c r="C4111" s="102" t="s">
        <v>47</v>
      </c>
      <c r="G4111" s="315"/>
      <c r="H4111" s="114"/>
    </row>
    <row r="4112" spans="1:8" s="135" customFormat="1" x14ac:dyDescent="0.25">
      <c r="A4112" s="120">
        <v>43992</v>
      </c>
      <c r="B4112" s="121" t="s">
        <v>47</v>
      </c>
      <c r="C4112" s="102" t="s">
        <v>47</v>
      </c>
      <c r="G4112" s="315"/>
      <c r="H4112" s="114"/>
    </row>
    <row r="4113" spans="1:8" s="135" customFormat="1" x14ac:dyDescent="0.25">
      <c r="A4113" s="120">
        <v>43993</v>
      </c>
      <c r="B4113" s="121" t="s">
        <v>47</v>
      </c>
      <c r="C4113" s="102" t="s">
        <v>47</v>
      </c>
      <c r="G4113" s="315"/>
      <c r="H4113" s="114"/>
    </row>
    <row r="4114" spans="1:8" s="135" customFormat="1" x14ac:dyDescent="0.25">
      <c r="A4114" s="120">
        <v>43994</v>
      </c>
      <c r="B4114" s="121" t="s">
        <v>47</v>
      </c>
      <c r="C4114" s="102" t="s">
        <v>47</v>
      </c>
      <c r="G4114" s="315"/>
      <c r="H4114" s="114"/>
    </row>
    <row r="4115" spans="1:8" s="135" customFormat="1" x14ac:dyDescent="0.25">
      <c r="A4115" s="120">
        <v>43995</v>
      </c>
      <c r="B4115" s="121" t="s">
        <v>47</v>
      </c>
      <c r="C4115" s="102" t="s">
        <v>47</v>
      </c>
      <c r="G4115" s="315"/>
      <c r="H4115" s="114"/>
    </row>
    <row r="4116" spans="1:8" s="135" customFormat="1" x14ac:dyDescent="0.25">
      <c r="A4116" s="120">
        <v>43996</v>
      </c>
      <c r="B4116" s="121" t="s">
        <v>47</v>
      </c>
      <c r="C4116" s="102" t="s">
        <v>47</v>
      </c>
      <c r="G4116" s="315"/>
      <c r="H4116" s="114"/>
    </row>
    <row r="4117" spans="1:8" s="135" customFormat="1" x14ac:dyDescent="0.25">
      <c r="A4117" s="120">
        <v>43998</v>
      </c>
      <c r="B4117" s="121" t="s">
        <v>47</v>
      </c>
      <c r="C4117" s="102" t="s">
        <v>47</v>
      </c>
      <c r="G4117" s="315"/>
      <c r="H4117" s="114"/>
    </row>
    <row r="4118" spans="1:8" s="135" customFormat="1" x14ac:dyDescent="0.25">
      <c r="A4118" s="120">
        <v>43999</v>
      </c>
      <c r="B4118" s="121" t="s">
        <v>47</v>
      </c>
      <c r="C4118" s="102" t="s">
        <v>47</v>
      </c>
      <c r="G4118" s="315"/>
      <c r="H4118" s="114"/>
    </row>
    <row r="4119" spans="1:8" s="135" customFormat="1" x14ac:dyDescent="0.25">
      <c r="A4119" s="120">
        <v>44000</v>
      </c>
      <c r="B4119" s="121" t="s">
        <v>47</v>
      </c>
      <c r="C4119" s="102" t="s">
        <v>47</v>
      </c>
      <c r="G4119" s="315"/>
      <c r="H4119" s="114"/>
    </row>
    <row r="4120" spans="1:8" s="135" customFormat="1" x14ac:dyDescent="0.25">
      <c r="A4120" s="120">
        <v>44001</v>
      </c>
      <c r="B4120" s="121" t="s">
        <v>47</v>
      </c>
      <c r="C4120" s="102" t="s">
        <v>47</v>
      </c>
      <c r="G4120" s="315"/>
      <c r="H4120" s="114"/>
    </row>
    <row r="4121" spans="1:8" s="135" customFormat="1" x14ac:dyDescent="0.25">
      <c r="A4121" s="120">
        <v>44002</v>
      </c>
      <c r="B4121" s="121" t="s">
        <v>47</v>
      </c>
      <c r="C4121" s="102" t="s">
        <v>47</v>
      </c>
      <c r="G4121" s="315"/>
      <c r="H4121" s="114"/>
    </row>
    <row r="4122" spans="1:8" s="135" customFormat="1" x14ac:dyDescent="0.25">
      <c r="A4122" s="120">
        <v>44003</v>
      </c>
      <c r="B4122" s="121" t="s">
        <v>47</v>
      </c>
      <c r="C4122" s="102" t="s">
        <v>47</v>
      </c>
      <c r="G4122" s="315"/>
      <c r="H4122" s="114"/>
    </row>
    <row r="4123" spans="1:8" s="135" customFormat="1" x14ac:dyDescent="0.25">
      <c r="A4123" s="120">
        <v>44004</v>
      </c>
      <c r="B4123" s="121" t="s">
        <v>47</v>
      </c>
      <c r="C4123" s="102" t="s">
        <v>47</v>
      </c>
      <c r="G4123" s="315"/>
      <c r="H4123" s="114"/>
    </row>
    <row r="4124" spans="1:8" s="135" customFormat="1" x14ac:dyDescent="0.25">
      <c r="A4124" s="120">
        <v>44005</v>
      </c>
      <c r="B4124" s="121" t="s">
        <v>47</v>
      </c>
      <c r="C4124" s="102" t="s">
        <v>47</v>
      </c>
      <c r="G4124" s="315"/>
      <c r="H4124" s="114"/>
    </row>
    <row r="4125" spans="1:8" s="135" customFormat="1" x14ac:dyDescent="0.25">
      <c r="A4125" s="120">
        <v>44006</v>
      </c>
      <c r="B4125" s="121" t="s">
        <v>47</v>
      </c>
      <c r="C4125" s="102" t="s">
        <v>47</v>
      </c>
      <c r="G4125" s="315"/>
      <c r="H4125" s="114"/>
    </row>
    <row r="4126" spans="1:8" s="135" customFormat="1" x14ac:dyDescent="0.25">
      <c r="A4126" s="120">
        <v>44007</v>
      </c>
      <c r="B4126" s="121" t="s">
        <v>47</v>
      </c>
      <c r="C4126" s="102" t="s">
        <v>47</v>
      </c>
      <c r="G4126" s="315"/>
      <c r="H4126" s="114"/>
    </row>
    <row r="4127" spans="1:8" s="135" customFormat="1" x14ac:dyDescent="0.25">
      <c r="A4127" s="120">
        <v>44008</v>
      </c>
      <c r="B4127" s="121" t="s">
        <v>47</v>
      </c>
      <c r="C4127" s="102" t="s">
        <v>47</v>
      </c>
      <c r="G4127" s="315"/>
      <c r="H4127" s="114"/>
    </row>
    <row r="4128" spans="1:8" s="135" customFormat="1" x14ac:dyDescent="0.25">
      <c r="A4128" s="120">
        <v>44009</v>
      </c>
      <c r="B4128" s="121" t="s">
        <v>47</v>
      </c>
      <c r="C4128" s="102" t="s">
        <v>47</v>
      </c>
      <c r="G4128" s="315"/>
      <c r="H4128" s="114"/>
    </row>
    <row r="4129" spans="1:8" s="135" customFormat="1" x14ac:dyDescent="0.25">
      <c r="A4129" s="120">
        <v>44010</v>
      </c>
      <c r="B4129" s="121" t="s">
        <v>47</v>
      </c>
      <c r="C4129" s="102" t="s">
        <v>47</v>
      </c>
      <c r="G4129" s="315"/>
      <c r="H4129" s="114"/>
    </row>
    <row r="4130" spans="1:8" s="135" customFormat="1" x14ac:dyDescent="0.25">
      <c r="A4130" s="120">
        <v>44011</v>
      </c>
      <c r="B4130" s="121" t="s">
        <v>47</v>
      </c>
      <c r="C4130" s="102" t="s">
        <v>47</v>
      </c>
      <c r="G4130" s="315"/>
      <c r="H4130" s="114"/>
    </row>
    <row r="4131" spans="1:8" s="135" customFormat="1" x14ac:dyDescent="0.25">
      <c r="A4131" s="120">
        <v>44012</v>
      </c>
      <c r="B4131" s="121" t="s">
        <v>47</v>
      </c>
      <c r="C4131" s="102" t="s">
        <v>47</v>
      </c>
      <c r="G4131" s="315"/>
      <c r="H4131" s="114"/>
    </row>
    <row r="4132" spans="1:8" s="135" customFormat="1" x14ac:dyDescent="0.25">
      <c r="A4132" s="120">
        <v>44013</v>
      </c>
      <c r="B4132" s="121" t="s">
        <v>47</v>
      </c>
      <c r="C4132" s="102" t="s">
        <v>47</v>
      </c>
      <c r="G4132" s="315"/>
      <c r="H4132" s="114"/>
    </row>
    <row r="4133" spans="1:8" s="135" customFormat="1" x14ac:dyDescent="0.25">
      <c r="A4133" s="120">
        <v>44014</v>
      </c>
      <c r="B4133" s="121" t="s">
        <v>47</v>
      </c>
      <c r="C4133" s="102" t="s">
        <v>47</v>
      </c>
      <c r="G4133" s="315"/>
      <c r="H4133" s="114"/>
    </row>
    <row r="4134" spans="1:8" s="135" customFormat="1" x14ac:dyDescent="0.25">
      <c r="A4134" s="120">
        <v>44015</v>
      </c>
      <c r="B4134" s="121" t="s">
        <v>47</v>
      </c>
      <c r="C4134" s="102" t="s">
        <v>47</v>
      </c>
      <c r="G4134" s="315"/>
      <c r="H4134" s="114"/>
    </row>
    <row r="4135" spans="1:8" s="135" customFormat="1" x14ac:dyDescent="0.25">
      <c r="A4135" s="120">
        <v>44016</v>
      </c>
      <c r="B4135" s="121" t="s">
        <v>47</v>
      </c>
      <c r="C4135" s="102" t="s">
        <v>47</v>
      </c>
      <c r="G4135" s="315"/>
      <c r="H4135" s="114"/>
    </row>
    <row r="4136" spans="1:8" s="135" customFormat="1" x14ac:dyDescent="0.25">
      <c r="A4136" s="120">
        <v>44017</v>
      </c>
      <c r="B4136" s="121" t="s">
        <v>47</v>
      </c>
      <c r="C4136" s="102" t="s">
        <v>47</v>
      </c>
      <c r="G4136" s="315"/>
      <c r="H4136" s="114"/>
    </row>
    <row r="4137" spans="1:8" s="135" customFormat="1" x14ac:dyDescent="0.25">
      <c r="A4137" s="120">
        <v>44018</v>
      </c>
      <c r="B4137" s="121" t="s">
        <v>47</v>
      </c>
      <c r="C4137" s="102" t="s">
        <v>47</v>
      </c>
      <c r="G4137" s="315"/>
      <c r="H4137" s="114"/>
    </row>
    <row r="4138" spans="1:8" s="135" customFormat="1" x14ac:dyDescent="0.25">
      <c r="A4138" s="120">
        <v>44019</v>
      </c>
      <c r="B4138" s="121" t="s">
        <v>47</v>
      </c>
      <c r="C4138" s="102" t="s">
        <v>47</v>
      </c>
      <c r="G4138" s="315"/>
      <c r="H4138" s="114"/>
    </row>
    <row r="4139" spans="1:8" s="135" customFormat="1" x14ac:dyDescent="0.25">
      <c r="A4139" s="120">
        <v>44020</v>
      </c>
      <c r="B4139" s="121" t="s">
        <v>47</v>
      </c>
      <c r="C4139" s="102" t="s">
        <v>47</v>
      </c>
      <c r="G4139" s="315"/>
      <c r="H4139" s="114"/>
    </row>
    <row r="4140" spans="1:8" s="135" customFormat="1" x14ac:dyDescent="0.25">
      <c r="A4140" s="120">
        <v>44021</v>
      </c>
      <c r="B4140" s="121" t="s">
        <v>47</v>
      </c>
      <c r="C4140" s="102" t="s">
        <v>47</v>
      </c>
      <c r="G4140" s="315"/>
      <c r="H4140" s="114"/>
    </row>
    <row r="4141" spans="1:8" s="135" customFormat="1" x14ac:dyDescent="0.25">
      <c r="A4141" s="120">
        <v>44022</v>
      </c>
      <c r="B4141" s="121" t="s">
        <v>47</v>
      </c>
      <c r="C4141" s="102" t="s">
        <v>47</v>
      </c>
      <c r="G4141" s="315"/>
      <c r="H4141" s="114"/>
    </row>
    <row r="4142" spans="1:8" s="135" customFormat="1" x14ac:dyDescent="0.25">
      <c r="A4142" s="120">
        <v>44023</v>
      </c>
      <c r="B4142" s="121" t="s">
        <v>47</v>
      </c>
      <c r="C4142" s="102" t="s">
        <v>47</v>
      </c>
      <c r="G4142" s="315"/>
      <c r="H4142" s="114"/>
    </row>
    <row r="4143" spans="1:8" s="135" customFormat="1" x14ac:dyDescent="0.25">
      <c r="A4143" s="120">
        <v>44024</v>
      </c>
      <c r="B4143" s="121" t="s">
        <v>47</v>
      </c>
      <c r="C4143" s="102" t="s">
        <v>47</v>
      </c>
      <c r="G4143" s="315"/>
      <c r="H4143" s="114"/>
    </row>
    <row r="4144" spans="1:8" s="135" customFormat="1" x14ac:dyDescent="0.25">
      <c r="A4144" s="120">
        <v>44025</v>
      </c>
      <c r="B4144" s="121" t="s">
        <v>47</v>
      </c>
      <c r="C4144" s="102" t="s">
        <v>47</v>
      </c>
      <c r="G4144" s="315"/>
      <c r="H4144" s="114"/>
    </row>
    <row r="4145" spans="1:8" s="135" customFormat="1" x14ac:dyDescent="0.25">
      <c r="A4145" s="120">
        <v>44026</v>
      </c>
      <c r="B4145" s="121" t="s">
        <v>47</v>
      </c>
      <c r="C4145" s="102" t="s">
        <v>47</v>
      </c>
      <c r="G4145" s="315"/>
      <c r="H4145" s="114"/>
    </row>
    <row r="4146" spans="1:8" s="135" customFormat="1" x14ac:dyDescent="0.25">
      <c r="A4146" s="120">
        <v>44027</v>
      </c>
      <c r="B4146" s="121" t="s">
        <v>47</v>
      </c>
      <c r="C4146" s="102" t="s">
        <v>47</v>
      </c>
      <c r="G4146" s="315"/>
      <c r="H4146" s="114"/>
    </row>
    <row r="4147" spans="1:8" s="135" customFormat="1" x14ac:dyDescent="0.25">
      <c r="A4147" s="120">
        <v>44028</v>
      </c>
      <c r="B4147" s="121" t="s">
        <v>47</v>
      </c>
      <c r="C4147" s="102" t="s">
        <v>47</v>
      </c>
      <c r="G4147" s="315"/>
      <c r="H4147" s="114"/>
    </row>
    <row r="4148" spans="1:8" s="135" customFormat="1" x14ac:dyDescent="0.25">
      <c r="A4148" s="120">
        <v>44029</v>
      </c>
      <c r="B4148" s="121" t="s">
        <v>47</v>
      </c>
      <c r="C4148" s="102" t="s">
        <v>47</v>
      </c>
      <c r="G4148" s="315"/>
      <c r="H4148" s="114"/>
    </row>
    <row r="4149" spans="1:8" s="135" customFormat="1" x14ac:dyDescent="0.25">
      <c r="A4149" s="120">
        <v>44030</v>
      </c>
      <c r="B4149" s="121" t="s">
        <v>47</v>
      </c>
      <c r="C4149" s="102" t="s">
        <v>47</v>
      </c>
      <c r="G4149" s="315"/>
      <c r="H4149" s="114"/>
    </row>
    <row r="4150" spans="1:8" s="135" customFormat="1" x14ac:dyDescent="0.25">
      <c r="A4150" s="120">
        <v>44031</v>
      </c>
      <c r="B4150" s="121" t="s">
        <v>47</v>
      </c>
      <c r="C4150" s="102" t="s">
        <v>47</v>
      </c>
      <c r="G4150" s="315"/>
      <c r="H4150" s="114"/>
    </row>
    <row r="4151" spans="1:8" s="135" customFormat="1" x14ac:dyDescent="0.25">
      <c r="A4151" s="120">
        <v>44032</v>
      </c>
      <c r="B4151" s="121" t="s">
        <v>47</v>
      </c>
      <c r="C4151" s="102" t="s">
        <v>47</v>
      </c>
      <c r="G4151" s="315"/>
      <c r="H4151" s="114"/>
    </row>
    <row r="4152" spans="1:8" s="135" customFormat="1" x14ac:dyDescent="0.25">
      <c r="A4152" s="120">
        <v>44033</v>
      </c>
      <c r="B4152" s="121" t="s">
        <v>47</v>
      </c>
      <c r="C4152" s="102" t="s">
        <v>47</v>
      </c>
      <c r="G4152" s="315"/>
      <c r="H4152" s="114"/>
    </row>
    <row r="4153" spans="1:8" s="135" customFormat="1" x14ac:dyDescent="0.25">
      <c r="A4153" s="120">
        <v>44034</v>
      </c>
      <c r="B4153" s="121" t="s">
        <v>47</v>
      </c>
      <c r="C4153" s="102" t="s">
        <v>47</v>
      </c>
      <c r="G4153" s="315"/>
      <c r="H4153" s="114"/>
    </row>
    <row r="4154" spans="1:8" s="135" customFormat="1" x14ac:dyDescent="0.25">
      <c r="A4154" s="120">
        <v>44035</v>
      </c>
      <c r="B4154" s="121" t="s">
        <v>47</v>
      </c>
      <c r="C4154" s="102" t="s">
        <v>47</v>
      </c>
      <c r="G4154" s="315"/>
      <c r="H4154" s="114"/>
    </row>
    <row r="4155" spans="1:8" s="135" customFormat="1" x14ac:dyDescent="0.25">
      <c r="A4155" s="120">
        <v>44036</v>
      </c>
      <c r="B4155" s="121" t="s">
        <v>47</v>
      </c>
      <c r="C4155" s="102" t="s">
        <v>47</v>
      </c>
      <c r="G4155" s="315"/>
      <c r="H4155" s="114"/>
    </row>
    <row r="4156" spans="1:8" s="135" customFormat="1" x14ac:dyDescent="0.25">
      <c r="A4156" s="120">
        <v>44037</v>
      </c>
      <c r="B4156" s="121" t="s">
        <v>47</v>
      </c>
      <c r="C4156" s="102" t="s">
        <v>47</v>
      </c>
      <c r="G4156" s="315"/>
      <c r="H4156" s="114"/>
    </row>
    <row r="4157" spans="1:8" s="135" customFormat="1" x14ac:dyDescent="0.25">
      <c r="A4157" s="120">
        <v>44038</v>
      </c>
      <c r="B4157" s="121" t="s">
        <v>47</v>
      </c>
      <c r="C4157" s="102" t="s">
        <v>47</v>
      </c>
      <c r="G4157" s="315"/>
      <c r="H4157" s="114"/>
    </row>
    <row r="4158" spans="1:8" s="135" customFormat="1" x14ac:dyDescent="0.25">
      <c r="A4158" s="120">
        <v>44039</v>
      </c>
      <c r="B4158" s="121" t="s">
        <v>47</v>
      </c>
      <c r="C4158" s="102" t="s">
        <v>47</v>
      </c>
      <c r="G4158" s="315"/>
      <c r="H4158" s="114"/>
    </row>
    <row r="4159" spans="1:8" s="135" customFormat="1" x14ac:dyDescent="0.25">
      <c r="A4159" s="120">
        <v>44040</v>
      </c>
      <c r="B4159" s="121" t="s">
        <v>47</v>
      </c>
      <c r="C4159" s="102" t="s">
        <v>47</v>
      </c>
      <c r="G4159" s="315"/>
      <c r="H4159" s="114"/>
    </row>
    <row r="4160" spans="1:8" s="135" customFormat="1" x14ac:dyDescent="0.25">
      <c r="A4160" s="120">
        <v>44041</v>
      </c>
      <c r="B4160" s="121" t="s">
        <v>47</v>
      </c>
      <c r="C4160" s="102" t="s">
        <v>47</v>
      </c>
      <c r="G4160" s="315"/>
      <c r="H4160" s="114"/>
    </row>
    <row r="4161" spans="1:8" s="135" customFormat="1" x14ac:dyDescent="0.25">
      <c r="A4161" s="120">
        <v>44042</v>
      </c>
      <c r="B4161" s="121" t="s">
        <v>47</v>
      </c>
      <c r="C4161" s="102" t="s">
        <v>47</v>
      </c>
      <c r="G4161" s="315"/>
      <c r="H4161" s="114"/>
    </row>
    <row r="4162" spans="1:8" s="135" customFormat="1" x14ac:dyDescent="0.25">
      <c r="A4162" s="120">
        <v>44043</v>
      </c>
      <c r="B4162" s="121" t="s">
        <v>47</v>
      </c>
      <c r="C4162" s="102" t="s">
        <v>47</v>
      </c>
      <c r="G4162" s="315"/>
      <c r="H4162" s="114"/>
    </row>
    <row r="4163" spans="1:8" s="135" customFormat="1" x14ac:dyDescent="0.25">
      <c r="A4163" s="120">
        <v>44045</v>
      </c>
      <c r="B4163" s="121" t="s">
        <v>47</v>
      </c>
      <c r="C4163" s="102" t="s">
        <v>47</v>
      </c>
      <c r="G4163" s="315"/>
      <c r="H4163" s="114"/>
    </row>
    <row r="4164" spans="1:8" s="135" customFormat="1" x14ac:dyDescent="0.25">
      <c r="A4164" s="120">
        <v>44046</v>
      </c>
      <c r="B4164" s="121" t="s">
        <v>47</v>
      </c>
      <c r="C4164" s="102" t="s">
        <v>47</v>
      </c>
      <c r="G4164" s="315"/>
      <c r="H4164" s="114"/>
    </row>
    <row r="4165" spans="1:8" s="135" customFormat="1" x14ac:dyDescent="0.25">
      <c r="A4165" s="120">
        <v>44047</v>
      </c>
      <c r="B4165" s="121" t="s">
        <v>47</v>
      </c>
      <c r="C4165" s="102" t="s">
        <v>47</v>
      </c>
      <c r="G4165" s="315"/>
      <c r="H4165" s="114"/>
    </row>
    <row r="4166" spans="1:8" s="135" customFormat="1" x14ac:dyDescent="0.25">
      <c r="A4166" s="120">
        <v>44048</v>
      </c>
      <c r="B4166" s="121" t="s">
        <v>47</v>
      </c>
      <c r="C4166" s="102" t="s">
        <v>47</v>
      </c>
      <c r="G4166" s="315"/>
      <c r="H4166" s="114"/>
    </row>
    <row r="4167" spans="1:8" s="135" customFormat="1" x14ac:dyDescent="0.25">
      <c r="A4167" s="120">
        <v>44049</v>
      </c>
      <c r="B4167" s="121" t="s">
        <v>47</v>
      </c>
      <c r="C4167" s="102" t="s">
        <v>47</v>
      </c>
      <c r="G4167" s="315"/>
      <c r="H4167" s="114"/>
    </row>
    <row r="4168" spans="1:8" s="135" customFormat="1" x14ac:dyDescent="0.25">
      <c r="A4168" s="120">
        <v>44050</v>
      </c>
      <c r="B4168" s="121" t="s">
        <v>47</v>
      </c>
      <c r="C4168" s="102" t="s">
        <v>47</v>
      </c>
      <c r="G4168" s="315"/>
      <c r="H4168" s="114"/>
    </row>
    <row r="4169" spans="1:8" s="135" customFormat="1" x14ac:dyDescent="0.25">
      <c r="A4169" s="120">
        <v>44052</v>
      </c>
      <c r="B4169" s="121" t="s">
        <v>47</v>
      </c>
      <c r="C4169" s="102" t="s">
        <v>47</v>
      </c>
      <c r="G4169" s="315"/>
      <c r="H4169" s="114"/>
    </row>
    <row r="4170" spans="1:8" s="135" customFormat="1" x14ac:dyDescent="0.25">
      <c r="A4170" s="120">
        <v>44053</v>
      </c>
      <c r="B4170" s="121" t="s">
        <v>47</v>
      </c>
      <c r="C4170" s="102" t="s">
        <v>47</v>
      </c>
      <c r="G4170" s="315"/>
      <c r="H4170" s="114"/>
    </row>
    <row r="4171" spans="1:8" s="135" customFormat="1" x14ac:dyDescent="0.25">
      <c r="A4171" s="120">
        <v>44054</v>
      </c>
      <c r="B4171" s="121" t="s">
        <v>47</v>
      </c>
      <c r="C4171" s="102" t="s">
        <v>47</v>
      </c>
      <c r="G4171" s="315"/>
      <c r="H4171" s="114"/>
    </row>
    <row r="4172" spans="1:8" s="135" customFormat="1" x14ac:dyDescent="0.25">
      <c r="A4172" s="120">
        <v>44055</v>
      </c>
      <c r="B4172" s="121" t="s">
        <v>47</v>
      </c>
      <c r="C4172" s="102" t="s">
        <v>47</v>
      </c>
      <c r="G4172" s="315"/>
      <c r="H4172" s="114"/>
    </row>
    <row r="4173" spans="1:8" s="135" customFormat="1" x14ac:dyDescent="0.25">
      <c r="A4173" s="120">
        <v>44056</v>
      </c>
      <c r="B4173" s="121" t="s">
        <v>47</v>
      </c>
      <c r="C4173" s="102" t="s">
        <v>47</v>
      </c>
      <c r="G4173" s="315"/>
      <c r="H4173" s="114"/>
    </row>
    <row r="4174" spans="1:8" s="135" customFormat="1" x14ac:dyDescent="0.25">
      <c r="A4174" s="120">
        <v>44057</v>
      </c>
      <c r="B4174" s="121" t="s">
        <v>47</v>
      </c>
      <c r="C4174" s="102" t="s">
        <v>47</v>
      </c>
      <c r="G4174" s="315"/>
      <c r="H4174" s="114"/>
    </row>
    <row r="4175" spans="1:8" s="135" customFormat="1" x14ac:dyDescent="0.25">
      <c r="A4175" s="120">
        <v>44058</v>
      </c>
      <c r="B4175" s="121" t="s">
        <v>47</v>
      </c>
      <c r="C4175" s="102" t="s">
        <v>47</v>
      </c>
      <c r="G4175" s="315"/>
      <c r="H4175" s="114"/>
    </row>
    <row r="4176" spans="1:8" s="135" customFormat="1" x14ac:dyDescent="0.25">
      <c r="A4176" s="120">
        <v>44059</v>
      </c>
      <c r="B4176" s="121" t="s">
        <v>47</v>
      </c>
      <c r="C4176" s="102" t="s">
        <v>47</v>
      </c>
      <c r="G4176" s="315"/>
      <c r="H4176" s="114"/>
    </row>
    <row r="4177" spans="1:8" s="135" customFormat="1" x14ac:dyDescent="0.25">
      <c r="A4177" s="120">
        <v>44060</v>
      </c>
      <c r="B4177" s="121" t="s">
        <v>47</v>
      </c>
      <c r="C4177" s="102" t="s">
        <v>47</v>
      </c>
      <c r="G4177" s="315"/>
      <c r="H4177" s="114"/>
    </row>
    <row r="4178" spans="1:8" s="135" customFormat="1" x14ac:dyDescent="0.25">
      <c r="A4178" s="120">
        <v>44061</v>
      </c>
      <c r="B4178" s="121" t="s">
        <v>47</v>
      </c>
      <c r="C4178" s="102" t="s">
        <v>47</v>
      </c>
      <c r="G4178" s="315"/>
      <c r="H4178" s="114"/>
    </row>
    <row r="4179" spans="1:8" s="135" customFormat="1" x14ac:dyDescent="0.25">
      <c r="A4179" s="120">
        <v>44062</v>
      </c>
      <c r="B4179" s="121" t="s">
        <v>47</v>
      </c>
      <c r="C4179" s="102" t="s">
        <v>47</v>
      </c>
      <c r="G4179" s="315"/>
      <c r="H4179" s="114"/>
    </row>
    <row r="4180" spans="1:8" s="135" customFormat="1" x14ac:dyDescent="0.25">
      <c r="A4180" s="120">
        <v>44063</v>
      </c>
      <c r="B4180" s="121" t="s">
        <v>47</v>
      </c>
      <c r="C4180" s="102" t="s">
        <v>47</v>
      </c>
      <c r="G4180" s="315"/>
      <c r="H4180" s="114"/>
    </row>
    <row r="4181" spans="1:8" s="135" customFormat="1" x14ac:dyDescent="0.25">
      <c r="A4181" s="120">
        <v>44064</v>
      </c>
      <c r="B4181" s="121" t="s">
        <v>47</v>
      </c>
      <c r="C4181" s="102" t="s">
        <v>47</v>
      </c>
      <c r="G4181" s="315"/>
      <c r="H4181" s="114"/>
    </row>
    <row r="4182" spans="1:8" s="135" customFormat="1" x14ac:dyDescent="0.25">
      <c r="A4182" s="120">
        <v>44065</v>
      </c>
      <c r="B4182" s="121" t="s">
        <v>47</v>
      </c>
      <c r="C4182" s="102" t="s">
        <v>47</v>
      </c>
      <c r="G4182" s="315"/>
      <c r="H4182" s="114"/>
    </row>
    <row r="4183" spans="1:8" s="135" customFormat="1" x14ac:dyDescent="0.25">
      <c r="A4183" s="120">
        <v>44066</v>
      </c>
      <c r="B4183" s="121" t="s">
        <v>47</v>
      </c>
      <c r="C4183" s="102" t="s">
        <v>47</v>
      </c>
      <c r="G4183" s="315"/>
      <c r="H4183" s="114"/>
    </row>
    <row r="4184" spans="1:8" s="135" customFormat="1" x14ac:dyDescent="0.25">
      <c r="A4184" s="120">
        <v>44067</v>
      </c>
      <c r="B4184" s="121" t="s">
        <v>47</v>
      </c>
      <c r="C4184" s="102" t="s">
        <v>47</v>
      </c>
      <c r="G4184" s="315"/>
      <c r="H4184" s="114"/>
    </row>
    <row r="4185" spans="1:8" s="135" customFormat="1" x14ac:dyDescent="0.25">
      <c r="A4185" s="120">
        <v>44068</v>
      </c>
      <c r="B4185" s="121" t="s">
        <v>47</v>
      </c>
      <c r="C4185" s="102" t="s">
        <v>47</v>
      </c>
      <c r="G4185" s="315"/>
      <c r="H4185" s="114"/>
    </row>
    <row r="4186" spans="1:8" s="135" customFormat="1" x14ac:dyDescent="0.25">
      <c r="A4186" s="120">
        <v>44069</v>
      </c>
      <c r="B4186" s="121" t="s">
        <v>47</v>
      </c>
      <c r="C4186" s="102" t="s">
        <v>47</v>
      </c>
      <c r="G4186" s="315"/>
      <c r="H4186" s="114"/>
    </row>
    <row r="4187" spans="1:8" s="135" customFormat="1" x14ac:dyDescent="0.25">
      <c r="A4187" s="120">
        <v>44070</v>
      </c>
      <c r="B4187" s="121" t="s">
        <v>47</v>
      </c>
      <c r="C4187" s="102" t="s">
        <v>47</v>
      </c>
      <c r="G4187" s="315"/>
      <c r="H4187" s="114"/>
    </row>
    <row r="4188" spans="1:8" s="135" customFormat="1" x14ac:dyDescent="0.25">
      <c r="A4188" s="120">
        <v>44071</v>
      </c>
      <c r="B4188" s="121" t="s">
        <v>47</v>
      </c>
      <c r="C4188" s="102" t="s">
        <v>47</v>
      </c>
      <c r="G4188" s="315"/>
      <c r="H4188" s="114"/>
    </row>
    <row r="4189" spans="1:8" s="135" customFormat="1" x14ac:dyDescent="0.25">
      <c r="A4189" s="120">
        <v>44072</v>
      </c>
      <c r="B4189" s="121" t="s">
        <v>47</v>
      </c>
      <c r="C4189" s="102" t="s">
        <v>47</v>
      </c>
      <c r="G4189" s="315"/>
      <c r="H4189" s="114"/>
    </row>
    <row r="4190" spans="1:8" s="135" customFormat="1" x14ac:dyDescent="0.25">
      <c r="A4190" s="120">
        <v>44073</v>
      </c>
      <c r="B4190" s="121" t="s">
        <v>47</v>
      </c>
      <c r="C4190" s="102" t="s">
        <v>47</v>
      </c>
      <c r="G4190" s="315"/>
      <c r="H4190" s="114"/>
    </row>
    <row r="4191" spans="1:8" s="135" customFormat="1" x14ac:dyDescent="0.25">
      <c r="A4191" s="120">
        <v>44074</v>
      </c>
      <c r="B4191" s="121" t="s">
        <v>47</v>
      </c>
      <c r="C4191" s="102" t="s">
        <v>47</v>
      </c>
      <c r="G4191" s="315"/>
      <c r="H4191" s="114"/>
    </row>
    <row r="4192" spans="1:8" s="135" customFormat="1" x14ac:dyDescent="0.25">
      <c r="A4192" s="120">
        <v>44075</v>
      </c>
      <c r="B4192" s="121" t="s">
        <v>47</v>
      </c>
      <c r="C4192" s="102" t="s">
        <v>47</v>
      </c>
      <c r="G4192" s="315"/>
      <c r="H4192" s="114"/>
    </row>
    <row r="4193" spans="1:8" s="135" customFormat="1" x14ac:dyDescent="0.25">
      <c r="A4193" s="120">
        <v>44076</v>
      </c>
      <c r="B4193" s="121" t="s">
        <v>47</v>
      </c>
      <c r="C4193" s="102" t="s">
        <v>47</v>
      </c>
      <c r="G4193" s="315"/>
      <c r="H4193" s="114"/>
    </row>
    <row r="4194" spans="1:8" s="135" customFormat="1" x14ac:dyDescent="0.25">
      <c r="A4194" s="120">
        <v>44077</v>
      </c>
      <c r="B4194" s="121" t="s">
        <v>47</v>
      </c>
      <c r="C4194" s="102" t="s">
        <v>47</v>
      </c>
      <c r="G4194" s="315"/>
      <c r="H4194" s="114"/>
    </row>
    <row r="4195" spans="1:8" s="135" customFormat="1" x14ac:dyDescent="0.25">
      <c r="A4195" s="120">
        <v>44078</v>
      </c>
      <c r="B4195" s="121" t="s">
        <v>47</v>
      </c>
      <c r="C4195" s="102" t="s">
        <v>47</v>
      </c>
      <c r="G4195" s="315"/>
      <c r="H4195" s="114"/>
    </row>
    <row r="4196" spans="1:8" s="135" customFormat="1" x14ac:dyDescent="0.25">
      <c r="A4196" s="120">
        <v>44079</v>
      </c>
      <c r="B4196" s="121" t="s">
        <v>47</v>
      </c>
      <c r="C4196" s="102" t="s">
        <v>47</v>
      </c>
      <c r="G4196" s="315"/>
      <c r="H4196" s="114"/>
    </row>
    <row r="4197" spans="1:8" s="135" customFormat="1" x14ac:dyDescent="0.25">
      <c r="A4197" s="120">
        <v>44080</v>
      </c>
      <c r="B4197" s="121" t="s">
        <v>47</v>
      </c>
      <c r="C4197" s="102" t="s">
        <v>47</v>
      </c>
      <c r="G4197" s="315"/>
      <c r="H4197" s="114"/>
    </row>
    <row r="4198" spans="1:8" s="135" customFormat="1" x14ac:dyDescent="0.25">
      <c r="A4198" s="120">
        <v>44081</v>
      </c>
      <c r="B4198" s="121" t="s">
        <v>47</v>
      </c>
      <c r="C4198" s="102" t="s">
        <v>47</v>
      </c>
      <c r="G4198" s="315"/>
      <c r="H4198" s="114"/>
    </row>
    <row r="4199" spans="1:8" s="135" customFormat="1" x14ac:dyDescent="0.25">
      <c r="A4199" s="120">
        <v>44082</v>
      </c>
      <c r="B4199" s="121" t="s">
        <v>47</v>
      </c>
      <c r="C4199" s="102" t="s">
        <v>47</v>
      </c>
      <c r="G4199" s="315"/>
      <c r="H4199" s="114"/>
    </row>
    <row r="4200" spans="1:8" s="135" customFormat="1" x14ac:dyDescent="0.25">
      <c r="A4200" s="120">
        <v>44083</v>
      </c>
      <c r="B4200" s="121" t="s">
        <v>47</v>
      </c>
      <c r="C4200" s="102" t="s">
        <v>47</v>
      </c>
      <c r="G4200" s="315"/>
      <c r="H4200" s="114"/>
    </row>
    <row r="4201" spans="1:8" s="135" customFormat="1" x14ac:dyDescent="0.25">
      <c r="A4201" s="120">
        <v>44084</v>
      </c>
      <c r="B4201" s="121" t="s">
        <v>47</v>
      </c>
      <c r="C4201" s="102" t="s">
        <v>47</v>
      </c>
      <c r="G4201" s="315"/>
      <c r="H4201" s="114"/>
    </row>
    <row r="4202" spans="1:8" s="135" customFormat="1" x14ac:dyDescent="0.25">
      <c r="A4202" s="120">
        <v>44086</v>
      </c>
      <c r="B4202" s="121" t="s">
        <v>47</v>
      </c>
      <c r="C4202" s="102" t="s">
        <v>47</v>
      </c>
      <c r="G4202" s="315"/>
      <c r="H4202" s="114"/>
    </row>
    <row r="4203" spans="1:8" s="135" customFormat="1" x14ac:dyDescent="0.25">
      <c r="A4203" s="120">
        <v>44087</v>
      </c>
      <c r="B4203" s="121" t="s">
        <v>47</v>
      </c>
      <c r="C4203" s="102" t="s">
        <v>47</v>
      </c>
      <c r="G4203" s="315"/>
      <c r="H4203" s="114"/>
    </row>
    <row r="4204" spans="1:8" s="135" customFormat="1" x14ac:dyDescent="0.25">
      <c r="A4204" s="120">
        <v>44088</v>
      </c>
      <c r="B4204" s="121" t="s">
        <v>47</v>
      </c>
      <c r="C4204" s="102" t="s">
        <v>47</v>
      </c>
      <c r="G4204" s="315"/>
      <c r="H4204" s="114"/>
    </row>
    <row r="4205" spans="1:8" s="135" customFormat="1" x14ac:dyDescent="0.25">
      <c r="A4205" s="120">
        <v>44089</v>
      </c>
      <c r="B4205" s="121" t="s">
        <v>47</v>
      </c>
      <c r="C4205" s="102" t="s">
        <v>47</v>
      </c>
      <c r="G4205" s="315"/>
      <c r="H4205" s="114"/>
    </row>
    <row r="4206" spans="1:8" s="135" customFormat="1" x14ac:dyDescent="0.25">
      <c r="A4206" s="120">
        <v>44091</v>
      </c>
      <c r="B4206" s="121" t="s">
        <v>47</v>
      </c>
      <c r="C4206" s="102" t="s">
        <v>47</v>
      </c>
      <c r="G4206" s="315"/>
      <c r="H4206" s="114"/>
    </row>
    <row r="4207" spans="1:8" s="135" customFormat="1" x14ac:dyDescent="0.25">
      <c r="A4207" s="120">
        <v>44092</v>
      </c>
      <c r="B4207" s="121" t="s">
        <v>47</v>
      </c>
      <c r="C4207" s="102" t="s">
        <v>47</v>
      </c>
      <c r="G4207" s="315"/>
      <c r="H4207" s="114"/>
    </row>
    <row r="4208" spans="1:8" s="135" customFormat="1" x14ac:dyDescent="0.25">
      <c r="A4208" s="120">
        <v>44093</v>
      </c>
      <c r="B4208" s="121" t="s">
        <v>47</v>
      </c>
      <c r="C4208" s="102" t="s">
        <v>47</v>
      </c>
      <c r="G4208" s="315"/>
      <c r="H4208" s="114"/>
    </row>
    <row r="4209" spans="1:8" s="135" customFormat="1" x14ac:dyDescent="0.25">
      <c r="A4209" s="120">
        <v>44094</v>
      </c>
      <c r="B4209" s="121" t="s">
        <v>47</v>
      </c>
      <c r="C4209" s="102" t="s">
        <v>47</v>
      </c>
      <c r="G4209" s="315"/>
      <c r="H4209" s="114"/>
    </row>
    <row r="4210" spans="1:8" s="135" customFormat="1" x14ac:dyDescent="0.25">
      <c r="A4210" s="120">
        <v>44097</v>
      </c>
      <c r="B4210" s="121" t="s">
        <v>47</v>
      </c>
      <c r="C4210" s="102" t="s">
        <v>47</v>
      </c>
      <c r="G4210" s="315"/>
      <c r="H4210" s="114"/>
    </row>
    <row r="4211" spans="1:8" s="135" customFormat="1" x14ac:dyDescent="0.25">
      <c r="A4211" s="120">
        <v>44098</v>
      </c>
      <c r="B4211" s="121" t="s">
        <v>47</v>
      </c>
      <c r="C4211" s="102" t="s">
        <v>47</v>
      </c>
      <c r="G4211" s="315"/>
      <c r="H4211" s="114"/>
    </row>
    <row r="4212" spans="1:8" s="135" customFormat="1" x14ac:dyDescent="0.25">
      <c r="A4212" s="120">
        <v>44100</v>
      </c>
      <c r="B4212" s="121" t="s">
        <v>47</v>
      </c>
      <c r="C4212" s="102" t="s">
        <v>47</v>
      </c>
      <c r="G4212" s="315"/>
      <c r="H4212" s="114"/>
    </row>
    <row r="4213" spans="1:8" s="135" customFormat="1" x14ac:dyDescent="0.25">
      <c r="A4213" s="120">
        <v>44101</v>
      </c>
      <c r="B4213" s="121" t="s">
        <v>47</v>
      </c>
      <c r="C4213" s="102" t="s">
        <v>47</v>
      </c>
      <c r="G4213" s="315"/>
      <c r="H4213" s="114"/>
    </row>
    <row r="4214" spans="1:8" s="135" customFormat="1" x14ac:dyDescent="0.25">
      <c r="A4214" s="120">
        <v>44102</v>
      </c>
      <c r="B4214" s="121" t="s">
        <v>47</v>
      </c>
      <c r="C4214" s="102" t="s">
        <v>47</v>
      </c>
      <c r="G4214" s="315"/>
      <c r="H4214" s="114"/>
    </row>
    <row r="4215" spans="1:8" s="135" customFormat="1" x14ac:dyDescent="0.25">
      <c r="A4215" s="120">
        <v>44103</v>
      </c>
      <c r="B4215" s="121" t="s">
        <v>47</v>
      </c>
      <c r="C4215" s="102" t="s">
        <v>47</v>
      </c>
      <c r="G4215" s="315"/>
      <c r="H4215" s="114"/>
    </row>
    <row r="4216" spans="1:8" s="135" customFormat="1" x14ac:dyDescent="0.25">
      <c r="A4216" s="120">
        <v>44104</v>
      </c>
      <c r="B4216" s="121" t="s">
        <v>47</v>
      </c>
      <c r="C4216" s="102" t="s">
        <v>47</v>
      </c>
      <c r="G4216" s="315"/>
      <c r="H4216" s="114"/>
    </row>
    <row r="4217" spans="1:8" s="135" customFormat="1" x14ac:dyDescent="0.25">
      <c r="A4217" s="120">
        <v>44105</v>
      </c>
      <c r="B4217" s="121" t="s">
        <v>47</v>
      </c>
      <c r="C4217" s="102" t="s">
        <v>47</v>
      </c>
      <c r="G4217" s="315"/>
      <c r="H4217" s="114"/>
    </row>
    <row r="4218" spans="1:8" s="135" customFormat="1" x14ac:dyDescent="0.25">
      <c r="A4218" s="120">
        <v>44106</v>
      </c>
      <c r="B4218" s="121" t="s">
        <v>47</v>
      </c>
      <c r="C4218" s="102" t="s">
        <v>47</v>
      </c>
      <c r="G4218" s="315"/>
      <c r="H4218" s="114"/>
    </row>
    <row r="4219" spans="1:8" s="135" customFormat="1" x14ac:dyDescent="0.25">
      <c r="A4219" s="120">
        <v>44107</v>
      </c>
      <c r="B4219" s="121" t="s">
        <v>47</v>
      </c>
      <c r="C4219" s="102" t="s">
        <v>47</v>
      </c>
      <c r="G4219" s="315"/>
      <c r="H4219" s="114"/>
    </row>
    <row r="4220" spans="1:8" s="135" customFormat="1" x14ac:dyDescent="0.25">
      <c r="A4220" s="120">
        <v>44108</v>
      </c>
      <c r="B4220" s="121" t="s">
        <v>47</v>
      </c>
      <c r="C4220" s="102" t="s">
        <v>47</v>
      </c>
      <c r="G4220" s="315"/>
      <c r="H4220" s="114"/>
    </row>
    <row r="4221" spans="1:8" s="135" customFormat="1" x14ac:dyDescent="0.25">
      <c r="A4221" s="120">
        <v>44109</v>
      </c>
      <c r="B4221" s="121" t="s">
        <v>47</v>
      </c>
      <c r="C4221" s="102" t="s">
        <v>47</v>
      </c>
      <c r="G4221" s="315"/>
      <c r="H4221" s="114"/>
    </row>
    <row r="4222" spans="1:8" s="135" customFormat="1" x14ac:dyDescent="0.25">
      <c r="A4222" s="120">
        <v>44110</v>
      </c>
      <c r="B4222" s="121" t="s">
        <v>47</v>
      </c>
      <c r="C4222" s="102" t="s">
        <v>47</v>
      </c>
      <c r="G4222" s="315"/>
      <c r="H4222" s="114"/>
    </row>
    <row r="4223" spans="1:8" s="135" customFormat="1" x14ac:dyDescent="0.25">
      <c r="A4223" s="120">
        <v>44111</v>
      </c>
      <c r="B4223" s="121" t="s">
        <v>47</v>
      </c>
      <c r="C4223" s="102" t="s">
        <v>47</v>
      </c>
      <c r="G4223" s="315"/>
      <c r="H4223" s="114"/>
    </row>
    <row r="4224" spans="1:8" s="135" customFormat="1" x14ac:dyDescent="0.25">
      <c r="A4224" s="120">
        <v>44112</v>
      </c>
      <c r="B4224" s="121" t="s">
        <v>47</v>
      </c>
      <c r="C4224" s="102" t="s">
        <v>47</v>
      </c>
      <c r="G4224" s="315"/>
      <c r="H4224" s="114"/>
    </row>
    <row r="4225" spans="1:8" s="135" customFormat="1" x14ac:dyDescent="0.25">
      <c r="A4225" s="120">
        <v>44113</v>
      </c>
      <c r="B4225" s="121" t="s">
        <v>47</v>
      </c>
      <c r="C4225" s="102" t="s">
        <v>47</v>
      </c>
      <c r="G4225" s="315"/>
      <c r="H4225" s="114"/>
    </row>
    <row r="4226" spans="1:8" s="135" customFormat="1" x14ac:dyDescent="0.25">
      <c r="A4226" s="120">
        <v>44114</v>
      </c>
      <c r="B4226" s="121" t="s">
        <v>47</v>
      </c>
      <c r="C4226" s="102" t="s">
        <v>47</v>
      </c>
      <c r="G4226" s="315"/>
      <c r="H4226" s="114"/>
    </row>
    <row r="4227" spans="1:8" s="135" customFormat="1" x14ac:dyDescent="0.25">
      <c r="A4227" s="120">
        <v>44115</v>
      </c>
      <c r="B4227" s="121" t="s">
        <v>47</v>
      </c>
      <c r="C4227" s="102" t="s">
        <v>47</v>
      </c>
      <c r="G4227" s="315"/>
      <c r="H4227" s="114"/>
    </row>
    <row r="4228" spans="1:8" s="135" customFormat="1" x14ac:dyDescent="0.25">
      <c r="A4228" s="120">
        <v>44117</v>
      </c>
      <c r="B4228" s="121" t="s">
        <v>47</v>
      </c>
      <c r="C4228" s="102" t="s">
        <v>47</v>
      </c>
      <c r="G4228" s="315"/>
      <c r="H4228" s="114"/>
    </row>
    <row r="4229" spans="1:8" s="135" customFormat="1" x14ac:dyDescent="0.25">
      <c r="A4229" s="120">
        <v>44118</v>
      </c>
      <c r="B4229" s="121" t="s">
        <v>47</v>
      </c>
      <c r="C4229" s="102" t="s">
        <v>47</v>
      </c>
      <c r="G4229" s="315"/>
      <c r="H4229" s="114"/>
    </row>
    <row r="4230" spans="1:8" s="135" customFormat="1" x14ac:dyDescent="0.25">
      <c r="A4230" s="120">
        <v>44120</v>
      </c>
      <c r="B4230" s="121" t="s">
        <v>47</v>
      </c>
      <c r="C4230" s="102" t="s">
        <v>47</v>
      </c>
      <c r="G4230" s="315"/>
      <c r="H4230" s="114"/>
    </row>
    <row r="4231" spans="1:8" s="135" customFormat="1" x14ac:dyDescent="0.25">
      <c r="A4231" s="120">
        <v>44121</v>
      </c>
      <c r="B4231" s="121" t="s">
        <v>47</v>
      </c>
      <c r="C4231" s="102" t="s">
        <v>47</v>
      </c>
      <c r="G4231" s="315"/>
      <c r="H4231" s="114"/>
    </row>
    <row r="4232" spans="1:8" s="135" customFormat="1" x14ac:dyDescent="0.25">
      <c r="A4232" s="120">
        <v>44122</v>
      </c>
      <c r="B4232" s="121" t="s">
        <v>47</v>
      </c>
      <c r="C4232" s="102" t="s">
        <v>47</v>
      </c>
      <c r="G4232" s="315"/>
      <c r="H4232" s="114"/>
    </row>
    <row r="4233" spans="1:8" s="135" customFormat="1" x14ac:dyDescent="0.25">
      <c r="A4233" s="120">
        <v>44123</v>
      </c>
      <c r="B4233" s="121" t="s">
        <v>47</v>
      </c>
      <c r="C4233" s="102" t="s">
        <v>47</v>
      </c>
      <c r="G4233" s="315"/>
      <c r="H4233" s="114"/>
    </row>
    <row r="4234" spans="1:8" s="135" customFormat="1" x14ac:dyDescent="0.25">
      <c r="A4234" s="120">
        <v>44124</v>
      </c>
      <c r="B4234" s="121" t="s">
        <v>47</v>
      </c>
      <c r="C4234" s="102" t="s">
        <v>47</v>
      </c>
      <c r="G4234" s="315"/>
      <c r="H4234" s="114"/>
    </row>
    <row r="4235" spans="1:8" s="135" customFormat="1" x14ac:dyDescent="0.25">
      <c r="A4235" s="120">
        <v>44129</v>
      </c>
      <c r="B4235" s="121" t="s">
        <v>47</v>
      </c>
      <c r="C4235" s="102" t="s">
        <v>47</v>
      </c>
      <c r="G4235" s="315"/>
      <c r="H4235" s="114"/>
    </row>
    <row r="4236" spans="1:8" s="135" customFormat="1" x14ac:dyDescent="0.25">
      <c r="A4236" s="120">
        <v>44132</v>
      </c>
      <c r="B4236" s="121" t="s">
        <v>47</v>
      </c>
      <c r="C4236" s="102" t="s">
        <v>47</v>
      </c>
      <c r="G4236" s="315"/>
      <c r="H4236" s="114"/>
    </row>
    <row r="4237" spans="1:8" s="135" customFormat="1" x14ac:dyDescent="0.25">
      <c r="A4237" s="120">
        <v>44134</v>
      </c>
      <c r="B4237" s="121" t="s">
        <v>47</v>
      </c>
      <c r="C4237" s="102" t="s">
        <v>47</v>
      </c>
      <c r="G4237" s="315"/>
      <c r="H4237" s="114"/>
    </row>
    <row r="4238" spans="1:8" s="135" customFormat="1" x14ac:dyDescent="0.25">
      <c r="A4238" s="120">
        <v>44136</v>
      </c>
      <c r="B4238" s="121" t="s">
        <v>47</v>
      </c>
      <c r="C4238" s="102" t="s">
        <v>47</v>
      </c>
      <c r="G4238" s="315"/>
      <c r="H4238" s="114"/>
    </row>
    <row r="4239" spans="1:8" s="135" customFormat="1" x14ac:dyDescent="0.25">
      <c r="A4239" s="120">
        <v>44137</v>
      </c>
      <c r="B4239" s="121" t="s">
        <v>47</v>
      </c>
      <c r="C4239" s="102" t="s">
        <v>47</v>
      </c>
      <c r="G4239" s="315"/>
      <c r="H4239" s="114"/>
    </row>
    <row r="4240" spans="1:8" s="135" customFormat="1" x14ac:dyDescent="0.25">
      <c r="A4240" s="120">
        <v>44138</v>
      </c>
      <c r="B4240" s="121" t="s">
        <v>47</v>
      </c>
      <c r="C4240" s="102" t="s">
        <v>47</v>
      </c>
      <c r="G4240" s="315"/>
      <c r="H4240" s="114"/>
    </row>
    <row r="4241" spans="1:8" s="135" customFormat="1" x14ac:dyDescent="0.25">
      <c r="A4241" s="120">
        <v>44140</v>
      </c>
      <c r="B4241" s="121" t="s">
        <v>47</v>
      </c>
      <c r="C4241" s="102" t="s">
        <v>47</v>
      </c>
      <c r="G4241" s="315"/>
      <c r="H4241" s="114"/>
    </row>
    <row r="4242" spans="1:8" s="135" customFormat="1" x14ac:dyDescent="0.25">
      <c r="A4242" s="120">
        <v>44141</v>
      </c>
      <c r="B4242" s="121" t="s">
        <v>47</v>
      </c>
      <c r="C4242" s="102" t="s">
        <v>47</v>
      </c>
      <c r="G4242" s="315"/>
      <c r="H4242" s="114"/>
    </row>
    <row r="4243" spans="1:8" s="135" customFormat="1" x14ac:dyDescent="0.25">
      <c r="A4243" s="120">
        <v>44142</v>
      </c>
      <c r="B4243" s="121" t="s">
        <v>47</v>
      </c>
      <c r="C4243" s="102" t="s">
        <v>47</v>
      </c>
      <c r="G4243" s="315"/>
      <c r="H4243" s="114"/>
    </row>
    <row r="4244" spans="1:8" s="135" customFormat="1" x14ac:dyDescent="0.25">
      <c r="A4244" s="120">
        <v>44143</v>
      </c>
      <c r="B4244" s="121" t="s">
        <v>47</v>
      </c>
      <c r="C4244" s="102" t="s">
        <v>47</v>
      </c>
      <c r="G4244" s="315"/>
      <c r="H4244" s="114"/>
    </row>
    <row r="4245" spans="1:8" s="135" customFormat="1" x14ac:dyDescent="0.25">
      <c r="A4245" s="120">
        <v>44144</v>
      </c>
      <c r="B4245" s="121" t="s">
        <v>47</v>
      </c>
      <c r="C4245" s="102" t="s">
        <v>47</v>
      </c>
      <c r="G4245" s="315"/>
      <c r="H4245" s="114"/>
    </row>
    <row r="4246" spans="1:8" s="135" customFormat="1" x14ac:dyDescent="0.25">
      <c r="A4246" s="120">
        <v>44145</v>
      </c>
      <c r="B4246" s="121" t="s">
        <v>47</v>
      </c>
      <c r="C4246" s="102" t="s">
        <v>47</v>
      </c>
      <c r="G4246" s="315"/>
      <c r="H4246" s="114"/>
    </row>
    <row r="4247" spans="1:8" s="135" customFormat="1" x14ac:dyDescent="0.25">
      <c r="A4247" s="120">
        <v>44146</v>
      </c>
      <c r="B4247" s="121" t="s">
        <v>47</v>
      </c>
      <c r="C4247" s="102" t="s">
        <v>47</v>
      </c>
      <c r="G4247" s="315"/>
      <c r="H4247" s="114"/>
    </row>
    <row r="4248" spans="1:8" s="135" customFormat="1" x14ac:dyDescent="0.25">
      <c r="A4248" s="120">
        <v>44147</v>
      </c>
      <c r="B4248" s="121" t="s">
        <v>47</v>
      </c>
      <c r="C4248" s="102" t="s">
        <v>47</v>
      </c>
      <c r="G4248" s="315"/>
      <c r="H4248" s="114"/>
    </row>
    <row r="4249" spans="1:8" s="135" customFormat="1" x14ac:dyDescent="0.25">
      <c r="A4249" s="120">
        <v>44149</v>
      </c>
      <c r="B4249" s="121" t="s">
        <v>47</v>
      </c>
      <c r="C4249" s="102" t="s">
        <v>47</v>
      </c>
      <c r="G4249" s="315"/>
      <c r="H4249" s="114"/>
    </row>
    <row r="4250" spans="1:8" s="135" customFormat="1" x14ac:dyDescent="0.25">
      <c r="A4250" s="120">
        <v>44150</v>
      </c>
      <c r="B4250" s="121" t="s">
        <v>47</v>
      </c>
      <c r="C4250" s="102" t="s">
        <v>47</v>
      </c>
      <c r="G4250" s="315"/>
      <c r="H4250" s="114"/>
    </row>
    <row r="4251" spans="1:8" s="135" customFormat="1" x14ac:dyDescent="0.25">
      <c r="A4251" s="120">
        <v>44151</v>
      </c>
      <c r="B4251" s="121" t="s">
        <v>47</v>
      </c>
      <c r="C4251" s="102" t="s">
        <v>47</v>
      </c>
      <c r="G4251" s="315"/>
      <c r="H4251" s="114"/>
    </row>
    <row r="4252" spans="1:8" s="135" customFormat="1" x14ac:dyDescent="0.25">
      <c r="A4252" s="120">
        <v>44153</v>
      </c>
      <c r="B4252" s="121" t="s">
        <v>47</v>
      </c>
      <c r="C4252" s="102" t="s">
        <v>47</v>
      </c>
      <c r="G4252" s="315"/>
      <c r="H4252" s="114"/>
    </row>
    <row r="4253" spans="1:8" s="135" customFormat="1" x14ac:dyDescent="0.25">
      <c r="A4253" s="120">
        <v>44154</v>
      </c>
      <c r="B4253" s="121" t="s">
        <v>47</v>
      </c>
      <c r="C4253" s="102" t="s">
        <v>47</v>
      </c>
      <c r="G4253" s="315"/>
      <c r="H4253" s="114"/>
    </row>
    <row r="4254" spans="1:8" s="135" customFormat="1" x14ac:dyDescent="0.25">
      <c r="A4254" s="120">
        <v>44155</v>
      </c>
      <c r="B4254" s="121" t="s">
        <v>47</v>
      </c>
      <c r="C4254" s="102" t="s">
        <v>47</v>
      </c>
      <c r="G4254" s="315"/>
      <c r="H4254" s="114"/>
    </row>
    <row r="4255" spans="1:8" s="135" customFormat="1" x14ac:dyDescent="0.25">
      <c r="A4255" s="120">
        <v>44156</v>
      </c>
      <c r="B4255" s="121" t="s">
        <v>47</v>
      </c>
      <c r="C4255" s="102" t="s">
        <v>47</v>
      </c>
      <c r="G4255" s="315"/>
      <c r="H4255" s="114"/>
    </row>
    <row r="4256" spans="1:8" s="135" customFormat="1" x14ac:dyDescent="0.25">
      <c r="A4256" s="120">
        <v>44157</v>
      </c>
      <c r="B4256" s="121" t="s">
        <v>47</v>
      </c>
      <c r="C4256" s="102" t="s">
        <v>47</v>
      </c>
      <c r="G4256" s="315"/>
      <c r="H4256" s="114"/>
    </row>
    <row r="4257" spans="1:8" s="135" customFormat="1" x14ac:dyDescent="0.25">
      <c r="A4257" s="120">
        <v>44158</v>
      </c>
      <c r="B4257" s="121" t="s">
        <v>47</v>
      </c>
      <c r="C4257" s="102" t="s">
        <v>47</v>
      </c>
      <c r="G4257" s="315"/>
      <c r="H4257" s="114"/>
    </row>
    <row r="4258" spans="1:8" s="135" customFormat="1" x14ac:dyDescent="0.25">
      <c r="A4258" s="120">
        <v>44159</v>
      </c>
      <c r="B4258" s="121" t="s">
        <v>47</v>
      </c>
      <c r="C4258" s="102" t="s">
        <v>47</v>
      </c>
      <c r="G4258" s="315"/>
      <c r="H4258" s="114"/>
    </row>
    <row r="4259" spans="1:8" s="135" customFormat="1" x14ac:dyDescent="0.25">
      <c r="A4259" s="120">
        <v>44160</v>
      </c>
      <c r="B4259" s="121" t="s">
        <v>47</v>
      </c>
      <c r="C4259" s="102" t="s">
        <v>47</v>
      </c>
      <c r="G4259" s="315"/>
      <c r="H4259" s="114"/>
    </row>
    <row r="4260" spans="1:8" s="135" customFormat="1" x14ac:dyDescent="0.25">
      <c r="A4260" s="120">
        <v>44162</v>
      </c>
      <c r="B4260" s="121" t="s">
        <v>47</v>
      </c>
      <c r="C4260" s="102" t="s">
        <v>47</v>
      </c>
      <c r="G4260" s="315"/>
      <c r="H4260" s="114"/>
    </row>
    <row r="4261" spans="1:8" s="135" customFormat="1" x14ac:dyDescent="0.25">
      <c r="A4261" s="120">
        <v>44164</v>
      </c>
      <c r="B4261" s="121" t="s">
        <v>47</v>
      </c>
      <c r="C4261" s="102" t="s">
        <v>47</v>
      </c>
      <c r="G4261" s="315"/>
      <c r="H4261" s="114"/>
    </row>
    <row r="4262" spans="1:8" s="135" customFormat="1" x14ac:dyDescent="0.25">
      <c r="A4262" s="120">
        <v>44165</v>
      </c>
      <c r="B4262" s="121" t="s">
        <v>47</v>
      </c>
      <c r="C4262" s="102" t="s">
        <v>47</v>
      </c>
      <c r="G4262" s="315"/>
      <c r="H4262" s="114"/>
    </row>
    <row r="4263" spans="1:8" s="135" customFormat="1" x14ac:dyDescent="0.25">
      <c r="A4263" s="120">
        <v>44168</v>
      </c>
      <c r="B4263" s="121" t="s">
        <v>47</v>
      </c>
      <c r="C4263" s="102" t="s">
        <v>47</v>
      </c>
      <c r="G4263" s="315"/>
      <c r="H4263" s="114"/>
    </row>
    <row r="4264" spans="1:8" s="135" customFormat="1" x14ac:dyDescent="0.25">
      <c r="A4264" s="120">
        <v>44171</v>
      </c>
      <c r="B4264" s="121" t="s">
        <v>47</v>
      </c>
      <c r="C4264" s="102" t="s">
        <v>47</v>
      </c>
      <c r="G4264" s="315"/>
      <c r="H4264" s="114"/>
    </row>
    <row r="4265" spans="1:8" s="135" customFormat="1" x14ac:dyDescent="0.25">
      <c r="A4265" s="120">
        <v>44172</v>
      </c>
      <c r="B4265" s="121" t="s">
        <v>47</v>
      </c>
      <c r="C4265" s="102" t="s">
        <v>47</v>
      </c>
      <c r="G4265" s="315"/>
      <c r="H4265" s="114"/>
    </row>
    <row r="4266" spans="1:8" s="135" customFormat="1" x14ac:dyDescent="0.25">
      <c r="A4266" s="120">
        <v>44173</v>
      </c>
      <c r="B4266" s="121" t="s">
        <v>47</v>
      </c>
      <c r="C4266" s="102" t="s">
        <v>47</v>
      </c>
      <c r="G4266" s="315"/>
      <c r="H4266" s="114"/>
    </row>
    <row r="4267" spans="1:8" s="135" customFormat="1" x14ac:dyDescent="0.25">
      <c r="A4267" s="120">
        <v>44174</v>
      </c>
      <c r="B4267" s="121" t="s">
        <v>47</v>
      </c>
      <c r="C4267" s="102" t="s">
        <v>47</v>
      </c>
      <c r="G4267" s="315"/>
      <c r="H4267" s="114"/>
    </row>
    <row r="4268" spans="1:8" s="135" customFormat="1" x14ac:dyDescent="0.25">
      <c r="A4268" s="120">
        <v>44176</v>
      </c>
      <c r="B4268" s="121" t="s">
        <v>47</v>
      </c>
      <c r="C4268" s="102" t="s">
        <v>47</v>
      </c>
      <c r="G4268" s="315"/>
      <c r="H4268" s="114"/>
    </row>
    <row r="4269" spans="1:8" s="135" customFormat="1" x14ac:dyDescent="0.25">
      <c r="A4269" s="120">
        <v>44178</v>
      </c>
      <c r="B4269" s="121" t="s">
        <v>47</v>
      </c>
      <c r="C4269" s="102" t="s">
        <v>47</v>
      </c>
      <c r="G4269" s="315"/>
      <c r="H4269" s="114"/>
    </row>
    <row r="4270" spans="1:8" s="135" customFormat="1" x14ac:dyDescent="0.25">
      <c r="A4270" s="120">
        <v>43903</v>
      </c>
      <c r="B4270" s="121" t="s">
        <v>48</v>
      </c>
      <c r="C4270" s="102" t="s">
        <v>48</v>
      </c>
      <c r="G4270" s="315"/>
      <c r="H4270" s="114"/>
    </row>
    <row r="4271" spans="1:8" s="135" customFormat="1" x14ac:dyDescent="0.25">
      <c r="A4271" s="120">
        <v>43907</v>
      </c>
      <c r="B4271" s="121" t="s">
        <v>48</v>
      </c>
      <c r="C4271" s="102" t="s">
        <v>48</v>
      </c>
      <c r="G4271" s="315"/>
      <c r="H4271" s="114"/>
    </row>
    <row r="4272" spans="1:8" s="135" customFormat="1" x14ac:dyDescent="0.25">
      <c r="A4272" s="120">
        <v>43910</v>
      </c>
      <c r="B4272" s="121" t="s">
        <v>48</v>
      </c>
      <c r="C4272" s="102" t="s">
        <v>48</v>
      </c>
      <c r="G4272" s="315"/>
      <c r="H4272" s="114"/>
    </row>
    <row r="4273" spans="1:8" s="135" customFormat="1" x14ac:dyDescent="0.25">
      <c r="A4273" s="120">
        <v>43915</v>
      </c>
      <c r="B4273" s="121" t="s">
        <v>48</v>
      </c>
      <c r="C4273" s="102" t="s">
        <v>48</v>
      </c>
      <c r="G4273" s="315"/>
      <c r="H4273" s="114"/>
    </row>
    <row r="4274" spans="1:8" s="135" customFormat="1" x14ac:dyDescent="0.25">
      <c r="A4274" s="120">
        <v>43916</v>
      </c>
      <c r="B4274" s="121" t="s">
        <v>48</v>
      </c>
      <c r="C4274" s="102" t="s">
        <v>48</v>
      </c>
      <c r="G4274" s="315"/>
      <c r="H4274" s="114"/>
    </row>
    <row r="4275" spans="1:8" s="135" customFormat="1" x14ac:dyDescent="0.25">
      <c r="A4275" s="120">
        <v>43920</v>
      </c>
      <c r="B4275" s="121" t="s">
        <v>48</v>
      </c>
      <c r="C4275" s="102" t="s">
        <v>48</v>
      </c>
      <c r="G4275" s="315"/>
      <c r="H4275" s="114"/>
    </row>
    <row r="4276" spans="1:8" s="135" customFormat="1" x14ac:dyDescent="0.25">
      <c r="A4276" s="120">
        <v>43923</v>
      </c>
      <c r="B4276" s="121" t="s">
        <v>48</v>
      </c>
      <c r="C4276" s="102" t="s">
        <v>48</v>
      </c>
      <c r="G4276" s="315"/>
      <c r="H4276" s="114"/>
    </row>
    <row r="4277" spans="1:8" s="135" customFormat="1" x14ac:dyDescent="0.25">
      <c r="A4277" s="120">
        <v>43924</v>
      </c>
      <c r="B4277" s="121" t="s">
        <v>48</v>
      </c>
      <c r="C4277" s="102" t="s">
        <v>48</v>
      </c>
      <c r="G4277" s="315"/>
      <c r="H4277" s="114"/>
    </row>
    <row r="4278" spans="1:8" s="135" customFormat="1" x14ac:dyDescent="0.25">
      <c r="A4278" s="120">
        <v>43926</v>
      </c>
      <c r="B4278" s="121" t="s">
        <v>48</v>
      </c>
      <c r="C4278" s="102" t="s">
        <v>48</v>
      </c>
      <c r="G4278" s="315"/>
      <c r="H4278" s="114"/>
    </row>
    <row r="4279" spans="1:8" s="135" customFormat="1" x14ac:dyDescent="0.25">
      <c r="A4279" s="120">
        <v>43929</v>
      </c>
      <c r="B4279" s="121" t="s">
        <v>48</v>
      </c>
      <c r="C4279" s="102" t="s">
        <v>48</v>
      </c>
      <c r="G4279" s="315"/>
      <c r="H4279" s="114"/>
    </row>
    <row r="4280" spans="1:8" s="135" customFormat="1" x14ac:dyDescent="0.25">
      <c r="A4280" s="120">
        <v>43930</v>
      </c>
      <c r="B4280" s="121" t="s">
        <v>48</v>
      </c>
      <c r="C4280" s="102" t="s">
        <v>48</v>
      </c>
      <c r="G4280" s="315"/>
      <c r="H4280" s="114"/>
    </row>
    <row r="4281" spans="1:8" s="135" customFormat="1" x14ac:dyDescent="0.25">
      <c r="A4281" s="120">
        <v>43936</v>
      </c>
      <c r="B4281" s="121" t="s">
        <v>48</v>
      </c>
      <c r="C4281" s="102" t="s">
        <v>48</v>
      </c>
      <c r="G4281" s="315"/>
      <c r="H4281" s="114"/>
    </row>
    <row r="4282" spans="1:8" s="135" customFormat="1" x14ac:dyDescent="0.25">
      <c r="A4282" s="120">
        <v>43948</v>
      </c>
      <c r="B4282" s="121" t="s">
        <v>48</v>
      </c>
      <c r="C4282" s="102" t="s">
        <v>48</v>
      </c>
      <c r="G4282" s="315"/>
      <c r="H4282" s="114"/>
    </row>
    <row r="4283" spans="1:8" s="135" customFormat="1" x14ac:dyDescent="0.25">
      <c r="A4283" s="120">
        <v>43951</v>
      </c>
      <c r="B4283" s="121" t="s">
        <v>48</v>
      </c>
      <c r="C4283" s="102" t="s">
        <v>48</v>
      </c>
      <c r="G4283" s="315"/>
      <c r="H4283" s="114"/>
    </row>
    <row r="4284" spans="1:8" s="135" customFormat="1" x14ac:dyDescent="0.25">
      <c r="A4284" s="120">
        <v>43953</v>
      </c>
      <c r="B4284" s="121" t="s">
        <v>48</v>
      </c>
      <c r="C4284" s="102" t="s">
        <v>48</v>
      </c>
      <c r="G4284" s="315"/>
      <c r="H4284" s="114"/>
    </row>
    <row r="4285" spans="1:8" s="135" customFormat="1" x14ac:dyDescent="0.25">
      <c r="A4285" s="120">
        <v>43956</v>
      </c>
      <c r="B4285" s="121" t="s">
        <v>48</v>
      </c>
      <c r="C4285" s="102" t="s">
        <v>48</v>
      </c>
      <c r="G4285" s="315"/>
      <c r="H4285" s="114"/>
    </row>
    <row r="4286" spans="1:8" s="135" customFormat="1" x14ac:dyDescent="0.25">
      <c r="A4286" s="120">
        <v>43963</v>
      </c>
      <c r="B4286" s="121" t="s">
        <v>48</v>
      </c>
      <c r="C4286" s="102" t="s">
        <v>48</v>
      </c>
      <c r="G4286" s="315"/>
      <c r="H4286" s="114"/>
    </row>
    <row r="4287" spans="1:8" s="135" customFormat="1" x14ac:dyDescent="0.25">
      <c r="A4287" s="120">
        <v>43979</v>
      </c>
      <c r="B4287" s="121" t="s">
        <v>48</v>
      </c>
      <c r="C4287" s="102" t="s">
        <v>48</v>
      </c>
      <c r="G4287" s="315"/>
      <c r="H4287" s="114"/>
    </row>
    <row r="4288" spans="1:8" s="135" customFormat="1" x14ac:dyDescent="0.25">
      <c r="A4288" s="120">
        <v>43981</v>
      </c>
      <c r="B4288" s="121" t="s">
        <v>48</v>
      </c>
      <c r="C4288" s="102" t="s">
        <v>48</v>
      </c>
      <c r="G4288" s="315"/>
      <c r="H4288" s="114"/>
    </row>
    <row r="4289" spans="1:8" s="135" customFormat="1" x14ac:dyDescent="0.25">
      <c r="A4289" s="120">
        <v>43983</v>
      </c>
      <c r="B4289" s="121" t="s">
        <v>48</v>
      </c>
      <c r="C4289" s="102" t="s">
        <v>48</v>
      </c>
      <c r="G4289" s="315"/>
      <c r="H4289" s="114"/>
    </row>
    <row r="4290" spans="1:8" s="135" customFormat="1" x14ac:dyDescent="0.25">
      <c r="A4290" s="120">
        <v>43985</v>
      </c>
      <c r="B4290" s="121" t="s">
        <v>48</v>
      </c>
      <c r="C4290" s="102" t="s">
        <v>48</v>
      </c>
      <c r="G4290" s="315"/>
      <c r="H4290" s="114"/>
    </row>
    <row r="4291" spans="1:8" s="135" customFormat="1" x14ac:dyDescent="0.25">
      <c r="A4291" s="120">
        <v>43986</v>
      </c>
      <c r="B4291" s="121" t="s">
        <v>48</v>
      </c>
      <c r="C4291" s="102" t="s">
        <v>48</v>
      </c>
      <c r="G4291" s="315"/>
      <c r="H4291" s="114"/>
    </row>
    <row r="4292" spans="1:8" s="135" customFormat="1" x14ac:dyDescent="0.25">
      <c r="A4292" s="120">
        <v>43987</v>
      </c>
      <c r="B4292" s="121" t="s">
        <v>48</v>
      </c>
      <c r="C4292" s="102" t="s">
        <v>48</v>
      </c>
      <c r="G4292" s="315"/>
      <c r="H4292" s="114"/>
    </row>
    <row r="4293" spans="1:8" s="135" customFormat="1" x14ac:dyDescent="0.25">
      <c r="A4293" s="120">
        <v>43988</v>
      </c>
      <c r="B4293" s="121" t="s">
        <v>48</v>
      </c>
      <c r="C4293" s="102" t="s">
        <v>48</v>
      </c>
      <c r="G4293" s="315"/>
      <c r="H4293" s="114"/>
    </row>
    <row r="4294" spans="1:8" s="135" customFormat="1" x14ac:dyDescent="0.25">
      <c r="A4294" s="120">
        <v>43989</v>
      </c>
      <c r="B4294" s="121" t="s">
        <v>48</v>
      </c>
      <c r="C4294" s="102" t="s">
        <v>48</v>
      </c>
      <c r="G4294" s="315"/>
      <c r="H4294" s="114"/>
    </row>
    <row r="4295" spans="1:8" s="135" customFormat="1" x14ac:dyDescent="0.25">
      <c r="A4295" s="120">
        <v>43990</v>
      </c>
      <c r="B4295" s="121" t="s">
        <v>48</v>
      </c>
      <c r="C4295" s="102" t="s">
        <v>48</v>
      </c>
      <c r="G4295" s="315"/>
      <c r="H4295" s="114"/>
    </row>
    <row r="4296" spans="1:8" s="135" customFormat="1" x14ac:dyDescent="0.25">
      <c r="A4296" s="120">
        <v>43991</v>
      </c>
      <c r="B4296" s="121" t="s">
        <v>48</v>
      </c>
      <c r="C4296" s="102" t="s">
        <v>48</v>
      </c>
      <c r="G4296" s="315"/>
      <c r="H4296" s="114"/>
    </row>
    <row r="4297" spans="1:8" s="135" customFormat="1" x14ac:dyDescent="0.25">
      <c r="A4297" s="120">
        <v>43992</v>
      </c>
      <c r="B4297" s="121" t="s">
        <v>48</v>
      </c>
      <c r="C4297" s="102" t="s">
        <v>48</v>
      </c>
      <c r="G4297" s="315"/>
      <c r="H4297" s="114"/>
    </row>
    <row r="4298" spans="1:8" s="135" customFormat="1" x14ac:dyDescent="0.25">
      <c r="A4298" s="120">
        <v>43993</v>
      </c>
      <c r="B4298" s="121" t="s">
        <v>48</v>
      </c>
      <c r="C4298" s="102" t="s">
        <v>48</v>
      </c>
      <c r="G4298" s="315"/>
      <c r="H4298" s="114"/>
    </row>
    <row r="4299" spans="1:8" s="135" customFormat="1" x14ac:dyDescent="0.25">
      <c r="A4299" s="120">
        <v>43994</v>
      </c>
      <c r="B4299" s="121" t="s">
        <v>48</v>
      </c>
      <c r="C4299" s="102" t="s">
        <v>48</v>
      </c>
      <c r="G4299" s="315"/>
      <c r="H4299" s="114"/>
    </row>
    <row r="4300" spans="1:8" s="135" customFormat="1" x14ac:dyDescent="0.25">
      <c r="A4300" s="120">
        <v>43995</v>
      </c>
      <c r="B4300" s="121" t="s">
        <v>48</v>
      </c>
      <c r="C4300" s="102" t="s">
        <v>48</v>
      </c>
      <c r="G4300" s="315"/>
      <c r="H4300" s="114"/>
    </row>
    <row r="4301" spans="1:8" s="135" customFormat="1" x14ac:dyDescent="0.25">
      <c r="A4301" s="120">
        <v>43996</v>
      </c>
      <c r="B4301" s="121" t="s">
        <v>48</v>
      </c>
      <c r="C4301" s="102" t="s">
        <v>48</v>
      </c>
      <c r="G4301" s="315"/>
      <c r="H4301" s="114"/>
    </row>
    <row r="4302" spans="1:8" s="135" customFormat="1" x14ac:dyDescent="0.25">
      <c r="A4302" s="120">
        <v>43998</v>
      </c>
      <c r="B4302" s="121" t="s">
        <v>48</v>
      </c>
      <c r="C4302" s="102" t="s">
        <v>48</v>
      </c>
      <c r="G4302" s="315"/>
      <c r="H4302" s="114"/>
    </row>
    <row r="4303" spans="1:8" s="135" customFormat="1" x14ac:dyDescent="0.25">
      <c r="A4303" s="120">
        <v>43999</v>
      </c>
      <c r="B4303" s="121" t="s">
        <v>48</v>
      </c>
      <c r="C4303" s="102" t="s">
        <v>48</v>
      </c>
      <c r="G4303" s="315"/>
      <c r="H4303" s="114"/>
    </row>
    <row r="4304" spans="1:8" s="135" customFormat="1" x14ac:dyDescent="0.25">
      <c r="A4304" s="120">
        <v>44000</v>
      </c>
      <c r="B4304" s="121" t="s">
        <v>48</v>
      </c>
      <c r="C4304" s="102" t="s">
        <v>48</v>
      </c>
      <c r="G4304" s="315"/>
      <c r="H4304" s="114"/>
    </row>
    <row r="4305" spans="1:8" s="135" customFormat="1" x14ac:dyDescent="0.25">
      <c r="A4305" s="120">
        <v>44001</v>
      </c>
      <c r="B4305" s="121" t="s">
        <v>48</v>
      </c>
      <c r="C4305" s="102" t="s">
        <v>48</v>
      </c>
      <c r="G4305" s="315"/>
      <c r="H4305" s="114"/>
    </row>
    <row r="4306" spans="1:8" s="135" customFormat="1" x14ac:dyDescent="0.25">
      <c r="A4306" s="120">
        <v>44002</v>
      </c>
      <c r="B4306" s="121" t="s">
        <v>48</v>
      </c>
      <c r="C4306" s="102" t="s">
        <v>48</v>
      </c>
      <c r="G4306" s="315"/>
      <c r="H4306" s="114"/>
    </row>
    <row r="4307" spans="1:8" s="135" customFormat="1" x14ac:dyDescent="0.25">
      <c r="A4307" s="120">
        <v>44003</v>
      </c>
      <c r="B4307" s="121" t="s">
        <v>48</v>
      </c>
      <c r="C4307" s="102" t="s">
        <v>48</v>
      </c>
      <c r="G4307" s="315"/>
      <c r="H4307" s="114"/>
    </row>
    <row r="4308" spans="1:8" s="135" customFormat="1" x14ac:dyDescent="0.25">
      <c r="A4308" s="120">
        <v>44004</v>
      </c>
      <c r="B4308" s="121" t="s">
        <v>48</v>
      </c>
      <c r="C4308" s="102" t="s">
        <v>48</v>
      </c>
      <c r="G4308" s="315"/>
      <c r="H4308" s="114"/>
    </row>
    <row r="4309" spans="1:8" s="135" customFormat="1" x14ac:dyDescent="0.25">
      <c r="A4309" s="120">
        <v>44005</v>
      </c>
      <c r="B4309" s="121" t="s">
        <v>48</v>
      </c>
      <c r="C4309" s="102" t="s">
        <v>48</v>
      </c>
      <c r="G4309" s="315"/>
      <c r="H4309" s="114"/>
    </row>
    <row r="4310" spans="1:8" s="135" customFormat="1" x14ac:dyDescent="0.25">
      <c r="A4310" s="120">
        <v>44006</v>
      </c>
      <c r="B4310" s="121" t="s">
        <v>48</v>
      </c>
      <c r="C4310" s="102" t="s">
        <v>48</v>
      </c>
      <c r="G4310" s="315"/>
      <c r="H4310" s="114"/>
    </row>
    <row r="4311" spans="1:8" s="135" customFormat="1" x14ac:dyDescent="0.25">
      <c r="A4311" s="120">
        <v>44007</v>
      </c>
      <c r="B4311" s="121" t="s">
        <v>48</v>
      </c>
      <c r="C4311" s="102" t="s">
        <v>48</v>
      </c>
      <c r="G4311" s="315"/>
      <c r="H4311" s="114"/>
    </row>
    <row r="4312" spans="1:8" s="135" customFormat="1" x14ac:dyDescent="0.25">
      <c r="A4312" s="120">
        <v>44008</v>
      </c>
      <c r="B4312" s="121" t="s">
        <v>48</v>
      </c>
      <c r="C4312" s="102" t="s">
        <v>48</v>
      </c>
      <c r="G4312" s="315"/>
      <c r="H4312" s="114"/>
    </row>
    <row r="4313" spans="1:8" s="135" customFormat="1" x14ac:dyDescent="0.25">
      <c r="A4313" s="120">
        <v>44009</v>
      </c>
      <c r="B4313" s="121" t="s">
        <v>48</v>
      </c>
      <c r="C4313" s="102" t="s">
        <v>48</v>
      </c>
      <c r="G4313" s="315"/>
      <c r="H4313" s="114"/>
    </row>
    <row r="4314" spans="1:8" s="135" customFormat="1" x14ac:dyDescent="0.25">
      <c r="A4314" s="120">
        <v>44010</v>
      </c>
      <c r="B4314" s="121" t="s">
        <v>48</v>
      </c>
      <c r="C4314" s="102" t="s">
        <v>48</v>
      </c>
      <c r="G4314" s="315"/>
      <c r="H4314" s="114"/>
    </row>
    <row r="4315" spans="1:8" s="135" customFormat="1" x14ac:dyDescent="0.25">
      <c r="A4315" s="120">
        <v>44011</v>
      </c>
      <c r="B4315" s="121" t="s">
        <v>48</v>
      </c>
      <c r="C4315" s="102" t="s">
        <v>48</v>
      </c>
      <c r="G4315" s="315"/>
      <c r="H4315" s="114"/>
    </row>
    <row r="4316" spans="1:8" s="135" customFormat="1" x14ac:dyDescent="0.25">
      <c r="A4316" s="120">
        <v>44012</v>
      </c>
      <c r="B4316" s="121" t="s">
        <v>48</v>
      </c>
      <c r="C4316" s="102" t="s">
        <v>48</v>
      </c>
      <c r="G4316" s="315"/>
      <c r="H4316" s="114"/>
    </row>
    <row r="4317" spans="1:8" s="135" customFormat="1" x14ac:dyDescent="0.25">
      <c r="A4317" s="120">
        <v>44013</v>
      </c>
      <c r="B4317" s="121" t="s">
        <v>48</v>
      </c>
      <c r="C4317" s="102" t="s">
        <v>48</v>
      </c>
      <c r="G4317" s="315"/>
      <c r="H4317" s="114"/>
    </row>
    <row r="4318" spans="1:8" s="135" customFormat="1" x14ac:dyDescent="0.25">
      <c r="A4318" s="120">
        <v>44014</v>
      </c>
      <c r="B4318" s="121" t="s">
        <v>48</v>
      </c>
      <c r="C4318" s="102" t="s">
        <v>48</v>
      </c>
      <c r="G4318" s="315"/>
      <c r="H4318" s="114"/>
    </row>
    <row r="4319" spans="1:8" s="135" customFormat="1" x14ac:dyDescent="0.25">
      <c r="A4319" s="120">
        <v>44015</v>
      </c>
      <c r="B4319" s="121" t="s">
        <v>48</v>
      </c>
      <c r="C4319" s="102" t="s">
        <v>48</v>
      </c>
      <c r="G4319" s="315"/>
      <c r="H4319" s="114"/>
    </row>
    <row r="4320" spans="1:8" s="135" customFormat="1" x14ac:dyDescent="0.25">
      <c r="A4320" s="120">
        <v>44016</v>
      </c>
      <c r="B4320" s="121" t="s">
        <v>48</v>
      </c>
      <c r="C4320" s="102" t="s">
        <v>48</v>
      </c>
      <c r="G4320" s="315"/>
      <c r="H4320" s="114"/>
    </row>
    <row r="4321" spans="1:8" s="135" customFormat="1" x14ac:dyDescent="0.25">
      <c r="A4321" s="120">
        <v>44017</v>
      </c>
      <c r="B4321" s="121" t="s">
        <v>48</v>
      </c>
      <c r="C4321" s="102" t="s">
        <v>48</v>
      </c>
      <c r="G4321" s="315"/>
      <c r="H4321" s="114"/>
    </row>
    <row r="4322" spans="1:8" s="135" customFormat="1" x14ac:dyDescent="0.25">
      <c r="A4322" s="120">
        <v>44018</v>
      </c>
      <c r="B4322" s="121" t="s">
        <v>48</v>
      </c>
      <c r="C4322" s="102" t="s">
        <v>48</v>
      </c>
      <c r="G4322" s="315"/>
      <c r="H4322" s="114"/>
    </row>
    <row r="4323" spans="1:8" s="135" customFormat="1" x14ac:dyDescent="0.25">
      <c r="A4323" s="120">
        <v>44019</v>
      </c>
      <c r="B4323" s="121" t="s">
        <v>48</v>
      </c>
      <c r="C4323" s="102" t="s">
        <v>48</v>
      </c>
      <c r="G4323" s="315"/>
      <c r="H4323" s="114"/>
    </row>
    <row r="4324" spans="1:8" s="135" customFormat="1" x14ac:dyDescent="0.25">
      <c r="A4324" s="120">
        <v>44020</v>
      </c>
      <c r="B4324" s="121" t="s">
        <v>48</v>
      </c>
      <c r="C4324" s="102" t="s">
        <v>48</v>
      </c>
      <c r="G4324" s="315"/>
      <c r="H4324" s="114"/>
    </row>
    <row r="4325" spans="1:8" s="135" customFormat="1" x14ac:dyDescent="0.25">
      <c r="A4325" s="120">
        <v>44021</v>
      </c>
      <c r="B4325" s="121" t="s">
        <v>48</v>
      </c>
      <c r="C4325" s="102" t="s">
        <v>48</v>
      </c>
      <c r="G4325" s="315"/>
      <c r="H4325" s="114"/>
    </row>
    <row r="4326" spans="1:8" s="135" customFormat="1" x14ac:dyDescent="0.25">
      <c r="A4326" s="120">
        <v>44022</v>
      </c>
      <c r="B4326" s="121" t="s">
        <v>48</v>
      </c>
      <c r="C4326" s="102" t="s">
        <v>48</v>
      </c>
      <c r="G4326" s="315"/>
      <c r="H4326" s="114"/>
    </row>
    <row r="4327" spans="1:8" s="135" customFormat="1" x14ac:dyDescent="0.25">
      <c r="A4327" s="120">
        <v>44023</v>
      </c>
      <c r="B4327" s="121" t="s">
        <v>48</v>
      </c>
      <c r="C4327" s="102" t="s">
        <v>48</v>
      </c>
      <c r="G4327" s="315"/>
      <c r="H4327" s="114"/>
    </row>
    <row r="4328" spans="1:8" s="135" customFormat="1" x14ac:dyDescent="0.25">
      <c r="A4328" s="120">
        <v>44024</v>
      </c>
      <c r="B4328" s="121" t="s">
        <v>48</v>
      </c>
      <c r="C4328" s="102" t="s">
        <v>48</v>
      </c>
      <c r="G4328" s="315"/>
      <c r="H4328" s="114"/>
    </row>
    <row r="4329" spans="1:8" s="135" customFormat="1" x14ac:dyDescent="0.25">
      <c r="A4329" s="120">
        <v>44025</v>
      </c>
      <c r="B4329" s="121" t="s">
        <v>48</v>
      </c>
      <c r="C4329" s="102" t="s">
        <v>48</v>
      </c>
      <c r="G4329" s="315"/>
      <c r="H4329" s="114"/>
    </row>
    <row r="4330" spans="1:8" s="135" customFormat="1" x14ac:dyDescent="0.25">
      <c r="A4330" s="120">
        <v>44026</v>
      </c>
      <c r="B4330" s="121" t="s">
        <v>48</v>
      </c>
      <c r="C4330" s="102" t="s">
        <v>48</v>
      </c>
      <c r="G4330" s="315"/>
      <c r="H4330" s="114"/>
    </row>
    <row r="4331" spans="1:8" s="135" customFormat="1" x14ac:dyDescent="0.25">
      <c r="A4331" s="120">
        <v>44027</v>
      </c>
      <c r="B4331" s="121" t="s">
        <v>48</v>
      </c>
      <c r="C4331" s="102" t="s">
        <v>48</v>
      </c>
      <c r="G4331" s="315"/>
      <c r="H4331" s="114"/>
    </row>
    <row r="4332" spans="1:8" s="135" customFormat="1" x14ac:dyDescent="0.25">
      <c r="A4332" s="120">
        <v>44028</v>
      </c>
      <c r="B4332" s="121" t="s">
        <v>48</v>
      </c>
      <c r="C4332" s="102" t="s">
        <v>48</v>
      </c>
      <c r="G4332" s="315"/>
      <c r="H4332" s="114"/>
    </row>
    <row r="4333" spans="1:8" s="135" customFormat="1" x14ac:dyDescent="0.25">
      <c r="A4333" s="120">
        <v>44029</v>
      </c>
      <c r="B4333" s="121" t="s">
        <v>48</v>
      </c>
      <c r="C4333" s="102" t="s">
        <v>48</v>
      </c>
      <c r="G4333" s="315"/>
      <c r="H4333" s="114"/>
    </row>
    <row r="4334" spans="1:8" s="135" customFormat="1" x14ac:dyDescent="0.25">
      <c r="A4334" s="120">
        <v>44030</v>
      </c>
      <c r="B4334" s="121" t="s">
        <v>48</v>
      </c>
      <c r="C4334" s="102" t="s">
        <v>48</v>
      </c>
      <c r="G4334" s="315"/>
      <c r="H4334" s="114"/>
    </row>
    <row r="4335" spans="1:8" s="135" customFormat="1" x14ac:dyDescent="0.25">
      <c r="A4335" s="120">
        <v>44031</v>
      </c>
      <c r="B4335" s="121" t="s">
        <v>48</v>
      </c>
      <c r="C4335" s="102" t="s">
        <v>48</v>
      </c>
      <c r="G4335" s="315"/>
      <c r="H4335" s="114"/>
    </row>
    <row r="4336" spans="1:8" s="135" customFormat="1" x14ac:dyDescent="0.25">
      <c r="A4336" s="120">
        <v>44032</v>
      </c>
      <c r="B4336" s="121" t="s">
        <v>48</v>
      </c>
      <c r="C4336" s="102" t="s">
        <v>48</v>
      </c>
      <c r="G4336" s="315"/>
      <c r="H4336" s="114"/>
    </row>
    <row r="4337" spans="1:8" s="135" customFormat="1" x14ac:dyDescent="0.25">
      <c r="A4337" s="120">
        <v>44033</v>
      </c>
      <c r="B4337" s="121" t="s">
        <v>48</v>
      </c>
      <c r="C4337" s="102" t="s">
        <v>48</v>
      </c>
      <c r="G4337" s="315"/>
      <c r="H4337" s="114"/>
    </row>
    <row r="4338" spans="1:8" s="135" customFormat="1" x14ac:dyDescent="0.25">
      <c r="A4338" s="120">
        <v>44034</v>
      </c>
      <c r="B4338" s="121" t="s">
        <v>48</v>
      </c>
      <c r="C4338" s="102" t="s">
        <v>48</v>
      </c>
      <c r="G4338" s="315"/>
      <c r="H4338" s="114"/>
    </row>
    <row r="4339" spans="1:8" s="135" customFormat="1" x14ac:dyDescent="0.25">
      <c r="A4339" s="120">
        <v>44035</v>
      </c>
      <c r="B4339" s="121" t="s">
        <v>48</v>
      </c>
      <c r="C4339" s="102" t="s">
        <v>48</v>
      </c>
      <c r="G4339" s="315"/>
      <c r="H4339" s="114"/>
    </row>
    <row r="4340" spans="1:8" s="135" customFormat="1" x14ac:dyDescent="0.25">
      <c r="A4340" s="120">
        <v>44036</v>
      </c>
      <c r="B4340" s="121" t="s">
        <v>48</v>
      </c>
      <c r="C4340" s="102" t="s">
        <v>48</v>
      </c>
      <c r="G4340" s="315"/>
      <c r="H4340" s="114"/>
    </row>
    <row r="4341" spans="1:8" s="135" customFormat="1" x14ac:dyDescent="0.25">
      <c r="A4341" s="120">
        <v>44037</v>
      </c>
      <c r="B4341" s="121" t="s">
        <v>48</v>
      </c>
      <c r="C4341" s="102" t="s">
        <v>48</v>
      </c>
      <c r="G4341" s="315"/>
      <c r="H4341" s="114"/>
    </row>
    <row r="4342" spans="1:8" s="135" customFormat="1" x14ac:dyDescent="0.25">
      <c r="A4342" s="120">
        <v>44038</v>
      </c>
      <c r="B4342" s="121" t="s">
        <v>48</v>
      </c>
      <c r="C4342" s="102" t="s">
        <v>48</v>
      </c>
      <c r="G4342" s="315"/>
      <c r="H4342" s="114"/>
    </row>
    <row r="4343" spans="1:8" s="135" customFormat="1" x14ac:dyDescent="0.25">
      <c r="A4343" s="120">
        <v>44039</v>
      </c>
      <c r="B4343" s="121" t="s">
        <v>48</v>
      </c>
      <c r="C4343" s="102" t="s">
        <v>48</v>
      </c>
      <c r="G4343" s="315"/>
      <c r="H4343" s="114"/>
    </row>
    <row r="4344" spans="1:8" s="135" customFormat="1" x14ac:dyDescent="0.25">
      <c r="A4344" s="120">
        <v>44040</v>
      </c>
      <c r="B4344" s="121" t="s">
        <v>48</v>
      </c>
      <c r="C4344" s="102" t="s">
        <v>48</v>
      </c>
      <c r="G4344" s="315"/>
      <c r="H4344" s="114"/>
    </row>
    <row r="4345" spans="1:8" s="135" customFormat="1" x14ac:dyDescent="0.25">
      <c r="A4345" s="120">
        <v>44041</v>
      </c>
      <c r="B4345" s="121" t="s">
        <v>48</v>
      </c>
      <c r="C4345" s="102" t="s">
        <v>48</v>
      </c>
      <c r="G4345" s="315"/>
      <c r="H4345" s="114"/>
    </row>
    <row r="4346" spans="1:8" s="135" customFormat="1" x14ac:dyDescent="0.25">
      <c r="A4346" s="120">
        <v>44042</v>
      </c>
      <c r="B4346" s="121" t="s">
        <v>48</v>
      </c>
      <c r="C4346" s="102" t="s">
        <v>48</v>
      </c>
      <c r="G4346" s="315"/>
      <c r="H4346" s="114"/>
    </row>
    <row r="4347" spans="1:8" s="135" customFormat="1" x14ac:dyDescent="0.25">
      <c r="A4347" s="120">
        <v>44043</v>
      </c>
      <c r="B4347" s="121" t="s">
        <v>48</v>
      </c>
      <c r="C4347" s="102" t="s">
        <v>48</v>
      </c>
      <c r="G4347" s="315"/>
      <c r="H4347" s="114"/>
    </row>
    <row r="4348" spans="1:8" s="135" customFormat="1" x14ac:dyDescent="0.25">
      <c r="A4348" s="120">
        <v>44044</v>
      </c>
      <c r="B4348" s="121" t="s">
        <v>48</v>
      </c>
      <c r="C4348" s="102" t="s">
        <v>48</v>
      </c>
      <c r="G4348" s="315"/>
      <c r="H4348" s="114"/>
    </row>
    <row r="4349" spans="1:8" s="135" customFormat="1" x14ac:dyDescent="0.25">
      <c r="A4349" s="120">
        <v>44045</v>
      </c>
      <c r="B4349" s="121" t="s">
        <v>48</v>
      </c>
      <c r="C4349" s="102" t="s">
        <v>48</v>
      </c>
      <c r="G4349" s="315"/>
      <c r="H4349" s="114"/>
    </row>
    <row r="4350" spans="1:8" s="135" customFormat="1" x14ac:dyDescent="0.25">
      <c r="A4350" s="120">
        <v>44046</v>
      </c>
      <c r="B4350" s="121" t="s">
        <v>48</v>
      </c>
      <c r="C4350" s="102" t="s">
        <v>48</v>
      </c>
      <c r="G4350" s="315"/>
      <c r="H4350" s="114"/>
    </row>
    <row r="4351" spans="1:8" s="135" customFormat="1" x14ac:dyDescent="0.25">
      <c r="A4351" s="120">
        <v>44047</v>
      </c>
      <c r="B4351" s="121" t="s">
        <v>48</v>
      </c>
      <c r="C4351" s="102" t="s">
        <v>48</v>
      </c>
      <c r="G4351" s="315"/>
      <c r="H4351" s="114"/>
    </row>
    <row r="4352" spans="1:8" s="135" customFormat="1" x14ac:dyDescent="0.25">
      <c r="A4352" s="120">
        <v>44048</v>
      </c>
      <c r="B4352" s="121" t="s">
        <v>48</v>
      </c>
      <c r="C4352" s="102" t="s">
        <v>48</v>
      </c>
      <c r="G4352" s="315"/>
      <c r="H4352" s="114"/>
    </row>
    <row r="4353" spans="1:8" s="135" customFormat="1" x14ac:dyDescent="0.25">
      <c r="A4353" s="120">
        <v>44049</v>
      </c>
      <c r="B4353" s="121" t="s">
        <v>48</v>
      </c>
      <c r="C4353" s="102" t="s">
        <v>48</v>
      </c>
      <c r="G4353" s="315"/>
      <c r="H4353" s="114"/>
    </row>
    <row r="4354" spans="1:8" s="135" customFormat="1" x14ac:dyDescent="0.25">
      <c r="A4354" s="120">
        <v>44050</v>
      </c>
      <c r="B4354" s="121" t="s">
        <v>48</v>
      </c>
      <c r="C4354" s="102" t="s">
        <v>48</v>
      </c>
      <c r="G4354" s="315"/>
      <c r="H4354" s="114"/>
    </row>
    <row r="4355" spans="1:8" s="135" customFormat="1" x14ac:dyDescent="0.25">
      <c r="A4355" s="120">
        <v>44051</v>
      </c>
      <c r="B4355" s="121" t="s">
        <v>48</v>
      </c>
      <c r="C4355" s="102" t="s">
        <v>48</v>
      </c>
      <c r="G4355" s="315"/>
      <c r="H4355" s="114"/>
    </row>
    <row r="4356" spans="1:8" s="135" customFormat="1" x14ac:dyDescent="0.25">
      <c r="A4356" s="120">
        <v>44052</v>
      </c>
      <c r="B4356" s="121" t="s">
        <v>48</v>
      </c>
      <c r="C4356" s="102" t="s">
        <v>48</v>
      </c>
      <c r="G4356" s="315"/>
      <c r="H4356" s="114"/>
    </row>
    <row r="4357" spans="1:8" s="135" customFormat="1" x14ac:dyDescent="0.25">
      <c r="A4357" s="120">
        <v>44053</v>
      </c>
      <c r="B4357" s="121" t="s">
        <v>48</v>
      </c>
      <c r="C4357" s="102" t="s">
        <v>48</v>
      </c>
      <c r="G4357" s="315"/>
      <c r="H4357" s="114"/>
    </row>
    <row r="4358" spans="1:8" s="135" customFormat="1" x14ac:dyDescent="0.25">
      <c r="A4358" s="120">
        <v>44054</v>
      </c>
      <c r="B4358" s="121" t="s">
        <v>48</v>
      </c>
      <c r="C4358" s="102" t="s">
        <v>48</v>
      </c>
      <c r="G4358" s="315"/>
      <c r="H4358" s="114"/>
    </row>
    <row r="4359" spans="1:8" s="135" customFormat="1" x14ac:dyDescent="0.25">
      <c r="A4359" s="120">
        <v>44055</v>
      </c>
      <c r="B4359" s="121" t="s">
        <v>48</v>
      </c>
      <c r="C4359" s="102" t="s">
        <v>48</v>
      </c>
      <c r="G4359" s="315"/>
      <c r="H4359" s="114"/>
    </row>
    <row r="4360" spans="1:8" s="135" customFormat="1" x14ac:dyDescent="0.25">
      <c r="A4360" s="120">
        <v>44056</v>
      </c>
      <c r="B4360" s="121" t="s">
        <v>48</v>
      </c>
      <c r="C4360" s="102" t="s">
        <v>48</v>
      </c>
      <c r="G4360" s="315"/>
      <c r="H4360" s="114"/>
    </row>
    <row r="4361" spans="1:8" s="135" customFormat="1" x14ac:dyDescent="0.25">
      <c r="A4361" s="120">
        <v>44057</v>
      </c>
      <c r="B4361" s="121" t="s">
        <v>48</v>
      </c>
      <c r="C4361" s="102" t="s">
        <v>48</v>
      </c>
      <c r="G4361" s="315"/>
      <c r="H4361" s="114"/>
    </row>
    <row r="4362" spans="1:8" s="135" customFormat="1" x14ac:dyDescent="0.25">
      <c r="A4362" s="120">
        <v>44058</v>
      </c>
      <c r="B4362" s="121" t="s">
        <v>48</v>
      </c>
      <c r="C4362" s="102" t="s">
        <v>48</v>
      </c>
      <c r="G4362" s="315"/>
      <c r="H4362" s="114"/>
    </row>
    <row r="4363" spans="1:8" s="135" customFormat="1" x14ac:dyDescent="0.25">
      <c r="A4363" s="120">
        <v>44059</v>
      </c>
      <c r="B4363" s="121" t="s">
        <v>48</v>
      </c>
      <c r="C4363" s="102" t="s">
        <v>48</v>
      </c>
      <c r="G4363" s="315"/>
      <c r="H4363" s="114"/>
    </row>
    <row r="4364" spans="1:8" s="135" customFormat="1" x14ac:dyDescent="0.25">
      <c r="A4364" s="120">
        <v>44060</v>
      </c>
      <c r="B4364" s="121" t="s">
        <v>48</v>
      </c>
      <c r="C4364" s="102" t="s">
        <v>48</v>
      </c>
      <c r="G4364" s="315"/>
      <c r="H4364" s="114"/>
    </row>
    <row r="4365" spans="1:8" s="135" customFormat="1" x14ac:dyDescent="0.25">
      <c r="A4365" s="120">
        <v>44061</v>
      </c>
      <c r="B4365" s="121" t="s">
        <v>48</v>
      </c>
      <c r="C4365" s="102" t="s">
        <v>48</v>
      </c>
      <c r="G4365" s="315"/>
      <c r="H4365" s="114"/>
    </row>
    <row r="4366" spans="1:8" s="135" customFormat="1" x14ac:dyDescent="0.25">
      <c r="A4366" s="120">
        <v>44062</v>
      </c>
      <c r="B4366" s="121" t="s">
        <v>48</v>
      </c>
      <c r="C4366" s="102" t="s">
        <v>48</v>
      </c>
      <c r="G4366" s="315"/>
      <c r="H4366" s="114"/>
    </row>
    <row r="4367" spans="1:8" s="135" customFormat="1" x14ac:dyDescent="0.25">
      <c r="A4367" s="120">
        <v>44063</v>
      </c>
      <c r="B4367" s="121" t="s">
        <v>48</v>
      </c>
      <c r="C4367" s="102" t="s">
        <v>48</v>
      </c>
      <c r="G4367" s="315"/>
      <c r="H4367" s="114"/>
    </row>
    <row r="4368" spans="1:8" s="135" customFormat="1" x14ac:dyDescent="0.25">
      <c r="A4368" s="120">
        <v>44064</v>
      </c>
      <c r="B4368" s="121" t="s">
        <v>48</v>
      </c>
      <c r="C4368" s="102" t="s">
        <v>48</v>
      </c>
      <c r="G4368" s="315"/>
      <c r="H4368" s="114"/>
    </row>
    <row r="4369" spans="1:8" s="135" customFormat="1" x14ac:dyDescent="0.25">
      <c r="A4369" s="120">
        <v>44065</v>
      </c>
      <c r="B4369" s="121" t="s">
        <v>48</v>
      </c>
      <c r="C4369" s="102" t="s">
        <v>48</v>
      </c>
      <c r="G4369" s="315"/>
      <c r="H4369" s="114"/>
    </row>
    <row r="4370" spans="1:8" s="135" customFormat="1" x14ac:dyDescent="0.25">
      <c r="A4370" s="120">
        <v>44066</v>
      </c>
      <c r="B4370" s="121" t="s">
        <v>48</v>
      </c>
      <c r="C4370" s="102" t="s">
        <v>48</v>
      </c>
      <c r="G4370" s="315"/>
      <c r="H4370" s="114"/>
    </row>
    <row r="4371" spans="1:8" s="135" customFormat="1" x14ac:dyDescent="0.25">
      <c r="A4371" s="120">
        <v>44067</v>
      </c>
      <c r="B4371" s="121" t="s">
        <v>48</v>
      </c>
      <c r="C4371" s="102" t="s">
        <v>48</v>
      </c>
      <c r="G4371" s="315"/>
      <c r="H4371" s="114"/>
    </row>
    <row r="4372" spans="1:8" s="135" customFormat="1" x14ac:dyDescent="0.25">
      <c r="A4372" s="120">
        <v>44068</v>
      </c>
      <c r="B4372" s="121" t="s">
        <v>48</v>
      </c>
      <c r="C4372" s="102" t="s">
        <v>48</v>
      </c>
      <c r="G4372" s="315"/>
      <c r="H4372" s="114"/>
    </row>
    <row r="4373" spans="1:8" s="135" customFormat="1" x14ac:dyDescent="0.25">
      <c r="A4373" s="120">
        <v>44069</v>
      </c>
      <c r="B4373" s="121" t="s">
        <v>48</v>
      </c>
      <c r="C4373" s="102" t="s">
        <v>48</v>
      </c>
      <c r="G4373" s="315"/>
      <c r="H4373" s="114"/>
    </row>
    <row r="4374" spans="1:8" s="135" customFormat="1" x14ac:dyDescent="0.25">
      <c r="A4374" s="120">
        <v>44070</v>
      </c>
      <c r="B4374" s="121" t="s">
        <v>48</v>
      </c>
      <c r="C4374" s="102" t="s">
        <v>48</v>
      </c>
      <c r="G4374" s="315"/>
      <c r="H4374" s="114"/>
    </row>
    <row r="4375" spans="1:8" s="135" customFormat="1" x14ac:dyDescent="0.25">
      <c r="A4375" s="120">
        <v>44071</v>
      </c>
      <c r="B4375" s="121" t="s">
        <v>48</v>
      </c>
      <c r="C4375" s="102" t="s">
        <v>48</v>
      </c>
      <c r="G4375" s="315"/>
      <c r="H4375" s="114"/>
    </row>
    <row r="4376" spans="1:8" s="135" customFormat="1" x14ac:dyDescent="0.25">
      <c r="A4376" s="120">
        <v>44072</v>
      </c>
      <c r="B4376" s="121" t="s">
        <v>48</v>
      </c>
      <c r="C4376" s="102" t="s">
        <v>48</v>
      </c>
      <c r="G4376" s="315"/>
      <c r="H4376" s="114"/>
    </row>
    <row r="4377" spans="1:8" s="135" customFormat="1" x14ac:dyDescent="0.25">
      <c r="A4377" s="120">
        <v>44073</v>
      </c>
      <c r="B4377" s="121" t="s">
        <v>48</v>
      </c>
      <c r="C4377" s="102" t="s">
        <v>48</v>
      </c>
      <c r="G4377" s="315"/>
      <c r="H4377" s="114"/>
    </row>
    <row r="4378" spans="1:8" s="135" customFormat="1" x14ac:dyDescent="0.25">
      <c r="A4378" s="120">
        <v>44074</v>
      </c>
      <c r="B4378" s="121" t="s">
        <v>48</v>
      </c>
      <c r="C4378" s="102" t="s">
        <v>48</v>
      </c>
      <c r="G4378" s="315"/>
      <c r="H4378" s="114"/>
    </row>
    <row r="4379" spans="1:8" s="135" customFormat="1" x14ac:dyDescent="0.25">
      <c r="A4379" s="120">
        <v>44076</v>
      </c>
      <c r="B4379" s="121" t="s">
        <v>48</v>
      </c>
      <c r="C4379" s="102" t="s">
        <v>48</v>
      </c>
      <c r="G4379" s="315"/>
      <c r="H4379" s="114"/>
    </row>
    <row r="4380" spans="1:8" s="135" customFormat="1" x14ac:dyDescent="0.25">
      <c r="A4380" s="120">
        <v>44077</v>
      </c>
      <c r="B4380" s="121" t="s">
        <v>48</v>
      </c>
      <c r="C4380" s="102" t="s">
        <v>48</v>
      </c>
      <c r="G4380" s="315"/>
      <c r="H4380" s="114"/>
    </row>
    <row r="4381" spans="1:8" s="135" customFormat="1" x14ac:dyDescent="0.25">
      <c r="A4381" s="120">
        <v>44078</v>
      </c>
      <c r="B4381" s="121" t="s">
        <v>48</v>
      </c>
      <c r="C4381" s="102" t="s">
        <v>48</v>
      </c>
      <c r="G4381" s="315"/>
      <c r="H4381" s="114"/>
    </row>
    <row r="4382" spans="1:8" s="135" customFormat="1" x14ac:dyDescent="0.25">
      <c r="A4382" s="120">
        <v>44079</v>
      </c>
      <c r="B4382" s="121" t="s">
        <v>48</v>
      </c>
      <c r="C4382" s="102" t="s">
        <v>48</v>
      </c>
      <c r="G4382" s="315"/>
      <c r="H4382" s="114"/>
    </row>
    <row r="4383" spans="1:8" s="135" customFormat="1" x14ac:dyDescent="0.25">
      <c r="A4383" s="120">
        <v>44080</v>
      </c>
      <c r="B4383" s="121" t="s">
        <v>48</v>
      </c>
      <c r="C4383" s="102" t="s">
        <v>48</v>
      </c>
      <c r="G4383" s="315"/>
      <c r="H4383" s="114"/>
    </row>
    <row r="4384" spans="1:8" s="135" customFormat="1" x14ac:dyDescent="0.25">
      <c r="A4384" s="120">
        <v>44081</v>
      </c>
      <c r="B4384" s="121" t="s">
        <v>48</v>
      </c>
      <c r="C4384" s="102" t="s">
        <v>48</v>
      </c>
      <c r="G4384" s="315"/>
      <c r="H4384" s="114"/>
    </row>
    <row r="4385" spans="1:8" s="135" customFormat="1" x14ac:dyDescent="0.25">
      <c r="A4385" s="120">
        <v>44082</v>
      </c>
      <c r="B4385" s="121" t="s">
        <v>48</v>
      </c>
      <c r="C4385" s="102" t="s">
        <v>48</v>
      </c>
      <c r="G4385" s="315"/>
      <c r="H4385" s="114"/>
    </row>
    <row r="4386" spans="1:8" s="135" customFormat="1" x14ac:dyDescent="0.25">
      <c r="A4386" s="120">
        <v>44083</v>
      </c>
      <c r="B4386" s="121" t="s">
        <v>48</v>
      </c>
      <c r="C4386" s="102" t="s">
        <v>48</v>
      </c>
      <c r="G4386" s="315"/>
      <c r="H4386" s="114"/>
    </row>
    <row r="4387" spans="1:8" s="135" customFormat="1" x14ac:dyDescent="0.25">
      <c r="A4387" s="120">
        <v>44084</v>
      </c>
      <c r="B4387" s="121" t="s">
        <v>48</v>
      </c>
      <c r="C4387" s="102" t="s">
        <v>48</v>
      </c>
      <c r="G4387" s="315"/>
      <c r="H4387" s="114"/>
    </row>
    <row r="4388" spans="1:8" s="135" customFormat="1" x14ac:dyDescent="0.25">
      <c r="A4388" s="120">
        <v>44085</v>
      </c>
      <c r="B4388" s="121" t="s">
        <v>48</v>
      </c>
      <c r="C4388" s="102" t="s">
        <v>48</v>
      </c>
      <c r="G4388" s="315"/>
      <c r="H4388" s="114"/>
    </row>
    <row r="4389" spans="1:8" s="135" customFormat="1" x14ac:dyDescent="0.25">
      <c r="A4389" s="120">
        <v>44086</v>
      </c>
      <c r="B4389" s="121" t="s">
        <v>48</v>
      </c>
      <c r="C4389" s="102" t="s">
        <v>48</v>
      </c>
      <c r="G4389" s="315"/>
      <c r="H4389" s="114"/>
    </row>
    <row r="4390" spans="1:8" s="135" customFormat="1" x14ac:dyDescent="0.25">
      <c r="A4390" s="120">
        <v>44087</v>
      </c>
      <c r="B4390" s="121" t="s">
        <v>48</v>
      </c>
      <c r="C4390" s="102" t="s">
        <v>48</v>
      </c>
      <c r="G4390" s="315"/>
      <c r="H4390" s="114"/>
    </row>
    <row r="4391" spans="1:8" s="135" customFormat="1" x14ac:dyDescent="0.25">
      <c r="A4391" s="120">
        <v>44088</v>
      </c>
      <c r="B4391" s="121" t="s">
        <v>48</v>
      </c>
      <c r="C4391" s="102" t="s">
        <v>48</v>
      </c>
      <c r="G4391" s="315"/>
      <c r="H4391" s="114"/>
    </row>
    <row r="4392" spans="1:8" s="135" customFormat="1" x14ac:dyDescent="0.25">
      <c r="A4392" s="120">
        <v>44089</v>
      </c>
      <c r="B4392" s="121" t="s">
        <v>48</v>
      </c>
      <c r="C4392" s="102" t="s">
        <v>48</v>
      </c>
      <c r="G4392" s="315"/>
      <c r="H4392" s="114"/>
    </row>
    <row r="4393" spans="1:8" s="135" customFormat="1" x14ac:dyDescent="0.25">
      <c r="A4393" s="120">
        <v>44090</v>
      </c>
      <c r="B4393" s="121" t="s">
        <v>48</v>
      </c>
      <c r="C4393" s="102" t="s">
        <v>48</v>
      </c>
      <c r="G4393" s="315"/>
      <c r="H4393" s="114"/>
    </row>
    <row r="4394" spans="1:8" s="135" customFormat="1" x14ac:dyDescent="0.25">
      <c r="A4394" s="120">
        <v>44091</v>
      </c>
      <c r="B4394" s="121" t="s">
        <v>48</v>
      </c>
      <c r="C4394" s="102" t="s">
        <v>48</v>
      </c>
      <c r="G4394" s="315"/>
      <c r="H4394" s="114"/>
    </row>
    <row r="4395" spans="1:8" s="135" customFormat="1" x14ac:dyDescent="0.25">
      <c r="A4395" s="120">
        <v>44092</v>
      </c>
      <c r="B4395" s="121" t="s">
        <v>48</v>
      </c>
      <c r="C4395" s="102" t="s">
        <v>48</v>
      </c>
      <c r="G4395" s="315"/>
      <c r="H4395" s="114"/>
    </row>
    <row r="4396" spans="1:8" s="135" customFormat="1" x14ac:dyDescent="0.25">
      <c r="A4396" s="120">
        <v>44093</v>
      </c>
      <c r="B4396" s="121" t="s">
        <v>48</v>
      </c>
      <c r="C4396" s="102" t="s">
        <v>48</v>
      </c>
      <c r="G4396" s="315"/>
      <c r="H4396" s="114"/>
    </row>
    <row r="4397" spans="1:8" s="135" customFormat="1" x14ac:dyDescent="0.25">
      <c r="A4397" s="120">
        <v>44094</v>
      </c>
      <c r="B4397" s="121" t="s">
        <v>48</v>
      </c>
      <c r="C4397" s="102" t="s">
        <v>48</v>
      </c>
      <c r="G4397" s="315"/>
      <c r="H4397" s="114"/>
    </row>
    <row r="4398" spans="1:8" s="135" customFormat="1" x14ac:dyDescent="0.25">
      <c r="A4398" s="120">
        <v>44095</v>
      </c>
      <c r="B4398" s="121" t="s">
        <v>48</v>
      </c>
      <c r="C4398" s="102" t="s">
        <v>48</v>
      </c>
      <c r="G4398" s="315"/>
      <c r="H4398" s="114"/>
    </row>
    <row r="4399" spans="1:8" s="135" customFormat="1" x14ac:dyDescent="0.25">
      <c r="A4399" s="120">
        <v>44097</v>
      </c>
      <c r="B4399" s="121" t="s">
        <v>48</v>
      </c>
      <c r="C4399" s="102" t="s">
        <v>48</v>
      </c>
      <c r="G4399" s="315"/>
      <c r="H4399" s="114"/>
    </row>
    <row r="4400" spans="1:8" s="135" customFormat="1" x14ac:dyDescent="0.25">
      <c r="A4400" s="120">
        <v>44098</v>
      </c>
      <c r="B4400" s="121" t="s">
        <v>48</v>
      </c>
      <c r="C4400" s="102" t="s">
        <v>48</v>
      </c>
      <c r="G4400" s="315"/>
      <c r="H4400" s="114"/>
    </row>
    <row r="4401" spans="1:8" s="135" customFormat="1" x14ac:dyDescent="0.25">
      <c r="A4401" s="120">
        <v>44099</v>
      </c>
      <c r="B4401" s="121" t="s">
        <v>48</v>
      </c>
      <c r="C4401" s="102" t="s">
        <v>48</v>
      </c>
      <c r="G4401" s="315"/>
      <c r="H4401" s="114"/>
    </row>
    <row r="4402" spans="1:8" s="135" customFormat="1" x14ac:dyDescent="0.25">
      <c r="A4402" s="120">
        <v>44100</v>
      </c>
      <c r="B4402" s="121" t="s">
        <v>48</v>
      </c>
      <c r="C4402" s="102" t="s">
        <v>48</v>
      </c>
      <c r="G4402" s="315"/>
      <c r="H4402" s="114"/>
    </row>
    <row r="4403" spans="1:8" s="135" customFormat="1" x14ac:dyDescent="0.25">
      <c r="A4403" s="120">
        <v>44101</v>
      </c>
      <c r="B4403" s="121" t="s">
        <v>48</v>
      </c>
      <c r="C4403" s="102" t="s">
        <v>48</v>
      </c>
      <c r="G4403" s="315"/>
      <c r="H4403" s="114"/>
    </row>
    <row r="4404" spans="1:8" s="135" customFormat="1" x14ac:dyDescent="0.25">
      <c r="A4404" s="120">
        <v>44102</v>
      </c>
      <c r="B4404" s="121" t="s">
        <v>48</v>
      </c>
      <c r="C4404" s="102" t="s">
        <v>48</v>
      </c>
      <c r="G4404" s="315"/>
      <c r="H4404" s="114"/>
    </row>
    <row r="4405" spans="1:8" s="135" customFormat="1" x14ac:dyDescent="0.25">
      <c r="A4405" s="120">
        <v>44103</v>
      </c>
      <c r="B4405" s="121" t="s">
        <v>48</v>
      </c>
      <c r="C4405" s="102" t="s">
        <v>48</v>
      </c>
      <c r="G4405" s="315"/>
      <c r="H4405" s="114"/>
    </row>
    <row r="4406" spans="1:8" s="135" customFormat="1" x14ac:dyDescent="0.25">
      <c r="A4406" s="120">
        <v>44104</v>
      </c>
      <c r="B4406" s="121" t="s">
        <v>48</v>
      </c>
      <c r="C4406" s="102" t="s">
        <v>48</v>
      </c>
      <c r="G4406" s="315"/>
      <c r="H4406" s="114"/>
    </row>
    <row r="4407" spans="1:8" s="135" customFormat="1" x14ac:dyDescent="0.25">
      <c r="A4407" s="120">
        <v>44105</v>
      </c>
      <c r="B4407" s="121" t="s">
        <v>48</v>
      </c>
      <c r="C4407" s="102" t="s">
        <v>48</v>
      </c>
      <c r="G4407" s="315"/>
      <c r="H4407" s="114"/>
    </row>
    <row r="4408" spans="1:8" s="135" customFormat="1" x14ac:dyDescent="0.25">
      <c r="A4408" s="120">
        <v>44107</v>
      </c>
      <c r="B4408" s="121" t="s">
        <v>48</v>
      </c>
      <c r="C4408" s="102" t="s">
        <v>48</v>
      </c>
      <c r="G4408" s="315"/>
      <c r="H4408" s="114"/>
    </row>
    <row r="4409" spans="1:8" s="135" customFormat="1" x14ac:dyDescent="0.25">
      <c r="A4409" s="120">
        <v>44108</v>
      </c>
      <c r="B4409" s="121" t="s">
        <v>48</v>
      </c>
      <c r="C4409" s="102" t="s">
        <v>48</v>
      </c>
      <c r="G4409" s="315"/>
      <c r="H4409" s="114"/>
    </row>
    <row r="4410" spans="1:8" s="135" customFormat="1" x14ac:dyDescent="0.25">
      <c r="A4410" s="120">
        <v>44109</v>
      </c>
      <c r="B4410" s="121" t="s">
        <v>48</v>
      </c>
      <c r="C4410" s="102" t="s">
        <v>48</v>
      </c>
      <c r="G4410" s="315"/>
      <c r="H4410" s="114"/>
    </row>
    <row r="4411" spans="1:8" s="135" customFormat="1" x14ac:dyDescent="0.25">
      <c r="A4411" s="120">
        <v>44110</v>
      </c>
      <c r="B4411" s="121" t="s">
        <v>48</v>
      </c>
      <c r="C4411" s="102" t="s">
        <v>48</v>
      </c>
      <c r="G4411" s="315"/>
      <c r="H4411" s="114"/>
    </row>
    <row r="4412" spans="1:8" s="135" customFormat="1" x14ac:dyDescent="0.25">
      <c r="A4412" s="120">
        <v>44111</v>
      </c>
      <c r="B4412" s="121" t="s">
        <v>48</v>
      </c>
      <c r="C4412" s="102" t="s">
        <v>48</v>
      </c>
      <c r="G4412" s="315"/>
      <c r="H4412" s="114"/>
    </row>
    <row r="4413" spans="1:8" s="135" customFormat="1" x14ac:dyDescent="0.25">
      <c r="A4413" s="120">
        <v>44112</v>
      </c>
      <c r="B4413" s="121" t="s">
        <v>48</v>
      </c>
      <c r="C4413" s="102" t="s">
        <v>48</v>
      </c>
      <c r="G4413" s="315"/>
      <c r="H4413" s="114"/>
    </row>
    <row r="4414" spans="1:8" s="135" customFormat="1" x14ac:dyDescent="0.25">
      <c r="A4414" s="120">
        <v>44113</v>
      </c>
      <c r="B4414" s="121" t="s">
        <v>48</v>
      </c>
      <c r="C4414" s="102" t="s">
        <v>48</v>
      </c>
      <c r="G4414" s="315"/>
      <c r="H4414" s="114"/>
    </row>
    <row r="4415" spans="1:8" s="135" customFormat="1" x14ac:dyDescent="0.25">
      <c r="A4415" s="120">
        <v>44114</v>
      </c>
      <c r="B4415" s="121" t="s">
        <v>48</v>
      </c>
      <c r="C4415" s="102" t="s">
        <v>48</v>
      </c>
      <c r="G4415" s="315"/>
      <c r="H4415" s="114"/>
    </row>
    <row r="4416" spans="1:8" s="135" customFormat="1" x14ac:dyDescent="0.25">
      <c r="A4416" s="120">
        <v>44115</v>
      </c>
      <c r="B4416" s="121" t="s">
        <v>48</v>
      </c>
      <c r="C4416" s="102" t="s">
        <v>48</v>
      </c>
      <c r="G4416" s="315"/>
      <c r="H4416" s="114"/>
    </row>
    <row r="4417" spans="1:8" s="135" customFormat="1" x14ac:dyDescent="0.25">
      <c r="A4417" s="120">
        <v>44116</v>
      </c>
      <c r="B4417" s="121" t="s">
        <v>48</v>
      </c>
      <c r="C4417" s="102" t="s">
        <v>48</v>
      </c>
      <c r="G4417" s="315"/>
      <c r="H4417" s="114"/>
    </row>
    <row r="4418" spans="1:8" s="135" customFormat="1" x14ac:dyDescent="0.25">
      <c r="A4418" s="120">
        <v>44117</v>
      </c>
      <c r="B4418" s="121" t="s">
        <v>48</v>
      </c>
      <c r="C4418" s="102" t="s">
        <v>48</v>
      </c>
      <c r="G4418" s="315"/>
      <c r="H4418" s="114"/>
    </row>
    <row r="4419" spans="1:8" s="135" customFormat="1" x14ac:dyDescent="0.25">
      <c r="A4419" s="120">
        <v>44118</v>
      </c>
      <c r="B4419" s="121" t="s">
        <v>48</v>
      </c>
      <c r="C4419" s="102" t="s">
        <v>48</v>
      </c>
      <c r="G4419" s="315"/>
      <c r="H4419" s="114"/>
    </row>
    <row r="4420" spans="1:8" s="135" customFormat="1" x14ac:dyDescent="0.25">
      <c r="A4420" s="120">
        <v>44119</v>
      </c>
      <c r="B4420" s="121" t="s">
        <v>48</v>
      </c>
      <c r="C4420" s="102" t="s">
        <v>48</v>
      </c>
      <c r="G4420" s="315"/>
      <c r="H4420" s="114"/>
    </row>
    <row r="4421" spans="1:8" s="135" customFormat="1" x14ac:dyDescent="0.25">
      <c r="A4421" s="120">
        <v>44120</v>
      </c>
      <c r="B4421" s="121" t="s">
        <v>48</v>
      </c>
      <c r="C4421" s="102" t="s">
        <v>48</v>
      </c>
      <c r="G4421" s="315"/>
      <c r="H4421" s="114"/>
    </row>
    <row r="4422" spans="1:8" s="135" customFormat="1" x14ac:dyDescent="0.25">
      <c r="A4422" s="120">
        <v>44121</v>
      </c>
      <c r="B4422" s="121" t="s">
        <v>48</v>
      </c>
      <c r="C4422" s="102" t="s">
        <v>48</v>
      </c>
      <c r="G4422" s="315"/>
      <c r="H4422" s="114"/>
    </row>
    <row r="4423" spans="1:8" s="135" customFormat="1" x14ac:dyDescent="0.25">
      <c r="A4423" s="120">
        <v>44122</v>
      </c>
      <c r="B4423" s="121" t="s">
        <v>48</v>
      </c>
      <c r="C4423" s="102" t="s">
        <v>48</v>
      </c>
      <c r="G4423" s="315"/>
      <c r="H4423" s="114"/>
    </row>
    <row r="4424" spans="1:8" s="135" customFormat="1" x14ac:dyDescent="0.25">
      <c r="A4424" s="120">
        <v>44123</v>
      </c>
      <c r="B4424" s="121" t="s">
        <v>48</v>
      </c>
      <c r="C4424" s="102" t="s">
        <v>48</v>
      </c>
      <c r="G4424" s="315"/>
      <c r="H4424" s="114"/>
    </row>
    <row r="4425" spans="1:8" s="135" customFormat="1" x14ac:dyDescent="0.25">
      <c r="A4425" s="120">
        <v>44124</v>
      </c>
      <c r="B4425" s="121" t="s">
        <v>48</v>
      </c>
      <c r="C4425" s="102" t="s">
        <v>48</v>
      </c>
      <c r="G4425" s="315"/>
      <c r="H4425" s="114"/>
    </row>
    <row r="4426" spans="1:8" s="135" customFormat="1" x14ac:dyDescent="0.25">
      <c r="A4426" s="120">
        <v>44125</v>
      </c>
      <c r="B4426" s="121" t="s">
        <v>48</v>
      </c>
      <c r="C4426" s="102" t="s">
        <v>48</v>
      </c>
      <c r="G4426" s="315"/>
      <c r="H4426" s="114"/>
    </row>
    <row r="4427" spans="1:8" s="135" customFormat="1" x14ac:dyDescent="0.25">
      <c r="A4427" s="120">
        <v>44126</v>
      </c>
      <c r="B4427" s="121" t="s">
        <v>48</v>
      </c>
      <c r="C4427" s="102" t="s">
        <v>48</v>
      </c>
      <c r="G4427" s="315"/>
      <c r="H4427" s="114"/>
    </row>
    <row r="4428" spans="1:8" s="135" customFormat="1" x14ac:dyDescent="0.25">
      <c r="A4428" s="120">
        <v>44127</v>
      </c>
      <c r="B4428" s="121" t="s">
        <v>48</v>
      </c>
      <c r="C4428" s="102" t="s">
        <v>48</v>
      </c>
      <c r="G4428" s="315"/>
      <c r="H4428" s="114"/>
    </row>
    <row r="4429" spans="1:8" s="135" customFormat="1" x14ac:dyDescent="0.25">
      <c r="A4429" s="120">
        <v>44128</v>
      </c>
      <c r="B4429" s="121" t="s">
        <v>48</v>
      </c>
      <c r="C4429" s="102" t="s">
        <v>48</v>
      </c>
      <c r="G4429" s="315"/>
      <c r="H4429" s="114"/>
    </row>
    <row r="4430" spans="1:8" s="135" customFormat="1" x14ac:dyDescent="0.25">
      <c r="A4430" s="120">
        <v>44129</v>
      </c>
      <c r="B4430" s="121" t="s">
        <v>48</v>
      </c>
      <c r="C4430" s="102" t="s">
        <v>48</v>
      </c>
      <c r="G4430" s="315"/>
      <c r="H4430" s="114"/>
    </row>
    <row r="4431" spans="1:8" s="135" customFormat="1" x14ac:dyDescent="0.25">
      <c r="A4431" s="120">
        <v>44130</v>
      </c>
      <c r="B4431" s="121" t="s">
        <v>48</v>
      </c>
      <c r="C4431" s="102" t="s">
        <v>48</v>
      </c>
      <c r="G4431" s="315"/>
      <c r="H4431" s="114"/>
    </row>
    <row r="4432" spans="1:8" s="135" customFormat="1" x14ac:dyDescent="0.25">
      <c r="A4432" s="120">
        <v>44131</v>
      </c>
      <c r="B4432" s="121" t="s">
        <v>48</v>
      </c>
      <c r="C4432" s="102" t="s">
        <v>48</v>
      </c>
      <c r="G4432" s="315"/>
      <c r="H4432" s="114"/>
    </row>
    <row r="4433" spans="1:8" s="135" customFormat="1" x14ac:dyDescent="0.25">
      <c r="A4433" s="120">
        <v>44132</v>
      </c>
      <c r="B4433" s="121" t="s">
        <v>48</v>
      </c>
      <c r="C4433" s="102" t="s">
        <v>48</v>
      </c>
      <c r="G4433" s="315"/>
      <c r="H4433" s="114"/>
    </row>
    <row r="4434" spans="1:8" s="135" customFormat="1" x14ac:dyDescent="0.25">
      <c r="A4434" s="120">
        <v>44133</v>
      </c>
      <c r="B4434" s="121" t="s">
        <v>48</v>
      </c>
      <c r="C4434" s="102" t="s">
        <v>48</v>
      </c>
      <c r="G4434" s="315"/>
      <c r="H4434" s="114"/>
    </row>
    <row r="4435" spans="1:8" s="135" customFormat="1" x14ac:dyDescent="0.25">
      <c r="A4435" s="120">
        <v>44136</v>
      </c>
      <c r="B4435" s="121" t="s">
        <v>48</v>
      </c>
      <c r="C4435" s="102" t="s">
        <v>48</v>
      </c>
      <c r="G4435" s="315"/>
      <c r="H4435" s="114"/>
    </row>
    <row r="4436" spans="1:8" s="135" customFormat="1" x14ac:dyDescent="0.25">
      <c r="A4436" s="120">
        <v>44137</v>
      </c>
      <c r="B4436" s="121" t="s">
        <v>48</v>
      </c>
      <c r="C4436" s="102" t="s">
        <v>48</v>
      </c>
      <c r="G4436" s="315"/>
      <c r="H4436" s="114"/>
    </row>
    <row r="4437" spans="1:8" s="135" customFormat="1" x14ac:dyDescent="0.25">
      <c r="A4437" s="120">
        <v>44138</v>
      </c>
      <c r="B4437" s="121" t="s">
        <v>48</v>
      </c>
      <c r="C4437" s="102" t="s">
        <v>48</v>
      </c>
      <c r="G4437" s="315"/>
      <c r="H4437" s="114"/>
    </row>
    <row r="4438" spans="1:8" s="135" customFormat="1" x14ac:dyDescent="0.25">
      <c r="A4438" s="120">
        <v>44139</v>
      </c>
      <c r="B4438" s="121" t="s">
        <v>48</v>
      </c>
      <c r="C4438" s="102" t="s">
        <v>48</v>
      </c>
      <c r="G4438" s="315"/>
      <c r="H4438" s="114"/>
    </row>
    <row r="4439" spans="1:8" s="135" customFormat="1" x14ac:dyDescent="0.25">
      <c r="A4439" s="120">
        <v>44140</v>
      </c>
      <c r="B4439" s="121" t="s">
        <v>48</v>
      </c>
      <c r="C4439" s="102" t="s">
        <v>48</v>
      </c>
      <c r="G4439" s="315"/>
      <c r="H4439" s="114"/>
    </row>
    <row r="4440" spans="1:8" s="135" customFormat="1" x14ac:dyDescent="0.25">
      <c r="A4440" s="120">
        <v>44141</v>
      </c>
      <c r="B4440" s="121" t="s">
        <v>48</v>
      </c>
      <c r="C4440" s="102" t="s">
        <v>48</v>
      </c>
      <c r="G4440" s="315"/>
      <c r="H4440" s="114"/>
    </row>
    <row r="4441" spans="1:8" s="135" customFormat="1" x14ac:dyDescent="0.25">
      <c r="A4441" s="120">
        <v>44142</v>
      </c>
      <c r="B4441" s="121" t="s">
        <v>48</v>
      </c>
      <c r="C4441" s="102" t="s">
        <v>48</v>
      </c>
      <c r="G4441" s="315"/>
      <c r="H4441" s="114"/>
    </row>
    <row r="4442" spans="1:8" s="135" customFormat="1" x14ac:dyDescent="0.25">
      <c r="A4442" s="120">
        <v>44143</v>
      </c>
      <c r="B4442" s="121" t="s">
        <v>48</v>
      </c>
      <c r="C4442" s="102" t="s">
        <v>48</v>
      </c>
      <c r="G4442" s="315"/>
      <c r="H4442" s="114"/>
    </row>
    <row r="4443" spans="1:8" s="135" customFormat="1" x14ac:dyDescent="0.25">
      <c r="A4443" s="120">
        <v>44144</v>
      </c>
      <c r="B4443" s="121" t="s">
        <v>48</v>
      </c>
      <c r="C4443" s="102" t="s">
        <v>48</v>
      </c>
      <c r="G4443" s="315"/>
      <c r="H4443" s="114"/>
    </row>
    <row r="4444" spans="1:8" s="135" customFormat="1" x14ac:dyDescent="0.25">
      <c r="A4444" s="120">
        <v>44145</v>
      </c>
      <c r="B4444" s="121" t="s">
        <v>48</v>
      </c>
      <c r="C4444" s="102" t="s">
        <v>48</v>
      </c>
      <c r="G4444" s="315"/>
      <c r="H4444" s="114"/>
    </row>
    <row r="4445" spans="1:8" s="135" customFormat="1" x14ac:dyDescent="0.25">
      <c r="A4445" s="120">
        <v>44150</v>
      </c>
      <c r="B4445" s="121" t="s">
        <v>48</v>
      </c>
      <c r="C4445" s="102" t="s">
        <v>48</v>
      </c>
      <c r="G4445" s="315"/>
      <c r="H4445" s="114"/>
    </row>
    <row r="4446" spans="1:8" s="135" customFormat="1" x14ac:dyDescent="0.25">
      <c r="A4446" s="120">
        <v>44151</v>
      </c>
      <c r="B4446" s="121" t="s">
        <v>48</v>
      </c>
      <c r="C4446" s="102" t="s">
        <v>48</v>
      </c>
      <c r="G4446" s="315"/>
      <c r="H4446" s="114"/>
    </row>
    <row r="4447" spans="1:8" s="135" customFormat="1" x14ac:dyDescent="0.25">
      <c r="A4447" s="120">
        <v>44152</v>
      </c>
      <c r="B4447" s="121" t="s">
        <v>48</v>
      </c>
      <c r="C4447" s="102" t="s">
        <v>48</v>
      </c>
      <c r="G4447" s="315"/>
      <c r="H4447" s="114"/>
    </row>
    <row r="4448" spans="1:8" s="135" customFormat="1" x14ac:dyDescent="0.25">
      <c r="A4448" s="120">
        <v>44153</v>
      </c>
      <c r="B4448" s="121" t="s">
        <v>48</v>
      </c>
      <c r="C4448" s="102" t="s">
        <v>48</v>
      </c>
      <c r="G4448" s="315"/>
      <c r="H4448" s="114"/>
    </row>
    <row r="4449" spans="1:8" s="135" customFormat="1" x14ac:dyDescent="0.25">
      <c r="A4449" s="120">
        <v>44155</v>
      </c>
      <c r="B4449" s="121" t="s">
        <v>48</v>
      </c>
      <c r="C4449" s="102" t="s">
        <v>48</v>
      </c>
      <c r="G4449" s="315"/>
      <c r="H4449" s="114"/>
    </row>
    <row r="4450" spans="1:8" s="135" customFormat="1" x14ac:dyDescent="0.25">
      <c r="A4450" s="120">
        <v>44156</v>
      </c>
      <c r="B4450" s="121" t="s">
        <v>48</v>
      </c>
      <c r="C4450" s="102" t="s">
        <v>48</v>
      </c>
      <c r="G4450" s="315"/>
      <c r="H4450" s="114"/>
    </row>
    <row r="4451" spans="1:8" s="135" customFormat="1" x14ac:dyDescent="0.25">
      <c r="A4451" s="120">
        <v>44158</v>
      </c>
      <c r="B4451" s="121" t="s">
        <v>48</v>
      </c>
      <c r="C4451" s="102" t="s">
        <v>48</v>
      </c>
      <c r="G4451" s="315"/>
      <c r="H4451" s="114"/>
    </row>
    <row r="4452" spans="1:8" s="135" customFormat="1" x14ac:dyDescent="0.25">
      <c r="A4452" s="120">
        <v>44159</v>
      </c>
      <c r="B4452" s="121" t="s">
        <v>48</v>
      </c>
      <c r="C4452" s="102" t="s">
        <v>48</v>
      </c>
      <c r="G4452" s="315"/>
      <c r="H4452" s="114"/>
    </row>
    <row r="4453" spans="1:8" s="135" customFormat="1" x14ac:dyDescent="0.25">
      <c r="A4453" s="120">
        <v>44160</v>
      </c>
      <c r="B4453" s="121" t="s">
        <v>48</v>
      </c>
      <c r="C4453" s="102" t="s">
        <v>48</v>
      </c>
      <c r="G4453" s="315"/>
      <c r="H4453" s="114"/>
    </row>
    <row r="4454" spans="1:8" s="135" customFormat="1" x14ac:dyDescent="0.25">
      <c r="A4454" s="120">
        <v>44161</v>
      </c>
      <c r="B4454" s="121" t="s">
        <v>48</v>
      </c>
      <c r="C4454" s="102" t="s">
        <v>48</v>
      </c>
      <c r="G4454" s="315"/>
      <c r="H4454" s="114"/>
    </row>
    <row r="4455" spans="1:8" s="135" customFormat="1" x14ac:dyDescent="0.25">
      <c r="A4455" s="120">
        <v>44162</v>
      </c>
      <c r="B4455" s="121" t="s">
        <v>48</v>
      </c>
      <c r="C4455" s="102" t="s">
        <v>48</v>
      </c>
      <c r="G4455" s="315"/>
      <c r="H4455" s="114"/>
    </row>
    <row r="4456" spans="1:8" s="135" customFormat="1" x14ac:dyDescent="0.25">
      <c r="A4456" s="120">
        <v>44163</v>
      </c>
      <c r="B4456" s="121" t="s">
        <v>48</v>
      </c>
      <c r="C4456" s="102" t="s">
        <v>48</v>
      </c>
      <c r="G4456" s="315"/>
      <c r="H4456" s="114"/>
    </row>
    <row r="4457" spans="1:8" s="135" customFormat="1" x14ac:dyDescent="0.25">
      <c r="A4457" s="120">
        <v>44164</v>
      </c>
      <c r="B4457" s="121" t="s">
        <v>48</v>
      </c>
      <c r="C4457" s="102" t="s">
        <v>48</v>
      </c>
      <c r="G4457" s="315"/>
      <c r="H4457" s="114"/>
    </row>
    <row r="4458" spans="1:8" s="135" customFormat="1" x14ac:dyDescent="0.25">
      <c r="A4458" s="120">
        <v>44165</v>
      </c>
      <c r="B4458" s="121" t="s">
        <v>48</v>
      </c>
      <c r="C4458" s="102" t="s">
        <v>48</v>
      </c>
      <c r="G4458" s="315"/>
      <c r="H4458" s="114"/>
    </row>
    <row r="4459" spans="1:8" s="135" customFormat="1" x14ac:dyDescent="0.25">
      <c r="A4459" s="120">
        <v>44166</v>
      </c>
      <c r="B4459" s="121" t="s">
        <v>48</v>
      </c>
      <c r="C4459" s="102" t="s">
        <v>48</v>
      </c>
      <c r="G4459" s="315"/>
      <c r="H4459" s="114"/>
    </row>
    <row r="4460" spans="1:8" s="135" customFormat="1" x14ac:dyDescent="0.25">
      <c r="A4460" s="120">
        <v>44167</v>
      </c>
      <c r="B4460" s="121" t="s">
        <v>48</v>
      </c>
      <c r="C4460" s="102" t="s">
        <v>48</v>
      </c>
      <c r="G4460" s="315"/>
      <c r="H4460" s="114"/>
    </row>
    <row r="4461" spans="1:8" s="135" customFormat="1" x14ac:dyDescent="0.25">
      <c r="A4461" s="120">
        <v>44168</v>
      </c>
      <c r="B4461" s="121" t="s">
        <v>48</v>
      </c>
      <c r="C4461" s="102" t="s">
        <v>48</v>
      </c>
      <c r="G4461" s="315"/>
      <c r="H4461" s="114"/>
    </row>
    <row r="4462" spans="1:8" s="135" customFormat="1" x14ac:dyDescent="0.25">
      <c r="A4462" s="120">
        <v>44169</v>
      </c>
      <c r="B4462" s="121" t="s">
        <v>48</v>
      </c>
      <c r="C4462" s="102" t="s">
        <v>48</v>
      </c>
      <c r="G4462" s="315"/>
      <c r="H4462" s="114"/>
    </row>
    <row r="4463" spans="1:8" s="135" customFormat="1" x14ac:dyDescent="0.25">
      <c r="A4463" s="120">
        <v>44170</v>
      </c>
      <c r="B4463" s="121" t="s">
        <v>48</v>
      </c>
      <c r="C4463" s="102" t="s">
        <v>48</v>
      </c>
      <c r="G4463" s="315"/>
      <c r="H4463" s="114"/>
    </row>
    <row r="4464" spans="1:8" s="135" customFormat="1" x14ac:dyDescent="0.25">
      <c r="A4464" s="120">
        <v>44171</v>
      </c>
      <c r="B4464" s="121" t="s">
        <v>48</v>
      </c>
      <c r="C4464" s="102" t="s">
        <v>48</v>
      </c>
      <c r="G4464" s="315"/>
      <c r="H4464" s="114"/>
    </row>
    <row r="4465" spans="1:8" s="135" customFormat="1" x14ac:dyDescent="0.25">
      <c r="A4465" s="120">
        <v>44173</v>
      </c>
      <c r="B4465" s="121" t="s">
        <v>48</v>
      </c>
      <c r="C4465" s="102" t="s">
        <v>48</v>
      </c>
      <c r="G4465" s="315"/>
      <c r="H4465" s="114"/>
    </row>
    <row r="4466" spans="1:8" s="135" customFormat="1" x14ac:dyDescent="0.25">
      <c r="A4466" s="120">
        <v>44174</v>
      </c>
      <c r="B4466" s="121" t="s">
        <v>48</v>
      </c>
      <c r="C4466" s="102" t="s">
        <v>48</v>
      </c>
      <c r="G4466" s="315"/>
      <c r="H4466" s="114"/>
    </row>
    <row r="4467" spans="1:8" s="135" customFormat="1" x14ac:dyDescent="0.25">
      <c r="A4467" s="120">
        <v>44178</v>
      </c>
      <c r="B4467" s="121" t="s">
        <v>48</v>
      </c>
      <c r="C4467" s="102" t="s">
        <v>48</v>
      </c>
      <c r="G4467" s="315"/>
      <c r="H4467" s="114"/>
    </row>
    <row r="4468" spans="1:8" s="135" customFormat="1" x14ac:dyDescent="0.25">
      <c r="A4468" s="120">
        <v>44179</v>
      </c>
      <c r="B4468" s="121" t="s">
        <v>48</v>
      </c>
      <c r="C4468" s="102" t="s">
        <v>48</v>
      </c>
      <c r="G4468" s="315"/>
      <c r="H4468" s="114"/>
    </row>
    <row r="4469" spans="1:8" s="135" customFormat="1" x14ac:dyDescent="0.25">
      <c r="A4469" s="120">
        <v>43907</v>
      </c>
      <c r="B4469" s="121" t="s">
        <v>7</v>
      </c>
      <c r="C4469" s="102" t="s">
        <v>7</v>
      </c>
      <c r="G4469" s="315"/>
      <c r="H4469" s="114"/>
    </row>
    <row r="4470" spans="1:8" s="135" customFormat="1" x14ac:dyDescent="0.25">
      <c r="A4470" s="120">
        <v>43915</v>
      </c>
      <c r="B4470" s="121" t="s">
        <v>7</v>
      </c>
      <c r="C4470" s="102" t="s">
        <v>7</v>
      </c>
      <c r="G4470" s="315"/>
      <c r="H4470" s="114"/>
    </row>
    <row r="4471" spans="1:8" s="135" customFormat="1" x14ac:dyDescent="0.25">
      <c r="A4471" s="120">
        <v>43916</v>
      </c>
      <c r="B4471" s="121" t="s">
        <v>7</v>
      </c>
      <c r="C4471" s="102" t="s">
        <v>7</v>
      </c>
      <c r="G4471" s="315"/>
      <c r="H4471" s="114"/>
    </row>
    <row r="4472" spans="1:8" s="135" customFormat="1" x14ac:dyDescent="0.25">
      <c r="A4472" s="120">
        <v>43920</v>
      </c>
      <c r="B4472" s="121" t="s">
        <v>7</v>
      </c>
      <c r="C4472" s="102" t="s">
        <v>7</v>
      </c>
      <c r="G4472" s="315"/>
      <c r="H4472" s="114"/>
    </row>
    <row r="4473" spans="1:8" s="135" customFormat="1" x14ac:dyDescent="0.25">
      <c r="A4473" s="120">
        <v>43923</v>
      </c>
      <c r="B4473" s="121" t="s">
        <v>7</v>
      </c>
      <c r="C4473" s="102" t="s">
        <v>7</v>
      </c>
      <c r="G4473" s="315"/>
      <c r="H4473" s="114"/>
    </row>
    <row r="4474" spans="1:8" s="135" customFormat="1" x14ac:dyDescent="0.25">
      <c r="A4474" s="120">
        <v>43924</v>
      </c>
      <c r="B4474" s="121" t="s">
        <v>7</v>
      </c>
      <c r="C4474" s="102" t="s">
        <v>7</v>
      </c>
      <c r="G4474" s="315"/>
      <c r="H4474" s="114"/>
    </row>
    <row r="4475" spans="1:8" s="135" customFormat="1" x14ac:dyDescent="0.25">
      <c r="A4475" s="120">
        <v>43926</v>
      </c>
      <c r="B4475" s="121" t="s">
        <v>7</v>
      </c>
      <c r="C4475" s="102" t="s">
        <v>7</v>
      </c>
      <c r="G4475" s="315"/>
      <c r="H4475" s="114"/>
    </row>
    <row r="4476" spans="1:8" s="135" customFormat="1" x14ac:dyDescent="0.25">
      <c r="A4476" s="120">
        <v>43929</v>
      </c>
      <c r="B4476" s="121" t="s">
        <v>7</v>
      </c>
      <c r="C4476" s="102" t="s">
        <v>7</v>
      </c>
      <c r="G4476" s="315"/>
      <c r="H4476" s="114"/>
    </row>
    <row r="4477" spans="1:8" s="135" customFormat="1" x14ac:dyDescent="0.25">
      <c r="A4477" s="120">
        <v>43930</v>
      </c>
      <c r="B4477" s="121" t="s">
        <v>7</v>
      </c>
      <c r="C4477" s="102" t="s">
        <v>7</v>
      </c>
      <c r="G4477" s="315"/>
      <c r="H4477" s="114"/>
    </row>
    <row r="4478" spans="1:8" s="135" customFormat="1" x14ac:dyDescent="0.25">
      <c r="A4478" s="120">
        <v>43936</v>
      </c>
      <c r="B4478" s="121" t="s">
        <v>7</v>
      </c>
      <c r="C4478" s="102" t="s">
        <v>7</v>
      </c>
      <c r="G4478" s="315"/>
      <c r="H4478" s="114"/>
    </row>
    <row r="4479" spans="1:8" s="135" customFormat="1" x14ac:dyDescent="0.25">
      <c r="A4479" s="120">
        <v>43948</v>
      </c>
      <c r="B4479" s="121" t="s">
        <v>7</v>
      </c>
      <c r="C4479" s="102" t="s">
        <v>7</v>
      </c>
      <c r="G4479" s="315"/>
      <c r="H4479" s="114"/>
    </row>
    <row r="4480" spans="1:8" s="135" customFormat="1" x14ac:dyDescent="0.25">
      <c r="A4480" s="120">
        <v>43951</v>
      </c>
      <c r="B4480" s="121" t="s">
        <v>7</v>
      </c>
      <c r="C4480" s="102" t="s">
        <v>7</v>
      </c>
      <c r="G4480" s="315"/>
      <c r="H4480" s="114"/>
    </row>
    <row r="4481" spans="1:8" s="135" customFormat="1" x14ac:dyDescent="0.25">
      <c r="A4481" s="120">
        <v>43953</v>
      </c>
      <c r="B4481" s="121" t="s">
        <v>7</v>
      </c>
      <c r="C4481" s="102" t="s">
        <v>7</v>
      </c>
      <c r="G4481" s="315"/>
      <c r="H4481" s="114"/>
    </row>
    <row r="4482" spans="1:8" s="135" customFormat="1" x14ac:dyDescent="0.25">
      <c r="A4482" s="120">
        <v>43956</v>
      </c>
      <c r="B4482" s="121" t="s">
        <v>7</v>
      </c>
      <c r="C4482" s="102" t="s">
        <v>7</v>
      </c>
      <c r="G4482" s="315"/>
      <c r="H4482" s="114"/>
    </row>
    <row r="4483" spans="1:8" s="135" customFormat="1" x14ac:dyDescent="0.25">
      <c r="A4483" s="120">
        <v>43963</v>
      </c>
      <c r="B4483" s="121" t="s">
        <v>7</v>
      </c>
      <c r="C4483" s="102" t="s">
        <v>7</v>
      </c>
      <c r="G4483" s="315"/>
      <c r="H4483" s="114"/>
    </row>
    <row r="4484" spans="1:8" s="135" customFormat="1" x14ac:dyDescent="0.25">
      <c r="A4484" s="120">
        <v>43979</v>
      </c>
      <c r="B4484" s="121" t="s">
        <v>7</v>
      </c>
      <c r="C4484" s="102" t="s">
        <v>7</v>
      </c>
      <c r="G4484" s="315"/>
      <c r="H4484" s="114"/>
    </row>
    <row r="4485" spans="1:8" s="135" customFormat="1" x14ac:dyDescent="0.25">
      <c r="A4485" s="120">
        <v>43981</v>
      </c>
      <c r="B4485" s="121" t="s">
        <v>7</v>
      </c>
      <c r="C4485" s="102" t="s">
        <v>7</v>
      </c>
      <c r="G4485" s="315"/>
      <c r="H4485" s="114"/>
    </row>
    <row r="4486" spans="1:8" s="135" customFormat="1" x14ac:dyDescent="0.25">
      <c r="A4486" s="120">
        <v>43983</v>
      </c>
      <c r="B4486" s="121" t="s">
        <v>7</v>
      </c>
      <c r="C4486" s="102" t="s">
        <v>7</v>
      </c>
      <c r="G4486" s="315"/>
      <c r="H4486" s="114"/>
    </row>
    <row r="4487" spans="1:8" s="135" customFormat="1" x14ac:dyDescent="0.25">
      <c r="A4487" s="120">
        <v>43985</v>
      </c>
      <c r="B4487" s="121" t="s">
        <v>7</v>
      </c>
      <c r="C4487" s="102" t="s">
        <v>7</v>
      </c>
      <c r="G4487" s="315"/>
      <c r="H4487" s="114"/>
    </row>
    <row r="4488" spans="1:8" s="135" customFormat="1" x14ac:dyDescent="0.25">
      <c r="A4488" s="120">
        <v>43986</v>
      </c>
      <c r="B4488" s="121" t="s">
        <v>7</v>
      </c>
      <c r="C4488" s="102" t="s">
        <v>7</v>
      </c>
      <c r="G4488" s="315"/>
      <c r="H4488" s="114"/>
    </row>
    <row r="4489" spans="1:8" s="135" customFormat="1" x14ac:dyDescent="0.25">
      <c r="A4489" s="120">
        <v>43987</v>
      </c>
      <c r="B4489" s="121" t="s">
        <v>7</v>
      </c>
      <c r="C4489" s="102" t="s">
        <v>7</v>
      </c>
      <c r="G4489" s="315"/>
      <c r="H4489" s="114"/>
    </row>
    <row r="4490" spans="1:8" s="135" customFormat="1" x14ac:dyDescent="0.25">
      <c r="A4490" s="120">
        <v>43988</v>
      </c>
      <c r="B4490" s="121" t="s">
        <v>7</v>
      </c>
      <c r="C4490" s="102" t="s">
        <v>7</v>
      </c>
      <c r="G4490" s="315"/>
      <c r="H4490" s="114"/>
    </row>
    <row r="4491" spans="1:8" s="135" customFormat="1" x14ac:dyDescent="0.25">
      <c r="A4491" s="120">
        <v>43989</v>
      </c>
      <c r="B4491" s="121" t="s">
        <v>7</v>
      </c>
      <c r="C4491" s="102" t="s">
        <v>7</v>
      </c>
      <c r="G4491" s="315"/>
      <c r="H4491" s="114"/>
    </row>
    <row r="4492" spans="1:8" s="135" customFormat="1" x14ac:dyDescent="0.25">
      <c r="A4492" s="120">
        <v>43990</v>
      </c>
      <c r="B4492" s="121" t="s">
        <v>7</v>
      </c>
      <c r="C4492" s="102" t="s">
        <v>7</v>
      </c>
      <c r="G4492" s="315"/>
      <c r="H4492" s="114"/>
    </row>
    <row r="4493" spans="1:8" s="135" customFormat="1" x14ac:dyDescent="0.25">
      <c r="A4493" s="120">
        <v>43991</v>
      </c>
      <c r="B4493" s="121" t="s">
        <v>7</v>
      </c>
      <c r="C4493" s="102" t="s">
        <v>7</v>
      </c>
      <c r="G4493" s="315"/>
      <c r="H4493" s="114"/>
    </row>
    <row r="4494" spans="1:8" s="135" customFormat="1" x14ac:dyDescent="0.25">
      <c r="A4494" s="120">
        <v>43992</v>
      </c>
      <c r="B4494" s="121" t="s">
        <v>7</v>
      </c>
      <c r="C4494" s="102" t="s">
        <v>7</v>
      </c>
      <c r="G4494" s="315"/>
      <c r="H4494" s="114"/>
    </row>
    <row r="4495" spans="1:8" s="135" customFormat="1" x14ac:dyDescent="0.25">
      <c r="A4495" s="120">
        <v>43993</v>
      </c>
      <c r="B4495" s="121" t="s">
        <v>7</v>
      </c>
      <c r="C4495" s="102" t="s">
        <v>7</v>
      </c>
      <c r="G4495" s="315"/>
      <c r="H4495" s="114"/>
    </row>
    <row r="4496" spans="1:8" s="135" customFormat="1" x14ac:dyDescent="0.25">
      <c r="A4496" s="120">
        <v>43994</v>
      </c>
      <c r="B4496" s="121" t="s">
        <v>7</v>
      </c>
      <c r="C4496" s="102" t="s">
        <v>7</v>
      </c>
      <c r="G4496" s="315"/>
      <c r="H4496" s="114"/>
    </row>
    <row r="4497" spans="1:8" s="135" customFormat="1" x14ac:dyDescent="0.25">
      <c r="A4497" s="120">
        <v>43995</v>
      </c>
      <c r="B4497" s="121" t="s">
        <v>7</v>
      </c>
      <c r="C4497" s="102" t="s">
        <v>7</v>
      </c>
      <c r="G4497" s="315"/>
      <c r="H4497" s="114"/>
    </row>
    <row r="4498" spans="1:8" s="135" customFormat="1" x14ac:dyDescent="0.25">
      <c r="A4498" s="120">
        <v>43996</v>
      </c>
      <c r="B4498" s="121" t="s">
        <v>7</v>
      </c>
      <c r="C4498" s="102" t="s">
        <v>7</v>
      </c>
      <c r="G4498" s="315"/>
      <c r="H4498" s="114"/>
    </row>
    <row r="4499" spans="1:8" s="135" customFormat="1" x14ac:dyDescent="0.25">
      <c r="A4499" s="120">
        <v>43998</v>
      </c>
      <c r="B4499" s="121" t="s">
        <v>7</v>
      </c>
      <c r="C4499" s="102" t="s">
        <v>7</v>
      </c>
      <c r="G4499" s="315"/>
      <c r="H4499" s="114"/>
    </row>
    <row r="4500" spans="1:8" s="135" customFormat="1" x14ac:dyDescent="0.25">
      <c r="A4500" s="120">
        <v>43999</v>
      </c>
      <c r="B4500" s="121" t="s">
        <v>7</v>
      </c>
      <c r="C4500" s="102" t="s">
        <v>7</v>
      </c>
      <c r="G4500" s="315"/>
      <c r="H4500" s="114"/>
    </row>
    <row r="4501" spans="1:8" s="135" customFormat="1" x14ac:dyDescent="0.25">
      <c r="A4501" s="120">
        <v>44000</v>
      </c>
      <c r="B4501" s="121" t="s">
        <v>7</v>
      </c>
      <c r="C4501" s="102" t="s">
        <v>7</v>
      </c>
      <c r="G4501" s="315"/>
      <c r="H4501" s="114"/>
    </row>
    <row r="4502" spans="1:8" s="135" customFormat="1" x14ac:dyDescent="0.25">
      <c r="A4502" s="120">
        <v>44001</v>
      </c>
      <c r="B4502" s="121" t="s">
        <v>7</v>
      </c>
      <c r="C4502" s="102" t="s">
        <v>7</v>
      </c>
      <c r="G4502" s="315"/>
      <c r="H4502" s="114"/>
    </row>
    <row r="4503" spans="1:8" s="135" customFormat="1" x14ac:dyDescent="0.25">
      <c r="A4503" s="120">
        <v>44002</v>
      </c>
      <c r="B4503" s="121" t="s">
        <v>7</v>
      </c>
      <c r="C4503" s="102" t="s">
        <v>7</v>
      </c>
      <c r="G4503" s="315"/>
      <c r="H4503" s="114"/>
    </row>
    <row r="4504" spans="1:8" s="135" customFormat="1" x14ac:dyDescent="0.25">
      <c r="A4504" s="120">
        <v>44003</v>
      </c>
      <c r="B4504" s="121" t="s">
        <v>7</v>
      </c>
      <c r="C4504" s="102" t="s">
        <v>7</v>
      </c>
      <c r="G4504" s="315"/>
      <c r="H4504" s="114"/>
    </row>
    <row r="4505" spans="1:8" s="135" customFormat="1" x14ac:dyDescent="0.25">
      <c r="A4505" s="120">
        <v>44004</v>
      </c>
      <c r="B4505" s="121" t="s">
        <v>7</v>
      </c>
      <c r="C4505" s="102" t="s">
        <v>7</v>
      </c>
      <c r="G4505" s="315"/>
      <c r="H4505" s="114"/>
    </row>
    <row r="4506" spans="1:8" s="135" customFormat="1" x14ac:dyDescent="0.25">
      <c r="A4506" s="120">
        <v>44005</v>
      </c>
      <c r="B4506" s="121" t="s">
        <v>7</v>
      </c>
      <c r="C4506" s="102" t="s">
        <v>7</v>
      </c>
      <c r="G4506" s="315"/>
      <c r="H4506" s="114"/>
    </row>
    <row r="4507" spans="1:8" s="135" customFormat="1" x14ac:dyDescent="0.25">
      <c r="A4507" s="120">
        <v>44006</v>
      </c>
      <c r="B4507" s="121" t="s">
        <v>7</v>
      </c>
      <c r="C4507" s="102" t="s">
        <v>7</v>
      </c>
      <c r="G4507" s="315"/>
      <c r="H4507" s="114"/>
    </row>
    <row r="4508" spans="1:8" s="135" customFormat="1" x14ac:dyDescent="0.25">
      <c r="A4508" s="120">
        <v>44007</v>
      </c>
      <c r="B4508" s="121" t="s">
        <v>7</v>
      </c>
      <c r="C4508" s="102" t="s">
        <v>7</v>
      </c>
      <c r="G4508" s="315"/>
      <c r="H4508" s="114"/>
    </row>
    <row r="4509" spans="1:8" s="135" customFormat="1" x14ac:dyDescent="0.25">
      <c r="A4509" s="120">
        <v>44008</v>
      </c>
      <c r="B4509" s="121" t="s">
        <v>7</v>
      </c>
      <c r="C4509" s="102" t="s">
        <v>7</v>
      </c>
      <c r="G4509" s="315"/>
      <c r="H4509" s="114"/>
    </row>
    <row r="4510" spans="1:8" s="135" customFormat="1" x14ac:dyDescent="0.25">
      <c r="A4510" s="120">
        <v>44009</v>
      </c>
      <c r="B4510" s="121" t="s">
        <v>7</v>
      </c>
      <c r="C4510" s="102" t="s">
        <v>7</v>
      </c>
      <c r="G4510" s="315"/>
      <c r="H4510" s="114"/>
    </row>
    <row r="4511" spans="1:8" s="135" customFormat="1" x14ac:dyDescent="0.25">
      <c r="A4511" s="120">
        <v>44010</v>
      </c>
      <c r="B4511" s="121" t="s">
        <v>7</v>
      </c>
      <c r="C4511" s="102" t="s">
        <v>7</v>
      </c>
      <c r="G4511" s="315"/>
      <c r="H4511" s="114"/>
    </row>
    <row r="4512" spans="1:8" s="135" customFormat="1" x14ac:dyDescent="0.25">
      <c r="A4512" s="120">
        <v>44011</v>
      </c>
      <c r="B4512" s="121" t="s">
        <v>7</v>
      </c>
      <c r="C4512" s="102" t="s">
        <v>7</v>
      </c>
      <c r="G4512" s="315"/>
      <c r="H4512" s="114"/>
    </row>
    <row r="4513" spans="1:8" s="135" customFormat="1" x14ac:dyDescent="0.25">
      <c r="A4513" s="120">
        <v>44012</v>
      </c>
      <c r="B4513" s="121" t="s">
        <v>7</v>
      </c>
      <c r="C4513" s="102" t="s">
        <v>7</v>
      </c>
      <c r="G4513" s="315"/>
      <c r="H4513" s="114"/>
    </row>
    <row r="4514" spans="1:8" s="135" customFormat="1" x14ac:dyDescent="0.25">
      <c r="A4514" s="120">
        <v>44013</v>
      </c>
      <c r="B4514" s="121" t="s">
        <v>7</v>
      </c>
      <c r="C4514" s="102" t="s">
        <v>7</v>
      </c>
      <c r="G4514" s="315"/>
      <c r="H4514" s="114"/>
    </row>
    <row r="4515" spans="1:8" s="135" customFormat="1" x14ac:dyDescent="0.25">
      <c r="A4515" s="120">
        <v>44014</v>
      </c>
      <c r="B4515" s="121" t="s">
        <v>7</v>
      </c>
      <c r="C4515" s="102" t="s">
        <v>7</v>
      </c>
      <c r="G4515" s="315"/>
      <c r="H4515" s="114"/>
    </row>
    <row r="4516" spans="1:8" s="135" customFormat="1" x14ac:dyDescent="0.25">
      <c r="A4516" s="120">
        <v>44015</v>
      </c>
      <c r="B4516" s="121" t="s">
        <v>7</v>
      </c>
      <c r="C4516" s="102" t="s">
        <v>7</v>
      </c>
      <c r="G4516" s="315"/>
      <c r="H4516" s="114"/>
    </row>
    <row r="4517" spans="1:8" s="135" customFormat="1" x14ac:dyDescent="0.25">
      <c r="A4517" s="120">
        <v>44016</v>
      </c>
      <c r="B4517" s="121" t="s">
        <v>7</v>
      </c>
      <c r="C4517" s="102" t="s">
        <v>7</v>
      </c>
      <c r="G4517" s="315"/>
      <c r="H4517" s="114"/>
    </row>
    <row r="4518" spans="1:8" s="135" customFormat="1" x14ac:dyDescent="0.25">
      <c r="A4518" s="120">
        <v>44017</v>
      </c>
      <c r="B4518" s="121" t="s">
        <v>7</v>
      </c>
      <c r="C4518" s="102" t="s">
        <v>7</v>
      </c>
      <c r="G4518" s="315"/>
      <c r="H4518" s="114"/>
    </row>
    <row r="4519" spans="1:8" s="135" customFormat="1" x14ac:dyDescent="0.25">
      <c r="A4519" s="120">
        <v>44018</v>
      </c>
      <c r="B4519" s="121" t="s">
        <v>7</v>
      </c>
      <c r="C4519" s="102" t="s">
        <v>7</v>
      </c>
      <c r="G4519" s="315"/>
      <c r="H4519" s="114"/>
    </row>
    <row r="4520" spans="1:8" s="135" customFormat="1" x14ac:dyDescent="0.25">
      <c r="A4520" s="120">
        <v>44019</v>
      </c>
      <c r="B4520" s="121" t="s">
        <v>7</v>
      </c>
      <c r="C4520" s="102" t="s">
        <v>7</v>
      </c>
      <c r="G4520" s="315"/>
      <c r="H4520" s="114"/>
    </row>
    <row r="4521" spans="1:8" s="135" customFormat="1" x14ac:dyDescent="0.25">
      <c r="A4521" s="120">
        <v>44020</v>
      </c>
      <c r="B4521" s="121" t="s">
        <v>7</v>
      </c>
      <c r="C4521" s="102" t="s">
        <v>7</v>
      </c>
      <c r="G4521" s="315"/>
      <c r="H4521" s="114"/>
    </row>
    <row r="4522" spans="1:8" s="135" customFormat="1" x14ac:dyDescent="0.25">
      <c r="A4522" s="120">
        <v>44021</v>
      </c>
      <c r="B4522" s="121" t="s">
        <v>7</v>
      </c>
      <c r="C4522" s="102" t="s">
        <v>7</v>
      </c>
      <c r="G4522" s="315"/>
      <c r="H4522" s="114"/>
    </row>
    <row r="4523" spans="1:8" s="135" customFormat="1" x14ac:dyDescent="0.25">
      <c r="A4523" s="120">
        <v>44022</v>
      </c>
      <c r="B4523" s="121" t="s">
        <v>7</v>
      </c>
      <c r="C4523" s="102" t="s">
        <v>7</v>
      </c>
      <c r="G4523" s="315"/>
      <c r="H4523" s="114"/>
    </row>
    <row r="4524" spans="1:8" s="135" customFormat="1" x14ac:dyDescent="0.25">
      <c r="A4524" s="120">
        <v>44023</v>
      </c>
      <c r="B4524" s="121" t="s">
        <v>7</v>
      </c>
      <c r="C4524" s="102" t="s">
        <v>7</v>
      </c>
      <c r="G4524" s="315"/>
      <c r="H4524" s="114"/>
    </row>
    <row r="4525" spans="1:8" s="135" customFormat="1" x14ac:dyDescent="0.25">
      <c r="A4525" s="120">
        <v>44024</v>
      </c>
      <c r="B4525" s="121" t="s">
        <v>7</v>
      </c>
      <c r="C4525" s="102" t="s">
        <v>7</v>
      </c>
      <c r="G4525" s="315"/>
      <c r="H4525" s="114"/>
    </row>
    <row r="4526" spans="1:8" s="135" customFormat="1" x14ac:dyDescent="0.25">
      <c r="A4526" s="120">
        <v>44025</v>
      </c>
      <c r="B4526" s="121" t="s">
        <v>7</v>
      </c>
      <c r="C4526" s="102" t="s">
        <v>7</v>
      </c>
      <c r="G4526" s="315"/>
      <c r="H4526" s="114"/>
    </row>
    <row r="4527" spans="1:8" s="135" customFormat="1" x14ac:dyDescent="0.25">
      <c r="A4527" s="120">
        <v>44026</v>
      </c>
      <c r="B4527" s="121" t="s">
        <v>7</v>
      </c>
      <c r="C4527" s="102" t="s">
        <v>7</v>
      </c>
      <c r="G4527" s="315"/>
      <c r="H4527" s="114"/>
    </row>
    <row r="4528" spans="1:8" s="135" customFormat="1" x14ac:dyDescent="0.25">
      <c r="A4528" s="120">
        <v>44027</v>
      </c>
      <c r="B4528" s="121" t="s">
        <v>7</v>
      </c>
      <c r="C4528" s="102" t="s">
        <v>7</v>
      </c>
      <c r="G4528" s="315"/>
      <c r="H4528" s="114"/>
    </row>
    <row r="4529" spans="1:8" s="135" customFormat="1" x14ac:dyDescent="0.25">
      <c r="A4529" s="120">
        <v>44028</v>
      </c>
      <c r="B4529" s="121" t="s">
        <v>7</v>
      </c>
      <c r="C4529" s="102" t="s">
        <v>7</v>
      </c>
      <c r="G4529" s="315"/>
      <c r="H4529" s="114"/>
    </row>
    <row r="4530" spans="1:8" s="135" customFormat="1" x14ac:dyDescent="0.25">
      <c r="A4530" s="120">
        <v>44029</v>
      </c>
      <c r="B4530" s="121" t="s">
        <v>7</v>
      </c>
      <c r="C4530" s="102" t="s">
        <v>7</v>
      </c>
      <c r="G4530" s="315"/>
      <c r="H4530" s="114"/>
    </row>
    <row r="4531" spans="1:8" s="135" customFormat="1" x14ac:dyDescent="0.25">
      <c r="A4531" s="120">
        <v>44030</v>
      </c>
      <c r="B4531" s="121" t="s">
        <v>7</v>
      </c>
      <c r="C4531" s="102" t="s">
        <v>7</v>
      </c>
      <c r="G4531" s="315"/>
      <c r="H4531" s="114"/>
    </row>
    <row r="4532" spans="1:8" s="135" customFormat="1" x14ac:dyDescent="0.25">
      <c r="A4532" s="120">
        <v>44031</v>
      </c>
      <c r="B4532" s="121" t="s">
        <v>7</v>
      </c>
      <c r="C4532" s="102" t="s">
        <v>7</v>
      </c>
      <c r="G4532" s="315"/>
      <c r="H4532" s="114"/>
    </row>
    <row r="4533" spans="1:8" s="135" customFormat="1" x14ac:dyDescent="0.25">
      <c r="A4533" s="120">
        <v>44032</v>
      </c>
      <c r="B4533" s="121" t="s">
        <v>7</v>
      </c>
      <c r="C4533" s="102" t="s">
        <v>7</v>
      </c>
      <c r="G4533" s="315"/>
      <c r="H4533" s="114"/>
    </row>
    <row r="4534" spans="1:8" s="135" customFormat="1" x14ac:dyDescent="0.25">
      <c r="A4534" s="120">
        <v>44033</v>
      </c>
      <c r="B4534" s="121" t="s">
        <v>7</v>
      </c>
      <c r="C4534" s="102" t="s">
        <v>7</v>
      </c>
      <c r="G4534" s="315"/>
      <c r="H4534" s="114"/>
    </row>
    <row r="4535" spans="1:8" s="135" customFormat="1" x14ac:dyDescent="0.25">
      <c r="A4535" s="120">
        <v>44034</v>
      </c>
      <c r="B4535" s="121" t="s">
        <v>7</v>
      </c>
      <c r="C4535" s="102" t="s">
        <v>7</v>
      </c>
      <c r="G4535" s="315"/>
      <c r="H4535" s="114"/>
    </row>
    <row r="4536" spans="1:8" s="135" customFormat="1" x14ac:dyDescent="0.25">
      <c r="A4536" s="120">
        <v>44035</v>
      </c>
      <c r="B4536" s="121" t="s">
        <v>7</v>
      </c>
      <c r="C4536" s="102" t="s">
        <v>7</v>
      </c>
      <c r="G4536" s="315"/>
      <c r="H4536" s="114"/>
    </row>
    <row r="4537" spans="1:8" s="135" customFormat="1" x14ac:dyDescent="0.25">
      <c r="A4537" s="120">
        <v>44036</v>
      </c>
      <c r="B4537" s="121" t="s">
        <v>7</v>
      </c>
      <c r="C4537" s="102" t="s">
        <v>7</v>
      </c>
      <c r="G4537" s="315"/>
      <c r="H4537" s="114"/>
    </row>
    <row r="4538" spans="1:8" s="135" customFormat="1" x14ac:dyDescent="0.25">
      <c r="A4538" s="120">
        <v>44037</v>
      </c>
      <c r="B4538" s="121" t="s">
        <v>7</v>
      </c>
      <c r="C4538" s="102" t="s">
        <v>7</v>
      </c>
      <c r="G4538" s="315"/>
      <c r="H4538" s="114"/>
    </row>
    <row r="4539" spans="1:8" s="135" customFormat="1" x14ac:dyDescent="0.25">
      <c r="A4539" s="120">
        <v>44038</v>
      </c>
      <c r="B4539" s="121" t="s">
        <v>7</v>
      </c>
      <c r="C4539" s="102" t="s">
        <v>7</v>
      </c>
      <c r="G4539" s="315"/>
      <c r="H4539" s="114"/>
    </row>
    <row r="4540" spans="1:8" s="135" customFormat="1" x14ac:dyDescent="0.25">
      <c r="A4540" s="120">
        <v>44039</v>
      </c>
      <c r="B4540" s="121" t="s">
        <v>7</v>
      </c>
      <c r="C4540" s="102" t="s">
        <v>7</v>
      </c>
      <c r="G4540" s="315"/>
      <c r="H4540" s="114"/>
    </row>
    <row r="4541" spans="1:8" s="135" customFormat="1" x14ac:dyDescent="0.25">
      <c r="A4541" s="120">
        <v>44040</v>
      </c>
      <c r="B4541" s="121" t="s">
        <v>7</v>
      </c>
      <c r="C4541" s="102" t="s">
        <v>7</v>
      </c>
      <c r="G4541" s="315"/>
      <c r="H4541" s="114"/>
    </row>
    <row r="4542" spans="1:8" s="135" customFormat="1" x14ac:dyDescent="0.25">
      <c r="A4542" s="120">
        <v>44041</v>
      </c>
      <c r="B4542" s="121" t="s">
        <v>7</v>
      </c>
      <c r="C4542" s="102" t="s">
        <v>7</v>
      </c>
      <c r="G4542" s="315"/>
      <c r="H4542" s="114"/>
    </row>
    <row r="4543" spans="1:8" s="135" customFormat="1" x14ac:dyDescent="0.25">
      <c r="A4543" s="120">
        <v>44042</v>
      </c>
      <c r="B4543" s="121" t="s">
        <v>7</v>
      </c>
      <c r="C4543" s="102" t="s">
        <v>7</v>
      </c>
      <c r="G4543" s="315"/>
      <c r="H4543" s="114"/>
    </row>
    <row r="4544" spans="1:8" s="135" customFormat="1" x14ac:dyDescent="0.25">
      <c r="A4544" s="120">
        <v>44043</v>
      </c>
      <c r="B4544" s="121" t="s">
        <v>7</v>
      </c>
      <c r="C4544" s="102" t="s">
        <v>7</v>
      </c>
      <c r="G4544" s="315"/>
      <c r="H4544" s="114"/>
    </row>
    <row r="4545" spans="1:8" s="135" customFormat="1" x14ac:dyDescent="0.25">
      <c r="A4545" s="120">
        <v>44044</v>
      </c>
      <c r="B4545" s="121" t="s">
        <v>7</v>
      </c>
      <c r="C4545" s="102" t="s">
        <v>7</v>
      </c>
      <c r="G4545" s="315"/>
      <c r="H4545" s="114"/>
    </row>
    <row r="4546" spans="1:8" s="135" customFormat="1" x14ac:dyDescent="0.25">
      <c r="A4546" s="120">
        <v>44045</v>
      </c>
      <c r="B4546" s="121" t="s">
        <v>7</v>
      </c>
      <c r="C4546" s="102" t="s">
        <v>7</v>
      </c>
      <c r="G4546" s="315"/>
      <c r="H4546" s="114"/>
    </row>
    <row r="4547" spans="1:8" s="135" customFormat="1" x14ac:dyDescent="0.25">
      <c r="A4547" s="120">
        <v>44046</v>
      </c>
      <c r="B4547" s="121" t="s">
        <v>7</v>
      </c>
      <c r="C4547" s="102" t="s">
        <v>7</v>
      </c>
      <c r="G4547" s="315"/>
      <c r="H4547" s="114"/>
    </row>
    <row r="4548" spans="1:8" s="135" customFormat="1" x14ac:dyDescent="0.25">
      <c r="A4548" s="120">
        <v>44048</v>
      </c>
      <c r="B4548" s="121" t="s">
        <v>7</v>
      </c>
      <c r="C4548" s="102" t="s">
        <v>7</v>
      </c>
      <c r="G4548" s="315"/>
      <c r="H4548" s="114"/>
    </row>
    <row r="4549" spans="1:8" s="135" customFormat="1" x14ac:dyDescent="0.25">
      <c r="A4549" s="120">
        <v>44049</v>
      </c>
      <c r="B4549" s="121" t="s">
        <v>7</v>
      </c>
      <c r="C4549" s="102" t="s">
        <v>7</v>
      </c>
      <c r="G4549" s="315"/>
      <c r="H4549" s="114"/>
    </row>
    <row r="4550" spans="1:8" s="135" customFormat="1" x14ac:dyDescent="0.25">
      <c r="A4550" s="120">
        <v>44050</v>
      </c>
      <c r="B4550" s="121" t="s">
        <v>7</v>
      </c>
      <c r="C4550" s="102" t="s">
        <v>7</v>
      </c>
      <c r="G4550" s="315"/>
      <c r="H4550" s="114"/>
    </row>
    <row r="4551" spans="1:8" s="135" customFormat="1" x14ac:dyDescent="0.25">
      <c r="A4551" s="120">
        <v>44051</v>
      </c>
      <c r="B4551" s="121" t="s">
        <v>7</v>
      </c>
      <c r="C4551" s="102" t="s">
        <v>7</v>
      </c>
      <c r="G4551" s="315"/>
      <c r="H4551" s="114"/>
    </row>
    <row r="4552" spans="1:8" s="135" customFormat="1" x14ac:dyDescent="0.25">
      <c r="A4552" s="120">
        <v>44053</v>
      </c>
      <c r="B4552" s="121" t="s">
        <v>7</v>
      </c>
      <c r="C4552" s="102" t="s">
        <v>7</v>
      </c>
      <c r="G4552" s="315"/>
      <c r="H4552" s="114"/>
    </row>
    <row r="4553" spans="1:8" s="135" customFormat="1" x14ac:dyDescent="0.25">
      <c r="A4553" s="120">
        <v>44054</v>
      </c>
      <c r="B4553" s="121" t="s">
        <v>7</v>
      </c>
      <c r="C4553" s="102" t="s">
        <v>7</v>
      </c>
      <c r="G4553" s="315"/>
      <c r="H4553" s="114"/>
    </row>
    <row r="4554" spans="1:8" s="135" customFormat="1" x14ac:dyDescent="0.25">
      <c r="A4554" s="120">
        <v>44056</v>
      </c>
      <c r="B4554" s="121" t="s">
        <v>7</v>
      </c>
      <c r="C4554" s="102" t="s">
        <v>7</v>
      </c>
      <c r="G4554" s="315"/>
      <c r="H4554" s="114"/>
    </row>
    <row r="4555" spans="1:8" s="135" customFormat="1" x14ac:dyDescent="0.25">
      <c r="A4555" s="120">
        <v>44057</v>
      </c>
      <c r="B4555" s="121" t="s">
        <v>7</v>
      </c>
      <c r="C4555" s="102" t="s">
        <v>7</v>
      </c>
      <c r="G4555" s="315"/>
      <c r="H4555" s="114"/>
    </row>
    <row r="4556" spans="1:8" s="135" customFormat="1" x14ac:dyDescent="0.25">
      <c r="A4556" s="120">
        <v>44058</v>
      </c>
      <c r="B4556" s="121" t="s">
        <v>7</v>
      </c>
      <c r="C4556" s="102" t="s">
        <v>7</v>
      </c>
      <c r="G4556" s="315"/>
      <c r="H4556" s="114"/>
    </row>
    <row r="4557" spans="1:8" s="135" customFormat="1" x14ac:dyDescent="0.25">
      <c r="A4557" s="120">
        <v>44059</v>
      </c>
      <c r="B4557" s="121" t="s">
        <v>7</v>
      </c>
      <c r="C4557" s="102" t="s">
        <v>7</v>
      </c>
      <c r="G4557" s="315"/>
      <c r="H4557" s="114"/>
    </row>
    <row r="4558" spans="1:8" s="135" customFormat="1" x14ac:dyDescent="0.25">
      <c r="A4558" s="120">
        <v>44061</v>
      </c>
      <c r="B4558" s="121" t="s">
        <v>7</v>
      </c>
      <c r="C4558" s="102" t="s">
        <v>7</v>
      </c>
      <c r="G4558" s="315"/>
      <c r="H4558" s="114"/>
    </row>
    <row r="4559" spans="1:8" s="135" customFormat="1" x14ac:dyDescent="0.25">
      <c r="A4559" s="120">
        <v>44062</v>
      </c>
      <c r="B4559" s="121" t="s">
        <v>7</v>
      </c>
      <c r="C4559" s="102" t="s">
        <v>7</v>
      </c>
      <c r="G4559" s="315"/>
      <c r="H4559" s="114"/>
    </row>
    <row r="4560" spans="1:8" s="135" customFormat="1" x14ac:dyDescent="0.25">
      <c r="A4560" s="120">
        <v>44063</v>
      </c>
      <c r="B4560" s="121" t="s">
        <v>7</v>
      </c>
      <c r="C4560" s="102" t="s">
        <v>7</v>
      </c>
      <c r="G4560" s="315"/>
      <c r="H4560" s="114"/>
    </row>
    <row r="4561" spans="1:8" s="135" customFormat="1" x14ac:dyDescent="0.25">
      <c r="A4561" s="120">
        <v>44064</v>
      </c>
      <c r="B4561" s="121" t="s">
        <v>7</v>
      </c>
      <c r="C4561" s="102" t="s">
        <v>7</v>
      </c>
      <c r="G4561" s="315"/>
      <c r="H4561" s="114"/>
    </row>
    <row r="4562" spans="1:8" s="135" customFormat="1" x14ac:dyDescent="0.25">
      <c r="A4562" s="120">
        <v>44066</v>
      </c>
      <c r="B4562" s="121" t="s">
        <v>7</v>
      </c>
      <c r="C4562" s="102" t="s">
        <v>7</v>
      </c>
      <c r="G4562" s="315"/>
      <c r="H4562" s="114"/>
    </row>
    <row r="4563" spans="1:8" s="135" customFormat="1" x14ac:dyDescent="0.25">
      <c r="A4563" s="120">
        <v>44069</v>
      </c>
      <c r="B4563" s="121" t="s">
        <v>7</v>
      </c>
      <c r="C4563" s="102" t="s">
        <v>7</v>
      </c>
      <c r="G4563" s="315"/>
      <c r="H4563" s="114"/>
    </row>
    <row r="4564" spans="1:8" s="135" customFormat="1" x14ac:dyDescent="0.25">
      <c r="A4564" s="120">
        <v>44072</v>
      </c>
      <c r="B4564" s="121" t="s">
        <v>7</v>
      </c>
      <c r="C4564" s="102" t="s">
        <v>7</v>
      </c>
      <c r="G4564" s="315"/>
      <c r="H4564" s="114"/>
    </row>
    <row r="4565" spans="1:8" s="135" customFormat="1" x14ac:dyDescent="0.25">
      <c r="A4565" s="120">
        <v>44073</v>
      </c>
      <c r="B4565" s="121" t="s">
        <v>7</v>
      </c>
      <c r="C4565" s="102" t="s">
        <v>7</v>
      </c>
      <c r="G4565" s="315"/>
      <c r="H4565" s="114"/>
    </row>
    <row r="4566" spans="1:8" s="135" customFormat="1" x14ac:dyDescent="0.25">
      <c r="A4566" s="120">
        <v>44077</v>
      </c>
      <c r="B4566" s="121" t="s">
        <v>7</v>
      </c>
      <c r="C4566" s="102" t="s">
        <v>7</v>
      </c>
      <c r="G4566" s="315"/>
      <c r="H4566" s="114"/>
    </row>
    <row r="4567" spans="1:8" s="135" customFormat="1" x14ac:dyDescent="0.25">
      <c r="A4567" s="120">
        <v>44079</v>
      </c>
      <c r="B4567" s="121" t="s">
        <v>7</v>
      </c>
      <c r="C4567" s="102" t="s">
        <v>7</v>
      </c>
      <c r="G4567" s="315"/>
      <c r="H4567" s="114"/>
    </row>
    <row r="4568" spans="1:8" s="135" customFormat="1" x14ac:dyDescent="0.25">
      <c r="A4568" s="120">
        <v>44082</v>
      </c>
      <c r="B4568" s="121" t="s">
        <v>7</v>
      </c>
      <c r="C4568" s="102" t="s">
        <v>7</v>
      </c>
      <c r="G4568" s="315"/>
      <c r="H4568" s="114"/>
    </row>
    <row r="4569" spans="1:8" s="135" customFormat="1" x14ac:dyDescent="0.25">
      <c r="A4569" s="120">
        <v>44084</v>
      </c>
      <c r="B4569" s="121" t="s">
        <v>7</v>
      </c>
      <c r="C4569" s="102" t="s">
        <v>7</v>
      </c>
      <c r="G4569" s="315"/>
      <c r="H4569" s="114"/>
    </row>
    <row r="4570" spans="1:8" s="135" customFormat="1" x14ac:dyDescent="0.25">
      <c r="A4570" s="120">
        <v>44085</v>
      </c>
      <c r="B4570" s="121" t="s">
        <v>7</v>
      </c>
      <c r="C4570" s="102" t="s">
        <v>7</v>
      </c>
      <c r="G4570" s="315"/>
      <c r="H4570" s="114"/>
    </row>
    <row r="4571" spans="1:8" s="135" customFormat="1" x14ac:dyDescent="0.25">
      <c r="A4571" s="120">
        <v>44087</v>
      </c>
      <c r="B4571" s="121" t="s">
        <v>7</v>
      </c>
      <c r="C4571" s="102" t="s">
        <v>7</v>
      </c>
      <c r="G4571" s="315"/>
      <c r="H4571" s="114"/>
    </row>
    <row r="4572" spans="1:8" s="135" customFormat="1" x14ac:dyDescent="0.25">
      <c r="A4572" s="120">
        <v>44088</v>
      </c>
      <c r="B4572" s="121" t="s">
        <v>7</v>
      </c>
      <c r="C4572" s="102" t="s">
        <v>7</v>
      </c>
      <c r="G4572" s="315"/>
      <c r="H4572" s="114"/>
    </row>
    <row r="4573" spans="1:8" s="135" customFormat="1" x14ac:dyDescent="0.25">
      <c r="A4573" s="120">
        <v>44090</v>
      </c>
      <c r="B4573" s="121" t="s">
        <v>7</v>
      </c>
      <c r="C4573" s="102" t="s">
        <v>7</v>
      </c>
      <c r="G4573" s="315"/>
      <c r="H4573" s="114"/>
    </row>
    <row r="4574" spans="1:8" s="135" customFormat="1" x14ac:dyDescent="0.25">
      <c r="A4574" s="120">
        <v>44094</v>
      </c>
      <c r="B4574" s="121" t="s">
        <v>7</v>
      </c>
      <c r="C4574" s="102" t="s">
        <v>7</v>
      </c>
      <c r="G4574" s="315"/>
      <c r="H4574" s="114"/>
    </row>
    <row r="4575" spans="1:8" s="135" customFormat="1" x14ac:dyDescent="0.25">
      <c r="A4575" s="120">
        <v>44109</v>
      </c>
      <c r="B4575" s="121" t="s">
        <v>7</v>
      </c>
      <c r="C4575" s="102" t="s">
        <v>7</v>
      </c>
      <c r="G4575" s="315"/>
      <c r="H4575" s="114"/>
    </row>
    <row r="4576" spans="1:8" s="135" customFormat="1" x14ac:dyDescent="0.25">
      <c r="A4576" s="120">
        <v>44116</v>
      </c>
      <c r="B4576" s="121" t="s">
        <v>7</v>
      </c>
      <c r="C4576" s="102" t="s">
        <v>7</v>
      </c>
      <c r="G4576" s="315"/>
      <c r="H4576" s="114"/>
    </row>
    <row r="4577" spans="1:8" s="135" customFormat="1" x14ac:dyDescent="0.25">
      <c r="A4577" s="120">
        <v>44117</v>
      </c>
      <c r="B4577" s="121" t="s">
        <v>7</v>
      </c>
      <c r="C4577" s="102" t="s">
        <v>7</v>
      </c>
      <c r="G4577" s="315"/>
      <c r="H4577" s="114"/>
    </row>
    <row r="4578" spans="1:8" s="135" customFormat="1" x14ac:dyDescent="0.25">
      <c r="A4578" s="120">
        <v>44137</v>
      </c>
      <c r="B4578" s="121" t="s">
        <v>7</v>
      </c>
      <c r="C4578" s="102" t="s">
        <v>7</v>
      </c>
      <c r="G4578" s="315"/>
      <c r="H4578" s="114"/>
    </row>
    <row r="4579" spans="1:8" s="135" customFormat="1" x14ac:dyDescent="0.25">
      <c r="A4579" s="120">
        <v>44144</v>
      </c>
      <c r="B4579" s="121" t="s">
        <v>7</v>
      </c>
      <c r="C4579" s="102" t="s">
        <v>7</v>
      </c>
      <c r="G4579" s="315"/>
      <c r="H4579" s="114"/>
    </row>
    <row r="4580" spans="1:8" s="135" customFormat="1" x14ac:dyDescent="0.25">
      <c r="A4580" s="120">
        <v>44151</v>
      </c>
      <c r="B4580" s="121" t="s">
        <v>7</v>
      </c>
      <c r="C4580" s="102" t="s">
        <v>7</v>
      </c>
      <c r="G4580" s="315"/>
      <c r="H4580" s="114"/>
    </row>
    <row r="4581" spans="1:8" s="135" customFormat="1" x14ac:dyDescent="0.25">
      <c r="A4581" s="120">
        <v>44158</v>
      </c>
      <c r="B4581" s="121" t="s">
        <v>7</v>
      </c>
      <c r="C4581" s="102" t="s">
        <v>7</v>
      </c>
      <c r="G4581" s="315"/>
      <c r="H4581" s="114"/>
    </row>
    <row r="4582" spans="1:8" s="135" customFormat="1" x14ac:dyDescent="0.25">
      <c r="A4582" s="120">
        <v>44159</v>
      </c>
      <c r="B4582" s="121" t="s">
        <v>7</v>
      </c>
      <c r="C4582" s="102" t="s">
        <v>7</v>
      </c>
      <c r="G4582" s="315"/>
      <c r="H4582" s="114"/>
    </row>
    <row r="4583" spans="1:8" s="135" customFormat="1" x14ac:dyDescent="0.25">
      <c r="A4583" s="120">
        <v>44164</v>
      </c>
      <c r="B4583" s="121" t="s">
        <v>7</v>
      </c>
      <c r="C4583" s="102" t="s">
        <v>7</v>
      </c>
      <c r="G4583" s="315"/>
      <c r="H4583" s="114"/>
    </row>
    <row r="4584" spans="1:8" s="135" customFormat="1" x14ac:dyDescent="0.25">
      <c r="A4584" s="120">
        <v>44171</v>
      </c>
      <c r="B4584" s="121" t="s">
        <v>7</v>
      </c>
      <c r="C4584" s="102" t="s">
        <v>7</v>
      </c>
      <c r="G4584" s="315"/>
      <c r="H4584" s="114"/>
    </row>
    <row r="4585" spans="1:8" s="135" customFormat="1" x14ac:dyDescent="0.25">
      <c r="A4585" s="120">
        <v>44173</v>
      </c>
      <c r="B4585" s="121" t="s">
        <v>7</v>
      </c>
      <c r="C4585" s="102" t="s">
        <v>7</v>
      </c>
      <c r="G4585" s="315"/>
      <c r="H4585" s="114"/>
    </row>
    <row r="4586" spans="1:8" s="135" customFormat="1" x14ac:dyDescent="0.25">
      <c r="A4586" s="120">
        <v>44174</v>
      </c>
      <c r="B4586" s="121" t="s">
        <v>7</v>
      </c>
      <c r="C4586" s="102" t="s">
        <v>7</v>
      </c>
      <c r="G4586" s="315"/>
      <c r="H4586" s="114"/>
    </row>
    <row r="4587" spans="1:8" s="135" customFormat="1" x14ac:dyDescent="0.25">
      <c r="A4587" s="120">
        <v>44178</v>
      </c>
      <c r="B4587" s="121" t="s">
        <v>7</v>
      </c>
      <c r="C4587" s="102" t="s">
        <v>7</v>
      </c>
      <c r="G4587" s="315"/>
      <c r="H4587" s="114"/>
    </row>
    <row r="4588" spans="1:8" s="135" customFormat="1" x14ac:dyDescent="0.25">
      <c r="A4588" s="120">
        <v>44179</v>
      </c>
      <c r="B4588" s="121" t="s">
        <v>7</v>
      </c>
      <c r="C4588" s="102" t="s">
        <v>7</v>
      </c>
      <c r="G4588" s="315"/>
      <c r="H4588" s="114"/>
    </row>
    <row r="4589" spans="1:8" s="135" customFormat="1" x14ac:dyDescent="0.25">
      <c r="A4589" s="120">
        <v>44181</v>
      </c>
      <c r="B4589" s="121" t="s">
        <v>7</v>
      </c>
      <c r="C4589" s="102" t="s">
        <v>7</v>
      </c>
      <c r="G4589" s="315"/>
      <c r="H4589" s="114"/>
    </row>
    <row r="4590" spans="1:8" s="135" customFormat="1" x14ac:dyDescent="0.25">
      <c r="A4590" s="120">
        <v>43903</v>
      </c>
      <c r="B4590" s="121" t="s">
        <v>9</v>
      </c>
      <c r="C4590" s="102" t="s">
        <v>9</v>
      </c>
      <c r="G4590" s="315"/>
      <c r="H4590" s="114"/>
    </row>
    <row r="4591" spans="1:8" s="135" customFormat="1" x14ac:dyDescent="0.25">
      <c r="A4591" s="120">
        <v>43907</v>
      </c>
      <c r="B4591" s="121" t="s">
        <v>9</v>
      </c>
      <c r="C4591" s="102" t="s">
        <v>9</v>
      </c>
      <c r="G4591" s="315"/>
      <c r="H4591" s="114"/>
    </row>
    <row r="4592" spans="1:8" s="135" customFormat="1" x14ac:dyDescent="0.25">
      <c r="A4592" s="120">
        <v>43915</v>
      </c>
      <c r="B4592" s="121" t="s">
        <v>9</v>
      </c>
      <c r="C4592" s="102" t="s">
        <v>9</v>
      </c>
      <c r="G4592" s="315"/>
      <c r="H4592" s="114"/>
    </row>
    <row r="4593" spans="1:8" s="135" customFormat="1" x14ac:dyDescent="0.25">
      <c r="A4593" s="120">
        <v>43916</v>
      </c>
      <c r="B4593" s="121" t="s">
        <v>9</v>
      </c>
      <c r="C4593" s="102" t="s">
        <v>9</v>
      </c>
      <c r="G4593" s="315"/>
      <c r="H4593" s="114"/>
    </row>
    <row r="4594" spans="1:8" s="135" customFormat="1" x14ac:dyDescent="0.25">
      <c r="A4594" s="120">
        <v>43926</v>
      </c>
      <c r="B4594" s="121" t="s">
        <v>9</v>
      </c>
      <c r="C4594" s="102" t="s">
        <v>9</v>
      </c>
      <c r="G4594" s="315"/>
      <c r="H4594" s="114"/>
    </row>
    <row r="4595" spans="1:8" s="135" customFormat="1" x14ac:dyDescent="0.25">
      <c r="A4595" s="120">
        <v>43929</v>
      </c>
      <c r="B4595" s="121" t="s">
        <v>9</v>
      </c>
      <c r="C4595" s="102" t="s">
        <v>9</v>
      </c>
      <c r="G4595" s="315"/>
      <c r="H4595" s="114"/>
    </row>
    <row r="4596" spans="1:8" s="135" customFormat="1" x14ac:dyDescent="0.25">
      <c r="A4596" s="120">
        <v>43930</v>
      </c>
      <c r="B4596" s="121" t="s">
        <v>9</v>
      </c>
      <c r="C4596" s="102" t="s">
        <v>9</v>
      </c>
      <c r="G4596" s="315"/>
      <c r="H4596" s="114"/>
    </row>
    <row r="4597" spans="1:8" s="135" customFormat="1" x14ac:dyDescent="0.25">
      <c r="A4597" s="120">
        <v>43936</v>
      </c>
      <c r="B4597" s="121" t="s">
        <v>9</v>
      </c>
      <c r="C4597" s="102" t="s">
        <v>9</v>
      </c>
      <c r="G4597" s="315"/>
      <c r="H4597" s="114"/>
    </row>
    <row r="4598" spans="1:8" s="135" customFormat="1" x14ac:dyDescent="0.25">
      <c r="A4598" s="120">
        <v>43948</v>
      </c>
      <c r="B4598" s="121" t="s">
        <v>9</v>
      </c>
      <c r="C4598" s="102" t="s">
        <v>9</v>
      </c>
      <c r="G4598" s="315"/>
      <c r="H4598" s="114"/>
    </row>
    <row r="4599" spans="1:8" s="135" customFormat="1" x14ac:dyDescent="0.25">
      <c r="A4599" s="120">
        <v>43963</v>
      </c>
      <c r="B4599" s="121" t="s">
        <v>9</v>
      </c>
      <c r="C4599" s="102" t="s">
        <v>9</v>
      </c>
      <c r="G4599" s="315"/>
      <c r="H4599" s="114"/>
    </row>
    <row r="4600" spans="1:8" s="135" customFormat="1" x14ac:dyDescent="0.25">
      <c r="A4600" s="120">
        <v>43979</v>
      </c>
      <c r="B4600" s="121" t="s">
        <v>9</v>
      </c>
      <c r="C4600" s="102" t="s">
        <v>9</v>
      </c>
      <c r="G4600" s="315"/>
      <c r="H4600" s="114"/>
    </row>
    <row r="4601" spans="1:8" s="135" customFormat="1" x14ac:dyDescent="0.25">
      <c r="A4601" s="120">
        <v>43981</v>
      </c>
      <c r="B4601" s="121" t="s">
        <v>9</v>
      </c>
      <c r="C4601" s="102" t="s">
        <v>9</v>
      </c>
      <c r="G4601" s="315"/>
      <c r="H4601" s="114"/>
    </row>
    <row r="4602" spans="1:8" s="135" customFormat="1" x14ac:dyDescent="0.25">
      <c r="A4602" s="120">
        <v>43983</v>
      </c>
      <c r="B4602" s="121" t="s">
        <v>9</v>
      </c>
      <c r="C4602" s="102" t="s">
        <v>9</v>
      </c>
      <c r="G4602" s="315"/>
      <c r="H4602" s="114"/>
    </row>
    <row r="4603" spans="1:8" s="135" customFormat="1" x14ac:dyDescent="0.25">
      <c r="A4603" s="120">
        <v>43985</v>
      </c>
      <c r="B4603" s="121" t="s">
        <v>9</v>
      </c>
      <c r="C4603" s="102" t="s">
        <v>9</v>
      </c>
      <c r="G4603" s="315"/>
      <c r="H4603" s="114"/>
    </row>
    <row r="4604" spans="1:8" s="135" customFormat="1" x14ac:dyDescent="0.25">
      <c r="A4604" s="120">
        <v>43986</v>
      </c>
      <c r="B4604" s="121" t="s">
        <v>9</v>
      </c>
      <c r="C4604" s="102" t="s">
        <v>9</v>
      </c>
      <c r="G4604" s="315"/>
      <c r="H4604" s="114"/>
    </row>
    <row r="4605" spans="1:8" s="135" customFormat="1" x14ac:dyDescent="0.25">
      <c r="A4605" s="120">
        <v>43987</v>
      </c>
      <c r="B4605" s="121" t="s">
        <v>9</v>
      </c>
      <c r="C4605" s="102" t="s">
        <v>9</v>
      </c>
      <c r="G4605" s="315"/>
      <c r="H4605" s="114"/>
    </row>
    <row r="4606" spans="1:8" s="135" customFormat="1" x14ac:dyDescent="0.25">
      <c r="A4606" s="120">
        <v>43990</v>
      </c>
      <c r="B4606" s="121" t="s">
        <v>9</v>
      </c>
      <c r="C4606" s="102" t="s">
        <v>9</v>
      </c>
      <c r="G4606" s="315"/>
      <c r="H4606" s="114"/>
    </row>
    <row r="4607" spans="1:8" s="135" customFormat="1" x14ac:dyDescent="0.25">
      <c r="A4607" s="120">
        <v>43994</v>
      </c>
      <c r="B4607" s="121" t="s">
        <v>9</v>
      </c>
      <c r="C4607" s="102" t="s">
        <v>9</v>
      </c>
      <c r="G4607" s="315"/>
      <c r="H4607" s="114"/>
    </row>
    <row r="4608" spans="1:8" s="135" customFormat="1" x14ac:dyDescent="0.25">
      <c r="A4608" s="120">
        <v>43995</v>
      </c>
      <c r="B4608" s="121" t="s">
        <v>9</v>
      </c>
      <c r="C4608" s="102" t="s">
        <v>9</v>
      </c>
      <c r="G4608" s="315"/>
      <c r="H4608" s="114"/>
    </row>
    <row r="4609" spans="1:8" s="135" customFormat="1" x14ac:dyDescent="0.25">
      <c r="A4609" s="120">
        <v>43996</v>
      </c>
      <c r="B4609" s="121" t="s">
        <v>9</v>
      </c>
      <c r="C4609" s="102" t="s">
        <v>9</v>
      </c>
      <c r="G4609" s="315"/>
      <c r="H4609" s="114"/>
    </row>
    <row r="4610" spans="1:8" s="135" customFormat="1" x14ac:dyDescent="0.25">
      <c r="A4610" s="120">
        <v>43998</v>
      </c>
      <c r="B4610" s="121" t="s">
        <v>9</v>
      </c>
      <c r="C4610" s="102" t="s">
        <v>9</v>
      </c>
      <c r="G4610" s="315"/>
      <c r="H4610" s="114"/>
    </row>
    <row r="4611" spans="1:8" s="135" customFormat="1" x14ac:dyDescent="0.25">
      <c r="A4611" s="120">
        <v>43999</v>
      </c>
      <c r="B4611" s="121" t="s">
        <v>9</v>
      </c>
      <c r="C4611" s="102" t="s">
        <v>9</v>
      </c>
      <c r="G4611" s="315"/>
      <c r="H4611" s="114"/>
    </row>
    <row r="4612" spans="1:8" s="135" customFormat="1" x14ac:dyDescent="0.25">
      <c r="A4612" s="120">
        <v>44000</v>
      </c>
      <c r="B4612" s="121" t="s">
        <v>9</v>
      </c>
      <c r="C4612" s="102" t="s">
        <v>9</v>
      </c>
      <c r="G4612" s="315"/>
      <c r="H4612" s="114"/>
    </row>
    <row r="4613" spans="1:8" s="135" customFormat="1" x14ac:dyDescent="0.25">
      <c r="A4613" s="120">
        <v>44001</v>
      </c>
      <c r="B4613" s="121" t="s">
        <v>9</v>
      </c>
      <c r="C4613" s="102" t="s">
        <v>9</v>
      </c>
      <c r="G4613" s="315"/>
      <c r="H4613" s="114"/>
    </row>
    <row r="4614" spans="1:8" s="135" customFormat="1" x14ac:dyDescent="0.25">
      <c r="A4614" s="120">
        <v>44003</v>
      </c>
      <c r="B4614" s="121" t="s">
        <v>9</v>
      </c>
      <c r="C4614" s="102" t="s">
        <v>9</v>
      </c>
      <c r="G4614" s="315"/>
      <c r="H4614" s="114"/>
    </row>
    <row r="4615" spans="1:8" s="135" customFormat="1" x14ac:dyDescent="0.25">
      <c r="A4615" s="120">
        <v>44005</v>
      </c>
      <c r="B4615" s="121" t="s">
        <v>9</v>
      </c>
      <c r="C4615" s="102" t="s">
        <v>9</v>
      </c>
      <c r="G4615" s="315"/>
      <c r="H4615" s="114"/>
    </row>
    <row r="4616" spans="1:8" s="135" customFormat="1" x14ac:dyDescent="0.25">
      <c r="A4616" s="120">
        <v>44006</v>
      </c>
      <c r="B4616" s="121" t="s">
        <v>9</v>
      </c>
      <c r="C4616" s="102" t="s">
        <v>9</v>
      </c>
      <c r="G4616" s="315"/>
      <c r="H4616" s="114"/>
    </row>
    <row r="4617" spans="1:8" s="135" customFormat="1" x14ac:dyDescent="0.25">
      <c r="A4617" s="120">
        <v>44007</v>
      </c>
      <c r="B4617" s="121" t="s">
        <v>9</v>
      </c>
      <c r="C4617" s="102" t="s">
        <v>9</v>
      </c>
      <c r="G4617" s="315"/>
      <c r="H4617" s="114"/>
    </row>
    <row r="4618" spans="1:8" s="135" customFormat="1" x14ac:dyDescent="0.25">
      <c r="A4618" s="120">
        <v>44008</v>
      </c>
      <c r="B4618" s="121" t="s">
        <v>9</v>
      </c>
      <c r="C4618" s="102" t="s">
        <v>9</v>
      </c>
      <c r="G4618" s="315"/>
      <c r="H4618" s="114"/>
    </row>
    <row r="4619" spans="1:8" s="135" customFormat="1" x14ac:dyDescent="0.25">
      <c r="A4619" s="120">
        <v>44011</v>
      </c>
      <c r="B4619" s="121" t="s">
        <v>9</v>
      </c>
      <c r="C4619" s="102" t="s">
        <v>9</v>
      </c>
      <c r="G4619" s="315"/>
      <c r="H4619" s="114"/>
    </row>
    <row r="4620" spans="1:8" s="135" customFormat="1" x14ac:dyDescent="0.25">
      <c r="A4620" s="120">
        <v>44012</v>
      </c>
      <c r="B4620" s="121" t="s">
        <v>9</v>
      </c>
      <c r="C4620" s="102" t="s">
        <v>9</v>
      </c>
      <c r="G4620" s="315"/>
      <c r="H4620" s="114"/>
    </row>
    <row r="4621" spans="1:8" s="135" customFormat="1" x14ac:dyDescent="0.25">
      <c r="A4621" s="120">
        <v>44013</v>
      </c>
      <c r="B4621" s="121" t="s">
        <v>9</v>
      </c>
      <c r="C4621" s="102" t="s">
        <v>9</v>
      </c>
      <c r="G4621" s="315"/>
      <c r="H4621" s="114"/>
    </row>
    <row r="4622" spans="1:8" s="135" customFormat="1" x14ac:dyDescent="0.25">
      <c r="A4622" s="120">
        <v>44014</v>
      </c>
      <c r="B4622" s="121" t="s">
        <v>9</v>
      </c>
      <c r="C4622" s="102" t="s">
        <v>9</v>
      </c>
      <c r="G4622" s="315"/>
      <c r="H4622" s="114"/>
    </row>
    <row r="4623" spans="1:8" s="135" customFormat="1" x14ac:dyDescent="0.25">
      <c r="A4623" s="120">
        <v>44015</v>
      </c>
      <c r="B4623" s="121" t="s">
        <v>9</v>
      </c>
      <c r="C4623" s="102" t="s">
        <v>9</v>
      </c>
      <c r="G4623" s="315"/>
      <c r="H4623" s="114"/>
    </row>
    <row r="4624" spans="1:8" s="135" customFormat="1" x14ac:dyDescent="0.25">
      <c r="A4624" s="120">
        <v>44016</v>
      </c>
      <c r="B4624" s="121" t="s">
        <v>9</v>
      </c>
      <c r="C4624" s="102" t="s">
        <v>9</v>
      </c>
      <c r="G4624" s="315"/>
      <c r="H4624" s="114"/>
    </row>
    <row r="4625" spans="1:8" s="135" customFormat="1" x14ac:dyDescent="0.25">
      <c r="A4625" s="120">
        <v>44017</v>
      </c>
      <c r="B4625" s="121" t="s">
        <v>9</v>
      </c>
      <c r="C4625" s="102" t="s">
        <v>9</v>
      </c>
      <c r="G4625" s="315"/>
      <c r="H4625" s="114"/>
    </row>
    <row r="4626" spans="1:8" s="135" customFormat="1" x14ac:dyDescent="0.25">
      <c r="A4626" s="120">
        <v>44018</v>
      </c>
      <c r="B4626" s="121" t="s">
        <v>9</v>
      </c>
      <c r="C4626" s="102" t="s">
        <v>9</v>
      </c>
      <c r="G4626" s="315"/>
      <c r="H4626" s="114"/>
    </row>
    <row r="4627" spans="1:8" s="135" customFormat="1" x14ac:dyDescent="0.25">
      <c r="A4627" s="120">
        <v>44040</v>
      </c>
      <c r="B4627" s="121" t="s">
        <v>9</v>
      </c>
      <c r="C4627" s="102" t="s">
        <v>9</v>
      </c>
      <c r="G4627" s="315"/>
      <c r="H4627" s="114"/>
    </row>
    <row r="4628" spans="1:8" s="135" customFormat="1" x14ac:dyDescent="0.25">
      <c r="A4628" s="120">
        <v>44054</v>
      </c>
      <c r="B4628" s="121" t="s">
        <v>9</v>
      </c>
      <c r="C4628" s="102" t="s">
        <v>9</v>
      </c>
      <c r="G4628" s="315"/>
      <c r="H4628" s="114"/>
    </row>
    <row r="4629" spans="1:8" s="135" customFormat="1" x14ac:dyDescent="0.25">
      <c r="A4629" s="120">
        <v>44067</v>
      </c>
      <c r="B4629" s="121" t="s">
        <v>9</v>
      </c>
      <c r="C4629" s="102" t="s">
        <v>9</v>
      </c>
      <c r="G4629" s="315"/>
      <c r="H4629" s="114"/>
    </row>
    <row r="4630" spans="1:8" s="135" customFormat="1" x14ac:dyDescent="0.25">
      <c r="A4630" s="120">
        <v>44164</v>
      </c>
      <c r="B4630" s="121" t="s">
        <v>9</v>
      </c>
      <c r="C4630" s="102" t="s">
        <v>9</v>
      </c>
      <c r="G4630" s="315"/>
      <c r="H4630" s="114"/>
    </row>
    <row r="4631" spans="1:8" s="135" customFormat="1" x14ac:dyDescent="0.25">
      <c r="A4631" s="120">
        <v>44171</v>
      </c>
      <c r="B4631" s="121" t="s">
        <v>9</v>
      </c>
      <c r="C4631" s="102" t="s">
        <v>9</v>
      </c>
      <c r="G4631" s="315"/>
      <c r="H4631" s="114"/>
    </row>
    <row r="4632" spans="1:8" s="135" customFormat="1" x14ac:dyDescent="0.25">
      <c r="A4632" s="120">
        <v>44178</v>
      </c>
      <c r="B4632" s="121" t="s">
        <v>9</v>
      </c>
      <c r="C4632" s="102" t="s">
        <v>9</v>
      </c>
      <c r="G4632" s="315"/>
      <c r="H4632" s="114"/>
    </row>
    <row r="4633" spans="1:8" s="135" customFormat="1" x14ac:dyDescent="0.25">
      <c r="A4633" s="120">
        <v>43903</v>
      </c>
      <c r="B4633" s="121" t="s">
        <v>15</v>
      </c>
      <c r="C4633" s="102" t="s">
        <v>15</v>
      </c>
      <c r="G4633" s="315"/>
      <c r="H4633" s="114"/>
    </row>
    <row r="4634" spans="1:8" s="135" customFormat="1" x14ac:dyDescent="0.25">
      <c r="A4634" s="120">
        <v>43907</v>
      </c>
      <c r="B4634" s="121" t="s">
        <v>15</v>
      </c>
      <c r="C4634" s="102" t="s">
        <v>15</v>
      </c>
      <c r="G4634" s="315"/>
      <c r="H4634" s="114"/>
    </row>
    <row r="4635" spans="1:8" s="135" customFormat="1" x14ac:dyDescent="0.25">
      <c r="A4635" s="120">
        <v>43910</v>
      </c>
      <c r="B4635" s="121" t="s">
        <v>15</v>
      </c>
      <c r="C4635" s="102" t="s">
        <v>15</v>
      </c>
      <c r="G4635" s="315"/>
      <c r="H4635" s="114"/>
    </row>
    <row r="4636" spans="1:8" s="135" customFormat="1" x14ac:dyDescent="0.25">
      <c r="A4636" s="120">
        <v>43915</v>
      </c>
      <c r="B4636" s="121" t="s">
        <v>15</v>
      </c>
      <c r="C4636" s="102" t="s">
        <v>15</v>
      </c>
      <c r="G4636" s="315"/>
      <c r="H4636" s="114"/>
    </row>
    <row r="4637" spans="1:8" s="135" customFormat="1" x14ac:dyDescent="0.25">
      <c r="A4637" s="120">
        <v>43916</v>
      </c>
      <c r="B4637" s="121" t="s">
        <v>15</v>
      </c>
      <c r="C4637" s="102" t="s">
        <v>15</v>
      </c>
      <c r="G4637" s="315"/>
      <c r="H4637" s="114"/>
    </row>
    <row r="4638" spans="1:8" s="135" customFormat="1" x14ac:dyDescent="0.25">
      <c r="A4638" s="120">
        <v>43920</v>
      </c>
      <c r="B4638" s="121" t="s">
        <v>15</v>
      </c>
      <c r="C4638" s="102" t="s">
        <v>15</v>
      </c>
      <c r="G4638" s="315"/>
      <c r="H4638" s="114"/>
    </row>
    <row r="4639" spans="1:8" s="135" customFormat="1" x14ac:dyDescent="0.25">
      <c r="A4639" s="120">
        <v>43923</v>
      </c>
      <c r="B4639" s="121" t="s">
        <v>15</v>
      </c>
      <c r="C4639" s="102" t="s">
        <v>15</v>
      </c>
      <c r="G4639" s="315"/>
      <c r="H4639" s="114"/>
    </row>
    <row r="4640" spans="1:8" s="135" customFormat="1" x14ac:dyDescent="0.25">
      <c r="A4640" s="120">
        <v>43924</v>
      </c>
      <c r="B4640" s="121" t="s">
        <v>15</v>
      </c>
      <c r="C4640" s="102" t="s">
        <v>15</v>
      </c>
      <c r="G4640" s="315"/>
      <c r="H4640" s="114"/>
    </row>
    <row r="4641" spans="1:8" s="135" customFormat="1" x14ac:dyDescent="0.25">
      <c r="A4641" s="120">
        <v>43926</v>
      </c>
      <c r="B4641" s="121" t="s">
        <v>15</v>
      </c>
      <c r="C4641" s="102" t="s">
        <v>15</v>
      </c>
      <c r="G4641" s="315"/>
      <c r="H4641" s="114"/>
    </row>
    <row r="4642" spans="1:8" s="135" customFormat="1" x14ac:dyDescent="0.25">
      <c r="A4642" s="120">
        <v>43929</v>
      </c>
      <c r="B4642" s="121" t="s">
        <v>15</v>
      </c>
      <c r="C4642" s="102" t="s">
        <v>15</v>
      </c>
      <c r="G4642" s="315"/>
      <c r="H4642" s="114"/>
    </row>
    <row r="4643" spans="1:8" s="135" customFormat="1" x14ac:dyDescent="0.25">
      <c r="A4643" s="120">
        <v>43936</v>
      </c>
      <c r="B4643" s="121" t="s">
        <v>15</v>
      </c>
      <c r="C4643" s="102" t="s">
        <v>15</v>
      </c>
      <c r="G4643" s="315"/>
      <c r="H4643" s="114"/>
    </row>
    <row r="4644" spans="1:8" s="135" customFormat="1" x14ac:dyDescent="0.25">
      <c r="A4644" s="120">
        <v>43948</v>
      </c>
      <c r="B4644" s="121" t="s">
        <v>15</v>
      </c>
      <c r="C4644" s="102" t="s">
        <v>15</v>
      </c>
      <c r="G4644" s="315"/>
      <c r="H4644" s="114"/>
    </row>
    <row r="4645" spans="1:8" s="135" customFormat="1" x14ac:dyDescent="0.25">
      <c r="A4645" s="120">
        <v>43951</v>
      </c>
      <c r="B4645" s="121" t="s">
        <v>15</v>
      </c>
      <c r="C4645" s="102" t="s">
        <v>15</v>
      </c>
      <c r="G4645" s="315"/>
      <c r="H4645" s="114"/>
    </row>
    <row r="4646" spans="1:8" s="135" customFormat="1" x14ac:dyDescent="0.25">
      <c r="A4646" s="120">
        <v>43953</v>
      </c>
      <c r="B4646" s="121" t="s">
        <v>15</v>
      </c>
      <c r="C4646" s="102" t="s">
        <v>15</v>
      </c>
      <c r="G4646" s="315"/>
      <c r="H4646" s="114"/>
    </row>
    <row r="4647" spans="1:8" s="135" customFormat="1" x14ac:dyDescent="0.25">
      <c r="A4647" s="120">
        <v>43956</v>
      </c>
      <c r="B4647" s="121" t="s">
        <v>15</v>
      </c>
      <c r="C4647" s="102" t="s">
        <v>15</v>
      </c>
      <c r="G4647" s="315"/>
      <c r="H4647" s="114"/>
    </row>
    <row r="4648" spans="1:8" s="135" customFormat="1" x14ac:dyDescent="0.25">
      <c r="A4648" s="120">
        <v>43963</v>
      </c>
      <c r="B4648" s="121" t="s">
        <v>15</v>
      </c>
      <c r="C4648" s="102" t="s">
        <v>15</v>
      </c>
      <c r="G4648" s="315"/>
      <c r="H4648" s="114"/>
    </row>
    <row r="4649" spans="1:8" s="135" customFormat="1" x14ac:dyDescent="0.25">
      <c r="A4649" s="120">
        <v>43979</v>
      </c>
      <c r="B4649" s="121" t="s">
        <v>15</v>
      </c>
      <c r="C4649" s="102" t="s">
        <v>15</v>
      </c>
      <c r="G4649" s="315"/>
      <c r="H4649" s="114"/>
    </row>
    <row r="4650" spans="1:8" s="135" customFormat="1" x14ac:dyDescent="0.25">
      <c r="A4650" s="120">
        <v>43981</v>
      </c>
      <c r="B4650" s="121" t="s">
        <v>15</v>
      </c>
      <c r="C4650" s="102" t="s">
        <v>15</v>
      </c>
      <c r="G4650" s="315"/>
      <c r="H4650" s="114"/>
    </row>
    <row r="4651" spans="1:8" s="135" customFormat="1" x14ac:dyDescent="0.25">
      <c r="A4651" s="120">
        <v>43983</v>
      </c>
      <c r="B4651" s="121" t="s">
        <v>15</v>
      </c>
      <c r="C4651" s="102" t="s">
        <v>15</v>
      </c>
      <c r="G4651" s="315"/>
      <c r="H4651" s="114"/>
    </row>
    <row r="4652" spans="1:8" s="135" customFormat="1" x14ac:dyDescent="0.25">
      <c r="A4652" s="120">
        <v>43985</v>
      </c>
      <c r="B4652" s="121" t="s">
        <v>15</v>
      </c>
      <c r="C4652" s="102" t="s">
        <v>15</v>
      </c>
      <c r="G4652" s="315"/>
      <c r="H4652" s="114"/>
    </row>
    <row r="4653" spans="1:8" s="135" customFormat="1" x14ac:dyDescent="0.25">
      <c r="A4653" s="120">
        <v>43986</v>
      </c>
      <c r="B4653" s="121" t="s">
        <v>15</v>
      </c>
      <c r="C4653" s="102" t="s">
        <v>15</v>
      </c>
      <c r="G4653" s="315"/>
      <c r="H4653" s="114"/>
    </row>
    <row r="4654" spans="1:8" s="135" customFormat="1" x14ac:dyDescent="0.25">
      <c r="A4654" s="120">
        <v>43987</v>
      </c>
      <c r="B4654" s="121" t="s">
        <v>15</v>
      </c>
      <c r="C4654" s="102" t="s">
        <v>15</v>
      </c>
      <c r="G4654" s="315"/>
      <c r="H4654" s="114"/>
    </row>
    <row r="4655" spans="1:8" s="135" customFormat="1" x14ac:dyDescent="0.25">
      <c r="A4655" s="120">
        <v>43988</v>
      </c>
      <c r="B4655" s="121" t="s">
        <v>15</v>
      </c>
      <c r="C4655" s="102" t="s">
        <v>15</v>
      </c>
      <c r="G4655" s="315"/>
      <c r="H4655" s="114"/>
    </row>
    <row r="4656" spans="1:8" s="135" customFormat="1" x14ac:dyDescent="0.25">
      <c r="A4656" s="120">
        <v>43989</v>
      </c>
      <c r="B4656" s="121" t="s">
        <v>15</v>
      </c>
      <c r="C4656" s="102" t="s">
        <v>15</v>
      </c>
      <c r="G4656" s="315"/>
      <c r="H4656" s="114"/>
    </row>
    <row r="4657" spans="1:8" s="135" customFormat="1" x14ac:dyDescent="0.25">
      <c r="A4657" s="120">
        <v>43990</v>
      </c>
      <c r="B4657" s="121" t="s">
        <v>15</v>
      </c>
      <c r="C4657" s="102" t="s">
        <v>15</v>
      </c>
      <c r="G4657" s="315"/>
      <c r="H4657" s="114"/>
    </row>
    <row r="4658" spans="1:8" s="135" customFormat="1" x14ac:dyDescent="0.25">
      <c r="A4658" s="120">
        <v>43991</v>
      </c>
      <c r="B4658" s="121" t="s">
        <v>15</v>
      </c>
      <c r="C4658" s="102" t="s">
        <v>15</v>
      </c>
      <c r="G4658" s="315"/>
      <c r="H4658" s="114"/>
    </row>
    <row r="4659" spans="1:8" s="135" customFormat="1" x14ac:dyDescent="0.25">
      <c r="A4659" s="120">
        <v>43992</v>
      </c>
      <c r="B4659" s="121" t="s">
        <v>15</v>
      </c>
      <c r="C4659" s="102" t="s">
        <v>15</v>
      </c>
      <c r="G4659" s="315"/>
      <c r="H4659" s="114"/>
    </row>
    <row r="4660" spans="1:8" s="135" customFormat="1" x14ac:dyDescent="0.25">
      <c r="A4660" s="120">
        <v>43994</v>
      </c>
      <c r="B4660" s="121" t="s">
        <v>15</v>
      </c>
      <c r="C4660" s="102" t="s">
        <v>15</v>
      </c>
      <c r="G4660" s="315"/>
      <c r="H4660" s="114"/>
    </row>
    <row r="4661" spans="1:8" s="135" customFormat="1" x14ac:dyDescent="0.25">
      <c r="A4661" s="120">
        <v>44001</v>
      </c>
      <c r="B4661" s="121" t="s">
        <v>15</v>
      </c>
      <c r="C4661" s="102" t="s">
        <v>15</v>
      </c>
      <c r="G4661" s="315"/>
      <c r="H4661" s="114"/>
    </row>
    <row r="4662" spans="1:8" s="135" customFormat="1" x14ac:dyDescent="0.25">
      <c r="A4662" s="120">
        <v>44003</v>
      </c>
      <c r="B4662" s="121" t="s">
        <v>15</v>
      </c>
      <c r="C4662" s="102" t="s">
        <v>15</v>
      </c>
      <c r="G4662" s="315"/>
      <c r="H4662" s="114"/>
    </row>
    <row r="4663" spans="1:8" s="135" customFormat="1" x14ac:dyDescent="0.25">
      <c r="A4663" s="120">
        <v>44004</v>
      </c>
      <c r="B4663" s="121" t="s">
        <v>15</v>
      </c>
      <c r="C4663" s="102" t="s">
        <v>15</v>
      </c>
      <c r="G4663" s="315"/>
      <c r="H4663" s="114"/>
    </row>
    <row r="4664" spans="1:8" s="135" customFormat="1" x14ac:dyDescent="0.25">
      <c r="A4664" s="120">
        <v>44005</v>
      </c>
      <c r="B4664" s="121" t="s">
        <v>15</v>
      </c>
      <c r="C4664" s="102" t="s">
        <v>15</v>
      </c>
      <c r="G4664" s="315"/>
      <c r="H4664" s="114"/>
    </row>
    <row r="4665" spans="1:8" s="135" customFormat="1" x14ac:dyDescent="0.25">
      <c r="A4665" s="120">
        <v>44008</v>
      </c>
      <c r="B4665" s="121" t="s">
        <v>15</v>
      </c>
      <c r="C4665" s="102" t="s">
        <v>15</v>
      </c>
      <c r="G4665" s="315"/>
      <c r="H4665" s="114"/>
    </row>
    <row r="4666" spans="1:8" s="135" customFormat="1" x14ac:dyDescent="0.25">
      <c r="A4666" s="120">
        <v>44009</v>
      </c>
      <c r="B4666" s="121" t="s">
        <v>15</v>
      </c>
      <c r="C4666" s="102" t="s">
        <v>15</v>
      </c>
      <c r="G4666" s="315"/>
      <c r="H4666" s="114"/>
    </row>
    <row r="4667" spans="1:8" s="135" customFormat="1" x14ac:dyDescent="0.25">
      <c r="A4667" s="120">
        <v>44010</v>
      </c>
      <c r="B4667" s="121" t="s">
        <v>15</v>
      </c>
      <c r="C4667" s="102" t="s">
        <v>15</v>
      </c>
      <c r="G4667" s="315"/>
      <c r="H4667" s="114"/>
    </row>
    <row r="4668" spans="1:8" s="135" customFormat="1" x14ac:dyDescent="0.25">
      <c r="A4668" s="120">
        <v>44011</v>
      </c>
      <c r="B4668" s="121" t="s">
        <v>15</v>
      </c>
      <c r="C4668" s="102" t="s">
        <v>15</v>
      </c>
      <c r="G4668" s="315"/>
      <c r="H4668" s="114"/>
    </row>
    <row r="4669" spans="1:8" s="135" customFormat="1" x14ac:dyDescent="0.25">
      <c r="A4669" s="120">
        <v>44012</v>
      </c>
      <c r="B4669" s="121" t="s">
        <v>15</v>
      </c>
      <c r="C4669" s="102" t="s">
        <v>15</v>
      </c>
      <c r="G4669" s="315"/>
      <c r="H4669" s="114"/>
    </row>
    <row r="4670" spans="1:8" s="135" customFormat="1" x14ac:dyDescent="0.25">
      <c r="A4670" s="120">
        <v>44013</v>
      </c>
      <c r="B4670" s="121" t="s">
        <v>15</v>
      </c>
      <c r="C4670" s="102" t="s">
        <v>15</v>
      </c>
      <c r="G4670" s="315"/>
      <c r="H4670" s="114"/>
    </row>
    <row r="4671" spans="1:8" s="135" customFormat="1" x14ac:dyDescent="0.25">
      <c r="A4671" s="120">
        <v>44014</v>
      </c>
      <c r="B4671" s="121" t="s">
        <v>15</v>
      </c>
      <c r="C4671" s="102" t="s">
        <v>15</v>
      </c>
      <c r="G4671" s="315"/>
      <c r="H4671" s="114"/>
    </row>
    <row r="4672" spans="1:8" s="135" customFormat="1" x14ac:dyDescent="0.25">
      <c r="A4672" s="120">
        <v>44015</v>
      </c>
      <c r="B4672" s="121" t="s">
        <v>15</v>
      </c>
      <c r="C4672" s="102" t="s">
        <v>15</v>
      </c>
      <c r="G4672" s="315"/>
      <c r="H4672" s="114"/>
    </row>
    <row r="4673" spans="1:8" s="135" customFormat="1" x14ac:dyDescent="0.25">
      <c r="A4673" s="120">
        <v>44016</v>
      </c>
      <c r="B4673" s="121" t="s">
        <v>15</v>
      </c>
      <c r="C4673" s="102" t="s">
        <v>15</v>
      </c>
      <c r="G4673" s="315"/>
      <c r="H4673" s="114"/>
    </row>
    <row r="4674" spans="1:8" s="135" customFormat="1" x14ac:dyDescent="0.25">
      <c r="A4674" s="120">
        <v>44017</v>
      </c>
      <c r="B4674" s="121" t="s">
        <v>15</v>
      </c>
      <c r="C4674" s="102" t="s">
        <v>15</v>
      </c>
      <c r="G4674" s="315"/>
      <c r="H4674" s="114"/>
    </row>
    <row r="4675" spans="1:8" s="135" customFormat="1" x14ac:dyDescent="0.25">
      <c r="A4675" s="120">
        <v>44018</v>
      </c>
      <c r="B4675" s="121" t="s">
        <v>15</v>
      </c>
      <c r="C4675" s="102" t="s">
        <v>15</v>
      </c>
      <c r="G4675" s="315"/>
      <c r="H4675" s="114"/>
    </row>
    <row r="4676" spans="1:8" s="135" customFormat="1" x14ac:dyDescent="0.25">
      <c r="A4676" s="120">
        <v>44019</v>
      </c>
      <c r="B4676" s="121" t="s">
        <v>15</v>
      </c>
      <c r="C4676" s="102" t="s">
        <v>15</v>
      </c>
      <c r="G4676" s="315"/>
      <c r="H4676" s="114"/>
    </row>
    <row r="4677" spans="1:8" s="135" customFormat="1" x14ac:dyDescent="0.25">
      <c r="A4677" s="120">
        <v>44021</v>
      </c>
      <c r="B4677" s="121" t="s">
        <v>15</v>
      </c>
      <c r="C4677" s="102" t="s">
        <v>15</v>
      </c>
      <c r="G4677" s="315"/>
      <c r="H4677" s="114"/>
    </row>
    <row r="4678" spans="1:8" s="135" customFormat="1" x14ac:dyDescent="0.25">
      <c r="A4678" s="120">
        <v>44023</v>
      </c>
      <c r="B4678" s="121" t="s">
        <v>15</v>
      </c>
      <c r="C4678" s="102" t="s">
        <v>15</v>
      </c>
      <c r="G4678" s="315"/>
      <c r="H4678" s="114"/>
    </row>
    <row r="4679" spans="1:8" s="135" customFormat="1" x14ac:dyDescent="0.25">
      <c r="A4679" s="120">
        <v>44024</v>
      </c>
      <c r="B4679" s="121" t="s">
        <v>15</v>
      </c>
      <c r="C4679" s="102" t="s">
        <v>15</v>
      </c>
      <c r="G4679" s="315"/>
      <c r="H4679" s="114"/>
    </row>
    <row r="4680" spans="1:8" s="135" customFormat="1" x14ac:dyDescent="0.25">
      <c r="A4680" s="120">
        <v>44025</v>
      </c>
      <c r="B4680" s="121" t="s">
        <v>15</v>
      </c>
      <c r="C4680" s="102" t="s">
        <v>15</v>
      </c>
      <c r="G4680" s="315"/>
      <c r="H4680" s="114"/>
    </row>
    <row r="4681" spans="1:8" s="135" customFormat="1" x14ac:dyDescent="0.25">
      <c r="A4681" s="120">
        <v>44026</v>
      </c>
      <c r="B4681" s="121" t="s">
        <v>15</v>
      </c>
      <c r="C4681" s="102" t="s">
        <v>15</v>
      </c>
      <c r="G4681" s="315"/>
      <c r="H4681" s="114"/>
    </row>
    <row r="4682" spans="1:8" s="135" customFormat="1" x14ac:dyDescent="0.25">
      <c r="A4682" s="120">
        <v>44027</v>
      </c>
      <c r="B4682" s="121" t="s">
        <v>15</v>
      </c>
      <c r="C4682" s="102" t="s">
        <v>15</v>
      </c>
      <c r="G4682" s="315"/>
      <c r="H4682" s="114"/>
    </row>
    <row r="4683" spans="1:8" s="135" customFormat="1" x14ac:dyDescent="0.25">
      <c r="A4683" s="120">
        <v>44028</v>
      </c>
      <c r="B4683" s="121" t="s">
        <v>15</v>
      </c>
      <c r="C4683" s="102" t="s">
        <v>15</v>
      </c>
      <c r="G4683" s="315"/>
      <c r="H4683" s="114"/>
    </row>
    <row r="4684" spans="1:8" s="135" customFormat="1" x14ac:dyDescent="0.25">
      <c r="A4684" s="120">
        <v>44029</v>
      </c>
      <c r="B4684" s="121" t="s">
        <v>15</v>
      </c>
      <c r="C4684" s="102" t="s">
        <v>15</v>
      </c>
      <c r="G4684" s="315"/>
      <c r="H4684" s="114"/>
    </row>
    <row r="4685" spans="1:8" s="135" customFormat="1" x14ac:dyDescent="0.25">
      <c r="A4685" s="120">
        <v>44030</v>
      </c>
      <c r="B4685" s="121" t="s">
        <v>15</v>
      </c>
      <c r="C4685" s="102" t="s">
        <v>15</v>
      </c>
      <c r="G4685" s="315"/>
      <c r="H4685" s="114"/>
    </row>
    <row r="4686" spans="1:8" s="135" customFormat="1" x14ac:dyDescent="0.25">
      <c r="A4686" s="120">
        <v>44031</v>
      </c>
      <c r="B4686" s="121" t="s">
        <v>15</v>
      </c>
      <c r="C4686" s="102" t="s">
        <v>15</v>
      </c>
      <c r="G4686" s="315"/>
      <c r="H4686" s="114"/>
    </row>
    <row r="4687" spans="1:8" s="135" customFormat="1" x14ac:dyDescent="0.25">
      <c r="A4687" s="120">
        <v>44032</v>
      </c>
      <c r="B4687" s="121" t="s">
        <v>15</v>
      </c>
      <c r="C4687" s="102" t="s">
        <v>15</v>
      </c>
      <c r="G4687" s="315"/>
      <c r="H4687" s="114"/>
    </row>
    <row r="4688" spans="1:8" s="135" customFormat="1" x14ac:dyDescent="0.25">
      <c r="A4688" s="120">
        <v>44033</v>
      </c>
      <c r="B4688" s="121" t="s">
        <v>15</v>
      </c>
      <c r="C4688" s="102" t="s">
        <v>15</v>
      </c>
      <c r="G4688" s="315"/>
      <c r="H4688" s="114"/>
    </row>
    <row r="4689" spans="1:8" s="135" customFormat="1" x14ac:dyDescent="0.25">
      <c r="A4689" s="120">
        <v>44034</v>
      </c>
      <c r="B4689" s="121" t="s">
        <v>15</v>
      </c>
      <c r="C4689" s="102" t="s">
        <v>15</v>
      </c>
      <c r="G4689" s="315"/>
      <c r="H4689" s="114"/>
    </row>
    <row r="4690" spans="1:8" s="135" customFormat="1" x14ac:dyDescent="0.25">
      <c r="A4690" s="120">
        <v>44035</v>
      </c>
      <c r="B4690" s="121" t="s">
        <v>15</v>
      </c>
      <c r="C4690" s="102" t="s">
        <v>15</v>
      </c>
      <c r="G4690" s="315"/>
      <c r="H4690" s="114"/>
    </row>
    <row r="4691" spans="1:8" s="135" customFormat="1" x14ac:dyDescent="0.25">
      <c r="A4691" s="120">
        <v>44036</v>
      </c>
      <c r="B4691" s="121" t="s">
        <v>15</v>
      </c>
      <c r="C4691" s="102" t="s">
        <v>15</v>
      </c>
      <c r="G4691" s="315"/>
      <c r="H4691" s="114"/>
    </row>
    <row r="4692" spans="1:8" s="135" customFormat="1" x14ac:dyDescent="0.25">
      <c r="A4692" s="120">
        <v>44037</v>
      </c>
      <c r="B4692" s="121" t="s">
        <v>15</v>
      </c>
      <c r="C4692" s="102" t="s">
        <v>15</v>
      </c>
      <c r="G4692" s="315"/>
      <c r="H4692" s="114"/>
    </row>
    <row r="4693" spans="1:8" s="135" customFormat="1" x14ac:dyDescent="0.25">
      <c r="A4693" s="120">
        <v>44038</v>
      </c>
      <c r="B4693" s="121" t="s">
        <v>15</v>
      </c>
      <c r="C4693" s="102" t="s">
        <v>15</v>
      </c>
      <c r="G4693" s="315"/>
      <c r="H4693" s="114"/>
    </row>
    <row r="4694" spans="1:8" s="135" customFormat="1" x14ac:dyDescent="0.25">
      <c r="A4694" s="120">
        <v>44039</v>
      </c>
      <c r="B4694" s="121" t="s">
        <v>15</v>
      </c>
      <c r="C4694" s="102" t="s">
        <v>15</v>
      </c>
      <c r="G4694" s="315"/>
      <c r="H4694" s="114"/>
    </row>
    <row r="4695" spans="1:8" s="135" customFormat="1" x14ac:dyDescent="0.25">
      <c r="A4695" s="120">
        <v>44040</v>
      </c>
      <c r="B4695" s="121" t="s">
        <v>15</v>
      </c>
      <c r="C4695" s="102" t="s">
        <v>15</v>
      </c>
      <c r="G4695" s="315"/>
      <c r="H4695" s="114"/>
    </row>
    <row r="4696" spans="1:8" s="135" customFormat="1" x14ac:dyDescent="0.25">
      <c r="A4696" s="120">
        <v>44041</v>
      </c>
      <c r="B4696" s="121" t="s">
        <v>15</v>
      </c>
      <c r="C4696" s="102" t="s">
        <v>15</v>
      </c>
      <c r="G4696" s="315"/>
      <c r="H4696" s="114"/>
    </row>
    <row r="4697" spans="1:8" s="135" customFormat="1" x14ac:dyDescent="0.25">
      <c r="A4697" s="120">
        <v>44042</v>
      </c>
      <c r="B4697" s="121" t="s">
        <v>15</v>
      </c>
      <c r="C4697" s="102" t="s">
        <v>15</v>
      </c>
      <c r="G4697" s="315"/>
      <c r="H4697" s="114"/>
    </row>
    <row r="4698" spans="1:8" s="135" customFormat="1" x14ac:dyDescent="0.25">
      <c r="A4698" s="120">
        <v>44043</v>
      </c>
      <c r="B4698" s="121" t="s">
        <v>15</v>
      </c>
      <c r="C4698" s="102" t="s">
        <v>15</v>
      </c>
      <c r="G4698" s="315"/>
      <c r="H4698" s="114"/>
    </row>
    <row r="4699" spans="1:8" s="135" customFormat="1" x14ac:dyDescent="0.25">
      <c r="A4699" s="120">
        <v>44044</v>
      </c>
      <c r="B4699" s="121" t="s">
        <v>15</v>
      </c>
      <c r="C4699" s="102" t="s">
        <v>15</v>
      </c>
      <c r="G4699" s="315"/>
      <c r="H4699" s="114"/>
    </row>
    <row r="4700" spans="1:8" s="135" customFormat="1" x14ac:dyDescent="0.25">
      <c r="A4700" s="120">
        <v>44046</v>
      </c>
      <c r="B4700" s="121" t="s">
        <v>15</v>
      </c>
      <c r="C4700" s="102" t="s">
        <v>15</v>
      </c>
      <c r="G4700" s="315"/>
      <c r="H4700" s="114"/>
    </row>
    <row r="4701" spans="1:8" s="135" customFormat="1" x14ac:dyDescent="0.25">
      <c r="A4701" s="120">
        <v>44047</v>
      </c>
      <c r="B4701" s="121" t="s">
        <v>15</v>
      </c>
      <c r="C4701" s="102" t="s">
        <v>15</v>
      </c>
      <c r="G4701" s="315"/>
      <c r="H4701" s="114"/>
    </row>
    <row r="4702" spans="1:8" s="135" customFormat="1" x14ac:dyDescent="0.25">
      <c r="A4702" s="120">
        <v>44048</v>
      </c>
      <c r="B4702" s="121" t="s">
        <v>15</v>
      </c>
      <c r="C4702" s="102" t="s">
        <v>15</v>
      </c>
      <c r="G4702" s="315"/>
      <c r="H4702" s="114"/>
    </row>
    <row r="4703" spans="1:8" s="135" customFormat="1" x14ac:dyDescent="0.25">
      <c r="A4703" s="120">
        <v>44049</v>
      </c>
      <c r="B4703" s="121" t="s">
        <v>15</v>
      </c>
      <c r="C4703" s="102" t="s">
        <v>15</v>
      </c>
      <c r="G4703" s="315"/>
      <c r="H4703" s="114"/>
    </row>
    <row r="4704" spans="1:8" s="135" customFormat="1" x14ac:dyDescent="0.25">
      <c r="A4704" s="120">
        <v>44050</v>
      </c>
      <c r="B4704" s="121" t="s">
        <v>15</v>
      </c>
      <c r="C4704" s="102" t="s">
        <v>15</v>
      </c>
      <c r="G4704" s="315"/>
      <c r="H4704" s="114"/>
    </row>
    <row r="4705" spans="1:8" s="135" customFormat="1" x14ac:dyDescent="0.25">
      <c r="A4705" s="120">
        <v>44051</v>
      </c>
      <c r="B4705" s="121" t="s">
        <v>15</v>
      </c>
      <c r="C4705" s="102" t="s">
        <v>15</v>
      </c>
      <c r="G4705" s="315"/>
      <c r="H4705" s="114"/>
    </row>
    <row r="4706" spans="1:8" s="135" customFormat="1" x14ac:dyDescent="0.25">
      <c r="A4706" s="120">
        <v>44052</v>
      </c>
      <c r="B4706" s="121" t="s">
        <v>15</v>
      </c>
      <c r="C4706" s="102" t="s">
        <v>15</v>
      </c>
      <c r="G4706" s="315"/>
      <c r="H4706" s="114"/>
    </row>
    <row r="4707" spans="1:8" s="135" customFormat="1" x14ac:dyDescent="0.25">
      <c r="A4707" s="120">
        <v>44053</v>
      </c>
      <c r="B4707" s="121" t="s">
        <v>15</v>
      </c>
      <c r="C4707" s="102" t="s">
        <v>15</v>
      </c>
      <c r="G4707" s="315"/>
      <c r="H4707" s="114"/>
    </row>
    <row r="4708" spans="1:8" s="135" customFormat="1" x14ac:dyDescent="0.25">
      <c r="A4708" s="120">
        <v>44054</v>
      </c>
      <c r="B4708" s="121" t="s">
        <v>15</v>
      </c>
      <c r="C4708" s="102" t="s">
        <v>15</v>
      </c>
      <c r="G4708" s="315"/>
      <c r="H4708" s="114"/>
    </row>
    <row r="4709" spans="1:8" s="135" customFormat="1" x14ac:dyDescent="0.25">
      <c r="A4709" s="120">
        <v>44055</v>
      </c>
      <c r="B4709" s="121" t="s">
        <v>15</v>
      </c>
      <c r="C4709" s="102" t="s">
        <v>15</v>
      </c>
      <c r="G4709" s="315"/>
      <c r="H4709" s="114"/>
    </row>
    <row r="4710" spans="1:8" s="135" customFormat="1" x14ac:dyDescent="0.25">
      <c r="A4710" s="120">
        <v>44056</v>
      </c>
      <c r="B4710" s="121" t="s">
        <v>15</v>
      </c>
      <c r="C4710" s="102" t="s">
        <v>15</v>
      </c>
      <c r="G4710" s="315"/>
      <c r="H4710" s="114"/>
    </row>
    <row r="4711" spans="1:8" s="135" customFormat="1" x14ac:dyDescent="0.25">
      <c r="A4711" s="120">
        <v>44057</v>
      </c>
      <c r="B4711" s="121" t="s">
        <v>15</v>
      </c>
      <c r="C4711" s="102" t="s">
        <v>15</v>
      </c>
      <c r="G4711" s="315"/>
      <c r="H4711" s="114"/>
    </row>
    <row r="4712" spans="1:8" s="135" customFormat="1" x14ac:dyDescent="0.25">
      <c r="A4712" s="120">
        <v>44058</v>
      </c>
      <c r="B4712" s="121" t="s">
        <v>15</v>
      </c>
      <c r="C4712" s="102" t="s">
        <v>15</v>
      </c>
      <c r="G4712" s="315"/>
      <c r="H4712" s="114"/>
    </row>
    <row r="4713" spans="1:8" s="135" customFormat="1" x14ac:dyDescent="0.25">
      <c r="A4713" s="120">
        <v>44059</v>
      </c>
      <c r="B4713" s="121" t="s">
        <v>15</v>
      </c>
      <c r="C4713" s="102" t="s">
        <v>15</v>
      </c>
      <c r="G4713" s="315"/>
      <c r="H4713" s="114"/>
    </row>
    <row r="4714" spans="1:8" s="135" customFormat="1" x14ac:dyDescent="0.25">
      <c r="A4714" s="120">
        <v>44060</v>
      </c>
      <c r="B4714" s="121" t="s">
        <v>15</v>
      </c>
      <c r="C4714" s="102" t="s">
        <v>15</v>
      </c>
      <c r="G4714" s="315"/>
      <c r="H4714" s="114"/>
    </row>
    <row r="4715" spans="1:8" s="135" customFormat="1" x14ac:dyDescent="0.25">
      <c r="A4715" s="120">
        <v>44061</v>
      </c>
      <c r="B4715" s="121" t="s">
        <v>15</v>
      </c>
      <c r="C4715" s="102" t="s">
        <v>15</v>
      </c>
      <c r="G4715" s="315"/>
      <c r="H4715" s="114"/>
    </row>
    <row r="4716" spans="1:8" s="135" customFormat="1" x14ac:dyDescent="0.25">
      <c r="A4716" s="120">
        <v>44062</v>
      </c>
      <c r="B4716" s="121" t="s">
        <v>15</v>
      </c>
      <c r="C4716" s="102" t="s">
        <v>15</v>
      </c>
      <c r="G4716" s="315"/>
      <c r="H4716" s="114"/>
    </row>
    <row r="4717" spans="1:8" s="135" customFormat="1" x14ac:dyDescent="0.25">
      <c r="A4717" s="120">
        <v>44063</v>
      </c>
      <c r="B4717" s="121" t="s">
        <v>15</v>
      </c>
      <c r="C4717" s="102" t="s">
        <v>15</v>
      </c>
      <c r="G4717" s="315"/>
      <c r="H4717" s="114"/>
    </row>
    <row r="4718" spans="1:8" s="135" customFormat="1" x14ac:dyDescent="0.25">
      <c r="A4718" s="120">
        <v>44065</v>
      </c>
      <c r="B4718" s="121" t="s">
        <v>15</v>
      </c>
      <c r="C4718" s="102" t="s">
        <v>15</v>
      </c>
      <c r="G4718" s="315"/>
      <c r="H4718" s="114"/>
    </row>
    <row r="4719" spans="1:8" s="135" customFormat="1" x14ac:dyDescent="0.25">
      <c r="A4719" s="120">
        <v>44067</v>
      </c>
      <c r="B4719" s="121" t="s">
        <v>15</v>
      </c>
      <c r="C4719" s="102" t="s">
        <v>15</v>
      </c>
      <c r="G4719" s="315"/>
      <c r="H4719" s="114"/>
    </row>
    <row r="4720" spans="1:8" s="135" customFormat="1" x14ac:dyDescent="0.25">
      <c r="A4720" s="120">
        <v>44069</v>
      </c>
      <c r="B4720" s="121" t="s">
        <v>15</v>
      </c>
      <c r="C4720" s="102" t="s">
        <v>15</v>
      </c>
      <c r="G4720" s="315"/>
      <c r="H4720" s="114"/>
    </row>
    <row r="4721" spans="1:8" s="135" customFormat="1" x14ac:dyDescent="0.25">
      <c r="A4721" s="120">
        <v>44072</v>
      </c>
      <c r="B4721" s="121" t="s">
        <v>15</v>
      </c>
      <c r="C4721" s="102" t="s">
        <v>15</v>
      </c>
      <c r="G4721" s="315"/>
      <c r="H4721" s="114"/>
    </row>
    <row r="4722" spans="1:8" s="135" customFormat="1" x14ac:dyDescent="0.25">
      <c r="A4722" s="120">
        <v>44073</v>
      </c>
      <c r="B4722" s="121" t="s">
        <v>15</v>
      </c>
      <c r="C4722" s="102" t="s">
        <v>15</v>
      </c>
      <c r="G4722" s="315"/>
      <c r="H4722" s="114"/>
    </row>
    <row r="4723" spans="1:8" s="135" customFormat="1" x14ac:dyDescent="0.25">
      <c r="A4723" s="120">
        <v>44074</v>
      </c>
      <c r="B4723" s="121" t="s">
        <v>15</v>
      </c>
      <c r="C4723" s="102" t="s">
        <v>15</v>
      </c>
      <c r="G4723" s="315"/>
      <c r="H4723" s="114"/>
    </row>
    <row r="4724" spans="1:8" s="135" customFormat="1" x14ac:dyDescent="0.25">
      <c r="A4724" s="120">
        <v>44077</v>
      </c>
      <c r="B4724" s="121" t="s">
        <v>15</v>
      </c>
      <c r="C4724" s="102" t="s">
        <v>15</v>
      </c>
      <c r="G4724" s="315"/>
      <c r="H4724" s="114"/>
    </row>
    <row r="4725" spans="1:8" s="135" customFormat="1" x14ac:dyDescent="0.25">
      <c r="A4725" s="120">
        <v>44078</v>
      </c>
      <c r="B4725" s="121" t="s">
        <v>15</v>
      </c>
      <c r="C4725" s="102" t="s">
        <v>15</v>
      </c>
      <c r="G4725" s="315"/>
      <c r="H4725" s="114"/>
    </row>
    <row r="4726" spans="1:8" s="135" customFormat="1" x14ac:dyDescent="0.25">
      <c r="A4726" s="120">
        <v>44080</v>
      </c>
      <c r="B4726" s="121" t="s">
        <v>15</v>
      </c>
      <c r="C4726" s="102" t="s">
        <v>15</v>
      </c>
      <c r="G4726" s="315"/>
      <c r="H4726" s="114"/>
    </row>
    <row r="4727" spans="1:8" s="135" customFormat="1" x14ac:dyDescent="0.25">
      <c r="A4727" s="120">
        <v>44081</v>
      </c>
      <c r="B4727" s="121" t="s">
        <v>15</v>
      </c>
      <c r="C4727" s="102" t="s">
        <v>15</v>
      </c>
      <c r="G4727" s="315"/>
      <c r="H4727" s="114"/>
    </row>
    <row r="4728" spans="1:8" s="135" customFormat="1" x14ac:dyDescent="0.25">
      <c r="A4728" s="120">
        <v>44082</v>
      </c>
      <c r="B4728" s="121" t="s">
        <v>15</v>
      </c>
      <c r="C4728" s="102" t="s">
        <v>15</v>
      </c>
      <c r="G4728" s="315"/>
      <c r="H4728" s="114"/>
    </row>
    <row r="4729" spans="1:8" s="135" customFormat="1" x14ac:dyDescent="0.25">
      <c r="A4729" s="120">
        <v>44084</v>
      </c>
      <c r="B4729" s="121" t="s">
        <v>15</v>
      </c>
      <c r="C4729" s="102" t="s">
        <v>15</v>
      </c>
      <c r="G4729" s="315"/>
      <c r="H4729" s="114"/>
    </row>
    <row r="4730" spans="1:8" s="135" customFormat="1" x14ac:dyDescent="0.25">
      <c r="A4730" s="120">
        <v>44088</v>
      </c>
      <c r="B4730" s="121" t="s">
        <v>15</v>
      </c>
      <c r="C4730" s="102" t="s">
        <v>15</v>
      </c>
      <c r="G4730" s="315"/>
      <c r="H4730" s="114"/>
    </row>
    <row r="4731" spans="1:8" s="135" customFormat="1" x14ac:dyDescent="0.25">
      <c r="A4731" s="120">
        <v>44092</v>
      </c>
      <c r="B4731" s="121" t="s">
        <v>15</v>
      </c>
      <c r="C4731" s="102" t="s">
        <v>15</v>
      </c>
      <c r="G4731" s="315"/>
      <c r="H4731" s="114"/>
    </row>
    <row r="4732" spans="1:8" s="135" customFormat="1" x14ac:dyDescent="0.25">
      <c r="A4732" s="120">
        <v>44094</v>
      </c>
      <c r="B4732" s="121" t="s">
        <v>15</v>
      </c>
      <c r="C4732" s="102" t="s">
        <v>15</v>
      </c>
      <c r="G4732" s="315"/>
      <c r="H4732" s="114"/>
    </row>
    <row r="4733" spans="1:8" s="135" customFormat="1" x14ac:dyDescent="0.25">
      <c r="A4733" s="120">
        <v>44095</v>
      </c>
      <c r="B4733" s="121" t="s">
        <v>15</v>
      </c>
      <c r="C4733" s="102" t="s">
        <v>15</v>
      </c>
      <c r="G4733" s="315"/>
      <c r="H4733" s="114"/>
    </row>
    <row r="4734" spans="1:8" s="135" customFormat="1" x14ac:dyDescent="0.25">
      <c r="A4734" s="120">
        <v>44097</v>
      </c>
      <c r="B4734" s="121" t="s">
        <v>15</v>
      </c>
      <c r="C4734" s="102" t="s">
        <v>15</v>
      </c>
      <c r="G4734" s="315"/>
      <c r="H4734" s="114"/>
    </row>
    <row r="4735" spans="1:8" s="135" customFormat="1" x14ac:dyDescent="0.25">
      <c r="A4735" s="120">
        <v>44098</v>
      </c>
      <c r="B4735" s="121" t="s">
        <v>15</v>
      </c>
      <c r="C4735" s="102" t="s">
        <v>15</v>
      </c>
      <c r="G4735" s="315"/>
      <c r="H4735" s="114"/>
    </row>
    <row r="4736" spans="1:8" s="135" customFormat="1" x14ac:dyDescent="0.25">
      <c r="A4736" s="120">
        <v>44099</v>
      </c>
      <c r="B4736" s="121" t="s">
        <v>15</v>
      </c>
      <c r="C4736" s="102" t="s">
        <v>15</v>
      </c>
      <c r="G4736" s="315"/>
      <c r="H4736" s="114"/>
    </row>
    <row r="4737" spans="1:8" s="135" customFormat="1" x14ac:dyDescent="0.25">
      <c r="A4737" s="120">
        <v>44100</v>
      </c>
      <c r="B4737" s="121" t="s">
        <v>15</v>
      </c>
      <c r="C4737" s="102" t="s">
        <v>15</v>
      </c>
      <c r="G4737" s="315"/>
      <c r="H4737" s="114"/>
    </row>
    <row r="4738" spans="1:8" s="135" customFormat="1" x14ac:dyDescent="0.25">
      <c r="A4738" s="120">
        <v>44102</v>
      </c>
      <c r="B4738" s="121" t="s">
        <v>15</v>
      </c>
      <c r="C4738" s="102" t="s">
        <v>15</v>
      </c>
      <c r="G4738" s="315"/>
      <c r="H4738" s="114"/>
    </row>
    <row r="4739" spans="1:8" s="135" customFormat="1" x14ac:dyDescent="0.25">
      <c r="A4739" s="120">
        <v>44104</v>
      </c>
      <c r="B4739" s="121" t="s">
        <v>15</v>
      </c>
      <c r="C4739" s="102" t="s">
        <v>15</v>
      </c>
      <c r="G4739" s="315"/>
      <c r="H4739" s="114"/>
    </row>
    <row r="4740" spans="1:8" s="135" customFormat="1" x14ac:dyDescent="0.25">
      <c r="A4740" s="120">
        <v>44106</v>
      </c>
      <c r="B4740" s="121" t="s">
        <v>15</v>
      </c>
      <c r="C4740" s="102" t="s">
        <v>15</v>
      </c>
      <c r="G4740" s="315"/>
      <c r="H4740" s="114"/>
    </row>
    <row r="4741" spans="1:8" s="135" customFormat="1" x14ac:dyDescent="0.25">
      <c r="A4741" s="120">
        <v>44109</v>
      </c>
      <c r="B4741" s="121" t="s">
        <v>15</v>
      </c>
      <c r="C4741" s="102" t="s">
        <v>15</v>
      </c>
      <c r="G4741" s="315"/>
      <c r="H4741" s="114"/>
    </row>
    <row r="4742" spans="1:8" s="135" customFormat="1" x14ac:dyDescent="0.25">
      <c r="A4742" s="120">
        <v>44111</v>
      </c>
      <c r="B4742" s="121" t="s">
        <v>15</v>
      </c>
      <c r="C4742" s="102" t="s">
        <v>15</v>
      </c>
      <c r="G4742" s="315"/>
      <c r="H4742" s="114"/>
    </row>
    <row r="4743" spans="1:8" s="135" customFormat="1" x14ac:dyDescent="0.25">
      <c r="A4743" s="120">
        <v>44114</v>
      </c>
      <c r="B4743" s="121" t="s">
        <v>15</v>
      </c>
      <c r="C4743" s="102" t="s">
        <v>15</v>
      </c>
      <c r="G4743" s="315"/>
      <c r="H4743" s="114"/>
    </row>
    <row r="4744" spans="1:8" s="135" customFormat="1" x14ac:dyDescent="0.25">
      <c r="A4744" s="120">
        <v>44116</v>
      </c>
      <c r="B4744" s="121" t="s">
        <v>15</v>
      </c>
      <c r="C4744" s="102" t="s">
        <v>15</v>
      </c>
      <c r="G4744" s="315"/>
      <c r="H4744" s="114"/>
    </row>
    <row r="4745" spans="1:8" s="135" customFormat="1" x14ac:dyDescent="0.25">
      <c r="A4745" s="120">
        <v>44117</v>
      </c>
      <c r="B4745" s="121" t="s">
        <v>15</v>
      </c>
      <c r="C4745" s="102" t="s">
        <v>15</v>
      </c>
      <c r="G4745" s="315"/>
      <c r="H4745" s="114"/>
    </row>
    <row r="4746" spans="1:8" s="135" customFormat="1" x14ac:dyDescent="0.25">
      <c r="A4746" s="120">
        <v>44118</v>
      </c>
      <c r="B4746" s="121" t="s">
        <v>15</v>
      </c>
      <c r="C4746" s="102" t="s">
        <v>15</v>
      </c>
      <c r="G4746" s="315"/>
      <c r="H4746" s="114"/>
    </row>
    <row r="4747" spans="1:8" s="135" customFormat="1" x14ac:dyDescent="0.25">
      <c r="A4747" s="120">
        <v>44120</v>
      </c>
      <c r="B4747" s="121" t="s">
        <v>15</v>
      </c>
      <c r="C4747" s="102" t="s">
        <v>15</v>
      </c>
      <c r="G4747" s="315"/>
      <c r="H4747" s="114"/>
    </row>
    <row r="4748" spans="1:8" s="135" customFormat="1" x14ac:dyDescent="0.25">
      <c r="A4748" s="120">
        <v>44121</v>
      </c>
      <c r="B4748" s="121" t="s">
        <v>15</v>
      </c>
      <c r="C4748" s="102" t="s">
        <v>15</v>
      </c>
      <c r="G4748" s="315"/>
      <c r="H4748" s="114"/>
    </row>
    <row r="4749" spans="1:8" s="135" customFormat="1" x14ac:dyDescent="0.25">
      <c r="A4749" s="120">
        <v>44127</v>
      </c>
      <c r="B4749" s="121" t="s">
        <v>15</v>
      </c>
      <c r="C4749" s="102" t="s">
        <v>15</v>
      </c>
      <c r="G4749" s="315"/>
      <c r="H4749" s="114"/>
    </row>
    <row r="4750" spans="1:8" s="135" customFormat="1" x14ac:dyDescent="0.25">
      <c r="A4750" s="120">
        <v>44130</v>
      </c>
      <c r="B4750" s="121" t="s">
        <v>15</v>
      </c>
      <c r="C4750" s="102" t="s">
        <v>15</v>
      </c>
      <c r="G4750" s="315"/>
      <c r="H4750" s="114"/>
    </row>
    <row r="4751" spans="1:8" s="135" customFormat="1" x14ac:dyDescent="0.25">
      <c r="A4751" s="120">
        <v>44131</v>
      </c>
      <c r="B4751" s="121" t="s">
        <v>15</v>
      </c>
      <c r="C4751" s="102" t="s">
        <v>15</v>
      </c>
      <c r="G4751" s="315"/>
      <c r="H4751" s="114"/>
    </row>
    <row r="4752" spans="1:8" s="135" customFormat="1" x14ac:dyDescent="0.25">
      <c r="A4752" s="120">
        <v>44137</v>
      </c>
      <c r="B4752" s="121" t="s">
        <v>15</v>
      </c>
      <c r="C4752" s="102" t="s">
        <v>15</v>
      </c>
      <c r="G4752" s="315"/>
      <c r="H4752" s="114"/>
    </row>
    <row r="4753" spans="1:8" s="135" customFormat="1" x14ac:dyDescent="0.25">
      <c r="A4753" s="120">
        <v>44140</v>
      </c>
      <c r="B4753" s="121" t="s">
        <v>15</v>
      </c>
      <c r="C4753" s="102" t="s">
        <v>15</v>
      </c>
      <c r="G4753" s="315"/>
      <c r="H4753" s="114"/>
    </row>
    <row r="4754" spans="1:8" s="135" customFormat="1" x14ac:dyDescent="0.25">
      <c r="A4754" s="120">
        <v>44143</v>
      </c>
      <c r="B4754" s="121" t="s">
        <v>15</v>
      </c>
      <c r="C4754" s="102" t="s">
        <v>15</v>
      </c>
      <c r="G4754" s="315"/>
      <c r="H4754" s="114"/>
    </row>
    <row r="4755" spans="1:8" s="135" customFormat="1" x14ac:dyDescent="0.25">
      <c r="A4755" s="120">
        <v>44144</v>
      </c>
      <c r="B4755" s="121" t="s">
        <v>15</v>
      </c>
      <c r="C4755" s="102" t="s">
        <v>15</v>
      </c>
      <c r="G4755" s="315"/>
      <c r="H4755" s="114"/>
    </row>
    <row r="4756" spans="1:8" s="135" customFormat="1" x14ac:dyDescent="0.25">
      <c r="A4756" s="120">
        <v>44154</v>
      </c>
      <c r="B4756" s="121" t="s">
        <v>15</v>
      </c>
      <c r="C4756" s="102" t="s">
        <v>15</v>
      </c>
      <c r="G4756" s="315"/>
      <c r="H4756" s="114"/>
    </row>
    <row r="4757" spans="1:8" s="135" customFormat="1" x14ac:dyDescent="0.25">
      <c r="A4757" s="120">
        <v>44157</v>
      </c>
      <c r="B4757" s="121" t="s">
        <v>15</v>
      </c>
      <c r="C4757" s="102" t="s">
        <v>15</v>
      </c>
      <c r="G4757" s="315"/>
      <c r="H4757" s="114"/>
    </row>
    <row r="4758" spans="1:8" s="135" customFormat="1" x14ac:dyDescent="0.25">
      <c r="A4758" s="120">
        <v>44158</v>
      </c>
      <c r="B4758" s="121" t="s">
        <v>15</v>
      </c>
      <c r="C4758" s="102" t="s">
        <v>15</v>
      </c>
      <c r="G4758" s="315"/>
      <c r="H4758" s="114"/>
    </row>
    <row r="4759" spans="1:8" s="135" customFormat="1" x14ac:dyDescent="0.25">
      <c r="A4759" s="120">
        <v>44161</v>
      </c>
      <c r="B4759" s="121" t="s">
        <v>15</v>
      </c>
      <c r="C4759" s="102" t="s">
        <v>15</v>
      </c>
      <c r="G4759" s="315"/>
      <c r="H4759" s="114"/>
    </row>
    <row r="4760" spans="1:8" s="135" customFormat="1" x14ac:dyDescent="0.25">
      <c r="A4760" s="120">
        <v>44163</v>
      </c>
      <c r="B4760" s="121" t="s">
        <v>15</v>
      </c>
      <c r="C4760" s="102" t="s">
        <v>15</v>
      </c>
      <c r="G4760" s="315"/>
      <c r="H4760" s="114"/>
    </row>
    <row r="4761" spans="1:8" s="135" customFormat="1" x14ac:dyDescent="0.25">
      <c r="A4761" s="120">
        <v>44164</v>
      </c>
      <c r="B4761" s="121" t="s">
        <v>15</v>
      </c>
      <c r="C4761" s="102" t="s">
        <v>15</v>
      </c>
      <c r="G4761" s="315"/>
      <c r="H4761" s="114"/>
    </row>
    <row r="4762" spans="1:8" s="135" customFormat="1" x14ac:dyDescent="0.25">
      <c r="A4762" s="120">
        <v>44166</v>
      </c>
      <c r="B4762" s="121" t="s">
        <v>15</v>
      </c>
      <c r="C4762" s="102" t="s">
        <v>15</v>
      </c>
      <c r="G4762" s="315"/>
      <c r="H4762" s="114"/>
    </row>
    <row r="4763" spans="1:8" s="135" customFormat="1" x14ac:dyDescent="0.25">
      <c r="A4763" s="120">
        <v>44168</v>
      </c>
      <c r="B4763" s="121" t="s">
        <v>15</v>
      </c>
      <c r="C4763" s="102" t="s">
        <v>15</v>
      </c>
      <c r="G4763" s="315"/>
      <c r="H4763" s="114"/>
    </row>
    <row r="4764" spans="1:8" s="135" customFormat="1" x14ac:dyDescent="0.25">
      <c r="A4764" s="120">
        <v>44169</v>
      </c>
      <c r="B4764" s="121" t="s">
        <v>15</v>
      </c>
      <c r="C4764" s="102" t="s">
        <v>15</v>
      </c>
      <c r="G4764" s="315"/>
      <c r="H4764" s="114"/>
    </row>
    <row r="4765" spans="1:8" s="135" customFormat="1" x14ac:dyDescent="0.25">
      <c r="A4765" s="120">
        <v>44170</v>
      </c>
      <c r="B4765" s="121" t="s">
        <v>15</v>
      </c>
      <c r="C4765" s="102" t="s">
        <v>15</v>
      </c>
      <c r="G4765" s="315"/>
      <c r="H4765" s="114"/>
    </row>
    <row r="4766" spans="1:8" s="135" customFormat="1" x14ac:dyDescent="0.25">
      <c r="A4766" s="120">
        <v>44171</v>
      </c>
      <c r="B4766" s="121" t="s">
        <v>15</v>
      </c>
      <c r="C4766" s="102" t="s">
        <v>15</v>
      </c>
      <c r="G4766" s="315"/>
      <c r="H4766" s="114"/>
    </row>
    <row r="4767" spans="1:8" s="135" customFormat="1" x14ac:dyDescent="0.25">
      <c r="A4767" s="120">
        <v>44172</v>
      </c>
      <c r="B4767" s="121" t="s">
        <v>15</v>
      </c>
      <c r="C4767" s="102" t="s">
        <v>15</v>
      </c>
      <c r="G4767" s="315"/>
      <c r="H4767" s="114"/>
    </row>
    <row r="4768" spans="1:8" s="135" customFormat="1" x14ac:dyDescent="0.25">
      <c r="A4768" s="120">
        <v>44173</v>
      </c>
      <c r="B4768" s="121" t="s">
        <v>15</v>
      </c>
      <c r="C4768" s="102" t="s">
        <v>15</v>
      </c>
      <c r="G4768" s="315"/>
      <c r="H4768" s="114"/>
    </row>
    <row r="4769" spans="1:8" s="135" customFormat="1" x14ac:dyDescent="0.25">
      <c r="A4769" s="120">
        <v>44178</v>
      </c>
      <c r="B4769" s="121" t="s">
        <v>15</v>
      </c>
      <c r="C4769" s="102" t="s">
        <v>15</v>
      </c>
      <c r="G4769" s="315"/>
      <c r="H4769" s="114"/>
    </row>
    <row r="4770" spans="1:8" s="135" customFormat="1" x14ac:dyDescent="0.25">
      <c r="A4770" s="120">
        <v>43903</v>
      </c>
      <c r="B4770" s="121" t="s">
        <v>11</v>
      </c>
      <c r="C4770" s="102" t="s">
        <v>11</v>
      </c>
      <c r="G4770" s="315"/>
      <c r="H4770" s="114"/>
    </row>
    <row r="4771" spans="1:8" s="135" customFormat="1" x14ac:dyDescent="0.25">
      <c r="A4771" s="120">
        <v>43907</v>
      </c>
      <c r="B4771" s="121" t="s">
        <v>11</v>
      </c>
      <c r="C4771" s="102" t="s">
        <v>11</v>
      </c>
      <c r="G4771" s="315"/>
      <c r="H4771" s="114"/>
    </row>
    <row r="4772" spans="1:8" s="135" customFormat="1" x14ac:dyDescent="0.25">
      <c r="A4772" s="120">
        <v>43910</v>
      </c>
      <c r="B4772" s="121" t="s">
        <v>11</v>
      </c>
      <c r="C4772" s="102" t="s">
        <v>11</v>
      </c>
      <c r="G4772" s="315"/>
      <c r="H4772" s="114"/>
    </row>
    <row r="4773" spans="1:8" s="135" customFormat="1" x14ac:dyDescent="0.25">
      <c r="A4773" s="120">
        <v>43915</v>
      </c>
      <c r="B4773" s="121" t="s">
        <v>11</v>
      </c>
      <c r="C4773" s="102" t="s">
        <v>11</v>
      </c>
      <c r="G4773" s="315"/>
      <c r="H4773" s="114"/>
    </row>
    <row r="4774" spans="1:8" s="135" customFormat="1" x14ac:dyDescent="0.25">
      <c r="A4774" s="120">
        <v>43920</v>
      </c>
      <c r="B4774" s="121" t="s">
        <v>11</v>
      </c>
      <c r="C4774" s="102" t="s">
        <v>11</v>
      </c>
      <c r="G4774" s="315"/>
      <c r="H4774" s="114"/>
    </row>
    <row r="4775" spans="1:8" s="135" customFormat="1" x14ac:dyDescent="0.25">
      <c r="A4775" s="120">
        <v>43923</v>
      </c>
      <c r="B4775" s="121" t="s">
        <v>11</v>
      </c>
      <c r="C4775" s="102" t="s">
        <v>11</v>
      </c>
      <c r="G4775" s="315"/>
      <c r="H4775" s="114"/>
    </row>
    <row r="4776" spans="1:8" s="135" customFormat="1" x14ac:dyDescent="0.25">
      <c r="A4776" s="120">
        <v>43924</v>
      </c>
      <c r="B4776" s="121" t="s">
        <v>11</v>
      </c>
      <c r="C4776" s="102" t="s">
        <v>11</v>
      </c>
      <c r="G4776" s="315"/>
      <c r="H4776" s="114"/>
    </row>
    <row r="4777" spans="1:8" s="135" customFormat="1" x14ac:dyDescent="0.25">
      <c r="A4777" s="120">
        <v>43926</v>
      </c>
      <c r="B4777" s="121" t="s">
        <v>11</v>
      </c>
      <c r="C4777" s="102" t="s">
        <v>11</v>
      </c>
      <c r="G4777" s="315"/>
      <c r="H4777" s="114"/>
    </row>
    <row r="4778" spans="1:8" s="135" customFormat="1" x14ac:dyDescent="0.25">
      <c r="A4778" s="120">
        <v>43929</v>
      </c>
      <c r="B4778" s="121" t="s">
        <v>11</v>
      </c>
      <c r="C4778" s="102" t="s">
        <v>11</v>
      </c>
      <c r="G4778" s="315"/>
      <c r="H4778" s="114"/>
    </row>
    <row r="4779" spans="1:8" s="135" customFormat="1" x14ac:dyDescent="0.25">
      <c r="A4779" s="120">
        <v>43930</v>
      </c>
      <c r="B4779" s="121" t="s">
        <v>11</v>
      </c>
      <c r="C4779" s="102" t="s">
        <v>11</v>
      </c>
      <c r="G4779" s="315"/>
      <c r="H4779" s="114"/>
    </row>
    <row r="4780" spans="1:8" s="135" customFormat="1" x14ac:dyDescent="0.25">
      <c r="A4780" s="120">
        <v>43936</v>
      </c>
      <c r="B4780" s="121" t="s">
        <v>11</v>
      </c>
      <c r="C4780" s="102" t="s">
        <v>11</v>
      </c>
      <c r="G4780" s="315"/>
      <c r="H4780" s="114"/>
    </row>
    <row r="4781" spans="1:8" s="135" customFormat="1" x14ac:dyDescent="0.25">
      <c r="A4781" s="120">
        <v>43948</v>
      </c>
      <c r="B4781" s="121" t="s">
        <v>11</v>
      </c>
      <c r="C4781" s="102" t="s">
        <v>11</v>
      </c>
      <c r="G4781" s="315"/>
      <c r="H4781" s="114"/>
    </row>
    <row r="4782" spans="1:8" s="135" customFormat="1" x14ac:dyDescent="0.25">
      <c r="A4782" s="120">
        <v>43951</v>
      </c>
      <c r="B4782" s="121" t="s">
        <v>11</v>
      </c>
      <c r="C4782" s="102" t="s">
        <v>11</v>
      </c>
      <c r="G4782" s="315"/>
      <c r="H4782" s="114"/>
    </row>
    <row r="4783" spans="1:8" s="135" customFormat="1" x14ac:dyDescent="0.25">
      <c r="A4783" s="120">
        <v>43953</v>
      </c>
      <c r="B4783" s="121" t="s">
        <v>11</v>
      </c>
      <c r="C4783" s="102" t="s">
        <v>11</v>
      </c>
      <c r="G4783" s="315"/>
      <c r="H4783" s="114"/>
    </row>
    <row r="4784" spans="1:8" s="135" customFormat="1" x14ac:dyDescent="0.25">
      <c r="A4784" s="120">
        <v>43956</v>
      </c>
      <c r="B4784" s="121" t="s">
        <v>11</v>
      </c>
      <c r="C4784" s="102" t="s">
        <v>11</v>
      </c>
      <c r="G4784" s="315"/>
      <c r="H4784" s="114"/>
    </row>
    <row r="4785" spans="1:8" s="135" customFormat="1" x14ac:dyDescent="0.25">
      <c r="A4785" s="120">
        <v>43963</v>
      </c>
      <c r="B4785" s="121" t="s">
        <v>11</v>
      </c>
      <c r="C4785" s="102" t="s">
        <v>11</v>
      </c>
      <c r="G4785" s="315"/>
      <c r="H4785" s="114"/>
    </row>
    <row r="4786" spans="1:8" s="135" customFormat="1" x14ac:dyDescent="0.25">
      <c r="A4786" s="120">
        <v>43979</v>
      </c>
      <c r="B4786" s="121" t="s">
        <v>11</v>
      </c>
      <c r="C4786" s="102" t="s">
        <v>11</v>
      </c>
      <c r="G4786" s="315"/>
      <c r="H4786" s="114"/>
    </row>
    <row r="4787" spans="1:8" s="135" customFormat="1" x14ac:dyDescent="0.25">
      <c r="A4787" s="120">
        <v>43981</v>
      </c>
      <c r="B4787" s="121" t="s">
        <v>11</v>
      </c>
      <c r="C4787" s="102" t="s">
        <v>11</v>
      </c>
      <c r="G4787" s="315"/>
      <c r="H4787" s="114"/>
    </row>
    <row r="4788" spans="1:8" s="135" customFormat="1" x14ac:dyDescent="0.25">
      <c r="A4788" s="120">
        <v>43983</v>
      </c>
      <c r="B4788" s="121" t="s">
        <v>11</v>
      </c>
      <c r="C4788" s="102" t="s">
        <v>11</v>
      </c>
      <c r="G4788" s="315"/>
      <c r="H4788" s="114"/>
    </row>
    <row r="4789" spans="1:8" s="135" customFormat="1" x14ac:dyDescent="0.25">
      <c r="A4789" s="120">
        <v>43985</v>
      </c>
      <c r="B4789" s="121" t="s">
        <v>11</v>
      </c>
      <c r="C4789" s="102" t="s">
        <v>11</v>
      </c>
      <c r="G4789" s="315"/>
      <c r="H4789" s="114"/>
    </row>
    <row r="4790" spans="1:8" s="135" customFormat="1" x14ac:dyDescent="0.25">
      <c r="A4790" s="120">
        <v>43986</v>
      </c>
      <c r="B4790" s="121" t="s">
        <v>11</v>
      </c>
      <c r="C4790" s="102" t="s">
        <v>11</v>
      </c>
      <c r="G4790" s="315"/>
      <c r="H4790" s="114"/>
    </row>
    <row r="4791" spans="1:8" s="135" customFormat="1" x14ac:dyDescent="0.25">
      <c r="A4791" s="120">
        <v>43987</v>
      </c>
      <c r="B4791" s="121" t="s">
        <v>11</v>
      </c>
      <c r="C4791" s="102" t="s">
        <v>11</v>
      </c>
      <c r="G4791" s="315"/>
      <c r="H4791" s="114"/>
    </row>
    <row r="4792" spans="1:8" s="135" customFormat="1" x14ac:dyDescent="0.25">
      <c r="A4792" s="120">
        <v>43988</v>
      </c>
      <c r="B4792" s="121" t="s">
        <v>11</v>
      </c>
      <c r="C4792" s="102" t="s">
        <v>11</v>
      </c>
      <c r="G4792" s="315"/>
      <c r="H4792" s="114"/>
    </row>
    <row r="4793" spans="1:8" s="135" customFormat="1" x14ac:dyDescent="0.25">
      <c r="A4793" s="120">
        <v>43989</v>
      </c>
      <c r="B4793" s="121" t="s">
        <v>11</v>
      </c>
      <c r="C4793" s="102" t="s">
        <v>11</v>
      </c>
      <c r="G4793" s="315"/>
      <c r="H4793" s="114"/>
    </row>
    <row r="4794" spans="1:8" s="135" customFormat="1" x14ac:dyDescent="0.25">
      <c r="A4794" s="120">
        <v>43990</v>
      </c>
      <c r="B4794" s="121" t="s">
        <v>11</v>
      </c>
      <c r="C4794" s="102" t="s">
        <v>11</v>
      </c>
      <c r="G4794" s="315"/>
      <c r="H4794" s="114"/>
    </row>
    <row r="4795" spans="1:8" s="135" customFormat="1" x14ac:dyDescent="0.25">
      <c r="A4795" s="120">
        <v>43991</v>
      </c>
      <c r="B4795" s="121" t="s">
        <v>11</v>
      </c>
      <c r="C4795" s="102" t="s">
        <v>11</v>
      </c>
      <c r="G4795" s="315"/>
      <c r="H4795" s="114"/>
    </row>
    <row r="4796" spans="1:8" s="135" customFormat="1" x14ac:dyDescent="0.25">
      <c r="A4796" s="120">
        <v>43992</v>
      </c>
      <c r="B4796" s="121" t="s">
        <v>11</v>
      </c>
      <c r="C4796" s="102" t="s">
        <v>11</v>
      </c>
      <c r="G4796" s="315"/>
      <c r="H4796" s="114"/>
    </row>
    <row r="4797" spans="1:8" s="135" customFormat="1" x14ac:dyDescent="0.25">
      <c r="A4797" s="120">
        <v>43993</v>
      </c>
      <c r="B4797" s="121" t="s">
        <v>11</v>
      </c>
      <c r="C4797" s="102" t="s">
        <v>11</v>
      </c>
      <c r="G4797" s="315"/>
      <c r="H4797" s="114"/>
    </row>
    <row r="4798" spans="1:8" s="135" customFormat="1" x14ac:dyDescent="0.25">
      <c r="A4798" s="120">
        <v>43994</v>
      </c>
      <c r="B4798" s="121" t="s">
        <v>11</v>
      </c>
      <c r="C4798" s="102" t="s">
        <v>11</v>
      </c>
      <c r="G4798" s="315"/>
      <c r="H4798" s="114"/>
    </row>
    <row r="4799" spans="1:8" s="135" customFormat="1" x14ac:dyDescent="0.25">
      <c r="A4799" s="120">
        <v>43995</v>
      </c>
      <c r="B4799" s="121" t="s">
        <v>11</v>
      </c>
      <c r="C4799" s="102" t="s">
        <v>11</v>
      </c>
      <c r="G4799" s="315"/>
      <c r="H4799" s="114"/>
    </row>
    <row r="4800" spans="1:8" s="135" customFormat="1" x14ac:dyDescent="0.25">
      <c r="A4800" s="120">
        <v>43996</v>
      </c>
      <c r="B4800" s="121" t="s">
        <v>11</v>
      </c>
      <c r="C4800" s="102" t="s">
        <v>11</v>
      </c>
      <c r="G4800" s="315"/>
      <c r="H4800" s="114"/>
    </row>
    <row r="4801" spans="1:8" s="135" customFormat="1" x14ac:dyDescent="0.25">
      <c r="A4801" s="120">
        <v>43998</v>
      </c>
      <c r="B4801" s="121" t="s">
        <v>11</v>
      </c>
      <c r="C4801" s="102" t="s">
        <v>11</v>
      </c>
      <c r="G4801" s="315"/>
      <c r="H4801" s="114"/>
    </row>
    <row r="4802" spans="1:8" s="135" customFormat="1" x14ac:dyDescent="0.25">
      <c r="A4802" s="120">
        <v>43999</v>
      </c>
      <c r="B4802" s="121" t="s">
        <v>11</v>
      </c>
      <c r="C4802" s="102" t="s">
        <v>11</v>
      </c>
      <c r="G4802" s="315"/>
      <c r="H4802" s="114"/>
    </row>
    <row r="4803" spans="1:8" s="135" customFormat="1" x14ac:dyDescent="0.25">
      <c r="A4803" s="120">
        <v>44000</v>
      </c>
      <c r="B4803" s="121" t="s">
        <v>11</v>
      </c>
      <c r="C4803" s="102" t="s">
        <v>11</v>
      </c>
      <c r="G4803" s="315"/>
      <c r="H4803" s="114"/>
    </row>
    <row r="4804" spans="1:8" s="135" customFormat="1" x14ac:dyDescent="0.25">
      <c r="A4804" s="120">
        <v>44001</v>
      </c>
      <c r="B4804" s="121" t="s">
        <v>11</v>
      </c>
      <c r="C4804" s="102" t="s">
        <v>11</v>
      </c>
      <c r="G4804" s="315"/>
      <c r="H4804" s="114"/>
    </row>
    <row r="4805" spans="1:8" s="135" customFormat="1" x14ac:dyDescent="0.25">
      <c r="A4805" s="120">
        <v>44002</v>
      </c>
      <c r="B4805" s="121" t="s">
        <v>11</v>
      </c>
      <c r="C4805" s="102" t="s">
        <v>11</v>
      </c>
      <c r="G4805" s="315"/>
      <c r="H4805" s="114"/>
    </row>
    <row r="4806" spans="1:8" s="135" customFormat="1" x14ac:dyDescent="0.25">
      <c r="A4806" s="120">
        <v>44003</v>
      </c>
      <c r="B4806" s="121" t="s">
        <v>11</v>
      </c>
      <c r="C4806" s="102" t="s">
        <v>11</v>
      </c>
      <c r="G4806" s="315"/>
      <c r="H4806" s="114"/>
    </row>
    <row r="4807" spans="1:8" s="135" customFormat="1" x14ac:dyDescent="0.25">
      <c r="A4807" s="120">
        <v>44004</v>
      </c>
      <c r="B4807" s="121" t="s">
        <v>11</v>
      </c>
      <c r="C4807" s="102" t="s">
        <v>11</v>
      </c>
      <c r="G4807" s="315"/>
      <c r="H4807" s="114"/>
    </row>
    <row r="4808" spans="1:8" s="135" customFormat="1" x14ac:dyDescent="0.25">
      <c r="A4808" s="120">
        <v>44005</v>
      </c>
      <c r="B4808" s="121" t="s">
        <v>11</v>
      </c>
      <c r="C4808" s="102" t="s">
        <v>11</v>
      </c>
      <c r="G4808" s="315"/>
      <c r="H4808" s="114"/>
    </row>
    <row r="4809" spans="1:8" s="135" customFormat="1" x14ac:dyDescent="0.25">
      <c r="A4809" s="120">
        <v>44006</v>
      </c>
      <c r="B4809" s="121" t="s">
        <v>11</v>
      </c>
      <c r="C4809" s="102" t="s">
        <v>11</v>
      </c>
      <c r="G4809" s="315"/>
      <c r="H4809" s="114"/>
    </row>
    <row r="4810" spans="1:8" s="135" customFormat="1" x14ac:dyDescent="0.25">
      <c r="A4810" s="120">
        <v>44007</v>
      </c>
      <c r="B4810" s="121" t="s">
        <v>11</v>
      </c>
      <c r="C4810" s="102" t="s">
        <v>11</v>
      </c>
      <c r="G4810" s="315"/>
      <c r="H4810" s="114"/>
    </row>
    <row r="4811" spans="1:8" s="135" customFormat="1" x14ac:dyDescent="0.25">
      <c r="A4811" s="120">
        <v>44008</v>
      </c>
      <c r="B4811" s="121" t="s">
        <v>11</v>
      </c>
      <c r="C4811" s="102" t="s">
        <v>11</v>
      </c>
      <c r="G4811" s="315"/>
      <c r="H4811" s="114"/>
    </row>
    <row r="4812" spans="1:8" s="135" customFormat="1" x14ac:dyDescent="0.25">
      <c r="A4812" s="120">
        <v>44009</v>
      </c>
      <c r="B4812" s="121" t="s">
        <v>11</v>
      </c>
      <c r="C4812" s="102" t="s">
        <v>11</v>
      </c>
      <c r="G4812" s="315"/>
      <c r="H4812" s="114"/>
    </row>
    <row r="4813" spans="1:8" s="135" customFormat="1" x14ac:dyDescent="0.25">
      <c r="A4813" s="120">
        <v>44010</v>
      </c>
      <c r="B4813" s="121" t="s">
        <v>11</v>
      </c>
      <c r="C4813" s="102" t="s">
        <v>11</v>
      </c>
      <c r="G4813" s="315"/>
      <c r="H4813" s="114"/>
    </row>
    <row r="4814" spans="1:8" s="135" customFormat="1" x14ac:dyDescent="0.25">
      <c r="A4814" s="120">
        <v>44011</v>
      </c>
      <c r="B4814" s="121" t="s">
        <v>11</v>
      </c>
      <c r="C4814" s="102" t="s">
        <v>11</v>
      </c>
      <c r="G4814" s="315"/>
      <c r="H4814" s="114"/>
    </row>
    <row r="4815" spans="1:8" s="135" customFormat="1" x14ac:dyDescent="0.25">
      <c r="A4815" s="120">
        <v>44012</v>
      </c>
      <c r="B4815" s="121" t="s">
        <v>11</v>
      </c>
      <c r="C4815" s="102" t="s">
        <v>11</v>
      </c>
      <c r="G4815" s="315"/>
      <c r="H4815" s="114"/>
    </row>
    <row r="4816" spans="1:8" s="135" customFormat="1" x14ac:dyDescent="0.25">
      <c r="A4816" s="120">
        <v>44013</v>
      </c>
      <c r="B4816" s="121" t="s">
        <v>11</v>
      </c>
      <c r="C4816" s="102" t="s">
        <v>11</v>
      </c>
      <c r="G4816" s="315"/>
      <c r="H4816" s="114"/>
    </row>
    <row r="4817" spans="1:8" s="135" customFormat="1" x14ac:dyDescent="0.25">
      <c r="A4817" s="120">
        <v>44014</v>
      </c>
      <c r="B4817" s="121" t="s">
        <v>11</v>
      </c>
      <c r="C4817" s="102" t="s">
        <v>11</v>
      </c>
      <c r="G4817" s="315"/>
      <c r="H4817" s="114"/>
    </row>
    <row r="4818" spans="1:8" s="135" customFormat="1" x14ac:dyDescent="0.25">
      <c r="A4818" s="120">
        <v>44015</v>
      </c>
      <c r="B4818" s="121" t="s">
        <v>11</v>
      </c>
      <c r="C4818" s="102" t="s">
        <v>11</v>
      </c>
      <c r="G4818" s="315"/>
      <c r="H4818" s="114"/>
    </row>
    <row r="4819" spans="1:8" s="135" customFormat="1" x14ac:dyDescent="0.25">
      <c r="A4819" s="120">
        <v>44016</v>
      </c>
      <c r="B4819" s="121" t="s">
        <v>11</v>
      </c>
      <c r="C4819" s="102" t="s">
        <v>11</v>
      </c>
      <c r="G4819" s="315"/>
      <c r="H4819" s="114"/>
    </row>
    <row r="4820" spans="1:8" s="135" customFormat="1" x14ac:dyDescent="0.25">
      <c r="A4820" s="120">
        <v>44017</v>
      </c>
      <c r="B4820" s="121" t="s">
        <v>11</v>
      </c>
      <c r="C4820" s="102" t="s">
        <v>11</v>
      </c>
      <c r="G4820" s="315"/>
      <c r="H4820" s="114"/>
    </row>
    <row r="4821" spans="1:8" s="135" customFormat="1" x14ac:dyDescent="0.25">
      <c r="A4821" s="120">
        <v>44018</v>
      </c>
      <c r="B4821" s="121" t="s">
        <v>11</v>
      </c>
      <c r="C4821" s="102" t="s">
        <v>11</v>
      </c>
      <c r="G4821" s="315"/>
      <c r="H4821" s="114"/>
    </row>
    <row r="4822" spans="1:8" s="135" customFormat="1" x14ac:dyDescent="0.25">
      <c r="A4822" s="120">
        <v>44019</v>
      </c>
      <c r="B4822" s="121" t="s">
        <v>11</v>
      </c>
      <c r="C4822" s="102" t="s">
        <v>11</v>
      </c>
      <c r="G4822" s="315"/>
      <c r="H4822" s="114"/>
    </row>
    <row r="4823" spans="1:8" s="135" customFormat="1" x14ac:dyDescent="0.25">
      <c r="A4823" s="120">
        <v>44020</v>
      </c>
      <c r="B4823" s="121" t="s">
        <v>11</v>
      </c>
      <c r="C4823" s="102" t="s">
        <v>11</v>
      </c>
      <c r="G4823" s="315"/>
      <c r="H4823" s="114"/>
    </row>
    <row r="4824" spans="1:8" s="135" customFormat="1" x14ac:dyDescent="0.25">
      <c r="A4824" s="120">
        <v>44021</v>
      </c>
      <c r="B4824" s="121" t="s">
        <v>11</v>
      </c>
      <c r="C4824" s="102" t="s">
        <v>11</v>
      </c>
      <c r="G4824" s="315"/>
      <c r="H4824" s="114"/>
    </row>
    <row r="4825" spans="1:8" s="135" customFormat="1" x14ac:dyDescent="0.25">
      <c r="A4825" s="120">
        <v>44022</v>
      </c>
      <c r="B4825" s="121" t="s">
        <v>11</v>
      </c>
      <c r="C4825" s="102" t="s">
        <v>11</v>
      </c>
      <c r="G4825" s="315"/>
      <c r="H4825" s="114"/>
    </row>
    <row r="4826" spans="1:8" s="135" customFormat="1" x14ac:dyDescent="0.25">
      <c r="A4826" s="120">
        <v>44023</v>
      </c>
      <c r="B4826" s="121" t="s">
        <v>11</v>
      </c>
      <c r="C4826" s="102" t="s">
        <v>11</v>
      </c>
      <c r="G4826" s="315"/>
      <c r="H4826" s="114"/>
    </row>
    <row r="4827" spans="1:8" s="135" customFormat="1" x14ac:dyDescent="0.25">
      <c r="A4827" s="120">
        <v>44025</v>
      </c>
      <c r="B4827" s="121" t="s">
        <v>11</v>
      </c>
      <c r="C4827" s="102" t="s">
        <v>11</v>
      </c>
      <c r="G4827" s="315"/>
      <c r="H4827" s="114"/>
    </row>
    <row r="4828" spans="1:8" s="135" customFormat="1" x14ac:dyDescent="0.25">
      <c r="A4828" s="120">
        <v>44026</v>
      </c>
      <c r="B4828" s="121" t="s">
        <v>11</v>
      </c>
      <c r="C4828" s="102" t="s">
        <v>11</v>
      </c>
      <c r="G4828" s="315"/>
      <c r="H4828" s="114"/>
    </row>
    <row r="4829" spans="1:8" s="135" customFormat="1" x14ac:dyDescent="0.25">
      <c r="A4829" s="120">
        <v>44027</v>
      </c>
      <c r="B4829" s="121" t="s">
        <v>11</v>
      </c>
      <c r="C4829" s="102" t="s">
        <v>11</v>
      </c>
      <c r="G4829" s="315"/>
      <c r="H4829" s="114"/>
    </row>
    <row r="4830" spans="1:8" s="135" customFormat="1" x14ac:dyDescent="0.25">
      <c r="A4830" s="120">
        <v>44028</v>
      </c>
      <c r="B4830" s="121" t="s">
        <v>11</v>
      </c>
      <c r="C4830" s="102" t="s">
        <v>11</v>
      </c>
      <c r="G4830" s="315"/>
      <c r="H4830" s="114"/>
    </row>
    <row r="4831" spans="1:8" s="135" customFormat="1" x14ac:dyDescent="0.25">
      <c r="A4831" s="120">
        <v>44029</v>
      </c>
      <c r="B4831" s="121" t="s">
        <v>11</v>
      </c>
      <c r="C4831" s="102" t="s">
        <v>11</v>
      </c>
      <c r="G4831" s="315"/>
      <c r="H4831" s="114"/>
    </row>
    <row r="4832" spans="1:8" s="135" customFormat="1" x14ac:dyDescent="0.25">
      <c r="A4832" s="120">
        <v>44030</v>
      </c>
      <c r="B4832" s="121" t="s">
        <v>11</v>
      </c>
      <c r="C4832" s="102" t="s">
        <v>11</v>
      </c>
      <c r="G4832" s="315"/>
      <c r="H4832" s="114"/>
    </row>
    <row r="4833" spans="1:8" s="135" customFormat="1" x14ac:dyDescent="0.25">
      <c r="A4833" s="120">
        <v>44031</v>
      </c>
      <c r="B4833" s="121" t="s">
        <v>11</v>
      </c>
      <c r="C4833" s="102" t="s">
        <v>11</v>
      </c>
      <c r="G4833" s="315"/>
      <c r="H4833" s="114"/>
    </row>
    <row r="4834" spans="1:8" s="135" customFormat="1" x14ac:dyDescent="0.25">
      <c r="A4834" s="120">
        <v>44032</v>
      </c>
      <c r="B4834" s="121" t="s">
        <v>11</v>
      </c>
      <c r="C4834" s="102" t="s">
        <v>11</v>
      </c>
      <c r="G4834" s="315"/>
      <c r="H4834" s="114"/>
    </row>
    <row r="4835" spans="1:8" s="135" customFormat="1" x14ac:dyDescent="0.25">
      <c r="A4835" s="120">
        <v>44033</v>
      </c>
      <c r="B4835" s="121" t="s">
        <v>11</v>
      </c>
      <c r="C4835" s="102" t="s">
        <v>11</v>
      </c>
      <c r="G4835" s="315"/>
      <c r="H4835" s="114"/>
    </row>
    <row r="4836" spans="1:8" s="135" customFormat="1" x14ac:dyDescent="0.25">
      <c r="A4836" s="120">
        <v>44034</v>
      </c>
      <c r="B4836" s="121" t="s">
        <v>11</v>
      </c>
      <c r="C4836" s="102" t="s">
        <v>11</v>
      </c>
      <c r="G4836" s="315"/>
      <c r="H4836" s="114"/>
    </row>
    <row r="4837" spans="1:8" s="135" customFormat="1" x14ac:dyDescent="0.25">
      <c r="A4837" s="120">
        <v>44035</v>
      </c>
      <c r="B4837" s="121" t="s">
        <v>11</v>
      </c>
      <c r="C4837" s="102" t="s">
        <v>11</v>
      </c>
      <c r="G4837" s="315"/>
      <c r="H4837" s="114"/>
    </row>
    <row r="4838" spans="1:8" s="135" customFormat="1" x14ac:dyDescent="0.25">
      <c r="A4838" s="120">
        <v>44036</v>
      </c>
      <c r="B4838" s="121" t="s">
        <v>11</v>
      </c>
      <c r="C4838" s="102" t="s">
        <v>11</v>
      </c>
      <c r="G4838" s="315"/>
      <c r="H4838" s="114"/>
    </row>
    <row r="4839" spans="1:8" s="135" customFormat="1" x14ac:dyDescent="0.25">
      <c r="A4839" s="120">
        <v>44037</v>
      </c>
      <c r="B4839" s="121" t="s">
        <v>11</v>
      </c>
      <c r="C4839" s="102" t="s">
        <v>11</v>
      </c>
      <c r="G4839" s="315"/>
      <c r="H4839" s="114"/>
    </row>
    <row r="4840" spans="1:8" s="135" customFormat="1" x14ac:dyDescent="0.25">
      <c r="A4840" s="120">
        <v>44038</v>
      </c>
      <c r="B4840" s="121" t="s">
        <v>11</v>
      </c>
      <c r="C4840" s="102" t="s">
        <v>11</v>
      </c>
      <c r="G4840" s="315"/>
      <c r="H4840" s="114"/>
    </row>
    <row r="4841" spans="1:8" s="135" customFormat="1" x14ac:dyDescent="0.25">
      <c r="A4841" s="120">
        <v>44039</v>
      </c>
      <c r="B4841" s="121" t="s">
        <v>11</v>
      </c>
      <c r="C4841" s="102" t="s">
        <v>11</v>
      </c>
      <c r="G4841" s="315"/>
      <c r="H4841" s="114"/>
    </row>
    <row r="4842" spans="1:8" s="135" customFormat="1" x14ac:dyDescent="0.25">
      <c r="A4842" s="120">
        <v>44040</v>
      </c>
      <c r="B4842" s="121" t="s">
        <v>11</v>
      </c>
      <c r="C4842" s="102" t="s">
        <v>11</v>
      </c>
      <c r="G4842" s="315"/>
      <c r="H4842" s="114"/>
    </row>
    <row r="4843" spans="1:8" s="135" customFormat="1" x14ac:dyDescent="0.25">
      <c r="A4843" s="120">
        <v>44042</v>
      </c>
      <c r="B4843" s="121" t="s">
        <v>11</v>
      </c>
      <c r="C4843" s="102" t="s">
        <v>11</v>
      </c>
      <c r="G4843" s="315"/>
      <c r="H4843" s="114"/>
    </row>
    <row r="4844" spans="1:8" s="135" customFormat="1" x14ac:dyDescent="0.25">
      <c r="A4844" s="120">
        <v>44043</v>
      </c>
      <c r="B4844" s="121" t="s">
        <v>11</v>
      </c>
      <c r="C4844" s="102" t="s">
        <v>11</v>
      </c>
      <c r="G4844" s="315"/>
      <c r="H4844" s="114"/>
    </row>
    <row r="4845" spans="1:8" s="135" customFormat="1" x14ac:dyDescent="0.25">
      <c r="A4845" s="120">
        <v>44044</v>
      </c>
      <c r="B4845" s="121" t="s">
        <v>11</v>
      </c>
      <c r="C4845" s="102" t="s">
        <v>11</v>
      </c>
      <c r="G4845" s="315"/>
      <c r="H4845" s="114"/>
    </row>
    <row r="4846" spans="1:8" s="135" customFormat="1" x14ac:dyDescent="0.25">
      <c r="A4846" s="120">
        <v>44045</v>
      </c>
      <c r="B4846" s="121" t="s">
        <v>11</v>
      </c>
      <c r="C4846" s="102" t="s">
        <v>11</v>
      </c>
      <c r="G4846" s="315"/>
      <c r="H4846" s="114"/>
    </row>
    <row r="4847" spans="1:8" s="135" customFormat="1" x14ac:dyDescent="0.25">
      <c r="A4847" s="120">
        <v>44046</v>
      </c>
      <c r="B4847" s="121" t="s">
        <v>11</v>
      </c>
      <c r="C4847" s="102" t="s">
        <v>11</v>
      </c>
      <c r="G4847" s="315"/>
      <c r="H4847" s="114"/>
    </row>
    <row r="4848" spans="1:8" s="135" customFormat="1" x14ac:dyDescent="0.25">
      <c r="A4848" s="120">
        <v>44047</v>
      </c>
      <c r="B4848" s="121" t="s">
        <v>11</v>
      </c>
      <c r="C4848" s="102" t="s">
        <v>11</v>
      </c>
      <c r="G4848" s="315"/>
      <c r="H4848" s="114"/>
    </row>
    <row r="4849" spans="1:8" s="135" customFormat="1" x14ac:dyDescent="0.25">
      <c r="A4849" s="120">
        <v>44048</v>
      </c>
      <c r="B4849" s="121" t="s">
        <v>11</v>
      </c>
      <c r="C4849" s="102" t="s">
        <v>11</v>
      </c>
      <c r="G4849" s="315"/>
      <c r="H4849" s="114"/>
    </row>
    <row r="4850" spans="1:8" s="135" customFormat="1" x14ac:dyDescent="0.25">
      <c r="A4850" s="120">
        <v>44049</v>
      </c>
      <c r="B4850" s="121" t="s">
        <v>11</v>
      </c>
      <c r="C4850" s="102" t="s">
        <v>11</v>
      </c>
      <c r="G4850" s="315"/>
      <c r="H4850" s="114"/>
    </row>
    <row r="4851" spans="1:8" s="135" customFormat="1" x14ac:dyDescent="0.25">
      <c r="A4851" s="120">
        <v>44050</v>
      </c>
      <c r="B4851" s="121" t="s">
        <v>11</v>
      </c>
      <c r="C4851" s="102" t="s">
        <v>11</v>
      </c>
      <c r="G4851" s="315"/>
      <c r="H4851" s="114"/>
    </row>
    <row r="4852" spans="1:8" s="135" customFormat="1" x14ac:dyDescent="0.25">
      <c r="A4852" s="120">
        <v>44051</v>
      </c>
      <c r="B4852" s="121" t="s">
        <v>11</v>
      </c>
      <c r="C4852" s="102" t="s">
        <v>11</v>
      </c>
      <c r="G4852" s="315"/>
      <c r="H4852" s="114"/>
    </row>
    <row r="4853" spans="1:8" s="135" customFormat="1" x14ac:dyDescent="0.25">
      <c r="A4853" s="120">
        <v>44052</v>
      </c>
      <c r="B4853" s="121" t="s">
        <v>11</v>
      </c>
      <c r="C4853" s="102" t="s">
        <v>11</v>
      </c>
      <c r="G4853" s="315"/>
      <c r="H4853" s="114"/>
    </row>
    <row r="4854" spans="1:8" s="135" customFormat="1" x14ac:dyDescent="0.25">
      <c r="A4854" s="120">
        <v>44053</v>
      </c>
      <c r="B4854" s="121" t="s">
        <v>11</v>
      </c>
      <c r="C4854" s="102" t="s">
        <v>11</v>
      </c>
      <c r="G4854" s="315"/>
      <c r="H4854" s="114"/>
    </row>
    <row r="4855" spans="1:8" s="135" customFormat="1" x14ac:dyDescent="0.25">
      <c r="A4855" s="120">
        <v>44054</v>
      </c>
      <c r="B4855" s="121" t="s">
        <v>11</v>
      </c>
      <c r="C4855" s="102" t="s">
        <v>11</v>
      </c>
      <c r="G4855" s="315"/>
      <c r="H4855" s="114"/>
    </row>
    <row r="4856" spans="1:8" s="135" customFormat="1" x14ac:dyDescent="0.25">
      <c r="A4856" s="120">
        <v>44055</v>
      </c>
      <c r="B4856" s="121" t="s">
        <v>11</v>
      </c>
      <c r="C4856" s="102" t="s">
        <v>11</v>
      </c>
      <c r="G4856" s="315"/>
      <c r="H4856" s="114"/>
    </row>
    <row r="4857" spans="1:8" s="135" customFormat="1" x14ac:dyDescent="0.25">
      <c r="A4857" s="120">
        <v>44056</v>
      </c>
      <c r="B4857" s="121" t="s">
        <v>11</v>
      </c>
      <c r="C4857" s="102" t="s">
        <v>11</v>
      </c>
      <c r="G4857" s="315"/>
      <c r="H4857" s="114"/>
    </row>
    <row r="4858" spans="1:8" s="135" customFormat="1" x14ac:dyDescent="0.25">
      <c r="A4858" s="120">
        <v>44057</v>
      </c>
      <c r="B4858" s="121" t="s">
        <v>11</v>
      </c>
      <c r="C4858" s="102" t="s">
        <v>11</v>
      </c>
      <c r="G4858" s="315"/>
      <c r="H4858" s="114"/>
    </row>
    <row r="4859" spans="1:8" s="135" customFormat="1" x14ac:dyDescent="0.25">
      <c r="A4859" s="120">
        <v>44059</v>
      </c>
      <c r="B4859" s="121" t="s">
        <v>11</v>
      </c>
      <c r="C4859" s="102" t="s">
        <v>11</v>
      </c>
      <c r="G4859" s="315"/>
      <c r="H4859" s="114"/>
    </row>
    <row r="4860" spans="1:8" s="135" customFormat="1" x14ac:dyDescent="0.25">
      <c r="A4860" s="120">
        <v>44060</v>
      </c>
      <c r="B4860" s="121" t="s">
        <v>11</v>
      </c>
      <c r="C4860" s="102" t="s">
        <v>11</v>
      </c>
      <c r="G4860" s="315"/>
      <c r="H4860" s="114"/>
    </row>
    <row r="4861" spans="1:8" s="135" customFormat="1" x14ac:dyDescent="0.25">
      <c r="A4861" s="120">
        <v>44061</v>
      </c>
      <c r="B4861" s="121" t="s">
        <v>11</v>
      </c>
      <c r="C4861" s="102" t="s">
        <v>11</v>
      </c>
      <c r="G4861" s="315"/>
      <c r="H4861" s="114"/>
    </row>
    <row r="4862" spans="1:8" s="135" customFormat="1" x14ac:dyDescent="0.25">
      <c r="A4862" s="120">
        <v>44062</v>
      </c>
      <c r="B4862" s="121" t="s">
        <v>11</v>
      </c>
      <c r="C4862" s="102" t="s">
        <v>11</v>
      </c>
      <c r="G4862" s="315"/>
      <c r="H4862" s="114"/>
    </row>
    <row r="4863" spans="1:8" s="135" customFormat="1" x14ac:dyDescent="0.25">
      <c r="A4863" s="120">
        <v>44063</v>
      </c>
      <c r="B4863" s="121" t="s">
        <v>11</v>
      </c>
      <c r="C4863" s="102" t="s">
        <v>11</v>
      </c>
      <c r="G4863" s="315"/>
      <c r="H4863" s="114"/>
    </row>
    <row r="4864" spans="1:8" s="135" customFormat="1" x14ac:dyDescent="0.25">
      <c r="A4864" s="120">
        <v>44065</v>
      </c>
      <c r="B4864" s="121" t="s">
        <v>11</v>
      </c>
      <c r="C4864" s="102" t="s">
        <v>11</v>
      </c>
      <c r="G4864" s="315"/>
      <c r="H4864" s="114"/>
    </row>
    <row r="4865" spans="1:8" s="135" customFormat="1" x14ac:dyDescent="0.25">
      <c r="A4865" s="120">
        <v>44066</v>
      </c>
      <c r="B4865" s="121" t="s">
        <v>11</v>
      </c>
      <c r="C4865" s="102" t="s">
        <v>11</v>
      </c>
      <c r="G4865" s="315"/>
      <c r="H4865" s="114"/>
    </row>
    <row r="4866" spans="1:8" s="135" customFormat="1" x14ac:dyDescent="0.25">
      <c r="A4866" s="120">
        <v>44069</v>
      </c>
      <c r="B4866" s="121" t="s">
        <v>11</v>
      </c>
      <c r="C4866" s="102" t="s">
        <v>11</v>
      </c>
      <c r="G4866" s="315"/>
      <c r="H4866" s="114"/>
    </row>
    <row r="4867" spans="1:8" s="135" customFormat="1" x14ac:dyDescent="0.25">
      <c r="A4867" s="120">
        <v>44071</v>
      </c>
      <c r="B4867" s="121" t="s">
        <v>11</v>
      </c>
      <c r="C4867" s="102" t="s">
        <v>11</v>
      </c>
      <c r="G4867" s="315"/>
      <c r="H4867" s="114"/>
    </row>
    <row r="4868" spans="1:8" s="135" customFormat="1" x14ac:dyDescent="0.25">
      <c r="A4868" s="120">
        <v>44072</v>
      </c>
      <c r="B4868" s="121" t="s">
        <v>11</v>
      </c>
      <c r="C4868" s="102" t="s">
        <v>11</v>
      </c>
      <c r="G4868" s="315"/>
      <c r="H4868" s="114"/>
    </row>
    <row r="4869" spans="1:8" s="135" customFormat="1" x14ac:dyDescent="0.25">
      <c r="A4869" s="120">
        <v>44078</v>
      </c>
      <c r="B4869" s="121" t="s">
        <v>11</v>
      </c>
      <c r="C4869" s="102" t="s">
        <v>11</v>
      </c>
      <c r="G4869" s="315"/>
      <c r="H4869" s="114"/>
    </row>
    <row r="4870" spans="1:8" s="135" customFormat="1" x14ac:dyDescent="0.25">
      <c r="A4870" s="120">
        <v>44080</v>
      </c>
      <c r="B4870" s="121" t="s">
        <v>11</v>
      </c>
      <c r="C4870" s="102" t="s">
        <v>11</v>
      </c>
      <c r="G4870" s="315"/>
      <c r="H4870" s="114"/>
    </row>
    <row r="4871" spans="1:8" s="135" customFormat="1" x14ac:dyDescent="0.25">
      <c r="A4871" s="120">
        <v>44082</v>
      </c>
      <c r="B4871" s="121" t="s">
        <v>11</v>
      </c>
      <c r="C4871" s="102" t="s">
        <v>11</v>
      </c>
      <c r="G4871" s="315"/>
      <c r="H4871" s="114"/>
    </row>
    <row r="4872" spans="1:8" s="135" customFormat="1" x14ac:dyDescent="0.25">
      <c r="A4872" s="120">
        <v>44084</v>
      </c>
      <c r="B4872" s="121" t="s">
        <v>11</v>
      </c>
      <c r="C4872" s="102" t="s">
        <v>11</v>
      </c>
      <c r="G4872" s="315"/>
      <c r="H4872" s="114"/>
    </row>
    <row r="4873" spans="1:8" s="135" customFormat="1" x14ac:dyDescent="0.25">
      <c r="A4873" s="120">
        <v>44088</v>
      </c>
      <c r="B4873" s="121" t="s">
        <v>11</v>
      </c>
      <c r="C4873" s="102" t="s">
        <v>11</v>
      </c>
      <c r="G4873" s="315"/>
      <c r="H4873" s="114"/>
    </row>
    <row r="4874" spans="1:8" s="135" customFormat="1" x14ac:dyDescent="0.25">
      <c r="A4874" s="120">
        <v>44091</v>
      </c>
      <c r="B4874" s="121" t="s">
        <v>11</v>
      </c>
      <c r="C4874" s="102" t="s">
        <v>11</v>
      </c>
      <c r="G4874" s="315"/>
      <c r="H4874" s="114"/>
    </row>
    <row r="4875" spans="1:8" s="135" customFormat="1" x14ac:dyDescent="0.25">
      <c r="A4875" s="120">
        <v>44094</v>
      </c>
      <c r="B4875" s="121" t="s">
        <v>11</v>
      </c>
      <c r="C4875" s="102" t="s">
        <v>11</v>
      </c>
      <c r="G4875" s="315"/>
      <c r="H4875" s="114"/>
    </row>
    <row r="4876" spans="1:8" s="135" customFormat="1" x14ac:dyDescent="0.25">
      <c r="A4876" s="120">
        <v>44096</v>
      </c>
      <c r="B4876" s="121" t="s">
        <v>11</v>
      </c>
      <c r="C4876" s="102" t="s">
        <v>11</v>
      </c>
      <c r="G4876" s="315"/>
      <c r="H4876" s="114"/>
    </row>
    <row r="4877" spans="1:8" s="135" customFormat="1" x14ac:dyDescent="0.25">
      <c r="A4877" s="120">
        <v>44109</v>
      </c>
      <c r="B4877" s="121" t="s">
        <v>11</v>
      </c>
      <c r="C4877" s="102" t="s">
        <v>11</v>
      </c>
      <c r="G4877" s="315"/>
      <c r="H4877" s="114"/>
    </row>
    <row r="4878" spans="1:8" s="135" customFormat="1" x14ac:dyDescent="0.25">
      <c r="A4878" s="120">
        <v>44112</v>
      </c>
      <c r="B4878" s="121" t="s">
        <v>11</v>
      </c>
      <c r="C4878" s="102" t="s">
        <v>11</v>
      </c>
      <c r="G4878" s="315"/>
      <c r="H4878" s="114"/>
    </row>
    <row r="4879" spans="1:8" s="135" customFormat="1" x14ac:dyDescent="0.25">
      <c r="A4879" s="120">
        <v>44116</v>
      </c>
      <c r="B4879" s="121" t="s">
        <v>11</v>
      </c>
      <c r="C4879" s="102" t="s">
        <v>11</v>
      </c>
      <c r="G4879" s="315"/>
      <c r="H4879" s="114"/>
    </row>
    <row r="4880" spans="1:8" s="135" customFormat="1" x14ac:dyDescent="0.25">
      <c r="A4880" s="120">
        <v>44151</v>
      </c>
      <c r="B4880" s="121" t="s">
        <v>11</v>
      </c>
      <c r="C4880" s="102" t="s">
        <v>11</v>
      </c>
      <c r="G4880" s="315"/>
      <c r="H4880" s="114"/>
    </row>
    <row r="4881" spans="1:8" s="135" customFormat="1" x14ac:dyDescent="0.25">
      <c r="A4881" s="120">
        <v>44164</v>
      </c>
      <c r="B4881" s="121" t="s">
        <v>11</v>
      </c>
      <c r="C4881" s="102" t="s">
        <v>11</v>
      </c>
      <c r="G4881" s="315"/>
      <c r="H4881" s="114"/>
    </row>
    <row r="4882" spans="1:8" s="135" customFormat="1" x14ac:dyDescent="0.25">
      <c r="A4882" s="120">
        <v>44171</v>
      </c>
      <c r="B4882" s="121" t="s">
        <v>11</v>
      </c>
      <c r="C4882" s="102" t="s">
        <v>11</v>
      </c>
      <c r="G4882" s="315"/>
      <c r="H4882" s="114"/>
    </row>
    <row r="4883" spans="1:8" s="135" customFormat="1" x14ac:dyDescent="0.25">
      <c r="A4883" s="120">
        <v>44178</v>
      </c>
      <c r="B4883" s="121" t="s">
        <v>11</v>
      </c>
      <c r="C4883" s="102" t="s">
        <v>11</v>
      </c>
      <c r="G4883" s="315"/>
      <c r="H4883" s="114"/>
    </row>
    <row r="4884" spans="1:8" s="135" customFormat="1" x14ac:dyDescent="0.25">
      <c r="A4884" s="120">
        <v>43903</v>
      </c>
      <c r="B4884" s="121" t="s">
        <v>12</v>
      </c>
      <c r="C4884" s="102" t="s">
        <v>12</v>
      </c>
      <c r="G4884" s="315"/>
      <c r="H4884" s="114"/>
    </row>
    <row r="4885" spans="1:8" s="135" customFormat="1" x14ac:dyDescent="0.25">
      <c r="A4885" s="120">
        <v>43907</v>
      </c>
      <c r="B4885" s="121" t="s">
        <v>12</v>
      </c>
      <c r="C4885" s="102" t="s">
        <v>12</v>
      </c>
      <c r="G4885" s="315"/>
      <c r="H4885" s="114"/>
    </row>
    <row r="4886" spans="1:8" s="135" customFormat="1" x14ac:dyDescent="0.25">
      <c r="A4886" s="120">
        <v>43910</v>
      </c>
      <c r="B4886" s="121" t="s">
        <v>12</v>
      </c>
      <c r="C4886" s="102" t="s">
        <v>12</v>
      </c>
      <c r="G4886" s="315"/>
      <c r="H4886" s="114"/>
    </row>
    <row r="4887" spans="1:8" s="135" customFormat="1" x14ac:dyDescent="0.25">
      <c r="A4887" s="120">
        <v>43915</v>
      </c>
      <c r="B4887" s="121" t="s">
        <v>12</v>
      </c>
      <c r="C4887" s="102" t="s">
        <v>12</v>
      </c>
      <c r="G4887" s="315"/>
      <c r="H4887" s="114"/>
    </row>
    <row r="4888" spans="1:8" s="135" customFormat="1" x14ac:dyDescent="0.25">
      <c r="A4888" s="120">
        <v>43920</v>
      </c>
      <c r="B4888" s="121" t="s">
        <v>12</v>
      </c>
      <c r="C4888" s="102" t="s">
        <v>12</v>
      </c>
      <c r="G4888" s="315"/>
      <c r="H4888" s="114"/>
    </row>
    <row r="4889" spans="1:8" s="135" customFormat="1" x14ac:dyDescent="0.25">
      <c r="A4889" s="120">
        <v>43923</v>
      </c>
      <c r="B4889" s="121" t="s">
        <v>12</v>
      </c>
      <c r="C4889" s="102" t="s">
        <v>12</v>
      </c>
      <c r="G4889" s="315"/>
      <c r="H4889" s="114"/>
    </row>
    <row r="4890" spans="1:8" s="135" customFormat="1" x14ac:dyDescent="0.25">
      <c r="A4890" s="120">
        <v>43924</v>
      </c>
      <c r="B4890" s="121" t="s">
        <v>12</v>
      </c>
      <c r="C4890" s="102" t="s">
        <v>12</v>
      </c>
      <c r="G4890" s="315"/>
      <c r="H4890" s="114"/>
    </row>
    <row r="4891" spans="1:8" s="135" customFormat="1" x14ac:dyDescent="0.25">
      <c r="A4891" s="120">
        <v>43926</v>
      </c>
      <c r="B4891" s="121" t="s">
        <v>12</v>
      </c>
      <c r="C4891" s="102" t="s">
        <v>12</v>
      </c>
      <c r="G4891" s="315"/>
      <c r="H4891" s="114"/>
    </row>
    <row r="4892" spans="1:8" s="135" customFormat="1" x14ac:dyDescent="0.25">
      <c r="A4892" s="120">
        <v>43929</v>
      </c>
      <c r="B4892" s="121" t="s">
        <v>12</v>
      </c>
      <c r="C4892" s="102" t="s">
        <v>12</v>
      </c>
      <c r="G4892" s="315"/>
      <c r="H4892" s="114"/>
    </row>
    <row r="4893" spans="1:8" s="135" customFormat="1" x14ac:dyDescent="0.25">
      <c r="A4893" s="120">
        <v>43930</v>
      </c>
      <c r="B4893" s="121" t="s">
        <v>12</v>
      </c>
      <c r="C4893" s="102" t="s">
        <v>12</v>
      </c>
      <c r="G4893" s="315"/>
      <c r="H4893" s="114"/>
    </row>
    <row r="4894" spans="1:8" s="135" customFormat="1" x14ac:dyDescent="0.25">
      <c r="A4894" s="120">
        <v>43936</v>
      </c>
      <c r="B4894" s="121" t="s">
        <v>12</v>
      </c>
      <c r="C4894" s="102" t="s">
        <v>12</v>
      </c>
      <c r="G4894" s="315"/>
      <c r="H4894" s="114"/>
    </row>
    <row r="4895" spans="1:8" s="135" customFormat="1" x14ac:dyDescent="0.25">
      <c r="A4895" s="120">
        <v>43948</v>
      </c>
      <c r="B4895" s="121" t="s">
        <v>12</v>
      </c>
      <c r="C4895" s="102" t="s">
        <v>12</v>
      </c>
      <c r="G4895" s="315"/>
      <c r="H4895" s="114"/>
    </row>
    <row r="4896" spans="1:8" s="135" customFormat="1" x14ac:dyDescent="0.25">
      <c r="A4896" s="120">
        <v>43951</v>
      </c>
      <c r="B4896" s="121" t="s">
        <v>12</v>
      </c>
      <c r="C4896" s="102" t="s">
        <v>12</v>
      </c>
      <c r="G4896" s="315"/>
      <c r="H4896" s="114"/>
    </row>
    <row r="4897" spans="1:8" s="135" customFormat="1" x14ac:dyDescent="0.25">
      <c r="A4897" s="120">
        <v>43953</v>
      </c>
      <c r="B4897" s="121" t="s">
        <v>12</v>
      </c>
      <c r="C4897" s="102" t="s">
        <v>12</v>
      </c>
      <c r="G4897" s="315"/>
      <c r="H4897" s="114"/>
    </row>
    <row r="4898" spans="1:8" s="135" customFormat="1" x14ac:dyDescent="0.25">
      <c r="A4898" s="120">
        <v>43956</v>
      </c>
      <c r="B4898" s="121" t="s">
        <v>12</v>
      </c>
      <c r="C4898" s="102" t="s">
        <v>12</v>
      </c>
      <c r="G4898" s="315"/>
      <c r="H4898" s="114"/>
    </row>
    <row r="4899" spans="1:8" s="135" customFormat="1" x14ac:dyDescent="0.25">
      <c r="A4899" s="120">
        <v>43963</v>
      </c>
      <c r="B4899" s="121" t="s">
        <v>12</v>
      </c>
      <c r="C4899" s="102" t="s">
        <v>12</v>
      </c>
      <c r="G4899" s="315"/>
      <c r="H4899" s="114"/>
    </row>
    <row r="4900" spans="1:8" s="135" customFormat="1" x14ac:dyDescent="0.25">
      <c r="A4900" s="120">
        <v>43979</v>
      </c>
      <c r="B4900" s="121" t="s">
        <v>12</v>
      </c>
      <c r="C4900" s="102" t="s">
        <v>12</v>
      </c>
      <c r="G4900" s="315"/>
      <c r="H4900" s="114"/>
    </row>
    <row r="4901" spans="1:8" s="135" customFormat="1" x14ac:dyDescent="0.25">
      <c r="A4901" s="120">
        <v>43981</v>
      </c>
      <c r="B4901" s="121" t="s">
        <v>12</v>
      </c>
      <c r="C4901" s="102" t="s">
        <v>12</v>
      </c>
      <c r="G4901" s="315"/>
      <c r="H4901" s="114"/>
    </row>
    <row r="4902" spans="1:8" s="135" customFormat="1" x14ac:dyDescent="0.25">
      <c r="A4902" s="120">
        <v>43983</v>
      </c>
      <c r="B4902" s="121" t="s">
        <v>12</v>
      </c>
      <c r="C4902" s="102" t="s">
        <v>12</v>
      </c>
      <c r="G4902" s="315"/>
      <c r="H4902" s="114"/>
    </row>
    <row r="4903" spans="1:8" s="135" customFormat="1" x14ac:dyDescent="0.25">
      <c r="A4903" s="120">
        <v>43985</v>
      </c>
      <c r="B4903" s="121" t="s">
        <v>12</v>
      </c>
      <c r="C4903" s="102" t="s">
        <v>12</v>
      </c>
      <c r="G4903" s="315"/>
      <c r="H4903" s="114"/>
    </row>
    <row r="4904" spans="1:8" s="135" customFormat="1" x14ac:dyDescent="0.25">
      <c r="A4904" s="120">
        <v>43986</v>
      </c>
      <c r="B4904" s="121" t="s">
        <v>12</v>
      </c>
      <c r="C4904" s="102" t="s">
        <v>12</v>
      </c>
      <c r="G4904" s="315"/>
      <c r="H4904" s="114"/>
    </row>
    <row r="4905" spans="1:8" s="135" customFormat="1" x14ac:dyDescent="0.25">
      <c r="A4905" s="120">
        <v>43987</v>
      </c>
      <c r="B4905" s="121" t="s">
        <v>12</v>
      </c>
      <c r="C4905" s="102" t="s">
        <v>12</v>
      </c>
      <c r="G4905" s="315"/>
      <c r="H4905" s="114"/>
    </row>
    <row r="4906" spans="1:8" s="135" customFormat="1" x14ac:dyDescent="0.25">
      <c r="A4906" s="120">
        <v>43988</v>
      </c>
      <c r="B4906" s="121" t="s">
        <v>12</v>
      </c>
      <c r="C4906" s="102" t="s">
        <v>12</v>
      </c>
      <c r="G4906" s="315"/>
      <c r="H4906" s="114"/>
    </row>
    <row r="4907" spans="1:8" s="135" customFormat="1" x14ac:dyDescent="0.25">
      <c r="A4907" s="120">
        <v>43989</v>
      </c>
      <c r="B4907" s="121" t="s">
        <v>12</v>
      </c>
      <c r="C4907" s="102" t="s">
        <v>12</v>
      </c>
      <c r="G4907" s="315"/>
      <c r="H4907" s="114"/>
    </row>
    <row r="4908" spans="1:8" s="135" customFormat="1" x14ac:dyDescent="0.25">
      <c r="A4908" s="120">
        <v>43990</v>
      </c>
      <c r="B4908" s="121" t="s">
        <v>12</v>
      </c>
      <c r="C4908" s="102" t="s">
        <v>12</v>
      </c>
      <c r="G4908" s="315"/>
      <c r="H4908" s="114"/>
    </row>
    <row r="4909" spans="1:8" s="135" customFormat="1" x14ac:dyDescent="0.25">
      <c r="A4909" s="120">
        <v>43991</v>
      </c>
      <c r="B4909" s="121" t="s">
        <v>12</v>
      </c>
      <c r="C4909" s="102" t="s">
        <v>12</v>
      </c>
      <c r="G4909" s="315"/>
      <c r="H4909" s="114"/>
    </row>
    <row r="4910" spans="1:8" s="135" customFormat="1" x14ac:dyDescent="0.25">
      <c r="A4910" s="120">
        <v>43992</v>
      </c>
      <c r="B4910" s="121" t="s">
        <v>12</v>
      </c>
      <c r="C4910" s="102" t="s">
        <v>12</v>
      </c>
      <c r="G4910" s="315"/>
      <c r="H4910" s="114"/>
    </row>
    <row r="4911" spans="1:8" s="135" customFormat="1" x14ac:dyDescent="0.25">
      <c r="A4911" s="120">
        <v>43993</v>
      </c>
      <c r="B4911" s="121" t="s">
        <v>12</v>
      </c>
      <c r="C4911" s="102" t="s">
        <v>12</v>
      </c>
      <c r="G4911" s="315"/>
      <c r="H4911" s="114"/>
    </row>
    <row r="4912" spans="1:8" s="135" customFormat="1" x14ac:dyDescent="0.25">
      <c r="A4912" s="120">
        <v>43994</v>
      </c>
      <c r="B4912" s="121" t="s">
        <v>12</v>
      </c>
      <c r="C4912" s="102" t="s">
        <v>12</v>
      </c>
      <c r="G4912" s="315"/>
      <c r="H4912" s="114"/>
    </row>
    <row r="4913" spans="1:8" s="135" customFormat="1" x14ac:dyDescent="0.25">
      <c r="A4913" s="120">
        <v>43995</v>
      </c>
      <c r="B4913" s="121" t="s">
        <v>12</v>
      </c>
      <c r="C4913" s="102" t="s">
        <v>12</v>
      </c>
      <c r="G4913" s="315"/>
      <c r="H4913" s="114"/>
    </row>
    <row r="4914" spans="1:8" s="135" customFormat="1" x14ac:dyDescent="0.25">
      <c r="A4914" s="120">
        <v>43996</v>
      </c>
      <c r="B4914" s="121" t="s">
        <v>12</v>
      </c>
      <c r="C4914" s="102" t="s">
        <v>12</v>
      </c>
      <c r="G4914" s="315"/>
      <c r="H4914" s="114"/>
    </row>
    <row r="4915" spans="1:8" s="135" customFormat="1" x14ac:dyDescent="0.25">
      <c r="A4915" s="120">
        <v>43998</v>
      </c>
      <c r="B4915" s="121" t="s">
        <v>12</v>
      </c>
      <c r="C4915" s="102" t="s">
        <v>12</v>
      </c>
      <c r="G4915" s="315"/>
      <c r="H4915" s="114"/>
    </row>
    <row r="4916" spans="1:8" s="135" customFormat="1" x14ac:dyDescent="0.25">
      <c r="A4916" s="120">
        <v>43999</v>
      </c>
      <c r="B4916" s="121" t="s">
        <v>12</v>
      </c>
      <c r="C4916" s="102" t="s">
        <v>12</v>
      </c>
      <c r="G4916" s="315"/>
      <c r="H4916" s="114"/>
    </row>
    <row r="4917" spans="1:8" s="135" customFormat="1" x14ac:dyDescent="0.25">
      <c r="A4917" s="120">
        <v>44000</v>
      </c>
      <c r="B4917" s="121" t="s">
        <v>12</v>
      </c>
      <c r="C4917" s="102" t="s">
        <v>12</v>
      </c>
      <c r="G4917" s="315"/>
      <c r="H4917" s="114"/>
    </row>
    <row r="4918" spans="1:8" s="135" customFormat="1" x14ac:dyDescent="0.25">
      <c r="A4918" s="120">
        <v>44001</v>
      </c>
      <c r="B4918" s="121" t="s">
        <v>12</v>
      </c>
      <c r="C4918" s="102" t="s">
        <v>12</v>
      </c>
      <c r="G4918" s="315"/>
      <c r="H4918" s="114"/>
    </row>
    <row r="4919" spans="1:8" s="135" customFormat="1" x14ac:dyDescent="0.25">
      <c r="A4919" s="120">
        <v>44002</v>
      </c>
      <c r="B4919" s="121" t="s">
        <v>12</v>
      </c>
      <c r="C4919" s="102" t="s">
        <v>12</v>
      </c>
      <c r="G4919" s="315"/>
      <c r="H4919" s="114"/>
    </row>
    <row r="4920" spans="1:8" s="135" customFormat="1" x14ac:dyDescent="0.25">
      <c r="A4920" s="120">
        <v>44003</v>
      </c>
      <c r="B4920" s="121" t="s">
        <v>12</v>
      </c>
      <c r="C4920" s="102" t="s">
        <v>12</v>
      </c>
      <c r="G4920" s="315"/>
      <c r="H4920" s="114"/>
    </row>
    <row r="4921" spans="1:8" s="135" customFormat="1" x14ac:dyDescent="0.25">
      <c r="A4921" s="120">
        <v>44004</v>
      </c>
      <c r="B4921" s="121" t="s">
        <v>12</v>
      </c>
      <c r="C4921" s="102" t="s">
        <v>12</v>
      </c>
      <c r="G4921" s="315"/>
      <c r="H4921" s="114"/>
    </row>
    <row r="4922" spans="1:8" s="135" customFormat="1" x14ac:dyDescent="0.25">
      <c r="A4922" s="120">
        <v>44005</v>
      </c>
      <c r="B4922" s="121" t="s">
        <v>12</v>
      </c>
      <c r="C4922" s="102" t="s">
        <v>12</v>
      </c>
      <c r="G4922" s="315"/>
      <c r="H4922" s="114"/>
    </row>
    <row r="4923" spans="1:8" s="135" customFormat="1" x14ac:dyDescent="0.25">
      <c r="A4923" s="120">
        <v>44006</v>
      </c>
      <c r="B4923" s="121" t="s">
        <v>12</v>
      </c>
      <c r="C4923" s="102" t="s">
        <v>12</v>
      </c>
      <c r="G4923" s="315"/>
      <c r="H4923" s="114"/>
    </row>
    <row r="4924" spans="1:8" s="135" customFormat="1" x14ac:dyDescent="0.25">
      <c r="A4924" s="120">
        <v>44007</v>
      </c>
      <c r="B4924" s="121" t="s">
        <v>12</v>
      </c>
      <c r="C4924" s="102" t="s">
        <v>12</v>
      </c>
      <c r="G4924" s="315"/>
      <c r="H4924" s="114"/>
    </row>
    <row r="4925" spans="1:8" s="135" customFormat="1" x14ac:dyDescent="0.25">
      <c r="A4925" s="120">
        <v>44008</v>
      </c>
      <c r="B4925" s="121" t="s">
        <v>12</v>
      </c>
      <c r="C4925" s="102" t="s">
        <v>12</v>
      </c>
      <c r="G4925" s="315"/>
      <c r="H4925" s="114"/>
    </row>
    <row r="4926" spans="1:8" s="135" customFormat="1" x14ac:dyDescent="0.25">
      <c r="A4926" s="120">
        <v>44009</v>
      </c>
      <c r="B4926" s="121" t="s">
        <v>12</v>
      </c>
      <c r="C4926" s="102" t="s">
        <v>12</v>
      </c>
      <c r="G4926" s="315"/>
      <c r="H4926" s="114"/>
    </row>
    <row r="4927" spans="1:8" s="135" customFormat="1" x14ac:dyDescent="0.25">
      <c r="A4927" s="120">
        <v>44010</v>
      </c>
      <c r="B4927" s="121" t="s">
        <v>12</v>
      </c>
      <c r="C4927" s="102" t="s">
        <v>12</v>
      </c>
      <c r="G4927" s="315"/>
      <c r="H4927" s="114"/>
    </row>
    <row r="4928" spans="1:8" s="135" customFormat="1" x14ac:dyDescent="0.25">
      <c r="A4928" s="120">
        <v>44011</v>
      </c>
      <c r="B4928" s="121" t="s">
        <v>12</v>
      </c>
      <c r="C4928" s="102" t="s">
        <v>12</v>
      </c>
      <c r="G4928" s="315"/>
      <c r="H4928" s="114"/>
    </row>
    <row r="4929" spans="1:8" s="135" customFormat="1" x14ac:dyDescent="0.25">
      <c r="A4929" s="120">
        <v>44012</v>
      </c>
      <c r="B4929" s="121" t="s">
        <v>12</v>
      </c>
      <c r="C4929" s="102" t="s">
        <v>12</v>
      </c>
      <c r="G4929" s="315"/>
      <c r="H4929" s="114"/>
    </row>
    <row r="4930" spans="1:8" s="135" customFormat="1" x14ac:dyDescent="0.25">
      <c r="A4930" s="120">
        <v>44013</v>
      </c>
      <c r="B4930" s="121" t="s">
        <v>12</v>
      </c>
      <c r="C4930" s="102" t="s">
        <v>12</v>
      </c>
      <c r="G4930" s="315"/>
      <c r="H4930" s="114"/>
    </row>
    <row r="4931" spans="1:8" s="135" customFormat="1" x14ac:dyDescent="0.25">
      <c r="A4931" s="120">
        <v>44014</v>
      </c>
      <c r="B4931" s="121" t="s">
        <v>12</v>
      </c>
      <c r="C4931" s="102" t="s">
        <v>12</v>
      </c>
      <c r="G4931" s="315"/>
      <c r="H4931" s="114"/>
    </row>
    <row r="4932" spans="1:8" s="135" customFormat="1" x14ac:dyDescent="0.25">
      <c r="A4932" s="120">
        <v>44015</v>
      </c>
      <c r="B4932" s="121" t="s">
        <v>12</v>
      </c>
      <c r="C4932" s="102" t="s">
        <v>12</v>
      </c>
      <c r="G4932" s="315"/>
      <c r="H4932" s="114"/>
    </row>
    <row r="4933" spans="1:8" s="135" customFormat="1" x14ac:dyDescent="0.25">
      <c r="A4933" s="120">
        <v>44016</v>
      </c>
      <c r="B4933" s="121" t="s">
        <v>12</v>
      </c>
      <c r="C4933" s="102" t="s">
        <v>12</v>
      </c>
      <c r="G4933" s="315"/>
      <c r="H4933" s="114"/>
    </row>
    <row r="4934" spans="1:8" s="135" customFormat="1" x14ac:dyDescent="0.25">
      <c r="A4934" s="120">
        <v>44017</v>
      </c>
      <c r="B4934" s="121" t="s">
        <v>12</v>
      </c>
      <c r="C4934" s="102" t="s">
        <v>12</v>
      </c>
      <c r="G4934" s="315"/>
      <c r="H4934" s="114"/>
    </row>
    <row r="4935" spans="1:8" s="135" customFormat="1" x14ac:dyDescent="0.25">
      <c r="A4935" s="120">
        <v>44018</v>
      </c>
      <c r="B4935" s="121" t="s">
        <v>12</v>
      </c>
      <c r="C4935" s="102" t="s">
        <v>12</v>
      </c>
      <c r="G4935" s="315"/>
      <c r="H4935" s="114"/>
    </row>
    <row r="4936" spans="1:8" s="135" customFormat="1" x14ac:dyDescent="0.25">
      <c r="A4936" s="120">
        <v>44019</v>
      </c>
      <c r="B4936" s="121" t="s">
        <v>12</v>
      </c>
      <c r="C4936" s="102" t="s">
        <v>12</v>
      </c>
      <c r="G4936" s="315"/>
      <c r="H4936" s="114"/>
    </row>
    <row r="4937" spans="1:8" s="135" customFormat="1" x14ac:dyDescent="0.25">
      <c r="A4937" s="120">
        <v>44020</v>
      </c>
      <c r="B4937" s="121" t="s">
        <v>12</v>
      </c>
      <c r="C4937" s="102" t="s">
        <v>12</v>
      </c>
      <c r="G4937" s="315"/>
      <c r="H4937" s="114"/>
    </row>
    <row r="4938" spans="1:8" s="135" customFormat="1" x14ac:dyDescent="0.25">
      <c r="A4938" s="120">
        <v>44021</v>
      </c>
      <c r="B4938" s="121" t="s">
        <v>12</v>
      </c>
      <c r="C4938" s="102" t="s">
        <v>12</v>
      </c>
      <c r="G4938" s="315"/>
      <c r="H4938" s="114"/>
    </row>
    <row r="4939" spans="1:8" s="135" customFormat="1" x14ac:dyDescent="0.25">
      <c r="A4939" s="120">
        <v>44022</v>
      </c>
      <c r="B4939" s="121" t="s">
        <v>12</v>
      </c>
      <c r="C4939" s="102" t="s">
        <v>12</v>
      </c>
      <c r="G4939" s="315"/>
      <c r="H4939" s="114"/>
    </row>
    <row r="4940" spans="1:8" s="135" customFormat="1" x14ac:dyDescent="0.25">
      <c r="A4940" s="120">
        <v>44023</v>
      </c>
      <c r="B4940" s="121" t="s">
        <v>12</v>
      </c>
      <c r="C4940" s="102" t="s">
        <v>12</v>
      </c>
      <c r="G4940" s="315"/>
      <c r="H4940" s="114"/>
    </row>
    <row r="4941" spans="1:8" s="135" customFormat="1" x14ac:dyDescent="0.25">
      <c r="A4941" s="120">
        <v>44024</v>
      </c>
      <c r="B4941" s="121" t="s">
        <v>12</v>
      </c>
      <c r="C4941" s="102" t="s">
        <v>12</v>
      </c>
      <c r="G4941" s="315"/>
      <c r="H4941" s="114"/>
    </row>
    <row r="4942" spans="1:8" s="135" customFormat="1" x14ac:dyDescent="0.25">
      <c r="A4942" s="120">
        <v>44026</v>
      </c>
      <c r="B4942" s="121" t="s">
        <v>12</v>
      </c>
      <c r="C4942" s="102" t="s">
        <v>12</v>
      </c>
      <c r="G4942" s="315"/>
      <c r="H4942" s="114"/>
    </row>
    <row r="4943" spans="1:8" s="135" customFormat="1" x14ac:dyDescent="0.25">
      <c r="A4943" s="120">
        <v>44027</v>
      </c>
      <c r="B4943" s="121" t="s">
        <v>12</v>
      </c>
      <c r="C4943" s="102" t="s">
        <v>12</v>
      </c>
      <c r="G4943" s="315"/>
      <c r="H4943" s="114"/>
    </row>
    <row r="4944" spans="1:8" s="135" customFormat="1" x14ac:dyDescent="0.25">
      <c r="A4944" s="120">
        <v>44028</v>
      </c>
      <c r="B4944" s="121" t="s">
        <v>12</v>
      </c>
      <c r="C4944" s="102" t="s">
        <v>12</v>
      </c>
      <c r="G4944" s="315"/>
      <c r="H4944" s="114"/>
    </row>
    <row r="4945" spans="1:8" s="135" customFormat="1" x14ac:dyDescent="0.25">
      <c r="A4945" s="120">
        <v>44029</v>
      </c>
      <c r="B4945" s="121" t="s">
        <v>12</v>
      </c>
      <c r="C4945" s="102" t="s">
        <v>12</v>
      </c>
      <c r="G4945" s="315"/>
      <c r="H4945" s="114"/>
    </row>
    <row r="4946" spans="1:8" s="135" customFormat="1" x14ac:dyDescent="0.25">
      <c r="A4946" s="120">
        <v>44030</v>
      </c>
      <c r="B4946" s="121" t="s">
        <v>12</v>
      </c>
      <c r="C4946" s="102" t="s">
        <v>12</v>
      </c>
      <c r="G4946" s="315"/>
      <c r="H4946" s="114"/>
    </row>
    <row r="4947" spans="1:8" s="135" customFormat="1" x14ac:dyDescent="0.25">
      <c r="A4947" s="120">
        <v>44031</v>
      </c>
      <c r="B4947" s="121" t="s">
        <v>12</v>
      </c>
      <c r="C4947" s="102" t="s">
        <v>12</v>
      </c>
      <c r="G4947" s="315"/>
      <c r="H4947" s="114"/>
    </row>
    <row r="4948" spans="1:8" s="135" customFormat="1" x14ac:dyDescent="0.25">
      <c r="A4948" s="120">
        <v>44032</v>
      </c>
      <c r="B4948" s="121" t="s">
        <v>12</v>
      </c>
      <c r="C4948" s="102" t="s">
        <v>12</v>
      </c>
      <c r="G4948" s="315"/>
      <c r="H4948" s="114"/>
    </row>
    <row r="4949" spans="1:8" s="135" customFormat="1" x14ac:dyDescent="0.25">
      <c r="A4949" s="120">
        <v>44033</v>
      </c>
      <c r="B4949" s="121" t="s">
        <v>12</v>
      </c>
      <c r="C4949" s="102" t="s">
        <v>12</v>
      </c>
      <c r="G4949" s="315"/>
      <c r="H4949" s="114"/>
    </row>
    <row r="4950" spans="1:8" s="135" customFormat="1" x14ac:dyDescent="0.25">
      <c r="A4950" s="120">
        <v>44034</v>
      </c>
      <c r="B4950" s="121" t="s">
        <v>12</v>
      </c>
      <c r="C4950" s="102" t="s">
        <v>12</v>
      </c>
      <c r="G4950" s="315"/>
      <c r="H4950" s="114"/>
    </row>
    <row r="4951" spans="1:8" s="135" customFormat="1" x14ac:dyDescent="0.25">
      <c r="A4951" s="120">
        <v>44035</v>
      </c>
      <c r="B4951" s="121" t="s">
        <v>12</v>
      </c>
      <c r="C4951" s="102" t="s">
        <v>12</v>
      </c>
      <c r="G4951" s="315"/>
      <c r="H4951" s="114"/>
    </row>
    <row r="4952" spans="1:8" s="135" customFormat="1" x14ac:dyDescent="0.25">
      <c r="A4952" s="120">
        <v>44036</v>
      </c>
      <c r="B4952" s="121" t="s">
        <v>12</v>
      </c>
      <c r="C4952" s="102" t="s">
        <v>12</v>
      </c>
      <c r="G4952" s="315"/>
      <c r="H4952" s="114"/>
    </row>
    <row r="4953" spans="1:8" s="135" customFormat="1" x14ac:dyDescent="0.25">
      <c r="A4953" s="120">
        <v>44037</v>
      </c>
      <c r="B4953" s="121" t="s">
        <v>12</v>
      </c>
      <c r="C4953" s="102" t="s">
        <v>12</v>
      </c>
      <c r="G4953" s="315"/>
      <c r="H4953" s="114"/>
    </row>
    <row r="4954" spans="1:8" s="135" customFormat="1" x14ac:dyDescent="0.25">
      <c r="A4954" s="120">
        <v>44038</v>
      </c>
      <c r="B4954" s="121" t="s">
        <v>12</v>
      </c>
      <c r="C4954" s="102" t="s">
        <v>12</v>
      </c>
      <c r="G4954" s="315"/>
      <c r="H4954" s="114"/>
    </row>
    <row r="4955" spans="1:8" s="135" customFormat="1" x14ac:dyDescent="0.25">
      <c r="A4955" s="120">
        <v>44039</v>
      </c>
      <c r="B4955" s="121" t="s">
        <v>12</v>
      </c>
      <c r="C4955" s="102" t="s">
        <v>12</v>
      </c>
      <c r="G4955" s="315"/>
      <c r="H4955" s="114"/>
    </row>
    <row r="4956" spans="1:8" s="135" customFormat="1" x14ac:dyDescent="0.25">
      <c r="A4956" s="120">
        <v>44040</v>
      </c>
      <c r="B4956" s="121" t="s">
        <v>12</v>
      </c>
      <c r="C4956" s="102" t="s">
        <v>12</v>
      </c>
      <c r="G4956" s="315"/>
      <c r="H4956" s="114"/>
    </row>
    <row r="4957" spans="1:8" s="135" customFormat="1" x14ac:dyDescent="0.25">
      <c r="A4957" s="120">
        <v>44041</v>
      </c>
      <c r="B4957" s="121" t="s">
        <v>12</v>
      </c>
      <c r="C4957" s="102" t="s">
        <v>12</v>
      </c>
      <c r="G4957" s="315"/>
      <c r="H4957" s="114"/>
    </row>
    <row r="4958" spans="1:8" s="135" customFormat="1" x14ac:dyDescent="0.25">
      <c r="A4958" s="120">
        <v>44042</v>
      </c>
      <c r="B4958" s="121" t="s">
        <v>12</v>
      </c>
      <c r="C4958" s="102" t="s">
        <v>12</v>
      </c>
      <c r="G4958" s="315"/>
      <c r="H4958" s="114"/>
    </row>
    <row r="4959" spans="1:8" s="135" customFormat="1" x14ac:dyDescent="0.25">
      <c r="A4959" s="120">
        <v>44043</v>
      </c>
      <c r="B4959" s="121" t="s">
        <v>12</v>
      </c>
      <c r="C4959" s="102" t="s">
        <v>12</v>
      </c>
      <c r="G4959" s="315"/>
      <c r="H4959" s="114"/>
    </row>
    <row r="4960" spans="1:8" s="135" customFormat="1" x14ac:dyDescent="0.25">
      <c r="A4960" s="120">
        <v>44044</v>
      </c>
      <c r="B4960" s="121" t="s">
        <v>12</v>
      </c>
      <c r="C4960" s="102" t="s">
        <v>12</v>
      </c>
      <c r="G4960" s="315"/>
      <c r="H4960" s="114"/>
    </row>
    <row r="4961" spans="1:8" s="135" customFormat="1" x14ac:dyDescent="0.25">
      <c r="A4961" s="120">
        <v>44045</v>
      </c>
      <c r="B4961" s="121" t="s">
        <v>12</v>
      </c>
      <c r="C4961" s="102" t="s">
        <v>12</v>
      </c>
      <c r="G4961" s="315"/>
      <c r="H4961" s="114"/>
    </row>
    <row r="4962" spans="1:8" s="135" customFormat="1" x14ac:dyDescent="0.25">
      <c r="A4962" s="120">
        <v>44047</v>
      </c>
      <c r="B4962" s="121" t="s">
        <v>12</v>
      </c>
      <c r="C4962" s="102" t="s">
        <v>12</v>
      </c>
      <c r="G4962" s="315"/>
      <c r="H4962" s="114"/>
    </row>
    <row r="4963" spans="1:8" s="135" customFormat="1" x14ac:dyDescent="0.25">
      <c r="A4963" s="120">
        <v>44048</v>
      </c>
      <c r="B4963" s="121" t="s">
        <v>12</v>
      </c>
      <c r="C4963" s="102" t="s">
        <v>12</v>
      </c>
      <c r="G4963" s="315"/>
      <c r="H4963" s="114"/>
    </row>
    <row r="4964" spans="1:8" s="135" customFormat="1" x14ac:dyDescent="0.25">
      <c r="A4964" s="120">
        <v>44050</v>
      </c>
      <c r="B4964" s="121" t="s">
        <v>12</v>
      </c>
      <c r="C4964" s="102" t="s">
        <v>12</v>
      </c>
      <c r="G4964" s="315"/>
      <c r="H4964" s="114"/>
    </row>
    <row r="4965" spans="1:8" s="135" customFormat="1" x14ac:dyDescent="0.25">
      <c r="A4965" s="120">
        <v>44051</v>
      </c>
      <c r="B4965" s="121" t="s">
        <v>12</v>
      </c>
      <c r="C4965" s="102" t="s">
        <v>12</v>
      </c>
      <c r="G4965" s="315"/>
      <c r="H4965" s="114"/>
    </row>
    <row r="4966" spans="1:8" s="135" customFormat="1" x14ac:dyDescent="0.25">
      <c r="A4966" s="120">
        <v>44053</v>
      </c>
      <c r="B4966" s="121" t="s">
        <v>12</v>
      </c>
      <c r="C4966" s="102" t="s">
        <v>12</v>
      </c>
      <c r="G4966" s="315"/>
      <c r="H4966" s="114"/>
    </row>
    <row r="4967" spans="1:8" s="135" customFormat="1" x14ac:dyDescent="0.25">
      <c r="A4967" s="120">
        <v>44055</v>
      </c>
      <c r="B4967" s="121" t="s">
        <v>12</v>
      </c>
      <c r="C4967" s="102" t="s">
        <v>12</v>
      </c>
      <c r="G4967" s="315"/>
      <c r="H4967" s="114"/>
    </row>
    <row r="4968" spans="1:8" s="135" customFormat="1" x14ac:dyDescent="0.25">
      <c r="A4968" s="120">
        <v>44057</v>
      </c>
      <c r="B4968" s="121" t="s">
        <v>12</v>
      </c>
      <c r="C4968" s="102" t="s">
        <v>12</v>
      </c>
      <c r="G4968" s="315"/>
      <c r="H4968" s="114"/>
    </row>
    <row r="4969" spans="1:8" s="135" customFormat="1" x14ac:dyDescent="0.25">
      <c r="A4969" s="120">
        <v>44060</v>
      </c>
      <c r="B4969" s="121" t="s">
        <v>12</v>
      </c>
      <c r="C4969" s="102" t="s">
        <v>12</v>
      </c>
      <c r="G4969" s="315"/>
      <c r="H4969" s="114"/>
    </row>
    <row r="4970" spans="1:8" s="135" customFormat="1" x14ac:dyDescent="0.25">
      <c r="A4970" s="120">
        <v>44061</v>
      </c>
      <c r="B4970" s="121" t="s">
        <v>12</v>
      </c>
      <c r="C4970" s="102" t="s">
        <v>12</v>
      </c>
      <c r="G4970" s="315"/>
      <c r="H4970" s="114"/>
    </row>
    <row r="4971" spans="1:8" s="135" customFormat="1" x14ac:dyDescent="0.25">
      <c r="A4971" s="120">
        <v>44062</v>
      </c>
      <c r="B4971" s="121" t="s">
        <v>12</v>
      </c>
      <c r="C4971" s="102" t="s">
        <v>12</v>
      </c>
      <c r="G4971" s="315"/>
      <c r="H4971" s="114"/>
    </row>
    <row r="4972" spans="1:8" s="135" customFormat="1" x14ac:dyDescent="0.25">
      <c r="A4972" s="120">
        <v>44063</v>
      </c>
      <c r="B4972" s="121" t="s">
        <v>12</v>
      </c>
      <c r="C4972" s="102" t="s">
        <v>12</v>
      </c>
      <c r="G4972" s="315"/>
      <c r="H4972" s="114"/>
    </row>
    <row r="4973" spans="1:8" s="135" customFormat="1" x14ac:dyDescent="0.25">
      <c r="A4973" s="120">
        <v>44064</v>
      </c>
      <c r="B4973" s="121" t="s">
        <v>12</v>
      </c>
      <c r="C4973" s="102" t="s">
        <v>12</v>
      </c>
      <c r="G4973" s="315"/>
      <c r="H4973" s="114"/>
    </row>
    <row r="4974" spans="1:8" s="135" customFormat="1" x14ac:dyDescent="0.25">
      <c r="A4974" s="120">
        <v>44065</v>
      </c>
      <c r="B4974" s="121" t="s">
        <v>12</v>
      </c>
      <c r="C4974" s="102" t="s">
        <v>12</v>
      </c>
      <c r="G4974" s="315"/>
      <c r="H4974" s="114"/>
    </row>
    <row r="4975" spans="1:8" s="135" customFormat="1" x14ac:dyDescent="0.25">
      <c r="A4975" s="120">
        <v>44067</v>
      </c>
      <c r="B4975" s="121" t="s">
        <v>12</v>
      </c>
      <c r="C4975" s="102" t="s">
        <v>12</v>
      </c>
      <c r="G4975" s="315"/>
      <c r="H4975" s="114"/>
    </row>
    <row r="4976" spans="1:8" s="135" customFormat="1" x14ac:dyDescent="0.25">
      <c r="A4976" s="120">
        <v>44068</v>
      </c>
      <c r="B4976" s="121" t="s">
        <v>12</v>
      </c>
      <c r="C4976" s="102" t="s">
        <v>12</v>
      </c>
      <c r="G4976" s="315"/>
      <c r="H4976" s="114"/>
    </row>
    <row r="4977" spans="1:8" s="135" customFormat="1" x14ac:dyDescent="0.25">
      <c r="A4977" s="120">
        <v>44070</v>
      </c>
      <c r="B4977" s="121" t="s">
        <v>12</v>
      </c>
      <c r="C4977" s="102" t="s">
        <v>12</v>
      </c>
      <c r="G4977" s="315"/>
      <c r="H4977" s="114"/>
    </row>
    <row r="4978" spans="1:8" s="135" customFormat="1" x14ac:dyDescent="0.25">
      <c r="A4978" s="120">
        <v>44073</v>
      </c>
      <c r="B4978" s="121" t="s">
        <v>12</v>
      </c>
      <c r="C4978" s="102" t="s">
        <v>12</v>
      </c>
      <c r="G4978" s="315"/>
      <c r="H4978" s="114"/>
    </row>
    <row r="4979" spans="1:8" s="135" customFormat="1" x14ac:dyDescent="0.25">
      <c r="A4979" s="120">
        <v>44076</v>
      </c>
      <c r="B4979" s="121" t="s">
        <v>12</v>
      </c>
      <c r="C4979" s="102" t="s">
        <v>12</v>
      </c>
      <c r="G4979" s="315"/>
      <c r="H4979" s="114"/>
    </row>
    <row r="4980" spans="1:8" s="135" customFormat="1" x14ac:dyDescent="0.25">
      <c r="A4980" s="120">
        <v>44078</v>
      </c>
      <c r="B4980" s="121" t="s">
        <v>12</v>
      </c>
      <c r="C4980" s="102" t="s">
        <v>12</v>
      </c>
      <c r="G4980" s="315"/>
      <c r="H4980" s="114"/>
    </row>
    <row r="4981" spans="1:8" s="135" customFormat="1" x14ac:dyDescent="0.25">
      <c r="A4981" s="120">
        <v>44079</v>
      </c>
      <c r="B4981" s="121" t="s">
        <v>12</v>
      </c>
      <c r="C4981" s="102" t="s">
        <v>12</v>
      </c>
      <c r="G4981" s="315"/>
      <c r="H4981" s="114"/>
    </row>
    <row r="4982" spans="1:8" s="135" customFormat="1" x14ac:dyDescent="0.25">
      <c r="A4982" s="120">
        <v>44080</v>
      </c>
      <c r="B4982" s="121" t="s">
        <v>12</v>
      </c>
      <c r="C4982" s="102" t="s">
        <v>12</v>
      </c>
      <c r="G4982" s="315"/>
      <c r="H4982" s="114"/>
    </row>
    <row r="4983" spans="1:8" s="135" customFormat="1" x14ac:dyDescent="0.25">
      <c r="A4983" s="120">
        <v>44083</v>
      </c>
      <c r="B4983" s="121" t="s">
        <v>12</v>
      </c>
      <c r="C4983" s="102" t="s">
        <v>12</v>
      </c>
      <c r="G4983" s="315"/>
      <c r="H4983" s="114"/>
    </row>
    <row r="4984" spans="1:8" s="135" customFormat="1" x14ac:dyDescent="0.25">
      <c r="A4984" s="120">
        <v>44086</v>
      </c>
      <c r="B4984" s="121" t="s">
        <v>12</v>
      </c>
      <c r="C4984" s="102" t="s">
        <v>12</v>
      </c>
      <c r="G4984" s="315"/>
      <c r="H4984" s="114"/>
    </row>
    <row r="4985" spans="1:8" s="135" customFormat="1" x14ac:dyDescent="0.25">
      <c r="A4985" s="120">
        <v>44087</v>
      </c>
      <c r="B4985" s="121" t="s">
        <v>12</v>
      </c>
      <c r="C4985" s="102" t="s">
        <v>12</v>
      </c>
      <c r="G4985" s="315"/>
      <c r="H4985" s="114"/>
    </row>
    <row r="4986" spans="1:8" s="135" customFormat="1" x14ac:dyDescent="0.25">
      <c r="A4986" s="120">
        <v>44088</v>
      </c>
      <c r="B4986" s="121" t="s">
        <v>12</v>
      </c>
      <c r="C4986" s="102" t="s">
        <v>12</v>
      </c>
      <c r="G4986" s="315"/>
      <c r="H4986" s="114"/>
    </row>
    <row r="4987" spans="1:8" s="135" customFormat="1" x14ac:dyDescent="0.25">
      <c r="A4987" s="120">
        <v>44089</v>
      </c>
      <c r="B4987" s="121" t="s">
        <v>12</v>
      </c>
      <c r="C4987" s="102" t="s">
        <v>12</v>
      </c>
      <c r="G4987" s="315"/>
      <c r="H4987" s="114"/>
    </row>
    <row r="4988" spans="1:8" s="135" customFormat="1" x14ac:dyDescent="0.25">
      <c r="A4988" s="120">
        <v>44090</v>
      </c>
      <c r="B4988" s="121" t="s">
        <v>12</v>
      </c>
      <c r="C4988" s="102" t="s">
        <v>12</v>
      </c>
      <c r="G4988" s="315"/>
      <c r="H4988" s="114"/>
    </row>
    <row r="4989" spans="1:8" s="135" customFormat="1" x14ac:dyDescent="0.25">
      <c r="A4989" s="120">
        <v>44094</v>
      </c>
      <c r="B4989" s="121" t="s">
        <v>12</v>
      </c>
      <c r="C4989" s="102" t="s">
        <v>12</v>
      </c>
      <c r="G4989" s="315"/>
      <c r="H4989" s="114"/>
    </row>
    <row r="4990" spans="1:8" s="135" customFormat="1" x14ac:dyDescent="0.25">
      <c r="A4990" s="120">
        <v>44095</v>
      </c>
      <c r="B4990" s="121" t="s">
        <v>12</v>
      </c>
      <c r="C4990" s="102" t="s">
        <v>12</v>
      </c>
      <c r="G4990" s="315"/>
      <c r="H4990" s="114"/>
    </row>
    <row r="4991" spans="1:8" s="135" customFormat="1" x14ac:dyDescent="0.25">
      <c r="A4991" s="120">
        <v>44096</v>
      </c>
      <c r="B4991" s="121" t="s">
        <v>12</v>
      </c>
      <c r="C4991" s="102" t="s">
        <v>12</v>
      </c>
      <c r="G4991" s="315"/>
      <c r="H4991" s="114"/>
    </row>
    <row r="4992" spans="1:8" s="135" customFormat="1" x14ac:dyDescent="0.25">
      <c r="A4992" s="120">
        <v>44097</v>
      </c>
      <c r="B4992" s="121" t="s">
        <v>12</v>
      </c>
      <c r="C4992" s="102" t="s">
        <v>12</v>
      </c>
      <c r="G4992" s="315"/>
      <c r="H4992" s="114"/>
    </row>
    <row r="4993" spans="1:8" s="135" customFormat="1" x14ac:dyDescent="0.25">
      <c r="A4993" s="120">
        <v>44098</v>
      </c>
      <c r="B4993" s="121" t="s">
        <v>12</v>
      </c>
      <c r="C4993" s="102" t="s">
        <v>12</v>
      </c>
      <c r="G4993" s="315"/>
      <c r="H4993" s="114"/>
    </row>
    <row r="4994" spans="1:8" s="135" customFormat="1" x14ac:dyDescent="0.25">
      <c r="A4994" s="120">
        <v>44100</v>
      </c>
      <c r="B4994" s="121" t="s">
        <v>12</v>
      </c>
      <c r="C4994" s="102" t="s">
        <v>12</v>
      </c>
      <c r="G4994" s="315"/>
      <c r="H4994" s="114"/>
    </row>
    <row r="4995" spans="1:8" s="135" customFormat="1" x14ac:dyDescent="0.25">
      <c r="A4995" s="120">
        <v>44102</v>
      </c>
      <c r="B4995" s="121" t="s">
        <v>12</v>
      </c>
      <c r="C4995" s="102" t="s">
        <v>12</v>
      </c>
      <c r="G4995" s="315"/>
      <c r="H4995" s="114"/>
    </row>
    <row r="4996" spans="1:8" s="135" customFormat="1" x14ac:dyDescent="0.25">
      <c r="A4996" s="120">
        <v>44105</v>
      </c>
      <c r="B4996" s="121" t="s">
        <v>12</v>
      </c>
      <c r="C4996" s="102" t="s">
        <v>12</v>
      </c>
      <c r="G4996" s="315"/>
      <c r="H4996" s="114"/>
    </row>
    <row r="4997" spans="1:8" s="135" customFormat="1" x14ac:dyDescent="0.25">
      <c r="A4997" s="120">
        <v>44109</v>
      </c>
      <c r="B4997" s="121" t="s">
        <v>12</v>
      </c>
      <c r="C4997" s="102" t="s">
        <v>12</v>
      </c>
      <c r="G4997" s="315"/>
      <c r="H4997" s="114"/>
    </row>
    <row r="4998" spans="1:8" s="135" customFormat="1" x14ac:dyDescent="0.25">
      <c r="A4998" s="120">
        <v>44111</v>
      </c>
      <c r="B4998" s="121" t="s">
        <v>12</v>
      </c>
      <c r="C4998" s="102" t="s">
        <v>12</v>
      </c>
      <c r="G4998" s="315"/>
      <c r="H4998" s="114"/>
    </row>
    <row r="4999" spans="1:8" s="135" customFormat="1" x14ac:dyDescent="0.25">
      <c r="A4999" s="120">
        <v>44116</v>
      </c>
      <c r="B4999" s="121" t="s">
        <v>12</v>
      </c>
      <c r="C4999" s="102" t="s">
        <v>12</v>
      </c>
      <c r="G4999" s="315"/>
      <c r="H4999" s="114"/>
    </row>
    <row r="5000" spans="1:8" s="135" customFormat="1" x14ac:dyDescent="0.25">
      <c r="A5000" s="120">
        <v>44121</v>
      </c>
      <c r="B5000" s="121" t="s">
        <v>12</v>
      </c>
      <c r="C5000" s="102" t="s">
        <v>12</v>
      </c>
      <c r="G5000" s="315"/>
      <c r="H5000" s="114"/>
    </row>
    <row r="5001" spans="1:8" s="135" customFormat="1" x14ac:dyDescent="0.25">
      <c r="A5001" s="120">
        <v>44145</v>
      </c>
      <c r="B5001" s="121" t="s">
        <v>12</v>
      </c>
      <c r="C5001" s="102" t="s">
        <v>12</v>
      </c>
      <c r="G5001" s="315"/>
      <c r="H5001" s="114"/>
    </row>
    <row r="5002" spans="1:8" s="135" customFormat="1" x14ac:dyDescent="0.25">
      <c r="A5002" s="120">
        <v>44152</v>
      </c>
      <c r="B5002" s="121" t="s">
        <v>12</v>
      </c>
      <c r="C5002" s="102" t="s">
        <v>12</v>
      </c>
      <c r="G5002" s="315"/>
      <c r="H5002" s="114"/>
    </row>
    <row r="5003" spans="1:8" s="135" customFormat="1" x14ac:dyDescent="0.25">
      <c r="A5003" s="120">
        <v>44159</v>
      </c>
      <c r="B5003" s="121" t="s">
        <v>12</v>
      </c>
      <c r="C5003" s="102" t="s">
        <v>12</v>
      </c>
      <c r="G5003" s="315"/>
      <c r="H5003" s="114"/>
    </row>
    <row r="5004" spans="1:8" s="135" customFormat="1" x14ac:dyDescent="0.25">
      <c r="A5004" s="120">
        <v>44164</v>
      </c>
      <c r="B5004" s="121" t="s">
        <v>12</v>
      </c>
      <c r="C5004" s="102" t="s">
        <v>12</v>
      </c>
      <c r="G5004" s="315"/>
      <c r="H5004" s="114"/>
    </row>
    <row r="5005" spans="1:8" s="135" customFormat="1" x14ac:dyDescent="0.25">
      <c r="A5005" s="120">
        <v>44171</v>
      </c>
      <c r="B5005" s="121" t="s">
        <v>12</v>
      </c>
      <c r="C5005" s="102" t="s">
        <v>12</v>
      </c>
      <c r="G5005" s="315"/>
      <c r="H5005" s="114"/>
    </row>
    <row r="5006" spans="1:8" s="135" customFormat="1" x14ac:dyDescent="0.25">
      <c r="A5006" s="120">
        <v>44178</v>
      </c>
      <c r="B5006" s="121" t="s">
        <v>12</v>
      </c>
      <c r="C5006" s="102" t="s">
        <v>12</v>
      </c>
      <c r="G5006" s="315"/>
      <c r="H5006" s="114"/>
    </row>
    <row r="5007" spans="1:8" s="135" customFormat="1" x14ac:dyDescent="0.25">
      <c r="A5007" s="120">
        <v>43903</v>
      </c>
      <c r="B5007" s="121" t="s">
        <v>8</v>
      </c>
      <c r="C5007" s="102" t="s">
        <v>8</v>
      </c>
      <c r="G5007" s="315"/>
      <c r="H5007" s="114"/>
    </row>
    <row r="5008" spans="1:8" s="135" customFormat="1" x14ac:dyDescent="0.25">
      <c r="A5008" s="120">
        <v>43910</v>
      </c>
      <c r="B5008" s="121" t="s">
        <v>8</v>
      </c>
      <c r="C5008" s="102" t="s">
        <v>8</v>
      </c>
      <c r="G5008" s="315"/>
      <c r="H5008" s="114"/>
    </row>
    <row r="5009" spans="1:8" s="135" customFormat="1" x14ac:dyDescent="0.25">
      <c r="A5009" s="120">
        <v>43916</v>
      </c>
      <c r="B5009" s="121" t="s">
        <v>8</v>
      </c>
      <c r="C5009" s="102" t="s">
        <v>8</v>
      </c>
      <c r="G5009" s="315"/>
      <c r="H5009" s="114"/>
    </row>
    <row r="5010" spans="1:8" s="135" customFormat="1" x14ac:dyDescent="0.25">
      <c r="A5010" s="120">
        <v>43920</v>
      </c>
      <c r="B5010" s="121" t="s">
        <v>8</v>
      </c>
      <c r="C5010" s="102" t="s">
        <v>8</v>
      </c>
      <c r="G5010" s="315"/>
      <c r="H5010" s="114"/>
    </row>
    <row r="5011" spans="1:8" s="135" customFormat="1" x14ac:dyDescent="0.25">
      <c r="A5011" s="120">
        <v>43929</v>
      </c>
      <c r="B5011" s="121" t="s">
        <v>8</v>
      </c>
      <c r="C5011" s="102" t="s">
        <v>8</v>
      </c>
      <c r="G5011" s="315"/>
      <c r="H5011" s="114"/>
    </row>
    <row r="5012" spans="1:8" s="135" customFormat="1" x14ac:dyDescent="0.25">
      <c r="A5012" s="120">
        <v>43930</v>
      </c>
      <c r="B5012" s="121" t="s">
        <v>8</v>
      </c>
      <c r="C5012" s="102" t="s">
        <v>8</v>
      </c>
      <c r="G5012" s="315"/>
      <c r="H5012" s="114"/>
    </row>
    <row r="5013" spans="1:8" s="135" customFormat="1" x14ac:dyDescent="0.25">
      <c r="A5013" s="120">
        <v>43936</v>
      </c>
      <c r="B5013" s="121" t="s">
        <v>8</v>
      </c>
      <c r="C5013" s="102" t="s">
        <v>8</v>
      </c>
      <c r="G5013" s="315"/>
      <c r="H5013" s="114"/>
    </row>
    <row r="5014" spans="1:8" s="135" customFormat="1" x14ac:dyDescent="0.25">
      <c r="A5014" s="120">
        <v>43951</v>
      </c>
      <c r="B5014" s="121" t="s">
        <v>8</v>
      </c>
      <c r="C5014" s="102" t="s">
        <v>8</v>
      </c>
      <c r="G5014" s="315"/>
      <c r="H5014" s="114"/>
    </row>
    <row r="5015" spans="1:8" s="135" customFormat="1" x14ac:dyDescent="0.25">
      <c r="A5015" s="120">
        <v>43953</v>
      </c>
      <c r="B5015" s="121" t="s">
        <v>8</v>
      </c>
      <c r="C5015" s="102" t="s">
        <v>8</v>
      </c>
      <c r="G5015" s="315"/>
      <c r="H5015" s="114"/>
    </row>
    <row r="5016" spans="1:8" s="135" customFormat="1" x14ac:dyDescent="0.25">
      <c r="A5016" s="120">
        <v>43956</v>
      </c>
      <c r="B5016" s="121" t="s">
        <v>8</v>
      </c>
      <c r="C5016" s="102" t="s">
        <v>8</v>
      </c>
      <c r="G5016" s="315"/>
      <c r="H5016" s="114"/>
    </row>
    <row r="5017" spans="1:8" s="135" customFormat="1" x14ac:dyDescent="0.25">
      <c r="A5017" s="120">
        <v>43963</v>
      </c>
      <c r="B5017" s="121" t="s">
        <v>8</v>
      </c>
      <c r="C5017" s="102" t="s">
        <v>8</v>
      </c>
      <c r="G5017" s="315"/>
      <c r="H5017" s="114"/>
    </row>
    <row r="5018" spans="1:8" s="135" customFormat="1" x14ac:dyDescent="0.25">
      <c r="A5018" s="120">
        <v>43981</v>
      </c>
      <c r="B5018" s="121" t="s">
        <v>8</v>
      </c>
      <c r="C5018" s="102" t="s">
        <v>8</v>
      </c>
      <c r="G5018" s="315"/>
      <c r="H5018" s="114"/>
    </row>
    <row r="5019" spans="1:8" s="135" customFormat="1" x14ac:dyDescent="0.25">
      <c r="A5019" s="120">
        <v>43983</v>
      </c>
      <c r="B5019" s="121" t="s">
        <v>8</v>
      </c>
      <c r="C5019" s="102" t="s">
        <v>8</v>
      </c>
      <c r="G5019" s="315"/>
      <c r="H5019" s="114"/>
    </row>
    <row r="5020" spans="1:8" s="135" customFormat="1" x14ac:dyDescent="0.25">
      <c r="A5020" s="120">
        <v>43985</v>
      </c>
      <c r="B5020" s="121" t="s">
        <v>8</v>
      </c>
      <c r="C5020" s="102" t="s">
        <v>8</v>
      </c>
      <c r="G5020" s="315"/>
      <c r="H5020" s="114"/>
    </row>
    <row r="5021" spans="1:8" s="135" customFormat="1" x14ac:dyDescent="0.25">
      <c r="A5021" s="120">
        <v>43986</v>
      </c>
      <c r="B5021" s="121" t="s">
        <v>8</v>
      </c>
      <c r="C5021" s="102" t="s">
        <v>8</v>
      </c>
      <c r="G5021" s="315"/>
      <c r="H5021" s="114"/>
    </row>
    <row r="5022" spans="1:8" s="135" customFormat="1" x14ac:dyDescent="0.25">
      <c r="A5022" s="120">
        <v>43987</v>
      </c>
      <c r="B5022" s="121" t="s">
        <v>8</v>
      </c>
      <c r="C5022" s="102" t="s">
        <v>8</v>
      </c>
      <c r="G5022" s="315"/>
      <c r="H5022" s="114"/>
    </row>
    <row r="5023" spans="1:8" s="135" customFormat="1" x14ac:dyDescent="0.25">
      <c r="A5023" s="120">
        <v>43988</v>
      </c>
      <c r="B5023" s="121" t="s">
        <v>8</v>
      </c>
      <c r="C5023" s="102" t="s">
        <v>8</v>
      </c>
      <c r="G5023" s="315"/>
      <c r="H5023" s="114"/>
    </row>
    <row r="5024" spans="1:8" s="135" customFormat="1" x14ac:dyDescent="0.25">
      <c r="A5024" s="120">
        <v>43989</v>
      </c>
      <c r="B5024" s="121" t="s">
        <v>8</v>
      </c>
      <c r="C5024" s="102" t="s">
        <v>8</v>
      </c>
      <c r="G5024" s="315"/>
      <c r="H5024" s="114"/>
    </row>
    <row r="5025" spans="1:8" s="135" customFormat="1" x14ac:dyDescent="0.25">
      <c r="A5025" s="120">
        <v>43990</v>
      </c>
      <c r="B5025" s="121" t="s">
        <v>8</v>
      </c>
      <c r="C5025" s="102" t="s">
        <v>8</v>
      </c>
      <c r="G5025" s="315"/>
      <c r="H5025" s="114"/>
    </row>
    <row r="5026" spans="1:8" s="135" customFormat="1" x14ac:dyDescent="0.25">
      <c r="A5026" s="120">
        <v>43991</v>
      </c>
      <c r="B5026" s="121" t="s">
        <v>8</v>
      </c>
      <c r="C5026" s="102" t="s">
        <v>8</v>
      </c>
      <c r="G5026" s="315"/>
      <c r="H5026" s="114"/>
    </row>
    <row r="5027" spans="1:8" s="135" customFormat="1" x14ac:dyDescent="0.25">
      <c r="A5027" s="120">
        <v>43992</v>
      </c>
      <c r="B5027" s="121" t="s">
        <v>8</v>
      </c>
      <c r="C5027" s="102" t="s">
        <v>8</v>
      </c>
      <c r="G5027" s="315"/>
      <c r="H5027" s="114"/>
    </row>
    <row r="5028" spans="1:8" s="135" customFormat="1" x14ac:dyDescent="0.25">
      <c r="A5028" s="120">
        <v>43993</v>
      </c>
      <c r="B5028" s="121" t="s">
        <v>8</v>
      </c>
      <c r="C5028" s="102" t="s">
        <v>8</v>
      </c>
      <c r="G5028" s="315"/>
      <c r="H5028" s="114"/>
    </row>
    <row r="5029" spans="1:8" s="135" customFormat="1" x14ac:dyDescent="0.25">
      <c r="A5029" s="120">
        <v>43995</v>
      </c>
      <c r="B5029" s="121" t="s">
        <v>8</v>
      </c>
      <c r="C5029" s="102" t="s">
        <v>8</v>
      </c>
      <c r="G5029" s="315"/>
      <c r="H5029" s="114"/>
    </row>
    <row r="5030" spans="1:8" s="135" customFormat="1" x14ac:dyDescent="0.25">
      <c r="A5030" s="120">
        <v>43996</v>
      </c>
      <c r="B5030" s="121" t="s">
        <v>8</v>
      </c>
      <c r="C5030" s="102" t="s">
        <v>8</v>
      </c>
      <c r="G5030" s="315"/>
      <c r="H5030" s="114"/>
    </row>
    <row r="5031" spans="1:8" s="135" customFormat="1" x14ac:dyDescent="0.25">
      <c r="A5031" s="120">
        <v>43998</v>
      </c>
      <c r="B5031" s="121" t="s">
        <v>8</v>
      </c>
      <c r="C5031" s="102" t="s">
        <v>8</v>
      </c>
      <c r="G5031" s="315"/>
      <c r="H5031" s="114"/>
    </row>
    <row r="5032" spans="1:8" s="135" customFormat="1" x14ac:dyDescent="0.25">
      <c r="A5032" s="120">
        <v>43999</v>
      </c>
      <c r="B5032" s="121" t="s">
        <v>8</v>
      </c>
      <c r="C5032" s="102" t="s">
        <v>8</v>
      </c>
      <c r="G5032" s="315"/>
      <c r="H5032" s="114"/>
    </row>
    <row r="5033" spans="1:8" s="135" customFormat="1" x14ac:dyDescent="0.25">
      <c r="A5033" s="120">
        <v>44033</v>
      </c>
      <c r="B5033" s="121" t="s">
        <v>8</v>
      </c>
      <c r="C5033" s="102" t="s">
        <v>8</v>
      </c>
      <c r="G5033" s="315"/>
      <c r="H5033" s="114"/>
    </row>
    <row r="5034" spans="1:8" s="135" customFormat="1" x14ac:dyDescent="0.25">
      <c r="A5034" s="120">
        <v>44164</v>
      </c>
      <c r="B5034" s="121" t="s">
        <v>8</v>
      </c>
      <c r="C5034" s="102" t="s">
        <v>8</v>
      </c>
      <c r="G5034" s="315"/>
      <c r="H5034" s="114"/>
    </row>
    <row r="5035" spans="1:8" s="135" customFormat="1" x14ac:dyDescent="0.25">
      <c r="A5035" s="120">
        <v>44171</v>
      </c>
      <c r="B5035" s="121" t="s">
        <v>8</v>
      </c>
      <c r="C5035" s="102" t="s">
        <v>8</v>
      </c>
      <c r="G5035" s="315"/>
      <c r="H5035" s="114"/>
    </row>
    <row r="5036" spans="1:8" s="135" customFormat="1" x14ac:dyDescent="0.25">
      <c r="A5036" s="120">
        <v>44178</v>
      </c>
      <c r="B5036" s="121" t="s">
        <v>8</v>
      </c>
      <c r="C5036" s="102" t="s">
        <v>8</v>
      </c>
      <c r="G5036" s="315"/>
      <c r="H5036" s="114"/>
    </row>
    <row r="5037" spans="1:8" s="135" customFormat="1" x14ac:dyDescent="0.25">
      <c r="A5037" s="120">
        <v>43903</v>
      </c>
      <c r="B5037" s="121" t="s">
        <v>49</v>
      </c>
      <c r="C5037" s="102" t="s">
        <v>49</v>
      </c>
      <c r="G5037" s="315"/>
      <c r="H5037" s="114"/>
    </row>
    <row r="5038" spans="1:8" s="135" customFormat="1" x14ac:dyDescent="0.25">
      <c r="A5038" s="120">
        <v>43907</v>
      </c>
      <c r="B5038" s="121" t="s">
        <v>49</v>
      </c>
      <c r="C5038" s="102" t="s">
        <v>49</v>
      </c>
      <c r="G5038" s="315"/>
      <c r="H5038" s="114"/>
    </row>
    <row r="5039" spans="1:8" s="135" customFormat="1" x14ac:dyDescent="0.25">
      <c r="A5039" s="120">
        <v>43910</v>
      </c>
      <c r="B5039" s="121" t="s">
        <v>49</v>
      </c>
      <c r="C5039" s="102" t="s">
        <v>49</v>
      </c>
      <c r="G5039" s="315"/>
      <c r="H5039" s="114"/>
    </row>
    <row r="5040" spans="1:8" s="135" customFormat="1" x14ac:dyDescent="0.25">
      <c r="A5040" s="120">
        <v>43915</v>
      </c>
      <c r="B5040" s="121" t="s">
        <v>49</v>
      </c>
      <c r="C5040" s="102" t="s">
        <v>49</v>
      </c>
      <c r="G5040" s="315"/>
      <c r="H5040" s="114"/>
    </row>
    <row r="5041" spans="1:8" s="135" customFormat="1" x14ac:dyDescent="0.25">
      <c r="A5041" s="120">
        <v>43916</v>
      </c>
      <c r="B5041" s="121" t="s">
        <v>49</v>
      </c>
      <c r="C5041" s="102" t="s">
        <v>49</v>
      </c>
      <c r="G5041" s="315"/>
      <c r="H5041" s="114"/>
    </row>
    <row r="5042" spans="1:8" s="135" customFormat="1" x14ac:dyDescent="0.25">
      <c r="A5042" s="120">
        <v>43920</v>
      </c>
      <c r="B5042" s="121" t="s">
        <v>49</v>
      </c>
      <c r="C5042" s="102" t="s">
        <v>49</v>
      </c>
      <c r="G5042" s="315"/>
      <c r="H5042" s="114"/>
    </row>
    <row r="5043" spans="1:8" s="135" customFormat="1" x14ac:dyDescent="0.25">
      <c r="A5043" s="120">
        <v>43923</v>
      </c>
      <c r="B5043" s="121" t="s">
        <v>49</v>
      </c>
      <c r="C5043" s="102" t="s">
        <v>49</v>
      </c>
      <c r="G5043" s="315"/>
      <c r="H5043" s="114"/>
    </row>
    <row r="5044" spans="1:8" s="135" customFormat="1" x14ac:dyDescent="0.25">
      <c r="A5044" s="120">
        <v>43924</v>
      </c>
      <c r="B5044" s="121" t="s">
        <v>49</v>
      </c>
      <c r="C5044" s="102" t="s">
        <v>49</v>
      </c>
      <c r="G5044" s="315"/>
      <c r="H5044" s="114"/>
    </row>
    <row r="5045" spans="1:8" s="135" customFormat="1" x14ac:dyDescent="0.25">
      <c r="A5045" s="120">
        <v>43926</v>
      </c>
      <c r="B5045" s="121" t="s">
        <v>49</v>
      </c>
      <c r="C5045" s="102" t="s">
        <v>49</v>
      </c>
      <c r="G5045" s="315"/>
      <c r="H5045" s="114"/>
    </row>
    <row r="5046" spans="1:8" s="135" customFormat="1" x14ac:dyDescent="0.25">
      <c r="A5046" s="120">
        <v>43929</v>
      </c>
      <c r="B5046" s="121" t="s">
        <v>49</v>
      </c>
      <c r="C5046" s="102" t="s">
        <v>49</v>
      </c>
      <c r="G5046" s="315"/>
      <c r="H5046" s="114"/>
    </row>
    <row r="5047" spans="1:8" s="135" customFormat="1" x14ac:dyDescent="0.25">
      <c r="A5047" s="120">
        <v>43930</v>
      </c>
      <c r="B5047" s="121" t="s">
        <v>49</v>
      </c>
      <c r="C5047" s="102" t="s">
        <v>49</v>
      </c>
      <c r="G5047" s="315"/>
      <c r="H5047" s="114"/>
    </row>
    <row r="5048" spans="1:8" s="135" customFormat="1" x14ac:dyDescent="0.25">
      <c r="A5048" s="120">
        <v>43936</v>
      </c>
      <c r="B5048" s="121" t="s">
        <v>49</v>
      </c>
      <c r="C5048" s="102" t="s">
        <v>49</v>
      </c>
      <c r="G5048" s="315"/>
      <c r="H5048" s="114"/>
    </row>
    <row r="5049" spans="1:8" s="135" customFormat="1" x14ac:dyDescent="0.25">
      <c r="A5049" s="120">
        <v>43948</v>
      </c>
      <c r="B5049" s="121" t="s">
        <v>49</v>
      </c>
      <c r="C5049" s="102" t="s">
        <v>49</v>
      </c>
      <c r="G5049" s="315"/>
      <c r="H5049" s="114"/>
    </row>
    <row r="5050" spans="1:8" s="135" customFormat="1" x14ac:dyDescent="0.25">
      <c r="A5050" s="120">
        <v>43951</v>
      </c>
      <c r="B5050" s="121" t="s">
        <v>49</v>
      </c>
      <c r="C5050" s="102" t="s">
        <v>49</v>
      </c>
      <c r="G5050" s="315"/>
      <c r="H5050" s="114"/>
    </row>
    <row r="5051" spans="1:8" s="135" customFormat="1" x14ac:dyDescent="0.25">
      <c r="A5051" s="120">
        <v>43953</v>
      </c>
      <c r="B5051" s="121" t="s">
        <v>49</v>
      </c>
      <c r="C5051" s="102" t="s">
        <v>49</v>
      </c>
      <c r="G5051" s="315"/>
      <c r="H5051" s="114"/>
    </row>
    <row r="5052" spans="1:8" s="135" customFormat="1" x14ac:dyDescent="0.25">
      <c r="A5052" s="120">
        <v>43956</v>
      </c>
      <c r="B5052" s="121" t="s">
        <v>49</v>
      </c>
      <c r="C5052" s="102" t="s">
        <v>49</v>
      </c>
      <c r="G5052" s="315"/>
      <c r="H5052" s="114"/>
    </row>
    <row r="5053" spans="1:8" s="135" customFormat="1" x14ac:dyDescent="0.25">
      <c r="A5053" s="120">
        <v>43963</v>
      </c>
      <c r="B5053" s="121" t="s">
        <v>49</v>
      </c>
      <c r="C5053" s="102" t="s">
        <v>49</v>
      </c>
      <c r="G5053" s="315"/>
      <c r="H5053" s="114"/>
    </row>
    <row r="5054" spans="1:8" s="135" customFormat="1" x14ac:dyDescent="0.25">
      <c r="A5054" s="120">
        <v>43979</v>
      </c>
      <c r="B5054" s="121" t="s">
        <v>49</v>
      </c>
      <c r="C5054" s="102" t="s">
        <v>49</v>
      </c>
      <c r="G5054" s="315"/>
      <c r="H5054" s="114"/>
    </row>
    <row r="5055" spans="1:8" s="135" customFormat="1" x14ac:dyDescent="0.25">
      <c r="A5055" s="120">
        <v>43981</v>
      </c>
      <c r="B5055" s="121" t="s">
        <v>49</v>
      </c>
      <c r="C5055" s="102" t="s">
        <v>49</v>
      </c>
      <c r="G5055" s="315"/>
      <c r="H5055" s="114"/>
    </row>
    <row r="5056" spans="1:8" s="135" customFormat="1" x14ac:dyDescent="0.25">
      <c r="A5056" s="120">
        <v>43983</v>
      </c>
      <c r="B5056" s="121" t="s">
        <v>49</v>
      </c>
      <c r="C5056" s="102" t="s">
        <v>49</v>
      </c>
      <c r="G5056" s="315"/>
      <c r="H5056" s="114"/>
    </row>
    <row r="5057" spans="1:8" s="135" customFormat="1" x14ac:dyDescent="0.25">
      <c r="A5057" s="120">
        <v>43985</v>
      </c>
      <c r="B5057" s="121" t="s">
        <v>49</v>
      </c>
      <c r="C5057" s="102" t="s">
        <v>49</v>
      </c>
      <c r="G5057" s="315"/>
      <c r="H5057" s="114"/>
    </row>
    <row r="5058" spans="1:8" s="135" customFormat="1" x14ac:dyDescent="0.25">
      <c r="A5058" s="120">
        <v>43986</v>
      </c>
      <c r="B5058" s="121" t="s">
        <v>49</v>
      </c>
      <c r="C5058" s="102" t="s">
        <v>49</v>
      </c>
      <c r="G5058" s="315"/>
      <c r="H5058" s="114"/>
    </row>
    <row r="5059" spans="1:8" s="135" customFormat="1" x14ac:dyDescent="0.25">
      <c r="A5059" s="120">
        <v>43987</v>
      </c>
      <c r="B5059" s="121" t="s">
        <v>49</v>
      </c>
      <c r="C5059" s="102" t="s">
        <v>49</v>
      </c>
      <c r="G5059" s="315"/>
      <c r="H5059" s="114"/>
    </row>
    <row r="5060" spans="1:8" s="135" customFormat="1" x14ac:dyDescent="0.25">
      <c r="A5060" s="120">
        <v>43988</v>
      </c>
      <c r="B5060" s="121" t="s">
        <v>49</v>
      </c>
      <c r="C5060" s="102" t="s">
        <v>49</v>
      </c>
      <c r="G5060" s="315"/>
      <c r="H5060" s="114"/>
    </row>
    <row r="5061" spans="1:8" s="135" customFormat="1" x14ac:dyDescent="0.25">
      <c r="A5061" s="120">
        <v>43989</v>
      </c>
      <c r="B5061" s="121" t="s">
        <v>49</v>
      </c>
      <c r="C5061" s="102" t="s">
        <v>49</v>
      </c>
      <c r="G5061" s="315"/>
      <c r="H5061" s="114"/>
    </row>
    <row r="5062" spans="1:8" s="135" customFormat="1" x14ac:dyDescent="0.25">
      <c r="A5062" s="120">
        <v>43990</v>
      </c>
      <c r="B5062" s="121" t="s">
        <v>49</v>
      </c>
      <c r="C5062" s="102" t="s">
        <v>49</v>
      </c>
      <c r="G5062" s="315"/>
      <c r="H5062" s="114"/>
    </row>
    <row r="5063" spans="1:8" s="135" customFormat="1" x14ac:dyDescent="0.25">
      <c r="A5063" s="120">
        <v>43991</v>
      </c>
      <c r="B5063" s="121" t="s">
        <v>49</v>
      </c>
      <c r="C5063" s="102" t="s">
        <v>49</v>
      </c>
      <c r="G5063" s="315"/>
      <c r="H5063" s="114"/>
    </row>
    <row r="5064" spans="1:8" s="135" customFormat="1" x14ac:dyDescent="0.25">
      <c r="A5064" s="120">
        <v>43992</v>
      </c>
      <c r="B5064" s="121" t="s">
        <v>49</v>
      </c>
      <c r="C5064" s="102" t="s">
        <v>49</v>
      </c>
      <c r="G5064" s="315"/>
      <c r="H5064" s="114"/>
    </row>
    <row r="5065" spans="1:8" s="135" customFormat="1" x14ac:dyDescent="0.25">
      <c r="A5065" s="120">
        <v>43993</v>
      </c>
      <c r="B5065" s="121" t="s">
        <v>49</v>
      </c>
      <c r="C5065" s="102" t="s">
        <v>49</v>
      </c>
      <c r="G5065" s="315"/>
      <c r="H5065" s="114"/>
    </row>
    <row r="5066" spans="1:8" s="135" customFormat="1" x14ac:dyDescent="0.25">
      <c r="A5066" s="120">
        <v>43994</v>
      </c>
      <c r="B5066" s="121" t="s">
        <v>49</v>
      </c>
      <c r="C5066" s="102" t="s">
        <v>49</v>
      </c>
      <c r="G5066" s="315"/>
      <c r="H5066" s="114"/>
    </row>
    <row r="5067" spans="1:8" s="135" customFormat="1" x14ac:dyDescent="0.25">
      <c r="A5067" s="120">
        <v>43995</v>
      </c>
      <c r="B5067" s="121" t="s">
        <v>49</v>
      </c>
      <c r="C5067" s="102" t="s">
        <v>49</v>
      </c>
      <c r="G5067" s="315"/>
      <c r="H5067" s="114"/>
    </row>
    <row r="5068" spans="1:8" s="135" customFormat="1" x14ac:dyDescent="0.25">
      <c r="A5068" s="120">
        <v>43996</v>
      </c>
      <c r="B5068" s="121" t="s">
        <v>49</v>
      </c>
      <c r="C5068" s="102" t="s">
        <v>49</v>
      </c>
      <c r="G5068" s="315"/>
      <c r="H5068" s="114"/>
    </row>
    <row r="5069" spans="1:8" s="135" customFormat="1" x14ac:dyDescent="0.25">
      <c r="A5069" s="120">
        <v>43998</v>
      </c>
      <c r="B5069" s="121" t="s">
        <v>49</v>
      </c>
      <c r="C5069" s="102" t="s">
        <v>49</v>
      </c>
      <c r="G5069" s="315"/>
      <c r="H5069" s="114"/>
    </row>
    <row r="5070" spans="1:8" s="135" customFormat="1" x14ac:dyDescent="0.25">
      <c r="A5070" s="120">
        <v>43999</v>
      </c>
      <c r="B5070" s="121" t="s">
        <v>49</v>
      </c>
      <c r="C5070" s="102" t="s">
        <v>49</v>
      </c>
      <c r="G5070" s="315"/>
      <c r="H5070" s="114"/>
    </row>
    <row r="5071" spans="1:8" s="135" customFormat="1" x14ac:dyDescent="0.25">
      <c r="A5071" s="120">
        <v>44000</v>
      </c>
      <c r="B5071" s="121" t="s">
        <v>49</v>
      </c>
      <c r="C5071" s="102" t="s">
        <v>49</v>
      </c>
      <c r="G5071" s="315"/>
      <c r="H5071" s="114"/>
    </row>
    <row r="5072" spans="1:8" s="135" customFormat="1" x14ac:dyDescent="0.25">
      <c r="A5072" s="120">
        <v>44001</v>
      </c>
      <c r="B5072" s="121" t="s">
        <v>49</v>
      </c>
      <c r="C5072" s="102" t="s">
        <v>49</v>
      </c>
      <c r="G5072" s="315"/>
      <c r="H5072" s="114"/>
    </row>
    <row r="5073" spans="1:8" s="135" customFormat="1" x14ac:dyDescent="0.25">
      <c r="A5073" s="120">
        <v>44002</v>
      </c>
      <c r="B5073" s="121" t="s">
        <v>49</v>
      </c>
      <c r="C5073" s="102" t="s">
        <v>49</v>
      </c>
      <c r="G5073" s="315"/>
      <c r="H5073" s="114"/>
    </row>
    <row r="5074" spans="1:8" s="135" customFormat="1" x14ac:dyDescent="0.25">
      <c r="A5074" s="120">
        <v>44003</v>
      </c>
      <c r="B5074" s="121" t="s">
        <v>49</v>
      </c>
      <c r="C5074" s="102" t="s">
        <v>49</v>
      </c>
      <c r="G5074" s="315"/>
      <c r="H5074" s="114"/>
    </row>
    <row r="5075" spans="1:8" s="135" customFormat="1" x14ac:dyDescent="0.25">
      <c r="A5075" s="120">
        <v>44004</v>
      </c>
      <c r="B5075" s="121" t="s">
        <v>49</v>
      </c>
      <c r="C5075" s="102" t="s">
        <v>49</v>
      </c>
      <c r="G5075" s="315"/>
      <c r="H5075" s="114"/>
    </row>
    <row r="5076" spans="1:8" s="135" customFormat="1" x14ac:dyDescent="0.25">
      <c r="A5076" s="120">
        <v>44005</v>
      </c>
      <c r="B5076" s="121" t="s">
        <v>49</v>
      </c>
      <c r="C5076" s="102" t="s">
        <v>49</v>
      </c>
      <c r="G5076" s="315"/>
      <c r="H5076" s="114"/>
    </row>
    <row r="5077" spans="1:8" s="135" customFormat="1" x14ac:dyDescent="0.25">
      <c r="A5077" s="120">
        <v>44006</v>
      </c>
      <c r="B5077" s="121" t="s">
        <v>49</v>
      </c>
      <c r="C5077" s="102" t="s">
        <v>49</v>
      </c>
      <c r="G5077" s="315"/>
      <c r="H5077" s="114"/>
    </row>
    <row r="5078" spans="1:8" s="135" customFormat="1" x14ac:dyDescent="0.25">
      <c r="A5078" s="120">
        <v>44007</v>
      </c>
      <c r="B5078" s="121" t="s">
        <v>49</v>
      </c>
      <c r="C5078" s="102" t="s">
        <v>49</v>
      </c>
      <c r="G5078" s="315"/>
      <c r="H5078" s="114"/>
    </row>
    <row r="5079" spans="1:8" s="135" customFormat="1" x14ac:dyDescent="0.25">
      <c r="A5079" s="120">
        <v>44008</v>
      </c>
      <c r="B5079" s="121" t="s">
        <v>49</v>
      </c>
      <c r="C5079" s="102" t="s">
        <v>49</v>
      </c>
      <c r="G5079" s="315"/>
      <c r="H5079" s="114"/>
    </row>
    <row r="5080" spans="1:8" s="135" customFormat="1" x14ac:dyDescent="0.25">
      <c r="A5080" s="120">
        <v>44009</v>
      </c>
      <c r="B5080" s="121" t="s">
        <v>49</v>
      </c>
      <c r="C5080" s="102" t="s">
        <v>49</v>
      </c>
      <c r="G5080" s="315"/>
      <c r="H5080" s="114"/>
    </row>
    <row r="5081" spans="1:8" s="135" customFormat="1" x14ac:dyDescent="0.25">
      <c r="A5081" s="120">
        <v>44010</v>
      </c>
      <c r="B5081" s="121" t="s">
        <v>49</v>
      </c>
      <c r="C5081" s="102" t="s">
        <v>49</v>
      </c>
      <c r="G5081" s="315"/>
      <c r="H5081" s="114"/>
    </row>
    <row r="5082" spans="1:8" s="135" customFormat="1" x14ac:dyDescent="0.25">
      <c r="A5082" s="120">
        <v>44011</v>
      </c>
      <c r="B5082" s="121" t="s">
        <v>49</v>
      </c>
      <c r="C5082" s="102" t="s">
        <v>49</v>
      </c>
      <c r="G5082" s="315"/>
      <c r="H5082" s="114"/>
    </row>
    <row r="5083" spans="1:8" s="135" customFormat="1" x14ac:dyDescent="0.25">
      <c r="A5083" s="120">
        <v>44012</v>
      </c>
      <c r="B5083" s="121" t="s">
        <v>49</v>
      </c>
      <c r="C5083" s="102" t="s">
        <v>49</v>
      </c>
      <c r="G5083" s="315"/>
      <c r="H5083" s="114"/>
    </row>
    <row r="5084" spans="1:8" s="135" customFormat="1" x14ac:dyDescent="0.25">
      <c r="A5084" s="120">
        <v>44013</v>
      </c>
      <c r="B5084" s="121" t="s">
        <v>49</v>
      </c>
      <c r="C5084" s="102" t="s">
        <v>49</v>
      </c>
      <c r="G5084" s="315"/>
      <c r="H5084" s="114"/>
    </row>
    <row r="5085" spans="1:8" s="135" customFormat="1" x14ac:dyDescent="0.25">
      <c r="A5085" s="120">
        <v>44014</v>
      </c>
      <c r="B5085" s="121" t="s">
        <v>49</v>
      </c>
      <c r="C5085" s="102" t="s">
        <v>49</v>
      </c>
      <c r="G5085" s="315"/>
      <c r="H5085" s="114"/>
    </row>
    <row r="5086" spans="1:8" s="135" customFormat="1" x14ac:dyDescent="0.25">
      <c r="A5086" s="120">
        <v>44015</v>
      </c>
      <c r="B5086" s="121" t="s">
        <v>49</v>
      </c>
      <c r="C5086" s="102" t="s">
        <v>49</v>
      </c>
      <c r="G5086" s="315"/>
      <c r="H5086" s="114"/>
    </row>
    <row r="5087" spans="1:8" s="135" customFormat="1" x14ac:dyDescent="0.25">
      <c r="A5087" s="120">
        <v>44016</v>
      </c>
      <c r="B5087" s="121" t="s">
        <v>49</v>
      </c>
      <c r="C5087" s="102" t="s">
        <v>49</v>
      </c>
      <c r="G5087" s="315"/>
      <c r="H5087" s="114"/>
    </row>
    <row r="5088" spans="1:8" s="135" customFormat="1" x14ac:dyDescent="0.25">
      <c r="A5088" s="120">
        <v>44017</v>
      </c>
      <c r="B5088" s="121" t="s">
        <v>49</v>
      </c>
      <c r="C5088" s="102" t="s">
        <v>49</v>
      </c>
      <c r="G5088" s="315"/>
      <c r="H5088" s="114"/>
    </row>
    <row r="5089" spans="1:8" s="135" customFormat="1" x14ac:dyDescent="0.25">
      <c r="A5089" s="120">
        <v>44018</v>
      </c>
      <c r="B5089" s="121" t="s">
        <v>49</v>
      </c>
      <c r="C5089" s="102" t="s">
        <v>49</v>
      </c>
      <c r="G5089" s="315"/>
      <c r="H5089" s="114"/>
    </row>
    <row r="5090" spans="1:8" s="135" customFormat="1" x14ac:dyDescent="0.25">
      <c r="A5090" s="120">
        <v>44019</v>
      </c>
      <c r="B5090" s="121" t="s">
        <v>49</v>
      </c>
      <c r="C5090" s="102" t="s">
        <v>49</v>
      </c>
      <c r="G5090" s="315"/>
      <c r="H5090" s="114"/>
    </row>
    <row r="5091" spans="1:8" s="135" customFormat="1" x14ac:dyDescent="0.25">
      <c r="A5091" s="120">
        <v>44020</v>
      </c>
      <c r="B5091" s="121" t="s">
        <v>49</v>
      </c>
      <c r="C5091" s="102" t="s">
        <v>49</v>
      </c>
      <c r="G5091" s="315"/>
      <c r="H5091" s="114"/>
    </row>
    <row r="5092" spans="1:8" s="135" customFormat="1" x14ac:dyDescent="0.25">
      <c r="A5092" s="120">
        <v>44021</v>
      </c>
      <c r="B5092" s="121" t="s">
        <v>49</v>
      </c>
      <c r="C5092" s="102" t="s">
        <v>49</v>
      </c>
      <c r="G5092" s="315"/>
      <c r="H5092" s="114"/>
    </row>
    <row r="5093" spans="1:8" s="135" customFormat="1" x14ac:dyDescent="0.25">
      <c r="A5093" s="120">
        <v>44022</v>
      </c>
      <c r="B5093" s="121" t="s">
        <v>49</v>
      </c>
      <c r="C5093" s="102" t="s">
        <v>49</v>
      </c>
      <c r="G5093" s="315"/>
      <c r="H5093" s="114"/>
    </row>
    <row r="5094" spans="1:8" s="135" customFormat="1" x14ac:dyDescent="0.25">
      <c r="A5094" s="120">
        <v>44023</v>
      </c>
      <c r="B5094" s="121" t="s">
        <v>49</v>
      </c>
      <c r="C5094" s="102" t="s">
        <v>49</v>
      </c>
      <c r="G5094" s="315"/>
      <c r="H5094" s="114"/>
    </row>
    <row r="5095" spans="1:8" s="135" customFormat="1" x14ac:dyDescent="0.25">
      <c r="A5095" s="120">
        <v>44024</v>
      </c>
      <c r="B5095" s="121" t="s">
        <v>49</v>
      </c>
      <c r="C5095" s="102" t="s">
        <v>49</v>
      </c>
      <c r="G5095" s="315"/>
      <c r="H5095" s="114"/>
    </row>
    <row r="5096" spans="1:8" s="135" customFormat="1" x14ac:dyDescent="0.25">
      <c r="A5096" s="120">
        <v>44025</v>
      </c>
      <c r="B5096" s="121" t="s">
        <v>49</v>
      </c>
      <c r="C5096" s="102" t="s">
        <v>49</v>
      </c>
      <c r="G5096" s="315"/>
      <c r="H5096" s="114"/>
    </row>
    <row r="5097" spans="1:8" s="135" customFormat="1" x14ac:dyDescent="0.25">
      <c r="A5097" s="120">
        <v>44026</v>
      </c>
      <c r="B5097" s="121" t="s">
        <v>49</v>
      </c>
      <c r="C5097" s="102" t="s">
        <v>49</v>
      </c>
      <c r="G5097" s="315"/>
      <c r="H5097" s="114"/>
    </row>
    <row r="5098" spans="1:8" s="135" customFormat="1" x14ac:dyDescent="0.25">
      <c r="A5098" s="120">
        <v>44027</v>
      </c>
      <c r="B5098" s="121" t="s">
        <v>49</v>
      </c>
      <c r="C5098" s="102" t="s">
        <v>49</v>
      </c>
      <c r="G5098" s="315"/>
      <c r="H5098" s="114"/>
    </row>
    <row r="5099" spans="1:8" s="135" customFormat="1" x14ac:dyDescent="0.25">
      <c r="A5099" s="120">
        <v>44028</v>
      </c>
      <c r="B5099" s="121" t="s">
        <v>49</v>
      </c>
      <c r="C5099" s="102" t="s">
        <v>49</v>
      </c>
      <c r="G5099" s="315"/>
      <c r="H5099" s="114"/>
    </row>
    <row r="5100" spans="1:8" s="135" customFormat="1" x14ac:dyDescent="0.25">
      <c r="A5100" s="120">
        <v>44029</v>
      </c>
      <c r="B5100" s="121" t="s">
        <v>49</v>
      </c>
      <c r="C5100" s="102" t="s">
        <v>49</v>
      </c>
      <c r="G5100" s="315"/>
      <c r="H5100" s="114"/>
    </row>
    <row r="5101" spans="1:8" s="135" customFormat="1" x14ac:dyDescent="0.25">
      <c r="A5101" s="120">
        <v>44030</v>
      </c>
      <c r="B5101" s="121" t="s">
        <v>49</v>
      </c>
      <c r="C5101" s="102" t="s">
        <v>49</v>
      </c>
      <c r="G5101" s="315"/>
      <c r="H5101" s="114"/>
    </row>
    <row r="5102" spans="1:8" s="135" customFormat="1" x14ac:dyDescent="0.25">
      <c r="A5102" s="120">
        <v>44031</v>
      </c>
      <c r="B5102" s="121" t="s">
        <v>49</v>
      </c>
      <c r="C5102" s="102" t="s">
        <v>49</v>
      </c>
      <c r="G5102" s="315"/>
      <c r="H5102" s="114"/>
    </row>
    <row r="5103" spans="1:8" s="135" customFormat="1" x14ac:dyDescent="0.25">
      <c r="A5103" s="120">
        <v>44032</v>
      </c>
      <c r="B5103" s="121" t="s">
        <v>49</v>
      </c>
      <c r="C5103" s="102" t="s">
        <v>49</v>
      </c>
      <c r="G5103" s="315"/>
      <c r="H5103" s="114"/>
    </row>
    <row r="5104" spans="1:8" s="135" customFormat="1" x14ac:dyDescent="0.25">
      <c r="A5104" s="120">
        <v>44033</v>
      </c>
      <c r="B5104" s="121" t="s">
        <v>49</v>
      </c>
      <c r="C5104" s="102" t="s">
        <v>49</v>
      </c>
      <c r="G5104" s="315"/>
      <c r="H5104" s="114"/>
    </row>
    <row r="5105" spans="1:8" s="135" customFormat="1" x14ac:dyDescent="0.25">
      <c r="A5105" s="120">
        <v>44034</v>
      </c>
      <c r="B5105" s="121" t="s">
        <v>49</v>
      </c>
      <c r="C5105" s="102" t="s">
        <v>49</v>
      </c>
      <c r="G5105" s="315"/>
      <c r="H5105" s="114"/>
    </row>
    <row r="5106" spans="1:8" s="135" customFormat="1" x14ac:dyDescent="0.25">
      <c r="A5106" s="120">
        <v>44035</v>
      </c>
      <c r="B5106" s="121" t="s">
        <v>49</v>
      </c>
      <c r="C5106" s="102" t="s">
        <v>49</v>
      </c>
      <c r="G5106" s="315"/>
      <c r="H5106" s="114"/>
    </row>
    <row r="5107" spans="1:8" s="135" customFormat="1" x14ac:dyDescent="0.25">
      <c r="A5107" s="120">
        <v>44036</v>
      </c>
      <c r="B5107" s="121" t="s">
        <v>49</v>
      </c>
      <c r="C5107" s="102" t="s">
        <v>49</v>
      </c>
      <c r="G5107" s="315"/>
      <c r="H5107" s="114"/>
    </row>
    <row r="5108" spans="1:8" s="135" customFormat="1" x14ac:dyDescent="0.25">
      <c r="A5108" s="120">
        <v>44037</v>
      </c>
      <c r="B5108" s="121" t="s">
        <v>49</v>
      </c>
      <c r="C5108" s="102" t="s">
        <v>49</v>
      </c>
      <c r="G5108" s="315"/>
      <c r="H5108" s="114"/>
    </row>
    <row r="5109" spans="1:8" s="135" customFormat="1" x14ac:dyDescent="0.25">
      <c r="A5109" s="120">
        <v>44038</v>
      </c>
      <c r="B5109" s="121" t="s">
        <v>49</v>
      </c>
      <c r="C5109" s="102" t="s">
        <v>49</v>
      </c>
      <c r="G5109" s="315"/>
      <c r="H5109" s="114"/>
    </row>
    <row r="5110" spans="1:8" s="135" customFormat="1" x14ac:dyDescent="0.25">
      <c r="A5110" s="120">
        <v>44039</v>
      </c>
      <c r="B5110" s="121" t="s">
        <v>49</v>
      </c>
      <c r="C5110" s="102" t="s">
        <v>49</v>
      </c>
      <c r="G5110" s="315"/>
      <c r="H5110" s="114"/>
    </row>
    <row r="5111" spans="1:8" s="135" customFormat="1" x14ac:dyDescent="0.25">
      <c r="A5111" s="120">
        <v>44040</v>
      </c>
      <c r="B5111" s="121" t="s">
        <v>49</v>
      </c>
      <c r="C5111" s="102" t="s">
        <v>49</v>
      </c>
      <c r="G5111" s="315"/>
      <c r="H5111" s="114"/>
    </row>
    <row r="5112" spans="1:8" s="135" customFormat="1" x14ac:dyDescent="0.25">
      <c r="A5112" s="120">
        <v>44041</v>
      </c>
      <c r="B5112" s="121" t="s">
        <v>49</v>
      </c>
      <c r="C5112" s="102" t="s">
        <v>49</v>
      </c>
      <c r="G5112" s="315"/>
      <c r="H5112" s="114"/>
    </row>
    <row r="5113" spans="1:8" s="135" customFormat="1" x14ac:dyDescent="0.25">
      <c r="A5113" s="120">
        <v>44042</v>
      </c>
      <c r="B5113" s="121" t="s">
        <v>49</v>
      </c>
      <c r="C5113" s="102" t="s">
        <v>49</v>
      </c>
      <c r="G5113" s="315"/>
      <c r="H5113" s="114"/>
    </row>
    <row r="5114" spans="1:8" s="135" customFormat="1" x14ac:dyDescent="0.25">
      <c r="A5114" s="120">
        <v>44043</v>
      </c>
      <c r="B5114" s="121" t="s">
        <v>49</v>
      </c>
      <c r="C5114" s="102" t="s">
        <v>49</v>
      </c>
      <c r="G5114" s="315"/>
      <c r="H5114" s="114"/>
    </row>
    <row r="5115" spans="1:8" s="135" customFormat="1" x14ac:dyDescent="0.25">
      <c r="A5115" s="120">
        <v>44044</v>
      </c>
      <c r="B5115" s="121" t="s">
        <v>49</v>
      </c>
      <c r="C5115" s="102" t="s">
        <v>49</v>
      </c>
      <c r="G5115" s="315"/>
      <c r="H5115" s="114"/>
    </row>
    <row r="5116" spans="1:8" s="135" customFormat="1" x14ac:dyDescent="0.25">
      <c r="A5116" s="120">
        <v>44045</v>
      </c>
      <c r="B5116" s="121" t="s">
        <v>49</v>
      </c>
      <c r="C5116" s="102" t="s">
        <v>49</v>
      </c>
      <c r="G5116" s="315"/>
      <c r="H5116" s="114"/>
    </row>
    <row r="5117" spans="1:8" s="135" customFormat="1" x14ac:dyDescent="0.25">
      <c r="A5117" s="120">
        <v>44046</v>
      </c>
      <c r="B5117" s="121" t="s">
        <v>49</v>
      </c>
      <c r="C5117" s="102" t="s">
        <v>49</v>
      </c>
      <c r="G5117" s="315"/>
      <c r="H5117" s="114"/>
    </row>
    <row r="5118" spans="1:8" s="135" customFormat="1" x14ac:dyDescent="0.25">
      <c r="A5118" s="120">
        <v>44047</v>
      </c>
      <c r="B5118" s="121" t="s">
        <v>49</v>
      </c>
      <c r="C5118" s="102" t="s">
        <v>49</v>
      </c>
      <c r="G5118" s="315"/>
      <c r="H5118" s="114"/>
    </row>
    <row r="5119" spans="1:8" s="135" customFormat="1" x14ac:dyDescent="0.25">
      <c r="A5119" s="120">
        <v>44048</v>
      </c>
      <c r="B5119" s="121" t="s">
        <v>49</v>
      </c>
      <c r="C5119" s="102" t="s">
        <v>49</v>
      </c>
      <c r="G5119" s="315"/>
      <c r="H5119" s="114"/>
    </row>
    <row r="5120" spans="1:8" s="135" customFormat="1" x14ac:dyDescent="0.25">
      <c r="A5120" s="120">
        <v>44049</v>
      </c>
      <c r="B5120" s="121" t="s">
        <v>49</v>
      </c>
      <c r="C5120" s="102" t="s">
        <v>49</v>
      </c>
      <c r="G5120" s="315"/>
      <c r="H5120" s="114"/>
    </row>
    <row r="5121" spans="1:8" s="135" customFormat="1" x14ac:dyDescent="0.25">
      <c r="A5121" s="120">
        <v>44050</v>
      </c>
      <c r="B5121" s="121" t="s">
        <v>49</v>
      </c>
      <c r="C5121" s="102" t="s">
        <v>49</v>
      </c>
      <c r="G5121" s="315"/>
      <c r="H5121" s="114"/>
    </row>
    <row r="5122" spans="1:8" s="135" customFormat="1" x14ac:dyDescent="0.25">
      <c r="A5122" s="120">
        <v>44051</v>
      </c>
      <c r="B5122" s="121" t="s">
        <v>49</v>
      </c>
      <c r="C5122" s="102" t="s">
        <v>49</v>
      </c>
      <c r="G5122" s="315"/>
      <c r="H5122" s="114"/>
    </row>
    <row r="5123" spans="1:8" s="135" customFormat="1" x14ac:dyDescent="0.25">
      <c r="A5123" s="120">
        <v>44053</v>
      </c>
      <c r="B5123" s="121" t="s">
        <v>49</v>
      </c>
      <c r="C5123" s="102" t="s">
        <v>49</v>
      </c>
      <c r="G5123" s="315"/>
      <c r="H5123" s="114"/>
    </row>
    <row r="5124" spans="1:8" s="135" customFormat="1" x14ac:dyDescent="0.25">
      <c r="A5124" s="120">
        <v>44054</v>
      </c>
      <c r="B5124" s="121" t="s">
        <v>49</v>
      </c>
      <c r="C5124" s="102" t="s">
        <v>49</v>
      </c>
      <c r="G5124" s="315"/>
      <c r="H5124" s="114"/>
    </row>
    <row r="5125" spans="1:8" s="135" customFormat="1" x14ac:dyDescent="0.25">
      <c r="A5125" s="120">
        <v>44055</v>
      </c>
      <c r="B5125" s="121" t="s">
        <v>49</v>
      </c>
      <c r="C5125" s="102" t="s">
        <v>49</v>
      </c>
      <c r="G5125" s="315"/>
      <c r="H5125" s="114"/>
    </row>
    <row r="5126" spans="1:8" s="135" customFormat="1" x14ac:dyDescent="0.25">
      <c r="A5126" s="120">
        <v>44056</v>
      </c>
      <c r="B5126" s="121" t="s">
        <v>49</v>
      </c>
      <c r="C5126" s="102" t="s">
        <v>49</v>
      </c>
      <c r="G5126" s="315"/>
      <c r="H5126" s="114"/>
    </row>
    <row r="5127" spans="1:8" s="135" customFormat="1" x14ac:dyDescent="0.25">
      <c r="A5127" s="120">
        <v>44058</v>
      </c>
      <c r="B5127" s="121" t="s">
        <v>49</v>
      </c>
      <c r="C5127" s="102" t="s">
        <v>49</v>
      </c>
      <c r="G5127" s="315"/>
      <c r="H5127" s="114"/>
    </row>
    <row r="5128" spans="1:8" s="135" customFormat="1" x14ac:dyDescent="0.25">
      <c r="A5128" s="120">
        <v>44059</v>
      </c>
      <c r="B5128" s="121" t="s">
        <v>49</v>
      </c>
      <c r="C5128" s="102" t="s">
        <v>49</v>
      </c>
      <c r="G5128" s="315"/>
      <c r="H5128" s="114"/>
    </row>
    <row r="5129" spans="1:8" s="135" customFormat="1" x14ac:dyDescent="0.25">
      <c r="A5129" s="120">
        <v>44060</v>
      </c>
      <c r="B5129" s="121" t="s">
        <v>49</v>
      </c>
      <c r="C5129" s="102" t="s">
        <v>49</v>
      </c>
      <c r="G5129" s="315"/>
      <c r="H5129" s="114"/>
    </row>
    <row r="5130" spans="1:8" s="135" customFormat="1" x14ac:dyDescent="0.25">
      <c r="A5130" s="120">
        <v>44061</v>
      </c>
      <c r="B5130" s="121" t="s">
        <v>49</v>
      </c>
      <c r="C5130" s="102" t="s">
        <v>49</v>
      </c>
      <c r="G5130" s="315"/>
      <c r="H5130" s="114"/>
    </row>
    <row r="5131" spans="1:8" s="135" customFormat="1" x14ac:dyDescent="0.25">
      <c r="A5131" s="120">
        <v>44062</v>
      </c>
      <c r="B5131" s="121" t="s">
        <v>49</v>
      </c>
      <c r="C5131" s="102" t="s">
        <v>49</v>
      </c>
      <c r="G5131" s="315"/>
      <c r="H5131" s="114"/>
    </row>
    <row r="5132" spans="1:8" s="135" customFormat="1" x14ac:dyDescent="0.25">
      <c r="A5132" s="120">
        <v>44063</v>
      </c>
      <c r="B5132" s="121" t="s">
        <v>49</v>
      </c>
      <c r="C5132" s="102" t="s">
        <v>49</v>
      </c>
      <c r="G5132" s="315"/>
      <c r="H5132" s="114"/>
    </row>
    <row r="5133" spans="1:8" s="135" customFormat="1" x14ac:dyDescent="0.25">
      <c r="A5133" s="120">
        <v>44064</v>
      </c>
      <c r="B5133" s="121" t="s">
        <v>49</v>
      </c>
      <c r="C5133" s="102" t="s">
        <v>49</v>
      </c>
      <c r="G5133" s="315"/>
      <c r="H5133" s="114"/>
    </row>
    <row r="5134" spans="1:8" s="135" customFormat="1" x14ac:dyDescent="0.25">
      <c r="A5134" s="120">
        <v>44065</v>
      </c>
      <c r="B5134" s="121" t="s">
        <v>49</v>
      </c>
      <c r="C5134" s="102" t="s">
        <v>49</v>
      </c>
      <c r="G5134" s="315"/>
      <c r="H5134" s="114"/>
    </row>
    <row r="5135" spans="1:8" s="135" customFormat="1" x14ac:dyDescent="0.25">
      <c r="A5135" s="120">
        <v>44066</v>
      </c>
      <c r="B5135" s="121" t="s">
        <v>49</v>
      </c>
      <c r="C5135" s="102" t="s">
        <v>49</v>
      </c>
      <c r="G5135" s="315"/>
      <c r="H5135" s="114"/>
    </row>
    <row r="5136" spans="1:8" s="135" customFormat="1" x14ac:dyDescent="0.25">
      <c r="A5136" s="120">
        <v>44067</v>
      </c>
      <c r="B5136" s="121" t="s">
        <v>49</v>
      </c>
      <c r="C5136" s="102" t="s">
        <v>49</v>
      </c>
      <c r="G5136" s="315"/>
      <c r="H5136" s="114"/>
    </row>
    <row r="5137" spans="1:8" s="135" customFormat="1" x14ac:dyDescent="0.25">
      <c r="A5137" s="120">
        <v>44068</v>
      </c>
      <c r="B5137" s="121" t="s">
        <v>49</v>
      </c>
      <c r="C5137" s="102" t="s">
        <v>49</v>
      </c>
      <c r="G5137" s="315"/>
      <c r="H5137" s="114"/>
    </row>
    <row r="5138" spans="1:8" s="135" customFormat="1" x14ac:dyDescent="0.25">
      <c r="A5138" s="120">
        <v>44069</v>
      </c>
      <c r="B5138" s="121" t="s">
        <v>49</v>
      </c>
      <c r="C5138" s="102" t="s">
        <v>49</v>
      </c>
      <c r="G5138" s="315"/>
      <c r="H5138" s="114"/>
    </row>
    <row r="5139" spans="1:8" s="135" customFormat="1" x14ac:dyDescent="0.25">
      <c r="A5139" s="120">
        <v>44070</v>
      </c>
      <c r="B5139" s="121" t="s">
        <v>49</v>
      </c>
      <c r="C5139" s="102" t="s">
        <v>49</v>
      </c>
      <c r="G5139" s="315"/>
      <c r="H5139" s="114"/>
    </row>
    <row r="5140" spans="1:8" s="135" customFormat="1" x14ac:dyDescent="0.25">
      <c r="A5140" s="120">
        <v>44071</v>
      </c>
      <c r="B5140" s="121" t="s">
        <v>49</v>
      </c>
      <c r="C5140" s="102" t="s">
        <v>49</v>
      </c>
      <c r="G5140" s="315"/>
      <c r="H5140" s="114"/>
    </row>
    <row r="5141" spans="1:8" s="135" customFormat="1" x14ac:dyDescent="0.25">
      <c r="A5141" s="120">
        <v>44072</v>
      </c>
      <c r="B5141" s="121" t="s">
        <v>49</v>
      </c>
      <c r="C5141" s="102" t="s">
        <v>49</v>
      </c>
      <c r="G5141" s="315"/>
      <c r="H5141" s="114"/>
    </row>
    <row r="5142" spans="1:8" s="135" customFormat="1" x14ac:dyDescent="0.25">
      <c r="A5142" s="120">
        <v>44073</v>
      </c>
      <c r="B5142" s="121" t="s">
        <v>49</v>
      </c>
      <c r="C5142" s="102" t="s">
        <v>49</v>
      </c>
      <c r="G5142" s="315"/>
      <c r="H5142" s="114"/>
    </row>
    <row r="5143" spans="1:8" s="135" customFormat="1" x14ac:dyDescent="0.25">
      <c r="A5143" s="120">
        <v>44074</v>
      </c>
      <c r="B5143" s="121" t="s">
        <v>49</v>
      </c>
      <c r="C5143" s="102" t="s">
        <v>49</v>
      </c>
      <c r="G5143" s="315"/>
      <c r="H5143" s="114"/>
    </row>
    <row r="5144" spans="1:8" s="135" customFormat="1" x14ac:dyDescent="0.25">
      <c r="A5144" s="120">
        <v>44075</v>
      </c>
      <c r="B5144" s="121" t="s">
        <v>49</v>
      </c>
      <c r="C5144" s="102" t="s">
        <v>49</v>
      </c>
      <c r="G5144" s="315"/>
      <c r="H5144" s="114"/>
    </row>
    <row r="5145" spans="1:8" s="135" customFormat="1" x14ac:dyDescent="0.25">
      <c r="A5145" s="120">
        <v>44076</v>
      </c>
      <c r="B5145" s="121" t="s">
        <v>49</v>
      </c>
      <c r="C5145" s="102" t="s">
        <v>49</v>
      </c>
      <c r="G5145" s="315"/>
      <c r="H5145" s="114"/>
    </row>
    <row r="5146" spans="1:8" s="135" customFormat="1" x14ac:dyDescent="0.25">
      <c r="A5146" s="120">
        <v>44077</v>
      </c>
      <c r="B5146" s="121" t="s">
        <v>49</v>
      </c>
      <c r="C5146" s="102" t="s">
        <v>49</v>
      </c>
      <c r="G5146" s="315"/>
      <c r="H5146" s="114"/>
    </row>
    <row r="5147" spans="1:8" s="135" customFormat="1" x14ac:dyDescent="0.25">
      <c r="A5147" s="120">
        <v>44079</v>
      </c>
      <c r="B5147" s="121" t="s">
        <v>49</v>
      </c>
      <c r="C5147" s="102" t="s">
        <v>49</v>
      </c>
      <c r="G5147" s="315"/>
      <c r="H5147" s="114"/>
    </row>
    <row r="5148" spans="1:8" s="135" customFormat="1" x14ac:dyDescent="0.25">
      <c r="A5148" s="120">
        <v>44080</v>
      </c>
      <c r="B5148" s="121" t="s">
        <v>49</v>
      </c>
      <c r="C5148" s="102" t="s">
        <v>49</v>
      </c>
      <c r="G5148" s="315"/>
      <c r="H5148" s="114"/>
    </row>
    <row r="5149" spans="1:8" s="135" customFormat="1" x14ac:dyDescent="0.25">
      <c r="A5149" s="120">
        <v>44081</v>
      </c>
      <c r="B5149" s="121" t="s">
        <v>49</v>
      </c>
      <c r="C5149" s="102" t="s">
        <v>49</v>
      </c>
      <c r="G5149" s="315"/>
      <c r="H5149" s="114"/>
    </row>
    <row r="5150" spans="1:8" s="135" customFormat="1" x14ac:dyDescent="0.25">
      <c r="A5150" s="120">
        <v>44082</v>
      </c>
      <c r="B5150" s="121" t="s">
        <v>49</v>
      </c>
      <c r="C5150" s="102" t="s">
        <v>49</v>
      </c>
      <c r="G5150" s="315"/>
      <c r="H5150" s="114"/>
    </row>
    <row r="5151" spans="1:8" s="135" customFormat="1" x14ac:dyDescent="0.25">
      <c r="A5151" s="120">
        <v>44083</v>
      </c>
      <c r="B5151" s="121" t="s">
        <v>49</v>
      </c>
      <c r="C5151" s="102" t="s">
        <v>49</v>
      </c>
      <c r="G5151" s="315"/>
      <c r="H5151" s="114"/>
    </row>
    <row r="5152" spans="1:8" s="135" customFormat="1" x14ac:dyDescent="0.25">
      <c r="A5152" s="120">
        <v>44084</v>
      </c>
      <c r="B5152" s="121" t="s">
        <v>49</v>
      </c>
      <c r="C5152" s="102" t="s">
        <v>49</v>
      </c>
      <c r="G5152" s="315"/>
      <c r="H5152" s="114"/>
    </row>
    <row r="5153" spans="1:8" s="135" customFormat="1" x14ac:dyDescent="0.25">
      <c r="A5153" s="120">
        <v>44085</v>
      </c>
      <c r="B5153" s="121" t="s">
        <v>49</v>
      </c>
      <c r="C5153" s="102" t="s">
        <v>49</v>
      </c>
      <c r="G5153" s="315"/>
      <c r="H5153" s="114"/>
    </row>
    <row r="5154" spans="1:8" s="135" customFormat="1" x14ac:dyDescent="0.25">
      <c r="A5154" s="120">
        <v>44086</v>
      </c>
      <c r="B5154" s="121" t="s">
        <v>49</v>
      </c>
      <c r="C5154" s="102" t="s">
        <v>49</v>
      </c>
      <c r="G5154" s="315"/>
      <c r="H5154" s="114"/>
    </row>
    <row r="5155" spans="1:8" s="135" customFormat="1" x14ac:dyDescent="0.25">
      <c r="A5155" s="120">
        <v>44087</v>
      </c>
      <c r="B5155" s="121" t="s">
        <v>49</v>
      </c>
      <c r="C5155" s="102" t="s">
        <v>49</v>
      </c>
      <c r="G5155" s="315"/>
      <c r="H5155" s="114"/>
    </row>
    <row r="5156" spans="1:8" s="135" customFormat="1" x14ac:dyDescent="0.25">
      <c r="A5156" s="120">
        <v>44088</v>
      </c>
      <c r="B5156" s="121" t="s">
        <v>49</v>
      </c>
      <c r="C5156" s="102" t="s">
        <v>49</v>
      </c>
      <c r="G5156" s="315"/>
      <c r="H5156" s="114"/>
    </row>
    <row r="5157" spans="1:8" s="135" customFormat="1" x14ac:dyDescent="0.25">
      <c r="A5157" s="120">
        <v>44089</v>
      </c>
      <c r="B5157" s="121" t="s">
        <v>49</v>
      </c>
      <c r="C5157" s="102" t="s">
        <v>49</v>
      </c>
      <c r="G5157" s="315"/>
      <c r="H5157" s="114"/>
    </row>
    <row r="5158" spans="1:8" s="135" customFormat="1" x14ac:dyDescent="0.25">
      <c r="A5158" s="120">
        <v>44090</v>
      </c>
      <c r="B5158" s="121" t="s">
        <v>49</v>
      </c>
      <c r="C5158" s="102" t="s">
        <v>49</v>
      </c>
      <c r="G5158" s="315"/>
      <c r="H5158" s="114"/>
    </row>
    <row r="5159" spans="1:8" s="135" customFormat="1" x14ac:dyDescent="0.25">
      <c r="A5159" s="120">
        <v>44091</v>
      </c>
      <c r="B5159" s="121" t="s">
        <v>49</v>
      </c>
      <c r="C5159" s="102" t="s">
        <v>49</v>
      </c>
      <c r="G5159" s="315"/>
      <c r="H5159" s="114"/>
    </row>
    <row r="5160" spans="1:8" s="135" customFormat="1" x14ac:dyDescent="0.25">
      <c r="A5160" s="120">
        <v>44092</v>
      </c>
      <c r="B5160" s="121" t="s">
        <v>49</v>
      </c>
      <c r="C5160" s="102" t="s">
        <v>49</v>
      </c>
      <c r="G5160" s="315"/>
      <c r="H5160" s="114"/>
    </row>
    <row r="5161" spans="1:8" s="135" customFormat="1" x14ac:dyDescent="0.25">
      <c r="A5161" s="120">
        <v>44093</v>
      </c>
      <c r="B5161" s="121" t="s">
        <v>49</v>
      </c>
      <c r="C5161" s="102" t="s">
        <v>49</v>
      </c>
      <c r="G5161" s="315"/>
      <c r="H5161" s="114"/>
    </row>
    <row r="5162" spans="1:8" s="135" customFormat="1" x14ac:dyDescent="0.25">
      <c r="A5162" s="120">
        <v>44094</v>
      </c>
      <c r="B5162" s="121" t="s">
        <v>49</v>
      </c>
      <c r="C5162" s="102" t="s">
        <v>49</v>
      </c>
      <c r="G5162" s="315"/>
      <c r="H5162" s="114"/>
    </row>
    <row r="5163" spans="1:8" s="135" customFormat="1" x14ac:dyDescent="0.25">
      <c r="A5163" s="120">
        <v>44095</v>
      </c>
      <c r="B5163" s="121" t="s">
        <v>49</v>
      </c>
      <c r="C5163" s="102" t="s">
        <v>49</v>
      </c>
      <c r="G5163" s="315"/>
      <c r="H5163" s="114"/>
    </row>
    <row r="5164" spans="1:8" s="135" customFormat="1" x14ac:dyDescent="0.25">
      <c r="A5164" s="120">
        <v>44096</v>
      </c>
      <c r="B5164" s="121" t="s">
        <v>49</v>
      </c>
      <c r="C5164" s="102" t="s">
        <v>49</v>
      </c>
      <c r="G5164" s="315"/>
      <c r="H5164" s="114"/>
    </row>
    <row r="5165" spans="1:8" s="135" customFormat="1" x14ac:dyDescent="0.25">
      <c r="A5165" s="120">
        <v>44097</v>
      </c>
      <c r="B5165" s="121" t="s">
        <v>49</v>
      </c>
      <c r="C5165" s="102" t="s">
        <v>49</v>
      </c>
      <c r="G5165" s="315"/>
      <c r="H5165" s="114"/>
    </row>
    <row r="5166" spans="1:8" s="135" customFormat="1" x14ac:dyDescent="0.25">
      <c r="A5166" s="120">
        <v>44098</v>
      </c>
      <c r="B5166" s="121" t="s">
        <v>49</v>
      </c>
      <c r="C5166" s="102" t="s">
        <v>49</v>
      </c>
      <c r="G5166" s="315"/>
      <c r="H5166" s="114"/>
    </row>
    <row r="5167" spans="1:8" s="135" customFormat="1" x14ac:dyDescent="0.25">
      <c r="A5167" s="120">
        <v>44099</v>
      </c>
      <c r="B5167" s="121" t="s">
        <v>49</v>
      </c>
      <c r="C5167" s="102" t="s">
        <v>49</v>
      </c>
      <c r="G5167" s="315"/>
      <c r="H5167" s="114"/>
    </row>
    <row r="5168" spans="1:8" s="135" customFormat="1" x14ac:dyDescent="0.25">
      <c r="A5168" s="120">
        <v>44100</v>
      </c>
      <c r="B5168" s="121" t="s">
        <v>49</v>
      </c>
      <c r="C5168" s="102" t="s">
        <v>49</v>
      </c>
      <c r="G5168" s="315"/>
      <c r="H5168" s="114"/>
    </row>
    <row r="5169" spans="1:8" s="135" customFormat="1" x14ac:dyDescent="0.25">
      <c r="A5169" s="120">
        <v>44101</v>
      </c>
      <c r="B5169" s="121" t="s">
        <v>49</v>
      </c>
      <c r="C5169" s="102" t="s">
        <v>49</v>
      </c>
      <c r="G5169" s="315"/>
      <c r="H5169" s="114"/>
    </row>
    <row r="5170" spans="1:8" s="135" customFormat="1" x14ac:dyDescent="0.25">
      <c r="A5170" s="120">
        <v>44102</v>
      </c>
      <c r="B5170" s="121" t="s">
        <v>49</v>
      </c>
      <c r="C5170" s="102" t="s">
        <v>49</v>
      </c>
      <c r="G5170" s="315"/>
      <c r="H5170" s="114"/>
    </row>
    <row r="5171" spans="1:8" s="135" customFormat="1" x14ac:dyDescent="0.25">
      <c r="A5171" s="120">
        <v>44104</v>
      </c>
      <c r="B5171" s="121" t="s">
        <v>49</v>
      </c>
      <c r="C5171" s="102" t="s">
        <v>49</v>
      </c>
      <c r="G5171" s="315"/>
      <c r="H5171" s="114"/>
    </row>
    <row r="5172" spans="1:8" s="135" customFormat="1" x14ac:dyDescent="0.25">
      <c r="A5172" s="120">
        <v>44105</v>
      </c>
      <c r="B5172" s="121" t="s">
        <v>49</v>
      </c>
      <c r="C5172" s="102" t="s">
        <v>49</v>
      </c>
      <c r="G5172" s="315"/>
      <c r="H5172" s="114"/>
    </row>
    <row r="5173" spans="1:8" s="135" customFormat="1" x14ac:dyDescent="0.25">
      <c r="A5173" s="120">
        <v>44106</v>
      </c>
      <c r="B5173" s="121" t="s">
        <v>49</v>
      </c>
      <c r="C5173" s="102" t="s">
        <v>49</v>
      </c>
      <c r="G5173" s="315"/>
      <c r="H5173" s="114"/>
    </row>
    <row r="5174" spans="1:8" s="135" customFormat="1" x14ac:dyDescent="0.25">
      <c r="A5174" s="120">
        <v>44107</v>
      </c>
      <c r="B5174" s="121" t="s">
        <v>49</v>
      </c>
      <c r="C5174" s="102" t="s">
        <v>49</v>
      </c>
      <c r="G5174" s="315"/>
      <c r="H5174" s="114"/>
    </row>
    <row r="5175" spans="1:8" s="135" customFormat="1" x14ac:dyDescent="0.25">
      <c r="A5175" s="120">
        <v>44108</v>
      </c>
      <c r="B5175" s="121" t="s">
        <v>49</v>
      </c>
      <c r="C5175" s="102" t="s">
        <v>49</v>
      </c>
      <c r="G5175" s="315"/>
      <c r="H5175" s="114"/>
    </row>
    <row r="5176" spans="1:8" s="135" customFormat="1" x14ac:dyDescent="0.25">
      <c r="A5176" s="120">
        <v>44109</v>
      </c>
      <c r="B5176" s="121" t="s">
        <v>49</v>
      </c>
      <c r="C5176" s="102" t="s">
        <v>49</v>
      </c>
      <c r="G5176" s="315"/>
      <c r="H5176" s="114"/>
    </row>
    <row r="5177" spans="1:8" s="135" customFormat="1" x14ac:dyDescent="0.25">
      <c r="A5177" s="120">
        <v>44111</v>
      </c>
      <c r="B5177" s="121" t="s">
        <v>49</v>
      </c>
      <c r="C5177" s="102" t="s">
        <v>49</v>
      </c>
      <c r="G5177" s="315"/>
      <c r="H5177" s="114"/>
    </row>
    <row r="5178" spans="1:8" s="135" customFormat="1" x14ac:dyDescent="0.25">
      <c r="A5178" s="120">
        <v>44112</v>
      </c>
      <c r="B5178" s="121" t="s">
        <v>49</v>
      </c>
      <c r="C5178" s="102" t="s">
        <v>49</v>
      </c>
      <c r="G5178" s="315"/>
      <c r="H5178" s="114"/>
    </row>
    <row r="5179" spans="1:8" s="135" customFormat="1" x14ac:dyDescent="0.25">
      <c r="A5179" s="120">
        <v>44116</v>
      </c>
      <c r="B5179" s="121" t="s">
        <v>49</v>
      </c>
      <c r="C5179" s="102" t="s">
        <v>49</v>
      </c>
      <c r="G5179" s="315"/>
      <c r="H5179" s="114"/>
    </row>
    <row r="5180" spans="1:8" s="135" customFormat="1" x14ac:dyDescent="0.25">
      <c r="A5180" s="120">
        <v>44117</v>
      </c>
      <c r="B5180" s="121" t="s">
        <v>49</v>
      </c>
      <c r="C5180" s="102" t="s">
        <v>49</v>
      </c>
      <c r="G5180" s="315"/>
      <c r="H5180" s="114"/>
    </row>
    <row r="5181" spans="1:8" s="135" customFormat="1" x14ac:dyDescent="0.25">
      <c r="A5181" s="120">
        <v>44122</v>
      </c>
      <c r="B5181" s="121" t="s">
        <v>49</v>
      </c>
      <c r="C5181" s="102" t="s">
        <v>49</v>
      </c>
      <c r="G5181" s="315"/>
      <c r="H5181" s="114"/>
    </row>
    <row r="5182" spans="1:8" s="135" customFormat="1" x14ac:dyDescent="0.25">
      <c r="A5182" s="120">
        <v>44123</v>
      </c>
      <c r="B5182" s="121" t="s">
        <v>49</v>
      </c>
      <c r="C5182" s="102" t="s">
        <v>49</v>
      </c>
      <c r="G5182" s="315"/>
      <c r="H5182" s="114"/>
    </row>
    <row r="5183" spans="1:8" s="135" customFormat="1" x14ac:dyDescent="0.25">
      <c r="A5183" s="120">
        <v>44124</v>
      </c>
      <c r="B5183" s="121" t="s">
        <v>49</v>
      </c>
      <c r="C5183" s="102" t="s">
        <v>49</v>
      </c>
      <c r="G5183" s="315"/>
      <c r="H5183" s="114"/>
    </row>
    <row r="5184" spans="1:8" s="135" customFormat="1" x14ac:dyDescent="0.25">
      <c r="A5184" s="120">
        <v>44126</v>
      </c>
      <c r="B5184" s="121" t="s">
        <v>49</v>
      </c>
      <c r="C5184" s="102" t="s">
        <v>49</v>
      </c>
      <c r="G5184" s="315"/>
      <c r="H5184" s="114"/>
    </row>
    <row r="5185" spans="1:8" s="135" customFormat="1" x14ac:dyDescent="0.25">
      <c r="A5185" s="120">
        <v>44128</v>
      </c>
      <c r="B5185" s="121" t="s">
        <v>49</v>
      </c>
      <c r="C5185" s="102" t="s">
        <v>49</v>
      </c>
      <c r="G5185" s="315"/>
      <c r="H5185" s="114"/>
    </row>
    <row r="5186" spans="1:8" s="135" customFormat="1" x14ac:dyDescent="0.25">
      <c r="A5186" s="120">
        <v>44129</v>
      </c>
      <c r="B5186" s="121" t="s">
        <v>49</v>
      </c>
      <c r="C5186" s="102" t="s">
        <v>49</v>
      </c>
      <c r="G5186" s="315"/>
      <c r="H5186" s="114"/>
    </row>
    <row r="5187" spans="1:8" s="135" customFormat="1" x14ac:dyDescent="0.25">
      <c r="A5187" s="120">
        <v>44130</v>
      </c>
      <c r="B5187" s="121" t="s">
        <v>49</v>
      </c>
      <c r="C5187" s="102" t="s">
        <v>49</v>
      </c>
      <c r="G5187" s="315"/>
      <c r="H5187" s="114"/>
    </row>
    <row r="5188" spans="1:8" s="135" customFormat="1" x14ac:dyDescent="0.25">
      <c r="A5188" s="120">
        <v>44132</v>
      </c>
      <c r="B5188" s="121" t="s">
        <v>49</v>
      </c>
      <c r="C5188" s="102" t="s">
        <v>49</v>
      </c>
      <c r="G5188" s="315"/>
      <c r="H5188" s="114"/>
    </row>
    <row r="5189" spans="1:8" s="135" customFormat="1" x14ac:dyDescent="0.25">
      <c r="A5189" s="120">
        <v>44134</v>
      </c>
      <c r="B5189" s="121" t="s">
        <v>49</v>
      </c>
      <c r="C5189" s="102" t="s">
        <v>49</v>
      </c>
      <c r="G5189" s="315"/>
      <c r="H5189" s="114"/>
    </row>
    <row r="5190" spans="1:8" s="135" customFormat="1" x14ac:dyDescent="0.25">
      <c r="A5190" s="120">
        <v>44135</v>
      </c>
      <c r="B5190" s="121" t="s">
        <v>49</v>
      </c>
      <c r="C5190" s="102" t="s">
        <v>49</v>
      </c>
      <c r="G5190" s="315"/>
      <c r="H5190" s="114"/>
    </row>
    <row r="5191" spans="1:8" s="135" customFormat="1" x14ac:dyDescent="0.25">
      <c r="A5191" s="120">
        <v>44136</v>
      </c>
      <c r="B5191" s="121" t="s">
        <v>49</v>
      </c>
      <c r="C5191" s="102" t="s">
        <v>49</v>
      </c>
      <c r="G5191" s="315"/>
      <c r="H5191" s="114"/>
    </row>
    <row r="5192" spans="1:8" s="135" customFormat="1" x14ac:dyDescent="0.25">
      <c r="A5192" s="120">
        <v>44139</v>
      </c>
      <c r="B5192" s="121" t="s">
        <v>49</v>
      </c>
      <c r="C5192" s="102" t="s">
        <v>49</v>
      </c>
      <c r="G5192" s="315"/>
      <c r="H5192" s="114"/>
    </row>
    <row r="5193" spans="1:8" s="135" customFormat="1" x14ac:dyDescent="0.25">
      <c r="A5193" s="120">
        <v>44140</v>
      </c>
      <c r="B5193" s="121" t="s">
        <v>49</v>
      </c>
      <c r="C5193" s="102" t="s">
        <v>49</v>
      </c>
      <c r="G5193" s="315"/>
      <c r="H5193" s="114"/>
    </row>
    <row r="5194" spans="1:8" s="135" customFormat="1" x14ac:dyDescent="0.25">
      <c r="A5194" s="120">
        <v>44142</v>
      </c>
      <c r="B5194" s="121" t="s">
        <v>49</v>
      </c>
      <c r="C5194" s="102" t="s">
        <v>49</v>
      </c>
      <c r="G5194" s="315"/>
      <c r="H5194" s="114"/>
    </row>
    <row r="5195" spans="1:8" s="135" customFormat="1" x14ac:dyDescent="0.25">
      <c r="A5195" s="120">
        <v>44143</v>
      </c>
      <c r="B5195" s="121" t="s">
        <v>49</v>
      </c>
      <c r="C5195" s="102" t="s">
        <v>49</v>
      </c>
      <c r="G5195" s="315"/>
      <c r="H5195" s="114"/>
    </row>
    <row r="5196" spans="1:8" s="135" customFormat="1" x14ac:dyDescent="0.25">
      <c r="A5196" s="120">
        <v>44144</v>
      </c>
      <c r="B5196" s="121" t="s">
        <v>49</v>
      </c>
      <c r="C5196" s="102" t="s">
        <v>49</v>
      </c>
      <c r="G5196" s="315"/>
      <c r="H5196" s="114"/>
    </row>
    <row r="5197" spans="1:8" s="135" customFormat="1" x14ac:dyDescent="0.25">
      <c r="A5197" s="120">
        <v>44146</v>
      </c>
      <c r="B5197" s="121" t="s">
        <v>49</v>
      </c>
      <c r="C5197" s="102" t="s">
        <v>49</v>
      </c>
      <c r="G5197" s="315"/>
      <c r="H5197" s="114"/>
    </row>
    <row r="5198" spans="1:8" s="135" customFormat="1" x14ac:dyDescent="0.25">
      <c r="A5198" s="120">
        <v>44147</v>
      </c>
      <c r="B5198" s="121" t="s">
        <v>49</v>
      </c>
      <c r="C5198" s="102" t="s">
        <v>49</v>
      </c>
      <c r="G5198" s="315"/>
      <c r="H5198" s="114"/>
    </row>
    <row r="5199" spans="1:8" s="135" customFormat="1" x14ac:dyDescent="0.25">
      <c r="A5199" s="120">
        <v>44148</v>
      </c>
      <c r="B5199" s="121" t="s">
        <v>49</v>
      </c>
      <c r="C5199" s="102" t="s">
        <v>49</v>
      </c>
      <c r="G5199" s="315"/>
      <c r="H5199" s="114"/>
    </row>
    <row r="5200" spans="1:8" s="135" customFormat="1" x14ac:dyDescent="0.25">
      <c r="A5200" s="120">
        <v>44149</v>
      </c>
      <c r="B5200" s="121" t="s">
        <v>49</v>
      </c>
      <c r="C5200" s="102" t="s">
        <v>49</v>
      </c>
      <c r="G5200" s="315"/>
      <c r="H5200" s="114"/>
    </row>
    <row r="5201" spans="1:8" s="135" customFormat="1" x14ac:dyDescent="0.25">
      <c r="A5201" s="120">
        <v>44152</v>
      </c>
      <c r="B5201" s="121" t="s">
        <v>49</v>
      </c>
      <c r="C5201" s="102" t="s">
        <v>49</v>
      </c>
      <c r="G5201" s="315"/>
      <c r="H5201" s="114"/>
    </row>
    <row r="5202" spans="1:8" s="135" customFormat="1" x14ac:dyDescent="0.25">
      <c r="A5202" s="120">
        <v>44154</v>
      </c>
      <c r="B5202" s="121" t="s">
        <v>49</v>
      </c>
      <c r="C5202" s="102" t="s">
        <v>49</v>
      </c>
      <c r="G5202" s="315"/>
      <c r="H5202" s="114"/>
    </row>
    <row r="5203" spans="1:8" s="135" customFormat="1" x14ac:dyDescent="0.25">
      <c r="A5203" s="120">
        <v>44155</v>
      </c>
      <c r="B5203" s="121" t="s">
        <v>49</v>
      </c>
      <c r="C5203" s="102" t="s">
        <v>49</v>
      </c>
      <c r="G5203" s="315"/>
      <c r="H5203" s="114"/>
    </row>
    <row r="5204" spans="1:8" s="135" customFormat="1" x14ac:dyDescent="0.25">
      <c r="A5204" s="120">
        <v>44158</v>
      </c>
      <c r="B5204" s="121" t="s">
        <v>49</v>
      </c>
      <c r="C5204" s="102" t="s">
        <v>49</v>
      </c>
      <c r="G5204" s="315"/>
      <c r="H5204" s="114"/>
    </row>
    <row r="5205" spans="1:8" s="135" customFormat="1" x14ac:dyDescent="0.25">
      <c r="A5205" s="120">
        <v>44159</v>
      </c>
      <c r="B5205" s="121" t="s">
        <v>49</v>
      </c>
      <c r="C5205" s="102" t="s">
        <v>49</v>
      </c>
      <c r="G5205" s="315"/>
      <c r="H5205" s="114"/>
    </row>
    <row r="5206" spans="1:8" s="135" customFormat="1" x14ac:dyDescent="0.25">
      <c r="A5206" s="120">
        <v>44160</v>
      </c>
      <c r="B5206" s="121" t="s">
        <v>49</v>
      </c>
      <c r="C5206" s="102" t="s">
        <v>49</v>
      </c>
      <c r="G5206" s="315"/>
      <c r="H5206" s="114"/>
    </row>
    <row r="5207" spans="1:8" s="135" customFormat="1" x14ac:dyDescent="0.25">
      <c r="A5207" s="120">
        <v>44161</v>
      </c>
      <c r="B5207" s="121" t="s">
        <v>49</v>
      </c>
      <c r="C5207" s="102" t="s">
        <v>49</v>
      </c>
      <c r="G5207" s="315"/>
      <c r="H5207" s="114"/>
    </row>
    <row r="5208" spans="1:8" s="135" customFormat="1" x14ac:dyDescent="0.25">
      <c r="A5208" s="120">
        <v>44163</v>
      </c>
      <c r="B5208" s="121" t="s">
        <v>49</v>
      </c>
      <c r="C5208" s="102" t="s">
        <v>49</v>
      </c>
      <c r="G5208" s="315"/>
      <c r="H5208" s="114"/>
    </row>
    <row r="5209" spans="1:8" s="135" customFormat="1" x14ac:dyDescent="0.25">
      <c r="A5209" s="120">
        <v>44164</v>
      </c>
      <c r="B5209" s="121" t="s">
        <v>49</v>
      </c>
      <c r="C5209" s="102" t="s">
        <v>49</v>
      </c>
      <c r="G5209" s="315"/>
      <c r="H5209" s="114"/>
    </row>
    <row r="5210" spans="1:8" s="135" customFormat="1" x14ac:dyDescent="0.25">
      <c r="A5210" s="120">
        <v>44165</v>
      </c>
      <c r="B5210" s="121" t="s">
        <v>49</v>
      </c>
      <c r="C5210" s="102" t="s">
        <v>49</v>
      </c>
      <c r="G5210" s="315"/>
      <c r="H5210" s="114"/>
    </row>
    <row r="5211" spans="1:8" s="135" customFormat="1" x14ac:dyDescent="0.25">
      <c r="A5211" s="120">
        <v>44167</v>
      </c>
      <c r="B5211" s="121" t="s">
        <v>49</v>
      </c>
      <c r="C5211" s="102" t="s">
        <v>49</v>
      </c>
      <c r="G5211" s="315"/>
      <c r="H5211" s="114"/>
    </row>
    <row r="5212" spans="1:8" s="135" customFormat="1" x14ac:dyDescent="0.25">
      <c r="A5212" s="120">
        <v>44171</v>
      </c>
      <c r="B5212" s="121" t="s">
        <v>49</v>
      </c>
      <c r="C5212" s="102" t="s">
        <v>49</v>
      </c>
      <c r="G5212" s="315"/>
      <c r="H5212" s="114"/>
    </row>
    <row r="5213" spans="1:8" s="135" customFormat="1" x14ac:dyDescent="0.25">
      <c r="A5213" s="120">
        <v>44172</v>
      </c>
      <c r="B5213" s="121" t="s">
        <v>49</v>
      </c>
      <c r="C5213" s="102" t="s">
        <v>49</v>
      </c>
      <c r="G5213" s="315"/>
      <c r="H5213" s="114"/>
    </row>
    <row r="5214" spans="1:8" s="135" customFormat="1" x14ac:dyDescent="0.25">
      <c r="A5214" s="120">
        <v>44173</v>
      </c>
      <c r="B5214" s="121" t="s">
        <v>49</v>
      </c>
      <c r="C5214" s="102" t="s">
        <v>49</v>
      </c>
      <c r="G5214" s="315"/>
      <c r="H5214" s="114"/>
    </row>
    <row r="5215" spans="1:8" s="135" customFormat="1" x14ac:dyDescent="0.25">
      <c r="A5215" s="120">
        <v>44174</v>
      </c>
      <c r="B5215" s="121" t="s">
        <v>49</v>
      </c>
      <c r="C5215" s="102" t="s">
        <v>49</v>
      </c>
      <c r="G5215" s="315"/>
      <c r="H5215" s="114"/>
    </row>
    <row r="5216" spans="1:8" s="135" customFormat="1" x14ac:dyDescent="0.25">
      <c r="A5216" s="120">
        <v>44176</v>
      </c>
      <c r="B5216" s="121" t="s">
        <v>49</v>
      </c>
      <c r="C5216" s="102" t="s">
        <v>49</v>
      </c>
      <c r="G5216" s="315"/>
      <c r="H5216" s="114"/>
    </row>
    <row r="5217" spans="1:8" s="135" customFormat="1" x14ac:dyDescent="0.25">
      <c r="A5217" s="120">
        <v>44177</v>
      </c>
      <c r="B5217" s="121" t="s">
        <v>49</v>
      </c>
      <c r="C5217" s="102" t="s">
        <v>49</v>
      </c>
      <c r="G5217" s="315"/>
      <c r="H5217" s="114"/>
    </row>
    <row r="5218" spans="1:8" s="135" customFormat="1" x14ac:dyDescent="0.25">
      <c r="A5218" s="120">
        <v>44178</v>
      </c>
      <c r="B5218" s="121" t="s">
        <v>49</v>
      </c>
      <c r="C5218" s="102" t="s">
        <v>49</v>
      </c>
      <c r="G5218" s="315"/>
      <c r="H5218" s="114"/>
    </row>
    <row r="5219" spans="1:8" s="135" customFormat="1" x14ac:dyDescent="0.25">
      <c r="A5219" s="120">
        <v>44180</v>
      </c>
      <c r="B5219" s="121" t="s">
        <v>49</v>
      </c>
      <c r="C5219" s="102" t="s">
        <v>49</v>
      </c>
      <c r="G5219" s="315"/>
      <c r="H5219" s="114"/>
    </row>
    <row r="5220" spans="1:8" s="135" customFormat="1" x14ac:dyDescent="0.25">
      <c r="A5220" s="120">
        <v>44181</v>
      </c>
      <c r="B5220" s="121" t="s">
        <v>49</v>
      </c>
      <c r="C5220" s="102" t="s">
        <v>49</v>
      </c>
      <c r="G5220" s="315"/>
      <c r="H5220" s="114"/>
    </row>
    <row r="5221" spans="1:8" s="135" customFormat="1" x14ac:dyDescent="0.25">
      <c r="A5221" s="120">
        <v>44182</v>
      </c>
      <c r="B5221" s="121" t="s">
        <v>49</v>
      </c>
      <c r="C5221" s="102" t="s">
        <v>49</v>
      </c>
      <c r="G5221" s="315"/>
      <c r="H5221" s="114"/>
    </row>
    <row r="5222" spans="1:8" s="135" customFormat="1" x14ac:dyDescent="0.25">
      <c r="A5222" s="120">
        <v>43903</v>
      </c>
      <c r="B5222" s="121" t="s">
        <v>50</v>
      </c>
      <c r="C5222" s="102" t="s">
        <v>50</v>
      </c>
      <c r="G5222" s="315"/>
      <c r="H5222" s="114"/>
    </row>
    <row r="5223" spans="1:8" s="135" customFormat="1" x14ac:dyDescent="0.25">
      <c r="A5223" s="120">
        <v>43907</v>
      </c>
      <c r="B5223" s="121" t="s">
        <v>50</v>
      </c>
      <c r="C5223" s="102" t="s">
        <v>50</v>
      </c>
      <c r="G5223" s="315"/>
      <c r="H5223" s="114"/>
    </row>
    <row r="5224" spans="1:8" s="135" customFormat="1" x14ac:dyDescent="0.25">
      <c r="A5224" s="120">
        <v>43910</v>
      </c>
      <c r="B5224" s="121" t="s">
        <v>50</v>
      </c>
      <c r="C5224" s="102" t="s">
        <v>50</v>
      </c>
      <c r="G5224" s="315"/>
      <c r="H5224" s="114"/>
    </row>
    <row r="5225" spans="1:8" s="135" customFormat="1" x14ac:dyDescent="0.25">
      <c r="A5225" s="120">
        <v>43915</v>
      </c>
      <c r="B5225" s="121" t="s">
        <v>50</v>
      </c>
      <c r="C5225" s="102" t="s">
        <v>50</v>
      </c>
      <c r="G5225" s="315"/>
      <c r="H5225" s="114"/>
    </row>
    <row r="5226" spans="1:8" s="135" customFormat="1" x14ac:dyDescent="0.25">
      <c r="A5226" s="120">
        <v>43916</v>
      </c>
      <c r="B5226" s="121" t="s">
        <v>50</v>
      </c>
      <c r="C5226" s="102" t="s">
        <v>50</v>
      </c>
      <c r="G5226" s="315"/>
      <c r="H5226" s="114"/>
    </row>
    <row r="5227" spans="1:8" s="135" customFormat="1" x14ac:dyDescent="0.25">
      <c r="A5227" s="120">
        <v>43920</v>
      </c>
      <c r="B5227" s="121" t="s">
        <v>50</v>
      </c>
      <c r="C5227" s="102" t="s">
        <v>50</v>
      </c>
      <c r="G5227" s="315"/>
      <c r="H5227" s="114"/>
    </row>
    <row r="5228" spans="1:8" s="135" customFormat="1" x14ac:dyDescent="0.25">
      <c r="A5228" s="120">
        <v>43923</v>
      </c>
      <c r="B5228" s="121" t="s">
        <v>50</v>
      </c>
      <c r="C5228" s="102" t="s">
        <v>50</v>
      </c>
      <c r="G5228" s="315"/>
      <c r="H5228" s="114"/>
    </row>
    <row r="5229" spans="1:8" s="135" customFormat="1" x14ac:dyDescent="0.25">
      <c r="A5229" s="120">
        <v>43924</v>
      </c>
      <c r="B5229" s="121" t="s">
        <v>50</v>
      </c>
      <c r="C5229" s="102" t="s">
        <v>50</v>
      </c>
      <c r="G5229" s="315"/>
      <c r="H5229" s="114"/>
    </row>
    <row r="5230" spans="1:8" s="135" customFormat="1" x14ac:dyDescent="0.25">
      <c r="A5230" s="120">
        <v>43926</v>
      </c>
      <c r="B5230" s="121" t="s">
        <v>50</v>
      </c>
      <c r="C5230" s="102" t="s">
        <v>50</v>
      </c>
      <c r="G5230" s="315"/>
      <c r="H5230" s="114"/>
    </row>
    <row r="5231" spans="1:8" s="135" customFormat="1" x14ac:dyDescent="0.25">
      <c r="A5231" s="120">
        <v>43929</v>
      </c>
      <c r="B5231" s="121" t="s">
        <v>50</v>
      </c>
      <c r="C5231" s="102" t="s">
        <v>50</v>
      </c>
      <c r="G5231" s="315"/>
      <c r="H5231" s="114"/>
    </row>
    <row r="5232" spans="1:8" s="135" customFormat="1" x14ac:dyDescent="0.25">
      <c r="A5232" s="120">
        <v>43930</v>
      </c>
      <c r="B5232" s="121" t="s">
        <v>50</v>
      </c>
      <c r="C5232" s="102" t="s">
        <v>50</v>
      </c>
      <c r="G5232" s="315"/>
      <c r="H5232" s="114"/>
    </row>
    <row r="5233" spans="1:8" s="135" customFormat="1" x14ac:dyDescent="0.25">
      <c r="A5233" s="120">
        <v>43936</v>
      </c>
      <c r="B5233" s="121" t="s">
        <v>50</v>
      </c>
      <c r="C5233" s="102" t="s">
        <v>50</v>
      </c>
      <c r="G5233" s="315"/>
      <c r="H5233" s="114"/>
    </row>
    <row r="5234" spans="1:8" s="135" customFormat="1" x14ac:dyDescent="0.25">
      <c r="A5234" s="120">
        <v>43948</v>
      </c>
      <c r="B5234" s="121" t="s">
        <v>50</v>
      </c>
      <c r="C5234" s="102" t="s">
        <v>50</v>
      </c>
      <c r="G5234" s="315"/>
      <c r="H5234" s="114"/>
    </row>
    <row r="5235" spans="1:8" s="135" customFormat="1" x14ac:dyDescent="0.25">
      <c r="A5235" s="120">
        <v>43951</v>
      </c>
      <c r="B5235" s="121" t="s">
        <v>50</v>
      </c>
      <c r="C5235" s="102" t="s">
        <v>50</v>
      </c>
      <c r="G5235" s="315"/>
      <c r="H5235" s="114"/>
    </row>
    <row r="5236" spans="1:8" s="135" customFormat="1" x14ac:dyDescent="0.25">
      <c r="A5236" s="120">
        <v>43953</v>
      </c>
      <c r="B5236" s="121" t="s">
        <v>50</v>
      </c>
      <c r="C5236" s="102" t="s">
        <v>50</v>
      </c>
      <c r="G5236" s="315"/>
      <c r="H5236" s="114"/>
    </row>
    <row r="5237" spans="1:8" s="135" customFormat="1" x14ac:dyDescent="0.25">
      <c r="A5237" s="120">
        <v>43956</v>
      </c>
      <c r="B5237" s="121" t="s">
        <v>50</v>
      </c>
      <c r="C5237" s="102" t="s">
        <v>50</v>
      </c>
      <c r="G5237" s="315"/>
      <c r="H5237" s="114"/>
    </row>
    <row r="5238" spans="1:8" s="135" customFormat="1" x14ac:dyDescent="0.25">
      <c r="A5238" s="120">
        <v>43963</v>
      </c>
      <c r="B5238" s="121" t="s">
        <v>50</v>
      </c>
      <c r="C5238" s="102" t="s">
        <v>50</v>
      </c>
      <c r="G5238" s="315"/>
      <c r="H5238" s="114"/>
    </row>
    <row r="5239" spans="1:8" s="135" customFormat="1" x14ac:dyDescent="0.25">
      <c r="A5239" s="120">
        <v>43979</v>
      </c>
      <c r="B5239" s="121" t="s">
        <v>50</v>
      </c>
      <c r="C5239" s="102" t="s">
        <v>50</v>
      </c>
      <c r="G5239" s="315"/>
      <c r="H5239" s="114"/>
    </row>
    <row r="5240" spans="1:8" s="135" customFormat="1" x14ac:dyDescent="0.25">
      <c r="A5240" s="120">
        <v>43981</v>
      </c>
      <c r="B5240" s="121" t="s">
        <v>50</v>
      </c>
      <c r="C5240" s="102" t="s">
        <v>50</v>
      </c>
      <c r="G5240" s="315"/>
      <c r="H5240" s="114"/>
    </row>
    <row r="5241" spans="1:8" s="135" customFormat="1" x14ac:dyDescent="0.25">
      <c r="A5241" s="120">
        <v>43983</v>
      </c>
      <c r="B5241" s="121" t="s">
        <v>50</v>
      </c>
      <c r="C5241" s="102" t="s">
        <v>50</v>
      </c>
      <c r="G5241" s="315"/>
      <c r="H5241" s="114"/>
    </row>
    <row r="5242" spans="1:8" s="135" customFormat="1" x14ac:dyDescent="0.25">
      <c r="A5242" s="120">
        <v>43985</v>
      </c>
      <c r="B5242" s="121" t="s">
        <v>50</v>
      </c>
      <c r="C5242" s="102" t="s">
        <v>50</v>
      </c>
      <c r="G5242" s="315"/>
      <c r="H5242" s="114"/>
    </row>
    <row r="5243" spans="1:8" s="135" customFormat="1" x14ac:dyDescent="0.25">
      <c r="A5243" s="120">
        <v>43986</v>
      </c>
      <c r="B5243" s="121" t="s">
        <v>50</v>
      </c>
      <c r="C5243" s="102" t="s">
        <v>50</v>
      </c>
      <c r="G5243" s="315"/>
      <c r="H5243" s="114"/>
    </row>
    <row r="5244" spans="1:8" s="135" customFormat="1" x14ac:dyDescent="0.25">
      <c r="A5244" s="120">
        <v>43987</v>
      </c>
      <c r="B5244" s="121" t="s">
        <v>50</v>
      </c>
      <c r="C5244" s="102" t="s">
        <v>50</v>
      </c>
      <c r="G5244" s="315"/>
      <c r="H5244" s="114"/>
    </row>
    <row r="5245" spans="1:8" s="135" customFormat="1" x14ac:dyDescent="0.25">
      <c r="A5245" s="120">
        <v>43988</v>
      </c>
      <c r="B5245" s="121" t="s">
        <v>50</v>
      </c>
      <c r="C5245" s="102" t="s">
        <v>50</v>
      </c>
      <c r="G5245" s="315"/>
      <c r="H5245" s="114"/>
    </row>
    <row r="5246" spans="1:8" s="135" customFormat="1" x14ac:dyDescent="0.25">
      <c r="A5246" s="120">
        <v>43989</v>
      </c>
      <c r="B5246" s="121" t="s">
        <v>50</v>
      </c>
      <c r="C5246" s="102" t="s">
        <v>50</v>
      </c>
      <c r="G5246" s="315"/>
      <c r="H5246" s="114"/>
    </row>
    <row r="5247" spans="1:8" s="135" customFormat="1" x14ac:dyDescent="0.25">
      <c r="A5247" s="120">
        <v>43990</v>
      </c>
      <c r="B5247" s="121" t="s">
        <v>50</v>
      </c>
      <c r="C5247" s="102" t="s">
        <v>50</v>
      </c>
      <c r="G5247" s="315"/>
      <c r="H5247" s="114"/>
    </row>
    <row r="5248" spans="1:8" s="135" customFormat="1" x14ac:dyDescent="0.25">
      <c r="A5248" s="120">
        <v>43991</v>
      </c>
      <c r="B5248" s="121" t="s">
        <v>50</v>
      </c>
      <c r="C5248" s="102" t="s">
        <v>50</v>
      </c>
      <c r="G5248" s="315"/>
      <c r="H5248" s="114"/>
    </row>
    <row r="5249" spans="1:8" s="135" customFormat="1" x14ac:dyDescent="0.25">
      <c r="A5249" s="120">
        <v>43992</v>
      </c>
      <c r="B5249" s="121" t="s">
        <v>50</v>
      </c>
      <c r="C5249" s="102" t="s">
        <v>50</v>
      </c>
      <c r="G5249" s="315"/>
      <c r="H5249" s="114"/>
    </row>
    <row r="5250" spans="1:8" s="135" customFormat="1" x14ac:dyDescent="0.25">
      <c r="A5250" s="120">
        <v>43993</v>
      </c>
      <c r="B5250" s="121" t="s">
        <v>50</v>
      </c>
      <c r="C5250" s="102" t="s">
        <v>50</v>
      </c>
      <c r="G5250" s="315"/>
      <c r="H5250" s="114"/>
    </row>
    <row r="5251" spans="1:8" s="135" customFormat="1" x14ac:dyDescent="0.25">
      <c r="A5251" s="120">
        <v>43994</v>
      </c>
      <c r="B5251" s="121" t="s">
        <v>50</v>
      </c>
      <c r="C5251" s="102" t="s">
        <v>50</v>
      </c>
      <c r="G5251" s="315"/>
      <c r="H5251" s="114"/>
    </row>
    <row r="5252" spans="1:8" s="135" customFormat="1" x14ac:dyDescent="0.25">
      <c r="A5252" s="120">
        <v>43995</v>
      </c>
      <c r="B5252" s="121" t="s">
        <v>50</v>
      </c>
      <c r="C5252" s="102" t="s">
        <v>50</v>
      </c>
      <c r="G5252" s="315"/>
      <c r="H5252" s="114"/>
    </row>
    <row r="5253" spans="1:8" s="135" customFormat="1" x14ac:dyDescent="0.25">
      <c r="A5253" s="120">
        <v>43996</v>
      </c>
      <c r="B5253" s="121" t="s">
        <v>50</v>
      </c>
      <c r="C5253" s="102" t="s">
        <v>50</v>
      </c>
      <c r="G5253" s="315"/>
      <c r="H5253" s="114"/>
    </row>
    <row r="5254" spans="1:8" s="135" customFormat="1" x14ac:dyDescent="0.25">
      <c r="A5254" s="120">
        <v>43998</v>
      </c>
      <c r="B5254" s="121" t="s">
        <v>50</v>
      </c>
      <c r="C5254" s="102" t="s">
        <v>50</v>
      </c>
      <c r="G5254" s="315"/>
      <c r="H5254" s="114"/>
    </row>
    <row r="5255" spans="1:8" s="135" customFormat="1" x14ac:dyDescent="0.25">
      <c r="A5255" s="120">
        <v>43999</v>
      </c>
      <c r="B5255" s="121" t="s">
        <v>50</v>
      </c>
      <c r="C5255" s="102" t="s">
        <v>50</v>
      </c>
      <c r="G5255" s="315"/>
      <c r="H5255" s="114"/>
    </row>
    <row r="5256" spans="1:8" s="135" customFormat="1" x14ac:dyDescent="0.25">
      <c r="A5256" s="120">
        <v>44000</v>
      </c>
      <c r="B5256" s="121" t="s">
        <v>50</v>
      </c>
      <c r="C5256" s="102" t="s">
        <v>50</v>
      </c>
      <c r="G5256" s="315"/>
      <c r="H5256" s="114"/>
    </row>
    <row r="5257" spans="1:8" s="135" customFormat="1" x14ac:dyDescent="0.25">
      <c r="A5257" s="120">
        <v>44001</v>
      </c>
      <c r="B5257" s="121" t="s">
        <v>50</v>
      </c>
      <c r="C5257" s="102" t="s">
        <v>50</v>
      </c>
      <c r="G5257" s="315"/>
      <c r="H5257" s="114"/>
    </row>
    <row r="5258" spans="1:8" s="135" customFormat="1" x14ac:dyDescent="0.25">
      <c r="A5258" s="120">
        <v>44002</v>
      </c>
      <c r="B5258" s="121" t="s">
        <v>50</v>
      </c>
      <c r="C5258" s="102" t="s">
        <v>50</v>
      </c>
      <c r="G5258" s="315"/>
      <c r="H5258" s="114"/>
    </row>
    <row r="5259" spans="1:8" s="135" customFormat="1" x14ac:dyDescent="0.25">
      <c r="A5259" s="120">
        <v>44003</v>
      </c>
      <c r="B5259" s="121" t="s">
        <v>50</v>
      </c>
      <c r="C5259" s="102" t="s">
        <v>50</v>
      </c>
      <c r="G5259" s="315"/>
      <c r="H5259" s="114"/>
    </row>
    <row r="5260" spans="1:8" s="135" customFormat="1" x14ac:dyDescent="0.25">
      <c r="A5260" s="120">
        <v>44004</v>
      </c>
      <c r="B5260" s="121" t="s">
        <v>50</v>
      </c>
      <c r="C5260" s="102" t="s">
        <v>50</v>
      </c>
      <c r="G5260" s="315"/>
      <c r="H5260" s="114"/>
    </row>
    <row r="5261" spans="1:8" s="135" customFormat="1" x14ac:dyDescent="0.25">
      <c r="A5261" s="120">
        <v>44005</v>
      </c>
      <c r="B5261" s="121" t="s">
        <v>50</v>
      </c>
      <c r="C5261" s="102" t="s">
        <v>50</v>
      </c>
      <c r="G5261" s="315"/>
      <c r="H5261" s="114"/>
    </row>
    <row r="5262" spans="1:8" s="135" customFormat="1" x14ac:dyDescent="0.25">
      <c r="A5262" s="120">
        <v>44006</v>
      </c>
      <c r="B5262" s="121" t="s">
        <v>50</v>
      </c>
      <c r="C5262" s="102" t="s">
        <v>50</v>
      </c>
      <c r="G5262" s="315"/>
      <c r="H5262" s="114"/>
    </row>
    <row r="5263" spans="1:8" s="135" customFormat="1" x14ac:dyDescent="0.25">
      <c r="A5263" s="120">
        <v>44007</v>
      </c>
      <c r="B5263" s="121" t="s">
        <v>50</v>
      </c>
      <c r="C5263" s="102" t="s">
        <v>50</v>
      </c>
      <c r="G5263" s="315"/>
      <c r="H5263" s="114"/>
    </row>
    <row r="5264" spans="1:8" s="135" customFormat="1" x14ac:dyDescent="0.25">
      <c r="A5264" s="120">
        <v>44008</v>
      </c>
      <c r="B5264" s="121" t="s">
        <v>50</v>
      </c>
      <c r="C5264" s="102" t="s">
        <v>50</v>
      </c>
      <c r="G5264" s="315"/>
      <c r="H5264" s="114"/>
    </row>
    <row r="5265" spans="1:8" s="135" customFormat="1" x14ac:dyDescent="0.25">
      <c r="A5265" s="120">
        <v>44009</v>
      </c>
      <c r="B5265" s="121" t="s">
        <v>50</v>
      </c>
      <c r="C5265" s="102" t="s">
        <v>50</v>
      </c>
      <c r="G5265" s="315"/>
      <c r="H5265" s="114"/>
    </row>
    <row r="5266" spans="1:8" s="135" customFormat="1" x14ac:dyDescent="0.25">
      <c r="A5266" s="120">
        <v>44010</v>
      </c>
      <c r="B5266" s="121" t="s">
        <v>50</v>
      </c>
      <c r="C5266" s="102" t="s">
        <v>50</v>
      </c>
      <c r="G5266" s="315"/>
      <c r="H5266" s="114"/>
    </row>
    <row r="5267" spans="1:8" s="135" customFormat="1" x14ac:dyDescent="0.25">
      <c r="A5267" s="120">
        <v>44011</v>
      </c>
      <c r="B5267" s="121" t="s">
        <v>50</v>
      </c>
      <c r="C5267" s="102" t="s">
        <v>50</v>
      </c>
      <c r="G5267" s="315"/>
      <c r="H5267" s="114"/>
    </row>
    <row r="5268" spans="1:8" s="135" customFormat="1" x14ac:dyDescent="0.25">
      <c r="A5268" s="120">
        <v>44012</v>
      </c>
      <c r="B5268" s="121" t="s">
        <v>50</v>
      </c>
      <c r="C5268" s="102" t="s">
        <v>50</v>
      </c>
      <c r="G5268" s="315"/>
      <c r="H5268" s="114"/>
    </row>
    <row r="5269" spans="1:8" s="135" customFormat="1" x14ac:dyDescent="0.25">
      <c r="A5269" s="120">
        <v>44013</v>
      </c>
      <c r="B5269" s="121" t="s">
        <v>50</v>
      </c>
      <c r="C5269" s="102" t="s">
        <v>50</v>
      </c>
      <c r="G5269" s="315"/>
      <c r="H5269" s="114"/>
    </row>
    <row r="5270" spans="1:8" s="135" customFormat="1" x14ac:dyDescent="0.25">
      <c r="A5270" s="120">
        <v>44014</v>
      </c>
      <c r="B5270" s="121" t="s">
        <v>50</v>
      </c>
      <c r="C5270" s="102" t="s">
        <v>50</v>
      </c>
      <c r="G5270" s="315"/>
      <c r="H5270" s="114"/>
    </row>
    <row r="5271" spans="1:8" s="135" customFormat="1" x14ac:dyDescent="0.25">
      <c r="A5271" s="120">
        <v>44015</v>
      </c>
      <c r="B5271" s="121" t="s">
        <v>50</v>
      </c>
      <c r="C5271" s="102" t="s">
        <v>50</v>
      </c>
      <c r="G5271" s="315"/>
      <c r="H5271" s="114"/>
    </row>
    <row r="5272" spans="1:8" s="135" customFormat="1" x14ac:dyDescent="0.25">
      <c r="A5272" s="120">
        <v>44016</v>
      </c>
      <c r="B5272" s="121" t="s">
        <v>50</v>
      </c>
      <c r="C5272" s="102" t="s">
        <v>50</v>
      </c>
      <c r="G5272" s="315"/>
      <c r="H5272" s="114"/>
    </row>
    <row r="5273" spans="1:8" s="135" customFormat="1" x14ac:dyDescent="0.25">
      <c r="A5273" s="120">
        <v>44017</v>
      </c>
      <c r="B5273" s="121" t="s">
        <v>50</v>
      </c>
      <c r="C5273" s="102" t="s">
        <v>50</v>
      </c>
      <c r="G5273" s="315"/>
      <c r="H5273" s="114"/>
    </row>
    <row r="5274" spans="1:8" s="135" customFormat="1" x14ac:dyDescent="0.25">
      <c r="A5274" s="120">
        <v>44018</v>
      </c>
      <c r="B5274" s="121" t="s">
        <v>50</v>
      </c>
      <c r="C5274" s="102" t="s">
        <v>50</v>
      </c>
      <c r="G5274" s="315"/>
      <c r="H5274" s="114"/>
    </row>
    <row r="5275" spans="1:8" s="135" customFormat="1" x14ac:dyDescent="0.25">
      <c r="A5275" s="120">
        <v>44019</v>
      </c>
      <c r="B5275" s="121" t="s">
        <v>50</v>
      </c>
      <c r="C5275" s="102" t="s">
        <v>50</v>
      </c>
      <c r="G5275" s="315"/>
      <c r="H5275" s="114"/>
    </row>
    <row r="5276" spans="1:8" s="135" customFormat="1" x14ac:dyDescent="0.25">
      <c r="A5276" s="120">
        <v>44020</v>
      </c>
      <c r="B5276" s="121" t="s">
        <v>50</v>
      </c>
      <c r="C5276" s="102" t="s">
        <v>50</v>
      </c>
      <c r="G5276" s="315"/>
      <c r="H5276" s="114"/>
    </row>
    <row r="5277" spans="1:8" s="135" customFormat="1" x14ac:dyDescent="0.25">
      <c r="A5277" s="120">
        <v>44021</v>
      </c>
      <c r="B5277" s="121" t="s">
        <v>50</v>
      </c>
      <c r="C5277" s="102" t="s">
        <v>50</v>
      </c>
      <c r="G5277" s="315"/>
      <c r="H5277" s="114"/>
    </row>
    <row r="5278" spans="1:8" s="135" customFormat="1" x14ac:dyDescent="0.25">
      <c r="A5278" s="120">
        <v>44022</v>
      </c>
      <c r="B5278" s="121" t="s">
        <v>50</v>
      </c>
      <c r="C5278" s="102" t="s">
        <v>50</v>
      </c>
      <c r="G5278" s="315"/>
      <c r="H5278" s="114"/>
    </row>
    <row r="5279" spans="1:8" s="135" customFormat="1" x14ac:dyDescent="0.25">
      <c r="A5279" s="120">
        <v>44023</v>
      </c>
      <c r="B5279" s="121" t="s">
        <v>50</v>
      </c>
      <c r="C5279" s="102" t="s">
        <v>50</v>
      </c>
      <c r="G5279" s="315"/>
      <c r="H5279" s="114"/>
    </row>
    <row r="5280" spans="1:8" s="135" customFormat="1" x14ac:dyDescent="0.25">
      <c r="A5280" s="120">
        <v>44024</v>
      </c>
      <c r="B5280" s="121" t="s">
        <v>50</v>
      </c>
      <c r="C5280" s="102" t="s">
        <v>50</v>
      </c>
      <c r="G5280" s="315"/>
      <c r="H5280" s="114"/>
    </row>
    <row r="5281" spans="1:8" s="135" customFormat="1" x14ac:dyDescent="0.25">
      <c r="A5281" s="120">
        <v>44025</v>
      </c>
      <c r="B5281" s="121" t="s">
        <v>50</v>
      </c>
      <c r="C5281" s="102" t="s">
        <v>50</v>
      </c>
      <c r="G5281" s="315"/>
      <c r="H5281" s="114"/>
    </row>
    <row r="5282" spans="1:8" s="135" customFormat="1" x14ac:dyDescent="0.25">
      <c r="A5282" s="120">
        <v>44026</v>
      </c>
      <c r="B5282" s="121" t="s">
        <v>50</v>
      </c>
      <c r="C5282" s="102" t="s">
        <v>50</v>
      </c>
      <c r="G5282" s="315"/>
      <c r="H5282" s="114"/>
    </row>
    <row r="5283" spans="1:8" s="135" customFormat="1" x14ac:dyDescent="0.25">
      <c r="A5283" s="120">
        <v>44027</v>
      </c>
      <c r="B5283" s="121" t="s">
        <v>50</v>
      </c>
      <c r="C5283" s="102" t="s">
        <v>50</v>
      </c>
      <c r="G5283" s="315"/>
      <c r="H5283" s="114"/>
    </row>
    <row r="5284" spans="1:8" s="135" customFormat="1" x14ac:dyDescent="0.25">
      <c r="A5284" s="120">
        <v>44028</v>
      </c>
      <c r="B5284" s="121" t="s">
        <v>50</v>
      </c>
      <c r="C5284" s="102" t="s">
        <v>50</v>
      </c>
      <c r="G5284" s="315"/>
      <c r="H5284" s="114"/>
    </row>
    <row r="5285" spans="1:8" s="135" customFormat="1" x14ac:dyDescent="0.25">
      <c r="A5285" s="120">
        <v>44029</v>
      </c>
      <c r="B5285" s="121" t="s">
        <v>50</v>
      </c>
      <c r="C5285" s="102" t="s">
        <v>50</v>
      </c>
      <c r="G5285" s="315"/>
      <c r="H5285" s="114"/>
    </row>
    <row r="5286" spans="1:8" s="135" customFormat="1" x14ac:dyDescent="0.25">
      <c r="A5286" s="120">
        <v>44030</v>
      </c>
      <c r="B5286" s="121" t="s">
        <v>50</v>
      </c>
      <c r="C5286" s="102" t="s">
        <v>50</v>
      </c>
      <c r="G5286" s="315"/>
      <c r="H5286" s="114"/>
    </row>
    <row r="5287" spans="1:8" s="135" customFormat="1" x14ac:dyDescent="0.25">
      <c r="A5287" s="120">
        <v>44031</v>
      </c>
      <c r="B5287" s="121" t="s">
        <v>50</v>
      </c>
      <c r="C5287" s="102" t="s">
        <v>50</v>
      </c>
      <c r="G5287" s="315"/>
      <c r="H5287" s="114"/>
    </row>
    <row r="5288" spans="1:8" s="135" customFormat="1" x14ac:dyDescent="0.25">
      <c r="A5288" s="120">
        <v>44032</v>
      </c>
      <c r="B5288" s="121" t="s">
        <v>50</v>
      </c>
      <c r="C5288" s="102" t="s">
        <v>50</v>
      </c>
      <c r="G5288" s="315"/>
      <c r="H5288" s="114"/>
    </row>
    <row r="5289" spans="1:8" s="135" customFormat="1" x14ac:dyDescent="0.25">
      <c r="A5289" s="120">
        <v>44033</v>
      </c>
      <c r="B5289" s="121" t="s">
        <v>50</v>
      </c>
      <c r="C5289" s="102" t="s">
        <v>50</v>
      </c>
      <c r="G5289" s="315"/>
      <c r="H5289" s="114"/>
    </row>
    <row r="5290" spans="1:8" s="135" customFormat="1" x14ac:dyDescent="0.25">
      <c r="A5290" s="120">
        <v>44034</v>
      </c>
      <c r="B5290" s="121" t="s">
        <v>50</v>
      </c>
      <c r="C5290" s="102" t="s">
        <v>50</v>
      </c>
      <c r="G5290" s="315"/>
      <c r="H5290" s="114"/>
    </row>
    <row r="5291" spans="1:8" s="135" customFormat="1" x14ac:dyDescent="0.25">
      <c r="A5291" s="120">
        <v>44035</v>
      </c>
      <c r="B5291" s="121" t="s">
        <v>50</v>
      </c>
      <c r="C5291" s="102" t="s">
        <v>50</v>
      </c>
      <c r="G5291" s="315"/>
      <c r="H5291" s="114"/>
    </row>
    <row r="5292" spans="1:8" s="135" customFormat="1" x14ac:dyDescent="0.25">
      <c r="A5292" s="120">
        <v>44036</v>
      </c>
      <c r="B5292" s="121" t="s">
        <v>50</v>
      </c>
      <c r="C5292" s="102" t="s">
        <v>50</v>
      </c>
      <c r="G5292" s="315"/>
      <c r="H5292" s="114"/>
    </row>
    <row r="5293" spans="1:8" s="135" customFormat="1" x14ac:dyDescent="0.25">
      <c r="A5293" s="120">
        <v>44037</v>
      </c>
      <c r="B5293" s="121" t="s">
        <v>50</v>
      </c>
      <c r="C5293" s="102" t="s">
        <v>50</v>
      </c>
      <c r="G5293" s="315"/>
      <c r="H5293" s="114"/>
    </row>
    <row r="5294" spans="1:8" s="135" customFormat="1" x14ac:dyDescent="0.25">
      <c r="A5294" s="120">
        <v>44038</v>
      </c>
      <c r="B5294" s="121" t="s">
        <v>50</v>
      </c>
      <c r="C5294" s="102" t="s">
        <v>50</v>
      </c>
      <c r="G5294" s="315"/>
      <c r="H5294" s="114"/>
    </row>
    <row r="5295" spans="1:8" s="135" customFormat="1" x14ac:dyDescent="0.25">
      <c r="A5295" s="120">
        <v>44039</v>
      </c>
      <c r="B5295" s="121" t="s">
        <v>50</v>
      </c>
      <c r="C5295" s="102" t="s">
        <v>50</v>
      </c>
      <c r="G5295" s="315"/>
      <c r="H5295" s="114"/>
    </row>
    <row r="5296" spans="1:8" s="135" customFormat="1" x14ac:dyDescent="0.25">
      <c r="A5296" s="120">
        <v>44040</v>
      </c>
      <c r="B5296" s="121" t="s">
        <v>50</v>
      </c>
      <c r="C5296" s="102" t="s">
        <v>50</v>
      </c>
      <c r="G5296" s="315"/>
      <c r="H5296" s="114"/>
    </row>
    <row r="5297" spans="1:8" s="135" customFormat="1" x14ac:dyDescent="0.25">
      <c r="A5297" s="120">
        <v>44041</v>
      </c>
      <c r="B5297" s="121" t="s">
        <v>50</v>
      </c>
      <c r="C5297" s="102" t="s">
        <v>50</v>
      </c>
      <c r="G5297" s="315"/>
      <c r="H5297" s="114"/>
    </row>
    <row r="5298" spans="1:8" s="135" customFormat="1" x14ac:dyDescent="0.25">
      <c r="A5298" s="120">
        <v>44042</v>
      </c>
      <c r="B5298" s="121" t="s">
        <v>50</v>
      </c>
      <c r="C5298" s="102" t="s">
        <v>50</v>
      </c>
      <c r="G5298" s="315"/>
      <c r="H5298" s="114"/>
    </row>
    <row r="5299" spans="1:8" s="135" customFormat="1" x14ac:dyDescent="0.25">
      <c r="A5299" s="120">
        <v>44043</v>
      </c>
      <c r="B5299" s="121" t="s">
        <v>50</v>
      </c>
      <c r="C5299" s="102" t="s">
        <v>50</v>
      </c>
      <c r="G5299" s="315"/>
      <c r="H5299" s="114"/>
    </row>
    <row r="5300" spans="1:8" s="135" customFormat="1" x14ac:dyDescent="0.25">
      <c r="A5300" s="120">
        <v>44044</v>
      </c>
      <c r="B5300" s="121" t="s">
        <v>50</v>
      </c>
      <c r="C5300" s="102" t="s">
        <v>50</v>
      </c>
      <c r="G5300" s="315"/>
      <c r="H5300" s="114"/>
    </row>
    <row r="5301" spans="1:8" s="135" customFormat="1" x14ac:dyDescent="0.25">
      <c r="A5301" s="120">
        <v>44045</v>
      </c>
      <c r="B5301" s="121" t="s">
        <v>50</v>
      </c>
      <c r="C5301" s="102" t="s">
        <v>50</v>
      </c>
      <c r="G5301" s="315"/>
      <c r="H5301" s="114"/>
    </row>
    <row r="5302" spans="1:8" s="135" customFormat="1" x14ac:dyDescent="0.25">
      <c r="A5302" s="120">
        <v>44046</v>
      </c>
      <c r="B5302" s="121" t="s">
        <v>50</v>
      </c>
      <c r="C5302" s="102" t="s">
        <v>50</v>
      </c>
      <c r="G5302" s="315"/>
      <c r="H5302" s="114"/>
    </row>
    <row r="5303" spans="1:8" s="135" customFormat="1" x14ac:dyDescent="0.25">
      <c r="A5303" s="120">
        <v>44047</v>
      </c>
      <c r="B5303" s="121" t="s">
        <v>50</v>
      </c>
      <c r="C5303" s="102" t="s">
        <v>50</v>
      </c>
      <c r="G5303" s="315"/>
      <c r="H5303" s="114"/>
    </row>
    <row r="5304" spans="1:8" s="135" customFormat="1" x14ac:dyDescent="0.25">
      <c r="A5304" s="120">
        <v>44048</v>
      </c>
      <c r="B5304" s="121" t="s">
        <v>50</v>
      </c>
      <c r="C5304" s="102" t="s">
        <v>50</v>
      </c>
      <c r="G5304" s="315"/>
      <c r="H5304" s="114"/>
    </row>
    <row r="5305" spans="1:8" s="135" customFormat="1" x14ac:dyDescent="0.25">
      <c r="A5305" s="120">
        <v>44049</v>
      </c>
      <c r="B5305" s="121" t="s">
        <v>50</v>
      </c>
      <c r="C5305" s="102" t="s">
        <v>50</v>
      </c>
      <c r="G5305" s="315"/>
      <c r="H5305" s="114"/>
    </row>
    <row r="5306" spans="1:8" s="135" customFormat="1" x14ac:dyDescent="0.25">
      <c r="A5306" s="120">
        <v>44050</v>
      </c>
      <c r="B5306" s="121" t="s">
        <v>50</v>
      </c>
      <c r="C5306" s="102" t="s">
        <v>50</v>
      </c>
      <c r="G5306" s="315"/>
      <c r="H5306" s="114"/>
    </row>
    <row r="5307" spans="1:8" s="135" customFormat="1" x14ac:dyDescent="0.25">
      <c r="A5307" s="120">
        <v>44051</v>
      </c>
      <c r="B5307" s="121" t="s">
        <v>50</v>
      </c>
      <c r="C5307" s="102" t="s">
        <v>50</v>
      </c>
      <c r="G5307" s="315"/>
      <c r="H5307" s="114"/>
    </row>
    <row r="5308" spans="1:8" s="135" customFormat="1" x14ac:dyDescent="0.25">
      <c r="A5308" s="120">
        <v>44052</v>
      </c>
      <c r="B5308" s="121" t="s">
        <v>50</v>
      </c>
      <c r="C5308" s="102" t="s">
        <v>50</v>
      </c>
      <c r="G5308" s="315"/>
      <c r="H5308" s="114"/>
    </row>
    <row r="5309" spans="1:8" s="135" customFormat="1" x14ac:dyDescent="0.25">
      <c r="A5309" s="120">
        <v>44053</v>
      </c>
      <c r="B5309" s="121" t="s">
        <v>50</v>
      </c>
      <c r="C5309" s="102" t="s">
        <v>50</v>
      </c>
      <c r="G5309" s="315"/>
      <c r="H5309" s="114"/>
    </row>
    <row r="5310" spans="1:8" s="135" customFormat="1" x14ac:dyDescent="0.25">
      <c r="A5310" s="120">
        <v>44054</v>
      </c>
      <c r="B5310" s="121" t="s">
        <v>50</v>
      </c>
      <c r="C5310" s="102" t="s">
        <v>50</v>
      </c>
      <c r="G5310" s="315"/>
      <c r="H5310" s="114"/>
    </row>
    <row r="5311" spans="1:8" s="135" customFormat="1" x14ac:dyDescent="0.25">
      <c r="A5311" s="120">
        <v>44055</v>
      </c>
      <c r="B5311" s="121" t="s">
        <v>50</v>
      </c>
      <c r="C5311" s="102" t="s">
        <v>50</v>
      </c>
      <c r="G5311" s="315"/>
      <c r="H5311" s="114"/>
    </row>
    <row r="5312" spans="1:8" s="135" customFormat="1" x14ac:dyDescent="0.25">
      <c r="A5312" s="120">
        <v>44056</v>
      </c>
      <c r="B5312" s="121" t="s">
        <v>50</v>
      </c>
      <c r="C5312" s="102" t="s">
        <v>50</v>
      </c>
      <c r="G5312" s="315"/>
      <c r="H5312" s="114"/>
    </row>
    <row r="5313" spans="1:8" s="135" customFormat="1" x14ac:dyDescent="0.25">
      <c r="A5313" s="120">
        <v>44057</v>
      </c>
      <c r="B5313" s="121" t="s">
        <v>50</v>
      </c>
      <c r="C5313" s="102" t="s">
        <v>50</v>
      </c>
      <c r="G5313" s="315"/>
      <c r="H5313" s="114"/>
    </row>
    <row r="5314" spans="1:8" s="135" customFormat="1" x14ac:dyDescent="0.25">
      <c r="A5314" s="120">
        <v>44058</v>
      </c>
      <c r="B5314" s="121" t="s">
        <v>50</v>
      </c>
      <c r="C5314" s="102" t="s">
        <v>50</v>
      </c>
      <c r="G5314" s="315"/>
      <c r="H5314" s="114"/>
    </row>
    <row r="5315" spans="1:8" s="135" customFormat="1" x14ac:dyDescent="0.25">
      <c r="A5315" s="120">
        <v>44059</v>
      </c>
      <c r="B5315" s="121" t="s">
        <v>50</v>
      </c>
      <c r="C5315" s="102" t="s">
        <v>50</v>
      </c>
      <c r="G5315" s="315"/>
      <c r="H5315" s="114"/>
    </row>
    <row r="5316" spans="1:8" s="135" customFormat="1" x14ac:dyDescent="0.25">
      <c r="A5316" s="120">
        <v>44060</v>
      </c>
      <c r="B5316" s="121" t="s">
        <v>50</v>
      </c>
      <c r="C5316" s="102" t="s">
        <v>50</v>
      </c>
      <c r="G5316" s="315"/>
      <c r="H5316" s="114"/>
    </row>
    <row r="5317" spans="1:8" s="135" customFormat="1" x14ac:dyDescent="0.25">
      <c r="A5317" s="120">
        <v>44061</v>
      </c>
      <c r="B5317" s="121" t="s">
        <v>50</v>
      </c>
      <c r="C5317" s="102" t="s">
        <v>50</v>
      </c>
      <c r="G5317" s="315"/>
      <c r="H5317" s="114"/>
    </row>
    <row r="5318" spans="1:8" s="135" customFormat="1" x14ac:dyDescent="0.25">
      <c r="A5318" s="120">
        <v>44062</v>
      </c>
      <c r="B5318" s="121" t="s">
        <v>50</v>
      </c>
      <c r="C5318" s="102" t="s">
        <v>50</v>
      </c>
      <c r="G5318" s="315"/>
      <c r="H5318" s="114"/>
    </row>
    <row r="5319" spans="1:8" s="135" customFormat="1" x14ac:dyDescent="0.25">
      <c r="A5319" s="120">
        <v>44063</v>
      </c>
      <c r="B5319" s="121" t="s">
        <v>50</v>
      </c>
      <c r="C5319" s="102" t="s">
        <v>50</v>
      </c>
      <c r="G5319" s="315"/>
      <c r="H5319" s="114"/>
    </row>
    <row r="5320" spans="1:8" s="135" customFormat="1" x14ac:dyDescent="0.25">
      <c r="A5320" s="120">
        <v>44064</v>
      </c>
      <c r="B5320" s="121" t="s">
        <v>50</v>
      </c>
      <c r="C5320" s="102" t="s">
        <v>50</v>
      </c>
      <c r="G5320" s="315"/>
      <c r="H5320" s="114"/>
    </row>
    <row r="5321" spans="1:8" s="135" customFormat="1" x14ac:dyDescent="0.25">
      <c r="A5321" s="120">
        <v>44065</v>
      </c>
      <c r="B5321" s="121" t="s">
        <v>50</v>
      </c>
      <c r="C5321" s="102" t="s">
        <v>50</v>
      </c>
      <c r="G5321" s="315"/>
      <c r="H5321" s="114"/>
    </row>
    <row r="5322" spans="1:8" s="135" customFormat="1" x14ac:dyDescent="0.25">
      <c r="A5322" s="120">
        <v>44067</v>
      </c>
      <c r="B5322" s="121" t="s">
        <v>50</v>
      </c>
      <c r="C5322" s="102" t="s">
        <v>50</v>
      </c>
      <c r="G5322" s="315"/>
      <c r="H5322" s="114"/>
    </row>
    <row r="5323" spans="1:8" s="135" customFormat="1" x14ac:dyDescent="0.25">
      <c r="A5323" s="120">
        <v>44070</v>
      </c>
      <c r="B5323" s="121" t="s">
        <v>50</v>
      </c>
      <c r="C5323" s="102" t="s">
        <v>50</v>
      </c>
      <c r="G5323" s="315"/>
      <c r="H5323" s="114"/>
    </row>
    <row r="5324" spans="1:8" s="135" customFormat="1" x14ac:dyDescent="0.25">
      <c r="A5324" s="120">
        <v>44071</v>
      </c>
      <c r="B5324" s="121" t="s">
        <v>50</v>
      </c>
      <c r="C5324" s="102" t="s">
        <v>50</v>
      </c>
      <c r="G5324" s="315"/>
      <c r="H5324" s="114"/>
    </row>
    <row r="5325" spans="1:8" s="135" customFormat="1" x14ac:dyDescent="0.25">
      <c r="A5325" s="120">
        <v>44072</v>
      </c>
      <c r="B5325" s="121" t="s">
        <v>50</v>
      </c>
      <c r="C5325" s="102" t="s">
        <v>50</v>
      </c>
      <c r="G5325" s="315"/>
      <c r="H5325" s="114"/>
    </row>
    <row r="5326" spans="1:8" s="135" customFormat="1" x14ac:dyDescent="0.25">
      <c r="A5326" s="120">
        <v>44073</v>
      </c>
      <c r="B5326" s="121" t="s">
        <v>50</v>
      </c>
      <c r="C5326" s="102" t="s">
        <v>50</v>
      </c>
      <c r="G5326" s="315"/>
      <c r="H5326" s="114"/>
    </row>
    <row r="5327" spans="1:8" s="135" customFormat="1" x14ac:dyDescent="0.25">
      <c r="A5327" s="120">
        <v>44074</v>
      </c>
      <c r="B5327" s="121" t="s">
        <v>50</v>
      </c>
      <c r="C5327" s="102" t="s">
        <v>50</v>
      </c>
      <c r="G5327" s="315"/>
      <c r="H5327" s="114"/>
    </row>
    <row r="5328" spans="1:8" s="135" customFormat="1" x14ac:dyDescent="0.25">
      <c r="A5328" s="120">
        <v>44075</v>
      </c>
      <c r="B5328" s="121" t="s">
        <v>50</v>
      </c>
      <c r="C5328" s="102" t="s">
        <v>50</v>
      </c>
      <c r="G5328" s="315"/>
      <c r="H5328" s="114"/>
    </row>
    <row r="5329" spans="1:8" s="135" customFormat="1" x14ac:dyDescent="0.25">
      <c r="A5329" s="120">
        <v>44076</v>
      </c>
      <c r="B5329" s="121" t="s">
        <v>50</v>
      </c>
      <c r="C5329" s="102" t="s">
        <v>50</v>
      </c>
      <c r="G5329" s="315"/>
      <c r="H5329" s="114"/>
    </row>
    <row r="5330" spans="1:8" s="135" customFormat="1" x14ac:dyDescent="0.25">
      <c r="A5330" s="120">
        <v>44077</v>
      </c>
      <c r="B5330" s="121" t="s">
        <v>50</v>
      </c>
      <c r="C5330" s="102" t="s">
        <v>50</v>
      </c>
      <c r="G5330" s="315"/>
      <c r="H5330" s="114"/>
    </row>
    <row r="5331" spans="1:8" s="135" customFormat="1" x14ac:dyDescent="0.25">
      <c r="A5331" s="120">
        <v>44078</v>
      </c>
      <c r="B5331" s="121" t="s">
        <v>50</v>
      </c>
      <c r="C5331" s="102" t="s">
        <v>50</v>
      </c>
      <c r="G5331" s="315"/>
      <c r="H5331" s="114"/>
    </row>
    <row r="5332" spans="1:8" s="135" customFormat="1" x14ac:dyDescent="0.25">
      <c r="A5332" s="120">
        <v>44079</v>
      </c>
      <c r="B5332" s="121" t="s">
        <v>50</v>
      </c>
      <c r="C5332" s="102" t="s">
        <v>50</v>
      </c>
      <c r="G5332" s="315"/>
      <c r="H5332" s="114"/>
    </row>
    <row r="5333" spans="1:8" s="135" customFormat="1" x14ac:dyDescent="0.25">
      <c r="A5333" s="120">
        <v>44080</v>
      </c>
      <c r="B5333" s="121" t="s">
        <v>50</v>
      </c>
      <c r="C5333" s="102" t="s">
        <v>50</v>
      </c>
      <c r="G5333" s="315"/>
      <c r="H5333" s="114"/>
    </row>
    <row r="5334" spans="1:8" s="135" customFormat="1" x14ac:dyDescent="0.25">
      <c r="A5334" s="120">
        <v>44081</v>
      </c>
      <c r="B5334" s="121" t="s">
        <v>50</v>
      </c>
      <c r="C5334" s="102" t="s">
        <v>50</v>
      </c>
      <c r="G5334" s="315"/>
      <c r="H5334" s="114"/>
    </row>
    <row r="5335" spans="1:8" s="135" customFormat="1" x14ac:dyDescent="0.25">
      <c r="A5335" s="120">
        <v>44082</v>
      </c>
      <c r="B5335" s="121" t="s">
        <v>50</v>
      </c>
      <c r="C5335" s="102" t="s">
        <v>50</v>
      </c>
      <c r="G5335" s="315"/>
      <c r="H5335" s="114"/>
    </row>
    <row r="5336" spans="1:8" s="135" customFormat="1" x14ac:dyDescent="0.25">
      <c r="A5336" s="120">
        <v>44083</v>
      </c>
      <c r="B5336" s="121" t="s">
        <v>50</v>
      </c>
      <c r="C5336" s="102" t="s">
        <v>50</v>
      </c>
      <c r="G5336" s="315"/>
      <c r="H5336" s="114"/>
    </row>
    <row r="5337" spans="1:8" s="135" customFormat="1" x14ac:dyDescent="0.25">
      <c r="A5337" s="120">
        <v>44084</v>
      </c>
      <c r="B5337" s="121" t="s">
        <v>50</v>
      </c>
      <c r="C5337" s="102" t="s">
        <v>50</v>
      </c>
      <c r="G5337" s="315"/>
      <c r="H5337" s="114"/>
    </row>
    <row r="5338" spans="1:8" s="135" customFormat="1" x14ac:dyDescent="0.25">
      <c r="A5338" s="120">
        <v>44085</v>
      </c>
      <c r="B5338" s="121" t="s">
        <v>50</v>
      </c>
      <c r="C5338" s="102" t="s">
        <v>50</v>
      </c>
      <c r="G5338" s="315"/>
      <c r="H5338" s="114"/>
    </row>
    <row r="5339" spans="1:8" s="135" customFormat="1" x14ac:dyDescent="0.25">
      <c r="A5339" s="120">
        <v>44086</v>
      </c>
      <c r="B5339" s="121" t="s">
        <v>50</v>
      </c>
      <c r="C5339" s="102" t="s">
        <v>50</v>
      </c>
      <c r="G5339" s="315"/>
      <c r="H5339" s="114"/>
    </row>
    <row r="5340" spans="1:8" s="135" customFormat="1" x14ac:dyDescent="0.25">
      <c r="A5340" s="120">
        <v>44087</v>
      </c>
      <c r="B5340" s="121" t="s">
        <v>50</v>
      </c>
      <c r="C5340" s="102" t="s">
        <v>50</v>
      </c>
      <c r="G5340" s="315"/>
      <c r="H5340" s="114"/>
    </row>
    <row r="5341" spans="1:8" s="135" customFormat="1" x14ac:dyDescent="0.25">
      <c r="A5341" s="120">
        <v>44088</v>
      </c>
      <c r="B5341" s="121" t="s">
        <v>50</v>
      </c>
      <c r="C5341" s="102" t="s">
        <v>50</v>
      </c>
      <c r="G5341" s="315"/>
      <c r="H5341" s="114"/>
    </row>
    <row r="5342" spans="1:8" s="135" customFormat="1" x14ac:dyDescent="0.25">
      <c r="A5342" s="120">
        <v>44089</v>
      </c>
      <c r="B5342" s="121" t="s">
        <v>50</v>
      </c>
      <c r="C5342" s="102" t="s">
        <v>50</v>
      </c>
      <c r="G5342" s="315"/>
      <c r="H5342" s="114"/>
    </row>
    <row r="5343" spans="1:8" s="135" customFormat="1" x14ac:dyDescent="0.25">
      <c r="A5343" s="120">
        <v>44095</v>
      </c>
      <c r="B5343" s="121" t="s">
        <v>50</v>
      </c>
      <c r="C5343" s="102" t="s">
        <v>50</v>
      </c>
      <c r="G5343" s="315"/>
      <c r="H5343" s="114"/>
    </row>
    <row r="5344" spans="1:8" s="135" customFormat="1" x14ac:dyDescent="0.25">
      <c r="A5344" s="120">
        <v>44097</v>
      </c>
      <c r="B5344" s="121" t="s">
        <v>50</v>
      </c>
      <c r="C5344" s="102" t="s">
        <v>50</v>
      </c>
      <c r="G5344" s="315"/>
      <c r="H5344" s="114"/>
    </row>
    <row r="5345" spans="1:8" s="135" customFormat="1" x14ac:dyDescent="0.25">
      <c r="A5345" s="120">
        <v>44100</v>
      </c>
      <c r="B5345" s="121" t="s">
        <v>50</v>
      </c>
      <c r="C5345" s="102" t="s">
        <v>50</v>
      </c>
      <c r="G5345" s="315"/>
      <c r="H5345" s="114"/>
    </row>
    <row r="5346" spans="1:8" s="135" customFormat="1" x14ac:dyDescent="0.25">
      <c r="A5346" s="120">
        <v>44102</v>
      </c>
      <c r="B5346" s="121" t="s">
        <v>50</v>
      </c>
      <c r="C5346" s="102" t="s">
        <v>50</v>
      </c>
      <c r="G5346" s="315"/>
      <c r="H5346" s="114"/>
    </row>
    <row r="5347" spans="1:8" s="135" customFormat="1" x14ac:dyDescent="0.25">
      <c r="A5347" s="120">
        <v>44104</v>
      </c>
      <c r="B5347" s="121" t="s">
        <v>50</v>
      </c>
      <c r="C5347" s="102" t="s">
        <v>50</v>
      </c>
      <c r="G5347" s="315"/>
      <c r="H5347" s="114"/>
    </row>
    <row r="5348" spans="1:8" s="135" customFormat="1" x14ac:dyDescent="0.25">
      <c r="A5348" s="120">
        <v>44106</v>
      </c>
      <c r="B5348" s="121" t="s">
        <v>50</v>
      </c>
      <c r="C5348" s="102" t="s">
        <v>50</v>
      </c>
      <c r="G5348" s="315"/>
      <c r="H5348" s="114"/>
    </row>
    <row r="5349" spans="1:8" s="135" customFormat="1" x14ac:dyDescent="0.25">
      <c r="A5349" s="120">
        <v>44109</v>
      </c>
      <c r="B5349" s="121" t="s">
        <v>50</v>
      </c>
      <c r="C5349" s="102" t="s">
        <v>50</v>
      </c>
      <c r="G5349" s="315"/>
      <c r="H5349" s="114"/>
    </row>
    <row r="5350" spans="1:8" s="135" customFormat="1" x14ac:dyDescent="0.25">
      <c r="A5350" s="120">
        <v>44116</v>
      </c>
      <c r="B5350" s="121" t="s">
        <v>50</v>
      </c>
      <c r="C5350" s="102" t="s">
        <v>50</v>
      </c>
      <c r="G5350" s="315"/>
      <c r="H5350" s="114"/>
    </row>
    <row r="5351" spans="1:8" s="135" customFormat="1" x14ac:dyDescent="0.25">
      <c r="A5351" s="120">
        <v>44123</v>
      </c>
      <c r="B5351" s="121" t="s">
        <v>50</v>
      </c>
      <c r="C5351" s="102" t="s">
        <v>50</v>
      </c>
      <c r="G5351" s="315"/>
      <c r="H5351" s="114"/>
    </row>
    <row r="5352" spans="1:8" s="135" customFormat="1" x14ac:dyDescent="0.25">
      <c r="A5352" s="120">
        <v>44128</v>
      </c>
      <c r="B5352" s="121" t="s">
        <v>50</v>
      </c>
      <c r="C5352" s="102" t="s">
        <v>50</v>
      </c>
      <c r="G5352" s="315"/>
      <c r="H5352" s="114"/>
    </row>
    <row r="5353" spans="1:8" s="135" customFormat="1" x14ac:dyDescent="0.25">
      <c r="A5353" s="120">
        <v>44131</v>
      </c>
      <c r="B5353" s="121" t="s">
        <v>50</v>
      </c>
      <c r="C5353" s="102" t="s">
        <v>50</v>
      </c>
      <c r="G5353" s="315"/>
      <c r="H5353" s="114"/>
    </row>
    <row r="5354" spans="1:8" s="135" customFormat="1" x14ac:dyDescent="0.25">
      <c r="A5354" s="120">
        <v>44133</v>
      </c>
      <c r="B5354" s="121" t="s">
        <v>50</v>
      </c>
      <c r="C5354" s="102" t="s">
        <v>50</v>
      </c>
      <c r="G5354" s="315"/>
      <c r="H5354" s="114"/>
    </row>
    <row r="5355" spans="1:8" s="135" customFormat="1" x14ac:dyDescent="0.25">
      <c r="A5355" s="120">
        <v>44137</v>
      </c>
      <c r="B5355" s="121" t="s">
        <v>50</v>
      </c>
      <c r="C5355" s="102" t="s">
        <v>50</v>
      </c>
      <c r="G5355" s="315"/>
      <c r="H5355" s="114"/>
    </row>
    <row r="5356" spans="1:8" s="135" customFormat="1" x14ac:dyDescent="0.25">
      <c r="A5356" s="120">
        <v>44139</v>
      </c>
      <c r="B5356" s="121" t="s">
        <v>50</v>
      </c>
      <c r="C5356" s="102" t="s">
        <v>50</v>
      </c>
      <c r="G5356" s="315"/>
      <c r="H5356" s="114"/>
    </row>
    <row r="5357" spans="1:8" s="135" customFormat="1" x14ac:dyDescent="0.25">
      <c r="A5357" s="120">
        <v>44140</v>
      </c>
      <c r="B5357" s="121" t="s">
        <v>50</v>
      </c>
      <c r="C5357" s="102" t="s">
        <v>50</v>
      </c>
      <c r="G5357" s="315"/>
      <c r="H5357" s="114"/>
    </row>
    <row r="5358" spans="1:8" s="135" customFormat="1" x14ac:dyDescent="0.25">
      <c r="A5358" s="120">
        <v>44144</v>
      </c>
      <c r="B5358" s="121" t="s">
        <v>50</v>
      </c>
      <c r="C5358" s="102" t="s">
        <v>50</v>
      </c>
      <c r="G5358" s="315"/>
      <c r="H5358" s="114"/>
    </row>
    <row r="5359" spans="1:8" s="135" customFormat="1" x14ac:dyDescent="0.25">
      <c r="A5359" s="120">
        <v>44145</v>
      </c>
      <c r="B5359" s="121" t="s">
        <v>50</v>
      </c>
      <c r="C5359" s="102" t="s">
        <v>50</v>
      </c>
      <c r="G5359" s="315"/>
      <c r="H5359" s="114"/>
    </row>
    <row r="5360" spans="1:8" s="135" customFormat="1" x14ac:dyDescent="0.25">
      <c r="A5360" s="120">
        <v>44146</v>
      </c>
      <c r="B5360" s="121" t="s">
        <v>50</v>
      </c>
      <c r="C5360" s="102" t="s">
        <v>50</v>
      </c>
      <c r="G5360" s="315"/>
      <c r="H5360" s="114"/>
    </row>
    <row r="5361" spans="1:8" s="135" customFormat="1" x14ac:dyDescent="0.25">
      <c r="A5361" s="120">
        <v>44148</v>
      </c>
      <c r="B5361" s="121" t="s">
        <v>50</v>
      </c>
      <c r="C5361" s="102" t="s">
        <v>50</v>
      </c>
      <c r="G5361" s="315"/>
      <c r="H5361" s="114"/>
    </row>
    <row r="5362" spans="1:8" s="135" customFormat="1" x14ac:dyDescent="0.25">
      <c r="A5362" s="120">
        <v>44150</v>
      </c>
      <c r="B5362" s="121" t="s">
        <v>50</v>
      </c>
      <c r="C5362" s="102" t="s">
        <v>50</v>
      </c>
      <c r="G5362" s="315"/>
      <c r="H5362" s="114"/>
    </row>
    <row r="5363" spans="1:8" s="135" customFormat="1" x14ac:dyDescent="0.25">
      <c r="A5363" s="120">
        <v>44152</v>
      </c>
      <c r="B5363" s="121" t="s">
        <v>50</v>
      </c>
      <c r="C5363" s="102" t="s">
        <v>50</v>
      </c>
      <c r="G5363" s="315"/>
      <c r="H5363" s="114"/>
    </row>
    <row r="5364" spans="1:8" s="135" customFormat="1" x14ac:dyDescent="0.25">
      <c r="A5364" s="120">
        <v>44154</v>
      </c>
      <c r="B5364" s="121" t="s">
        <v>50</v>
      </c>
      <c r="C5364" s="102" t="s">
        <v>50</v>
      </c>
      <c r="G5364" s="315"/>
      <c r="H5364" s="114"/>
    </row>
    <row r="5365" spans="1:8" s="135" customFormat="1" x14ac:dyDescent="0.25">
      <c r="A5365" s="120">
        <v>44156</v>
      </c>
      <c r="B5365" s="121" t="s">
        <v>50</v>
      </c>
      <c r="C5365" s="102" t="s">
        <v>50</v>
      </c>
      <c r="G5365" s="315"/>
      <c r="H5365" s="114"/>
    </row>
    <row r="5366" spans="1:8" s="135" customFormat="1" x14ac:dyDescent="0.25">
      <c r="A5366" s="120">
        <v>44158</v>
      </c>
      <c r="B5366" s="121" t="s">
        <v>50</v>
      </c>
      <c r="C5366" s="102" t="s">
        <v>50</v>
      </c>
      <c r="G5366" s="315"/>
      <c r="H5366" s="114"/>
    </row>
    <row r="5367" spans="1:8" s="135" customFormat="1" x14ac:dyDescent="0.25">
      <c r="A5367" s="120">
        <v>44159</v>
      </c>
      <c r="B5367" s="121" t="s">
        <v>50</v>
      </c>
      <c r="C5367" s="102" t="s">
        <v>50</v>
      </c>
      <c r="G5367" s="315"/>
      <c r="H5367" s="114"/>
    </row>
    <row r="5368" spans="1:8" s="135" customFormat="1" x14ac:dyDescent="0.25">
      <c r="A5368" s="120">
        <v>44160</v>
      </c>
      <c r="B5368" s="121" t="s">
        <v>50</v>
      </c>
      <c r="C5368" s="102" t="s">
        <v>50</v>
      </c>
      <c r="G5368" s="315"/>
      <c r="H5368" s="114"/>
    </row>
    <row r="5369" spans="1:8" s="135" customFormat="1" x14ac:dyDescent="0.25">
      <c r="A5369" s="120">
        <v>44162</v>
      </c>
      <c r="B5369" s="121" t="s">
        <v>50</v>
      </c>
      <c r="C5369" s="102" t="s">
        <v>50</v>
      </c>
      <c r="G5369" s="315"/>
      <c r="H5369" s="114"/>
    </row>
    <row r="5370" spans="1:8" s="135" customFormat="1" x14ac:dyDescent="0.25">
      <c r="A5370" s="120">
        <v>44164</v>
      </c>
      <c r="B5370" s="121" t="s">
        <v>50</v>
      </c>
      <c r="C5370" s="102" t="s">
        <v>50</v>
      </c>
      <c r="G5370" s="315"/>
      <c r="H5370" s="114"/>
    </row>
    <row r="5371" spans="1:8" s="135" customFormat="1" x14ac:dyDescent="0.25">
      <c r="A5371" s="120">
        <v>44165</v>
      </c>
      <c r="B5371" s="121" t="s">
        <v>50</v>
      </c>
      <c r="C5371" s="102" t="s">
        <v>50</v>
      </c>
      <c r="G5371" s="315"/>
      <c r="H5371" s="114"/>
    </row>
    <row r="5372" spans="1:8" s="135" customFormat="1" x14ac:dyDescent="0.25">
      <c r="A5372" s="120">
        <v>44167</v>
      </c>
      <c r="B5372" s="121" t="s">
        <v>50</v>
      </c>
      <c r="C5372" s="102" t="s">
        <v>50</v>
      </c>
      <c r="G5372" s="315"/>
      <c r="H5372" s="114"/>
    </row>
    <row r="5373" spans="1:8" s="135" customFormat="1" x14ac:dyDescent="0.25">
      <c r="A5373" s="120">
        <v>44169</v>
      </c>
      <c r="B5373" s="121" t="s">
        <v>50</v>
      </c>
      <c r="C5373" s="102" t="s">
        <v>50</v>
      </c>
      <c r="G5373" s="315"/>
      <c r="H5373" s="114"/>
    </row>
    <row r="5374" spans="1:8" s="135" customFormat="1" x14ac:dyDescent="0.25">
      <c r="A5374" s="120">
        <v>44171</v>
      </c>
      <c r="B5374" s="121" t="s">
        <v>50</v>
      </c>
      <c r="C5374" s="102" t="s">
        <v>50</v>
      </c>
      <c r="G5374" s="315"/>
      <c r="H5374" s="114"/>
    </row>
    <row r="5375" spans="1:8" s="135" customFormat="1" x14ac:dyDescent="0.25">
      <c r="A5375" s="120">
        <v>44174</v>
      </c>
      <c r="B5375" s="121" t="s">
        <v>50</v>
      </c>
      <c r="C5375" s="102" t="s">
        <v>50</v>
      </c>
      <c r="G5375" s="315"/>
      <c r="H5375" s="114"/>
    </row>
    <row r="5376" spans="1:8" s="135" customFormat="1" x14ac:dyDescent="0.25">
      <c r="A5376" s="120">
        <v>44178</v>
      </c>
      <c r="B5376" s="121" t="s">
        <v>50</v>
      </c>
      <c r="C5376" s="102" t="s">
        <v>50</v>
      </c>
      <c r="G5376" s="315"/>
      <c r="H5376" s="114"/>
    </row>
    <row r="5377" spans="1:8" s="135" customFormat="1" x14ac:dyDescent="0.25">
      <c r="A5377" s="120">
        <v>44179</v>
      </c>
      <c r="B5377" s="121" t="s">
        <v>50</v>
      </c>
      <c r="C5377" s="102" t="s">
        <v>50</v>
      </c>
      <c r="G5377" s="315"/>
      <c r="H5377" s="114"/>
    </row>
    <row r="5378" spans="1:8" s="135" customFormat="1" x14ac:dyDescent="0.25">
      <c r="A5378" s="120">
        <v>43903</v>
      </c>
      <c r="B5378" s="121" t="s">
        <v>27</v>
      </c>
      <c r="C5378" s="102" t="s">
        <v>43</v>
      </c>
      <c r="G5378" s="315"/>
      <c r="H5378" s="114"/>
    </row>
    <row r="5379" spans="1:8" s="135" customFormat="1" x14ac:dyDescent="0.25">
      <c r="A5379" s="120">
        <v>43907</v>
      </c>
      <c r="B5379" s="121" t="s">
        <v>27</v>
      </c>
      <c r="C5379" s="102" t="s">
        <v>43</v>
      </c>
      <c r="G5379" s="315"/>
      <c r="H5379" s="114"/>
    </row>
    <row r="5380" spans="1:8" s="135" customFormat="1" x14ac:dyDescent="0.25">
      <c r="A5380" s="120">
        <v>43910</v>
      </c>
      <c r="B5380" s="121" t="s">
        <v>27</v>
      </c>
      <c r="C5380" s="102" t="s">
        <v>43</v>
      </c>
      <c r="G5380" s="315"/>
      <c r="H5380" s="114"/>
    </row>
    <row r="5381" spans="1:8" s="135" customFormat="1" x14ac:dyDescent="0.25">
      <c r="A5381" s="120">
        <v>43915</v>
      </c>
      <c r="B5381" s="121" t="s">
        <v>27</v>
      </c>
      <c r="C5381" s="102" t="s">
        <v>43</v>
      </c>
      <c r="G5381" s="315"/>
      <c r="H5381" s="114"/>
    </row>
    <row r="5382" spans="1:8" s="135" customFormat="1" x14ac:dyDescent="0.25">
      <c r="A5382" s="120">
        <v>43916</v>
      </c>
      <c r="B5382" s="121" t="s">
        <v>27</v>
      </c>
      <c r="C5382" s="102" t="s">
        <v>43</v>
      </c>
      <c r="G5382" s="315"/>
      <c r="H5382" s="114"/>
    </row>
    <row r="5383" spans="1:8" s="135" customFormat="1" x14ac:dyDescent="0.25">
      <c r="A5383" s="120">
        <v>43920</v>
      </c>
      <c r="B5383" s="121" t="s">
        <v>27</v>
      </c>
      <c r="C5383" s="102" t="s">
        <v>43</v>
      </c>
      <c r="G5383" s="315"/>
      <c r="H5383" s="114"/>
    </row>
    <row r="5384" spans="1:8" s="135" customFormat="1" x14ac:dyDescent="0.25">
      <c r="A5384" s="120">
        <v>43923</v>
      </c>
      <c r="B5384" s="121" t="s">
        <v>27</v>
      </c>
      <c r="C5384" s="102" t="s">
        <v>43</v>
      </c>
      <c r="G5384" s="315"/>
      <c r="H5384" s="114"/>
    </row>
    <row r="5385" spans="1:8" s="135" customFormat="1" x14ac:dyDescent="0.25">
      <c r="A5385" s="120">
        <v>43924</v>
      </c>
      <c r="B5385" s="121" t="s">
        <v>27</v>
      </c>
      <c r="C5385" s="102" t="s">
        <v>43</v>
      </c>
      <c r="G5385" s="315"/>
      <c r="H5385" s="114"/>
    </row>
    <row r="5386" spans="1:8" s="135" customFormat="1" x14ac:dyDescent="0.25">
      <c r="A5386" s="120">
        <v>43926</v>
      </c>
      <c r="B5386" s="121" t="s">
        <v>27</v>
      </c>
      <c r="C5386" s="102" t="s">
        <v>43</v>
      </c>
      <c r="G5386" s="315"/>
      <c r="H5386" s="114"/>
    </row>
    <row r="5387" spans="1:8" s="135" customFormat="1" x14ac:dyDescent="0.25">
      <c r="A5387" s="120">
        <v>43929</v>
      </c>
      <c r="B5387" s="121" t="s">
        <v>27</v>
      </c>
      <c r="C5387" s="102" t="s">
        <v>43</v>
      </c>
      <c r="G5387" s="315"/>
      <c r="H5387" s="114"/>
    </row>
    <row r="5388" spans="1:8" s="135" customFormat="1" x14ac:dyDescent="0.25">
      <c r="A5388" s="120">
        <v>43930</v>
      </c>
      <c r="B5388" s="121" t="s">
        <v>27</v>
      </c>
      <c r="C5388" s="102" t="s">
        <v>43</v>
      </c>
      <c r="G5388" s="315"/>
      <c r="H5388" s="114"/>
    </row>
    <row r="5389" spans="1:8" s="135" customFormat="1" x14ac:dyDescent="0.25">
      <c r="A5389" s="120">
        <v>43936</v>
      </c>
      <c r="B5389" s="121" t="s">
        <v>27</v>
      </c>
      <c r="C5389" s="102" t="s">
        <v>43</v>
      </c>
      <c r="G5389" s="315"/>
      <c r="H5389" s="114"/>
    </row>
    <row r="5390" spans="1:8" s="135" customFormat="1" x14ac:dyDescent="0.25">
      <c r="A5390" s="120">
        <v>43948</v>
      </c>
      <c r="B5390" s="121" t="s">
        <v>27</v>
      </c>
      <c r="C5390" s="102" t="s">
        <v>43</v>
      </c>
      <c r="G5390" s="315"/>
      <c r="H5390" s="114"/>
    </row>
    <row r="5391" spans="1:8" s="135" customFormat="1" x14ac:dyDescent="0.25">
      <c r="A5391" s="120">
        <v>43951</v>
      </c>
      <c r="B5391" s="121" t="s">
        <v>27</v>
      </c>
      <c r="C5391" s="102" t="s">
        <v>43</v>
      </c>
      <c r="G5391" s="315"/>
      <c r="H5391" s="114"/>
    </row>
    <row r="5392" spans="1:8" s="135" customFormat="1" x14ac:dyDescent="0.25">
      <c r="A5392" s="120">
        <v>43953</v>
      </c>
      <c r="B5392" s="121" t="s">
        <v>27</v>
      </c>
      <c r="C5392" s="102" t="s">
        <v>43</v>
      </c>
      <c r="G5392" s="315"/>
      <c r="H5392" s="114"/>
    </row>
    <row r="5393" spans="1:8" s="135" customFormat="1" x14ac:dyDescent="0.25">
      <c r="A5393" s="120">
        <v>43956</v>
      </c>
      <c r="B5393" s="121" t="s">
        <v>27</v>
      </c>
      <c r="C5393" s="102" t="s">
        <v>43</v>
      </c>
      <c r="G5393" s="315"/>
      <c r="H5393" s="114"/>
    </row>
    <row r="5394" spans="1:8" s="135" customFormat="1" x14ac:dyDescent="0.25">
      <c r="A5394" s="120">
        <v>43963</v>
      </c>
      <c r="B5394" s="121" t="s">
        <v>27</v>
      </c>
      <c r="C5394" s="102" t="s">
        <v>43</v>
      </c>
      <c r="G5394" s="315"/>
      <c r="H5394" s="114"/>
    </row>
    <row r="5395" spans="1:8" s="135" customFormat="1" x14ac:dyDescent="0.25">
      <c r="A5395" s="120">
        <v>43979</v>
      </c>
      <c r="B5395" s="121" t="s">
        <v>27</v>
      </c>
      <c r="C5395" s="102" t="s">
        <v>43</v>
      </c>
      <c r="G5395" s="315"/>
      <c r="H5395" s="114"/>
    </row>
    <row r="5396" spans="1:8" s="135" customFormat="1" x14ac:dyDescent="0.25">
      <c r="A5396" s="120">
        <v>43981</v>
      </c>
      <c r="B5396" s="121" t="s">
        <v>27</v>
      </c>
      <c r="C5396" s="102" t="s">
        <v>43</v>
      </c>
      <c r="G5396" s="315"/>
      <c r="H5396" s="114"/>
    </row>
    <row r="5397" spans="1:8" s="135" customFormat="1" x14ac:dyDescent="0.25">
      <c r="A5397" s="120">
        <v>43986</v>
      </c>
      <c r="B5397" s="121" t="s">
        <v>27</v>
      </c>
      <c r="C5397" s="102" t="s">
        <v>43</v>
      </c>
      <c r="G5397" s="315"/>
      <c r="H5397" s="114"/>
    </row>
    <row r="5398" spans="1:8" s="135" customFormat="1" x14ac:dyDescent="0.25">
      <c r="A5398" s="120">
        <v>43987</v>
      </c>
      <c r="B5398" s="121" t="s">
        <v>27</v>
      </c>
      <c r="C5398" s="102" t="s">
        <v>43</v>
      </c>
      <c r="G5398" s="315"/>
      <c r="H5398" s="114"/>
    </row>
    <row r="5399" spans="1:8" s="135" customFormat="1" x14ac:dyDescent="0.25">
      <c r="A5399" s="120">
        <v>43988</v>
      </c>
      <c r="B5399" s="121" t="s">
        <v>27</v>
      </c>
      <c r="C5399" s="102" t="s">
        <v>43</v>
      </c>
      <c r="G5399" s="315"/>
      <c r="H5399" s="114"/>
    </row>
    <row r="5400" spans="1:8" s="135" customFormat="1" x14ac:dyDescent="0.25">
      <c r="A5400" s="120">
        <v>43989</v>
      </c>
      <c r="B5400" s="121" t="s">
        <v>27</v>
      </c>
      <c r="C5400" s="102" t="s">
        <v>43</v>
      </c>
      <c r="G5400" s="315"/>
      <c r="H5400" s="114"/>
    </row>
    <row r="5401" spans="1:8" s="135" customFormat="1" x14ac:dyDescent="0.25">
      <c r="A5401" s="120">
        <v>43990</v>
      </c>
      <c r="B5401" s="121" t="s">
        <v>27</v>
      </c>
      <c r="C5401" s="102" t="s">
        <v>43</v>
      </c>
      <c r="G5401" s="315"/>
      <c r="H5401" s="114"/>
    </row>
    <row r="5402" spans="1:8" s="135" customFormat="1" x14ac:dyDescent="0.25">
      <c r="A5402" s="120">
        <v>43991</v>
      </c>
      <c r="B5402" s="121" t="s">
        <v>27</v>
      </c>
      <c r="C5402" s="102" t="s">
        <v>43</v>
      </c>
      <c r="G5402" s="315"/>
      <c r="H5402" s="114"/>
    </row>
    <row r="5403" spans="1:8" s="135" customFormat="1" x14ac:dyDescent="0.25">
      <c r="A5403" s="120">
        <v>43992</v>
      </c>
      <c r="B5403" s="121" t="s">
        <v>27</v>
      </c>
      <c r="C5403" s="102" t="s">
        <v>43</v>
      </c>
      <c r="G5403" s="315"/>
      <c r="H5403" s="114"/>
    </row>
    <row r="5404" spans="1:8" s="135" customFormat="1" x14ac:dyDescent="0.25">
      <c r="A5404" s="120">
        <v>43994</v>
      </c>
      <c r="B5404" s="121" t="s">
        <v>27</v>
      </c>
      <c r="C5404" s="102" t="s">
        <v>43</v>
      </c>
      <c r="G5404" s="315"/>
      <c r="H5404" s="114"/>
    </row>
    <row r="5405" spans="1:8" s="135" customFormat="1" x14ac:dyDescent="0.25">
      <c r="A5405" s="120">
        <v>43995</v>
      </c>
      <c r="B5405" s="121" t="s">
        <v>27</v>
      </c>
      <c r="C5405" s="102" t="s">
        <v>43</v>
      </c>
      <c r="G5405" s="315"/>
      <c r="H5405" s="114"/>
    </row>
    <row r="5406" spans="1:8" s="135" customFormat="1" x14ac:dyDescent="0.25">
      <c r="A5406" s="120">
        <v>43996</v>
      </c>
      <c r="B5406" s="121" t="s">
        <v>27</v>
      </c>
      <c r="C5406" s="102" t="s">
        <v>43</v>
      </c>
      <c r="G5406" s="315"/>
      <c r="H5406" s="114"/>
    </row>
    <row r="5407" spans="1:8" s="135" customFormat="1" x14ac:dyDescent="0.25">
      <c r="A5407" s="120">
        <v>43998</v>
      </c>
      <c r="B5407" s="121" t="s">
        <v>27</v>
      </c>
      <c r="C5407" s="102" t="s">
        <v>43</v>
      </c>
      <c r="G5407" s="315"/>
      <c r="H5407" s="114"/>
    </row>
    <row r="5408" spans="1:8" s="135" customFormat="1" x14ac:dyDescent="0.25">
      <c r="A5408" s="120">
        <v>43999</v>
      </c>
      <c r="B5408" s="121" t="s">
        <v>27</v>
      </c>
      <c r="C5408" s="102" t="s">
        <v>43</v>
      </c>
      <c r="G5408" s="315"/>
      <c r="H5408" s="114"/>
    </row>
    <row r="5409" spans="1:8" s="135" customFormat="1" x14ac:dyDescent="0.25">
      <c r="A5409" s="120">
        <v>44000</v>
      </c>
      <c r="B5409" s="121" t="s">
        <v>27</v>
      </c>
      <c r="C5409" s="102" t="s">
        <v>43</v>
      </c>
      <c r="G5409" s="315"/>
      <c r="H5409" s="114"/>
    </row>
    <row r="5410" spans="1:8" s="135" customFormat="1" x14ac:dyDescent="0.25">
      <c r="A5410" s="120">
        <v>44001</v>
      </c>
      <c r="B5410" s="121" t="s">
        <v>27</v>
      </c>
      <c r="C5410" s="102" t="s">
        <v>43</v>
      </c>
      <c r="G5410" s="315"/>
      <c r="H5410" s="114"/>
    </row>
    <row r="5411" spans="1:8" s="135" customFormat="1" x14ac:dyDescent="0.25">
      <c r="A5411" s="120">
        <v>44002</v>
      </c>
      <c r="B5411" s="121" t="s">
        <v>27</v>
      </c>
      <c r="C5411" s="102" t="s">
        <v>43</v>
      </c>
      <c r="G5411" s="315"/>
      <c r="H5411" s="114"/>
    </row>
    <row r="5412" spans="1:8" s="135" customFormat="1" x14ac:dyDescent="0.25">
      <c r="A5412" s="120">
        <v>44003</v>
      </c>
      <c r="B5412" s="121" t="s">
        <v>27</v>
      </c>
      <c r="C5412" s="102" t="s">
        <v>43</v>
      </c>
      <c r="G5412" s="315"/>
      <c r="H5412" s="114"/>
    </row>
    <row r="5413" spans="1:8" s="135" customFormat="1" x14ac:dyDescent="0.25">
      <c r="A5413" s="120">
        <v>44004</v>
      </c>
      <c r="B5413" s="121" t="s">
        <v>27</v>
      </c>
      <c r="C5413" s="102" t="s">
        <v>43</v>
      </c>
      <c r="G5413" s="315"/>
      <c r="H5413" s="114"/>
    </row>
    <row r="5414" spans="1:8" s="135" customFormat="1" x14ac:dyDescent="0.25">
      <c r="A5414" s="120">
        <v>44006</v>
      </c>
      <c r="B5414" s="121" t="s">
        <v>27</v>
      </c>
      <c r="C5414" s="102" t="s">
        <v>43</v>
      </c>
      <c r="G5414" s="315"/>
      <c r="H5414" s="114"/>
    </row>
    <row r="5415" spans="1:8" s="135" customFormat="1" x14ac:dyDescent="0.25">
      <c r="A5415" s="120">
        <v>44007</v>
      </c>
      <c r="B5415" s="121" t="s">
        <v>27</v>
      </c>
      <c r="C5415" s="102" t="s">
        <v>43</v>
      </c>
      <c r="G5415" s="315"/>
      <c r="H5415" s="114"/>
    </row>
    <row r="5416" spans="1:8" s="135" customFormat="1" x14ac:dyDescent="0.25">
      <c r="A5416" s="120">
        <v>44008</v>
      </c>
      <c r="B5416" s="121" t="s">
        <v>27</v>
      </c>
      <c r="C5416" s="102" t="s">
        <v>43</v>
      </c>
      <c r="G5416" s="315"/>
      <c r="H5416" s="114"/>
    </row>
    <row r="5417" spans="1:8" s="135" customFormat="1" x14ac:dyDescent="0.25">
      <c r="A5417" s="120">
        <v>44009</v>
      </c>
      <c r="B5417" s="121" t="s">
        <v>27</v>
      </c>
      <c r="C5417" s="102" t="s">
        <v>43</v>
      </c>
      <c r="G5417" s="315"/>
      <c r="H5417" s="114"/>
    </row>
    <row r="5418" spans="1:8" s="135" customFormat="1" x14ac:dyDescent="0.25">
      <c r="A5418" s="120">
        <v>44010</v>
      </c>
      <c r="B5418" s="121" t="s">
        <v>27</v>
      </c>
      <c r="C5418" s="102" t="s">
        <v>43</v>
      </c>
      <c r="G5418" s="315"/>
      <c r="H5418" s="114"/>
    </row>
    <row r="5419" spans="1:8" s="135" customFormat="1" x14ac:dyDescent="0.25">
      <c r="A5419" s="120">
        <v>44011</v>
      </c>
      <c r="B5419" s="121" t="s">
        <v>27</v>
      </c>
      <c r="C5419" s="102" t="s">
        <v>43</v>
      </c>
      <c r="G5419" s="315"/>
      <c r="H5419" s="114"/>
    </row>
    <row r="5420" spans="1:8" s="135" customFormat="1" x14ac:dyDescent="0.25">
      <c r="A5420" s="120">
        <v>44012</v>
      </c>
      <c r="B5420" s="121" t="s">
        <v>27</v>
      </c>
      <c r="C5420" s="102" t="s">
        <v>43</v>
      </c>
      <c r="G5420" s="315"/>
      <c r="H5420" s="114"/>
    </row>
    <row r="5421" spans="1:8" s="135" customFormat="1" x14ac:dyDescent="0.25">
      <c r="A5421" s="120">
        <v>44013</v>
      </c>
      <c r="B5421" s="121" t="s">
        <v>27</v>
      </c>
      <c r="C5421" s="102" t="s">
        <v>43</v>
      </c>
      <c r="G5421" s="315"/>
      <c r="H5421" s="114"/>
    </row>
    <row r="5422" spans="1:8" s="135" customFormat="1" x14ac:dyDescent="0.25">
      <c r="A5422" s="120">
        <v>44014</v>
      </c>
      <c r="B5422" s="121" t="s">
        <v>27</v>
      </c>
      <c r="C5422" s="102" t="s">
        <v>43</v>
      </c>
      <c r="G5422" s="315"/>
      <c r="H5422" s="114"/>
    </row>
    <row r="5423" spans="1:8" s="135" customFormat="1" x14ac:dyDescent="0.25">
      <c r="A5423" s="120">
        <v>44015</v>
      </c>
      <c r="B5423" s="121" t="s">
        <v>27</v>
      </c>
      <c r="C5423" s="102" t="s">
        <v>43</v>
      </c>
      <c r="G5423" s="315"/>
      <c r="H5423" s="114"/>
    </row>
    <row r="5424" spans="1:8" s="135" customFormat="1" x14ac:dyDescent="0.25">
      <c r="A5424" s="120">
        <v>44016</v>
      </c>
      <c r="B5424" s="121" t="s">
        <v>27</v>
      </c>
      <c r="C5424" s="102" t="s">
        <v>43</v>
      </c>
      <c r="G5424" s="315"/>
      <c r="H5424" s="114"/>
    </row>
    <row r="5425" spans="1:8" s="135" customFormat="1" x14ac:dyDescent="0.25">
      <c r="A5425" s="120">
        <v>44017</v>
      </c>
      <c r="B5425" s="121" t="s">
        <v>27</v>
      </c>
      <c r="C5425" s="102" t="s">
        <v>43</v>
      </c>
      <c r="G5425" s="315"/>
      <c r="H5425" s="114"/>
    </row>
    <row r="5426" spans="1:8" s="135" customFormat="1" x14ac:dyDescent="0.25">
      <c r="A5426" s="120">
        <v>44018</v>
      </c>
      <c r="B5426" s="121" t="s">
        <v>27</v>
      </c>
      <c r="C5426" s="102" t="s">
        <v>43</v>
      </c>
      <c r="G5426" s="315"/>
      <c r="H5426" s="114"/>
    </row>
    <row r="5427" spans="1:8" s="135" customFormat="1" x14ac:dyDescent="0.25">
      <c r="A5427" s="120">
        <v>44019</v>
      </c>
      <c r="B5427" s="121" t="s">
        <v>27</v>
      </c>
      <c r="C5427" s="102" t="s">
        <v>43</v>
      </c>
      <c r="G5427" s="315"/>
      <c r="H5427" s="114"/>
    </row>
    <row r="5428" spans="1:8" s="135" customFormat="1" x14ac:dyDescent="0.25">
      <c r="A5428" s="120">
        <v>44020</v>
      </c>
      <c r="B5428" s="121" t="s">
        <v>27</v>
      </c>
      <c r="C5428" s="102" t="s">
        <v>43</v>
      </c>
      <c r="G5428" s="315"/>
      <c r="H5428" s="114"/>
    </row>
    <row r="5429" spans="1:8" s="135" customFormat="1" x14ac:dyDescent="0.25">
      <c r="A5429" s="120">
        <v>44022</v>
      </c>
      <c r="B5429" s="121" t="s">
        <v>27</v>
      </c>
      <c r="C5429" s="102" t="s">
        <v>43</v>
      </c>
      <c r="G5429" s="315"/>
      <c r="H5429" s="114"/>
    </row>
    <row r="5430" spans="1:8" s="135" customFormat="1" x14ac:dyDescent="0.25">
      <c r="A5430" s="120">
        <v>44027</v>
      </c>
      <c r="B5430" s="121" t="s">
        <v>27</v>
      </c>
      <c r="C5430" s="102" t="s">
        <v>43</v>
      </c>
      <c r="G5430" s="315"/>
      <c r="H5430" s="114"/>
    </row>
    <row r="5431" spans="1:8" s="135" customFormat="1" x14ac:dyDescent="0.25">
      <c r="A5431" s="120">
        <v>44028</v>
      </c>
      <c r="B5431" s="121" t="s">
        <v>27</v>
      </c>
      <c r="C5431" s="102" t="s">
        <v>43</v>
      </c>
      <c r="G5431" s="315"/>
      <c r="H5431" s="114"/>
    </row>
    <row r="5432" spans="1:8" s="135" customFormat="1" x14ac:dyDescent="0.25">
      <c r="A5432" s="120">
        <v>44029</v>
      </c>
      <c r="B5432" s="121" t="s">
        <v>27</v>
      </c>
      <c r="C5432" s="102" t="s">
        <v>43</v>
      </c>
      <c r="G5432" s="315"/>
      <c r="H5432" s="114"/>
    </row>
    <row r="5433" spans="1:8" s="135" customFormat="1" x14ac:dyDescent="0.25">
      <c r="A5433" s="120">
        <v>44030</v>
      </c>
      <c r="B5433" s="121" t="s">
        <v>27</v>
      </c>
      <c r="C5433" s="102" t="s">
        <v>43</v>
      </c>
      <c r="G5433" s="315"/>
      <c r="H5433" s="114"/>
    </row>
    <row r="5434" spans="1:8" s="135" customFormat="1" x14ac:dyDescent="0.25">
      <c r="A5434" s="120">
        <v>44031</v>
      </c>
      <c r="B5434" s="121" t="s">
        <v>27</v>
      </c>
      <c r="C5434" s="102" t="s">
        <v>43</v>
      </c>
      <c r="G5434" s="315"/>
      <c r="H5434" s="114"/>
    </row>
    <row r="5435" spans="1:8" s="135" customFormat="1" x14ac:dyDescent="0.25">
      <c r="A5435" s="120">
        <v>44032</v>
      </c>
      <c r="B5435" s="121" t="s">
        <v>27</v>
      </c>
      <c r="C5435" s="102" t="s">
        <v>43</v>
      </c>
      <c r="G5435" s="315"/>
      <c r="H5435" s="114"/>
    </row>
    <row r="5436" spans="1:8" s="135" customFormat="1" x14ac:dyDescent="0.25">
      <c r="A5436" s="120">
        <v>44033</v>
      </c>
      <c r="B5436" s="121" t="s">
        <v>27</v>
      </c>
      <c r="C5436" s="102" t="s">
        <v>43</v>
      </c>
      <c r="G5436" s="315"/>
      <c r="H5436" s="114"/>
    </row>
    <row r="5437" spans="1:8" s="135" customFormat="1" x14ac:dyDescent="0.25">
      <c r="A5437" s="120">
        <v>44034</v>
      </c>
      <c r="B5437" s="121" t="s">
        <v>27</v>
      </c>
      <c r="C5437" s="102" t="s">
        <v>43</v>
      </c>
      <c r="G5437" s="315"/>
      <c r="H5437" s="114"/>
    </row>
    <row r="5438" spans="1:8" s="135" customFormat="1" x14ac:dyDescent="0.25">
      <c r="A5438" s="120">
        <v>44035</v>
      </c>
      <c r="B5438" s="121" t="s">
        <v>27</v>
      </c>
      <c r="C5438" s="102" t="s">
        <v>43</v>
      </c>
      <c r="G5438" s="315"/>
      <c r="H5438" s="114"/>
    </row>
    <row r="5439" spans="1:8" s="135" customFormat="1" x14ac:dyDescent="0.25">
      <c r="A5439" s="120">
        <v>44036</v>
      </c>
      <c r="B5439" s="121" t="s">
        <v>27</v>
      </c>
      <c r="C5439" s="102" t="s">
        <v>43</v>
      </c>
      <c r="G5439" s="315"/>
      <c r="H5439" s="114"/>
    </row>
    <row r="5440" spans="1:8" s="135" customFormat="1" x14ac:dyDescent="0.25">
      <c r="A5440" s="120">
        <v>44037</v>
      </c>
      <c r="B5440" s="121" t="s">
        <v>27</v>
      </c>
      <c r="C5440" s="102" t="s">
        <v>43</v>
      </c>
      <c r="G5440" s="315"/>
      <c r="H5440" s="114"/>
    </row>
    <row r="5441" spans="1:8" s="135" customFormat="1" x14ac:dyDescent="0.25">
      <c r="A5441" s="120">
        <v>44038</v>
      </c>
      <c r="B5441" s="121" t="s">
        <v>27</v>
      </c>
      <c r="C5441" s="102" t="s">
        <v>43</v>
      </c>
      <c r="G5441" s="315"/>
      <c r="H5441" s="114"/>
    </row>
    <row r="5442" spans="1:8" s="135" customFormat="1" x14ac:dyDescent="0.25">
      <c r="A5442" s="120">
        <v>44039</v>
      </c>
      <c r="B5442" s="121" t="s">
        <v>27</v>
      </c>
      <c r="C5442" s="102" t="s">
        <v>43</v>
      </c>
      <c r="G5442" s="315"/>
      <c r="H5442" s="114"/>
    </row>
    <row r="5443" spans="1:8" s="135" customFormat="1" x14ac:dyDescent="0.25">
      <c r="A5443" s="120">
        <v>44040</v>
      </c>
      <c r="B5443" s="121" t="s">
        <v>27</v>
      </c>
      <c r="C5443" s="102" t="s">
        <v>43</v>
      </c>
      <c r="G5443" s="315"/>
      <c r="H5443" s="114"/>
    </row>
    <row r="5444" spans="1:8" s="135" customFormat="1" x14ac:dyDescent="0.25">
      <c r="A5444" s="120">
        <v>44041</v>
      </c>
      <c r="B5444" s="121" t="s">
        <v>27</v>
      </c>
      <c r="C5444" s="102" t="s">
        <v>43</v>
      </c>
      <c r="G5444" s="315"/>
      <c r="H5444" s="114"/>
    </row>
    <row r="5445" spans="1:8" s="135" customFormat="1" x14ac:dyDescent="0.25">
      <c r="A5445" s="120">
        <v>44042</v>
      </c>
      <c r="B5445" s="121" t="s">
        <v>27</v>
      </c>
      <c r="C5445" s="102" t="s">
        <v>43</v>
      </c>
      <c r="G5445" s="315"/>
      <c r="H5445" s="114"/>
    </row>
    <row r="5446" spans="1:8" s="135" customFormat="1" x14ac:dyDescent="0.25">
      <c r="A5446" s="120">
        <v>44044</v>
      </c>
      <c r="B5446" s="121" t="s">
        <v>27</v>
      </c>
      <c r="C5446" s="102" t="s">
        <v>43</v>
      </c>
      <c r="G5446" s="315"/>
      <c r="H5446" s="114"/>
    </row>
    <row r="5447" spans="1:8" s="135" customFormat="1" x14ac:dyDescent="0.25">
      <c r="A5447" s="120">
        <v>44045</v>
      </c>
      <c r="B5447" s="121" t="s">
        <v>27</v>
      </c>
      <c r="C5447" s="102" t="s">
        <v>43</v>
      </c>
      <c r="G5447" s="315"/>
      <c r="H5447" s="114"/>
    </row>
    <row r="5448" spans="1:8" s="135" customFormat="1" x14ac:dyDescent="0.25">
      <c r="A5448" s="120">
        <v>44046</v>
      </c>
      <c r="B5448" s="121" t="s">
        <v>27</v>
      </c>
      <c r="C5448" s="102" t="s">
        <v>43</v>
      </c>
      <c r="G5448" s="315"/>
      <c r="H5448" s="114"/>
    </row>
    <row r="5449" spans="1:8" s="135" customFormat="1" x14ac:dyDescent="0.25">
      <c r="A5449" s="120">
        <v>44047</v>
      </c>
      <c r="B5449" s="121" t="s">
        <v>27</v>
      </c>
      <c r="C5449" s="102" t="s">
        <v>43</v>
      </c>
      <c r="G5449" s="315"/>
      <c r="H5449" s="114"/>
    </row>
    <row r="5450" spans="1:8" s="135" customFormat="1" x14ac:dyDescent="0.25">
      <c r="A5450" s="120">
        <v>44048</v>
      </c>
      <c r="B5450" s="121" t="s">
        <v>27</v>
      </c>
      <c r="C5450" s="102" t="s">
        <v>43</v>
      </c>
      <c r="G5450" s="315"/>
      <c r="H5450" s="114"/>
    </row>
    <row r="5451" spans="1:8" s="135" customFormat="1" x14ac:dyDescent="0.25">
      <c r="A5451" s="120">
        <v>44049</v>
      </c>
      <c r="B5451" s="121" t="s">
        <v>27</v>
      </c>
      <c r="C5451" s="102" t="s">
        <v>43</v>
      </c>
      <c r="G5451" s="315"/>
      <c r="H5451" s="114"/>
    </row>
    <row r="5452" spans="1:8" s="135" customFormat="1" x14ac:dyDescent="0.25">
      <c r="A5452" s="120">
        <v>44050</v>
      </c>
      <c r="B5452" s="121" t="s">
        <v>27</v>
      </c>
      <c r="C5452" s="102" t="s">
        <v>43</v>
      </c>
      <c r="G5452" s="315"/>
      <c r="H5452" s="114"/>
    </row>
    <row r="5453" spans="1:8" s="135" customFormat="1" x14ac:dyDescent="0.25">
      <c r="A5453" s="120">
        <v>44051</v>
      </c>
      <c r="B5453" s="121" t="s">
        <v>27</v>
      </c>
      <c r="C5453" s="102" t="s">
        <v>43</v>
      </c>
      <c r="G5453" s="315"/>
      <c r="H5453" s="114"/>
    </row>
    <row r="5454" spans="1:8" s="135" customFormat="1" x14ac:dyDescent="0.25">
      <c r="A5454" s="120">
        <v>44053</v>
      </c>
      <c r="B5454" s="121" t="s">
        <v>27</v>
      </c>
      <c r="C5454" s="102" t="s">
        <v>43</v>
      </c>
      <c r="G5454" s="315"/>
      <c r="H5454" s="114"/>
    </row>
    <row r="5455" spans="1:8" s="135" customFormat="1" x14ac:dyDescent="0.25">
      <c r="A5455" s="120">
        <v>44054</v>
      </c>
      <c r="B5455" s="121" t="s">
        <v>27</v>
      </c>
      <c r="C5455" s="102" t="s">
        <v>43</v>
      </c>
      <c r="G5455" s="315"/>
      <c r="H5455" s="114"/>
    </row>
    <row r="5456" spans="1:8" s="135" customFormat="1" x14ac:dyDescent="0.25">
      <c r="A5456" s="120">
        <v>44055</v>
      </c>
      <c r="B5456" s="121" t="s">
        <v>27</v>
      </c>
      <c r="C5456" s="102" t="s">
        <v>43</v>
      </c>
      <c r="G5456" s="315"/>
      <c r="H5456" s="114"/>
    </row>
    <row r="5457" spans="1:8" s="135" customFormat="1" x14ac:dyDescent="0.25">
      <c r="A5457" s="120">
        <v>44056</v>
      </c>
      <c r="B5457" s="121" t="s">
        <v>27</v>
      </c>
      <c r="C5457" s="102" t="s">
        <v>43</v>
      </c>
      <c r="G5457" s="315"/>
      <c r="H5457" s="114"/>
    </row>
    <row r="5458" spans="1:8" s="135" customFormat="1" x14ac:dyDescent="0.25">
      <c r="A5458" s="120">
        <v>44057</v>
      </c>
      <c r="B5458" s="121" t="s">
        <v>27</v>
      </c>
      <c r="C5458" s="102" t="s">
        <v>43</v>
      </c>
      <c r="G5458" s="315"/>
      <c r="H5458" s="114"/>
    </row>
    <row r="5459" spans="1:8" s="135" customFormat="1" x14ac:dyDescent="0.25">
      <c r="A5459" s="120">
        <v>44058</v>
      </c>
      <c r="B5459" s="121" t="s">
        <v>27</v>
      </c>
      <c r="C5459" s="102" t="s">
        <v>43</v>
      </c>
      <c r="G5459" s="315"/>
      <c r="H5459" s="114"/>
    </row>
    <row r="5460" spans="1:8" s="135" customFormat="1" x14ac:dyDescent="0.25">
      <c r="A5460" s="120">
        <v>44059</v>
      </c>
      <c r="B5460" s="121" t="s">
        <v>27</v>
      </c>
      <c r="C5460" s="102" t="s">
        <v>43</v>
      </c>
      <c r="G5460" s="315"/>
      <c r="H5460" s="114"/>
    </row>
    <row r="5461" spans="1:8" s="135" customFormat="1" x14ac:dyDescent="0.25">
      <c r="A5461" s="120">
        <v>44060</v>
      </c>
      <c r="B5461" s="121" t="s">
        <v>27</v>
      </c>
      <c r="C5461" s="102" t="s">
        <v>43</v>
      </c>
      <c r="G5461" s="315"/>
      <c r="H5461" s="114"/>
    </row>
    <row r="5462" spans="1:8" s="135" customFormat="1" x14ac:dyDescent="0.25">
      <c r="A5462" s="120">
        <v>44061</v>
      </c>
      <c r="B5462" s="121" t="s">
        <v>27</v>
      </c>
      <c r="C5462" s="102" t="s">
        <v>43</v>
      </c>
      <c r="G5462" s="315"/>
      <c r="H5462" s="114"/>
    </row>
    <row r="5463" spans="1:8" s="135" customFormat="1" x14ac:dyDescent="0.25">
      <c r="A5463" s="120">
        <v>44063</v>
      </c>
      <c r="B5463" s="121" t="s">
        <v>27</v>
      </c>
      <c r="C5463" s="102" t="s">
        <v>43</v>
      </c>
      <c r="G5463" s="315"/>
      <c r="H5463" s="114"/>
    </row>
    <row r="5464" spans="1:8" s="135" customFormat="1" x14ac:dyDescent="0.25">
      <c r="A5464" s="120">
        <v>44067</v>
      </c>
      <c r="B5464" s="121" t="s">
        <v>27</v>
      </c>
      <c r="C5464" s="102" t="s">
        <v>43</v>
      </c>
      <c r="G5464" s="315"/>
      <c r="H5464" s="114"/>
    </row>
    <row r="5465" spans="1:8" s="135" customFormat="1" x14ac:dyDescent="0.25">
      <c r="A5465" s="120">
        <v>44068</v>
      </c>
      <c r="B5465" s="121" t="s">
        <v>27</v>
      </c>
      <c r="C5465" s="102" t="s">
        <v>43</v>
      </c>
      <c r="G5465" s="315"/>
      <c r="H5465" s="114"/>
    </row>
    <row r="5466" spans="1:8" s="135" customFormat="1" x14ac:dyDescent="0.25">
      <c r="A5466" s="120">
        <v>44074</v>
      </c>
      <c r="B5466" s="121" t="s">
        <v>27</v>
      </c>
      <c r="C5466" s="102" t="s">
        <v>43</v>
      </c>
      <c r="G5466" s="315"/>
      <c r="H5466" s="114"/>
    </row>
    <row r="5467" spans="1:8" s="135" customFormat="1" x14ac:dyDescent="0.25">
      <c r="A5467" s="120">
        <v>44079</v>
      </c>
      <c r="B5467" s="121" t="s">
        <v>27</v>
      </c>
      <c r="C5467" s="102" t="s">
        <v>43</v>
      </c>
      <c r="G5467" s="315"/>
      <c r="H5467" s="114"/>
    </row>
    <row r="5468" spans="1:8" s="135" customFormat="1" x14ac:dyDescent="0.25">
      <c r="A5468" s="120">
        <v>44080</v>
      </c>
      <c r="B5468" s="121" t="s">
        <v>27</v>
      </c>
      <c r="C5468" s="102" t="s">
        <v>43</v>
      </c>
      <c r="G5468" s="315"/>
      <c r="H5468" s="114"/>
    </row>
    <row r="5469" spans="1:8" s="135" customFormat="1" x14ac:dyDescent="0.25">
      <c r="A5469" s="120">
        <v>44081</v>
      </c>
      <c r="B5469" s="121" t="s">
        <v>27</v>
      </c>
      <c r="C5469" s="102" t="s">
        <v>43</v>
      </c>
      <c r="G5469" s="315"/>
      <c r="H5469" s="114"/>
    </row>
    <row r="5470" spans="1:8" s="135" customFormat="1" x14ac:dyDescent="0.25">
      <c r="A5470" s="120">
        <v>44086</v>
      </c>
      <c r="B5470" s="121" t="s">
        <v>27</v>
      </c>
      <c r="C5470" s="102" t="s">
        <v>43</v>
      </c>
      <c r="G5470" s="315"/>
      <c r="H5470" s="114"/>
    </row>
    <row r="5471" spans="1:8" s="135" customFormat="1" x14ac:dyDescent="0.25">
      <c r="A5471" s="120">
        <v>44088</v>
      </c>
      <c r="B5471" s="121" t="s">
        <v>27</v>
      </c>
      <c r="C5471" s="102" t="s">
        <v>43</v>
      </c>
      <c r="G5471" s="315"/>
      <c r="H5471" s="114"/>
    </row>
    <row r="5472" spans="1:8" s="135" customFormat="1" x14ac:dyDescent="0.25">
      <c r="A5472" s="120">
        <v>44095</v>
      </c>
      <c r="B5472" s="121" t="s">
        <v>27</v>
      </c>
      <c r="C5472" s="102" t="s">
        <v>43</v>
      </c>
      <c r="G5472" s="315"/>
      <c r="H5472" s="114"/>
    </row>
    <row r="5473" spans="1:8" s="135" customFormat="1" x14ac:dyDescent="0.25">
      <c r="A5473" s="120">
        <v>44109</v>
      </c>
      <c r="B5473" s="121" t="s">
        <v>27</v>
      </c>
      <c r="C5473" s="102" t="s">
        <v>43</v>
      </c>
      <c r="G5473" s="315"/>
      <c r="H5473" s="114"/>
    </row>
    <row r="5474" spans="1:8" s="135" customFormat="1" x14ac:dyDescent="0.25">
      <c r="A5474" s="120">
        <v>44116</v>
      </c>
      <c r="B5474" s="121" t="s">
        <v>27</v>
      </c>
      <c r="C5474" s="102" t="s">
        <v>43</v>
      </c>
      <c r="G5474" s="315"/>
      <c r="H5474" s="114"/>
    </row>
    <row r="5475" spans="1:8" s="135" customFormat="1" x14ac:dyDescent="0.25">
      <c r="A5475" s="120">
        <v>44137</v>
      </c>
      <c r="B5475" s="121" t="s">
        <v>27</v>
      </c>
      <c r="C5475" s="102" t="s">
        <v>43</v>
      </c>
      <c r="G5475" s="315"/>
      <c r="H5475" s="114"/>
    </row>
    <row r="5476" spans="1:8" s="135" customFormat="1" x14ac:dyDescent="0.25">
      <c r="A5476" s="120">
        <v>44144</v>
      </c>
      <c r="B5476" s="121" t="s">
        <v>27</v>
      </c>
      <c r="C5476" s="102" t="s">
        <v>43</v>
      </c>
      <c r="G5476" s="315"/>
      <c r="H5476" s="114"/>
    </row>
    <row r="5477" spans="1:8" s="135" customFormat="1" x14ac:dyDescent="0.25">
      <c r="A5477" s="120">
        <v>44164</v>
      </c>
      <c r="B5477" s="121" t="s">
        <v>27</v>
      </c>
      <c r="C5477" s="102" t="s">
        <v>43</v>
      </c>
      <c r="G5477" s="315"/>
      <c r="H5477" s="114"/>
    </row>
    <row r="5478" spans="1:8" s="135" customFormat="1" x14ac:dyDescent="0.25">
      <c r="A5478" s="120">
        <v>44171</v>
      </c>
      <c r="B5478" s="121" t="s">
        <v>27</v>
      </c>
      <c r="C5478" s="102" t="s">
        <v>43</v>
      </c>
      <c r="G5478" s="315"/>
      <c r="H5478" s="114"/>
    </row>
    <row r="5479" spans="1:8" s="135" customFormat="1" x14ac:dyDescent="0.25">
      <c r="A5479" s="120">
        <v>44178</v>
      </c>
      <c r="B5479" s="121" t="s">
        <v>27</v>
      </c>
      <c r="C5479" s="102" t="s">
        <v>43</v>
      </c>
      <c r="G5479" s="315"/>
      <c r="H5479" s="114"/>
    </row>
    <row r="5480" spans="1:8" s="135" customFormat="1" x14ac:dyDescent="0.25">
      <c r="A5480" s="120">
        <v>43903</v>
      </c>
      <c r="B5480" s="121" t="s">
        <v>51</v>
      </c>
      <c r="C5480" s="102" t="s">
        <v>51</v>
      </c>
      <c r="G5480" s="315"/>
      <c r="H5480" s="114"/>
    </row>
    <row r="5481" spans="1:8" s="135" customFormat="1" x14ac:dyDescent="0.25">
      <c r="A5481" s="120">
        <v>43907</v>
      </c>
      <c r="B5481" s="121" t="s">
        <v>51</v>
      </c>
      <c r="C5481" s="102" t="s">
        <v>51</v>
      </c>
      <c r="G5481" s="315"/>
      <c r="H5481" s="114"/>
    </row>
    <row r="5482" spans="1:8" s="135" customFormat="1" x14ac:dyDescent="0.25">
      <c r="A5482" s="120">
        <v>43910</v>
      </c>
      <c r="B5482" s="121" t="s">
        <v>51</v>
      </c>
      <c r="C5482" s="102" t="s">
        <v>51</v>
      </c>
      <c r="G5482" s="315"/>
      <c r="H5482" s="114"/>
    </row>
    <row r="5483" spans="1:8" s="135" customFormat="1" x14ac:dyDescent="0.25">
      <c r="A5483" s="120">
        <v>43915</v>
      </c>
      <c r="B5483" s="121" t="s">
        <v>51</v>
      </c>
      <c r="C5483" s="102" t="s">
        <v>51</v>
      </c>
      <c r="G5483" s="315"/>
      <c r="H5483" s="114"/>
    </row>
    <row r="5484" spans="1:8" s="135" customFormat="1" x14ac:dyDescent="0.25">
      <c r="A5484" s="120">
        <v>43916</v>
      </c>
      <c r="B5484" s="121" t="s">
        <v>51</v>
      </c>
      <c r="C5484" s="102" t="s">
        <v>51</v>
      </c>
      <c r="G5484" s="315"/>
      <c r="H5484" s="114"/>
    </row>
    <row r="5485" spans="1:8" s="135" customFormat="1" x14ac:dyDescent="0.25">
      <c r="A5485" s="120">
        <v>43920</v>
      </c>
      <c r="B5485" s="121" t="s">
        <v>51</v>
      </c>
      <c r="C5485" s="102" t="s">
        <v>51</v>
      </c>
      <c r="G5485" s="315"/>
      <c r="H5485" s="114"/>
    </row>
    <row r="5486" spans="1:8" s="135" customFormat="1" x14ac:dyDescent="0.25">
      <c r="A5486" s="120">
        <v>43923</v>
      </c>
      <c r="B5486" s="121" t="s">
        <v>51</v>
      </c>
      <c r="C5486" s="102" t="s">
        <v>51</v>
      </c>
      <c r="G5486" s="315"/>
      <c r="H5486" s="114"/>
    </row>
    <row r="5487" spans="1:8" s="135" customFormat="1" x14ac:dyDescent="0.25">
      <c r="A5487" s="120">
        <v>43924</v>
      </c>
      <c r="B5487" s="121" t="s">
        <v>51</v>
      </c>
      <c r="C5487" s="102" t="s">
        <v>51</v>
      </c>
      <c r="G5487" s="315"/>
      <c r="H5487" s="114"/>
    </row>
    <row r="5488" spans="1:8" s="135" customFormat="1" x14ac:dyDescent="0.25">
      <c r="A5488" s="120">
        <v>43926</v>
      </c>
      <c r="B5488" s="121" t="s">
        <v>51</v>
      </c>
      <c r="C5488" s="102" t="s">
        <v>51</v>
      </c>
      <c r="G5488" s="315"/>
      <c r="H5488" s="114"/>
    </row>
    <row r="5489" spans="1:8" s="135" customFormat="1" x14ac:dyDescent="0.25">
      <c r="A5489" s="120">
        <v>43929</v>
      </c>
      <c r="B5489" s="121" t="s">
        <v>51</v>
      </c>
      <c r="C5489" s="102" t="s">
        <v>51</v>
      </c>
      <c r="G5489" s="315"/>
      <c r="H5489" s="114"/>
    </row>
    <row r="5490" spans="1:8" s="135" customFormat="1" x14ac:dyDescent="0.25">
      <c r="A5490" s="120">
        <v>43930</v>
      </c>
      <c r="B5490" s="121" t="s">
        <v>51</v>
      </c>
      <c r="C5490" s="102" t="s">
        <v>51</v>
      </c>
      <c r="G5490" s="315"/>
      <c r="H5490" s="114"/>
    </row>
    <row r="5491" spans="1:8" s="135" customFormat="1" x14ac:dyDescent="0.25">
      <c r="A5491" s="120">
        <v>43936</v>
      </c>
      <c r="B5491" s="121" t="s">
        <v>51</v>
      </c>
      <c r="C5491" s="102" t="s">
        <v>51</v>
      </c>
      <c r="G5491" s="315"/>
      <c r="H5491" s="114"/>
    </row>
    <row r="5492" spans="1:8" s="135" customFormat="1" x14ac:dyDescent="0.25">
      <c r="A5492" s="120">
        <v>43948</v>
      </c>
      <c r="B5492" s="121" t="s">
        <v>51</v>
      </c>
      <c r="C5492" s="102" t="s">
        <v>51</v>
      </c>
      <c r="G5492" s="315"/>
      <c r="H5492" s="114"/>
    </row>
    <row r="5493" spans="1:8" s="135" customFormat="1" x14ac:dyDescent="0.25">
      <c r="A5493" s="120">
        <v>43951</v>
      </c>
      <c r="B5493" s="121" t="s">
        <v>51</v>
      </c>
      <c r="C5493" s="102" t="s">
        <v>51</v>
      </c>
      <c r="G5493" s="315"/>
      <c r="H5493" s="114"/>
    </row>
    <row r="5494" spans="1:8" s="135" customFormat="1" x14ac:dyDescent="0.25">
      <c r="A5494" s="120">
        <v>43953</v>
      </c>
      <c r="B5494" s="121" t="s">
        <v>51</v>
      </c>
      <c r="C5494" s="102" t="s">
        <v>51</v>
      </c>
      <c r="G5494" s="315"/>
      <c r="H5494" s="114"/>
    </row>
    <row r="5495" spans="1:8" s="135" customFormat="1" x14ac:dyDescent="0.25">
      <c r="A5495" s="120">
        <v>43956</v>
      </c>
      <c r="B5495" s="121" t="s">
        <v>51</v>
      </c>
      <c r="C5495" s="102" t="s">
        <v>51</v>
      </c>
      <c r="G5495" s="315"/>
      <c r="H5495" s="114"/>
    </row>
    <row r="5496" spans="1:8" s="135" customFormat="1" x14ac:dyDescent="0.25">
      <c r="A5496" s="120">
        <v>43963</v>
      </c>
      <c r="B5496" s="121" t="s">
        <v>51</v>
      </c>
      <c r="C5496" s="102" t="s">
        <v>51</v>
      </c>
      <c r="G5496" s="315"/>
      <c r="H5496" s="114"/>
    </row>
    <row r="5497" spans="1:8" s="135" customFormat="1" x14ac:dyDescent="0.25">
      <c r="A5497" s="120">
        <v>43979</v>
      </c>
      <c r="B5497" s="121" t="s">
        <v>51</v>
      </c>
      <c r="C5497" s="102" t="s">
        <v>51</v>
      </c>
      <c r="G5497" s="315"/>
      <c r="H5497" s="114"/>
    </row>
    <row r="5498" spans="1:8" s="135" customFormat="1" x14ac:dyDescent="0.25">
      <c r="A5498" s="120">
        <v>43981</v>
      </c>
      <c r="B5498" s="121" t="s">
        <v>51</v>
      </c>
      <c r="C5498" s="102" t="s">
        <v>51</v>
      </c>
      <c r="G5498" s="315"/>
      <c r="H5498" s="114"/>
    </row>
    <row r="5499" spans="1:8" s="135" customFormat="1" x14ac:dyDescent="0.25">
      <c r="A5499" s="120">
        <v>43983</v>
      </c>
      <c r="B5499" s="121" t="s">
        <v>51</v>
      </c>
      <c r="C5499" s="102" t="s">
        <v>51</v>
      </c>
      <c r="G5499" s="315"/>
      <c r="H5499" s="114"/>
    </row>
    <row r="5500" spans="1:8" s="135" customFormat="1" x14ac:dyDescent="0.25">
      <c r="A5500" s="120">
        <v>43985</v>
      </c>
      <c r="B5500" s="121" t="s">
        <v>51</v>
      </c>
      <c r="C5500" s="102" t="s">
        <v>51</v>
      </c>
      <c r="G5500" s="315"/>
      <c r="H5500" s="114"/>
    </row>
    <row r="5501" spans="1:8" s="135" customFormat="1" x14ac:dyDescent="0.25">
      <c r="A5501" s="120">
        <v>43986</v>
      </c>
      <c r="B5501" s="121" t="s">
        <v>51</v>
      </c>
      <c r="C5501" s="102" t="s">
        <v>51</v>
      </c>
      <c r="G5501" s="315"/>
      <c r="H5501" s="114"/>
    </row>
    <row r="5502" spans="1:8" s="135" customFormat="1" x14ac:dyDescent="0.25">
      <c r="A5502" s="120">
        <v>43987</v>
      </c>
      <c r="B5502" s="121" t="s">
        <v>51</v>
      </c>
      <c r="C5502" s="102" t="s">
        <v>51</v>
      </c>
      <c r="G5502" s="315"/>
      <c r="H5502" s="114"/>
    </row>
    <row r="5503" spans="1:8" s="135" customFormat="1" x14ac:dyDescent="0.25">
      <c r="A5503" s="120">
        <v>43988</v>
      </c>
      <c r="B5503" s="121" t="s">
        <v>51</v>
      </c>
      <c r="C5503" s="102" t="s">
        <v>51</v>
      </c>
      <c r="G5503" s="315"/>
      <c r="H5503" s="114"/>
    </row>
    <row r="5504" spans="1:8" s="135" customFormat="1" x14ac:dyDescent="0.25">
      <c r="A5504" s="120">
        <v>43989</v>
      </c>
      <c r="B5504" s="121" t="s">
        <v>51</v>
      </c>
      <c r="C5504" s="102" t="s">
        <v>51</v>
      </c>
      <c r="G5504" s="315"/>
      <c r="H5504" s="114"/>
    </row>
    <row r="5505" spans="1:8" s="135" customFormat="1" x14ac:dyDescent="0.25">
      <c r="A5505" s="120">
        <v>43990</v>
      </c>
      <c r="B5505" s="121" t="s">
        <v>51</v>
      </c>
      <c r="C5505" s="102" t="s">
        <v>51</v>
      </c>
      <c r="G5505" s="315"/>
      <c r="H5505" s="114"/>
    </row>
    <row r="5506" spans="1:8" s="135" customFormat="1" x14ac:dyDescent="0.25">
      <c r="A5506" s="120">
        <v>43991</v>
      </c>
      <c r="B5506" s="121" t="s">
        <v>51</v>
      </c>
      <c r="C5506" s="102" t="s">
        <v>51</v>
      </c>
      <c r="G5506" s="315"/>
      <c r="H5506" s="114"/>
    </row>
    <row r="5507" spans="1:8" s="135" customFormat="1" x14ac:dyDescent="0.25">
      <c r="A5507" s="120">
        <v>43992</v>
      </c>
      <c r="B5507" s="121" t="s">
        <v>51</v>
      </c>
      <c r="C5507" s="102" t="s">
        <v>51</v>
      </c>
      <c r="G5507" s="315"/>
      <c r="H5507" s="114"/>
    </row>
    <row r="5508" spans="1:8" s="135" customFormat="1" x14ac:dyDescent="0.25">
      <c r="A5508" s="120">
        <v>43993</v>
      </c>
      <c r="B5508" s="121" t="s">
        <v>51</v>
      </c>
      <c r="C5508" s="102" t="s">
        <v>51</v>
      </c>
      <c r="G5508" s="315"/>
      <c r="H5508" s="114"/>
    </row>
    <row r="5509" spans="1:8" s="135" customFormat="1" x14ac:dyDescent="0.25">
      <c r="A5509" s="120">
        <v>43994</v>
      </c>
      <c r="B5509" s="121" t="s">
        <v>51</v>
      </c>
      <c r="C5509" s="102" t="s">
        <v>51</v>
      </c>
      <c r="G5509" s="315"/>
      <c r="H5509" s="114"/>
    </row>
    <row r="5510" spans="1:8" s="135" customFormat="1" x14ac:dyDescent="0.25">
      <c r="A5510" s="120">
        <v>43995</v>
      </c>
      <c r="B5510" s="121" t="s">
        <v>51</v>
      </c>
      <c r="C5510" s="102" t="s">
        <v>51</v>
      </c>
      <c r="G5510" s="315"/>
      <c r="H5510" s="114"/>
    </row>
    <row r="5511" spans="1:8" s="135" customFormat="1" x14ac:dyDescent="0.25">
      <c r="A5511" s="120">
        <v>43996</v>
      </c>
      <c r="B5511" s="121" t="s">
        <v>51</v>
      </c>
      <c r="C5511" s="102" t="s">
        <v>51</v>
      </c>
      <c r="G5511" s="315"/>
      <c r="H5511" s="114"/>
    </row>
    <row r="5512" spans="1:8" s="135" customFormat="1" x14ac:dyDescent="0.25">
      <c r="A5512" s="120">
        <v>43998</v>
      </c>
      <c r="B5512" s="121" t="s">
        <v>51</v>
      </c>
      <c r="C5512" s="102" t="s">
        <v>51</v>
      </c>
      <c r="G5512" s="315"/>
      <c r="H5512" s="114"/>
    </row>
    <row r="5513" spans="1:8" s="135" customFormat="1" x14ac:dyDescent="0.25">
      <c r="A5513" s="120">
        <v>43999</v>
      </c>
      <c r="B5513" s="121" t="s">
        <v>51</v>
      </c>
      <c r="C5513" s="102" t="s">
        <v>51</v>
      </c>
      <c r="G5513" s="315"/>
      <c r="H5513" s="114"/>
    </row>
    <row r="5514" spans="1:8" s="135" customFormat="1" x14ac:dyDescent="0.25">
      <c r="A5514" s="120">
        <v>44000</v>
      </c>
      <c r="B5514" s="121" t="s">
        <v>51</v>
      </c>
      <c r="C5514" s="102" t="s">
        <v>51</v>
      </c>
      <c r="G5514" s="315"/>
      <c r="H5514" s="114"/>
    </row>
    <row r="5515" spans="1:8" s="135" customFormat="1" x14ac:dyDescent="0.25">
      <c r="A5515" s="120">
        <v>44001</v>
      </c>
      <c r="B5515" s="121" t="s">
        <v>51</v>
      </c>
      <c r="C5515" s="102" t="s">
        <v>51</v>
      </c>
      <c r="G5515" s="315"/>
      <c r="H5515" s="114"/>
    </row>
    <row r="5516" spans="1:8" s="135" customFormat="1" x14ac:dyDescent="0.25">
      <c r="A5516" s="120">
        <v>44002</v>
      </c>
      <c r="B5516" s="121" t="s">
        <v>51</v>
      </c>
      <c r="C5516" s="102" t="s">
        <v>51</v>
      </c>
      <c r="G5516" s="315"/>
      <c r="H5516" s="114"/>
    </row>
    <row r="5517" spans="1:8" s="135" customFormat="1" x14ac:dyDescent="0.25">
      <c r="A5517" s="120">
        <v>44003</v>
      </c>
      <c r="B5517" s="121" t="s">
        <v>51</v>
      </c>
      <c r="C5517" s="102" t="s">
        <v>51</v>
      </c>
      <c r="G5517" s="315"/>
      <c r="H5517" s="114"/>
    </row>
    <row r="5518" spans="1:8" s="135" customFormat="1" x14ac:dyDescent="0.25">
      <c r="A5518" s="120">
        <v>44004</v>
      </c>
      <c r="B5518" s="121" t="s">
        <v>51</v>
      </c>
      <c r="C5518" s="102" t="s">
        <v>51</v>
      </c>
      <c r="G5518" s="315"/>
      <c r="H5518" s="114"/>
    </row>
    <row r="5519" spans="1:8" s="135" customFormat="1" x14ac:dyDescent="0.25">
      <c r="A5519" s="120">
        <v>44005</v>
      </c>
      <c r="B5519" s="121" t="s">
        <v>51</v>
      </c>
      <c r="C5519" s="102" t="s">
        <v>51</v>
      </c>
      <c r="G5519" s="315"/>
      <c r="H5519" s="114"/>
    </row>
    <row r="5520" spans="1:8" s="135" customFormat="1" x14ac:dyDescent="0.25">
      <c r="A5520" s="120">
        <v>44006</v>
      </c>
      <c r="B5520" s="121" t="s">
        <v>51</v>
      </c>
      <c r="C5520" s="102" t="s">
        <v>51</v>
      </c>
      <c r="G5520" s="315"/>
      <c r="H5520" s="114"/>
    </row>
    <row r="5521" spans="1:8" s="135" customFormat="1" x14ac:dyDescent="0.25">
      <c r="A5521" s="120">
        <v>44007</v>
      </c>
      <c r="B5521" s="121" t="s">
        <v>51</v>
      </c>
      <c r="C5521" s="102" t="s">
        <v>51</v>
      </c>
      <c r="G5521" s="315"/>
      <c r="H5521" s="114"/>
    </row>
    <row r="5522" spans="1:8" s="135" customFormat="1" x14ac:dyDescent="0.25">
      <c r="A5522" s="120">
        <v>44008</v>
      </c>
      <c r="B5522" s="121" t="s">
        <v>51</v>
      </c>
      <c r="C5522" s="102" t="s">
        <v>51</v>
      </c>
      <c r="G5522" s="315"/>
      <c r="H5522" s="114"/>
    </row>
    <row r="5523" spans="1:8" s="135" customFormat="1" x14ac:dyDescent="0.25">
      <c r="A5523" s="120">
        <v>44009</v>
      </c>
      <c r="B5523" s="121" t="s">
        <v>51</v>
      </c>
      <c r="C5523" s="102" t="s">
        <v>51</v>
      </c>
      <c r="G5523" s="315"/>
      <c r="H5523" s="114"/>
    </row>
    <row r="5524" spans="1:8" s="135" customFormat="1" x14ac:dyDescent="0.25">
      <c r="A5524" s="120">
        <v>44010</v>
      </c>
      <c r="B5524" s="121" t="s">
        <v>51</v>
      </c>
      <c r="C5524" s="102" t="s">
        <v>51</v>
      </c>
      <c r="G5524" s="315"/>
      <c r="H5524" s="114"/>
    </row>
    <row r="5525" spans="1:8" s="135" customFormat="1" x14ac:dyDescent="0.25">
      <c r="A5525" s="120">
        <v>44011</v>
      </c>
      <c r="B5525" s="121" t="s">
        <v>51</v>
      </c>
      <c r="C5525" s="102" t="s">
        <v>51</v>
      </c>
      <c r="G5525" s="315"/>
      <c r="H5525" s="114"/>
    </row>
    <row r="5526" spans="1:8" s="135" customFormat="1" x14ac:dyDescent="0.25">
      <c r="A5526" s="120">
        <v>44012</v>
      </c>
      <c r="B5526" s="121" t="s">
        <v>51</v>
      </c>
      <c r="C5526" s="102" t="s">
        <v>51</v>
      </c>
      <c r="G5526" s="315"/>
      <c r="H5526" s="114"/>
    </row>
    <row r="5527" spans="1:8" s="135" customFormat="1" x14ac:dyDescent="0.25">
      <c r="A5527" s="120">
        <v>44013</v>
      </c>
      <c r="B5527" s="121" t="s">
        <v>51</v>
      </c>
      <c r="C5527" s="102" t="s">
        <v>51</v>
      </c>
      <c r="G5527" s="315"/>
      <c r="H5527" s="114"/>
    </row>
    <row r="5528" spans="1:8" s="135" customFormat="1" x14ac:dyDescent="0.25">
      <c r="A5528" s="120">
        <v>44014</v>
      </c>
      <c r="B5528" s="121" t="s">
        <v>51</v>
      </c>
      <c r="C5528" s="102" t="s">
        <v>51</v>
      </c>
      <c r="G5528" s="315"/>
      <c r="H5528" s="114"/>
    </row>
    <row r="5529" spans="1:8" s="135" customFormat="1" x14ac:dyDescent="0.25">
      <c r="A5529" s="120">
        <v>44015</v>
      </c>
      <c r="B5529" s="121" t="s">
        <v>51</v>
      </c>
      <c r="C5529" s="102" t="s">
        <v>51</v>
      </c>
      <c r="G5529" s="315"/>
      <c r="H5529" s="114"/>
    </row>
    <row r="5530" spans="1:8" s="135" customFormat="1" x14ac:dyDescent="0.25">
      <c r="A5530" s="120">
        <v>44016</v>
      </c>
      <c r="B5530" s="121" t="s">
        <v>51</v>
      </c>
      <c r="C5530" s="102" t="s">
        <v>51</v>
      </c>
      <c r="G5530" s="315"/>
      <c r="H5530" s="114"/>
    </row>
    <row r="5531" spans="1:8" s="135" customFormat="1" x14ac:dyDescent="0.25">
      <c r="A5531" s="120">
        <v>44017</v>
      </c>
      <c r="B5531" s="121" t="s">
        <v>51</v>
      </c>
      <c r="C5531" s="102" t="s">
        <v>51</v>
      </c>
      <c r="G5531" s="315"/>
      <c r="H5531" s="114"/>
    </row>
    <row r="5532" spans="1:8" s="135" customFormat="1" x14ac:dyDescent="0.25">
      <c r="A5532" s="120">
        <v>44018</v>
      </c>
      <c r="B5532" s="121" t="s">
        <v>51</v>
      </c>
      <c r="C5532" s="102" t="s">
        <v>51</v>
      </c>
      <c r="G5532" s="315"/>
      <c r="H5532" s="114"/>
    </row>
    <row r="5533" spans="1:8" s="135" customFormat="1" x14ac:dyDescent="0.25">
      <c r="A5533" s="120">
        <v>44019</v>
      </c>
      <c r="B5533" s="121" t="s">
        <v>51</v>
      </c>
      <c r="C5533" s="102" t="s">
        <v>51</v>
      </c>
      <c r="G5533" s="315"/>
      <c r="H5533" s="114"/>
    </row>
    <row r="5534" spans="1:8" s="135" customFormat="1" x14ac:dyDescent="0.25">
      <c r="A5534" s="120">
        <v>44020</v>
      </c>
      <c r="B5534" s="121" t="s">
        <v>51</v>
      </c>
      <c r="C5534" s="102" t="s">
        <v>51</v>
      </c>
      <c r="G5534" s="315"/>
      <c r="H5534" s="114"/>
    </row>
    <row r="5535" spans="1:8" s="135" customFormat="1" x14ac:dyDescent="0.25">
      <c r="A5535" s="120">
        <v>44021</v>
      </c>
      <c r="B5535" s="121" t="s">
        <v>51</v>
      </c>
      <c r="C5535" s="102" t="s">
        <v>51</v>
      </c>
      <c r="G5535" s="315"/>
      <c r="H5535" s="114"/>
    </row>
    <row r="5536" spans="1:8" s="135" customFormat="1" x14ac:dyDescent="0.25">
      <c r="A5536" s="120">
        <v>44024</v>
      </c>
      <c r="B5536" s="121" t="s">
        <v>51</v>
      </c>
      <c r="C5536" s="102" t="s">
        <v>51</v>
      </c>
      <c r="G5536" s="315"/>
      <c r="H5536" s="114"/>
    </row>
    <row r="5537" spans="1:8" s="135" customFormat="1" x14ac:dyDescent="0.25">
      <c r="A5537" s="120">
        <v>44025</v>
      </c>
      <c r="B5537" s="121" t="s">
        <v>51</v>
      </c>
      <c r="C5537" s="102" t="s">
        <v>51</v>
      </c>
      <c r="G5537" s="315"/>
      <c r="H5537" s="114"/>
    </row>
    <row r="5538" spans="1:8" s="135" customFormat="1" x14ac:dyDescent="0.25">
      <c r="A5538" s="120">
        <v>44026</v>
      </c>
      <c r="B5538" s="121" t="s">
        <v>51</v>
      </c>
      <c r="C5538" s="102" t="s">
        <v>51</v>
      </c>
      <c r="G5538" s="315"/>
      <c r="H5538" s="114"/>
    </row>
    <row r="5539" spans="1:8" s="135" customFormat="1" x14ac:dyDescent="0.25">
      <c r="A5539" s="120">
        <v>44027</v>
      </c>
      <c r="B5539" s="121" t="s">
        <v>51</v>
      </c>
      <c r="C5539" s="102" t="s">
        <v>51</v>
      </c>
      <c r="G5539" s="315"/>
      <c r="H5539" s="114"/>
    </row>
    <row r="5540" spans="1:8" s="135" customFormat="1" x14ac:dyDescent="0.25">
      <c r="A5540" s="120">
        <v>44028</v>
      </c>
      <c r="B5540" s="121" t="s">
        <v>51</v>
      </c>
      <c r="C5540" s="102" t="s">
        <v>51</v>
      </c>
      <c r="G5540" s="315"/>
      <c r="H5540" s="114"/>
    </row>
    <row r="5541" spans="1:8" s="135" customFormat="1" x14ac:dyDescent="0.25">
      <c r="A5541" s="120">
        <v>44029</v>
      </c>
      <c r="B5541" s="121" t="s">
        <v>51</v>
      </c>
      <c r="C5541" s="102" t="s">
        <v>51</v>
      </c>
      <c r="G5541" s="315"/>
      <c r="H5541" s="114"/>
    </row>
    <row r="5542" spans="1:8" s="135" customFormat="1" x14ac:dyDescent="0.25">
      <c r="A5542" s="120">
        <v>44030</v>
      </c>
      <c r="B5542" s="121" t="s">
        <v>51</v>
      </c>
      <c r="C5542" s="102" t="s">
        <v>51</v>
      </c>
      <c r="G5542" s="315"/>
      <c r="H5542" s="114"/>
    </row>
    <row r="5543" spans="1:8" s="135" customFormat="1" x14ac:dyDescent="0.25">
      <c r="A5543" s="120">
        <v>44031</v>
      </c>
      <c r="B5543" s="121" t="s">
        <v>51</v>
      </c>
      <c r="C5543" s="102" t="s">
        <v>51</v>
      </c>
      <c r="G5543" s="315"/>
      <c r="H5543" s="114"/>
    </row>
    <row r="5544" spans="1:8" s="135" customFormat="1" x14ac:dyDescent="0.25">
      <c r="A5544" s="120">
        <v>44032</v>
      </c>
      <c r="B5544" s="121" t="s">
        <v>51</v>
      </c>
      <c r="C5544" s="102" t="s">
        <v>51</v>
      </c>
      <c r="G5544" s="315"/>
      <c r="H5544" s="114"/>
    </row>
    <row r="5545" spans="1:8" s="135" customFormat="1" x14ac:dyDescent="0.25">
      <c r="A5545" s="120">
        <v>44033</v>
      </c>
      <c r="B5545" s="121" t="s">
        <v>51</v>
      </c>
      <c r="C5545" s="102" t="s">
        <v>51</v>
      </c>
      <c r="G5545" s="315"/>
      <c r="H5545" s="114"/>
    </row>
    <row r="5546" spans="1:8" s="135" customFormat="1" x14ac:dyDescent="0.25">
      <c r="A5546" s="120">
        <v>44034</v>
      </c>
      <c r="B5546" s="121" t="s">
        <v>51</v>
      </c>
      <c r="C5546" s="102" t="s">
        <v>51</v>
      </c>
      <c r="G5546" s="315"/>
      <c r="H5546" s="114"/>
    </row>
    <row r="5547" spans="1:8" s="135" customFormat="1" x14ac:dyDescent="0.25">
      <c r="A5547" s="120">
        <v>44035</v>
      </c>
      <c r="B5547" s="121" t="s">
        <v>51</v>
      </c>
      <c r="C5547" s="102" t="s">
        <v>51</v>
      </c>
      <c r="G5547" s="315"/>
      <c r="H5547" s="114"/>
    </row>
    <row r="5548" spans="1:8" s="135" customFormat="1" x14ac:dyDescent="0.25">
      <c r="A5548" s="120">
        <v>44036</v>
      </c>
      <c r="B5548" s="121" t="s">
        <v>51</v>
      </c>
      <c r="C5548" s="102" t="s">
        <v>51</v>
      </c>
      <c r="G5548" s="315"/>
      <c r="H5548" s="114"/>
    </row>
    <row r="5549" spans="1:8" s="135" customFormat="1" x14ac:dyDescent="0.25">
      <c r="A5549" s="120">
        <v>44037</v>
      </c>
      <c r="B5549" s="121" t="s">
        <v>51</v>
      </c>
      <c r="C5549" s="102" t="s">
        <v>51</v>
      </c>
      <c r="G5549" s="315"/>
      <c r="H5549" s="114"/>
    </row>
    <row r="5550" spans="1:8" s="135" customFormat="1" x14ac:dyDescent="0.25">
      <c r="A5550" s="120">
        <v>44038</v>
      </c>
      <c r="B5550" s="121" t="s">
        <v>51</v>
      </c>
      <c r="C5550" s="102" t="s">
        <v>51</v>
      </c>
      <c r="G5550" s="315"/>
      <c r="H5550" s="114"/>
    </row>
    <row r="5551" spans="1:8" s="135" customFormat="1" x14ac:dyDescent="0.25">
      <c r="A5551" s="120">
        <v>44039</v>
      </c>
      <c r="B5551" s="121" t="s">
        <v>51</v>
      </c>
      <c r="C5551" s="102" t="s">
        <v>51</v>
      </c>
      <c r="G5551" s="315"/>
      <c r="H5551" s="114"/>
    </row>
    <row r="5552" spans="1:8" s="135" customFormat="1" x14ac:dyDescent="0.25">
      <c r="A5552" s="120">
        <v>44040</v>
      </c>
      <c r="B5552" s="121" t="s">
        <v>51</v>
      </c>
      <c r="C5552" s="102" t="s">
        <v>51</v>
      </c>
      <c r="G5552" s="315"/>
      <c r="H5552" s="114"/>
    </row>
    <row r="5553" spans="1:8" s="135" customFormat="1" x14ac:dyDescent="0.25">
      <c r="A5553" s="120">
        <v>44041</v>
      </c>
      <c r="B5553" s="121" t="s">
        <v>51</v>
      </c>
      <c r="C5553" s="102" t="s">
        <v>51</v>
      </c>
      <c r="G5553" s="315"/>
      <c r="H5553" s="114"/>
    </row>
    <row r="5554" spans="1:8" s="135" customFormat="1" x14ac:dyDescent="0.25">
      <c r="A5554" s="120">
        <v>44042</v>
      </c>
      <c r="B5554" s="121" t="s">
        <v>51</v>
      </c>
      <c r="C5554" s="102" t="s">
        <v>51</v>
      </c>
      <c r="G5554" s="315"/>
      <c r="H5554" s="114"/>
    </row>
    <row r="5555" spans="1:8" s="135" customFormat="1" x14ac:dyDescent="0.25">
      <c r="A5555" s="120">
        <v>44043</v>
      </c>
      <c r="B5555" s="121" t="s">
        <v>51</v>
      </c>
      <c r="C5555" s="102" t="s">
        <v>51</v>
      </c>
      <c r="G5555" s="315"/>
      <c r="H5555" s="114"/>
    </row>
    <row r="5556" spans="1:8" s="135" customFormat="1" x14ac:dyDescent="0.25">
      <c r="A5556" s="120">
        <v>44044</v>
      </c>
      <c r="B5556" s="121" t="s">
        <v>51</v>
      </c>
      <c r="C5556" s="102" t="s">
        <v>51</v>
      </c>
      <c r="G5556" s="315"/>
      <c r="H5556" s="114"/>
    </row>
    <row r="5557" spans="1:8" s="135" customFormat="1" x14ac:dyDescent="0.25">
      <c r="A5557" s="120">
        <v>44045</v>
      </c>
      <c r="B5557" s="121" t="s">
        <v>51</v>
      </c>
      <c r="C5557" s="102" t="s">
        <v>51</v>
      </c>
      <c r="G5557" s="315"/>
      <c r="H5557" s="114"/>
    </row>
    <row r="5558" spans="1:8" s="135" customFormat="1" x14ac:dyDescent="0.25">
      <c r="A5558" s="120">
        <v>44046</v>
      </c>
      <c r="B5558" s="121" t="s">
        <v>51</v>
      </c>
      <c r="C5558" s="102" t="s">
        <v>51</v>
      </c>
      <c r="G5558" s="315"/>
      <c r="H5558" s="114"/>
    </row>
    <row r="5559" spans="1:8" s="135" customFormat="1" x14ac:dyDescent="0.25">
      <c r="A5559" s="120">
        <v>44047</v>
      </c>
      <c r="B5559" s="121" t="s">
        <v>51</v>
      </c>
      <c r="C5559" s="102" t="s">
        <v>51</v>
      </c>
      <c r="G5559" s="315"/>
      <c r="H5559" s="114"/>
    </row>
    <row r="5560" spans="1:8" s="135" customFormat="1" x14ac:dyDescent="0.25">
      <c r="A5560" s="120">
        <v>44048</v>
      </c>
      <c r="B5560" s="121" t="s">
        <v>51</v>
      </c>
      <c r="C5560" s="102" t="s">
        <v>51</v>
      </c>
      <c r="G5560" s="315"/>
      <c r="H5560" s="114"/>
    </row>
    <row r="5561" spans="1:8" s="135" customFormat="1" x14ac:dyDescent="0.25">
      <c r="A5561" s="120">
        <v>44049</v>
      </c>
      <c r="B5561" s="121" t="s">
        <v>51</v>
      </c>
      <c r="C5561" s="102" t="s">
        <v>51</v>
      </c>
      <c r="G5561" s="315"/>
      <c r="H5561" s="114"/>
    </row>
    <row r="5562" spans="1:8" s="135" customFormat="1" x14ac:dyDescent="0.25">
      <c r="A5562" s="120">
        <v>44050</v>
      </c>
      <c r="B5562" s="121" t="s">
        <v>51</v>
      </c>
      <c r="C5562" s="102" t="s">
        <v>51</v>
      </c>
      <c r="G5562" s="315"/>
      <c r="H5562" s="114"/>
    </row>
    <row r="5563" spans="1:8" s="135" customFormat="1" x14ac:dyDescent="0.25">
      <c r="A5563" s="120">
        <v>44051</v>
      </c>
      <c r="B5563" s="121" t="s">
        <v>51</v>
      </c>
      <c r="C5563" s="102" t="s">
        <v>51</v>
      </c>
      <c r="G5563" s="315"/>
      <c r="H5563" s="114"/>
    </row>
    <row r="5564" spans="1:8" s="135" customFormat="1" x14ac:dyDescent="0.25">
      <c r="A5564" s="120">
        <v>44053</v>
      </c>
      <c r="B5564" s="121" t="s">
        <v>51</v>
      </c>
      <c r="C5564" s="102" t="s">
        <v>51</v>
      </c>
      <c r="G5564" s="315"/>
      <c r="H5564" s="114"/>
    </row>
    <row r="5565" spans="1:8" s="135" customFormat="1" x14ac:dyDescent="0.25">
      <c r="A5565" s="120">
        <v>44054</v>
      </c>
      <c r="B5565" s="121" t="s">
        <v>51</v>
      </c>
      <c r="C5565" s="102" t="s">
        <v>51</v>
      </c>
      <c r="G5565" s="315"/>
      <c r="H5565" s="114"/>
    </row>
    <row r="5566" spans="1:8" s="135" customFormat="1" x14ac:dyDescent="0.25">
      <c r="A5566" s="120">
        <v>44056</v>
      </c>
      <c r="B5566" s="121" t="s">
        <v>51</v>
      </c>
      <c r="C5566" s="102" t="s">
        <v>51</v>
      </c>
      <c r="G5566" s="315"/>
      <c r="H5566" s="114"/>
    </row>
    <row r="5567" spans="1:8" s="135" customFormat="1" x14ac:dyDescent="0.25">
      <c r="A5567" s="120">
        <v>44057</v>
      </c>
      <c r="B5567" s="121" t="s">
        <v>51</v>
      </c>
      <c r="C5567" s="102" t="s">
        <v>51</v>
      </c>
      <c r="G5567" s="315"/>
      <c r="H5567" s="114"/>
    </row>
    <row r="5568" spans="1:8" s="135" customFormat="1" x14ac:dyDescent="0.25">
      <c r="A5568" s="120">
        <v>44058</v>
      </c>
      <c r="B5568" s="121" t="s">
        <v>51</v>
      </c>
      <c r="C5568" s="102" t="s">
        <v>51</v>
      </c>
      <c r="G5568" s="315"/>
      <c r="H5568" s="114"/>
    </row>
    <row r="5569" spans="1:8" s="135" customFormat="1" x14ac:dyDescent="0.25">
      <c r="A5569" s="120">
        <v>44060</v>
      </c>
      <c r="B5569" s="121" t="s">
        <v>51</v>
      </c>
      <c r="C5569" s="102" t="s">
        <v>51</v>
      </c>
      <c r="G5569" s="315"/>
      <c r="H5569" s="114"/>
    </row>
    <row r="5570" spans="1:8" s="135" customFormat="1" x14ac:dyDescent="0.25">
      <c r="A5570" s="120">
        <v>44061</v>
      </c>
      <c r="B5570" s="121" t="s">
        <v>51</v>
      </c>
      <c r="C5570" s="102" t="s">
        <v>51</v>
      </c>
      <c r="G5570" s="315"/>
      <c r="H5570" s="114"/>
    </row>
    <row r="5571" spans="1:8" s="135" customFormat="1" x14ac:dyDescent="0.25">
      <c r="A5571" s="120">
        <v>44064</v>
      </c>
      <c r="B5571" s="121" t="s">
        <v>51</v>
      </c>
      <c r="C5571" s="102" t="s">
        <v>51</v>
      </c>
      <c r="G5571" s="315"/>
      <c r="H5571" s="114"/>
    </row>
    <row r="5572" spans="1:8" s="135" customFormat="1" x14ac:dyDescent="0.25">
      <c r="A5572" s="120">
        <v>44066</v>
      </c>
      <c r="B5572" s="121" t="s">
        <v>51</v>
      </c>
      <c r="C5572" s="102" t="s">
        <v>51</v>
      </c>
      <c r="G5572" s="315"/>
      <c r="H5572" s="114"/>
    </row>
    <row r="5573" spans="1:8" s="135" customFormat="1" x14ac:dyDescent="0.25">
      <c r="A5573" s="120">
        <v>44068</v>
      </c>
      <c r="B5573" s="121" t="s">
        <v>51</v>
      </c>
      <c r="C5573" s="102" t="s">
        <v>51</v>
      </c>
      <c r="G5573" s="315"/>
      <c r="H5573" s="114"/>
    </row>
    <row r="5574" spans="1:8" s="135" customFormat="1" x14ac:dyDescent="0.25">
      <c r="A5574" s="120">
        <v>44073</v>
      </c>
      <c r="B5574" s="121" t="s">
        <v>51</v>
      </c>
      <c r="C5574" s="102" t="s">
        <v>51</v>
      </c>
      <c r="G5574" s="315"/>
      <c r="H5574" s="114"/>
    </row>
    <row r="5575" spans="1:8" s="135" customFormat="1" x14ac:dyDescent="0.25">
      <c r="A5575" s="120">
        <v>44078</v>
      </c>
      <c r="B5575" s="121" t="s">
        <v>51</v>
      </c>
      <c r="C5575" s="102" t="s">
        <v>51</v>
      </c>
      <c r="G5575" s="315"/>
      <c r="H5575" s="114"/>
    </row>
    <row r="5576" spans="1:8" s="135" customFormat="1" x14ac:dyDescent="0.25">
      <c r="A5576" s="120">
        <v>44081</v>
      </c>
      <c r="B5576" s="121" t="s">
        <v>51</v>
      </c>
      <c r="C5576" s="102" t="s">
        <v>51</v>
      </c>
      <c r="G5576" s="315"/>
      <c r="H5576" s="114"/>
    </row>
    <row r="5577" spans="1:8" s="135" customFormat="1" x14ac:dyDescent="0.25">
      <c r="A5577" s="120">
        <v>44082</v>
      </c>
      <c r="B5577" s="121" t="s">
        <v>51</v>
      </c>
      <c r="C5577" s="102" t="s">
        <v>51</v>
      </c>
      <c r="G5577" s="315"/>
      <c r="H5577" s="114"/>
    </row>
    <row r="5578" spans="1:8" s="135" customFormat="1" x14ac:dyDescent="0.25">
      <c r="A5578" s="120">
        <v>44084</v>
      </c>
      <c r="B5578" s="121" t="s">
        <v>51</v>
      </c>
      <c r="C5578" s="102" t="s">
        <v>51</v>
      </c>
      <c r="G5578" s="315"/>
      <c r="H5578" s="114"/>
    </row>
    <row r="5579" spans="1:8" s="135" customFormat="1" x14ac:dyDescent="0.25">
      <c r="A5579" s="120">
        <v>44085</v>
      </c>
      <c r="B5579" s="121" t="s">
        <v>51</v>
      </c>
      <c r="C5579" s="102" t="s">
        <v>51</v>
      </c>
      <c r="G5579" s="315"/>
      <c r="H5579" s="114"/>
    </row>
    <row r="5580" spans="1:8" s="135" customFormat="1" x14ac:dyDescent="0.25">
      <c r="A5580" s="120">
        <v>44087</v>
      </c>
      <c r="B5580" s="121" t="s">
        <v>51</v>
      </c>
      <c r="C5580" s="102" t="s">
        <v>51</v>
      </c>
      <c r="G5580" s="315"/>
      <c r="H5580" s="114"/>
    </row>
    <row r="5581" spans="1:8" s="135" customFormat="1" x14ac:dyDescent="0.25">
      <c r="A5581" s="120">
        <v>44088</v>
      </c>
      <c r="B5581" s="121" t="s">
        <v>51</v>
      </c>
      <c r="C5581" s="102" t="s">
        <v>51</v>
      </c>
      <c r="G5581" s="315"/>
      <c r="H5581" s="114"/>
    </row>
    <row r="5582" spans="1:8" s="135" customFormat="1" x14ac:dyDescent="0.25">
      <c r="A5582" s="120">
        <v>44090</v>
      </c>
      <c r="B5582" s="121" t="s">
        <v>51</v>
      </c>
      <c r="C5582" s="102" t="s">
        <v>51</v>
      </c>
      <c r="G5582" s="315"/>
      <c r="H5582" s="114"/>
    </row>
    <row r="5583" spans="1:8" s="135" customFormat="1" x14ac:dyDescent="0.25">
      <c r="A5583" s="120">
        <v>44093</v>
      </c>
      <c r="B5583" s="121" t="s">
        <v>51</v>
      </c>
      <c r="C5583" s="102" t="s">
        <v>51</v>
      </c>
      <c r="G5583" s="315"/>
      <c r="H5583" s="114"/>
    </row>
    <row r="5584" spans="1:8" s="135" customFormat="1" x14ac:dyDescent="0.25">
      <c r="A5584" s="120">
        <v>44094</v>
      </c>
      <c r="B5584" s="121" t="s">
        <v>51</v>
      </c>
      <c r="C5584" s="102" t="s">
        <v>51</v>
      </c>
      <c r="G5584" s="315"/>
      <c r="H5584" s="114"/>
    </row>
    <row r="5585" spans="1:8" s="135" customFormat="1" x14ac:dyDescent="0.25">
      <c r="A5585" s="120">
        <v>44095</v>
      </c>
      <c r="B5585" s="121" t="s">
        <v>51</v>
      </c>
      <c r="C5585" s="102" t="s">
        <v>51</v>
      </c>
      <c r="G5585" s="315"/>
      <c r="H5585" s="114"/>
    </row>
    <row r="5586" spans="1:8" s="135" customFormat="1" x14ac:dyDescent="0.25">
      <c r="A5586" s="120">
        <v>44096</v>
      </c>
      <c r="B5586" s="121" t="s">
        <v>51</v>
      </c>
      <c r="C5586" s="102" t="s">
        <v>51</v>
      </c>
      <c r="G5586" s="315"/>
      <c r="H5586" s="114"/>
    </row>
    <row r="5587" spans="1:8" s="135" customFormat="1" x14ac:dyDescent="0.25">
      <c r="A5587" s="120">
        <v>44098</v>
      </c>
      <c r="B5587" s="121" t="s">
        <v>51</v>
      </c>
      <c r="C5587" s="102" t="s">
        <v>51</v>
      </c>
      <c r="G5587" s="315"/>
      <c r="H5587" s="114"/>
    </row>
    <row r="5588" spans="1:8" s="135" customFormat="1" x14ac:dyDescent="0.25">
      <c r="A5588" s="120">
        <v>44100</v>
      </c>
      <c r="B5588" s="121" t="s">
        <v>51</v>
      </c>
      <c r="C5588" s="102" t="s">
        <v>51</v>
      </c>
      <c r="G5588" s="315"/>
      <c r="H5588" s="114"/>
    </row>
    <row r="5589" spans="1:8" s="135" customFormat="1" x14ac:dyDescent="0.25">
      <c r="A5589" s="120">
        <v>44101</v>
      </c>
      <c r="B5589" s="121" t="s">
        <v>51</v>
      </c>
      <c r="C5589" s="102" t="s">
        <v>51</v>
      </c>
      <c r="G5589" s="315"/>
      <c r="H5589" s="114"/>
    </row>
    <row r="5590" spans="1:8" s="135" customFormat="1" x14ac:dyDescent="0.25">
      <c r="A5590" s="120">
        <v>44102</v>
      </c>
      <c r="B5590" s="121" t="s">
        <v>51</v>
      </c>
      <c r="C5590" s="102" t="s">
        <v>51</v>
      </c>
      <c r="G5590" s="315"/>
      <c r="H5590" s="114"/>
    </row>
    <row r="5591" spans="1:8" s="135" customFormat="1" x14ac:dyDescent="0.25">
      <c r="A5591" s="120">
        <v>44105</v>
      </c>
      <c r="B5591" s="121" t="s">
        <v>51</v>
      </c>
      <c r="C5591" s="102" t="s">
        <v>51</v>
      </c>
      <c r="G5591" s="315"/>
      <c r="H5591" s="114"/>
    </row>
    <row r="5592" spans="1:8" s="135" customFormat="1" x14ac:dyDescent="0.25">
      <c r="A5592" s="120">
        <v>44107</v>
      </c>
      <c r="B5592" s="121" t="s">
        <v>51</v>
      </c>
      <c r="C5592" s="102" t="s">
        <v>51</v>
      </c>
      <c r="G5592" s="315"/>
      <c r="H5592" s="114"/>
    </row>
    <row r="5593" spans="1:8" s="135" customFormat="1" x14ac:dyDescent="0.25">
      <c r="A5593" s="120">
        <v>44109</v>
      </c>
      <c r="B5593" s="121" t="s">
        <v>51</v>
      </c>
      <c r="C5593" s="102" t="s">
        <v>51</v>
      </c>
      <c r="G5593" s="315"/>
      <c r="H5593" s="114"/>
    </row>
    <row r="5594" spans="1:8" s="135" customFormat="1" x14ac:dyDescent="0.25">
      <c r="A5594" s="120">
        <v>44112</v>
      </c>
      <c r="B5594" s="121" t="s">
        <v>51</v>
      </c>
      <c r="C5594" s="102" t="s">
        <v>51</v>
      </c>
      <c r="G5594" s="315"/>
      <c r="H5594" s="114"/>
    </row>
    <row r="5595" spans="1:8" s="135" customFormat="1" x14ac:dyDescent="0.25">
      <c r="A5595" s="120">
        <v>44118</v>
      </c>
      <c r="B5595" s="121" t="s">
        <v>51</v>
      </c>
      <c r="C5595" s="102" t="s">
        <v>51</v>
      </c>
      <c r="G5595" s="315"/>
      <c r="H5595" s="114"/>
    </row>
    <row r="5596" spans="1:8" s="135" customFormat="1" x14ac:dyDescent="0.25">
      <c r="A5596" s="120">
        <v>44164</v>
      </c>
      <c r="B5596" s="121" t="s">
        <v>51</v>
      </c>
      <c r="C5596" s="102" t="s">
        <v>51</v>
      </c>
      <c r="G5596" s="315"/>
      <c r="H5596" s="114"/>
    </row>
    <row r="5597" spans="1:8" s="135" customFormat="1" x14ac:dyDescent="0.25">
      <c r="A5597" s="120">
        <v>44171</v>
      </c>
      <c r="B5597" s="121" t="s">
        <v>51</v>
      </c>
      <c r="C5597" s="102" t="s">
        <v>51</v>
      </c>
      <c r="G5597" s="315"/>
      <c r="H5597" s="114"/>
    </row>
    <row r="5598" spans="1:8" s="135" customFormat="1" x14ac:dyDescent="0.25">
      <c r="A5598" s="120">
        <v>44178</v>
      </c>
      <c r="B5598" s="121" t="s">
        <v>51</v>
      </c>
      <c r="C5598" s="102" t="s">
        <v>51</v>
      </c>
      <c r="G5598" s="315"/>
      <c r="H5598" s="114"/>
    </row>
    <row r="5599" spans="1:8" s="135" customFormat="1" x14ac:dyDescent="0.25">
      <c r="A5599" s="120">
        <v>43903</v>
      </c>
      <c r="B5599" s="121" t="s">
        <v>10</v>
      </c>
      <c r="C5599" s="102" t="s">
        <v>10</v>
      </c>
      <c r="G5599" s="315"/>
      <c r="H5599" s="114"/>
    </row>
    <row r="5600" spans="1:8" s="135" customFormat="1" x14ac:dyDescent="0.25">
      <c r="A5600" s="120">
        <v>43907</v>
      </c>
      <c r="B5600" s="121" t="s">
        <v>10</v>
      </c>
      <c r="C5600" s="102" t="s">
        <v>10</v>
      </c>
      <c r="G5600" s="315"/>
      <c r="H5600" s="114"/>
    </row>
    <row r="5601" spans="1:8" s="135" customFormat="1" x14ac:dyDescent="0.25">
      <c r="A5601" s="120">
        <v>43910</v>
      </c>
      <c r="B5601" s="121" t="s">
        <v>10</v>
      </c>
      <c r="C5601" s="102" t="s">
        <v>10</v>
      </c>
      <c r="G5601" s="315"/>
      <c r="H5601" s="114"/>
    </row>
    <row r="5602" spans="1:8" s="135" customFormat="1" x14ac:dyDescent="0.25">
      <c r="A5602" s="120">
        <v>43916</v>
      </c>
      <c r="B5602" s="121" t="s">
        <v>10</v>
      </c>
      <c r="C5602" s="102" t="s">
        <v>10</v>
      </c>
      <c r="G5602" s="315"/>
      <c r="H5602" s="114"/>
    </row>
    <row r="5603" spans="1:8" s="135" customFormat="1" x14ac:dyDescent="0.25">
      <c r="A5603" s="120">
        <v>43920</v>
      </c>
      <c r="B5603" s="121" t="s">
        <v>10</v>
      </c>
      <c r="C5603" s="102" t="s">
        <v>10</v>
      </c>
      <c r="G5603" s="315"/>
      <c r="H5603" s="114"/>
    </row>
    <row r="5604" spans="1:8" s="135" customFormat="1" x14ac:dyDescent="0.25">
      <c r="A5604" s="120">
        <v>43923</v>
      </c>
      <c r="B5604" s="121" t="s">
        <v>10</v>
      </c>
      <c r="C5604" s="102" t="s">
        <v>10</v>
      </c>
      <c r="G5604" s="315"/>
      <c r="H5604" s="114"/>
    </row>
    <row r="5605" spans="1:8" s="135" customFormat="1" x14ac:dyDescent="0.25">
      <c r="A5605" s="120">
        <v>43924</v>
      </c>
      <c r="B5605" s="121" t="s">
        <v>10</v>
      </c>
      <c r="C5605" s="102" t="s">
        <v>10</v>
      </c>
      <c r="G5605" s="315"/>
      <c r="H5605" s="114"/>
    </row>
    <row r="5606" spans="1:8" s="135" customFormat="1" x14ac:dyDescent="0.25">
      <c r="A5606" s="120">
        <v>43926</v>
      </c>
      <c r="B5606" s="121" t="s">
        <v>10</v>
      </c>
      <c r="C5606" s="102" t="s">
        <v>10</v>
      </c>
      <c r="G5606" s="315"/>
      <c r="H5606" s="114"/>
    </row>
    <row r="5607" spans="1:8" s="135" customFormat="1" x14ac:dyDescent="0.25">
      <c r="A5607" s="120">
        <v>43929</v>
      </c>
      <c r="B5607" s="121" t="s">
        <v>10</v>
      </c>
      <c r="C5607" s="102" t="s">
        <v>10</v>
      </c>
      <c r="G5607" s="315"/>
      <c r="H5607" s="114"/>
    </row>
    <row r="5608" spans="1:8" s="135" customFormat="1" x14ac:dyDescent="0.25">
      <c r="A5608" s="120">
        <v>43930</v>
      </c>
      <c r="B5608" s="121" t="s">
        <v>10</v>
      </c>
      <c r="C5608" s="102" t="s">
        <v>10</v>
      </c>
      <c r="G5608" s="315"/>
      <c r="H5608" s="114"/>
    </row>
    <row r="5609" spans="1:8" s="135" customFormat="1" x14ac:dyDescent="0.25">
      <c r="A5609" s="120">
        <v>43936</v>
      </c>
      <c r="B5609" s="121" t="s">
        <v>10</v>
      </c>
      <c r="C5609" s="102" t="s">
        <v>10</v>
      </c>
      <c r="G5609" s="315"/>
      <c r="H5609" s="114"/>
    </row>
    <row r="5610" spans="1:8" s="135" customFormat="1" x14ac:dyDescent="0.25">
      <c r="A5610" s="120">
        <v>43948</v>
      </c>
      <c r="B5610" s="121" t="s">
        <v>10</v>
      </c>
      <c r="C5610" s="102" t="s">
        <v>10</v>
      </c>
      <c r="G5610" s="315"/>
      <c r="H5610" s="114"/>
    </row>
    <row r="5611" spans="1:8" s="135" customFormat="1" x14ac:dyDescent="0.25">
      <c r="A5611" s="120">
        <v>43953</v>
      </c>
      <c r="B5611" s="121" t="s">
        <v>10</v>
      </c>
      <c r="C5611" s="102" t="s">
        <v>10</v>
      </c>
      <c r="G5611" s="315"/>
      <c r="H5611" s="114"/>
    </row>
    <row r="5612" spans="1:8" s="135" customFormat="1" x14ac:dyDescent="0.25">
      <c r="A5612" s="120">
        <v>43956</v>
      </c>
      <c r="B5612" s="121" t="s">
        <v>10</v>
      </c>
      <c r="C5612" s="102" t="s">
        <v>10</v>
      </c>
      <c r="G5612" s="315"/>
      <c r="H5612" s="114"/>
    </row>
    <row r="5613" spans="1:8" s="135" customFormat="1" x14ac:dyDescent="0.25">
      <c r="A5613" s="120">
        <v>43963</v>
      </c>
      <c r="B5613" s="121" t="s">
        <v>10</v>
      </c>
      <c r="C5613" s="102" t="s">
        <v>10</v>
      </c>
      <c r="G5613" s="315"/>
      <c r="H5613" s="114"/>
    </row>
    <row r="5614" spans="1:8" s="135" customFormat="1" x14ac:dyDescent="0.25">
      <c r="A5614" s="120">
        <v>43979</v>
      </c>
      <c r="B5614" s="121" t="s">
        <v>10</v>
      </c>
      <c r="C5614" s="102" t="s">
        <v>10</v>
      </c>
      <c r="G5614" s="315"/>
      <c r="H5614" s="114"/>
    </row>
    <row r="5615" spans="1:8" s="135" customFormat="1" x14ac:dyDescent="0.25">
      <c r="A5615" s="120">
        <v>43981</v>
      </c>
      <c r="B5615" s="121" t="s">
        <v>10</v>
      </c>
      <c r="C5615" s="102" t="s">
        <v>10</v>
      </c>
      <c r="G5615" s="315"/>
      <c r="H5615" s="114"/>
    </row>
    <row r="5616" spans="1:8" s="135" customFormat="1" x14ac:dyDescent="0.25">
      <c r="A5616" s="120">
        <v>43983</v>
      </c>
      <c r="B5616" s="121" t="s">
        <v>10</v>
      </c>
      <c r="C5616" s="102" t="s">
        <v>10</v>
      </c>
      <c r="G5616" s="315"/>
      <c r="H5616" s="114"/>
    </row>
    <row r="5617" spans="1:8" s="135" customFormat="1" x14ac:dyDescent="0.25">
      <c r="A5617" s="120">
        <v>43985</v>
      </c>
      <c r="B5617" s="121" t="s">
        <v>10</v>
      </c>
      <c r="C5617" s="102" t="s">
        <v>10</v>
      </c>
      <c r="G5617" s="315"/>
      <c r="H5617" s="114"/>
    </row>
    <row r="5618" spans="1:8" s="135" customFormat="1" x14ac:dyDescent="0.25">
      <c r="A5618" s="120">
        <v>43986</v>
      </c>
      <c r="B5618" s="121" t="s">
        <v>10</v>
      </c>
      <c r="C5618" s="102" t="s">
        <v>10</v>
      </c>
      <c r="G5618" s="315"/>
      <c r="H5618" s="114"/>
    </row>
    <row r="5619" spans="1:8" s="135" customFormat="1" x14ac:dyDescent="0.25">
      <c r="A5619" s="120">
        <v>43987</v>
      </c>
      <c r="B5619" s="121" t="s">
        <v>10</v>
      </c>
      <c r="C5619" s="102" t="s">
        <v>10</v>
      </c>
      <c r="G5619" s="315"/>
      <c r="H5619" s="114"/>
    </row>
    <row r="5620" spans="1:8" s="135" customFormat="1" x14ac:dyDescent="0.25">
      <c r="A5620" s="120">
        <v>43988</v>
      </c>
      <c r="B5620" s="121" t="s">
        <v>10</v>
      </c>
      <c r="C5620" s="102" t="s">
        <v>10</v>
      </c>
      <c r="G5620" s="315"/>
      <c r="H5620" s="114"/>
    </row>
    <row r="5621" spans="1:8" s="135" customFormat="1" x14ac:dyDescent="0.25">
      <c r="A5621" s="120">
        <v>43989</v>
      </c>
      <c r="B5621" s="121" t="s">
        <v>10</v>
      </c>
      <c r="C5621" s="102" t="s">
        <v>10</v>
      </c>
      <c r="G5621" s="315"/>
      <c r="H5621" s="114"/>
    </row>
    <row r="5622" spans="1:8" s="135" customFormat="1" x14ac:dyDescent="0.25">
      <c r="A5622" s="120">
        <v>43990</v>
      </c>
      <c r="B5622" s="121" t="s">
        <v>10</v>
      </c>
      <c r="C5622" s="102" t="s">
        <v>10</v>
      </c>
      <c r="G5622" s="315"/>
      <c r="H5622" s="114"/>
    </row>
    <row r="5623" spans="1:8" s="135" customFormat="1" x14ac:dyDescent="0.25">
      <c r="A5623" s="120">
        <v>43991</v>
      </c>
      <c r="B5623" s="121" t="s">
        <v>10</v>
      </c>
      <c r="C5623" s="102" t="s">
        <v>10</v>
      </c>
      <c r="G5623" s="315"/>
      <c r="H5623" s="114"/>
    </row>
    <row r="5624" spans="1:8" s="135" customFormat="1" x14ac:dyDescent="0.25">
      <c r="A5624" s="120">
        <v>43992</v>
      </c>
      <c r="B5624" s="121" t="s">
        <v>10</v>
      </c>
      <c r="C5624" s="102" t="s">
        <v>10</v>
      </c>
      <c r="G5624" s="315"/>
      <c r="H5624" s="114"/>
    </row>
    <row r="5625" spans="1:8" s="135" customFormat="1" x14ac:dyDescent="0.25">
      <c r="A5625" s="120">
        <v>43993</v>
      </c>
      <c r="B5625" s="121" t="s">
        <v>10</v>
      </c>
      <c r="C5625" s="102" t="s">
        <v>10</v>
      </c>
      <c r="G5625" s="315"/>
      <c r="H5625" s="114"/>
    </row>
    <row r="5626" spans="1:8" s="135" customFormat="1" x14ac:dyDescent="0.25">
      <c r="A5626" s="120">
        <v>43994</v>
      </c>
      <c r="B5626" s="121" t="s">
        <v>10</v>
      </c>
      <c r="C5626" s="102" t="s">
        <v>10</v>
      </c>
      <c r="G5626" s="315"/>
      <c r="H5626" s="114"/>
    </row>
    <row r="5627" spans="1:8" s="135" customFormat="1" x14ac:dyDescent="0.25">
      <c r="A5627" s="120">
        <v>43995</v>
      </c>
      <c r="B5627" s="121" t="s">
        <v>10</v>
      </c>
      <c r="C5627" s="102" t="s">
        <v>10</v>
      </c>
      <c r="G5627" s="315"/>
      <c r="H5627" s="114"/>
    </row>
    <row r="5628" spans="1:8" s="135" customFormat="1" x14ac:dyDescent="0.25">
      <c r="A5628" s="120">
        <v>43996</v>
      </c>
      <c r="B5628" s="121" t="s">
        <v>10</v>
      </c>
      <c r="C5628" s="102" t="s">
        <v>10</v>
      </c>
      <c r="G5628" s="315"/>
      <c r="H5628" s="114"/>
    </row>
    <row r="5629" spans="1:8" s="135" customFormat="1" x14ac:dyDescent="0.25">
      <c r="A5629" s="120">
        <v>43998</v>
      </c>
      <c r="B5629" s="121" t="s">
        <v>10</v>
      </c>
      <c r="C5629" s="102" t="s">
        <v>10</v>
      </c>
      <c r="G5629" s="315"/>
      <c r="H5629" s="114"/>
    </row>
    <row r="5630" spans="1:8" s="135" customFormat="1" x14ac:dyDescent="0.25">
      <c r="A5630" s="120">
        <v>43999</v>
      </c>
      <c r="B5630" s="121" t="s">
        <v>10</v>
      </c>
      <c r="C5630" s="102" t="s">
        <v>10</v>
      </c>
      <c r="G5630" s="315"/>
      <c r="H5630" s="114"/>
    </row>
    <row r="5631" spans="1:8" s="135" customFormat="1" x14ac:dyDescent="0.25">
      <c r="A5631" s="120">
        <v>44000</v>
      </c>
      <c r="B5631" s="121" t="s">
        <v>10</v>
      </c>
      <c r="C5631" s="102" t="s">
        <v>10</v>
      </c>
      <c r="G5631" s="315"/>
      <c r="H5631" s="114"/>
    </row>
    <row r="5632" spans="1:8" s="135" customFormat="1" x14ac:dyDescent="0.25">
      <c r="A5632" s="120">
        <v>44001</v>
      </c>
      <c r="B5632" s="121" t="s">
        <v>10</v>
      </c>
      <c r="C5632" s="102" t="s">
        <v>10</v>
      </c>
      <c r="G5632" s="315"/>
      <c r="H5632" s="114"/>
    </row>
    <row r="5633" spans="1:8" s="135" customFormat="1" x14ac:dyDescent="0.25">
      <c r="A5633" s="120">
        <v>44002</v>
      </c>
      <c r="B5633" s="121" t="s">
        <v>10</v>
      </c>
      <c r="C5633" s="102" t="s">
        <v>10</v>
      </c>
      <c r="G5633" s="315"/>
      <c r="H5633" s="114"/>
    </row>
    <row r="5634" spans="1:8" s="135" customFormat="1" x14ac:dyDescent="0.25">
      <c r="A5634" s="120">
        <v>44003</v>
      </c>
      <c r="B5634" s="121" t="s">
        <v>10</v>
      </c>
      <c r="C5634" s="102" t="s">
        <v>10</v>
      </c>
      <c r="G5634" s="315"/>
      <c r="H5634" s="114"/>
    </row>
    <row r="5635" spans="1:8" s="135" customFormat="1" x14ac:dyDescent="0.25">
      <c r="A5635" s="120">
        <v>44004</v>
      </c>
      <c r="B5635" s="121" t="s">
        <v>10</v>
      </c>
      <c r="C5635" s="102" t="s">
        <v>10</v>
      </c>
      <c r="G5635" s="315"/>
      <c r="H5635" s="114"/>
    </row>
    <row r="5636" spans="1:8" s="135" customFormat="1" x14ac:dyDescent="0.25">
      <c r="A5636" s="120">
        <v>44005</v>
      </c>
      <c r="B5636" s="121" t="s">
        <v>10</v>
      </c>
      <c r="C5636" s="102" t="s">
        <v>10</v>
      </c>
      <c r="G5636" s="315"/>
      <c r="H5636" s="114"/>
    </row>
    <row r="5637" spans="1:8" s="135" customFormat="1" x14ac:dyDescent="0.25">
      <c r="A5637" s="120">
        <v>44006</v>
      </c>
      <c r="B5637" s="121" t="s">
        <v>10</v>
      </c>
      <c r="C5637" s="102" t="s">
        <v>10</v>
      </c>
      <c r="G5637" s="315"/>
      <c r="H5637" s="114"/>
    </row>
    <row r="5638" spans="1:8" s="135" customFormat="1" x14ac:dyDescent="0.25">
      <c r="A5638" s="120">
        <v>44007</v>
      </c>
      <c r="B5638" s="121" t="s">
        <v>10</v>
      </c>
      <c r="C5638" s="102" t="s">
        <v>10</v>
      </c>
      <c r="G5638" s="315"/>
      <c r="H5638" s="114"/>
    </row>
    <row r="5639" spans="1:8" s="135" customFormat="1" x14ac:dyDescent="0.25">
      <c r="A5639" s="120">
        <v>44008</v>
      </c>
      <c r="B5639" s="121" t="s">
        <v>10</v>
      </c>
      <c r="C5639" s="102" t="s">
        <v>10</v>
      </c>
      <c r="G5639" s="315"/>
      <c r="H5639" s="114"/>
    </row>
    <row r="5640" spans="1:8" s="135" customFormat="1" x14ac:dyDescent="0.25">
      <c r="A5640" s="120">
        <v>44009</v>
      </c>
      <c r="B5640" s="121" t="s">
        <v>10</v>
      </c>
      <c r="C5640" s="102" t="s">
        <v>10</v>
      </c>
      <c r="G5640" s="315"/>
      <c r="H5640" s="114"/>
    </row>
    <row r="5641" spans="1:8" s="135" customFormat="1" x14ac:dyDescent="0.25">
      <c r="A5641" s="120">
        <v>44010</v>
      </c>
      <c r="B5641" s="121" t="s">
        <v>10</v>
      </c>
      <c r="C5641" s="102" t="s">
        <v>10</v>
      </c>
      <c r="G5641" s="315"/>
      <c r="H5641" s="114"/>
    </row>
    <row r="5642" spans="1:8" s="135" customFormat="1" x14ac:dyDescent="0.25">
      <c r="A5642" s="120">
        <v>44011</v>
      </c>
      <c r="B5642" s="121" t="s">
        <v>10</v>
      </c>
      <c r="C5642" s="102" t="s">
        <v>10</v>
      </c>
      <c r="G5642" s="315"/>
      <c r="H5642" s="114"/>
    </row>
    <row r="5643" spans="1:8" s="135" customFormat="1" x14ac:dyDescent="0.25">
      <c r="A5643" s="120">
        <v>44012</v>
      </c>
      <c r="B5643" s="121" t="s">
        <v>10</v>
      </c>
      <c r="C5643" s="102" t="s">
        <v>10</v>
      </c>
      <c r="G5643" s="315"/>
      <c r="H5643" s="114"/>
    </row>
    <row r="5644" spans="1:8" s="135" customFormat="1" x14ac:dyDescent="0.25">
      <c r="A5644" s="120">
        <v>44013</v>
      </c>
      <c r="B5644" s="121" t="s">
        <v>10</v>
      </c>
      <c r="C5644" s="102" t="s">
        <v>10</v>
      </c>
      <c r="G5644" s="315"/>
      <c r="H5644" s="114"/>
    </row>
    <row r="5645" spans="1:8" s="135" customFormat="1" x14ac:dyDescent="0.25">
      <c r="A5645" s="120">
        <v>44014</v>
      </c>
      <c r="B5645" s="121" t="s">
        <v>10</v>
      </c>
      <c r="C5645" s="102" t="s">
        <v>10</v>
      </c>
      <c r="G5645" s="315"/>
      <c r="H5645" s="114"/>
    </row>
    <row r="5646" spans="1:8" s="135" customFormat="1" x14ac:dyDescent="0.25">
      <c r="A5646" s="120">
        <v>44015</v>
      </c>
      <c r="B5646" s="121" t="s">
        <v>10</v>
      </c>
      <c r="C5646" s="102" t="s">
        <v>10</v>
      </c>
      <c r="G5646" s="315"/>
      <c r="H5646" s="114"/>
    </row>
    <row r="5647" spans="1:8" s="135" customFormat="1" x14ac:dyDescent="0.25">
      <c r="A5647" s="120">
        <v>44016</v>
      </c>
      <c r="B5647" s="121" t="s">
        <v>10</v>
      </c>
      <c r="C5647" s="102" t="s">
        <v>10</v>
      </c>
      <c r="G5647" s="315"/>
      <c r="H5647" s="114"/>
    </row>
    <row r="5648" spans="1:8" s="135" customFormat="1" x14ac:dyDescent="0.25">
      <c r="A5648" s="120">
        <v>44017</v>
      </c>
      <c r="B5648" s="121" t="s">
        <v>10</v>
      </c>
      <c r="C5648" s="102" t="s">
        <v>10</v>
      </c>
      <c r="G5648" s="315"/>
      <c r="H5648" s="114"/>
    </row>
    <row r="5649" spans="1:8" s="135" customFormat="1" x14ac:dyDescent="0.25">
      <c r="A5649" s="120">
        <v>44018</v>
      </c>
      <c r="B5649" s="121" t="s">
        <v>10</v>
      </c>
      <c r="C5649" s="102" t="s">
        <v>10</v>
      </c>
      <c r="G5649" s="315"/>
      <c r="H5649" s="114"/>
    </row>
    <row r="5650" spans="1:8" s="135" customFormat="1" x14ac:dyDescent="0.25">
      <c r="A5650" s="120">
        <v>44019</v>
      </c>
      <c r="B5650" s="121" t="s">
        <v>10</v>
      </c>
      <c r="C5650" s="102" t="s">
        <v>10</v>
      </c>
      <c r="G5650" s="315"/>
      <c r="H5650" s="114"/>
    </row>
    <row r="5651" spans="1:8" s="135" customFormat="1" x14ac:dyDescent="0.25">
      <c r="A5651" s="120">
        <v>44020</v>
      </c>
      <c r="B5651" s="121" t="s">
        <v>10</v>
      </c>
      <c r="C5651" s="102" t="s">
        <v>10</v>
      </c>
      <c r="G5651" s="315"/>
      <c r="H5651" s="114"/>
    </row>
    <row r="5652" spans="1:8" s="135" customFormat="1" x14ac:dyDescent="0.25">
      <c r="A5652" s="120">
        <v>44021</v>
      </c>
      <c r="B5652" s="121" t="s">
        <v>10</v>
      </c>
      <c r="C5652" s="102" t="s">
        <v>10</v>
      </c>
      <c r="G5652" s="315"/>
      <c r="H5652" s="114"/>
    </row>
    <row r="5653" spans="1:8" s="135" customFormat="1" x14ac:dyDescent="0.25">
      <c r="A5653" s="120">
        <v>44022</v>
      </c>
      <c r="B5653" s="121" t="s">
        <v>10</v>
      </c>
      <c r="C5653" s="102" t="s">
        <v>10</v>
      </c>
      <c r="G5653" s="315"/>
      <c r="H5653" s="114"/>
    </row>
    <row r="5654" spans="1:8" s="135" customFormat="1" x14ac:dyDescent="0.25">
      <c r="A5654" s="120">
        <v>44023</v>
      </c>
      <c r="B5654" s="121" t="s">
        <v>10</v>
      </c>
      <c r="C5654" s="102" t="s">
        <v>10</v>
      </c>
      <c r="G5654" s="315"/>
      <c r="H5654" s="114"/>
    </row>
    <row r="5655" spans="1:8" s="135" customFormat="1" x14ac:dyDescent="0.25">
      <c r="A5655" s="120">
        <v>44024</v>
      </c>
      <c r="B5655" s="121" t="s">
        <v>10</v>
      </c>
      <c r="C5655" s="102" t="s">
        <v>10</v>
      </c>
      <c r="G5655" s="315"/>
      <c r="H5655" s="114"/>
    </row>
    <row r="5656" spans="1:8" s="135" customFormat="1" x14ac:dyDescent="0.25">
      <c r="A5656" s="120">
        <v>44025</v>
      </c>
      <c r="B5656" s="121" t="s">
        <v>10</v>
      </c>
      <c r="C5656" s="102" t="s">
        <v>10</v>
      </c>
      <c r="G5656" s="315"/>
      <c r="H5656" s="114"/>
    </row>
    <row r="5657" spans="1:8" s="135" customFormat="1" x14ac:dyDescent="0.25">
      <c r="A5657" s="120">
        <v>44026</v>
      </c>
      <c r="B5657" s="121" t="s">
        <v>10</v>
      </c>
      <c r="C5657" s="102" t="s">
        <v>10</v>
      </c>
      <c r="G5657" s="315"/>
      <c r="H5657" s="114"/>
    </row>
    <row r="5658" spans="1:8" s="135" customFormat="1" x14ac:dyDescent="0.25">
      <c r="A5658" s="120">
        <v>44027</v>
      </c>
      <c r="B5658" s="121" t="s">
        <v>10</v>
      </c>
      <c r="C5658" s="102" t="s">
        <v>10</v>
      </c>
      <c r="G5658" s="315"/>
      <c r="H5658" s="114"/>
    </row>
    <row r="5659" spans="1:8" s="135" customFormat="1" x14ac:dyDescent="0.25">
      <c r="A5659" s="120">
        <v>44028</v>
      </c>
      <c r="B5659" s="121" t="s">
        <v>10</v>
      </c>
      <c r="C5659" s="102" t="s">
        <v>10</v>
      </c>
      <c r="G5659" s="315"/>
      <c r="H5659" s="114"/>
    </row>
    <row r="5660" spans="1:8" s="135" customFormat="1" x14ac:dyDescent="0.25">
      <c r="A5660" s="120">
        <v>44029</v>
      </c>
      <c r="B5660" s="121" t="s">
        <v>10</v>
      </c>
      <c r="C5660" s="102" t="s">
        <v>10</v>
      </c>
      <c r="G5660" s="315"/>
      <c r="H5660" s="114"/>
    </row>
    <row r="5661" spans="1:8" s="135" customFormat="1" x14ac:dyDescent="0.25">
      <c r="A5661" s="120">
        <v>44030</v>
      </c>
      <c r="B5661" s="121" t="s">
        <v>10</v>
      </c>
      <c r="C5661" s="102" t="s">
        <v>10</v>
      </c>
      <c r="G5661" s="315"/>
      <c r="H5661" s="114"/>
    </row>
    <row r="5662" spans="1:8" s="135" customFormat="1" x14ac:dyDescent="0.25">
      <c r="A5662" s="120">
        <v>44031</v>
      </c>
      <c r="B5662" s="121" t="s">
        <v>10</v>
      </c>
      <c r="C5662" s="102" t="s">
        <v>10</v>
      </c>
      <c r="G5662" s="315"/>
      <c r="H5662" s="114"/>
    </row>
    <row r="5663" spans="1:8" s="135" customFormat="1" x14ac:dyDescent="0.25">
      <c r="A5663" s="120">
        <v>44032</v>
      </c>
      <c r="B5663" s="121" t="s">
        <v>10</v>
      </c>
      <c r="C5663" s="102" t="s">
        <v>10</v>
      </c>
      <c r="G5663" s="315"/>
      <c r="H5663" s="114"/>
    </row>
    <row r="5664" spans="1:8" s="135" customFormat="1" x14ac:dyDescent="0.25">
      <c r="A5664" s="120">
        <v>44033</v>
      </c>
      <c r="B5664" s="121" t="s">
        <v>10</v>
      </c>
      <c r="C5664" s="102" t="s">
        <v>10</v>
      </c>
      <c r="G5664" s="315"/>
      <c r="H5664" s="114"/>
    </row>
    <row r="5665" spans="1:8" s="135" customFormat="1" x14ac:dyDescent="0.25">
      <c r="A5665" s="120">
        <v>44034</v>
      </c>
      <c r="B5665" s="121" t="s">
        <v>10</v>
      </c>
      <c r="C5665" s="102" t="s">
        <v>10</v>
      </c>
      <c r="G5665" s="315"/>
      <c r="H5665" s="114"/>
    </row>
    <row r="5666" spans="1:8" s="135" customFormat="1" x14ac:dyDescent="0.25">
      <c r="A5666" s="120">
        <v>44035</v>
      </c>
      <c r="B5666" s="121" t="s">
        <v>10</v>
      </c>
      <c r="C5666" s="102" t="s">
        <v>10</v>
      </c>
      <c r="G5666" s="315"/>
      <c r="H5666" s="114"/>
    </row>
    <row r="5667" spans="1:8" s="135" customFormat="1" x14ac:dyDescent="0.25">
      <c r="A5667" s="120">
        <v>44036</v>
      </c>
      <c r="B5667" s="121" t="s">
        <v>10</v>
      </c>
      <c r="C5667" s="102" t="s">
        <v>10</v>
      </c>
      <c r="G5667" s="315"/>
      <c r="H5667" s="114"/>
    </row>
    <row r="5668" spans="1:8" s="135" customFormat="1" x14ac:dyDescent="0.25">
      <c r="A5668" s="120">
        <v>44037</v>
      </c>
      <c r="B5668" s="121" t="s">
        <v>10</v>
      </c>
      <c r="C5668" s="102" t="s">
        <v>10</v>
      </c>
      <c r="G5668" s="315"/>
      <c r="H5668" s="114"/>
    </row>
    <row r="5669" spans="1:8" s="135" customFormat="1" x14ac:dyDescent="0.25">
      <c r="A5669" s="120">
        <v>44038</v>
      </c>
      <c r="B5669" s="121" t="s">
        <v>10</v>
      </c>
      <c r="C5669" s="102" t="s">
        <v>10</v>
      </c>
      <c r="G5669" s="315"/>
      <c r="H5669" s="114"/>
    </row>
    <row r="5670" spans="1:8" s="135" customFormat="1" x14ac:dyDescent="0.25">
      <c r="A5670" s="120">
        <v>44039</v>
      </c>
      <c r="B5670" s="121" t="s">
        <v>10</v>
      </c>
      <c r="C5670" s="102" t="s">
        <v>10</v>
      </c>
      <c r="G5670" s="315"/>
      <c r="H5670" s="114"/>
    </row>
    <row r="5671" spans="1:8" s="135" customFormat="1" x14ac:dyDescent="0.25">
      <c r="A5671" s="120">
        <v>44040</v>
      </c>
      <c r="B5671" s="121" t="s">
        <v>10</v>
      </c>
      <c r="C5671" s="102" t="s">
        <v>10</v>
      </c>
      <c r="G5671" s="315"/>
      <c r="H5671" s="114"/>
    </row>
    <row r="5672" spans="1:8" s="135" customFormat="1" x14ac:dyDescent="0.25">
      <c r="A5672" s="120">
        <v>44041</v>
      </c>
      <c r="B5672" s="121" t="s">
        <v>10</v>
      </c>
      <c r="C5672" s="102" t="s">
        <v>10</v>
      </c>
      <c r="G5672" s="315"/>
      <c r="H5672" s="114"/>
    </row>
    <row r="5673" spans="1:8" s="135" customFormat="1" x14ac:dyDescent="0.25">
      <c r="A5673" s="120">
        <v>44042</v>
      </c>
      <c r="B5673" s="121" t="s">
        <v>10</v>
      </c>
      <c r="C5673" s="102" t="s">
        <v>10</v>
      </c>
      <c r="G5673" s="315"/>
      <c r="H5673" s="114"/>
    </row>
    <row r="5674" spans="1:8" s="135" customFormat="1" x14ac:dyDescent="0.25">
      <c r="A5674" s="120">
        <v>44043</v>
      </c>
      <c r="B5674" s="121" t="s">
        <v>10</v>
      </c>
      <c r="C5674" s="102" t="s">
        <v>10</v>
      </c>
      <c r="G5674" s="315"/>
      <c r="H5674" s="114"/>
    </row>
    <row r="5675" spans="1:8" s="135" customFormat="1" x14ac:dyDescent="0.25">
      <c r="A5675" s="120">
        <v>44044</v>
      </c>
      <c r="B5675" s="121" t="s">
        <v>10</v>
      </c>
      <c r="C5675" s="102" t="s">
        <v>10</v>
      </c>
      <c r="G5675" s="315"/>
      <c r="H5675" s="114"/>
    </row>
    <row r="5676" spans="1:8" s="135" customFormat="1" x14ac:dyDescent="0.25">
      <c r="A5676" s="120">
        <v>44045</v>
      </c>
      <c r="B5676" s="121" t="s">
        <v>10</v>
      </c>
      <c r="C5676" s="102" t="s">
        <v>10</v>
      </c>
      <c r="G5676" s="315"/>
      <c r="H5676" s="114"/>
    </row>
    <row r="5677" spans="1:8" s="135" customFormat="1" x14ac:dyDescent="0.25">
      <c r="A5677" s="120">
        <v>44046</v>
      </c>
      <c r="B5677" s="121" t="s">
        <v>10</v>
      </c>
      <c r="C5677" s="102" t="s">
        <v>10</v>
      </c>
      <c r="G5677" s="315"/>
      <c r="H5677" s="114"/>
    </row>
    <row r="5678" spans="1:8" s="135" customFormat="1" x14ac:dyDescent="0.25">
      <c r="A5678" s="120">
        <v>44047</v>
      </c>
      <c r="B5678" s="121" t="s">
        <v>10</v>
      </c>
      <c r="C5678" s="102" t="s">
        <v>10</v>
      </c>
      <c r="G5678" s="315"/>
      <c r="H5678" s="114"/>
    </row>
    <row r="5679" spans="1:8" s="135" customFormat="1" x14ac:dyDescent="0.25">
      <c r="A5679" s="120">
        <v>44048</v>
      </c>
      <c r="B5679" s="121" t="s">
        <v>10</v>
      </c>
      <c r="C5679" s="102" t="s">
        <v>10</v>
      </c>
      <c r="G5679" s="315"/>
      <c r="H5679" s="114"/>
    </row>
    <row r="5680" spans="1:8" s="135" customFormat="1" x14ac:dyDescent="0.25">
      <c r="A5680" s="120">
        <v>44049</v>
      </c>
      <c r="B5680" s="121" t="s">
        <v>10</v>
      </c>
      <c r="C5680" s="102" t="s">
        <v>10</v>
      </c>
      <c r="G5680" s="315"/>
      <c r="H5680" s="114"/>
    </row>
    <row r="5681" spans="1:8" s="135" customFormat="1" x14ac:dyDescent="0.25">
      <c r="A5681" s="120">
        <v>44050</v>
      </c>
      <c r="B5681" s="121" t="s">
        <v>10</v>
      </c>
      <c r="C5681" s="102" t="s">
        <v>10</v>
      </c>
      <c r="G5681" s="315"/>
      <c r="H5681" s="114"/>
    </row>
    <row r="5682" spans="1:8" s="135" customFormat="1" x14ac:dyDescent="0.25">
      <c r="A5682" s="120">
        <v>44051</v>
      </c>
      <c r="B5682" s="121" t="s">
        <v>10</v>
      </c>
      <c r="C5682" s="102" t="s">
        <v>10</v>
      </c>
      <c r="G5682" s="315"/>
      <c r="H5682" s="114"/>
    </row>
    <row r="5683" spans="1:8" s="135" customFormat="1" x14ac:dyDescent="0.25">
      <c r="A5683" s="120">
        <v>44052</v>
      </c>
      <c r="B5683" s="121" t="s">
        <v>10</v>
      </c>
      <c r="C5683" s="102" t="s">
        <v>10</v>
      </c>
      <c r="G5683" s="315"/>
      <c r="H5683" s="114"/>
    </row>
    <row r="5684" spans="1:8" s="135" customFormat="1" x14ac:dyDescent="0.25">
      <c r="A5684" s="120">
        <v>44053</v>
      </c>
      <c r="B5684" s="121" t="s">
        <v>10</v>
      </c>
      <c r="C5684" s="102" t="s">
        <v>10</v>
      </c>
      <c r="G5684" s="315"/>
      <c r="H5684" s="114"/>
    </row>
    <row r="5685" spans="1:8" s="135" customFormat="1" x14ac:dyDescent="0.25">
      <c r="A5685" s="120">
        <v>44054</v>
      </c>
      <c r="B5685" s="121" t="s">
        <v>10</v>
      </c>
      <c r="C5685" s="102" t="s">
        <v>10</v>
      </c>
      <c r="G5685" s="315"/>
      <c r="H5685" s="114"/>
    </row>
    <row r="5686" spans="1:8" s="135" customFormat="1" x14ac:dyDescent="0.25">
      <c r="A5686" s="120">
        <v>44055</v>
      </c>
      <c r="B5686" s="121" t="s">
        <v>10</v>
      </c>
      <c r="C5686" s="102" t="s">
        <v>10</v>
      </c>
      <c r="G5686" s="315"/>
      <c r="H5686" s="114"/>
    </row>
    <row r="5687" spans="1:8" s="135" customFormat="1" x14ac:dyDescent="0.25">
      <c r="A5687" s="120">
        <v>44057</v>
      </c>
      <c r="B5687" s="121" t="s">
        <v>10</v>
      </c>
      <c r="C5687" s="102" t="s">
        <v>10</v>
      </c>
      <c r="G5687" s="315"/>
      <c r="H5687" s="114"/>
    </row>
    <row r="5688" spans="1:8" s="135" customFormat="1" x14ac:dyDescent="0.25">
      <c r="A5688" s="120">
        <v>44058</v>
      </c>
      <c r="B5688" s="121" t="s">
        <v>10</v>
      </c>
      <c r="C5688" s="102" t="s">
        <v>10</v>
      </c>
      <c r="G5688" s="315"/>
      <c r="H5688" s="114"/>
    </row>
    <row r="5689" spans="1:8" s="135" customFormat="1" x14ac:dyDescent="0.25">
      <c r="A5689" s="120">
        <v>44059</v>
      </c>
      <c r="B5689" s="121" t="s">
        <v>10</v>
      </c>
      <c r="C5689" s="102" t="s">
        <v>10</v>
      </c>
      <c r="G5689" s="315"/>
      <c r="H5689" s="114"/>
    </row>
    <row r="5690" spans="1:8" s="135" customFormat="1" x14ac:dyDescent="0.25">
      <c r="A5690" s="120">
        <v>44060</v>
      </c>
      <c r="B5690" s="121" t="s">
        <v>10</v>
      </c>
      <c r="C5690" s="102" t="s">
        <v>10</v>
      </c>
      <c r="G5690" s="315"/>
      <c r="H5690" s="114"/>
    </row>
    <row r="5691" spans="1:8" s="135" customFormat="1" x14ac:dyDescent="0.25">
      <c r="A5691" s="120">
        <v>44061</v>
      </c>
      <c r="B5691" s="121" t="s">
        <v>10</v>
      </c>
      <c r="C5691" s="102" t="s">
        <v>10</v>
      </c>
      <c r="G5691" s="315"/>
      <c r="H5691" s="114"/>
    </row>
    <row r="5692" spans="1:8" s="135" customFormat="1" x14ac:dyDescent="0.25">
      <c r="A5692" s="120">
        <v>44062</v>
      </c>
      <c r="B5692" s="121" t="s">
        <v>10</v>
      </c>
      <c r="C5692" s="102" t="s">
        <v>10</v>
      </c>
      <c r="G5692" s="315"/>
      <c r="H5692" s="114"/>
    </row>
    <row r="5693" spans="1:8" s="135" customFormat="1" x14ac:dyDescent="0.25">
      <c r="A5693" s="120">
        <v>44064</v>
      </c>
      <c r="B5693" s="121" t="s">
        <v>10</v>
      </c>
      <c r="C5693" s="102" t="s">
        <v>10</v>
      </c>
      <c r="G5693" s="315"/>
      <c r="H5693" s="114"/>
    </row>
    <row r="5694" spans="1:8" s="135" customFormat="1" x14ac:dyDescent="0.25">
      <c r="A5694" s="120">
        <v>44065</v>
      </c>
      <c r="B5694" s="121" t="s">
        <v>10</v>
      </c>
      <c r="C5694" s="102" t="s">
        <v>10</v>
      </c>
      <c r="G5694" s="315"/>
      <c r="H5694" s="114"/>
    </row>
    <row r="5695" spans="1:8" s="135" customFormat="1" x14ac:dyDescent="0.25">
      <c r="A5695" s="120">
        <v>44071</v>
      </c>
      <c r="B5695" s="121" t="s">
        <v>10</v>
      </c>
      <c r="C5695" s="102" t="s">
        <v>10</v>
      </c>
      <c r="G5695" s="315"/>
      <c r="H5695" s="114"/>
    </row>
    <row r="5696" spans="1:8" s="135" customFormat="1" x14ac:dyDescent="0.25">
      <c r="A5696" s="120">
        <v>44073</v>
      </c>
      <c r="B5696" s="121" t="s">
        <v>10</v>
      </c>
      <c r="C5696" s="102" t="s">
        <v>10</v>
      </c>
      <c r="G5696" s="315"/>
      <c r="H5696" s="114"/>
    </row>
    <row r="5697" spans="1:8" s="135" customFormat="1" x14ac:dyDescent="0.25">
      <c r="A5697" s="120">
        <v>44078</v>
      </c>
      <c r="B5697" s="121" t="s">
        <v>10</v>
      </c>
      <c r="C5697" s="102" t="s">
        <v>10</v>
      </c>
      <c r="G5697" s="315"/>
      <c r="H5697" s="114"/>
    </row>
    <row r="5698" spans="1:8" s="135" customFormat="1" x14ac:dyDescent="0.25">
      <c r="A5698" s="120">
        <v>44083</v>
      </c>
      <c r="B5698" s="121" t="s">
        <v>10</v>
      </c>
      <c r="C5698" s="102" t="s">
        <v>10</v>
      </c>
      <c r="G5698" s="315"/>
      <c r="H5698" s="114"/>
    </row>
    <row r="5699" spans="1:8" s="135" customFormat="1" x14ac:dyDescent="0.25">
      <c r="A5699" s="120">
        <v>44093</v>
      </c>
      <c r="B5699" s="121" t="s">
        <v>10</v>
      </c>
      <c r="C5699" s="102" t="s">
        <v>10</v>
      </c>
      <c r="G5699" s="315"/>
      <c r="H5699" s="114"/>
    </row>
    <row r="5700" spans="1:8" s="135" customFormat="1" x14ac:dyDescent="0.25">
      <c r="A5700" s="120">
        <v>44098</v>
      </c>
      <c r="B5700" s="121" t="s">
        <v>10</v>
      </c>
      <c r="C5700" s="102" t="s">
        <v>10</v>
      </c>
      <c r="G5700" s="315"/>
      <c r="H5700" s="114"/>
    </row>
    <row r="5701" spans="1:8" s="135" customFormat="1" x14ac:dyDescent="0.25">
      <c r="A5701" s="120">
        <v>44101</v>
      </c>
      <c r="B5701" s="121" t="s">
        <v>10</v>
      </c>
      <c r="C5701" s="102" t="s">
        <v>10</v>
      </c>
      <c r="G5701" s="315"/>
      <c r="H5701" s="114"/>
    </row>
    <row r="5702" spans="1:8" s="135" customFormat="1" x14ac:dyDescent="0.25">
      <c r="A5702" s="120">
        <v>44103</v>
      </c>
      <c r="B5702" s="121" t="s">
        <v>10</v>
      </c>
      <c r="C5702" s="102" t="s">
        <v>10</v>
      </c>
      <c r="G5702" s="315"/>
      <c r="H5702" s="114"/>
    </row>
    <row r="5703" spans="1:8" s="135" customFormat="1" x14ac:dyDescent="0.25">
      <c r="A5703" s="120">
        <v>44104</v>
      </c>
      <c r="B5703" s="121" t="s">
        <v>10</v>
      </c>
      <c r="C5703" s="102" t="s">
        <v>10</v>
      </c>
      <c r="G5703" s="315"/>
      <c r="H5703" s="114"/>
    </row>
    <row r="5704" spans="1:8" s="135" customFormat="1" x14ac:dyDescent="0.25">
      <c r="A5704" s="120">
        <v>44105</v>
      </c>
      <c r="B5704" s="121" t="s">
        <v>10</v>
      </c>
      <c r="C5704" s="102" t="s">
        <v>10</v>
      </c>
      <c r="G5704" s="315"/>
      <c r="H5704" s="114"/>
    </row>
    <row r="5705" spans="1:8" s="135" customFormat="1" x14ac:dyDescent="0.25">
      <c r="A5705" s="120">
        <v>44106</v>
      </c>
      <c r="B5705" s="121" t="s">
        <v>10</v>
      </c>
      <c r="C5705" s="102" t="s">
        <v>10</v>
      </c>
      <c r="G5705" s="315"/>
      <c r="H5705" s="114"/>
    </row>
    <row r="5706" spans="1:8" s="135" customFormat="1" x14ac:dyDescent="0.25">
      <c r="A5706" s="120">
        <v>44108</v>
      </c>
      <c r="B5706" s="121" t="s">
        <v>10</v>
      </c>
      <c r="C5706" s="102" t="s">
        <v>10</v>
      </c>
      <c r="G5706" s="315"/>
      <c r="H5706" s="114"/>
    </row>
    <row r="5707" spans="1:8" s="135" customFormat="1" x14ac:dyDescent="0.25">
      <c r="A5707" s="120">
        <v>44112</v>
      </c>
      <c r="B5707" s="121" t="s">
        <v>10</v>
      </c>
      <c r="C5707" s="102" t="s">
        <v>10</v>
      </c>
      <c r="G5707" s="315"/>
      <c r="H5707" s="114"/>
    </row>
    <row r="5708" spans="1:8" s="135" customFormat="1" x14ac:dyDescent="0.25">
      <c r="A5708" s="120">
        <v>44116</v>
      </c>
      <c r="B5708" s="121" t="s">
        <v>10</v>
      </c>
      <c r="C5708" s="102" t="s">
        <v>10</v>
      </c>
      <c r="G5708" s="315"/>
      <c r="H5708" s="114"/>
    </row>
    <row r="5709" spans="1:8" s="135" customFormat="1" x14ac:dyDescent="0.25">
      <c r="A5709" s="120">
        <v>44120</v>
      </c>
      <c r="B5709" s="121" t="s">
        <v>10</v>
      </c>
      <c r="C5709" s="102" t="s">
        <v>10</v>
      </c>
      <c r="G5709" s="315"/>
      <c r="H5709" s="114"/>
    </row>
    <row r="5710" spans="1:8" s="135" customFormat="1" x14ac:dyDescent="0.25">
      <c r="A5710" s="120">
        <v>44125</v>
      </c>
      <c r="B5710" s="121" t="s">
        <v>10</v>
      </c>
      <c r="C5710" s="102" t="s">
        <v>10</v>
      </c>
      <c r="G5710" s="315"/>
      <c r="H5710" s="114"/>
    </row>
    <row r="5711" spans="1:8" s="135" customFormat="1" x14ac:dyDescent="0.25">
      <c r="A5711" s="120">
        <v>44131</v>
      </c>
      <c r="B5711" s="121" t="s">
        <v>10</v>
      </c>
      <c r="C5711" s="102" t="s">
        <v>10</v>
      </c>
      <c r="G5711" s="315"/>
      <c r="H5711" s="114"/>
    </row>
    <row r="5712" spans="1:8" s="135" customFormat="1" x14ac:dyDescent="0.25">
      <c r="A5712" s="120">
        <v>44134</v>
      </c>
      <c r="B5712" s="121" t="s">
        <v>10</v>
      </c>
      <c r="C5712" s="102" t="s">
        <v>10</v>
      </c>
      <c r="G5712" s="315"/>
      <c r="H5712" s="114"/>
    </row>
    <row r="5713" spans="1:8" s="135" customFormat="1" x14ac:dyDescent="0.25">
      <c r="A5713" s="120">
        <v>44136</v>
      </c>
      <c r="B5713" s="121" t="s">
        <v>10</v>
      </c>
      <c r="C5713" s="102" t="s">
        <v>10</v>
      </c>
      <c r="G5713" s="315"/>
      <c r="H5713" s="114"/>
    </row>
    <row r="5714" spans="1:8" s="135" customFormat="1" x14ac:dyDescent="0.25">
      <c r="A5714" s="120">
        <v>44144</v>
      </c>
      <c r="B5714" s="121" t="s">
        <v>10</v>
      </c>
      <c r="C5714" s="102" t="s">
        <v>10</v>
      </c>
      <c r="G5714" s="315"/>
      <c r="H5714" s="114"/>
    </row>
    <row r="5715" spans="1:8" s="135" customFormat="1" x14ac:dyDescent="0.25">
      <c r="A5715" s="120">
        <v>44147</v>
      </c>
      <c r="B5715" s="121" t="s">
        <v>10</v>
      </c>
      <c r="C5715" s="102" t="s">
        <v>10</v>
      </c>
      <c r="G5715" s="315"/>
      <c r="H5715" s="114"/>
    </row>
    <row r="5716" spans="1:8" s="135" customFormat="1" x14ac:dyDescent="0.25">
      <c r="A5716" s="120">
        <v>44150</v>
      </c>
      <c r="B5716" s="121" t="s">
        <v>10</v>
      </c>
      <c r="C5716" s="102" t="s">
        <v>10</v>
      </c>
      <c r="G5716" s="315"/>
      <c r="H5716" s="114"/>
    </row>
    <row r="5717" spans="1:8" s="135" customFormat="1" x14ac:dyDescent="0.25">
      <c r="A5717" s="120">
        <v>44151</v>
      </c>
      <c r="B5717" s="121" t="s">
        <v>10</v>
      </c>
      <c r="C5717" s="102" t="s">
        <v>10</v>
      </c>
      <c r="G5717" s="315"/>
      <c r="H5717" s="114"/>
    </row>
    <row r="5718" spans="1:8" s="135" customFormat="1" x14ac:dyDescent="0.25">
      <c r="A5718" s="120">
        <v>44157</v>
      </c>
      <c r="B5718" s="121" t="s">
        <v>10</v>
      </c>
      <c r="C5718" s="102" t="s">
        <v>10</v>
      </c>
      <c r="G5718" s="315"/>
      <c r="H5718" s="114"/>
    </row>
    <row r="5719" spans="1:8" s="135" customFormat="1" x14ac:dyDescent="0.25">
      <c r="A5719" s="120">
        <v>44158</v>
      </c>
      <c r="B5719" s="121" t="s">
        <v>10</v>
      </c>
      <c r="C5719" s="102" t="s">
        <v>10</v>
      </c>
      <c r="G5719" s="315"/>
      <c r="H5719" s="114"/>
    </row>
    <row r="5720" spans="1:8" s="135" customFormat="1" x14ac:dyDescent="0.25">
      <c r="A5720" s="120">
        <v>44162</v>
      </c>
      <c r="B5720" s="121" t="s">
        <v>10</v>
      </c>
      <c r="C5720" s="102" t="s">
        <v>10</v>
      </c>
      <c r="G5720" s="315"/>
      <c r="H5720" s="114"/>
    </row>
    <row r="5721" spans="1:8" s="135" customFormat="1" x14ac:dyDescent="0.25">
      <c r="A5721" s="120">
        <v>44164</v>
      </c>
      <c r="B5721" s="121" t="s">
        <v>10</v>
      </c>
      <c r="C5721" s="102" t="s">
        <v>10</v>
      </c>
      <c r="G5721" s="315"/>
      <c r="H5721" s="114"/>
    </row>
    <row r="5722" spans="1:8" s="135" customFormat="1" x14ac:dyDescent="0.25">
      <c r="A5722" s="120">
        <v>44168</v>
      </c>
      <c r="B5722" s="121" t="s">
        <v>10</v>
      </c>
      <c r="C5722" s="102" t="s">
        <v>10</v>
      </c>
      <c r="G5722" s="315"/>
      <c r="H5722" s="114"/>
    </row>
    <row r="5723" spans="1:8" s="135" customFormat="1" x14ac:dyDescent="0.25">
      <c r="A5723" s="120">
        <v>44171</v>
      </c>
      <c r="B5723" s="121" t="s">
        <v>10</v>
      </c>
      <c r="C5723" s="102" t="s">
        <v>10</v>
      </c>
      <c r="G5723" s="315"/>
      <c r="H5723" s="114"/>
    </row>
    <row r="5724" spans="1:8" s="135" customFormat="1" x14ac:dyDescent="0.25">
      <c r="A5724" s="120">
        <v>44172</v>
      </c>
      <c r="B5724" s="121" t="s">
        <v>10</v>
      </c>
      <c r="C5724" s="102" t="s">
        <v>10</v>
      </c>
      <c r="G5724" s="315"/>
      <c r="H5724" s="114"/>
    </row>
    <row r="5725" spans="1:8" s="135" customFormat="1" x14ac:dyDescent="0.25">
      <c r="A5725" s="120">
        <v>44178</v>
      </c>
      <c r="B5725" s="121" t="s">
        <v>10</v>
      </c>
      <c r="C5725" s="102" t="s">
        <v>10</v>
      </c>
      <c r="G5725" s="315"/>
      <c r="H5725" s="114"/>
    </row>
  </sheetData>
  <autoFilter ref="A1:G666" xr:uid="{00000000-0009-0000-0000-000009000000}">
    <sortState xmlns:xlrd2="http://schemas.microsoft.com/office/spreadsheetml/2017/richdata2" ref="A2:G115">
      <sortCondition ref="A2:A115"/>
      <sortCondition ref="B2:B115"/>
    </sortState>
  </autoFilter>
  <conditionalFormatting sqref="G519:G523 G525:G526 G531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8"/>
  <dimension ref="A1:Q45"/>
  <sheetViews>
    <sheetView workbookViewId="0">
      <selection activeCell="A23" sqref="A23"/>
    </sheetView>
  </sheetViews>
  <sheetFormatPr baseColWidth="10" defaultRowHeight="15" x14ac:dyDescent="0.25"/>
  <cols>
    <col min="1" max="1" width="8.7109375" style="1" customWidth="1"/>
    <col min="2" max="2" width="17.7109375" style="20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  <col min="9" max="10" width="11.42578125" style="1"/>
    <col min="11" max="14" width="11.42578125" style="427"/>
    <col min="15" max="17" width="11.42578125" style="1"/>
  </cols>
  <sheetData>
    <row r="1" spans="1:17" x14ac:dyDescent="0.25">
      <c r="A1" s="107" t="s">
        <v>272</v>
      </c>
      <c r="B1" s="77" t="s">
        <v>191</v>
      </c>
      <c r="C1" s="77" t="s">
        <v>242</v>
      </c>
      <c r="D1" s="77" t="s">
        <v>243</v>
      </c>
      <c r="E1" s="78" t="s">
        <v>292</v>
      </c>
      <c r="F1" s="78" t="s">
        <v>274</v>
      </c>
      <c r="G1" s="107" t="s">
        <v>293</v>
      </c>
      <c r="I1" s="426" t="s">
        <v>272</v>
      </c>
      <c r="J1" s="429" t="s">
        <v>826</v>
      </c>
      <c r="K1" s="281" t="s">
        <v>2989</v>
      </c>
      <c r="L1" s="281" t="s">
        <v>2990</v>
      </c>
      <c r="M1" s="281" t="s">
        <v>2991</v>
      </c>
      <c r="N1" s="281" t="s">
        <v>2992</v>
      </c>
      <c r="O1" s="429" t="s">
        <v>2986</v>
      </c>
      <c r="P1" s="429" t="s">
        <v>2987</v>
      </c>
      <c r="Q1" s="429" t="s">
        <v>2988</v>
      </c>
    </row>
    <row r="2" spans="1:17" s="20" customFormat="1" x14ac:dyDescent="0.25">
      <c r="A2" s="14" t="s">
        <v>275</v>
      </c>
      <c r="B2" s="54" t="s">
        <v>273</v>
      </c>
      <c r="C2" s="54" t="s">
        <v>245</v>
      </c>
      <c r="D2" s="54" t="s">
        <v>279</v>
      </c>
      <c r="E2" s="14">
        <v>32</v>
      </c>
      <c r="F2" s="14">
        <v>20</v>
      </c>
      <c r="G2" s="21">
        <f>F2/E2</f>
        <v>0.625</v>
      </c>
      <c r="I2" s="428" t="s">
        <v>8</v>
      </c>
      <c r="J2" s="61">
        <v>44355</v>
      </c>
      <c r="K2" s="347">
        <v>4</v>
      </c>
      <c r="L2" s="347">
        <v>10</v>
      </c>
      <c r="M2" s="347">
        <v>52</v>
      </c>
      <c r="N2" s="347">
        <v>35</v>
      </c>
      <c r="O2" s="347">
        <f>K2+L2</f>
        <v>14</v>
      </c>
      <c r="P2" s="347">
        <f>M2+N2</f>
        <v>87</v>
      </c>
      <c r="Q2" s="30">
        <f t="shared" ref="Q2:Q11" si="0" xml:space="preserve"> 1-(O2/P2)</f>
        <v>0.83908045977011492</v>
      </c>
    </row>
    <row r="3" spans="1:17" s="20" customFormat="1" x14ac:dyDescent="0.25">
      <c r="A3" s="14" t="s">
        <v>275</v>
      </c>
      <c r="B3" s="54" t="s">
        <v>273</v>
      </c>
      <c r="C3" s="54" t="s">
        <v>245</v>
      </c>
      <c r="D3" s="54" t="s">
        <v>246</v>
      </c>
      <c r="E3" s="14">
        <v>18</v>
      </c>
      <c r="F3" s="14">
        <v>15</v>
      </c>
      <c r="G3" s="21">
        <f t="shared" ref="G3:G27" si="1">F3/E3</f>
        <v>0.83333333333333337</v>
      </c>
      <c r="I3" s="428" t="s">
        <v>275</v>
      </c>
      <c r="J3" s="61">
        <v>44355</v>
      </c>
      <c r="K3" s="347">
        <v>4</v>
      </c>
      <c r="L3" s="347">
        <v>18</v>
      </c>
      <c r="M3" s="347">
        <v>52</v>
      </c>
      <c r="N3" s="347">
        <v>73</v>
      </c>
      <c r="O3" s="347">
        <f t="shared" ref="O3:O11" si="2">K3+L3</f>
        <v>22</v>
      </c>
      <c r="P3" s="347">
        <f t="shared" ref="P3:P11" si="3">M3+N3</f>
        <v>125</v>
      </c>
      <c r="Q3" s="30">
        <f t="shared" si="0"/>
        <v>0.82400000000000007</v>
      </c>
    </row>
    <row r="4" spans="1:17" s="20" customFormat="1" x14ac:dyDescent="0.25">
      <c r="A4" s="14" t="s">
        <v>275</v>
      </c>
      <c r="B4" s="54" t="s">
        <v>273</v>
      </c>
      <c r="C4" s="54" t="s">
        <v>247</v>
      </c>
      <c r="D4" s="54" t="s">
        <v>248</v>
      </c>
      <c r="E4" s="14">
        <v>10</v>
      </c>
      <c r="F4" s="14">
        <v>7</v>
      </c>
      <c r="G4" s="21">
        <f t="shared" si="1"/>
        <v>0.7</v>
      </c>
      <c r="I4" s="428" t="s">
        <v>276</v>
      </c>
      <c r="J4" s="61">
        <v>44355</v>
      </c>
      <c r="K4" s="347">
        <v>2</v>
      </c>
      <c r="L4" s="347">
        <v>8</v>
      </c>
      <c r="M4" s="347">
        <v>26</v>
      </c>
      <c r="N4" s="347">
        <v>30</v>
      </c>
      <c r="O4" s="347">
        <f t="shared" si="2"/>
        <v>10</v>
      </c>
      <c r="P4" s="347">
        <f t="shared" si="3"/>
        <v>56</v>
      </c>
      <c r="Q4" s="30">
        <f t="shared" si="0"/>
        <v>0.8214285714285714</v>
      </c>
    </row>
    <row r="5" spans="1:17" s="20" customFormat="1" x14ac:dyDescent="0.25">
      <c r="A5" s="14" t="s">
        <v>275</v>
      </c>
      <c r="B5" s="54" t="s">
        <v>273</v>
      </c>
      <c r="C5" s="54" t="s">
        <v>247</v>
      </c>
      <c r="D5" s="54" t="s">
        <v>249</v>
      </c>
      <c r="E5" s="14">
        <v>12</v>
      </c>
      <c r="F5" s="14">
        <v>7</v>
      </c>
      <c r="G5" s="21">
        <f t="shared" si="1"/>
        <v>0.58333333333333337</v>
      </c>
      <c r="I5" s="428" t="s">
        <v>277</v>
      </c>
      <c r="J5" s="61">
        <v>44355</v>
      </c>
      <c r="K5" s="347">
        <v>3</v>
      </c>
      <c r="L5" s="347">
        <v>7</v>
      </c>
      <c r="M5" s="347">
        <v>19</v>
      </c>
      <c r="N5" s="347">
        <v>23</v>
      </c>
      <c r="O5" s="347">
        <f t="shared" si="2"/>
        <v>10</v>
      </c>
      <c r="P5" s="347">
        <f t="shared" si="3"/>
        <v>42</v>
      </c>
      <c r="Q5" s="30">
        <f t="shared" si="0"/>
        <v>0.76190476190476186</v>
      </c>
    </row>
    <row r="6" spans="1:17" s="20" customFormat="1" x14ac:dyDescent="0.25">
      <c r="A6" s="14" t="s">
        <v>275</v>
      </c>
      <c r="B6" s="54" t="s">
        <v>273</v>
      </c>
      <c r="C6" s="54" t="s">
        <v>247</v>
      </c>
      <c r="D6" s="54" t="s">
        <v>250</v>
      </c>
      <c r="E6" s="14">
        <v>6</v>
      </c>
      <c r="F6" s="14">
        <v>1</v>
      </c>
      <c r="G6" s="21">
        <f t="shared" si="1"/>
        <v>0.16666666666666666</v>
      </c>
      <c r="I6" s="428" t="s">
        <v>278</v>
      </c>
      <c r="J6" s="61">
        <v>44355</v>
      </c>
      <c r="K6" s="347">
        <v>4</v>
      </c>
      <c r="L6" s="347">
        <v>0</v>
      </c>
      <c r="M6" s="347">
        <v>31</v>
      </c>
      <c r="N6" s="347">
        <v>14</v>
      </c>
      <c r="O6" s="347">
        <f t="shared" si="2"/>
        <v>4</v>
      </c>
      <c r="P6" s="347">
        <f t="shared" si="3"/>
        <v>45</v>
      </c>
      <c r="Q6" s="30">
        <f t="shared" si="0"/>
        <v>0.91111111111111109</v>
      </c>
    </row>
    <row r="7" spans="1:17" s="20" customFormat="1" x14ac:dyDescent="0.25">
      <c r="A7" s="14" t="s">
        <v>275</v>
      </c>
      <c r="B7" s="54" t="s">
        <v>273</v>
      </c>
      <c r="C7" s="54" t="s">
        <v>247</v>
      </c>
      <c r="D7" s="54" t="s">
        <v>251</v>
      </c>
      <c r="E7" s="14">
        <v>7</v>
      </c>
      <c r="F7" s="14">
        <v>4</v>
      </c>
      <c r="G7" s="21">
        <f t="shared" si="1"/>
        <v>0.5714285714285714</v>
      </c>
      <c r="I7" s="428" t="s">
        <v>8</v>
      </c>
      <c r="J7" s="61">
        <v>44356</v>
      </c>
      <c r="K7" s="347">
        <v>7</v>
      </c>
      <c r="L7" s="347">
        <v>5</v>
      </c>
      <c r="M7" s="347">
        <v>52</v>
      </c>
      <c r="N7" s="347">
        <v>35</v>
      </c>
      <c r="O7" s="347">
        <f t="shared" si="2"/>
        <v>12</v>
      </c>
      <c r="P7" s="347">
        <f t="shared" si="3"/>
        <v>87</v>
      </c>
      <c r="Q7" s="30">
        <f t="shared" si="0"/>
        <v>0.86206896551724133</v>
      </c>
    </row>
    <row r="8" spans="1:17" s="20" customFormat="1" x14ac:dyDescent="0.25">
      <c r="A8" s="14" t="s">
        <v>275</v>
      </c>
      <c r="B8" s="54" t="s">
        <v>281</v>
      </c>
      <c r="C8" s="54" t="s">
        <v>247</v>
      </c>
      <c r="D8" s="54" t="s">
        <v>252</v>
      </c>
      <c r="E8" s="14">
        <v>11</v>
      </c>
      <c r="F8" s="14">
        <v>7</v>
      </c>
      <c r="G8" s="21">
        <f t="shared" si="1"/>
        <v>0.63636363636363635</v>
      </c>
      <c r="I8" s="428" t="s">
        <v>275</v>
      </c>
      <c r="J8" s="61">
        <v>44356</v>
      </c>
      <c r="K8" s="347">
        <v>7</v>
      </c>
      <c r="L8" s="347">
        <v>17</v>
      </c>
      <c r="M8" s="347">
        <v>52</v>
      </c>
      <c r="N8" s="347">
        <v>73</v>
      </c>
      <c r="O8" s="347">
        <f t="shared" si="2"/>
        <v>24</v>
      </c>
      <c r="P8" s="347">
        <f t="shared" si="3"/>
        <v>125</v>
      </c>
      <c r="Q8" s="30">
        <f t="shared" si="0"/>
        <v>0.80800000000000005</v>
      </c>
    </row>
    <row r="9" spans="1:17" s="20" customFormat="1" x14ac:dyDescent="0.25">
      <c r="A9" s="14" t="s">
        <v>275</v>
      </c>
      <c r="B9" s="54" t="s">
        <v>273</v>
      </c>
      <c r="C9" s="54" t="s">
        <v>247</v>
      </c>
      <c r="D9" s="54" t="s">
        <v>253</v>
      </c>
      <c r="E9" s="14">
        <v>5</v>
      </c>
      <c r="F9" s="14">
        <v>4</v>
      </c>
      <c r="G9" s="21">
        <f t="shared" si="1"/>
        <v>0.8</v>
      </c>
      <c r="I9" s="428" t="s">
        <v>276</v>
      </c>
      <c r="J9" s="61">
        <v>44356</v>
      </c>
      <c r="K9" s="347">
        <v>0</v>
      </c>
      <c r="L9" s="347">
        <v>4</v>
      </c>
      <c r="M9" s="347">
        <v>26</v>
      </c>
      <c r="N9" s="347">
        <v>30</v>
      </c>
      <c r="O9" s="347">
        <f t="shared" si="2"/>
        <v>4</v>
      </c>
      <c r="P9" s="347">
        <f t="shared" si="3"/>
        <v>56</v>
      </c>
      <c r="Q9" s="30">
        <f t="shared" si="0"/>
        <v>0.9285714285714286</v>
      </c>
    </row>
    <row r="10" spans="1:17" s="20" customFormat="1" x14ac:dyDescent="0.25">
      <c r="A10" s="14" t="s">
        <v>275</v>
      </c>
      <c r="B10" s="54" t="s">
        <v>273</v>
      </c>
      <c r="C10" s="54" t="s">
        <v>247</v>
      </c>
      <c r="D10" s="54" t="s">
        <v>254</v>
      </c>
      <c r="E10" s="14">
        <v>6</v>
      </c>
      <c r="F10" s="14">
        <v>4</v>
      </c>
      <c r="G10" s="21">
        <f t="shared" si="1"/>
        <v>0.66666666666666663</v>
      </c>
      <c r="I10" s="428" t="s">
        <v>277</v>
      </c>
      <c r="J10" s="61">
        <v>44356</v>
      </c>
      <c r="K10" s="347">
        <v>2</v>
      </c>
      <c r="L10" s="347">
        <v>8</v>
      </c>
      <c r="M10" s="347">
        <v>19</v>
      </c>
      <c r="N10" s="347">
        <v>23</v>
      </c>
      <c r="O10" s="347">
        <f t="shared" si="2"/>
        <v>10</v>
      </c>
      <c r="P10" s="347">
        <f t="shared" si="3"/>
        <v>42</v>
      </c>
      <c r="Q10" s="30">
        <f t="shared" si="0"/>
        <v>0.76190476190476186</v>
      </c>
    </row>
    <row r="11" spans="1:17" s="20" customFormat="1" x14ac:dyDescent="0.25">
      <c r="A11" s="14" t="s">
        <v>275</v>
      </c>
      <c r="B11" s="54"/>
      <c r="C11" s="54" t="s">
        <v>247</v>
      </c>
      <c r="D11" s="54" t="s">
        <v>255</v>
      </c>
      <c r="E11" s="14">
        <v>6</v>
      </c>
      <c r="F11" s="14">
        <v>2</v>
      </c>
      <c r="G11" s="21">
        <f t="shared" si="1"/>
        <v>0.33333333333333331</v>
      </c>
      <c r="I11" s="428" t="s">
        <v>278</v>
      </c>
      <c r="J11" s="61">
        <v>44356</v>
      </c>
      <c r="K11" s="347">
        <v>5</v>
      </c>
      <c r="L11" s="347">
        <v>3</v>
      </c>
      <c r="M11" s="347">
        <v>31</v>
      </c>
      <c r="N11" s="347">
        <v>14</v>
      </c>
      <c r="O11" s="347">
        <f t="shared" si="2"/>
        <v>8</v>
      </c>
      <c r="P11" s="347">
        <f t="shared" si="3"/>
        <v>45</v>
      </c>
      <c r="Q11" s="30">
        <f t="shared" si="0"/>
        <v>0.82222222222222219</v>
      </c>
    </row>
    <row r="12" spans="1:17" s="20" customFormat="1" x14ac:dyDescent="0.25">
      <c r="A12" s="14" t="s">
        <v>275</v>
      </c>
      <c r="B12" s="54"/>
      <c r="C12" s="54" t="s">
        <v>247</v>
      </c>
      <c r="D12" s="54" t="s">
        <v>256</v>
      </c>
      <c r="E12" s="14">
        <v>6</v>
      </c>
      <c r="F12" s="14">
        <v>1</v>
      </c>
      <c r="G12" s="21">
        <f t="shared" si="1"/>
        <v>0.16666666666666666</v>
      </c>
      <c r="I12" s="1"/>
      <c r="J12" s="1"/>
      <c r="K12" s="427"/>
      <c r="L12" s="427"/>
      <c r="M12" s="427"/>
      <c r="N12" s="427"/>
      <c r="O12" s="1"/>
      <c r="P12" s="1"/>
      <c r="Q12" s="1"/>
    </row>
    <row r="13" spans="1:17" s="20" customFormat="1" x14ac:dyDescent="0.25">
      <c r="A13" s="14" t="s">
        <v>276</v>
      </c>
      <c r="B13" s="54" t="s">
        <v>294</v>
      </c>
      <c r="C13" s="54" t="s">
        <v>245</v>
      </c>
      <c r="D13" s="54" t="s">
        <v>257</v>
      </c>
      <c r="E13" s="14">
        <v>22</v>
      </c>
      <c r="F13" s="14">
        <v>8</v>
      </c>
      <c r="G13" s="21">
        <f t="shared" si="1"/>
        <v>0.36363636363636365</v>
      </c>
      <c r="I13" s="1"/>
      <c r="J13" s="1"/>
      <c r="K13" s="427"/>
      <c r="L13" s="427"/>
      <c r="M13" s="427"/>
      <c r="N13" s="427"/>
      <c r="O13" s="1"/>
      <c r="P13" s="1"/>
      <c r="Q13" s="1"/>
    </row>
    <row r="14" spans="1:17" s="20" customFormat="1" x14ac:dyDescent="0.25">
      <c r="A14" s="14" t="s">
        <v>276</v>
      </c>
      <c r="B14" s="54" t="s">
        <v>294</v>
      </c>
      <c r="C14" s="54" t="s">
        <v>247</v>
      </c>
      <c r="D14" s="54" t="s">
        <v>258</v>
      </c>
      <c r="E14" s="14">
        <v>10</v>
      </c>
      <c r="F14" s="14">
        <v>6</v>
      </c>
      <c r="G14" s="21">
        <f t="shared" si="1"/>
        <v>0.6</v>
      </c>
      <c r="I14" s="1"/>
      <c r="J14" s="1"/>
      <c r="K14" s="427"/>
      <c r="L14" s="427"/>
      <c r="M14" s="427"/>
      <c r="N14" s="427"/>
      <c r="O14" s="1"/>
      <c r="P14" s="1"/>
      <c r="Q14" s="1"/>
    </row>
    <row r="15" spans="1:17" s="20" customFormat="1" x14ac:dyDescent="0.25">
      <c r="A15" s="14" t="s">
        <v>276</v>
      </c>
      <c r="B15" s="54" t="s">
        <v>294</v>
      </c>
      <c r="C15" s="54" t="s">
        <v>247</v>
      </c>
      <c r="D15" s="54" t="s">
        <v>259</v>
      </c>
      <c r="E15" s="14">
        <v>10</v>
      </c>
      <c r="F15" s="14">
        <v>2</v>
      </c>
      <c r="G15" s="21">
        <f t="shared" si="1"/>
        <v>0.2</v>
      </c>
      <c r="I15" s="1"/>
      <c r="J15" s="1"/>
      <c r="K15" s="427"/>
      <c r="L15" s="427"/>
      <c r="M15" s="427"/>
      <c r="N15" s="427"/>
      <c r="O15" s="1"/>
      <c r="P15" s="1"/>
      <c r="Q15" s="1"/>
    </row>
    <row r="16" spans="1:17" s="20" customFormat="1" x14ac:dyDescent="0.25">
      <c r="A16" s="14" t="s">
        <v>276</v>
      </c>
      <c r="B16" s="54" t="s">
        <v>297</v>
      </c>
      <c r="C16" s="54" t="s">
        <v>247</v>
      </c>
      <c r="D16" s="54" t="s">
        <v>260</v>
      </c>
      <c r="E16" s="14">
        <v>4</v>
      </c>
      <c r="F16" s="14">
        <v>2</v>
      </c>
      <c r="G16" s="21">
        <f t="shared" si="1"/>
        <v>0.5</v>
      </c>
      <c r="I16" s="1"/>
      <c r="J16" s="1"/>
      <c r="K16" s="427"/>
      <c r="L16" s="427"/>
      <c r="M16" s="427"/>
      <c r="N16" s="427"/>
      <c r="O16" s="1"/>
      <c r="P16" s="1"/>
      <c r="Q16" s="1"/>
    </row>
    <row r="17" spans="1:17" s="20" customFormat="1" x14ac:dyDescent="0.25">
      <c r="A17" s="14" t="s">
        <v>276</v>
      </c>
      <c r="B17" s="54" t="s">
        <v>298</v>
      </c>
      <c r="C17" s="54" t="s">
        <v>247</v>
      </c>
      <c r="D17" s="54" t="s">
        <v>261</v>
      </c>
      <c r="E17" s="14">
        <v>8</v>
      </c>
      <c r="F17" s="14">
        <v>2</v>
      </c>
      <c r="G17" s="21">
        <f t="shared" si="1"/>
        <v>0.25</v>
      </c>
      <c r="I17" s="1"/>
      <c r="J17" s="1"/>
      <c r="K17" s="427"/>
      <c r="L17" s="427"/>
      <c r="M17" s="427"/>
      <c r="N17" s="427"/>
      <c r="O17" s="1"/>
      <c r="P17" s="1"/>
      <c r="Q17" s="1"/>
    </row>
    <row r="18" spans="1:17" s="20" customFormat="1" x14ac:dyDescent="0.25">
      <c r="A18" s="14" t="s">
        <v>277</v>
      </c>
      <c r="B18" s="54" t="s">
        <v>295</v>
      </c>
      <c r="C18" s="54" t="s">
        <v>245</v>
      </c>
      <c r="D18" s="54" t="s">
        <v>262</v>
      </c>
      <c r="E18" s="14">
        <v>15</v>
      </c>
      <c r="F18" s="14">
        <v>10</v>
      </c>
      <c r="G18" s="21">
        <f t="shared" si="1"/>
        <v>0.66666666666666663</v>
      </c>
      <c r="I18" s="1"/>
      <c r="J18" s="1"/>
      <c r="K18" s="427"/>
      <c r="L18" s="427"/>
      <c r="M18" s="427"/>
      <c r="N18" s="427"/>
      <c r="O18" s="1"/>
      <c r="P18" s="1"/>
      <c r="Q18" s="1"/>
    </row>
    <row r="19" spans="1:17" s="20" customFormat="1" x14ac:dyDescent="0.25">
      <c r="A19" s="14" t="s">
        <v>277</v>
      </c>
      <c r="B19" s="54" t="s">
        <v>280</v>
      </c>
      <c r="C19" s="54" t="s">
        <v>245</v>
      </c>
      <c r="D19" s="54" t="s">
        <v>263</v>
      </c>
      <c r="E19" s="14">
        <v>6</v>
      </c>
      <c r="F19" s="14">
        <v>1</v>
      </c>
      <c r="G19" s="21">
        <f t="shared" si="1"/>
        <v>0.16666666666666666</v>
      </c>
      <c r="I19" s="1"/>
      <c r="J19" s="1"/>
      <c r="K19" s="427"/>
      <c r="L19" s="427"/>
      <c r="M19" s="427"/>
      <c r="N19" s="427"/>
      <c r="O19" s="1"/>
      <c r="P19" s="1"/>
      <c r="Q19" s="1"/>
    </row>
    <row r="20" spans="1:17" s="20" customFormat="1" x14ac:dyDescent="0.25">
      <c r="A20" s="14" t="s">
        <v>277</v>
      </c>
      <c r="B20" s="54" t="s">
        <v>280</v>
      </c>
      <c r="C20" s="54" t="s">
        <v>247</v>
      </c>
      <c r="D20" s="54" t="s">
        <v>264</v>
      </c>
      <c r="E20" s="14">
        <v>6</v>
      </c>
      <c r="F20" s="14">
        <v>1</v>
      </c>
      <c r="G20" s="21">
        <f t="shared" si="1"/>
        <v>0.16666666666666666</v>
      </c>
      <c r="I20" s="1"/>
      <c r="J20" s="1"/>
      <c r="K20" s="427"/>
      <c r="L20" s="427"/>
      <c r="M20" s="427"/>
      <c r="N20" s="427"/>
      <c r="O20" s="1"/>
      <c r="P20" s="1"/>
      <c r="Q20" s="1"/>
    </row>
    <row r="21" spans="1:17" s="20" customFormat="1" x14ac:dyDescent="0.25">
      <c r="A21" s="14" t="s">
        <v>277</v>
      </c>
      <c r="B21" s="54" t="s">
        <v>295</v>
      </c>
      <c r="C21" s="54" t="s">
        <v>247</v>
      </c>
      <c r="D21" s="54" t="s">
        <v>265</v>
      </c>
      <c r="E21" s="14">
        <v>10</v>
      </c>
      <c r="F21" s="14">
        <v>10</v>
      </c>
      <c r="G21" s="21">
        <f t="shared" si="1"/>
        <v>1</v>
      </c>
      <c r="I21" s="1"/>
      <c r="J21" s="1"/>
      <c r="K21" s="427"/>
      <c r="L21" s="427"/>
      <c r="M21" s="427"/>
      <c r="N21" s="427"/>
      <c r="O21" s="1"/>
      <c r="P21" s="1"/>
      <c r="Q21" s="1"/>
    </row>
    <row r="22" spans="1:17" s="20" customFormat="1" x14ac:dyDescent="0.25">
      <c r="A22" s="14" t="s">
        <v>277</v>
      </c>
      <c r="B22" s="54" t="s">
        <v>295</v>
      </c>
      <c r="C22" s="54" t="s">
        <v>247</v>
      </c>
      <c r="D22" s="54" t="s">
        <v>266</v>
      </c>
      <c r="E22" s="14">
        <v>10</v>
      </c>
      <c r="F22" s="14">
        <v>4</v>
      </c>
      <c r="G22" s="21">
        <f t="shared" si="1"/>
        <v>0.4</v>
      </c>
      <c r="I22" s="1"/>
      <c r="J22" s="1"/>
      <c r="K22" s="427"/>
      <c r="L22" s="427"/>
      <c r="M22" s="427"/>
      <c r="N22" s="427"/>
      <c r="O22" s="1"/>
      <c r="P22" s="1"/>
      <c r="Q22" s="1"/>
    </row>
    <row r="23" spans="1:17" s="20" customFormat="1" x14ac:dyDescent="0.25">
      <c r="A23" s="14" t="s">
        <v>278</v>
      </c>
      <c r="B23" s="54" t="s">
        <v>296</v>
      </c>
      <c r="C23" s="54" t="s">
        <v>245</v>
      </c>
      <c r="D23" s="54" t="s">
        <v>267</v>
      </c>
      <c r="E23" s="14">
        <v>16</v>
      </c>
      <c r="F23" s="14">
        <v>10</v>
      </c>
      <c r="G23" s="21">
        <f t="shared" si="1"/>
        <v>0.625</v>
      </c>
      <c r="I23" s="1"/>
      <c r="J23" s="1"/>
      <c r="K23" s="427"/>
      <c r="L23" s="427"/>
      <c r="M23" s="427"/>
      <c r="N23" s="427"/>
      <c r="O23" s="1"/>
      <c r="P23" s="1"/>
      <c r="Q23" s="1"/>
    </row>
    <row r="24" spans="1:17" s="20" customFormat="1" x14ac:dyDescent="0.25">
      <c r="A24" s="14" t="s">
        <v>278</v>
      </c>
      <c r="B24" s="54" t="s">
        <v>382</v>
      </c>
      <c r="C24" s="54" t="s">
        <v>245</v>
      </c>
      <c r="D24" s="54" t="s">
        <v>268</v>
      </c>
      <c r="E24" s="14">
        <v>11</v>
      </c>
      <c r="F24" s="14">
        <v>3</v>
      </c>
      <c r="G24" s="21">
        <f t="shared" si="1"/>
        <v>0.27272727272727271</v>
      </c>
      <c r="I24" s="1"/>
      <c r="J24" s="1"/>
      <c r="K24" s="427"/>
      <c r="L24" s="427"/>
      <c r="M24" s="427"/>
      <c r="N24" s="427"/>
      <c r="O24" s="1"/>
      <c r="P24" s="1"/>
      <c r="Q24" s="1"/>
    </row>
    <row r="25" spans="1:17" s="20" customFormat="1" x14ac:dyDescent="0.25">
      <c r="A25" s="14" t="s">
        <v>278</v>
      </c>
      <c r="B25" s="54" t="s">
        <v>296</v>
      </c>
      <c r="C25" s="54" t="s">
        <v>247</v>
      </c>
      <c r="D25" s="54" t="s">
        <v>269</v>
      </c>
      <c r="E25" s="14">
        <v>7</v>
      </c>
      <c r="F25" s="14">
        <v>4</v>
      </c>
      <c r="G25" s="21">
        <f t="shared" si="1"/>
        <v>0.5714285714285714</v>
      </c>
      <c r="I25" s="1"/>
      <c r="J25" s="1"/>
      <c r="K25" s="427"/>
      <c r="L25" s="427"/>
      <c r="M25" s="427"/>
      <c r="N25" s="427"/>
      <c r="O25" s="1"/>
      <c r="P25" s="1"/>
      <c r="Q25" s="1"/>
    </row>
    <row r="26" spans="1:17" s="20" customFormat="1" x14ac:dyDescent="0.25">
      <c r="A26" s="14" t="s">
        <v>278</v>
      </c>
      <c r="B26" s="54" t="s">
        <v>296</v>
      </c>
      <c r="C26" s="54" t="s">
        <v>247</v>
      </c>
      <c r="D26" s="54" t="s">
        <v>270</v>
      </c>
      <c r="E26" s="14">
        <v>6</v>
      </c>
      <c r="F26" s="14">
        <v>2</v>
      </c>
      <c r="G26" s="21">
        <f t="shared" si="1"/>
        <v>0.33333333333333331</v>
      </c>
      <c r="I26" s="1"/>
      <c r="J26" s="1"/>
      <c r="K26" s="427"/>
      <c r="L26" s="427"/>
      <c r="M26" s="427"/>
      <c r="N26" s="427"/>
      <c r="O26" s="1"/>
      <c r="P26" s="1"/>
      <c r="Q26" s="1"/>
    </row>
    <row r="27" spans="1:17" s="20" customFormat="1" x14ac:dyDescent="0.25">
      <c r="A27" s="14" t="s">
        <v>278</v>
      </c>
      <c r="B27" s="54" t="s">
        <v>296</v>
      </c>
      <c r="C27" s="54" t="s">
        <v>247</v>
      </c>
      <c r="D27" s="54" t="s">
        <v>271</v>
      </c>
      <c r="E27" s="14">
        <v>7</v>
      </c>
      <c r="F27" s="14">
        <v>4</v>
      </c>
      <c r="G27" s="21">
        <f t="shared" si="1"/>
        <v>0.5714285714285714</v>
      </c>
      <c r="I27" s="1"/>
      <c r="J27" s="1"/>
      <c r="K27" s="427"/>
      <c r="L27" s="427"/>
      <c r="M27" s="427"/>
      <c r="N27" s="427"/>
      <c r="O27" s="1"/>
      <c r="P27" s="1"/>
      <c r="Q27" s="1"/>
    </row>
    <row r="28" spans="1:17" s="20" customFormat="1" x14ac:dyDescent="0.25">
      <c r="A28" s="1"/>
      <c r="E28" s="1"/>
      <c r="F28"/>
      <c r="G28"/>
      <c r="H28"/>
      <c r="I28" s="1"/>
      <c r="J28" s="1"/>
      <c r="K28" s="427"/>
      <c r="L28" s="427"/>
      <c r="M28" s="427"/>
      <c r="N28" s="427"/>
      <c r="O28" s="1"/>
      <c r="P28" s="1"/>
      <c r="Q28" s="1"/>
    </row>
    <row r="29" spans="1:17" s="20" customFormat="1" x14ac:dyDescent="0.25">
      <c r="A29" s="1"/>
      <c r="E29" s="1"/>
      <c r="F29"/>
      <c r="G29"/>
      <c r="H29"/>
      <c r="I29" s="1"/>
      <c r="J29" s="1"/>
      <c r="K29" s="427"/>
      <c r="L29" s="427"/>
      <c r="M29" s="427"/>
      <c r="N29" s="427"/>
      <c r="O29" s="1"/>
      <c r="P29" s="1"/>
      <c r="Q29" s="1"/>
    </row>
    <row r="30" spans="1:17" x14ac:dyDescent="0.25">
      <c r="F30"/>
      <c r="G30"/>
    </row>
    <row r="31" spans="1:17" x14ac:dyDescent="0.25">
      <c r="F31"/>
      <c r="G31"/>
    </row>
    <row r="32" spans="1:1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A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8"/>
  <sheetViews>
    <sheetView workbookViewId="0">
      <selection activeCell="D22" sqref="D22"/>
    </sheetView>
  </sheetViews>
  <sheetFormatPr baseColWidth="10" defaultRowHeight="15" x14ac:dyDescent="0.25"/>
  <cols>
    <col min="1" max="1" width="17.85546875" bestFit="1" customWidth="1"/>
    <col min="2" max="2" width="7.85546875" style="49" bestFit="1" customWidth="1"/>
  </cols>
  <sheetData>
    <row r="1" spans="1:6" x14ac:dyDescent="0.25">
      <c r="A1" t="s">
        <v>1</v>
      </c>
      <c r="B1" s="531" t="s">
        <v>272</v>
      </c>
      <c r="C1" t="s">
        <v>3033</v>
      </c>
    </row>
    <row r="2" spans="1:6" x14ac:dyDescent="0.25">
      <c r="A2" t="s">
        <v>14</v>
      </c>
      <c r="B2" s="84" t="s">
        <v>277</v>
      </c>
      <c r="C2">
        <v>78535</v>
      </c>
    </row>
    <row r="3" spans="1:6" x14ac:dyDescent="0.25">
      <c r="A3" t="s">
        <v>20</v>
      </c>
      <c r="B3" s="49" t="s">
        <v>276</v>
      </c>
      <c r="C3">
        <v>192924</v>
      </c>
      <c r="E3" s="425"/>
      <c r="F3" s="425"/>
    </row>
    <row r="4" spans="1:6" x14ac:dyDescent="0.25">
      <c r="A4" t="s">
        <v>13</v>
      </c>
      <c r="B4" s="49" t="s">
        <v>275</v>
      </c>
      <c r="C4">
        <v>51782</v>
      </c>
      <c r="E4" s="84"/>
      <c r="F4" s="424"/>
    </row>
    <row r="5" spans="1:6" x14ac:dyDescent="0.25">
      <c r="A5" t="s">
        <v>24</v>
      </c>
      <c r="B5" s="49" t="s">
        <v>276</v>
      </c>
      <c r="C5">
        <v>84769</v>
      </c>
      <c r="E5" s="84"/>
      <c r="F5" s="424"/>
    </row>
    <row r="6" spans="1:6" x14ac:dyDescent="0.25">
      <c r="A6" t="s">
        <v>47</v>
      </c>
      <c r="B6" s="49" t="s">
        <v>276</v>
      </c>
      <c r="C6">
        <v>28358</v>
      </c>
      <c r="E6" s="84"/>
      <c r="F6" s="424"/>
    </row>
    <row r="7" spans="1:6" x14ac:dyDescent="0.25">
      <c r="A7" t="s">
        <v>48</v>
      </c>
      <c r="B7" s="49" t="s">
        <v>276</v>
      </c>
      <c r="C7">
        <v>16571</v>
      </c>
      <c r="E7" s="84"/>
      <c r="F7" s="424"/>
    </row>
    <row r="8" spans="1:6" x14ac:dyDescent="0.25">
      <c r="A8" t="s">
        <v>7</v>
      </c>
      <c r="B8" s="84" t="s">
        <v>278</v>
      </c>
      <c r="C8">
        <v>59130</v>
      </c>
      <c r="E8" s="84"/>
      <c r="F8" s="424"/>
    </row>
    <row r="9" spans="1:6" x14ac:dyDescent="0.25">
      <c r="A9" t="s">
        <v>9</v>
      </c>
      <c r="B9" s="84" t="s">
        <v>278</v>
      </c>
      <c r="C9">
        <v>125501</v>
      </c>
      <c r="E9" s="84"/>
      <c r="F9" s="424"/>
    </row>
    <row r="10" spans="1:6" x14ac:dyDescent="0.25">
      <c r="A10" t="s">
        <v>15</v>
      </c>
      <c r="B10" s="84" t="s">
        <v>278</v>
      </c>
      <c r="C10">
        <v>13527</v>
      </c>
      <c r="E10" s="84"/>
      <c r="F10" s="424"/>
    </row>
    <row r="11" spans="1:6" x14ac:dyDescent="0.25">
      <c r="A11" t="s">
        <v>11</v>
      </c>
      <c r="B11" s="49" t="s">
        <v>275</v>
      </c>
      <c r="C11">
        <v>72378</v>
      </c>
      <c r="E11" s="84"/>
      <c r="F11" s="424"/>
    </row>
    <row r="12" spans="1:6" x14ac:dyDescent="0.25">
      <c r="A12" t="s">
        <v>12</v>
      </c>
      <c r="B12" s="49" t="s">
        <v>275</v>
      </c>
      <c r="C12">
        <v>41427</v>
      </c>
      <c r="E12" s="84"/>
      <c r="F12" s="424"/>
    </row>
    <row r="13" spans="1:6" x14ac:dyDescent="0.25">
      <c r="A13" t="s">
        <v>8</v>
      </c>
      <c r="B13" s="49" t="s">
        <v>275</v>
      </c>
      <c r="C13">
        <v>379856</v>
      </c>
      <c r="E13" s="84"/>
      <c r="F13" s="424"/>
    </row>
    <row r="14" spans="1:6" x14ac:dyDescent="0.25">
      <c r="A14" t="s">
        <v>49</v>
      </c>
      <c r="B14" s="49" t="s">
        <v>276</v>
      </c>
      <c r="C14">
        <v>20018</v>
      </c>
      <c r="E14" s="84"/>
      <c r="F14" s="424"/>
    </row>
    <row r="15" spans="1:6" x14ac:dyDescent="0.25">
      <c r="A15" t="s">
        <v>50</v>
      </c>
      <c r="B15" s="84" t="s">
        <v>277</v>
      </c>
      <c r="C15">
        <v>26686</v>
      </c>
      <c r="E15" s="84"/>
      <c r="F15" s="424"/>
    </row>
    <row r="16" spans="1:6" x14ac:dyDescent="0.25">
      <c r="A16" t="s">
        <v>27</v>
      </c>
      <c r="B16" s="84" t="s">
        <v>277</v>
      </c>
      <c r="C16">
        <v>114198</v>
      </c>
    </row>
    <row r="17" spans="1:3" x14ac:dyDescent="0.25">
      <c r="A17" t="s">
        <v>51</v>
      </c>
      <c r="B17" s="49" t="s">
        <v>275</v>
      </c>
      <c r="C17">
        <v>39974</v>
      </c>
    </row>
    <row r="18" spans="1:3" x14ac:dyDescent="0.25">
      <c r="A18" t="s">
        <v>10</v>
      </c>
      <c r="B18" s="49" t="s">
        <v>276</v>
      </c>
      <c r="C18">
        <v>52876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1000"/>
  <sheetViews>
    <sheetView workbookViewId="0"/>
  </sheetViews>
  <sheetFormatPr baseColWidth="10" defaultColWidth="14.42578125" defaultRowHeight="15" customHeight="1" x14ac:dyDescent="0.25"/>
  <cols>
    <col min="1" max="1" width="5.28515625" style="164" customWidth="1"/>
    <col min="2" max="2" width="13.85546875" style="164" customWidth="1"/>
    <col min="3" max="3" width="7.42578125" style="312" customWidth="1"/>
    <col min="4" max="4" width="9.28515625" style="164" customWidth="1"/>
    <col min="5" max="5" width="8.42578125" style="164" customWidth="1"/>
    <col min="6" max="6" width="8.85546875" style="164" customWidth="1"/>
    <col min="7" max="7" width="9.28515625" style="164" customWidth="1"/>
    <col min="8" max="8" width="8.42578125" style="165" customWidth="1"/>
    <col min="9" max="9" width="9.7109375" style="164" customWidth="1"/>
    <col min="10" max="10" width="9" style="164" customWidth="1"/>
    <col min="11" max="11" width="6.5703125" style="164" customWidth="1"/>
    <col min="12" max="12" width="8.85546875" style="423" customWidth="1"/>
    <col min="13" max="14" width="8.5703125" style="164" customWidth="1"/>
    <col min="15" max="15" width="6.42578125" style="164" hidden="1" customWidth="1"/>
    <col min="16" max="16" width="8.85546875" style="164" hidden="1" customWidth="1"/>
    <col min="17" max="17" width="10.7109375" style="164" customWidth="1"/>
    <col min="18" max="18" width="12.85546875" style="164" customWidth="1"/>
    <col min="19" max="19" width="8.7109375" style="263" customWidth="1"/>
    <col min="20" max="20" width="7.28515625" style="340" customWidth="1"/>
    <col min="21" max="21" width="8.85546875" style="340" customWidth="1"/>
    <col min="22" max="22" width="5.85546875" style="164" customWidth="1"/>
    <col min="23" max="23" width="16.42578125" style="164" customWidth="1"/>
    <col min="24" max="24" width="6.5703125" style="164" customWidth="1"/>
    <col min="25" max="26" width="16.42578125" style="164" customWidth="1"/>
    <col min="27" max="33" width="14.42578125" style="164"/>
    <col min="34" max="34" width="14.42578125" style="344"/>
    <col min="35" max="16384" width="14.42578125" style="164"/>
  </cols>
  <sheetData>
    <row r="1" spans="1:26" ht="38.25" x14ac:dyDescent="0.25">
      <c r="A1" s="160" t="s">
        <v>309</v>
      </c>
      <c r="B1" s="161" t="s">
        <v>0</v>
      </c>
      <c r="C1" s="160" t="s">
        <v>1045</v>
      </c>
      <c r="D1" s="160" t="s">
        <v>1046</v>
      </c>
      <c r="E1" s="162" t="s">
        <v>1047</v>
      </c>
      <c r="F1" s="160" t="s">
        <v>1048</v>
      </c>
      <c r="G1" s="163" t="s">
        <v>1049</v>
      </c>
      <c r="H1" s="163" t="s">
        <v>1050</v>
      </c>
      <c r="I1" s="163" t="s">
        <v>1051</v>
      </c>
      <c r="J1" s="163" t="s">
        <v>847</v>
      </c>
      <c r="K1" s="197"/>
      <c r="L1" s="430"/>
      <c r="M1" s="409"/>
      <c r="Q1" s="165"/>
      <c r="R1" s="165"/>
      <c r="U1" s="340" t="s">
        <v>2985</v>
      </c>
      <c r="Y1" s="195" t="s">
        <v>1052</v>
      </c>
      <c r="Z1" s="196" t="s">
        <v>1053</v>
      </c>
    </row>
    <row r="2" spans="1:26" x14ac:dyDescent="0.25">
      <c r="A2" s="166">
        <v>1</v>
      </c>
      <c r="B2" s="167">
        <v>44005</v>
      </c>
      <c r="C2" s="168">
        <v>1</v>
      </c>
      <c r="D2" s="169">
        <v>1</v>
      </c>
      <c r="E2" s="170">
        <f t="shared" ref="E2:E214" si="0">LN(D2)</f>
        <v>0</v>
      </c>
      <c r="F2" s="171"/>
      <c r="G2" s="172"/>
      <c r="H2" s="172"/>
      <c r="I2" s="172"/>
      <c r="J2" s="172"/>
      <c r="K2" s="338"/>
      <c r="L2" s="431"/>
      <c r="M2" s="410"/>
      <c r="Q2" s="173" t="s">
        <v>1054</v>
      </c>
      <c r="R2" s="173" t="s">
        <v>1055</v>
      </c>
      <c r="T2" s="341" t="s">
        <v>1054</v>
      </c>
      <c r="U2" s="341" t="s">
        <v>1056</v>
      </c>
      <c r="V2" s="173" t="s">
        <v>1057</v>
      </c>
      <c r="Y2" s="197" t="s">
        <v>1058</v>
      </c>
      <c r="Z2" s="198">
        <v>97</v>
      </c>
    </row>
    <row r="3" spans="1:26" x14ac:dyDescent="0.25">
      <c r="A3" s="166">
        <f t="shared" ref="A3:A19" si="1">A2+(B3-B2)</f>
        <v>17</v>
      </c>
      <c r="B3" s="167">
        <v>44021</v>
      </c>
      <c r="C3" s="168">
        <v>1</v>
      </c>
      <c r="D3" s="169">
        <f t="shared" ref="D3:D19" si="2">C3+D2</f>
        <v>2</v>
      </c>
      <c r="E3" s="170">
        <f t="shared" si="0"/>
        <v>0.69314718055994529</v>
      </c>
      <c r="F3" s="171"/>
      <c r="G3" s="172"/>
      <c r="H3" s="172"/>
      <c r="I3" s="172"/>
      <c r="J3" s="172"/>
      <c r="K3" s="338"/>
      <c r="L3" s="431"/>
      <c r="M3" s="410"/>
      <c r="Q3" s="173" t="s">
        <v>1059</v>
      </c>
      <c r="R3" s="173" t="e">
        <f>COUNTIF('[1]Concepción del Uruguay'!F:F,"&lt;=5")</f>
        <v>#VALUE!</v>
      </c>
      <c r="T3" s="341" t="s">
        <v>1060</v>
      </c>
      <c r="U3" s="341" t="e">
        <f>COUNTIFS('[1]Concepción del Uruguay'!F:F,"&lt;=9",'[1]Concepción del Uruguay'!G:G,"F")</f>
        <v>#VALUE!</v>
      </c>
      <c r="V3" s="173" t="e">
        <f>COUNTIFS('[1]Concepción del Uruguay'!F:F,"&lt;=9",'[1]Concepción del Uruguay'!G:G,"M")</f>
        <v>#VALUE!</v>
      </c>
      <c r="Y3" s="199" t="s">
        <v>1061</v>
      </c>
      <c r="Z3" s="200">
        <v>91</v>
      </c>
    </row>
    <row r="4" spans="1:26" x14ac:dyDescent="0.25">
      <c r="A4" s="166">
        <f t="shared" si="1"/>
        <v>19</v>
      </c>
      <c r="B4" s="167">
        <v>44023</v>
      </c>
      <c r="C4" s="168">
        <v>1</v>
      </c>
      <c r="D4" s="169">
        <f t="shared" si="2"/>
        <v>3</v>
      </c>
      <c r="E4" s="170">
        <f t="shared" si="0"/>
        <v>1.0986122886681098</v>
      </c>
      <c r="F4" s="171"/>
      <c r="G4" s="172"/>
      <c r="H4" s="172"/>
      <c r="I4" s="172"/>
      <c r="J4" s="172"/>
      <c r="K4" s="338"/>
      <c r="L4" s="431"/>
      <c r="M4" s="410"/>
      <c r="Q4" s="173" t="s">
        <v>1062</v>
      </c>
      <c r="R4" s="173" t="e">
        <f>COUNTIFS('[1]Concepción del Uruguay'!F:F,"&gt;5",'[1]Concepción del Uruguay'!F:F,"&lt;=10")</f>
        <v>#VALUE!</v>
      </c>
      <c r="T4" s="341" t="s">
        <v>1063</v>
      </c>
      <c r="U4" s="341" t="e">
        <f>COUNTIFS('[1]Concepción del Uruguay'!F:F,"&gt;9",'[1]Concepción del Uruguay'!F:F,"&lt;=19",'[1]Concepción del Uruguay'!G:G,"F")</f>
        <v>#VALUE!</v>
      </c>
      <c r="V4" s="173" t="e">
        <f>COUNTIFS('[1]Concepción del Uruguay'!F:F,"&gt;9",'[1]Concepción del Uruguay'!F:F,"&lt;=19",'[1]Concepción del Uruguay'!G:G,"M")</f>
        <v>#VALUE!</v>
      </c>
      <c r="Y4" s="201" t="s">
        <v>190</v>
      </c>
      <c r="Z4" s="202">
        <v>188</v>
      </c>
    </row>
    <row r="5" spans="1:26" x14ac:dyDescent="0.25">
      <c r="A5" s="166">
        <f t="shared" si="1"/>
        <v>20</v>
      </c>
      <c r="B5" s="167">
        <v>44024</v>
      </c>
      <c r="C5" s="168">
        <v>1</v>
      </c>
      <c r="D5" s="169">
        <f t="shared" si="2"/>
        <v>4</v>
      </c>
      <c r="E5" s="170">
        <f t="shared" si="0"/>
        <v>1.3862943611198906</v>
      </c>
      <c r="F5" s="171"/>
      <c r="G5" s="172"/>
      <c r="H5" s="172"/>
      <c r="I5" s="172"/>
      <c r="J5" s="172"/>
      <c r="K5" s="338"/>
      <c r="L5" s="431"/>
      <c r="M5" s="410"/>
      <c r="Q5" s="173" t="s">
        <v>1064</v>
      </c>
      <c r="R5" s="173" t="e">
        <f>COUNTIFS('[1]Concepción del Uruguay'!F:F,"&gt;10",'[1]Concepción del Uruguay'!F:F,"&lt;=15")</f>
        <v>#VALUE!</v>
      </c>
      <c r="T5" s="341" t="s">
        <v>1065</v>
      </c>
      <c r="U5" s="341" t="e">
        <f>COUNTIFS('[1]Concepción del Uruguay'!F:F,"&gt;19",'[1]Concepción del Uruguay'!F:F,"&lt;=29",'[1]Concepción del Uruguay'!G:G,"F")</f>
        <v>#VALUE!</v>
      </c>
      <c r="V5" s="173" t="e">
        <f>COUNTIFS('[1]Concepción del Uruguay'!F:F,"&gt;19",'[1]Concepción del Uruguay'!F:F,"&lt;=29",'[1]Concepción del Uruguay'!G:G,"M")</f>
        <v>#VALUE!</v>
      </c>
    </row>
    <row r="6" spans="1:26" x14ac:dyDescent="0.25">
      <c r="A6" s="166">
        <f t="shared" si="1"/>
        <v>21</v>
      </c>
      <c r="B6" s="167">
        <v>44025</v>
      </c>
      <c r="C6" s="168">
        <v>2</v>
      </c>
      <c r="D6" s="169">
        <f t="shared" si="2"/>
        <v>6</v>
      </c>
      <c r="E6" s="170">
        <f t="shared" si="0"/>
        <v>1.791759469228055</v>
      </c>
      <c r="F6" s="171"/>
      <c r="G6" s="172"/>
      <c r="H6" s="172"/>
      <c r="I6" s="172"/>
      <c r="J6" s="172"/>
      <c r="K6" s="338"/>
      <c r="L6" s="431"/>
      <c r="M6" s="410"/>
      <c r="Q6" s="173" t="s">
        <v>1066</v>
      </c>
      <c r="R6" s="173" t="e">
        <f>COUNTIFS('[1]Concepción del Uruguay'!F:F,"&gt;15",'[1]Concepción del Uruguay'!F:F,"&lt;=20")</f>
        <v>#VALUE!</v>
      </c>
      <c r="T6" s="341" t="s">
        <v>1067</v>
      </c>
      <c r="U6" s="341" t="e">
        <f>COUNTIFS('[1]Concepción del Uruguay'!F:F,"&gt;29",'[1]Concepción del Uruguay'!F:F,"&lt;=39",'[1]Concepción del Uruguay'!G:G,"F")</f>
        <v>#VALUE!</v>
      </c>
      <c r="V6" s="173" t="e">
        <f>COUNTIFS('[1]Concepción del Uruguay'!F:F,"&gt;29",'[1]Concepción del Uruguay'!F:F,"&lt;=39",'[1]Concepción del Uruguay'!G:G,"M")</f>
        <v>#VALUE!</v>
      </c>
    </row>
    <row r="7" spans="1:26" x14ac:dyDescent="0.25">
      <c r="A7" s="166">
        <f t="shared" si="1"/>
        <v>22</v>
      </c>
      <c r="B7" s="167">
        <v>44026</v>
      </c>
      <c r="C7" s="168">
        <v>4</v>
      </c>
      <c r="D7" s="169">
        <f t="shared" si="2"/>
        <v>10</v>
      </c>
      <c r="E7" s="170">
        <f t="shared" si="0"/>
        <v>2.3025850929940459</v>
      </c>
      <c r="F7" s="171"/>
      <c r="G7" s="172"/>
      <c r="H7" s="172"/>
      <c r="I7" s="172"/>
      <c r="J7" s="172"/>
      <c r="K7" s="338"/>
      <c r="L7" s="431"/>
      <c r="M7" s="410"/>
      <c r="Q7" s="173" t="s">
        <v>1068</v>
      </c>
      <c r="R7" s="173" t="e">
        <f>COUNTIFS('[1]Concepción del Uruguay'!F:F,"&gt;20",'[1]Concepción del Uruguay'!F:F,"&lt;=25")</f>
        <v>#VALUE!</v>
      </c>
      <c r="T7" s="341" t="s">
        <v>1069</v>
      </c>
      <c r="U7" s="341" t="e">
        <f>COUNTIFS('[1]Concepción del Uruguay'!F:F,"&gt;39",'[1]Concepción del Uruguay'!F:F,"&lt;=49",'[1]Concepción del Uruguay'!G:G,"F")</f>
        <v>#VALUE!</v>
      </c>
      <c r="V7" s="173" t="e">
        <f>COUNTIFS('[1]Concepción del Uruguay'!F:F,"&gt;39",'[1]Concepción del Uruguay'!F:F,"&lt;=49",'[1]Concepción del Uruguay'!G:G,"M")</f>
        <v>#VALUE!</v>
      </c>
    </row>
    <row r="8" spans="1:26" x14ac:dyDescent="0.25">
      <c r="A8" s="166">
        <f t="shared" si="1"/>
        <v>39</v>
      </c>
      <c r="B8" s="167">
        <v>44043</v>
      </c>
      <c r="C8" s="168">
        <v>1</v>
      </c>
      <c r="D8" s="169">
        <f t="shared" si="2"/>
        <v>11</v>
      </c>
      <c r="E8" s="170">
        <f t="shared" si="0"/>
        <v>2.3978952727983707</v>
      </c>
      <c r="F8" s="171"/>
      <c r="G8" s="172"/>
      <c r="H8" s="172"/>
      <c r="I8" s="172"/>
      <c r="J8" s="172"/>
      <c r="K8" s="338"/>
      <c r="L8" s="431"/>
      <c r="M8" s="410"/>
      <c r="Q8" s="173" t="s">
        <v>1070</v>
      </c>
      <c r="R8" s="173" t="e">
        <f>COUNTIFS('[1]Concepción del Uruguay'!F:F,"&gt;25",'[1]Concepción del Uruguay'!F:F,"&lt;=30")</f>
        <v>#VALUE!</v>
      </c>
      <c r="T8" s="341" t="s">
        <v>1071</v>
      </c>
      <c r="U8" s="341" t="e">
        <f>COUNTIFS('[1]Concepción del Uruguay'!F:F,"&gt;49",'[1]Concepción del Uruguay'!F:F,"&lt;=59",'[1]Concepción del Uruguay'!G:G,"F")</f>
        <v>#VALUE!</v>
      </c>
      <c r="V8" s="173" t="e">
        <f>COUNTIFS('[1]Concepción del Uruguay'!F:F,"&gt;49",'[1]Concepción del Uruguay'!F:F,"&lt;=59",'[1]Concepción del Uruguay'!G:G,"M")</f>
        <v>#VALUE!</v>
      </c>
    </row>
    <row r="9" spans="1:26" x14ac:dyDescent="0.25">
      <c r="A9" s="166">
        <f t="shared" si="1"/>
        <v>48</v>
      </c>
      <c r="B9" s="167">
        <v>44052</v>
      </c>
      <c r="C9" s="168">
        <v>1</v>
      </c>
      <c r="D9" s="169">
        <f t="shared" si="2"/>
        <v>12</v>
      </c>
      <c r="E9" s="170">
        <f t="shared" si="0"/>
        <v>2.4849066497880004</v>
      </c>
      <c r="F9" s="171"/>
      <c r="G9" s="172"/>
      <c r="H9" s="172"/>
      <c r="I9" s="172"/>
      <c r="J9" s="172"/>
      <c r="K9" s="338"/>
      <c r="L9" s="431"/>
      <c r="M9" s="410"/>
      <c r="N9" s="175">
        <f>MODE('[1]Concepción del Uruguay'!F:F)</f>
        <v>38</v>
      </c>
      <c r="Q9" s="173" t="s">
        <v>1072</v>
      </c>
      <c r="R9" s="173" t="e">
        <f>COUNTIFS('[1]Concepción del Uruguay'!F:F,"&gt;30",'[1]Concepción del Uruguay'!F:F,"&lt;=35")</f>
        <v>#VALUE!</v>
      </c>
      <c r="T9" s="341" t="s">
        <v>1073</v>
      </c>
      <c r="U9" s="341" t="e">
        <f>COUNTIFS('[1]Concepción del Uruguay'!F:F,"&gt;59",'[1]Concepción del Uruguay'!F:F,"&lt;=69",'[1]Concepción del Uruguay'!G:G,"F")</f>
        <v>#VALUE!</v>
      </c>
      <c r="V9" s="173" t="e">
        <f>COUNTIFS('[1]Concepción del Uruguay'!F:F,"&gt;59",'[1]Concepción del Uruguay'!F:F,"&lt;=69",'[1]Concepción del Uruguay'!G:G,"M")</f>
        <v>#VALUE!</v>
      </c>
    </row>
    <row r="10" spans="1:26" x14ac:dyDescent="0.25">
      <c r="A10" s="166">
        <f t="shared" si="1"/>
        <v>61</v>
      </c>
      <c r="B10" s="167">
        <v>44065</v>
      </c>
      <c r="C10" s="168">
        <v>1</v>
      </c>
      <c r="D10" s="169">
        <f t="shared" si="2"/>
        <v>13</v>
      </c>
      <c r="E10" s="170">
        <f t="shared" si="0"/>
        <v>2.5649493574615367</v>
      </c>
      <c r="F10" s="171"/>
      <c r="G10" s="172"/>
      <c r="H10" s="172"/>
      <c r="I10" s="172"/>
      <c r="J10" s="172"/>
      <c r="K10" s="338"/>
      <c r="L10" s="431"/>
      <c r="M10" s="410"/>
      <c r="Q10" s="173" t="s">
        <v>1074</v>
      </c>
      <c r="R10" s="173" t="e">
        <f>COUNTIFS('[1]Concepción del Uruguay'!F:F,"&gt;35",'[1]Concepción del Uruguay'!F:F,"&lt;=40")</f>
        <v>#VALUE!</v>
      </c>
      <c r="T10" s="341" t="s">
        <v>1075</v>
      </c>
      <c r="U10" s="341" t="e">
        <f>COUNTIFS('[1]Concepción del Uruguay'!F:F,"&gt;69",'[1]Concepción del Uruguay'!F:F,"&lt;=79",'[1]Concepción del Uruguay'!G:G,"F")</f>
        <v>#VALUE!</v>
      </c>
      <c r="V10" s="173" t="e">
        <f>COUNTIFS('[1]Concepción del Uruguay'!F:F,"&gt;69",'[1]Concepción del Uruguay'!F:F,"&lt;=79",'[1]Concepción del Uruguay'!G:G,"M")</f>
        <v>#VALUE!</v>
      </c>
    </row>
    <row r="11" spans="1:26" x14ac:dyDescent="0.25">
      <c r="A11" s="166">
        <f t="shared" si="1"/>
        <v>65</v>
      </c>
      <c r="B11" s="167">
        <v>44069</v>
      </c>
      <c r="C11" s="168">
        <v>2</v>
      </c>
      <c r="D11" s="169">
        <f t="shared" si="2"/>
        <v>15</v>
      </c>
      <c r="E11" s="170">
        <f t="shared" si="0"/>
        <v>2.7080502011022101</v>
      </c>
      <c r="F11" s="171"/>
      <c r="G11" s="172"/>
      <c r="H11" s="172"/>
      <c r="I11" s="172"/>
      <c r="J11" s="172"/>
      <c r="K11" s="338"/>
      <c r="L11" s="431"/>
      <c r="M11" s="410"/>
      <c r="Q11" s="173" t="s">
        <v>1076</v>
      </c>
      <c r="R11" s="173" t="e">
        <f>COUNTIFS('[1]Concepción del Uruguay'!F:F,"&gt;40",'[1]Concepción del Uruguay'!F:F,"&lt;=45")</f>
        <v>#VALUE!</v>
      </c>
      <c r="T11" s="341" t="s">
        <v>1077</v>
      </c>
      <c r="U11" s="341" t="e">
        <f>COUNTIFS('[1]Concepción del Uruguay'!F:F,"&gt;79",'[1]Concepción del Uruguay'!G:G,"F")</f>
        <v>#VALUE!</v>
      </c>
      <c r="V11" s="173" t="e">
        <f>COUNTIFS('[1]Concepción del Uruguay'!F:F,"&gt;79",'[1]Concepción del Uruguay'!G:G,"M")</f>
        <v>#VALUE!</v>
      </c>
    </row>
    <row r="12" spans="1:26" x14ac:dyDescent="0.25">
      <c r="A12" s="166">
        <f t="shared" si="1"/>
        <v>66</v>
      </c>
      <c r="B12" s="167">
        <v>44070</v>
      </c>
      <c r="C12" s="168">
        <v>1</v>
      </c>
      <c r="D12" s="169">
        <f t="shared" si="2"/>
        <v>16</v>
      </c>
      <c r="E12" s="170">
        <f t="shared" si="0"/>
        <v>2.7725887222397811</v>
      </c>
      <c r="F12" s="171"/>
      <c r="G12" s="172"/>
      <c r="H12" s="172"/>
      <c r="I12" s="172"/>
      <c r="J12" s="172"/>
      <c r="K12" s="338"/>
      <c r="L12" s="431"/>
      <c r="M12" s="410"/>
      <c r="Q12" s="173" t="s">
        <v>1078</v>
      </c>
      <c r="R12" s="173" t="e">
        <f>COUNTIFS('[1]Concepción del Uruguay'!F:F,"&gt;45",'[1]Concepción del Uruguay'!F:F,"&lt;=50")</f>
        <v>#VALUE!</v>
      </c>
    </row>
    <row r="13" spans="1:26" x14ac:dyDescent="0.25">
      <c r="A13" s="166">
        <f t="shared" si="1"/>
        <v>67</v>
      </c>
      <c r="B13" s="167">
        <v>44071</v>
      </c>
      <c r="C13" s="168">
        <v>3</v>
      </c>
      <c r="D13" s="169">
        <f t="shared" si="2"/>
        <v>19</v>
      </c>
      <c r="E13" s="170">
        <f t="shared" si="0"/>
        <v>2.9444389791664403</v>
      </c>
      <c r="F13" s="171"/>
      <c r="G13" s="172"/>
      <c r="H13" s="172"/>
      <c r="I13" s="172"/>
      <c r="J13" s="172"/>
      <c r="K13" s="338"/>
      <c r="L13" s="431"/>
      <c r="M13" s="410"/>
      <c r="Q13" s="173" t="s">
        <v>1079</v>
      </c>
      <c r="R13" s="173" t="e">
        <f>COUNTIFS('[1]Concepción del Uruguay'!F:F,"&gt;50",'[1]Concepción del Uruguay'!F:F,"&lt;=55")</f>
        <v>#VALUE!</v>
      </c>
    </row>
    <row r="14" spans="1:26" x14ac:dyDescent="0.25">
      <c r="A14" s="166">
        <f t="shared" si="1"/>
        <v>69</v>
      </c>
      <c r="B14" s="167">
        <v>44073</v>
      </c>
      <c r="C14" s="168">
        <v>1</v>
      </c>
      <c r="D14" s="169">
        <f t="shared" si="2"/>
        <v>20</v>
      </c>
      <c r="E14" s="170">
        <f t="shared" si="0"/>
        <v>2.9957322735539909</v>
      </c>
      <c r="F14" s="171"/>
      <c r="G14" s="172"/>
      <c r="H14" s="172"/>
      <c r="I14" s="172"/>
      <c r="J14" s="172"/>
      <c r="K14" s="338"/>
      <c r="L14" s="431"/>
      <c r="M14" s="410"/>
      <c r="Q14" s="173" t="s">
        <v>1080</v>
      </c>
      <c r="R14" s="173" t="e">
        <f>COUNTIFS('[1]Concepción del Uruguay'!F:F,"&gt;55",'[1]Concepción del Uruguay'!F:F,"&lt;=60")</f>
        <v>#VALUE!</v>
      </c>
      <c r="T14" s="341" t="s">
        <v>1054</v>
      </c>
      <c r="U14" s="341" t="s">
        <v>1056</v>
      </c>
      <c r="V14" s="173" t="s">
        <v>1057</v>
      </c>
    </row>
    <row r="15" spans="1:26" x14ac:dyDescent="0.25">
      <c r="A15" s="166">
        <f t="shared" si="1"/>
        <v>71</v>
      </c>
      <c r="B15" s="167">
        <v>44075</v>
      </c>
      <c r="C15" s="168">
        <v>2</v>
      </c>
      <c r="D15" s="169">
        <f t="shared" si="2"/>
        <v>22</v>
      </c>
      <c r="E15" s="170">
        <f t="shared" si="0"/>
        <v>3.0910424533583161</v>
      </c>
      <c r="F15" s="171"/>
      <c r="G15" s="172"/>
      <c r="H15" s="172"/>
      <c r="I15" s="172"/>
      <c r="J15" s="172"/>
      <c r="K15" s="338"/>
      <c r="L15" s="431"/>
      <c r="M15" s="410"/>
      <c r="Q15" s="173" t="s">
        <v>1081</v>
      </c>
      <c r="R15" s="173" t="e">
        <f>COUNTIFS('[1]Concepción del Uruguay'!F:F,"&gt;60",'[1]Concepción del Uruguay'!F:F,"&lt;=65")</f>
        <v>#VALUE!</v>
      </c>
      <c r="T15" s="341" t="s">
        <v>1060</v>
      </c>
      <c r="U15" s="342" t="e">
        <f>COUNTIFS('[1]Concepción del Uruguay'!F:F,"&lt;=9",'[1]Concepción del Uruguay'!G:G,"F")/SUM(U3:V11)*100</f>
        <v>#VALUE!</v>
      </c>
      <c r="V15" s="176" t="e">
        <f>COUNTIFS('[1]Concepción del Uruguay'!F:F,"&lt;=9",'[1]Concepción del Uruguay'!G:G,"M")/SUM(U3:V11)*100*-1</f>
        <v>#VALUE!</v>
      </c>
      <c r="W15" s="175" t="e">
        <f t="shared" ref="W15:W23" si="3">ROUND(U15,1)&amp;"% ("&amp;U3&amp;")"</f>
        <v>#VALUE!</v>
      </c>
      <c r="X15" s="175" t="e">
        <f t="shared" ref="X15:X23" si="4">ROUND(-V15,1)&amp;"% ("&amp;V3&amp;")"</f>
        <v>#VALUE!</v>
      </c>
    </row>
    <row r="16" spans="1:26" x14ac:dyDescent="0.25">
      <c r="A16" s="166">
        <f t="shared" si="1"/>
        <v>72</v>
      </c>
      <c r="B16" s="167">
        <v>44076</v>
      </c>
      <c r="C16" s="168">
        <v>2</v>
      </c>
      <c r="D16" s="169">
        <f t="shared" si="2"/>
        <v>24</v>
      </c>
      <c r="E16" s="170">
        <f t="shared" si="0"/>
        <v>3.1780538303479458</v>
      </c>
      <c r="F16" s="171"/>
      <c r="G16" s="172"/>
      <c r="H16" s="172"/>
      <c r="I16" s="172"/>
      <c r="J16" s="172"/>
      <c r="K16" s="338"/>
      <c r="L16" s="431"/>
      <c r="M16" s="410"/>
      <c r="Q16" s="173" t="s">
        <v>1082</v>
      </c>
      <c r="R16" s="173" t="e">
        <f>COUNTIFS('[1]Concepción del Uruguay'!F:F,"&gt;65",'[1]Concepción del Uruguay'!F:F,"&lt;=70")</f>
        <v>#VALUE!</v>
      </c>
      <c r="T16" s="341" t="s">
        <v>1063</v>
      </c>
      <c r="U16" s="342" t="e">
        <f>COUNTIFS('[1]Concepción del Uruguay'!F:F,"&gt;9",'[1]Concepción del Uruguay'!F:F,"&lt;=19",'[1]Concepción del Uruguay'!G:G,"F")/SUM(U3:V11)*100</f>
        <v>#VALUE!</v>
      </c>
      <c r="V16" s="176" t="e">
        <f>COUNTIFS('[1]Concepción del Uruguay'!F:F,"&gt;9",'[1]Concepción del Uruguay'!F:F,"&lt;=19",'[1]Concepción del Uruguay'!G:G,"M")/SUM(U3:V11)*100*-1</f>
        <v>#VALUE!</v>
      </c>
      <c r="W16" s="175" t="e">
        <f t="shared" si="3"/>
        <v>#VALUE!</v>
      </c>
      <c r="X16" s="175" t="e">
        <f t="shared" si="4"/>
        <v>#VALUE!</v>
      </c>
    </row>
    <row r="17" spans="1:24" x14ac:dyDescent="0.25">
      <c r="A17" s="166">
        <f t="shared" si="1"/>
        <v>73</v>
      </c>
      <c r="B17" s="167">
        <v>44077</v>
      </c>
      <c r="C17" s="168">
        <v>5</v>
      </c>
      <c r="D17" s="169">
        <f t="shared" si="2"/>
        <v>29</v>
      </c>
      <c r="E17" s="170">
        <f t="shared" si="0"/>
        <v>3.3672958299864741</v>
      </c>
      <c r="F17" s="171"/>
      <c r="G17" s="172"/>
      <c r="H17" s="172"/>
      <c r="I17" s="172"/>
      <c r="J17" s="172"/>
      <c r="K17" s="338"/>
      <c r="L17" s="431"/>
      <c r="M17" s="410"/>
      <c r="Q17" s="173" t="s">
        <v>1083</v>
      </c>
      <c r="R17" s="173" t="e">
        <f>COUNTIFS('[1]Concepción del Uruguay'!F:F,"&gt;70",'[1]Concepción del Uruguay'!F:F,"&lt;=75")</f>
        <v>#VALUE!</v>
      </c>
      <c r="T17" s="341" t="s">
        <v>1065</v>
      </c>
      <c r="U17" s="342" t="e">
        <f>COUNTIFS('[1]Concepción del Uruguay'!F:F,"&gt;19",'[1]Concepción del Uruguay'!F:F,"&lt;=29",'[1]Concepción del Uruguay'!G:G,"F")/SUM(U3:V11)*100</f>
        <v>#VALUE!</v>
      </c>
      <c r="V17" s="176" t="e">
        <f>COUNTIFS('[1]Concepción del Uruguay'!F:F,"&gt;19",'[1]Concepción del Uruguay'!F:F,"&lt;=29",'[1]Concepción del Uruguay'!G:G,"M")/SUM(U3:V11)*100*-1</f>
        <v>#VALUE!</v>
      </c>
      <c r="W17" s="175" t="e">
        <f t="shared" si="3"/>
        <v>#VALUE!</v>
      </c>
      <c r="X17" s="175" t="e">
        <f t="shared" si="4"/>
        <v>#VALUE!</v>
      </c>
    </row>
    <row r="18" spans="1:24" x14ac:dyDescent="0.25">
      <c r="A18" s="166">
        <f t="shared" si="1"/>
        <v>78</v>
      </c>
      <c r="B18" s="167">
        <v>44082</v>
      </c>
      <c r="C18" s="168">
        <v>1</v>
      </c>
      <c r="D18" s="169">
        <f t="shared" si="2"/>
        <v>30</v>
      </c>
      <c r="E18" s="170">
        <f t="shared" si="0"/>
        <v>3.4011973816621555</v>
      </c>
      <c r="F18" s="171"/>
      <c r="G18" s="172"/>
      <c r="H18" s="172"/>
      <c r="I18" s="172"/>
      <c r="J18" s="172"/>
      <c r="K18" s="339"/>
      <c r="L18" s="432"/>
      <c r="M18" s="411"/>
      <c r="Q18" s="173" t="s">
        <v>1084</v>
      </c>
      <c r="R18" s="173" t="e">
        <f>COUNTIFS('[1]Concepción del Uruguay'!F:F,"&gt;75",'[1]Concepción del Uruguay'!F:F,"&lt;=80")</f>
        <v>#VALUE!</v>
      </c>
      <c r="T18" s="341" t="s">
        <v>1067</v>
      </c>
      <c r="U18" s="342" t="e">
        <f>COUNTIFS('[1]Concepción del Uruguay'!F:F,"&gt;29",'[1]Concepción del Uruguay'!F:F,"&lt;=39",'[1]Concepción del Uruguay'!G:G,"F")/SUM(U3:V11)*100</f>
        <v>#VALUE!</v>
      </c>
      <c r="V18" s="176" t="e">
        <f>COUNTIFS('[1]Concepción del Uruguay'!F:F,"&gt;29",'[1]Concepción del Uruguay'!F:F,"&lt;=39",'[1]Concepción del Uruguay'!G:G,"M")/SUM(U3:V11)*100*-1</f>
        <v>#VALUE!</v>
      </c>
      <c r="W18" s="175" t="e">
        <f t="shared" si="3"/>
        <v>#VALUE!</v>
      </c>
      <c r="X18" s="175" t="e">
        <f t="shared" si="4"/>
        <v>#VALUE!</v>
      </c>
    </row>
    <row r="19" spans="1:24" x14ac:dyDescent="0.25">
      <c r="A19" s="166">
        <f t="shared" si="1"/>
        <v>79</v>
      </c>
      <c r="B19" s="167">
        <v>44083</v>
      </c>
      <c r="C19" s="168">
        <v>0</v>
      </c>
      <c r="D19" s="169">
        <f t="shared" si="2"/>
        <v>30</v>
      </c>
      <c r="E19" s="170">
        <f t="shared" si="0"/>
        <v>3.4011973816621555</v>
      </c>
      <c r="F19" s="171"/>
      <c r="G19" s="172"/>
      <c r="H19" s="172"/>
      <c r="I19" s="172"/>
      <c r="J19" s="172"/>
      <c r="K19" s="376"/>
      <c r="L19" s="414"/>
      <c r="Q19" s="173" t="s">
        <v>1085</v>
      </c>
      <c r="R19" s="173" t="e">
        <f>COUNTIF('[1]Concepción del Uruguay'!F:F,"&gt;80")</f>
        <v>#VALUE!</v>
      </c>
      <c r="T19" s="341" t="s">
        <v>1069</v>
      </c>
      <c r="U19" s="342" t="e">
        <f>COUNTIFS('[1]Concepción del Uruguay'!F:F,"&gt;39",'[1]Concepción del Uruguay'!F:F,"&lt;=49",'[1]Concepción del Uruguay'!G:G,"F")/SUM(U3:V11)*100</f>
        <v>#VALUE!</v>
      </c>
      <c r="V19" s="176" t="e">
        <f>COUNTIFS('[1]Concepción del Uruguay'!F:F,"&gt;39",'[1]Concepción del Uruguay'!F:F,"&lt;=49",'[1]Concepción del Uruguay'!G:G,"M")/SUM(U3:V11)*100*-1</f>
        <v>#VALUE!</v>
      </c>
      <c r="W19" s="175" t="e">
        <f t="shared" si="3"/>
        <v>#VALUE!</v>
      </c>
      <c r="X19" s="175" t="e">
        <f t="shared" si="4"/>
        <v>#VALUE!</v>
      </c>
    </row>
    <row r="20" spans="1:24" x14ac:dyDescent="0.25">
      <c r="A20" s="166">
        <f>A18+(B20-B18)</f>
        <v>80</v>
      </c>
      <c r="B20" s="167">
        <v>44084</v>
      </c>
      <c r="C20" s="168">
        <v>3</v>
      </c>
      <c r="D20" s="169">
        <f>C20+D18</f>
        <v>33</v>
      </c>
      <c r="E20" s="170">
        <f t="shared" si="0"/>
        <v>3.4965075614664802</v>
      </c>
      <c r="F20" s="171"/>
      <c r="G20" s="172"/>
      <c r="H20" s="172"/>
      <c r="I20" s="172"/>
      <c r="J20" s="172"/>
      <c r="K20" s="376"/>
      <c r="L20" s="414"/>
      <c r="Q20" s="165"/>
      <c r="R20" s="165"/>
      <c r="T20" s="341" t="s">
        <v>1071</v>
      </c>
      <c r="U20" s="342" t="e">
        <f>COUNTIFS('[1]Concepción del Uruguay'!F:F,"&gt;49",'[1]Concepción del Uruguay'!F:F,"&lt;=59",'[1]Concepción del Uruguay'!G:G,"F")/SUM(U3:V11)*100</f>
        <v>#VALUE!</v>
      </c>
      <c r="V20" s="176" t="e">
        <f>COUNTIFS('[1]Concepción del Uruguay'!F:F,"&gt;49",'[1]Concepción del Uruguay'!F:F,"&lt;=59",'[1]Concepción del Uruguay'!G:G,"M")/SUM(U3:V11)*100*-1</f>
        <v>#VALUE!</v>
      </c>
      <c r="W20" s="175" t="e">
        <f t="shared" si="3"/>
        <v>#VALUE!</v>
      </c>
      <c r="X20" s="175" t="e">
        <f t="shared" si="4"/>
        <v>#VALUE!</v>
      </c>
    </row>
    <row r="21" spans="1:24" ht="15.75" customHeight="1" x14ac:dyDescent="0.25">
      <c r="A21" s="166">
        <f>A20+(B21-B20)</f>
        <v>81</v>
      </c>
      <c r="B21" s="167">
        <v>44085</v>
      </c>
      <c r="C21" s="168">
        <v>2</v>
      </c>
      <c r="D21" s="169">
        <f t="shared" ref="D21:D84" si="5">C21+D20</f>
        <v>35</v>
      </c>
      <c r="E21" s="170">
        <f t="shared" si="0"/>
        <v>3.5553480614894135</v>
      </c>
      <c r="F21" s="171"/>
      <c r="G21" s="172"/>
      <c r="H21" s="172"/>
      <c r="I21" s="172"/>
      <c r="J21" s="172"/>
      <c r="K21" s="376"/>
      <c r="L21" s="414"/>
      <c r="Q21" s="165"/>
      <c r="R21" s="165"/>
      <c r="T21" s="341" t="s">
        <v>1073</v>
      </c>
      <c r="U21" s="342" t="e">
        <f>COUNTIFS('[1]Concepción del Uruguay'!F:F,"&gt;59",'[1]Concepción del Uruguay'!F:F,"&lt;=69",'[1]Concepción del Uruguay'!G:G,"F")/SUM(U3:V11)*100</f>
        <v>#VALUE!</v>
      </c>
      <c r="V21" s="176" t="e">
        <f>COUNTIFS('[1]Concepción del Uruguay'!F:F,"&gt;59",'[1]Concepción del Uruguay'!F:F,"&lt;=69",'[1]Concepción del Uruguay'!G:G,"M")/SUM(U3:V11)*100*-1</f>
        <v>#VALUE!</v>
      </c>
      <c r="W21" s="175" t="e">
        <f t="shared" si="3"/>
        <v>#VALUE!</v>
      </c>
      <c r="X21" s="175" t="e">
        <f t="shared" si="4"/>
        <v>#VALUE!</v>
      </c>
    </row>
    <row r="22" spans="1:24" ht="15.75" customHeight="1" x14ac:dyDescent="0.25">
      <c r="A22" s="166">
        <f>A21+(B22-B21)</f>
        <v>82</v>
      </c>
      <c r="B22" s="167">
        <v>44086</v>
      </c>
      <c r="C22" s="168"/>
      <c r="D22" s="169">
        <f t="shared" si="5"/>
        <v>35</v>
      </c>
      <c r="E22" s="170">
        <f t="shared" si="0"/>
        <v>3.5553480614894135</v>
      </c>
      <c r="F22" s="171"/>
      <c r="G22" s="172"/>
      <c r="H22" s="172"/>
      <c r="I22" s="172"/>
      <c r="J22" s="172"/>
      <c r="K22" s="376"/>
      <c r="L22" s="414"/>
      <c r="Q22" s="165"/>
      <c r="R22" s="165"/>
      <c r="T22" s="341" t="s">
        <v>1075</v>
      </c>
      <c r="U22" s="342" t="e">
        <f>COUNTIFS('[1]Concepción del Uruguay'!F:F,"&gt;69",'[1]Concepción del Uruguay'!F:F,"&lt;=79",'[1]Concepción del Uruguay'!G:G,"F")/SUM(U3:V11)*100</f>
        <v>#VALUE!</v>
      </c>
      <c r="V22" s="176" t="e">
        <f>COUNTIFS('[1]Concepción del Uruguay'!F:F,"&gt;69",'[1]Concepción del Uruguay'!F:F,"&lt;=79",'[1]Concepción del Uruguay'!G:G,"M")/SUM(U3:V11)*100*-1</f>
        <v>#VALUE!</v>
      </c>
      <c r="W22" s="175" t="e">
        <f t="shared" si="3"/>
        <v>#VALUE!</v>
      </c>
      <c r="X22" s="175" t="e">
        <f t="shared" si="4"/>
        <v>#VALUE!</v>
      </c>
    </row>
    <row r="23" spans="1:24" ht="15.75" customHeight="1" x14ac:dyDescent="0.25">
      <c r="A23" s="166">
        <f>A22+(B23-B22)</f>
        <v>83</v>
      </c>
      <c r="B23" s="167">
        <v>44087</v>
      </c>
      <c r="C23" s="168"/>
      <c r="D23" s="169">
        <f t="shared" si="5"/>
        <v>35</v>
      </c>
      <c r="E23" s="170">
        <f t="shared" si="0"/>
        <v>3.5553480614894135</v>
      </c>
      <c r="F23" s="171"/>
      <c r="G23" s="172"/>
      <c r="H23" s="172"/>
      <c r="I23" s="172"/>
      <c r="J23" s="172"/>
      <c r="K23" s="376"/>
      <c r="L23" s="414"/>
      <c r="Q23" s="165"/>
      <c r="R23" s="165"/>
      <c r="T23" s="341" t="s">
        <v>1077</v>
      </c>
      <c r="U23" s="342" t="e">
        <f>COUNTIFS('[1]Concepción del Uruguay'!F:F,"&gt;79",'[1]Concepción del Uruguay'!G:G,"F")/SUM(U3:V11)*100</f>
        <v>#VALUE!</v>
      </c>
      <c r="V23" s="176" t="e">
        <f>COUNTIFS('[1]Concepción del Uruguay'!F:F,"&gt;79",'[1]Concepción del Uruguay'!G:G,"M")/SUM(U3:V11)*100*-1</f>
        <v>#VALUE!</v>
      </c>
      <c r="W23" s="175" t="e">
        <f t="shared" si="3"/>
        <v>#VALUE!</v>
      </c>
      <c r="X23" s="175" t="e">
        <f t="shared" si="4"/>
        <v>#VALUE!</v>
      </c>
    </row>
    <row r="24" spans="1:24" ht="15.75" customHeight="1" x14ac:dyDescent="0.25">
      <c r="A24" s="166">
        <f>A23+(B24-B23)</f>
        <v>84</v>
      </c>
      <c r="B24" s="167">
        <v>44088</v>
      </c>
      <c r="C24" s="168"/>
      <c r="D24" s="169">
        <f t="shared" si="5"/>
        <v>35</v>
      </c>
      <c r="E24" s="170">
        <f t="shared" si="0"/>
        <v>3.5553480614894135</v>
      </c>
      <c r="F24" s="171"/>
      <c r="G24" s="172"/>
      <c r="H24" s="172"/>
      <c r="I24" s="172"/>
      <c r="J24" s="172"/>
      <c r="K24" s="376"/>
      <c r="L24" s="414"/>
      <c r="Q24" s="165"/>
      <c r="R24" s="165"/>
    </row>
    <row r="25" spans="1:24" ht="15.75" customHeight="1" x14ac:dyDescent="0.25">
      <c r="A25" s="166">
        <f>A21+(B25-B21)</f>
        <v>85</v>
      </c>
      <c r="B25" s="167">
        <v>44089</v>
      </c>
      <c r="C25" s="168">
        <v>5</v>
      </c>
      <c r="D25" s="169">
        <f t="shared" si="5"/>
        <v>40</v>
      </c>
      <c r="E25" s="170">
        <f t="shared" si="0"/>
        <v>3.6888794541139363</v>
      </c>
      <c r="F25" s="171">
        <f t="shared" ref="F25:F214" si="6">SLOPE(E19:E25,A19:A25)</f>
        <v>3.5025972050043173E-2</v>
      </c>
      <c r="G25" s="172">
        <f t="shared" ref="G25:G214" si="7">LN(2)/F25</f>
        <v>19.789520175760288</v>
      </c>
      <c r="H25" s="172"/>
      <c r="I25" s="172"/>
      <c r="J25" s="172"/>
      <c r="K25" s="377"/>
      <c r="L25" s="414"/>
      <c r="M25" s="385"/>
      <c r="Q25" s="165"/>
      <c r="R25" s="165"/>
    </row>
    <row r="26" spans="1:24" ht="15.75" customHeight="1" x14ac:dyDescent="0.25">
      <c r="A26" s="166">
        <f t="shared" ref="A26:A37" si="8">A25+(B26-B25)</f>
        <v>86</v>
      </c>
      <c r="B26" s="167">
        <v>44090</v>
      </c>
      <c r="C26" s="168">
        <v>3</v>
      </c>
      <c r="D26" s="169">
        <f t="shared" si="5"/>
        <v>43</v>
      </c>
      <c r="E26" s="170">
        <f t="shared" si="0"/>
        <v>3.7612001156935624</v>
      </c>
      <c r="F26" s="171">
        <f t="shared" si="6"/>
        <v>3.789787314036757E-2</v>
      </c>
      <c r="G26" s="172">
        <f t="shared" si="7"/>
        <v>18.289870199117523</v>
      </c>
      <c r="H26" s="172"/>
      <c r="I26" s="172"/>
      <c r="J26" s="172"/>
      <c r="K26" s="377"/>
      <c r="L26" s="414"/>
      <c r="M26" s="385"/>
      <c r="Q26" s="165"/>
      <c r="R26" s="165"/>
    </row>
    <row r="27" spans="1:24" ht="15.75" customHeight="1" x14ac:dyDescent="0.25">
      <c r="A27" s="166">
        <f t="shared" si="8"/>
        <v>87</v>
      </c>
      <c r="B27" s="167">
        <v>44091</v>
      </c>
      <c r="C27" s="168">
        <v>3</v>
      </c>
      <c r="D27" s="169">
        <f t="shared" si="5"/>
        <v>46</v>
      </c>
      <c r="E27" s="170">
        <f t="shared" si="0"/>
        <v>3.8286413964890951</v>
      </c>
      <c r="F27" s="171">
        <f t="shared" si="6"/>
        <v>4.8754125215423758E-2</v>
      </c>
      <c r="G27" s="172">
        <f t="shared" si="7"/>
        <v>14.217200647067761</v>
      </c>
      <c r="H27" s="172"/>
      <c r="I27" s="172"/>
      <c r="J27" s="172"/>
      <c r="K27" s="377"/>
      <c r="L27" s="415">
        <f t="shared" ref="L27:L188" si="9">AVERAGE(C21:C27)</f>
        <v>3.25</v>
      </c>
      <c r="M27" s="385"/>
      <c r="Q27" s="165"/>
      <c r="R27" s="165"/>
    </row>
    <row r="28" spans="1:24" ht="15.75" customHeight="1" x14ac:dyDescent="0.25">
      <c r="A28" s="166">
        <f t="shared" si="8"/>
        <v>88</v>
      </c>
      <c r="B28" s="167">
        <v>44092</v>
      </c>
      <c r="C28" s="168">
        <v>4</v>
      </c>
      <c r="D28" s="169">
        <f t="shared" si="5"/>
        <v>50</v>
      </c>
      <c r="E28" s="170">
        <f t="shared" si="0"/>
        <v>3.912023005428146</v>
      </c>
      <c r="F28" s="171">
        <f t="shared" si="6"/>
        <v>6.5087984143561053E-2</v>
      </c>
      <c r="G28" s="172">
        <f t="shared" si="7"/>
        <v>10.64938774307571</v>
      </c>
      <c r="H28" s="172"/>
      <c r="I28" s="172"/>
      <c r="J28" s="172"/>
      <c r="K28" s="377"/>
      <c r="L28" s="415">
        <f t="shared" si="9"/>
        <v>3.75</v>
      </c>
      <c r="M28" s="385"/>
      <c r="Q28" s="165"/>
      <c r="R28" s="165"/>
    </row>
    <row r="29" spans="1:24" ht="15.75" customHeight="1" x14ac:dyDescent="0.25">
      <c r="A29" s="166">
        <f t="shared" si="8"/>
        <v>89</v>
      </c>
      <c r="B29" s="167">
        <v>44093</v>
      </c>
      <c r="C29" s="168">
        <v>4</v>
      </c>
      <c r="D29" s="169">
        <f t="shared" si="5"/>
        <v>54</v>
      </c>
      <c r="E29" s="170">
        <f t="shared" si="0"/>
        <v>3.9889840465642745</v>
      </c>
      <c r="F29" s="171">
        <f t="shared" si="6"/>
        <v>7.6929278052757386E-2</v>
      </c>
      <c r="G29" s="172">
        <f t="shared" si="7"/>
        <v>9.0101869938853625</v>
      </c>
      <c r="H29" s="172"/>
      <c r="I29" s="172"/>
      <c r="J29" s="172"/>
      <c r="K29" s="377"/>
      <c r="L29" s="415">
        <f t="shared" si="9"/>
        <v>3.8</v>
      </c>
      <c r="M29" s="385"/>
      <c r="Q29" s="165"/>
      <c r="R29" s="165"/>
    </row>
    <row r="30" spans="1:24" ht="15.75" customHeight="1" x14ac:dyDescent="0.25">
      <c r="A30" s="166">
        <f t="shared" si="8"/>
        <v>90</v>
      </c>
      <c r="B30" s="167">
        <v>44094</v>
      </c>
      <c r="C30" s="168">
        <v>2</v>
      </c>
      <c r="D30" s="169">
        <f t="shared" si="5"/>
        <v>56</v>
      </c>
      <c r="E30" s="170">
        <f t="shared" si="0"/>
        <v>4.0253516907351496</v>
      </c>
      <c r="F30" s="171">
        <f t="shared" si="6"/>
        <v>7.7180105799016727E-2</v>
      </c>
      <c r="G30" s="172">
        <f t="shared" si="7"/>
        <v>8.9809047731154568</v>
      </c>
      <c r="H30" s="172"/>
      <c r="I30" s="172"/>
      <c r="J30" s="172"/>
      <c r="K30" s="377"/>
      <c r="L30" s="415">
        <f t="shared" si="9"/>
        <v>3.5</v>
      </c>
      <c r="M30" s="385"/>
      <c r="Q30" s="165"/>
      <c r="R30" s="165"/>
    </row>
    <row r="31" spans="1:24" ht="15.75" customHeight="1" x14ac:dyDescent="0.25">
      <c r="A31" s="166">
        <f t="shared" si="8"/>
        <v>91</v>
      </c>
      <c r="B31" s="167">
        <v>44095</v>
      </c>
      <c r="C31" s="168"/>
      <c r="D31" s="169">
        <f t="shared" si="5"/>
        <v>56</v>
      </c>
      <c r="E31" s="170">
        <f t="shared" si="0"/>
        <v>4.0253516907351496</v>
      </c>
      <c r="F31" s="171">
        <f t="shared" si="6"/>
        <v>6.0645089643642645E-2</v>
      </c>
      <c r="G31" s="172">
        <f t="shared" si="7"/>
        <v>11.429568076046321</v>
      </c>
      <c r="H31" s="172"/>
      <c r="I31" s="172"/>
      <c r="J31" s="172"/>
      <c r="K31" s="377"/>
      <c r="L31" s="415">
        <f t="shared" si="9"/>
        <v>3.5</v>
      </c>
      <c r="M31" s="385"/>
      <c r="Q31" s="165"/>
      <c r="R31" s="165"/>
    </row>
    <row r="32" spans="1:24" ht="15.75" customHeight="1" x14ac:dyDescent="0.25">
      <c r="A32" s="166">
        <f t="shared" si="8"/>
        <v>92</v>
      </c>
      <c r="B32" s="167">
        <v>44096</v>
      </c>
      <c r="C32" s="168">
        <v>2</v>
      </c>
      <c r="D32" s="169">
        <f t="shared" si="5"/>
        <v>58</v>
      </c>
      <c r="E32" s="170">
        <f t="shared" si="0"/>
        <v>4.0604430105464191</v>
      </c>
      <c r="F32" s="171">
        <f t="shared" si="6"/>
        <v>5.0159927084202964E-2</v>
      </c>
      <c r="G32" s="172">
        <f t="shared" si="7"/>
        <v>13.818743783187047</v>
      </c>
      <c r="H32" s="172"/>
      <c r="I32" s="172"/>
      <c r="J32" s="172"/>
      <c r="K32" s="377"/>
      <c r="L32" s="415">
        <f t="shared" si="9"/>
        <v>3</v>
      </c>
      <c r="M32" s="385"/>
      <c r="Q32" s="165"/>
      <c r="R32" s="165"/>
    </row>
    <row r="33" spans="1:18" ht="15.75" customHeight="1" x14ac:dyDescent="0.25">
      <c r="A33" s="166">
        <f t="shared" si="8"/>
        <v>93</v>
      </c>
      <c r="B33" s="167">
        <v>44097</v>
      </c>
      <c r="C33" s="168">
        <v>1</v>
      </c>
      <c r="D33" s="169">
        <f t="shared" si="5"/>
        <v>59</v>
      </c>
      <c r="E33" s="170">
        <f t="shared" si="0"/>
        <v>4.0775374439057197</v>
      </c>
      <c r="F33" s="171">
        <f t="shared" si="6"/>
        <v>3.8567707023474833E-2</v>
      </c>
      <c r="G33" s="172">
        <f t="shared" si="7"/>
        <v>17.972216500660785</v>
      </c>
      <c r="H33" s="172"/>
      <c r="I33" s="172"/>
      <c r="J33" s="172"/>
      <c r="K33" s="377"/>
      <c r="L33" s="415">
        <f t="shared" si="9"/>
        <v>2.6666666666666665</v>
      </c>
      <c r="M33" s="385"/>
      <c r="Q33" s="165"/>
      <c r="R33" s="165"/>
    </row>
    <row r="34" spans="1:18" ht="15.75" customHeight="1" x14ac:dyDescent="0.25">
      <c r="A34" s="166">
        <f t="shared" si="8"/>
        <v>94</v>
      </c>
      <c r="B34" s="167">
        <v>44098</v>
      </c>
      <c r="C34" s="168">
        <v>1</v>
      </c>
      <c r="D34" s="169">
        <f t="shared" si="5"/>
        <v>60</v>
      </c>
      <c r="E34" s="170">
        <f t="shared" si="0"/>
        <v>4.0943445622221004</v>
      </c>
      <c r="F34" s="171">
        <f t="shared" si="6"/>
        <v>2.7112956602715114E-2</v>
      </c>
      <c r="G34" s="172">
        <f t="shared" si="7"/>
        <v>25.565163944183531</v>
      </c>
      <c r="H34" s="172"/>
      <c r="I34" s="172"/>
      <c r="J34" s="172"/>
      <c r="K34" s="377"/>
      <c r="L34" s="415">
        <f t="shared" si="9"/>
        <v>2.3333333333333335</v>
      </c>
      <c r="M34" s="385"/>
      <c r="Q34" s="165"/>
      <c r="R34" s="165"/>
    </row>
    <row r="35" spans="1:18" ht="15.75" customHeight="1" x14ac:dyDescent="0.25">
      <c r="A35" s="166">
        <f t="shared" si="8"/>
        <v>95</v>
      </c>
      <c r="B35" s="167">
        <v>44099</v>
      </c>
      <c r="C35" s="168">
        <v>2</v>
      </c>
      <c r="D35" s="169">
        <f t="shared" si="5"/>
        <v>62</v>
      </c>
      <c r="E35" s="170">
        <f t="shared" si="0"/>
        <v>4.1271343850450917</v>
      </c>
      <c r="F35" s="171">
        <f t="shared" si="6"/>
        <v>2.1593661128104395E-2</v>
      </c>
      <c r="G35" s="172">
        <f t="shared" si="7"/>
        <v>32.09956738914488</v>
      </c>
      <c r="H35" s="172"/>
      <c r="I35" s="172"/>
      <c r="J35" s="172"/>
      <c r="K35" s="377"/>
      <c r="L35" s="415">
        <f t="shared" si="9"/>
        <v>2</v>
      </c>
      <c r="M35" s="385"/>
      <c r="Q35" s="165"/>
      <c r="R35" s="165"/>
    </row>
    <row r="36" spans="1:18" ht="15.75" customHeight="1" x14ac:dyDescent="0.25">
      <c r="A36" s="166">
        <f t="shared" si="8"/>
        <v>96</v>
      </c>
      <c r="B36" s="167">
        <v>44100</v>
      </c>
      <c r="C36" s="168">
        <v>1</v>
      </c>
      <c r="D36" s="169">
        <f t="shared" si="5"/>
        <v>63</v>
      </c>
      <c r="E36" s="170">
        <f t="shared" si="0"/>
        <v>4.1431347263915326</v>
      </c>
      <c r="F36" s="171">
        <f t="shared" si="6"/>
        <v>2.1100573116596934E-2</v>
      </c>
      <c r="G36" s="172">
        <f t="shared" si="7"/>
        <v>32.849685017073838</v>
      </c>
      <c r="H36" s="172"/>
      <c r="I36" s="172"/>
      <c r="J36" s="172"/>
      <c r="K36" s="377"/>
      <c r="L36" s="415">
        <f t="shared" si="9"/>
        <v>1.5</v>
      </c>
      <c r="M36" s="385"/>
      <c r="Q36" s="165"/>
      <c r="R36" s="165"/>
    </row>
    <row r="37" spans="1:18" ht="15.75" customHeight="1" x14ac:dyDescent="0.25">
      <c r="A37" s="166">
        <f t="shared" si="8"/>
        <v>97</v>
      </c>
      <c r="B37" s="167">
        <v>44101</v>
      </c>
      <c r="C37" s="168"/>
      <c r="D37" s="169">
        <f t="shared" si="5"/>
        <v>63</v>
      </c>
      <c r="E37" s="170">
        <f t="shared" si="0"/>
        <v>4.1431347263915326</v>
      </c>
      <c r="F37" s="171">
        <f t="shared" si="6"/>
        <v>2.0297481421383847E-2</v>
      </c>
      <c r="G37" s="172">
        <f t="shared" si="7"/>
        <v>34.149418155382534</v>
      </c>
      <c r="H37" s="172"/>
      <c r="I37" s="172"/>
      <c r="J37" s="172"/>
      <c r="K37" s="377"/>
      <c r="L37" s="415">
        <f t="shared" si="9"/>
        <v>1.4</v>
      </c>
      <c r="M37" s="385"/>
      <c r="Q37" s="165"/>
      <c r="R37" s="165"/>
    </row>
    <row r="38" spans="1:18" ht="15.75" customHeight="1" x14ac:dyDescent="0.25">
      <c r="A38" s="166">
        <f>A36+(B38-B36)</f>
        <v>98</v>
      </c>
      <c r="B38" s="167">
        <v>44102</v>
      </c>
      <c r="C38" s="168">
        <v>1</v>
      </c>
      <c r="D38" s="169">
        <f t="shared" si="5"/>
        <v>64</v>
      </c>
      <c r="E38" s="170">
        <f t="shared" si="0"/>
        <v>4.1588830833596715</v>
      </c>
      <c r="F38" s="171">
        <f t="shared" si="6"/>
        <v>1.6975176699314826E-2</v>
      </c>
      <c r="G38" s="172">
        <f t="shared" si="7"/>
        <v>40.832987652371415</v>
      </c>
      <c r="H38" s="172"/>
      <c r="I38" s="172"/>
      <c r="J38" s="172"/>
      <c r="K38" s="377"/>
      <c r="L38" s="415">
        <f t="shared" si="9"/>
        <v>1.3333333333333333</v>
      </c>
      <c r="M38" s="385"/>
      <c r="Q38" s="165"/>
      <c r="R38" s="165"/>
    </row>
    <row r="39" spans="1:18" ht="15.75" customHeight="1" x14ac:dyDescent="0.25">
      <c r="A39" s="166">
        <f t="shared" ref="A39:A102" si="10">A38+(B39-B38)</f>
        <v>99</v>
      </c>
      <c r="B39" s="167">
        <v>44103</v>
      </c>
      <c r="C39" s="168">
        <v>3</v>
      </c>
      <c r="D39" s="169">
        <f t="shared" si="5"/>
        <v>67</v>
      </c>
      <c r="E39" s="170">
        <f t="shared" si="0"/>
        <v>4.2046926193909657</v>
      </c>
      <c r="F39" s="171">
        <f t="shared" si="6"/>
        <v>1.8805103931332896E-2</v>
      </c>
      <c r="G39" s="172">
        <f t="shared" si="7"/>
        <v>36.859524046821655</v>
      </c>
      <c r="H39" s="172"/>
      <c r="I39" s="172"/>
      <c r="J39" s="172"/>
      <c r="K39" s="377"/>
      <c r="L39" s="415">
        <f t="shared" si="9"/>
        <v>1.5</v>
      </c>
      <c r="M39" s="385"/>
      <c r="Q39" s="165"/>
      <c r="R39" s="165"/>
    </row>
    <row r="40" spans="1:18" ht="15.75" customHeight="1" x14ac:dyDescent="0.25">
      <c r="A40" s="166">
        <f t="shared" si="10"/>
        <v>100</v>
      </c>
      <c r="B40" s="179">
        <v>44104</v>
      </c>
      <c r="C40" s="168">
        <v>3</v>
      </c>
      <c r="D40" s="169">
        <f t="shared" si="5"/>
        <v>70</v>
      </c>
      <c r="E40" s="170">
        <f t="shared" si="0"/>
        <v>4.2484952420493594</v>
      </c>
      <c r="F40" s="171">
        <f t="shared" si="6"/>
        <v>2.2618459469345136E-2</v>
      </c>
      <c r="G40" s="172">
        <f t="shared" si="7"/>
        <v>30.645198515812702</v>
      </c>
      <c r="H40" s="172"/>
      <c r="I40" s="172"/>
      <c r="J40" s="172"/>
      <c r="K40" s="377"/>
      <c r="L40" s="415">
        <f t="shared" si="9"/>
        <v>1.8333333333333333</v>
      </c>
      <c r="M40" s="385"/>
      <c r="Q40" s="165"/>
      <c r="R40" s="165"/>
    </row>
    <row r="41" spans="1:18" ht="15.75" customHeight="1" x14ac:dyDescent="0.25">
      <c r="A41" s="166">
        <f t="shared" si="10"/>
        <v>101</v>
      </c>
      <c r="B41" s="179">
        <v>44105</v>
      </c>
      <c r="C41" s="180">
        <v>5</v>
      </c>
      <c r="D41" s="169">
        <f t="shared" si="5"/>
        <v>75</v>
      </c>
      <c r="E41" s="170">
        <f t="shared" si="0"/>
        <v>4.3174881135363101</v>
      </c>
      <c r="F41" s="171">
        <f t="shared" si="6"/>
        <v>3.0119289635312217E-2</v>
      </c>
      <c r="G41" s="172">
        <f t="shared" si="7"/>
        <v>23.013397359388293</v>
      </c>
      <c r="H41" s="172"/>
      <c r="I41" s="172"/>
      <c r="J41" s="172"/>
      <c r="K41" s="377"/>
      <c r="L41" s="415">
        <f t="shared" si="9"/>
        <v>2.5</v>
      </c>
      <c r="M41" s="385"/>
      <c r="Q41" s="165"/>
      <c r="R41" s="165"/>
    </row>
    <row r="42" spans="1:18" ht="15.75" customHeight="1" x14ac:dyDescent="0.25">
      <c r="A42" s="166">
        <f t="shared" si="10"/>
        <v>102</v>
      </c>
      <c r="B42" s="179">
        <v>44106</v>
      </c>
      <c r="C42" s="180">
        <v>5</v>
      </c>
      <c r="D42" s="169">
        <f t="shared" si="5"/>
        <v>80</v>
      </c>
      <c r="E42" s="170">
        <f t="shared" si="0"/>
        <v>4.3820266346738812</v>
      </c>
      <c r="F42" s="171">
        <f t="shared" si="6"/>
        <v>4.1249809208081745E-2</v>
      </c>
      <c r="G42" s="172">
        <f t="shared" si="7"/>
        <v>16.803645734781785</v>
      </c>
      <c r="H42" s="172"/>
      <c r="I42" s="172"/>
      <c r="J42" s="172"/>
      <c r="K42" s="377"/>
      <c r="L42" s="415">
        <f t="shared" si="9"/>
        <v>3</v>
      </c>
      <c r="M42" s="385"/>
      <c r="Q42" s="165"/>
      <c r="R42" s="165"/>
    </row>
    <row r="43" spans="1:18" ht="15.75" customHeight="1" x14ac:dyDescent="0.25">
      <c r="A43" s="166">
        <f t="shared" si="10"/>
        <v>103</v>
      </c>
      <c r="B43" s="179">
        <v>44107</v>
      </c>
      <c r="C43" s="180">
        <v>1</v>
      </c>
      <c r="D43" s="169">
        <f t="shared" si="5"/>
        <v>81</v>
      </c>
      <c r="E43" s="170">
        <f t="shared" si="0"/>
        <v>4.3944491546724391</v>
      </c>
      <c r="F43" s="171">
        <f t="shared" si="6"/>
        <v>4.6893781486302979E-2</v>
      </c>
      <c r="G43" s="172">
        <f t="shared" si="7"/>
        <v>14.781217436311975</v>
      </c>
      <c r="H43" s="172"/>
      <c r="I43" s="172"/>
      <c r="J43" s="172"/>
      <c r="K43" s="377"/>
      <c r="L43" s="415">
        <f t="shared" si="9"/>
        <v>3</v>
      </c>
      <c r="M43" s="385"/>
      <c r="Q43" s="165"/>
      <c r="R43" s="165"/>
    </row>
    <row r="44" spans="1:18" ht="15.75" customHeight="1" x14ac:dyDescent="0.25">
      <c r="A44" s="166">
        <f t="shared" si="10"/>
        <v>104</v>
      </c>
      <c r="B44" s="179">
        <v>44108</v>
      </c>
      <c r="C44" s="180">
        <v>3</v>
      </c>
      <c r="D44" s="169">
        <f t="shared" si="5"/>
        <v>84</v>
      </c>
      <c r="E44" s="170">
        <f t="shared" si="0"/>
        <v>4.4308167988433134</v>
      </c>
      <c r="F44" s="171">
        <f t="shared" si="6"/>
        <v>4.7458771772799793E-2</v>
      </c>
      <c r="G44" s="172">
        <f t="shared" si="7"/>
        <v>14.605249033377032</v>
      </c>
      <c r="H44" s="172"/>
      <c r="I44" s="172"/>
      <c r="J44" s="172"/>
      <c r="K44" s="377"/>
      <c r="L44" s="415">
        <f t="shared" si="9"/>
        <v>3</v>
      </c>
      <c r="M44" s="385"/>
      <c r="Q44" s="165"/>
      <c r="R44" s="165"/>
    </row>
    <row r="45" spans="1:18" ht="15.75" customHeight="1" x14ac:dyDescent="0.25">
      <c r="A45" s="166">
        <f t="shared" si="10"/>
        <v>105</v>
      </c>
      <c r="B45" s="179">
        <v>44109</v>
      </c>
      <c r="C45" s="180">
        <v>5</v>
      </c>
      <c r="D45" s="169">
        <f t="shared" si="5"/>
        <v>89</v>
      </c>
      <c r="E45" s="170">
        <f t="shared" si="0"/>
        <v>4.4886363697321396</v>
      </c>
      <c r="F45" s="171">
        <f t="shared" si="6"/>
        <v>4.6194121633841387E-2</v>
      </c>
      <c r="G45" s="172">
        <f t="shared" si="7"/>
        <v>15.005094935112957</v>
      </c>
      <c r="H45" s="172"/>
      <c r="I45" s="172"/>
      <c r="J45" s="172"/>
      <c r="K45" s="377"/>
      <c r="L45" s="415">
        <f t="shared" si="9"/>
        <v>3.5714285714285716</v>
      </c>
      <c r="M45" s="385"/>
      <c r="Q45" s="165"/>
      <c r="R45" s="165"/>
    </row>
    <row r="46" spans="1:18" ht="15.75" customHeight="1" x14ac:dyDescent="0.25">
      <c r="A46" s="166">
        <f t="shared" si="10"/>
        <v>106</v>
      </c>
      <c r="B46" s="179">
        <v>44110</v>
      </c>
      <c r="C46" s="180">
        <v>6</v>
      </c>
      <c r="D46" s="169">
        <f t="shared" si="5"/>
        <v>95</v>
      </c>
      <c r="E46" s="170">
        <f t="shared" si="0"/>
        <v>4.5538768916005408</v>
      </c>
      <c r="F46" s="171">
        <f t="shared" si="6"/>
        <v>4.6686843757665554E-2</v>
      </c>
      <c r="G46" s="172">
        <f t="shared" si="7"/>
        <v>14.846734642372068</v>
      </c>
      <c r="H46" s="172"/>
      <c r="I46" s="172"/>
      <c r="J46" s="172">
        <v>26</v>
      </c>
      <c r="K46" s="377"/>
      <c r="L46" s="415">
        <f t="shared" si="9"/>
        <v>4</v>
      </c>
      <c r="M46" s="385"/>
      <c r="Q46" s="165"/>
      <c r="R46" s="165"/>
    </row>
    <row r="47" spans="1:18" ht="15.75" customHeight="1" x14ac:dyDescent="0.25">
      <c r="A47" s="166">
        <f t="shared" si="10"/>
        <v>107</v>
      </c>
      <c r="B47" s="179">
        <v>44111</v>
      </c>
      <c r="C47" s="180">
        <v>9</v>
      </c>
      <c r="D47" s="169">
        <f t="shared" si="5"/>
        <v>104</v>
      </c>
      <c r="E47" s="170">
        <f t="shared" si="0"/>
        <v>4.6443908991413725</v>
      </c>
      <c r="F47" s="171">
        <f t="shared" si="6"/>
        <v>5.0664145918864527E-2</v>
      </c>
      <c r="G47" s="172">
        <f t="shared" si="7"/>
        <v>13.681217120880264</v>
      </c>
      <c r="H47" s="172">
        <v>1</v>
      </c>
      <c r="I47" s="172"/>
      <c r="J47" s="172">
        <v>28</v>
      </c>
      <c r="K47" s="377"/>
      <c r="L47" s="415">
        <f t="shared" si="9"/>
        <v>4.8571428571428568</v>
      </c>
      <c r="M47" s="385"/>
      <c r="Q47" s="165"/>
      <c r="R47" s="165"/>
    </row>
    <row r="48" spans="1:18" ht="15.75" customHeight="1" x14ac:dyDescent="0.25">
      <c r="A48" s="166">
        <f t="shared" si="10"/>
        <v>108</v>
      </c>
      <c r="B48" s="179">
        <v>44112</v>
      </c>
      <c r="C48" s="180">
        <v>8</v>
      </c>
      <c r="D48" s="169">
        <f t="shared" si="5"/>
        <v>112</v>
      </c>
      <c r="E48" s="170">
        <f t="shared" si="0"/>
        <v>4.7184988712950942</v>
      </c>
      <c r="F48" s="171">
        <f t="shared" si="6"/>
        <v>5.8298581841383319E-2</v>
      </c>
      <c r="G48" s="172">
        <f t="shared" si="7"/>
        <v>11.889606207674746</v>
      </c>
      <c r="H48" s="172">
        <v>0</v>
      </c>
      <c r="I48" s="172"/>
      <c r="J48" s="172">
        <v>36</v>
      </c>
      <c r="K48" s="377"/>
      <c r="L48" s="415">
        <f t="shared" si="9"/>
        <v>5.2857142857142856</v>
      </c>
      <c r="M48" s="385"/>
      <c r="Q48" s="165"/>
      <c r="R48" s="165"/>
    </row>
    <row r="49" spans="1:18" ht="15.75" customHeight="1" x14ac:dyDescent="0.25">
      <c r="A49" s="166">
        <f t="shared" si="10"/>
        <v>109</v>
      </c>
      <c r="B49" s="179">
        <v>44113</v>
      </c>
      <c r="C49" s="180">
        <v>4</v>
      </c>
      <c r="D49" s="169">
        <f t="shared" si="5"/>
        <v>116</v>
      </c>
      <c r="E49" s="170">
        <f t="shared" si="0"/>
        <v>4.7535901911063645</v>
      </c>
      <c r="F49" s="171">
        <f t="shared" si="6"/>
        <v>6.4590777986234665E-2</v>
      </c>
      <c r="G49" s="172">
        <f t="shared" si="7"/>
        <v>10.731364479115983</v>
      </c>
      <c r="H49" s="172">
        <f>I49-I48</f>
        <v>0</v>
      </c>
      <c r="I49" s="172"/>
      <c r="J49" s="172">
        <v>40</v>
      </c>
      <c r="K49" s="377"/>
      <c r="L49" s="415">
        <f t="shared" si="9"/>
        <v>5.1428571428571432</v>
      </c>
      <c r="M49" s="385"/>
      <c r="Q49" s="165"/>
      <c r="R49" s="165"/>
    </row>
    <row r="50" spans="1:18" ht="15.75" customHeight="1" x14ac:dyDescent="0.25">
      <c r="A50" s="166">
        <f t="shared" si="10"/>
        <v>110</v>
      </c>
      <c r="B50" s="179">
        <v>44114</v>
      </c>
      <c r="C50" s="180">
        <v>6</v>
      </c>
      <c r="D50" s="169">
        <f t="shared" si="5"/>
        <v>122</v>
      </c>
      <c r="E50" s="170">
        <f t="shared" si="0"/>
        <v>4.8040210447332568</v>
      </c>
      <c r="F50" s="171">
        <f t="shared" si="6"/>
        <v>6.479079857545833E-2</v>
      </c>
      <c r="G50" s="172">
        <f t="shared" si="7"/>
        <v>10.698234869765871</v>
      </c>
      <c r="H50" s="172">
        <f>I50-I49</f>
        <v>0</v>
      </c>
      <c r="I50" s="172"/>
      <c r="J50" s="172">
        <v>46</v>
      </c>
      <c r="K50" s="377"/>
      <c r="L50" s="415">
        <f t="shared" si="9"/>
        <v>5.8571428571428568</v>
      </c>
      <c r="M50" s="385"/>
      <c r="Q50" s="165"/>
      <c r="R50" s="165"/>
    </row>
    <row r="51" spans="1:18" ht="15.75" customHeight="1" x14ac:dyDescent="0.25">
      <c r="A51" s="166">
        <f t="shared" si="10"/>
        <v>111</v>
      </c>
      <c r="B51" s="179">
        <v>44115</v>
      </c>
      <c r="C51" s="180">
        <v>7</v>
      </c>
      <c r="D51" s="169">
        <f t="shared" si="5"/>
        <v>129</v>
      </c>
      <c r="E51" s="170">
        <f t="shared" si="0"/>
        <v>4.8598124043616719</v>
      </c>
      <c r="F51" s="171">
        <f t="shared" si="6"/>
        <v>6.1536275075679318E-2</v>
      </c>
      <c r="G51" s="172">
        <f t="shared" si="7"/>
        <v>11.264041895735325</v>
      </c>
      <c r="H51" s="172">
        <f>I51-I50</f>
        <v>0</v>
      </c>
      <c r="I51" s="172"/>
      <c r="J51" s="172">
        <v>50</v>
      </c>
      <c r="K51" s="377"/>
      <c r="L51" s="415">
        <f t="shared" si="9"/>
        <v>6.4285714285714288</v>
      </c>
      <c r="M51" s="385"/>
      <c r="Q51" s="165"/>
      <c r="R51" s="165"/>
    </row>
    <row r="52" spans="1:18" ht="15.75" customHeight="1" x14ac:dyDescent="0.25">
      <c r="A52" s="166">
        <f t="shared" si="10"/>
        <v>112</v>
      </c>
      <c r="B52" s="179">
        <v>44116</v>
      </c>
      <c r="C52" s="180"/>
      <c r="D52" s="169">
        <f t="shared" si="5"/>
        <v>129</v>
      </c>
      <c r="E52" s="170">
        <f t="shared" si="0"/>
        <v>4.8598124043616719</v>
      </c>
      <c r="F52" s="171">
        <f t="shared" si="6"/>
        <v>5.1220418648648396E-2</v>
      </c>
      <c r="G52" s="172">
        <f t="shared" si="7"/>
        <v>13.532634032428707</v>
      </c>
      <c r="H52" s="172">
        <v>0</v>
      </c>
      <c r="I52" s="172">
        <v>77</v>
      </c>
      <c r="J52" s="172">
        <v>50</v>
      </c>
      <c r="K52" s="377"/>
      <c r="L52" s="415">
        <f t="shared" si="9"/>
        <v>6.666666666666667</v>
      </c>
      <c r="M52" s="385"/>
      <c r="Q52" s="165"/>
      <c r="R52" s="165"/>
    </row>
    <row r="53" spans="1:18" ht="15.75" customHeight="1" x14ac:dyDescent="0.25">
      <c r="A53" s="166">
        <f t="shared" si="10"/>
        <v>113</v>
      </c>
      <c r="B53" s="179">
        <v>44117</v>
      </c>
      <c r="C53" s="181">
        <v>0</v>
      </c>
      <c r="D53" s="169">
        <f t="shared" si="5"/>
        <v>129</v>
      </c>
      <c r="E53" s="170">
        <f t="shared" si="0"/>
        <v>4.8598124043616719</v>
      </c>
      <c r="F53" s="171">
        <f t="shared" si="6"/>
        <v>3.6968349823191478E-2</v>
      </c>
      <c r="G53" s="172">
        <f t="shared" si="7"/>
        <v>18.749746306639604</v>
      </c>
      <c r="H53" s="172">
        <v>4</v>
      </c>
      <c r="I53" s="172">
        <v>81</v>
      </c>
      <c r="J53" s="172">
        <v>46</v>
      </c>
      <c r="K53" s="377"/>
      <c r="L53" s="415">
        <f t="shared" si="9"/>
        <v>5.666666666666667</v>
      </c>
      <c r="M53" s="385"/>
      <c r="Q53" s="165"/>
      <c r="R53" s="165"/>
    </row>
    <row r="54" spans="1:18" ht="15.75" customHeight="1" x14ac:dyDescent="0.25">
      <c r="A54" s="166">
        <f t="shared" si="10"/>
        <v>114</v>
      </c>
      <c r="B54" s="179">
        <v>44118</v>
      </c>
      <c r="C54" s="180">
        <v>12</v>
      </c>
      <c r="D54" s="169">
        <f t="shared" si="5"/>
        <v>141</v>
      </c>
      <c r="E54" s="170">
        <f t="shared" si="0"/>
        <v>4.9487598903781684</v>
      </c>
      <c r="F54" s="171">
        <f t="shared" si="6"/>
        <v>3.4250672978151889E-2</v>
      </c>
      <c r="G54" s="172">
        <f t="shared" si="7"/>
        <v>20.237476238849261</v>
      </c>
      <c r="H54" s="172">
        <v>0</v>
      </c>
      <c r="I54" s="172">
        <v>81</v>
      </c>
      <c r="J54" s="172">
        <f>J53+C54</f>
        <v>58</v>
      </c>
      <c r="K54" s="377"/>
      <c r="L54" s="415">
        <f t="shared" si="9"/>
        <v>6.166666666666667</v>
      </c>
      <c r="M54" s="385"/>
      <c r="Q54" s="165"/>
      <c r="R54" s="165"/>
    </row>
    <row r="55" spans="1:18" ht="15.75" customHeight="1" x14ac:dyDescent="0.25">
      <c r="A55" s="166">
        <f t="shared" si="10"/>
        <v>115</v>
      </c>
      <c r="B55" s="179">
        <v>44119</v>
      </c>
      <c r="C55" s="180">
        <v>16</v>
      </c>
      <c r="D55" s="169">
        <f t="shared" si="5"/>
        <v>157</v>
      </c>
      <c r="E55" s="170">
        <f t="shared" si="0"/>
        <v>5.0562458053483077</v>
      </c>
      <c r="F55" s="171">
        <f t="shared" si="6"/>
        <v>4.2765876214844747E-2</v>
      </c>
      <c r="G55" s="172">
        <f t="shared" si="7"/>
        <v>16.207949933674978</v>
      </c>
      <c r="H55" s="172">
        <v>3</v>
      </c>
      <c r="I55" s="172">
        <f t="shared" ref="I55:I118" si="11">I54+H55</f>
        <v>84</v>
      </c>
      <c r="J55" s="172">
        <f>J54+C55-H55</f>
        <v>71</v>
      </c>
      <c r="K55" s="377"/>
      <c r="L55" s="415">
        <f t="shared" si="9"/>
        <v>7.5</v>
      </c>
      <c r="M55" s="385"/>
      <c r="Q55" s="165"/>
      <c r="R55" s="165"/>
    </row>
    <row r="56" spans="1:18" ht="15.75" customHeight="1" x14ac:dyDescent="0.25">
      <c r="A56" s="166">
        <f t="shared" si="10"/>
        <v>116</v>
      </c>
      <c r="B56" s="179">
        <v>44120</v>
      </c>
      <c r="C56" s="182">
        <v>14</v>
      </c>
      <c r="D56" s="169">
        <f t="shared" si="5"/>
        <v>171</v>
      </c>
      <c r="E56" s="170">
        <f t="shared" si="0"/>
        <v>5.1416635565026603</v>
      </c>
      <c r="F56" s="171">
        <f t="shared" si="6"/>
        <v>5.3383636546356375E-2</v>
      </c>
      <c r="G56" s="172">
        <f t="shared" si="7"/>
        <v>12.984263070164618</v>
      </c>
      <c r="H56" s="183">
        <v>6</v>
      </c>
      <c r="I56" s="172">
        <f t="shared" si="11"/>
        <v>90</v>
      </c>
      <c r="J56" s="172">
        <f>J55+C56-H56</f>
        <v>79</v>
      </c>
      <c r="K56" s="377"/>
      <c r="L56" s="415">
        <f t="shared" si="9"/>
        <v>9.1666666666666661</v>
      </c>
      <c r="M56" s="385"/>
      <c r="Q56" s="165"/>
      <c r="R56" s="165"/>
    </row>
    <row r="57" spans="1:18" ht="15.75" customHeight="1" x14ac:dyDescent="0.25">
      <c r="A57" s="166">
        <f t="shared" si="10"/>
        <v>117</v>
      </c>
      <c r="B57" s="179">
        <v>44121</v>
      </c>
      <c r="C57" s="182">
        <v>21</v>
      </c>
      <c r="D57" s="169">
        <f t="shared" si="5"/>
        <v>192</v>
      </c>
      <c r="E57" s="170">
        <f t="shared" si="0"/>
        <v>5.2574953720277815</v>
      </c>
      <c r="F57" s="171">
        <f t="shared" si="6"/>
        <v>6.9756593152390758E-2</v>
      </c>
      <c r="G57" s="172">
        <f t="shared" si="7"/>
        <v>9.9366547194426609</v>
      </c>
      <c r="H57" s="183">
        <v>9</v>
      </c>
      <c r="I57" s="172">
        <f t="shared" si="11"/>
        <v>99</v>
      </c>
      <c r="J57" s="172">
        <f>J56+C57-H57</f>
        <v>91</v>
      </c>
      <c r="K57" s="377"/>
      <c r="L57" s="415">
        <f t="shared" si="9"/>
        <v>11.666666666666666</v>
      </c>
      <c r="M57" s="386">
        <f t="shared" ref="M57:M212" si="12">AVERAGE(G51:G57)</f>
        <v>14.701823742419307</v>
      </c>
      <c r="Q57" s="165"/>
      <c r="R57" s="165"/>
    </row>
    <row r="58" spans="1:18" ht="15.75" customHeight="1" x14ac:dyDescent="0.25">
      <c r="A58" s="166">
        <f t="shared" si="10"/>
        <v>118</v>
      </c>
      <c r="B58" s="179">
        <v>44122</v>
      </c>
      <c r="C58" s="180">
        <v>19</v>
      </c>
      <c r="D58" s="169">
        <f t="shared" si="5"/>
        <v>211</v>
      </c>
      <c r="E58" s="170">
        <f t="shared" si="0"/>
        <v>5.3518581334760666</v>
      </c>
      <c r="F58" s="171">
        <f t="shared" si="6"/>
        <v>8.8014528171424827E-2</v>
      </c>
      <c r="G58" s="172">
        <f t="shared" si="7"/>
        <v>7.8753723386428991</v>
      </c>
      <c r="H58" s="172">
        <v>0</v>
      </c>
      <c r="I58" s="172">
        <f t="shared" si="11"/>
        <v>99</v>
      </c>
      <c r="J58" s="172">
        <f>J57+C58-H58</f>
        <v>110</v>
      </c>
      <c r="K58" s="376"/>
      <c r="L58" s="415">
        <f t="shared" si="9"/>
        <v>13.666666666666666</v>
      </c>
      <c r="M58" s="386">
        <f t="shared" si="12"/>
        <v>14.217728091406103</v>
      </c>
      <c r="Q58" s="165"/>
      <c r="R58" s="165"/>
    </row>
    <row r="59" spans="1:18" ht="15.75" customHeight="1" x14ac:dyDescent="0.25">
      <c r="A59" s="166">
        <f t="shared" si="10"/>
        <v>119</v>
      </c>
      <c r="B59" s="179">
        <v>44123</v>
      </c>
      <c r="C59" s="180">
        <v>1</v>
      </c>
      <c r="D59" s="169">
        <f t="shared" si="5"/>
        <v>212</v>
      </c>
      <c r="E59" s="170">
        <f t="shared" si="0"/>
        <v>5.3565862746720123</v>
      </c>
      <c r="F59" s="171">
        <f t="shared" si="6"/>
        <v>8.9205987993081839E-2</v>
      </c>
      <c r="G59" s="172">
        <f t="shared" si="7"/>
        <v>7.770186689863249</v>
      </c>
      <c r="H59" s="172">
        <v>10</v>
      </c>
      <c r="I59" s="172">
        <f t="shared" si="11"/>
        <v>109</v>
      </c>
      <c r="J59" s="172">
        <f>J58+C59-H59</f>
        <v>101</v>
      </c>
      <c r="K59" s="376">
        <v>2</v>
      </c>
      <c r="L59" s="415">
        <f t="shared" si="9"/>
        <v>11.857142857142858</v>
      </c>
      <c r="M59" s="386">
        <f t="shared" si="12"/>
        <v>13.394521328182467</v>
      </c>
      <c r="Q59" s="165"/>
      <c r="R59" s="165"/>
    </row>
    <row r="60" spans="1:18" ht="15.75" customHeight="1" x14ac:dyDescent="0.25">
      <c r="A60" s="166">
        <f t="shared" si="10"/>
        <v>120</v>
      </c>
      <c r="B60" s="179">
        <v>44124</v>
      </c>
      <c r="C60" s="180">
        <v>16</v>
      </c>
      <c r="D60" s="169">
        <f t="shared" si="5"/>
        <v>228</v>
      </c>
      <c r="E60" s="170">
        <f t="shared" si="0"/>
        <v>5.4293456289544411</v>
      </c>
      <c r="F60" s="171">
        <f t="shared" si="6"/>
        <v>8.0451168976772625E-2</v>
      </c>
      <c r="G60" s="172">
        <f t="shared" si="7"/>
        <v>8.6157502666004344</v>
      </c>
      <c r="H60" s="172"/>
      <c r="I60" s="172">
        <f t="shared" si="11"/>
        <v>109</v>
      </c>
      <c r="J60" s="172">
        <f t="shared" ref="J60:J221" si="13">D60-I60-K60</f>
        <v>116</v>
      </c>
      <c r="K60" s="376">
        <v>3</v>
      </c>
      <c r="L60" s="415">
        <f t="shared" si="9"/>
        <v>14.142857142857142</v>
      </c>
      <c r="M60" s="386">
        <f t="shared" si="12"/>
        <v>11.94680760817687</v>
      </c>
      <c r="Q60" s="165"/>
      <c r="R60" s="165"/>
    </row>
    <row r="61" spans="1:18" ht="15.75" customHeight="1" x14ac:dyDescent="0.25">
      <c r="A61" s="166">
        <f t="shared" si="10"/>
        <v>121</v>
      </c>
      <c r="B61" s="179">
        <v>44125</v>
      </c>
      <c r="C61" s="180">
        <v>8</v>
      </c>
      <c r="D61" s="169">
        <f t="shared" si="5"/>
        <v>236</v>
      </c>
      <c r="E61" s="170">
        <f t="shared" si="0"/>
        <v>5.4638318050256105</v>
      </c>
      <c r="F61" s="171">
        <f t="shared" si="6"/>
        <v>6.7757608806417888E-2</v>
      </c>
      <c r="G61" s="172">
        <f t="shared" si="7"/>
        <v>10.229805814727801</v>
      </c>
      <c r="H61" s="172">
        <v>3</v>
      </c>
      <c r="I61" s="172">
        <f t="shared" si="11"/>
        <v>112</v>
      </c>
      <c r="J61" s="172">
        <f t="shared" si="13"/>
        <v>121</v>
      </c>
      <c r="K61" s="376">
        <v>3</v>
      </c>
      <c r="L61" s="415">
        <f t="shared" si="9"/>
        <v>13.571428571428571</v>
      </c>
      <c r="M61" s="386">
        <f t="shared" si="12"/>
        <v>10.517140404730949</v>
      </c>
      <c r="Q61" s="165"/>
      <c r="R61" s="165"/>
    </row>
    <row r="62" spans="1:18" ht="15.75" customHeight="1" x14ac:dyDescent="0.25">
      <c r="A62" s="169">
        <f t="shared" si="10"/>
        <v>122</v>
      </c>
      <c r="B62" s="179">
        <v>44126</v>
      </c>
      <c r="C62" s="180">
        <v>16</v>
      </c>
      <c r="D62" s="169">
        <f t="shared" si="5"/>
        <v>252</v>
      </c>
      <c r="E62" s="170">
        <f t="shared" si="0"/>
        <v>5.5294290875114234</v>
      </c>
      <c r="F62" s="169">
        <f t="shared" si="6"/>
        <v>5.9052034089297205E-2</v>
      </c>
      <c r="G62" s="172">
        <f t="shared" si="7"/>
        <v>11.737905243226392</v>
      </c>
      <c r="H62" s="172">
        <v>5</v>
      </c>
      <c r="I62" s="172">
        <f t="shared" si="11"/>
        <v>117</v>
      </c>
      <c r="J62" s="172">
        <f t="shared" si="13"/>
        <v>132</v>
      </c>
      <c r="K62" s="376">
        <v>3</v>
      </c>
      <c r="L62" s="416">
        <f t="shared" si="9"/>
        <v>13.571428571428571</v>
      </c>
      <c r="M62" s="386">
        <f t="shared" si="12"/>
        <v>9.8785625918097235</v>
      </c>
      <c r="P62" s="184">
        <f>(L62-L55)/L55</f>
        <v>0.80952380952380953</v>
      </c>
      <c r="Q62" s="165"/>
      <c r="R62" s="165"/>
    </row>
    <row r="63" spans="1:18" ht="15.75" customHeight="1" x14ac:dyDescent="0.25">
      <c r="A63" s="169">
        <f t="shared" si="10"/>
        <v>123</v>
      </c>
      <c r="B63" s="179">
        <v>44127</v>
      </c>
      <c r="C63" s="180">
        <v>15</v>
      </c>
      <c r="D63" s="169">
        <f t="shared" si="5"/>
        <v>267</v>
      </c>
      <c r="E63" s="170">
        <f t="shared" si="0"/>
        <v>5.5872486584002496</v>
      </c>
      <c r="F63" s="169">
        <f t="shared" si="6"/>
        <v>5.1844546340775573E-2</v>
      </c>
      <c r="G63" s="172">
        <f t="shared" si="7"/>
        <v>13.369722169114386</v>
      </c>
      <c r="H63" s="172">
        <v>12</v>
      </c>
      <c r="I63" s="172">
        <f t="shared" si="11"/>
        <v>129</v>
      </c>
      <c r="J63" s="172">
        <f t="shared" si="13"/>
        <v>135</v>
      </c>
      <c r="K63" s="376">
        <v>3</v>
      </c>
      <c r="L63" s="415">
        <f t="shared" si="9"/>
        <v>13.714285714285714</v>
      </c>
      <c r="M63" s="386">
        <f t="shared" si="12"/>
        <v>9.9336281773739739</v>
      </c>
      <c r="Q63" s="165"/>
      <c r="R63" s="165"/>
    </row>
    <row r="64" spans="1:18" ht="15.75" customHeight="1" x14ac:dyDescent="0.25">
      <c r="A64" s="169">
        <f t="shared" si="10"/>
        <v>124</v>
      </c>
      <c r="B64" s="179">
        <v>44128</v>
      </c>
      <c r="C64" s="180">
        <v>28</v>
      </c>
      <c r="D64" s="169">
        <f t="shared" si="5"/>
        <v>295</v>
      </c>
      <c r="E64" s="170">
        <f t="shared" si="0"/>
        <v>5.6869753563398202</v>
      </c>
      <c r="F64" s="169">
        <f t="shared" si="6"/>
        <v>5.5955710521597056E-2</v>
      </c>
      <c r="G64" s="172">
        <f t="shared" si="7"/>
        <v>12.387425235042157</v>
      </c>
      <c r="H64" s="185">
        <v>10</v>
      </c>
      <c r="I64" s="172">
        <f t="shared" si="11"/>
        <v>139</v>
      </c>
      <c r="J64" s="172">
        <f t="shared" si="13"/>
        <v>153</v>
      </c>
      <c r="K64" s="376">
        <v>3</v>
      </c>
      <c r="L64" s="415">
        <f t="shared" si="9"/>
        <v>14.714285714285714</v>
      </c>
      <c r="M64" s="386">
        <f t="shared" si="12"/>
        <v>10.283738251031044</v>
      </c>
      <c r="Q64" s="165"/>
      <c r="R64" s="165"/>
    </row>
    <row r="65" spans="1:21" ht="15.75" customHeight="1" x14ac:dyDescent="0.25">
      <c r="A65" s="169">
        <f t="shared" si="10"/>
        <v>125</v>
      </c>
      <c r="B65" s="179">
        <v>44129</v>
      </c>
      <c r="C65" s="180">
        <v>15</v>
      </c>
      <c r="D65" s="169">
        <f t="shared" si="5"/>
        <v>310</v>
      </c>
      <c r="E65" s="170">
        <f t="shared" si="0"/>
        <v>5.7365722974791922</v>
      </c>
      <c r="F65" s="169">
        <f t="shared" si="6"/>
        <v>6.352265630596203E-2</v>
      </c>
      <c r="G65" s="172">
        <f t="shared" si="7"/>
        <v>10.911810381816302</v>
      </c>
      <c r="H65" s="185">
        <v>14</v>
      </c>
      <c r="I65" s="172">
        <f t="shared" si="11"/>
        <v>153</v>
      </c>
      <c r="J65" s="172">
        <f t="shared" si="13"/>
        <v>154</v>
      </c>
      <c r="K65" s="376">
        <v>3</v>
      </c>
      <c r="L65" s="415">
        <f t="shared" si="9"/>
        <v>14.142857142857142</v>
      </c>
      <c r="M65" s="386">
        <f t="shared" si="12"/>
        <v>10.717515114341532</v>
      </c>
      <c r="Q65" s="165"/>
      <c r="R65" s="165"/>
    </row>
    <row r="66" spans="1:21" ht="15.75" customHeight="1" x14ac:dyDescent="0.25">
      <c r="A66" s="169">
        <f t="shared" si="10"/>
        <v>126</v>
      </c>
      <c r="B66" s="179">
        <v>44130</v>
      </c>
      <c r="C66" s="180">
        <v>4</v>
      </c>
      <c r="D66" s="169">
        <f t="shared" si="5"/>
        <v>314</v>
      </c>
      <c r="E66" s="170">
        <f t="shared" si="0"/>
        <v>5.7493929859082531</v>
      </c>
      <c r="F66" s="169">
        <f t="shared" si="6"/>
        <v>5.9398904449892723E-2</v>
      </c>
      <c r="G66" s="172">
        <f t="shared" si="7"/>
        <v>11.669359678925815</v>
      </c>
      <c r="H66" s="172">
        <v>19</v>
      </c>
      <c r="I66" s="172">
        <f t="shared" si="11"/>
        <v>172</v>
      </c>
      <c r="J66" s="172">
        <f t="shared" si="13"/>
        <v>139</v>
      </c>
      <c r="K66" s="376">
        <v>3</v>
      </c>
      <c r="L66" s="415">
        <f t="shared" si="9"/>
        <v>14.571428571428571</v>
      </c>
      <c r="M66" s="386">
        <f t="shared" si="12"/>
        <v>11.274539827064757</v>
      </c>
      <c r="Q66" s="165"/>
      <c r="R66" s="165"/>
    </row>
    <row r="67" spans="1:21" ht="15.75" customHeight="1" x14ac:dyDescent="0.25">
      <c r="A67" s="169">
        <f t="shared" si="10"/>
        <v>127</v>
      </c>
      <c r="B67" s="179">
        <v>44131</v>
      </c>
      <c r="C67" s="180">
        <v>13</v>
      </c>
      <c r="D67" s="169">
        <f t="shared" si="5"/>
        <v>327</v>
      </c>
      <c r="E67" s="170">
        <f t="shared" si="0"/>
        <v>5.7899601708972535</v>
      </c>
      <c r="F67" s="169">
        <f t="shared" si="6"/>
        <v>5.59870190531261E-2</v>
      </c>
      <c r="G67" s="172">
        <f t="shared" si="7"/>
        <v>12.380498056205095</v>
      </c>
      <c r="H67" s="172">
        <v>34</v>
      </c>
      <c r="I67" s="172">
        <f t="shared" si="11"/>
        <v>206</v>
      </c>
      <c r="J67" s="172">
        <f t="shared" si="13"/>
        <v>118</v>
      </c>
      <c r="K67" s="376">
        <v>3</v>
      </c>
      <c r="L67" s="415">
        <f t="shared" si="9"/>
        <v>14.142857142857142</v>
      </c>
      <c r="M67" s="386">
        <f t="shared" si="12"/>
        <v>11.812360939865419</v>
      </c>
      <c r="Q67" s="165"/>
      <c r="R67" s="165"/>
    </row>
    <row r="68" spans="1:21" ht="15.75" customHeight="1" x14ac:dyDescent="0.25">
      <c r="A68" s="169">
        <f t="shared" si="10"/>
        <v>128</v>
      </c>
      <c r="B68" s="179">
        <v>44132</v>
      </c>
      <c r="C68" s="180">
        <v>24</v>
      </c>
      <c r="D68" s="169">
        <f t="shared" si="5"/>
        <v>351</v>
      </c>
      <c r="E68" s="170">
        <f t="shared" si="0"/>
        <v>5.8607862234658654</v>
      </c>
      <c r="F68" s="169">
        <f t="shared" si="6"/>
        <v>5.2211145086634526E-2</v>
      </c>
      <c r="G68" s="172">
        <f t="shared" si="7"/>
        <v>13.275847128229012</v>
      </c>
      <c r="H68" s="172">
        <v>13</v>
      </c>
      <c r="I68" s="172">
        <f t="shared" si="11"/>
        <v>219</v>
      </c>
      <c r="J68" s="172">
        <f t="shared" si="13"/>
        <v>129</v>
      </c>
      <c r="K68" s="376">
        <v>3</v>
      </c>
      <c r="L68" s="417">
        <f t="shared" si="9"/>
        <v>16.428571428571427</v>
      </c>
      <c r="M68" s="386">
        <f t="shared" si="12"/>
        <v>12.247509698937023</v>
      </c>
      <c r="Q68" s="165"/>
      <c r="R68" s="165"/>
    </row>
    <row r="69" spans="1:21" ht="15.75" customHeight="1" x14ac:dyDescent="0.25">
      <c r="A69" s="169">
        <f t="shared" si="10"/>
        <v>129</v>
      </c>
      <c r="B69" s="179">
        <v>44133</v>
      </c>
      <c r="C69" s="180">
        <v>32</v>
      </c>
      <c r="D69" s="169">
        <f t="shared" si="5"/>
        <v>383</v>
      </c>
      <c r="E69" s="170">
        <f t="shared" si="0"/>
        <v>5.9480349891806457</v>
      </c>
      <c r="F69" s="169">
        <f t="shared" si="6"/>
        <v>5.2977450000404991E-2</v>
      </c>
      <c r="G69" s="172">
        <f t="shared" si="7"/>
        <v>13.08381548290162</v>
      </c>
      <c r="H69" s="172">
        <v>0</v>
      </c>
      <c r="I69" s="172">
        <f t="shared" si="11"/>
        <v>219</v>
      </c>
      <c r="J69" s="172">
        <f t="shared" si="13"/>
        <v>161</v>
      </c>
      <c r="K69" s="376">
        <v>3</v>
      </c>
      <c r="L69" s="418">
        <f t="shared" si="9"/>
        <v>18.714285714285715</v>
      </c>
      <c r="M69" s="386">
        <f t="shared" si="12"/>
        <v>12.439782590319197</v>
      </c>
      <c r="N69" s="175" t="s">
        <v>1086</v>
      </c>
      <c r="P69" s="184">
        <f>(L69-L62)/L62</f>
        <v>0.37894736842105275</v>
      </c>
      <c r="Q69" s="165"/>
      <c r="R69" s="165"/>
    </row>
    <row r="70" spans="1:21" ht="15.75" customHeight="1" x14ac:dyDescent="0.25">
      <c r="A70" s="169">
        <f t="shared" si="10"/>
        <v>130</v>
      </c>
      <c r="B70" s="179">
        <v>44134</v>
      </c>
      <c r="C70" s="180">
        <v>30</v>
      </c>
      <c r="D70" s="169">
        <f t="shared" si="5"/>
        <v>413</v>
      </c>
      <c r="E70" s="170">
        <f t="shared" si="0"/>
        <v>6.0234475929610332</v>
      </c>
      <c r="F70" s="169">
        <f t="shared" si="6"/>
        <v>5.5133404672291365E-2</v>
      </c>
      <c r="G70" s="172">
        <f t="shared" si="7"/>
        <v>12.572181686945651</v>
      </c>
      <c r="H70" s="172">
        <v>8</v>
      </c>
      <c r="I70" s="172">
        <f t="shared" si="11"/>
        <v>227</v>
      </c>
      <c r="J70" s="172">
        <f t="shared" si="13"/>
        <v>182</v>
      </c>
      <c r="K70" s="376">
        <v>4</v>
      </c>
      <c r="L70" s="415">
        <f t="shared" si="9"/>
        <v>20.857142857142858</v>
      </c>
      <c r="M70" s="386">
        <f t="shared" si="12"/>
        <v>12.325848235723665</v>
      </c>
      <c r="Q70" s="165"/>
      <c r="R70" s="165"/>
    </row>
    <row r="71" spans="1:21" ht="15.75" customHeight="1" x14ac:dyDescent="0.25">
      <c r="A71" s="169">
        <f t="shared" si="10"/>
        <v>131</v>
      </c>
      <c r="B71" s="179">
        <v>44135</v>
      </c>
      <c r="C71" s="180">
        <v>7</v>
      </c>
      <c r="D71" s="169">
        <f t="shared" si="5"/>
        <v>420</v>
      </c>
      <c r="E71" s="170">
        <f t="shared" si="0"/>
        <v>6.0402547112774139</v>
      </c>
      <c r="F71" s="169">
        <f t="shared" si="6"/>
        <v>5.7758259777986334E-2</v>
      </c>
      <c r="G71" s="172">
        <f t="shared" si="7"/>
        <v>12.000832144602244</v>
      </c>
      <c r="H71" s="172">
        <v>15</v>
      </c>
      <c r="I71" s="172">
        <f t="shared" si="11"/>
        <v>242</v>
      </c>
      <c r="J71" s="172">
        <f t="shared" si="13"/>
        <v>174</v>
      </c>
      <c r="K71" s="376">
        <v>4</v>
      </c>
      <c r="L71" s="415">
        <f t="shared" si="9"/>
        <v>17.857142857142858</v>
      </c>
      <c r="M71" s="386">
        <f t="shared" si="12"/>
        <v>12.270620651375106</v>
      </c>
      <c r="Q71" s="165"/>
      <c r="R71" s="165"/>
    </row>
    <row r="72" spans="1:21" ht="15.75" customHeight="1" x14ac:dyDescent="0.25">
      <c r="A72" s="169">
        <f t="shared" si="10"/>
        <v>132</v>
      </c>
      <c r="B72" s="179">
        <v>44136</v>
      </c>
      <c r="C72" s="180">
        <v>27</v>
      </c>
      <c r="D72" s="169">
        <f t="shared" si="5"/>
        <v>447</v>
      </c>
      <c r="E72" s="170">
        <f t="shared" si="0"/>
        <v>6.1025585946135692</v>
      </c>
      <c r="F72" s="169">
        <f t="shared" si="6"/>
        <v>6.1526688441837028E-2</v>
      </c>
      <c r="G72" s="172">
        <f t="shared" si="7"/>
        <v>11.26579697548971</v>
      </c>
      <c r="H72" s="172">
        <v>11</v>
      </c>
      <c r="I72" s="172">
        <f t="shared" si="11"/>
        <v>253</v>
      </c>
      <c r="J72" s="172">
        <f t="shared" si="13"/>
        <v>189</v>
      </c>
      <c r="K72" s="376">
        <v>5</v>
      </c>
      <c r="L72" s="415">
        <f t="shared" si="9"/>
        <v>19.571428571428573</v>
      </c>
      <c r="M72" s="386">
        <f t="shared" si="12"/>
        <v>12.321190164757022</v>
      </c>
      <c r="Q72" s="165"/>
      <c r="R72" s="165"/>
    </row>
    <row r="73" spans="1:21" ht="15.75" customHeight="1" x14ac:dyDescent="0.25">
      <c r="A73" s="169">
        <f t="shared" si="10"/>
        <v>133</v>
      </c>
      <c r="B73" s="179">
        <v>44137</v>
      </c>
      <c r="C73" s="180">
        <v>0</v>
      </c>
      <c r="D73" s="169">
        <f t="shared" si="5"/>
        <v>447</v>
      </c>
      <c r="E73" s="170">
        <f t="shared" si="0"/>
        <v>6.1025585946135692</v>
      </c>
      <c r="F73" s="169">
        <f t="shared" si="6"/>
        <v>5.4055704840754393E-2</v>
      </c>
      <c r="G73" s="172">
        <f t="shared" si="7"/>
        <v>12.82283123681256</v>
      </c>
      <c r="H73" s="172">
        <v>22</v>
      </c>
      <c r="I73" s="172">
        <f t="shared" si="11"/>
        <v>275</v>
      </c>
      <c r="J73" s="172">
        <f t="shared" si="13"/>
        <v>167</v>
      </c>
      <c r="K73" s="376">
        <v>5</v>
      </c>
      <c r="L73" s="415">
        <f t="shared" si="9"/>
        <v>19</v>
      </c>
      <c r="M73" s="386">
        <f t="shared" si="12"/>
        <v>12.485971815883699</v>
      </c>
      <c r="Q73" s="165"/>
      <c r="R73" s="165"/>
    </row>
    <row r="74" spans="1:21" ht="15.75" customHeight="1" x14ac:dyDescent="0.25">
      <c r="A74" s="169">
        <f t="shared" si="10"/>
        <v>134</v>
      </c>
      <c r="B74" s="179">
        <v>44138</v>
      </c>
      <c r="C74" s="180">
        <v>32</v>
      </c>
      <c r="D74" s="169">
        <f t="shared" si="5"/>
        <v>479</v>
      </c>
      <c r="E74" s="170">
        <f t="shared" si="0"/>
        <v>6.1717005974109149</v>
      </c>
      <c r="F74" s="169">
        <f t="shared" si="6"/>
        <v>4.717504765548327E-2</v>
      </c>
      <c r="G74" s="172">
        <f t="shared" si="7"/>
        <v>14.693089143692241</v>
      </c>
      <c r="H74" s="172">
        <v>21</v>
      </c>
      <c r="I74" s="172">
        <f t="shared" si="11"/>
        <v>296</v>
      </c>
      <c r="J74" s="172">
        <f t="shared" si="13"/>
        <v>178</v>
      </c>
      <c r="K74" s="376">
        <v>5</v>
      </c>
      <c r="L74" s="419">
        <f t="shared" si="9"/>
        <v>21.714285714285715</v>
      </c>
      <c r="M74" s="386">
        <f t="shared" si="12"/>
        <v>12.816341971239003</v>
      </c>
      <c r="Q74" s="165"/>
      <c r="R74" s="165"/>
    </row>
    <row r="75" spans="1:21" ht="15.75" customHeight="1" x14ac:dyDescent="0.25">
      <c r="A75" s="169">
        <f t="shared" si="10"/>
        <v>135</v>
      </c>
      <c r="B75" s="179">
        <v>44139</v>
      </c>
      <c r="C75" s="180">
        <v>19</v>
      </c>
      <c r="D75" s="169">
        <f t="shared" si="5"/>
        <v>498</v>
      </c>
      <c r="E75" s="170">
        <f t="shared" si="0"/>
        <v>6.2106000770246528</v>
      </c>
      <c r="F75" s="169">
        <f t="shared" si="6"/>
        <v>4.0946612705997865E-2</v>
      </c>
      <c r="G75" s="172">
        <f t="shared" si="7"/>
        <v>16.92807132880159</v>
      </c>
      <c r="H75" s="172">
        <v>15</v>
      </c>
      <c r="I75" s="172">
        <f t="shared" si="11"/>
        <v>311</v>
      </c>
      <c r="J75" s="172">
        <f t="shared" si="13"/>
        <v>182</v>
      </c>
      <c r="K75" s="376">
        <v>5</v>
      </c>
      <c r="L75" s="415">
        <f t="shared" si="9"/>
        <v>21</v>
      </c>
      <c r="M75" s="386">
        <f t="shared" si="12"/>
        <v>13.338088285606517</v>
      </c>
      <c r="N75" s="177">
        <v>12</v>
      </c>
      <c r="Q75" s="165"/>
      <c r="R75" s="165"/>
    </row>
    <row r="76" spans="1:21" ht="15.75" customHeight="1" x14ac:dyDescent="0.25">
      <c r="A76" s="169">
        <f t="shared" si="10"/>
        <v>136</v>
      </c>
      <c r="B76" s="179">
        <v>44140</v>
      </c>
      <c r="C76" s="180">
        <v>42</v>
      </c>
      <c r="D76" s="169">
        <f t="shared" si="5"/>
        <v>540</v>
      </c>
      <c r="E76" s="170">
        <f t="shared" si="0"/>
        <v>6.2915691395583204</v>
      </c>
      <c r="F76" s="169">
        <f t="shared" si="6"/>
        <v>4.3364191931560193E-2</v>
      </c>
      <c r="G76" s="172">
        <f t="shared" si="7"/>
        <v>15.984321387884021</v>
      </c>
      <c r="H76" s="172">
        <v>12</v>
      </c>
      <c r="I76" s="172">
        <f t="shared" si="11"/>
        <v>323</v>
      </c>
      <c r="J76" s="172">
        <f t="shared" si="13"/>
        <v>212</v>
      </c>
      <c r="K76" s="376">
        <v>5</v>
      </c>
      <c r="L76" s="418">
        <f t="shared" si="9"/>
        <v>22.428571428571427</v>
      </c>
      <c r="M76" s="386">
        <f t="shared" si="12"/>
        <v>13.752446272032573</v>
      </c>
      <c r="P76" s="184">
        <f>(L76-L69)/L69</f>
        <v>0.19847328244274795</v>
      </c>
      <c r="Q76" s="229"/>
      <c r="R76" s="229"/>
      <c r="S76" s="407"/>
      <c r="T76" s="395"/>
      <c r="U76" s="395"/>
    </row>
    <row r="77" spans="1:21" ht="15.75" customHeight="1" x14ac:dyDescent="0.25">
      <c r="A77" s="169">
        <f t="shared" si="10"/>
        <v>137</v>
      </c>
      <c r="B77" s="179">
        <v>44141</v>
      </c>
      <c r="C77" s="180">
        <v>18</v>
      </c>
      <c r="D77" s="169">
        <f t="shared" si="5"/>
        <v>558</v>
      </c>
      <c r="E77" s="170">
        <f t="shared" si="0"/>
        <v>6.3243589623813108</v>
      </c>
      <c r="F77" s="169">
        <f t="shared" si="6"/>
        <v>4.779911877186703E-2</v>
      </c>
      <c r="G77" s="172">
        <f t="shared" si="7"/>
        <v>14.501254382285989</v>
      </c>
      <c r="H77" s="172">
        <v>17</v>
      </c>
      <c r="I77" s="172">
        <f t="shared" si="11"/>
        <v>340</v>
      </c>
      <c r="J77" s="172">
        <f t="shared" si="13"/>
        <v>213</v>
      </c>
      <c r="K77" s="376">
        <v>5</v>
      </c>
      <c r="L77" s="418">
        <f t="shared" si="9"/>
        <v>20.714285714285715</v>
      </c>
      <c r="M77" s="386">
        <f t="shared" si="12"/>
        <v>14.028028085652624</v>
      </c>
      <c r="Q77" s="229"/>
      <c r="R77" s="229"/>
      <c r="S77" s="407"/>
      <c r="T77" s="395"/>
      <c r="U77" s="395"/>
    </row>
    <row r="78" spans="1:21" ht="15.75" customHeight="1" x14ac:dyDescent="0.25">
      <c r="A78" s="169">
        <f t="shared" si="10"/>
        <v>138</v>
      </c>
      <c r="B78" s="179">
        <v>44142</v>
      </c>
      <c r="C78" s="180">
        <v>20</v>
      </c>
      <c r="D78" s="169">
        <f t="shared" si="5"/>
        <v>578</v>
      </c>
      <c r="E78" s="170">
        <f t="shared" si="0"/>
        <v>6.3595738686723777</v>
      </c>
      <c r="F78" s="169">
        <f t="shared" si="6"/>
        <v>4.7661253566404084E-2</v>
      </c>
      <c r="G78" s="172">
        <f t="shared" si="7"/>
        <v>14.543200790852413</v>
      </c>
      <c r="H78" s="172">
        <v>36</v>
      </c>
      <c r="I78" s="172">
        <f t="shared" si="11"/>
        <v>376</v>
      </c>
      <c r="J78" s="172">
        <f t="shared" si="13"/>
        <v>196</v>
      </c>
      <c r="K78" s="376">
        <v>6</v>
      </c>
      <c r="L78" s="418">
        <f t="shared" si="9"/>
        <v>22.571428571428573</v>
      </c>
      <c r="M78" s="386">
        <f t="shared" si="12"/>
        <v>14.391223606545504</v>
      </c>
      <c r="Q78" s="229"/>
      <c r="R78" s="229"/>
      <c r="S78" s="407"/>
      <c r="T78" s="395"/>
      <c r="U78" s="395"/>
    </row>
    <row r="79" spans="1:21" ht="15.75" customHeight="1" x14ac:dyDescent="0.25">
      <c r="A79" s="169">
        <f t="shared" si="10"/>
        <v>139</v>
      </c>
      <c r="B79" s="179">
        <v>44143</v>
      </c>
      <c r="C79" s="180">
        <v>17</v>
      </c>
      <c r="D79" s="169">
        <f t="shared" si="5"/>
        <v>595</v>
      </c>
      <c r="E79" s="170">
        <f t="shared" si="0"/>
        <v>6.3885614055456301</v>
      </c>
      <c r="F79" s="169">
        <f t="shared" si="6"/>
        <v>4.8125495024134511E-2</v>
      </c>
      <c r="G79" s="172">
        <f t="shared" si="7"/>
        <v>14.402910145907862</v>
      </c>
      <c r="H79" s="172">
        <v>10</v>
      </c>
      <c r="I79" s="172">
        <f t="shared" si="11"/>
        <v>386</v>
      </c>
      <c r="J79" s="172">
        <f t="shared" si="13"/>
        <v>203</v>
      </c>
      <c r="K79" s="376">
        <v>6</v>
      </c>
      <c r="L79" s="418">
        <f t="shared" si="9"/>
        <v>21.142857142857142</v>
      </c>
      <c r="M79" s="386">
        <f t="shared" si="12"/>
        <v>14.839382630890954</v>
      </c>
      <c r="Q79" s="229"/>
      <c r="R79" s="229"/>
      <c r="S79" s="407"/>
      <c r="T79" s="395"/>
      <c r="U79" s="395"/>
    </row>
    <row r="80" spans="1:21" ht="15.75" customHeight="1" x14ac:dyDescent="0.25">
      <c r="A80" s="169">
        <f t="shared" si="10"/>
        <v>140</v>
      </c>
      <c r="B80" s="179">
        <v>44144</v>
      </c>
      <c r="C80" s="180">
        <v>0</v>
      </c>
      <c r="D80" s="169">
        <f t="shared" si="5"/>
        <v>595</v>
      </c>
      <c r="E80" s="170">
        <f t="shared" si="0"/>
        <v>6.3885614055456301</v>
      </c>
      <c r="F80" s="169">
        <f t="shared" si="6"/>
        <v>3.8375350377148489E-2</v>
      </c>
      <c r="G80" s="172">
        <f t="shared" si="7"/>
        <v>18.0623023307351</v>
      </c>
      <c r="H80" s="172">
        <v>10</v>
      </c>
      <c r="I80" s="172">
        <f t="shared" si="11"/>
        <v>396</v>
      </c>
      <c r="J80" s="172">
        <f t="shared" si="13"/>
        <v>193</v>
      </c>
      <c r="K80" s="376">
        <v>6</v>
      </c>
      <c r="L80" s="420">
        <f t="shared" si="9"/>
        <v>21.142857142857142</v>
      </c>
      <c r="M80" s="386">
        <f t="shared" si="12"/>
        <v>15.587878501451318</v>
      </c>
      <c r="Q80" s="229"/>
      <c r="R80" s="229"/>
      <c r="S80" s="407"/>
      <c r="T80" s="395"/>
      <c r="U80" s="395"/>
    </row>
    <row r="81" spans="1:21" ht="15.75" customHeight="1" x14ac:dyDescent="0.25">
      <c r="A81" s="169">
        <f t="shared" si="10"/>
        <v>141</v>
      </c>
      <c r="B81" s="179">
        <v>44145</v>
      </c>
      <c r="C81" s="180">
        <v>25</v>
      </c>
      <c r="D81" s="169">
        <f t="shared" si="5"/>
        <v>620</v>
      </c>
      <c r="E81" s="170">
        <f t="shared" si="0"/>
        <v>6.4297194780391376</v>
      </c>
      <c r="F81" s="169">
        <f t="shared" si="6"/>
        <v>3.2698042077942614E-2</v>
      </c>
      <c r="G81" s="172">
        <f t="shared" si="7"/>
        <v>21.198430747250377</v>
      </c>
      <c r="H81" s="172">
        <v>0</v>
      </c>
      <c r="I81" s="172">
        <f t="shared" si="11"/>
        <v>396</v>
      </c>
      <c r="J81" s="172">
        <f t="shared" si="13"/>
        <v>218</v>
      </c>
      <c r="K81" s="376">
        <v>6</v>
      </c>
      <c r="L81" s="418">
        <f t="shared" si="9"/>
        <v>20.142857142857142</v>
      </c>
      <c r="M81" s="386">
        <f t="shared" si="12"/>
        <v>16.517213016245336</v>
      </c>
      <c r="Q81" s="229"/>
      <c r="R81" s="229"/>
      <c r="S81" s="407"/>
      <c r="T81" s="395"/>
      <c r="U81" s="395"/>
    </row>
    <row r="82" spans="1:21" ht="15.75" customHeight="1" x14ac:dyDescent="0.25">
      <c r="A82" s="169">
        <f t="shared" si="10"/>
        <v>142</v>
      </c>
      <c r="B82" s="179">
        <v>44146</v>
      </c>
      <c r="C82" s="180">
        <v>34</v>
      </c>
      <c r="D82" s="169">
        <f t="shared" si="5"/>
        <v>654</v>
      </c>
      <c r="E82" s="170">
        <f t="shared" si="0"/>
        <v>6.4831073514571989</v>
      </c>
      <c r="F82" s="169">
        <f t="shared" si="6"/>
        <v>2.908297156734076E-2</v>
      </c>
      <c r="G82" s="172">
        <f t="shared" si="7"/>
        <v>23.83343734167547</v>
      </c>
      <c r="H82" s="172">
        <v>23</v>
      </c>
      <c r="I82" s="172">
        <f t="shared" si="11"/>
        <v>419</v>
      </c>
      <c r="J82" s="172">
        <f t="shared" si="13"/>
        <v>227</v>
      </c>
      <c r="K82" s="376">
        <v>8</v>
      </c>
      <c r="L82" s="418">
        <f t="shared" si="9"/>
        <v>22.285714285714285</v>
      </c>
      <c r="M82" s="386">
        <f t="shared" si="12"/>
        <v>17.50369387522732</v>
      </c>
      <c r="Q82" s="229"/>
      <c r="R82" s="229"/>
      <c r="S82" s="407"/>
      <c r="T82" s="395"/>
      <c r="U82" s="395"/>
    </row>
    <row r="83" spans="1:21" ht="15.75" customHeight="1" x14ac:dyDescent="0.25">
      <c r="A83" s="169">
        <f t="shared" si="10"/>
        <v>143</v>
      </c>
      <c r="B83" s="179">
        <v>44147</v>
      </c>
      <c r="C83" s="180">
        <v>20</v>
      </c>
      <c r="D83" s="169">
        <f t="shared" si="5"/>
        <v>674</v>
      </c>
      <c r="E83" s="170">
        <f t="shared" si="0"/>
        <v>6.513230110912307</v>
      </c>
      <c r="F83" s="169">
        <f t="shared" si="6"/>
        <v>3.0529945844862079E-2</v>
      </c>
      <c r="G83" s="172">
        <f t="shared" si="7"/>
        <v>22.703845728458631</v>
      </c>
      <c r="H83" s="172">
        <v>25</v>
      </c>
      <c r="I83" s="172">
        <f t="shared" si="11"/>
        <v>444</v>
      </c>
      <c r="J83" s="172">
        <f t="shared" si="13"/>
        <v>221</v>
      </c>
      <c r="K83" s="377">
        <v>9</v>
      </c>
      <c r="L83" s="418">
        <f t="shared" si="9"/>
        <v>19.142857142857142</v>
      </c>
      <c r="M83" s="386">
        <f t="shared" si="12"/>
        <v>18.463625923880834</v>
      </c>
      <c r="Q83" s="229"/>
      <c r="R83" s="229"/>
      <c r="S83" s="407"/>
      <c r="T83" s="395"/>
      <c r="U83" s="395"/>
    </row>
    <row r="84" spans="1:21" ht="15.75" customHeight="1" x14ac:dyDescent="0.25">
      <c r="A84" s="169">
        <f t="shared" si="10"/>
        <v>144</v>
      </c>
      <c r="B84" s="179">
        <v>44148</v>
      </c>
      <c r="C84" s="180">
        <v>38</v>
      </c>
      <c r="D84" s="169">
        <f t="shared" si="5"/>
        <v>712</v>
      </c>
      <c r="E84" s="170">
        <f t="shared" si="0"/>
        <v>6.5680779114119758</v>
      </c>
      <c r="F84" s="169">
        <f t="shared" si="6"/>
        <v>3.4621267316561309E-2</v>
      </c>
      <c r="G84" s="172">
        <f t="shared" si="7"/>
        <v>20.020849445576875</v>
      </c>
      <c r="H84" s="172">
        <v>28</v>
      </c>
      <c r="I84" s="172">
        <f t="shared" si="11"/>
        <v>472</v>
      </c>
      <c r="J84" s="172">
        <f t="shared" si="13"/>
        <v>230</v>
      </c>
      <c r="K84" s="377">
        <v>10</v>
      </c>
      <c r="L84" s="418">
        <f t="shared" si="9"/>
        <v>22</v>
      </c>
      <c r="M84" s="386">
        <f t="shared" si="12"/>
        <v>19.252139504350961</v>
      </c>
      <c r="Q84" s="229"/>
      <c r="R84" s="229"/>
      <c r="S84" s="407"/>
      <c r="T84" s="395"/>
      <c r="U84" s="395"/>
    </row>
    <row r="85" spans="1:21" ht="15.75" customHeight="1" x14ac:dyDescent="0.25">
      <c r="A85" s="169">
        <f t="shared" si="10"/>
        <v>145</v>
      </c>
      <c r="B85" s="179">
        <v>44149</v>
      </c>
      <c r="C85" s="180">
        <v>41</v>
      </c>
      <c r="D85" s="169">
        <f t="shared" ref="D85:D148" si="14">C85+D84</f>
        <v>753</v>
      </c>
      <c r="E85" s="170">
        <f t="shared" si="0"/>
        <v>6.6240652277998935</v>
      </c>
      <c r="F85" s="169">
        <f t="shared" si="6"/>
        <v>4.1037682548880391E-2</v>
      </c>
      <c r="G85" s="172">
        <f t="shared" si="7"/>
        <v>16.890504958079219</v>
      </c>
      <c r="H85" s="172">
        <v>14</v>
      </c>
      <c r="I85" s="172">
        <f t="shared" si="11"/>
        <v>486</v>
      </c>
      <c r="J85" s="172">
        <f t="shared" si="13"/>
        <v>257</v>
      </c>
      <c r="K85" s="377">
        <v>10</v>
      </c>
      <c r="L85" s="418">
        <f t="shared" si="9"/>
        <v>25</v>
      </c>
      <c r="M85" s="386">
        <f t="shared" si="12"/>
        <v>19.587468671097646</v>
      </c>
      <c r="N85" s="186">
        <f t="shared" ref="N85:N102" si="15">AVERAGE(G82:G85)</f>
        <v>20.86215936844755</v>
      </c>
      <c r="Q85" s="229"/>
      <c r="R85" s="229"/>
      <c r="S85" s="407"/>
      <c r="T85" s="395"/>
      <c r="U85" s="395"/>
    </row>
    <row r="86" spans="1:21" ht="15.75" customHeight="1" x14ac:dyDescent="0.25">
      <c r="A86" s="169">
        <f t="shared" si="10"/>
        <v>146</v>
      </c>
      <c r="B86" s="179">
        <v>44150</v>
      </c>
      <c r="C86" s="180">
        <v>31</v>
      </c>
      <c r="D86" s="169">
        <f t="shared" si="14"/>
        <v>784</v>
      </c>
      <c r="E86" s="170">
        <f t="shared" si="0"/>
        <v>6.6644090203504076</v>
      </c>
      <c r="F86" s="169">
        <f t="shared" si="6"/>
        <v>4.6471603710379332E-2</v>
      </c>
      <c r="G86" s="172">
        <f t="shared" si="7"/>
        <v>14.915499471027129</v>
      </c>
      <c r="H86" s="172">
        <v>23</v>
      </c>
      <c r="I86" s="172">
        <f t="shared" si="11"/>
        <v>509</v>
      </c>
      <c r="J86" s="172">
        <f t="shared" si="13"/>
        <v>265</v>
      </c>
      <c r="K86" s="377">
        <v>10</v>
      </c>
      <c r="L86" s="418">
        <f t="shared" si="9"/>
        <v>27</v>
      </c>
      <c r="M86" s="386">
        <f t="shared" si="12"/>
        <v>19.660695717543259</v>
      </c>
      <c r="N86" s="186">
        <f t="shared" si="15"/>
        <v>18.632674900785464</v>
      </c>
      <c r="Q86" s="229"/>
      <c r="R86" s="229"/>
      <c r="S86" s="407"/>
      <c r="T86" s="395"/>
      <c r="U86" s="395"/>
    </row>
    <row r="87" spans="1:21" ht="15.75" customHeight="1" x14ac:dyDescent="0.25">
      <c r="A87" s="169">
        <f t="shared" si="10"/>
        <v>147</v>
      </c>
      <c r="B87" s="179">
        <v>44151</v>
      </c>
      <c r="C87" s="180">
        <v>1</v>
      </c>
      <c r="D87" s="169">
        <f t="shared" si="14"/>
        <v>785</v>
      </c>
      <c r="E87" s="170">
        <f t="shared" si="0"/>
        <v>6.6656837177824082</v>
      </c>
      <c r="F87" s="169">
        <f t="shared" si="6"/>
        <v>4.2190399067993427E-2</v>
      </c>
      <c r="G87" s="172">
        <f t="shared" si="7"/>
        <v>16.429026410555622</v>
      </c>
      <c r="H87" s="172">
        <v>38</v>
      </c>
      <c r="I87" s="172">
        <f t="shared" si="11"/>
        <v>547</v>
      </c>
      <c r="J87" s="172">
        <f t="shared" si="13"/>
        <v>228</v>
      </c>
      <c r="K87" s="377">
        <v>10</v>
      </c>
      <c r="L87" s="418">
        <f t="shared" si="9"/>
        <v>27.142857142857142</v>
      </c>
      <c r="M87" s="386">
        <f t="shared" si="12"/>
        <v>19.427370586089044</v>
      </c>
      <c r="N87" s="186">
        <f t="shared" si="15"/>
        <v>17.063970071309711</v>
      </c>
      <c r="Q87" s="229"/>
      <c r="R87" s="229"/>
      <c r="S87" s="407"/>
      <c r="T87" s="395"/>
      <c r="U87" s="395"/>
    </row>
    <row r="88" spans="1:21" ht="15.75" customHeight="1" x14ac:dyDescent="0.25">
      <c r="A88" s="169">
        <f t="shared" si="10"/>
        <v>148</v>
      </c>
      <c r="B88" s="179">
        <v>44152</v>
      </c>
      <c r="C88" s="180">
        <v>23</v>
      </c>
      <c r="D88" s="169">
        <f t="shared" si="14"/>
        <v>808</v>
      </c>
      <c r="E88" s="170">
        <f t="shared" si="0"/>
        <v>6.694562058521095</v>
      </c>
      <c r="F88" s="169">
        <f t="shared" si="6"/>
        <v>3.698580156679724E-2</v>
      </c>
      <c r="G88" s="172">
        <f t="shared" si="7"/>
        <v>18.740899242324247</v>
      </c>
      <c r="H88" s="172">
        <v>0</v>
      </c>
      <c r="I88" s="172">
        <f t="shared" si="11"/>
        <v>547</v>
      </c>
      <c r="J88" s="172">
        <f t="shared" si="13"/>
        <v>251</v>
      </c>
      <c r="K88" s="377">
        <v>10</v>
      </c>
      <c r="L88" s="418">
        <f t="shared" si="9"/>
        <v>26.857142857142858</v>
      </c>
      <c r="M88" s="386">
        <f t="shared" si="12"/>
        <v>19.076294656813882</v>
      </c>
      <c r="N88" s="186">
        <f t="shared" si="15"/>
        <v>16.743982520496555</v>
      </c>
      <c r="Q88" s="229"/>
      <c r="R88" s="229"/>
      <c r="S88" s="407"/>
      <c r="T88" s="395"/>
      <c r="U88" s="395"/>
    </row>
    <row r="89" spans="1:21" ht="15.75" customHeight="1" x14ac:dyDescent="0.25">
      <c r="A89" s="169">
        <f t="shared" si="10"/>
        <v>149</v>
      </c>
      <c r="B89" s="179">
        <v>44153</v>
      </c>
      <c r="C89" s="180">
        <v>24</v>
      </c>
      <c r="D89" s="169">
        <f t="shared" si="14"/>
        <v>832</v>
      </c>
      <c r="E89" s="170">
        <f t="shared" si="0"/>
        <v>6.7238324408212087</v>
      </c>
      <c r="F89" s="169">
        <f t="shared" si="6"/>
        <v>3.3085491925980648E-2</v>
      </c>
      <c r="G89" s="172">
        <f t="shared" si="7"/>
        <v>20.950185117714568</v>
      </c>
      <c r="H89" s="172">
        <v>16</v>
      </c>
      <c r="I89" s="172">
        <f t="shared" si="11"/>
        <v>563</v>
      </c>
      <c r="J89" s="172">
        <f t="shared" si="13"/>
        <v>259</v>
      </c>
      <c r="K89" s="377">
        <v>10</v>
      </c>
      <c r="L89" s="418">
        <f t="shared" si="9"/>
        <v>25.428571428571427</v>
      </c>
      <c r="M89" s="386">
        <f t="shared" si="12"/>
        <v>18.664401481962329</v>
      </c>
      <c r="N89" s="186">
        <f t="shared" si="15"/>
        <v>17.758902560405392</v>
      </c>
      <c r="Q89" s="229"/>
      <c r="R89" s="229"/>
      <c r="S89" s="407"/>
      <c r="T89" s="395"/>
      <c r="U89" s="395"/>
    </row>
    <row r="90" spans="1:21" ht="15.75" customHeight="1" x14ac:dyDescent="0.25">
      <c r="A90" s="169">
        <f t="shared" si="10"/>
        <v>150</v>
      </c>
      <c r="B90" s="179">
        <v>44154</v>
      </c>
      <c r="C90" s="180">
        <v>17</v>
      </c>
      <c r="D90" s="169">
        <f t="shared" si="14"/>
        <v>849</v>
      </c>
      <c r="E90" s="170">
        <f t="shared" si="0"/>
        <v>6.7440591863113477</v>
      </c>
      <c r="F90" s="169">
        <f t="shared" si="6"/>
        <v>2.7058260318265477E-2</v>
      </c>
      <c r="G90" s="172">
        <f t="shared" si="7"/>
        <v>25.616842044055634</v>
      </c>
      <c r="H90" s="172">
        <v>14</v>
      </c>
      <c r="I90" s="172">
        <f t="shared" si="11"/>
        <v>577</v>
      </c>
      <c r="J90" s="172">
        <f t="shared" si="13"/>
        <v>261</v>
      </c>
      <c r="K90" s="377">
        <v>11</v>
      </c>
      <c r="L90" s="418">
        <f t="shared" si="9"/>
        <v>25</v>
      </c>
      <c r="M90" s="386">
        <f t="shared" si="12"/>
        <v>19.080543812761899</v>
      </c>
      <c r="N90" s="186">
        <f t="shared" si="15"/>
        <v>20.434238203662517</v>
      </c>
      <c r="Q90" s="229"/>
      <c r="R90" s="229"/>
      <c r="S90" s="407"/>
      <c r="T90" s="395"/>
      <c r="U90" s="395"/>
    </row>
    <row r="91" spans="1:21" ht="15.75" customHeight="1" x14ac:dyDescent="0.25">
      <c r="A91" s="169">
        <f t="shared" si="10"/>
        <v>151</v>
      </c>
      <c r="B91" s="179">
        <v>44155</v>
      </c>
      <c r="C91" s="180">
        <v>26</v>
      </c>
      <c r="D91" s="169">
        <f t="shared" si="14"/>
        <v>875</v>
      </c>
      <c r="E91" s="170">
        <f t="shared" si="0"/>
        <v>6.7742238863576141</v>
      </c>
      <c r="F91" s="169">
        <f t="shared" si="6"/>
        <v>2.3854465379780088E-2</v>
      </c>
      <c r="G91" s="172">
        <f t="shared" si="7"/>
        <v>29.057334529386772</v>
      </c>
      <c r="H91" s="172">
        <v>33</v>
      </c>
      <c r="I91" s="172">
        <f t="shared" si="11"/>
        <v>610</v>
      </c>
      <c r="J91" s="172">
        <f t="shared" si="13"/>
        <v>254</v>
      </c>
      <c r="K91" s="377">
        <v>11</v>
      </c>
      <c r="L91" s="418">
        <f t="shared" si="9"/>
        <v>23.285714285714285</v>
      </c>
      <c r="M91" s="386">
        <f t="shared" si="12"/>
        <v>20.371470253306171</v>
      </c>
      <c r="N91" s="186">
        <f t="shared" si="15"/>
        <v>23.591315233370302</v>
      </c>
      <c r="Q91" s="229"/>
      <c r="R91" s="229"/>
      <c r="S91" s="407"/>
      <c r="T91" s="395"/>
      <c r="U91" s="395"/>
    </row>
    <row r="92" spans="1:21" ht="15.75" customHeight="1" x14ac:dyDescent="0.25">
      <c r="A92" s="169">
        <f t="shared" si="10"/>
        <v>152</v>
      </c>
      <c r="B92" s="179">
        <v>44156</v>
      </c>
      <c r="C92" s="180">
        <v>24</v>
      </c>
      <c r="D92" s="169">
        <f t="shared" si="14"/>
        <v>899</v>
      </c>
      <c r="E92" s="170">
        <f t="shared" si="0"/>
        <v>6.80128303447162</v>
      </c>
      <c r="F92" s="169">
        <f t="shared" si="6"/>
        <v>2.4185696689439342E-2</v>
      </c>
      <c r="G92" s="172">
        <f t="shared" si="7"/>
        <v>28.659384489122747</v>
      </c>
      <c r="H92" s="172">
        <v>18</v>
      </c>
      <c r="I92" s="172">
        <f t="shared" si="11"/>
        <v>628</v>
      </c>
      <c r="J92" s="172">
        <f t="shared" si="13"/>
        <v>260</v>
      </c>
      <c r="K92" s="377">
        <v>11</v>
      </c>
      <c r="L92" s="418">
        <f t="shared" si="9"/>
        <v>20.857142857142858</v>
      </c>
      <c r="M92" s="386">
        <f t="shared" si="12"/>
        <v>22.052738757740961</v>
      </c>
      <c r="N92" s="186">
        <f t="shared" si="15"/>
        <v>26.070936545069927</v>
      </c>
      <c r="Q92" s="229"/>
      <c r="R92" s="229"/>
      <c r="S92" s="407"/>
      <c r="T92" s="395"/>
      <c r="U92" s="395"/>
    </row>
    <row r="93" spans="1:21" ht="15.75" customHeight="1" x14ac:dyDescent="0.25">
      <c r="A93" s="169">
        <f t="shared" si="10"/>
        <v>153</v>
      </c>
      <c r="B93" s="179">
        <v>44157</v>
      </c>
      <c r="C93" s="180">
        <v>25</v>
      </c>
      <c r="D93" s="169">
        <f t="shared" si="14"/>
        <v>924</v>
      </c>
      <c r="E93" s="170">
        <f t="shared" si="0"/>
        <v>6.828712071641684</v>
      </c>
      <c r="F93" s="169">
        <f t="shared" si="6"/>
        <v>2.688994496483153E-2</v>
      </c>
      <c r="G93" s="172">
        <f t="shared" si="7"/>
        <v>25.777188516618001</v>
      </c>
      <c r="H93" s="172">
        <v>15</v>
      </c>
      <c r="I93" s="172">
        <f t="shared" si="11"/>
        <v>643</v>
      </c>
      <c r="J93" s="172">
        <f t="shared" si="13"/>
        <v>270</v>
      </c>
      <c r="K93" s="377">
        <v>11</v>
      </c>
      <c r="L93" s="418">
        <f t="shared" si="9"/>
        <v>20</v>
      </c>
      <c r="M93" s="386">
        <f t="shared" si="12"/>
        <v>23.604408621396797</v>
      </c>
      <c r="N93" s="186">
        <f t="shared" si="15"/>
        <v>27.277687394795787</v>
      </c>
      <c r="Q93" s="229"/>
      <c r="R93" s="229"/>
      <c r="S93" s="407"/>
      <c r="T93" s="395"/>
      <c r="U93" s="395"/>
    </row>
    <row r="94" spans="1:21" ht="15.75" customHeight="1" x14ac:dyDescent="0.25">
      <c r="A94" s="169">
        <f t="shared" si="10"/>
        <v>154</v>
      </c>
      <c r="B94" s="179">
        <v>44158</v>
      </c>
      <c r="C94" s="181">
        <v>4</v>
      </c>
      <c r="D94" s="169">
        <f t="shared" si="14"/>
        <v>928</v>
      </c>
      <c r="E94" s="170">
        <f t="shared" si="0"/>
        <v>6.8330317327862007</v>
      </c>
      <c r="F94" s="169">
        <f t="shared" si="6"/>
        <v>2.4371147592733573E-2</v>
      </c>
      <c r="G94" s="172">
        <f t="shared" si="7"/>
        <v>28.441302483704622</v>
      </c>
      <c r="H94" s="172">
        <v>10</v>
      </c>
      <c r="I94" s="172">
        <f t="shared" si="11"/>
        <v>653</v>
      </c>
      <c r="J94" s="172">
        <f t="shared" si="13"/>
        <v>264</v>
      </c>
      <c r="K94" s="377">
        <v>11</v>
      </c>
      <c r="L94" s="418">
        <f t="shared" si="9"/>
        <v>20.428571428571427</v>
      </c>
      <c r="M94" s="386">
        <f t="shared" si="12"/>
        <v>25.32044806041808</v>
      </c>
      <c r="N94" s="186">
        <f t="shared" si="15"/>
        <v>27.983802504708034</v>
      </c>
      <c r="Q94" s="229"/>
      <c r="R94" s="229"/>
      <c r="S94" s="407"/>
      <c r="T94" s="395"/>
      <c r="U94" s="395"/>
    </row>
    <row r="95" spans="1:21" ht="15.75" customHeight="1" x14ac:dyDescent="0.25">
      <c r="A95" s="169">
        <f t="shared" si="10"/>
        <v>155</v>
      </c>
      <c r="B95" s="179">
        <v>44159</v>
      </c>
      <c r="C95" s="187">
        <v>29</v>
      </c>
      <c r="D95" s="169">
        <f t="shared" si="14"/>
        <v>957</v>
      </c>
      <c r="E95" s="170">
        <f t="shared" si="0"/>
        <v>6.8638033914529544</v>
      </c>
      <c r="F95" s="169">
        <f t="shared" si="6"/>
        <v>2.3298076076036178E-2</v>
      </c>
      <c r="G95" s="172">
        <f t="shared" si="7"/>
        <v>29.751262649232192</v>
      </c>
      <c r="H95" s="172">
        <v>35</v>
      </c>
      <c r="I95" s="172">
        <f t="shared" si="11"/>
        <v>688</v>
      </c>
      <c r="J95" s="172">
        <f t="shared" si="13"/>
        <v>257</v>
      </c>
      <c r="K95" s="378">
        <v>12</v>
      </c>
      <c r="L95" s="418">
        <f t="shared" si="9"/>
        <v>21.285714285714285</v>
      </c>
      <c r="M95" s="386">
        <f t="shared" si="12"/>
        <v>26.893357118547787</v>
      </c>
      <c r="N95" s="188">
        <f t="shared" si="15"/>
        <v>28.15728453466939</v>
      </c>
      <c r="Q95" s="229"/>
      <c r="R95" s="229"/>
      <c r="S95" s="407"/>
      <c r="T95" s="395"/>
      <c r="U95" s="395"/>
    </row>
    <row r="96" spans="1:21" ht="15.75" customHeight="1" x14ac:dyDescent="0.25">
      <c r="A96" s="169">
        <f t="shared" si="10"/>
        <v>156</v>
      </c>
      <c r="B96" s="179">
        <v>44160</v>
      </c>
      <c r="C96" s="180">
        <v>21</v>
      </c>
      <c r="D96" s="169">
        <f t="shared" si="14"/>
        <v>978</v>
      </c>
      <c r="E96" s="170">
        <f t="shared" si="0"/>
        <v>6.8855096700348177</v>
      </c>
      <c r="F96" s="169">
        <f t="shared" si="6"/>
        <v>2.2687827131273978E-2</v>
      </c>
      <c r="G96" s="172">
        <f t="shared" si="7"/>
        <v>30.551501320480281</v>
      </c>
      <c r="H96" s="172">
        <v>30</v>
      </c>
      <c r="I96" s="172">
        <f t="shared" si="11"/>
        <v>718</v>
      </c>
      <c r="J96" s="172">
        <f t="shared" si="13"/>
        <v>247</v>
      </c>
      <c r="K96" s="378">
        <v>13</v>
      </c>
      <c r="L96" s="418">
        <f t="shared" si="9"/>
        <v>20.857142857142858</v>
      </c>
      <c r="M96" s="386">
        <f t="shared" si="12"/>
        <v>28.26497371894289</v>
      </c>
      <c r="N96" s="188">
        <f t="shared" si="15"/>
        <v>28.630313742508775</v>
      </c>
      <c r="Q96" s="229"/>
      <c r="R96" s="229"/>
      <c r="S96" s="407"/>
      <c r="T96" s="395"/>
      <c r="U96" s="395"/>
    </row>
    <row r="97" spans="1:21" ht="15.75" customHeight="1" x14ac:dyDescent="0.25">
      <c r="A97" s="169">
        <f t="shared" si="10"/>
        <v>157</v>
      </c>
      <c r="B97" s="179">
        <v>44161</v>
      </c>
      <c r="C97" s="180">
        <v>34</v>
      </c>
      <c r="D97" s="169">
        <f t="shared" si="14"/>
        <v>1012</v>
      </c>
      <c r="E97" s="170">
        <f t="shared" si="0"/>
        <v>6.9196838498474111</v>
      </c>
      <c r="F97" s="169">
        <f t="shared" si="6"/>
        <v>2.285444576453775E-2</v>
      </c>
      <c r="G97" s="172">
        <f t="shared" si="7"/>
        <v>30.32876787742854</v>
      </c>
      <c r="H97" s="172">
        <v>30</v>
      </c>
      <c r="I97" s="172">
        <f t="shared" si="11"/>
        <v>748</v>
      </c>
      <c r="J97" s="172">
        <f t="shared" si="13"/>
        <v>250</v>
      </c>
      <c r="K97" s="378">
        <v>14</v>
      </c>
      <c r="L97" s="418">
        <f t="shared" si="9"/>
        <v>23.285714285714285</v>
      </c>
      <c r="M97" s="386">
        <f t="shared" si="12"/>
        <v>28.938105980853305</v>
      </c>
      <c r="N97" s="188">
        <f t="shared" si="15"/>
        <v>29.768208582711409</v>
      </c>
      <c r="Q97" s="229"/>
      <c r="R97" s="229"/>
      <c r="S97" s="407"/>
      <c r="T97" s="395"/>
      <c r="U97" s="395"/>
    </row>
    <row r="98" spans="1:21" ht="15.75" customHeight="1" x14ac:dyDescent="0.25">
      <c r="A98" s="169">
        <f t="shared" si="10"/>
        <v>158</v>
      </c>
      <c r="B98" s="179">
        <v>44162</v>
      </c>
      <c r="C98" s="180">
        <v>32</v>
      </c>
      <c r="D98" s="169">
        <f t="shared" si="14"/>
        <v>1044</v>
      </c>
      <c r="E98" s="170">
        <f t="shared" si="0"/>
        <v>6.9508147684425836</v>
      </c>
      <c r="F98" s="169">
        <f t="shared" si="6"/>
        <v>2.4393453413320079E-2</v>
      </c>
      <c r="G98" s="172">
        <f t="shared" si="7"/>
        <v>28.415295235788605</v>
      </c>
      <c r="H98" s="172">
        <v>27</v>
      </c>
      <c r="I98" s="172">
        <f t="shared" si="11"/>
        <v>775</v>
      </c>
      <c r="J98" s="172">
        <f t="shared" si="13"/>
        <v>255</v>
      </c>
      <c r="K98" s="378">
        <v>14</v>
      </c>
      <c r="L98" s="418">
        <f t="shared" si="9"/>
        <v>24.142857142857142</v>
      </c>
      <c r="M98" s="386">
        <f t="shared" si="12"/>
        <v>28.846386081767857</v>
      </c>
      <c r="N98" s="188">
        <f t="shared" si="15"/>
        <v>29.761706770732406</v>
      </c>
      <c r="Q98" s="229"/>
      <c r="R98" s="229"/>
      <c r="S98" s="407"/>
      <c r="T98" s="395"/>
      <c r="U98" s="395"/>
    </row>
    <row r="99" spans="1:21" ht="15.75" customHeight="1" x14ac:dyDescent="0.25">
      <c r="A99" s="169">
        <f t="shared" si="10"/>
        <v>159</v>
      </c>
      <c r="B99" s="179">
        <v>44163</v>
      </c>
      <c r="C99" s="180">
        <v>37</v>
      </c>
      <c r="D99" s="169">
        <f t="shared" si="14"/>
        <v>1081</v>
      </c>
      <c r="E99" s="170">
        <f t="shared" si="0"/>
        <v>6.9856418176392081</v>
      </c>
      <c r="F99" s="169">
        <f t="shared" si="6"/>
        <v>2.7222705989278388E-2</v>
      </c>
      <c r="G99" s="172">
        <f t="shared" si="7"/>
        <v>25.462097002147399</v>
      </c>
      <c r="H99" s="172">
        <v>11</v>
      </c>
      <c r="I99" s="172">
        <f t="shared" si="11"/>
        <v>786</v>
      </c>
      <c r="J99" s="172">
        <f t="shared" si="13"/>
        <v>281</v>
      </c>
      <c r="K99" s="378">
        <v>14</v>
      </c>
      <c r="L99" s="418">
        <f t="shared" si="9"/>
        <v>26</v>
      </c>
      <c r="M99" s="386">
        <f t="shared" si="12"/>
        <v>28.38963072648566</v>
      </c>
      <c r="N99" s="188">
        <f t="shared" si="15"/>
        <v>28.689415358961206</v>
      </c>
      <c r="Q99" s="229"/>
      <c r="R99" s="229"/>
      <c r="S99" s="407"/>
      <c r="T99" s="395"/>
      <c r="U99" s="395"/>
    </row>
    <row r="100" spans="1:21" ht="15.75" customHeight="1" x14ac:dyDescent="0.25">
      <c r="A100" s="169">
        <f t="shared" si="10"/>
        <v>160</v>
      </c>
      <c r="B100" s="179">
        <v>44164</v>
      </c>
      <c r="C100" s="180">
        <v>30</v>
      </c>
      <c r="D100" s="169">
        <f t="shared" si="14"/>
        <v>1111</v>
      </c>
      <c r="E100" s="170">
        <f t="shared" si="0"/>
        <v>7.0130157896396303</v>
      </c>
      <c r="F100" s="169">
        <f t="shared" si="6"/>
        <v>3.0319075762162941E-2</v>
      </c>
      <c r="G100" s="172">
        <f t="shared" si="7"/>
        <v>22.861751657514795</v>
      </c>
      <c r="H100" s="172">
        <v>42</v>
      </c>
      <c r="I100" s="172">
        <f t="shared" si="11"/>
        <v>828</v>
      </c>
      <c r="J100" s="172">
        <f t="shared" si="13"/>
        <v>267</v>
      </c>
      <c r="K100" s="377">
        <v>16</v>
      </c>
      <c r="L100" s="418">
        <f t="shared" si="9"/>
        <v>26.714285714285715</v>
      </c>
      <c r="M100" s="386">
        <f t="shared" si="12"/>
        <v>27.973139746613779</v>
      </c>
      <c r="N100" s="178">
        <f t="shared" si="15"/>
        <v>26.766977943219835</v>
      </c>
      <c r="Q100" s="229"/>
      <c r="R100" s="229"/>
      <c r="S100" s="407"/>
      <c r="T100" s="395"/>
      <c r="U100" s="395"/>
    </row>
    <row r="101" spans="1:21" ht="15.75" customHeight="1" x14ac:dyDescent="0.25">
      <c r="A101" s="169">
        <f t="shared" si="10"/>
        <v>161</v>
      </c>
      <c r="B101" s="179">
        <v>44165</v>
      </c>
      <c r="C101" s="180">
        <v>0</v>
      </c>
      <c r="D101" s="169">
        <f t="shared" si="14"/>
        <v>1111</v>
      </c>
      <c r="E101" s="170">
        <f t="shared" si="0"/>
        <v>7.0130157896396303</v>
      </c>
      <c r="F101" s="169">
        <f t="shared" si="6"/>
        <v>2.7450264341480363E-2</v>
      </c>
      <c r="G101" s="172">
        <f t="shared" si="7"/>
        <v>25.251020242909785</v>
      </c>
      <c r="H101" s="172">
        <v>20</v>
      </c>
      <c r="I101" s="172">
        <f t="shared" si="11"/>
        <v>848</v>
      </c>
      <c r="J101" s="172">
        <f t="shared" si="13"/>
        <v>247</v>
      </c>
      <c r="K101" s="377">
        <v>16</v>
      </c>
      <c r="L101" s="418">
        <f t="shared" si="9"/>
        <v>26.142857142857142</v>
      </c>
      <c r="M101" s="386">
        <f t="shared" si="12"/>
        <v>27.51738514078594</v>
      </c>
      <c r="N101" s="178">
        <f t="shared" si="15"/>
        <v>25.497541034590149</v>
      </c>
      <c r="Q101" s="229"/>
      <c r="R101" s="229"/>
      <c r="S101" s="407"/>
      <c r="T101" s="395"/>
      <c r="U101" s="395"/>
    </row>
    <row r="102" spans="1:21" ht="15.75" customHeight="1" x14ac:dyDescent="0.25">
      <c r="A102" s="169">
        <f t="shared" si="10"/>
        <v>162</v>
      </c>
      <c r="B102" s="179">
        <v>44166</v>
      </c>
      <c r="C102" s="180">
        <v>26</v>
      </c>
      <c r="D102" s="169">
        <f t="shared" si="14"/>
        <v>1137</v>
      </c>
      <c r="E102" s="170">
        <f t="shared" si="0"/>
        <v>7.0361484937505363</v>
      </c>
      <c r="F102" s="169">
        <f t="shared" si="6"/>
        <v>2.5027906140308604E-2</v>
      </c>
      <c r="G102" s="172">
        <f t="shared" si="7"/>
        <v>27.694972830491785</v>
      </c>
      <c r="H102" s="172">
        <v>26</v>
      </c>
      <c r="I102" s="172">
        <f t="shared" si="11"/>
        <v>874</v>
      </c>
      <c r="J102" s="172">
        <f t="shared" si="13"/>
        <v>245</v>
      </c>
      <c r="K102" s="377">
        <v>18</v>
      </c>
      <c r="L102" s="418">
        <f t="shared" si="9"/>
        <v>25.714285714285715</v>
      </c>
      <c r="M102" s="386">
        <f t="shared" si="12"/>
        <v>27.223629452394455</v>
      </c>
      <c r="N102" s="178">
        <f t="shared" si="15"/>
        <v>25.317460433265943</v>
      </c>
      <c r="Q102" s="229"/>
      <c r="R102" s="229"/>
      <c r="S102" s="407"/>
      <c r="T102" s="395"/>
      <c r="U102" s="395"/>
    </row>
    <row r="103" spans="1:21" ht="15.75" customHeight="1" x14ac:dyDescent="0.25">
      <c r="A103" s="169">
        <f t="shared" ref="A103:A166" si="16">A102+(B103-B102)</f>
        <v>163</v>
      </c>
      <c r="B103" s="179">
        <v>44167</v>
      </c>
      <c r="C103" s="180">
        <v>45</v>
      </c>
      <c r="D103" s="169">
        <f t="shared" si="14"/>
        <v>1182</v>
      </c>
      <c r="E103" s="170">
        <f t="shared" si="0"/>
        <v>7.0749631979660439</v>
      </c>
      <c r="F103" s="169">
        <f t="shared" si="6"/>
        <v>2.370998096329378E-2</v>
      </c>
      <c r="G103" s="172">
        <f t="shared" si="7"/>
        <v>29.234404769579097</v>
      </c>
      <c r="H103" s="172">
        <v>22</v>
      </c>
      <c r="I103" s="172">
        <f t="shared" si="11"/>
        <v>896</v>
      </c>
      <c r="J103" s="172">
        <f t="shared" si="13"/>
        <v>268</v>
      </c>
      <c r="K103" s="377">
        <v>18</v>
      </c>
      <c r="L103" s="418">
        <f t="shared" si="9"/>
        <v>29.142857142857142</v>
      </c>
      <c r="M103" s="386">
        <f t="shared" si="12"/>
        <v>27.035472802265719</v>
      </c>
      <c r="N103" s="178">
        <f t="shared" ref="N103:N221" si="17">AVERAGE(G101:G103)</f>
        <v>27.393465947660221</v>
      </c>
      <c r="Q103" s="229"/>
      <c r="R103" s="229"/>
      <c r="S103" s="407"/>
      <c r="T103" s="395"/>
      <c r="U103" s="395"/>
    </row>
    <row r="104" spans="1:21" ht="15.75" customHeight="1" x14ac:dyDescent="0.25">
      <c r="A104" s="169">
        <f t="shared" si="16"/>
        <v>164</v>
      </c>
      <c r="B104" s="179">
        <v>44168</v>
      </c>
      <c r="C104" s="180">
        <v>39</v>
      </c>
      <c r="D104" s="169">
        <f t="shared" si="14"/>
        <v>1221</v>
      </c>
      <c r="E104" s="170">
        <f t="shared" si="0"/>
        <v>7.1074254741107046</v>
      </c>
      <c r="F104" s="169">
        <f t="shared" si="6"/>
        <v>2.3985985063176445E-2</v>
      </c>
      <c r="G104" s="172">
        <f t="shared" si="7"/>
        <v>28.898007679662598</v>
      </c>
      <c r="H104" s="172">
        <v>29</v>
      </c>
      <c r="I104" s="172">
        <f t="shared" si="11"/>
        <v>925</v>
      </c>
      <c r="J104" s="172">
        <f t="shared" si="13"/>
        <v>278</v>
      </c>
      <c r="K104" s="377">
        <v>18</v>
      </c>
      <c r="L104" s="418">
        <f t="shared" si="9"/>
        <v>29.857142857142858</v>
      </c>
      <c r="M104" s="386">
        <f t="shared" si="12"/>
        <v>26.831078488299152</v>
      </c>
      <c r="N104" s="178">
        <f t="shared" si="17"/>
        <v>28.609128426577826</v>
      </c>
      <c r="Q104" s="229"/>
      <c r="R104" s="229"/>
      <c r="S104" s="407"/>
      <c r="T104" s="395"/>
      <c r="U104" s="395"/>
    </row>
    <row r="105" spans="1:21" ht="15.75" customHeight="1" x14ac:dyDescent="0.25">
      <c r="A105" s="169">
        <f t="shared" si="16"/>
        <v>165</v>
      </c>
      <c r="B105" s="179">
        <v>44169</v>
      </c>
      <c r="C105" s="180">
        <v>43</v>
      </c>
      <c r="D105" s="169">
        <f t="shared" si="14"/>
        <v>1264</v>
      </c>
      <c r="E105" s="170">
        <f t="shared" si="0"/>
        <v>7.1420365747068031</v>
      </c>
      <c r="F105" s="169">
        <f t="shared" si="6"/>
        <v>2.5712537445405248E-2</v>
      </c>
      <c r="G105" s="172">
        <f t="shared" si="7"/>
        <v>26.957556485107173</v>
      </c>
      <c r="H105" s="172">
        <v>21</v>
      </c>
      <c r="I105" s="172">
        <f t="shared" si="11"/>
        <v>946</v>
      </c>
      <c r="J105" s="172">
        <f t="shared" si="13"/>
        <v>299</v>
      </c>
      <c r="K105" s="377">
        <v>19</v>
      </c>
      <c r="L105" s="418">
        <f t="shared" si="9"/>
        <v>31.428571428571427</v>
      </c>
      <c r="M105" s="386">
        <f t="shared" si="12"/>
        <v>26.622830095344661</v>
      </c>
      <c r="N105" s="178">
        <f t="shared" si="17"/>
        <v>28.36332297811629</v>
      </c>
      <c r="Q105" s="229"/>
      <c r="R105" s="229"/>
      <c r="S105" s="407"/>
      <c r="T105" s="395"/>
      <c r="U105" s="395"/>
    </row>
    <row r="106" spans="1:21" ht="15.75" customHeight="1" x14ac:dyDescent="0.25">
      <c r="A106" s="169">
        <f t="shared" si="16"/>
        <v>166</v>
      </c>
      <c r="B106" s="179">
        <v>44170</v>
      </c>
      <c r="C106" s="180">
        <v>38</v>
      </c>
      <c r="D106" s="169">
        <f t="shared" si="14"/>
        <v>1302</v>
      </c>
      <c r="E106" s="170">
        <f t="shared" si="0"/>
        <v>7.1716568227685142</v>
      </c>
      <c r="F106" s="169">
        <f t="shared" si="6"/>
        <v>2.8758630352898766E-2</v>
      </c>
      <c r="G106" s="172">
        <f t="shared" si="7"/>
        <v>24.102231992772165</v>
      </c>
      <c r="H106" s="172">
        <v>0</v>
      </c>
      <c r="I106" s="172">
        <f t="shared" si="11"/>
        <v>946</v>
      </c>
      <c r="J106" s="172">
        <f t="shared" si="13"/>
        <v>337</v>
      </c>
      <c r="K106" s="377">
        <v>19</v>
      </c>
      <c r="L106" s="418">
        <f t="shared" si="9"/>
        <v>31.571428571428573</v>
      </c>
      <c r="M106" s="386">
        <f t="shared" si="12"/>
        <v>26.428563665433916</v>
      </c>
      <c r="N106" s="178">
        <f t="shared" si="17"/>
        <v>26.652598719180645</v>
      </c>
      <c r="Q106" s="229"/>
      <c r="R106" s="229"/>
      <c r="S106" s="407"/>
      <c r="T106" s="395"/>
      <c r="U106" s="395"/>
    </row>
    <row r="107" spans="1:21" ht="15.75" customHeight="1" x14ac:dyDescent="0.25">
      <c r="A107" s="169">
        <f t="shared" si="16"/>
        <v>167</v>
      </c>
      <c r="B107" s="179">
        <v>44171</v>
      </c>
      <c r="C107" s="180">
        <v>30</v>
      </c>
      <c r="D107" s="169">
        <f t="shared" si="14"/>
        <v>1332</v>
      </c>
      <c r="E107" s="170">
        <f t="shared" si="0"/>
        <v>7.1944368511003347</v>
      </c>
      <c r="F107" s="169">
        <f t="shared" si="6"/>
        <v>3.151261496995815E-2</v>
      </c>
      <c r="G107" s="172">
        <f t="shared" si="7"/>
        <v>21.995863600045308</v>
      </c>
      <c r="H107" s="172">
        <v>0</v>
      </c>
      <c r="I107" s="172">
        <f t="shared" si="11"/>
        <v>946</v>
      </c>
      <c r="J107" s="172">
        <f t="shared" si="13"/>
        <v>366</v>
      </c>
      <c r="K107" s="377">
        <v>20</v>
      </c>
      <c r="L107" s="418">
        <f t="shared" si="9"/>
        <v>31.571428571428573</v>
      </c>
      <c r="M107" s="386">
        <f t="shared" si="12"/>
        <v>26.304865371509702</v>
      </c>
      <c r="N107" s="178">
        <f t="shared" si="17"/>
        <v>24.351884025974883</v>
      </c>
      <c r="Q107" s="229"/>
      <c r="R107" s="229"/>
      <c r="S107" s="407"/>
      <c r="T107" s="395"/>
      <c r="U107" s="395"/>
    </row>
    <row r="108" spans="1:21" ht="15.75" customHeight="1" x14ac:dyDescent="0.25">
      <c r="A108" s="169">
        <f t="shared" si="16"/>
        <v>168</v>
      </c>
      <c r="B108" s="179">
        <v>44172</v>
      </c>
      <c r="C108" s="180">
        <v>11</v>
      </c>
      <c r="D108" s="169">
        <f t="shared" si="14"/>
        <v>1343</v>
      </c>
      <c r="E108" s="170">
        <f t="shared" si="0"/>
        <v>7.2026611965232377</v>
      </c>
      <c r="F108" s="169">
        <f t="shared" si="6"/>
        <v>2.866845583016055E-2</v>
      </c>
      <c r="G108" s="172">
        <f t="shared" si="7"/>
        <v>24.178043793719862</v>
      </c>
      <c r="H108" s="172">
        <v>50</v>
      </c>
      <c r="I108" s="172">
        <f t="shared" si="11"/>
        <v>996</v>
      </c>
      <c r="J108" s="172">
        <f t="shared" si="13"/>
        <v>327</v>
      </c>
      <c r="K108" s="377">
        <v>20</v>
      </c>
      <c r="L108" s="418">
        <f t="shared" si="9"/>
        <v>33.142857142857146</v>
      </c>
      <c r="M108" s="386">
        <f t="shared" si="12"/>
        <v>26.151583021625431</v>
      </c>
      <c r="N108" s="178">
        <f t="shared" si="17"/>
        <v>23.425379795512445</v>
      </c>
      <c r="Q108" s="229"/>
      <c r="R108" s="229"/>
      <c r="S108" s="407"/>
      <c r="T108" s="395"/>
      <c r="U108" s="395"/>
    </row>
    <row r="109" spans="1:21" ht="15.75" customHeight="1" x14ac:dyDescent="0.25">
      <c r="A109" s="169">
        <f t="shared" si="16"/>
        <v>169</v>
      </c>
      <c r="B109" s="179">
        <v>44173</v>
      </c>
      <c r="C109" s="189">
        <v>19</v>
      </c>
      <c r="D109" s="169">
        <f t="shared" si="14"/>
        <v>1362</v>
      </c>
      <c r="E109" s="170">
        <f t="shared" si="0"/>
        <v>7.2167094867094574</v>
      </c>
      <c r="F109" s="169">
        <f t="shared" si="6"/>
        <v>2.3861092408887088E-2</v>
      </c>
      <c r="G109" s="172">
        <f t="shared" si="7"/>
        <v>29.049264328810946</v>
      </c>
      <c r="H109" s="172">
        <v>26</v>
      </c>
      <c r="I109" s="172">
        <f t="shared" si="11"/>
        <v>1022</v>
      </c>
      <c r="J109" s="172">
        <f t="shared" si="13"/>
        <v>318</v>
      </c>
      <c r="K109" s="377">
        <v>22</v>
      </c>
      <c r="L109" s="418">
        <f t="shared" si="9"/>
        <v>32.142857142857146</v>
      </c>
      <c r="M109" s="386">
        <f t="shared" si="12"/>
        <v>26.345053235671024</v>
      </c>
      <c r="N109" s="178">
        <f t="shared" si="17"/>
        <v>25.074390574192037</v>
      </c>
      <c r="O109" s="177">
        <v>19</v>
      </c>
      <c r="P109" s="400"/>
      <c r="Q109" s="229">
        <v>13</v>
      </c>
      <c r="R109" s="232">
        <f>O109/(O109+Q109)</f>
        <v>0.59375</v>
      </c>
      <c r="S109" s="407"/>
      <c r="T109" s="395"/>
      <c r="U109" s="395"/>
    </row>
    <row r="110" spans="1:21" ht="15.75" customHeight="1" x14ac:dyDescent="0.25">
      <c r="A110" s="169">
        <f t="shared" si="16"/>
        <v>170</v>
      </c>
      <c r="B110" s="179">
        <v>44174</v>
      </c>
      <c r="C110" s="180">
        <v>34</v>
      </c>
      <c r="D110" s="169">
        <f t="shared" si="14"/>
        <v>1396</v>
      </c>
      <c r="E110" s="170">
        <f t="shared" si="0"/>
        <v>7.2413662833223178</v>
      </c>
      <c r="F110" s="169">
        <f t="shared" si="6"/>
        <v>2.079187947838828E-2</v>
      </c>
      <c r="G110" s="172">
        <f t="shared" si="7"/>
        <v>33.337398924441814</v>
      </c>
      <c r="H110" s="172">
        <v>22</v>
      </c>
      <c r="I110" s="172">
        <f t="shared" si="11"/>
        <v>1044</v>
      </c>
      <c r="J110" s="172">
        <f t="shared" si="13"/>
        <v>329</v>
      </c>
      <c r="K110" s="377">
        <v>23</v>
      </c>
      <c r="L110" s="418">
        <f t="shared" si="9"/>
        <v>30.571428571428573</v>
      </c>
      <c r="M110" s="386">
        <f t="shared" si="12"/>
        <v>26.931195257794268</v>
      </c>
      <c r="N110" s="178">
        <f t="shared" si="17"/>
        <v>28.854902348990873</v>
      </c>
      <c r="O110" s="174"/>
      <c r="Q110" s="229"/>
      <c r="R110" s="229"/>
      <c r="S110" s="407"/>
      <c r="T110" s="395"/>
      <c r="U110" s="395"/>
    </row>
    <row r="111" spans="1:21" ht="15.75" customHeight="1" x14ac:dyDescent="0.25">
      <c r="A111" s="169">
        <f t="shared" si="16"/>
        <v>171</v>
      </c>
      <c r="B111" s="179">
        <v>44175</v>
      </c>
      <c r="C111" s="180">
        <v>9</v>
      </c>
      <c r="D111" s="169">
        <f t="shared" si="14"/>
        <v>1405</v>
      </c>
      <c r="E111" s="170">
        <f t="shared" si="0"/>
        <v>7.2477925817678459</v>
      </c>
      <c r="F111" s="169">
        <f t="shared" si="6"/>
        <v>1.7105699210709226E-2</v>
      </c>
      <c r="G111" s="172">
        <f t="shared" si="7"/>
        <v>40.521417570934034</v>
      </c>
      <c r="H111" s="172">
        <v>40</v>
      </c>
      <c r="I111" s="172">
        <f t="shared" si="11"/>
        <v>1084</v>
      </c>
      <c r="J111" s="172">
        <f t="shared" si="13"/>
        <v>298</v>
      </c>
      <c r="K111" s="377">
        <v>23</v>
      </c>
      <c r="L111" s="418">
        <f t="shared" si="9"/>
        <v>26.285714285714285</v>
      </c>
      <c r="M111" s="386">
        <f t="shared" si="12"/>
        <v>28.591682385118759</v>
      </c>
      <c r="N111" s="178">
        <f t="shared" si="17"/>
        <v>34.302693608062263</v>
      </c>
      <c r="O111" s="174"/>
      <c r="Q111" s="229"/>
      <c r="R111" s="229"/>
      <c r="S111" s="407"/>
      <c r="T111" s="395"/>
      <c r="U111" s="395"/>
    </row>
    <row r="112" spans="1:21" ht="15.75" customHeight="1" x14ac:dyDescent="0.25">
      <c r="A112" s="169">
        <f t="shared" si="16"/>
        <v>172</v>
      </c>
      <c r="B112" s="179">
        <v>44176</v>
      </c>
      <c r="C112" s="180">
        <v>58</v>
      </c>
      <c r="D112" s="169">
        <f t="shared" si="14"/>
        <v>1463</v>
      </c>
      <c r="E112" s="170">
        <f t="shared" si="0"/>
        <v>7.2882444010201244</v>
      </c>
      <c r="F112" s="169">
        <f t="shared" si="6"/>
        <v>1.7684974388890464E-2</v>
      </c>
      <c r="G112" s="172">
        <f t="shared" si="7"/>
        <v>39.194129735091607</v>
      </c>
      <c r="H112" s="172">
        <v>40</v>
      </c>
      <c r="I112" s="172">
        <f t="shared" si="11"/>
        <v>1124</v>
      </c>
      <c r="J112" s="172">
        <f t="shared" si="13"/>
        <v>315</v>
      </c>
      <c r="K112" s="377">
        <v>24</v>
      </c>
      <c r="L112" s="418">
        <f t="shared" si="9"/>
        <v>28.428571428571427</v>
      </c>
      <c r="M112" s="386">
        <f t="shared" si="12"/>
        <v>30.339764277973675</v>
      </c>
      <c r="N112" s="178">
        <f t="shared" si="17"/>
        <v>37.684315410155818</v>
      </c>
      <c r="O112" s="174"/>
      <c r="Q112" s="229"/>
      <c r="R112" s="229"/>
      <c r="S112" s="407"/>
      <c r="T112" s="395"/>
      <c r="U112" s="395"/>
    </row>
    <row r="113" spans="1:35" ht="15.75" customHeight="1" x14ac:dyDescent="0.25">
      <c r="A113" s="190">
        <f t="shared" si="16"/>
        <v>173</v>
      </c>
      <c r="B113" s="219">
        <v>44177</v>
      </c>
      <c r="C113" s="220">
        <v>56</v>
      </c>
      <c r="D113" s="190">
        <f t="shared" si="14"/>
        <v>1519</v>
      </c>
      <c r="E113" s="191">
        <f t="shared" si="0"/>
        <v>7.3258075025957732</v>
      </c>
      <c r="F113" s="190">
        <f t="shared" si="6"/>
        <v>2.1298623519231334E-2</v>
      </c>
      <c r="G113" s="192">
        <f t="shared" si="7"/>
        <v>32.544224275060614</v>
      </c>
      <c r="H113" s="192">
        <v>37</v>
      </c>
      <c r="I113" s="192">
        <f t="shared" si="11"/>
        <v>1161</v>
      </c>
      <c r="J113" s="192">
        <f t="shared" si="13"/>
        <v>334</v>
      </c>
      <c r="K113" s="379">
        <v>24</v>
      </c>
      <c r="L113" s="418">
        <f t="shared" si="9"/>
        <v>31</v>
      </c>
      <c r="M113" s="387">
        <f t="shared" si="12"/>
        <v>31.545763175443458</v>
      </c>
      <c r="N113" s="193">
        <f t="shared" si="17"/>
        <v>37.419923860362083</v>
      </c>
      <c r="O113" s="174"/>
      <c r="Q113" s="229"/>
      <c r="R113" s="229"/>
      <c r="S113" s="407"/>
      <c r="T113" s="395"/>
      <c r="U113" s="395"/>
    </row>
    <row r="114" spans="1:35" ht="15.75" customHeight="1" x14ac:dyDescent="0.25">
      <c r="A114" s="221">
        <f t="shared" si="16"/>
        <v>174</v>
      </c>
      <c r="B114" s="222">
        <v>44178</v>
      </c>
      <c r="C114" s="223">
        <v>23</v>
      </c>
      <c r="D114" s="221">
        <f t="shared" si="14"/>
        <v>1542</v>
      </c>
      <c r="E114" s="224">
        <f t="shared" si="0"/>
        <v>7.3408355541232746</v>
      </c>
      <c r="F114" s="221">
        <f t="shared" si="6"/>
        <v>2.4271329366805316E-2</v>
      </c>
      <c r="G114" s="225">
        <f t="shared" si="7"/>
        <v>28.558270133646985</v>
      </c>
      <c r="H114" s="225">
        <v>0</v>
      </c>
      <c r="I114" s="225">
        <f t="shared" si="11"/>
        <v>1161</v>
      </c>
      <c r="J114" s="225">
        <f t="shared" si="13"/>
        <v>357</v>
      </c>
      <c r="K114" s="380">
        <v>24</v>
      </c>
      <c r="L114" s="418">
        <f t="shared" si="9"/>
        <v>30</v>
      </c>
      <c r="M114" s="388">
        <f t="shared" si="12"/>
        <v>32.483249823100842</v>
      </c>
      <c r="N114" s="227">
        <f t="shared" si="17"/>
        <v>33.432208047933067</v>
      </c>
      <c r="O114" s="228"/>
      <c r="P114" s="401"/>
      <c r="Q114" s="229"/>
      <c r="R114" s="229"/>
      <c r="S114" s="407"/>
      <c r="T114" s="395"/>
      <c r="U114" s="395"/>
    </row>
    <row r="115" spans="1:35" ht="15.75" customHeight="1" x14ac:dyDescent="0.25">
      <c r="A115" s="221">
        <f t="shared" si="16"/>
        <v>175</v>
      </c>
      <c r="B115" s="222">
        <v>44179</v>
      </c>
      <c r="C115" s="223">
        <v>22</v>
      </c>
      <c r="D115" s="221">
        <f t="shared" si="14"/>
        <v>1564</v>
      </c>
      <c r="E115" s="224">
        <f t="shared" si="0"/>
        <v>7.3550019211052566</v>
      </c>
      <c r="F115" s="221">
        <f t="shared" si="6"/>
        <v>2.4708241629187087E-2</v>
      </c>
      <c r="G115" s="225">
        <f t="shared" si="7"/>
        <v>28.053278374174219</v>
      </c>
      <c r="H115" s="225">
        <v>0</v>
      </c>
      <c r="I115" s="225">
        <f t="shared" si="11"/>
        <v>1161</v>
      </c>
      <c r="J115" s="225">
        <f t="shared" si="13"/>
        <v>379</v>
      </c>
      <c r="K115" s="380">
        <v>24</v>
      </c>
      <c r="L115" s="418">
        <f t="shared" si="9"/>
        <v>31.571428571428573</v>
      </c>
      <c r="M115" s="388">
        <f t="shared" si="12"/>
        <v>33.036854763165749</v>
      </c>
      <c r="N115" s="227">
        <f t="shared" si="17"/>
        <v>29.718590927627275</v>
      </c>
      <c r="O115" s="228"/>
      <c r="P115" s="401"/>
      <c r="Q115" s="229"/>
      <c r="R115" s="229"/>
      <c r="S115" s="407"/>
      <c r="T115" s="395"/>
      <c r="U115" s="395"/>
    </row>
    <row r="116" spans="1:35" ht="15.75" customHeight="1" x14ac:dyDescent="0.25">
      <c r="A116" s="221">
        <f t="shared" si="16"/>
        <v>176</v>
      </c>
      <c r="B116" s="222">
        <v>44180</v>
      </c>
      <c r="C116" s="223">
        <v>52</v>
      </c>
      <c r="D116" s="221">
        <f t="shared" si="14"/>
        <v>1616</v>
      </c>
      <c r="E116" s="224">
        <f t="shared" si="0"/>
        <v>7.3877092390810404</v>
      </c>
      <c r="F116" s="221">
        <f t="shared" si="6"/>
        <v>2.5215667823362122E-2</v>
      </c>
      <c r="G116" s="225">
        <f t="shared" si="7"/>
        <v>27.488749670066234</v>
      </c>
      <c r="H116" s="225">
        <v>81</v>
      </c>
      <c r="I116" s="225">
        <f t="shared" si="11"/>
        <v>1242</v>
      </c>
      <c r="J116" s="225">
        <f t="shared" si="13"/>
        <v>349</v>
      </c>
      <c r="K116" s="380">
        <v>25</v>
      </c>
      <c r="L116" s="418">
        <f t="shared" si="9"/>
        <v>36.285714285714285</v>
      </c>
      <c r="M116" s="388">
        <f t="shared" si="12"/>
        <v>32.813924097630789</v>
      </c>
      <c r="N116" s="227">
        <f t="shared" si="17"/>
        <v>28.033432725962481</v>
      </c>
      <c r="O116" s="226" t="s">
        <v>1087</v>
      </c>
      <c r="P116" s="402" t="s">
        <v>1088</v>
      </c>
      <c r="Q116" s="229"/>
      <c r="R116" s="229"/>
      <c r="S116" s="407"/>
      <c r="T116" s="395"/>
      <c r="U116" s="395"/>
    </row>
    <row r="117" spans="1:35" ht="15.75" customHeight="1" x14ac:dyDescent="0.25">
      <c r="A117" s="221">
        <f t="shared" si="16"/>
        <v>177</v>
      </c>
      <c r="B117" s="222">
        <v>44181</v>
      </c>
      <c r="C117" s="223">
        <v>28</v>
      </c>
      <c r="D117" s="221">
        <f t="shared" si="14"/>
        <v>1644</v>
      </c>
      <c r="E117" s="224">
        <f t="shared" si="0"/>
        <v>7.404887575616125</v>
      </c>
      <c r="F117" s="221">
        <f t="shared" si="6"/>
        <v>2.4978895577719738E-2</v>
      </c>
      <c r="G117" s="225">
        <f t="shared" si="7"/>
        <v>27.749312550800173</v>
      </c>
      <c r="H117" s="225">
        <v>22</v>
      </c>
      <c r="I117" s="225">
        <f t="shared" si="11"/>
        <v>1264</v>
      </c>
      <c r="J117" s="225">
        <f t="shared" si="13"/>
        <v>355</v>
      </c>
      <c r="K117" s="380">
        <v>25</v>
      </c>
      <c r="L117" s="418">
        <f t="shared" si="9"/>
        <v>35.428571428571431</v>
      </c>
      <c r="M117" s="388">
        <f t="shared" si="12"/>
        <v>32.015626044253409</v>
      </c>
      <c r="N117" s="227">
        <f t="shared" si="17"/>
        <v>27.763780198346875</v>
      </c>
      <c r="O117" s="231">
        <v>16</v>
      </c>
      <c r="P117" s="403">
        <f>28-O117</f>
        <v>12</v>
      </c>
      <c r="Q117" s="229"/>
      <c r="R117" s="229"/>
      <c r="S117" s="228">
        <f>O117/(O117+P117)</f>
        <v>0.5714285714285714</v>
      </c>
      <c r="T117" s="395"/>
      <c r="U117" s="395"/>
    </row>
    <row r="118" spans="1:35" ht="15.75" customHeight="1" x14ac:dyDescent="0.25">
      <c r="A118" s="221">
        <f t="shared" si="16"/>
        <v>178</v>
      </c>
      <c r="B118" s="222">
        <v>44182</v>
      </c>
      <c r="C118" s="223">
        <f>O118+P118</f>
        <v>57</v>
      </c>
      <c r="D118" s="221">
        <f t="shared" si="14"/>
        <v>1701</v>
      </c>
      <c r="E118" s="224">
        <f t="shared" si="0"/>
        <v>7.4389715923958617</v>
      </c>
      <c r="F118" s="221">
        <f t="shared" si="6"/>
        <v>2.3471978754488618E-2</v>
      </c>
      <c r="G118" s="225">
        <f t="shared" si="7"/>
        <v>29.530837080678282</v>
      </c>
      <c r="H118" s="225">
        <v>60</v>
      </c>
      <c r="I118" s="225">
        <f t="shared" si="11"/>
        <v>1324</v>
      </c>
      <c r="J118" s="225">
        <f t="shared" si="13"/>
        <v>352</v>
      </c>
      <c r="K118" s="380">
        <v>25</v>
      </c>
      <c r="L118" s="418">
        <f t="shared" si="9"/>
        <v>42.285714285714285</v>
      </c>
      <c r="M118" s="388">
        <f t="shared" si="12"/>
        <v>30.445543117074013</v>
      </c>
      <c r="N118" s="227">
        <f t="shared" si="17"/>
        <v>28.256299767181563</v>
      </c>
      <c r="O118" s="231">
        <f>31+8</f>
        <v>39</v>
      </c>
      <c r="P118" s="403">
        <v>18</v>
      </c>
      <c r="Q118" s="229"/>
      <c r="R118" s="229"/>
      <c r="S118" s="228">
        <f>O118/(O118+P118)</f>
        <v>0.68421052631578949</v>
      </c>
      <c r="T118" s="395"/>
      <c r="U118" s="395"/>
    </row>
    <row r="119" spans="1:35" ht="15.75" customHeight="1" x14ac:dyDescent="0.25">
      <c r="A119" s="221">
        <f t="shared" si="16"/>
        <v>179</v>
      </c>
      <c r="B119" s="222">
        <v>44183</v>
      </c>
      <c r="C119" s="223">
        <v>48</v>
      </c>
      <c r="D119" s="221">
        <f t="shared" si="14"/>
        <v>1749</v>
      </c>
      <c r="E119" s="224">
        <f t="shared" si="0"/>
        <v>7.4667994750186022</v>
      </c>
      <c r="F119" s="221">
        <f t="shared" si="6"/>
        <v>2.3897630297304628E-2</v>
      </c>
      <c r="G119" s="225">
        <f t="shared" si="7"/>
        <v>29.004849934352031</v>
      </c>
      <c r="H119" s="225">
        <v>0</v>
      </c>
      <c r="I119" s="225">
        <f t="shared" ref="I119:I182" si="18">I118+H119</f>
        <v>1324</v>
      </c>
      <c r="J119" s="225">
        <f t="shared" si="13"/>
        <v>400</v>
      </c>
      <c r="K119" s="380">
        <v>25</v>
      </c>
      <c r="L119" s="418">
        <f t="shared" si="9"/>
        <v>40.857142857142854</v>
      </c>
      <c r="M119" s="388">
        <f t="shared" si="12"/>
        <v>28.989931716968361</v>
      </c>
      <c r="N119" s="227">
        <f t="shared" si="17"/>
        <v>28.761666521943493</v>
      </c>
      <c r="O119" s="231">
        <v>22</v>
      </c>
      <c r="P119" s="403">
        <f>C119-O119</f>
        <v>26</v>
      </c>
      <c r="Q119" s="229"/>
      <c r="R119" s="229"/>
      <c r="S119" s="228">
        <f>O119/(O119+P119)</f>
        <v>0.45833333333333331</v>
      </c>
      <c r="T119" s="395"/>
      <c r="U119" s="395"/>
    </row>
    <row r="120" spans="1:35" ht="15.75" customHeight="1" x14ac:dyDescent="0.25">
      <c r="A120" s="221">
        <f t="shared" si="16"/>
        <v>180</v>
      </c>
      <c r="B120" s="222">
        <v>44184</v>
      </c>
      <c r="C120" s="223">
        <v>78</v>
      </c>
      <c r="D120" s="221">
        <f t="shared" si="14"/>
        <v>1827</v>
      </c>
      <c r="E120" s="224">
        <f t="shared" si="0"/>
        <v>7.5104305563780063</v>
      </c>
      <c r="F120" s="221">
        <f t="shared" si="6"/>
        <v>2.798723099663241E-2</v>
      </c>
      <c r="G120" s="225">
        <f t="shared" si="7"/>
        <v>24.766550883270618</v>
      </c>
      <c r="H120" s="225">
        <v>32</v>
      </c>
      <c r="I120" s="225">
        <f t="shared" si="18"/>
        <v>1356</v>
      </c>
      <c r="J120" s="225">
        <f t="shared" si="13"/>
        <v>446</v>
      </c>
      <c r="K120" s="380">
        <v>25</v>
      </c>
      <c r="L120" s="418">
        <f>AVERAGE(C114:C120)</f>
        <v>44</v>
      </c>
      <c r="M120" s="388">
        <f t="shared" si="12"/>
        <v>27.878835518141216</v>
      </c>
      <c r="N120" s="227">
        <f t="shared" si="17"/>
        <v>27.767412632766977</v>
      </c>
      <c r="O120" s="231">
        <v>43</v>
      </c>
      <c r="P120" s="403">
        <v>35</v>
      </c>
      <c r="Q120" s="229">
        <v>12</v>
      </c>
      <c r="R120" s="232">
        <f>O120/(O120+Q120)</f>
        <v>0.78181818181818186</v>
      </c>
      <c r="S120" s="228">
        <f>O120/(O120+P120)</f>
        <v>0.55128205128205132</v>
      </c>
      <c r="T120" s="395"/>
      <c r="U120" s="395"/>
    </row>
    <row r="121" spans="1:35" ht="15.75" customHeight="1" x14ac:dyDescent="0.25">
      <c r="A121" s="221">
        <f t="shared" si="16"/>
        <v>181</v>
      </c>
      <c r="B121" s="222">
        <v>44185</v>
      </c>
      <c r="C121" s="223">
        <v>0</v>
      </c>
      <c r="D121" s="221">
        <f t="shared" si="14"/>
        <v>1827</v>
      </c>
      <c r="E121" s="224">
        <f t="shared" si="0"/>
        <v>7.5104305563780063</v>
      </c>
      <c r="F121" s="221">
        <f t="shared" si="6"/>
        <v>2.7630015707666353E-2</v>
      </c>
      <c r="G121" s="225">
        <f t="shared" si="7"/>
        <v>25.086745801871601</v>
      </c>
      <c r="H121" s="225">
        <v>40</v>
      </c>
      <c r="I121" s="225">
        <f t="shared" si="18"/>
        <v>1396</v>
      </c>
      <c r="J121" s="225">
        <f t="shared" si="13"/>
        <v>402</v>
      </c>
      <c r="K121" s="380">
        <v>29</v>
      </c>
      <c r="L121" s="418">
        <f t="shared" si="9"/>
        <v>40.714285714285715</v>
      </c>
      <c r="M121" s="388">
        <f t="shared" si="12"/>
        <v>27.382903470744736</v>
      </c>
      <c r="N121" s="227">
        <f t="shared" si="17"/>
        <v>26.286048873164749</v>
      </c>
      <c r="O121" s="231">
        <v>0</v>
      </c>
      <c r="P121" s="403">
        <v>0</v>
      </c>
      <c r="Q121" s="229"/>
      <c r="R121" s="229"/>
      <c r="S121" s="407"/>
      <c r="T121" s="395"/>
      <c r="U121" s="395"/>
    </row>
    <row r="122" spans="1:35" ht="15.75" customHeight="1" x14ac:dyDescent="0.25">
      <c r="A122" s="221">
        <f t="shared" si="16"/>
        <v>182</v>
      </c>
      <c r="B122" s="222">
        <v>44186</v>
      </c>
      <c r="C122" s="223">
        <v>38</v>
      </c>
      <c r="D122" s="221">
        <f t="shared" si="14"/>
        <v>1865</v>
      </c>
      <c r="E122" s="224">
        <f t="shared" si="0"/>
        <v>7.5310163320779155</v>
      </c>
      <c r="F122" s="221">
        <f t="shared" si="6"/>
        <v>2.544522158916188E-2</v>
      </c>
      <c r="G122" s="225">
        <f t="shared" si="7"/>
        <v>27.240760239839449</v>
      </c>
      <c r="H122" s="225">
        <v>0</v>
      </c>
      <c r="I122" s="225">
        <f t="shared" si="18"/>
        <v>1396</v>
      </c>
      <c r="J122" s="225">
        <f t="shared" si="13"/>
        <v>440</v>
      </c>
      <c r="K122" s="380">
        <v>29</v>
      </c>
      <c r="L122" s="418">
        <f t="shared" si="9"/>
        <v>43</v>
      </c>
      <c r="M122" s="388">
        <f t="shared" si="12"/>
        <v>27.266829451554056</v>
      </c>
      <c r="N122" s="227">
        <f t="shared" si="17"/>
        <v>25.698018974993889</v>
      </c>
      <c r="O122" s="231">
        <v>18</v>
      </c>
      <c r="P122" s="403">
        <v>20</v>
      </c>
      <c r="Q122" s="229"/>
      <c r="R122" s="229"/>
      <c r="S122" s="228">
        <f>O122/(O122+P122)</f>
        <v>0.47368421052631576</v>
      </c>
      <c r="T122" s="395"/>
      <c r="U122" s="395"/>
    </row>
    <row r="123" spans="1:35" ht="15.75" customHeight="1" x14ac:dyDescent="0.25">
      <c r="A123" s="221">
        <f t="shared" si="16"/>
        <v>183</v>
      </c>
      <c r="B123" s="222">
        <v>44187</v>
      </c>
      <c r="C123" s="223">
        <v>43</v>
      </c>
      <c r="D123" s="221">
        <f t="shared" si="14"/>
        <v>1908</v>
      </c>
      <c r="E123" s="224">
        <f t="shared" si="0"/>
        <v>7.5538108520082314</v>
      </c>
      <c r="F123" s="221">
        <f t="shared" si="6"/>
        <v>2.4088942496422541E-2</v>
      </c>
      <c r="G123" s="225">
        <f t="shared" si="7"/>
        <v>28.774496043688298</v>
      </c>
      <c r="H123" s="225">
        <v>0</v>
      </c>
      <c r="I123" s="225">
        <f t="shared" si="18"/>
        <v>1396</v>
      </c>
      <c r="J123" s="225">
        <f t="shared" si="13"/>
        <v>483</v>
      </c>
      <c r="K123" s="380">
        <v>29</v>
      </c>
      <c r="L123" s="418">
        <f t="shared" si="9"/>
        <v>41.714285714285715</v>
      </c>
      <c r="M123" s="388">
        <f t="shared" si="12"/>
        <v>27.450507504928634</v>
      </c>
      <c r="N123" s="227">
        <f t="shared" si="17"/>
        <v>27.034000695133116</v>
      </c>
      <c r="O123" s="231">
        <v>22</v>
      </c>
      <c r="P123" s="403">
        <v>21</v>
      </c>
      <c r="Q123" s="229"/>
      <c r="R123" s="229"/>
      <c r="S123" s="228">
        <f>O123/(O123+P123)</f>
        <v>0.51162790697674421</v>
      </c>
      <c r="T123" s="395"/>
      <c r="U123" s="395"/>
    </row>
    <row r="124" spans="1:35" ht="15.75" customHeight="1" x14ac:dyDescent="0.25">
      <c r="A124" s="221">
        <f t="shared" si="16"/>
        <v>184</v>
      </c>
      <c r="B124" s="222">
        <v>44188</v>
      </c>
      <c r="C124" s="223">
        <v>42</v>
      </c>
      <c r="D124" s="221">
        <f t="shared" si="14"/>
        <v>1950</v>
      </c>
      <c r="E124" s="224">
        <f t="shared" si="0"/>
        <v>7.5755846515577927</v>
      </c>
      <c r="F124" s="221">
        <f t="shared" si="6"/>
        <v>2.1587418113034312E-2</v>
      </c>
      <c r="G124" s="225">
        <f t="shared" si="7"/>
        <v>32.108850485525572</v>
      </c>
      <c r="H124" s="225">
        <v>40</v>
      </c>
      <c r="I124" s="225">
        <f t="shared" si="18"/>
        <v>1436</v>
      </c>
      <c r="J124" s="225">
        <f t="shared" si="13"/>
        <v>484</v>
      </c>
      <c r="K124" s="380">
        <v>30</v>
      </c>
      <c r="L124" s="418">
        <f t="shared" si="9"/>
        <v>43.714285714285715</v>
      </c>
      <c r="M124" s="388">
        <f t="shared" si="12"/>
        <v>28.073298638460837</v>
      </c>
      <c r="N124" s="227">
        <f t="shared" si="17"/>
        <v>29.37470225635111</v>
      </c>
      <c r="O124" s="231">
        <v>29</v>
      </c>
      <c r="P124" s="403">
        <v>13</v>
      </c>
      <c r="Q124" s="229"/>
      <c r="R124" s="229"/>
      <c r="S124" s="407"/>
      <c r="T124" s="395"/>
      <c r="U124" s="395"/>
    </row>
    <row r="125" spans="1:35" ht="15.75" customHeight="1" x14ac:dyDescent="0.25">
      <c r="A125" s="221">
        <f t="shared" si="16"/>
        <v>185</v>
      </c>
      <c r="B125" s="222">
        <v>44189</v>
      </c>
      <c r="C125" s="223">
        <v>34</v>
      </c>
      <c r="D125" s="221">
        <f t="shared" si="14"/>
        <v>1984</v>
      </c>
      <c r="E125" s="224">
        <f t="shared" si="0"/>
        <v>7.5928702878448178</v>
      </c>
      <c r="F125" s="221">
        <f t="shared" si="6"/>
        <v>1.9710747302444456E-2</v>
      </c>
      <c r="G125" s="225">
        <f t="shared" si="7"/>
        <v>35.165951342391956</v>
      </c>
      <c r="H125" s="225">
        <v>151</v>
      </c>
      <c r="I125" s="225">
        <f t="shared" si="18"/>
        <v>1587</v>
      </c>
      <c r="J125" s="225">
        <f t="shared" si="13"/>
        <v>366</v>
      </c>
      <c r="K125" s="380">
        <v>31</v>
      </c>
      <c r="L125" s="418">
        <f t="shared" si="9"/>
        <v>40.428571428571431</v>
      </c>
      <c r="M125" s="388">
        <f t="shared" si="12"/>
        <v>28.87831496156279</v>
      </c>
      <c r="N125" s="227">
        <f t="shared" si="17"/>
        <v>32.01643262386861</v>
      </c>
      <c r="O125" s="231">
        <v>30</v>
      </c>
      <c r="P125" s="403">
        <v>4</v>
      </c>
      <c r="Q125" s="229">
        <v>12</v>
      </c>
      <c r="R125" s="229"/>
      <c r="S125" s="407"/>
      <c r="T125" s="395"/>
      <c r="U125" s="395"/>
    </row>
    <row r="126" spans="1:35" ht="15.75" customHeight="1" x14ac:dyDescent="0.25">
      <c r="A126" s="221">
        <f t="shared" si="16"/>
        <v>186</v>
      </c>
      <c r="B126" s="222">
        <v>44190</v>
      </c>
      <c r="C126" s="223">
        <v>0</v>
      </c>
      <c r="D126" s="221">
        <f t="shared" si="14"/>
        <v>1984</v>
      </c>
      <c r="E126" s="224">
        <f t="shared" si="0"/>
        <v>7.5928702878448178</v>
      </c>
      <c r="F126" s="221">
        <f t="shared" si="6"/>
        <v>1.6313106314783381E-2</v>
      </c>
      <c r="G126" s="225">
        <f t="shared" si="7"/>
        <v>42.490201877235144</v>
      </c>
      <c r="H126" s="225">
        <v>0</v>
      </c>
      <c r="I126" s="225">
        <f t="shared" si="18"/>
        <v>1587</v>
      </c>
      <c r="J126" s="225">
        <f t="shared" si="13"/>
        <v>366</v>
      </c>
      <c r="K126" s="380">
        <v>31</v>
      </c>
      <c r="L126" s="418">
        <f t="shared" si="9"/>
        <v>33.571428571428569</v>
      </c>
      <c r="M126" s="388">
        <f t="shared" si="12"/>
        <v>30.804793810546094</v>
      </c>
      <c r="N126" s="227">
        <f t="shared" si="17"/>
        <v>36.588334568384226</v>
      </c>
      <c r="O126" s="233"/>
      <c r="P126" s="404"/>
      <c r="Q126" s="229"/>
      <c r="R126" s="229"/>
      <c r="S126" s="407"/>
      <c r="T126" s="395"/>
      <c r="U126" s="395"/>
    </row>
    <row r="127" spans="1:35" ht="15.75" customHeight="1" x14ac:dyDescent="0.25">
      <c r="A127" s="221">
        <f t="shared" si="16"/>
        <v>187</v>
      </c>
      <c r="B127" s="222">
        <v>44191</v>
      </c>
      <c r="C127" s="223">
        <v>30</v>
      </c>
      <c r="D127" s="221">
        <f t="shared" si="14"/>
        <v>2014</v>
      </c>
      <c r="E127" s="224">
        <f t="shared" si="0"/>
        <v>7.6078780732785072</v>
      </c>
      <c r="F127" s="221">
        <f t="shared" si="6"/>
        <v>1.6253924931139054E-2</v>
      </c>
      <c r="G127" s="225">
        <f t="shared" si="7"/>
        <v>42.644910905920518</v>
      </c>
      <c r="H127" s="225">
        <v>0</v>
      </c>
      <c r="I127" s="225">
        <f t="shared" si="18"/>
        <v>1587</v>
      </c>
      <c r="J127" s="225">
        <f t="shared" si="13"/>
        <v>396</v>
      </c>
      <c r="K127" s="380">
        <v>31</v>
      </c>
      <c r="L127" s="418">
        <f>AVERAGE(C121:C127)</f>
        <v>26.714285714285715</v>
      </c>
      <c r="M127" s="388">
        <f t="shared" si="12"/>
        <v>33.358845242353219</v>
      </c>
      <c r="N127" s="227">
        <f t="shared" si="17"/>
        <v>40.100354708515873</v>
      </c>
      <c r="O127" s="233"/>
      <c r="P127" s="404"/>
      <c r="Q127" s="229"/>
      <c r="R127" s="229"/>
      <c r="S127" s="407"/>
      <c r="T127" s="395"/>
      <c r="U127" s="395"/>
      <c r="AH127" s="344">
        <v>44155</v>
      </c>
      <c r="AI127" s="164">
        <v>1</v>
      </c>
    </row>
    <row r="128" spans="1:35" ht="15.75" customHeight="1" x14ac:dyDescent="0.25">
      <c r="A128" s="221">
        <f t="shared" si="16"/>
        <v>188</v>
      </c>
      <c r="B128" s="222">
        <v>44192</v>
      </c>
      <c r="C128" s="223">
        <v>0</v>
      </c>
      <c r="D128" s="221">
        <f t="shared" si="14"/>
        <v>2014</v>
      </c>
      <c r="E128" s="224">
        <f t="shared" si="0"/>
        <v>7.6078780732785072</v>
      </c>
      <c r="F128" s="221">
        <f t="shared" si="6"/>
        <v>1.2714475086762553E-2</v>
      </c>
      <c r="G128" s="225">
        <f t="shared" si="7"/>
        <v>54.516381984310385</v>
      </c>
      <c r="H128" s="225">
        <v>13</v>
      </c>
      <c r="I128" s="225">
        <f t="shared" si="18"/>
        <v>1600</v>
      </c>
      <c r="J128" s="225">
        <f t="shared" si="13"/>
        <v>382</v>
      </c>
      <c r="K128" s="380">
        <v>32</v>
      </c>
      <c r="L128" s="418">
        <f t="shared" si="9"/>
        <v>26.714285714285715</v>
      </c>
      <c r="M128" s="388">
        <f t="shared" si="12"/>
        <v>37.563078982701619</v>
      </c>
      <c r="N128" s="227">
        <f t="shared" si="17"/>
        <v>46.550498255822014</v>
      </c>
      <c r="O128" s="233"/>
      <c r="P128" s="404"/>
      <c r="Q128" s="229"/>
      <c r="R128" s="229"/>
      <c r="S128" s="407"/>
      <c r="T128" s="395"/>
      <c r="U128" s="395"/>
      <c r="AH128" s="344">
        <v>44156</v>
      </c>
      <c r="AI128" s="164">
        <v>2</v>
      </c>
    </row>
    <row r="129" spans="1:35" ht="15.75" customHeight="1" x14ac:dyDescent="0.25">
      <c r="A129" s="221">
        <f t="shared" si="16"/>
        <v>189</v>
      </c>
      <c r="B129" s="222">
        <v>44193</v>
      </c>
      <c r="C129" s="223">
        <v>40</v>
      </c>
      <c r="D129" s="221">
        <f t="shared" si="14"/>
        <v>2054</v>
      </c>
      <c r="E129" s="224">
        <f t="shared" si="0"/>
        <v>7.6275443904885032</v>
      </c>
      <c r="F129" s="221">
        <f t="shared" si="6"/>
        <v>1.074268729699763E-2</v>
      </c>
      <c r="G129" s="225">
        <f t="shared" si="7"/>
        <v>64.522699153094237</v>
      </c>
      <c r="H129" s="225">
        <v>0</v>
      </c>
      <c r="I129" s="225">
        <f t="shared" si="18"/>
        <v>1600</v>
      </c>
      <c r="J129" s="225">
        <f t="shared" si="13"/>
        <v>421</v>
      </c>
      <c r="K129" s="380">
        <v>33</v>
      </c>
      <c r="L129" s="418">
        <f t="shared" si="9"/>
        <v>27</v>
      </c>
      <c r="M129" s="388">
        <f t="shared" si="12"/>
        <v>42.889070256023729</v>
      </c>
      <c r="N129" s="227">
        <f t="shared" si="17"/>
        <v>53.894664014441709</v>
      </c>
      <c r="O129" s="233"/>
      <c r="P129" s="404"/>
      <c r="Q129" s="229"/>
      <c r="R129" s="229"/>
      <c r="S129" s="407"/>
      <c r="T129" s="395"/>
      <c r="U129" s="395"/>
      <c r="AH129" s="344">
        <v>44157</v>
      </c>
      <c r="AI129" s="164">
        <v>9</v>
      </c>
    </row>
    <row r="130" spans="1:35" ht="15.75" customHeight="1" x14ac:dyDescent="0.25">
      <c r="A130" s="221">
        <f t="shared" si="16"/>
        <v>190</v>
      </c>
      <c r="B130" s="222">
        <v>44194</v>
      </c>
      <c r="C130" s="223">
        <v>49</v>
      </c>
      <c r="D130" s="221">
        <f t="shared" si="14"/>
        <v>2103</v>
      </c>
      <c r="E130" s="224">
        <f t="shared" si="0"/>
        <v>7.6511201757027001</v>
      </c>
      <c r="F130" s="221">
        <f t="shared" si="6"/>
        <v>1.110580582699223E-2</v>
      </c>
      <c r="G130" s="225">
        <f t="shared" si="7"/>
        <v>62.413046955609289</v>
      </c>
      <c r="H130" s="225">
        <v>35</v>
      </c>
      <c r="I130" s="225">
        <f t="shared" si="18"/>
        <v>1635</v>
      </c>
      <c r="J130" s="225">
        <f t="shared" si="13"/>
        <v>434</v>
      </c>
      <c r="K130" s="380">
        <v>34</v>
      </c>
      <c r="L130" s="418">
        <f t="shared" si="9"/>
        <v>27.857142857142858</v>
      </c>
      <c r="M130" s="388">
        <f t="shared" si="12"/>
        <v>47.694577529155303</v>
      </c>
      <c r="N130" s="227">
        <f t="shared" si="17"/>
        <v>60.484042697671306</v>
      </c>
      <c r="O130" s="226">
        <v>26</v>
      </c>
      <c r="P130" s="380">
        <f>49-26</f>
        <v>23</v>
      </c>
      <c r="Q130" s="229"/>
      <c r="R130" s="229"/>
      <c r="S130" s="407"/>
      <c r="T130" s="395"/>
      <c r="U130" s="395"/>
      <c r="AH130" s="344">
        <v>44159</v>
      </c>
      <c r="AI130" s="164">
        <v>3</v>
      </c>
    </row>
    <row r="131" spans="1:35" ht="15.75" customHeight="1" x14ac:dyDescent="0.25">
      <c r="A131" s="221">
        <f t="shared" si="16"/>
        <v>191</v>
      </c>
      <c r="B131" s="222">
        <v>44195</v>
      </c>
      <c r="C131" s="223">
        <v>26</v>
      </c>
      <c r="D131" s="221">
        <f t="shared" si="14"/>
        <v>2129</v>
      </c>
      <c r="E131" s="224">
        <f t="shared" si="0"/>
        <v>7.6634076648934792</v>
      </c>
      <c r="F131" s="221">
        <f t="shared" si="6"/>
        <v>1.2420650859705182E-2</v>
      </c>
      <c r="G131" s="225">
        <f t="shared" si="7"/>
        <v>55.806027267752853</v>
      </c>
      <c r="H131" s="225">
        <v>49</v>
      </c>
      <c r="I131" s="225">
        <f t="shared" si="18"/>
        <v>1684</v>
      </c>
      <c r="J131" s="225">
        <f t="shared" si="13"/>
        <v>411</v>
      </c>
      <c r="K131" s="380">
        <v>34</v>
      </c>
      <c r="L131" s="418">
        <f t="shared" si="9"/>
        <v>25.571428571428573</v>
      </c>
      <c r="M131" s="388">
        <f t="shared" si="12"/>
        <v>51.079888498044916</v>
      </c>
      <c r="N131" s="227">
        <f t="shared" si="17"/>
        <v>60.913924458818791</v>
      </c>
      <c r="O131" s="233"/>
      <c r="P131" s="404"/>
      <c r="Q131" s="229"/>
      <c r="R131" s="229"/>
      <c r="S131" s="407"/>
      <c r="T131" s="395"/>
      <c r="U131" s="395"/>
      <c r="AH131" s="344">
        <v>44160</v>
      </c>
      <c r="AI131" s="164">
        <v>1</v>
      </c>
    </row>
    <row r="132" spans="1:35" ht="15.75" customHeight="1" x14ac:dyDescent="0.25">
      <c r="A132" s="221">
        <f t="shared" si="16"/>
        <v>192</v>
      </c>
      <c r="B132" s="222">
        <v>44196</v>
      </c>
      <c r="C132" s="223">
        <v>36</v>
      </c>
      <c r="D132" s="221">
        <f t="shared" si="14"/>
        <v>2165</v>
      </c>
      <c r="E132" s="224">
        <f t="shared" si="0"/>
        <v>7.6801756404365902</v>
      </c>
      <c r="F132" s="221">
        <f t="shared" si="6"/>
        <v>1.486490512248051E-2</v>
      </c>
      <c r="G132" s="225">
        <f t="shared" si="7"/>
        <v>46.629774953066075</v>
      </c>
      <c r="H132" s="225">
        <v>45</v>
      </c>
      <c r="I132" s="225">
        <f t="shared" si="18"/>
        <v>1729</v>
      </c>
      <c r="J132" s="225">
        <f t="shared" si="13"/>
        <v>402</v>
      </c>
      <c r="K132" s="380">
        <v>34</v>
      </c>
      <c r="L132" s="418">
        <f t="shared" si="9"/>
        <v>25.857142857142858</v>
      </c>
      <c r="M132" s="388">
        <f t="shared" si="12"/>
        <v>52.717577585284076</v>
      </c>
      <c r="N132" s="227">
        <f t="shared" si="17"/>
        <v>54.949616392142737</v>
      </c>
      <c r="O132" s="231">
        <v>29</v>
      </c>
      <c r="P132" s="403">
        <v>7</v>
      </c>
      <c r="Q132" s="229"/>
      <c r="R132" s="229"/>
      <c r="S132" s="407"/>
      <c r="T132" s="395"/>
      <c r="U132" s="395"/>
      <c r="AH132" s="344">
        <v>44161</v>
      </c>
      <c r="AI132" s="164">
        <v>1</v>
      </c>
    </row>
    <row r="133" spans="1:35" ht="15.75" customHeight="1" x14ac:dyDescent="0.25">
      <c r="A133" s="221">
        <f t="shared" si="16"/>
        <v>193</v>
      </c>
      <c r="B133" s="222">
        <v>44197</v>
      </c>
      <c r="C133" s="223">
        <v>0</v>
      </c>
      <c r="D133" s="221">
        <f t="shared" si="14"/>
        <v>2165</v>
      </c>
      <c r="E133" s="224">
        <f t="shared" si="0"/>
        <v>7.6801756404365902</v>
      </c>
      <c r="F133" s="221">
        <f t="shared" si="6"/>
        <v>1.4191111078406824E-2</v>
      </c>
      <c r="G133" s="225">
        <f t="shared" si="7"/>
        <v>48.843756963796665</v>
      </c>
      <c r="H133" s="225">
        <v>0</v>
      </c>
      <c r="I133" s="225">
        <f t="shared" si="18"/>
        <v>1729</v>
      </c>
      <c r="J133" s="225">
        <f t="shared" si="13"/>
        <v>402</v>
      </c>
      <c r="K133" s="380">
        <v>34</v>
      </c>
      <c r="L133" s="418">
        <f t="shared" si="9"/>
        <v>25.857142857142858</v>
      </c>
      <c r="M133" s="388">
        <f t="shared" si="12"/>
        <v>53.625228311935707</v>
      </c>
      <c r="N133" s="227">
        <f t="shared" si="17"/>
        <v>50.4265197282052</v>
      </c>
      <c r="O133" s="231"/>
      <c r="P133" s="403"/>
      <c r="Q133" s="229"/>
      <c r="R133" s="229"/>
      <c r="S133" s="407"/>
      <c r="T133" s="395"/>
      <c r="U133" s="395"/>
      <c r="V133" s="437">
        <f>AVERAGE(C120:C133)</f>
        <v>29.714285714285715</v>
      </c>
      <c r="AH133" s="344">
        <v>44162</v>
      </c>
      <c r="AI133" s="164">
        <v>3</v>
      </c>
    </row>
    <row r="134" spans="1:35" ht="15.75" customHeight="1" x14ac:dyDescent="0.25">
      <c r="A134" s="221">
        <f t="shared" si="16"/>
        <v>194</v>
      </c>
      <c r="B134" s="222">
        <v>44198</v>
      </c>
      <c r="C134" s="223">
        <v>48</v>
      </c>
      <c r="D134" s="221">
        <f t="shared" si="14"/>
        <v>2213</v>
      </c>
      <c r="E134" s="224">
        <f t="shared" si="0"/>
        <v>7.7021043400510498</v>
      </c>
      <c r="F134" s="221">
        <f t="shared" si="6"/>
        <v>1.4892741605274715E-2</v>
      </c>
      <c r="G134" s="225">
        <f t="shared" si="7"/>
        <v>46.542617802114165</v>
      </c>
      <c r="H134" s="225">
        <v>0</v>
      </c>
      <c r="I134" s="225">
        <f t="shared" si="18"/>
        <v>1729</v>
      </c>
      <c r="J134" s="225">
        <f t="shared" si="13"/>
        <v>450</v>
      </c>
      <c r="K134" s="380">
        <v>34</v>
      </c>
      <c r="L134" s="418">
        <f t="shared" si="9"/>
        <v>28.428571428571427</v>
      </c>
      <c r="M134" s="388">
        <f t="shared" si="12"/>
        <v>54.182043582820519</v>
      </c>
      <c r="N134" s="227">
        <f t="shared" si="17"/>
        <v>47.338716572992304</v>
      </c>
      <c r="O134" s="231">
        <v>48</v>
      </c>
      <c r="P134" s="403">
        <v>0</v>
      </c>
      <c r="Q134" s="229"/>
      <c r="R134" s="229"/>
      <c r="S134" s="407"/>
      <c r="T134" s="395"/>
      <c r="U134" s="395"/>
      <c r="V134" s="437">
        <f t="shared" ref="V134:V197" si="19">AVERAGE(C121:C134)</f>
        <v>27.571428571428573</v>
      </c>
      <c r="AH134" s="344">
        <v>44163</v>
      </c>
      <c r="AI134" s="164">
        <v>8</v>
      </c>
    </row>
    <row r="135" spans="1:35" ht="15.75" customHeight="1" x14ac:dyDescent="0.25">
      <c r="A135" s="221">
        <f t="shared" si="16"/>
        <v>195</v>
      </c>
      <c r="B135" s="222">
        <v>44199</v>
      </c>
      <c r="C135" s="223">
        <v>0</v>
      </c>
      <c r="D135" s="221">
        <f t="shared" si="14"/>
        <v>2213</v>
      </c>
      <c r="E135" s="224">
        <f t="shared" si="0"/>
        <v>7.7021043400510498</v>
      </c>
      <c r="F135" s="221">
        <f t="shared" si="6"/>
        <v>1.2229148318837511E-2</v>
      </c>
      <c r="G135" s="225">
        <f t="shared" si="7"/>
        <v>56.679922631426152</v>
      </c>
      <c r="H135" s="225">
        <v>108</v>
      </c>
      <c r="I135" s="225">
        <f t="shared" si="18"/>
        <v>1837</v>
      </c>
      <c r="J135" s="225">
        <f t="shared" si="13"/>
        <v>342</v>
      </c>
      <c r="K135" s="380">
        <v>34</v>
      </c>
      <c r="L135" s="418">
        <f t="shared" si="9"/>
        <v>28.428571428571427</v>
      </c>
      <c r="M135" s="388">
        <f t="shared" si="12"/>
        <v>54.491120818122781</v>
      </c>
      <c r="N135" s="227">
        <f t="shared" si="17"/>
        <v>50.688765799112332</v>
      </c>
      <c r="O135" s="231"/>
      <c r="P135" s="403"/>
      <c r="Q135" s="229"/>
      <c r="R135" s="229"/>
      <c r="S135" s="407"/>
      <c r="T135" s="395"/>
      <c r="U135" s="395"/>
      <c r="V135" s="437">
        <f t="shared" si="19"/>
        <v>27.571428571428573</v>
      </c>
      <c r="AH135" s="344">
        <v>44165</v>
      </c>
      <c r="AI135" s="164">
        <v>3</v>
      </c>
    </row>
    <row r="136" spans="1:35" ht="15.75" customHeight="1" x14ac:dyDescent="0.25">
      <c r="A136" s="221">
        <f t="shared" si="16"/>
        <v>196</v>
      </c>
      <c r="B136" s="222">
        <v>44200</v>
      </c>
      <c r="C136" s="223">
        <v>28</v>
      </c>
      <c r="D136" s="221">
        <f t="shared" si="14"/>
        <v>2241</v>
      </c>
      <c r="E136" s="224">
        <f t="shared" si="0"/>
        <v>7.7146774738009274</v>
      </c>
      <c r="F136" s="221">
        <f t="shared" si="6"/>
        <v>1.0356926579438668E-2</v>
      </c>
      <c r="G136" s="225">
        <f t="shared" si="7"/>
        <v>66.925952911168849</v>
      </c>
      <c r="H136" s="225">
        <v>0</v>
      </c>
      <c r="I136" s="225">
        <f t="shared" si="18"/>
        <v>1837</v>
      </c>
      <c r="J136" s="225">
        <f t="shared" si="13"/>
        <v>370</v>
      </c>
      <c r="K136" s="380">
        <v>34</v>
      </c>
      <c r="L136" s="418">
        <f t="shared" si="9"/>
        <v>26.714285714285715</v>
      </c>
      <c r="M136" s="388">
        <f t="shared" si="12"/>
        <v>54.834442783562011</v>
      </c>
      <c r="N136" s="227">
        <f t="shared" si="17"/>
        <v>56.716164448236384</v>
      </c>
      <c r="O136" s="231">
        <v>24</v>
      </c>
      <c r="P136" s="403">
        <v>4</v>
      </c>
      <c r="Q136" s="229"/>
      <c r="R136" s="229"/>
      <c r="S136" s="407"/>
      <c r="T136" s="395"/>
      <c r="U136" s="395"/>
      <c r="V136" s="437">
        <f t="shared" si="19"/>
        <v>26.857142857142858</v>
      </c>
      <c r="AH136" s="344">
        <v>44166</v>
      </c>
      <c r="AI136" s="164">
        <v>4</v>
      </c>
    </row>
    <row r="137" spans="1:35" ht="15.75" customHeight="1" x14ac:dyDescent="0.25">
      <c r="A137" s="221">
        <f t="shared" si="16"/>
        <v>197</v>
      </c>
      <c r="B137" s="222">
        <v>44201</v>
      </c>
      <c r="C137" s="223">
        <v>40</v>
      </c>
      <c r="D137" s="221">
        <f t="shared" si="14"/>
        <v>2281</v>
      </c>
      <c r="E137" s="224">
        <f t="shared" si="0"/>
        <v>7.7323692222843876</v>
      </c>
      <c r="F137" s="221">
        <f t="shared" si="6"/>
        <v>1.0636322804137828E-2</v>
      </c>
      <c r="G137" s="225">
        <f t="shared" si="7"/>
        <v>65.167933817342558</v>
      </c>
      <c r="H137" s="225">
        <v>38</v>
      </c>
      <c r="I137" s="225">
        <f t="shared" si="18"/>
        <v>1875</v>
      </c>
      <c r="J137" s="225">
        <f t="shared" si="13"/>
        <v>371</v>
      </c>
      <c r="K137" s="380">
        <v>35</v>
      </c>
      <c r="L137" s="418">
        <f t="shared" si="9"/>
        <v>25.428571428571427</v>
      </c>
      <c r="M137" s="388">
        <f t="shared" si="12"/>
        <v>55.227998049523897</v>
      </c>
      <c r="N137" s="227">
        <f t="shared" si="17"/>
        <v>62.924603119979189</v>
      </c>
      <c r="O137" s="231">
        <v>37</v>
      </c>
      <c r="P137" s="403">
        <v>3</v>
      </c>
      <c r="Q137" s="229"/>
      <c r="R137" s="229"/>
      <c r="S137" s="407"/>
      <c r="T137" s="395"/>
      <c r="U137" s="395"/>
      <c r="V137" s="437">
        <f t="shared" si="19"/>
        <v>26.642857142857142</v>
      </c>
      <c r="AH137" s="344">
        <v>44167</v>
      </c>
      <c r="AI137" s="164">
        <v>10</v>
      </c>
    </row>
    <row r="138" spans="1:35" ht="15.75" customHeight="1" x14ac:dyDescent="0.25">
      <c r="A138" s="221">
        <f t="shared" si="16"/>
        <v>198</v>
      </c>
      <c r="B138" s="222">
        <v>44202</v>
      </c>
      <c r="C138" s="223">
        <v>43</v>
      </c>
      <c r="D138" s="221">
        <f t="shared" si="14"/>
        <v>2324</v>
      </c>
      <c r="E138" s="224">
        <f t="shared" si="0"/>
        <v>7.7510451179718016</v>
      </c>
      <c r="F138" s="221">
        <f t="shared" si="6"/>
        <v>1.1770311787539527E-2</v>
      </c>
      <c r="G138" s="225">
        <f t="shared" si="7"/>
        <v>58.889449410655004</v>
      </c>
      <c r="H138" s="225">
        <v>0</v>
      </c>
      <c r="I138" s="225">
        <f t="shared" si="18"/>
        <v>1875</v>
      </c>
      <c r="J138" s="225">
        <f t="shared" si="13"/>
        <v>414</v>
      </c>
      <c r="K138" s="380">
        <v>35</v>
      </c>
      <c r="L138" s="418">
        <f>AVERAGE(C132:C138)</f>
        <v>27.857142857142858</v>
      </c>
      <c r="M138" s="388">
        <f t="shared" si="12"/>
        <v>55.668486927081354</v>
      </c>
      <c r="N138" s="227">
        <f t="shared" si="17"/>
        <v>63.661112046388801</v>
      </c>
      <c r="O138" s="231">
        <v>20</v>
      </c>
      <c r="P138" s="403">
        <v>23</v>
      </c>
      <c r="Q138" s="229"/>
      <c r="R138" s="229"/>
      <c r="S138" s="407"/>
      <c r="T138" s="395"/>
      <c r="U138" s="395"/>
      <c r="V138" s="437">
        <f t="shared" si="19"/>
        <v>26.714285714285715</v>
      </c>
      <c r="AH138" s="344">
        <v>44168</v>
      </c>
      <c r="AI138" s="164">
        <v>2</v>
      </c>
    </row>
    <row r="139" spans="1:35" ht="15.75" customHeight="1" x14ac:dyDescent="0.25">
      <c r="A139" s="221">
        <f t="shared" si="16"/>
        <v>199</v>
      </c>
      <c r="B139" s="222">
        <v>44203</v>
      </c>
      <c r="C139" s="223">
        <v>19</v>
      </c>
      <c r="D139" s="221">
        <f t="shared" si="14"/>
        <v>2343</v>
      </c>
      <c r="E139" s="224">
        <f t="shared" si="0"/>
        <v>7.7591874385077952</v>
      </c>
      <c r="F139" s="221">
        <f t="shared" si="6"/>
        <v>1.3042208296016307E-2</v>
      </c>
      <c r="G139" s="225">
        <f t="shared" si="7"/>
        <v>53.146458393220456</v>
      </c>
      <c r="H139" s="225">
        <v>52</v>
      </c>
      <c r="I139" s="225">
        <f t="shared" si="18"/>
        <v>1927</v>
      </c>
      <c r="J139" s="225">
        <f t="shared" si="13"/>
        <v>381</v>
      </c>
      <c r="K139" s="380">
        <v>35</v>
      </c>
      <c r="L139" s="418">
        <f t="shared" si="9"/>
        <v>25.428571428571427</v>
      </c>
      <c r="M139" s="388">
        <f t="shared" si="12"/>
        <v>56.59944170424626</v>
      </c>
      <c r="N139" s="227">
        <f t="shared" si="17"/>
        <v>59.067947207072677</v>
      </c>
      <c r="O139" s="231">
        <v>16</v>
      </c>
      <c r="P139" s="403">
        <v>3</v>
      </c>
      <c r="Q139" s="229"/>
      <c r="R139" s="229"/>
      <c r="S139" s="407"/>
      <c r="T139" s="395"/>
      <c r="U139" s="395"/>
      <c r="V139" s="437">
        <f t="shared" si="19"/>
        <v>25.642857142857142</v>
      </c>
      <c r="AH139" s="344">
        <v>44169</v>
      </c>
      <c r="AI139" s="164">
        <v>9</v>
      </c>
    </row>
    <row r="140" spans="1:35" ht="15.75" customHeight="1" x14ac:dyDescent="0.25">
      <c r="A140" s="221">
        <f t="shared" si="16"/>
        <v>200</v>
      </c>
      <c r="B140" s="222">
        <v>44204</v>
      </c>
      <c r="C140" s="223">
        <v>23</v>
      </c>
      <c r="D140" s="221">
        <f t="shared" si="14"/>
        <v>2366</v>
      </c>
      <c r="E140" s="224">
        <f t="shared" si="0"/>
        <v>7.7689560445383323</v>
      </c>
      <c r="F140" s="221">
        <f t="shared" si="6"/>
        <v>1.2538891233793306E-2</v>
      </c>
      <c r="G140" s="225">
        <f t="shared" si="7"/>
        <v>55.279782529085082</v>
      </c>
      <c r="H140" s="225">
        <v>67</v>
      </c>
      <c r="I140" s="225">
        <f t="shared" si="18"/>
        <v>1994</v>
      </c>
      <c r="J140" s="225">
        <f t="shared" si="13"/>
        <v>337</v>
      </c>
      <c r="K140" s="380">
        <v>35</v>
      </c>
      <c r="L140" s="418">
        <f t="shared" si="9"/>
        <v>28.714285714285715</v>
      </c>
      <c r="M140" s="388">
        <f t="shared" si="12"/>
        <v>57.518873927858898</v>
      </c>
      <c r="N140" s="227">
        <f t="shared" si="17"/>
        <v>55.771896777653517</v>
      </c>
      <c r="O140" s="231">
        <v>17</v>
      </c>
      <c r="P140" s="403">
        <v>6</v>
      </c>
      <c r="Q140" s="229"/>
      <c r="R140" s="229"/>
      <c r="S140" s="407"/>
      <c r="T140" s="395"/>
      <c r="U140" s="395"/>
      <c r="V140" s="437">
        <f t="shared" si="19"/>
        <v>27.285714285714285</v>
      </c>
      <c r="AH140" s="344">
        <v>44170</v>
      </c>
      <c r="AI140" s="164">
        <v>2</v>
      </c>
    </row>
    <row r="141" spans="1:35" ht="15.75" customHeight="1" x14ac:dyDescent="0.25">
      <c r="A141" s="221">
        <f t="shared" si="16"/>
        <v>201</v>
      </c>
      <c r="B141" s="222">
        <v>44205</v>
      </c>
      <c r="C141" s="223">
        <f>O141+P141</f>
        <v>60</v>
      </c>
      <c r="D141" s="221">
        <f t="shared" si="14"/>
        <v>2426</v>
      </c>
      <c r="E141" s="224">
        <f t="shared" si="0"/>
        <v>7.7939990895039957</v>
      </c>
      <c r="F141" s="221">
        <f t="shared" si="6"/>
        <v>1.4680700216323395E-2</v>
      </c>
      <c r="G141" s="225">
        <f t="shared" si="7"/>
        <v>47.214858306910898</v>
      </c>
      <c r="H141" s="225">
        <v>44</v>
      </c>
      <c r="I141" s="225">
        <f t="shared" si="18"/>
        <v>2038</v>
      </c>
      <c r="J141" s="225">
        <f t="shared" si="13"/>
        <v>350</v>
      </c>
      <c r="K141" s="380">
        <v>38</v>
      </c>
      <c r="L141" s="418">
        <f t="shared" si="9"/>
        <v>30.428571428571427</v>
      </c>
      <c r="M141" s="388">
        <f t="shared" si="12"/>
        <v>57.614908285687008</v>
      </c>
      <c r="N141" s="227">
        <f t="shared" si="17"/>
        <v>51.880366409738805</v>
      </c>
      <c r="O141" s="231">
        <v>43</v>
      </c>
      <c r="P141" s="403">
        <v>17</v>
      </c>
      <c r="Q141" s="234">
        <f t="shared" ref="Q141:Q221" si="20">SUM(C128:C141)/82250*100000</f>
        <v>500.9118541033435</v>
      </c>
      <c r="R141" s="235">
        <f t="shared" ref="R141:R204" si="21">SUM(C128:C141)/SUM(C114:C127)</f>
        <v>0.83232323232323235</v>
      </c>
      <c r="S141" s="407"/>
      <c r="T141" s="395"/>
      <c r="U141" s="395"/>
      <c r="V141" s="437">
        <f t="shared" si="19"/>
        <v>29.428571428571427</v>
      </c>
      <c r="AH141" s="344">
        <v>44172</v>
      </c>
      <c r="AI141" s="164">
        <v>5</v>
      </c>
    </row>
    <row r="142" spans="1:35" ht="15.75" customHeight="1" x14ac:dyDescent="0.25">
      <c r="A142" s="221">
        <f t="shared" si="16"/>
        <v>202</v>
      </c>
      <c r="B142" s="222">
        <v>44206</v>
      </c>
      <c r="C142" s="223">
        <f>O142+P142</f>
        <v>0</v>
      </c>
      <c r="D142" s="221">
        <f t="shared" si="14"/>
        <v>2426</v>
      </c>
      <c r="E142" s="224">
        <f t="shared" si="0"/>
        <v>7.7939990895039957</v>
      </c>
      <c r="F142" s="221">
        <f t="shared" si="6"/>
        <v>1.3540553861248274E-2</v>
      </c>
      <c r="G142" s="225">
        <f t="shared" si="7"/>
        <v>51.190459981379632</v>
      </c>
      <c r="H142" s="225"/>
      <c r="I142" s="225">
        <f t="shared" si="18"/>
        <v>2038</v>
      </c>
      <c r="J142" s="225">
        <f t="shared" si="13"/>
        <v>349</v>
      </c>
      <c r="K142" s="380">
        <v>39</v>
      </c>
      <c r="L142" s="418">
        <f t="shared" si="9"/>
        <v>30.428571428571427</v>
      </c>
      <c r="M142" s="388">
        <f t="shared" si="12"/>
        <v>56.830699335680364</v>
      </c>
      <c r="N142" s="227">
        <f t="shared" si="17"/>
        <v>51.228366939125202</v>
      </c>
      <c r="O142" s="231"/>
      <c r="P142" s="403"/>
      <c r="Q142" s="234">
        <f t="shared" si="20"/>
        <v>500.9118541033435</v>
      </c>
      <c r="R142" s="235">
        <f t="shared" si="21"/>
        <v>0.8728813559322034</v>
      </c>
      <c r="S142" s="407"/>
      <c r="T142" s="395"/>
      <c r="U142" s="395"/>
      <c r="V142" s="437">
        <f t="shared" si="19"/>
        <v>29.428571428571427</v>
      </c>
      <c r="AH142" s="344">
        <v>44176</v>
      </c>
      <c r="AI142" s="164">
        <v>3</v>
      </c>
    </row>
    <row r="143" spans="1:35" ht="15.75" customHeight="1" x14ac:dyDescent="0.25">
      <c r="A143" s="221">
        <f t="shared" si="16"/>
        <v>203</v>
      </c>
      <c r="B143" s="222">
        <v>44207</v>
      </c>
      <c r="C143" s="223">
        <f>O143+P143</f>
        <v>19</v>
      </c>
      <c r="D143" s="221">
        <f t="shared" si="14"/>
        <v>2445</v>
      </c>
      <c r="E143" s="224">
        <f t="shared" si="0"/>
        <v>7.8018004019089728</v>
      </c>
      <c r="F143" s="221">
        <f t="shared" si="6"/>
        <v>1.1750469033369435E-2</v>
      </c>
      <c r="G143" s="225">
        <f t="shared" si="7"/>
        <v>58.98889470637463</v>
      </c>
      <c r="H143" s="225">
        <v>0</v>
      </c>
      <c r="I143" s="225">
        <f t="shared" si="18"/>
        <v>2038</v>
      </c>
      <c r="J143" s="225">
        <f t="shared" si="13"/>
        <v>368</v>
      </c>
      <c r="K143" s="380">
        <v>39</v>
      </c>
      <c r="L143" s="418">
        <f t="shared" si="9"/>
        <v>29.142857142857142</v>
      </c>
      <c r="M143" s="388">
        <f t="shared" si="12"/>
        <v>55.696833877852612</v>
      </c>
      <c r="N143" s="227">
        <f t="shared" si="17"/>
        <v>52.464737664888389</v>
      </c>
      <c r="O143" s="231">
        <v>11</v>
      </c>
      <c r="P143" s="403">
        <v>8</v>
      </c>
      <c r="Q143" s="234">
        <f t="shared" si="20"/>
        <v>475.3799392097265</v>
      </c>
      <c r="R143" s="235">
        <f t="shared" si="21"/>
        <v>0.79795918367346941</v>
      </c>
      <c r="S143" s="407"/>
      <c r="T143" s="395"/>
      <c r="U143" s="395"/>
      <c r="V143" s="437">
        <f t="shared" si="19"/>
        <v>27.928571428571427</v>
      </c>
      <c r="AH143" s="344">
        <v>44177</v>
      </c>
      <c r="AI143" s="164">
        <v>1</v>
      </c>
    </row>
    <row r="144" spans="1:35" ht="15.75" customHeight="1" x14ac:dyDescent="0.25">
      <c r="A144" s="221">
        <f t="shared" si="16"/>
        <v>204</v>
      </c>
      <c r="B144" s="222">
        <v>44208</v>
      </c>
      <c r="C144" s="223">
        <v>27</v>
      </c>
      <c r="D144" s="221">
        <f t="shared" si="14"/>
        <v>2472</v>
      </c>
      <c r="E144" s="224">
        <f t="shared" si="0"/>
        <v>7.8127828185775812</v>
      </c>
      <c r="F144" s="221">
        <f t="shared" si="6"/>
        <v>1.0552931199477042E-2</v>
      </c>
      <c r="G144" s="225">
        <f t="shared" si="7"/>
        <v>65.682905295004161</v>
      </c>
      <c r="H144" s="225">
        <v>78</v>
      </c>
      <c r="I144" s="225">
        <f t="shared" si="18"/>
        <v>2116</v>
      </c>
      <c r="J144" s="225">
        <f t="shared" si="13"/>
        <v>316</v>
      </c>
      <c r="K144" s="380">
        <v>40</v>
      </c>
      <c r="L144" s="418">
        <f t="shared" si="9"/>
        <v>27.285714285714285</v>
      </c>
      <c r="M144" s="388">
        <f t="shared" si="12"/>
        <v>55.770401231804264</v>
      </c>
      <c r="N144" s="227">
        <f t="shared" si="17"/>
        <v>58.620753327586137</v>
      </c>
      <c r="O144" s="231">
        <f>C144-P144</f>
        <v>8</v>
      </c>
      <c r="P144" s="403">
        <v>19</v>
      </c>
      <c r="Q144" s="234">
        <f t="shared" si="20"/>
        <v>448.63221884498478</v>
      </c>
      <c r="R144" s="235">
        <f t="shared" si="21"/>
        <v>0.757700205338809</v>
      </c>
      <c r="S144" s="407"/>
      <c r="T144" s="395"/>
      <c r="U144" s="395"/>
      <c r="V144" s="437">
        <f t="shared" si="19"/>
        <v>26.357142857142858</v>
      </c>
      <c r="AH144" s="344">
        <v>44179</v>
      </c>
      <c r="AI144" s="164">
        <v>7</v>
      </c>
    </row>
    <row r="145" spans="1:35" ht="15.75" customHeight="1" x14ac:dyDescent="0.25">
      <c r="A145" s="221">
        <f t="shared" si="16"/>
        <v>205</v>
      </c>
      <c r="B145" s="222">
        <v>44209</v>
      </c>
      <c r="C145" s="223">
        <f>O145+P145</f>
        <v>4</v>
      </c>
      <c r="D145" s="221">
        <f t="shared" si="14"/>
        <v>2476</v>
      </c>
      <c r="E145" s="224">
        <f t="shared" si="0"/>
        <v>7.814399633804487</v>
      </c>
      <c r="F145" s="221">
        <f t="shared" si="6"/>
        <v>9.3246945133410742E-3</v>
      </c>
      <c r="G145" s="225">
        <f t="shared" si="7"/>
        <v>74.334572523340285</v>
      </c>
      <c r="H145" s="225">
        <v>0</v>
      </c>
      <c r="I145" s="225">
        <f t="shared" si="18"/>
        <v>2116</v>
      </c>
      <c r="J145" s="225">
        <f t="shared" si="13"/>
        <v>320</v>
      </c>
      <c r="K145" s="380">
        <v>40</v>
      </c>
      <c r="L145" s="418">
        <f t="shared" si="9"/>
        <v>21.714285714285715</v>
      </c>
      <c r="M145" s="388">
        <f t="shared" si="12"/>
        <v>57.976847390759303</v>
      </c>
      <c r="N145" s="227">
        <f t="shared" si="17"/>
        <v>66.335457508239685</v>
      </c>
      <c r="O145" s="231">
        <v>0</v>
      </c>
      <c r="P145" s="403">
        <v>4</v>
      </c>
      <c r="Q145" s="234">
        <f t="shared" si="20"/>
        <v>421.88449848024317</v>
      </c>
      <c r="R145" s="235">
        <f t="shared" si="21"/>
        <v>0.71546391752577321</v>
      </c>
      <c r="S145" s="407"/>
      <c r="T145" s="395"/>
      <c r="U145" s="395"/>
      <c r="V145" s="437">
        <f t="shared" si="19"/>
        <v>24.785714285714285</v>
      </c>
      <c r="AH145" s="344">
        <v>44180</v>
      </c>
      <c r="AI145" s="164">
        <v>2</v>
      </c>
    </row>
    <row r="146" spans="1:35" ht="15.75" customHeight="1" x14ac:dyDescent="0.25">
      <c r="A146" s="221">
        <f t="shared" si="16"/>
        <v>206</v>
      </c>
      <c r="B146" s="222">
        <v>44210</v>
      </c>
      <c r="C146" s="223">
        <f>O146+P146</f>
        <v>36</v>
      </c>
      <c r="D146" s="221">
        <f t="shared" si="14"/>
        <v>2512</v>
      </c>
      <c r="E146" s="224">
        <f t="shared" si="0"/>
        <v>7.8288345275880893</v>
      </c>
      <c r="F146" s="221">
        <f t="shared" si="6"/>
        <v>8.5435809579942502E-3</v>
      </c>
      <c r="G146" s="225">
        <f t="shared" si="7"/>
        <v>81.130755823337253</v>
      </c>
      <c r="H146" s="225">
        <v>0</v>
      </c>
      <c r="I146" s="225">
        <f t="shared" si="18"/>
        <v>2116</v>
      </c>
      <c r="J146" s="225">
        <f t="shared" si="13"/>
        <v>356</v>
      </c>
      <c r="K146" s="380">
        <v>40</v>
      </c>
      <c r="L146" s="418">
        <f t="shared" si="9"/>
        <v>24.142857142857142</v>
      </c>
      <c r="M146" s="388">
        <f t="shared" si="12"/>
        <v>61.97460416649028</v>
      </c>
      <c r="N146" s="227">
        <f t="shared" si="17"/>
        <v>73.716077880560576</v>
      </c>
      <c r="O146" s="231">
        <v>29</v>
      </c>
      <c r="P146" s="403">
        <v>7</v>
      </c>
      <c r="Q146" s="234">
        <f t="shared" si="20"/>
        <v>421.88449848024317</v>
      </c>
      <c r="R146" s="235">
        <f t="shared" si="21"/>
        <v>0.74784482758620685</v>
      </c>
      <c r="S146" s="407"/>
      <c r="T146" s="395"/>
      <c r="U146" s="395"/>
      <c r="V146" s="437">
        <f t="shared" si="19"/>
        <v>24.785714285714285</v>
      </c>
      <c r="AH146" s="344">
        <v>44181</v>
      </c>
      <c r="AI146" s="164">
        <v>3</v>
      </c>
    </row>
    <row r="147" spans="1:35" ht="15.75" customHeight="1" x14ac:dyDescent="0.25">
      <c r="A147" s="221">
        <f t="shared" si="16"/>
        <v>207</v>
      </c>
      <c r="B147" s="222">
        <v>44211</v>
      </c>
      <c r="C147" s="223">
        <f>O147+P147</f>
        <v>34</v>
      </c>
      <c r="D147" s="221">
        <f t="shared" si="14"/>
        <v>2546</v>
      </c>
      <c r="E147" s="224">
        <f t="shared" si="0"/>
        <v>7.8422787791173523</v>
      </c>
      <c r="F147" s="221">
        <f t="shared" si="6"/>
        <v>8.1110420322775423E-3</v>
      </c>
      <c r="G147" s="225">
        <f t="shared" si="7"/>
        <v>85.457229515220845</v>
      </c>
      <c r="H147" s="225">
        <v>78</v>
      </c>
      <c r="I147" s="225">
        <f t="shared" si="18"/>
        <v>2194</v>
      </c>
      <c r="J147" s="225">
        <f t="shared" si="13"/>
        <v>312</v>
      </c>
      <c r="K147" s="380">
        <v>40</v>
      </c>
      <c r="L147" s="418">
        <f t="shared" si="9"/>
        <v>25.714285714285715</v>
      </c>
      <c r="M147" s="388">
        <f t="shared" si="12"/>
        <v>66.285668021652526</v>
      </c>
      <c r="N147" s="227">
        <f t="shared" si="17"/>
        <v>80.307519287299456</v>
      </c>
      <c r="O147" s="231">
        <v>27</v>
      </c>
      <c r="P147" s="403">
        <v>7</v>
      </c>
      <c r="Q147" s="234">
        <f t="shared" si="20"/>
        <v>463.22188449848022</v>
      </c>
      <c r="R147" s="235">
        <f t="shared" si="21"/>
        <v>0.91586538461538458</v>
      </c>
      <c r="S147" s="407"/>
      <c r="T147" s="395"/>
      <c r="U147" s="395"/>
      <c r="V147" s="437">
        <f t="shared" si="19"/>
        <v>27.214285714285715</v>
      </c>
      <c r="AH147" s="344">
        <v>44182</v>
      </c>
      <c r="AI147" s="164">
        <v>8</v>
      </c>
    </row>
    <row r="148" spans="1:35" ht="15.75" customHeight="1" x14ac:dyDescent="0.25">
      <c r="A148" s="221">
        <f t="shared" si="16"/>
        <v>208</v>
      </c>
      <c r="B148" s="222">
        <v>44212</v>
      </c>
      <c r="C148" s="223">
        <v>19</v>
      </c>
      <c r="D148" s="221">
        <f t="shared" si="14"/>
        <v>2565</v>
      </c>
      <c r="E148" s="224">
        <f t="shared" si="0"/>
        <v>7.8497137576048699</v>
      </c>
      <c r="F148" s="221">
        <f t="shared" si="6"/>
        <v>9.4340167046389166E-3</v>
      </c>
      <c r="G148" s="225">
        <f t="shared" si="7"/>
        <v>73.473177148298817</v>
      </c>
      <c r="H148" s="225">
        <v>37</v>
      </c>
      <c r="I148" s="225">
        <f t="shared" si="18"/>
        <v>2231</v>
      </c>
      <c r="J148" s="225">
        <f t="shared" si="13"/>
        <v>294</v>
      </c>
      <c r="K148" s="380">
        <v>40</v>
      </c>
      <c r="L148" s="418">
        <f t="shared" si="9"/>
        <v>19.857142857142858</v>
      </c>
      <c r="M148" s="388">
        <f t="shared" si="12"/>
        <v>70.036856427565084</v>
      </c>
      <c r="N148" s="227">
        <f t="shared" si="17"/>
        <v>80.020387495618976</v>
      </c>
      <c r="O148" s="231">
        <v>19</v>
      </c>
      <c r="P148" s="403">
        <v>0</v>
      </c>
      <c r="Q148" s="234">
        <f t="shared" si="20"/>
        <v>427.96352583586628</v>
      </c>
      <c r="R148" s="235">
        <f t="shared" si="21"/>
        <v>0.91191709844559588</v>
      </c>
      <c r="S148" s="407"/>
      <c r="T148" s="395"/>
      <c r="U148" s="395"/>
      <c r="V148" s="437">
        <f t="shared" si="19"/>
        <v>25.142857142857142</v>
      </c>
      <c r="AH148" s="344">
        <v>44183</v>
      </c>
      <c r="AI148" s="164">
        <v>5</v>
      </c>
    </row>
    <row r="149" spans="1:35" ht="15.75" customHeight="1" x14ac:dyDescent="0.25">
      <c r="A149" s="221">
        <f t="shared" si="16"/>
        <v>209</v>
      </c>
      <c r="B149" s="222">
        <v>44213</v>
      </c>
      <c r="C149" s="223">
        <v>0</v>
      </c>
      <c r="D149" s="221">
        <f t="shared" ref="D149:D212" si="22">C149+D148</f>
        <v>2565</v>
      </c>
      <c r="E149" s="224">
        <f t="shared" si="0"/>
        <v>7.8497137576048699</v>
      </c>
      <c r="F149" s="221">
        <f t="shared" si="6"/>
        <v>8.7671818019690682E-3</v>
      </c>
      <c r="G149" s="225">
        <f t="shared" si="7"/>
        <v>79.061572602984882</v>
      </c>
      <c r="H149" s="225">
        <v>0</v>
      </c>
      <c r="I149" s="225">
        <f t="shared" si="18"/>
        <v>2231</v>
      </c>
      <c r="J149" s="225">
        <f t="shared" si="13"/>
        <v>294</v>
      </c>
      <c r="K149" s="380">
        <v>40</v>
      </c>
      <c r="L149" s="418">
        <f t="shared" si="9"/>
        <v>19.857142857142858</v>
      </c>
      <c r="M149" s="388">
        <f t="shared" si="12"/>
        <v>74.01844394493726</v>
      </c>
      <c r="N149" s="227">
        <f t="shared" si="17"/>
        <v>79.330659755501514</v>
      </c>
      <c r="O149" s="230"/>
      <c r="P149" s="402"/>
      <c r="Q149" s="234">
        <f t="shared" si="20"/>
        <v>427.96352583586628</v>
      </c>
      <c r="R149" s="235">
        <f t="shared" si="21"/>
        <v>0.91191709844559588</v>
      </c>
      <c r="S149" s="407"/>
      <c r="T149" s="395"/>
      <c r="U149" s="395"/>
      <c r="V149" s="437">
        <f t="shared" si="19"/>
        <v>25.142857142857142</v>
      </c>
      <c r="AH149" s="344">
        <v>44184</v>
      </c>
      <c r="AI149" s="164">
        <v>2</v>
      </c>
    </row>
    <row r="150" spans="1:35" ht="15.75" customHeight="1" x14ac:dyDescent="0.25">
      <c r="A150" s="221">
        <f t="shared" si="16"/>
        <v>210</v>
      </c>
      <c r="B150" s="222">
        <v>44214</v>
      </c>
      <c r="C150" s="223">
        <v>22</v>
      </c>
      <c r="D150" s="221">
        <f t="shared" si="22"/>
        <v>2587</v>
      </c>
      <c r="E150" s="224">
        <f t="shared" si="0"/>
        <v>7.8582541821860294</v>
      </c>
      <c r="F150" s="221">
        <f t="shared" si="6"/>
        <v>8.1400560158175449E-3</v>
      </c>
      <c r="G150" s="225">
        <f t="shared" si="7"/>
        <v>85.152630302916805</v>
      </c>
      <c r="H150" s="225">
        <v>1</v>
      </c>
      <c r="I150" s="225">
        <f t="shared" si="18"/>
        <v>2232</v>
      </c>
      <c r="J150" s="225">
        <f t="shared" si="13"/>
        <v>315</v>
      </c>
      <c r="K150" s="380">
        <v>40</v>
      </c>
      <c r="L150" s="418">
        <f t="shared" si="9"/>
        <v>20.285714285714285</v>
      </c>
      <c r="M150" s="388">
        <f t="shared" si="12"/>
        <v>77.756120458729001</v>
      </c>
      <c r="N150" s="227">
        <f t="shared" si="17"/>
        <v>79.229126684733501</v>
      </c>
      <c r="O150" s="231">
        <v>21</v>
      </c>
      <c r="P150" s="403">
        <v>1</v>
      </c>
      <c r="Q150" s="234">
        <f t="shared" si="20"/>
        <v>420.66869300911856</v>
      </c>
      <c r="R150" s="235">
        <f t="shared" si="21"/>
        <v>0.92021276595744683</v>
      </c>
      <c r="S150" s="407"/>
      <c r="T150" s="395"/>
      <c r="U150" s="395"/>
      <c r="V150" s="437">
        <f t="shared" si="19"/>
        <v>24.714285714285715</v>
      </c>
      <c r="AH150" s="344">
        <v>44186</v>
      </c>
      <c r="AI150" s="164">
        <v>1</v>
      </c>
    </row>
    <row r="151" spans="1:35" ht="15.75" customHeight="1" x14ac:dyDescent="0.25">
      <c r="A151" s="221">
        <f t="shared" si="16"/>
        <v>211</v>
      </c>
      <c r="B151" s="222">
        <v>44215</v>
      </c>
      <c r="C151" s="223">
        <f>O151+P151</f>
        <v>31</v>
      </c>
      <c r="D151" s="221">
        <f t="shared" si="22"/>
        <v>2618</v>
      </c>
      <c r="E151" s="224">
        <f t="shared" si="0"/>
        <v>7.8701659464698448</v>
      </c>
      <c r="F151" s="221">
        <f t="shared" si="6"/>
        <v>8.3419009171239768E-3</v>
      </c>
      <c r="G151" s="225">
        <f t="shared" si="7"/>
        <v>83.092233706237849</v>
      </c>
      <c r="H151" s="225">
        <v>0</v>
      </c>
      <c r="I151" s="225">
        <f t="shared" si="18"/>
        <v>2232</v>
      </c>
      <c r="J151" s="225">
        <f t="shared" si="13"/>
        <v>346</v>
      </c>
      <c r="K151" s="380">
        <v>40</v>
      </c>
      <c r="L151" s="418">
        <f t="shared" si="9"/>
        <v>20.857142857142858</v>
      </c>
      <c r="M151" s="388">
        <f t="shared" si="12"/>
        <v>80.243167374619546</v>
      </c>
      <c r="N151" s="227">
        <f t="shared" si="17"/>
        <v>82.435478870713169</v>
      </c>
      <c r="O151" s="231">
        <v>15</v>
      </c>
      <c r="P151" s="403">
        <v>16</v>
      </c>
      <c r="Q151" s="234">
        <f t="shared" si="20"/>
        <v>409.726443768997</v>
      </c>
      <c r="R151" s="235">
        <f t="shared" si="21"/>
        <v>0.90348525469168905</v>
      </c>
      <c r="S151" s="407"/>
      <c r="T151" s="395"/>
      <c r="U151" s="395"/>
      <c r="V151" s="437">
        <f t="shared" si="19"/>
        <v>24.071428571428573</v>
      </c>
      <c r="AH151" s="344">
        <v>44187</v>
      </c>
      <c r="AI151" s="164">
        <v>5</v>
      </c>
    </row>
    <row r="152" spans="1:35" ht="15.75" customHeight="1" x14ac:dyDescent="0.25">
      <c r="A152" s="221">
        <f t="shared" si="16"/>
        <v>212</v>
      </c>
      <c r="B152" s="222">
        <v>44216</v>
      </c>
      <c r="C152" s="223">
        <v>30</v>
      </c>
      <c r="D152" s="221">
        <f t="shared" si="22"/>
        <v>2648</v>
      </c>
      <c r="E152" s="224">
        <f t="shared" si="0"/>
        <v>7.8815599170568991</v>
      </c>
      <c r="F152" s="221">
        <f t="shared" si="6"/>
        <v>7.9461045604490698E-3</v>
      </c>
      <c r="G152" s="225">
        <f t="shared" si="7"/>
        <v>87.231067158367779</v>
      </c>
      <c r="H152" s="225">
        <v>55</v>
      </c>
      <c r="I152" s="225">
        <f t="shared" si="18"/>
        <v>2287</v>
      </c>
      <c r="J152" s="225">
        <f t="shared" si="13"/>
        <v>321</v>
      </c>
      <c r="K152" s="380">
        <v>40</v>
      </c>
      <c r="L152" s="418">
        <f t="shared" si="9"/>
        <v>24.571428571428573</v>
      </c>
      <c r="M152" s="388">
        <f t="shared" si="12"/>
        <v>82.085523751052037</v>
      </c>
      <c r="N152" s="227">
        <f t="shared" si="17"/>
        <v>85.158643722507477</v>
      </c>
      <c r="O152" s="231">
        <v>14</v>
      </c>
      <c r="P152" s="403">
        <v>16</v>
      </c>
      <c r="Q152" s="234">
        <f t="shared" si="20"/>
        <v>393.92097264437689</v>
      </c>
      <c r="R152" s="235">
        <f t="shared" si="21"/>
        <v>0.86631016042780751</v>
      </c>
      <c r="S152" s="407"/>
      <c r="T152" s="395"/>
      <c r="U152" s="395"/>
      <c r="V152" s="437">
        <f t="shared" si="19"/>
        <v>23.142857142857142</v>
      </c>
      <c r="AH152" s="344">
        <v>44188</v>
      </c>
      <c r="AI152" s="164">
        <v>11</v>
      </c>
    </row>
    <row r="153" spans="1:35" ht="15.75" customHeight="1" x14ac:dyDescent="0.25">
      <c r="A153" s="221">
        <f t="shared" si="16"/>
        <v>213</v>
      </c>
      <c r="B153" s="222">
        <v>44217</v>
      </c>
      <c r="C153" s="223">
        <v>29</v>
      </c>
      <c r="D153" s="221">
        <f t="shared" si="22"/>
        <v>2677</v>
      </c>
      <c r="E153" s="224">
        <f t="shared" si="0"/>
        <v>7.8924520435203522</v>
      </c>
      <c r="F153" s="221">
        <f t="shared" si="6"/>
        <v>8.3808678920726121E-3</v>
      </c>
      <c r="G153" s="225">
        <f t="shared" si="7"/>
        <v>82.705895079862429</v>
      </c>
      <c r="H153" s="225">
        <v>10</v>
      </c>
      <c r="I153" s="225">
        <f t="shared" si="18"/>
        <v>2297</v>
      </c>
      <c r="J153" s="225">
        <f t="shared" si="13"/>
        <v>338</v>
      </c>
      <c r="K153" s="380">
        <v>42</v>
      </c>
      <c r="L153" s="418">
        <f t="shared" si="9"/>
        <v>23.571428571428573</v>
      </c>
      <c r="M153" s="388">
        <f t="shared" si="12"/>
        <v>82.310543644841346</v>
      </c>
      <c r="N153" s="227">
        <f t="shared" si="17"/>
        <v>84.343065314822695</v>
      </c>
      <c r="O153" s="231">
        <v>29</v>
      </c>
      <c r="P153" s="403">
        <v>0</v>
      </c>
      <c r="Q153" s="234">
        <f t="shared" si="20"/>
        <v>406.07902735562311</v>
      </c>
      <c r="R153" s="235">
        <f t="shared" si="21"/>
        <v>0.93036211699164351</v>
      </c>
      <c r="S153" s="407"/>
      <c r="T153" s="395"/>
      <c r="U153" s="395"/>
      <c r="V153" s="437">
        <f t="shared" si="19"/>
        <v>23.857142857142858</v>
      </c>
      <c r="AH153" s="344">
        <v>44189</v>
      </c>
      <c r="AI153" s="164">
        <v>6</v>
      </c>
    </row>
    <row r="154" spans="1:35" ht="15.75" customHeight="1" x14ac:dyDescent="0.25">
      <c r="A154" s="221">
        <f t="shared" si="16"/>
        <v>214</v>
      </c>
      <c r="B154" s="222">
        <v>44218</v>
      </c>
      <c r="C154" s="223">
        <v>37</v>
      </c>
      <c r="D154" s="221">
        <f t="shared" si="22"/>
        <v>2714</v>
      </c>
      <c r="E154" s="224">
        <f t="shared" si="0"/>
        <v>7.9061788403948148</v>
      </c>
      <c r="F154" s="221">
        <f t="shared" si="6"/>
        <v>9.9349126811310341E-3</v>
      </c>
      <c r="G154" s="225">
        <f t="shared" si="7"/>
        <v>69.768824629572322</v>
      </c>
      <c r="H154" s="225">
        <v>0</v>
      </c>
      <c r="I154" s="225">
        <f t="shared" si="18"/>
        <v>2297</v>
      </c>
      <c r="J154" s="225">
        <f t="shared" si="13"/>
        <v>375</v>
      </c>
      <c r="K154" s="380">
        <v>42</v>
      </c>
      <c r="L154" s="418">
        <f t="shared" si="9"/>
        <v>24</v>
      </c>
      <c r="M154" s="388">
        <f t="shared" si="12"/>
        <v>80.069342946891553</v>
      </c>
      <c r="N154" s="227">
        <f t="shared" si="17"/>
        <v>79.901928955934167</v>
      </c>
      <c r="O154" s="231" t="s">
        <v>1089</v>
      </c>
      <c r="P154" s="403" t="s">
        <v>1089</v>
      </c>
      <c r="Q154" s="234">
        <f t="shared" si="20"/>
        <v>423.10030395136778</v>
      </c>
      <c r="R154" s="235">
        <f t="shared" si="21"/>
        <v>0.91099476439790572</v>
      </c>
      <c r="S154" s="407"/>
      <c r="T154" s="395"/>
      <c r="U154" s="395"/>
      <c r="V154" s="437">
        <f t="shared" si="19"/>
        <v>24.857142857142858</v>
      </c>
      <c r="AH154" s="344">
        <v>44191</v>
      </c>
      <c r="AI154" s="164">
        <v>6</v>
      </c>
    </row>
    <row r="155" spans="1:35" ht="15.75" customHeight="1" x14ac:dyDescent="0.25">
      <c r="A155" s="221">
        <f t="shared" si="16"/>
        <v>215</v>
      </c>
      <c r="B155" s="222">
        <v>44219</v>
      </c>
      <c r="C155" s="223">
        <v>37</v>
      </c>
      <c r="D155" s="221">
        <f t="shared" si="22"/>
        <v>2751</v>
      </c>
      <c r="E155" s="224">
        <f t="shared" si="0"/>
        <v>7.9197197609245746</v>
      </c>
      <c r="F155" s="221">
        <f t="shared" si="6"/>
        <v>1.1719765122399726E-2</v>
      </c>
      <c r="G155" s="225">
        <f t="shared" si="7"/>
        <v>59.14343617988969</v>
      </c>
      <c r="H155" s="225">
        <v>0</v>
      </c>
      <c r="I155" s="225">
        <f t="shared" si="18"/>
        <v>2297</v>
      </c>
      <c r="J155" s="225">
        <f t="shared" si="13"/>
        <v>412</v>
      </c>
      <c r="K155" s="380">
        <v>42</v>
      </c>
      <c r="L155" s="418">
        <f t="shared" si="9"/>
        <v>26.571428571428573</v>
      </c>
      <c r="M155" s="388">
        <f t="shared" si="12"/>
        <v>78.022237094261683</v>
      </c>
      <c r="N155" s="227">
        <f t="shared" si="17"/>
        <v>70.53938529644148</v>
      </c>
      <c r="O155" s="231" t="s">
        <v>1089</v>
      </c>
      <c r="P155" s="403" t="s">
        <v>1089</v>
      </c>
      <c r="Q155" s="234">
        <f t="shared" si="20"/>
        <v>395.13677811550156</v>
      </c>
      <c r="R155" s="235">
        <f t="shared" si="21"/>
        <v>0.78883495145631066</v>
      </c>
      <c r="S155" s="407"/>
      <c r="T155" s="395"/>
      <c r="U155" s="395"/>
      <c r="V155" s="437">
        <f t="shared" si="19"/>
        <v>23.214285714285715</v>
      </c>
      <c r="AH155" s="344">
        <v>44194</v>
      </c>
      <c r="AI155" s="164">
        <v>14</v>
      </c>
    </row>
    <row r="156" spans="1:35" ht="15.75" customHeight="1" x14ac:dyDescent="0.25">
      <c r="A156" s="221">
        <f t="shared" si="16"/>
        <v>216</v>
      </c>
      <c r="B156" s="222">
        <v>44220</v>
      </c>
      <c r="C156" s="223">
        <v>0</v>
      </c>
      <c r="D156" s="221">
        <f t="shared" si="22"/>
        <v>2751</v>
      </c>
      <c r="E156" s="224">
        <f t="shared" si="0"/>
        <v>7.9197197609245746</v>
      </c>
      <c r="F156" s="221">
        <f t="shared" si="6"/>
        <v>1.1004403159393248E-2</v>
      </c>
      <c r="G156" s="225">
        <f t="shared" si="7"/>
        <v>62.988166692918902</v>
      </c>
      <c r="H156" s="225">
        <v>60</v>
      </c>
      <c r="I156" s="225">
        <f t="shared" si="18"/>
        <v>2357</v>
      </c>
      <c r="J156" s="225">
        <f t="shared" si="13"/>
        <v>352</v>
      </c>
      <c r="K156" s="380">
        <v>42</v>
      </c>
      <c r="L156" s="418">
        <f t="shared" si="9"/>
        <v>26.571428571428573</v>
      </c>
      <c r="M156" s="388">
        <f t="shared" si="12"/>
        <v>75.72603624996654</v>
      </c>
      <c r="N156" s="227">
        <f t="shared" si="17"/>
        <v>63.966809167460298</v>
      </c>
      <c r="O156" s="231" t="s">
        <v>1089</v>
      </c>
      <c r="P156" s="403" t="s">
        <v>1089</v>
      </c>
      <c r="Q156" s="234">
        <f t="shared" si="20"/>
        <v>395.13677811550156</v>
      </c>
      <c r="R156" s="235">
        <f t="shared" si="21"/>
        <v>0.78883495145631066</v>
      </c>
      <c r="S156" s="407"/>
      <c r="T156" s="395"/>
      <c r="U156" s="395"/>
      <c r="V156" s="437">
        <f t="shared" si="19"/>
        <v>23.214285714285715</v>
      </c>
      <c r="AH156" s="344">
        <v>44195</v>
      </c>
      <c r="AI156" s="164">
        <v>5</v>
      </c>
    </row>
    <row r="157" spans="1:35" ht="15.75" customHeight="1" x14ac:dyDescent="0.25">
      <c r="A157" s="221">
        <f t="shared" si="16"/>
        <v>217</v>
      </c>
      <c r="B157" s="222">
        <v>44221</v>
      </c>
      <c r="C157" s="223">
        <v>12</v>
      </c>
      <c r="D157" s="221">
        <f t="shared" si="22"/>
        <v>2763</v>
      </c>
      <c r="E157" s="224">
        <f t="shared" si="0"/>
        <v>7.9240723249234168</v>
      </c>
      <c r="F157" s="221">
        <f t="shared" si="6"/>
        <v>9.4752335892960594E-3</v>
      </c>
      <c r="G157" s="225">
        <f t="shared" si="7"/>
        <v>73.153571785605024</v>
      </c>
      <c r="H157" s="225">
        <v>60</v>
      </c>
      <c r="I157" s="225">
        <f t="shared" si="18"/>
        <v>2417</v>
      </c>
      <c r="J157" s="225">
        <f t="shared" si="13"/>
        <v>304</v>
      </c>
      <c r="K157" s="380">
        <v>42</v>
      </c>
      <c r="L157" s="418">
        <f t="shared" si="9"/>
        <v>25.142857142857142</v>
      </c>
      <c r="M157" s="388">
        <f t="shared" si="12"/>
        <v>74.011885033207719</v>
      </c>
      <c r="N157" s="227">
        <f t="shared" si="17"/>
        <v>65.095058219471198</v>
      </c>
      <c r="O157" s="231">
        <v>12</v>
      </c>
      <c r="P157" s="403" t="s">
        <v>1089</v>
      </c>
      <c r="Q157" s="234">
        <f t="shared" si="20"/>
        <v>386.62613981762917</v>
      </c>
      <c r="R157" s="235">
        <f t="shared" si="21"/>
        <v>0.8132992327365729</v>
      </c>
      <c r="S157" s="407"/>
      <c r="T157" s="395"/>
      <c r="U157" s="395"/>
      <c r="V157" s="437">
        <f t="shared" si="19"/>
        <v>22.714285714285715</v>
      </c>
      <c r="AH157" s="344">
        <v>44196</v>
      </c>
      <c r="AI157" s="164">
        <v>7</v>
      </c>
    </row>
    <row r="158" spans="1:35" ht="15.75" customHeight="1" x14ac:dyDescent="0.25">
      <c r="A158" s="221">
        <f t="shared" si="16"/>
        <v>218</v>
      </c>
      <c r="B158" s="222">
        <v>44222</v>
      </c>
      <c r="C158" s="223">
        <v>26</v>
      </c>
      <c r="D158" s="221">
        <f t="shared" si="22"/>
        <v>2789</v>
      </c>
      <c r="E158" s="224">
        <f t="shared" si="0"/>
        <v>7.933438387627489</v>
      </c>
      <c r="F158" s="221">
        <f t="shared" si="6"/>
        <v>8.3006033945592448E-3</v>
      </c>
      <c r="G158" s="225">
        <f t="shared" si="7"/>
        <v>83.505637796678613</v>
      </c>
      <c r="H158" s="225">
        <v>9</v>
      </c>
      <c r="I158" s="225">
        <f t="shared" si="18"/>
        <v>2426</v>
      </c>
      <c r="J158" s="225">
        <f t="shared" si="13"/>
        <v>320</v>
      </c>
      <c r="K158" s="380">
        <v>43</v>
      </c>
      <c r="L158" s="418">
        <f t="shared" si="9"/>
        <v>24.428571428571427</v>
      </c>
      <c r="M158" s="388">
        <f t="shared" si="12"/>
        <v>74.070942760413544</v>
      </c>
      <c r="N158" s="227">
        <f t="shared" si="17"/>
        <v>73.215792091734173</v>
      </c>
      <c r="O158" s="231" t="s">
        <v>1089</v>
      </c>
      <c r="P158" s="403" t="s">
        <v>1089</v>
      </c>
      <c r="Q158" s="234">
        <f t="shared" si="20"/>
        <v>385.41033434650456</v>
      </c>
      <c r="R158" s="235">
        <f t="shared" si="21"/>
        <v>0.85907859078590787</v>
      </c>
      <c r="S158" s="407"/>
      <c r="T158" s="395"/>
      <c r="U158" s="395"/>
      <c r="V158" s="437">
        <f t="shared" si="19"/>
        <v>22.642857142857142</v>
      </c>
      <c r="AH158" s="344">
        <v>44198</v>
      </c>
      <c r="AI158" s="164">
        <v>11</v>
      </c>
    </row>
    <row r="159" spans="1:35" ht="15.75" customHeight="1" x14ac:dyDescent="0.25">
      <c r="A159" s="221">
        <f t="shared" si="16"/>
        <v>219</v>
      </c>
      <c r="B159" s="222">
        <v>44223</v>
      </c>
      <c r="C159" s="223">
        <v>29</v>
      </c>
      <c r="D159" s="221">
        <f t="shared" si="22"/>
        <v>2818</v>
      </c>
      <c r="E159" s="224">
        <f t="shared" si="0"/>
        <v>7.9437826924586252</v>
      </c>
      <c r="F159" s="221">
        <f t="shared" si="6"/>
        <v>7.6022716171074856E-3</v>
      </c>
      <c r="G159" s="225">
        <f t="shared" si="7"/>
        <v>91.176324060843555</v>
      </c>
      <c r="H159" s="225">
        <v>0</v>
      </c>
      <c r="I159" s="225">
        <f t="shared" si="18"/>
        <v>2426</v>
      </c>
      <c r="J159" s="225">
        <f t="shared" si="13"/>
        <v>349</v>
      </c>
      <c r="K159" s="380">
        <v>43</v>
      </c>
      <c r="L159" s="418">
        <f t="shared" si="9"/>
        <v>24.285714285714285</v>
      </c>
      <c r="M159" s="388">
        <f t="shared" si="12"/>
        <v>74.634550889338655</v>
      </c>
      <c r="N159" s="227">
        <f t="shared" si="17"/>
        <v>82.611844547709055</v>
      </c>
      <c r="O159" s="231" t="s">
        <v>1089</v>
      </c>
      <c r="P159" s="403" t="s">
        <v>1089</v>
      </c>
      <c r="Q159" s="234">
        <f t="shared" si="20"/>
        <v>415.80547112462006</v>
      </c>
      <c r="R159" s="235">
        <f t="shared" si="21"/>
        <v>0.98559077809798268</v>
      </c>
      <c r="S159" s="407"/>
      <c r="T159" s="395"/>
      <c r="U159" s="395"/>
      <c r="V159" s="437">
        <f t="shared" si="19"/>
        <v>24.428571428571427</v>
      </c>
      <c r="AH159" s="344">
        <v>44200</v>
      </c>
      <c r="AI159" s="164">
        <v>8</v>
      </c>
    </row>
    <row r="160" spans="1:35" ht="15.75" customHeight="1" x14ac:dyDescent="0.25">
      <c r="A160" s="221">
        <f t="shared" si="16"/>
        <v>220</v>
      </c>
      <c r="B160" s="222">
        <v>44224</v>
      </c>
      <c r="C160" s="223">
        <v>20</v>
      </c>
      <c r="D160" s="221">
        <f t="shared" si="22"/>
        <v>2838</v>
      </c>
      <c r="E160" s="224">
        <f t="shared" si="0"/>
        <v>7.950854857719988</v>
      </c>
      <c r="F160" s="221">
        <f t="shared" si="6"/>
        <v>6.9954479195191155E-3</v>
      </c>
      <c r="G160" s="225">
        <f t="shared" si="7"/>
        <v>99.085460793137315</v>
      </c>
      <c r="H160" s="225">
        <v>129</v>
      </c>
      <c r="I160" s="225">
        <f t="shared" si="18"/>
        <v>2555</v>
      </c>
      <c r="J160" s="225">
        <f t="shared" si="13"/>
        <v>240</v>
      </c>
      <c r="K160" s="380">
        <v>43</v>
      </c>
      <c r="L160" s="418">
        <f t="shared" si="9"/>
        <v>23</v>
      </c>
      <c r="M160" s="388">
        <f t="shared" si="12"/>
        <v>76.974488848377931</v>
      </c>
      <c r="N160" s="227">
        <f t="shared" si="17"/>
        <v>91.255807550219814</v>
      </c>
      <c r="O160" s="231" t="s">
        <v>1089</v>
      </c>
      <c r="P160" s="403" t="s">
        <v>1089</v>
      </c>
      <c r="Q160" s="234">
        <f t="shared" si="20"/>
        <v>396.35258358662617</v>
      </c>
      <c r="R160" s="235">
        <f t="shared" si="21"/>
        <v>0.93948126801152743</v>
      </c>
      <c r="S160" s="407"/>
      <c r="T160" s="395"/>
      <c r="U160" s="395"/>
      <c r="V160" s="437">
        <f t="shared" si="19"/>
        <v>23.285714285714285</v>
      </c>
      <c r="AH160" s="344">
        <v>44201</v>
      </c>
      <c r="AI160" s="164">
        <v>1</v>
      </c>
    </row>
    <row r="161" spans="1:35" ht="15.75" customHeight="1" x14ac:dyDescent="0.25">
      <c r="A161" s="221">
        <f t="shared" si="16"/>
        <v>221</v>
      </c>
      <c r="B161" s="222">
        <v>44225</v>
      </c>
      <c r="C161" s="223">
        <v>15</v>
      </c>
      <c r="D161" s="221">
        <f t="shared" si="22"/>
        <v>2853</v>
      </c>
      <c r="E161" s="224">
        <f t="shared" si="0"/>
        <v>7.9561263512135003</v>
      </c>
      <c r="F161" s="221">
        <f t="shared" si="6"/>
        <v>6.8285832854575778E-3</v>
      </c>
      <c r="G161" s="225">
        <f t="shared" si="7"/>
        <v>101.50673303437611</v>
      </c>
      <c r="H161" s="225">
        <v>0</v>
      </c>
      <c r="I161" s="225">
        <f t="shared" si="18"/>
        <v>2555</v>
      </c>
      <c r="J161" s="225">
        <f t="shared" si="13"/>
        <v>255</v>
      </c>
      <c r="K161" s="380">
        <v>43</v>
      </c>
      <c r="L161" s="418">
        <f t="shared" si="9"/>
        <v>19.857142857142858</v>
      </c>
      <c r="M161" s="388">
        <f t="shared" si="12"/>
        <v>81.508475763349892</v>
      </c>
      <c r="N161" s="227">
        <f t="shared" si="17"/>
        <v>97.256172629452337</v>
      </c>
      <c r="O161" s="226">
        <v>15</v>
      </c>
      <c r="P161" s="403" t="s">
        <v>1089</v>
      </c>
      <c r="Q161" s="234">
        <f t="shared" si="20"/>
        <v>373.25227963525833</v>
      </c>
      <c r="R161" s="235">
        <f t="shared" si="21"/>
        <v>0.80577427821522307</v>
      </c>
      <c r="S161" s="407"/>
      <c r="T161" s="395"/>
      <c r="U161" s="395"/>
      <c r="V161" s="437">
        <f t="shared" si="19"/>
        <v>21.928571428571427</v>
      </c>
      <c r="AH161" s="344">
        <v>44202</v>
      </c>
      <c r="AI161" s="164">
        <v>14</v>
      </c>
    </row>
    <row r="162" spans="1:35" ht="15.75" customHeight="1" x14ac:dyDescent="0.25">
      <c r="A162" s="221">
        <f t="shared" si="16"/>
        <v>222</v>
      </c>
      <c r="B162" s="222">
        <v>44226</v>
      </c>
      <c r="C162" s="223">
        <v>36</v>
      </c>
      <c r="D162" s="221">
        <f t="shared" si="22"/>
        <v>2889</v>
      </c>
      <c r="E162" s="224">
        <f t="shared" si="0"/>
        <v>7.9686657004662349</v>
      </c>
      <c r="F162" s="221">
        <f t="shared" si="6"/>
        <v>8.155797903487385E-3</v>
      </c>
      <c r="G162" s="225">
        <f t="shared" si="7"/>
        <v>84.988273221380155</v>
      </c>
      <c r="H162" s="225">
        <v>0</v>
      </c>
      <c r="I162" s="225">
        <f t="shared" si="18"/>
        <v>2555</v>
      </c>
      <c r="J162" s="225">
        <f t="shared" si="13"/>
        <v>290</v>
      </c>
      <c r="K162" s="380">
        <v>44</v>
      </c>
      <c r="L162" s="418">
        <f t="shared" si="9"/>
        <v>19.714285714285715</v>
      </c>
      <c r="M162" s="388">
        <f t="shared" si="12"/>
        <v>85.200595340705675</v>
      </c>
      <c r="N162" s="227">
        <f t="shared" si="17"/>
        <v>95.19348901629786</v>
      </c>
      <c r="O162" s="226" t="s">
        <v>1089</v>
      </c>
      <c r="P162" s="403" t="s">
        <v>1089</v>
      </c>
      <c r="Q162" s="234">
        <f t="shared" si="20"/>
        <v>393.92097264437689</v>
      </c>
      <c r="R162" s="235">
        <f t="shared" si="21"/>
        <v>0.92045454545454541</v>
      </c>
      <c r="S162" s="407"/>
      <c r="T162" s="395"/>
      <c r="U162" s="395"/>
      <c r="V162" s="437">
        <f t="shared" si="19"/>
        <v>23.142857142857142</v>
      </c>
      <c r="AH162" s="344">
        <v>44203</v>
      </c>
      <c r="AI162" s="164">
        <v>12</v>
      </c>
    </row>
    <row r="163" spans="1:35" ht="15.75" customHeight="1" x14ac:dyDescent="0.25">
      <c r="A163" s="221">
        <f t="shared" si="16"/>
        <v>223</v>
      </c>
      <c r="B163" s="222">
        <v>44227</v>
      </c>
      <c r="C163" s="223">
        <v>0</v>
      </c>
      <c r="D163" s="221">
        <f t="shared" si="22"/>
        <v>2889</v>
      </c>
      <c r="E163" s="224">
        <f t="shared" si="0"/>
        <v>7.9686657004662349</v>
      </c>
      <c r="F163" s="221">
        <f t="shared" si="6"/>
        <v>7.7349432521721818E-3</v>
      </c>
      <c r="G163" s="225">
        <f t="shared" si="7"/>
        <v>89.612445490830297</v>
      </c>
      <c r="H163" s="225">
        <v>45</v>
      </c>
      <c r="I163" s="225">
        <f t="shared" si="18"/>
        <v>2600</v>
      </c>
      <c r="J163" s="225">
        <f t="shared" si="13"/>
        <v>244</v>
      </c>
      <c r="K163" s="380">
        <v>45</v>
      </c>
      <c r="L163" s="418">
        <f t="shared" si="9"/>
        <v>19.714285714285715</v>
      </c>
      <c r="M163" s="388">
        <f t="shared" si="12"/>
        <v>89.004063740407304</v>
      </c>
      <c r="N163" s="227">
        <f t="shared" si="17"/>
        <v>92.035817248862188</v>
      </c>
      <c r="O163" s="226"/>
      <c r="P163" s="403" t="s">
        <v>1089</v>
      </c>
      <c r="Q163" s="234">
        <f t="shared" si="20"/>
        <v>393.92097264437689</v>
      </c>
      <c r="R163" s="235">
        <f t="shared" si="21"/>
        <v>0.92045454545454541</v>
      </c>
      <c r="S163" s="407"/>
      <c r="T163" s="395"/>
      <c r="U163" s="395"/>
      <c r="V163" s="437">
        <f t="shared" si="19"/>
        <v>23.142857142857142</v>
      </c>
      <c r="AH163" s="344">
        <v>44204</v>
      </c>
      <c r="AI163" s="164">
        <v>3</v>
      </c>
    </row>
    <row r="164" spans="1:35" ht="15.75" customHeight="1" x14ac:dyDescent="0.25">
      <c r="A164" s="221">
        <f t="shared" si="16"/>
        <v>224</v>
      </c>
      <c r="B164" s="222">
        <v>44228</v>
      </c>
      <c r="C164" s="223">
        <v>2</v>
      </c>
      <c r="D164" s="221">
        <f t="shared" si="22"/>
        <v>2891</v>
      </c>
      <c r="E164" s="224">
        <f t="shared" si="0"/>
        <v>7.9693577420163457</v>
      </c>
      <c r="F164" s="221">
        <f t="shared" si="6"/>
        <v>6.2619614974298732E-3</v>
      </c>
      <c r="G164" s="225">
        <f t="shared" si="7"/>
        <v>110.69170272676332</v>
      </c>
      <c r="H164" s="225">
        <v>0</v>
      </c>
      <c r="I164" s="225">
        <f t="shared" si="18"/>
        <v>2600</v>
      </c>
      <c r="J164" s="225">
        <f t="shared" si="13"/>
        <v>246</v>
      </c>
      <c r="K164" s="380">
        <v>45</v>
      </c>
      <c r="L164" s="418">
        <f t="shared" si="9"/>
        <v>18.285714285714285</v>
      </c>
      <c r="M164" s="388">
        <f t="shared" si="12"/>
        <v>94.366653874858471</v>
      </c>
      <c r="N164" s="227">
        <f t="shared" si="17"/>
        <v>95.097473812991254</v>
      </c>
      <c r="O164" s="226"/>
      <c r="P164" s="403" t="s">
        <v>1089</v>
      </c>
      <c r="Q164" s="234">
        <f t="shared" si="20"/>
        <v>369.6048632218845</v>
      </c>
      <c r="R164" s="235">
        <f t="shared" si="21"/>
        <v>0.87861271676300579</v>
      </c>
      <c r="S164" s="407"/>
      <c r="T164" s="395"/>
      <c r="U164" s="395"/>
      <c r="V164" s="437">
        <f t="shared" si="19"/>
        <v>21.714285714285715</v>
      </c>
      <c r="AH164" s="344">
        <v>44205</v>
      </c>
      <c r="AI164" s="164">
        <v>12</v>
      </c>
    </row>
    <row r="165" spans="1:35" ht="15.75" customHeight="1" x14ac:dyDescent="0.25">
      <c r="A165" s="221">
        <f t="shared" si="16"/>
        <v>225</v>
      </c>
      <c r="B165" s="222">
        <v>44229</v>
      </c>
      <c r="C165" s="223">
        <v>5</v>
      </c>
      <c r="D165" s="221">
        <f t="shared" si="22"/>
        <v>2896</v>
      </c>
      <c r="E165" s="224">
        <f t="shared" si="0"/>
        <v>7.9710857535056068</v>
      </c>
      <c r="F165" s="221">
        <f t="shared" si="6"/>
        <v>4.6947964637998095E-3</v>
      </c>
      <c r="G165" s="225">
        <f t="shared" si="7"/>
        <v>147.64158274050828</v>
      </c>
      <c r="H165" s="225">
        <v>36</v>
      </c>
      <c r="I165" s="225">
        <f t="shared" si="18"/>
        <v>2636</v>
      </c>
      <c r="J165" s="225">
        <f t="shared" si="13"/>
        <v>215</v>
      </c>
      <c r="K165" s="380">
        <v>45</v>
      </c>
      <c r="L165" s="418">
        <f t="shared" si="9"/>
        <v>15.285714285714286</v>
      </c>
      <c r="M165" s="388">
        <f t="shared" si="12"/>
        <v>103.52893172397701</v>
      </c>
      <c r="N165" s="227">
        <f t="shared" si="17"/>
        <v>115.98191031936729</v>
      </c>
      <c r="O165" s="226">
        <v>5</v>
      </c>
      <c r="P165" s="403" t="s">
        <v>1089</v>
      </c>
      <c r="Q165" s="234">
        <f t="shared" si="20"/>
        <v>337.99392097264439</v>
      </c>
      <c r="R165" s="235">
        <f t="shared" si="21"/>
        <v>0.82492581602373882</v>
      </c>
      <c r="S165" s="407"/>
      <c r="T165" s="395"/>
      <c r="U165" s="395"/>
      <c r="V165" s="437">
        <f t="shared" si="19"/>
        <v>19.857142857142858</v>
      </c>
      <c r="AH165" s="344">
        <v>44207</v>
      </c>
      <c r="AI165" s="164">
        <v>5</v>
      </c>
    </row>
    <row r="166" spans="1:35" ht="15.75" customHeight="1" x14ac:dyDescent="0.25">
      <c r="A166" s="221">
        <f t="shared" si="16"/>
        <v>226</v>
      </c>
      <c r="B166" s="222">
        <v>44230</v>
      </c>
      <c r="C166" s="223">
        <v>33</v>
      </c>
      <c r="D166" s="221">
        <f t="shared" si="22"/>
        <v>2929</v>
      </c>
      <c r="E166" s="224">
        <f t="shared" si="0"/>
        <v>7.9824163468277334</v>
      </c>
      <c r="F166" s="221">
        <f t="shared" si="6"/>
        <v>4.4748326234842805E-3</v>
      </c>
      <c r="G166" s="225">
        <f t="shared" si="7"/>
        <v>154.89901832802713</v>
      </c>
      <c r="H166" s="225">
        <v>0</v>
      </c>
      <c r="I166" s="225">
        <f t="shared" si="18"/>
        <v>2636</v>
      </c>
      <c r="J166" s="225">
        <f t="shared" si="13"/>
        <v>247</v>
      </c>
      <c r="K166" s="380">
        <v>46</v>
      </c>
      <c r="L166" s="418">
        <f t="shared" si="9"/>
        <v>15.857142857142858</v>
      </c>
      <c r="M166" s="388">
        <f t="shared" si="12"/>
        <v>112.63217376214607</v>
      </c>
      <c r="N166" s="227">
        <f t="shared" si="17"/>
        <v>137.74410126509957</v>
      </c>
      <c r="O166" s="226" t="s">
        <v>1089</v>
      </c>
      <c r="P166" s="403" t="s">
        <v>1089</v>
      </c>
      <c r="Q166" s="234">
        <f t="shared" si="20"/>
        <v>341.64133738601822</v>
      </c>
      <c r="R166" s="235">
        <f t="shared" si="21"/>
        <v>0.86728395061728392</v>
      </c>
      <c r="S166" s="407"/>
      <c r="T166" s="395"/>
      <c r="U166" s="395"/>
      <c r="V166" s="437">
        <f t="shared" si="19"/>
        <v>20.071428571428573</v>
      </c>
      <c r="AH166" s="344">
        <v>44208</v>
      </c>
      <c r="AI166" s="164">
        <v>1</v>
      </c>
    </row>
    <row r="167" spans="1:35" ht="15.75" customHeight="1" x14ac:dyDescent="0.25">
      <c r="A167" s="221">
        <f t="shared" ref="A167:A221" si="23">A166+(B167-B166)</f>
        <v>227</v>
      </c>
      <c r="B167" s="222">
        <v>44231</v>
      </c>
      <c r="C167" s="223">
        <v>11</v>
      </c>
      <c r="D167" s="221">
        <f t="shared" si="22"/>
        <v>2940</v>
      </c>
      <c r="E167" s="224">
        <f t="shared" si="0"/>
        <v>7.9861648603327273</v>
      </c>
      <c r="F167" s="221">
        <f t="shared" si="6"/>
        <v>4.2870311828589235E-3</v>
      </c>
      <c r="G167" s="225">
        <f t="shared" si="7"/>
        <v>161.68466031490379</v>
      </c>
      <c r="H167" s="225">
        <v>39</v>
      </c>
      <c r="I167" s="225">
        <f t="shared" si="18"/>
        <v>2675</v>
      </c>
      <c r="J167" s="225">
        <f t="shared" si="13"/>
        <v>217</v>
      </c>
      <c r="K167" s="380">
        <v>48</v>
      </c>
      <c r="L167" s="418">
        <f t="shared" si="9"/>
        <v>14.571428571428571</v>
      </c>
      <c r="M167" s="388">
        <f t="shared" si="12"/>
        <v>121.57491655096987</v>
      </c>
      <c r="N167" s="227">
        <f t="shared" si="17"/>
        <v>154.74175379447973</v>
      </c>
      <c r="O167" s="226" t="s">
        <v>1089</v>
      </c>
      <c r="P167" s="403" t="s">
        <v>1089</v>
      </c>
      <c r="Q167" s="234">
        <f t="shared" si="20"/>
        <v>319.75683890577511</v>
      </c>
      <c r="R167" s="235">
        <f t="shared" si="21"/>
        <v>0.78742514970059885</v>
      </c>
      <c r="S167" s="407"/>
      <c r="T167" s="395"/>
      <c r="U167" s="395"/>
      <c r="V167" s="437">
        <f t="shared" si="19"/>
        <v>18.785714285714285</v>
      </c>
      <c r="AH167" s="344">
        <v>44209</v>
      </c>
      <c r="AI167" s="164">
        <v>4</v>
      </c>
    </row>
    <row r="168" spans="1:35" ht="15.75" customHeight="1" x14ac:dyDescent="0.25">
      <c r="A168" s="221">
        <f t="shared" si="23"/>
        <v>228</v>
      </c>
      <c r="B168" s="222">
        <v>44232</v>
      </c>
      <c r="C168" s="223">
        <v>8</v>
      </c>
      <c r="D168" s="221">
        <f t="shared" si="22"/>
        <v>2948</v>
      </c>
      <c r="E168" s="224">
        <f t="shared" si="0"/>
        <v>7.9888822533092272</v>
      </c>
      <c r="F168" s="221">
        <f t="shared" si="6"/>
        <v>3.8823779669053338E-3</v>
      </c>
      <c r="G168" s="225">
        <f t="shared" si="7"/>
        <v>178.53675929251602</v>
      </c>
      <c r="H168" s="225">
        <v>0</v>
      </c>
      <c r="I168" s="225">
        <f t="shared" si="18"/>
        <v>2675</v>
      </c>
      <c r="J168" s="225">
        <f t="shared" si="13"/>
        <v>224</v>
      </c>
      <c r="K168" s="380">
        <v>49</v>
      </c>
      <c r="L168" s="418">
        <f t="shared" si="9"/>
        <v>13.571428571428571</v>
      </c>
      <c r="M168" s="388">
        <f t="shared" si="12"/>
        <v>132.57920601641845</v>
      </c>
      <c r="N168" s="227">
        <f t="shared" si="17"/>
        <v>165.04014597848231</v>
      </c>
      <c r="O168" s="226" t="s">
        <v>1089</v>
      </c>
      <c r="P168" s="403" t="s">
        <v>1089</v>
      </c>
      <c r="Q168" s="234">
        <f t="shared" si="20"/>
        <v>284.49848024316105</v>
      </c>
      <c r="R168" s="235">
        <f t="shared" si="21"/>
        <v>0.67241379310344829</v>
      </c>
      <c r="S168" s="407"/>
      <c r="T168" s="395"/>
      <c r="U168" s="395"/>
      <c r="V168" s="437">
        <f t="shared" si="19"/>
        <v>16.714285714285715</v>
      </c>
      <c r="AH168" s="344">
        <v>44210</v>
      </c>
      <c r="AI168" s="164">
        <v>8</v>
      </c>
    </row>
    <row r="169" spans="1:35" ht="15.75" customHeight="1" x14ac:dyDescent="0.25">
      <c r="A169" s="221">
        <f t="shared" si="23"/>
        <v>229</v>
      </c>
      <c r="B169" s="236">
        <v>44233</v>
      </c>
      <c r="C169" s="223">
        <v>24</v>
      </c>
      <c r="D169" s="221">
        <f t="shared" si="22"/>
        <v>2972</v>
      </c>
      <c r="E169" s="224">
        <f t="shared" si="0"/>
        <v>7.99699040583765</v>
      </c>
      <c r="F169" s="221">
        <f t="shared" si="6"/>
        <v>4.9679373402545957E-3</v>
      </c>
      <c r="G169" s="225">
        <f t="shared" si="7"/>
        <v>139.52413911171089</v>
      </c>
      <c r="H169" s="225">
        <v>0</v>
      </c>
      <c r="I169" s="225">
        <f t="shared" si="18"/>
        <v>2675</v>
      </c>
      <c r="J169" s="225">
        <f t="shared" si="13"/>
        <v>248</v>
      </c>
      <c r="K169" s="380">
        <v>49</v>
      </c>
      <c r="L169" s="418">
        <f t="shared" si="9"/>
        <v>11.857142857142858</v>
      </c>
      <c r="M169" s="388">
        <f t="shared" si="12"/>
        <v>140.37004400075139</v>
      </c>
      <c r="N169" s="227">
        <f t="shared" si="17"/>
        <v>159.91518623971024</v>
      </c>
      <c r="O169" s="226" t="s">
        <v>1089</v>
      </c>
      <c r="P169" s="403" t="s">
        <v>1089</v>
      </c>
      <c r="Q169" s="234">
        <f t="shared" si="20"/>
        <v>268.69300911854106</v>
      </c>
      <c r="R169" s="235">
        <f t="shared" si="21"/>
        <v>0.68</v>
      </c>
      <c r="S169" s="407"/>
      <c r="T169" s="395"/>
      <c r="U169" s="395"/>
      <c r="V169" s="437">
        <f t="shared" si="19"/>
        <v>15.785714285714286</v>
      </c>
      <c r="AH169" s="344">
        <v>44211</v>
      </c>
      <c r="AI169" s="164">
        <v>18</v>
      </c>
    </row>
    <row r="170" spans="1:35" ht="15.75" customHeight="1" x14ac:dyDescent="0.25">
      <c r="A170" s="221">
        <f t="shared" si="23"/>
        <v>230</v>
      </c>
      <c r="B170" s="236">
        <v>44234</v>
      </c>
      <c r="C170" s="223">
        <v>0</v>
      </c>
      <c r="D170" s="221">
        <f t="shared" si="22"/>
        <v>2972</v>
      </c>
      <c r="E170" s="224">
        <f t="shared" si="0"/>
        <v>7.99699040583765</v>
      </c>
      <c r="F170" s="221">
        <f t="shared" si="6"/>
        <v>5.0419000931961767E-3</v>
      </c>
      <c r="G170" s="225">
        <f t="shared" si="7"/>
        <v>137.47737316241492</v>
      </c>
      <c r="H170" s="225">
        <v>56</v>
      </c>
      <c r="I170" s="225">
        <f t="shared" si="18"/>
        <v>2731</v>
      </c>
      <c r="J170" s="225">
        <f t="shared" si="13"/>
        <v>192</v>
      </c>
      <c r="K170" s="380">
        <v>49</v>
      </c>
      <c r="L170" s="418">
        <f t="shared" si="9"/>
        <v>11.857142857142858</v>
      </c>
      <c r="M170" s="388">
        <f t="shared" si="12"/>
        <v>147.20789081097777</v>
      </c>
      <c r="N170" s="227">
        <f t="shared" si="17"/>
        <v>151.84609052221393</v>
      </c>
      <c r="O170" s="226" t="s">
        <v>1089</v>
      </c>
      <c r="P170" s="403" t="s">
        <v>1089</v>
      </c>
      <c r="Q170" s="234">
        <f t="shared" si="20"/>
        <v>268.69300911854106</v>
      </c>
      <c r="R170" s="235">
        <f t="shared" si="21"/>
        <v>0.68</v>
      </c>
      <c r="S170" s="407"/>
      <c r="T170" s="395"/>
      <c r="U170" s="395"/>
      <c r="V170" s="437">
        <f t="shared" si="19"/>
        <v>15.785714285714286</v>
      </c>
      <c r="AH170" s="344">
        <v>44212</v>
      </c>
      <c r="AI170" s="164">
        <v>2</v>
      </c>
    </row>
    <row r="171" spans="1:35" ht="15.75" customHeight="1" x14ac:dyDescent="0.25">
      <c r="A171" s="221">
        <f t="shared" si="23"/>
        <v>231</v>
      </c>
      <c r="B171" s="236">
        <v>44235</v>
      </c>
      <c r="C171" s="223">
        <v>4</v>
      </c>
      <c r="D171" s="221">
        <f t="shared" si="22"/>
        <v>2976</v>
      </c>
      <c r="E171" s="224">
        <f t="shared" si="0"/>
        <v>7.9983353959529824</v>
      </c>
      <c r="F171" s="221">
        <f t="shared" si="6"/>
        <v>4.3472353881029513E-3</v>
      </c>
      <c r="G171" s="225">
        <f t="shared" si="7"/>
        <v>159.44551391371084</v>
      </c>
      <c r="H171" s="225">
        <v>0</v>
      </c>
      <c r="I171" s="225">
        <f t="shared" si="18"/>
        <v>2731</v>
      </c>
      <c r="J171" s="225">
        <f t="shared" si="13"/>
        <v>196</v>
      </c>
      <c r="K171" s="380">
        <v>49</v>
      </c>
      <c r="L171" s="418">
        <f t="shared" si="9"/>
        <v>12.142857142857142</v>
      </c>
      <c r="M171" s="388">
        <f t="shared" si="12"/>
        <v>154.1727209805417</v>
      </c>
      <c r="N171" s="227">
        <f t="shared" si="17"/>
        <v>145.48234206261222</v>
      </c>
      <c r="O171" s="226" t="s">
        <v>1089</v>
      </c>
      <c r="P171" s="403" t="s">
        <v>1089</v>
      </c>
      <c r="Q171" s="234">
        <f t="shared" si="20"/>
        <v>258.96656534954406</v>
      </c>
      <c r="R171" s="235">
        <f t="shared" si="21"/>
        <v>0.66981132075471694</v>
      </c>
      <c r="S171" s="407"/>
      <c r="T171" s="395"/>
      <c r="U171" s="395"/>
      <c r="V171" s="437">
        <f t="shared" si="19"/>
        <v>15.214285714285714</v>
      </c>
      <c r="AH171" s="344">
        <v>44214</v>
      </c>
      <c r="AI171" s="164">
        <v>7</v>
      </c>
    </row>
    <row r="172" spans="1:35" ht="15.75" customHeight="1" x14ac:dyDescent="0.25">
      <c r="A172" s="221">
        <f t="shared" si="23"/>
        <v>232</v>
      </c>
      <c r="B172" s="236">
        <v>44236</v>
      </c>
      <c r="C172" s="223">
        <v>19</v>
      </c>
      <c r="D172" s="221">
        <f t="shared" si="22"/>
        <v>2995</v>
      </c>
      <c r="E172" s="224">
        <f t="shared" si="0"/>
        <v>8.0046995105495498</v>
      </c>
      <c r="F172" s="221">
        <f t="shared" si="6"/>
        <v>3.5463826762279294E-3</v>
      </c>
      <c r="G172" s="225">
        <f t="shared" si="7"/>
        <v>195.45188543984307</v>
      </c>
      <c r="H172" s="225">
        <v>0</v>
      </c>
      <c r="I172" s="225">
        <f t="shared" si="18"/>
        <v>2731</v>
      </c>
      <c r="J172" s="225">
        <f t="shared" si="13"/>
        <v>214</v>
      </c>
      <c r="K172" s="380">
        <v>50</v>
      </c>
      <c r="L172" s="418">
        <f t="shared" si="9"/>
        <v>14.142857142857142</v>
      </c>
      <c r="M172" s="388">
        <f t="shared" si="12"/>
        <v>161.00276422330379</v>
      </c>
      <c r="N172" s="227">
        <f t="shared" si="17"/>
        <v>164.12492417198962</v>
      </c>
      <c r="O172" s="226" t="s">
        <v>1089</v>
      </c>
      <c r="P172" s="403" t="s">
        <v>1089</v>
      </c>
      <c r="Q172" s="234">
        <f t="shared" si="20"/>
        <v>250.45592705167175</v>
      </c>
      <c r="R172" s="235">
        <f t="shared" si="21"/>
        <v>0.64984227129337535</v>
      </c>
      <c r="S172" s="407"/>
      <c r="T172" s="395"/>
      <c r="U172" s="395"/>
      <c r="V172" s="437">
        <f t="shared" si="19"/>
        <v>14.714285714285714</v>
      </c>
      <c r="AH172" s="344">
        <v>44215</v>
      </c>
      <c r="AI172" s="164">
        <v>1</v>
      </c>
    </row>
    <row r="173" spans="1:35" ht="15.75" customHeight="1" x14ac:dyDescent="0.25">
      <c r="A173" s="221">
        <f t="shared" si="23"/>
        <v>233</v>
      </c>
      <c r="B173" s="236">
        <v>44237</v>
      </c>
      <c r="C173" s="223">
        <v>12</v>
      </c>
      <c r="D173" s="221">
        <f t="shared" si="22"/>
        <v>3007</v>
      </c>
      <c r="E173" s="224">
        <f t="shared" si="0"/>
        <v>8.0086981829885282</v>
      </c>
      <c r="F173" s="221">
        <f t="shared" si="6"/>
        <v>3.5921240201207206E-3</v>
      </c>
      <c r="G173" s="225">
        <f t="shared" si="7"/>
        <v>192.96304266706545</v>
      </c>
      <c r="H173" s="225">
        <v>0</v>
      </c>
      <c r="I173" s="225">
        <f t="shared" si="18"/>
        <v>2731</v>
      </c>
      <c r="J173" s="225">
        <f t="shared" si="13"/>
        <v>226</v>
      </c>
      <c r="K173" s="380">
        <v>50</v>
      </c>
      <c r="L173" s="418">
        <f t="shared" si="9"/>
        <v>11.142857142857142</v>
      </c>
      <c r="M173" s="388">
        <f t="shared" si="12"/>
        <v>166.44048198602357</v>
      </c>
      <c r="N173" s="227">
        <f t="shared" si="17"/>
        <v>182.62014734020644</v>
      </c>
      <c r="O173" s="226" t="s">
        <v>1089</v>
      </c>
      <c r="P173" s="403" t="s">
        <v>1089</v>
      </c>
      <c r="Q173" s="234">
        <f t="shared" si="20"/>
        <v>229.78723404255317</v>
      </c>
      <c r="R173" s="235">
        <f t="shared" si="21"/>
        <v>0.55263157894736847</v>
      </c>
      <c r="S173" s="407"/>
      <c r="T173" s="395"/>
      <c r="U173" s="395"/>
      <c r="V173" s="437">
        <f t="shared" si="19"/>
        <v>13.5</v>
      </c>
      <c r="AH173" s="344">
        <v>44217</v>
      </c>
      <c r="AI173" s="164">
        <v>13</v>
      </c>
    </row>
    <row r="174" spans="1:35" ht="15.75" customHeight="1" x14ac:dyDescent="0.25">
      <c r="A174" s="221">
        <f t="shared" si="23"/>
        <v>234</v>
      </c>
      <c r="B174" s="236">
        <v>44238</v>
      </c>
      <c r="C174" s="223">
        <v>14</v>
      </c>
      <c r="D174" s="221">
        <f t="shared" si="22"/>
        <v>3021</v>
      </c>
      <c r="E174" s="224">
        <f t="shared" si="0"/>
        <v>8.0133431813866718</v>
      </c>
      <c r="F174" s="221">
        <f t="shared" si="6"/>
        <v>3.7324086873567869E-3</v>
      </c>
      <c r="G174" s="225">
        <f t="shared" si="7"/>
        <v>185.71041882629888</v>
      </c>
      <c r="H174" s="225">
        <v>58</v>
      </c>
      <c r="I174" s="225">
        <f t="shared" si="18"/>
        <v>2789</v>
      </c>
      <c r="J174" s="225">
        <f t="shared" si="13"/>
        <v>182</v>
      </c>
      <c r="K174" s="380">
        <v>50</v>
      </c>
      <c r="L174" s="418">
        <f t="shared" si="9"/>
        <v>11.571428571428571</v>
      </c>
      <c r="M174" s="388">
        <f t="shared" si="12"/>
        <v>169.87273320193714</v>
      </c>
      <c r="N174" s="227">
        <f t="shared" si="17"/>
        <v>191.37511564440248</v>
      </c>
      <c r="O174" s="226" t="s">
        <v>1089</v>
      </c>
      <c r="P174" s="403" t="s">
        <v>1089</v>
      </c>
      <c r="Q174" s="234">
        <f t="shared" si="20"/>
        <v>222.49240121580547</v>
      </c>
      <c r="R174" s="235">
        <f t="shared" si="21"/>
        <v>0.56134969325153372</v>
      </c>
      <c r="S174" s="407"/>
      <c r="T174" s="395"/>
      <c r="U174" s="395"/>
      <c r="V174" s="437">
        <f t="shared" si="19"/>
        <v>13.071428571428571</v>
      </c>
      <c r="AH174" s="344">
        <v>44218</v>
      </c>
      <c r="AI174" s="164">
        <v>4</v>
      </c>
    </row>
    <row r="175" spans="1:35" ht="15.75" customHeight="1" x14ac:dyDescent="0.25">
      <c r="A175" s="221">
        <f t="shared" si="23"/>
        <v>235</v>
      </c>
      <c r="B175" s="236">
        <v>44239</v>
      </c>
      <c r="C175" s="223">
        <v>17</v>
      </c>
      <c r="D175" s="221">
        <f t="shared" si="22"/>
        <v>3038</v>
      </c>
      <c r="E175" s="224">
        <f t="shared" si="0"/>
        <v>8.0189546831557177</v>
      </c>
      <c r="F175" s="221">
        <f t="shared" si="6"/>
        <v>3.8914703602783074E-3</v>
      </c>
      <c r="G175" s="225">
        <f t="shared" si="7"/>
        <v>178.11960939884258</v>
      </c>
      <c r="H175" s="225">
        <v>0</v>
      </c>
      <c r="I175" s="225">
        <f t="shared" si="18"/>
        <v>2789</v>
      </c>
      <c r="J175" s="225">
        <f t="shared" si="13"/>
        <v>199</v>
      </c>
      <c r="K175" s="380">
        <v>50</v>
      </c>
      <c r="L175" s="418">
        <f t="shared" si="9"/>
        <v>12.857142857142858</v>
      </c>
      <c r="M175" s="388">
        <f t="shared" si="12"/>
        <v>169.81314035998383</v>
      </c>
      <c r="N175" s="227">
        <f t="shared" si="17"/>
        <v>185.59769029740232</v>
      </c>
      <c r="O175" s="226" t="s">
        <v>1089</v>
      </c>
      <c r="P175" s="403" t="s">
        <v>1089</v>
      </c>
      <c r="Q175" s="234">
        <f t="shared" si="20"/>
        <v>224.92401215805472</v>
      </c>
      <c r="R175" s="235">
        <f t="shared" si="21"/>
        <v>0.60260586319218246</v>
      </c>
      <c r="S175" s="407"/>
      <c r="T175" s="395"/>
      <c r="U175" s="395"/>
      <c r="V175" s="437">
        <f t="shared" si="19"/>
        <v>13.214285714285714</v>
      </c>
      <c r="AH175" s="344">
        <v>44219</v>
      </c>
      <c r="AI175" s="164">
        <v>5</v>
      </c>
    </row>
    <row r="176" spans="1:35" ht="15.75" customHeight="1" x14ac:dyDescent="0.25">
      <c r="A176" s="221">
        <f t="shared" si="23"/>
        <v>236</v>
      </c>
      <c r="B176" s="236">
        <v>44240</v>
      </c>
      <c r="C176" s="223">
        <v>7</v>
      </c>
      <c r="D176" s="221">
        <f t="shared" si="22"/>
        <v>3045</v>
      </c>
      <c r="E176" s="224">
        <f t="shared" si="0"/>
        <v>8.0212561801439968</v>
      </c>
      <c r="F176" s="221">
        <f t="shared" si="6"/>
        <v>4.3814131486297524E-3</v>
      </c>
      <c r="G176" s="225">
        <f t="shared" si="7"/>
        <v>158.20173926686664</v>
      </c>
      <c r="H176" s="225">
        <v>47</v>
      </c>
      <c r="I176" s="225">
        <f t="shared" si="18"/>
        <v>2836</v>
      </c>
      <c r="J176" s="225">
        <f t="shared" si="13"/>
        <v>158</v>
      </c>
      <c r="K176" s="380">
        <v>51</v>
      </c>
      <c r="L176" s="418">
        <f t="shared" si="9"/>
        <v>10.428571428571429</v>
      </c>
      <c r="M176" s="388">
        <f t="shared" si="12"/>
        <v>172.48136895357746</v>
      </c>
      <c r="N176" s="227">
        <f t="shared" si="17"/>
        <v>174.01058916400271</v>
      </c>
      <c r="O176" s="226" t="s">
        <v>1089</v>
      </c>
      <c r="P176" s="403" t="s">
        <v>1089</v>
      </c>
      <c r="Q176" s="234">
        <f t="shared" si="20"/>
        <v>189.66565349544072</v>
      </c>
      <c r="R176" s="235">
        <f t="shared" si="21"/>
        <v>0.48148148148148145</v>
      </c>
      <c r="S176" s="407"/>
      <c r="T176" s="395"/>
      <c r="U176" s="395"/>
      <c r="V176" s="437">
        <f t="shared" si="19"/>
        <v>11.142857142857142</v>
      </c>
      <c r="AH176" s="344">
        <v>44221</v>
      </c>
      <c r="AI176" s="164">
        <v>10</v>
      </c>
    </row>
    <row r="177" spans="1:35" ht="15.75" customHeight="1" x14ac:dyDescent="0.25">
      <c r="A177" s="221">
        <f t="shared" si="23"/>
        <v>237</v>
      </c>
      <c r="B177" s="236">
        <v>44241</v>
      </c>
      <c r="C177" s="223">
        <v>0</v>
      </c>
      <c r="D177" s="221">
        <f t="shared" si="22"/>
        <v>3045</v>
      </c>
      <c r="E177" s="224">
        <f t="shared" si="0"/>
        <v>8.0212561801439968</v>
      </c>
      <c r="F177" s="221">
        <f t="shared" si="6"/>
        <v>4.0047211403259541E-3</v>
      </c>
      <c r="G177" s="225">
        <f t="shared" si="7"/>
        <v>173.08250843741104</v>
      </c>
      <c r="H177" s="225">
        <v>39</v>
      </c>
      <c r="I177" s="225">
        <f t="shared" si="18"/>
        <v>2875</v>
      </c>
      <c r="J177" s="225">
        <f t="shared" si="13"/>
        <v>119</v>
      </c>
      <c r="K177" s="380">
        <v>51</v>
      </c>
      <c r="L177" s="418">
        <f t="shared" si="9"/>
        <v>10.428571428571429</v>
      </c>
      <c r="M177" s="388">
        <f t="shared" si="12"/>
        <v>177.5678168500055</v>
      </c>
      <c r="N177" s="227">
        <f t="shared" si="17"/>
        <v>169.80128570104009</v>
      </c>
      <c r="O177" s="226" t="s">
        <v>1089</v>
      </c>
      <c r="P177" s="403" t="s">
        <v>1089</v>
      </c>
      <c r="Q177" s="234">
        <f t="shared" si="20"/>
        <v>189.66565349544072</v>
      </c>
      <c r="R177" s="235">
        <f t="shared" si="21"/>
        <v>0.48148148148148145</v>
      </c>
      <c r="S177" s="407"/>
      <c r="T177" s="395"/>
      <c r="U177" s="395"/>
      <c r="V177" s="437">
        <f t="shared" si="19"/>
        <v>11.142857142857142</v>
      </c>
      <c r="AH177" s="344">
        <v>44222</v>
      </c>
      <c r="AI177" s="164">
        <v>7</v>
      </c>
    </row>
    <row r="178" spans="1:35" ht="15.75" customHeight="1" x14ac:dyDescent="0.25">
      <c r="A178" s="221">
        <f t="shared" si="23"/>
        <v>238</v>
      </c>
      <c r="B178" s="236">
        <v>44242</v>
      </c>
      <c r="C178" s="223">
        <v>7</v>
      </c>
      <c r="D178" s="221">
        <f t="shared" si="22"/>
        <v>3052</v>
      </c>
      <c r="E178" s="224">
        <f t="shared" si="0"/>
        <v>8.0235523924043477</v>
      </c>
      <c r="F178" s="221">
        <f t="shared" si="6"/>
        <v>3.1995585225948553E-3</v>
      </c>
      <c r="G178" s="225">
        <f t="shared" si="7"/>
        <v>216.63838172205084</v>
      </c>
      <c r="H178" s="225">
        <v>8</v>
      </c>
      <c r="I178" s="225">
        <f t="shared" si="18"/>
        <v>2883</v>
      </c>
      <c r="J178" s="225">
        <f t="shared" si="13"/>
        <v>118</v>
      </c>
      <c r="K178" s="380">
        <v>51</v>
      </c>
      <c r="L178" s="418">
        <f t="shared" si="9"/>
        <v>10.857142857142858</v>
      </c>
      <c r="M178" s="388">
        <f t="shared" si="12"/>
        <v>185.73822653691121</v>
      </c>
      <c r="N178" s="227">
        <f t="shared" si="17"/>
        <v>182.64087647544284</v>
      </c>
      <c r="O178" s="226" t="s">
        <v>1089</v>
      </c>
      <c r="P178" s="403" t="s">
        <v>1089</v>
      </c>
      <c r="Q178" s="234">
        <f t="shared" si="20"/>
        <v>195.74468085106386</v>
      </c>
      <c r="R178" s="235">
        <f t="shared" si="21"/>
        <v>0.52960526315789469</v>
      </c>
      <c r="S178" s="407"/>
      <c r="T178" s="395"/>
      <c r="U178" s="395"/>
      <c r="V178" s="437">
        <f t="shared" si="19"/>
        <v>11.5</v>
      </c>
      <c r="AH178" s="344">
        <v>44224</v>
      </c>
      <c r="AI178" s="164">
        <v>2</v>
      </c>
    </row>
    <row r="179" spans="1:35" ht="15.75" customHeight="1" x14ac:dyDescent="0.25">
      <c r="A179" s="221">
        <f t="shared" si="23"/>
        <v>239</v>
      </c>
      <c r="B179" s="236">
        <v>44243</v>
      </c>
      <c r="C179" s="223">
        <v>0</v>
      </c>
      <c r="D179" s="221">
        <f t="shared" si="22"/>
        <v>3052</v>
      </c>
      <c r="E179" s="224">
        <f t="shared" si="0"/>
        <v>8.0235523924043477</v>
      </c>
      <c r="F179" s="221">
        <f t="shared" si="6"/>
        <v>2.4029481168246214E-3</v>
      </c>
      <c r="G179" s="225">
        <f t="shared" si="7"/>
        <v>288.45698985623767</v>
      </c>
      <c r="H179" s="225">
        <v>10</v>
      </c>
      <c r="I179" s="225">
        <f t="shared" si="18"/>
        <v>2893</v>
      </c>
      <c r="J179" s="225">
        <f t="shared" si="13"/>
        <v>108</v>
      </c>
      <c r="K179" s="380">
        <v>51</v>
      </c>
      <c r="L179" s="418">
        <f t="shared" si="9"/>
        <v>8.1428571428571423</v>
      </c>
      <c r="M179" s="388">
        <f t="shared" si="12"/>
        <v>199.02467002496761</v>
      </c>
      <c r="N179" s="227">
        <f t="shared" si="17"/>
        <v>226.0592933385665</v>
      </c>
      <c r="O179" s="226" t="s">
        <v>1089</v>
      </c>
      <c r="P179" s="403" t="s">
        <v>1089</v>
      </c>
      <c r="Q179" s="234">
        <f t="shared" si="20"/>
        <v>189.66565349544072</v>
      </c>
      <c r="R179" s="235">
        <f t="shared" si="21"/>
        <v>0.5611510791366906</v>
      </c>
      <c r="S179" s="407"/>
      <c r="T179" s="395"/>
      <c r="U179" s="395"/>
      <c r="V179" s="437">
        <f t="shared" si="19"/>
        <v>11.142857142857142</v>
      </c>
      <c r="AH179" s="344">
        <v>44225</v>
      </c>
      <c r="AI179" s="164">
        <v>1</v>
      </c>
    </row>
    <row r="180" spans="1:35" ht="15.75" customHeight="1" x14ac:dyDescent="0.25">
      <c r="A180" s="221">
        <f t="shared" si="23"/>
        <v>240</v>
      </c>
      <c r="B180" s="236">
        <v>44244</v>
      </c>
      <c r="C180" s="223">
        <v>1</v>
      </c>
      <c r="D180" s="221">
        <f t="shared" si="22"/>
        <v>3053</v>
      </c>
      <c r="E180" s="224">
        <f t="shared" si="0"/>
        <v>8.0238799927348783</v>
      </c>
      <c r="F180" s="221">
        <f t="shared" si="6"/>
        <v>1.5393594572225158E-3</v>
      </c>
      <c r="G180" s="225">
        <f t="shared" si="7"/>
        <v>450.28286103532884</v>
      </c>
      <c r="H180" s="225">
        <v>12</v>
      </c>
      <c r="I180" s="225">
        <f t="shared" si="18"/>
        <v>2905</v>
      </c>
      <c r="J180" s="225">
        <f t="shared" si="13"/>
        <v>96</v>
      </c>
      <c r="K180" s="380">
        <v>52</v>
      </c>
      <c r="L180" s="418">
        <f t="shared" si="9"/>
        <v>6.5714285714285712</v>
      </c>
      <c r="M180" s="388">
        <f t="shared" si="12"/>
        <v>235.78464407757662</v>
      </c>
      <c r="N180" s="227">
        <f t="shared" si="17"/>
        <v>318.45941087120576</v>
      </c>
      <c r="O180" s="226" t="s">
        <v>1089</v>
      </c>
      <c r="P180" s="403" t="s">
        <v>1089</v>
      </c>
      <c r="Q180" s="234">
        <f t="shared" si="20"/>
        <v>150.75987841945289</v>
      </c>
      <c r="R180" s="235">
        <f t="shared" si="21"/>
        <v>0.44128113879003561</v>
      </c>
      <c r="S180" s="407"/>
      <c r="T180" s="395"/>
      <c r="U180" s="395"/>
      <c r="V180" s="437">
        <f t="shared" si="19"/>
        <v>8.8571428571428577</v>
      </c>
      <c r="AH180" s="344">
        <v>44226</v>
      </c>
      <c r="AI180" s="164">
        <v>7</v>
      </c>
    </row>
    <row r="181" spans="1:35" ht="15.75" customHeight="1" x14ac:dyDescent="0.25">
      <c r="A181" s="221">
        <f t="shared" si="23"/>
        <v>241</v>
      </c>
      <c r="B181" s="236">
        <v>44245</v>
      </c>
      <c r="C181" s="223">
        <v>4</v>
      </c>
      <c r="D181" s="221">
        <f t="shared" si="22"/>
        <v>3057</v>
      </c>
      <c r="E181" s="224">
        <f t="shared" si="0"/>
        <v>8.025189321890835</v>
      </c>
      <c r="F181" s="221">
        <f t="shared" si="6"/>
        <v>9.3741977312378211E-4</v>
      </c>
      <c r="G181" s="225">
        <f t="shared" si="7"/>
        <v>739.42026873420593</v>
      </c>
      <c r="H181" s="225">
        <v>14</v>
      </c>
      <c r="I181" s="225">
        <f t="shared" si="18"/>
        <v>2919</v>
      </c>
      <c r="J181" s="225">
        <f t="shared" si="13"/>
        <v>86</v>
      </c>
      <c r="K181" s="380">
        <v>52</v>
      </c>
      <c r="L181" s="418">
        <f t="shared" si="9"/>
        <v>5.1428571428571432</v>
      </c>
      <c r="M181" s="388">
        <f t="shared" si="12"/>
        <v>314.8860512072776</v>
      </c>
      <c r="N181" s="227">
        <f t="shared" si="17"/>
        <v>492.7200398752575</v>
      </c>
      <c r="O181" s="226" t="s">
        <v>1089</v>
      </c>
      <c r="P181" s="403" t="s">
        <v>1089</v>
      </c>
      <c r="Q181" s="156">
        <f t="shared" si="20"/>
        <v>142.24924012158053</v>
      </c>
      <c r="R181" s="155">
        <f t="shared" si="21"/>
        <v>0.44486692015209123</v>
      </c>
      <c r="S181" s="407"/>
      <c r="T181" s="395"/>
      <c r="U181" s="395"/>
      <c r="V181" s="437">
        <f t="shared" si="19"/>
        <v>8.3571428571428577</v>
      </c>
      <c r="AH181" s="344">
        <v>44228</v>
      </c>
      <c r="AI181" s="164">
        <v>1</v>
      </c>
    </row>
    <row r="182" spans="1:35" ht="15.75" customHeight="1" x14ac:dyDescent="0.25">
      <c r="A182" s="221">
        <f t="shared" si="23"/>
        <v>242</v>
      </c>
      <c r="B182" s="236">
        <v>44246</v>
      </c>
      <c r="C182" s="223">
        <v>29</v>
      </c>
      <c r="D182" s="221">
        <f t="shared" si="22"/>
        <v>3086</v>
      </c>
      <c r="E182" s="224">
        <f t="shared" si="0"/>
        <v>8.034631032923107</v>
      </c>
      <c r="F182" s="221">
        <f t="shared" si="6"/>
        <v>1.7256586486263461E-3</v>
      </c>
      <c r="G182" s="225">
        <f t="shared" si="7"/>
        <v>401.67108432000867</v>
      </c>
      <c r="H182" s="225">
        <v>12</v>
      </c>
      <c r="I182" s="225">
        <f t="shared" si="18"/>
        <v>2931</v>
      </c>
      <c r="J182" s="225">
        <f t="shared" si="13"/>
        <v>103</v>
      </c>
      <c r="K182" s="380">
        <v>52</v>
      </c>
      <c r="L182" s="418">
        <f t="shared" si="9"/>
        <v>6.8571428571428568</v>
      </c>
      <c r="M182" s="388">
        <f t="shared" si="12"/>
        <v>346.82197619601567</v>
      </c>
      <c r="N182" s="227">
        <f t="shared" si="17"/>
        <v>530.45807136318115</v>
      </c>
      <c r="O182" s="226" t="s">
        <v>1089</v>
      </c>
      <c r="P182" s="403" t="s">
        <v>1089</v>
      </c>
      <c r="Q182" s="156">
        <f t="shared" si="20"/>
        <v>167.78115501519756</v>
      </c>
      <c r="R182" s="155">
        <f t="shared" si="21"/>
        <v>0.58974358974358976</v>
      </c>
      <c r="S182" s="407"/>
      <c r="T182" s="395"/>
      <c r="U182" s="395"/>
      <c r="V182" s="437">
        <f t="shared" si="19"/>
        <v>9.8571428571428577</v>
      </c>
      <c r="AH182" s="344">
        <v>44229</v>
      </c>
      <c r="AI182" s="164">
        <v>1</v>
      </c>
    </row>
    <row r="183" spans="1:35" ht="15.75" customHeight="1" x14ac:dyDescent="0.25">
      <c r="A183" s="221">
        <f t="shared" si="23"/>
        <v>243</v>
      </c>
      <c r="B183" s="236">
        <v>44247</v>
      </c>
      <c r="C183" s="237">
        <v>6</v>
      </c>
      <c r="D183" s="221">
        <f t="shared" si="22"/>
        <v>3092</v>
      </c>
      <c r="E183" s="224">
        <f t="shared" si="0"/>
        <v>8.0365734097073123</v>
      </c>
      <c r="F183" s="221">
        <f t="shared" si="6"/>
        <v>2.49092497192687E-3</v>
      </c>
      <c r="G183" s="225">
        <f t="shared" si="7"/>
        <v>278.26899178892455</v>
      </c>
      <c r="H183" s="225">
        <v>12</v>
      </c>
      <c r="I183" s="225">
        <f t="shared" ref="I183:I221" si="24">I182+H183</f>
        <v>2943</v>
      </c>
      <c r="J183" s="225">
        <f t="shared" si="13"/>
        <v>97</v>
      </c>
      <c r="K183" s="380">
        <v>52</v>
      </c>
      <c r="L183" s="418">
        <f t="shared" si="9"/>
        <v>6.7142857142857144</v>
      </c>
      <c r="M183" s="388">
        <f t="shared" si="12"/>
        <v>363.97444084202391</v>
      </c>
      <c r="N183" s="227">
        <f t="shared" si="17"/>
        <v>473.12011494771303</v>
      </c>
      <c r="O183" s="226" t="s">
        <v>1089</v>
      </c>
      <c r="P183" s="403" t="s">
        <v>1089</v>
      </c>
      <c r="Q183" s="156">
        <f t="shared" si="20"/>
        <v>145.89665653495439</v>
      </c>
      <c r="R183" s="155">
        <f t="shared" si="21"/>
        <v>0.54298642533936647</v>
      </c>
      <c r="S183" s="407"/>
      <c r="T183" s="395"/>
      <c r="U183" s="395"/>
      <c r="V183" s="437">
        <f t="shared" si="19"/>
        <v>8.5714285714285712</v>
      </c>
      <c r="AH183" s="344">
        <v>44231</v>
      </c>
      <c r="AI183" s="164">
        <v>1</v>
      </c>
    </row>
    <row r="184" spans="1:35" ht="15.75" customHeight="1" x14ac:dyDescent="0.25">
      <c r="A184" s="221">
        <f t="shared" si="23"/>
        <v>244</v>
      </c>
      <c r="B184" s="236">
        <v>44248</v>
      </c>
      <c r="C184" s="223">
        <v>0</v>
      </c>
      <c r="D184" s="221">
        <f t="shared" si="22"/>
        <v>3092</v>
      </c>
      <c r="E184" s="224">
        <f t="shared" si="0"/>
        <v>8.0365734097073123</v>
      </c>
      <c r="F184" s="221">
        <f t="shared" si="6"/>
        <v>2.7091473822518403E-3</v>
      </c>
      <c r="G184" s="225">
        <f t="shared" si="7"/>
        <v>255.8543640338246</v>
      </c>
      <c r="H184" s="225">
        <v>12</v>
      </c>
      <c r="I184" s="225">
        <f t="shared" si="24"/>
        <v>2955</v>
      </c>
      <c r="J184" s="225">
        <f t="shared" si="13"/>
        <v>85</v>
      </c>
      <c r="K184" s="380">
        <v>52</v>
      </c>
      <c r="L184" s="418">
        <f t="shared" si="9"/>
        <v>6.7142857142857144</v>
      </c>
      <c r="M184" s="388">
        <f t="shared" si="12"/>
        <v>375.79899164151163</v>
      </c>
      <c r="N184" s="227">
        <f t="shared" si="17"/>
        <v>311.93148004758592</v>
      </c>
      <c r="O184" s="226" t="s">
        <v>1089</v>
      </c>
      <c r="P184" s="403" t="s">
        <v>1089</v>
      </c>
      <c r="Q184" s="156">
        <f t="shared" si="20"/>
        <v>145.89665653495439</v>
      </c>
      <c r="R184" s="155">
        <f t="shared" si="21"/>
        <v>0.54298642533936647</v>
      </c>
      <c r="S184" s="407"/>
      <c r="T184" s="395"/>
      <c r="U184" s="395"/>
      <c r="V184" s="437">
        <f t="shared" si="19"/>
        <v>8.5714285714285712</v>
      </c>
      <c r="AH184" s="344">
        <v>44236</v>
      </c>
      <c r="AI184" s="164">
        <v>2</v>
      </c>
    </row>
    <row r="185" spans="1:35" ht="15.75" customHeight="1" x14ac:dyDescent="0.25">
      <c r="A185" s="221">
        <f t="shared" si="23"/>
        <v>245</v>
      </c>
      <c r="B185" s="236">
        <v>44249</v>
      </c>
      <c r="C185" s="223">
        <v>20</v>
      </c>
      <c r="D185" s="221">
        <f t="shared" si="22"/>
        <v>3112</v>
      </c>
      <c r="E185" s="224">
        <f t="shared" si="0"/>
        <v>8.043020885298283</v>
      </c>
      <c r="F185" s="221">
        <f t="shared" si="6"/>
        <v>3.3991571586839647E-3</v>
      </c>
      <c r="G185" s="225">
        <f t="shared" si="7"/>
        <v>203.91736780664408</v>
      </c>
      <c r="H185" s="225">
        <v>12</v>
      </c>
      <c r="I185" s="225">
        <f t="shared" si="24"/>
        <v>2967</v>
      </c>
      <c r="J185" s="225">
        <f t="shared" si="13"/>
        <v>93</v>
      </c>
      <c r="K185" s="380">
        <v>52</v>
      </c>
      <c r="L185" s="418">
        <f t="shared" si="9"/>
        <v>8.5714285714285712</v>
      </c>
      <c r="M185" s="388">
        <f t="shared" si="12"/>
        <v>373.98170393931059</v>
      </c>
      <c r="N185" s="227">
        <f t="shared" si="17"/>
        <v>246.01357454313106</v>
      </c>
      <c r="O185" s="226" t="s">
        <v>1089</v>
      </c>
      <c r="P185" s="403" t="s">
        <v>1089</v>
      </c>
      <c r="Q185" s="156">
        <f t="shared" si="20"/>
        <v>165.34954407294833</v>
      </c>
      <c r="R185" s="155">
        <f t="shared" si="21"/>
        <v>0.63849765258215962</v>
      </c>
      <c r="S185" s="407"/>
      <c r="T185" s="395"/>
      <c r="U185" s="395"/>
      <c r="V185" s="437">
        <f t="shared" si="19"/>
        <v>9.7142857142857135</v>
      </c>
      <c r="AH185" s="344">
        <v>44237</v>
      </c>
      <c r="AI185" s="164">
        <v>3</v>
      </c>
    </row>
    <row r="186" spans="1:35" ht="15.75" customHeight="1" x14ac:dyDescent="0.25">
      <c r="A186" s="221">
        <f t="shared" si="23"/>
        <v>246</v>
      </c>
      <c r="B186" s="236">
        <v>44250</v>
      </c>
      <c r="C186" s="223">
        <v>12</v>
      </c>
      <c r="D186" s="221">
        <f t="shared" si="22"/>
        <v>3124</v>
      </c>
      <c r="E186" s="224">
        <f t="shared" si="0"/>
        <v>8.046869510959576</v>
      </c>
      <c r="F186" s="221">
        <f t="shared" si="6"/>
        <v>3.8062163668998012E-3</v>
      </c>
      <c r="G186" s="225">
        <f t="shared" si="7"/>
        <v>182.10924281336116</v>
      </c>
      <c r="H186" s="225">
        <v>12</v>
      </c>
      <c r="I186" s="225">
        <f t="shared" si="24"/>
        <v>2979</v>
      </c>
      <c r="J186" s="225">
        <f t="shared" si="13"/>
        <v>93</v>
      </c>
      <c r="K186" s="380">
        <v>52</v>
      </c>
      <c r="L186" s="418">
        <f t="shared" si="9"/>
        <v>10.285714285714286</v>
      </c>
      <c r="M186" s="388">
        <f t="shared" si="12"/>
        <v>358.78916864747106</v>
      </c>
      <c r="N186" s="227">
        <f t="shared" si="17"/>
        <v>213.96032488460992</v>
      </c>
      <c r="O186" s="226" t="s">
        <v>1089</v>
      </c>
      <c r="P186" s="403" t="s">
        <v>1089</v>
      </c>
      <c r="Q186" s="156">
        <f t="shared" si="20"/>
        <v>156.83890577507597</v>
      </c>
      <c r="R186" s="155">
        <f t="shared" si="21"/>
        <v>0.62621359223300976</v>
      </c>
      <c r="S186" s="407"/>
      <c r="T186" s="395"/>
      <c r="U186" s="395"/>
      <c r="V186" s="437">
        <f t="shared" si="19"/>
        <v>9.2142857142857135</v>
      </c>
      <c r="AH186" s="344">
        <v>44239</v>
      </c>
      <c r="AI186" s="164">
        <v>1</v>
      </c>
    </row>
    <row r="187" spans="1:35" ht="15.75" customHeight="1" x14ac:dyDescent="0.25">
      <c r="A187" s="221">
        <f t="shared" si="23"/>
        <v>247</v>
      </c>
      <c r="B187" s="236">
        <v>44251</v>
      </c>
      <c r="C187" s="223">
        <v>6</v>
      </c>
      <c r="D187" s="221">
        <f t="shared" si="22"/>
        <v>3130</v>
      </c>
      <c r="E187" s="224">
        <f t="shared" si="0"/>
        <v>8.0487882835341988</v>
      </c>
      <c r="F187" s="221">
        <f t="shared" si="6"/>
        <v>3.6329041640714393E-3</v>
      </c>
      <c r="G187" s="225">
        <f t="shared" si="7"/>
        <v>190.79699030186552</v>
      </c>
      <c r="H187" s="225">
        <v>12</v>
      </c>
      <c r="I187" s="225">
        <f t="shared" si="24"/>
        <v>2991</v>
      </c>
      <c r="J187" s="225">
        <f t="shared" si="13"/>
        <v>87</v>
      </c>
      <c r="K187" s="380">
        <v>52</v>
      </c>
      <c r="L187" s="418">
        <f t="shared" si="9"/>
        <v>11</v>
      </c>
      <c r="M187" s="388">
        <f t="shared" si="12"/>
        <v>321.71975854269067</v>
      </c>
      <c r="N187" s="227">
        <f t="shared" si="17"/>
        <v>192.27453364062362</v>
      </c>
      <c r="O187" s="226" t="s">
        <v>1089</v>
      </c>
      <c r="P187" s="403" t="s">
        <v>1089</v>
      </c>
      <c r="Q187" s="156">
        <f t="shared" si="20"/>
        <v>149.54407294832825</v>
      </c>
      <c r="R187" s="155">
        <f t="shared" si="21"/>
        <v>0.65079365079365081</v>
      </c>
      <c r="S187" s="407"/>
      <c r="T187" s="395"/>
      <c r="U187" s="395"/>
      <c r="V187" s="437">
        <f t="shared" si="19"/>
        <v>8.7857142857142865</v>
      </c>
      <c r="AH187" s="344">
        <v>44242</v>
      </c>
      <c r="AI187" s="164">
        <v>2</v>
      </c>
    </row>
    <row r="188" spans="1:35" ht="15.75" customHeight="1" x14ac:dyDescent="0.25">
      <c r="A188" s="221">
        <f t="shared" si="23"/>
        <v>248</v>
      </c>
      <c r="B188" s="236">
        <v>44252</v>
      </c>
      <c r="C188" s="223">
        <v>8</v>
      </c>
      <c r="D188" s="221">
        <f t="shared" si="22"/>
        <v>3138</v>
      </c>
      <c r="E188" s="224">
        <f t="shared" si="0"/>
        <v>8.0513409332929786</v>
      </c>
      <c r="F188" s="221">
        <f t="shared" si="6"/>
        <v>3.0305553577018507E-3</v>
      </c>
      <c r="G188" s="225">
        <f t="shared" si="7"/>
        <v>228.71952455789386</v>
      </c>
      <c r="H188" s="225">
        <v>12</v>
      </c>
      <c r="I188" s="225">
        <f t="shared" si="24"/>
        <v>3003</v>
      </c>
      <c r="J188" s="225">
        <f t="shared" si="13"/>
        <v>83</v>
      </c>
      <c r="K188" s="380">
        <v>52</v>
      </c>
      <c r="L188" s="418">
        <f t="shared" si="9"/>
        <v>11.571428571428571</v>
      </c>
      <c r="M188" s="388">
        <f t="shared" si="12"/>
        <v>248.76250937464604</v>
      </c>
      <c r="N188" s="227">
        <f t="shared" si="17"/>
        <v>200.54191922437349</v>
      </c>
      <c r="O188" s="226" t="s">
        <v>1089</v>
      </c>
      <c r="P188" s="403" t="s">
        <v>1089</v>
      </c>
      <c r="Q188" s="156">
        <f t="shared" si="20"/>
        <v>142.24924012158053</v>
      </c>
      <c r="R188" s="155">
        <f t="shared" si="21"/>
        <v>0.63934426229508201</v>
      </c>
      <c r="S188" s="407"/>
      <c r="T188" s="395"/>
      <c r="U188" s="395"/>
      <c r="V188" s="437">
        <f t="shared" si="19"/>
        <v>8.3571428571428577</v>
      </c>
      <c r="AH188" s="344">
        <v>44246</v>
      </c>
      <c r="AI188" s="164">
        <v>1</v>
      </c>
    </row>
    <row r="189" spans="1:35" ht="15.75" customHeight="1" x14ac:dyDescent="0.25">
      <c r="A189" s="221">
        <f t="shared" si="23"/>
        <v>249</v>
      </c>
      <c r="B189" s="236">
        <v>44253</v>
      </c>
      <c r="C189" s="223">
        <v>25</v>
      </c>
      <c r="D189" s="221">
        <f t="shared" si="22"/>
        <v>3163</v>
      </c>
      <c r="E189" s="224">
        <f t="shared" si="0"/>
        <v>8.0592762233056483</v>
      </c>
      <c r="F189" s="221">
        <f t="shared" si="6"/>
        <v>3.6932459357948816E-3</v>
      </c>
      <c r="G189" s="225">
        <f t="shared" si="7"/>
        <v>187.67967056890896</v>
      </c>
      <c r="H189" s="225">
        <v>12</v>
      </c>
      <c r="I189" s="225">
        <f t="shared" si="24"/>
        <v>3015</v>
      </c>
      <c r="J189" s="225">
        <f t="shared" si="13"/>
        <v>96</v>
      </c>
      <c r="K189" s="380">
        <v>52</v>
      </c>
      <c r="L189" s="418">
        <f t="shared" ref="L189:L246" si="25">AVERAGE(C183:C189)</f>
        <v>11</v>
      </c>
      <c r="M189" s="388">
        <f t="shared" si="12"/>
        <v>218.19230741020323</v>
      </c>
      <c r="N189" s="227">
        <f t="shared" si="17"/>
        <v>202.39872847622277</v>
      </c>
      <c r="O189" s="226" t="s">
        <v>1089</v>
      </c>
      <c r="P189" s="403" t="s">
        <v>1089</v>
      </c>
      <c r="Q189" s="156">
        <f t="shared" si="20"/>
        <v>151.9756838905775</v>
      </c>
      <c r="R189" s="155">
        <f t="shared" si="21"/>
        <v>0.67567567567567566</v>
      </c>
      <c r="S189" s="407"/>
      <c r="T189" s="395"/>
      <c r="U189" s="395"/>
      <c r="V189" s="437">
        <f t="shared" si="19"/>
        <v>8.9285714285714288</v>
      </c>
      <c r="AH189" s="344">
        <v>44249</v>
      </c>
      <c r="AI189" s="164">
        <v>3</v>
      </c>
    </row>
    <row r="190" spans="1:35" ht="15.75" customHeight="1" x14ac:dyDescent="0.25">
      <c r="A190" s="221">
        <f t="shared" si="23"/>
        <v>250</v>
      </c>
      <c r="B190" s="236">
        <v>44254</v>
      </c>
      <c r="C190" s="223">
        <v>6</v>
      </c>
      <c r="D190" s="221">
        <f t="shared" si="22"/>
        <v>3169</v>
      </c>
      <c r="E190" s="224">
        <f t="shared" si="0"/>
        <v>8.0611713596909205</v>
      </c>
      <c r="F190" s="221">
        <f t="shared" si="6"/>
        <v>3.9562838678199241E-3</v>
      </c>
      <c r="G190" s="225">
        <f t="shared" si="7"/>
        <v>175.20157898626672</v>
      </c>
      <c r="H190" s="225">
        <v>12</v>
      </c>
      <c r="I190" s="225">
        <f t="shared" si="24"/>
        <v>3027</v>
      </c>
      <c r="J190" s="225">
        <f t="shared" si="13"/>
        <v>90</v>
      </c>
      <c r="K190" s="380">
        <v>52</v>
      </c>
      <c r="L190" s="418">
        <f t="shared" si="25"/>
        <v>11</v>
      </c>
      <c r="M190" s="388">
        <f t="shared" si="12"/>
        <v>203.46839129553783</v>
      </c>
      <c r="N190" s="227">
        <f t="shared" si="17"/>
        <v>197.20025803768985</v>
      </c>
      <c r="O190" s="226" t="s">
        <v>1089</v>
      </c>
      <c r="P190" s="403" t="s">
        <v>1089</v>
      </c>
      <c r="Q190" s="156">
        <f t="shared" si="20"/>
        <v>150.75987841945289</v>
      </c>
      <c r="R190" s="155">
        <f t="shared" si="21"/>
        <v>0.79487179487179482</v>
      </c>
      <c r="S190" s="407"/>
      <c r="T190" s="395"/>
      <c r="U190" s="395"/>
      <c r="V190" s="437">
        <f t="shared" si="19"/>
        <v>8.8571428571428577</v>
      </c>
      <c r="AH190" s="344">
        <v>44250</v>
      </c>
      <c r="AI190" s="164">
        <v>1</v>
      </c>
    </row>
    <row r="191" spans="1:35" ht="15.75" customHeight="1" x14ac:dyDescent="0.25">
      <c r="A191" s="221">
        <f t="shared" si="23"/>
        <v>251</v>
      </c>
      <c r="B191" s="236">
        <v>44255</v>
      </c>
      <c r="C191" s="223">
        <v>0</v>
      </c>
      <c r="D191" s="221">
        <f t="shared" si="22"/>
        <v>3169</v>
      </c>
      <c r="E191" s="224">
        <f t="shared" si="0"/>
        <v>8.0611713596909205</v>
      </c>
      <c r="F191" s="221">
        <f t="shared" si="6"/>
        <v>3.3408235861446733E-3</v>
      </c>
      <c r="G191" s="225">
        <f t="shared" si="7"/>
        <v>207.47793551105778</v>
      </c>
      <c r="H191" s="225">
        <v>12</v>
      </c>
      <c r="I191" s="225">
        <f t="shared" si="24"/>
        <v>3039</v>
      </c>
      <c r="J191" s="225">
        <f t="shared" si="13"/>
        <v>78</v>
      </c>
      <c r="K191" s="380">
        <v>52</v>
      </c>
      <c r="L191" s="418">
        <f t="shared" si="25"/>
        <v>11</v>
      </c>
      <c r="M191" s="388">
        <f t="shared" si="12"/>
        <v>196.55747293514258</v>
      </c>
      <c r="N191" s="227">
        <f t="shared" si="17"/>
        <v>190.11972835541118</v>
      </c>
      <c r="O191" s="226" t="s">
        <v>1089</v>
      </c>
      <c r="P191" s="403" t="s">
        <v>1089</v>
      </c>
      <c r="Q191" s="156">
        <f t="shared" si="20"/>
        <v>150.75987841945289</v>
      </c>
      <c r="R191" s="155">
        <f t="shared" si="21"/>
        <v>0.79487179487179482</v>
      </c>
      <c r="S191" s="407"/>
      <c r="T191" s="395"/>
      <c r="U191" s="395"/>
      <c r="V191" s="437">
        <f t="shared" si="19"/>
        <v>8.8571428571428577</v>
      </c>
      <c r="AH191" s="344">
        <v>44256</v>
      </c>
      <c r="AI191" s="164">
        <v>2</v>
      </c>
    </row>
    <row r="192" spans="1:35" ht="15.75" customHeight="1" x14ac:dyDescent="0.25">
      <c r="A192" s="221">
        <f t="shared" si="23"/>
        <v>252</v>
      </c>
      <c r="B192" s="236">
        <v>44256</v>
      </c>
      <c r="C192" s="223">
        <v>9</v>
      </c>
      <c r="D192" s="221">
        <f t="shared" si="22"/>
        <v>3178</v>
      </c>
      <c r="E192" s="224">
        <f t="shared" si="0"/>
        <v>8.0640073470966609</v>
      </c>
      <c r="F192" s="221">
        <f t="shared" si="6"/>
        <v>3.0717888258085602E-3</v>
      </c>
      <c r="G192" s="225">
        <f t="shared" si="7"/>
        <v>225.64935933624741</v>
      </c>
      <c r="H192" s="225">
        <v>11</v>
      </c>
      <c r="I192" s="225">
        <f t="shared" si="24"/>
        <v>3050</v>
      </c>
      <c r="J192" s="225">
        <f t="shared" si="13"/>
        <v>76</v>
      </c>
      <c r="K192" s="380">
        <v>52</v>
      </c>
      <c r="L192" s="418">
        <f t="shared" si="25"/>
        <v>9.4285714285714288</v>
      </c>
      <c r="M192" s="388">
        <f t="shared" si="12"/>
        <v>199.66204315365732</v>
      </c>
      <c r="N192" s="227">
        <f t="shared" si="17"/>
        <v>202.77629127785727</v>
      </c>
      <c r="O192" s="226" t="s">
        <v>1089</v>
      </c>
      <c r="P192" s="403" t="s">
        <v>1089</v>
      </c>
      <c r="Q192" s="156">
        <f t="shared" si="20"/>
        <v>153.19148936170211</v>
      </c>
      <c r="R192" s="155">
        <f t="shared" si="21"/>
        <v>0.78260869565217395</v>
      </c>
      <c r="S192" s="407"/>
      <c r="T192" s="395"/>
      <c r="U192" s="395"/>
      <c r="V192" s="437">
        <f t="shared" si="19"/>
        <v>9</v>
      </c>
      <c r="AH192" s="344">
        <v>44257</v>
      </c>
      <c r="AI192" s="164">
        <v>1</v>
      </c>
    </row>
    <row r="193" spans="1:35" ht="15.75" customHeight="1" x14ac:dyDescent="0.25">
      <c r="A193" s="221">
        <f t="shared" si="23"/>
        <v>253</v>
      </c>
      <c r="B193" s="236">
        <v>44257</v>
      </c>
      <c r="C193" s="223">
        <v>0</v>
      </c>
      <c r="D193" s="221">
        <f t="shared" si="22"/>
        <v>3178</v>
      </c>
      <c r="E193" s="224">
        <f t="shared" si="0"/>
        <v>8.0640073470966609</v>
      </c>
      <c r="F193" s="221">
        <f t="shared" si="6"/>
        <v>2.6030412385722457E-3</v>
      </c>
      <c r="G193" s="225">
        <f t="shared" si="7"/>
        <v>266.28359562222414</v>
      </c>
      <c r="H193" s="225">
        <v>11</v>
      </c>
      <c r="I193" s="225">
        <f t="shared" si="24"/>
        <v>3061</v>
      </c>
      <c r="J193" s="225">
        <f t="shared" si="13"/>
        <v>64</v>
      </c>
      <c r="K193" s="380">
        <v>53</v>
      </c>
      <c r="L193" s="418">
        <f t="shared" si="25"/>
        <v>7.7142857142857144</v>
      </c>
      <c r="M193" s="388">
        <f t="shared" si="12"/>
        <v>211.68695069778059</v>
      </c>
      <c r="N193" s="227">
        <f t="shared" si="17"/>
        <v>233.13696348984308</v>
      </c>
      <c r="O193" s="226" t="s">
        <v>1089</v>
      </c>
      <c r="P193" s="403" t="s">
        <v>1089</v>
      </c>
      <c r="Q193" s="156">
        <f t="shared" si="20"/>
        <v>153.19148936170211</v>
      </c>
      <c r="R193" s="155">
        <f t="shared" si="21"/>
        <v>0.80769230769230771</v>
      </c>
      <c r="S193" s="407"/>
      <c r="T193" s="395"/>
      <c r="U193" s="395"/>
      <c r="V193" s="437">
        <f t="shared" si="19"/>
        <v>9</v>
      </c>
      <c r="AH193" s="344">
        <v>44259</v>
      </c>
      <c r="AI193" s="164">
        <v>4</v>
      </c>
    </row>
    <row r="194" spans="1:35" ht="15.75" customHeight="1" x14ac:dyDescent="0.25">
      <c r="A194" s="221">
        <f t="shared" si="23"/>
        <v>254</v>
      </c>
      <c r="B194" s="236">
        <v>44258</v>
      </c>
      <c r="C194" s="223">
        <v>8</v>
      </c>
      <c r="D194" s="221">
        <f t="shared" si="22"/>
        <v>3186</v>
      </c>
      <c r="E194" s="224">
        <f t="shared" si="0"/>
        <v>8.0665214904699933</v>
      </c>
      <c r="F194" s="221">
        <f t="shared" si="6"/>
        <v>2.0657109471003488E-3</v>
      </c>
      <c r="G194" s="225">
        <f t="shared" si="7"/>
        <v>335.54896997226075</v>
      </c>
      <c r="H194" s="225">
        <v>0</v>
      </c>
      <c r="I194" s="225">
        <f t="shared" si="24"/>
        <v>3061</v>
      </c>
      <c r="J194" s="225">
        <f t="shared" si="13"/>
        <v>72</v>
      </c>
      <c r="K194" s="380">
        <v>53</v>
      </c>
      <c r="L194" s="418">
        <f t="shared" si="25"/>
        <v>8</v>
      </c>
      <c r="M194" s="388">
        <f t="shared" si="12"/>
        <v>232.36580493640849</v>
      </c>
      <c r="N194" s="227">
        <f t="shared" si="17"/>
        <v>275.82730831024406</v>
      </c>
      <c r="O194" s="226" t="s">
        <v>1089</v>
      </c>
      <c r="P194" s="403" t="s">
        <v>1089</v>
      </c>
      <c r="Q194" s="156">
        <f t="shared" si="20"/>
        <v>161.70212765957447</v>
      </c>
      <c r="R194" s="155">
        <f t="shared" si="21"/>
        <v>1.0725806451612903</v>
      </c>
      <c r="S194" s="407"/>
      <c r="T194" s="395"/>
      <c r="U194" s="395"/>
      <c r="V194" s="437">
        <f t="shared" si="19"/>
        <v>9.5</v>
      </c>
      <c r="AH194" s="344">
        <v>44261</v>
      </c>
      <c r="AI194" s="164">
        <v>1</v>
      </c>
    </row>
    <row r="195" spans="1:35" ht="15.75" customHeight="1" x14ac:dyDescent="0.25">
      <c r="A195" s="221">
        <f t="shared" si="23"/>
        <v>255</v>
      </c>
      <c r="B195" s="236">
        <v>44259</v>
      </c>
      <c r="C195" s="223">
        <v>6</v>
      </c>
      <c r="D195" s="221">
        <f t="shared" si="22"/>
        <v>3192</v>
      </c>
      <c r="E195" s="224">
        <f t="shared" si="0"/>
        <v>8.068402958569699</v>
      </c>
      <c r="F195" s="221">
        <f t="shared" si="6"/>
        <v>1.4613019555727977E-3</v>
      </c>
      <c r="G195" s="225">
        <f t="shared" si="7"/>
        <v>474.33535411115434</v>
      </c>
      <c r="H195" s="225">
        <v>7</v>
      </c>
      <c r="I195" s="225">
        <f t="shared" si="24"/>
        <v>3068</v>
      </c>
      <c r="J195" s="225">
        <f t="shared" si="13"/>
        <v>70</v>
      </c>
      <c r="K195" s="380">
        <v>54</v>
      </c>
      <c r="L195" s="418">
        <f t="shared" si="25"/>
        <v>7.7142857142857144</v>
      </c>
      <c r="M195" s="388">
        <f t="shared" si="12"/>
        <v>267.4537805868743</v>
      </c>
      <c r="N195" s="227">
        <f t="shared" si="17"/>
        <v>358.72263990187975</v>
      </c>
      <c r="O195" s="226" t="s">
        <v>1089</v>
      </c>
      <c r="P195" s="403" t="s">
        <v>1089</v>
      </c>
      <c r="Q195" s="156">
        <f t="shared" si="20"/>
        <v>164.13373860182369</v>
      </c>
      <c r="R195" s="155">
        <f t="shared" si="21"/>
        <v>1.1538461538461537</v>
      </c>
      <c r="S195" s="407"/>
      <c r="T195" s="395"/>
      <c r="U195" s="395"/>
      <c r="V195" s="437">
        <f t="shared" si="19"/>
        <v>9.6428571428571423</v>
      </c>
      <c r="AH195" s="344">
        <v>44266</v>
      </c>
      <c r="AI195" s="164">
        <v>2</v>
      </c>
    </row>
    <row r="196" spans="1:35" ht="15.75" customHeight="1" x14ac:dyDescent="0.25">
      <c r="A196" s="221">
        <f t="shared" si="23"/>
        <v>256</v>
      </c>
      <c r="B196" s="236">
        <v>44260</v>
      </c>
      <c r="C196" s="223">
        <v>15</v>
      </c>
      <c r="D196" s="221">
        <f t="shared" si="22"/>
        <v>3207</v>
      </c>
      <c r="E196" s="224">
        <f t="shared" si="0"/>
        <v>8.0730911996931543</v>
      </c>
      <c r="F196" s="221">
        <f t="shared" si="6"/>
        <v>1.8834593263425323E-3</v>
      </c>
      <c r="G196" s="225">
        <f t="shared" si="7"/>
        <v>368.01813071586724</v>
      </c>
      <c r="H196" s="225">
        <v>10</v>
      </c>
      <c r="I196" s="225">
        <f t="shared" si="24"/>
        <v>3078</v>
      </c>
      <c r="J196" s="225">
        <f t="shared" si="13"/>
        <v>75</v>
      </c>
      <c r="K196" s="380">
        <v>54</v>
      </c>
      <c r="L196" s="418">
        <f t="shared" si="25"/>
        <v>6.2857142857142856</v>
      </c>
      <c r="M196" s="388">
        <f t="shared" si="12"/>
        <v>293.2164177507255</v>
      </c>
      <c r="N196" s="227">
        <f t="shared" si="17"/>
        <v>392.6341515997608</v>
      </c>
      <c r="O196" s="226" t="s">
        <v>1089</v>
      </c>
      <c r="P196" s="403" t="s">
        <v>1089</v>
      </c>
      <c r="Q196" s="156">
        <f t="shared" si="20"/>
        <v>147.11246200607903</v>
      </c>
      <c r="R196" s="155">
        <f t="shared" si="21"/>
        <v>0.87681159420289856</v>
      </c>
      <c r="S196" s="407"/>
      <c r="T196" s="395"/>
      <c r="U196" s="395"/>
      <c r="V196" s="437">
        <f t="shared" si="19"/>
        <v>8.6428571428571423</v>
      </c>
      <c r="AH196" s="344">
        <v>44268</v>
      </c>
      <c r="AI196" s="164">
        <v>1</v>
      </c>
    </row>
    <row r="197" spans="1:35" ht="15.75" customHeight="1" x14ac:dyDescent="0.25">
      <c r="A197" s="221">
        <f t="shared" si="23"/>
        <v>257</v>
      </c>
      <c r="B197" s="236">
        <v>44261</v>
      </c>
      <c r="C197" s="223">
        <v>9</v>
      </c>
      <c r="D197" s="221">
        <f t="shared" si="22"/>
        <v>3216</v>
      </c>
      <c r="E197" s="224">
        <f t="shared" si="0"/>
        <v>8.0758936302988573</v>
      </c>
      <c r="F197" s="221">
        <f t="shared" si="6"/>
        <v>2.3832188746369782E-3</v>
      </c>
      <c r="G197" s="225">
        <f t="shared" si="7"/>
        <v>290.84495257093346</v>
      </c>
      <c r="H197" s="225">
        <v>4</v>
      </c>
      <c r="I197" s="225">
        <f t="shared" si="24"/>
        <v>3082</v>
      </c>
      <c r="J197" s="225">
        <f t="shared" si="13"/>
        <v>80</v>
      </c>
      <c r="K197" s="380">
        <v>54</v>
      </c>
      <c r="L197" s="418">
        <f t="shared" si="25"/>
        <v>6.7142857142857144</v>
      </c>
      <c r="M197" s="388">
        <f t="shared" si="12"/>
        <v>309.73689969139213</v>
      </c>
      <c r="N197" s="227">
        <f t="shared" si="17"/>
        <v>377.73281246598503</v>
      </c>
      <c r="O197" s="226" t="s">
        <v>1089</v>
      </c>
      <c r="P197" s="403" t="s">
        <v>1089</v>
      </c>
      <c r="Q197" s="156">
        <f t="shared" si="20"/>
        <v>150.75987841945289</v>
      </c>
      <c r="R197" s="155">
        <f t="shared" si="21"/>
        <v>1.0333333333333334</v>
      </c>
      <c r="S197" s="407"/>
      <c r="T197" s="395"/>
      <c r="U197" s="395"/>
      <c r="V197" s="437">
        <f t="shared" si="19"/>
        <v>8.8571428571428577</v>
      </c>
      <c r="AH197" s="344">
        <v>44270</v>
      </c>
      <c r="AI197" s="164">
        <v>4</v>
      </c>
    </row>
    <row r="198" spans="1:35" ht="15.75" customHeight="1" x14ac:dyDescent="0.25">
      <c r="A198" s="221">
        <f t="shared" si="23"/>
        <v>258</v>
      </c>
      <c r="B198" s="236">
        <v>44262</v>
      </c>
      <c r="C198" s="223">
        <v>0</v>
      </c>
      <c r="D198" s="221">
        <f t="shared" si="22"/>
        <v>3216</v>
      </c>
      <c r="E198" s="224">
        <f t="shared" si="0"/>
        <v>8.0758936302988573</v>
      </c>
      <c r="F198" s="221">
        <f t="shared" si="6"/>
        <v>2.3571830440765368E-3</v>
      </c>
      <c r="G198" s="225">
        <f t="shared" si="7"/>
        <v>294.05742685184487</v>
      </c>
      <c r="H198" s="225">
        <v>5</v>
      </c>
      <c r="I198" s="225">
        <f t="shared" si="24"/>
        <v>3087</v>
      </c>
      <c r="J198" s="225">
        <f t="shared" si="13"/>
        <v>75</v>
      </c>
      <c r="K198" s="380">
        <v>54</v>
      </c>
      <c r="L198" s="418">
        <f t="shared" si="25"/>
        <v>6.7142857142857144</v>
      </c>
      <c r="M198" s="388">
        <f t="shared" si="12"/>
        <v>322.10539845436176</v>
      </c>
      <c r="N198" s="227">
        <f t="shared" si="17"/>
        <v>317.64017004621519</v>
      </c>
      <c r="O198" s="226" t="s">
        <v>1089</v>
      </c>
      <c r="P198" s="403" t="s">
        <v>1089</v>
      </c>
      <c r="Q198" s="156">
        <f t="shared" si="20"/>
        <v>150.75987841945289</v>
      </c>
      <c r="R198" s="155">
        <f t="shared" si="21"/>
        <v>1.0333333333333334</v>
      </c>
      <c r="S198" s="407"/>
      <c r="T198" s="395"/>
      <c r="U198" s="395"/>
      <c r="V198" s="437">
        <f t="shared" ref="V198:V261" si="26">AVERAGE(C185:C198)</f>
        <v>8.8571428571428577</v>
      </c>
      <c r="AH198" s="344">
        <v>44271</v>
      </c>
      <c r="AI198" s="164">
        <v>3</v>
      </c>
    </row>
    <row r="199" spans="1:35" ht="15.75" customHeight="1" x14ac:dyDescent="0.25">
      <c r="A199" s="221">
        <f t="shared" si="23"/>
        <v>259</v>
      </c>
      <c r="B199" s="236">
        <v>44263</v>
      </c>
      <c r="C199" s="223">
        <v>7</v>
      </c>
      <c r="D199" s="221">
        <f t="shared" si="22"/>
        <v>3223</v>
      </c>
      <c r="E199" s="224">
        <f t="shared" si="0"/>
        <v>8.0780678818154374</v>
      </c>
      <c r="F199" s="221">
        <f t="shared" si="6"/>
        <v>2.443448412257711E-3</v>
      </c>
      <c r="G199" s="225">
        <f t="shared" si="7"/>
        <v>283.67579895803379</v>
      </c>
      <c r="H199" s="225">
        <v>9</v>
      </c>
      <c r="I199" s="225">
        <f t="shared" si="24"/>
        <v>3096</v>
      </c>
      <c r="J199" s="225">
        <f t="shared" si="13"/>
        <v>73</v>
      </c>
      <c r="K199" s="380">
        <v>54</v>
      </c>
      <c r="L199" s="418">
        <f t="shared" si="25"/>
        <v>6.4285714285714288</v>
      </c>
      <c r="M199" s="388">
        <f t="shared" si="12"/>
        <v>330.39488982890265</v>
      </c>
      <c r="N199" s="227">
        <f t="shared" si="17"/>
        <v>289.52605946027069</v>
      </c>
      <c r="O199" s="226" t="s">
        <v>1089</v>
      </c>
      <c r="P199" s="403" t="s">
        <v>1089</v>
      </c>
      <c r="Q199" s="156">
        <f t="shared" si="20"/>
        <v>134.95440729483283</v>
      </c>
      <c r="R199" s="242">
        <f t="shared" si="21"/>
        <v>0.81617647058823528</v>
      </c>
      <c r="S199" s="407"/>
      <c r="T199" s="395"/>
      <c r="U199" s="395"/>
      <c r="V199" s="437">
        <f t="shared" si="26"/>
        <v>7.9285714285714288</v>
      </c>
      <c r="AH199" s="344">
        <v>44274</v>
      </c>
      <c r="AI199" s="164">
        <v>1</v>
      </c>
    </row>
    <row r="200" spans="1:35" ht="15.75" customHeight="1" x14ac:dyDescent="0.25">
      <c r="A200" s="221">
        <f t="shared" si="23"/>
        <v>260</v>
      </c>
      <c r="B200" s="236">
        <v>44264</v>
      </c>
      <c r="C200" s="223">
        <v>3</v>
      </c>
      <c r="D200" s="221">
        <f t="shared" si="22"/>
        <v>3226</v>
      </c>
      <c r="E200" s="224">
        <f t="shared" si="0"/>
        <v>8.0789982586851536</v>
      </c>
      <c r="F200" s="221">
        <f t="shared" si="6"/>
        <v>2.1272350622378866E-3</v>
      </c>
      <c r="G200" s="225">
        <f t="shared" si="7"/>
        <v>325.84418753926656</v>
      </c>
      <c r="H200" s="225">
        <v>7</v>
      </c>
      <c r="I200" s="225">
        <f t="shared" si="24"/>
        <v>3103</v>
      </c>
      <c r="J200" s="225">
        <f t="shared" si="13"/>
        <v>69</v>
      </c>
      <c r="K200" s="380">
        <v>54</v>
      </c>
      <c r="L200" s="418">
        <f t="shared" si="25"/>
        <v>6.8571428571428568</v>
      </c>
      <c r="M200" s="388">
        <f t="shared" si="12"/>
        <v>338.90354581705157</v>
      </c>
      <c r="N200" s="227">
        <f t="shared" si="17"/>
        <v>301.19247111638174</v>
      </c>
      <c r="O200" s="226" t="s">
        <v>1089</v>
      </c>
      <c r="P200" s="403" t="s">
        <v>1089</v>
      </c>
      <c r="Q200" s="156">
        <f t="shared" si="20"/>
        <v>124.01215805471124</v>
      </c>
      <c r="R200" s="242">
        <f t="shared" si="21"/>
        <v>0.79069767441860461</v>
      </c>
      <c r="S200" s="407"/>
      <c r="T200" s="395"/>
      <c r="U200" s="395"/>
      <c r="V200" s="437">
        <f t="shared" si="26"/>
        <v>7.2857142857142856</v>
      </c>
      <c r="AH200" s="344">
        <v>44277</v>
      </c>
      <c r="AI200" s="164">
        <v>1</v>
      </c>
    </row>
    <row r="201" spans="1:35" ht="15.75" customHeight="1" x14ac:dyDescent="0.25">
      <c r="A201" s="221">
        <f t="shared" si="23"/>
        <v>261</v>
      </c>
      <c r="B201" s="236">
        <v>44265</v>
      </c>
      <c r="C201" s="223">
        <v>10</v>
      </c>
      <c r="D201" s="221">
        <f t="shared" si="22"/>
        <v>3236</v>
      </c>
      <c r="E201" s="224">
        <f t="shared" si="0"/>
        <v>8.0820932781783821</v>
      </c>
      <c r="F201" s="221">
        <f t="shared" si="6"/>
        <v>1.9664045830938598E-3</v>
      </c>
      <c r="G201" s="225">
        <f t="shared" si="7"/>
        <v>352.49469337046406</v>
      </c>
      <c r="H201" s="225">
        <v>2</v>
      </c>
      <c r="I201" s="225">
        <f t="shared" si="24"/>
        <v>3105</v>
      </c>
      <c r="J201" s="225">
        <f t="shared" si="13"/>
        <v>77</v>
      </c>
      <c r="K201" s="380">
        <v>54</v>
      </c>
      <c r="L201" s="418">
        <f t="shared" si="25"/>
        <v>7.1428571428571432</v>
      </c>
      <c r="M201" s="388">
        <f t="shared" si="12"/>
        <v>341.32436344536637</v>
      </c>
      <c r="N201" s="227">
        <f t="shared" si="17"/>
        <v>320.67155995592151</v>
      </c>
      <c r="O201" s="226" t="s">
        <v>1089</v>
      </c>
      <c r="P201" s="403" t="s">
        <v>1089</v>
      </c>
      <c r="Q201" s="156">
        <f t="shared" si="20"/>
        <v>128.87537993920972</v>
      </c>
      <c r="R201" s="242">
        <f t="shared" si="21"/>
        <v>0.86178861788617889</v>
      </c>
      <c r="S201" s="407"/>
      <c r="T201" s="395"/>
      <c r="U201" s="395"/>
      <c r="V201" s="437">
        <f t="shared" si="26"/>
        <v>7.5714285714285712</v>
      </c>
      <c r="AH201" s="344">
        <v>44285</v>
      </c>
      <c r="AI201" s="164">
        <v>1</v>
      </c>
    </row>
    <row r="202" spans="1:35" ht="15.75" customHeight="1" x14ac:dyDescent="0.25">
      <c r="A202" s="221">
        <f t="shared" si="23"/>
        <v>262</v>
      </c>
      <c r="B202" s="236">
        <v>44266</v>
      </c>
      <c r="C202" s="223">
        <v>9</v>
      </c>
      <c r="D202" s="221">
        <f t="shared" si="22"/>
        <v>3245</v>
      </c>
      <c r="E202" s="224">
        <f t="shared" si="0"/>
        <v>8.0848706291381909</v>
      </c>
      <c r="F202" s="221">
        <f t="shared" si="6"/>
        <v>1.8157933028734188E-3</v>
      </c>
      <c r="G202" s="225">
        <f t="shared" si="7"/>
        <v>381.73242486524657</v>
      </c>
      <c r="H202" s="225">
        <v>9</v>
      </c>
      <c r="I202" s="225">
        <f t="shared" si="24"/>
        <v>3114</v>
      </c>
      <c r="J202" s="225">
        <f t="shared" si="13"/>
        <v>77</v>
      </c>
      <c r="K202" s="380">
        <v>54</v>
      </c>
      <c r="L202" s="418">
        <f t="shared" si="25"/>
        <v>7.5714285714285712</v>
      </c>
      <c r="M202" s="388">
        <f t="shared" si="12"/>
        <v>328.09537355309379</v>
      </c>
      <c r="N202" s="227">
        <f t="shared" si="17"/>
        <v>353.35710192499238</v>
      </c>
      <c r="O202" s="226" t="s">
        <v>1089</v>
      </c>
      <c r="P202" s="403" t="s">
        <v>1089</v>
      </c>
      <c r="Q202" s="156">
        <f t="shared" si="20"/>
        <v>130.09118541033433</v>
      </c>
      <c r="R202" s="242">
        <f t="shared" si="21"/>
        <v>0.9145299145299145</v>
      </c>
      <c r="S202" s="407"/>
      <c r="T202" s="395"/>
      <c r="U202" s="395"/>
      <c r="V202" s="437">
        <f t="shared" si="26"/>
        <v>7.6428571428571432</v>
      </c>
      <c r="AH202" s="344">
        <v>44287</v>
      </c>
      <c r="AI202" s="164">
        <v>1</v>
      </c>
    </row>
    <row r="203" spans="1:35" ht="15.75" customHeight="1" x14ac:dyDescent="0.25">
      <c r="A203" s="221">
        <f t="shared" si="23"/>
        <v>263</v>
      </c>
      <c r="B203" s="236">
        <v>44267</v>
      </c>
      <c r="C203" s="223">
        <v>10</v>
      </c>
      <c r="D203" s="221">
        <f t="shared" si="22"/>
        <v>3255</v>
      </c>
      <c r="E203" s="224">
        <f t="shared" si="0"/>
        <v>8.0879475546426693</v>
      </c>
      <c r="F203" s="221">
        <f t="shared" si="6"/>
        <v>2.0764702526088513E-3</v>
      </c>
      <c r="G203" s="225">
        <f t="shared" si="7"/>
        <v>333.81031088169158</v>
      </c>
      <c r="H203" s="225">
        <v>4</v>
      </c>
      <c r="I203" s="225">
        <f t="shared" si="24"/>
        <v>3118</v>
      </c>
      <c r="J203" s="225">
        <f t="shared" si="13"/>
        <v>83</v>
      </c>
      <c r="K203" s="380">
        <v>54</v>
      </c>
      <c r="L203" s="418">
        <f t="shared" si="25"/>
        <v>6.8571428571428568</v>
      </c>
      <c r="M203" s="388">
        <f t="shared" si="12"/>
        <v>323.20854214821156</v>
      </c>
      <c r="N203" s="227">
        <f t="shared" si="17"/>
        <v>356.01247637246735</v>
      </c>
      <c r="O203" s="226" t="s">
        <v>1089</v>
      </c>
      <c r="P203" s="403" t="s">
        <v>1089</v>
      </c>
      <c r="Q203" s="156">
        <f t="shared" si="20"/>
        <v>111.85410334346504</v>
      </c>
      <c r="R203" s="242">
        <f t="shared" si="21"/>
        <v>0.73599999999999999</v>
      </c>
      <c r="S203" s="407"/>
      <c r="T203" s="395"/>
      <c r="U203" s="395"/>
      <c r="V203" s="437">
        <f t="shared" si="26"/>
        <v>6.5714285714285712</v>
      </c>
      <c r="AH203" s="344">
        <v>44291</v>
      </c>
      <c r="AI203" s="164">
        <v>3</v>
      </c>
    </row>
    <row r="204" spans="1:35" ht="15.75" customHeight="1" x14ac:dyDescent="0.25">
      <c r="A204" s="221">
        <f t="shared" si="23"/>
        <v>264</v>
      </c>
      <c r="B204" s="236">
        <v>44268</v>
      </c>
      <c r="C204" s="223">
        <v>5</v>
      </c>
      <c r="D204" s="221">
        <f t="shared" si="22"/>
        <v>3260</v>
      </c>
      <c r="E204" s="224">
        <f t="shared" si="0"/>
        <v>8.0894824743607536</v>
      </c>
      <c r="F204" s="221">
        <f t="shared" si="6"/>
        <v>2.3713660104710704E-3</v>
      </c>
      <c r="G204" s="225">
        <f t="shared" si="7"/>
        <v>292.29869092298071</v>
      </c>
      <c r="H204" s="225">
        <v>12</v>
      </c>
      <c r="I204" s="225">
        <f t="shared" si="24"/>
        <v>3130</v>
      </c>
      <c r="J204" s="225">
        <f t="shared" si="13"/>
        <v>76</v>
      </c>
      <c r="K204" s="380">
        <v>54</v>
      </c>
      <c r="L204" s="418">
        <f t="shared" si="25"/>
        <v>6.2857142857142856</v>
      </c>
      <c r="M204" s="388">
        <f t="shared" si="12"/>
        <v>323.41621905564682</v>
      </c>
      <c r="N204" s="227">
        <f t="shared" si="17"/>
        <v>335.94714222330634</v>
      </c>
      <c r="O204" s="226" t="s">
        <v>1089</v>
      </c>
      <c r="P204" s="403" t="s">
        <v>1089</v>
      </c>
      <c r="Q204" s="156">
        <f t="shared" si="20"/>
        <v>110.63829787234043</v>
      </c>
      <c r="R204" s="242">
        <f t="shared" si="21"/>
        <v>0.7338709677419355</v>
      </c>
      <c r="S204" s="407"/>
      <c r="T204" s="395"/>
      <c r="U204" s="395"/>
      <c r="V204" s="437">
        <f t="shared" si="26"/>
        <v>6.5</v>
      </c>
      <c r="AH204" s="344">
        <v>44293</v>
      </c>
      <c r="AI204" s="164">
        <v>4</v>
      </c>
    </row>
    <row r="205" spans="1:35" ht="15.75" customHeight="1" x14ac:dyDescent="0.25">
      <c r="A205" s="221">
        <f t="shared" si="23"/>
        <v>265</v>
      </c>
      <c r="B205" s="236">
        <v>44269</v>
      </c>
      <c r="C205" s="223">
        <v>0</v>
      </c>
      <c r="D205" s="221">
        <f t="shared" si="22"/>
        <v>3260</v>
      </c>
      <c r="E205" s="224">
        <f t="shared" si="0"/>
        <v>8.0894824743607536</v>
      </c>
      <c r="F205" s="221">
        <f t="shared" si="6"/>
        <v>2.1809459089798494E-3</v>
      </c>
      <c r="G205" s="225">
        <f t="shared" si="7"/>
        <v>317.81951936816677</v>
      </c>
      <c r="H205" s="225">
        <v>7</v>
      </c>
      <c r="I205" s="225">
        <f t="shared" si="24"/>
        <v>3137</v>
      </c>
      <c r="J205" s="225">
        <f t="shared" si="13"/>
        <v>69</v>
      </c>
      <c r="K205" s="380">
        <v>54</v>
      </c>
      <c r="L205" s="418">
        <f t="shared" si="25"/>
        <v>6.2857142857142856</v>
      </c>
      <c r="M205" s="388">
        <f t="shared" si="12"/>
        <v>326.81080370083572</v>
      </c>
      <c r="N205" s="227">
        <f t="shared" si="17"/>
        <v>314.64284039094633</v>
      </c>
      <c r="O205" s="226" t="s">
        <v>1089</v>
      </c>
      <c r="P205" s="403" t="s">
        <v>1089</v>
      </c>
      <c r="Q205" s="156">
        <f t="shared" si="20"/>
        <v>110.63829787234043</v>
      </c>
      <c r="R205" s="242">
        <f t="shared" ref="R205:R221" si="27">SUM(C192:C205)/SUM(C178:C191)</f>
        <v>0.7338709677419355</v>
      </c>
      <c r="S205" s="407"/>
      <c r="T205" s="395"/>
      <c r="U205" s="395"/>
      <c r="V205" s="437">
        <f t="shared" si="26"/>
        <v>6.5</v>
      </c>
      <c r="AH205" s="344">
        <v>44295</v>
      </c>
      <c r="AI205" s="164">
        <v>1</v>
      </c>
    </row>
    <row r="206" spans="1:35" ht="15.75" customHeight="1" x14ac:dyDescent="0.25">
      <c r="A206" s="221">
        <f t="shared" si="23"/>
        <v>266</v>
      </c>
      <c r="B206" s="236">
        <v>44270</v>
      </c>
      <c r="C206" s="223">
        <v>8</v>
      </c>
      <c r="D206" s="221">
        <f t="shared" si="22"/>
        <v>3268</v>
      </c>
      <c r="E206" s="224">
        <f t="shared" si="0"/>
        <v>8.091933455979893</v>
      </c>
      <c r="F206" s="221">
        <f t="shared" si="6"/>
        <v>2.0784224811258539E-3</v>
      </c>
      <c r="G206" s="225">
        <f t="shared" si="7"/>
        <v>333.49676827228922</v>
      </c>
      <c r="H206" s="225">
        <v>9</v>
      </c>
      <c r="I206" s="225">
        <f t="shared" si="24"/>
        <v>3146</v>
      </c>
      <c r="J206" s="225">
        <f t="shared" si="13"/>
        <v>68</v>
      </c>
      <c r="K206" s="380">
        <v>54</v>
      </c>
      <c r="L206" s="418">
        <f t="shared" si="25"/>
        <v>6.4285714285714288</v>
      </c>
      <c r="M206" s="388">
        <f t="shared" si="12"/>
        <v>333.92808503144363</v>
      </c>
      <c r="N206" s="227">
        <f t="shared" si="17"/>
        <v>314.53832618781229</v>
      </c>
      <c r="O206" s="226" t="s">
        <v>1089</v>
      </c>
      <c r="P206" s="403" t="s">
        <v>1089</v>
      </c>
      <c r="Q206" s="156">
        <f t="shared" si="20"/>
        <v>109.42249240121581</v>
      </c>
      <c r="R206" s="242">
        <f t="shared" si="27"/>
        <v>0.7142857142857143</v>
      </c>
      <c r="S206" s="407"/>
      <c r="T206" s="395"/>
      <c r="U206" s="395"/>
      <c r="V206" s="437">
        <f t="shared" si="26"/>
        <v>6.4285714285714288</v>
      </c>
      <c r="AH206" s="344">
        <v>44296</v>
      </c>
      <c r="AI206" s="164">
        <v>5</v>
      </c>
    </row>
    <row r="207" spans="1:35" ht="15.75" customHeight="1" x14ac:dyDescent="0.25">
      <c r="A207" s="221">
        <f t="shared" si="23"/>
        <v>267</v>
      </c>
      <c r="B207" s="236">
        <v>44271</v>
      </c>
      <c r="C207" s="223">
        <v>2</v>
      </c>
      <c r="D207" s="221">
        <f t="shared" si="22"/>
        <v>3270</v>
      </c>
      <c r="E207" s="224">
        <f t="shared" si="0"/>
        <v>8.0925452638912994</v>
      </c>
      <c r="F207" s="221">
        <f t="shared" si="6"/>
        <v>1.6791618050085841E-3</v>
      </c>
      <c r="G207" s="225">
        <f t="shared" si="7"/>
        <v>412.79356074705487</v>
      </c>
      <c r="H207" s="225">
        <v>5</v>
      </c>
      <c r="I207" s="225">
        <f t="shared" si="24"/>
        <v>3151</v>
      </c>
      <c r="J207" s="225">
        <f t="shared" si="13"/>
        <v>65</v>
      </c>
      <c r="K207" s="380">
        <v>54</v>
      </c>
      <c r="L207" s="418">
        <f t="shared" si="25"/>
        <v>6.2857142857142856</v>
      </c>
      <c r="M207" s="388">
        <f t="shared" si="12"/>
        <v>346.34942406112765</v>
      </c>
      <c r="N207" s="227">
        <f t="shared" si="17"/>
        <v>354.70328279583697</v>
      </c>
      <c r="O207" s="226" t="s">
        <v>1089</v>
      </c>
      <c r="P207" s="403" t="s">
        <v>1089</v>
      </c>
      <c r="Q207" s="156">
        <f t="shared" si="20"/>
        <v>111.85410334346504</v>
      </c>
      <c r="R207" s="242">
        <f t="shared" si="27"/>
        <v>0.73015873015873012</v>
      </c>
      <c r="S207" s="407"/>
      <c r="T207" s="395"/>
      <c r="U207" s="395"/>
      <c r="V207" s="437">
        <f t="shared" si="26"/>
        <v>6.5714285714285712</v>
      </c>
      <c r="AH207" s="344">
        <v>44298</v>
      </c>
      <c r="AI207" s="164">
        <v>3</v>
      </c>
    </row>
    <row r="208" spans="1:35" ht="15.75" customHeight="1" x14ac:dyDescent="0.25">
      <c r="A208" s="221">
        <f t="shared" si="23"/>
        <v>268</v>
      </c>
      <c r="B208" s="236">
        <v>44272</v>
      </c>
      <c r="C208" s="223">
        <v>15</v>
      </c>
      <c r="D208" s="221">
        <f t="shared" si="22"/>
        <v>3285</v>
      </c>
      <c r="E208" s="224">
        <f t="shared" si="0"/>
        <v>8.0971219309187106</v>
      </c>
      <c r="F208" s="221">
        <f t="shared" si="6"/>
        <v>1.7285823377842316E-3</v>
      </c>
      <c r="G208" s="225">
        <f t="shared" si="7"/>
        <v>400.99170598286344</v>
      </c>
      <c r="H208" s="225">
        <v>4</v>
      </c>
      <c r="I208" s="225">
        <f t="shared" si="24"/>
        <v>3155</v>
      </c>
      <c r="J208" s="225">
        <f t="shared" si="13"/>
        <v>76</v>
      </c>
      <c r="K208" s="380">
        <v>54</v>
      </c>
      <c r="L208" s="418">
        <f t="shared" si="25"/>
        <v>7</v>
      </c>
      <c r="M208" s="388">
        <f t="shared" si="12"/>
        <v>353.27756872004193</v>
      </c>
      <c r="N208" s="227">
        <f t="shared" si="17"/>
        <v>382.42734500073584</v>
      </c>
      <c r="O208" s="226" t="s">
        <v>1089</v>
      </c>
      <c r="P208" s="403" t="s">
        <v>1089</v>
      </c>
      <c r="Q208" s="156">
        <f t="shared" si="20"/>
        <v>120.36474164133737</v>
      </c>
      <c r="R208" s="242">
        <f t="shared" si="27"/>
        <v>0.74436090225563911</v>
      </c>
      <c r="S208" s="228">
        <v>44</v>
      </c>
      <c r="T208" s="395"/>
      <c r="U208" s="395"/>
      <c r="V208" s="437">
        <f t="shared" si="26"/>
        <v>7.0714285714285712</v>
      </c>
      <c r="AH208" s="344">
        <v>44301</v>
      </c>
      <c r="AI208" s="164">
        <v>15</v>
      </c>
    </row>
    <row r="209" spans="1:35" ht="15.75" customHeight="1" x14ac:dyDescent="0.25">
      <c r="A209" s="221">
        <f t="shared" si="23"/>
        <v>269</v>
      </c>
      <c r="B209" s="236">
        <v>44273</v>
      </c>
      <c r="C209" s="223">
        <v>15</v>
      </c>
      <c r="D209" s="221">
        <f t="shared" si="22"/>
        <v>3300</v>
      </c>
      <c r="E209" s="224">
        <f t="shared" si="0"/>
        <v>8.1016777474545716</v>
      </c>
      <c r="F209" s="221">
        <f t="shared" si="6"/>
        <v>2.1261528957916553E-3</v>
      </c>
      <c r="G209" s="225">
        <f t="shared" si="7"/>
        <v>326.0100352763472</v>
      </c>
      <c r="H209" s="225">
        <v>6</v>
      </c>
      <c r="I209" s="225">
        <f t="shared" si="24"/>
        <v>3161</v>
      </c>
      <c r="J209" s="225">
        <f t="shared" si="13"/>
        <v>85</v>
      </c>
      <c r="K209" s="380">
        <v>54</v>
      </c>
      <c r="L209" s="418">
        <f t="shared" si="25"/>
        <v>7.8571428571428568</v>
      </c>
      <c r="M209" s="388">
        <f t="shared" si="12"/>
        <v>345.31722735019912</v>
      </c>
      <c r="N209" s="227">
        <f t="shared" si="17"/>
        <v>379.93176733542185</v>
      </c>
      <c r="O209" s="226" t="s">
        <v>1089</v>
      </c>
      <c r="P209" s="403" t="s">
        <v>1089</v>
      </c>
      <c r="Q209" s="156">
        <f t="shared" si="20"/>
        <v>131.30699088145897</v>
      </c>
      <c r="R209" s="242">
        <f t="shared" si="27"/>
        <v>0.8</v>
      </c>
      <c r="S209" s="407"/>
      <c r="T209" s="395"/>
      <c r="U209" s="395"/>
      <c r="V209" s="437">
        <f t="shared" si="26"/>
        <v>7.7142857142857144</v>
      </c>
      <c r="AH209" s="344">
        <v>44304</v>
      </c>
      <c r="AI209" s="164">
        <v>10</v>
      </c>
    </row>
    <row r="210" spans="1:35" ht="15.75" customHeight="1" x14ac:dyDescent="0.25">
      <c r="A210" s="221">
        <f t="shared" si="23"/>
        <v>270</v>
      </c>
      <c r="B210" s="236">
        <v>44274</v>
      </c>
      <c r="C210" s="223">
        <v>22</v>
      </c>
      <c r="D210" s="221">
        <f t="shared" si="22"/>
        <v>3322</v>
      </c>
      <c r="E210" s="224">
        <f t="shared" si="0"/>
        <v>8.1083222901732395</v>
      </c>
      <c r="F210" s="221">
        <f t="shared" si="6"/>
        <v>3.0749453058539649E-3</v>
      </c>
      <c r="G210" s="225">
        <f t="shared" si="7"/>
        <v>225.4177266959376</v>
      </c>
      <c r="H210" s="225">
        <v>5</v>
      </c>
      <c r="I210" s="225">
        <f t="shared" si="24"/>
        <v>3166</v>
      </c>
      <c r="J210" s="225">
        <f t="shared" si="13"/>
        <v>102</v>
      </c>
      <c r="K210" s="380">
        <v>54</v>
      </c>
      <c r="L210" s="418">
        <f t="shared" si="25"/>
        <v>9.5714285714285712</v>
      </c>
      <c r="M210" s="388">
        <f t="shared" si="12"/>
        <v>329.83257246651999</v>
      </c>
      <c r="N210" s="227">
        <f t="shared" si="17"/>
        <v>317.4731559850494</v>
      </c>
      <c r="O210" s="226" t="s">
        <v>1089</v>
      </c>
      <c r="P210" s="403" t="s">
        <v>1089</v>
      </c>
      <c r="Q210" s="156">
        <f t="shared" si="20"/>
        <v>139.81762917933131</v>
      </c>
      <c r="R210" s="242">
        <f t="shared" si="27"/>
        <v>0.95041322314049592</v>
      </c>
      <c r="S210" s="407"/>
      <c r="T210" s="395"/>
      <c r="U210" s="395"/>
      <c r="V210" s="437">
        <f t="shared" si="26"/>
        <v>8.2142857142857135</v>
      </c>
      <c r="AH210" s="344">
        <v>44307</v>
      </c>
      <c r="AI210" s="164">
        <v>1</v>
      </c>
    </row>
    <row r="211" spans="1:35" ht="15.75" customHeight="1" x14ac:dyDescent="0.25">
      <c r="A211" s="221">
        <f t="shared" si="23"/>
        <v>271</v>
      </c>
      <c r="B211" s="236">
        <v>44275</v>
      </c>
      <c r="C211" s="223">
        <v>10</v>
      </c>
      <c r="D211" s="221">
        <f t="shared" si="22"/>
        <v>3332</v>
      </c>
      <c r="E211" s="224">
        <f t="shared" si="0"/>
        <v>8.111328003286733</v>
      </c>
      <c r="F211" s="221">
        <f t="shared" si="6"/>
        <v>3.8373835259965438E-3</v>
      </c>
      <c r="G211" s="225">
        <f t="shared" si="7"/>
        <v>180.63015486051512</v>
      </c>
      <c r="H211" s="225">
        <v>5</v>
      </c>
      <c r="I211" s="225">
        <f t="shared" si="24"/>
        <v>3171</v>
      </c>
      <c r="J211" s="225">
        <f t="shared" si="13"/>
        <v>107</v>
      </c>
      <c r="K211" s="380">
        <v>54</v>
      </c>
      <c r="L211" s="418">
        <f t="shared" si="25"/>
        <v>10.285714285714286</v>
      </c>
      <c r="M211" s="388">
        <f t="shared" si="12"/>
        <v>313.8799244575963</v>
      </c>
      <c r="N211" s="227">
        <f t="shared" si="17"/>
        <v>244.01930561093332</v>
      </c>
      <c r="O211" s="226" t="s">
        <v>1089</v>
      </c>
      <c r="P211" s="403" t="s">
        <v>1089</v>
      </c>
      <c r="Q211" s="156">
        <f t="shared" si="20"/>
        <v>141.03343465045592</v>
      </c>
      <c r="R211" s="242">
        <f t="shared" si="27"/>
        <v>0.93548387096774188</v>
      </c>
      <c r="S211" s="407"/>
      <c r="T211" s="395"/>
      <c r="U211" s="395"/>
      <c r="V211" s="437">
        <f t="shared" si="26"/>
        <v>8.2857142857142865</v>
      </c>
      <c r="AH211" s="344">
        <v>44308</v>
      </c>
      <c r="AI211" s="164">
        <v>11</v>
      </c>
    </row>
    <row r="212" spans="1:35" ht="15.75" customHeight="1" x14ac:dyDescent="0.25">
      <c r="A212" s="221">
        <f t="shared" si="23"/>
        <v>272</v>
      </c>
      <c r="B212" s="236">
        <v>44276</v>
      </c>
      <c r="C212" s="223">
        <v>0</v>
      </c>
      <c r="D212" s="221">
        <f t="shared" si="22"/>
        <v>3332</v>
      </c>
      <c r="E212" s="224">
        <f t="shared" si="0"/>
        <v>8.111328003286733</v>
      </c>
      <c r="F212" s="221">
        <f t="shared" si="6"/>
        <v>3.819624284497003E-3</v>
      </c>
      <c r="G212" s="225">
        <f t="shared" si="7"/>
        <v>181.46998996034085</v>
      </c>
      <c r="H212" s="225">
        <v>6</v>
      </c>
      <c r="I212" s="225">
        <f t="shared" si="24"/>
        <v>3177</v>
      </c>
      <c r="J212" s="225">
        <f t="shared" si="13"/>
        <v>101</v>
      </c>
      <c r="K212" s="380">
        <v>54</v>
      </c>
      <c r="L212" s="418">
        <f t="shared" si="25"/>
        <v>10.285714285714286</v>
      </c>
      <c r="M212" s="388">
        <f t="shared" si="12"/>
        <v>294.40142025647827</v>
      </c>
      <c r="N212" s="227">
        <f t="shared" si="17"/>
        <v>195.83929050559786</v>
      </c>
      <c r="O212" s="226" t="s">
        <v>1089</v>
      </c>
      <c r="P212" s="403" t="s">
        <v>1089</v>
      </c>
      <c r="Q212" s="156">
        <f t="shared" si="20"/>
        <v>141.03343465045592</v>
      </c>
      <c r="R212" s="242">
        <f t="shared" si="27"/>
        <v>0.93548387096774188</v>
      </c>
      <c r="S212" s="407"/>
      <c r="T212" s="395"/>
      <c r="U212" s="395"/>
      <c r="V212" s="437">
        <f t="shared" si="26"/>
        <v>8.2857142857142865</v>
      </c>
      <c r="AH212" s="344">
        <v>44309</v>
      </c>
      <c r="AI212" s="164">
        <v>5</v>
      </c>
    </row>
    <row r="213" spans="1:35" ht="15.75" customHeight="1" x14ac:dyDescent="0.25">
      <c r="A213" s="221">
        <f t="shared" si="23"/>
        <v>273</v>
      </c>
      <c r="B213" s="236">
        <v>44277</v>
      </c>
      <c r="C213" s="223">
        <v>18</v>
      </c>
      <c r="D213" s="221">
        <f>C213+D212</f>
        <v>3350</v>
      </c>
      <c r="E213" s="224">
        <f t="shared" si="0"/>
        <v>8.1167156248191112</v>
      </c>
      <c r="F213" s="221">
        <f t="shared" si="6"/>
        <v>3.9490529768443517E-3</v>
      </c>
      <c r="G213" s="225">
        <f t="shared" si="7"/>
        <v>175.52238084023685</v>
      </c>
      <c r="H213" s="225">
        <v>3</v>
      </c>
      <c r="I213" s="225">
        <f t="shared" si="24"/>
        <v>3180</v>
      </c>
      <c r="J213" s="225">
        <f t="shared" si="13"/>
        <v>116</v>
      </c>
      <c r="K213" s="380">
        <v>54</v>
      </c>
      <c r="L213" s="418">
        <f t="shared" si="25"/>
        <v>11.714285714285714</v>
      </c>
      <c r="M213" s="388">
        <f t="shared" ref="M213:M266" si="28">AVERAGE(C200:C213)</f>
        <v>9.0714285714285712</v>
      </c>
      <c r="N213" s="227">
        <f t="shared" si="17"/>
        <v>179.20750855369761</v>
      </c>
      <c r="O213" s="226" t="s">
        <v>1089</v>
      </c>
      <c r="P213" s="403" t="s">
        <v>1089</v>
      </c>
      <c r="Q213" s="156">
        <f t="shared" si="20"/>
        <v>154.40729483282675</v>
      </c>
      <c r="R213" s="242">
        <f t="shared" si="27"/>
        <v>1.1441441441441442</v>
      </c>
      <c r="S213" s="407"/>
      <c r="T213" s="395"/>
      <c r="U213" s="395"/>
      <c r="V213" s="437">
        <f t="shared" si="26"/>
        <v>9.0714285714285712</v>
      </c>
      <c r="AH213" s="344">
        <v>44310</v>
      </c>
      <c r="AI213" s="164">
        <v>2</v>
      </c>
    </row>
    <row r="214" spans="1:35" ht="15.75" customHeight="1" x14ac:dyDescent="0.25">
      <c r="A214" s="221">
        <f t="shared" si="23"/>
        <v>274</v>
      </c>
      <c r="B214" s="236">
        <v>44278</v>
      </c>
      <c r="C214" s="223">
        <v>20</v>
      </c>
      <c r="D214" s="221">
        <f>C214+D213</f>
        <v>3370</v>
      </c>
      <c r="E214" s="224">
        <f t="shared" si="0"/>
        <v>8.1226680233464066</v>
      </c>
      <c r="F214" s="221">
        <f t="shared" si="6"/>
        <v>3.9185623259164592E-3</v>
      </c>
      <c r="G214" s="225">
        <f t="shared" si="7"/>
        <v>176.88813470584125</v>
      </c>
      <c r="H214" s="225"/>
      <c r="I214" s="225">
        <f t="shared" si="24"/>
        <v>3180</v>
      </c>
      <c r="J214" s="225">
        <f t="shared" si="13"/>
        <v>136</v>
      </c>
      <c r="K214" s="380">
        <v>54</v>
      </c>
      <c r="L214" s="418">
        <f t="shared" si="25"/>
        <v>14.285714285714286</v>
      </c>
      <c r="M214" s="388">
        <f t="shared" si="28"/>
        <v>10.285714285714286</v>
      </c>
      <c r="N214" s="227">
        <f t="shared" si="17"/>
        <v>177.96016850213968</v>
      </c>
      <c r="O214" s="226" t="s">
        <v>1089</v>
      </c>
      <c r="P214" s="403" t="s">
        <v>1089</v>
      </c>
      <c r="Q214" s="156">
        <f t="shared" si="20"/>
        <v>175.07598784194528</v>
      </c>
      <c r="R214" s="242">
        <f t="shared" si="27"/>
        <v>1.411764705882353</v>
      </c>
      <c r="S214" s="407"/>
      <c r="T214" s="395"/>
      <c r="U214" s="395"/>
      <c r="V214" s="437">
        <f t="shared" si="26"/>
        <v>10.285714285714286</v>
      </c>
      <c r="AH214" s="344">
        <v>44311</v>
      </c>
      <c r="AI214" s="164">
        <v>17</v>
      </c>
    </row>
    <row r="215" spans="1:35" ht="15.75" customHeight="1" x14ac:dyDescent="0.25">
      <c r="A215" s="221">
        <f t="shared" si="23"/>
        <v>275</v>
      </c>
      <c r="B215" s="236">
        <v>44279</v>
      </c>
      <c r="C215" s="223">
        <v>8</v>
      </c>
      <c r="D215" s="221">
        <f t="shared" ref="D215:D230" si="29">C215+D214</f>
        <v>3378</v>
      </c>
      <c r="E215" s="224">
        <f t="shared" ref="E215:E230" si="30">LN(D215)</f>
        <v>8.1250390973677451</v>
      </c>
      <c r="F215" s="221">
        <f t="shared" ref="F215:F230" si="31">SLOPE(E209:E215,A209:A215)</f>
        <v>3.7201120577940372E-3</v>
      </c>
      <c r="G215" s="225">
        <f t="shared" ref="G215:G230" si="32">LN(2)/F215</f>
        <v>186.32427458945139</v>
      </c>
      <c r="H215" s="225"/>
      <c r="I215" s="225">
        <f t="shared" si="24"/>
        <v>3180</v>
      </c>
      <c r="J215" s="225">
        <f t="shared" si="13"/>
        <v>144</v>
      </c>
      <c r="K215" s="380">
        <v>54</v>
      </c>
      <c r="L215" s="418">
        <f t="shared" si="25"/>
        <v>13.285714285714286</v>
      </c>
      <c r="M215" s="388">
        <f t="shared" si="28"/>
        <v>10.142857142857142</v>
      </c>
      <c r="N215" s="227">
        <f t="shared" si="17"/>
        <v>179.57826337850983</v>
      </c>
      <c r="O215" s="226" t="s">
        <v>1089</v>
      </c>
      <c r="P215" s="403" t="s">
        <v>1089</v>
      </c>
      <c r="Q215" s="156">
        <f t="shared" si="20"/>
        <v>172.64437689969606</v>
      </c>
      <c r="R215" s="242">
        <f t="shared" si="27"/>
        <v>1.3396226415094339</v>
      </c>
      <c r="S215" s="407"/>
      <c r="T215" s="395"/>
      <c r="U215" s="395"/>
      <c r="V215" s="437">
        <f t="shared" si="26"/>
        <v>10.142857142857142</v>
      </c>
      <c r="AH215" s="344">
        <v>44313</v>
      </c>
      <c r="AI215" s="164">
        <v>14</v>
      </c>
    </row>
    <row r="216" spans="1:35" ht="15.75" customHeight="1" x14ac:dyDescent="0.25">
      <c r="A216" s="221">
        <f t="shared" si="23"/>
        <v>276</v>
      </c>
      <c r="B216" s="236">
        <v>44280</v>
      </c>
      <c r="C216" s="223">
        <v>12</v>
      </c>
      <c r="D216" s="221">
        <f t="shared" si="29"/>
        <v>3390</v>
      </c>
      <c r="E216" s="224">
        <f t="shared" si="30"/>
        <v>8.1285852003744967</v>
      </c>
      <c r="F216" s="221">
        <f t="shared" si="31"/>
        <v>3.5553906723382006E-3</v>
      </c>
      <c r="G216" s="225">
        <f t="shared" si="32"/>
        <v>194.95668533778806</v>
      </c>
      <c r="H216" s="225"/>
      <c r="I216" s="225">
        <f t="shared" si="24"/>
        <v>3180</v>
      </c>
      <c r="J216" s="225">
        <f t="shared" si="13"/>
        <v>156</v>
      </c>
      <c r="K216" s="380">
        <v>54</v>
      </c>
      <c r="L216" s="418">
        <f t="shared" si="25"/>
        <v>12.857142857142858</v>
      </c>
      <c r="M216" s="388">
        <f t="shared" si="28"/>
        <v>10.357142857142858</v>
      </c>
      <c r="N216" s="227">
        <f t="shared" si="17"/>
        <v>186.05636487769357</v>
      </c>
      <c r="O216" s="226" t="s">
        <v>1089</v>
      </c>
      <c r="P216" s="403" t="s">
        <v>1089</v>
      </c>
      <c r="Q216" s="156">
        <f t="shared" si="20"/>
        <v>176.29179331306992</v>
      </c>
      <c r="R216" s="242">
        <f t="shared" si="27"/>
        <v>1.3551401869158879</v>
      </c>
      <c r="S216" s="407"/>
      <c r="T216" s="395"/>
      <c r="U216" s="395"/>
      <c r="V216" s="437">
        <f t="shared" si="26"/>
        <v>10.357142857142858</v>
      </c>
      <c r="AH216" s="344">
        <v>44314</v>
      </c>
      <c r="AI216" s="164">
        <v>2</v>
      </c>
    </row>
    <row r="217" spans="1:35" ht="15.75" customHeight="1" x14ac:dyDescent="0.25">
      <c r="A217" s="221">
        <f t="shared" si="23"/>
        <v>277</v>
      </c>
      <c r="B217" s="236">
        <v>44281</v>
      </c>
      <c r="C217" s="223">
        <v>2</v>
      </c>
      <c r="D217" s="221">
        <f t="shared" si="29"/>
        <v>3392</v>
      </c>
      <c r="E217" s="224">
        <f t="shared" si="30"/>
        <v>8.129174996911793</v>
      </c>
      <c r="F217" s="221">
        <f t="shared" si="31"/>
        <v>3.4421016999764804E-3</v>
      </c>
      <c r="G217" s="225">
        <f t="shared" si="32"/>
        <v>201.37324256418151</v>
      </c>
      <c r="H217" s="225"/>
      <c r="I217" s="225">
        <f t="shared" si="24"/>
        <v>3180</v>
      </c>
      <c r="J217" s="225">
        <f t="shared" si="13"/>
        <v>158</v>
      </c>
      <c r="K217" s="380">
        <v>54</v>
      </c>
      <c r="L217" s="418">
        <f t="shared" si="25"/>
        <v>10</v>
      </c>
      <c r="M217" s="388">
        <f t="shared" si="28"/>
        <v>9.7857142857142865</v>
      </c>
      <c r="N217" s="227">
        <f t="shared" si="17"/>
        <v>194.21806749714031</v>
      </c>
      <c r="O217" s="226" t="s">
        <v>1089</v>
      </c>
      <c r="P217" s="403" t="s">
        <v>1089</v>
      </c>
      <c r="Q217" s="156">
        <f t="shared" si="20"/>
        <v>166.56534954407294</v>
      </c>
      <c r="R217" s="242">
        <f t="shared" si="27"/>
        <v>1.4891304347826086</v>
      </c>
      <c r="S217" s="407"/>
      <c r="T217" s="395">
        <f>1000*1.5</f>
        <v>1500</v>
      </c>
      <c r="U217" s="395">
        <f>T217/24</f>
        <v>62.5</v>
      </c>
      <c r="V217" s="437">
        <f t="shared" si="26"/>
        <v>9.7857142857142865</v>
      </c>
      <c r="AH217" s="344">
        <v>44315</v>
      </c>
      <c r="AI217" s="164">
        <v>18</v>
      </c>
    </row>
    <row r="218" spans="1:35" ht="15.75" customHeight="1" x14ac:dyDescent="0.25">
      <c r="A218" s="221">
        <f t="shared" si="23"/>
        <v>278</v>
      </c>
      <c r="B218" s="236">
        <v>44282</v>
      </c>
      <c r="C218" s="223">
        <v>30</v>
      </c>
      <c r="D218" s="221">
        <f t="shared" si="29"/>
        <v>3422</v>
      </c>
      <c r="E218" s="224">
        <f t="shared" si="30"/>
        <v>8.1379804544521388</v>
      </c>
      <c r="F218" s="221">
        <f t="shared" si="31"/>
        <v>3.956902668202541E-3</v>
      </c>
      <c r="G218" s="225">
        <f t="shared" si="32"/>
        <v>175.1741800803035</v>
      </c>
      <c r="H218" s="225"/>
      <c r="I218" s="225">
        <f t="shared" si="24"/>
        <v>3180</v>
      </c>
      <c r="J218" s="225">
        <f t="shared" si="13"/>
        <v>188</v>
      </c>
      <c r="K218" s="380">
        <v>54</v>
      </c>
      <c r="L218" s="418">
        <f t="shared" si="25"/>
        <v>12.857142857142858</v>
      </c>
      <c r="M218" s="388">
        <f t="shared" si="28"/>
        <v>11.571428571428571</v>
      </c>
      <c r="N218" s="227">
        <f t="shared" si="17"/>
        <v>190.50136932742433</v>
      </c>
      <c r="O218" s="226" t="s">
        <v>1089</v>
      </c>
      <c r="P218" s="403" t="s">
        <v>1089</v>
      </c>
      <c r="Q218" s="156">
        <f t="shared" si="20"/>
        <v>196.96048632218844</v>
      </c>
      <c r="R218" s="242">
        <f t="shared" si="27"/>
        <v>1.7802197802197801</v>
      </c>
      <c r="S218" s="407"/>
      <c r="T218" s="395"/>
      <c r="U218" s="395"/>
      <c r="V218" s="437">
        <f t="shared" si="26"/>
        <v>11.571428571428571</v>
      </c>
      <c r="AH218" s="344">
        <v>44316</v>
      </c>
      <c r="AI218" s="164">
        <v>10</v>
      </c>
    </row>
    <row r="219" spans="1:35" ht="15.75" customHeight="1" x14ac:dyDescent="0.25">
      <c r="A219" s="221">
        <f t="shared" si="23"/>
        <v>279</v>
      </c>
      <c r="B219" s="236">
        <v>44283</v>
      </c>
      <c r="C219" s="223">
        <v>0</v>
      </c>
      <c r="D219" s="221">
        <f t="shared" si="29"/>
        <v>3422</v>
      </c>
      <c r="E219" s="224">
        <f t="shared" si="30"/>
        <v>8.1379804544521388</v>
      </c>
      <c r="F219" s="221">
        <f t="shared" si="31"/>
        <v>3.5198303805212511E-3</v>
      </c>
      <c r="G219" s="225">
        <f t="shared" si="32"/>
        <v>196.92630201609239</v>
      </c>
      <c r="H219" s="225"/>
      <c r="I219" s="225">
        <f t="shared" si="24"/>
        <v>3180</v>
      </c>
      <c r="J219" s="225">
        <f t="shared" si="13"/>
        <v>188</v>
      </c>
      <c r="K219" s="380">
        <v>54</v>
      </c>
      <c r="L219" s="418">
        <f t="shared" si="25"/>
        <v>12.857142857142858</v>
      </c>
      <c r="M219" s="388">
        <f t="shared" si="28"/>
        <v>11.571428571428571</v>
      </c>
      <c r="N219" s="227">
        <f t="shared" si="17"/>
        <v>191.15790822019244</v>
      </c>
      <c r="O219" s="226" t="s">
        <v>1089</v>
      </c>
      <c r="P219" s="403" t="s">
        <v>1089</v>
      </c>
      <c r="Q219" s="156">
        <f t="shared" si="20"/>
        <v>196.96048632218844</v>
      </c>
      <c r="R219" s="242">
        <f t="shared" si="27"/>
        <v>1.7802197802197801</v>
      </c>
      <c r="S219" s="407"/>
      <c r="T219" s="395"/>
      <c r="U219" s="395"/>
      <c r="V219" s="437">
        <f t="shared" si="26"/>
        <v>11.571428571428571</v>
      </c>
      <c r="AH219" s="344">
        <v>44317</v>
      </c>
      <c r="AI219" s="164">
        <v>29</v>
      </c>
    </row>
    <row r="220" spans="1:35" ht="15.75" customHeight="1" x14ac:dyDescent="0.25">
      <c r="A220" s="221">
        <f t="shared" si="23"/>
        <v>280</v>
      </c>
      <c r="B220" s="236">
        <v>44284</v>
      </c>
      <c r="C220" s="223">
        <v>22</v>
      </c>
      <c r="D220" s="221">
        <f t="shared" si="29"/>
        <v>3444</v>
      </c>
      <c r="E220" s="224">
        <f t="shared" si="30"/>
        <v>8.1443888655476222</v>
      </c>
      <c r="F220" s="221">
        <f t="shared" si="31"/>
        <v>3.5871605303598691E-3</v>
      </c>
      <c r="G220" s="225">
        <f t="shared" si="32"/>
        <v>193.23004217221575</v>
      </c>
      <c r="H220" s="225"/>
      <c r="I220" s="225">
        <f t="shared" si="24"/>
        <v>3180</v>
      </c>
      <c r="J220" s="225">
        <f t="shared" si="13"/>
        <v>210</v>
      </c>
      <c r="K220" s="380">
        <v>54</v>
      </c>
      <c r="L220" s="418">
        <f t="shared" si="25"/>
        <v>13.428571428571429</v>
      </c>
      <c r="M220" s="388">
        <f t="shared" si="28"/>
        <v>12.571428571428571</v>
      </c>
      <c r="N220" s="227">
        <f t="shared" si="17"/>
        <v>188.44350808953723</v>
      </c>
      <c r="O220" s="226" t="s">
        <v>1089</v>
      </c>
      <c r="P220" s="403" t="s">
        <v>1089</v>
      </c>
      <c r="Q220" s="156">
        <f t="shared" si="20"/>
        <v>213.98176291793314</v>
      </c>
      <c r="R220" s="242">
        <f t="shared" si="27"/>
        <v>1.9555555555555555</v>
      </c>
      <c r="S220" s="407"/>
      <c r="T220" s="395"/>
      <c r="U220" s="395"/>
      <c r="V220" s="437">
        <f t="shared" si="26"/>
        <v>12.571428571428571</v>
      </c>
      <c r="AH220" s="344">
        <v>44319</v>
      </c>
      <c r="AI220" s="164">
        <v>4</v>
      </c>
    </row>
    <row r="221" spans="1:35" ht="15.75" customHeight="1" x14ac:dyDescent="0.25">
      <c r="A221" s="221">
        <f t="shared" si="23"/>
        <v>281</v>
      </c>
      <c r="B221" s="236">
        <v>44285</v>
      </c>
      <c r="C221" s="223">
        <v>22</v>
      </c>
      <c r="D221" s="221">
        <f t="shared" si="29"/>
        <v>3466</v>
      </c>
      <c r="E221" s="224">
        <f t="shared" si="30"/>
        <v>8.1507564702755513</v>
      </c>
      <c r="F221" s="221">
        <f t="shared" si="31"/>
        <v>4.1987466646434034E-3</v>
      </c>
      <c r="G221" s="225">
        <f t="shared" si="32"/>
        <v>165.08430632330465</v>
      </c>
      <c r="H221" s="225"/>
      <c r="I221" s="225">
        <f t="shared" si="24"/>
        <v>3180</v>
      </c>
      <c r="J221" s="225">
        <f t="shared" si="13"/>
        <v>232</v>
      </c>
      <c r="K221" s="381">
        <v>54</v>
      </c>
      <c r="L221" s="418">
        <f t="shared" si="25"/>
        <v>13.714285714285714</v>
      </c>
      <c r="M221" s="388">
        <f t="shared" si="28"/>
        <v>14</v>
      </c>
      <c r="N221" s="227">
        <f t="shared" si="17"/>
        <v>185.08021683720426</v>
      </c>
      <c r="O221" s="226" t="s">
        <v>1089</v>
      </c>
      <c r="P221" s="403" t="s">
        <v>1089</v>
      </c>
      <c r="Q221" s="156">
        <f t="shared" si="20"/>
        <v>238.29787234042553</v>
      </c>
      <c r="R221" s="242">
        <f t="shared" si="27"/>
        <v>2.1304347826086958</v>
      </c>
      <c r="S221" s="394">
        <f>R221-1</f>
        <v>1.1304347826086958</v>
      </c>
      <c r="T221" s="395"/>
      <c r="U221" s="395"/>
      <c r="V221" s="437">
        <f t="shared" si="26"/>
        <v>14</v>
      </c>
      <c r="AH221" s="344">
        <v>44320</v>
      </c>
      <c r="AI221" s="164">
        <v>9</v>
      </c>
    </row>
    <row r="222" spans="1:35" ht="15.75" customHeight="1" x14ac:dyDescent="0.25">
      <c r="A222" s="221">
        <f>A221+(B222-B221)</f>
        <v>282</v>
      </c>
      <c r="B222" s="236">
        <v>44286</v>
      </c>
      <c r="C222" s="223">
        <v>19</v>
      </c>
      <c r="D222" s="221">
        <f t="shared" si="29"/>
        <v>3485</v>
      </c>
      <c r="E222" s="224">
        <f t="shared" si="30"/>
        <v>8.1562233231946237</v>
      </c>
      <c r="F222" s="221">
        <f t="shared" si="31"/>
        <v>4.7316330815493201E-3</v>
      </c>
      <c r="G222" s="225">
        <f t="shared" si="32"/>
        <v>146.49216636489109</v>
      </c>
      <c r="H222" s="225"/>
      <c r="I222" s="225">
        <f>I221+H222</f>
        <v>3180</v>
      </c>
      <c r="J222" s="225">
        <f>D222-I222-K222</f>
        <v>250</v>
      </c>
      <c r="K222" s="381">
        <v>55</v>
      </c>
      <c r="L222" s="418">
        <f t="shared" si="25"/>
        <v>15.285714285714286</v>
      </c>
      <c r="M222" s="388">
        <f t="shared" si="28"/>
        <v>14.285714285714286</v>
      </c>
      <c r="N222" s="227">
        <f>AVERAGE(G220:G222)</f>
        <v>168.26883828680383</v>
      </c>
      <c r="O222" s="226" t="s">
        <v>1089</v>
      </c>
      <c r="P222" s="403" t="s">
        <v>1089</v>
      </c>
      <c r="Q222" s="156">
        <f>SUM(C209:C222)/82250*100000</f>
        <v>243.16109422492403</v>
      </c>
      <c r="R222" s="242">
        <f>SUM(C209:C222)/SUM(C195:C208)</f>
        <v>2.0202020202020203</v>
      </c>
      <c r="S222" s="407"/>
      <c r="T222" s="395"/>
      <c r="U222" s="395"/>
      <c r="V222" s="437">
        <f t="shared" si="26"/>
        <v>14.285714285714286</v>
      </c>
      <c r="AH222" s="344">
        <v>44321</v>
      </c>
      <c r="AI222" s="164">
        <v>5</v>
      </c>
    </row>
    <row r="223" spans="1:35" ht="15.75" customHeight="1" x14ac:dyDescent="0.25">
      <c r="A223" s="221">
        <f t="shared" ref="A223:A230" si="33">A222+(B223-B222)</f>
        <v>283</v>
      </c>
      <c r="B223" s="236">
        <v>44287</v>
      </c>
      <c r="C223" s="223">
        <v>10</v>
      </c>
      <c r="D223" s="221">
        <f t="shared" si="29"/>
        <v>3495</v>
      </c>
      <c r="E223" s="224">
        <f t="shared" si="30"/>
        <v>8.1590886546679098</v>
      </c>
      <c r="F223" s="221">
        <f t="shared" si="31"/>
        <v>4.9643830920261655E-3</v>
      </c>
      <c r="G223" s="225">
        <f t="shared" si="32"/>
        <v>139.62403136721744</v>
      </c>
      <c r="H223" s="225"/>
      <c r="I223" s="225">
        <f t="shared" ref="I223:I230" si="34">I222+H223</f>
        <v>3180</v>
      </c>
      <c r="J223" s="225">
        <f t="shared" ref="J223:J230" si="35">D223-I223-K223</f>
        <v>259</v>
      </c>
      <c r="K223" s="381">
        <v>56</v>
      </c>
      <c r="L223" s="418">
        <f t="shared" si="25"/>
        <v>15</v>
      </c>
      <c r="M223" s="388">
        <f t="shared" si="28"/>
        <v>13.928571428571429</v>
      </c>
      <c r="N223" s="227">
        <f t="shared" ref="N223:N230" si="36">AVERAGE(G221:G223)</f>
        <v>150.40016801847105</v>
      </c>
      <c r="O223" s="226" t="s">
        <v>1089</v>
      </c>
      <c r="P223" s="403" t="s">
        <v>1089</v>
      </c>
      <c r="Q223" s="156">
        <f>SUM(C210:C223)/82250*100000</f>
        <v>237.08206686930089</v>
      </c>
      <c r="R223" s="242">
        <f>SUM(C210:C223)/SUM(C196:C209)</f>
        <v>1.8055555555555556</v>
      </c>
      <c r="S223" s="407"/>
      <c r="T223" s="395"/>
      <c r="U223" s="395"/>
      <c r="V223" s="437">
        <f t="shared" si="26"/>
        <v>13.928571428571429</v>
      </c>
      <c r="AH223" s="344">
        <v>44322</v>
      </c>
      <c r="AI223" s="164">
        <v>22</v>
      </c>
    </row>
    <row r="224" spans="1:35" ht="15.75" customHeight="1" x14ac:dyDescent="0.25">
      <c r="A224" s="221">
        <f t="shared" si="33"/>
        <v>284</v>
      </c>
      <c r="B224" s="236">
        <v>44288</v>
      </c>
      <c r="C224" s="311">
        <v>0</v>
      </c>
      <c r="D224" s="221">
        <f t="shared" si="29"/>
        <v>3495</v>
      </c>
      <c r="E224" s="224">
        <f t="shared" si="30"/>
        <v>8.1590886546679098</v>
      </c>
      <c r="F224" s="221">
        <f t="shared" si="31"/>
        <v>4.1919806687805861E-3</v>
      </c>
      <c r="G224" s="225">
        <f t="shared" si="32"/>
        <v>165.35075787016362</v>
      </c>
      <c r="H224" s="225"/>
      <c r="I224" s="225">
        <f t="shared" si="34"/>
        <v>3180</v>
      </c>
      <c r="J224" s="225">
        <f t="shared" si="35"/>
        <v>258</v>
      </c>
      <c r="K224" s="381">
        <v>57</v>
      </c>
      <c r="L224" s="418">
        <f t="shared" si="25"/>
        <v>14.714285714285714</v>
      </c>
      <c r="M224" s="388">
        <f t="shared" si="28"/>
        <v>12.357142857142858</v>
      </c>
      <c r="N224" s="227">
        <f t="shared" si="36"/>
        <v>150.48898520075738</v>
      </c>
      <c r="O224" s="226" t="s">
        <v>1089</v>
      </c>
      <c r="P224" s="403" t="s">
        <v>1089</v>
      </c>
      <c r="Q224" s="156">
        <f>SUM(C211:C225)/82250*100000</f>
        <v>266.26139817629178</v>
      </c>
      <c r="R224" s="242">
        <f>SUM(C211:C225)/SUM(C197:C210)</f>
        <v>1.9043478260869566</v>
      </c>
      <c r="S224" s="407"/>
      <c r="T224" s="395"/>
      <c r="U224" s="395"/>
      <c r="V224" s="225">
        <f t="shared" si="26"/>
        <v>12.357142857142858</v>
      </c>
      <c r="AH224" s="344">
        <v>44323</v>
      </c>
      <c r="AI224" s="164">
        <v>25</v>
      </c>
    </row>
    <row r="225" spans="1:35" ht="15.75" customHeight="1" x14ac:dyDescent="0.25">
      <c r="A225" s="221">
        <f t="shared" si="33"/>
        <v>285</v>
      </c>
      <c r="B225" s="236">
        <v>44289</v>
      </c>
      <c r="C225" s="223">
        <v>46</v>
      </c>
      <c r="D225" s="221">
        <f t="shared" si="29"/>
        <v>3541</v>
      </c>
      <c r="E225" s="224">
        <f t="shared" si="30"/>
        <v>8.1721644521119039</v>
      </c>
      <c r="F225" s="221">
        <f t="shared" si="31"/>
        <v>5.0101341290081768E-3</v>
      </c>
      <c r="G225" s="225">
        <f t="shared" si="32"/>
        <v>138.34902673497149</v>
      </c>
      <c r="H225" s="225"/>
      <c r="I225" s="225">
        <f t="shared" si="34"/>
        <v>3180</v>
      </c>
      <c r="J225" s="225">
        <f t="shared" si="35"/>
        <v>303</v>
      </c>
      <c r="K225" s="381">
        <v>58</v>
      </c>
      <c r="L225" s="418">
        <f t="shared" si="25"/>
        <v>17</v>
      </c>
      <c r="M225" s="388">
        <f t="shared" si="28"/>
        <v>14.928571428571429</v>
      </c>
      <c r="N225" s="227">
        <f t="shared" si="36"/>
        <v>147.77460532411752</v>
      </c>
      <c r="O225" s="226" t="s">
        <v>1089</v>
      </c>
      <c r="P225" s="403" t="s">
        <v>1089</v>
      </c>
      <c r="Q225" s="156">
        <f>SUM(C212:C227)/82250*100000</f>
        <v>260.18237082066867</v>
      </c>
      <c r="R225" s="242">
        <f>SUM(C212:C227)/SUM(C198:C211)</f>
        <v>1.8448275862068966</v>
      </c>
      <c r="S225" s="407"/>
      <c r="T225" s="395"/>
      <c r="U225" s="395"/>
      <c r="V225" s="225">
        <f t="shared" si="26"/>
        <v>14.928571428571429</v>
      </c>
      <c r="AH225" s="344">
        <v>44324</v>
      </c>
      <c r="AI225" s="164">
        <v>31</v>
      </c>
    </row>
    <row r="226" spans="1:35" ht="15.75" customHeight="1" x14ac:dyDescent="0.25">
      <c r="A226" s="221">
        <f t="shared" si="33"/>
        <v>286</v>
      </c>
      <c r="B226" s="236">
        <v>44290</v>
      </c>
      <c r="C226" s="311">
        <v>0</v>
      </c>
      <c r="D226" s="221">
        <f t="shared" si="29"/>
        <v>3541</v>
      </c>
      <c r="E226" s="224">
        <f t="shared" si="30"/>
        <v>8.1721644521119039</v>
      </c>
      <c r="F226" s="221">
        <f t="shared" si="31"/>
        <v>4.6074305299584417E-3</v>
      </c>
      <c r="G226" s="225">
        <f t="shared" si="32"/>
        <v>150.44115718141873</v>
      </c>
      <c r="H226" s="225"/>
      <c r="I226" s="225">
        <f t="shared" si="34"/>
        <v>3180</v>
      </c>
      <c r="J226" s="225">
        <f t="shared" si="35"/>
        <v>302</v>
      </c>
      <c r="K226" s="381">
        <v>59</v>
      </c>
      <c r="L226" s="418">
        <f t="shared" si="25"/>
        <v>17</v>
      </c>
      <c r="M226" s="388">
        <f t="shared" si="28"/>
        <v>14.928571428571429</v>
      </c>
      <c r="N226" s="227">
        <f t="shared" si="36"/>
        <v>151.38031392885128</v>
      </c>
      <c r="O226" s="226" t="s">
        <v>1089</v>
      </c>
      <c r="P226" s="403" t="s">
        <v>1089</v>
      </c>
      <c r="Q226" s="156">
        <f>SUM(C213:C228)/82250*100000</f>
        <v>280.85106382978722</v>
      </c>
      <c r="R226" s="242">
        <f>SUM(C213:C228)/SUM(C199:C212)</f>
        <v>1.9913793103448276</v>
      </c>
      <c r="S226" s="407"/>
      <c r="T226" s="395"/>
      <c r="U226" s="395"/>
      <c r="V226" s="225">
        <f t="shared" si="26"/>
        <v>14.928571428571429</v>
      </c>
      <c r="AH226" s="344">
        <v>44325</v>
      </c>
      <c r="AI226" s="164">
        <v>0</v>
      </c>
    </row>
    <row r="227" spans="1:35" ht="15.75" customHeight="1" x14ac:dyDescent="0.25">
      <c r="A227" s="221">
        <f t="shared" si="33"/>
        <v>287</v>
      </c>
      <c r="B227" s="236">
        <v>44291</v>
      </c>
      <c r="C227" s="223">
        <v>5</v>
      </c>
      <c r="D227" s="221">
        <f t="shared" si="29"/>
        <v>3546</v>
      </c>
      <c r="E227" s="224">
        <f t="shared" si="30"/>
        <v>8.173575486634153</v>
      </c>
      <c r="F227" s="221">
        <f t="shared" si="31"/>
        <v>4.0505394412271301E-3</v>
      </c>
      <c r="G227" s="225">
        <f t="shared" si="32"/>
        <v>171.12465897874409</v>
      </c>
      <c r="H227" s="225"/>
      <c r="I227" s="225">
        <f t="shared" si="34"/>
        <v>3180</v>
      </c>
      <c r="J227" s="225">
        <f t="shared" si="35"/>
        <v>306</v>
      </c>
      <c r="K227" s="381">
        <v>60</v>
      </c>
      <c r="L227" s="418">
        <f t="shared" si="25"/>
        <v>14.571428571428571</v>
      </c>
      <c r="M227" s="388">
        <f t="shared" si="28"/>
        <v>14</v>
      </c>
      <c r="N227" s="227">
        <f t="shared" si="36"/>
        <v>153.30494763171143</v>
      </c>
      <c r="O227" s="226" t="s">
        <v>1089</v>
      </c>
      <c r="P227" s="403" t="s">
        <v>1089</v>
      </c>
      <c r="Q227" s="156">
        <f>SUM(C214:C229)/82250*100000</f>
        <v>323.40425531914894</v>
      </c>
      <c r="R227" s="242">
        <f>SUM(C214:C229)/SUM(C200:C213)</f>
        <v>2.0944881889763778</v>
      </c>
      <c r="S227" s="407"/>
      <c r="T227" s="395"/>
      <c r="U227" s="395"/>
      <c r="V227" s="225">
        <f t="shared" si="26"/>
        <v>14</v>
      </c>
      <c r="AH227" s="344">
        <v>44326</v>
      </c>
      <c r="AI227" s="164">
        <v>12</v>
      </c>
    </row>
    <row r="228" spans="1:35" ht="15.75" customHeight="1" x14ac:dyDescent="0.25">
      <c r="A228" s="221">
        <f t="shared" si="33"/>
        <v>288</v>
      </c>
      <c r="B228" s="236">
        <v>44292</v>
      </c>
      <c r="C228" s="223">
        <v>17</v>
      </c>
      <c r="D228" s="221">
        <f t="shared" si="29"/>
        <v>3563</v>
      </c>
      <c r="E228" s="224">
        <f t="shared" si="30"/>
        <v>8.1783581656058359</v>
      </c>
      <c r="F228" s="221">
        <f t="shared" si="31"/>
        <v>3.8733567360756155E-3</v>
      </c>
      <c r="G228" s="225">
        <f t="shared" si="32"/>
        <v>178.95257983963131</v>
      </c>
      <c r="H228" s="225"/>
      <c r="I228" s="225">
        <f t="shared" si="34"/>
        <v>3180</v>
      </c>
      <c r="J228" s="225">
        <f t="shared" si="35"/>
        <v>322</v>
      </c>
      <c r="K228" s="381">
        <v>61</v>
      </c>
      <c r="L228" s="418">
        <f t="shared" si="25"/>
        <v>13.857142857142858</v>
      </c>
      <c r="M228" s="388">
        <f t="shared" si="28"/>
        <v>13.785714285714286</v>
      </c>
      <c r="N228" s="227">
        <f t="shared" si="36"/>
        <v>166.83946533326471</v>
      </c>
      <c r="O228" s="226" t="s">
        <v>1089</v>
      </c>
      <c r="P228" s="403" t="s">
        <v>1089</v>
      </c>
      <c r="Q228" s="156">
        <f>SUM(C215:C230)/82250*100000</f>
        <v>342.85714285714283</v>
      </c>
      <c r="R228" s="242">
        <f>SUM(C215:C230)/SUM(C201:C214)</f>
        <v>1.9583333333333333</v>
      </c>
      <c r="S228" s="407"/>
      <c r="T228" s="395"/>
      <c r="U228" s="395"/>
      <c r="V228" s="225">
        <f t="shared" si="26"/>
        <v>13.785714285714286</v>
      </c>
      <c r="AH228" s="344">
        <v>44327</v>
      </c>
      <c r="AI228" s="164">
        <v>7</v>
      </c>
    </row>
    <row r="229" spans="1:35" ht="15.75" customHeight="1" x14ac:dyDescent="0.25">
      <c r="A229" s="221">
        <f t="shared" si="33"/>
        <v>289</v>
      </c>
      <c r="B229" s="236">
        <v>44293</v>
      </c>
      <c r="C229" s="223">
        <v>53</v>
      </c>
      <c r="D229" s="221">
        <f t="shared" si="29"/>
        <v>3616</v>
      </c>
      <c r="E229" s="224">
        <f t="shared" si="30"/>
        <v>8.1931237215120678</v>
      </c>
      <c r="F229" s="221">
        <f t="shared" si="31"/>
        <v>5.0734020332348405E-3</v>
      </c>
      <c r="G229" s="225">
        <f t="shared" si="32"/>
        <v>136.62374399254719</v>
      </c>
      <c r="H229" s="225"/>
      <c r="I229" s="225">
        <f t="shared" si="34"/>
        <v>3180</v>
      </c>
      <c r="J229" s="225">
        <f t="shared" si="35"/>
        <v>375</v>
      </c>
      <c r="K229" s="381">
        <v>61</v>
      </c>
      <c r="L229" s="418">
        <f t="shared" si="25"/>
        <v>18.714285714285715</v>
      </c>
      <c r="M229" s="388">
        <f t="shared" si="28"/>
        <v>17</v>
      </c>
      <c r="N229" s="227">
        <f t="shared" si="36"/>
        <v>162.23366093697419</v>
      </c>
      <c r="O229" s="226" t="s">
        <v>1089</v>
      </c>
      <c r="P229" s="403" t="s">
        <v>1089</v>
      </c>
      <c r="Q229" s="156">
        <f>SUM(C216:C230)/82250*100000</f>
        <v>333.13069908814589</v>
      </c>
      <c r="R229" s="242">
        <f>SUM(C216:C230)/SUM(C202:C215)</f>
        <v>1.9295774647887325</v>
      </c>
      <c r="S229" s="407"/>
      <c r="T229" s="395"/>
      <c r="U229" s="395"/>
      <c r="V229" s="225">
        <f t="shared" si="26"/>
        <v>17</v>
      </c>
      <c r="AH229" s="344">
        <v>44328</v>
      </c>
      <c r="AI229" s="164">
        <v>29</v>
      </c>
    </row>
    <row r="230" spans="1:35" ht="15.75" customHeight="1" x14ac:dyDescent="0.25">
      <c r="A230" s="221">
        <f t="shared" si="33"/>
        <v>290</v>
      </c>
      <c r="B230" s="236">
        <v>44294</v>
      </c>
      <c r="C230" s="223">
        <v>36</v>
      </c>
      <c r="D230" s="221">
        <f t="shared" si="29"/>
        <v>3652</v>
      </c>
      <c r="E230" s="224">
        <f t="shared" si="30"/>
        <v>8.2030302417148597</v>
      </c>
      <c r="F230" s="221">
        <f t="shared" si="31"/>
        <v>6.4263219083967749E-3</v>
      </c>
      <c r="G230" s="225">
        <f t="shared" si="32"/>
        <v>107.8606379263796</v>
      </c>
      <c r="H230" s="225"/>
      <c r="I230" s="225">
        <f t="shared" si="34"/>
        <v>3180</v>
      </c>
      <c r="J230" s="225">
        <f t="shared" si="35"/>
        <v>411</v>
      </c>
      <c r="K230" s="381">
        <v>61</v>
      </c>
      <c r="L230" s="418">
        <f t="shared" si="25"/>
        <v>22.428571428571427</v>
      </c>
      <c r="M230" s="388">
        <f t="shared" si="28"/>
        <v>18.714285714285715</v>
      </c>
      <c r="N230" s="227">
        <f t="shared" si="36"/>
        <v>141.14565391951936</v>
      </c>
      <c r="O230" s="226" t="s">
        <v>1089</v>
      </c>
      <c r="P230" s="403" t="s">
        <v>1089</v>
      </c>
      <c r="Q230" s="156">
        <f>SUM(C217:C230)/82250*100000</f>
        <v>318.54103343465044</v>
      </c>
      <c r="R230" s="242">
        <f>SUM(C217:C230)/SUM(C203:C216)</f>
        <v>1.806896551724138</v>
      </c>
      <c r="S230" s="407"/>
      <c r="T230" s="395"/>
      <c r="U230" s="395"/>
      <c r="V230" s="225">
        <f t="shared" si="26"/>
        <v>18.714285714285715</v>
      </c>
      <c r="AH230" s="344">
        <v>44329</v>
      </c>
      <c r="AI230" s="164">
        <v>21</v>
      </c>
    </row>
    <row r="231" spans="1:35" ht="15.75" customHeight="1" x14ac:dyDescent="0.25">
      <c r="A231" s="221">
        <f>A230+(B231-B230)</f>
        <v>291</v>
      </c>
      <c r="B231" s="236">
        <v>44295</v>
      </c>
      <c r="C231" s="223">
        <v>33</v>
      </c>
      <c r="D231" s="221">
        <f>C231+D230</f>
        <v>3685</v>
      </c>
      <c r="E231" s="224">
        <f>LN(D231)</f>
        <v>8.2120258046234369</v>
      </c>
      <c r="F231" s="221">
        <f>SLOPE(E225:E231,A225:A231)</f>
        <v>7.1737097006580519E-3</v>
      </c>
      <c r="G231" s="225">
        <f>LN(2)/F231</f>
        <v>96.623254840708455</v>
      </c>
      <c r="H231" s="225"/>
      <c r="I231" s="225">
        <f>I230+H231</f>
        <v>3180</v>
      </c>
      <c r="J231" s="225">
        <f t="shared" ref="J231:J247" si="37">D231-I231-K231</f>
        <v>444</v>
      </c>
      <c r="K231" s="381">
        <v>61</v>
      </c>
      <c r="L231" s="418">
        <f t="shared" si="25"/>
        <v>27.142857142857142</v>
      </c>
      <c r="M231" s="388">
        <f t="shared" si="28"/>
        <v>20.928571428571427</v>
      </c>
      <c r="N231" s="227">
        <f>AVERAGE(G229:G231)</f>
        <v>113.70254558654507</v>
      </c>
      <c r="O231" s="226" t="s">
        <v>1089</v>
      </c>
      <c r="P231" s="403" t="s">
        <v>1089</v>
      </c>
      <c r="Q231" s="156">
        <f>SUM(C218:C231)/82250*100000</f>
        <v>356.23100303951367</v>
      </c>
      <c r="R231" s="242">
        <f>SUM(C218:C231)/SUM(C204:C217)</f>
        <v>2.1386861313868613</v>
      </c>
      <c r="S231" s="407"/>
      <c r="T231" s="395"/>
      <c r="U231" s="395"/>
      <c r="V231" s="225">
        <f t="shared" si="26"/>
        <v>20.928571428571427</v>
      </c>
      <c r="AH231" s="344">
        <v>44330</v>
      </c>
      <c r="AI231" s="164">
        <v>0</v>
      </c>
    </row>
    <row r="232" spans="1:35" ht="15.75" customHeight="1" x14ac:dyDescent="0.25">
      <c r="A232" s="221">
        <f>A231+(B232-B231)</f>
        <v>292</v>
      </c>
      <c r="B232" s="236">
        <v>44296</v>
      </c>
      <c r="C232" s="223">
        <v>44</v>
      </c>
      <c r="D232" s="221">
        <f>C232+D231</f>
        <v>3729</v>
      </c>
      <c r="E232" s="224">
        <f>LN(D232)</f>
        <v>8.2238953801788206</v>
      </c>
      <c r="F232" s="221">
        <f>SLOPE(E226:E232,A226:A232)</f>
        <v>9.1701962960122028E-3</v>
      </c>
      <c r="G232" s="225">
        <f>LN(2)/F232</f>
        <v>75.586951269665917</v>
      </c>
      <c r="H232" s="225"/>
      <c r="I232" s="225">
        <f>I231+H232</f>
        <v>3180</v>
      </c>
      <c r="J232" s="225">
        <f t="shared" si="37"/>
        <v>488</v>
      </c>
      <c r="K232" s="381">
        <v>61</v>
      </c>
      <c r="L232" s="418">
        <f t="shared" si="25"/>
        <v>26.857142857142858</v>
      </c>
      <c r="M232" s="388">
        <f t="shared" si="28"/>
        <v>21.928571428571427</v>
      </c>
      <c r="N232" s="227">
        <f>AVERAGE(G230:G232)</f>
        <v>93.356948012251323</v>
      </c>
      <c r="O232" s="226" t="s">
        <v>1089</v>
      </c>
      <c r="P232" s="403" t="s">
        <v>1089</v>
      </c>
      <c r="Q232" s="156">
        <f>SUM(C219:C232)/82250*100000</f>
        <v>373.25227963525833</v>
      </c>
      <c r="R232" s="242">
        <f>SUM(C219:C232)/SUM(C205:C218)</f>
        <v>1.8950617283950617</v>
      </c>
      <c r="S232" s="394">
        <f>SUM(C226:C232)/SUM(C219:C225)-1</f>
        <v>0.57983193277310918</v>
      </c>
      <c r="T232" s="395"/>
      <c r="U232" s="395"/>
      <c r="V232" s="225">
        <f t="shared" si="26"/>
        <v>21.928571428571427</v>
      </c>
      <c r="AH232" s="344">
        <v>44331</v>
      </c>
      <c r="AI232" s="164">
        <v>25</v>
      </c>
    </row>
    <row r="233" spans="1:35" ht="15.75" customHeight="1" x14ac:dyDescent="0.25">
      <c r="A233" s="221">
        <f t="shared" ref="A233:A238" si="38">A232+(B233-B232)</f>
        <v>293</v>
      </c>
      <c r="B233" s="236">
        <v>44297</v>
      </c>
      <c r="C233" s="223">
        <v>0</v>
      </c>
      <c r="D233" s="221">
        <f t="shared" ref="D233:D238" si="39">C233+D232</f>
        <v>3729</v>
      </c>
      <c r="E233" s="224">
        <f t="shared" ref="E233:E241" si="40">LN(D233)</f>
        <v>8.2238953801788206</v>
      </c>
      <c r="F233" s="221">
        <f t="shared" ref="F233:F238" si="41">SLOPE(E227:E233,A227:A233)</f>
        <v>9.3191497461193283E-3</v>
      </c>
      <c r="G233" s="225">
        <f t="shared" ref="G233:G241" si="42">LN(2)/F233</f>
        <v>74.378800581950628</v>
      </c>
      <c r="H233" s="225"/>
      <c r="I233" s="225">
        <f t="shared" ref="I233:I238" si="43">I232+H233</f>
        <v>3180</v>
      </c>
      <c r="J233" s="225">
        <f t="shared" si="37"/>
        <v>488</v>
      </c>
      <c r="K233" s="381">
        <v>61</v>
      </c>
      <c r="L233" s="418">
        <f t="shared" si="25"/>
        <v>26.857142857142858</v>
      </c>
      <c r="M233" s="388">
        <f t="shared" si="28"/>
        <v>21.928571428571427</v>
      </c>
      <c r="N233" s="227">
        <f t="shared" ref="N233:N238" si="44">AVERAGE(G231:G233)</f>
        <v>82.196335564108338</v>
      </c>
      <c r="O233" s="226" t="s">
        <v>1089</v>
      </c>
      <c r="P233" s="403" t="s">
        <v>1089</v>
      </c>
      <c r="Q233" s="156">
        <f t="shared" ref="Q233:Q238" si="45">SUM(C220:C233)/82250*100000</f>
        <v>373.25227963525833</v>
      </c>
      <c r="R233" s="242">
        <f t="shared" ref="R233:R238" si="46">SUM(C220:C233)/SUM(C206:C219)</f>
        <v>1.8950617283950617</v>
      </c>
      <c r="S233" s="394">
        <f t="shared" ref="S233:S238" si="47">SUM(C227:C233)/SUM(C220:C226)-1</f>
        <v>0.57983193277310918</v>
      </c>
      <c r="T233" s="395"/>
      <c r="U233" s="395"/>
      <c r="V233" s="225">
        <f t="shared" si="26"/>
        <v>21.928571428571427</v>
      </c>
      <c r="AH233" s="344">
        <v>44332</v>
      </c>
      <c r="AI233" s="164">
        <v>0</v>
      </c>
    </row>
    <row r="234" spans="1:35" ht="15.75" customHeight="1" x14ac:dyDescent="0.25">
      <c r="A234" s="221">
        <f t="shared" si="38"/>
        <v>294</v>
      </c>
      <c r="B234" s="236">
        <v>44298</v>
      </c>
      <c r="C234" s="223">
        <v>53</v>
      </c>
      <c r="D234" s="221">
        <f t="shared" si="39"/>
        <v>3782</v>
      </c>
      <c r="E234" s="224">
        <f t="shared" si="40"/>
        <v>8.238008249218403</v>
      </c>
      <c r="F234" s="221">
        <f t="shared" si="41"/>
        <v>9.3342395226845599E-3</v>
      </c>
      <c r="G234" s="225">
        <f t="shared" si="42"/>
        <v>74.258559454728214</v>
      </c>
      <c r="H234" s="225"/>
      <c r="I234" s="225">
        <f t="shared" si="43"/>
        <v>3180</v>
      </c>
      <c r="J234" s="225">
        <f t="shared" si="37"/>
        <v>541</v>
      </c>
      <c r="K234" s="381">
        <v>61</v>
      </c>
      <c r="L234" s="418">
        <f t="shared" si="25"/>
        <v>33.714285714285715</v>
      </c>
      <c r="M234" s="388">
        <f t="shared" si="28"/>
        <v>24.142857142857142</v>
      </c>
      <c r="N234" s="227">
        <f t="shared" si="44"/>
        <v>74.741437102114915</v>
      </c>
      <c r="O234" s="226" t="s">
        <v>1089</v>
      </c>
      <c r="P234" s="403" t="s">
        <v>1089</v>
      </c>
      <c r="Q234" s="156">
        <f t="shared" si="45"/>
        <v>410.94224924012161</v>
      </c>
      <c r="R234" s="242">
        <f t="shared" si="46"/>
        <v>1.9204545454545454</v>
      </c>
      <c r="S234" s="394">
        <f t="shared" si="47"/>
        <v>1.3137254901960786</v>
      </c>
      <c r="T234" s="395"/>
      <c r="U234" s="395"/>
      <c r="V234" s="225">
        <f t="shared" si="26"/>
        <v>24.142857142857142</v>
      </c>
      <c r="AH234" s="344">
        <v>44333</v>
      </c>
      <c r="AI234" s="164">
        <v>21</v>
      </c>
    </row>
    <row r="235" spans="1:35" ht="15.75" customHeight="1" x14ac:dyDescent="0.25">
      <c r="A235" s="221">
        <f t="shared" si="38"/>
        <v>295</v>
      </c>
      <c r="B235" s="236">
        <v>44299</v>
      </c>
      <c r="C235" s="223">
        <v>11</v>
      </c>
      <c r="D235" s="221">
        <f t="shared" si="39"/>
        <v>3793</v>
      </c>
      <c r="E235" s="224">
        <f t="shared" si="40"/>
        <v>8.2409125416888998</v>
      </c>
      <c r="F235" s="221">
        <f t="shared" si="41"/>
        <v>8.0425732533202197E-3</v>
      </c>
      <c r="G235" s="225">
        <f t="shared" si="42"/>
        <v>86.184751910564572</v>
      </c>
      <c r="H235" s="225"/>
      <c r="I235" s="225">
        <f t="shared" si="43"/>
        <v>3180</v>
      </c>
      <c r="J235" s="225">
        <f t="shared" si="37"/>
        <v>552</v>
      </c>
      <c r="K235" s="381">
        <v>61</v>
      </c>
      <c r="L235" s="418">
        <f t="shared" si="25"/>
        <v>32.857142857142854</v>
      </c>
      <c r="M235" s="388">
        <f t="shared" si="28"/>
        <v>23.357142857142858</v>
      </c>
      <c r="N235" s="227">
        <f t="shared" si="44"/>
        <v>78.274037315747805</v>
      </c>
      <c r="O235" s="226" t="s">
        <v>1089</v>
      </c>
      <c r="P235" s="403" t="s">
        <v>1089</v>
      </c>
      <c r="Q235" s="156">
        <f t="shared" si="45"/>
        <v>397.56838905775072</v>
      </c>
      <c r="R235" s="242">
        <f t="shared" si="46"/>
        <v>1.6683673469387754</v>
      </c>
      <c r="S235" s="394">
        <f t="shared" si="47"/>
        <v>1.3711340206185567</v>
      </c>
      <c r="T235" s="395"/>
      <c r="U235" s="395"/>
      <c r="V235" s="225">
        <f t="shared" si="26"/>
        <v>23.357142857142858</v>
      </c>
      <c r="AH235" s="344">
        <v>44334</v>
      </c>
      <c r="AI235" s="164">
        <v>11</v>
      </c>
    </row>
    <row r="236" spans="1:35" ht="15.75" customHeight="1" x14ac:dyDescent="0.25">
      <c r="A236" s="221">
        <f t="shared" si="38"/>
        <v>296</v>
      </c>
      <c r="B236" s="236">
        <v>44300</v>
      </c>
      <c r="C236" s="223">
        <v>44</v>
      </c>
      <c r="D236" s="221">
        <f t="shared" si="39"/>
        <v>3837</v>
      </c>
      <c r="E236" s="224">
        <f t="shared" si="40"/>
        <v>8.2524460902469521</v>
      </c>
      <c r="F236" s="221">
        <f t="shared" si="41"/>
        <v>7.8619245988137566E-3</v>
      </c>
      <c r="G236" s="225">
        <f t="shared" si="42"/>
        <v>88.165076101662251</v>
      </c>
      <c r="H236" s="225"/>
      <c r="I236" s="225">
        <f t="shared" si="43"/>
        <v>3180</v>
      </c>
      <c r="J236" s="225">
        <f t="shared" si="37"/>
        <v>596</v>
      </c>
      <c r="K236" s="381">
        <v>61</v>
      </c>
      <c r="L236" s="418">
        <f t="shared" si="25"/>
        <v>31.571428571428573</v>
      </c>
      <c r="M236" s="388">
        <f t="shared" si="28"/>
        <v>25.142857142857142</v>
      </c>
      <c r="N236" s="227">
        <f t="shared" si="44"/>
        <v>82.869462488985008</v>
      </c>
      <c r="O236" s="226" t="s">
        <v>1089</v>
      </c>
      <c r="P236" s="403" t="s">
        <v>1089</v>
      </c>
      <c r="Q236" s="156">
        <f t="shared" si="45"/>
        <v>427.96352583586628</v>
      </c>
      <c r="R236" s="242">
        <f t="shared" si="46"/>
        <v>1.76</v>
      </c>
      <c r="S236" s="394">
        <f t="shared" si="47"/>
        <v>0.68702290076335881</v>
      </c>
      <c r="T236" s="395"/>
      <c r="U236" s="395"/>
      <c r="V236" s="225">
        <f t="shared" si="26"/>
        <v>25.142857142857142</v>
      </c>
      <c r="AH236" s="344">
        <v>44335</v>
      </c>
      <c r="AI236" s="164">
        <v>3</v>
      </c>
    </row>
    <row r="237" spans="1:35" ht="15.75" customHeight="1" x14ac:dyDescent="0.25">
      <c r="A237" s="251">
        <f t="shared" si="38"/>
        <v>297</v>
      </c>
      <c r="B237" s="252">
        <v>44301</v>
      </c>
      <c r="C237" s="253">
        <v>31</v>
      </c>
      <c r="D237" s="251">
        <f t="shared" si="39"/>
        <v>3868</v>
      </c>
      <c r="E237" s="254">
        <f t="shared" si="40"/>
        <v>8.260492856573185</v>
      </c>
      <c r="F237" s="251">
        <f t="shared" si="41"/>
        <v>7.8399906248423721E-3</v>
      </c>
      <c r="G237" s="255">
        <f t="shared" si="42"/>
        <v>88.411735897181828</v>
      </c>
      <c r="H237" s="255">
        <v>285</v>
      </c>
      <c r="I237" s="255">
        <f t="shared" si="43"/>
        <v>3465</v>
      </c>
      <c r="J237" s="255">
        <f t="shared" si="37"/>
        <v>342</v>
      </c>
      <c r="K237" s="382">
        <v>61</v>
      </c>
      <c r="L237" s="418">
        <f t="shared" si="25"/>
        <v>30.857142857142858</v>
      </c>
      <c r="M237" s="388">
        <f t="shared" si="28"/>
        <v>26.642857142857142</v>
      </c>
      <c r="N237" s="227">
        <f t="shared" si="44"/>
        <v>87.587187969802883</v>
      </c>
      <c r="O237" s="226" t="s">
        <v>1089</v>
      </c>
      <c r="P237" s="403" t="s">
        <v>1089</v>
      </c>
      <c r="Q237" s="156">
        <f t="shared" si="45"/>
        <v>453.49544072948333</v>
      </c>
      <c r="R237" s="242">
        <f t="shared" si="46"/>
        <v>1.9128205128205129</v>
      </c>
      <c r="S237" s="394">
        <f t="shared" si="47"/>
        <v>0.37579617834394896</v>
      </c>
      <c r="T237" s="395"/>
      <c r="U237" s="395"/>
      <c r="V237" s="225">
        <f t="shared" si="26"/>
        <v>26.642857142857142</v>
      </c>
      <c r="AH237" s="344">
        <v>44336</v>
      </c>
      <c r="AI237" s="164">
        <v>26</v>
      </c>
    </row>
    <row r="238" spans="1:35" ht="15.75" customHeight="1" x14ac:dyDescent="0.25">
      <c r="A238" s="258">
        <f t="shared" si="38"/>
        <v>298</v>
      </c>
      <c r="B238" s="259">
        <v>44302</v>
      </c>
      <c r="C238" s="260">
        <v>22</v>
      </c>
      <c r="D238" s="258">
        <f t="shared" si="39"/>
        <v>3890</v>
      </c>
      <c r="E238" s="261">
        <f t="shared" si="40"/>
        <v>8.2661644366124918</v>
      </c>
      <c r="F238" s="258">
        <f t="shared" si="41"/>
        <v>7.6585701113675497E-3</v>
      </c>
      <c r="G238" s="262">
        <f t="shared" si="42"/>
        <v>90.506082790978553</v>
      </c>
      <c r="H238" s="262">
        <v>30</v>
      </c>
      <c r="I238" s="262">
        <f t="shared" si="43"/>
        <v>3495</v>
      </c>
      <c r="J238" s="262">
        <f t="shared" si="37"/>
        <v>334</v>
      </c>
      <c r="K238" s="383">
        <v>61</v>
      </c>
      <c r="L238" s="418">
        <f t="shared" si="25"/>
        <v>29.285714285714285</v>
      </c>
      <c r="M238" s="388">
        <f t="shared" si="28"/>
        <v>28.214285714285715</v>
      </c>
      <c r="N238" s="250">
        <f t="shared" si="44"/>
        <v>89.027631596607534</v>
      </c>
      <c r="O238" s="226" t="s">
        <v>1089</v>
      </c>
      <c r="P238" s="403" t="s">
        <v>1089</v>
      </c>
      <c r="Q238" s="156">
        <f t="shared" si="45"/>
        <v>480.24316109422494</v>
      </c>
      <c r="R238" s="242">
        <f t="shared" si="46"/>
        <v>2.2832369942196533</v>
      </c>
      <c r="S238" s="394">
        <f t="shared" si="47"/>
        <v>7.8947368421052655E-2</v>
      </c>
      <c r="T238" s="395"/>
      <c r="U238" s="395"/>
      <c r="V238" s="225">
        <f t="shared" si="26"/>
        <v>28.214285714285715</v>
      </c>
      <c r="AH238" s="344">
        <v>44337</v>
      </c>
      <c r="AI238" s="164">
        <v>7</v>
      </c>
    </row>
    <row r="239" spans="1:35" ht="15.75" customHeight="1" x14ac:dyDescent="0.25">
      <c r="A239" s="258">
        <f t="shared" ref="A239:A247" si="48">A238+(B239-B238)</f>
        <v>299</v>
      </c>
      <c r="B239" s="259">
        <v>44303</v>
      </c>
      <c r="C239" s="260">
        <v>11</v>
      </c>
      <c r="D239" s="258">
        <f t="shared" ref="D239:D294" si="49">C239+D238</f>
        <v>3901</v>
      </c>
      <c r="E239" s="261">
        <f t="shared" si="40"/>
        <v>8.2689882095066558</v>
      </c>
      <c r="F239" s="258">
        <f t="shared" ref="F239:F294" si="50">SLOPE(E233:E239,A233:A239)</f>
        <v>7.541827773427442E-3</v>
      </c>
      <c r="G239" s="262">
        <f t="shared" si="42"/>
        <v>91.907055077835494</v>
      </c>
      <c r="H239" s="262">
        <v>31</v>
      </c>
      <c r="I239" s="262">
        <f t="shared" ref="I239:I247" si="51">I238+H239</f>
        <v>3526</v>
      </c>
      <c r="J239" s="262">
        <f t="shared" si="37"/>
        <v>313</v>
      </c>
      <c r="K239" s="383">
        <v>62</v>
      </c>
      <c r="L239" s="418">
        <f t="shared" si="25"/>
        <v>24.571428571428573</v>
      </c>
      <c r="M239" s="388">
        <f t="shared" si="28"/>
        <v>25.714285714285715</v>
      </c>
      <c r="N239" s="250">
        <f t="shared" ref="N239:N247" si="52">AVERAGE(G237:G239)</f>
        <v>90.27495792199862</v>
      </c>
      <c r="O239" s="226" t="s">
        <v>1089</v>
      </c>
      <c r="P239" s="403" t="s">
        <v>1089</v>
      </c>
      <c r="Q239" s="156">
        <f t="shared" ref="Q239:Q247" si="53">SUM(C226:C239)/82250*100000</f>
        <v>437.68996960486322</v>
      </c>
      <c r="R239" s="242">
        <f t="shared" ref="R239:R247" si="54">SUM(C226:C239)/SUM(C212:C225)</f>
        <v>1.7224880382775121</v>
      </c>
      <c r="S239" s="394">
        <f t="shared" ref="S239:S247" si="55">SUM(C233:C239)/SUM(C226:C232)-1</f>
        <v>-8.5106382978723416E-2</v>
      </c>
      <c r="T239" s="395"/>
      <c r="U239" s="395"/>
      <c r="V239" s="225">
        <f t="shared" si="26"/>
        <v>25.714285714285715</v>
      </c>
      <c r="AH239" s="344">
        <v>44338</v>
      </c>
      <c r="AI239" s="164">
        <v>15</v>
      </c>
    </row>
    <row r="240" spans="1:35" ht="15.75" customHeight="1" x14ac:dyDescent="0.25">
      <c r="A240" s="258">
        <f t="shared" si="48"/>
        <v>300</v>
      </c>
      <c r="B240" s="259">
        <v>44304</v>
      </c>
      <c r="C240" s="260">
        <v>54</v>
      </c>
      <c r="D240" s="258">
        <f t="shared" si="49"/>
        <v>3955</v>
      </c>
      <c r="E240" s="261">
        <f t="shared" si="40"/>
        <v>8.2827358802017539</v>
      </c>
      <c r="F240" s="258">
        <f t="shared" si="50"/>
        <v>7.2875919625394426E-3</v>
      </c>
      <c r="G240" s="262">
        <f t="shared" si="42"/>
        <v>95.113335670128606</v>
      </c>
      <c r="H240" s="262"/>
      <c r="I240" s="262">
        <f t="shared" si="51"/>
        <v>3526</v>
      </c>
      <c r="J240" s="262">
        <f t="shared" si="37"/>
        <v>367</v>
      </c>
      <c r="K240" s="383">
        <v>62</v>
      </c>
      <c r="L240" s="418">
        <f t="shared" si="25"/>
        <v>32.285714285714285</v>
      </c>
      <c r="M240" s="388">
        <f t="shared" si="28"/>
        <v>29.571428571428573</v>
      </c>
      <c r="N240" s="250">
        <f t="shared" si="52"/>
        <v>92.50882451298088</v>
      </c>
      <c r="O240" s="226" t="s">
        <v>1089</v>
      </c>
      <c r="P240" s="403" t="s">
        <v>1089</v>
      </c>
      <c r="Q240" s="156">
        <f t="shared" si="53"/>
        <v>503.34346504559267</v>
      </c>
      <c r="R240" s="242">
        <f t="shared" si="54"/>
        <v>1.9808612440191387</v>
      </c>
      <c r="S240" s="394">
        <f t="shared" si="55"/>
        <v>0.2021276595744681</v>
      </c>
      <c r="T240" s="395"/>
      <c r="U240" s="395"/>
      <c r="V240" s="225">
        <f t="shared" si="26"/>
        <v>29.571428571428573</v>
      </c>
      <c r="AH240" s="344">
        <v>44339</v>
      </c>
      <c r="AI240" s="164">
        <v>0</v>
      </c>
    </row>
    <row r="241" spans="1:37" ht="15.75" customHeight="1" x14ac:dyDescent="0.25">
      <c r="A241" s="258">
        <f t="shared" si="48"/>
        <v>301</v>
      </c>
      <c r="B241" s="259">
        <v>44305</v>
      </c>
      <c r="C241" s="260">
        <v>22</v>
      </c>
      <c r="D241" s="258">
        <f t="shared" si="49"/>
        <v>3977</v>
      </c>
      <c r="E241" s="261">
        <f t="shared" si="40"/>
        <v>8.2882830452076899</v>
      </c>
      <c r="F241" s="258">
        <f t="shared" si="50"/>
        <v>7.5423729785516003E-3</v>
      </c>
      <c r="G241" s="262">
        <f t="shared" si="42"/>
        <v>91.900411519168046</v>
      </c>
      <c r="H241" s="262"/>
      <c r="I241" s="262">
        <f t="shared" si="51"/>
        <v>3526</v>
      </c>
      <c r="J241" s="262">
        <f t="shared" si="37"/>
        <v>389</v>
      </c>
      <c r="K241" s="383">
        <v>62</v>
      </c>
      <c r="L241" s="418">
        <f t="shared" si="25"/>
        <v>27.857142857142858</v>
      </c>
      <c r="M241" s="388">
        <f t="shared" si="28"/>
        <v>30.785714285714285</v>
      </c>
      <c r="N241" s="250">
        <f t="shared" si="52"/>
        <v>92.973600755710706</v>
      </c>
      <c r="O241" s="226" t="s">
        <v>1089</v>
      </c>
      <c r="P241" s="403" t="s">
        <v>1089</v>
      </c>
      <c r="Q241" s="156">
        <f t="shared" si="53"/>
        <v>524.01215805471122</v>
      </c>
      <c r="R241" s="242">
        <f t="shared" si="54"/>
        <v>2.1989795918367347</v>
      </c>
      <c r="S241" s="394">
        <f t="shared" si="55"/>
        <v>-0.17372881355932202</v>
      </c>
      <c r="T241" s="395"/>
      <c r="U241" s="395"/>
      <c r="V241" s="225">
        <f t="shared" si="26"/>
        <v>30.785714285714285</v>
      </c>
      <c r="AH241" s="344">
        <v>44340</v>
      </c>
      <c r="AI241" s="164">
        <v>16</v>
      </c>
    </row>
    <row r="242" spans="1:37" ht="15.75" customHeight="1" x14ac:dyDescent="0.25">
      <c r="A242" s="258">
        <f t="shared" si="48"/>
        <v>302</v>
      </c>
      <c r="B242" s="259">
        <v>44306</v>
      </c>
      <c r="C242" s="260">
        <v>2</v>
      </c>
      <c r="D242" s="258">
        <f t="shared" si="49"/>
        <v>3979</v>
      </c>
      <c r="E242" s="261">
        <f t="shared" ref="E242:E294" si="56">LN(D242)</f>
        <v>8.2887858104269281</v>
      </c>
      <c r="F242" s="258">
        <f t="shared" si="50"/>
        <v>6.4703921927928522E-3</v>
      </c>
      <c r="G242" s="262">
        <f t="shared" ref="G242:G251" si="57">LN(2)/F242</f>
        <v>107.12599173385783</v>
      </c>
      <c r="H242" s="262"/>
      <c r="I242" s="262">
        <f t="shared" si="51"/>
        <v>3526</v>
      </c>
      <c r="J242" s="262">
        <f t="shared" si="37"/>
        <v>391</v>
      </c>
      <c r="K242" s="383">
        <v>62</v>
      </c>
      <c r="L242" s="418">
        <f t="shared" si="25"/>
        <v>26.571428571428573</v>
      </c>
      <c r="M242" s="388">
        <f t="shared" si="28"/>
        <v>29.714285714285715</v>
      </c>
      <c r="N242" s="250">
        <f t="shared" si="52"/>
        <v>98.046579641051494</v>
      </c>
      <c r="O242" s="226" t="s">
        <v>1089</v>
      </c>
      <c r="P242" s="403" t="s">
        <v>1089</v>
      </c>
      <c r="Q242" s="156">
        <f t="shared" si="53"/>
        <v>505.77507598784194</v>
      </c>
      <c r="R242" s="242">
        <f t="shared" si="54"/>
        <v>2.1554404145077721</v>
      </c>
      <c r="S242" s="394">
        <f t="shared" si="55"/>
        <v>-0.19130434782608696</v>
      </c>
      <c r="T242" s="395"/>
      <c r="U242" s="395"/>
      <c r="V242" s="225">
        <f t="shared" si="26"/>
        <v>29.714285714285715</v>
      </c>
      <c r="AH242" s="344">
        <v>44341</v>
      </c>
      <c r="AI242" s="164">
        <v>0</v>
      </c>
    </row>
    <row r="243" spans="1:37" ht="15.75" customHeight="1" x14ac:dyDescent="0.25">
      <c r="A243" s="258">
        <f t="shared" si="48"/>
        <v>303</v>
      </c>
      <c r="B243" s="259">
        <v>44307</v>
      </c>
      <c r="C243" s="260">
        <v>42</v>
      </c>
      <c r="D243" s="258">
        <f t="shared" si="49"/>
        <v>4021</v>
      </c>
      <c r="E243" s="261">
        <f t="shared" si="56"/>
        <v>8.2992859068972749</v>
      </c>
      <c r="F243" s="258">
        <f t="shared" si="50"/>
        <v>6.4613119393634377E-3</v>
      </c>
      <c r="G243" s="262">
        <f t="shared" si="57"/>
        <v>107.27653873777119</v>
      </c>
      <c r="H243" s="262"/>
      <c r="I243" s="262">
        <f t="shared" si="51"/>
        <v>3526</v>
      </c>
      <c r="J243" s="262">
        <f t="shared" si="37"/>
        <v>433</v>
      </c>
      <c r="K243" s="383">
        <v>62</v>
      </c>
      <c r="L243" s="418">
        <f t="shared" si="25"/>
        <v>26.285714285714285</v>
      </c>
      <c r="M243" s="388">
        <f t="shared" si="28"/>
        <v>28.928571428571427</v>
      </c>
      <c r="N243" s="250">
        <f t="shared" si="52"/>
        <v>102.10098066359903</v>
      </c>
      <c r="O243" s="226" t="s">
        <v>1089</v>
      </c>
      <c r="P243" s="403" t="s">
        <v>1089</v>
      </c>
      <c r="Q243" s="156">
        <f t="shared" si="53"/>
        <v>492.40121580547111</v>
      </c>
      <c r="R243" s="242">
        <f t="shared" si="54"/>
        <v>1.7016806722689075</v>
      </c>
      <c r="S243" s="394">
        <f t="shared" si="55"/>
        <v>-0.16742081447963797</v>
      </c>
      <c r="T243" s="395"/>
      <c r="U243" s="395"/>
      <c r="V243" s="225">
        <f t="shared" si="26"/>
        <v>28.928571428571427</v>
      </c>
      <c r="AH243" s="344">
        <v>44342</v>
      </c>
      <c r="AI243" s="164">
        <v>4</v>
      </c>
    </row>
    <row r="244" spans="1:37" ht="15.75" customHeight="1" x14ac:dyDescent="0.25">
      <c r="A244" s="258">
        <f t="shared" si="48"/>
        <v>304</v>
      </c>
      <c r="B244" s="259">
        <v>44308</v>
      </c>
      <c r="C244" s="260">
        <v>37</v>
      </c>
      <c r="D244" s="258">
        <f t="shared" si="49"/>
        <v>4058</v>
      </c>
      <c r="E244" s="261">
        <f t="shared" si="56"/>
        <v>8.3084455203857601</v>
      </c>
      <c r="F244" s="258">
        <f t="shared" si="50"/>
        <v>6.9103062973649033E-3</v>
      </c>
      <c r="G244" s="262">
        <f t="shared" si="57"/>
        <v>100.30628900259632</v>
      </c>
      <c r="H244" s="262"/>
      <c r="I244" s="262">
        <f t="shared" si="51"/>
        <v>3526</v>
      </c>
      <c r="J244" s="262">
        <f t="shared" si="37"/>
        <v>469</v>
      </c>
      <c r="K244" s="383">
        <v>63</v>
      </c>
      <c r="L244" s="418">
        <f t="shared" si="25"/>
        <v>27.142857142857142</v>
      </c>
      <c r="M244" s="388">
        <f t="shared" si="28"/>
        <v>29</v>
      </c>
      <c r="N244" s="250">
        <f t="shared" si="52"/>
        <v>104.90293982474178</v>
      </c>
      <c r="O244" s="226" t="s">
        <v>1089</v>
      </c>
      <c r="P244" s="403" t="s">
        <v>1089</v>
      </c>
      <c r="Q244" s="156">
        <f t="shared" si="53"/>
        <v>493.61702127659578</v>
      </c>
      <c r="R244" s="242">
        <f t="shared" si="54"/>
        <v>1.5496183206106871</v>
      </c>
      <c r="S244" s="394">
        <f t="shared" si="55"/>
        <v>-0.12037037037037035</v>
      </c>
      <c r="T244" s="395"/>
      <c r="U244" s="395"/>
      <c r="V244" s="225">
        <f t="shared" si="26"/>
        <v>29</v>
      </c>
      <c r="AH244" s="344">
        <v>44343</v>
      </c>
      <c r="AI244" s="164">
        <v>10</v>
      </c>
    </row>
    <row r="245" spans="1:37" ht="15.75" customHeight="1" x14ac:dyDescent="0.25">
      <c r="A245" s="258">
        <f t="shared" si="48"/>
        <v>305</v>
      </c>
      <c r="B245" s="259">
        <v>44309</v>
      </c>
      <c r="C245" s="260">
        <v>43</v>
      </c>
      <c r="D245" s="258">
        <f t="shared" si="49"/>
        <v>4101</v>
      </c>
      <c r="E245" s="261">
        <f t="shared" si="56"/>
        <v>8.3189861253920601</v>
      </c>
      <c r="F245" s="258">
        <f t="shared" si="50"/>
        <v>7.5862817754932211E-3</v>
      </c>
      <c r="G245" s="275">
        <f t="shared" si="57"/>
        <v>91.36849922963485</v>
      </c>
      <c r="H245" s="275"/>
      <c r="I245" s="275">
        <f t="shared" si="51"/>
        <v>3526</v>
      </c>
      <c r="J245" s="275">
        <f t="shared" si="37"/>
        <v>511</v>
      </c>
      <c r="K245" s="384">
        <v>64</v>
      </c>
      <c r="L245" s="418">
        <f t="shared" si="25"/>
        <v>30.142857142857142</v>
      </c>
      <c r="M245" s="388">
        <f t="shared" si="28"/>
        <v>29.714285714285715</v>
      </c>
      <c r="N245" s="250">
        <f t="shared" si="52"/>
        <v>99.650442323334119</v>
      </c>
      <c r="O245" s="226" t="s">
        <v>1089</v>
      </c>
      <c r="P245" s="403" t="s">
        <v>1089</v>
      </c>
      <c r="Q245" s="156">
        <f t="shared" si="53"/>
        <v>505.77507598784194</v>
      </c>
      <c r="R245" s="242">
        <f t="shared" si="54"/>
        <v>1.4197952218430034</v>
      </c>
      <c r="S245" s="394">
        <f t="shared" si="55"/>
        <v>2.9268292682926855E-2</v>
      </c>
      <c r="T245" s="395"/>
      <c r="U245" s="395"/>
      <c r="V245" s="225">
        <f t="shared" si="26"/>
        <v>29.714285714285715</v>
      </c>
      <c r="AH245" s="344">
        <v>44344</v>
      </c>
      <c r="AI245" s="164">
        <v>18</v>
      </c>
    </row>
    <row r="246" spans="1:37" ht="15.75" customHeight="1" x14ac:dyDescent="0.25">
      <c r="A246" s="258">
        <f t="shared" si="48"/>
        <v>306</v>
      </c>
      <c r="B246" s="259">
        <v>44310</v>
      </c>
      <c r="C246" s="260">
        <v>22</v>
      </c>
      <c r="D246" s="258">
        <f t="shared" si="49"/>
        <v>4123</v>
      </c>
      <c r="E246" s="261">
        <f t="shared" si="56"/>
        <v>8.3243363327069009</v>
      </c>
      <c r="F246" s="258">
        <f t="shared" si="50"/>
        <v>7.3524009943933344E-3</v>
      </c>
      <c r="G246" s="225">
        <f t="shared" si="57"/>
        <v>94.274942442409412</v>
      </c>
      <c r="H246" s="225"/>
      <c r="I246" s="225">
        <f t="shared" si="51"/>
        <v>3526</v>
      </c>
      <c r="J246" s="225">
        <f t="shared" si="37"/>
        <v>532</v>
      </c>
      <c r="K246" s="381">
        <v>65</v>
      </c>
      <c r="L246" s="418">
        <f t="shared" si="25"/>
        <v>31.714285714285715</v>
      </c>
      <c r="M246" s="388">
        <f t="shared" si="28"/>
        <v>28.142857142857142</v>
      </c>
      <c r="N246" s="250">
        <f t="shared" si="52"/>
        <v>95.316576891546859</v>
      </c>
      <c r="O246" s="226" t="s">
        <v>1089</v>
      </c>
      <c r="P246" s="403" t="s">
        <v>1089</v>
      </c>
      <c r="Q246" s="156">
        <f t="shared" si="53"/>
        <v>479.02735562310033</v>
      </c>
      <c r="R246" s="242">
        <f t="shared" si="54"/>
        <v>1.283387622149837</v>
      </c>
      <c r="S246" s="394">
        <f t="shared" si="55"/>
        <v>0.29069767441860472</v>
      </c>
      <c r="T246" s="395"/>
      <c r="U246" s="395"/>
      <c r="V246" s="225">
        <f t="shared" si="26"/>
        <v>28.142857142857142</v>
      </c>
      <c r="AH246" s="344">
        <v>44345</v>
      </c>
      <c r="AI246" s="164">
        <v>10</v>
      </c>
    </row>
    <row r="247" spans="1:37" ht="15.75" customHeight="1" x14ac:dyDescent="0.25">
      <c r="A247" s="256">
        <f t="shared" si="48"/>
        <v>307</v>
      </c>
      <c r="B247" s="257">
        <v>44311</v>
      </c>
      <c r="C247" s="182">
        <v>35</v>
      </c>
      <c r="D247" s="258">
        <f t="shared" si="49"/>
        <v>4158</v>
      </c>
      <c r="E247" s="261">
        <f t="shared" si="56"/>
        <v>8.3327894684179586</v>
      </c>
      <c r="F247" s="258">
        <f t="shared" si="50"/>
        <v>8.0114475959120381E-3</v>
      </c>
      <c r="G247" s="225">
        <f t="shared" si="57"/>
        <v>86.519592403454538</v>
      </c>
      <c r="H247" s="225"/>
      <c r="I247" s="225">
        <f t="shared" si="51"/>
        <v>3526</v>
      </c>
      <c r="J247" s="225">
        <f t="shared" si="37"/>
        <v>632</v>
      </c>
      <c r="K247" s="381"/>
      <c r="L247" s="418">
        <f t="shared" ref="L247:L256" si="58">AVERAGE(C241:C247)</f>
        <v>29</v>
      </c>
      <c r="M247" s="388">
        <f t="shared" si="28"/>
        <v>30.642857142857142</v>
      </c>
      <c r="N247" s="227">
        <f t="shared" si="52"/>
        <v>90.721011358499595</v>
      </c>
      <c r="O247" s="226" t="s">
        <v>1089</v>
      </c>
      <c r="P247" s="403" t="s">
        <v>1089</v>
      </c>
      <c r="Q247" s="156">
        <f t="shared" si="53"/>
        <v>521.580547112462</v>
      </c>
      <c r="R247" s="242">
        <f t="shared" si="54"/>
        <v>1.3973941368078175</v>
      </c>
      <c r="S247" s="394">
        <f t="shared" si="55"/>
        <v>-0.10176991150442483</v>
      </c>
      <c r="T247" s="395"/>
      <c r="U247" s="395"/>
      <c r="V247" s="225">
        <f t="shared" si="26"/>
        <v>30.642857142857142</v>
      </c>
      <c r="AH247" s="344">
        <v>44346</v>
      </c>
      <c r="AI247" s="164">
        <v>0</v>
      </c>
    </row>
    <row r="248" spans="1:37" ht="15.75" customHeight="1" x14ac:dyDescent="0.25">
      <c r="A248" s="256">
        <f t="shared" ref="A248:A258" si="59">A247+(B248-B247)</f>
        <v>308</v>
      </c>
      <c r="B248" s="257">
        <v>44312</v>
      </c>
      <c r="C248" s="182">
        <v>5</v>
      </c>
      <c r="D248" s="258">
        <f t="shared" si="49"/>
        <v>4163</v>
      </c>
      <c r="E248" s="261">
        <f t="shared" si="56"/>
        <v>8.3339912471949749</v>
      </c>
      <c r="F248" s="258">
        <f t="shared" si="50"/>
        <v>7.8040802023803101E-3</v>
      </c>
      <c r="G248" s="225">
        <f t="shared" si="57"/>
        <v>88.818561904134398</v>
      </c>
      <c r="H248" s="225"/>
      <c r="I248" s="225">
        <f t="shared" ref="I248:I256" si="60">I247+H248</f>
        <v>3526</v>
      </c>
      <c r="J248" s="225">
        <f t="shared" ref="J248:J256" si="61">D248-I248-K248</f>
        <v>637</v>
      </c>
      <c r="K248" s="381"/>
      <c r="L248" s="418">
        <f t="shared" si="58"/>
        <v>26.571428571428573</v>
      </c>
      <c r="M248" s="388">
        <f t="shared" si="28"/>
        <v>27.214285714285715</v>
      </c>
      <c r="N248" s="227">
        <f t="shared" ref="N248:N256" si="62">AVERAGE(G246:G248)</f>
        <v>89.871032249999459</v>
      </c>
      <c r="O248" s="226" t="s">
        <v>1089</v>
      </c>
      <c r="P248" s="403" t="s">
        <v>1089</v>
      </c>
      <c r="Q248" s="156">
        <f t="shared" ref="Q248:Q256" si="63">SUM(C235:C248)/82250*100000</f>
        <v>463.22188449848022</v>
      </c>
      <c r="R248" s="242">
        <f t="shared" ref="R248:R256" si="64">SUM(C235:C248)/SUM(C221:C234)</f>
        <v>1.1272189349112427</v>
      </c>
      <c r="S248" s="394">
        <f t="shared" ref="S248:S257" si="65">SUM(C242:C248)/SUM(C235:C241)-1</f>
        <v>-4.6153846153846101E-2</v>
      </c>
      <c r="T248" s="395"/>
      <c r="U248" s="395"/>
      <c r="V248" s="225">
        <f t="shared" si="26"/>
        <v>27.214285714285715</v>
      </c>
      <c r="AH248" s="344">
        <v>44347</v>
      </c>
      <c r="AI248" s="164">
        <v>3</v>
      </c>
      <c r="AJ248" s="346">
        <f>SUM(AI235:AI248)/SUM(AI221:AI234)</f>
        <v>0.59420289855072461</v>
      </c>
      <c r="AK248" s="164">
        <f>SUM(AI235:AI248)</f>
        <v>123</v>
      </c>
    </row>
    <row r="249" spans="1:37" ht="15.75" customHeight="1" x14ac:dyDescent="0.25">
      <c r="A249" s="256">
        <f t="shared" si="59"/>
        <v>309</v>
      </c>
      <c r="B249" s="257">
        <v>44313</v>
      </c>
      <c r="C249" s="182">
        <v>26</v>
      </c>
      <c r="D249" s="258">
        <f t="shared" si="49"/>
        <v>4189</v>
      </c>
      <c r="E249" s="261">
        <f t="shared" si="56"/>
        <v>8.3402173209470352</v>
      </c>
      <c r="F249" s="258">
        <f t="shared" si="50"/>
        <v>6.7031799569146067E-3</v>
      </c>
      <c r="G249" s="225">
        <f t="shared" si="57"/>
        <v>103.40572459865641</v>
      </c>
      <c r="H249" s="225"/>
      <c r="I249" s="225">
        <f t="shared" si="60"/>
        <v>3526</v>
      </c>
      <c r="J249" s="225">
        <f t="shared" si="61"/>
        <v>663</v>
      </c>
      <c r="K249" s="381"/>
      <c r="L249" s="418">
        <f t="shared" si="58"/>
        <v>30</v>
      </c>
      <c r="M249" s="388">
        <f t="shared" si="28"/>
        <v>28.285714285714285</v>
      </c>
      <c r="N249" s="227">
        <f t="shared" si="62"/>
        <v>92.914626302081771</v>
      </c>
      <c r="O249" s="226" t="s">
        <v>1089</v>
      </c>
      <c r="P249" s="403" t="s">
        <v>1089</v>
      </c>
      <c r="Q249" s="156">
        <f t="shared" si="63"/>
        <v>481.4589665653495</v>
      </c>
      <c r="R249" s="242">
        <f t="shared" si="64"/>
        <v>1.2110091743119267</v>
      </c>
      <c r="S249" s="394">
        <f t="shared" si="65"/>
        <v>0.12903225806451624</v>
      </c>
      <c r="T249" s="395"/>
      <c r="U249" s="395"/>
      <c r="V249" s="225">
        <f t="shared" si="26"/>
        <v>28.285714285714285</v>
      </c>
    </row>
    <row r="250" spans="1:37" ht="15.75" customHeight="1" x14ac:dyDescent="0.25">
      <c r="A250" s="256">
        <f t="shared" si="59"/>
        <v>310</v>
      </c>
      <c r="B250" s="257">
        <v>44314</v>
      </c>
      <c r="C250" s="182">
        <v>40</v>
      </c>
      <c r="D250" s="258">
        <f t="shared" si="49"/>
        <v>4229</v>
      </c>
      <c r="E250" s="261">
        <f t="shared" si="56"/>
        <v>8.3497208374724892</v>
      </c>
      <c r="F250" s="258">
        <f t="shared" si="50"/>
        <v>6.2836877449361185E-3</v>
      </c>
      <c r="G250" s="225">
        <f t="shared" si="57"/>
        <v>110.30897916888644</v>
      </c>
      <c r="H250" s="225"/>
      <c r="I250" s="225">
        <f t="shared" si="60"/>
        <v>3526</v>
      </c>
      <c r="J250" s="225">
        <f t="shared" si="61"/>
        <v>703</v>
      </c>
      <c r="K250" s="381"/>
      <c r="L250" s="418">
        <f t="shared" si="58"/>
        <v>29.714285714285715</v>
      </c>
      <c r="M250" s="388">
        <f t="shared" si="28"/>
        <v>28</v>
      </c>
      <c r="N250" s="227">
        <f t="shared" si="62"/>
        <v>100.84442189055908</v>
      </c>
      <c r="O250" s="226" t="s">
        <v>1089</v>
      </c>
      <c r="P250" s="403" t="s">
        <v>1089</v>
      </c>
      <c r="Q250" s="156">
        <f t="shared" si="63"/>
        <v>476.59574468085106</v>
      </c>
      <c r="R250" s="242">
        <f t="shared" si="64"/>
        <v>1.1136363636363635</v>
      </c>
      <c r="S250" s="394">
        <f t="shared" si="65"/>
        <v>0.13043478260869557</v>
      </c>
      <c r="T250" s="395"/>
      <c r="U250" s="395"/>
      <c r="V250" s="225">
        <f t="shared" si="26"/>
        <v>28</v>
      </c>
    </row>
    <row r="251" spans="1:37" ht="15.75" customHeight="1" x14ac:dyDescent="0.25">
      <c r="A251" s="256">
        <f t="shared" si="59"/>
        <v>311</v>
      </c>
      <c r="B251" s="257">
        <v>44315</v>
      </c>
      <c r="C251" s="182">
        <v>51</v>
      </c>
      <c r="D251" s="258">
        <f t="shared" si="49"/>
        <v>4280</v>
      </c>
      <c r="E251" s="261">
        <f t="shared" si="56"/>
        <v>8.3617082885758425</v>
      </c>
      <c r="F251" s="258">
        <f t="shared" si="50"/>
        <v>6.6558339861285832E-3</v>
      </c>
      <c r="G251" s="225">
        <f t="shared" si="57"/>
        <v>104.14129649335194</v>
      </c>
      <c r="H251" s="225"/>
      <c r="I251" s="225">
        <f t="shared" si="60"/>
        <v>3526</v>
      </c>
      <c r="J251" s="225">
        <f t="shared" si="61"/>
        <v>754</v>
      </c>
      <c r="K251" s="381"/>
      <c r="L251" s="418">
        <f t="shared" si="58"/>
        <v>31.714285714285715</v>
      </c>
      <c r="M251" s="388">
        <f t="shared" si="28"/>
        <v>29.428571428571427</v>
      </c>
      <c r="N251" s="227">
        <f t="shared" si="62"/>
        <v>105.95200008696493</v>
      </c>
      <c r="O251" s="226" t="s">
        <v>1089</v>
      </c>
      <c r="P251" s="403" t="s">
        <v>1089</v>
      </c>
      <c r="Q251" s="156">
        <f t="shared" si="63"/>
        <v>500.9118541033435</v>
      </c>
      <c r="R251" s="242">
        <f t="shared" si="64"/>
        <v>1.1045576407506703</v>
      </c>
      <c r="S251" s="394">
        <f t="shared" si="65"/>
        <v>0.16842105263157903</v>
      </c>
      <c r="T251" s="395"/>
      <c r="U251" s="395"/>
      <c r="V251" s="225">
        <f t="shared" si="26"/>
        <v>29.428571428571427</v>
      </c>
    </row>
    <row r="252" spans="1:37" ht="15.75" customHeight="1" x14ac:dyDescent="0.25">
      <c r="A252" s="256">
        <f t="shared" si="59"/>
        <v>312</v>
      </c>
      <c r="B252" s="257">
        <v>44316</v>
      </c>
      <c r="C252" s="182">
        <v>65</v>
      </c>
      <c r="D252" s="258">
        <f t="shared" si="49"/>
        <v>4345</v>
      </c>
      <c r="E252" s="261">
        <f t="shared" si="56"/>
        <v>8.3767810376994927</v>
      </c>
      <c r="F252" s="258">
        <f t="shared" si="50"/>
        <v>8.2464766275377622E-3</v>
      </c>
      <c r="G252" s="225">
        <f t="shared" ref="G252:G264" si="66">LN(2)/F252</f>
        <v>84.053737355574796</v>
      </c>
      <c r="H252" s="225"/>
      <c r="I252" s="225">
        <f t="shared" si="60"/>
        <v>3526</v>
      </c>
      <c r="J252" s="225">
        <f t="shared" si="61"/>
        <v>819</v>
      </c>
      <c r="K252" s="381"/>
      <c r="L252" s="418">
        <f t="shared" si="58"/>
        <v>34.857142857142854</v>
      </c>
      <c r="M252" s="388">
        <f t="shared" si="28"/>
        <v>32.5</v>
      </c>
      <c r="N252" s="227">
        <f t="shared" si="62"/>
        <v>99.501337672604393</v>
      </c>
      <c r="O252" s="226" t="s">
        <v>1089</v>
      </c>
      <c r="P252" s="403" t="s">
        <v>1089</v>
      </c>
      <c r="Q252" s="156">
        <f t="shared" si="63"/>
        <v>553.19148936170211</v>
      </c>
      <c r="R252" s="242">
        <f t="shared" si="64"/>
        <v>1.1518987341772151</v>
      </c>
      <c r="S252" s="394">
        <f t="shared" si="65"/>
        <v>0.15639810426540279</v>
      </c>
      <c r="T252" s="395" t="s">
        <v>1127</v>
      </c>
      <c r="U252" s="395" t="s">
        <v>1126</v>
      </c>
      <c r="V252" s="225">
        <f t="shared" si="26"/>
        <v>32.5</v>
      </c>
      <c r="W252" s="164" t="s">
        <v>1128</v>
      </c>
      <c r="X252" s="164" t="s">
        <v>1129</v>
      </c>
    </row>
    <row r="253" spans="1:37" ht="15.75" customHeight="1" x14ac:dyDescent="0.25">
      <c r="A253" s="256">
        <f t="shared" si="59"/>
        <v>313</v>
      </c>
      <c r="B253" s="257">
        <v>44317</v>
      </c>
      <c r="C253" s="182">
        <v>67</v>
      </c>
      <c r="D253" s="258">
        <f t="shared" si="49"/>
        <v>4412</v>
      </c>
      <c r="E253" s="261">
        <f t="shared" si="56"/>
        <v>8.3920833803733927</v>
      </c>
      <c r="F253" s="258">
        <f t="shared" si="50"/>
        <v>1.0176867303719472E-2</v>
      </c>
      <c r="G253" s="225">
        <f t="shared" si="66"/>
        <v>68.11007354951083</v>
      </c>
      <c r="H253" s="225">
        <v>502</v>
      </c>
      <c r="I253" s="225">
        <f t="shared" si="60"/>
        <v>4028</v>
      </c>
      <c r="J253" s="225">
        <f t="shared" si="61"/>
        <v>318</v>
      </c>
      <c r="K253" s="381">
        <v>66</v>
      </c>
      <c r="L253" s="418">
        <f t="shared" si="58"/>
        <v>41.285714285714285</v>
      </c>
      <c r="M253" s="388">
        <f t="shared" si="28"/>
        <v>36.5</v>
      </c>
      <c r="N253" s="227">
        <f t="shared" si="62"/>
        <v>85.435035799479195</v>
      </c>
      <c r="O253" s="226" t="s">
        <v>1089</v>
      </c>
      <c r="P253" s="403" t="s">
        <v>1089</v>
      </c>
      <c r="Q253" s="156">
        <f t="shared" si="63"/>
        <v>621.27659574468089</v>
      </c>
      <c r="R253" s="242">
        <f t="shared" si="64"/>
        <v>1.4194444444444445</v>
      </c>
      <c r="S253" s="394">
        <f t="shared" si="65"/>
        <v>0.30180180180180183</v>
      </c>
      <c r="T253" s="395">
        <v>35</v>
      </c>
      <c r="U253" s="395">
        <v>11</v>
      </c>
      <c r="V253" s="225">
        <f t="shared" si="26"/>
        <v>36.5</v>
      </c>
      <c r="W253" s="164">
        <v>4</v>
      </c>
      <c r="X253" s="164">
        <f>22/44</f>
        <v>0.5</v>
      </c>
    </row>
    <row r="254" spans="1:37" ht="15.75" customHeight="1" x14ac:dyDescent="0.25">
      <c r="A254" s="256">
        <f t="shared" si="59"/>
        <v>314</v>
      </c>
      <c r="B254" s="257">
        <v>44318</v>
      </c>
      <c r="C254" s="312">
        <v>0</v>
      </c>
      <c r="D254" s="258">
        <f t="shared" si="49"/>
        <v>4412</v>
      </c>
      <c r="E254" s="261">
        <f t="shared" si="56"/>
        <v>8.3920833803733927</v>
      </c>
      <c r="F254" s="258">
        <f t="shared" si="50"/>
        <v>1.0895311379106154E-2</v>
      </c>
      <c r="G254" s="225">
        <f t="shared" si="66"/>
        <v>63.618850021045546</v>
      </c>
      <c r="H254" s="225"/>
      <c r="I254" s="225">
        <f t="shared" si="60"/>
        <v>4028</v>
      </c>
      <c r="J254" s="225">
        <f t="shared" si="61"/>
        <v>317</v>
      </c>
      <c r="K254" s="381">
        <v>67</v>
      </c>
      <c r="L254" s="418">
        <f t="shared" si="58"/>
        <v>36.285714285714285</v>
      </c>
      <c r="M254" s="388">
        <f t="shared" si="28"/>
        <v>32.642857142857146</v>
      </c>
      <c r="N254" s="227">
        <f t="shared" si="62"/>
        <v>71.927553642043719</v>
      </c>
      <c r="O254" s="226" t="s">
        <v>1089</v>
      </c>
      <c r="P254" s="403" t="s">
        <v>1089</v>
      </c>
      <c r="Q254" s="156">
        <f t="shared" si="63"/>
        <v>555.62310030395145</v>
      </c>
      <c r="R254" s="242">
        <f t="shared" si="64"/>
        <v>1.1038647342995169</v>
      </c>
      <c r="S254" s="394">
        <f t="shared" si="65"/>
        <v>0.25123152709359609</v>
      </c>
      <c r="T254" s="395"/>
      <c r="U254" s="395"/>
      <c r="V254" s="225">
        <f t="shared" si="26"/>
        <v>32.642857142857146</v>
      </c>
    </row>
    <row r="255" spans="1:37" ht="15.75" customHeight="1" x14ac:dyDescent="0.25">
      <c r="A255" s="256">
        <f t="shared" si="59"/>
        <v>315</v>
      </c>
      <c r="B255" s="257">
        <v>44319</v>
      </c>
      <c r="C255" s="182">
        <v>22</v>
      </c>
      <c r="D255" s="258">
        <f t="shared" si="49"/>
        <v>4434</v>
      </c>
      <c r="E255" s="261">
        <f t="shared" si="56"/>
        <v>8.397057390176256</v>
      </c>
      <c r="F255" s="258">
        <f t="shared" si="50"/>
        <v>1.0200728045964993E-2</v>
      </c>
      <c r="G255" s="225">
        <f t="shared" si="66"/>
        <v>67.950755812388024</v>
      </c>
      <c r="H255" s="225"/>
      <c r="I255" s="225">
        <f t="shared" si="60"/>
        <v>4028</v>
      </c>
      <c r="J255" s="225">
        <f t="shared" si="61"/>
        <v>338</v>
      </c>
      <c r="K255" s="381">
        <v>68</v>
      </c>
      <c r="L255" s="421">
        <f t="shared" si="58"/>
        <v>38.714285714285715</v>
      </c>
      <c r="M255" s="388">
        <f t="shared" si="28"/>
        <v>32.642857142857146</v>
      </c>
      <c r="N255" s="227">
        <f t="shared" si="62"/>
        <v>66.559893127648138</v>
      </c>
      <c r="O255" s="226" t="s">
        <v>1089</v>
      </c>
      <c r="P255" s="403" t="s">
        <v>1089</v>
      </c>
      <c r="Q255" s="156">
        <f t="shared" si="63"/>
        <v>555.62310030395145</v>
      </c>
      <c r="R255" s="242">
        <f t="shared" si="64"/>
        <v>1.0603248259860789</v>
      </c>
      <c r="S255" s="394">
        <f t="shared" si="65"/>
        <v>0.456989247311828</v>
      </c>
      <c r="T255" s="395"/>
      <c r="U255" s="395"/>
      <c r="V255" s="225">
        <f t="shared" si="26"/>
        <v>32.642857142857146</v>
      </c>
    </row>
    <row r="256" spans="1:37" ht="15.75" customHeight="1" x14ac:dyDescent="0.25">
      <c r="A256" s="256">
        <f t="shared" si="59"/>
        <v>316</v>
      </c>
      <c r="B256" s="335">
        <v>44320</v>
      </c>
      <c r="C256" s="182">
        <v>10</v>
      </c>
      <c r="D256" s="258">
        <f t="shared" si="49"/>
        <v>4444</v>
      </c>
      <c r="E256" s="261">
        <f t="shared" si="56"/>
        <v>8.3993101507595203</v>
      </c>
      <c r="F256" s="258">
        <f t="shared" si="50"/>
        <v>8.3845887762792979E-3</v>
      </c>
      <c r="G256" s="255">
        <f t="shared" si="66"/>
        <v>82.669192139859803</v>
      </c>
      <c r="H256" s="255"/>
      <c r="I256" s="255">
        <f t="shared" si="60"/>
        <v>4028</v>
      </c>
      <c r="J256" s="255">
        <f t="shared" si="61"/>
        <v>347</v>
      </c>
      <c r="K256" s="382">
        <v>69</v>
      </c>
      <c r="L256" s="418">
        <f t="shared" si="58"/>
        <v>36.428571428571431</v>
      </c>
      <c r="M256" s="388">
        <f t="shared" si="28"/>
        <v>33.214285714285715</v>
      </c>
      <c r="N256" s="336">
        <f t="shared" si="62"/>
        <v>71.412932657764458</v>
      </c>
      <c r="O256" s="337" t="s">
        <v>1089</v>
      </c>
      <c r="P256" s="405" t="s">
        <v>1089</v>
      </c>
      <c r="Q256" s="156">
        <f t="shared" si="63"/>
        <v>565.34954407294833</v>
      </c>
      <c r="R256" s="242">
        <f t="shared" si="64"/>
        <v>1.1177884615384615</v>
      </c>
      <c r="S256" s="394">
        <f t="shared" si="65"/>
        <v>0.21428571428571419</v>
      </c>
      <c r="T256" s="395"/>
      <c r="U256" s="395"/>
      <c r="V256" s="225">
        <f t="shared" si="26"/>
        <v>33.214285714285715</v>
      </c>
    </row>
    <row r="257" spans="1:22" ht="15.75" customHeight="1" x14ac:dyDescent="0.25">
      <c r="A257" s="256">
        <f t="shared" si="59"/>
        <v>317</v>
      </c>
      <c r="B257" s="236">
        <v>44321</v>
      </c>
      <c r="C257" s="223">
        <v>57</v>
      </c>
      <c r="D257" s="258">
        <f t="shared" si="49"/>
        <v>4501</v>
      </c>
      <c r="E257" s="261">
        <f t="shared" si="56"/>
        <v>8.4120548732929326</v>
      </c>
      <c r="F257" s="258">
        <f t="shared" si="50"/>
        <v>7.1811425026495944E-3</v>
      </c>
      <c r="G257" s="225">
        <f t="shared" si="66"/>
        <v>96.523245473014612</v>
      </c>
      <c r="H257" s="225"/>
      <c r="I257" s="225">
        <f t="shared" ref="I257:I264" si="67">I256+H257</f>
        <v>4028</v>
      </c>
      <c r="J257" s="225">
        <f t="shared" ref="J257:J264" si="68">D257-I257-K257</f>
        <v>403</v>
      </c>
      <c r="K257" s="381">
        <v>70</v>
      </c>
      <c r="L257" s="418">
        <f t="shared" ref="L257:L264" si="69">AVERAGE(C251:C257)</f>
        <v>38.857142857142854</v>
      </c>
      <c r="M257" s="388">
        <f t="shared" si="28"/>
        <v>34.285714285714285</v>
      </c>
      <c r="N257" s="227">
        <f t="shared" ref="N257:N264" si="70">AVERAGE(G255:G257)</f>
        <v>82.381064475087484</v>
      </c>
      <c r="O257" s="226" t="s">
        <v>1089</v>
      </c>
      <c r="P257" s="403" t="s">
        <v>1089</v>
      </c>
      <c r="Q257" s="156">
        <f t="shared" ref="Q257:Q264" si="71">SUM(C244:C257)/82250*100000</f>
        <v>583.58662613981755</v>
      </c>
      <c r="R257" s="242">
        <f t="shared" ref="R257:R264" si="72">SUM(C244:C257)/SUM(C230:C243)</f>
        <v>1.1851851851851851</v>
      </c>
      <c r="S257" s="394">
        <f t="shared" si="65"/>
        <v>0.30769230769230771</v>
      </c>
      <c r="T257" s="395"/>
      <c r="U257" s="395"/>
      <c r="V257" s="225">
        <f t="shared" si="26"/>
        <v>34.285714285714285</v>
      </c>
    </row>
    <row r="258" spans="1:22" ht="15.75" customHeight="1" x14ac:dyDescent="0.25">
      <c r="A258" s="256">
        <f t="shared" si="59"/>
        <v>318</v>
      </c>
      <c r="B258" s="236">
        <v>44322</v>
      </c>
      <c r="C258" s="223">
        <v>55</v>
      </c>
      <c r="D258" s="258">
        <f t="shared" si="49"/>
        <v>4556</v>
      </c>
      <c r="E258" s="261">
        <f t="shared" si="56"/>
        <v>8.4242003245670727</v>
      </c>
      <c r="F258" s="258">
        <f t="shared" si="50"/>
        <v>6.7652720295695423E-3</v>
      </c>
      <c r="G258" s="225">
        <f t="shared" si="66"/>
        <v>102.4566606531635</v>
      </c>
      <c r="H258" s="225">
        <v>64</v>
      </c>
      <c r="I258" s="225">
        <f t="shared" si="67"/>
        <v>4092</v>
      </c>
      <c r="J258" s="225">
        <f t="shared" si="68"/>
        <v>394</v>
      </c>
      <c r="K258" s="381">
        <v>70</v>
      </c>
      <c r="L258" s="418">
        <f t="shared" si="69"/>
        <v>39.428571428571431</v>
      </c>
      <c r="M258" s="388">
        <f t="shared" si="28"/>
        <v>35.571428571428569</v>
      </c>
      <c r="N258" s="227">
        <f t="shared" si="70"/>
        <v>93.88303275534598</v>
      </c>
      <c r="O258" s="226" t="s">
        <v>1089</v>
      </c>
      <c r="P258" s="403" t="s">
        <v>1089</v>
      </c>
      <c r="Q258" s="156">
        <f t="shared" si="71"/>
        <v>605.47112462006078</v>
      </c>
      <c r="R258" s="242">
        <f t="shared" si="72"/>
        <v>1.2266009852216748</v>
      </c>
      <c r="S258" s="394">
        <f>SUM(C252:C258)/SUM(C245:C251)-1</f>
        <v>0.2432432432432432</v>
      </c>
      <c r="T258" s="395"/>
      <c r="U258" s="395"/>
      <c r="V258" s="225">
        <f t="shared" si="26"/>
        <v>35.571428571428569</v>
      </c>
    </row>
    <row r="259" spans="1:22" ht="15.75" customHeight="1" x14ac:dyDescent="0.25">
      <c r="A259" s="256">
        <f t="shared" ref="A259:A264" si="73">A258+(B259-B258)</f>
        <v>319</v>
      </c>
      <c r="B259" s="236">
        <v>44323</v>
      </c>
      <c r="C259" s="223">
        <v>49</v>
      </c>
      <c r="D259" s="258">
        <f t="shared" si="49"/>
        <v>4605</v>
      </c>
      <c r="E259" s="261">
        <f t="shared" si="56"/>
        <v>8.4348979486894073</v>
      </c>
      <c r="F259" s="258">
        <f t="shared" si="50"/>
        <v>7.4169670161457245E-3</v>
      </c>
      <c r="G259" s="225">
        <f t="shared" si="66"/>
        <v>93.454262241029056</v>
      </c>
      <c r="H259" s="225">
        <v>64</v>
      </c>
      <c r="I259" s="225">
        <f t="shared" si="67"/>
        <v>4156</v>
      </c>
      <c r="J259" s="225">
        <f t="shared" si="68"/>
        <v>379</v>
      </c>
      <c r="K259" s="381">
        <v>70</v>
      </c>
      <c r="L259" s="418">
        <f t="shared" si="69"/>
        <v>37.142857142857146</v>
      </c>
      <c r="M259" s="388">
        <f t="shared" si="28"/>
        <v>36</v>
      </c>
      <c r="N259" s="227">
        <f t="shared" si="70"/>
        <v>97.478056122402378</v>
      </c>
      <c r="O259" s="226" t="s">
        <v>1089</v>
      </c>
      <c r="P259" s="403" t="s">
        <v>1089</v>
      </c>
      <c r="Q259" s="156">
        <f t="shared" si="71"/>
        <v>612.76595744680844</v>
      </c>
      <c r="R259" s="242">
        <f t="shared" si="72"/>
        <v>1.2115384615384615</v>
      </c>
      <c r="S259" s="394">
        <f t="shared" ref="S259:S264" si="74">SUM(C253:C259)/SUM(C246:C252)-1</f>
        <v>6.5573770491803351E-2</v>
      </c>
      <c r="T259" s="395"/>
      <c r="U259" s="395"/>
      <c r="V259" s="225">
        <f t="shared" si="26"/>
        <v>36</v>
      </c>
    </row>
    <row r="260" spans="1:22" ht="15.75" customHeight="1" x14ac:dyDescent="0.25">
      <c r="A260" s="256">
        <f t="shared" si="73"/>
        <v>320</v>
      </c>
      <c r="B260" s="236">
        <v>44324</v>
      </c>
      <c r="C260" s="223">
        <v>47</v>
      </c>
      <c r="D260" s="258">
        <f t="shared" si="49"/>
        <v>4652</v>
      </c>
      <c r="E260" s="261">
        <f t="shared" si="56"/>
        <v>8.4450525136385544</v>
      </c>
      <c r="F260" s="258">
        <f t="shared" si="50"/>
        <v>9.2670960939050008E-3</v>
      </c>
      <c r="G260" s="225">
        <f t="shared" si="66"/>
        <v>74.796589302211984</v>
      </c>
      <c r="H260" s="225">
        <v>33</v>
      </c>
      <c r="I260" s="225">
        <f t="shared" si="67"/>
        <v>4189</v>
      </c>
      <c r="J260" s="225">
        <f t="shared" si="68"/>
        <v>393</v>
      </c>
      <c r="K260" s="381">
        <v>70</v>
      </c>
      <c r="L260" s="418">
        <f t="shared" si="69"/>
        <v>34.285714285714285</v>
      </c>
      <c r="M260" s="388">
        <f t="shared" si="28"/>
        <v>37.785714285714285</v>
      </c>
      <c r="N260" s="227">
        <f t="shared" si="70"/>
        <v>90.235837398801507</v>
      </c>
      <c r="O260" s="226" t="s">
        <v>1089</v>
      </c>
      <c r="P260" s="403" t="s">
        <v>1089</v>
      </c>
      <c r="Q260" s="156">
        <f t="shared" si="71"/>
        <v>643.161094224924</v>
      </c>
      <c r="R260" s="242">
        <f t="shared" si="72"/>
        <v>1.3426395939086295</v>
      </c>
      <c r="S260" s="394">
        <f t="shared" si="74"/>
        <v>-0.16955017301038067</v>
      </c>
      <c r="T260" s="395">
        <v>27</v>
      </c>
      <c r="U260" s="395">
        <v>14</v>
      </c>
      <c r="V260" s="225">
        <f t="shared" si="26"/>
        <v>37.785714285714285</v>
      </c>
    </row>
    <row r="261" spans="1:22" ht="15.75" customHeight="1" x14ac:dyDescent="0.25">
      <c r="A261" s="256">
        <f t="shared" si="73"/>
        <v>321</v>
      </c>
      <c r="B261" s="236">
        <v>44325</v>
      </c>
      <c r="C261" s="223">
        <v>0</v>
      </c>
      <c r="D261" s="258">
        <f t="shared" si="49"/>
        <v>4652</v>
      </c>
      <c r="E261" s="261">
        <f t="shared" si="56"/>
        <v>8.4450525136385544</v>
      </c>
      <c r="F261" s="258">
        <f t="shared" si="50"/>
        <v>9.225470412194221E-3</v>
      </c>
      <c r="G261" s="225">
        <f t="shared" si="66"/>
        <v>75.134074425488791</v>
      </c>
      <c r="H261" s="225"/>
      <c r="I261" s="225">
        <f t="shared" si="67"/>
        <v>4189</v>
      </c>
      <c r="J261" s="225">
        <f t="shared" si="68"/>
        <v>393</v>
      </c>
      <c r="K261" s="381">
        <v>70</v>
      </c>
      <c r="L261" s="418">
        <f t="shared" si="69"/>
        <v>34.285714285714285</v>
      </c>
      <c r="M261" s="388">
        <f t="shared" si="28"/>
        <v>35.285714285714285</v>
      </c>
      <c r="N261" s="227">
        <f t="shared" si="70"/>
        <v>81.128308656243277</v>
      </c>
      <c r="O261" s="226" t="s">
        <v>1089</v>
      </c>
      <c r="P261" s="403" t="s">
        <v>1089</v>
      </c>
      <c r="Q261" s="156">
        <f t="shared" si="71"/>
        <v>600.60790273556233</v>
      </c>
      <c r="R261" s="242">
        <f t="shared" si="72"/>
        <v>1.1515151515151516</v>
      </c>
      <c r="S261" s="394">
        <f t="shared" si="74"/>
        <v>-5.5118110236220486E-2</v>
      </c>
      <c r="T261" s="395"/>
      <c r="U261" s="395"/>
      <c r="V261" s="225">
        <f t="shared" si="26"/>
        <v>35.285714285714285</v>
      </c>
    </row>
    <row r="262" spans="1:22" ht="15.75" customHeight="1" x14ac:dyDescent="0.25">
      <c r="A262" s="256">
        <f t="shared" si="73"/>
        <v>322</v>
      </c>
      <c r="B262" s="236">
        <v>44326</v>
      </c>
      <c r="C262" s="223">
        <v>37</v>
      </c>
      <c r="D262" s="258">
        <f t="shared" si="49"/>
        <v>4689</v>
      </c>
      <c r="E262" s="261">
        <f t="shared" si="56"/>
        <v>8.452974619089586</v>
      </c>
      <c r="F262" s="258">
        <f t="shared" si="50"/>
        <v>8.8514598126043786E-3</v>
      </c>
      <c r="G262" s="225">
        <f t="shared" si="66"/>
        <v>78.308798236073059</v>
      </c>
      <c r="H262" s="225"/>
      <c r="I262" s="225">
        <f t="shared" si="67"/>
        <v>4189</v>
      </c>
      <c r="J262" s="225">
        <f t="shared" si="68"/>
        <v>430</v>
      </c>
      <c r="K262" s="381">
        <v>70</v>
      </c>
      <c r="L262" s="421">
        <f t="shared" si="69"/>
        <v>36.428571428571431</v>
      </c>
      <c r="M262" s="388">
        <f t="shared" si="28"/>
        <v>37.571428571428569</v>
      </c>
      <c r="N262" s="227">
        <f t="shared" si="70"/>
        <v>76.079820654591288</v>
      </c>
      <c r="O262" s="226" t="s">
        <v>1089</v>
      </c>
      <c r="P262" s="403" t="s">
        <v>1089</v>
      </c>
      <c r="Q262" s="156">
        <f t="shared" si="71"/>
        <v>639.51367781155022</v>
      </c>
      <c r="R262" s="242">
        <f t="shared" si="72"/>
        <v>1.3805774278215224</v>
      </c>
      <c r="S262" s="394">
        <f t="shared" si="74"/>
        <v>-5.9040590405904037E-2</v>
      </c>
      <c r="T262" s="395"/>
      <c r="U262" s="395"/>
      <c r="V262" s="225">
        <f t="shared" ref="V262:V302" si="75">AVERAGE(C249:C262)</f>
        <v>37.571428571428569</v>
      </c>
    </row>
    <row r="263" spans="1:22" ht="15.75" customHeight="1" x14ac:dyDescent="0.25">
      <c r="A263" s="256">
        <f t="shared" si="73"/>
        <v>323</v>
      </c>
      <c r="B263" s="236">
        <v>44327</v>
      </c>
      <c r="C263" s="223">
        <v>29</v>
      </c>
      <c r="D263" s="258">
        <f t="shared" si="49"/>
        <v>4718</v>
      </c>
      <c r="E263" s="261">
        <f t="shared" si="56"/>
        <v>8.4591402599676204</v>
      </c>
      <c r="F263" s="258">
        <f t="shared" si="50"/>
        <v>7.4628326435084756E-3</v>
      </c>
      <c r="G263" s="225">
        <f t="shared" si="66"/>
        <v>92.879904142414006</v>
      </c>
      <c r="H263" s="225"/>
      <c r="I263" s="225">
        <f t="shared" si="67"/>
        <v>4189</v>
      </c>
      <c r="J263" s="225">
        <f t="shared" si="68"/>
        <v>459</v>
      </c>
      <c r="K263" s="381">
        <v>70</v>
      </c>
      <c r="L263" s="418">
        <f t="shared" si="69"/>
        <v>39.142857142857146</v>
      </c>
      <c r="M263" s="388">
        <f t="shared" si="28"/>
        <v>37.785714285714285</v>
      </c>
      <c r="N263" s="227">
        <f t="shared" si="70"/>
        <v>82.107592267991961</v>
      </c>
      <c r="O263" s="226" t="s">
        <v>1089</v>
      </c>
      <c r="P263" s="403" t="s">
        <v>1089</v>
      </c>
      <c r="Q263" s="156">
        <f t="shared" si="71"/>
        <v>643.161094224924</v>
      </c>
      <c r="R263" s="242">
        <f t="shared" si="72"/>
        <v>1.3358585858585859</v>
      </c>
      <c r="S263" s="394">
        <f t="shared" si="74"/>
        <v>7.4509803921568585E-2</v>
      </c>
      <c r="T263" s="395"/>
      <c r="U263" s="395"/>
      <c r="V263" s="225">
        <f t="shared" si="75"/>
        <v>37.785714285714285</v>
      </c>
    </row>
    <row r="264" spans="1:22" ht="15.75" customHeight="1" x14ac:dyDescent="0.25">
      <c r="A264" s="256">
        <f t="shared" si="73"/>
        <v>324</v>
      </c>
      <c r="B264" s="236">
        <v>44328</v>
      </c>
      <c r="C264" s="223">
        <v>66</v>
      </c>
      <c r="D264" s="258">
        <f t="shared" si="49"/>
        <v>4784</v>
      </c>
      <c r="E264" s="261">
        <f t="shared" si="56"/>
        <v>8.4730322956304676</v>
      </c>
      <c r="F264" s="258">
        <f t="shared" si="50"/>
        <v>7.2465228999158016E-3</v>
      </c>
      <c r="G264" s="225">
        <f t="shared" si="66"/>
        <v>95.652382547221237</v>
      </c>
      <c r="H264" s="225"/>
      <c r="I264" s="225">
        <f t="shared" si="67"/>
        <v>4189</v>
      </c>
      <c r="J264" s="225">
        <f t="shared" si="68"/>
        <v>525</v>
      </c>
      <c r="K264" s="381">
        <v>70</v>
      </c>
      <c r="L264" s="418">
        <f t="shared" si="69"/>
        <v>40.428571428571431</v>
      </c>
      <c r="M264" s="388">
        <f t="shared" si="28"/>
        <v>39.642857142857146</v>
      </c>
      <c r="N264" s="227">
        <f t="shared" si="70"/>
        <v>88.947028308569429</v>
      </c>
      <c r="O264" s="226" t="s">
        <v>1089</v>
      </c>
      <c r="P264" s="403" t="s">
        <v>1089</v>
      </c>
      <c r="Q264" s="156">
        <f t="shared" si="71"/>
        <v>674.77203647416411</v>
      </c>
      <c r="R264" s="242">
        <f t="shared" si="72"/>
        <v>1.4158163265306123</v>
      </c>
      <c r="S264" s="394">
        <f t="shared" si="74"/>
        <v>4.0441176470588314E-2</v>
      </c>
      <c r="T264" s="395"/>
      <c r="U264" s="395"/>
      <c r="V264" s="225">
        <f t="shared" si="75"/>
        <v>39.642857142857146</v>
      </c>
    </row>
    <row r="265" spans="1:22" ht="15.75" customHeight="1" x14ac:dyDescent="0.25">
      <c r="A265" s="256">
        <f t="shared" ref="A265:A278" si="76">A264+(B265-B264)</f>
        <v>325</v>
      </c>
      <c r="B265" s="236">
        <v>44329</v>
      </c>
      <c r="C265" s="223">
        <v>41</v>
      </c>
      <c r="D265" s="258">
        <f t="shared" si="49"/>
        <v>4825</v>
      </c>
      <c r="E265" s="261">
        <f t="shared" si="56"/>
        <v>8.4815660137730866</v>
      </c>
      <c r="F265" s="258">
        <f t="shared" si="50"/>
        <v>7.5018394844260806E-3</v>
      </c>
      <c r="G265" s="225">
        <f>LN(2)/F265</f>
        <v>92.39696237155276</v>
      </c>
      <c r="H265" s="225"/>
      <c r="I265" s="225">
        <f t="shared" ref="I265:I288" si="77">I264+H265</f>
        <v>4189</v>
      </c>
      <c r="J265" s="225">
        <f t="shared" ref="J265:J286" si="78">D265-I265-K265</f>
        <v>566</v>
      </c>
      <c r="K265" s="381">
        <v>70</v>
      </c>
      <c r="L265" s="418">
        <f t="shared" ref="L265:L288" si="79">AVERAGE(C259:C265)</f>
        <v>38.428571428571431</v>
      </c>
      <c r="M265" s="388">
        <f t="shared" si="28"/>
        <v>38.928571428571431</v>
      </c>
      <c r="N265" s="227">
        <f t="shared" ref="N265:N288" si="80">AVERAGE(G263:G265)</f>
        <v>93.643083020395991</v>
      </c>
      <c r="O265" s="226" t="s">
        <v>1089</v>
      </c>
      <c r="P265" s="403" t="s">
        <v>1089</v>
      </c>
      <c r="Q265" s="156">
        <f t="shared" ref="Q265:Q288" si="81">SUM(C252:C265)/82250*100000</f>
        <v>662.61398176291789</v>
      </c>
      <c r="R265" s="242">
        <f t="shared" ref="R265:R288" si="82">SUM(C252:C265)/SUM(C238:C251)</f>
        <v>1.3228155339805825</v>
      </c>
      <c r="S265" s="394">
        <f t="shared" ref="S265:S272" si="83">SUM(C259:C265)/SUM(C252:C258)-1</f>
        <v>-2.5362318840579712E-2</v>
      </c>
      <c r="T265" s="395"/>
      <c r="U265" s="395"/>
      <c r="V265" s="225">
        <f t="shared" si="75"/>
        <v>38.928571428571431</v>
      </c>
    </row>
    <row r="266" spans="1:22" ht="15.75" customHeight="1" x14ac:dyDescent="0.25">
      <c r="A266" s="256">
        <f t="shared" si="76"/>
        <v>326</v>
      </c>
      <c r="B266" s="236">
        <v>44330</v>
      </c>
      <c r="C266" s="311">
        <v>58</v>
      </c>
      <c r="D266" s="258">
        <f t="shared" si="49"/>
        <v>4883</v>
      </c>
      <c r="E266" s="261">
        <f t="shared" si="56"/>
        <v>8.4935150640616595</v>
      </c>
      <c r="F266" s="258">
        <f t="shared" si="50"/>
        <v>8.5168688599736187E-3</v>
      </c>
      <c r="G266" s="225">
        <f>LN(2)/F266</f>
        <v>81.385212330496344</v>
      </c>
      <c r="H266" s="229"/>
      <c r="I266" s="225">
        <f t="shared" si="77"/>
        <v>4189</v>
      </c>
      <c r="J266" s="225">
        <f t="shared" si="78"/>
        <v>624</v>
      </c>
      <c r="K266" s="381">
        <v>70</v>
      </c>
      <c r="L266" s="418">
        <f t="shared" si="79"/>
        <v>39.714285714285715</v>
      </c>
      <c r="M266" s="388">
        <f t="shared" si="28"/>
        <v>38.428571428571431</v>
      </c>
      <c r="N266" s="227">
        <f t="shared" si="80"/>
        <v>89.811519083090118</v>
      </c>
      <c r="O266" s="226" t="s">
        <v>1089</v>
      </c>
      <c r="P266" s="403" t="s">
        <v>1089</v>
      </c>
      <c r="Q266" s="156">
        <f t="shared" si="81"/>
        <v>654.10334346504567</v>
      </c>
      <c r="R266" s="242">
        <f t="shared" si="82"/>
        <v>1.1824175824175824</v>
      </c>
      <c r="S266" s="394">
        <f t="shared" si="83"/>
        <v>6.9230769230769207E-2</v>
      </c>
      <c r="T266" s="395"/>
      <c r="U266" s="395"/>
      <c r="V266" s="225">
        <f t="shared" si="75"/>
        <v>38.428571428571431</v>
      </c>
    </row>
    <row r="267" spans="1:22" ht="15.75" customHeight="1" x14ac:dyDescent="0.25">
      <c r="A267" s="256">
        <f t="shared" si="76"/>
        <v>327</v>
      </c>
      <c r="B267" s="236">
        <v>44331</v>
      </c>
      <c r="C267" s="311">
        <v>27</v>
      </c>
      <c r="D267" s="258">
        <f t="shared" si="49"/>
        <v>4910</v>
      </c>
      <c r="E267" s="261">
        <f t="shared" si="56"/>
        <v>8.4990292207885663</v>
      </c>
      <c r="F267" s="258">
        <f t="shared" si="50"/>
        <v>9.4798844714160269E-3</v>
      </c>
      <c r="G267" s="225">
        <f>LN(2)/F267</f>
        <v>73.117682251291058</v>
      </c>
      <c r="H267" s="229"/>
      <c r="I267" s="225">
        <f t="shared" si="77"/>
        <v>4189</v>
      </c>
      <c r="J267" s="225">
        <f t="shared" si="78"/>
        <v>651</v>
      </c>
      <c r="K267" s="381">
        <v>70</v>
      </c>
      <c r="L267" s="418">
        <f t="shared" si="79"/>
        <v>36.857142857142854</v>
      </c>
      <c r="M267" s="388">
        <f t="shared" ref="M267:M290" si="84">AVERAGE(C258:C267)</f>
        <v>40.9</v>
      </c>
      <c r="N267" s="227">
        <f t="shared" si="80"/>
        <v>82.299952317780054</v>
      </c>
      <c r="O267" s="226" t="s">
        <v>1089</v>
      </c>
      <c r="P267" s="403" t="s">
        <v>1089</v>
      </c>
      <c r="Q267" s="156">
        <f t="shared" si="81"/>
        <v>605.47112462006078</v>
      </c>
      <c r="R267" s="242">
        <f t="shared" si="82"/>
        <v>0.97455968688845396</v>
      </c>
      <c r="S267" s="394">
        <f t="shared" si="83"/>
        <v>7.4999999999999956E-2</v>
      </c>
      <c r="T267" s="395"/>
      <c r="U267" s="395"/>
      <c r="V267" s="225">
        <f t="shared" si="75"/>
        <v>35.571428571428569</v>
      </c>
    </row>
    <row r="268" spans="1:22" ht="15.75" customHeight="1" x14ac:dyDescent="0.25">
      <c r="A268" s="256">
        <f t="shared" si="76"/>
        <v>328</v>
      </c>
      <c r="B268" s="236">
        <v>44332</v>
      </c>
      <c r="C268" s="311">
        <v>0</v>
      </c>
      <c r="D268" s="258">
        <f t="shared" si="49"/>
        <v>4910</v>
      </c>
      <c r="E268" s="261">
        <f t="shared" si="56"/>
        <v>8.4990292207885663</v>
      </c>
      <c r="F268" s="258">
        <f t="shared" si="50"/>
        <v>8.5151605417865817E-3</v>
      </c>
      <c r="G268" s="225">
        <f>LN(2)/F268</f>
        <v>81.401539895631231</v>
      </c>
      <c r="H268" s="229"/>
      <c r="I268" s="225">
        <f t="shared" si="77"/>
        <v>4189</v>
      </c>
      <c r="J268" s="225">
        <f t="shared" si="78"/>
        <v>651</v>
      </c>
      <c r="K268" s="381">
        <v>70</v>
      </c>
      <c r="L268" s="418">
        <f t="shared" si="79"/>
        <v>36.857142857142854</v>
      </c>
      <c r="M268" s="388">
        <f t="shared" si="84"/>
        <v>35.4</v>
      </c>
      <c r="N268" s="227">
        <f t="shared" si="80"/>
        <v>78.634811492472878</v>
      </c>
      <c r="O268" s="226" t="s">
        <v>1089</v>
      </c>
      <c r="P268" s="403" t="s">
        <v>1089</v>
      </c>
      <c r="Q268" s="156">
        <f t="shared" si="81"/>
        <v>605.47112462006078</v>
      </c>
      <c r="R268" s="242">
        <f t="shared" si="82"/>
        <v>1.0897155361050328</v>
      </c>
      <c r="S268" s="394">
        <f t="shared" si="83"/>
        <v>7.4999999999999956E-2</v>
      </c>
      <c r="T268" s="395"/>
      <c r="U268" s="396">
        <f t="shared" ref="U268:U284" si="85">L268/82250*100000</f>
        <v>44.811115935735991</v>
      </c>
      <c r="V268" s="225">
        <f t="shared" si="75"/>
        <v>35.571428571428569</v>
      </c>
    </row>
    <row r="269" spans="1:22" ht="15.75" customHeight="1" x14ac:dyDescent="0.25">
      <c r="A269" s="256">
        <f t="shared" si="76"/>
        <v>329</v>
      </c>
      <c r="B269" s="236">
        <v>44333</v>
      </c>
      <c r="C269" s="311">
        <v>62</v>
      </c>
      <c r="D269" s="258">
        <f t="shared" si="49"/>
        <v>4972</v>
      </c>
      <c r="E269" s="261">
        <f t="shared" si="56"/>
        <v>8.5115774526306023</v>
      </c>
      <c r="F269" s="258">
        <f t="shared" si="50"/>
        <v>8.0988798328793798E-3</v>
      </c>
      <c r="G269" s="225">
        <f>LN(2)/F269</f>
        <v>85.585561813862839</v>
      </c>
      <c r="H269" s="229">
        <v>350</v>
      </c>
      <c r="I269" s="225">
        <f t="shared" si="77"/>
        <v>4539</v>
      </c>
      <c r="J269" s="225">
        <f t="shared" si="78"/>
        <v>363</v>
      </c>
      <c r="K269" s="381">
        <v>70</v>
      </c>
      <c r="L269" s="421">
        <f t="shared" si="79"/>
        <v>40.428571428571431</v>
      </c>
      <c r="M269" s="388">
        <f t="shared" si="84"/>
        <v>36.700000000000003</v>
      </c>
      <c r="N269" s="227">
        <f t="shared" si="80"/>
        <v>80.034927986928381</v>
      </c>
      <c r="O269" s="226" t="s">
        <v>1089</v>
      </c>
      <c r="P269" s="403" t="s">
        <v>1089</v>
      </c>
      <c r="Q269" s="156">
        <f t="shared" si="81"/>
        <v>654.10334346504567</v>
      </c>
      <c r="R269" s="242">
        <f t="shared" si="82"/>
        <v>1.1772428884026258</v>
      </c>
      <c r="S269" s="394">
        <f t="shared" si="83"/>
        <v>0.1098039215686275</v>
      </c>
      <c r="T269" s="408"/>
      <c r="U269" s="396">
        <f t="shared" si="85"/>
        <v>49.153278332609638</v>
      </c>
      <c r="V269" s="225">
        <f t="shared" si="75"/>
        <v>38.428571428571431</v>
      </c>
    </row>
    <row r="270" spans="1:22" ht="15.75" customHeight="1" x14ac:dyDescent="0.25">
      <c r="A270" s="256">
        <f t="shared" si="76"/>
        <v>330</v>
      </c>
      <c r="B270" s="236">
        <v>44334</v>
      </c>
      <c r="C270" s="311">
        <v>35</v>
      </c>
      <c r="D270" s="258">
        <f t="shared" si="49"/>
        <v>5007</v>
      </c>
      <c r="E270" s="261">
        <f t="shared" si="56"/>
        <v>8.5185922123299456</v>
      </c>
      <c r="F270" s="258">
        <f t="shared" si="50"/>
        <v>7.2220280192990061E-3</v>
      </c>
      <c r="G270" s="225">
        <f t="shared" ref="G270:G288" si="86">LN(2)/F270</f>
        <v>95.976805781933876</v>
      </c>
      <c r="H270" s="229">
        <v>13</v>
      </c>
      <c r="I270" s="225">
        <f t="shared" si="77"/>
        <v>4552</v>
      </c>
      <c r="J270" s="225">
        <f t="shared" si="78"/>
        <v>385</v>
      </c>
      <c r="K270" s="381">
        <v>70</v>
      </c>
      <c r="L270" s="418">
        <f t="shared" si="79"/>
        <v>41.285714285714285</v>
      </c>
      <c r="M270" s="388">
        <f t="shared" si="84"/>
        <v>35.5</v>
      </c>
      <c r="N270" s="227">
        <f t="shared" si="80"/>
        <v>87.654635830475982</v>
      </c>
      <c r="O270" s="226"/>
      <c r="P270" s="403"/>
      <c r="Q270" s="156">
        <f t="shared" si="81"/>
        <v>684.49848024316111</v>
      </c>
      <c r="R270" s="242">
        <f t="shared" si="82"/>
        <v>1.210752688172043</v>
      </c>
      <c r="S270" s="394">
        <f t="shared" si="83"/>
        <v>5.4744525547445244E-2</v>
      </c>
      <c r="T270" s="395"/>
      <c r="U270" s="396">
        <f t="shared" si="85"/>
        <v>50.195397307859317</v>
      </c>
      <c r="V270" s="225">
        <f t="shared" si="75"/>
        <v>40.214285714285715</v>
      </c>
    </row>
    <row r="271" spans="1:22" ht="15.75" customHeight="1" x14ac:dyDescent="0.25">
      <c r="A271" s="256">
        <f t="shared" si="76"/>
        <v>331</v>
      </c>
      <c r="B271" s="236">
        <v>44335</v>
      </c>
      <c r="C271" s="311">
        <v>70</v>
      </c>
      <c r="D271" s="258">
        <f t="shared" si="49"/>
        <v>5077</v>
      </c>
      <c r="E271" s="261">
        <f t="shared" si="56"/>
        <v>8.5324758149473947</v>
      </c>
      <c r="F271" s="258">
        <f t="shared" si="50"/>
        <v>7.6939975679118765E-3</v>
      </c>
      <c r="G271" s="225">
        <f t="shared" si="86"/>
        <v>90.089342301165161</v>
      </c>
      <c r="H271" s="229"/>
      <c r="I271" s="225">
        <f t="shared" si="77"/>
        <v>4552</v>
      </c>
      <c r="J271" s="225">
        <f t="shared" si="78"/>
        <v>455</v>
      </c>
      <c r="K271" s="381">
        <v>70</v>
      </c>
      <c r="L271" s="418">
        <f t="shared" si="79"/>
        <v>41.857142857142854</v>
      </c>
      <c r="M271" s="388">
        <f t="shared" si="84"/>
        <v>42.5</v>
      </c>
      <c r="N271" s="227">
        <f t="shared" si="80"/>
        <v>90.550569965653963</v>
      </c>
      <c r="O271" s="233"/>
      <c r="P271" s="404"/>
      <c r="Q271" s="156">
        <f t="shared" si="81"/>
        <v>700.30395136778111</v>
      </c>
      <c r="R271" s="242">
        <f t="shared" si="82"/>
        <v>1.2</v>
      </c>
      <c r="S271" s="394">
        <f t="shared" si="83"/>
        <v>3.5335689045936425E-2</v>
      </c>
      <c r="T271" s="395"/>
      <c r="U271" s="396">
        <f t="shared" si="85"/>
        <v>50.890143291359088</v>
      </c>
      <c r="V271" s="225">
        <f t="shared" si="75"/>
        <v>41.142857142857146</v>
      </c>
    </row>
    <row r="272" spans="1:22" ht="15.75" customHeight="1" x14ac:dyDescent="0.25">
      <c r="A272" s="256">
        <f t="shared" si="76"/>
        <v>332</v>
      </c>
      <c r="B272" s="236">
        <v>44336</v>
      </c>
      <c r="C272" s="311">
        <v>51</v>
      </c>
      <c r="D272" s="258">
        <f t="shared" si="49"/>
        <v>5128</v>
      </c>
      <c r="E272" s="261">
        <f t="shared" si="56"/>
        <v>8.5424709986005052</v>
      </c>
      <c r="F272" s="258">
        <f t="shared" si="50"/>
        <v>8.3329994098419059E-3</v>
      </c>
      <c r="G272" s="225">
        <f t="shared" si="86"/>
        <v>83.180994797777828</v>
      </c>
      <c r="H272" s="229">
        <v>51</v>
      </c>
      <c r="I272" s="225">
        <f t="shared" si="77"/>
        <v>4603</v>
      </c>
      <c r="J272" s="225">
        <f t="shared" si="78"/>
        <v>453</v>
      </c>
      <c r="K272" s="381">
        <v>72</v>
      </c>
      <c r="L272" s="418">
        <f t="shared" si="79"/>
        <v>43.285714285714285</v>
      </c>
      <c r="M272" s="388">
        <f t="shared" si="84"/>
        <v>43.9</v>
      </c>
      <c r="N272" s="227">
        <f t="shared" si="80"/>
        <v>89.749047626958955</v>
      </c>
      <c r="O272" s="233"/>
      <c r="P272" s="404"/>
      <c r="Q272" s="156">
        <f t="shared" si="81"/>
        <v>695.44072948328267</v>
      </c>
      <c r="R272" s="242">
        <f t="shared" si="82"/>
        <v>1.1485943775100402</v>
      </c>
      <c r="S272" s="394">
        <f t="shared" si="83"/>
        <v>0.12639405204460963</v>
      </c>
      <c r="T272" s="395"/>
      <c r="U272" s="396">
        <f t="shared" si="85"/>
        <v>52.627008250108553</v>
      </c>
      <c r="V272" s="225">
        <f t="shared" si="75"/>
        <v>40.857142857142854</v>
      </c>
    </row>
    <row r="273" spans="1:34" ht="15.75" customHeight="1" x14ac:dyDescent="0.25">
      <c r="A273" s="256">
        <f t="shared" si="76"/>
        <v>333</v>
      </c>
      <c r="B273" s="236">
        <v>44337</v>
      </c>
      <c r="C273" s="311">
        <v>62</v>
      </c>
      <c r="D273" s="258">
        <f t="shared" si="49"/>
        <v>5190</v>
      </c>
      <c r="E273" s="261">
        <f t="shared" si="56"/>
        <v>8.5544889761599343</v>
      </c>
      <c r="F273" s="258">
        <f t="shared" si="50"/>
        <v>9.7914708590990853E-3</v>
      </c>
      <c r="G273" s="225">
        <f t="shared" si="86"/>
        <v>70.790914923247996</v>
      </c>
      <c r="H273" s="229">
        <v>50</v>
      </c>
      <c r="I273" s="225">
        <f t="shared" si="77"/>
        <v>4653</v>
      </c>
      <c r="J273" s="225">
        <f t="shared" si="78"/>
        <v>465</v>
      </c>
      <c r="K273" s="381">
        <v>72</v>
      </c>
      <c r="L273" s="418">
        <f t="shared" si="79"/>
        <v>43.857142857142854</v>
      </c>
      <c r="M273" s="388">
        <f t="shared" si="84"/>
        <v>47.2</v>
      </c>
      <c r="N273" s="227">
        <f t="shared" si="80"/>
        <v>81.353750674063676</v>
      </c>
      <c r="O273" s="233"/>
      <c r="P273" s="404"/>
      <c r="Q273" s="156">
        <f t="shared" si="81"/>
        <v>711.24620060790267</v>
      </c>
      <c r="R273" s="242">
        <f t="shared" si="82"/>
        <v>1.1607142857142858</v>
      </c>
      <c r="S273" s="394">
        <f t="shared" ref="S273:S282" si="87">SUM(C267:C273)/SUM(C260:C266)</f>
        <v>1.1043165467625899</v>
      </c>
      <c r="T273" s="395"/>
      <c r="U273" s="396">
        <f t="shared" si="85"/>
        <v>53.321754233608338</v>
      </c>
      <c r="V273" s="225">
        <f t="shared" si="75"/>
        <v>41.785714285714285</v>
      </c>
    </row>
    <row r="274" spans="1:34" ht="15.75" customHeight="1" x14ac:dyDescent="0.25">
      <c r="A274" s="256">
        <f t="shared" si="76"/>
        <v>334</v>
      </c>
      <c r="B274" s="236">
        <v>44338</v>
      </c>
      <c r="C274" s="311">
        <v>74</v>
      </c>
      <c r="D274" s="258">
        <f t="shared" si="49"/>
        <v>5264</v>
      </c>
      <c r="E274" s="261">
        <f t="shared" si="56"/>
        <v>8.5686464730051526</v>
      </c>
      <c r="F274" s="258">
        <f t="shared" si="50"/>
        <v>1.1376913927820809E-2</v>
      </c>
      <c r="G274" s="225">
        <f t="shared" si="86"/>
        <v>60.925764663204603</v>
      </c>
      <c r="H274" s="229">
        <v>50</v>
      </c>
      <c r="I274" s="225">
        <f t="shared" si="77"/>
        <v>4703</v>
      </c>
      <c r="J274" s="225">
        <f t="shared" si="78"/>
        <v>489</v>
      </c>
      <c r="K274" s="381">
        <v>72</v>
      </c>
      <c r="L274" s="418">
        <f t="shared" si="79"/>
        <v>50.571428571428569</v>
      </c>
      <c r="M274" s="388">
        <f t="shared" si="84"/>
        <v>48</v>
      </c>
      <c r="N274" s="227">
        <f t="shared" si="80"/>
        <v>71.632558128076809</v>
      </c>
      <c r="O274" s="233"/>
      <c r="P274" s="404"/>
      <c r="Q274" s="156">
        <f t="shared" si="81"/>
        <v>744.07294832826744</v>
      </c>
      <c r="R274" s="242">
        <f t="shared" si="82"/>
        <v>1.1568998109640831</v>
      </c>
      <c r="S274" s="394">
        <f t="shared" si="87"/>
        <v>1.3720930232558139</v>
      </c>
      <c r="T274" s="395"/>
      <c r="U274" s="396">
        <f t="shared" si="85"/>
        <v>61.485019539730786</v>
      </c>
      <c r="V274" s="225">
        <f t="shared" si="75"/>
        <v>43.714285714285715</v>
      </c>
    </row>
    <row r="275" spans="1:34" ht="15.75" customHeight="1" x14ac:dyDescent="0.25">
      <c r="A275" s="256">
        <f t="shared" si="76"/>
        <v>335</v>
      </c>
      <c r="B275" s="236">
        <v>44339</v>
      </c>
      <c r="C275" s="311">
        <v>0</v>
      </c>
      <c r="D275" s="258">
        <f t="shared" si="49"/>
        <v>5264</v>
      </c>
      <c r="E275" s="261">
        <f t="shared" si="56"/>
        <v>8.5686464730051526</v>
      </c>
      <c r="F275" s="258">
        <f t="shared" si="50"/>
        <v>1.0476026560235876E-2</v>
      </c>
      <c r="G275" s="225">
        <f t="shared" si="86"/>
        <v>66.165084306958704</v>
      </c>
      <c r="H275" s="229">
        <v>50</v>
      </c>
      <c r="I275" s="225">
        <f t="shared" si="77"/>
        <v>4753</v>
      </c>
      <c r="J275" s="225">
        <f t="shared" si="78"/>
        <v>439</v>
      </c>
      <c r="K275" s="381">
        <v>72</v>
      </c>
      <c r="L275" s="421">
        <f t="shared" si="79"/>
        <v>50.571428571428569</v>
      </c>
      <c r="M275" s="388">
        <f t="shared" si="84"/>
        <v>43.9</v>
      </c>
      <c r="N275" s="227">
        <f t="shared" si="80"/>
        <v>65.960587964470434</v>
      </c>
      <c r="O275" s="233"/>
      <c r="P275" s="404"/>
      <c r="Q275" s="156">
        <f t="shared" si="81"/>
        <v>744.07294832826744</v>
      </c>
      <c r="R275" s="242">
        <f t="shared" si="82"/>
        <v>1.2388663967611335</v>
      </c>
      <c r="S275" s="394">
        <f t="shared" si="87"/>
        <v>1.3720930232558139</v>
      </c>
      <c r="T275" s="395"/>
      <c r="U275" s="396">
        <f t="shared" si="85"/>
        <v>61.485019539730786</v>
      </c>
      <c r="V275" s="225">
        <f t="shared" si="75"/>
        <v>43.714285714285715</v>
      </c>
    </row>
    <row r="276" spans="1:34" ht="15.75" customHeight="1" x14ac:dyDescent="0.25">
      <c r="A276" s="256">
        <f t="shared" si="76"/>
        <v>336</v>
      </c>
      <c r="B276" s="236">
        <v>44340</v>
      </c>
      <c r="C276" s="311">
        <v>58</v>
      </c>
      <c r="D276" s="258">
        <f t="shared" si="49"/>
        <v>5322</v>
      </c>
      <c r="E276" s="261">
        <f t="shared" si="56"/>
        <v>8.5796044515376337</v>
      </c>
      <c r="F276" s="258">
        <f t="shared" si="50"/>
        <v>1.0055482433686702E-2</v>
      </c>
      <c r="G276" s="225">
        <f t="shared" si="86"/>
        <v>68.932265073413546</v>
      </c>
      <c r="H276" s="229">
        <v>50</v>
      </c>
      <c r="I276" s="225">
        <f t="shared" si="77"/>
        <v>4803</v>
      </c>
      <c r="J276" s="225">
        <f t="shared" si="78"/>
        <v>447</v>
      </c>
      <c r="K276" s="381">
        <v>72</v>
      </c>
      <c r="L276" s="418">
        <f t="shared" si="79"/>
        <v>50</v>
      </c>
      <c r="M276" s="388">
        <f t="shared" si="84"/>
        <v>43.9</v>
      </c>
      <c r="N276" s="227">
        <f t="shared" si="80"/>
        <v>65.341038014525623</v>
      </c>
      <c r="O276" s="233"/>
      <c r="P276" s="404"/>
      <c r="Q276" s="156">
        <f t="shared" si="81"/>
        <v>769.60486322188444</v>
      </c>
      <c r="R276" s="242">
        <f t="shared" si="82"/>
        <v>1.2034220532319391</v>
      </c>
      <c r="S276" s="394">
        <f t="shared" si="87"/>
        <v>1.2367491166077738</v>
      </c>
      <c r="T276" s="395"/>
      <c r="U276" s="396">
        <f t="shared" si="85"/>
        <v>60.790273556231007</v>
      </c>
      <c r="V276" s="225">
        <f t="shared" si="75"/>
        <v>45.214285714285715</v>
      </c>
    </row>
    <row r="277" spans="1:34" ht="15.75" customHeight="1" x14ac:dyDescent="0.25">
      <c r="A277" s="256">
        <f t="shared" si="76"/>
        <v>337</v>
      </c>
      <c r="B277" s="236">
        <v>44341</v>
      </c>
      <c r="C277" s="311">
        <v>0</v>
      </c>
      <c r="D277" s="258">
        <f t="shared" si="49"/>
        <v>5322</v>
      </c>
      <c r="E277" s="261">
        <f t="shared" si="56"/>
        <v>8.5796044515376337</v>
      </c>
      <c r="F277" s="258">
        <f t="shared" si="50"/>
        <v>8.2075111603640161E-3</v>
      </c>
      <c r="G277" s="225">
        <f t="shared" si="86"/>
        <v>84.452785627306184</v>
      </c>
      <c r="H277" s="229">
        <v>30</v>
      </c>
      <c r="I277" s="225">
        <f t="shared" si="77"/>
        <v>4833</v>
      </c>
      <c r="J277" s="225">
        <f t="shared" si="78"/>
        <v>417</v>
      </c>
      <c r="K277" s="381">
        <v>72</v>
      </c>
      <c r="L277" s="418">
        <f t="shared" si="79"/>
        <v>45</v>
      </c>
      <c r="M277" s="388">
        <f t="shared" si="84"/>
        <v>41.2</v>
      </c>
      <c r="N277" s="227">
        <f t="shared" si="80"/>
        <v>73.183378335892812</v>
      </c>
      <c r="O277" s="233"/>
      <c r="P277" s="404"/>
      <c r="Q277" s="156">
        <f t="shared" si="81"/>
        <v>734.34650455927056</v>
      </c>
      <c r="R277" s="242">
        <f t="shared" si="82"/>
        <v>1.1417769376181475</v>
      </c>
      <c r="S277" s="394">
        <f t="shared" si="87"/>
        <v>1.0899653979238755</v>
      </c>
      <c r="T277" s="395"/>
      <c r="U277" s="396">
        <f t="shared" si="85"/>
        <v>54.711246200607903</v>
      </c>
      <c r="V277" s="225">
        <f t="shared" si="75"/>
        <v>43.142857142857146</v>
      </c>
    </row>
    <row r="278" spans="1:34" ht="15.75" customHeight="1" x14ac:dyDescent="0.25">
      <c r="A278" s="256">
        <f t="shared" si="76"/>
        <v>338</v>
      </c>
      <c r="B278" s="236">
        <v>44342</v>
      </c>
      <c r="C278" s="311">
        <v>32</v>
      </c>
      <c r="D278" s="258">
        <f t="shared" si="49"/>
        <v>5354</v>
      </c>
      <c r="E278" s="261">
        <f t="shared" si="56"/>
        <v>8.5855992240802976</v>
      </c>
      <c r="F278" s="258">
        <f t="shared" si="50"/>
        <v>6.8062002045449054E-3</v>
      </c>
      <c r="G278" s="225">
        <f t="shared" si="86"/>
        <v>101.84055122226491</v>
      </c>
      <c r="H278" s="229">
        <v>50</v>
      </c>
      <c r="I278" s="225">
        <f t="shared" si="77"/>
        <v>4883</v>
      </c>
      <c r="J278" s="225">
        <f t="shared" si="78"/>
        <v>399</v>
      </c>
      <c r="K278" s="381">
        <v>72</v>
      </c>
      <c r="L278" s="418">
        <f t="shared" si="79"/>
        <v>39.571428571428569</v>
      </c>
      <c r="M278" s="388">
        <f t="shared" si="84"/>
        <v>44.4</v>
      </c>
      <c r="N278" s="227">
        <f t="shared" si="80"/>
        <v>85.075200640994879</v>
      </c>
      <c r="O278" s="233"/>
      <c r="P278" s="404"/>
      <c r="Q278" s="156">
        <f t="shared" si="81"/>
        <v>693.00911854103344</v>
      </c>
      <c r="R278" s="242">
        <f t="shared" si="82"/>
        <v>1.027027027027027</v>
      </c>
      <c r="S278" s="394">
        <f t="shared" si="87"/>
        <v>0.94539249146757676</v>
      </c>
      <c r="T278" s="395"/>
      <c r="U278" s="396">
        <f t="shared" si="85"/>
        <v>48.111159357359959</v>
      </c>
      <c r="V278" s="225">
        <f t="shared" si="75"/>
        <v>40.714285714285715</v>
      </c>
    </row>
    <row r="279" spans="1:34" ht="15.75" customHeight="1" x14ac:dyDescent="0.25">
      <c r="A279" s="256">
        <f t="shared" ref="A279:A286" si="88">A278+(B279-B278)</f>
        <v>339</v>
      </c>
      <c r="B279" s="236">
        <v>44343</v>
      </c>
      <c r="C279" s="311">
        <v>31</v>
      </c>
      <c r="D279" s="258">
        <f t="shared" si="49"/>
        <v>5385</v>
      </c>
      <c r="E279" s="261">
        <f t="shared" si="56"/>
        <v>8.5913725895904882</v>
      </c>
      <c r="F279" s="258">
        <f t="shared" si="50"/>
        <v>5.5540828919440344E-3</v>
      </c>
      <c r="G279" s="225">
        <f t="shared" si="86"/>
        <v>124.79957430331592</v>
      </c>
      <c r="H279" s="229">
        <v>20</v>
      </c>
      <c r="I279" s="225">
        <f t="shared" si="77"/>
        <v>4903</v>
      </c>
      <c r="J279" s="225">
        <f t="shared" si="78"/>
        <v>410</v>
      </c>
      <c r="K279" s="381">
        <v>72</v>
      </c>
      <c r="L279" s="422">
        <f t="shared" si="79"/>
        <v>36.714285714285715</v>
      </c>
      <c r="M279" s="388">
        <f t="shared" si="84"/>
        <v>41.3</v>
      </c>
      <c r="N279" s="227">
        <f t="shared" si="80"/>
        <v>103.69763705096234</v>
      </c>
      <c r="O279" s="233"/>
      <c r="P279" s="404"/>
      <c r="Q279" s="156">
        <f t="shared" si="81"/>
        <v>680.85106382978722</v>
      </c>
      <c r="R279" s="242">
        <f t="shared" si="82"/>
        <v>1.0275229357798166</v>
      </c>
      <c r="S279" s="394">
        <f t="shared" si="87"/>
        <v>0.84818481848184824</v>
      </c>
      <c r="T279" s="395"/>
      <c r="U279" s="396">
        <f t="shared" si="85"/>
        <v>44.637429439861052</v>
      </c>
      <c r="V279" s="225">
        <f t="shared" si="75"/>
        <v>40</v>
      </c>
    </row>
    <row r="280" spans="1:34" ht="15.75" customHeight="1" x14ac:dyDescent="0.25">
      <c r="A280" s="390">
        <f t="shared" si="88"/>
        <v>340</v>
      </c>
      <c r="B280" s="252">
        <v>44344</v>
      </c>
      <c r="C280" s="391">
        <v>128</v>
      </c>
      <c r="D280" s="258">
        <f t="shared" si="49"/>
        <v>5513</v>
      </c>
      <c r="E280" s="261">
        <f t="shared" si="56"/>
        <v>8.614864218589684</v>
      </c>
      <c r="F280" s="258">
        <f t="shared" si="50"/>
        <v>6.7892943738189059E-3</v>
      </c>
      <c r="G280" s="255">
        <f t="shared" si="86"/>
        <v>102.09414151091778</v>
      </c>
      <c r="H280" s="392">
        <v>20</v>
      </c>
      <c r="I280" s="255">
        <f t="shared" si="77"/>
        <v>4923</v>
      </c>
      <c r="J280" s="255">
        <f t="shared" si="78"/>
        <v>518</v>
      </c>
      <c r="K280" s="382">
        <v>72</v>
      </c>
      <c r="L280" s="418">
        <f t="shared" si="79"/>
        <v>46.142857142857146</v>
      </c>
      <c r="M280" s="388">
        <f t="shared" si="84"/>
        <v>50.6</v>
      </c>
      <c r="N280" s="336">
        <f t="shared" si="80"/>
        <v>109.57808901216622</v>
      </c>
      <c r="O280" s="393"/>
      <c r="P280" s="406"/>
      <c r="Q280" s="156">
        <f t="shared" si="81"/>
        <v>765.95744680851055</v>
      </c>
      <c r="R280" s="242">
        <f t="shared" si="82"/>
        <v>1.1710037174721191</v>
      </c>
      <c r="S280" s="394">
        <f t="shared" si="87"/>
        <v>1.0521172638436482</v>
      </c>
      <c r="T280" s="395"/>
      <c r="U280" s="396">
        <f t="shared" si="85"/>
        <v>56.100738167607474</v>
      </c>
      <c r="V280" s="225">
        <f t="shared" si="75"/>
        <v>45</v>
      </c>
    </row>
    <row r="281" spans="1:34" ht="15.75" customHeight="1" x14ac:dyDescent="0.25">
      <c r="A281" s="221">
        <f t="shared" si="88"/>
        <v>341</v>
      </c>
      <c r="B281" s="236">
        <v>44345</v>
      </c>
      <c r="C281" s="311">
        <v>71</v>
      </c>
      <c r="D281" s="258">
        <f t="shared" si="49"/>
        <v>5584</v>
      </c>
      <c r="E281" s="261">
        <f t="shared" si="56"/>
        <v>8.6276606444422086</v>
      </c>
      <c r="F281" s="258">
        <f t="shared" si="50"/>
        <v>9.2617923738615351E-3</v>
      </c>
      <c r="G281" s="225">
        <f t="shared" si="86"/>
        <v>74.83942120276123</v>
      </c>
      <c r="H281" s="229">
        <v>29</v>
      </c>
      <c r="I281" s="225">
        <f t="shared" si="77"/>
        <v>4952</v>
      </c>
      <c r="J281" s="225">
        <f t="shared" si="78"/>
        <v>560</v>
      </c>
      <c r="K281" s="381">
        <v>72</v>
      </c>
      <c r="L281" s="418">
        <f t="shared" si="79"/>
        <v>45.714285714285715</v>
      </c>
      <c r="M281" s="388">
        <f t="shared" si="84"/>
        <v>50.7</v>
      </c>
      <c r="N281" s="227">
        <f t="shared" si="80"/>
        <v>100.57771233899831</v>
      </c>
      <c r="O281" s="233"/>
      <c r="P281" s="404"/>
      <c r="Q281" s="156">
        <f t="shared" si="81"/>
        <v>819.452887537994</v>
      </c>
      <c r="R281" s="242">
        <f t="shared" si="82"/>
        <v>1.3534136546184738</v>
      </c>
      <c r="S281" s="394">
        <f t="shared" si="87"/>
        <v>0.903954802259887</v>
      </c>
      <c r="T281" s="395"/>
      <c r="U281" s="396">
        <f t="shared" si="85"/>
        <v>55.579678679982635</v>
      </c>
      <c r="V281" s="225">
        <f t="shared" si="75"/>
        <v>48.142857142857146</v>
      </c>
    </row>
    <row r="282" spans="1:34" ht="15.75" customHeight="1" x14ac:dyDescent="0.25">
      <c r="A282" s="221">
        <f t="shared" si="88"/>
        <v>342</v>
      </c>
      <c r="B282" s="236">
        <v>44346</v>
      </c>
      <c r="C282" s="311">
        <v>0</v>
      </c>
      <c r="D282" s="258">
        <f t="shared" si="49"/>
        <v>5584</v>
      </c>
      <c r="E282" s="261">
        <f t="shared" si="56"/>
        <v>8.6276606444422086</v>
      </c>
      <c r="F282" s="258">
        <f t="shared" si="50"/>
        <v>9.6266413940093078E-3</v>
      </c>
      <c r="G282" s="225">
        <f t="shared" si="86"/>
        <v>72.003012493151886</v>
      </c>
      <c r="H282" s="229">
        <v>30</v>
      </c>
      <c r="I282" s="225">
        <f t="shared" si="77"/>
        <v>4982</v>
      </c>
      <c r="J282" s="225">
        <f t="shared" si="78"/>
        <v>530</v>
      </c>
      <c r="K282" s="381">
        <v>72</v>
      </c>
      <c r="L282" s="418">
        <f t="shared" si="79"/>
        <v>45.714285714285715</v>
      </c>
      <c r="M282" s="388">
        <f t="shared" si="84"/>
        <v>45.6</v>
      </c>
      <c r="N282" s="227">
        <f t="shared" si="80"/>
        <v>82.97885840227697</v>
      </c>
      <c r="O282" s="233"/>
      <c r="P282" s="404"/>
      <c r="Q282" s="156">
        <f t="shared" si="81"/>
        <v>819.452887537994</v>
      </c>
      <c r="R282" s="242">
        <f t="shared" si="82"/>
        <v>1.3534136546184738</v>
      </c>
      <c r="S282" s="394">
        <f t="shared" si="87"/>
        <v>0.903954802259887</v>
      </c>
      <c r="T282" s="395"/>
      <c r="U282" s="396">
        <f t="shared" si="85"/>
        <v>55.579678679982635</v>
      </c>
      <c r="V282" s="225">
        <f t="shared" si="75"/>
        <v>48.142857142857146</v>
      </c>
    </row>
    <row r="283" spans="1:34" ht="15.75" customHeight="1" x14ac:dyDescent="0.25">
      <c r="A283" s="221">
        <f>A282+(B283-B282)</f>
        <v>343</v>
      </c>
      <c r="B283" s="236">
        <v>44347</v>
      </c>
      <c r="C283" s="311">
        <v>82</v>
      </c>
      <c r="D283" s="258">
        <f t="shared" si="49"/>
        <v>5666</v>
      </c>
      <c r="E283" s="261">
        <f t="shared" si="56"/>
        <v>8.6422386803904612</v>
      </c>
      <c r="F283" s="258">
        <f t="shared" si="50"/>
        <v>1.1011199361929449E-2</v>
      </c>
      <c r="G283" s="225">
        <f t="shared" si="86"/>
        <v>62.94928987994345</v>
      </c>
      <c r="H283" s="229">
        <v>100</v>
      </c>
      <c r="I283" s="225">
        <f t="shared" si="77"/>
        <v>5082</v>
      </c>
      <c r="J283" s="225">
        <f t="shared" si="78"/>
        <v>509</v>
      </c>
      <c r="K283" s="381">
        <v>75</v>
      </c>
      <c r="L283" s="443">
        <f t="shared" si="79"/>
        <v>49.142857142857146</v>
      </c>
      <c r="M283" s="388">
        <f t="shared" si="84"/>
        <v>47.6</v>
      </c>
      <c r="N283" s="227">
        <f t="shared" si="80"/>
        <v>69.930574525285522</v>
      </c>
      <c r="O283" s="233"/>
      <c r="P283" s="404"/>
      <c r="Q283" s="156">
        <f t="shared" si="81"/>
        <v>843.76899696048633</v>
      </c>
      <c r="R283" s="242">
        <f t="shared" si="82"/>
        <v>1.2899628252788105</v>
      </c>
      <c r="S283" s="394">
        <f t="shared" ref="S283:S288" si="89">SUM(C277:C283)/SUM(C270:C276)</f>
        <v>0.98285714285714287</v>
      </c>
      <c r="T283" s="395"/>
      <c r="U283" s="396">
        <f t="shared" si="85"/>
        <v>59.748154580981335</v>
      </c>
      <c r="V283" s="225">
        <f t="shared" si="75"/>
        <v>49.571428571428569</v>
      </c>
    </row>
    <row r="284" spans="1:34" s="343" customFormat="1" ht="15.75" customHeight="1" x14ac:dyDescent="0.25">
      <c r="A284" s="221">
        <f t="shared" si="88"/>
        <v>344</v>
      </c>
      <c r="B284" s="236">
        <v>44348</v>
      </c>
      <c r="C284" s="397">
        <v>39</v>
      </c>
      <c r="D284" s="258">
        <f t="shared" si="49"/>
        <v>5705</v>
      </c>
      <c r="E284" s="261">
        <f t="shared" si="56"/>
        <v>8.6490982622961763</v>
      </c>
      <c r="F284" s="258">
        <f t="shared" si="50"/>
        <v>1.0893775789289517E-2</v>
      </c>
      <c r="G284" s="225">
        <f t="shared" si="86"/>
        <v>63.62781775272353</v>
      </c>
      <c r="H284" s="398">
        <v>100</v>
      </c>
      <c r="I284" s="225">
        <f t="shared" si="77"/>
        <v>5182</v>
      </c>
      <c r="J284" s="225">
        <f t="shared" si="78"/>
        <v>448</v>
      </c>
      <c r="K284" s="381">
        <v>75</v>
      </c>
      <c r="L284" s="443">
        <f t="shared" si="79"/>
        <v>54.714285714285715</v>
      </c>
      <c r="M284" s="388">
        <f t="shared" si="84"/>
        <v>44.1</v>
      </c>
      <c r="N284" s="227">
        <f t="shared" si="80"/>
        <v>66.193373375272955</v>
      </c>
      <c r="O284" s="233"/>
      <c r="P284" s="404"/>
      <c r="Q284" s="156">
        <f t="shared" si="81"/>
        <v>848.63221884498489</v>
      </c>
      <c r="R284" s="242">
        <f t="shared" si="82"/>
        <v>1.2397868561278864</v>
      </c>
      <c r="S284" s="394">
        <f t="shared" si="89"/>
        <v>1.2158730158730158</v>
      </c>
      <c r="T284" s="399">
        <v>522</v>
      </c>
      <c r="U284" s="396">
        <f t="shared" si="85"/>
        <v>66.521927920104218</v>
      </c>
      <c r="V284" s="225">
        <f t="shared" si="75"/>
        <v>49.857142857142854</v>
      </c>
      <c r="AH284" s="345"/>
    </row>
    <row r="285" spans="1:34" ht="15.75" customHeight="1" x14ac:dyDescent="0.25">
      <c r="A285" s="221">
        <f t="shared" si="88"/>
        <v>345</v>
      </c>
      <c r="B285" s="236">
        <v>44349</v>
      </c>
      <c r="C285" s="311">
        <v>59</v>
      </c>
      <c r="D285" s="258">
        <f t="shared" si="49"/>
        <v>5764</v>
      </c>
      <c r="E285" s="261">
        <f t="shared" si="56"/>
        <v>8.6593869571194126</v>
      </c>
      <c r="F285" s="258">
        <f t="shared" si="50"/>
        <v>1.0253186641000374E-2</v>
      </c>
      <c r="G285" s="225">
        <f t="shared" si="86"/>
        <v>67.60309792744755</v>
      </c>
      <c r="H285" s="229"/>
      <c r="I285" s="225">
        <f t="shared" si="77"/>
        <v>5182</v>
      </c>
      <c r="J285" s="225">
        <f t="shared" si="78"/>
        <v>507</v>
      </c>
      <c r="K285" s="381">
        <v>75</v>
      </c>
      <c r="L285" s="443">
        <f t="shared" si="79"/>
        <v>58.571428571428569</v>
      </c>
      <c r="M285" s="388">
        <f t="shared" si="84"/>
        <v>50</v>
      </c>
      <c r="N285" s="227">
        <f t="shared" si="80"/>
        <v>64.726735186704843</v>
      </c>
      <c r="O285" s="233"/>
      <c r="P285" s="404"/>
      <c r="Q285" s="156">
        <f t="shared" si="81"/>
        <v>835.258358662614</v>
      </c>
      <c r="R285" s="242">
        <f t="shared" si="82"/>
        <v>1.1927083333333333</v>
      </c>
      <c r="S285" s="394">
        <f t="shared" si="89"/>
        <v>1.4801444043321299</v>
      </c>
      <c r="T285" s="395">
        <v>445</v>
      </c>
      <c r="U285" s="396">
        <f t="shared" ref="U285:U291" si="90">L285/82250*100000</f>
        <v>71.211463308727744</v>
      </c>
      <c r="V285" s="225">
        <f t="shared" si="75"/>
        <v>49.071428571428569</v>
      </c>
    </row>
    <row r="286" spans="1:34" ht="15.75" customHeight="1" x14ac:dyDescent="0.25">
      <c r="A286" s="221">
        <f t="shared" si="88"/>
        <v>346</v>
      </c>
      <c r="B286" s="236">
        <v>44350</v>
      </c>
      <c r="C286" s="311">
        <v>69</v>
      </c>
      <c r="D286" s="258">
        <f t="shared" si="49"/>
        <v>5833</v>
      </c>
      <c r="E286" s="261">
        <f t="shared" si="56"/>
        <v>8.6712867267536371</v>
      </c>
      <c r="F286" s="258">
        <f t="shared" si="50"/>
        <v>9.077063132151255E-3</v>
      </c>
      <c r="G286" s="225">
        <f t="shared" si="86"/>
        <v>76.362494175543986</v>
      </c>
      <c r="H286" s="229">
        <v>68</v>
      </c>
      <c r="I286" s="225">
        <f t="shared" si="77"/>
        <v>5250</v>
      </c>
      <c r="J286" s="225">
        <f t="shared" si="78"/>
        <v>508</v>
      </c>
      <c r="K286" s="381">
        <v>75</v>
      </c>
      <c r="L286" s="443">
        <f t="shared" si="79"/>
        <v>64</v>
      </c>
      <c r="M286" s="388">
        <f t="shared" si="84"/>
        <v>51.1</v>
      </c>
      <c r="N286" s="227">
        <f t="shared" si="80"/>
        <v>69.197803285238351</v>
      </c>
      <c r="O286" s="233"/>
      <c r="P286" s="404"/>
      <c r="Q286" s="156">
        <f t="shared" si="81"/>
        <v>857.14285714285722</v>
      </c>
      <c r="R286" s="242">
        <f t="shared" si="82"/>
        <v>1.2325174825174825</v>
      </c>
      <c r="S286" s="394">
        <f t="shared" si="89"/>
        <v>1.7431906614785992</v>
      </c>
      <c r="T286" s="395">
        <v>446</v>
      </c>
      <c r="U286" s="396">
        <f t="shared" si="90"/>
        <v>77.81155015197568</v>
      </c>
      <c r="V286" s="225">
        <f t="shared" si="75"/>
        <v>50.357142857142854</v>
      </c>
    </row>
    <row r="287" spans="1:34" ht="15.75" customHeight="1" x14ac:dyDescent="0.25">
      <c r="A287" s="221">
        <f t="shared" ref="A287:A304" si="91">A286+(B287-B286)</f>
        <v>347</v>
      </c>
      <c r="B287" s="236">
        <v>44351</v>
      </c>
      <c r="C287" s="312">
        <v>51</v>
      </c>
      <c r="D287" s="258">
        <f t="shared" si="49"/>
        <v>5884</v>
      </c>
      <c r="E287" s="261">
        <f t="shared" si="56"/>
        <v>8.6799920817213287</v>
      </c>
      <c r="F287" s="258">
        <f t="shared" si="50"/>
        <v>9.3355268996131759E-3</v>
      </c>
      <c r="G287" s="225">
        <f t="shared" si="86"/>
        <v>74.248319137580367</v>
      </c>
      <c r="H287" s="229">
        <v>50</v>
      </c>
      <c r="I287" s="225">
        <f t="shared" si="77"/>
        <v>5300</v>
      </c>
      <c r="J287" s="225">
        <v>510</v>
      </c>
      <c r="K287" s="381">
        <v>75</v>
      </c>
      <c r="L287" s="443">
        <f t="shared" si="79"/>
        <v>53</v>
      </c>
      <c r="M287" s="388">
        <f t="shared" si="84"/>
        <v>56.2</v>
      </c>
      <c r="N287" s="227">
        <f t="shared" si="80"/>
        <v>72.737970413523968</v>
      </c>
      <c r="O287" s="233"/>
      <c r="P287" s="404"/>
      <c r="Q287" s="156">
        <f t="shared" si="81"/>
        <v>843.76899696048633</v>
      </c>
      <c r="R287" s="242">
        <f t="shared" si="82"/>
        <v>1.1863247863247863</v>
      </c>
      <c r="S287" s="394">
        <f t="shared" si="89"/>
        <v>1.1486068111455108</v>
      </c>
      <c r="T287" s="395">
        <v>447</v>
      </c>
      <c r="U287" s="396">
        <f t="shared" si="90"/>
        <v>64.437689969604861</v>
      </c>
      <c r="V287" s="225">
        <f t="shared" si="75"/>
        <v>49.571428571428569</v>
      </c>
    </row>
    <row r="288" spans="1:34" ht="15.75" customHeight="1" x14ac:dyDescent="0.25">
      <c r="A288" s="221">
        <f t="shared" si="91"/>
        <v>348</v>
      </c>
      <c r="B288" s="236">
        <v>44352</v>
      </c>
      <c r="C288" s="312">
        <v>47</v>
      </c>
      <c r="D288" s="258">
        <f t="shared" si="49"/>
        <v>5931</v>
      </c>
      <c r="E288" s="261">
        <f t="shared" si="56"/>
        <v>8.6879481118387272</v>
      </c>
      <c r="F288" s="258">
        <f t="shared" si="50"/>
        <v>9.9484881895982747E-3</v>
      </c>
      <c r="G288" s="225">
        <f t="shared" si="86"/>
        <v>69.673619483679047</v>
      </c>
      <c r="H288" s="165">
        <v>86</v>
      </c>
      <c r="I288" s="225">
        <f t="shared" si="77"/>
        <v>5386</v>
      </c>
      <c r="J288" s="225"/>
      <c r="K288" s="381">
        <v>76</v>
      </c>
      <c r="L288" s="443">
        <f t="shared" si="79"/>
        <v>49.571428571428569</v>
      </c>
      <c r="M288" s="388">
        <f t="shared" si="84"/>
        <v>57.7</v>
      </c>
      <c r="N288" s="227">
        <f t="shared" si="80"/>
        <v>73.428144265601134</v>
      </c>
      <c r="O288" s="233"/>
      <c r="P288" s="404"/>
      <c r="Q288" s="156">
        <f t="shared" si="81"/>
        <v>810.94224924012155</v>
      </c>
      <c r="R288" s="242">
        <f t="shared" si="82"/>
        <v>1.0898692810457515</v>
      </c>
      <c r="S288" s="394">
        <f t="shared" si="89"/>
        <v>1.0843750000000001</v>
      </c>
      <c r="T288" s="395">
        <v>448</v>
      </c>
      <c r="U288" s="396">
        <f t="shared" si="90"/>
        <v>60.269214068606161</v>
      </c>
      <c r="V288" s="225">
        <f t="shared" si="75"/>
        <v>47.642857142857146</v>
      </c>
    </row>
    <row r="289" spans="1:23" ht="15.75" customHeight="1" x14ac:dyDescent="0.25">
      <c r="A289" s="221">
        <f t="shared" si="91"/>
        <v>349</v>
      </c>
      <c r="B289" s="236">
        <v>44353</v>
      </c>
      <c r="C289" s="312">
        <v>0</v>
      </c>
      <c r="D289" s="258">
        <f t="shared" si="49"/>
        <v>5931</v>
      </c>
      <c r="E289" s="261">
        <f t="shared" si="56"/>
        <v>8.6879481118387272</v>
      </c>
      <c r="F289" s="258">
        <f t="shared" si="50"/>
        <v>8.408325643993424E-3</v>
      </c>
      <c r="G289" s="225">
        <f t="shared" ref="G289:G304" si="92">LN(2)/F289</f>
        <v>82.435815393889058</v>
      </c>
      <c r="H289" s="165">
        <v>30</v>
      </c>
      <c r="I289" s="225">
        <f t="shared" ref="I289:I304" si="93">I288+H289</f>
        <v>5416</v>
      </c>
      <c r="J289" s="225">
        <v>545</v>
      </c>
      <c r="K289" s="381">
        <v>77</v>
      </c>
      <c r="L289" s="443">
        <f t="shared" ref="L289:L304" si="94">AVERAGE(C283:C289)</f>
        <v>49.571428571428569</v>
      </c>
      <c r="M289" s="388">
        <f t="shared" si="84"/>
        <v>54.6</v>
      </c>
      <c r="N289" s="227">
        <f t="shared" ref="N289:N304" si="95">AVERAGE(G287:G289)</f>
        <v>75.452584671716167</v>
      </c>
      <c r="O289" s="233"/>
      <c r="P289" s="404"/>
      <c r="Q289" s="156">
        <f t="shared" ref="Q289:Q304" si="96">SUM(C276:C289)/82250*100000</f>
        <v>810.94224924012155</v>
      </c>
      <c r="R289" s="242">
        <f t="shared" ref="R289:R304" si="97">SUM(C276:C289)/SUM(C262:C275)</f>
        <v>1.0898692810457515</v>
      </c>
      <c r="S289" s="394">
        <f t="shared" ref="S289:S304" si="98">SUM(C283:C289)/SUM(C276:C282)</f>
        <v>1.0843750000000001</v>
      </c>
      <c r="T289" s="395">
        <v>449</v>
      </c>
      <c r="U289" s="396">
        <f t="shared" si="90"/>
        <v>60.269214068606161</v>
      </c>
      <c r="V289" s="225">
        <f t="shared" si="75"/>
        <v>47.642857142857146</v>
      </c>
      <c r="W289" s="164">
        <v>9</v>
      </c>
    </row>
    <row r="290" spans="1:23" ht="15.75" customHeight="1" x14ac:dyDescent="0.25">
      <c r="A290" s="221">
        <f t="shared" si="91"/>
        <v>350</v>
      </c>
      <c r="B290" s="236">
        <v>44354</v>
      </c>
      <c r="C290" s="312">
        <v>68</v>
      </c>
      <c r="D290" s="258">
        <f t="shared" si="49"/>
        <v>5999</v>
      </c>
      <c r="E290" s="261">
        <f t="shared" si="56"/>
        <v>8.6993480676530925</v>
      </c>
      <c r="F290" s="258">
        <f t="shared" si="50"/>
        <v>8.019039664088139E-3</v>
      </c>
      <c r="G290" s="225">
        <f t="shared" si="92"/>
        <v>86.437679522160636</v>
      </c>
      <c r="I290" s="225">
        <f t="shared" si="93"/>
        <v>5416</v>
      </c>
      <c r="J290" s="225">
        <v>580</v>
      </c>
      <c r="K290" s="381">
        <v>71</v>
      </c>
      <c r="L290" s="443">
        <f t="shared" si="94"/>
        <v>47.571428571428569</v>
      </c>
      <c r="M290" s="388">
        <f t="shared" si="84"/>
        <v>48.6</v>
      </c>
      <c r="N290" s="227">
        <f t="shared" si="95"/>
        <v>79.515704799909585</v>
      </c>
      <c r="O290" s="233"/>
      <c r="P290" s="404"/>
      <c r="Q290" s="156">
        <f t="shared" si="96"/>
        <v>823.10030395136778</v>
      </c>
      <c r="R290" s="242">
        <f t="shared" si="97"/>
        <v>1.0695102685624012</v>
      </c>
      <c r="S290" s="394">
        <f t="shared" si="98"/>
        <v>0.96802325581395354</v>
      </c>
      <c r="T290" s="395">
        <v>450</v>
      </c>
      <c r="U290" s="396">
        <f t="shared" si="90"/>
        <v>57.837603126356925</v>
      </c>
      <c r="V290" s="225">
        <f t="shared" si="75"/>
        <v>48.357142857142854</v>
      </c>
      <c r="W290" s="164">
        <v>10</v>
      </c>
    </row>
    <row r="291" spans="1:23" ht="15.75" customHeight="1" x14ac:dyDescent="0.25">
      <c r="A291" s="221">
        <f t="shared" si="91"/>
        <v>351</v>
      </c>
      <c r="B291" s="236">
        <v>44355</v>
      </c>
      <c r="C291" s="312">
        <v>43</v>
      </c>
      <c r="D291" s="258">
        <f t="shared" si="49"/>
        <v>6042</v>
      </c>
      <c r="E291" s="261">
        <f t="shared" si="56"/>
        <v>8.7064903619466172</v>
      </c>
      <c r="F291" s="258">
        <f t="shared" si="50"/>
        <v>7.3353187999258196E-3</v>
      </c>
      <c r="G291" s="225">
        <f t="shared" si="92"/>
        <v>94.494486124714157</v>
      </c>
      <c r="I291" s="225">
        <f t="shared" si="93"/>
        <v>5416</v>
      </c>
      <c r="J291" s="225">
        <f t="shared" ref="J291:J304" si="99">D291-I291-K291</f>
        <v>555</v>
      </c>
      <c r="K291" s="381">
        <v>71</v>
      </c>
      <c r="L291" s="443">
        <f t="shared" si="94"/>
        <v>48.142857142857146</v>
      </c>
      <c r="M291" s="388">
        <f t="shared" ref="M291:M304" si="100">AVERAGE(C282:C291)</f>
        <v>45.8</v>
      </c>
      <c r="N291" s="227">
        <f t="shared" si="95"/>
        <v>87.789327013587965</v>
      </c>
      <c r="O291" s="233"/>
      <c r="P291" s="404"/>
      <c r="Q291" s="156">
        <f t="shared" si="96"/>
        <v>875.37993920972644</v>
      </c>
      <c r="R291" s="242">
        <f t="shared" si="97"/>
        <v>1.1920529801324504</v>
      </c>
      <c r="S291" s="394">
        <f t="shared" si="98"/>
        <v>0.8798955613577023</v>
      </c>
      <c r="T291" s="395">
        <v>451</v>
      </c>
      <c r="U291" s="396">
        <f t="shared" si="90"/>
        <v>58.53234910985671</v>
      </c>
      <c r="V291" s="225">
        <f t="shared" si="75"/>
        <v>51.428571428571431</v>
      </c>
      <c r="W291" s="164">
        <v>10</v>
      </c>
    </row>
    <row r="292" spans="1:23" ht="15.75" customHeight="1" x14ac:dyDescent="0.25">
      <c r="A292" s="221">
        <f t="shared" si="91"/>
        <v>352</v>
      </c>
      <c r="B292" s="236">
        <v>44356</v>
      </c>
      <c r="C292" s="312">
        <v>72</v>
      </c>
      <c r="D292" s="258">
        <f t="shared" si="49"/>
        <v>6114</v>
      </c>
      <c r="E292" s="261">
        <f t="shared" si="56"/>
        <v>8.7183365024507804</v>
      </c>
      <c r="F292" s="258">
        <f t="shared" si="50"/>
        <v>7.3409229770132912E-3</v>
      </c>
      <c r="G292" s="225">
        <f t="shared" si="92"/>
        <v>94.422347534554476</v>
      </c>
      <c r="I292" s="225">
        <f t="shared" si="93"/>
        <v>5416</v>
      </c>
      <c r="J292" s="225">
        <f t="shared" si="99"/>
        <v>626</v>
      </c>
      <c r="K292" s="381">
        <v>72</v>
      </c>
      <c r="L292" s="443">
        <f t="shared" si="94"/>
        <v>50</v>
      </c>
      <c r="M292" s="388">
        <f t="shared" si="100"/>
        <v>53</v>
      </c>
      <c r="N292" s="227">
        <f t="shared" si="95"/>
        <v>91.784837727143099</v>
      </c>
      <c r="O292" s="233"/>
      <c r="P292" s="404"/>
      <c r="Q292" s="156">
        <f t="shared" si="96"/>
        <v>924.01215805471122</v>
      </c>
      <c r="R292" s="242">
        <f t="shared" si="97"/>
        <v>1.3333333333333333</v>
      </c>
      <c r="S292" s="394">
        <f t="shared" si="98"/>
        <v>0.85365853658536583</v>
      </c>
      <c r="T292" s="395">
        <v>452</v>
      </c>
      <c r="U292" s="396">
        <f t="shared" ref="U292:U304" si="101">L292/82250*100000</f>
        <v>60.790273556231007</v>
      </c>
      <c r="V292" s="225">
        <f t="shared" si="75"/>
        <v>54.285714285714285</v>
      </c>
    </row>
    <row r="293" spans="1:23" ht="15.75" customHeight="1" x14ac:dyDescent="0.25">
      <c r="A293" s="221">
        <f t="shared" si="91"/>
        <v>353</v>
      </c>
      <c r="B293" s="442">
        <v>44357</v>
      </c>
      <c r="C293" s="312">
        <v>35</v>
      </c>
      <c r="D293" s="258">
        <f t="shared" si="49"/>
        <v>6149</v>
      </c>
      <c r="E293" s="261">
        <f t="shared" si="56"/>
        <v>8.7240447459534689</v>
      </c>
      <c r="F293" s="258">
        <f t="shared" si="50"/>
        <v>7.5527508581577484E-3</v>
      </c>
      <c r="G293" s="225">
        <f t="shared" si="92"/>
        <v>91.774135487505845</v>
      </c>
      <c r="I293" s="225">
        <f t="shared" si="93"/>
        <v>5416</v>
      </c>
      <c r="J293" s="225">
        <f t="shared" si="99"/>
        <v>660</v>
      </c>
      <c r="K293" s="381">
        <v>73</v>
      </c>
      <c r="L293" s="421">
        <f t="shared" si="94"/>
        <v>45.142857142857146</v>
      </c>
      <c r="M293" s="388">
        <f t="shared" si="100"/>
        <v>48.3</v>
      </c>
      <c r="N293" s="227">
        <f t="shared" si="95"/>
        <v>93.563656382258159</v>
      </c>
      <c r="O293" s="233"/>
      <c r="P293" s="404"/>
      <c r="Q293" s="156">
        <f t="shared" si="96"/>
        <v>928.87537993920978</v>
      </c>
      <c r="R293" s="242">
        <f t="shared" si="97"/>
        <v>1.3642857142857143</v>
      </c>
      <c r="S293" s="394">
        <f t="shared" si="98"/>
        <v>0.7053571428571429</v>
      </c>
      <c r="T293" s="395">
        <v>453</v>
      </c>
      <c r="U293" s="396">
        <f t="shared" si="101"/>
        <v>54.884932696482849</v>
      </c>
      <c r="V293" s="225">
        <f t="shared" si="75"/>
        <v>54.571428571428569</v>
      </c>
    </row>
    <row r="294" spans="1:23" ht="15.75" customHeight="1" x14ac:dyDescent="0.25">
      <c r="A294" s="221">
        <f t="shared" si="91"/>
        <v>354</v>
      </c>
      <c r="B294" s="236">
        <v>44358</v>
      </c>
      <c r="C294" s="312">
        <v>78</v>
      </c>
      <c r="D294" s="258">
        <f t="shared" si="49"/>
        <v>6227</v>
      </c>
      <c r="E294" s="261">
        <f t="shared" si="56"/>
        <v>8.7366499548724512</v>
      </c>
      <c r="F294" s="258">
        <f t="shared" si="50"/>
        <v>8.4745440045836951E-3</v>
      </c>
      <c r="G294" s="225">
        <f t="shared" si="92"/>
        <v>81.791678724546969</v>
      </c>
      <c r="I294" s="225">
        <f t="shared" si="93"/>
        <v>5416</v>
      </c>
      <c r="J294" s="225">
        <f t="shared" si="99"/>
        <v>737</v>
      </c>
      <c r="K294" s="381">
        <v>74</v>
      </c>
      <c r="L294" s="443">
        <f t="shared" si="94"/>
        <v>49</v>
      </c>
      <c r="M294" s="388">
        <f t="shared" si="100"/>
        <v>52.2</v>
      </c>
      <c r="N294" s="227">
        <f t="shared" si="95"/>
        <v>89.329387248869082</v>
      </c>
      <c r="O294" s="233"/>
      <c r="P294" s="404"/>
      <c r="Q294" s="156">
        <f t="shared" si="96"/>
        <v>868.08510638297867</v>
      </c>
      <c r="R294" s="242">
        <f t="shared" si="97"/>
        <v>1.1333333333333333</v>
      </c>
      <c r="S294" s="394">
        <f t="shared" si="98"/>
        <v>0.92452830188679247</v>
      </c>
      <c r="T294" s="395">
        <v>454</v>
      </c>
      <c r="U294" s="396">
        <f t="shared" si="101"/>
        <v>59.574468085106382</v>
      </c>
      <c r="V294" s="225">
        <f t="shared" si="75"/>
        <v>51</v>
      </c>
    </row>
    <row r="295" spans="1:23" ht="15.75" customHeight="1" x14ac:dyDescent="0.25">
      <c r="A295" s="221">
        <f t="shared" si="91"/>
        <v>355</v>
      </c>
      <c r="B295" s="236">
        <v>44359</v>
      </c>
      <c r="C295" s="312">
        <v>58</v>
      </c>
      <c r="D295" s="258">
        <f t="shared" ref="D295:D304" si="102">C295+D294</f>
        <v>6285</v>
      </c>
      <c r="E295" s="261">
        <f t="shared" ref="E295:E304" si="103">LN(D295)</f>
        <v>8.745921121024347</v>
      </c>
      <c r="F295" s="258">
        <f t="shared" ref="F295:F304" si="104">SLOPE(E289:E295,A289:A295)</f>
        <v>9.5027566429438815E-3</v>
      </c>
      <c r="G295" s="225">
        <f t="shared" si="92"/>
        <v>72.94169540526228</v>
      </c>
      <c r="I295" s="225">
        <f t="shared" si="93"/>
        <v>5416</v>
      </c>
      <c r="J295" s="225">
        <f t="shared" si="99"/>
        <v>794</v>
      </c>
      <c r="K295" s="381">
        <v>75</v>
      </c>
      <c r="L295" s="443">
        <f t="shared" si="94"/>
        <v>50.571428571428569</v>
      </c>
      <c r="M295" s="388">
        <f t="shared" si="100"/>
        <v>52.1</v>
      </c>
      <c r="N295" s="227">
        <f t="shared" si="95"/>
        <v>82.169169872438374</v>
      </c>
      <c r="O295" s="233"/>
      <c r="P295" s="404"/>
      <c r="Q295" s="156">
        <f t="shared" si="96"/>
        <v>852.27963525835867</v>
      </c>
      <c r="R295" s="242">
        <f t="shared" si="97"/>
        <v>1.0400593471810089</v>
      </c>
      <c r="S295" s="394">
        <f t="shared" si="98"/>
        <v>1.0201729106628241</v>
      </c>
      <c r="T295" s="395">
        <v>455</v>
      </c>
      <c r="U295" s="396">
        <f t="shared" si="101"/>
        <v>61.485019539730786</v>
      </c>
      <c r="V295" s="225">
        <f t="shared" si="75"/>
        <v>50.071428571428569</v>
      </c>
    </row>
    <row r="296" spans="1:23" ht="15.75" customHeight="1" x14ac:dyDescent="0.25">
      <c r="A296" s="221">
        <f t="shared" si="91"/>
        <v>356</v>
      </c>
      <c r="B296" s="236">
        <v>44360</v>
      </c>
      <c r="C296" s="312">
        <v>0</v>
      </c>
      <c r="D296" s="258">
        <f t="shared" si="102"/>
        <v>6285</v>
      </c>
      <c r="E296" s="261">
        <f t="shared" si="103"/>
        <v>8.745921121024347</v>
      </c>
      <c r="F296" s="258">
        <f t="shared" si="104"/>
        <v>8.4605046675319297E-3</v>
      </c>
      <c r="G296" s="225">
        <f t="shared" si="92"/>
        <v>81.927403600398691</v>
      </c>
      <c r="I296" s="225">
        <f t="shared" si="93"/>
        <v>5416</v>
      </c>
      <c r="J296" s="225">
        <f t="shared" si="99"/>
        <v>793</v>
      </c>
      <c r="K296" s="381">
        <v>76</v>
      </c>
      <c r="L296" s="443">
        <f t="shared" si="94"/>
        <v>50.571428571428569</v>
      </c>
      <c r="M296" s="388">
        <f t="shared" si="100"/>
        <v>45.2</v>
      </c>
      <c r="N296" s="227">
        <f t="shared" si="95"/>
        <v>78.886925910069309</v>
      </c>
      <c r="O296" s="233"/>
      <c r="P296" s="404"/>
      <c r="Q296" s="156">
        <f t="shared" si="96"/>
        <v>852.27963525835867</v>
      </c>
      <c r="R296" s="242">
        <f t="shared" si="97"/>
        <v>1.0400593471810089</v>
      </c>
      <c r="S296" s="394">
        <f t="shared" si="98"/>
        <v>1.0201729106628241</v>
      </c>
      <c r="T296" s="395">
        <v>456</v>
      </c>
      <c r="U296" s="396">
        <f t="shared" si="101"/>
        <v>61.485019539730786</v>
      </c>
      <c r="V296" s="225">
        <f t="shared" si="75"/>
        <v>50.071428571428569</v>
      </c>
    </row>
    <row r="297" spans="1:23" ht="15.75" customHeight="1" x14ac:dyDescent="0.25">
      <c r="A297" s="221">
        <f t="shared" si="91"/>
        <v>357</v>
      </c>
      <c r="B297" s="236">
        <v>44361</v>
      </c>
      <c r="C297" s="312">
        <v>39</v>
      </c>
      <c r="D297" s="258">
        <f t="shared" si="102"/>
        <v>6324</v>
      </c>
      <c r="E297" s="261">
        <f t="shared" si="103"/>
        <v>8.7521071983293623</v>
      </c>
      <c r="F297" s="258">
        <f t="shared" si="104"/>
        <v>7.6391471916516752E-3</v>
      </c>
      <c r="G297" s="225">
        <f t="shared" si="92"/>
        <v>90.736199103146035</v>
      </c>
      <c r="I297" s="225">
        <f t="shared" si="93"/>
        <v>5416</v>
      </c>
      <c r="J297" s="225">
        <f t="shared" si="99"/>
        <v>831</v>
      </c>
      <c r="K297" s="381">
        <v>77</v>
      </c>
      <c r="L297" s="443">
        <f t="shared" si="94"/>
        <v>46.428571428571431</v>
      </c>
      <c r="M297" s="388">
        <f t="shared" si="100"/>
        <v>44</v>
      </c>
      <c r="N297" s="227">
        <f t="shared" si="95"/>
        <v>81.868432702935664</v>
      </c>
      <c r="O297" s="233"/>
      <c r="P297" s="404"/>
      <c r="Q297" s="156">
        <f t="shared" si="96"/>
        <v>800</v>
      </c>
      <c r="R297" s="242">
        <f t="shared" si="97"/>
        <v>0.94812680115273773</v>
      </c>
      <c r="S297" s="394">
        <f t="shared" si="98"/>
        <v>0.97597597597597596</v>
      </c>
      <c r="T297" s="395">
        <v>457</v>
      </c>
      <c r="U297" s="396">
        <f t="shared" si="101"/>
        <v>56.44811115935736</v>
      </c>
      <c r="V297" s="225">
        <f t="shared" si="75"/>
        <v>47</v>
      </c>
    </row>
    <row r="298" spans="1:23" ht="15.75" customHeight="1" x14ac:dyDescent="0.25">
      <c r="A298" s="221">
        <f t="shared" si="91"/>
        <v>358</v>
      </c>
      <c r="B298" s="236">
        <v>44362</v>
      </c>
      <c r="C298" s="312">
        <v>49</v>
      </c>
      <c r="D298" s="258">
        <f t="shared" si="102"/>
        <v>6373</v>
      </c>
      <c r="E298" s="261">
        <f t="shared" si="103"/>
        <v>8.7598255953142949</v>
      </c>
      <c r="F298" s="258">
        <f t="shared" si="104"/>
        <v>6.7808339105080839E-3</v>
      </c>
      <c r="G298" s="225">
        <f t="shared" si="92"/>
        <v>102.22152462483898</v>
      </c>
      <c r="I298" s="225">
        <f t="shared" si="93"/>
        <v>5416</v>
      </c>
      <c r="J298" s="225">
        <f t="shared" si="99"/>
        <v>879</v>
      </c>
      <c r="K298" s="381">
        <v>78</v>
      </c>
      <c r="L298" s="443">
        <f t="shared" si="94"/>
        <v>47.285714285714285</v>
      </c>
      <c r="M298" s="388">
        <f t="shared" si="100"/>
        <v>44.2</v>
      </c>
      <c r="N298" s="227">
        <f t="shared" si="95"/>
        <v>91.628375776127896</v>
      </c>
      <c r="O298" s="233"/>
      <c r="P298" s="404"/>
      <c r="Q298" s="156">
        <f t="shared" si="96"/>
        <v>812.15805471124622</v>
      </c>
      <c r="R298" s="242">
        <f t="shared" si="97"/>
        <v>0.95702005730659023</v>
      </c>
      <c r="S298" s="394">
        <f t="shared" si="98"/>
        <v>0.98219584569732943</v>
      </c>
      <c r="T298" s="395">
        <v>458</v>
      </c>
      <c r="U298" s="396">
        <f t="shared" si="101"/>
        <v>57.490230134607032</v>
      </c>
      <c r="V298" s="225">
        <f t="shared" si="75"/>
        <v>47.714285714285715</v>
      </c>
    </row>
    <row r="299" spans="1:23" ht="15.75" customHeight="1" x14ac:dyDescent="0.25">
      <c r="A299" s="221">
        <f t="shared" si="91"/>
        <v>359</v>
      </c>
      <c r="B299" s="236">
        <v>44363</v>
      </c>
      <c r="C299" s="312">
        <v>40</v>
      </c>
      <c r="D299" s="258">
        <f t="shared" si="102"/>
        <v>6413</v>
      </c>
      <c r="E299" s="261">
        <f t="shared" si="103"/>
        <v>8.7660824591488637</v>
      </c>
      <c r="F299" s="258">
        <f t="shared" si="104"/>
        <v>6.3803749205316885E-3</v>
      </c>
      <c r="G299" s="225">
        <f t="shared" si="92"/>
        <v>108.63737463600087</v>
      </c>
      <c r="I299" s="225">
        <f t="shared" si="93"/>
        <v>5416</v>
      </c>
      <c r="J299" s="225">
        <f t="shared" si="99"/>
        <v>918</v>
      </c>
      <c r="K299" s="381">
        <v>79</v>
      </c>
      <c r="L299" s="443">
        <f t="shared" si="94"/>
        <v>42.714285714285715</v>
      </c>
      <c r="M299" s="388">
        <f t="shared" si="100"/>
        <v>48.2</v>
      </c>
      <c r="N299" s="227">
        <f t="shared" si="95"/>
        <v>100.53169945466196</v>
      </c>
      <c r="O299" s="233"/>
      <c r="P299" s="404"/>
      <c r="Q299" s="156">
        <f t="shared" si="96"/>
        <v>789.05775075987833</v>
      </c>
      <c r="R299" s="242">
        <f t="shared" si="97"/>
        <v>0.94468704512372637</v>
      </c>
      <c r="S299" s="394">
        <f t="shared" si="98"/>
        <v>0.85428571428571431</v>
      </c>
      <c r="T299" s="395">
        <v>459</v>
      </c>
      <c r="U299" s="396">
        <f t="shared" si="101"/>
        <v>51.932262266608774</v>
      </c>
      <c r="V299" s="225">
        <f t="shared" si="75"/>
        <v>46.357142857142854</v>
      </c>
    </row>
    <row r="300" spans="1:23" ht="15.75" customHeight="1" x14ac:dyDescent="0.25">
      <c r="A300" s="221">
        <f t="shared" si="91"/>
        <v>360</v>
      </c>
      <c r="B300" s="442">
        <v>44364</v>
      </c>
      <c r="C300" s="312">
        <v>81</v>
      </c>
      <c r="D300" s="258">
        <f t="shared" si="102"/>
        <v>6494</v>
      </c>
      <c r="E300" s="261">
        <f t="shared" si="103"/>
        <v>8.7786339526627906</v>
      </c>
      <c r="F300" s="258">
        <f t="shared" si="104"/>
        <v>6.4349694253571189E-3</v>
      </c>
      <c r="G300" s="225">
        <f t="shared" si="92"/>
        <v>107.71569136421779</v>
      </c>
      <c r="I300" s="225">
        <f t="shared" si="93"/>
        <v>5416</v>
      </c>
      <c r="J300" s="225">
        <f t="shared" si="99"/>
        <v>998</v>
      </c>
      <c r="K300" s="381">
        <v>80</v>
      </c>
      <c r="L300" s="421">
        <f t="shared" si="94"/>
        <v>49.285714285714285</v>
      </c>
      <c r="M300" s="388">
        <f t="shared" si="100"/>
        <v>49.5</v>
      </c>
      <c r="N300" s="227">
        <f t="shared" si="95"/>
        <v>106.19153020835255</v>
      </c>
      <c r="O300" s="233"/>
      <c r="P300" s="404"/>
      <c r="Q300" s="156">
        <f t="shared" si="96"/>
        <v>803.64741641337378</v>
      </c>
      <c r="R300" s="242">
        <f t="shared" si="97"/>
        <v>0.93758865248226952</v>
      </c>
      <c r="S300" s="394">
        <f t="shared" si="98"/>
        <v>1.0917721518987342</v>
      </c>
      <c r="T300" s="395">
        <v>460</v>
      </c>
      <c r="U300" s="396">
        <f t="shared" si="101"/>
        <v>59.921841076856275</v>
      </c>
      <c r="V300" s="225">
        <f t="shared" si="75"/>
        <v>47.214285714285715</v>
      </c>
    </row>
    <row r="301" spans="1:23" ht="15.75" customHeight="1" x14ac:dyDescent="0.25">
      <c r="A301" s="221">
        <f t="shared" si="91"/>
        <v>361</v>
      </c>
      <c r="B301" s="236">
        <v>44365</v>
      </c>
      <c r="C301" s="312">
        <v>88</v>
      </c>
      <c r="D301" s="258">
        <f t="shared" si="102"/>
        <v>6582</v>
      </c>
      <c r="E301" s="261">
        <f t="shared" si="103"/>
        <v>8.7920939295032845</v>
      </c>
      <c r="F301" s="258">
        <f t="shared" si="104"/>
        <v>7.7828339119000289E-3</v>
      </c>
      <c r="G301" s="225">
        <f t="shared" si="92"/>
        <v>89.061026922354912</v>
      </c>
      <c r="I301" s="225">
        <f t="shared" si="93"/>
        <v>5416</v>
      </c>
      <c r="J301" s="225">
        <f t="shared" si="99"/>
        <v>1085</v>
      </c>
      <c r="K301" s="381">
        <v>81</v>
      </c>
      <c r="L301" s="443">
        <f t="shared" si="94"/>
        <v>50.714285714285715</v>
      </c>
      <c r="M301" s="388">
        <f t="shared" si="100"/>
        <v>54</v>
      </c>
      <c r="N301" s="227">
        <f t="shared" si="95"/>
        <v>101.80469764085785</v>
      </c>
      <c r="O301" s="233"/>
      <c r="P301" s="404"/>
      <c r="Q301" s="156">
        <f t="shared" si="96"/>
        <v>848.63221884498489</v>
      </c>
      <c r="R301" s="242">
        <f t="shared" si="97"/>
        <v>1.005763688760807</v>
      </c>
      <c r="S301" s="394">
        <f t="shared" si="98"/>
        <v>1.0349854227405249</v>
      </c>
      <c r="T301" s="395">
        <v>461</v>
      </c>
      <c r="U301" s="396">
        <f t="shared" si="101"/>
        <v>61.658706035605732</v>
      </c>
      <c r="V301" s="225">
        <f t="shared" si="75"/>
        <v>49.857142857142854</v>
      </c>
    </row>
    <row r="302" spans="1:23" ht="15.75" customHeight="1" x14ac:dyDescent="0.25">
      <c r="A302" s="221">
        <f t="shared" si="91"/>
        <v>362</v>
      </c>
      <c r="B302" s="236">
        <v>44366</v>
      </c>
      <c r="C302" s="312">
        <v>36</v>
      </c>
      <c r="D302" s="258">
        <f t="shared" si="102"/>
        <v>6618</v>
      </c>
      <c r="E302" s="261">
        <f t="shared" si="103"/>
        <v>8.7975484884815582</v>
      </c>
      <c r="F302" s="258">
        <f t="shared" si="104"/>
        <v>9.0594257881419105E-3</v>
      </c>
      <c r="G302" s="225">
        <f t="shared" si="92"/>
        <v>76.511160505031285</v>
      </c>
      <c r="I302" s="225">
        <f t="shared" si="93"/>
        <v>5416</v>
      </c>
      <c r="J302" s="225">
        <f t="shared" si="99"/>
        <v>1120</v>
      </c>
      <c r="K302" s="381">
        <v>82</v>
      </c>
      <c r="L302" s="443">
        <f t="shared" si="94"/>
        <v>47.571428571428569</v>
      </c>
      <c r="M302" s="388">
        <f t="shared" si="100"/>
        <v>50.4</v>
      </c>
      <c r="N302" s="227">
        <f t="shared" si="95"/>
        <v>91.095959597201329</v>
      </c>
      <c r="O302" s="233"/>
      <c r="P302" s="404"/>
      <c r="Q302" s="156">
        <f t="shared" si="96"/>
        <v>835.258358662614</v>
      </c>
      <c r="R302" s="242">
        <f t="shared" si="97"/>
        <v>1.0299850074962518</v>
      </c>
      <c r="S302" s="394">
        <f t="shared" si="98"/>
        <v>0.94067796610169496</v>
      </c>
      <c r="T302" s="395">
        <v>462</v>
      </c>
      <c r="U302" s="396">
        <f t="shared" si="101"/>
        <v>57.837603126356925</v>
      </c>
      <c r="V302" s="225">
        <f t="shared" si="75"/>
        <v>49.071428571428569</v>
      </c>
    </row>
    <row r="303" spans="1:23" ht="15.75" customHeight="1" x14ac:dyDescent="0.25">
      <c r="A303" s="221">
        <f t="shared" si="91"/>
        <v>363</v>
      </c>
      <c r="B303" s="236">
        <v>44367</v>
      </c>
      <c r="C303" s="312">
        <v>0</v>
      </c>
      <c r="D303" s="258">
        <f t="shared" si="102"/>
        <v>6618</v>
      </c>
      <c r="E303" s="261">
        <f t="shared" si="103"/>
        <v>8.7975484884815582</v>
      </c>
      <c r="F303" s="258">
        <f t="shared" si="104"/>
        <v>8.4921831123405365E-3</v>
      </c>
      <c r="G303" s="225">
        <f t="shared" si="92"/>
        <v>81.621789284393628</v>
      </c>
      <c r="I303" s="225">
        <f t="shared" si="93"/>
        <v>5416</v>
      </c>
      <c r="J303" s="225">
        <f t="shared" si="99"/>
        <v>1119</v>
      </c>
      <c r="K303" s="381">
        <v>83</v>
      </c>
      <c r="L303" s="443">
        <f t="shared" si="94"/>
        <v>47.571428571428569</v>
      </c>
      <c r="M303" s="388">
        <f t="shared" si="100"/>
        <v>46.9</v>
      </c>
      <c r="N303" s="227">
        <f t="shared" si="95"/>
        <v>82.397992237259942</v>
      </c>
      <c r="O303" s="233"/>
      <c r="P303" s="404"/>
      <c r="Q303" s="156">
        <f t="shared" si="96"/>
        <v>835.258358662614</v>
      </c>
      <c r="R303" s="242">
        <f t="shared" si="97"/>
        <v>1.0299850074962518</v>
      </c>
      <c r="S303" s="394">
        <f t="shared" si="98"/>
        <v>0.94067796610169496</v>
      </c>
      <c r="T303" s="395">
        <v>463</v>
      </c>
      <c r="U303" s="396">
        <f t="shared" si="101"/>
        <v>57.837603126356925</v>
      </c>
      <c r="V303" s="225">
        <f>AVERAGE(C290:C303)</f>
        <v>49.071428571428569</v>
      </c>
    </row>
    <row r="304" spans="1:23" ht="15.75" customHeight="1" x14ac:dyDescent="0.25">
      <c r="A304" s="221">
        <f t="shared" si="91"/>
        <v>364</v>
      </c>
      <c r="B304" s="236">
        <v>44368</v>
      </c>
      <c r="C304" s="312">
        <v>48</v>
      </c>
      <c r="D304" s="258">
        <f t="shared" si="102"/>
        <v>6666</v>
      </c>
      <c r="E304" s="261">
        <f t="shared" si="103"/>
        <v>8.8047752588676857</v>
      </c>
      <c r="F304" s="258">
        <f t="shared" si="104"/>
        <v>7.7391280408688956E-3</v>
      </c>
      <c r="G304" s="225">
        <f t="shared" si="92"/>
        <v>89.56398923749083</v>
      </c>
      <c r="I304" s="225">
        <f t="shared" si="93"/>
        <v>5416</v>
      </c>
      <c r="J304" s="225">
        <f t="shared" si="99"/>
        <v>1166</v>
      </c>
      <c r="K304" s="381">
        <v>84</v>
      </c>
      <c r="L304" s="443">
        <f t="shared" si="94"/>
        <v>48.857142857142854</v>
      </c>
      <c r="M304" s="388">
        <f t="shared" si="100"/>
        <v>43.9</v>
      </c>
      <c r="N304" s="227">
        <f t="shared" si="95"/>
        <v>82.565646342305243</v>
      </c>
      <c r="O304" s="233"/>
      <c r="P304" s="404"/>
      <c r="Q304" s="156">
        <f t="shared" si="96"/>
        <v>810.94224924012155</v>
      </c>
      <c r="R304" s="242">
        <f t="shared" si="97"/>
        <v>0.98522895125553911</v>
      </c>
      <c r="S304" s="394">
        <f t="shared" si="98"/>
        <v>1.0523076923076924</v>
      </c>
      <c r="T304" s="395">
        <v>464</v>
      </c>
      <c r="U304" s="396">
        <f t="shared" si="101"/>
        <v>59.400781589231435</v>
      </c>
      <c r="V304" s="225">
        <f>AVERAGE(C291:C304)</f>
        <v>47.642857142857146</v>
      </c>
    </row>
    <row r="305" spans="1:22" ht="15.75" customHeight="1" x14ac:dyDescent="0.25">
      <c r="A305" s="221">
        <f t="shared" ref="A305:A311" si="105">A304+(B305-B304)</f>
        <v>365</v>
      </c>
      <c r="B305" s="236">
        <v>44369</v>
      </c>
      <c r="C305" s="312">
        <v>10</v>
      </c>
      <c r="D305" s="258">
        <f t="shared" ref="D305:D311" si="106">C305+D304</f>
        <v>6676</v>
      </c>
      <c r="E305" s="261">
        <f t="shared" ref="E305:E311" si="107">LN(D305)</f>
        <v>8.8062742847817255</v>
      </c>
      <c r="F305" s="258">
        <f t="shared" ref="F305:F311" si="108">SLOPE(E299:E305,A299:A305)</f>
        <v>6.3683088673803312E-3</v>
      </c>
      <c r="G305" s="225">
        <f t="shared" ref="G305:G311" si="109">LN(2)/F305</f>
        <v>108.84321018259254</v>
      </c>
      <c r="I305" s="225">
        <f t="shared" ref="I305:I311" si="110">I304+H305</f>
        <v>5416</v>
      </c>
      <c r="J305" s="225">
        <f t="shared" ref="J305:J311" si="111">D305-I305-K305</f>
        <v>1175</v>
      </c>
      <c r="K305" s="381">
        <v>85</v>
      </c>
      <c r="L305" s="443">
        <f t="shared" ref="L305:L311" si="112">AVERAGE(C299:C305)</f>
        <v>43.285714285714285</v>
      </c>
      <c r="M305" s="388">
        <f t="shared" ref="M305:M311" si="113">AVERAGE(C296:C305)</f>
        <v>39.1</v>
      </c>
      <c r="N305" s="227">
        <f t="shared" ref="N305:N311" si="114">AVERAGE(G303:G305)</f>
        <v>93.342996234825662</v>
      </c>
      <c r="O305" s="233"/>
      <c r="P305" s="404"/>
      <c r="Q305" s="156">
        <f t="shared" ref="Q305:Q311" si="115">SUM(C292:C305)/82250*100000</f>
        <v>770.82066869300911</v>
      </c>
      <c r="R305" s="242">
        <f t="shared" ref="R305:R311" si="116">SUM(C292:C305)/SUM(C278:C291)</f>
        <v>0.88055555555555554</v>
      </c>
      <c r="S305" s="394">
        <f t="shared" ref="S305:S311" si="117">SUM(C299:C305)/SUM(C292:C298)</f>
        <v>0.9154078549848943</v>
      </c>
      <c r="T305" s="395">
        <v>465</v>
      </c>
      <c r="U305" s="396">
        <f t="shared" ref="U305:U311" si="118">L305/82250*100000</f>
        <v>52.627008250108553</v>
      </c>
      <c r="V305" s="225">
        <f t="shared" ref="V305:V311" si="119">AVERAGE(C292:C305)</f>
        <v>45.285714285714285</v>
      </c>
    </row>
    <row r="306" spans="1:22" ht="15.75" customHeight="1" x14ac:dyDescent="0.25">
      <c r="A306" s="221">
        <f t="shared" si="105"/>
        <v>366</v>
      </c>
      <c r="B306" s="236">
        <v>44370</v>
      </c>
      <c r="C306" s="312">
        <v>31</v>
      </c>
      <c r="D306" s="258">
        <f t="shared" si="106"/>
        <v>6707</v>
      </c>
      <c r="E306" s="261">
        <f t="shared" si="107"/>
        <v>8.8109070360997368</v>
      </c>
      <c r="F306" s="258">
        <f t="shared" si="108"/>
        <v>4.7288118304945771E-3</v>
      </c>
      <c r="G306" s="225">
        <f t="shared" si="109"/>
        <v>146.57956488986588</v>
      </c>
      <c r="I306" s="225">
        <f t="shared" si="110"/>
        <v>5416</v>
      </c>
      <c r="J306" s="225">
        <f t="shared" si="111"/>
        <v>1205</v>
      </c>
      <c r="K306" s="381">
        <v>86</v>
      </c>
      <c r="L306" s="443">
        <f t="shared" si="112"/>
        <v>42</v>
      </c>
      <c r="M306" s="388">
        <f t="shared" si="113"/>
        <v>42.2</v>
      </c>
      <c r="N306" s="227">
        <f t="shared" si="114"/>
        <v>114.99558810331642</v>
      </c>
      <c r="O306" s="233"/>
      <c r="P306" s="404"/>
      <c r="Q306" s="156">
        <f t="shared" si="115"/>
        <v>720.97264437689967</v>
      </c>
      <c r="R306" s="242">
        <f t="shared" si="116"/>
        <v>0.78026315789473688</v>
      </c>
      <c r="S306" s="394">
        <f t="shared" si="117"/>
        <v>0.98327759197324416</v>
      </c>
      <c r="T306" s="395">
        <v>466</v>
      </c>
      <c r="U306" s="396">
        <f t="shared" si="118"/>
        <v>51.063829787234042</v>
      </c>
      <c r="V306" s="225">
        <f t="shared" si="119"/>
        <v>42.357142857142854</v>
      </c>
    </row>
    <row r="307" spans="1:22" ht="15.75" customHeight="1" x14ac:dyDescent="0.25">
      <c r="A307" s="221">
        <f t="shared" si="105"/>
        <v>367</v>
      </c>
      <c r="B307" s="442">
        <v>44371</v>
      </c>
      <c r="C307" s="312">
        <v>95</v>
      </c>
      <c r="D307" s="258">
        <f t="shared" si="106"/>
        <v>6802</v>
      </c>
      <c r="E307" s="261">
        <f t="shared" si="107"/>
        <v>8.8249719655671406</v>
      </c>
      <c r="F307" s="258">
        <f t="shared" si="108"/>
        <v>4.788464276003308E-3</v>
      </c>
      <c r="G307" s="225">
        <f t="shared" si="109"/>
        <v>144.75354531379747</v>
      </c>
      <c r="I307" s="225">
        <f t="shared" si="110"/>
        <v>5416</v>
      </c>
      <c r="J307" s="225">
        <f t="shared" si="111"/>
        <v>1299</v>
      </c>
      <c r="K307" s="381">
        <v>87</v>
      </c>
      <c r="L307" s="421">
        <f t="shared" si="112"/>
        <v>44</v>
      </c>
      <c r="M307" s="388">
        <f t="shared" si="113"/>
        <v>47.8</v>
      </c>
      <c r="N307" s="227">
        <f t="shared" si="114"/>
        <v>133.39210679541864</v>
      </c>
      <c r="O307" s="233"/>
      <c r="P307" s="404"/>
      <c r="Q307" s="156">
        <f t="shared" si="115"/>
        <v>793.92097264437689</v>
      </c>
      <c r="R307" s="242">
        <f t="shared" si="116"/>
        <v>0.85471204188481675</v>
      </c>
      <c r="S307" s="394">
        <f t="shared" si="117"/>
        <v>0.89275362318840579</v>
      </c>
      <c r="T307" s="395">
        <v>467</v>
      </c>
      <c r="U307" s="396">
        <f t="shared" si="118"/>
        <v>53.495440729483285</v>
      </c>
      <c r="V307" s="225">
        <f t="shared" si="119"/>
        <v>46.642857142857146</v>
      </c>
    </row>
    <row r="308" spans="1:22" ht="15.75" customHeight="1" x14ac:dyDescent="0.25">
      <c r="A308" s="221">
        <f t="shared" si="105"/>
        <v>368</v>
      </c>
      <c r="B308" s="236">
        <v>44372</v>
      </c>
      <c r="C308" s="312">
        <v>30</v>
      </c>
      <c r="D308" s="258">
        <f t="shared" si="106"/>
        <v>6832</v>
      </c>
      <c r="E308" s="261">
        <f t="shared" si="107"/>
        <v>8.8293727354684055</v>
      </c>
      <c r="F308" s="258">
        <f t="shared" si="108"/>
        <v>5.5875525844199126E-3</v>
      </c>
      <c r="G308" s="225">
        <f t="shared" si="109"/>
        <v>124.05201921368698</v>
      </c>
      <c r="I308" s="225">
        <f t="shared" si="110"/>
        <v>5416</v>
      </c>
      <c r="J308" s="225">
        <f t="shared" si="111"/>
        <v>1328</v>
      </c>
      <c r="K308" s="381">
        <v>88</v>
      </c>
      <c r="L308" s="443">
        <f t="shared" si="112"/>
        <v>35.714285714285715</v>
      </c>
      <c r="M308" s="388">
        <f t="shared" si="113"/>
        <v>45.9</v>
      </c>
      <c r="N308" s="227">
        <f t="shared" si="114"/>
        <v>138.46170980578344</v>
      </c>
      <c r="O308" s="233"/>
      <c r="P308" s="404"/>
      <c r="Q308" s="156">
        <f t="shared" si="115"/>
        <v>735.56231003039511</v>
      </c>
      <c r="R308" s="242">
        <f t="shared" si="116"/>
        <v>0.84733893557422968</v>
      </c>
      <c r="S308" s="394">
        <f t="shared" si="117"/>
        <v>0.70422535211267601</v>
      </c>
      <c r="T308" s="395">
        <v>468</v>
      </c>
      <c r="U308" s="396">
        <f t="shared" si="118"/>
        <v>43.421623968736434</v>
      </c>
      <c r="V308" s="225">
        <f t="shared" si="119"/>
        <v>43.214285714285715</v>
      </c>
    </row>
    <row r="309" spans="1:22" ht="15.75" customHeight="1" x14ac:dyDescent="0.25">
      <c r="A309" s="221">
        <f t="shared" si="105"/>
        <v>369</v>
      </c>
      <c r="B309" s="236">
        <v>44373</v>
      </c>
      <c r="C309" s="312">
        <v>57</v>
      </c>
      <c r="D309" s="258">
        <f t="shared" si="106"/>
        <v>6889</v>
      </c>
      <c r="E309" s="261">
        <f t="shared" si="107"/>
        <v>8.8376812155931965</v>
      </c>
      <c r="F309" s="258">
        <f t="shared" si="108"/>
        <v>6.724671975777482E-3</v>
      </c>
      <c r="G309" s="225">
        <f t="shared" si="109"/>
        <v>103.07524040677183</v>
      </c>
      <c r="I309" s="225">
        <f t="shared" si="110"/>
        <v>5416</v>
      </c>
      <c r="J309" s="225">
        <f t="shared" si="111"/>
        <v>1384</v>
      </c>
      <c r="K309" s="381">
        <v>89</v>
      </c>
      <c r="L309" s="443">
        <f t="shared" si="112"/>
        <v>38.714285714285715</v>
      </c>
      <c r="M309" s="388">
        <f t="shared" si="113"/>
        <v>47.6</v>
      </c>
      <c r="N309" s="227">
        <f t="shared" si="114"/>
        <v>123.96026831141876</v>
      </c>
      <c r="O309" s="233"/>
      <c r="P309" s="404"/>
      <c r="Q309" s="156">
        <f t="shared" si="115"/>
        <v>734.34650455927056</v>
      </c>
      <c r="R309" s="242">
        <f t="shared" si="116"/>
        <v>0.86162624821683309</v>
      </c>
      <c r="S309" s="394">
        <f t="shared" si="117"/>
        <v>0.81381381381381379</v>
      </c>
      <c r="T309" s="395">
        <v>469</v>
      </c>
      <c r="U309" s="396">
        <f t="shared" si="118"/>
        <v>47.069040382110295</v>
      </c>
      <c r="V309" s="225">
        <f t="shared" si="119"/>
        <v>43.142857142857146</v>
      </c>
    </row>
    <row r="310" spans="1:22" ht="15.75" customHeight="1" x14ac:dyDescent="0.25">
      <c r="A310" s="221">
        <f t="shared" si="105"/>
        <v>370</v>
      </c>
      <c r="B310" s="236">
        <v>44374</v>
      </c>
      <c r="C310" s="312">
        <v>0</v>
      </c>
      <c r="D310" s="258">
        <f t="shared" si="106"/>
        <v>6889</v>
      </c>
      <c r="E310" s="261">
        <f t="shared" si="107"/>
        <v>8.8376812155931965</v>
      </c>
      <c r="F310" s="258">
        <f t="shared" si="108"/>
        <v>6.4284796845765413E-3</v>
      </c>
      <c r="G310" s="225">
        <f t="shared" si="109"/>
        <v>107.82443354732395</v>
      </c>
      <c r="I310" s="225">
        <f t="shared" si="110"/>
        <v>5416</v>
      </c>
      <c r="J310" s="225">
        <f t="shared" si="111"/>
        <v>1384</v>
      </c>
      <c r="K310" s="381">
        <v>89</v>
      </c>
      <c r="L310" s="443">
        <f t="shared" si="112"/>
        <v>38.714285714285715</v>
      </c>
      <c r="M310" s="388">
        <f t="shared" si="113"/>
        <v>39.5</v>
      </c>
      <c r="N310" s="227">
        <f t="shared" si="114"/>
        <v>111.65056438926092</v>
      </c>
      <c r="O310" s="233"/>
      <c r="P310" s="404"/>
      <c r="Q310" s="156">
        <f t="shared" si="115"/>
        <v>734.34650455927056</v>
      </c>
      <c r="R310" s="242">
        <f t="shared" si="116"/>
        <v>0.86162624821683309</v>
      </c>
      <c r="S310" s="394">
        <f t="shared" si="117"/>
        <v>0.81381381381381379</v>
      </c>
      <c r="T310" s="395">
        <v>470</v>
      </c>
      <c r="U310" s="396">
        <f t="shared" si="118"/>
        <v>47.069040382110295</v>
      </c>
      <c r="V310" s="225">
        <f t="shared" si="119"/>
        <v>43.142857142857146</v>
      </c>
    </row>
    <row r="311" spans="1:22" ht="15.75" customHeight="1" x14ac:dyDescent="0.25">
      <c r="A311" s="221">
        <f t="shared" si="105"/>
        <v>371</v>
      </c>
      <c r="B311" s="236">
        <v>44375</v>
      </c>
      <c r="C311" s="312">
        <v>46</v>
      </c>
      <c r="D311" s="258">
        <f t="shared" si="106"/>
        <v>6935</v>
      </c>
      <c r="E311" s="261">
        <f t="shared" si="107"/>
        <v>8.8443363327489326</v>
      </c>
      <c r="F311" s="258">
        <f t="shared" si="108"/>
        <v>6.4444197469498855E-3</v>
      </c>
      <c r="G311" s="225">
        <f t="shared" si="109"/>
        <v>107.55773332238464</v>
      </c>
      <c r="I311" s="225">
        <f t="shared" si="110"/>
        <v>5416</v>
      </c>
      <c r="J311" s="225">
        <f t="shared" si="111"/>
        <v>1430</v>
      </c>
      <c r="K311" s="381">
        <v>89</v>
      </c>
      <c r="L311" s="443">
        <f t="shared" si="112"/>
        <v>38.428571428571431</v>
      </c>
      <c r="M311" s="388">
        <f t="shared" si="113"/>
        <v>35.299999999999997</v>
      </c>
      <c r="N311" s="227">
        <f t="shared" si="114"/>
        <v>106.15246909216013</v>
      </c>
      <c r="O311" s="233"/>
      <c r="P311" s="404"/>
      <c r="Q311" s="156">
        <f t="shared" si="115"/>
        <v>742.85714285714289</v>
      </c>
      <c r="R311" s="242">
        <f t="shared" si="116"/>
        <v>0.9285714285714286</v>
      </c>
      <c r="S311" s="394">
        <f t="shared" si="117"/>
        <v>0.78654970760233922</v>
      </c>
      <c r="T311" s="395">
        <v>471</v>
      </c>
      <c r="U311" s="396">
        <f t="shared" si="118"/>
        <v>46.721667390360402</v>
      </c>
      <c r="V311" s="225">
        <f t="shared" si="119"/>
        <v>43.642857142857146</v>
      </c>
    </row>
    <row r="312" spans="1:22" ht="15.75" customHeight="1" x14ac:dyDescent="0.25">
      <c r="A312" s="221">
        <f t="shared" ref="A312:A318" si="120">A311+(B312-B311)</f>
        <v>372</v>
      </c>
      <c r="B312" s="236">
        <v>44376</v>
      </c>
      <c r="C312" s="312">
        <v>66</v>
      </c>
      <c r="D312" s="258">
        <f t="shared" ref="D312:D318" si="121">C312+D311</f>
        <v>7001</v>
      </c>
      <c r="E312" s="261">
        <f t="shared" ref="E312:E318" si="122">LN(D312)</f>
        <v>8.8538082749771974</v>
      </c>
      <c r="F312" s="258">
        <f t="shared" ref="F312:F318" si="123">SLOPE(E306:E312,A306:A312)</f>
        <v>6.2764618257413118E-3</v>
      </c>
      <c r="G312" s="225">
        <f t="shared" ref="G312:G318" si="124">LN(2)/F312</f>
        <v>110.4359748859108</v>
      </c>
      <c r="I312" s="225">
        <f t="shared" ref="I312:I317" si="125">I311+H312</f>
        <v>5416</v>
      </c>
      <c r="J312" s="225">
        <f t="shared" ref="J312:J318" si="126">D312-I312-K312</f>
        <v>1496</v>
      </c>
      <c r="K312" s="381">
        <v>89</v>
      </c>
      <c r="L312" s="443">
        <f t="shared" ref="L312:L318" si="127">AVERAGE(C306:C312)</f>
        <v>46.428571428571431</v>
      </c>
      <c r="M312" s="388">
        <f t="shared" ref="M312:M318" si="128">AVERAGE(C303:C312)</f>
        <v>38.299999999999997</v>
      </c>
      <c r="N312" s="227">
        <f t="shared" ref="N312:N318" si="129">AVERAGE(G310:G312)</f>
        <v>108.60604725187312</v>
      </c>
      <c r="O312" s="233"/>
      <c r="P312" s="404"/>
      <c r="Q312" s="156">
        <f t="shared" ref="Q312:Q318" si="130">SUM(C299:C312)/82250*100000</f>
        <v>763.52583586626145</v>
      </c>
      <c r="R312" s="242">
        <f t="shared" ref="R312:R318" si="131">SUM(C299:C312)/SUM(C285:C298)</f>
        <v>0.94011976047904189</v>
      </c>
      <c r="S312" s="394">
        <f t="shared" ref="S312:S318" si="132">SUM(C306:C312)/SUM(C299:C305)</f>
        <v>1.0726072607260726</v>
      </c>
      <c r="T312" s="395">
        <v>472</v>
      </c>
      <c r="U312" s="396">
        <f t="shared" ref="U312:U318" si="133">L312/82250*100000</f>
        <v>56.44811115935736</v>
      </c>
      <c r="V312" s="225">
        <f t="shared" ref="V312:V318" si="134">AVERAGE(C299:C312)</f>
        <v>44.857142857142854</v>
      </c>
    </row>
    <row r="313" spans="1:22" ht="15.75" customHeight="1" x14ac:dyDescent="0.25">
      <c r="A313" s="221">
        <f t="shared" si="120"/>
        <v>373</v>
      </c>
      <c r="B313" s="236">
        <v>44377</v>
      </c>
      <c r="C313" s="312">
        <v>64</v>
      </c>
      <c r="D313" s="258">
        <f t="shared" si="121"/>
        <v>7065</v>
      </c>
      <c r="E313" s="261">
        <f t="shared" si="122"/>
        <v>8.8629082951186273</v>
      </c>
      <c r="F313" s="258">
        <f t="shared" si="123"/>
        <v>6.0476851724207137E-3</v>
      </c>
      <c r="G313" s="225">
        <f t="shared" si="124"/>
        <v>114.61363493604256</v>
      </c>
      <c r="I313" s="225">
        <f t="shared" si="125"/>
        <v>5416</v>
      </c>
      <c r="J313" s="225">
        <f t="shared" si="126"/>
        <v>1560</v>
      </c>
      <c r="K313" s="381">
        <v>89</v>
      </c>
      <c r="L313" s="443">
        <f t="shared" si="127"/>
        <v>51.142857142857146</v>
      </c>
      <c r="M313" s="388">
        <f t="shared" si="128"/>
        <v>44.7</v>
      </c>
      <c r="N313" s="227">
        <f t="shared" si="129"/>
        <v>110.86911438144598</v>
      </c>
      <c r="O313" s="233"/>
      <c r="P313" s="404"/>
      <c r="Q313" s="156">
        <f t="shared" si="130"/>
        <v>792.70516717325233</v>
      </c>
      <c r="R313" s="242">
        <f t="shared" si="131"/>
        <v>1.00462249614792</v>
      </c>
      <c r="S313" s="394">
        <f t="shared" si="132"/>
        <v>1.217687074829932</v>
      </c>
      <c r="T313" s="395">
        <v>473</v>
      </c>
      <c r="U313" s="396">
        <f t="shared" si="133"/>
        <v>62.179765523230571</v>
      </c>
      <c r="V313" s="225">
        <f t="shared" si="134"/>
        <v>46.571428571428569</v>
      </c>
    </row>
    <row r="314" spans="1:22" ht="15.75" customHeight="1" x14ac:dyDescent="0.25">
      <c r="A314" s="221">
        <f t="shared" si="120"/>
        <v>374</v>
      </c>
      <c r="B314" s="442">
        <v>44378</v>
      </c>
      <c r="C314" s="312">
        <v>30</v>
      </c>
      <c r="D314" s="258">
        <f t="shared" si="121"/>
        <v>7095</v>
      </c>
      <c r="E314" s="261">
        <f t="shared" si="122"/>
        <v>8.8671455895941431</v>
      </c>
      <c r="F314" s="258">
        <f t="shared" si="123"/>
        <v>6.4249921718598302E-3</v>
      </c>
      <c r="G314" s="225">
        <f t="shared" si="124"/>
        <v>107.88296110239482</v>
      </c>
      <c r="I314" s="225">
        <f t="shared" si="125"/>
        <v>5416</v>
      </c>
      <c r="J314" s="225">
        <f t="shared" si="126"/>
        <v>1590</v>
      </c>
      <c r="K314" s="381">
        <v>89</v>
      </c>
      <c r="L314" s="421">
        <f t="shared" si="127"/>
        <v>41.857142857142854</v>
      </c>
      <c r="M314" s="388">
        <f t="shared" si="128"/>
        <v>42.9</v>
      </c>
      <c r="N314" s="227">
        <f t="shared" si="129"/>
        <v>110.97752364144939</v>
      </c>
      <c r="O314" s="233"/>
      <c r="P314" s="404"/>
      <c r="Q314" s="156">
        <f t="shared" si="130"/>
        <v>730.69908814589667</v>
      </c>
      <c r="R314" s="242">
        <f t="shared" si="131"/>
        <v>0.90922844175491679</v>
      </c>
      <c r="S314" s="394">
        <f t="shared" si="132"/>
        <v>0.95129870129870131</v>
      </c>
      <c r="T314" s="395">
        <v>474</v>
      </c>
      <c r="U314" s="396">
        <f t="shared" si="133"/>
        <v>50.890143291359088</v>
      </c>
      <c r="V314" s="225">
        <f t="shared" si="134"/>
        <v>42.928571428571431</v>
      </c>
    </row>
    <row r="315" spans="1:22" ht="15.75" customHeight="1" x14ac:dyDescent="0.25">
      <c r="A315" s="221">
        <f t="shared" si="120"/>
        <v>375</v>
      </c>
      <c r="B315" s="236">
        <v>44379</v>
      </c>
      <c r="C315" s="312">
        <v>96</v>
      </c>
      <c r="D315" s="258">
        <f t="shared" si="121"/>
        <v>7191</v>
      </c>
      <c r="E315" s="261">
        <f t="shared" si="122"/>
        <v>8.8805855231024946</v>
      </c>
      <c r="F315" s="258">
        <f t="shared" si="123"/>
        <v>7.3647726035529337E-3</v>
      </c>
      <c r="G315" s="225">
        <f t="shared" si="124"/>
        <v>94.116576012890789</v>
      </c>
      <c r="I315" s="225">
        <f t="shared" si="125"/>
        <v>5416</v>
      </c>
      <c r="J315" s="225">
        <f t="shared" si="126"/>
        <v>1686</v>
      </c>
      <c r="K315" s="381">
        <v>89</v>
      </c>
      <c r="L315" s="421">
        <f t="shared" si="127"/>
        <v>51.285714285714285</v>
      </c>
      <c r="M315" s="388">
        <f t="shared" si="128"/>
        <v>51.5</v>
      </c>
      <c r="N315" s="227">
        <f t="shared" si="129"/>
        <v>105.53772401710938</v>
      </c>
      <c r="O315" s="233"/>
      <c r="P315" s="404"/>
      <c r="Q315" s="156">
        <f t="shared" si="130"/>
        <v>740.42553191489355</v>
      </c>
      <c r="R315" s="242">
        <f t="shared" si="131"/>
        <v>0.8724928366762178</v>
      </c>
      <c r="S315" s="394">
        <f t="shared" si="132"/>
        <v>1.4359999999999999</v>
      </c>
      <c r="T315" s="395">
        <v>475</v>
      </c>
      <c r="U315" s="396">
        <f t="shared" si="133"/>
        <v>62.353452019105518</v>
      </c>
      <c r="V315" s="225">
        <f t="shared" si="134"/>
        <v>43.5</v>
      </c>
    </row>
    <row r="316" spans="1:22" ht="15.75" customHeight="1" x14ac:dyDescent="0.25">
      <c r="A316" s="221">
        <f t="shared" si="120"/>
        <v>376</v>
      </c>
      <c r="B316" s="236">
        <v>44380</v>
      </c>
      <c r="C316" s="312">
        <v>47</v>
      </c>
      <c r="D316" s="258">
        <f t="shared" si="121"/>
        <v>7238</v>
      </c>
      <c r="E316" s="261">
        <f t="shared" si="122"/>
        <v>8.8871002041236871</v>
      </c>
      <c r="F316" s="258">
        <f t="shared" si="123"/>
        <v>8.3604521755550488E-3</v>
      </c>
      <c r="G316" s="225">
        <f t="shared" si="124"/>
        <v>82.907857853265853</v>
      </c>
      <c r="I316" s="225">
        <f t="shared" si="125"/>
        <v>5416</v>
      </c>
      <c r="J316" s="225">
        <f t="shared" si="126"/>
        <v>1733</v>
      </c>
      <c r="K316" s="381">
        <v>89</v>
      </c>
      <c r="L316" s="421">
        <f t="shared" si="127"/>
        <v>49.857142857142854</v>
      </c>
      <c r="M316" s="388">
        <f t="shared" si="128"/>
        <v>53.1</v>
      </c>
      <c r="N316" s="227">
        <f t="shared" si="129"/>
        <v>94.969131656183819</v>
      </c>
      <c r="O316" s="233"/>
      <c r="P316" s="404"/>
      <c r="Q316" s="156">
        <f t="shared" si="130"/>
        <v>753.79939209726444</v>
      </c>
      <c r="R316" s="242">
        <f t="shared" si="131"/>
        <v>0.90247452692867536</v>
      </c>
      <c r="S316" s="394">
        <f t="shared" si="132"/>
        <v>1.2878228782287824</v>
      </c>
      <c r="T316" s="395">
        <v>476</v>
      </c>
      <c r="U316" s="396">
        <f t="shared" si="133"/>
        <v>60.616587060356061</v>
      </c>
      <c r="V316" s="225">
        <f t="shared" si="134"/>
        <v>44.285714285714285</v>
      </c>
    </row>
    <row r="317" spans="1:22" ht="15.75" customHeight="1" x14ac:dyDescent="0.25">
      <c r="A317" s="221">
        <f t="shared" si="120"/>
        <v>377</v>
      </c>
      <c r="B317" s="236">
        <v>44381</v>
      </c>
      <c r="C317" s="312">
        <v>0</v>
      </c>
      <c r="D317" s="258">
        <f t="shared" si="121"/>
        <v>7238</v>
      </c>
      <c r="E317" s="261">
        <f t="shared" si="122"/>
        <v>8.8871002041236871</v>
      </c>
      <c r="F317" s="258">
        <f t="shared" si="123"/>
        <v>7.5911678714682173E-3</v>
      </c>
      <c r="G317" s="225">
        <f t="shared" si="124"/>
        <v>91.30968940433705</v>
      </c>
      <c r="I317" s="225">
        <f t="shared" si="125"/>
        <v>5416</v>
      </c>
      <c r="J317" s="225">
        <f t="shared" si="126"/>
        <v>1732</v>
      </c>
      <c r="K317" s="381">
        <v>90</v>
      </c>
      <c r="L317" s="421">
        <f t="shared" si="127"/>
        <v>49.857142857142854</v>
      </c>
      <c r="M317" s="388">
        <f t="shared" si="128"/>
        <v>43.6</v>
      </c>
      <c r="N317" s="227">
        <f t="shared" si="129"/>
        <v>89.444707756831235</v>
      </c>
      <c r="O317" s="233"/>
      <c r="P317" s="404"/>
      <c r="Q317" s="156">
        <f t="shared" si="130"/>
        <v>753.79939209726444</v>
      </c>
      <c r="R317" s="242">
        <f t="shared" si="131"/>
        <v>0.90247452692867536</v>
      </c>
      <c r="S317" s="394">
        <f t="shared" si="132"/>
        <v>1.2878228782287824</v>
      </c>
      <c r="T317" s="395">
        <v>477</v>
      </c>
      <c r="U317" s="396">
        <f t="shared" si="133"/>
        <v>60.616587060356061</v>
      </c>
      <c r="V317" s="225">
        <f t="shared" si="134"/>
        <v>44.285714285714285</v>
      </c>
    </row>
    <row r="318" spans="1:22" ht="15.75" customHeight="1" x14ac:dyDescent="0.25">
      <c r="A318" s="221">
        <f t="shared" si="120"/>
        <v>378</v>
      </c>
      <c r="B318" s="236">
        <v>44382</v>
      </c>
      <c r="C318" s="312">
        <v>59</v>
      </c>
      <c r="D318" s="258">
        <f t="shared" si="121"/>
        <v>7297</v>
      </c>
      <c r="E318" s="261">
        <f t="shared" si="122"/>
        <v>8.8952185837656206</v>
      </c>
      <c r="F318" s="258">
        <f t="shared" si="123"/>
        <v>6.8774771037476102E-3</v>
      </c>
      <c r="G318" s="225">
        <f t="shared" si="124"/>
        <v>100.78509460718408</v>
      </c>
      <c r="I318" s="225">
        <f>I317+H318</f>
        <v>5416</v>
      </c>
      <c r="J318" s="225">
        <f t="shared" si="126"/>
        <v>1791</v>
      </c>
      <c r="K318" s="381">
        <v>90</v>
      </c>
      <c r="L318" s="421">
        <f t="shared" si="127"/>
        <v>51.714285714285715</v>
      </c>
      <c r="M318" s="388">
        <f t="shared" si="128"/>
        <v>46.5</v>
      </c>
      <c r="N318" s="227">
        <f t="shared" si="129"/>
        <v>91.667547288262327</v>
      </c>
      <c r="O318" s="233"/>
      <c r="P318" s="404"/>
      <c r="Q318" s="156">
        <f t="shared" si="130"/>
        <v>767.17325227963522</v>
      </c>
      <c r="R318" s="242">
        <f t="shared" si="131"/>
        <v>0.94602698650674666</v>
      </c>
      <c r="S318" s="394">
        <f t="shared" si="132"/>
        <v>1.3457249070631969</v>
      </c>
      <c r="T318" s="395">
        <v>478</v>
      </c>
      <c r="U318" s="396">
        <f t="shared" si="133"/>
        <v>62.874511506730357</v>
      </c>
      <c r="V318" s="225">
        <f t="shared" si="134"/>
        <v>45.071428571428569</v>
      </c>
    </row>
    <row r="319" spans="1:22" ht="15.75" customHeight="1" x14ac:dyDescent="0.25">
      <c r="A319" s="221">
        <f t="shared" ref="A319:A343" si="135">A318+(B319-B318)</f>
        <v>379</v>
      </c>
      <c r="B319" s="236">
        <v>44383</v>
      </c>
      <c r="C319" s="312">
        <v>28</v>
      </c>
      <c r="D319" s="258">
        <f t="shared" ref="D319:D343" si="136">C319+D318</f>
        <v>7325</v>
      </c>
      <c r="E319" s="261">
        <f t="shared" ref="E319:E343" si="137">LN(D319)</f>
        <v>8.8990484338852678</v>
      </c>
      <c r="F319" s="258">
        <f t="shared" ref="F319:F343" si="138">SLOPE(E313:E319,A313:A319)</f>
        <v>6.1100387737167416E-3</v>
      </c>
      <c r="G319" s="225">
        <f t="shared" ref="G319:G343" si="139">LN(2)/F319</f>
        <v>113.44399049341929</v>
      </c>
      <c r="H319" s="165">
        <v>660</v>
      </c>
      <c r="K319" s="174"/>
      <c r="L319" s="421">
        <f t="shared" ref="L319:L343" si="140">AVERAGE(C313:C319)</f>
        <v>46.285714285714285</v>
      </c>
      <c r="M319" s="388">
        <f t="shared" ref="M319:M343" si="141">AVERAGE(C310:C319)</f>
        <v>43.6</v>
      </c>
      <c r="N319" s="227">
        <f t="shared" ref="N319:N343" si="142">AVERAGE(G317:G319)</f>
        <v>101.84625816831347</v>
      </c>
      <c r="O319" s="233"/>
      <c r="P319" s="404"/>
      <c r="Q319" s="156">
        <f t="shared" ref="Q319:Q343" si="143">SUM(C306:C319)/82250*100000</f>
        <v>789.05775075987833</v>
      </c>
      <c r="R319" s="242">
        <f t="shared" ref="R319:R343" si="144">SUM(C306:C319)/SUM(C292:C305)</f>
        <v>1.0236593059936909</v>
      </c>
      <c r="S319" s="394">
        <f t="shared" ref="S319:S343" si="145">SUM(C313:C319)/SUM(C306:C312)</f>
        <v>0.99692307692307691</v>
      </c>
      <c r="T319" s="395">
        <v>479</v>
      </c>
      <c r="U319" s="396">
        <f t="shared" ref="U319:U343" si="146">L319/82250*100000</f>
        <v>56.274424663482414</v>
      </c>
      <c r="V319" s="225">
        <f t="shared" ref="V319:V343" si="147">AVERAGE(C306:C319)</f>
        <v>46.357142857142854</v>
      </c>
    </row>
    <row r="320" spans="1:22" ht="15.75" customHeight="1" x14ac:dyDescent="0.25">
      <c r="A320" s="221">
        <f t="shared" si="135"/>
        <v>380</v>
      </c>
      <c r="B320" s="236">
        <v>44384</v>
      </c>
      <c r="C320" s="312">
        <v>76</v>
      </c>
      <c r="D320" s="258">
        <f t="shared" si="136"/>
        <v>7401</v>
      </c>
      <c r="E320" s="261">
        <f t="shared" si="137"/>
        <v>8.9093704051974658</v>
      </c>
      <c r="F320" s="258">
        <f t="shared" si="138"/>
        <v>6.1328088577659989E-3</v>
      </c>
      <c r="G320" s="225">
        <f t="shared" si="139"/>
        <v>113.02279210646039</v>
      </c>
      <c r="K320" s="174"/>
      <c r="L320" s="421">
        <f t="shared" si="140"/>
        <v>48</v>
      </c>
      <c r="M320" s="388">
        <f t="shared" si="141"/>
        <v>51.2</v>
      </c>
      <c r="N320" s="227">
        <f t="shared" si="142"/>
        <v>109.08395906902125</v>
      </c>
      <c r="O320" s="233"/>
      <c r="P320" s="404"/>
      <c r="Q320" s="156">
        <f t="shared" si="143"/>
        <v>843.76899696048633</v>
      </c>
      <c r="R320" s="242">
        <f t="shared" si="144"/>
        <v>1.1703204047217537</v>
      </c>
      <c r="S320" s="394">
        <f t="shared" si="145"/>
        <v>0.93854748603351956</v>
      </c>
      <c r="T320" s="395">
        <v>480</v>
      </c>
      <c r="U320" s="396">
        <f t="shared" si="146"/>
        <v>58.358662613981757</v>
      </c>
      <c r="V320" s="225">
        <f t="shared" si="147"/>
        <v>49.571428571428569</v>
      </c>
    </row>
    <row r="321" spans="1:22" ht="15.75" customHeight="1" x14ac:dyDescent="0.25">
      <c r="A321" s="221">
        <f t="shared" si="135"/>
        <v>381</v>
      </c>
      <c r="B321" s="236">
        <v>44385</v>
      </c>
      <c r="C321" s="312">
        <v>33</v>
      </c>
      <c r="D321" s="258">
        <f t="shared" si="136"/>
        <v>7434</v>
      </c>
      <c r="E321" s="261">
        <f t="shared" si="137"/>
        <v>8.9138193508571977</v>
      </c>
      <c r="F321" s="258">
        <f t="shared" si="138"/>
        <v>5.5782183990445511E-3</v>
      </c>
      <c r="G321" s="225">
        <f t="shared" si="139"/>
        <v>124.25959884945864</v>
      </c>
      <c r="K321" s="174"/>
      <c r="L321" s="421">
        <f t="shared" si="140"/>
        <v>48.428571428571431</v>
      </c>
      <c r="M321" s="388">
        <f t="shared" si="141"/>
        <v>49.9</v>
      </c>
      <c r="N321" s="227">
        <f t="shared" si="142"/>
        <v>116.90879381644611</v>
      </c>
      <c r="O321" s="233"/>
      <c r="P321" s="404"/>
      <c r="Q321" s="156">
        <f t="shared" si="143"/>
        <v>768.38905775075989</v>
      </c>
      <c r="R321" s="242">
        <f t="shared" si="144"/>
        <v>0.96784073506891266</v>
      </c>
      <c r="S321" s="394">
        <f t="shared" si="145"/>
        <v>1.1569965870307166</v>
      </c>
      <c r="T321" s="395">
        <v>481</v>
      </c>
      <c r="U321" s="396">
        <f t="shared" si="146"/>
        <v>58.87972210160661</v>
      </c>
      <c r="V321" s="225">
        <f t="shared" si="147"/>
        <v>45.142857142857146</v>
      </c>
    </row>
    <row r="322" spans="1:22" ht="15.75" customHeight="1" x14ac:dyDescent="0.25">
      <c r="A322" s="221">
        <f t="shared" si="135"/>
        <v>382</v>
      </c>
      <c r="B322" s="236">
        <v>44386</v>
      </c>
      <c r="C322" s="312">
        <v>77</v>
      </c>
      <c r="D322" s="258">
        <f t="shared" si="136"/>
        <v>7511</v>
      </c>
      <c r="E322" s="261">
        <f t="shared" si="137"/>
        <v>8.9241238916860119</v>
      </c>
      <c r="F322" s="258">
        <f t="shared" si="138"/>
        <v>6.3807563423514679E-3</v>
      </c>
      <c r="G322" s="225">
        <f t="shared" si="139"/>
        <v>108.63088063075972</v>
      </c>
      <c r="K322" s="174"/>
      <c r="L322" s="421">
        <f t="shared" si="140"/>
        <v>45.714285714285715</v>
      </c>
      <c r="M322" s="388">
        <f t="shared" si="141"/>
        <v>51</v>
      </c>
      <c r="N322" s="227">
        <f t="shared" si="142"/>
        <v>115.30442386222626</v>
      </c>
      <c r="O322" s="233"/>
      <c r="P322" s="404"/>
      <c r="Q322" s="156">
        <f t="shared" si="143"/>
        <v>825.531914893617</v>
      </c>
      <c r="R322" s="242">
        <f t="shared" si="144"/>
        <v>1.1223140495867769</v>
      </c>
      <c r="S322" s="394">
        <f t="shared" si="145"/>
        <v>0.89136490250696376</v>
      </c>
      <c r="T322" s="395">
        <v>482</v>
      </c>
      <c r="U322" s="396">
        <f t="shared" si="146"/>
        <v>55.579678679982635</v>
      </c>
      <c r="V322" s="225">
        <f t="shared" si="147"/>
        <v>48.5</v>
      </c>
    </row>
    <row r="323" spans="1:22" ht="15.75" customHeight="1" x14ac:dyDescent="0.25">
      <c r="A323" s="221">
        <f t="shared" si="135"/>
        <v>383</v>
      </c>
      <c r="B323" s="236">
        <v>44387</v>
      </c>
      <c r="C323" s="312">
        <v>22</v>
      </c>
      <c r="D323" s="258">
        <f t="shared" si="136"/>
        <v>7533</v>
      </c>
      <c r="E323" s="261">
        <f t="shared" si="137"/>
        <v>8.9270486478256945</v>
      </c>
      <c r="F323" s="258">
        <f t="shared" si="138"/>
        <v>6.8723879970976776E-3</v>
      </c>
      <c r="G323" s="225">
        <f t="shared" si="139"/>
        <v>100.8597274852166</v>
      </c>
      <c r="K323" s="174"/>
      <c r="L323" s="421">
        <f t="shared" si="140"/>
        <v>42.142857142857146</v>
      </c>
      <c r="M323" s="388">
        <f t="shared" si="141"/>
        <v>46.8</v>
      </c>
      <c r="N323" s="227">
        <f t="shared" si="142"/>
        <v>111.2500689884783</v>
      </c>
      <c r="O323" s="233"/>
      <c r="P323" s="404"/>
      <c r="Q323" s="156">
        <f t="shared" si="143"/>
        <v>782.97872340425545</v>
      </c>
      <c r="R323" s="242">
        <f t="shared" si="144"/>
        <v>1.0662251655629138</v>
      </c>
      <c r="S323" s="394">
        <f t="shared" si="145"/>
        <v>0.8452722063037249</v>
      </c>
      <c r="T323" s="395">
        <v>483</v>
      </c>
      <c r="U323" s="396">
        <f t="shared" si="146"/>
        <v>51.237516283108988</v>
      </c>
      <c r="V323" s="225">
        <f t="shared" si="147"/>
        <v>46</v>
      </c>
    </row>
    <row r="324" spans="1:22" ht="15.75" customHeight="1" x14ac:dyDescent="0.25">
      <c r="A324" s="221">
        <f t="shared" si="135"/>
        <v>384</v>
      </c>
      <c r="B324" s="236">
        <v>44388</v>
      </c>
      <c r="D324" s="258">
        <f t="shared" si="136"/>
        <v>7533</v>
      </c>
      <c r="E324" s="261">
        <f t="shared" si="137"/>
        <v>8.9270486478256945</v>
      </c>
      <c r="F324" s="258">
        <f t="shared" si="138"/>
        <v>5.9372895196293362E-3</v>
      </c>
      <c r="G324" s="225">
        <f t="shared" si="139"/>
        <v>116.74471629997561</v>
      </c>
      <c r="K324" s="174"/>
      <c r="L324" s="421">
        <f t="shared" si="140"/>
        <v>49.166666666666664</v>
      </c>
      <c r="M324" s="388">
        <f t="shared" si="141"/>
        <v>48.666666666666664</v>
      </c>
      <c r="N324" s="227">
        <f t="shared" si="142"/>
        <v>108.74510813865065</v>
      </c>
      <c r="O324" s="233"/>
      <c r="P324" s="404"/>
      <c r="Q324" s="156">
        <f t="shared" si="143"/>
        <v>782.97872340425545</v>
      </c>
      <c r="R324" s="242">
        <f t="shared" si="144"/>
        <v>1.0662251655629138</v>
      </c>
      <c r="S324" s="394">
        <f t="shared" si="145"/>
        <v>0.8452722063037249</v>
      </c>
      <c r="T324" s="395">
        <v>484</v>
      </c>
      <c r="U324" s="396">
        <f t="shared" si="146"/>
        <v>59.777102330293815</v>
      </c>
      <c r="V324" s="225">
        <f t="shared" si="147"/>
        <v>49.53846153846154</v>
      </c>
    </row>
    <row r="325" spans="1:22" ht="15.75" customHeight="1" x14ac:dyDescent="0.25">
      <c r="A325" s="221">
        <f t="shared" si="135"/>
        <v>385</v>
      </c>
      <c r="B325" s="236">
        <v>44389</v>
      </c>
      <c r="C325" s="312">
        <v>7</v>
      </c>
      <c r="D325" s="258">
        <f t="shared" si="136"/>
        <v>7540</v>
      </c>
      <c r="E325" s="261">
        <f t="shared" si="137"/>
        <v>8.9279774610020013</v>
      </c>
      <c r="F325" s="258">
        <f t="shared" si="138"/>
        <v>4.8347451276840991E-3</v>
      </c>
      <c r="G325" s="225">
        <f t="shared" si="139"/>
        <v>143.36788439806983</v>
      </c>
      <c r="K325" s="174"/>
      <c r="L325" s="421">
        <f t="shared" si="140"/>
        <v>40.5</v>
      </c>
      <c r="M325" s="388">
        <f t="shared" si="141"/>
        <v>38.777777777777779</v>
      </c>
      <c r="N325" s="227">
        <f t="shared" si="142"/>
        <v>120.32410939442066</v>
      </c>
      <c r="O325" s="233"/>
      <c r="P325" s="404"/>
      <c r="Q325" s="156">
        <f t="shared" si="143"/>
        <v>735.56231003039511</v>
      </c>
      <c r="R325" s="242">
        <f t="shared" si="144"/>
        <v>0.99018003273322419</v>
      </c>
      <c r="S325" s="394">
        <f t="shared" si="145"/>
        <v>0.67127071823204421</v>
      </c>
      <c r="T325" s="395">
        <v>485</v>
      </c>
      <c r="U325" s="396">
        <f t="shared" si="146"/>
        <v>49.240121580547111</v>
      </c>
      <c r="V325" s="225">
        <f t="shared" si="147"/>
        <v>46.53846153846154</v>
      </c>
    </row>
    <row r="326" spans="1:22" ht="15.75" customHeight="1" x14ac:dyDescent="0.25">
      <c r="A326" s="221">
        <f t="shared" si="135"/>
        <v>386</v>
      </c>
      <c r="B326" s="236">
        <v>44390</v>
      </c>
      <c r="C326" s="312">
        <v>54</v>
      </c>
      <c r="D326" s="258">
        <f t="shared" si="136"/>
        <v>7594</v>
      </c>
      <c r="E326" s="261">
        <f t="shared" si="137"/>
        <v>8.9351137407917474</v>
      </c>
      <c r="F326" s="258">
        <f t="shared" si="138"/>
        <v>3.8739636861476585E-3</v>
      </c>
      <c r="G326" s="225">
        <f t="shared" si="139"/>
        <v>178.92454259147269</v>
      </c>
      <c r="K326" s="174"/>
      <c r="L326" s="421">
        <f t="shared" si="140"/>
        <v>44.833333333333336</v>
      </c>
      <c r="M326" s="388">
        <f t="shared" si="141"/>
        <v>39.555555555555557</v>
      </c>
      <c r="N326" s="227">
        <f t="shared" si="142"/>
        <v>146.34571442983938</v>
      </c>
      <c r="O326" s="233"/>
      <c r="P326" s="404"/>
      <c r="Q326" s="156">
        <f t="shared" si="143"/>
        <v>720.97264437689967</v>
      </c>
      <c r="R326" s="242">
        <f t="shared" si="144"/>
        <v>0.94426751592356684</v>
      </c>
      <c r="S326" s="394">
        <f t="shared" si="145"/>
        <v>0.83024691358024694</v>
      </c>
      <c r="T326" s="395">
        <v>486</v>
      </c>
      <c r="U326" s="396">
        <f t="shared" si="146"/>
        <v>54.50861195542047</v>
      </c>
      <c r="V326" s="225">
        <f t="shared" si="147"/>
        <v>45.615384615384613</v>
      </c>
    </row>
    <row r="327" spans="1:22" ht="15.75" customHeight="1" x14ac:dyDescent="0.25">
      <c r="A327" s="221">
        <f t="shared" si="135"/>
        <v>387</v>
      </c>
      <c r="B327" s="236">
        <v>44391</v>
      </c>
      <c r="C327" s="312">
        <v>43</v>
      </c>
      <c r="D327" s="258">
        <f t="shared" si="136"/>
        <v>7637</v>
      </c>
      <c r="E327" s="261">
        <f t="shared" si="137"/>
        <v>8.9407601348883841</v>
      </c>
      <c r="F327" s="258">
        <f t="shared" si="138"/>
        <v>3.7046736957620269E-3</v>
      </c>
      <c r="G327" s="225">
        <f t="shared" si="139"/>
        <v>187.10073746923331</v>
      </c>
      <c r="K327" s="174"/>
      <c r="L327" s="421">
        <f t="shared" si="140"/>
        <v>39.333333333333336</v>
      </c>
      <c r="M327" s="388">
        <f t="shared" si="141"/>
        <v>44.333333333333336</v>
      </c>
      <c r="N327" s="227">
        <f t="shared" si="142"/>
        <v>169.79772148625861</v>
      </c>
      <c r="O327" s="233"/>
      <c r="P327" s="404"/>
      <c r="Q327" s="156">
        <f t="shared" si="143"/>
        <v>695.44072948328267</v>
      </c>
      <c r="R327" s="242">
        <f t="shared" si="144"/>
        <v>0.87730061349693256</v>
      </c>
      <c r="S327" s="394">
        <f t="shared" si="145"/>
        <v>0.70238095238095233</v>
      </c>
      <c r="T327" s="395">
        <v>487</v>
      </c>
      <c r="U327" s="396">
        <f t="shared" si="146"/>
        <v>47.82168186423506</v>
      </c>
      <c r="V327" s="225">
        <f t="shared" si="147"/>
        <v>44</v>
      </c>
    </row>
    <row r="328" spans="1:22" ht="15.75" customHeight="1" x14ac:dyDescent="0.25">
      <c r="A328" s="221">
        <f t="shared" si="135"/>
        <v>388</v>
      </c>
      <c r="B328" s="236">
        <v>44392</v>
      </c>
      <c r="C328" s="312">
        <v>62</v>
      </c>
      <c r="D328" s="258">
        <f t="shared" si="136"/>
        <v>7699</v>
      </c>
      <c r="E328" s="261">
        <f t="shared" si="137"/>
        <v>8.9488457292780499</v>
      </c>
      <c r="F328" s="258">
        <f t="shared" si="138"/>
        <v>3.9161992809837775E-3</v>
      </c>
      <c r="G328" s="225">
        <f t="shared" si="139"/>
        <v>176.99486947094832</v>
      </c>
      <c r="K328" s="174"/>
      <c r="L328" s="421">
        <f t="shared" si="140"/>
        <v>44.166666666666664</v>
      </c>
      <c r="M328" s="388">
        <f t="shared" si="141"/>
        <v>44.666666666666664</v>
      </c>
      <c r="N328" s="227">
        <f t="shared" si="142"/>
        <v>181.00671651055143</v>
      </c>
      <c r="O328" s="233"/>
      <c r="P328" s="404"/>
      <c r="Q328" s="156">
        <f t="shared" si="143"/>
        <v>734.34650455927056</v>
      </c>
      <c r="R328" s="242">
        <f t="shared" si="144"/>
        <v>1.0049916805324459</v>
      </c>
      <c r="S328" s="394">
        <f t="shared" si="145"/>
        <v>0.78171091445427732</v>
      </c>
      <c r="T328" s="395">
        <v>488</v>
      </c>
      <c r="U328" s="396">
        <f t="shared" si="146"/>
        <v>53.698074974670718</v>
      </c>
      <c r="V328" s="225">
        <f t="shared" si="147"/>
        <v>46.46153846153846</v>
      </c>
    </row>
    <row r="329" spans="1:22" ht="15.75" customHeight="1" x14ac:dyDescent="0.25">
      <c r="A329" s="221">
        <f t="shared" si="135"/>
        <v>389</v>
      </c>
      <c r="B329" s="236">
        <v>44393</v>
      </c>
      <c r="C329" s="312">
        <v>35</v>
      </c>
      <c r="D329" s="258">
        <f t="shared" si="136"/>
        <v>7734</v>
      </c>
      <c r="E329" s="261">
        <f t="shared" si="137"/>
        <v>8.9533814721672424</v>
      </c>
      <c r="F329" s="258">
        <f t="shared" si="138"/>
        <v>4.8348324934191899E-3</v>
      </c>
      <c r="G329" s="225">
        <f t="shared" si="139"/>
        <v>143.36529373114891</v>
      </c>
      <c r="K329" s="174"/>
      <c r="L329" s="421">
        <f t="shared" si="140"/>
        <v>37.166666666666664</v>
      </c>
      <c r="M329" s="388">
        <f t="shared" si="141"/>
        <v>45.444444444444443</v>
      </c>
      <c r="N329" s="227">
        <f t="shared" si="142"/>
        <v>169.15363355711017</v>
      </c>
      <c r="O329" s="233"/>
      <c r="P329" s="404"/>
      <c r="Q329" s="156">
        <f t="shared" si="143"/>
        <v>660.18237082066867</v>
      </c>
      <c r="R329" s="242">
        <f t="shared" si="144"/>
        <v>0.89162561576354682</v>
      </c>
      <c r="S329" s="394">
        <f t="shared" si="145"/>
        <v>0.69687500000000002</v>
      </c>
      <c r="T329" s="395">
        <v>489</v>
      </c>
      <c r="U329" s="396">
        <f t="shared" si="146"/>
        <v>45.187436676798377</v>
      </c>
      <c r="V329" s="225">
        <f t="shared" si="147"/>
        <v>41.769230769230766</v>
      </c>
    </row>
    <row r="330" spans="1:22" ht="15.75" customHeight="1" x14ac:dyDescent="0.25">
      <c r="A330" s="221">
        <f t="shared" si="135"/>
        <v>390</v>
      </c>
      <c r="B330" s="236">
        <v>44394</v>
      </c>
      <c r="C330" s="312">
        <v>45</v>
      </c>
      <c r="D330" s="258">
        <f t="shared" si="136"/>
        <v>7779</v>
      </c>
      <c r="E330" s="261">
        <f t="shared" si="137"/>
        <v>8.9591830742067735</v>
      </c>
      <c r="F330" s="258">
        <f t="shared" si="138"/>
        <v>5.7479746414293509E-3</v>
      </c>
      <c r="G330" s="225">
        <f t="shared" si="139"/>
        <v>120.58981185546429</v>
      </c>
      <c r="K330" s="174"/>
      <c r="L330" s="421">
        <f t="shared" si="140"/>
        <v>41</v>
      </c>
      <c r="M330" s="388">
        <f t="shared" si="141"/>
        <v>42</v>
      </c>
      <c r="N330" s="227">
        <f t="shared" si="142"/>
        <v>146.98332501918716</v>
      </c>
      <c r="O330" s="233"/>
      <c r="P330" s="404"/>
      <c r="Q330" s="156">
        <f t="shared" si="143"/>
        <v>657.75075987841944</v>
      </c>
      <c r="R330" s="242">
        <f t="shared" si="144"/>
        <v>0.8725806451612903</v>
      </c>
      <c r="S330" s="394">
        <f t="shared" si="145"/>
        <v>0.83389830508474572</v>
      </c>
      <c r="T330" s="395">
        <v>490</v>
      </c>
      <c r="U330" s="396">
        <f t="shared" si="146"/>
        <v>49.848024316109424</v>
      </c>
      <c r="V330" s="225">
        <f t="shared" si="147"/>
        <v>41.615384615384613</v>
      </c>
    </row>
    <row r="331" spans="1:22" ht="15.75" customHeight="1" x14ac:dyDescent="0.25">
      <c r="A331" s="221">
        <f t="shared" si="135"/>
        <v>391</v>
      </c>
      <c r="B331" s="236">
        <v>44395</v>
      </c>
      <c r="C331" s="312">
        <v>0</v>
      </c>
      <c r="D331" s="258">
        <f t="shared" si="136"/>
        <v>7779</v>
      </c>
      <c r="E331" s="261">
        <f t="shared" si="137"/>
        <v>8.9591830742067735</v>
      </c>
      <c r="F331" s="258">
        <f t="shared" si="138"/>
        <v>5.5134587044009765E-3</v>
      </c>
      <c r="G331" s="225">
        <f t="shared" si="139"/>
        <v>125.71912074115262</v>
      </c>
      <c r="K331" s="174"/>
      <c r="L331" s="421">
        <f t="shared" si="140"/>
        <v>35.142857142857146</v>
      </c>
      <c r="M331" s="388">
        <f t="shared" si="141"/>
        <v>38.333333333333336</v>
      </c>
      <c r="N331" s="227">
        <f t="shared" si="142"/>
        <v>129.89140877592192</v>
      </c>
      <c r="O331" s="233"/>
      <c r="P331" s="404"/>
      <c r="Q331" s="156">
        <f t="shared" si="143"/>
        <v>657.75075987841944</v>
      </c>
      <c r="R331" s="242">
        <f t="shared" si="144"/>
        <v>0.8725806451612903</v>
      </c>
      <c r="S331" s="394">
        <f t="shared" si="145"/>
        <v>0.83389830508474572</v>
      </c>
      <c r="T331" s="395">
        <v>491</v>
      </c>
      <c r="U331" s="396">
        <f t="shared" si="146"/>
        <v>42.726877985236648</v>
      </c>
      <c r="V331" s="225">
        <f t="shared" si="147"/>
        <v>41.615384615384613</v>
      </c>
    </row>
    <row r="332" spans="1:22" ht="15.75" customHeight="1" x14ac:dyDescent="0.25">
      <c r="A332" s="221">
        <f t="shared" si="135"/>
        <v>392</v>
      </c>
      <c r="B332" s="236">
        <v>44396</v>
      </c>
      <c r="C332" s="312">
        <v>46</v>
      </c>
      <c r="D332" s="258">
        <f t="shared" si="136"/>
        <v>7825</v>
      </c>
      <c r="E332" s="261">
        <f t="shared" si="137"/>
        <v>8.9650790154083548</v>
      </c>
      <c r="F332" s="258">
        <f t="shared" si="138"/>
        <v>4.8956802648330343E-3</v>
      </c>
      <c r="G332" s="225">
        <f t="shared" si="139"/>
        <v>141.58342519608658</v>
      </c>
      <c r="K332" s="174"/>
      <c r="L332" s="421">
        <f t="shared" si="140"/>
        <v>40.714285714285715</v>
      </c>
      <c r="M332" s="388">
        <f t="shared" si="141"/>
        <v>34.888888888888886</v>
      </c>
      <c r="N332" s="227">
        <f t="shared" si="142"/>
        <v>129.29745259756783</v>
      </c>
      <c r="O332" s="233"/>
      <c r="P332" s="404"/>
      <c r="Q332" s="156">
        <f t="shared" si="143"/>
        <v>641.94528875379933</v>
      </c>
      <c r="R332" s="242">
        <f t="shared" si="144"/>
        <v>0.83676703645007922</v>
      </c>
      <c r="S332" s="394">
        <f t="shared" si="145"/>
        <v>1.1728395061728396</v>
      </c>
      <c r="T332" s="395">
        <v>492</v>
      </c>
      <c r="U332" s="396">
        <f t="shared" si="146"/>
        <v>49.500651324359531</v>
      </c>
      <c r="V332" s="225">
        <f t="shared" si="147"/>
        <v>40.615384615384613</v>
      </c>
    </row>
    <row r="333" spans="1:22" ht="15.75" customHeight="1" x14ac:dyDescent="0.25">
      <c r="A333" s="221">
        <f t="shared" si="135"/>
        <v>393</v>
      </c>
      <c r="B333" s="236">
        <v>44397</v>
      </c>
      <c r="C333" s="312">
        <v>14</v>
      </c>
      <c r="D333" s="258">
        <f t="shared" si="136"/>
        <v>7839</v>
      </c>
      <c r="E333" s="261">
        <f t="shared" si="137"/>
        <v>8.9668665541887229</v>
      </c>
      <c r="F333" s="258">
        <f t="shared" si="138"/>
        <v>4.1638368643270541E-3</v>
      </c>
      <c r="G333" s="225">
        <f t="shared" si="139"/>
        <v>166.46838076159102</v>
      </c>
      <c r="K333" s="174"/>
      <c r="L333" s="421">
        <f t="shared" si="140"/>
        <v>35</v>
      </c>
      <c r="M333" s="388">
        <f t="shared" si="141"/>
        <v>34</v>
      </c>
      <c r="N333" s="227">
        <f t="shared" si="142"/>
        <v>144.59030889961005</v>
      </c>
      <c r="O333" s="233"/>
      <c r="P333" s="404"/>
      <c r="Q333" s="156">
        <f t="shared" si="143"/>
        <v>624.92401215805478</v>
      </c>
      <c r="R333" s="242">
        <f t="shared" si="144"/>
        <v>0.79198767334360554</v>
      </c>
      <c r="S333" s="394">
        <f t="shared" si="145"/>
        <v>0.91078066914498146</v>
      </c>
      <c r="T333" s="395">
        <v>493</v>
      </c>
      <c r="U333" s="396">
        <f t="shared" si="146"/>
        <v>42.553191489361701</v>
      </c>
      <c r="V333" s="225">
        <f t="shared" si="147"/>
        <v>39.53846153846154</v>
      </c>
    </row>
    <row r="334" spans="1:22" ht="15.75" customHeight="1" x14ac:dyDescent="0.25">
      <c r="A334" s="221">
        <f t="shared" si="135"/>
        <v>394</v>
      </c>
      <c r="B334" s="236">
        <v>44398</v>
      </c>
      <c r="C334" s="312">
        <v>54</v>
      </c>
      <c r="D334" s="258">
        <f t="shared" si="136"/>
        <v>7893</v>
      </c>
      <c r="E334" s="261">
        <f t="shared" si="137"/>
        <v>8.9737315697084021</v>
      </c>
      <c r="F334" s="258">
        <f t="shared" si="138"/>
        <v>3.8401295191285356E-3</v>
      </c>
      <c r="G334" s="225">
        <f t="shared" si="139"/>
        <v>180.50099016380193</v>
      </c>
      <c r="K334" s="174"/>
      <c r="L334" s="421">
        <f t="shared" si="140"/>
        <v>36.571428571428569</v>
      </c>
      <c r="M334" s="388">
        <f t="shared" si="141"/>
        <v>36</v>
      </c>
      <c r="N334" s="227">
        <f t="shared" si="142"/>
        <v>162.85093204049318</v>
      </c>
      <c r="O334" s="233"/>
      <c r="P334" s="404"/>
      <c r="Q334" s="156">
        <f t="shared" si="143"/>
        <v>598.176291793313</v>
      </c>
      <c r="R334" s="242">
        <f t="shared" si="144"/>
        <v>0.70893371757925072</v>
      </c>
      <c r="S334" s="394">
        <f t="shared" si="145"/>
        <v>1.0847457627118644</v>
      </c>
      <c r="T334" s="395">
        <v>494</v>
      </c>
      <c r="U334" s="396">
        <f t="shared" si="146"/>
        <v>44.463742943986098</v>
      </c>
      <c r="V334" s="225">
        <f t="shared" si="147"/>
        <v>37.846153846153847</v>
      </c>
    </row>
    <row r="335" spans="1:22" ht="15.75" customHeight="1" x14ac:dyDescent="0.25">
      <c r="A335" s="221">
        <f t="shared" si="135"/>
        <v>395</v>
      </c>
      <c r="B335" s="236">
        <v>44399</v>
      </c>
      <c r="C335" s="312">
        <v>33</v>
      </c>
      <c r="D335" s="258">
        <f t="shared" si="136"/>
        <v>7926</v>
      </c>
      <c r="E335" s="261">
        <f t="shared" si="137"/>
        <v>8.9779037737503806</v>
      </c>
      <c r="F335" s="258">
        <f t="shared" si="138"/>
        <v>3.9409777048078987E-3</v>
      </c>
      <c r="G335" s="225">
        <f t="shared" si="139"/>
        <v>175.88203549447192</v>
      </c>
      <c r="K335" s="174"/>
      <c r="L335" s="421">
        <f t="shared" si="140"/>
        <v>32.428571428571431</v>
      </c>
      <c r="M335" s="388">
        <f t="shared" si="141"/>
        <v>38.6</v>
      </c>
      <c r="N335" s="227">
        <f t="shared" si="142"/>
        <v>174.28380213995493</v>
      </c>
      <c r="O335" s="233"/>
      <c r="P335" s="404"/>
      <c r="Q335" s="156">
        <f t="shared" si="143"/>
        <v>598.176291793313</v>
      </c>
      <c r="R335" s="242">
        <f t="shared" si="144"/>
        <v>0.77848101265822789</v>
      </c>
      <c r="S335" s="394">
        <f t="shared" si="145"/>
        <v>0.85660377358490569</v>
      </c>
      <c r="T335" s="395">
        <v>495</v>
      </c>
      <c r="U335" s="396">
        <f t="shared" si="146"/>
        <v>39.42683456361268</v>
      </c>
      <c r="V335" s="225">
        <f t="shared" si="147"/>
        <v>37.846153846153847</v>
      </c>
    </row>
    <row r="336" spans="1:22" ht="15.75" customHeight="1" x14ac:dyDescent="0.25">
      <c r="A336" s="221">
        <f t="shared" si="135"/>
        <v>396</v>
      </c>
      <c r="B336" s="236">
        <v>44400</v>
      </c>
      <c r="C336" s="312">
        <v>28</v>
      </c>
      <c r="D336" s="258">
        <f t="shared" si="136"/>
        <v>7954</v>
      </c>
      <c r="E336" s="261">
        <f t="shared" si="137"/>
        <v>8.9814302257676353</v>
      </c>
      <c r="F336" s="258">
        <f t="shared" si="138"/>
        <v>4.0298360024945291E-3</v>
      </c>
      <c r="G336" s="225">
        <f t="shared" si="139"/>
        <v>172.0038185501536</v>
      </c>
      <c r="K336" s="174"/>
      <c r="L336" s="421">
        <f t="shared" si="140"/>
        <v>31.428571428571427</v>
      </c>
      <c r="M336" s="388">
        <f t="shared" si="141"/>
        <v>36</v>
      </c>
      <c r="N336" s="227">
        <f t="shared" si="142"/>
        <v>176.1289480694758</v>
      </c>
      <c r="O336" s="233"/>
      <c r="P336" s="404"/>
      <c r="Q336" s="156">
        <f t="shared" si="143"/>
        <v>538.60182370820667</v>
      </c>
      <c r="R336" s="242">
        <f t="shared" si="144"/>
        <v>0.65243004418262152</v>
      </c>
      <c r="S336" s="394">
        <f t="shared" si="145"/>
        <v>0.98654708520179368</v>
      </c>
      <c r="T336" s="395">
        <v>496</v>
      </c>
      <c r="U336" s="396">
        <f t="shared" si="146"/>
        <v>38.211029092488054</v>
      </c>
      <c r="V336" s="225">
        <f t="shared" si="147"/>
        <v>34.07692307692308</v>
      </c>
    </row>
    <row r="337" spans="1:23" ht="15.75" customHeight="1" x14ac:dyDescent="0.25">
      <c r="A337" s="221">
        <f t="shared" si="135"/>
        <v>397</v>
      </c>
      <c r="B337" s="236">
        <v>44401</v>
      </c>
      <c r="C337" s="312">
        <v>22</v>
      </c>
      <c r="D337" s="258">
        <f t="shared" si="136"/>
        <v>7976</v>
      </c>
      <c r="E337" s="261">
        <f t="shared" si="137"/>
        <v>8.9841923116416744</v>
      </c>
      <c r="F337" s="258">
        <f t="shared" si="138"/>
        <v>4.24169116374719E-3</v>
      </c>
      <c r="G337" s="225">
        <f t="shared" si="139"/>
        <v>163.41292984367254</v>
      </c>
      <c r="K337" s="174"/>
      <c r="L337" s="421">
        <f t="shared" si="140"/>
        <v>28.142857142857142</v>
      </c>
      <c r="M337" s="388">
        <f t="shared" si="141"/>
        <v>33.9</v>
      </c>
      <c r="N337" s="227">
        <f t="shared" si="142"/>
        <v>170.432927962766</v>
      </c>
      <c r="O337" s="233"/>
      <c r="P337" s="404"/>
      <c r="Q337" s="156">
        <f t="shared" si="143"/>
        <v>538.60182370820667</v>
      </c>
      <c r="R337" s="242">
        <f t="shared" si="144"/>
        <v>0.68788819875776397</v>
      </c>
      <c r="S337" s="394">
        <f t="shared" si="145"/>
        <v>0.80081300813008127</v>
      </c>
      <c r="T337" s="395">
        <v>497</v>
      </c>
      <c r="U337" s="396">
        <f t="shared" si="146"/>
        <v>34.216239687364308</v>
      </c>
      <c r="V337" s="225">
        <f t="shared" si="147"/>
        <v>34.07692307692308</v>
      </c>
    </row>
    <row r="338" spans="1:23" ht="15.75" customHeight="1" x14ac:dyDescent="0.25">
      <c r="A338" s="221">
        <f t="shared" si="135"/>
        <v>398</v>
      </c>
      <c r="B338" s="236">
        <v>44402</v>
      </c>
      <c r="C338" s="312">
        <v>0</v>
      </c>
      <c r="D338" s="258">
        <f t="shared" si="136"/>
        <v>7976</v>
      </c>
      <c r="E338" s="261">
        <f t="shared" si="137"/>
        <v>8.9841923116416744</v>
      </c>
      <c r="F338" s="258">
        <f t="shared" si="138"/>
        <v>3.5603592737533901E-3</v>
      </c>
      <c r="G338" s="225">
        <f t="shared" si="139"/>
        <v>194.68461670982379</v>
      </c>
      <c r="K338" s="174"/>
      <c r="L338" s="421">
        <f t="shared" si="140"/>
        <v>28.142857142857142</v>
      </c>
      <c r="M338" s="388">
        <f t="shared" si="141"/>
        <v>27.7</v>
      </c>
      <c r="N338" s="227">
        <f t="shared" si="142"/>
        <v>176.70045503454995</v>
      </c>
      <c r="O338" s="233"/>
      <c r="P338" s="404"/>
      <c r="Q338" s="156">
        <f t="shared" si="143"/>
        <v>538.60182370820667</v>
      </c>
      <c r="R338" s="242">
        <f t="shared" si="144"/>
        <v>0.68788819875776397</v>
      </c>
      <c r="S338" s="394">
        <f t="shared" si="145"/>
        <v>0.80081300813008127</v>
      </c>
      <c r="T338" s="395">
        <v>498</v>
      </c>
      <c r="U338" s="396">
        <f t="shared" si="146"/>
        <v>34.216239687364308</v>
      </c>
      <c r="V338" s="225">
        <f t="shared" si="147"/>
        <v>31.642857142857142</v>
      </c>
    </row>
    <row r="339" spans="1:23" ht="15.75" customHeight="1" x14ac:dyDescent="0.25">
      <c r="A339" s="221">
        <f t="shared" si="135"/>
        <v>399</v>
      </c>
      <c r="B339" s="236">
        <v>44403</v>
      </c>
      <c r="C339" s="312">
        <v>41</v>
      </c>
      <c r="D339" s="258">
        <f t="shared" si="136"/>
        <v>8017</v>
      </c>
      <c r="E339" s="261">
        <f t="shared" si="137"/>
        <v>8.9893195660429512</v>
      </c>
      <c r="F339" s="258">
        <f t="shared" si="138"/>
        <v>3.3774663328758336E-3</v>
      </c>
      <c r="G339" s="225">
        <f t="shared" si="139"/>
        <v>205.2269696408037</v>
      </c>
      <c r="K339" s="174"/>
      <c r="L339" s="421">
        <f t="shared" si="140"/>
        <v>27.428571428571427</v>
      </c>
      <c r="M339" s="388">
        <f t="shared" si="141"/>
        <v>28.3</v>
      </c>
      <c r="N339" s="227">
        <f t="shared" si="142"/>
        <v>187.77483873143333</v>
      </c>
      <c r="O339" s="233"/>
      <c r="P339" s="404"/>
      <c r="Q339" s="156">
        <f t="shared" si="143"/>
        <v>579.93920972644378</v>
      </c>
      <c r="R339" s="242">
        <f t="shared" si="144"/>
        <v>0.78842975206611565</v>
      </c>
      <c r="S339" s="394">
        <f t="shared" si="145"/>
        <v>0.67368421052631577</v>
      </c>
      <c r="T339" s="395">
        <v>499</v>
      </c>
      <c r="U339" s="396">
        <f t="shared" si="146"/>
        <v>33.347807207989575</v>
      </c>
      <c r="V339" s="225">
        <f t="shared" si="147"/>
        <v>34.071428571428569</v>
      </c>
    </row>
    <row r="340" spans="1:23" ht="15.75" customHeight="1" x14ac:dyDescent="0.25">
      <c r="A340" s="221">
        <f t="shared" si="135"/>
        <v>400</v>
      </c>
      <c r="B340" s="236">
        <v>44404</v>
      </c>
      <c r="C340" s="312">
        <v>16</v>
      </c>
      <c r="D340" s="258">
        <f t="shared" si="136"/>
        <v>8033</v>
      </c>
      <c r="E340" s="261">
        <f t="shared" si="137"/>
        <v>8.9913133361738122</v>
      </c>
      <c r="F340" s="258">
        <f t="shared" si="138"/>
        <v>2.7978203519789524E-3</v>
      </c>
      <c r="G340" s="225">
        <f t="shared" si="139"/>
        <v>247.74542084865058</v>
      </c>
      <c r="K340" s="174"/>
      <c r="L340" s="421">
        <f t="shared" si="140"/>
        <v>27.714285714285715</v>
      </c>
      <c r="M340" s="388">
        <f t="shared" si="141"/>
        <v>25.4</v>
      </c>
      <c r="N340" s="227">
        <f t="shared" si="142"/>
        <v>215.885669066426</v>
      </c>
      <c r="O340" s="233"/>
      <c r="P340" s="404"/>
      <c r="Q340" s="156">
        <f t="shared" si="143"/>
        <v>533.73860182370822</v>
      </c>
      <c r="R340" s="242">
        <f t="shared" si="144"/>
        <v>0.7403035413153457</v>
      </c>
      <c r="S340" s="394">
        <f t="shared" si="145"/>
        <v>0.7918367346938775</v>
      </c>
      <c r="T340" s="395">
        <v>500</v>
      </c>
      <c r="U340" s="396">
        <f t="shared" si="146"/>
        <v>33.695180199739468</v>
      </c>
      <c r="V340" s="225">
        <f t="shared" si="147"/>
        <v>31.357142857142858</v>
      </c>
    </row>
    <row r="341" spans="1:23" ht="15.75" customHeight="1" x14ac:dyDescent="0.25">
      <c r="A341" s="221">
        <f t="shared" si="135"/>
        <v>401</v>
      </c>
      <c r="B341" s="236">
        <v>44405</v>
      </c>
      <c r="C341" s="312">
        <v>16</v>
      </c>
      <c r="D341" s="258">
        <f t="shared" si="136"/>
        <v>8049</v>
      </c>
      <c r="E341" s="261">
        <f t="shared" si="137"/>
        <v>8.993303139093733</v>
      </c>
      <c r="F341" s="258">
        <f t="shared" si="138"/>
        <v>2.5389846872745686E-3</v>
      </c>
      <c r="G341" s="225">
        <f t="shared" si="139"/>
        <v>273.00171758971607</v>
      </c>
      <c r="K341" s="174"/>
      <c r="L341" s="421">
        <f t="shared" si="140"/>
        <v>22.285714285714285</v>
      </c>
      <c r="M341" s="388">
        <f t="shared" si="141"/>
        <v>27</v>
      </c>
      <c r="N341" s="227">
        <f t="shared" si="142"/>
        <v>241.99136935972342</v>
      </c>
      <c r="O341" s="233"/>
      <c r="P341" s="404"/>
      <c r="Q341" s="156">
        <f t="shared" si="143"/>
        <v>500.9118541033435</v>
      </c>
      <c r="R341" s="242">
        <f t="shared" si="144"/>
        <v>0.72027972027972031</v>
      </c>
      <c r="S341" s="394">
        <f t="shared" si="145"/>
        <v>0.609375</v>
      </c>
      <c r="T341" s="395">
        <v>501</v>
      </c>
      <c r="U341" s="396">
        <f t="shared" si="146"/>
        <v>27.095093356491532</v>
      </c>
      <c r="V341" s="225">
        <f t="shared" si="147"/>
        <v>29.428571428571427</v>
      </c>
    </row>
    <row r="342" spans="1:23" ht="15.75" customHeight="1" x14ac:dyDescent="0.25">
      <c r="A342" s="221">
        <f t="shared" si="135"/>
        <v>402</v>
      </c>
      <c r="B342" s="236">
        <v>44406</v>
      </c>
      <c r="C342" s="312">
        <v>27</v>
      </c>
      <c r="D342" s="258">
        <f t="shared" si="136"/>
        <v>8076</v>
      </c>
      <c r="E342" s="261">
        <f t="shared" si="137"/>
        <v>8.9966519794327287</v>
      </c>
      <c r="F342" s="258">
        <f t="shared" si="138"/>
        <v>2.535997872554826E-3</v>
      </c>
      <c r="G342" s="225">
        <f t="shared" si="139"/>
        <v>273.32325001584167</v>
      </c>
      <c r="K342" s="174"/>
      <c r="L342" s="421">
        <f t="shared" si="140"/>
        <v>21.428571428571427</v>
      </c>
      <c r="M342" s="388">
        <f t="shared" si="141"/>
        <v>25.1</v>
      </c>
      <c r="N342" s="227">
        <f t="shared" si="142"/>
        <v>264.69012948473613</v>
      </c>
      <c r="O342" s="233"/>
      <c r="P342" s="404"/>
      <c r="Q342" s="156">
        <f t="shared" si="143"/>
        <v>458.35866261398178</v>
      </c>
      <c r="R342" s="242">
        <f t="shared" si="144"/>
        <v>0.6241721854304636</v>
      </c>
      <c r="S342" s="394">
        <f t="shared" si="145"/>
        <v>0.66079295154185025</v>
      </c>
      <c r="T342" s="395">
        <v>502</v>
      </c>
      <c r="U342" s="396">
        <f t="shared" si="146"/>
        <v>26.052974381241857</v>
      </c>
      <c r="V342" s="225">
        <f t="shared" si="147"/>
        <v>26.928571428571427</v>
      </c>
    </row>
    <row r="343" spans="1:23" ht="15.75" customHeight="1" x14ac:dyDescent="0.25">
      <c r="A343" s="221">
        <f t="shared" si="135"/>
        <v>403</v>
      </c>
      <c r="B343" s="236">
        <v>44407</v>
      </c>
      <c r="C343" s="312">
        <v>23</v>
      </c>
      <c r="D343" s="258">
        <f t="shared" si="136"/>
        <v>8099</v>
      </c>
      <c r="E343" s="261">
        <f t="shared" si="137"/>
        <v>8.9994958762489894</v>
      </c>
      <c r="F343" s="258">
        <f t="shared" si="138"/>
        <v>2.6719143733869694E-3</v>
      </c>
      <c r="G343" s="225">
        <f t="shared" si="139"/>
        <v>259.41968330418416</v>
      </c>
      <c r="K343" s="174"/>
      <c r="L343" s="421">
        <f t="shared" si="140"/>
        <v>20.714285714285715</v>
      </c>
      <c r="M343" s="388">
        <f t="shared" si="141"/>
        <v>26</v>
      </c>
      <c r="N343" s="227">
        <f t="shared" si="142"/>
        <v>268.5815503032473</v>
      </c>
      <c r="O343" s="233"/>
      <c r="P343" s="404"/>
      <c r="Q343" s="156">
        <f t="shared" si="143"/>
        <v>443.76899696048633</v>
      </c>
      <c r="R343" s="242">
        <f t="shared" si="144"/>
        <v>0.67219152854511965</v>
      </c>
      <c r="S343" s="394">
        <f t="shared" si="145"/>
        <v>0.65909090909090906</v>
      </c>
      <c r="T343" s="395">
        <v>503</v>
      </c>
      <c r="U343" s="396">
        <f t="shared" si="146"/>
        <v>25.184541901867131</v>
      </c>
      <c r="V343" s="225">
        <f t="shared" si="147"/>
        <v>26.071428571428573</v>
      </c>
      <c r="W343" s="503">
        <f>D343/82250*6</f>
        <v>0.59080851063829787</v>
      </c>
    </row>
    <row r="344" spans="1:23" ht="15.75" customHeight="1" x14ac:dyDescent="0.25">
      <c r="K344" s="174"/>
      <c r="L344" s="414"/>
    </row>
    <row r="345" spans="1:23" ht="15.75" customHeight="1" x14ac:dyDescent="0.25">
      <c r="K345" s="174"/>
      <c r="L345" s="414"/>
    </row>
    <row r="346" spans="1:23" ht="15.75" customHeight="1" x14ac:dyDescent="0.25">
      <c r="K346" s="174"/>
      <c r="L346" s="414"/>
    </row>
    <row r="347" spans="1:23" ht="15.75" customHeight="1" x14ac:dyDescent="0.25">
      <c r="K347" s="174"/>
      <c r="L347" s="414"/>
    </row>
    <row r="348" spans="1:23" ht="15.75" customHeight="1" x14ac:dyDescent="0.25">
      <c r="K348" s="174"/>
      <c r="L348" s="414"/>
    </row>
    <row r="349" spans="1:23" ht="15.75" customHeight="1" x14ac:dyDescent="0.25">
      <c r="K349" s="174"/>
      <c r="L349" s="414"/>
    </row>
    <row r="350" spans="1:23" ht="15.75" customHeight="1" x14ac:dyDescent="0.25">
      <c r="K350" s="174"/>
      <c r="L350" s="414"/>
    </row>
    <row r="351" spans="1:23" ht="15.75" customHeight="1" x14ac:dyDescent="0.25">
      <c r="K351" s="174"/>
      <c r="L351" s="414"/>
    </row>
    <row r="352" spans="1:23" ht="15.75" customHeight="1" x14ac:dyDescent="0.25">
      <c r="K352" s="174"/>
      <c r="L352" s="414"/>
    </row>
    <row r="353" spans="11:12" ht="15.75" customHeight="1" x14ac:dyDescent="0.25">
      <c r="K353" s="174"/>
      <c r="L353" s="414"/>
    </row>
    <row r="354" spans="11:12" ht="15.75" customHeight="1" x14ac:dyDescent="0.25">
      <c r="K354" s="174"/>
      <c r="L354" s="414"/>
    </row>
    <row r="355" spans="11:12" ht="15.75" customHeight="1" x14ac:dyDescent="0.25">
      <c r="K355" s="174"/>
      <c r="L355" s="414"/>
    </row>
    <row r="356" spans="11:12" ht="15.75" customHeight="1" x14ac:dyDescent="0.25">
      <c r="K356" s="174"/>
      <c r="L356" s="414"/>
    </row>
    <row r="357" spans="11:12" ht="15.75" customHeight="1" x14ac:dyDescent="0.25">
      <c r="K357" s="174"/>
      <c r="L357" s="414"/>
    </row>
    <row r="358" spans="11:12" ht="15.75" customHeight="1" x14ac:dyDescent="0.25">
      <c r="K358" s="174"/>
      <c r="L358" s="414"/>
    </row>
    <row r="359" spans="11:12" ht="15.75" customHeight="1" x14ac:dyDescent="0.25">
      <c r="K359" s="174"/>
      <c r="L359" s="414"/>
    </row>
    <row r="360" spans="11:12" ht="15.75" customHeight="1" x14ac:dyDescent="0.25">
      <c r="K360" s="174"/>
      <c r="L360" s="414"/>
    </row>
    <row r="361" spans="11:12" ht="15.75" customHeight="1" x14ac:dyDescent="0.25">
      <c r="K361" s="174"/>
      <c r="L361" s="414"/>
    </row>
    <row r="362" spans="11:12" ht="15.75" customHeight="1" x14ac:dyDescent="0.25">
      <c r="K362" s="174"/>
      <c r="L362" s="414"/>
    </row>
    <row r="363" spans="11:12" ht="15.75" customHeight="1" x14ac:dyDescent="0.25">
      <c r="K363" s="174"/>
      <c r="L363" s="414"/>
    </row>
    <row r="364" spans="11:12" ht="15.75" customHeight="1" x14ac:dyDescent="0.25">
      <c r="K364" s="174"/>
      <c r="L364" s="414"/>
    </row>
    <row r="365" spans="11:12" ht="15.75" customHeight="1" x14ac:dyDescent="0.25">
      <c r="K365" s="174"/>
      <c r="L365" s="414"/>
    </row>
    <row r="366" spans="11:12" ht="15.75" customHeight="1" x14ac:dyDescent="0.25">
      <c r="K366" s="174"/>
      <c r="L366" s="414"/>
    </row>
    <row r="367" spans="11:12" ht="15.75" customHeight="1" x14ac:dyDescent="0.25">
      <c r="K367" s="174"/>
      <c r="L367" s="414"/>
    </row>
    <row r="368" spans="11:12" ht="15.75" customHeight="1" x14ac:dyDescent="0.25">
      <c r="K368" s="174"/>
      <c r="L368" s="414"/>
    </row>
    <row r="369" spans="11:12" ht="15.75" customHeight="1" x14ac:dyDescent="0.25">
      <c r="K369" s="174"/>
      <c r="L369" s="414"/>
    </row>
    <row r="370" spans="11:12" ht="15.75" customHeight="1" x14ac:dyDescent="0.25">
      <c r="K370" s="174"/>
      <c r="L370" s="414"/>
    </row>
    <row r="371" spans="11:12" ht="15.75" customHeight="1" x14ac:dyDescent="0.25">
      <c r="K371" s="174"/>
      <c r="L371" s="414"/>
    </row>
    <row r="372" spans="11:12" ht="15.75" customHeight="1" x14ac:dyDescent="0.25">
      <c r="K372" s="174"/>
      <c r="L372" s="414"/>
    </row>
    <row r="373" spans="11:12" ht="15.75" customHeight="1" x14ac:dyDescent="0.25">
      <c r="K373" s="174"/>
      <c r="L373" s="414"/>
    </row>
    <row r="374" spans="11:12" ht="15.75" customHeight="1" x14ac:dyDescent="0.25">
      <c r="K374" s="174"/>
      <c r="L374" s="414"/>
    </row>
    <row r="375" spans="11:12" ht="15.75" customHeight="1" x14ac:dyDescent="0.25">
      <c r="K375" s="174"/>
      <c r="L375" s="414"/>
    </row>
    <row r="376" spans="11:12" ht="15.75" customHeight="1" x14ac:dyDescent="0.25">
      <c r="K376" s="174"/>
      <c r="L376" s="414"/>
    </row>
    <row r="377" spans="11:12" ht="15.75" customHeight="1" x14ac:dyDescent="0.25">
      <c r="K377" s="174"/>
      <c r="L377" s="414"/>
    </row>
    <row r="378" spans="11:12" ht="15.75" customHeight="1" x14ac:dyDescent="0.25">
      <c r="K378" s="174"/>
      <c r="L378" s="414"/>
    </row>
    <row r="379" spans="11:12" ht="15.75" customHeight="1" x14ac:dyDescent="0.25">
      <c r="K379" s="174"/>
      <c r="L379" s="414"/>
    </row>
    <row r="380" spans="11:12" ht="15.75" customHeight="1" x14ac:dyDescent="0.25">
      <c r="K380" s="174"/>
      <c r="L380" s="414"/>
    </row>
    <row r="381" spans="11:12" ht="15.75" customHeight="1" x14ac:dyDescent="0.25">
      <c r="K381" s="174"/>
      <c r="L381" s="414"/>
    </row>
    <row r="382" spans="11:12" ht="15.75" customHeight="1" x14ac:dyDescent="0.25">
      <c r="K382" s="174"/>
      <c r="L382" s="414"/>
    </row>
    <row r="383" spans="11:12" ht="15.75" customHeight="1" x14ac:dyDescent="0.25">
      <c r="K383" s="174"/>
      <c r="L383" s="414"/>
    </row>
    <row r="384" spans="11:12" ht="15.75" customHeight="1" x14ac:dyDescent="0.25">
      <c r="K384" s="174"/>
      <c r="L384" s="414"/>
    </row>
    <row r="385" spans="11:12" ht="15.75" customHeight="1" x14ac:dyDescent="0.25">
      <c r="K385" s="174"/>
      <c r="L385" s="414"/>
    </row>
    <row r="386" spans="11:12" ht="15.75" customHeight="1" x14ac:dyDescent="0.25">
      <c r="K386" s="174"/>
      <c r="L386" s="414"/>
    </row>
    <row r="387" spans="11:12" ht="15.75" customHeight="1" x14ac:dyDescent="0.25">
      <c r="K387" s="174"/>
      <c r="L387" s="414"/>
    </row>
    <row r="388" spans="11:12" ht="15.75" customHeight="1" x14ac:dyDescent="0.25">
      <c r="K388" s="174"/>
      <c r="L388" s="414"/>
    </row>
    <row r="389" spans="11:12" ht="15.75" customHeight="1" x14ac:dyDescent="0.25">
      <c r="K389" s="174"/>
      <c r="L389" s="414"/>
    </row>
    <row r="390" spans="11:12" ht="15.75" customHeight="1" x14ac:dyDescent="0.25">
      <c r="K390" s="174"/>
      <c r="L390" s="414"/>
    </row>
    <row r="391" spans="11:12" ht="15.75" customHeight="1" x14ac:dyDescent="0.25">
      <c r="K391" s="174"/>
      <c r="L391" s="414"/>
    </row>
    <row r="392" spans="11:12" ht="15.75" customHeight="1" x14ac:dyDescent="0.25">
      <c r="K392" s="174"/>
      <c r="L392" s="414"/>
    </row>
    <row r="393" spans="11:12" ht="15.75" customHeight="1" x14ac:dyDescent="0.25">
      <c r="K393" s="174"/>
      <c r="L393" s="414"/>
    </row>
    <row r="394" spans="11:12" ht="15.75" customHeight="1" x14ac:dyDescent="0.25">
      <c r="K394" s="174"/>
      <c r="L394" s="414"/>
    </row>
    <row r="395" spans="11:12" ht="15.75" customHeight="1" x14ac:dyDescent="0.25">
      <c r="K395" s="174"/>
      <c r="L395" s="414"/>
    </row>
    <row r="396" spans="11:12" ht="15.75" customHeight="1" x14ac:dyDescent="0.25">
      <c r="K396" s="174"/>
      <c r="L396" s="414"/>
    </row>
    <row r="397" spans="11:12" ht="15.75" customHeight="1" x14ac:dyDescent="0.25">
      <c r="K397" s="174"/>
      <c r="L397" s="414"/>
    </row>
    <row r="398" spans="11:12" ht="15.75" customHeight="1" x14ac:dyDescent="0.25">
      <c r="K398" s="174"/>
      <c r="L398" s="414"/>
    </row>
    <row r="399" spans="11:12" ht="15.75" customHeight="1" x14ac:dyDescent="0.25">
      <c r="K399" s="174"/>
      <c r="L399" s="414"/>
    </row>
    <row r="400" spans="11:12" ht="15.75" customHeight="1" x14ac:dyDescent="0.25">
      <c r="K400" s="174"/>
      <c r="L400" s="414"/>
    </row>
    <row r="401" spans="11:12" ht="15.75" customHeight="1" x14ac:dyDescent="0.25">
      <c r="K401" s="174"/>
      <c r="L401" s="414"/>
    </row>
    <row r="402" spans="11:12" ht="15.75" customHeight="1" x14ac:dyDescent="0.25">
      <c r="K402" s="174"/>
      <c r="L402" s="414"/>
    </row>
    <row r="403" spans="11:12" ht="15.75" customHeight="1" x14ac:dyDescent="0.25">
      <c r="K403" s="174"/>
      <c r="L403" s="414"/>
    </row>
    <row r="404" spans="11:12" ht="15.75" customHeight="1" x14ac:dyDescent="0.25">
      <c r="K404" s="174"/>
      <c r="L404" s="414"/>
    </row>
    <row r="405" spans="11:12" ht="15.75" customHeight="1" x14ac:dyDescent="0.25">
      <c r="K405" s="174"/>
      <c r="L405" s="414"/>
    </row>
    <row r="406" spans="11:12" ht="15.75" customHeight="1" x14ac:dyDescent="0.25">
      <c r="K406" s="174"/>
      <c r="L406" s="414"/>
    </row>
    <row r="407" spans="11:12" ht="15.75" customHeight="1" x14ac:dyDescent="0.25">
      <c r="K407" s="174"/>
      <c r="L407" s="414"/>
    </row>
    <row r="408" spans="11:12" ht="15.75" customHeight="1" x14ac:dyDescent="0.25">
      <c r="K408" s="174"/>
      <c r="L408" s="414"/>
    </row>
    <row r="409" spans="11:12" ht="15.75" customHeight="1" x14ac:dyDescent="0.25">
      <c r="K409" s="174"/>
      <c r="L409" s="414"/>
    </row>
    <row r="410" spans="11:12" ht="15.75" customHeight="1" x14ac:dyDescent="0.25">
      <c r="K410" s="174"/>
      <c r="L410" s="414"/>
    </row>
    <row r="411" spans="11:12" ht="15.75" customHeight="1" x14ac:dyDescent="0.25">
      <c r="K411" s="174"/>
      <c r="L411" s="414"/>
    </row>
    <row r="412" spans="11:12" ht="15.75" customHeight="1" x14ac:dyDescent="0.25">
      <c r="K412" s="174"/>
      <c r="L412" s="414"/>
    </row>
    <row r="413" spans="11:12" ht="15.75" customHeight="1" x14ac:dyDescent="0.25">
      <c r="K413" s="174"/>
      <c r="L413" s="414"/>
    </row>
    <row r="414" spans="11:12" ht="15.75" customHeight="1" x14ac:dyDescent="0.25">
      <c r="K414" s="174"/>
      <c r="L414" s="414"/>
    </row>
    <row r="415" spans="11:12" ht="15.75" customHeight="1" x14ac:dyDescent="0.25">
      <c r="K415" s="174"/>
      <c r="L415" s="414"/>
    </row>
    <row r="416" spans="11:12" ht="15.75" customHeight="1" x14ac:dyDescent="0.25">
      <c r="K416" s="174"/>
      <c r="L416" s="414"/>
    </row>
    <row r="417" spans="11:12" ht="15.75" customHeight="1" x14ac:dyDescent="0.25">
      <c r="K417" s="174"/>
      <c r="L417" s="414"/>
    </row>
    <row r="418" spans="11:12" ht="15.75" customHeight="1" x14ac:dyDescent="0.25">
      <c r="K418" s="174"/>
      <c r="L418" s="414"/>
    </row>
    <row r="419" spans="11:12" ht="15.75" customHeight="1" x14ac:dyDescent="0.25">
      <c r="K419" s="174"/>
      <c r="L419" s="414"/>
    </row>
    <row r="420" spans="11:12" ht="15.75" customHeight="1" x14ac:dyDescent="0.25">
      <c r="K420" s="174"/>
      <c r="L420" s="414"/>
    </row>
    <row r="421" spans="11:12" ht="15.75" customHeight="1" x14ac:dyDescent="0.25">
      <c r="K421" s="174"/>
      <c r="L421" s="414"/>
    </row>
    <row r="422" spans="11:12" ht="15.75" customHeight="1" x14ac:dyDescent="0.25">
      <c r="K422" s="174"/>
      <c r="L422" s="414"/>
    </row>
    <row r="423" spans="11:12" ht="15.75" customHeight="1" x14ac:dyDescent="0.25">
      <c r="K423" s="174"/>
      <c r="L423" s="414"/>
    </row>
    <row r="424" spans="11:12" ht="15.75" customHeight="1" x14ac:dyDescent="0.25">
      <c r="K424" s="174"/>
      <c r="L424" s="414"/>
    </row>
    <row r="425" spans="11:12" ht="15.75" customHeight="1" x14ac:dyDescent="0.25">
      <c r="K425" s="174"/>
      <c r="L425" s="414"/>
    </row>
    <row r="426" spans="11:12" ht="15.75" customHeight="1" x14ac:dyDescent="0.25">
      <c r="K426" s="174"/>
      <c r="L426" s="414"/>
    </row>
    <row r="427" spans="11:12" ht="15.75" customHeight="1" x14ac:dyDescent="0.25">
      <c r="K427" s="174"/>
      <c r="L427" s="414"/>
    </row>
    <row r="428" spans="11:12" ht="15.75" customHeight="1" x14ac:dyDescent="0.25">
      <c r="K428" s="174"/>
      <c r="L428" s="414"/>
    </row>
    <row r="429" spans="11:12" ht="15.75" customHeight="1" x14ac:dyDescent="0.25">
      <c r="K429" s="174"/>
      <c r="L429" s="414"/>
    </row>
    <row r="430" spans="11:12" ht="15.75" customHeight="1" x14ac:dyDescent="0.25">
      <c r="K430" s="174"/>
      <c r="L430" s="414"/>
    </row>
    <row r="431" spans="11:12" ht="15.75" customHeight="1" x14ac:dyDescent="0.25">
      <c r="K431" s="174"/>
      <c r="L431" s="414"/>
    </row>
    <row r="432" spans="11:12" ht="15.75" customHeight="1" x14ac:dyDescent="0.25">
      <c r="K432" s="174"/>
      <c r="L432" s="414"/>
    </row>
    <row r="433" spans="11:12" ht="15.75" customHeight="1" x14ac:dyDescent="0.25">
      <c r="K433" s="174"/>
      <c r="L433" s="414"/>
    </row>
    <row r="434" spans="11:12" ht="15.75" customHeight="1" x14ac:dyDescent="0.25">
      <c r="K434" s="174"/>
      <c r="L434" s="414"/>
    </row>
    <row r="435" spans="11:12" ht="15.75" customHeight="1" x14ac:dyDescent="0.25">
      <c r="K435" s="174"/>
      <c r="L435" s="414"/>
    </row>
    <row r="436" spans="11:12" ht="15.75" customHeight="1" x14ac:dyDescent="0.25">
      <c r="K436" s="174"/>
      <c r="L436" s="414"/>
    </row>
    <row r="437" spans="11:12" ht="15.75" customHeight="1" x14ac:dyDescent="0.25">
      <c r="K437" s="174"/>
      <c r="L437" s="414"/>
    </row>
    <row r="438" spans="11:12" ht="15.75" customHeight="1" x14ac:dyDescent="0.25">
      <c r="K438" s="174"/>
      <c r="L438" s="414"/>
    </row>
    <row r="439" spans="11:12" ht="15.75" customHeight="1" x14ac:dyDescent="0.25">
      <c r="K439" s="174"/>
      <c r="L439" s="414"/>
    </row>
    <row r="440" spans="11:12" ht="15.75" customHeight="1" x14ac:dyDescent="0.25">
      <c r="K440" s="174"/>
      <c r="L440" s="414"/>
    </row>
    <row r="441" spans="11:12" ht="15.75" customHeight="1" x14ac:dyDescent="0.25">
      <c r="K441" s="174"/>
      <c r="L441" s="414"/>
    </row>
    <row r="442" spans="11:12" ht="15.75" customHeight="1" x14ac:dyDescent="0.25">
      <c r="K442" s="174"/>
      <c r="L442" s="414"/>
    </row>
    <row r="443" spans="11:12" ht="15.75" customHeight="1" x14ac:dyDescent="0.25">
      <c r="K443" s="174"/>
      <c r="L443" s="414"/>
    </row>
    <row r="444" spans="11:12" ht="15.75" customHeight="1" x14ac:dyDescent="0.25">
      <c r="K444" s="174"/>
      <c r="L444" s="414"/>
    </row>
    <row r="445" spans="11:12" ht="15.75" customHeight="1" x14ac:dyDescent="0.25">
      <c r="K445" s="174"/>
      <c r="L445" s="414"/>
    </row>
    <row r="446" spans="11:12" ht="15.75" customHeight="1" x14ac:dyDescent="0.25">
      <c r="K446" s="174"/>
      <c r="L446" s="414"/>
    </row>
    <row r="447" spans="11:12" ht="15.75" customHeight="1" x14ac:dyDescent="0.25">
      <c r="K447" s="174"/>
      <c r="L447" s="414"/>
    </row>
    <row r="448" spans="11:12" ht="15.75" customHeight="1" x14ac:dyDescent="0.25">
      <c r="K448" s="174"/>
      <c r="L448" s="414"/>
    </row>
    <row r="449" spans="11:12" ht="15.75" customHeight="1" x14ac:dyDescent="0.25">
      <c r="K449" s="174"/>
      <c r="L449" s="414"/>
    </row>
    <row r="450" spans="11:12" ht="15.75" customHeight="1" x14ac:dyDescent="0.25">
      <c r="K450" s="174"/>
      <c r="L450" s="414"/>
    </row>
    <row r="451" spans="11:12" ht="15.75" customHeight="1" x14ac:dyDescent="0.25">
      <c r="K451" s="174"/>
      <c r="L451" s="414"/>
    </row>
    <row r="452" spans="11:12" ht="15.75" customHeight="1" x14ac:dyDescent="0.25">
      <c r="K452" s="174"/>
      <c r="L452" s="414"/>
    </row>
    <row r="453" spans="11:12" ht="15.75" customHeight="1" x14ac:dyDescent="0.25">
      <c r="K453" s="174"/>
      <c r="L453" s="414"/>
    </row>
    <row r="454" spans="11:12" ht="15.75" customHeight="1" x14ac:dyDescent="0.25">
      <c r="K454" s="174"/>
      <c r="L454" s="414"/>
    </row>
    <row r="455" spans="11:12" ht="15.75" customHeight="1" x14ac:dyDescent="0.25">
      <c r="K455" s="174"/>
      <c r="L455" s="414"/>
    </row>
    <row r="456" spans="11:12" ht="15.75" customHeight="1" x14ac:dyDescent="0.25">
      <c r="K456" s="174"/>
      <c r="L456" s="414"/>
    </row>
    <row r="457" spans="11:12" ht="15.75" customHeight="1" x14ac:dyDescent="0.25">
      <c r="K457" s="174"/>
      <c r="L457" s="414"/>
    </row>
    <row r="458" spans="11:12" ht="15.75" customHeight="1" x14ac:dyDescent="0.25">
      <c r="K458" s="174"/>
      <c r="L458" s="414"/>
    </row>
    <row r="459" spans="11:12" ht="15.75" customHeight="1" x14ac:dyDescent="0.25">
      <c r="K459" s="174"/>
      <c r="L459" s="414"/>
    </row>
    <row r="460" spans="11:12" ht="15.75" customHeight="1" x14ac:dyDescent="0.25">
      <c r="K460" s="174"/>
      <c r="L460" s="414"/>
    </row>
    <row r="461" spans="11:12" ht="15.75" customHeight="1" x14ac:dyDescent="0.25">
      <c r="K461" s="174"/>
      <c r="L461" s="414"/>
    </row>
    <row r="462" spans="11:12" ht="15.75" customHeight="1" x14ac:dyDescent="0.25">
      <c r="K462" s="174"/>
      <c r="L462" s="414"/>
    </row>
    <row r="463" spans="11:12" ht="15.75" customHeight="1" x14ac:dyDescent="0.25">
      <c r="K463" s="174"/>
      <c r="L463" s="414"/>
    </row>
    <row r="464" spans="11:12" ht="15.75" customHeight="1" x14ac:dyDescent="0.25">
      <c r="K464" s="174"/>
      <c r="L464" s="414"/>
    </row>
    <row r="465" spans="11:12" ht="15.75" customHeight="1" x14ac:dyDescent="0.25">
      <c r="K465" s="174"/>
      <c r="L465" s="414"/>
    </row>
    <row r="466" spans="11:12" ht="15.75" customHeight="1" x14ac:dyDescent="0.25">
      <c r="K466" s="174"/>
      <c r="L466" s="414"/>
    </row>
    <row r="467" spans="11:12" ht="15.75" customHeight="1" x14ac:dyDescent="0.25">
      <c r="K467" s="174"/>
      <c r="L467" s="414"/>
    </row>
    <row r="468" spans="11:12" ht="15.75" customHeight="1" x14ac:dyDescent="0.25">
      <c r="K468" s="174"/>
      <c r="L468" s="414"/>
    </row>
    <row r="469" spans="11:12" ht="15.75" customHeight="1" x14ac:dyDescent="0.25">
      <c r="K469" s="174"/>
      <c r="L469" s="414"/>
    </row>
    <row r="470" spans="11:12" ht="15.75" customHeight="1" x14ac:dyDescent="0.25">
      <c r="K470" s="174"/>
      <c r="L470" s="414"/>
    </row>
    <row r="471" spans="11:12" ht="15.75" customHeight="1" x14ac:dyDescent="0.25">
      <c r="K471" s="174"/>
      <c r="L471" s="414"/>
    </row>
    <row r="472" spans="11:12" ht="15.75" customHeight="1" x14ac:dyDescent="0.25">
      <c r="K472" s="174"/>
      <c r="L472" s="414"/>
    </row>
    <row r="473" spans="11:12" ht="15.75" customHeight="1" x14ac:dyDescent="0.25">
      <c r="K473" s="174"/>
      <c r="L473" s="414"/>
    </row>
    <row r="474" spans="11:12" ht="15.75" customHeight="1" x14ac:dyDescent="0.25">
      <c r="K474" s="174"/>
      <c r="L474" s="414"/>
    </row>
    <row r="475" spans="11:12" ht="15.75" customHeight="1" x14ac:dyDescent="0.25">
      <c r="K475" s="174"/>
      <c r="L475" s="414"/>
    </row>
    <row r="476" spans="11:12" ht="15.75" customHeight="1" x14ac:dyDescent="0.25">
      <c r="K476" s="174"/>
      <c r="L476" s="414"/>
    </row>
    <row r="477" spans="11:12" ht="15.75" customHeight="1" x14ac:dyDescent="0.25">
      <c r="K477" s="174"/>
      <c r="L477" s="414"/>
    </row>
    <row r="478" spans="11:12" ht="15.75" customHeight="1" x14ac:dyDescent="0.25">
      <c r="K478" s="174"/>
      <c r="L478" s="414"/>
    </row>
    <row r="479" spans="11:12" ht="15.75" customHeight="1" x14ac:dyDescent="0.25">
      <c r="K479" s="174"/>
      <c r="L479" s="414"/>
    </row>
    <row r="480" spans="11:12" ht="15.75" customHeight="1" x14ac:dyDescent="0.25">
      <c r="K480" s="174"/>
      <c r="L480" s="414"/>
    </row>
    <row r="481" spans="11:12" ht="15.75" customHeight="1" x14ac:dyDescent="0.25">
      <c r="K481" s="174"/>
      <c r="L481" s="414"/>
    </row>
    <row r="482" spans="11:12" ht="15.75" customHeight="1" x14ac:dyDescent="0.25">
      <c r="K482" s="174"/>
      <c r="L482" s="414"/>
    </row>
    <row r="483" spans="11:12" ht="15.75" customHeight="1" x14ac:dyDescent="0.25">
      <c r="K483" s="174"/>
      <c r="L483" s="414"/>
    </row>
    <row r="484" spans="11:12" ht="15.75" customHeight="1" x14ac:dyDescent="0.25">
      <c r="K484" s="174"/>
      <c r="L484" s="414"/>
    </row>
    <row r="485" spans="11:12" ht="15.75" customHeight="1" x14ac:dyDescent="0.25">
      <c r="K485" s="174"/>
      <c r="L485" s="414"/>
    </row>
    <row r="486" spans="11:12" ht="15.75" customHeight="1" x14ac:dyDescent="0.25">
      <c r="K486" s="174"/>
      <c r="L486" s="414"/>
    </row>
    <row r="487" spans="11:12" ht="15.75" customHeight="1" x14ac:dyDescent="0.25">
      <c r="K487" s="174"/>
      <c r="L487" s="414"/>
    </row>
    <row r="488" spans="11:12" ht="15.75" customHeight="1" x14ac:dyDescent="0.25">
      <c r="K488" s="174"/>
      <c r="L488" s="414"/>
    </row>
    <row r="489" spans="11:12" ht="15.75" customHeight="1" x14ac:dyDescent="0.25">
      <c r="K489" s="174"/>
      <c r="L489" s="414"/>
    </row>
    <row r="490" spans="11:12" ht="15.75" customHeight="1" x14ac:dyDescent="0.25">
      <c r="K490" s="174"/>
      <c r="L490" s="414"/>
    </row>
    <row r="491" spans="11:12" ht="15.75" customHeight="1" x14ac:dyDescent="0.25">
      <c r="K491" s="174"/>
      <c r="L491" s="414"/>
    </row>
    <row r="492" spans="11:12" ht="15.75" customHeight="1" x14ac:dyDescent="0.25">
      <c r="K492" s="174"/>
      <c r="L492" s="414"/>
    </row>
    <row r="493" spans="11:12" ht="15.75" customHeight="1" x14ac:dyDescent="0.25">
      <c r="K493" s="174"/>
      <c r="L493" s="414"/>
    </row>
    <row r="494" spans="11:12" ht="15.75" customHeight="1" x14ac:dyDescent="0.25">
      <c r="K494" s="174"/>
      <c r="L494" s="414"/>
    </row>
    <row r="495" spans="11:12" ht="15.75" customHeight="1" x14ac:dyDescent="0.25">
      <c r="K495" s="174"/>
      <c r="L495" s="414"/>
    </row>
    <row r="496" spans="11:12" ht="15.75" customHeight="1" x14ac:dyDescent="0.25">
      <c r="K496" s="174"/>
      <c r="L496" s="414"/>
    </row>
    <row r="497" spans="11:12" ht="15.75" customHeight="1" x14ac:dyDescent="0.25">
      <c r="K497" s="174"/>
      <c r="L497" s="414"/>
    </row>
    <row r="498" spans="11:12" ht="15.75" customHeight="1" x14ac:dyDescent="0.25">
      <c r="K498" s="174"/>
      <c r="L498" s="414"/>
    </row>
    <row r="499" spans="11:12" ht="15.75" customHeight="1" x14ac:dyDescent="0.25">
      <c r="K499" s="174"/>
      <c r="L499" s="414"/>
    </row>
    <row r="500" spans="11:12" ht="15.75" customHeight="1" x14ac:dyDescent="0.25">
      <c r="K500" s="174"/>
      <c r="L500" s="414"/>
    </row>
    <row r="501" spans="11:12" ht="15.75" customHeight="1" x14ac:dyDescent="0.25">
      <c r="K501" s="174"/>
      <c r="L501" s="414"/>
    </row>
    <row r="502" spans="11:12" ht="15.75" customHeight="1" x14ac:dyDescent="0.25">
      <c r="K502" s="174"/>
      <c r="L502" s="414"/>
    </row>
    <row r="503" spans="11:12" ht="15.75" customHeight="1" x14ac:dyDescent="0.25">
      <c r="K503" s="174"/>
      <c r="L503" s="414"/>
    </row>
    <row r="504" spans="11:12" ht="15.75" customHeight="1" x14ac:dyDescent="0.25">
      <c r="K504" s="174"/>
      <c r="L504" s="414"/>
    </row>
    <row r="505" spans="11:12" ht="15.75" customHeight="1" x14ac:dyDescent="0.25">
      <c r="K505" s="174"/>
      <c r="L505" s="414"/>
    </row>
    <row r="506" spans="11:12" ht="15.75" customHeight="1" x14ac:dyDescent="0.25">
      <c r="K506" s="174"/>
      <c r="L506" s="414"/>
    </row>
    <row r="507" spans="11:12" ht="15.75" customHeight="1" x14ac:dyDescent="0.25">
      <c r="K507" s="174"/>
      <c r="L507" s="414"/>
    </row>
    <row r="508" spans="11:12" ht="15.75" customHeight="1" x14ac:dyDescent="0.25">
      <c r="K508" s="174"/>
      <c r="L508" s="414"/>
    </row>
    <row r="509" spans="11:12" ht="15.75" customHeight="1" x14ac:dyDescent="0.25">
      <c r="K509" s="174"/>
      <c r="L509" s="414"/>
    </row>
    <row r="510" spans="11:12" ht="15.75" customHeight="1" x14ac:dyDescent="0.25">
      <c r="K510" s="174"/>
      <c r="L510" s="414"/>
    </row>
    <row r="511" spans="11:12" ht="15.75" customHeight="1" x14ac:dyDescent="0.25">
      <c r="K511" s="174"/>
      <c r="L511" s="414"/>
    </row>
    <row r="512" spans="11:12" ht="15.75" customHeight="1" x14ac:dyDescent="0.25">
      <c r="K512" s="174"/>
      <c r="L512" s="414"/>
    </row>
    <row r="513" spans="11:12" ht="15.75" customHeight="1" x14ac:dyDescent="0.25">
      <c r="K513" s="174"/>
      <c r="L513" s="414"/>
    </row>
    <row r="514" spans="11:12" ht="15.75" customHeight="1" x14ac:dyDescent="0.25">
      <c r="K514" s="174"/>
      <c r="L514" s="414"/>
    </row>
    <row r="515" spans="11:12" ht="15.75" customHeight="1" x14ac:dyDescent="0.25">
      <c r="K515" s="174"/>
      <c r="L515" s="414"/>
    </row>
    <row r="516" spans="11:12" ht="15.75" customHeight="1" x14ac:dyDescent="0.25">
      <c r="K516" s="174"/>
      <c r="L516" s="414"/>
    </row>
    <row r="517" spans="11:12" ht="15.75" customHeight="1" x14ac:dyDescent="0.25">
      <c r="K517" s="174"/>
      <c r="L517" s="414"/>
    </row>
    <row r="518" spans="11:12" ht="15.75" customHeight="1" x14ac:dyDescent="0.25">
      <c r="K518" s="174"/>
      <c r="L518" s="414"/>
    </row>
    <row r="519" spans="11:12" ht="15.75" customHeight="1" x14ac:dyDescent="0.25">
      <c r="K519" s="174"/>
      <c r="L519" s="414"/>
    </row>
    <row r="520" spans="11:12" ht="15.75" customHeight="1" x14ac:dyDescent="0.25">
      <c r="K520" s="174"/>
      <c r="L520" s="414"/>
    </row>
    <row r="521" spans="11:12" ht="15.75" customHeight="1" x14ac:dyDescent="0.25">
      <c r="K521" s="174"/>
      <c r="L521" s="414"/>
    </row>
    <row r="522" spans="11:12" ht="15.75" customHeight="1" x14ac:dyDescent="0.25">
      <c r="K522" s="174"/>
      <c r="L522" s="414"/>
    </row>
    <row r="523" spans="11:12" ht="15.75" customHeight="1" x14ac:dyDescent="0.25">
      <c r="K523" s="174"/>
      <c r="L523" s="414"/>
    </row>
    <row r="524" spans="11:12" ht="15.75" customHeight="1" x14ac:dyDescent="0.25">
      <c r="K524" s="174"/>
      <c r="L524" s="414"/>
    </row>
    <row r="525" spans="11:12" ht="15.75" customHeight="1" x14ac:dyDescent="0.25">
      <c r="K525" s="174"/>
      <c r="L525" s="414"/>
    </row>
    <row r="526" spans="11:12" ht="15.75" customHeight="1" x14ac:dyDescent="0.25">
      <c r="K526" s="174"/>
      <c r="L526" s="414"/>
    </row>
    <row r="527" spans="11:12" ht="15.75" customHeight="1" x14ac:dyDescent="0.25">
      <c r="K527" s="174"/>
      <c r="L527" s="414"/>
    </row>
    <row r="528" spans="11:12" ht="15.75" customHeight="1" x14ac:dyDescent="0.25">
      <c r="K528" s="174"/>
      <c r="L528" s="414"/>
    </row>
    <row r="529" spans="11:12" ht="15.75" customHeight="1" x14ac:dyDescent="0.25">
      <c r="K529" s="174"/>
      <c r="L529" s="414"/>
    </row>
    <row r="530" spans="11:12" ht="15.75" customHeight="1" x14ac:dyDescent="0.25">
      <c r="K530" s="174"/>
      <c r="L530" s="414"/>
    </row>
    <row r="531" spans="11:12" ht="15.75" customHeight="1" x14ac:dyDescent="0.25">
      <c r="K531" s="174"/>
      <c r="L531" s="414"/>
    </row>
    <row r="532" spans="11:12" ht="15.75" customHeight="1" x14ac:dyDescent="0.25">
      <c r="K532" s="174"/>
      <c r="L532" s="414"/>
    </row>
    <row r="533" spans="11:12" ht="15.75" customHeight="1" x14ac:dyDescent="0.25">
      <c r="K533" s="174"/>
      <c r="L533" s="414"/>
    </row>
    <row r="534" spans="11:12" ht="15.75" customHeight="1" x14ac:dyDescent="0.25">
      <c r="K534" s="174"/>
      <c r="L534" s="414"/>
    </row>
    <row r="535" spans="11:12" ht="15.75" customHeight="1" x14ac:dyDescent="0.25">
      <c r="K535" s="174"/>
      <c r="L535" s="414"/>
    </row>
    <row r="536" spans="11:12" ht="15.75" customHeight="1" x14ac:dyDescent="0.25">
      <c r="K536" s="174"/>
      <c r="L536" s="414"/>
    </row>
    <row r="537" spans="11:12" ht="15.75" customHeight="1" x14ac:dyDescent="0.25">
      <c r="K537" s="174"/>
      <c r="L537" s="414"/>
    </row>
    <row r="538" spans="11:12" ht="15.75" customHeight="1" x14ac:dyDescent="0.25">
      <c r="K538" s="174"/>
      <c r="L538" s="414"/>
    </row>
    <row r="539" spans="11:12" ht="15.75" customHeight="1" x14ac:dyDescent="0.25">
      <c r="K539" s="174"/>
      <c r="L539" s="414"/>
    </row>
    <row r="540" spans="11:12" ht="15.75" customHeight="1" x14ac:dyDescent="0.25">
      <c r="K540" s="174"/>
      <c r="L540" s="414"/>
    </row>
    <row r="541" spans="11:12" ht="15.75" customHeight="1" x14ac:dyDescent="0.25">
      <c r="K541" s="174"/>
      <c r="L541" s="414"/>
    </row>
    <row r="542" spans="11:12" ht="15.75" customHeight="1" x14ac:dyDescent="0.25">
      <c r="K542" s="174"/>
      <c r="L542" s="414"/>
    </row>
    <row r="543" spans="11:12" ht="15.75" customHeight="1" x14ac:dyDescent="0.25">
      <c r="K543" s="174"/>
      <c r="L543" s="414"/>
    </row>
    <row r="544" spans="11:12" ht="15.75" customHeight="1" x14ac:dyDescent="0.25">
      <c r="K544" s="174"/>
      <c r="L544" s="414"/>
    </row>
    <row r="545" spans="11:12" ht="15.75" customHeight="1" x14ac:dyDescent="0.25">
      <c r="K545" s="174"/>
      <c r="L545" s="414"/>
    </row>
    <row r="546" spans="11:12" ht="15.75" customHeight="1" x14ac:dyDescent="0.25">
      <c r="K546" s="174"/>
      <c r="L546" s="414"/>
    </row>
    <row r="547" spans="11:12" ht="15.75" customHeight="1" x14ac:dyDescent="0.25">
      <c r="K547" s="174"/>
      <c r="L547" s="414"/>
    </row>
    <row r="548" spans="11:12" ht="15.75" customHeight="1" x14ac:dyDescent="0.25">
      <c r="K548" s="174"/>
      <c r="L548" s="414"/>
    </row>
    <row r="549" spans="11:12" ht="15.75" customHeight="1" x14ac:dyDescent="0.25">
      <c r="K549" s="174"/>
      <c r="L549" s="414"/>
    </row>
    <row r="550" spans="11:12" ht="15.75" customHeight="1" x14ac:dyDescent="0.25">
      <c r="K550" s="174"/>
      <c r="L550" s="414"/>
    </row>
    <row r="551" spans="11:12" ht="15.75" customHeight="1" x14ac:dyDescent="0.25">
      <c r="K551" s="174"/>
      <c r="L551" s="414"/>
    </row>
    <row r="552" spans="11:12" ht="15.75" customHeight="1" x14ac:dyDescent="0.25">
      <c r="K552" s="174"/>
      <c r="L552" s="414"/>
    </row>
    <row r="553" spans="11:12" ht="15.75" customHeight="1" x14ac:dyDescent="0.25">
      <c r="K553" s="174"/>
      <c r="L553" s="414"/>
    </row>
    <row r="554" spans="11:12" ht="15.75" customHeight="1" x14ac:dyDescent="0.25">
      <c r="K554" s="174"/>
      <c r="L554" s="414"/>
    </row>
    <row r="555" spans="11:12" ht="15.75" customHeight="1" x14ac:dyDescent="0.25">
      <c r="K555" s="174"/>
      <c r="L555" s="414"/>
    </row>
    <row r="556" spans="11:12" ht="15.75" customHeight="1" x14ac:dyDescent="0.25">
      <c r="K556" s="174"/>
      <c r="L556" s="414"/>
    </row>
    <row r="557" spans="11:12" ht="15.75" customHeight="1" x14ac:dyDescent="0.25">
      <c r="K557" s="174"/>
      <c r="L557" s="414"/>
    </row>
    <row r="558" spans="11:12" ht="15.75" customHeight="1" x14ac:dyDescent="0.25">
      <c r="K558" s="174"/>
      <c r="L558" s="414"/>
    </row>
    <row r="559" spans="11:12" ht="15.75" customHeight="1" x14ac:dyDescent="0.25">
      <c r="K559" s="174"/>
      <c r="L559" s="414"/>
    </row>
    <row r="560" spans="11:12" ht="15.75" customHeight="1" x14ac:dyDescent="0.25">
      <c r="K560" s="174"/>
      <c r="L560" s="414"/>
    </row>
    <row r="561" spans="11:12" ht="15.75" customHeight="1" x14ac:dyDescent="0.25">
      <c r="K561" s="174"/>
      <c r="L561" s="414"/>
    </row>
    <row r="562" spans="11:12" ht="15.75" customHeight="1" x14ac:dyDescent="0.25">
      <c r="K562" s="174"/>
      <c r="L562" s="414"/>
    </row>
    <row r="563" spans="11:12" ht="15.75" customHeight="1" x14ac:dyDescent="0.25">
      <c r="K563" s="174"/>
      <c r="L563" s="414"/>
    </row>
    <row r="564" spans="11:12" ht="15.75" customHeight="1" x14ac:dyDescent="0.25">
      <c r="K564" s="174"/>
      <c r="L564" s="414"/>
    </row>
    <row r="565" spans="11:12" ht="15.75" customHeight="1" x14ac:dyDescent="0.25">
      <c r="K565" s="174"/>
      <c r="L565" s="414"/>
    </row>
    <row r="566" spans="11:12" ht="15.75" customHeight="1" x14ac:dyDescent="0.25">
      <c r="K566" s="174"/>
      <c r="L566" s="414"/>
    </row>
    <row r="567" spans="11:12" ht="15.75" customHeight="1" x14ac:dyDescent="0.25">
      <c r="K567" s="174"/>
      <c r="L567" s="414"/>
    </row>
    <row r="568" spans="11:12" ht="15.75" customHeight="1" x14ac:dyDescent="0.25">
      <c r="K568" s="174"/>
      <c r="L568" s="414"/>
    </row>
    <row r="569" spans="11:12" ht="15.75" customHeight="1" x14ac:dyDescent="0.25">
      <c r="K569" s="174"/>
      <c r="L569" s="414"/>
    </row>
    <row r="570" spans="11:12" ht="15.75" customHeight="1" x14ac:dyDescent="0.25">
      <c r="K570" s="174"/>
      <c r="L570" s="414"/>
    </row>
    <row r="571" spans="11:12" ht="15.75" customHeight="1" x14ac:dyDescent="0.25">
      <c r="K571" s="174"/>
      <c r="L571" s="414"/>
    </row>
    <row r="572" spans="11:12" ht="15.75" customHeight="1" x14ac:dyDescent="0.25">
      <c r="K572" s="174"/>
      <c r="L572" s="414"/>
    </row>
    <row r="573" spans="11:12" ht="15.75" customHeight="1" x14ac:dyDescent="0.25">
      <c r="K573" s="174"/>
      <c r="L573" s="414"/>
    </row>
    <row r="574" spans="11:12" ht="15.75" customHeight="1" x14ac:dyDescent="0.25">
      <c r="K574" s="174"/>
      <c r="L574" s="414"/>
    </row>
    <row r="575" spans="11:12" ht="15.75" customHeight="1" x14ac:dyDescent="0.25">
      <c r="K575" s="174"/>
      <c r="L575" s="414"/>
    </row>
    <row r="576" spans="11:12" ht="15.75" customHeight="1" x14ac:dyDescent="0.25">
      <c r="K576" s="174"/>
      <c r="L576" s="414"/>
    </row>
    <row r="577" spans="11:12" ht="15.75" customHeight="1" x14ac:dyDescent="0.25">
      <c r="K577" s="174"/>
      <c r="L577" s="414"/>
    </row>
    <row r="578" spans="11:12" ht="15.75" customHeight="1" x14ac:dyDescent="0.25">
      <c r="K578" s="174"/>
      <c r="L578" s="414"/>
    </row>
    <row r="579" spans="11:12" ht="15.75" customHeight="1" x14ac:dyDescent="0.25">
      <c r="K579" s="174"/>
      <c r="L579" s="414"/>
    </row>
    <row r="580" spans="11:12" ht="15.75" customHeight="1" x14ac:dyDescent="0.25">
      <c r="K580" s="174"/>
      <c r="L580" s="414"/>
    </row>
    <row r="581" spans="11:12" ht="15.75" customHeight="1" x14ac:dyDescent="0.25">
      <c r="K581" s="174"/>
      <c r="L581" s="414"/>
    </row>
    <row r="582" spans="11:12" ht="15.75" customHeight="1" x14ac:dyDescent="0.25">
      <c r="K582" s="174"/>
      <c r="L582" s="414"/>
    </row>
    <row r="583" spans="11:12" ht="15.75" customHeight="1" x14ac:dyDescent="0.25">
      <c r="K583" s="174"/>
      <c r="L583" s="414"/>
    </row>
    <row r="584" spans="11:12" ht="15.75" customHeight="1" x14ac:dyDescent="0.25">
      <c r="K584" s="174"/>
      <c r="L584" s="414"/>
    </row>
    <row r="585" spans="11:12" ht="15.75" customHeight="1" x14ac:dyDescent="0.25">
      <c r="K585" s="174"/>
      <c r="L585" s="414"/>
    </row>
    <row r="586" spans="11:12" ht="15.75" customHeight="1" x14ac:dyDescent="0.25">
      <c r="K586" s="174"/>
      <c r="L586" s="414"/>
    </row>
    <row r="587" spans="11:12" ht="15.75" customHeight="1" x14ac:dyDescent="0.25">
      <c r="K587" s="174"/>
      <c r="L587" s="414"/>
    </row>
    <row r="588" spans="11:12" ht="15.75" customHeight="1" x14ac:dyDescent="0.25">
      <c r="K588" s="174"/>
      <c r="L588" s="414"/>
    </row>
    <row r="589" spans="11:12" ht="15.75" customHeight="1" x14ac:dyDescent="0.25">
      <c r="K589" s="174"/>
      <c r="L589" s="414"/>
    </row>
    <row r="590" spans="11:12" ht="15.75" customHeight="1" x14ac:dyDescent="0.25">
      <c r="K590" s="174"/>
      <c r="L590" s="414"/>
    </row>
    <row r="591" spans="11:12" ht="15.75" customHeight="1" x14ac:dyDescent="0.25">
      <c r="K591" s="174"/>
      <c r="L591" s="414"/>
    </row>
    <row r="592" spans="11:12" ht="15.75" customHeight="1" x14ac:dyDescent="0.25">
      <c r="K592" s="174"/>
      <c r="L592" s="414"/>
    </row>
    <row r="593" spans="11:12" ht="15.75" customHeight="1" x14ac:dyDescent="0.25">
      <c r="K593" s="174"/>
      <c r="L593" s="414"/>
    </row>
    <row r="594" spans="11:12" ht="15.75" customHeight="1" x14ac:dyDescent="0.25">
      <c r="K594" s="174"/>
      <c r="L594" s="414"/>
    </row>
    <row r="595" spans="11:12" ht="15.75" customHeight="1" x14ac:dyDescent="0.25">
      <c r="K595" s="174"/>
      <c r="L595" s="414"/>
    </row>
    <row r="596" spans="11:12" ht="15.75" customHeight="1" x14ac:dyDescent="0.25">
      <c r="K596" s="174"/>
      <c r="L596" s="414"/>
    </row>
    <row r="597" spans="11:12" ht="15.75" customHeight="1" x14ac:dyDescent="0.25">
      <c r="K597" s="174"/>
      <c r="L597" s="414"/>
    </row>
    <row r="598" spans="11:12" ht="15.75" customHeight="1" x14ac:dyDescent="0.25">
      <c r="K598" s="174"/>
      <c r="L598" s="414"/>
    </row>
    <row r="599" spans="11:12" ht="15.75" customHeight="1" x14ac:dyDescent="0.25">
      <c r="K599" s="174"/>
      <c r="L599" s="414"/>
    </row>
    <row r="600" spans="11:12" ht="15.75" customHeight="1" x14ac:dyDescent="0.25">
      <c r="K600" s="174"/>
      <c r="L600" s="414"/>
    </row>
    <row r="601" spans="11:12" ht="15.75" customHeight="1" x14ac:dyDescent="0.25">
      <c r="K601" s="174"/>
      <c r="L601" s="414"/>
    </row>
    <row r="602" spans="11:12" ht="15.75" customHeight="1" x14ac:dyDescent="0.25">
      <c r="K602" s="174"/>
      <c r="L602" s="414"/>
    </row>
    <row r="603" spans="11:12" ht="15.75" customHeight="1" x14ac:dyDescent="0.25">
      <c r="K603" s="174"/>
      <c r="L603" s="414"/>
    </row>
    <row r="604" spans="11:12" ht="15.75" customHeight="1" x14ac:dyDescent="0.25">
      <c r="K604" s="174"/>
      <c r="L604" s="414"/>
    </row>
    <row r="605" spans="11:12" ht="15.75" customHeight="1" x14ac:dyDescent="0.25">
      <c r="K605" s="174"/>
      <c r="L605" s="414"/>
    </row>
    <row r="606" spans="11:12" ht="15.75" customHeight="1" x14ac:dyDescent="0.25">
      <c r="K606" s="174"/>
      <c r="L606" s="414"/>
    </row>
    <row r="607" spans="11:12" ht="15.75" customHeight="1" x14ac:dyDescent="0.25">
      <c r="K607" s="174"/>
      <c r="L607" s="414"/>
    </row>
    <row r="608" spans="11:12" ht="15.75" customHeight="1" x14ac:dyDescent="0.25">
      <c r="K608" s="174"/>
      <c r="L608" s="414"/>
    </row>
    <row r="609" spans="11:12" ht="15.75" customHeight="1" x14ac:dyDescent="0.25">
      <c r="K609" s="174"/>
      <c r="L609" s="414"/>
    </row>
    <row r="610" spans="11:12" ht="15.75" customHeight="1" x14ac:dyDescent="0.25">
      <c r="K610" s="174"/>
      <c r="L610" s="414"/>
    </row>
    <row r="611" spans="11:12" ht="15.75" customHeight="1" x14ac:dyDescent="0.25">
      <c r="K611" s="174"/>
      <c r="L611" s="414"/>
    </row>
    <row r="612" spans="11:12" ht="15.75" customHeight="1" x14ac:dyDescent="0.25">
      <c r="K612" s="174"/>
      <c r="L612" s="414"/>
    </row>
    <row r="613" spans="11:12" ht="15.75" customHeight="1" x14ac:dyDescent="0.25">
      <c r="K613" s="174"/>
      <c r="L613" s="414"/>
    </row>
    <row r="614" spans="11:12" ht="15.75" customHeight="1" x14ac:dyDescent="0.25">
      <c r="K614" s="174"/>
      <c r="L614" s="414"/>
    </row>
    <row r="615" spans="11:12" ht="15.75" customHeight="1" x14ac:dyDescent="0.25">
      <c r="K615" s="174"/>
      <c r="L615" s="414"/>
    </row>
    <row r="616" spans="11:12" ht="15.75" customHeight="1" x14ac:dyDescent="0.25">
      <c r="K616" s="174"/>
      <c r="L616" s="414"/>
    </row>
    <row r="617" spans="11:12" ht="15.75" customHeight="1" x14ac:dyDescent="0.25">
      <c r="K617" s="174"/>
      <c r="L617" s="414"/>
    </row>
    <row r="618" spans="11:12" ht="15.75" customHeight="1" x14ac:dyDescent="0.25">
      <c r="K618" s="174"/>
      <c r="L618" s="414"/>
    </row>
    <row r="619" spans="11:12" ht="15.75" customHeight="1" x14ac:dyDescent="0.25">
      <c r="K619" s="174"/>
      <c r="L619" s="414"/>
    </row>
    <row r="620" spans="11:12" ht="15.75" customHeight="1" x14ac:dyDescent="0.25">
      <c r="K620" s="174"/>
      <c r="L620" s="414"/>
    </row>
    <row r="621" spans="11:12" ht="15.75" customHeight="1" x14ac:dyDescent="0.25">
      <c r="K621" s="174"/>
      <c r="L621" s="414"/>
    </row>
    <row r="622" spans="11:12" ht="15.75" customHeight="1" x14ac:dyDescent="0.25">
      <c r="K622" s="174"/>
      <c r="L622" s="414"/>
    </row>
    <row r="623" spans="11:12" ht="15.75" customHeight="1" x14ac:dyDescent="0.25">
      <c r="K623" s="174"/>
      <c r="L623" s="414"/>
    </row>
    <row r="624" spans="11:12" ht="15.75" customHeight="1" x14ac:dyDescent="0.25">
      <c r="K624" s="174"/>
      <c r="L624" s="414"/>
    </row>
    <row r="625" spans="11:12" ht="15.75" customHeight="1" x14ac:dyDescent="0.25">
      <c r="K625" s="174"/>
      <c r="L625" s="414"/>
    </row>
    <row r="626" spans="11:12" ht="15.75" customHeight="1" x14ac:dyDescent="0.25">
      <c r="K626" s="174"/>
      <c r="L626" s="414"/>
    </row>
    <row r="627" spans="11:12" ht="15.75" customHeight="1" x14ac:dyDescent="0.25">
      <c r="K627" s="174"/>
      <c r="L627" s="414"/>
    </row>
    <row r="628" spans="11:12" ht="15.75" customHeight="1" x14ac:dyDescent="0.25">
      <c r="K628" s="174"/>
      <c r="L628" s="414"/>
    </row>
    <row r="629" spans="11:12" ht="15.75" customHeight="1" x14ac:dyDescent="0.25">
      <c r="K629" s="174"/>
      <c r="L629" s="414"/>
    </row>
    <row r="630" spans="11:12" ht="15.75" customHeight="1" x14ac:dyDescent="0.25">
      <c r="K630" s="174"/>
      <c r="L630" s="414"/>
    </row>
    <row r="631" spans="11:12" ht="15.75" customHeight="1" x14ac:dyDescent="0.25">
      <c r="K631" s="174"/>
      <c r="L631" s="414"/>
    </row>
    <row r="632" spans="11:12" ht="15.75" customHeight="1" x14ac:dyDescent="0.25">
      <c r="K632" s="174"/>
      <c r="L632" s="414"/>
    </row>
    <row r="633" spans="11:12" ht="15.75" customHeight="1" x14ac:dyDescent="0.25">
      <c r="K633" s="174"/>
      <c r="L633" s="414"/>
    </row>
    <row r="634" spans="11:12" ht="15.75" customHeight="1" x14ac:dyDescent="0.25">
      <c r="K634" s="174"/>
      <c r="L634" s="414"/>
    </row>
    <row r="635" spans="11:12" ht="15.75" customHeight="1" x14ac:dyDescent="0.25">
      <c r="K635" s="174"/>
      <c r="L635" s="414"/>
    </row>
    <row r="636" spans="11:12" ht="15.75" customHeight="1" x14ac:dyDescent="0.25">
      <c r="K636" s="174"/>
      <c r="L636" s="414"/>
    </row>
    <row r="637" spans="11:12" ht="15.75" customHeight="1" x14ac:dyDescent="0.25">
      <c r="K637" s="174"/>
      <c r="L637" s="414"/>
    </row>
    <row r="638" spans="11:12" ht="15.75" customHeight="1" x14ac:dyDescent="0.25">
      <c r="K638" s="174"/>
      <c r="L638" s="414"/>
    </row>
    <row r="639" spans="11:12" ht="15.75" customHeight="1" x14ac:dyDescent="0.25">
      <c r="K639" s="174"/>
      <c r="L639" s="414"/>
    </row>
    <row r="640" spans="11:12" ht="15.75" customHeight="1" x14ac:dyDescent="0.25">
      <c r="K640" s="174"/>
      <c r="L640" s="414"/>
    </row>
    <row r="641" spans="11:12" ht="15.75" customHeight="1" x14ac:dyDescent="0.25">
      <c r="K641" s="174"/>
      <c r="L641" s="414"/>
    </row>
    <row r="642" spans="11:12" ht="15.75" customHeight="1" x14ac:dyDescent="0.25">
      <c r="K642" s="174"/>
      <c r="L642" s="414"/>
    </row>
    <row r="643" spans="11:12" ht="15.75" customHeight="1" x14ac:dyDescent="0.25">
      <c r="K643" s="174"/>
      <c r="L643" s="414"/>
    </row>
    <row r="644" spans="11:12" ht="15.75" customHeight="1" x14ac:dyDescent="0.25">
      <c r="K644" s="174"/>
      <c r="L644" s="414"/>
    </row>
    <row r="645" spans="11:12" ht="15.75" customHeight="1" x14ac:dyDescent="0.25">
      <c r="K645" s="174"/>
      <c r="L645" s="414"/>
    </row>
    <row r="646" spans="11:12" ht="15.75" customHeight="1" x14ac:dyDescent="0.25">
      <c r="K646" s="174"/>
      <c r="L646" s="414"/>
    </row>
    <row r="647" spans="11:12" ht="15.75" customHeight="1" x14ac:dyDescent="0.25">
      <c r="K647" s="174"/>
      <c r="L647" s="414"/>
    </row>
    <row r="648" spans="11:12" ht="15.75" customHeight="1" x14ac:dyDescent="0.25">
      <c r="K648" s="174"/>
      <c r="L648" s="414"/>
    </row>
    <row r="649" spans="11:12" ht="15.75" customHeight="1" x14ac:dyDescent="0.25">
      <c r="K649" s="174"/>
      <c r="L649" s="414"/>
    </row>
    <row r="650" spans="11:12" ht="15.75" customHeight="1" x14ac:dyDescent="0.25">
      <c r="K650" s="174"/>
      <c r="L650" s="414"/>
    </row>
    <row r="651" spans="11:12" ht="15.75" customHeight="1" x14ac:dyDescent="0.25">
      <c r="K651" s="174"/>
      <c r="L651" s="414"/>
    </row>
    <row r="652" spans="11:12" ht="15.75" customHeight="1" x14ac:dyDescent="0.25">
      <c r="K652" s="174"/>
      <c r="L652" s="414"/>
    </row>
    <row r="653" spans="11:12" ht="15.75" customHeight="1" x14ac:dyDescent="0.25">
      <c r="K653" s="174"/>
      <c r="L653" s="414"/>
    </row>
    <row r="654" spans="11:12" ht="15.75" customHeight="1" x14ac:dyDescent="0.25">
      <c r="K654" s="174"/>
      <c r="L654" s="414"/>
    </row>
    <row r="655" spans="11:12" ht="15.75" customHeight="1" x14ac:dyDescent="0.25">
      <c r="K655" s="174"/>
      <c r="L655" s="414"/>
    </row>
    <row r="656" spans="11:12" ht="15.75" customHeight="1" x14ac:dyDescent="0.25">
      <c r="K656" s="174"/>
      <c r="L656" s="414"/>
    </row>
    <row r="657" spans="11:12" ht="15.75" customHeight="1" x14ac:dyDescent="0.25">
      <c r="K657" s="174"/>
      <c r="L657" s="414"/>
    </row>
    <row r="658" spans="11:12" ht="15.75" customHeight="1" x14ac:dyDescent="0.25">
      <c r="K658" s="174"/>
      <c r="L658" s="414"/>
    </row>
    <row r="659" spans="11:12" ht="15.75" customHeight="1" x14ac:dyDescent="0.25">
      <c r="K659" s="174"/>
      <c r="L659" s="414"/>
    </row>
    <row r="660" spans="11:12" ht="15.75" customHeight="1" x14ac:dyDescent="0.25">
      <c r="K660" s="174"/>
      <c r="L660" s="414"/>
    </row>
    <row r="661" spans="11:12" ht="15.75" customHeight="1" x14ac:dyDescent="0.25">
      <c r="K661" s="174"/>
      <c r="L661" s="414"/>
    </row>
    <row r="662" spans="11:12" ht="15.75" customHeight="1" x14ac:dyDescent="0.25">
      <c r="K662" s="174"/>
      <c r="L662" s="414"/>
    </row>
    <row r="663" spans="11:12" ht="15.75" customHeight="1" x14ac:dyDescent="0.25">
      <c r="K663" s="174"/>
      <c r="L663" s="414"/>
    </row>
    <row r="664" spans="11:12" ht="15.75" customHeight="1" x14ac:dyDescent="0.25">
      <c r="K664" s="174"/>
      <c r="L664" s="414"/>
    </row>
    <row r="665" spans="11:12" ht="15.75" customHeight="1" x14ac:dyDescent="0.25">
      <c r="K665" s="174"/>
      <c r="L665" s="414"/>
    </row>
    <row r="666" spans="11:12" ht="15.75" customHeight="1" x14ac:dyDescent="0.25">
      <c r="K666" s="174"/>
      <c r="L666" s="414"/>
    </row>
    <row r="667" spans="11:12" ht="15.75" customHeight="1" x14ac:dyDescent="0.25">
      <c r="K667" s="174"/>
      <c r="L667" s="414"/>
    </row>
    <row r="668" spans="11:12" ht="15.75" customHeight="1" x14ac:dyDescent="0.25">
      <c r="K668" s="174"/>
      <c r="L668" s="414"/>
    </row>
    <row r="669" spans="11:12" ht="15.75" customHeight="1" x14ac:dyDescent="0.25">
      <c r="K669" s="174"/>
      <c r="L669" s="414"/>
    </row>
    <row r="670" spans="11:12" ht="15.75" customHeight="1" x14ac:dyDescent="0.25">
      <c r="K670" s="174"/>
      <c r="L670" s="414"/>
    </row>
    <row r="671" spans="11:12" ht="15.75" customHeight="1" x14ac:dyDescent="0.25">
      <c r="K671" s="174"/>
      <c r="L671" s="414"/>
    </row>
    <row r="672" spans="11:12" ht="15.75" customHeight="1" x14ac:dyDescent="0.25">
      <c r="K672" s="174"/>
      <c r="L672" s="414"/>
    </row>
    <row r="673" spans="11:12" ht="15.75" customHeight="1" x14ac:dyDescent="0.25">
      <c r="K673" s="174"/>
      <c r="L673" s="414"/>
    </row>
    <row r="674" spans="11:12" ht="15.75" customHeight="1" x14ac:dyDescent="0.25">
      <c r="K674" s="174"/>
      <c r="L674" s="414"/>
    </row>
    <row r="675" spans="11:12" ht="15.75" customHeight="1" x14ac:dyDescent="0.25">
      <c r="K675" s="174"/>
      <c r="L675" s="414"/>
    </row>
    <row r="676" spans="11:12" ht="15.75" customHeight="1" x14ac:dyDescent="0.25">
      <c r="K676" s="174"/>
      <c r="L676" s="414"/>
    </row>
    <row r="677" spans="11:12" ht="15.75" customHeight="1" x14ac:dyDescent="0.25">
      <c r="K677" s="174"/>
      <c r="L677" s="414"/>
    </row>
    <row r="678" spans="11:12" ht="15.75" customHeight="1" x14ac:dyDescent="0.25">
      <c r="K678" s="174"/>
      <c r="L678" s="414"/>
    </row>
    <row r="679" spans="11:12" ht="15.75" customHeight="1" x14ac:dyDescent="0.25">
      <c r="K679" s="174"/>
      <c r="L679" s="414"/>
    </row>
    <row r="680" spans="11:12" ht="15.75" customHeight="1" x14ac:dyDescent="0.25">
      <c r="K680" s="174"/>
      <c r="L680" s="414"/>
    </row>
    <row r="681" spans="11:12" ht="15.75" customHeight="1" x14ac:dyDescent="0.25">
      <c r="K681" s="174"/>
      <c r="L681" s="414"/>
    </row>
    <row r="682" spans="11:12" ht="15.75" customHeight="1" x14ac:dyDescent="0.25">
      <c r="K682" s="174"/>
      <c r="L682" s="414"/>
    </row>
    <row r="683" spans="11:12" ht="15.75" customHeight="1" x14ac:dyDescent="0.25">
      <c r="K683" s="174"/>
      <c r="L683" s="414"/>
    </row>
    <row r="684" spans="11:12" ht="15.75" customHeight="1" x14ac:dyDescent="0.25">
      <c r="K684" s="174"/>
      <c r="L684" s="414"/>
    </row>
    <row r="685" spans="11:12" ht="15.75" customHeight="1" x14ac:dyDescent="0.25">
      <c r="K685" s="174"/>
      <c r="L685" s="414"/>
    </row>
    <row r="686" spans="11:12" ht="15.75" customHeight="1" x14ac:dyDescent="0.25">
      <c r="K686" s="174"/>
      <c r="L686" s="414"/>
    </row>
    <row r="687" spans="11:12" ht="15.75" customHeight="1" x14ac:dyDescent="0.25">
      <c r="K687" s="174"/>
      <c r="L687" s="414"/>
    </row>
    <row r="688" spans="11:12" ht="15.75" customHeight="1" x14ac:dyDescent="0.25">
      <c r="K688" s="174"/>
      <c r="L688" s="414"/>
    </row>
    <row r="689" spans="11:12" ht="15.75" customHeight="1" x14ac:dyDescent="0.25">
      <c r="K689" s="174"/>
      <c r="L689" s="414"/>
    </row>
    <row r="690" spans="11:12" ht="15.75" customHeight="1" x14ac:dyDescent="0.25">
      <c r="K690" s="174"/>
      <c r="L690" s="414"/>
    </row>
    <row r="691" spans="11:12" ht="15.75" customHeight="1" x14ac:dyDescent="0.25">
      <c r="K691" s="174"/>
      <c r="L691" s="414"/>
    </row>
    <row r="692" spans="11:12" ht="15.75" customHeight="1" x14ac:dyDescent="0.25">
      <c r="K692" s="174"/>
      <c r="L692" s="414"/>
    </row>
    <row r="693" spans="11:12" ht="15.75" customHeight="1" x14ac:dyDescent="0.25">
      <c r="K693" s="174"/>
      <c r="L693" s="414"/>
    </row>
    <row r="694" spans="11:12" ht="15.75" customHeight="1" x14ac:dyDescent="0.25">
      <c r="K694" s="174"/>
      <c r="L694" s="414"/>
    </row>
    <row r="695" spans="11:12" ht="15.75" customHeight="1" x14ac:dyDescent="0.25">
      <c r="K695" s="174"/>
      <c r="L695" s="414"/>
    </row>
    <row r="696" spans="11:12" ht="15.75" customHeight="1" x14ac:dyDescent="0.25">
      <c r="K696" s="174"/>
      <c r="L696" s="414"/>
    </row>
    <row r="697" spans="11:12" ht="15.75" customHeight="1" x14ac:dyDescent="0.25">
      <c r="K697" s="174"/>
      <c r="L697" s="414"/>
    </row>
    <row r="698" spans="11:12" ht="15.75" customHeight="1" x14ac:dyDescent="0.25">
      <c r="K698" s="174"/>
      <c r="L698" s="414"/>
    </row>
    <row r="699" spans="11:12" ht="15.75" customHeight="1" x14ac:dyDescent="0.25">
      <c r="K699" s="174"/>
      <c r="L699" s="414"/>
    </row>
    <row r="700" spans="11:12" ht="15.75" customHeight="1" x14ac:dyDescent="0.25">
      <c r="K700" s="174"/>
      <c r="L700" s="414"/>
    </row>
    <row r="701" spans="11:12" ht="15.75" customHeight="1" x14ac:dyDescent="0.25">
      <c r="K701" s="174"/>
      <c r="L701" s="414"/>
    </row>
    <row r="702" spans="11:12" ht="15.75" customHeight="1" x14ac:dyDescent="0.25">
      <c r="K702" s="174"/>
      <c r="L702" s="414"/>
    </row>
    <row r="703" spans="11:12" ht="15.75" customHeight="1" x14ac:dyDescent="0.25">
      <c r="K703" s="174"/>
      <c r="L703" s="414"/>
    </row>
    <row r="704" spans="11:12" ht="15.75" customHeight="1" x14ac:dyDescent="0.25">
      <c r="K704" s="174"/>
      <c r="L704" s="414"/>
    </row>
    <row r="705" spans="11:12" ht="15.75" customHeight="1" x14ac:dyDescent="0.25">
      <c r="K705" s="174"/>
      <c r="L705" s="414"/>
    </row>
    <row r="706" spans="11:12" ht="15.75" customHeight="1" x14ac:dyDescent="0.25">
      <c r="K706" s="174"/>
      <c r="L706" s="414"/>
    </row>
    <row r="707" spans="11:12" ht="15.75" customHeight="1" x14ac:dyDescent="0.25">
      <c r="K707" s="174"/>
      <c r="L707" s="414"/>
    </row>
    <row r="708" spans="11:12" ht="15.75" customHeight="1" x14ac:dyDescent="0.25">
      <c r="K708" s="174"/>
      <c r="L708" s="414"/>
    </row>
    <row r="709" spans="11:12" ht="15.75" customHeight="1" x14ac:dyDescent="0.25">
      <c r="K709" s="174"/>
      <c r="L709" s="414"/>
    </row>
    <row r="710" spans="11:12" ht="15.75" customHeight="1" x14ac:dyDescent="0.25">
      <c r="K710" s="174"/>
      <c r="L710" s="414"/>
    </row>
    <row r="711" spans="11:12" ht="15.75" customHeight="1" x14ac:dyDescent="0.25">
      <c r="K711" s="174"/>
      <c r="L711" s="414"/>
    </row>
    <row r="712" spans="11:12" ht="15.75" customHeight="1" x14ac:dyDescent="0.25">
      <c r="K712" s="174"/>
      <c r="L712" s="414"/>
    </row>
    <row r="713" spans="11:12" ht="15.75" customHeight="1" x14ac:dyDescent="0.25">
      <c r="K713" s="174"/>
      <c r="L713" s="414"/>
    </row>
    <row r="714" spans="11:12" ht="15.75" customHeight="1" x14ac:dyDescent="0.25">
      <c r="K714" s="174"/>
      <c r="L714" s="414"/>
    </row>
    <row r="715" spans="11:12" ht="15.75" customHeight="1" x14ac:dyDescent="0.25">
      <c r="K715" s="174"/>
      <c r="L715" s="414"/>
    </row>
    <row r="716" spans="11:12" ht="15.75" customHeight="1" x14ac:dyDescent="0.25">
      <c r="K716" s="174"/>
      <c r="L716" s="414"/>
    </row>
    <row r="717" spans="11:12" ht="15.75" customHeight="1" x14ac:dyDescent="0.25">
      <c r="K717" s="174"/>
      <c r="L717" s="414"/>
    </row>
    <row r="718" spans="11:12" ht="15.75" customHeight="1" x14ac:dyDescent="0.25">
      <c r="K718" s="174"/>
      <c r="L718" s="414"/>
    </row>
    <row r="719" spans="11:12" ht="15.75" customHeight="1" x14ac:dyDescent="0.25">
      <c r="K719" s="174"/>
      <c r="L719" s="414"/>
    </row>
    <row r="720" spans="11:12" ht="15.75" customHeight="1" x14ac:dyDescent="0.25">
      <c r="K720" s="174"/>
      <c r="L720" s="414"/>
    </row>
    <row r="721" spans="11:12" ht="15.75" customHeight="1" x14ac:dyDescent="0.25">
      <c r="K721" s="174"/>
      <c r="L721" s="414"/>
    </row>
    <row r="722" spans="11:12" ht="15.75" customHeight="1" x14ac:dyDescent="0.25">
      <c r="K722" s="174"/>
      <c r="L722" s="414"/>
    </row>
    <row r="723" spans="11:12" ht="15.75" customHeight="1" x14ac:dyDescent="0.25">
      <c r="K723" s="174"/>
      <c r="L723" s="414"/>
    </row>
    <row r="724" spans="11:12" ht="15.75" customHeight="1" x14ac:dyDescent="0.25">
      <c r="K724" s="174"/>
      <c r="L724" s="414"/>
    </row>
    <row r="725" spans="11:12" ht="15.75" customHeight="1" x14ac:dyDescent="0.25">
      <c r="K725" s="174"/>
      <c r="L725" s="414"/>
    </row>
    <row r="726" spans="11:12" ht="15.75" customHeight="1" x14ac:dyDescent="0.25">
      <c r="K726" s="174"/>
      <c r="L726" s="414"/>
    </row>
    <row r="727" spans="11:12" ht="15.75" customHeight="1" x14ac:dyDescent="0.25">
      <c r="K727" s="174"/>
      <c r="L727" s="414"/>
    </row>
    <row r="728" spans="11:12" ht="15.75" customHeight="1" x14ac:dyDescent="0.25">
      <c r="K728" s="174"/>
      <c r="L728" s="414"/>
    </row>
    <row r="729" spans="11:12" ht="15.75" customHeight="1" x14ac:dyDescent="0.25">
      <c r="K729" s="174"/>
      <c r="L729" s="414"/>
    </row>
    <row r="730" spans="11:12" ht="15.75" customHeight="1" x14ac:dyDescent="0.25">
      <c r="K730" s="174"/>
      <c r="L730" s="414"/>
    </row>
    <row r="731" spans="11:12" ht="15.75" customHeight="1" x14ac:dyDescent="0.25">
      <c r="K731" s="174"/>
      <c r="L731" s="414"/>
    </row>
    <row r="732" spans="11:12" ht="15.75" customHeight="1" x14ac:dyDescent="0.25">
      <c r="K732" s="174"/>
      <c r="L732" s="414"/>
    </row>
    <row r="733" spans="11:12" ht="15.75" customHeight="1" x14ac:dyDescent="0.25">
      <c r="K733" s="174"/>
      <c r="L733" s="414"/>
    </row>
    <row r="734" spans="11:12" ht="15.75" customHeight="1" x14ac:dyDescent="0.25">
      <c r="K734" s="174"/>
      <c r="L734" s="414"/>
    </row>
    <row r="735" spans="11:12" ht="15.75" customHeight="1" x14ac:dyDescent="0.25">
      <c r="K735" s="174"/>
      <c r="L735" s="414"/>
    </row>
    <row r="736" spans="11:12" ht="15.75" customHeight="1" x14ac:dyDescent="0.25">
      <c r="K736" s="174"/>
      <c r="L736" s="414"/>
    </row>
    <row r="737" spans="11:12" ht="15.75" customHeight="1" x14ac:dyDescent="0.25">
      <c r="K737" s="174"/>
      <c r="L737" s="414"/>
    </row>
    <row r="738" spans="11:12" ht="15.75" customHeight="1" x14ac:dyDescent="0.25">
      <c r="K738" s="174"/>
      <c r="L738" s="414"/>
    </row>
    <row r="739" spans="11:12" ht="15.75" customHeight="1" x14ac:dyDescent="0.25">
      <c r="K739" s="174"/>
      <c r="L739" s="414"/>
    </row>
    <row r="740" spans="11:12" ht="15.75" customHeight="1" x14ac:dyDescent="0.25">
      <c r="K740" s="174"/>
      <c r="L740" s="414"/>
    </row>
    <row r="741" spans="11:12" ht="15.75" customHeight="1" x14ac:dyDescent="0.25">
      <c r="K741" s="174"/>
      <c r="L741" s="414"/>
    </row>
    <row r="742" spans="11:12" ht="15.75" customHeight="1" x14ac:dyDescent="0.25">
      <c r="K742" s="174"/>
      <c r="L742" s="414"/>
    </row>
    <row r="743" spans="11:12" ht="15.75" customHeight="1" x14ac:dyDescent="0.25">
      <c r="K743" s="174"/>
      <c r="L743" s="414"/>
    </row>
    <row r="744" spans="11:12" ht="15.75" customHeight="1" x14ac:dyDescent="0.25">
      <c r="K744" s="174"/>
      <c r="L744" s="414"/>
    </row>
    <row r="745" spans="11:12" ht="15.75" customHeight="1" x14ac:dyDescent="0.25">
      <c r="K745" s="174"/>
      <c r="L745" s="414"/>
    </row>
    <row r="746" spans="11:12" ht="15.75" customHeight="1" x14ac:dyDescent="0.25">
      <c r="K746" s="174"/>
      <c r="L746" s="414"/>
    </row>
    <row r="747" spans="11:12" ht="15.75" customHeight="1" x14ac:dyDescent="0.25">
      <c r="K747" s="174"/>
      <c r="L747" s="414"/>
    </row>
    <row r="748" spans="11:12" ht="15.75" customHeight="1" x14ac:dyDescent="0.25">
      <c r="K748" s="174"/>
      <c r="L748" s="414"/>
    </row>
    <row r="749" spans="11:12" ht="15.75" customHeight="1" x14ac:dyDescent="0.25">
      <c r="K749" s="174"/>
      <c r="L749" s="414"/>
    </row>
    <row r="750" spans="11:12" ht="15.75" customHeight="1" x14ac:dyDescent="0.25">
      <c r="K750" s="174"/>
      <c r="L750" s="414"/>
    </row>
    <row r="751" spans="11:12" ht="15.75" customHeight="1" x14ac:dyDescent="0.25">
      <c r="K751" s="174"/>
      <c r="L751" s="414"/>
    </row>
    <row r="752" spans="11:12" ht="15.75" customHeight="1" x14ac:dyDescent="0.25">
      <c r="K752" s="174"/>
      <c r="L752" s="414"/>
    </row>
    <row r="753" spans="11:12" ht="15.75" customHeight="1" x14ac:dyDescent="0.25">
      <c r="K753" s="174"/>
      <c r="L753" s="414"/>
    </row>
    <row r="754" spans="11:12" ht="15.75" customHeight="1" x14ac:dyDescent="0.25">
      <c r="K754" s="174"/>
      <c r="L754" s="414"/>
    </row>
    <row r="755" spans="11:12" ht="15.75" customHeight="1" x14ac:dyDescent="0.25">
      <c r="K755" s="174"/>
      <c r="L755" s="414"/>
    </row>
    <row r="756" spans="11:12" ht="15.75" customHeight="1" x14ac:dyDescent="0.25">
      <c r="K756" s="174"/>
      <c r="L756" s="414"/>
    </row>
    <row r="757" spans="11:12" ht="15.75" customHeight="1" x14ac:dyDescent="0.25">
      <c r="K757" s="174"/>
      <c r="L757" s="414"/>
    </row>
    <row r="758" spans="11:12" ht="15.75" customHeight="1" x14ac:dyDescent="0.25">
      <c r="K758" s="174"/>
      <c r="L758" s="414"/>
    </row>
    <row r="759" spans="11:12" ht="15.75" customHeight="1" x14ac:dyDescent="0.25">
      <c r="K759" s="174"/>
      <c r="L759" s="414"/>
    </row>
    <row r="760" spans="11:12" ht="15.75" customHeight="1" x14ac:dyDescent="0.25">
      <c r="K760" s="174"/>
      <c r="L760" s="414"/>
    </row>
    <row r="761" spans="11:12" ht="15.75" customHeight="1" x14ac:dyDescent="0.25">
      <c r="K761" s="174"/>
      <c r="L761" s="414"/>
    </row>
    <row r="762" spans="11:12" ht="15.75" customHeight="1" x14ac:dyDescent="0.25">
      <c r="K762" s="174"/>
      <c r="L762" s="414"/>
    </row>
    <row r="763" spans="11:12" ht="15.75" customHeight="1" x14ac:dyDescent="0.25">
      <c r="K763" s="174"/>
      <c r="L763" s="414"/>
    </row>
    <row r="764" spans="11:12" ht="15.75" customHeight="1" x14ac:dyDescent="0.25">
      <c r="K764" s="174"/>
      <c r="L764" s="414"/>
    </row>
    <row r="765" spans="11:12" ht="15.75" customHeight="1" x14ac:dyDescent="0.25">
      <c r="K765" s="174"/>
      <c r="L765" s="414"/>
    </row>
    <row r="766" spans="11:12" ht="15.75" customHeight="1" x14ac:dyDescent="0.25">
      <c r="K766" s="174"/>
      <c r="L766" s="414"/>
    </row>
    <row r="767" spans="11:12" ht="15.75" customHeight="1" x14ac:dyDescent="0.25">
      <c r="K767" s="174"/>
      <c r="L767" s="414"/>
    </row>
    <row r="768" spans="11:12" ht="15.75" customHeight="1" x14ac:dyDescent="0.25">
      <c r="K768" s="174"/>
      <c r="L768" s="414"/>
    </row>
    <row r="769" spans="11:12" ht="15.75" customHeight="1" x14ac:dyDescent="0.25">
      <c r="K769" s="174"/>
      <c r="L769" s="414"/>
    </row>
    <row r="770" spans="11:12" ht="15.75" customHeight="1" x14ac:dyDescent="0.25">
      <c r="K770" s="174"/>
      <c r="L770" s="414"/>
    </row>
    <row r="771" spans="11:12" ht="15.75" customHeight="1" x14ac:dyDescent="0.25">
      <c r="K771" s="174"/>
      <c r="L771" s="414"/>
    </row>
    <row r="772" spans="11:12" ht="15.75" customHeight="1" x14ac:dyDescent="0.25">
      <c r="K772" s="174"/>
      <c r="L772" s="414"/>
    </row>
    <row r="773" spans="11:12" ht="15.75" customHeight="1" x14ac:dyDescent="0.25">
      <c r="K773" s="174"/>
      <c r="L773" s="414"/>
    </row>
    <row r="774" spans="11:12" ht="15.75" customHeight="1" x14ac:dyDescent="0.25">
      <c r="K774" s="174"/>
      <c r="L774" s="414"/>
    </row>
    <row r="775" spans="11:12" ht="15.75" customHeight="1" x14ac:dyDescent="0.25">
      <c r="K775" s="174"/>
      <c r="L775" s="414"/>
    </row>
    <row r="776" spans="11:12" ht="15.75" customHeight="1" x14ac:dyDescent="0.25">
      <c r="K776" s="174"/>
      <c r="L776" s="414"/>
    </row>
    <row r="777" spans="11:12" ht="15.75" customHeight="1" x14ac:dyDescent="0.25">
      <c r="K777" s="174"/>
      <c r="L777" s="414"/>
    </row>
    <row r="778" spans="11:12" ht="15.75" customHeight="1" x14ac:dyDescent="0.25">
      <c r="K778" s="174"/>
      <c r="L778" s="414"/>
    </row>
    <row r="779" spans="11:12" ht="15.75" customHeight="1" x14ac:dyDescent="0.25">
      <c r="K779" s="174"/>
      <c r="L779" s="414"/>
    </row>
    <row r="780" spans="11:12" ht="15.75" customHeight="1" x14ac:dyDescent="0.25">
      <c r="K780" s="174"/>
      <c r="L780" s="414"/>
    </row>
    <row r="781" spans="11:12" ht="15.75" customHeight="1" x14ac:dyDescent="0.25">
      <c r="K781" s="174"/>
      <c r="L781" s="414"/>
    </row>
    <row r="782" spans="11:12" ht="15.75" customHeight="1" x14ac:dyDescent="0.25">
      <c r="K782" s="174"/>
      <c r="L782" s="414"/>
    </row>
    <row r="783" spans="11:12" ht="15.75" customHeight="1" x14ac:dyDescent="0.25">
      <c r="K783" s="174"/>
      <c r="L783" s="414"/>
    </row>
    <row r="784" spans="11:12" ht="15.75" customHeight="1" x14ac:dyDescent="0.25">
      <c r="K784" s="174"/>
      <c r="L784" s="414"/>
    </row>
    <row r="785" spans="11:12" ht="15.75" customHeight="1" x14ac:dyDescent="0.25">
      <c r="K785" s="174"/>
      <c r="L785" s="414"/>
    </row>
    <row r="786" spans="11:12" ht="15.75" customHeight="1" x14ac:dyDescent="0.25">
      <c r="K786" s="174"/>
      <c r="L786" s="414"/>
    </row>
    <row r="787" spans="11:12" ht="15.75" customHeight="1" x14ac:dyDescent="0.25">
      <c r="K787" s="174"/>
      <c r="L787" s="414"/>
    </row>
    <row r="788" spans="11:12" ht="15.75" customHeight="1" x14ac:dyDescent="0.25">
      <c r="K788" s="174"/>
      <c r="L788" s="414"/>
    </row>
    <row r="789" spans="11:12" ht="15.75" customHeight="1" x14ac:dyDescent="0.25">
      <c r="K789" s="174"/>
      <c r="L789" s="414"/>
    </row>
    <row r="790" spans="11:12" ht="15.75" customHeight="1" x14ac:dyDescent="0.25">
      <c r="K790" s="174"/>
      <c r="L790" s="414"/>
    </row>
    <row r="791" spans="11:12" ht="15.75" customHeight="1" x14ac:dyDescent="0.25">
      <c r="K791" s="174"/>
      <c r="L791" s="414"/>
    </row>
    <row r="792" spans="11:12" ht="15.75" customHeight="1" x14ac:dyDescent="0.25">
      <c r="K792" s="174"/>
      <c r="L792" s="414"/>
    </row>
    <row r="793" spans="11:12" ht="15.75" customHeight="1" x14ac:dyDescent="0.25">
      <c r="K793" s="174"/>
      <c r="L793" s="414"/>
    </row>
    <row r="794" spans="11:12" ht="15.75" customHeight="1" x14ac:dyDescent="0.25">
      <c r="K794" s="174"/>
      <c r="L794" s="414"/>
    </row>
    <row r="795" spans="11:12" ht="15.75" customHeight="1" x14ac:dyDescent="0.25">
      <c r="K795" s="174"/>
      <c r="L795" s="414"/>
    </row>
    <row r="796" spans="11:12" ht="15.75" customHeight="1" x14ac:dyDescent="0.25">
      <c r="K796" s="174"/>
      <c r="L796" s="414"/>
    </row>
    <row r="797" spans="11:12" ht="15.75" customHeight="1" x14ac:dyDescent="0.25">
      <c r="K797" s="174"/>
      <c r="L797" s="414"/>
    </row>
    <row r="798" spans="11:12" ht="15.75" customHeight="1" x14ac:dyDescent="0.25">
      <c r="K798" s="174"/>
      <c r="L798" s="414"/>
    </row>
    <row r="799" spans="11:12" ht="15.75" customHeight="1" x14ac:dyDescent="0.25">
      <c r="K799" s="174"/>
      <c r="L799" s="414"/>
    </row>
    <row r="800" spans="11:12" ht="15.75" customHeight="1" x14ac:dyDescent="0.25">
      <c r="K800" s="174"/>
      <c r="L800" s="414"/>
    </row>
    <row r="801" spans="11:12" ht="15.75" customHeight="1" x14ac:dyDescent="0.25">
      <c r="K801" s="174"/>
      <c r="L801" s="414"/>
    </row>
    <row r="802" spans="11:12" ht="15.75" customHeight="1" x14ac:dyDescent="0.25">
      <c r="K802" s="174"/>
      <c r="L802" s="414"/>
    </row>
    <row r="803" spans="11:12" ht="15.75" customHeight="1" x14ac:dyDescent="0.25">
      <c r="K803" s="174"/>
      <c r="L803" s="414"/>
    </row>
    <row r="804" spans="11:12" ht="15.75" customHeight="1" x14ac:dyDescent="0.25">
      <c r="K804" s="174"/>
      <c r="L804" s="414"/>
    </row>
    <row r="805" spans="11:12" ht="15.75" customHeight="1" x14ac:dyDescent="0.25">
      <c r="K805" s="174"/>
      <c r="L805" s="414"/>
    </row>
    <row r="806" spans="11:12" ht="15.75" customHeight="1" x14ac:dyDescent="0.25">
      <c r="K806" s="174"/>
      <c r="L806" s="414"/>
    </row>
    <row r="807" spans="11:12" ht="15.75" customHeight="1" x14ac:dyDescent="0.25">
      <c r="K807" s="174"/>
      <c r="L807" s="414"/>
    </row>
    <row r="808" spans="11:12" ht="15.75" customHeight="1" x14ac:dyDescent="0.25">
      <c r="K808" s="174"/>
      <c r="L808" s="414"/>
    </row>
    <row r="809" spans="11:12" ht="15.75" customHeight="1" x14ac:dyDescent="0.25">
      <c r="K809" s="174"/>
      <c r="L809" s="414"/>
    </row>
    <row r="810" spans="11:12" ht="15.75" customHeight="1" x14ac:dyDescent="0.25">
      <c r="K810" s="174"/>
      <c r="L810" s="414"/>
    </row>
    <row r="811" spans="11:12" ht="15.75" customHeight="1" x14ac:dyDescent="0.25">
      <c r="K811" s="174"/>
      <c r="L811" s="414"/>
    </row>
    <row r="812" spans="11:12" ht="15.75" customHeight="1" x14ac:dyDescent="0.25">
      <c r="K812" s="174"/>
      <c r="L812" s="414"/>
    </row>
    <row r="813" spans="11:12" ht="15.75" customHeight="1" x14ac:dyDescent="0.25">
      <c r="K813" s="174"/>
      <c r="L813" s="414"/>
    </row>
    <row r="814" spans="11:12" ht="15.75" customHeight="1" x14ac:dyDescent="0.25">
      <c r="K814" s="174"/>
      <c r="L814" s="414"/>
    </row>
    <row r="815" spans="11:12" ht="15.75" customHeight="1" x14ac:dyDescent="0.25">
      <c r="K815" s="174"/>
      <c r="L815" s="414"/>
    </row>
    <row r="816" spans="11:12" ht="15.75" customHeight="1" x14ac:dyDescent="0.25">
      <c r="K816" s="174"/>
      <c r="L816" s="414"/>
    </row>
    <row r="817" spans="11:12" ht="15.75" customHeight="1" x14ac:dyDescent="0.25">
      <c r="K817" s="174"/>
      <c r="L817" s="414"/>
    </row>
    <row r="818" spans="11:12" ht="15.75" customHeight="1" x14ac:dyDescent="0.25">
      <c r="K818" s="174"/>
      <c r="L818" s="414"/>
    </row>
    <row r="819" spans="11:12" ht="15.75" customHeight="1" x14ac:dyDescent="0.25">
      <c r="K819" s="174"/>
      <c r="L819" s="414"/>
    </row>
    <row r="820" spans="11:12" ht="15.75" customHeight="1" x14ac:dyDescent="0.25">
      <c r="K820" s="174"/>
      <c r="L820" s="414"/>
    </row>
    <row r="821" spans="11:12" ht="15.75" customHeight="1" x14ac:dyDescent="0.25">
      <c r="K821" s="174"/>
      <c r="L821" s="414"/>
    </row>
    <row r="822" spans="11:12" ht="15.75" customHeight="1" x14ac:dyDescent="0.25">
      <c r="K822" s="174"/>
      <c r="L822" s="414"/>
    </row>
    <row r="823" spans="11:12" ht="15.75" customHeight="1" x14ac:dyDescent="0.25">
      <c r="K823" s="174"/>
      <c r="L823" s="414"/>
    </row>
    <row r="824" spans="11:12" ht="15.75" customHeight="1" x14ac:dyDescent="0.25">
      <c r="K824" s="174"/>
      <c r="L824" s="414"/>
    </row>
    <row r="825" spans="11:12" ht="15.75" customHeight="1" x14ac:dyDescent="0.25">
      <c r="K825" s="174"/>
      <c r="L825" s="414"/>
    </row>
    <row r="826" spans="11:12" ht="15.75" customHeight="1" x14ac:dyDescent="0.25">
      <c r="K826" s="174"/>
      <c r="L826" s="414"/>
    </row>
    <row r="827" spans="11:12" ht="15.75" customHeight="1" x14ac:dyDescent="0.25">
      <c r="K827" s="174"/>
      <c r="L827" s="414"/>
    </row>
    <row r="828" spans="11:12" ht="15.75" customHeight="1" x14ac:dyDescent="0.25">
      <c r="K828" s="174"/>
      <c r="L828" s="414"/>
    </row>
    <row r="829" spans="11:12" ht="15.75" customHeight="1" x14ac:dyDescent="0.25">
      <c r="K829" s="174"/>
      <c r="L829" s="414"/>
    </row>
    <row r="830" spans="11:12" ht="15.75" customHeight="1" x14ac:dyDescent="0.25">
      <c r="K830" s="174"/>
      <c r="L830" s="414"/>
    </row>
    <row r="831" spans="11:12" ht="15.75" customHeight="1" x14ac:dyDescent="0.25">
      <c r="K831" s="174"/>
      <c r="L831" s="414"/>
    </row>
    <row r="832" spans="11:12" ht="15.75" customHeight="1" x14ac:dyDescent="0.25">
      <c r="K832" s="174"/>
      <c r="L832" s="414"/>
    </row>
    <row r="833" spans="11:12" ht="15.75" customHeight="1" x14ac:dyDescent="0.25">
      <c r="K833" s="174"/>
      <c r="L833" s="414"/>
    </row>
    <row r="834" spans="11:12" ht="15.75" customHeight="1" x14ac:dyDescent="0.25">
      <c r="K834" s="174"/>
      <c r="L834" s="414"/>
    </row>
    <row r="835" spans="11:12" ht="15.75" customHeight="1" x14ac:dyDescent="0.25">
      <c r="K835" s="174"/>
      <c r="L835" s="414"/>
    </row>
    <row r="836" spans="11:12" ht="15.75" customHeight="1" x14ac:dyDescent="0.25">
      <c r="K836" s="174"/>
      <c r="L836" s="414"/>
    </row>
    <row r="837" spans="11:12" ht="15.75" customHeight="1" x14ac:dyDescent="0.25">
      <c r="K837" s="174"/>
      <c r="L837" s="414"/>
    </row>
    <row r="838" spans="11:12" ht="15.75" customHeight="1" x14ac:dyDescent="0.25">
      <c r="K838" s="174"/>
      <c r="L838" s="414"/>
    </row>
    <row r="839" spans="11:12" ht="15.75" customHeight="1" x14ac:dyDescent="0.25">
      <c r="K839" s="174"/>
      <c r="L839" s="414"/>
    </row>
    <row r="840" spans="11:12" ht="15.75" customHeight="1" x14ac:dyDescent="0.25">
      <c r="K840" s="174"/>
      <c r="L840" s="414"/>
    </row>
    <row r="841" spans="11:12" ht="15.75" customHeight="1" x14ac:dyDescent="0.25">
      <c r="K841" s="174"/>
      <c r="L841" s="414"/>
    </row>
    <row r="842" spans="11:12" ht="15.75" customHeight="1" x14ac:dyDescent="0.25">
      <c r="K842" s="174"/>
      <c r="L842" s="414"/>
    </row>
    <row r="843" spans="11:12" ht="15.75" customHeight="1" x14ac:dyDescent="0.25">
      <c r="K843" s="174"/>
      <c r="L843" s="414"/>
    </row>
    <row r="844" spans="11:12" ht="15.75" customHeight="1" x14ac:dyDescent="0.25">
      <c r="K844" s="174"/>
      <c r="L844" s="414"/>
    </row>
    <row r="845" spans="11:12" ht="15.75" customHeight="1" x14ac:dyDescent="0.25">
      <c r="K845" s="174"/>
      <c r="L845" s="414"/>
    </row>
    <row r="846" spans="11:12" ht="15.75" customHeight="1" x14ac:dyDescent="0.25">
      <c r="K846" s="174"/>
      <c r="L846" s="414"/>
    </row>
    <row r="847" spans="11:12" ht="15.75" customHeight="1" x14ac:dyDescent="0.25">
      <c r="K847" s="174"/>
      <c r="L847" s="414"/>
    </row>
    <row r="848" spans="11:12" ht="15.75" customHeight="1" x14ac:dyDescent="0.25">
      <c r="K848" s="174"/>
      <c r="L848" s="414"/>
    </row>
    <row r="849" spans="11:12" ht="15.75" customHeight="1" x14ac:dyDescent="0.25">
      <c r="K849" s="174"/>
      <c r="L849" s="414"/>
    </row>
    <row r="850" spans="11:12" ht="15.75" customHeight="1" x14ac:dyDescent="0.25">
      <c r="K850" s="174"/>
      <c r="L850" s="414"/>
    </row>
    <row r="851" spans="11:12" ht="15.75" customHeight="1" x14ac:dyDescent="0.25">
      <c r="K851" s="174"/>
      <c r="L851" s="414"/>
    </row>
    <row r="852" spans="11:12" ht="15.75" customHeight="1" x14ac:dyDescent="0.25">
      <c r="K852" s="174"/>
      <c r="L852" s="414"/>
    </row>
    <row r="853" spans="11:12" ht="15.75" customHeight="1" x14ac:dyDescent="0.25">
      <c r="K853" s="174"/>
      <c r="L853" s="414"/>
    </row>
    <row r="854" spans="11:12" ht="15.75" customHeight="1" x14ac:dyDescent="0.25">
      <c r="K854" s="174"/>
      <c r="L854" s="414"/>
    </row>
    <row r="855" spans="11:12" ht="15.75" customHeight="1" x14ac:dyDescent="0.25">
      <c r="K855" s="174"/>
      <c r="L855" s="414"/>
    </row>
    <row r="856" spans="11:12" ht="15.75" customHeight="1" x14ac:dyDescent="0.25">
      <c r="K856" s="174"/>
      <c r="L856" s="414"/>
    </row>
    <row r="857" spans="11:12" ht="15.75" customHeight="1" x14ac:dyDescent="0.25">
      <c r="K857" s="174"/>
      <c r="L857" s="414"/>
    </row>
    <row r="858" spans="11:12" ht="15.75" customHeight="1" x14ac:dyDescent="0.25">
      <c r="K858" s="174"/>
      <c r="L858" s="414"/>
    </row>
    <row r="859" spans="11:12" ht="15.75" customHeight="1" x14ac:dyDescent="0.25">
      <c r="K859" s="174"/>
      <c r="L859" s="414"/>
    </row>
    <row r="860" spans="11:12" ht="15.75" customHeight="1" x14ac:dyDescent="0.25">
      <c r="K860" s="174"/>
      <c r="L860" s="414"/>
    </row>
    <row r="861" spans="11:12" ht="15.75" customHeight="1" x14ac:dyDescent="0.25">
      <c r="K861" s="174"/>
      <c r="L861" s="414"/>
    </row>
    <row r="862" spans="11:12" ht="15.75" customHeight="1" x14ac:dyDescent="0.25">
      <c r="K862" s="174"/>
      <c r="L862" s="414"/>
    </row>
    <row r="863" spans="11:12" ht="15.75" customHeight="1" x14ac:dyDescent="0.25">
      <c r="K863" s="174"/>
      <c r="L863" s="414"/>
    </row>
    <row r="864" spans="11:12" ht="15.75" customHeight="1" x14ac:dyDescent="0.25">
      <c r="K864" s="174"/>
      <c r="L864" s="414"/>
    </row>
    <row r="865" spans="11:12" ht="15.75" customHeight="1" x14ac:dyDescent="0.25">
      <c r="K865" s="174"/>
      <c r="L865" s="414"/>
    </row>
    <row r="866" spans="11:12" ht="15.75" customHeight="1" x14ac:dyDescent="0.25">
      <c r="K866" s="174"/>
      <c r="L866" s="414"/>
    </row>
    <row r="867" spans="11:12" ht="15.75" customHeight="1" x14ac:dyDescent="0.25">
      <c r="K867" s="174"/>
      <c r="L867" s="414"/>
    </row>
    <row r="868" spans="11:12" ht="15.75" customHeight="1" x14ac:dyDescent="0.25">
      <c r="K868" s="174"/>
      <c r="L868" s="414"/>
    </row>
    <row r="869" spans="11:12" ht="15.75" customHeight="1" x14ac:dyDescent="0.25">
      <c r="K869" s="174"/>
      <c r="L869" s="414"/>
    </row>
    <row r="870" spans="11:12" ht="15.75" customHeight="1" x14ac:dyDescent="0.25">
      <c r="K870" s="174"/>
      <c r="L870" s="414"/>
    </row>
    <row r="871" spans="11:12" ht="15.75" customHeight="1" x14ac:dyDescent="0.25">
      <c r="K871" s="174"/>
      <c r="L871" s="414"/>
    </row>
    <row r="872" spans="11:12" ht="15.75" customHeight="1" x14ac:dyDescent="0.25">
      <c r="K872" s="174"/>
      <c r="L872" s="414"/>
    </row>
    <row r="873" spans="11:12" ht="15.75" customHeight="1" x14ac:dyDescent="0.25">
      <c r="K873" s="174"/>
      <c r="L873" s="414"/>
    </row>
    <row r="874" spans="11:12" ht="15.75" customHeight="1" x14ac:dyDescent="0.25">
      <c r="K874" s="174"/>
      <c r="L874" s="414"/>
    </row>
    <row r="875" spans="11:12" ht="15.75" customHeight="1" x14ac:dyDescent="0.25">
      <c r="K875" s="174"/>
      <c r="L875" s="414"/>
    </row>
    <row r="876" spans="11:12" ht="15.75" customHeight="1" x14ac:dyDescent="0.25">
      <c r="K876" s="174"/>
      <c r="L876" s="414"/>
    </row>
    <row r="877" spans="11:12" ht="15.75" customHeight="1" x14ac:dyDescent="0.25">
      <c r="K877" s="174"/>
      <c r="L877" s="414"/>
    </row>
    <row r="878" spans="11:12" ht="15.75" customHeight="1" x14ac:dyDescent="0.25">
      <c r="K878" s="174"/>
      <c r="L878" s="414"/>
    </row>
    <row r="879" spans="11:12" ht="15.75" customHeight="1" x14ac:dyDescent="0.25">
      <c r="K879" s="174"/>
      <c r="L879" s="414"/>
    </row>
    <row r="880" spans="11:12" ht="15.75" customHeight="1" x14ac:dyDescent="0.25">
      <c r="K880" s="174"/>
      <c r="L880" s="414"/>
    </row>
    <row r="881" spans="11:12" ht="15.75" customHeight="1" x14ac:dyDescent="0.25">
      <c r="K881" s="174"/>
      <c r="L881" s="414"/>
    </row>
    <row r="882" spans="11:12" ht="15.75" customHeight="1" x14ac:dyDescent="0.25">
      <c r="K882" s="174"/>
      <c r="L882" s="414"/>
    </row>
    <row r="883" spans="11:12" ht="15.75" customHeight="1" x14ac:dyDescent="0.25">
      <c r="K883" s="174"/>
      <c r="L883" s="414"/>
    </row>
    <row r="884" spans="11:12" ht="15.75" customHeight="1" x14ac:dyDescent="0.25">
      <c r="K884" s="174"/>
      <c r="L884" s="414"/>
    </row>
    <row r="885" spans="11:12" ht="15.75" customHeight="1" x14ac:dyDescent="0.25">
      <c r="K885" s="174"/>
      <c r="L885" s="414"/>
    </row>
    <row r="886" spans="11:12" ht="15.75" customHeight="1" x14ac:dyDescent="0.25">
      <c r="K886" s="174"/>
      <c r="L886" s="414"/>
    </row>
    <row r="887" spans="11:12" ht="15.75" customHeight="1" x14ac:dyDescent="0.25">
      <c r="K887" s="174"/>
      <c r="L887" s="414"/>
    </row>
    <row r="888" spans="11:12" ht="15.75" customHeight="1" x14ac:dyDescent="0.25">
      <c r="K888" s="174"/>
      <c r="L888" s="414"/>
    </row>
    <row r="889" spans="11:12" ht="15.75" customHeight="1" x14ac:dyDescent="0.25">
      <c r="K889" s="174"/>
      <c r="L889" s="414"/>
    </row>
    <row r="890" spans="11:12" ht="15.75" customHeight="1" x14ac:dyDescent="0.25">
      <c r="K890" s="174"/>
      <c r="L890" s="414"/>
    </row>
    <row r="891" spans="11:12" ht="15.75" customHeight="1" x14ac:dyDescent="0.25">
      <c r="K891" s="174"/>
      <c r="L891" s="414"/>
    </row>
    <row r="892" spans="11:12" ht="15.75" customHeight="1" x14ac:dyDescent="0.25">
      <c r="K892" s="174"/>
      <c r="L892" s="414"/>
    </row>
    <row r="893" spans="11:12" ht="15.75" customHeight="1" x14ac:dyDescent="0.25">
      <c r="K893" s="174"/>
      <c r="L893" s="414"/>
    </row>
    <row r="894" spans="11:12" ht="15.75" customHeight="1" x14ac:dyDescent="0.25">
      <c r="K894" s="174"/>
      <c r="L894" s="414"/>
    </row>
    <row r="895" spans="11:12" ht="15.75" customHeight="1" x14ac:dyDescent="0.25">
      <c r="K895" s="174"/>
      <c r="L895" s="414"/>
    </row>
    <row r="896" spans="11:12" ht="15.75" customHeight="1" x14ac:dyDescent="0.25">
      <c r="K896" s="174"/>
      <c r="L896" s="414"/>
    </row>
    <row r="897" spans="11:12" ht="15.75" customHeight="1" x14ac:dyDescent="0.25">
      <c r="K897" s="174"/>
      <c r="L897" s="414"/>
    </row>
    <row r="898" spans="11:12" ht="15.75" customHeight="1" x14ac:dyDescent="0.25">
      <c r="K898" s="174"/>
      <c r="L898" s="414"/>
    </row>
    <row r="899" spans="11:12" ht="15.75" customHeight="1" x14ac:dyDescent="0.25">
      <c r="K899" s="174"/>
      <c r="L899" s="414"/>
    </row>
    <row r="900" spans="11:12" ht="15.75" customHeight="1" x14ac:dyDescent="0.25">
      <c r="K900" s="174"/>
      <c r="L900" s="414"/>
    </row>
    <row r="901" spans="11:12" ht="15.75" customHeight="1" x14ac:dyDescent="0.25">
      <c r="K901" s="174"/>
      <c r="L901" s="414"/>
    </row>
    <row r="902" spans="11:12" ht="15.75" customHeight="1" x14ac:dyDescent="0.25">
      <c r="K902" s="174"/>
      <c r="L902" s="414"/>
    </row>
    <row r="903" spans="11:12" ht="15.75" customHeight="1" x14ac:dyDescent="0.25">
      <c r="K903" s="174"/>
      <c r="L903" s="414"/>
    </row>
    <row r="904" spans="11:12" ht="15.75" customHeight="1" x14ac:dyDescent="0.25">
      <c r="K904" s="174"/>
      <c r="L904" s="414"/>
    </row>
    <row r="905" spans="11:12" ht="15.75" customHeight="1" x14ac:dyDescent="0.25">
      <c r="K905" s="174"/>
      <c r="L905" s="414"/>
    </row>
    <row r="906" spans="11:12" ht="15.75" customHeight="1" x14ac:dyDescent="0.25">
      <c r="K906" s="174"/>
      <c r="L906" s="414"/>
    </row>
    <row r="907" spans="11:12" ht="15.75" customHeight="1" x14ac:dyDescent="0.25">
      <c r="K907" s="174"/>
      <c r="L907" s="414"/>
    </row>
    <row r="908" spans="11:12" ht="15.75" customHeight="1" x14ac:dyDescent="0.25">
      <c r="K908" s="174"/>
      <c r="L908" s="414"/>
    </row>
    <row r="909" spans="11:12" ht="15.75" customHeight="1" x14ac:dyDescent="0.25">
      <c r="K909" s="174"/>
      <c r="L909" s="414"/>
    </row>
    <row r="910" spans="11:12" ht="15.75" customHeight="1" x14ac:dyDescent="0.25">
      <c r="K910" s="174"/>
      <c r="L910" s="414"/>
    </row>
    <row r="911" spans="11:12" ht="15.75" customHeight="1" x14ac:dyDescent="0.25">
      <c r="K911" s="174"/>
      <c r="L911" s="414"/>
    </row>
    <row r="912" spans="11:12" ht="15.75" customHeight="1" x14ac:dyDescent="0.25">
      <c r="K912" s="174"/>
      <c r="L912" s="414"/>
    </row>
    <row r="913" spans="11:12" ht="15.75" customHeight="1" x14ac:dyDescent="0.25">
      <c r="K913" s="174"/>
      <c r="L913" s="414"/>
    </row>
    <row r="914" spans="11:12" ht="15.75" customHeight="1" x14ac:dyDescent="0.25">
      <c r="K914" s="174"/>
      <c r="L914" s="414"/>
    </row>
    <row r="915" spans="11:12" ht="15.75" customHeight="1" x14ac:dyDescent="0.25">
      <c r="K915" s="174"/>
      <c r="L915" s="414"/>
    </row>
    <row r="916" spans="11:12" ht="15.75" customHeight="1" x14ac:dyDescent="0.25">
      <c r="K916" s="174"/>
      <c r="L916" s="414"/>
    </row>
    <row r="917" spans="11:12" ht="15.75" customHeight="1" x14ac:dyDescent="0.25">
      <c r="K917" s="174"/>
      <c r="L917" s="414"/>
    </row>
    <row r="918" spans="11:12" ht="15.75" customHeight="1" x14ac:dyDescent="0.25">
      <c r="K918" s="174"/>
      <c r="L918" s="414"/>
    </row>
    <row r="919" spans="11:12" ht="15.75" customHeight="1" x14ac:dyDescent="0.25">
      <c r="K919" s="174"/>
      <c r="L919" s="414"/>
    </row>
    <row r="920" spans="11:12" ht="15.75" customHeight="1" x14ac:dyDescent="0.25">
      <c r="K920" s="174"/>
      <c r="L920" s="414"/>
    </row>
    <row r="921" spans="11:12" ht="15.75" customHeight="1" x14ac:dyDescent="0.25">
      <c r="K921" s="174"/>
      <c r="L921" s="414"/>
    </row>
    <row r="922" spans="11:12" ht="15.75" customHeight="1" x14ac:dyDescent="0.25">
      <c r="K922" s="174"/>
      <c r="L922" s="414"/>
    </row>
    <row r="923" spans="11:12" ht="15.75" customHeight="1" x14ac:dyDescent="0.25">
      <c r="K923" s="174"/>
      <c r="L923" s="414"/>
    </row>
    <row r="924" spans="11:12" ht="15.75" customHeight="1" x14ac:dyDescent="0.25">
      <c r="K924" s="174"/>
      <c r="L924" s="414"/>
    </row>
    <row r="925" spans="11:12" ht="15.75" customHeight="1" x14ac:dyDescent="0.25">
      <c r="K925" s="174"/>
      <c r="L925" s="414"/>
    </row>
    <row r="926" spans="11:12" ht="15.75" customHeight="1" x14ac:dyDescent="0.25">
      <c r="K926" s="174"/>
      <c r="L926" s="414"/>
    </row>
    <row r="927" spans="11:12" ht="15.75" customHeight="1" x14ac:dyDescent="0.25">
      <c r="K927" s="174"/>
      <c r="L927" s="414"/>
    </row>
    <row r="928" spans="11:12" ht="15.75" customHeight="1" x14ac:dyDescent="0.25">
      <c r="K928" s="174"/>
      <c r="L928" s="414"/>
    </row>
    <row r="929" spans="11:12" ht="15.75" customHeight="1" x14ac:dyDescent="0.25">
      <c r="K929" s="174"/>
      <c r="L929" s="414"/>
    </row>
    <row r="930" spans="11:12" ht="15.75" customHeight="1" x14ac:dyDescent="0.25">
      <c r="K930" s="174"/>
      <c r="L930" s="414"/>
    </row>
    <row r="931" spans="11:12" ht="15.75" customHeight="1" x14ac:dyDescent="0.25">
      <c r="K931" s="174"/>
      <c r="L931" s="414"/>
    </row>
    <row r="932" spans="11:12" ht="15.75" customHeight="1" x14ac:dyDescent="0.25">
      <c r="K932" s="174"/>
      <c r="L932" s="414"/>
    </row>
    <row r="933" spans="11:12" ht="15.75" customHeight="1" x14ac:dyDescent="0.25">
      <c r="K933" s="174"/>
      <c r="L933" s="414"/>
    </row>
    <row r="934" spans="11:12" ht="15.75" customHeight="1" x14ac:dyDescent="0.25">
      <c r="K934" s="174"/>
      <c r="L934" s="414"/>
    </row>
    <row r="935" spans="11:12" ht="15.75" customHeight="1" x14ac:dyDescent="0.25">
      <c r="K935" s="174"/>
      <c r="L935" s="414"/>
    </row>
    <row r="936" spans="11:12" ht="15.75" customHeight="1" x14ac:dyDescent="0.25">
      <c r="K936" s="174"/>
      <c r="L936" s="414"/>
    </row>
    <row r="937" spans="11:12" ht="15.75" customHeight="1" x14ac:dyDescent="0.25">
      <c r="K937" s="174"/>
      <c r="L937" s="414"/>
    </row>
    <row r="938" spans="11:12" ht="15.75" customHeight="1" x14ac:dyDescent="0.25">
      <c r="K938" s="174"/>
      <c r="L938" s="414"/>
    </row>
    <row r="939" spans="11:12" ht="15.75" customHeight="1" x14ac:dyDescent="0.25">
      <c r="K939" s="174"/>
      <c r="L939" s="414"/>
    </row>
    <row r="940" spans="11:12" ht="15.75" customHeight="1" x14ac:dyDescent="0.25">
      <c r="K940" s="174"/>
      <c r="L940" s="414"/>
    </row>
    <row r="941" spans="11:12" ht="15.75" customHeight="1" x14ac:dyDescent="0.25">
      <c r="K941" s="174"/>
      <c r="L941" s="414"/>
    </row>
    <row r="942" spans="11:12" ht="15.75" customHeight="1" x14ac:dyDescent="0.25">
      <c r="K942" s="174"/>
      <c r="L942" s="414"/>
    </row>
    <row r="943" spans="11:12" ht="15.75" customHeight="1" x14ac:dyDescent="0.25">
      <c r="K943" s="174"/>
      <c r="L943" s="414"/>
    </row>
    <row r="944" spans="11:12" ht="15.75" customHeight="1" x14ac:dyDescent="0.25">
      <c r="K944" s="174"/>
      <c r="L944" s="414"/>
    </row>
    <row r="945" spans="11:12" ht="15.75" customHeight="1" x14ac:dyDescent="0.25">
      <c r="K945" s="174"/>
      <c r="L945" s="414"/>
    </row>
    <row r="946" spans="11:12" ht="15.75" customHeight="1" x14ac:dyDescent="0.25">
      <c r="K946" s="174"/>
      <c r="L946" s="414"/>
    </row>
    <row r="947" spans="11:12" ht="15.75" customHeight="1" x14ac:dyDescent="0.25">
      <c r="K947" s="174"/>
      <c r="L947" s="414"/>
    </row>
    <row r="948" spans="11:12" ht="15.75" customHeight="1" x14ac:dyDescent="0.25">
      <c r="K948" s="174"/>
      <c r="L948" s="414"/>
    </row>
    <row r="949" spans="11:12" ht="15.75" customHeight="1" x14ac:dyDescent="0.25">
      <c r="K949" s="174"/>
      <c r="L949" s="414"/>
    </row>
    <row r="950" spans="11:12" ht="15.75" customHeight="1" x14ac:dyDescent="0.25">
      <c r="K950" s="174"/>
      <c r="L950" s="414"/>
    </row>
    <row r="951" spans="11:12" ht="15.75" customHeight="1" x14ac:dyDescent="0.25">
      <c r="K951" s="174"/>
      <c r="L951" s="414"/>
    </row>
    <row r="952" spans="11:12" ht="15.75" customHeight="1" x14ac:dyDescent="0.25">
      <c r="K952" s="174"/>
      <c r="L952" s="414"/>
    </row>
    <row r="953" spans="11:12" ht="15.75" customHeight="1" x14ac:dyDescent="0.25">
      <c r="K953" s="174"/>
      <c r="L953" s="414"/>
    </row>
    <row r="954" spans="11:12" ht="15.75" customHeight="1" x14ac:dyDescent="0.25">
      <c r="K954" s="174"/>
      <c r="L954" s="414"/>
    </row>
    <row r="955" spans="11:12" ht="15.75" customHeight="1" x14ac:dyDescent="0.25">
      <c r="K955" s="174"/>
      <c r="L955" s="414"/>
    </row>
    <row r="956" spans="11:12" ht="15.75" customHeight="1" x14ac:dyDescent="0.25">
      <c r="K956" s="174"/>
      <c r="L956" s="414"/>
    </row>
    <row r="957" spans="11:12" ht="15.75" customHeight="1" x14ac:dyDescent="0.25">
      <c r="K957" s="174"/>
      <c r="L957" s="414"/>
    </row>
    <row r="958" spans="11:12" ht="15.75" customHeight="1" x14ac:dyDescent="0.25">
      <c r="K958" s="174"/>
      <c r="L958" s="414"/>
    </row>
    <row r="959" spans="11:12" ht="15.75" customHeight="1" x14ac:dyDescent="0.25">
      <c r="K959" s="174"/>
      <c r="L959" s="414"/>
    </row>
    <row r="960" spans="11:12" ht="15.75" customHeight="1" x14ac:dyDescent="0.25">
      <c r="K960" s="174"/>
      <c r="L960" s="414"/>
    </row>
    <row r="961" spans="11:12" ht="15.75" customHeight="1" x14ac:dyDescent="0.25">
      <c r="K961" s="174"/>
      <c r="L961" s="414"/>
    </row>
    <row r="962" spans="11:12" ht="15.75" customHeight="1" x14ac:dyDescent="0.25">
      <c r="K962" s="174"/>
      <c r="L962" s="414"/>
    </row>
    <row r="963" spans="11:12" ht="15.75" customHeight="1" x14ac:dyDescent="0.25">
      <c r="K963" s="174"/>
      <c r="L963" s="414"/>
    </row>
    <row r="964" spans="11:12" ht="15.75" customHeight="1" x14ac:dyDescent="0.25">
      <c r="K964" s="174"/>
      <c r="L964" s="414"/>
    </row>
    <row r="965" spans="11:12" ht="15.75" customHeight="1" x14ac:dyDescent="0.25">
      <c r="K965" s="174"/>
      <c r="L965" s="414"/>
    </row>
    <row r="966" spans="11:12" ht="15.75" customHeight="1" x14ac:dyDescent="0.25">
      <c r="K966" s="174"/>
      <c r="L966" s="414"/>
    </row>
    <row r="967" spans="11:12" ht="15.75" customHeight="1" x14ac:dyDescent="0.25">
      <c r="K967" s="174"/>
      <c r="L967" s="414"/>
    </row>
    <row r="968" spans="11:12" ht="15.75" customHeight="1" x14ac:dyDescent="0.25">
      <c r="K968" s="174"/>
      <c r="L968" s="414"/>
    </row>
    <row r="969" spans="11:12" ht="15.75" customHeight="1" x14ac:dyDescent="0.25">
      <c r="K969" s="174"/>
      <c r="L969" s="414"/>
    </row>
    <row r="970" spans="11:12" ht="15.75" customHeight="1" x14ac:dyDescent="0.25">
      <c r="K970" s="174"/>
      <c r="L970" s="414"/>
    </row>
    <row r="971" spans="11:12" ht="15.75" customHeight="1" x14ac:dyDescent="0.25">
      <c r="K971" s="174"/>
      <c r="L971" s="414"/>
    </row>
    <row r="972" spans="11:12" ht="15.75" customHeight="1" x14ac:dyDescent="0.25">
      <c r="K972" s="174"/>
      <c r="L972" s="414"/>
    </row>
    <row r="973" spans="11:12" ht="15.75" customHeight="1" x14ac:dyDescent="0.25">
      <c r="K973" s="174"/>
      <c r="L973" s="414"/>
    </row>
    <row r="974" spans="11:12" ht="15.75" customHeight="1" x14ac:dyDescent="0.25">
      <c r="K974" s="174"/>
      <c r="L974" s="414"/>
    </row>
    <row r="975" spans="11:12" ht="15.75" customHeight="1" x14ac:dyDescent="0.25">
      <c r="K975" s="174"/>
      <c r="L975" s="414"/>
    </row>
    <row r="976" spans="11:12" ht="15.75" customHeight="1" x14ac:dyDescent="0.25">
      <c r="K976" s="174"/>
      <c r="L976" s="414"/>
    </row>
    <row r="977" spans="11:12" ht="15.75" customHeight="1" x14ac:dyDescent="0.25">
      <c r="K977" s="174"/>
      <c r="L977" s="414"/>
    </row>
    <row r="978" spans="11:12" ht="15.75" customHeight="1" x14ac:dyDescent="0.25">
      <c r="K978" s="174"/>
      <c r="L978" s="414"/>
    </row>
    <row r="979" spans="11:12" ht="15.75" customHeight="1" x14ac:dyDescent="0.25">
      <c r="K979" s="174"/>
      <c r="L979" s="414"/>
    </row>
    <row r="980" spans="11:12" ht="15.75" customHeight="1" x14ac:dyDescent="0.25">
      <c r="K980" s="174"/>
      <c r="L980" s="414"/>
    </row>
    <row r="981" spans="11:12" ht="15.75" customHeight="1" x14ac:dyDescent="0.25">
      <c r="K981" s="174"/>
      <c r="L981" s="414"/>
    </row>
    <row r="982" spans="11:12" ht="15.75" customHeight="1" x14ac:dyDescent="0.25">
      <c r="K982" s="174"/>
      <c r="L982" s="414"/>
    </row>
    <row r="983" spans="11:12" ht="15.75" customHeight="1" x14ac:dyDescent="0.25">
      <c r="K983" s="174"/>
      <c r="L983" s="414"/>
    </row>
    <row r="984" spans="11:12" ht="15.75" customHeight="1" x14ac:dyDescent="0.25">
      <c r="K984" s="174"/>
      <c r="L984" s="414"/>
    </row>
    <row r="985" spans="11:12" ht="15.75" customHeight="1" x14ac:dyDescent="0.25">
      <c r="K985" s="174"/>
      <c r="L985" s="414"/>
    </row>
    <row r="986" spans="11:12" ht="15.75" customHeight="1" x14ac:dyDescent="0.25">
      <c r="K986" s="174"/>
      <c r="L986" s="414"/>
    </row>
    <row r="987" spans="11:12" ht="15.75" customHeight="1" x14ac:dyDescent="0.25">
      <c r="K987" s="174"/>
      <c r="L987" s="414"/>
    </row>
    <row r="988" spans="11:12" ht="15.75" customHeight="1" x14ac:dyDescent="0.25">
      <c r="K988" s="174"/>
      <c r="L988" s="414"/>
    </row>
    <row r="989" spans="11:12" ht="15.75" customHeight="1" x14ac:dyDescent="0.25">
      <c r="K989" s="174"/>
      <c r="L989" s="414"/>
    </row>
    <row r="990" spans="11:12" ht="15.75" customHeight="1" x14ac:dyDescent="0.25">
      <c r="K990" s="174"/>
      <c r="L990" s="414"/>
    </row>
    <row r="991" spans="11:12" ht="15.75" customHeight="1" x14ac:dyDescent="0.25">
      <c r="K991" s="174"/>
      <c r="L991" s="414"/>
    </row>
    <row r="992" spans="11:12" ht="15.75" customHeight="1" x14ac:dyDescent="0.25">
      <c r="K992" s="174"/>
      <c r="L992" s="414"/>
    </row>
    <row r="993" spans="11:12" ht="15.75" customHeight="1" x14ac:dyDescent="0.25">
      <c r="K993" s="174"/>
      <c r="L993" s="414"/>
    </row>
    <row r="994" spans="11:12" ht="15.75" customHeight="1" x14ac:dyDescent="0.25">
      <c r="K994" s="174"/>
      <c r="L994" s="414"/>
    </row>
    <row r="995" spans="11:12" ht="15.75" customHeight="1" x14ac:dyDescent="0.25">
      <c r="K995" s="174"/>
      <c r="L995" s="414"/>
    </row>
    <row r="996" spans="11:12" ht="15.75" customHeight="1" x14ac:dyDescent="0.25">
      <c r="K996" s="174"/>
      <c r="L996" s="414"/>
    </row>
    <row r="997" spans="11:12" ht="15.75" customHeight="1" x14ac:dyDescent="0.25">
      <c r="K997" s="174"/>
      <c r="L997" s="414"/>
    </row>
    <row r="998" spans="11:12" ht="15.75" customHeight="1" x14ac:dyDescent="0.25">
      <c r="K998" s="174"/>
      <c r="L998" s="414"/>
    </row>
    <row r="999" spans="11:12" ht="15.75" customHeight="1" x14ac:dyDescent="0.25">
      <c r="K999" s="174"/>
      <c r="L999" s="414"/>
    </row>
    <row r="1000" spans="11:12" ht="15.75" customHeight="1" x14ac:dyDescent="0.25">
      <c r="K1000" s="174"/>
      <c r="L1000" s="414"/>
    </row>
  </sheetData>
  <autoFilter ref="A1:Z283" xr:uid="{00000000-0009-0000-0000-00000C000000}"/>
  <conditionalFormatting sqref="R181:R343">
    <cfRule type="cellIs" dxfId="13" priority="5" operator="lessThan">
      <formula>1.2</formula>
    </cfRule>
    <cfRule type="cellIs" dxfId="12" priority="6" operator="greaterThanOrEqual">
      <formula>1.2</formula>
    </cfRule>
  </conditionalFormatting>
  <conditionalFormatting sqref="Q181:Q343">
    <cfRule type="cellIs" dxfId="11" priority="3" operator="lessThan">
      <formula>150</formula>
    </cfRule>
    <cfRule type="cellIs" dxfId="10" priority="4" operator="greaterThanOrEqual">
      <formula>150</formula>
    </cfRule>
  </conditionalFormatting>
  <conditionalFormatting sqref="L19:L1048576 L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3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Q295 Q296:Q302 Q275:Q294 L169:L313" formulaRange="1"/>
  </ignoredError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"/>
  <dimension ref="A1:H5726"/>
  <sheetViews>
    <sheetView workbookViewId="0"/>
  </sheetViews>
  <sheetFormatPr baseColWidth="10" defaultRowHeight="15" x14ac:dyDescent="0.25"/>
  <cols>
    <col min="1" max="1" width="15" style="114" customWidth="1"/>
    <col min="2" max="2" width="18.85546875" style="114" customWidth="1"/>
    <col min="3" max="3" width="15.28515625" style="135" customWidth="1"/>
    <col min="4" max="6" width="18.42578125" style="135" bestFit="1" customWidth="1"/>
    <col min="7" max="7" width="16.28515625" style="129" bestFit="1" customWidth="1"/>
    <col min="8" max="16384" width="11.42578125" style="114"/>
  </cols>
  <sheetData>
    <row r="1" spans="1:8" s="112" customFormat="1" x14ac:dyDescent="0.25">
      <c r="A1" s="111" t="s">
        <v>1</v>
      </c>
      <c r="B1" s="111" t="s">
        <v>2</v>
      </c>
      <c r="C1" s="111" t="s">
        <v>183</v>
      </c>
      <c r="D1" s="111" t="s">
        <v>184</v>
      </c>
      <c r="E1" s="111" t="s">
        <v>5</v>
      </c>
      <c r="F1" s="111" t="s">
        <v>6</v>
      </c>
      <c r="G1" s="111" t="s">
        <v>104</v>
      </c>
      <c r="H1" s="112" t="s">
        <v>1106</v>
      </c>
    </row>
    <row r="2" spans="1:8" x14ac:dyDescent="0.25">
      <c r="A2" s="81" t="s">
        <v>14</v>
      </c>
      <c r="B2" s="81" t="s">
        <v>936</v>
      </c>
      <c r="C2" s="130">
        <v>-31.866114</v>
      </c>
      <c r="D2" s="130">
        <v>-58.446311000000001</v>
      </c>
      <c r="E2" s="130" t="s">
        <v>954</v>
      </c>
      <c r="F2" s="130" t="s">
        <v>955</v>
      </c>
      <c r="G2" s="122">
        <v>632</v>
      </c>
    </row>
    <row r="3" spans="1:8" x14ac:dyDescent="0.25">
      <c r="A3" s="115" t="s">
        <v>14</v>
      </c>
      <c r="B3" s="115" t="s">
        <v>222</v>
      </c>
      <c r="C3" s="131">
        <v>-32.166699999999999</v>
      </c>
      <c r="D3" s="131">
        <v>-58.55</v>
      </c>
      <c r="E3" s="131" t="s">
        <v>54</v>
      </c>
      <c r="F3" s="131" t="s">
        <v>55</v>
      </c>
      <c r="G3" s="122">
        <v>311</v>
      </c>
    </row>
    <row r="4" spans="1:8" x14ac:dyDescent="0.25">
      <c r="A4" s="81" t="s">
        <v>14</v>
      </c>
      <c r="B4" s="81" t="s">
        <v>940</v>
      </c>
      <c r="C4" s="130">
        <v>-31.993610038</v>
      </c>
      <c r="D4" s="130">
        <v>-58.550952228</v>
      </c>
      <c r="E4" s="130" t="s">
        <v>956</v>
      </c>
      <c r="F4" s="130" t="s">
        <v>957</v>
      </c>
      <c r="G4" s="123">
        <v>902</v>
      </c>
    </row>
    <row r="5" spans="1:8" x14ac:dyDescent="0.25">
      <c r="A5" s="115" t="s">
        <v>14</v>
      </c>
      <c r="B5" s="115" t="s">
        <v>14</v>
      </c>
      <c r="C5" s="131">
        <v>-32.225023234100803</v>
      </c>
      <c r="D5" s="131">
        <v>-58.142272902901702</v>
      </c>
      <c r="E5" s="131" t="s">
        <v>152</v>
      </c>
      <c r="F5" s="131" t="s">
        <v>153</v>
      </c>
      <c r="G5" s="123">
        <v>24835</v>
      </c>
    </row>
    <row r="6" spans="1:8" x14ac:dyDescent="0.25">
      <c r="A6" s="81" t="s">
        <v>14</v>
      </c>
      <c r="B6" s="81" t="s">
        <v>929</v>
      </c>
      <c r="C6" s="130" t="s">
        <v>944</v>
      </c>
      <c r="D6" s="130" t="s">
        <v>945</v>
      </c>
      <c r="E6" s="130" t="s">
        <v>942</v>
      </c>
      <c r="F6" s="130" t="s">
        <v>943</v>
      </c>
      <c r="G6" s="123">
        <v>770</v>
      </c>
    </row>
    <row r="7" spans="1:8" x14ac:dyDescent="0.25">
      <c r="A7" s="115" t="s">
        <v>14</v>
      </c>
      <c r="B7" s="115" t="s">
        <v>16</v>
      </c>
      <c r="C7" s="131">
        <v>-32.207718176721798</v>
      </c>
      <c r="D7" s="131">
        <v>-58.218798208492501</v>
      </c>
      <c r="E7" s="131" t="s">
        <v>154</v>
      </c>
      <c r="F7" s="131" t="s">
        <v>155</v>
      </c>
      <c r="G7" s="123">
        <v>18178</v>
      </c>
    </row>
    <row r="8" spans="1:8" x14ac:dyDescent="0.25">
      <c r="A8" s="81" t="s">
        <v>14</v>
      </c>
      <c r="B8" s="116" t="s">
        <v>794</v>
      </c>
      <c r="C8" s="130" t="s">
        <v>801</v>
      </c>
      <c r="D8" s="130" t="s">
        <v>802</v>
      </c>
      <c r="E8" s="130" t="s">
        <v>799</v>
      </c>
      <c r="F8" s="130" t="s">
        <v>800</v>
      </c>
      <c r="G8" s="122">
        <v>3507</v>
      </c>
    </row>
    <row r="9" spans="1:8" x14ac:dyDescent="0.25">
      <c r="A9" s="115" t="s">
        <v>14</v>
      </c>
      <c r="B9" s="115" t="s">
        <v>84</v>
      </c>
      <c r="C9" s="131">
        <v>-32.166666999999997</v>
      </c>
      <c r="D9" s="131">
        <v>-58.4</v>
      </c>
      <c r="E9" s="131" t="s">
        <v>85</v>
      </c>
      <c r="F9" s="131" t="s">
        <v>86</v>
      </c>
      <c r="G9" s="123">
        <v>11117</v>
      </c>
    </row>
    <row r="10" spans="1:8" x14ac:dyDescent="0.25">
      <c r="A10" s="54" t="s">
        <v>20</v>
      </c>
      <c r="B10" s="54" t="s">
        <v>1004</v>
      </c>
      <c r="C10" s="130"/>
      <c r="D10" s="130"/>
      <c r="E10" s="130"/>
      <c r="F10" s="130"/>
      <c r="G10" s="123">
        <v>879</v>
      </c>
    </row>
    <row r="11" spans="1:8" x14ac:dyDescent="0.25">
      <c r="A11" s="81" t="s">
        <v>20</v>
      </c>
      <c r="B11" s="81" t="s">
        <v>839</v>
      </c>
      <c r="C11" s="130" t="s">
        <v>856</v>
      </c>
      <c r="D11" s="130" t="s">
        <v>857</v>
      </c>
      <c r="E11" s="130" t="s">
        <v>854</v>
      </c>
      <c r="F11" s="130" t="s">
        <v>855</v>
      </c>
      <c r="G11" s="122">
        <v>2770</v>
      </c>
    </row>
    <row r="12" spans="1:8" x14ac:dyDescent="0.25">
      <c r="A12" s="81" t="s">
        <v>20</v>
      </c>
      <c r="B12" s="81" t="s">
        <v>934</v>
      </c>
      <c r="C12" s="130">
        <v>-31.333100000000002</v>
      </c>
      <c r="D12" s="130">
        <v>-58.106900000000003</v>
      </c>
      <c r="E12" s="130" t="s">
        <v>958</v>
      </c>
      <c r="F12" s="130" t="s">
        <v>959</v>
      </c>
      <c r="G12" s="122">
        <v>969</v>
      </c>
    </row>
    <row r="13" spans="1:8" x14ac:dyDescent="0.25">
      <c r="A13" s="115" t="s">
        <v>20</v>
      </c>
      <c r="B13" s="115" t="s">
        <v>20</v>
      </c>
      <c r="C13" s="131">
        <v>-31.392222</v>
      </c>
      <c r="D13" s="131">
        <v>-58.016944000000002</v>
      </c>
      <c r="E13" s="131" t="s">
        <v>21</v>
      </c>
      <c r="F13" s="131" t="s">
        <v>22</v>
      </c>
      <c r="G13" s="123">
        <v>152282</v>
      </c>
    </row>
    <row r="14" spans="1:8" x14ac:dyDescent="0.25">
      <c r="A14" s="116" t="s">
        <v>20</v>
      </c>
      <c r="B14" s="116" t="s">
        <v>676</v>
      </c>
      <c r="C14" s="131" t="s">
        <v>651</v>
      </c>
      <c r="D14" s="131" t="s">
        <v>652</v>
      </c>
      <c r="E14" s="131" t="s">
        <v>649</v>
      </c>
      <c r="F14" s="131" t="s">
        <v>650</v>
      </c>
      <c r="G14" s="123">
        <v>2512</v>
      </c>
    </row>
    <row r="15" spans="1:8" x14ac:dyDescent="0.25">
      <c r="A15" s="81" t="s">
        <v>20</v>
      </c>
      <c r="B15" s="81" t="s">
        <v>914</v>
      </c>
      <c r="C15" s="130">
        <v>-31.383299999999998</v>
      </c>
      <c r="D15" s="130">
        <v>-58.119199999999999</v>
      </c>
      <c r="E15" s="130" t="s">
        <v>960</v>
      </c>
      <c r="F15" s="130" t="s">
        <v>961</v>
      </c>
      <c r="G15" s="122">
        <v>190</v>
      </c>
    </row>
    <row r="16" spans="1:8" x14ac:dyDescent="0.25">
      <c r="A16" s="116" t="s">
        <v>20</v>
      </c>
      <c r="B16" s="116" t="s">
        <v>363</v>
      </c>
      <c r="C16" s="131" t="s">
        <v>376</v>
      </c>
      <c r="D16" s="131" t="s">
        <v>377</v>
      </c>
      <c r="E16" s="131" t="s">
        <v>370</v>
      </c>
      <c r="F16" s="131" t="s">
        <v>371</v>
      </c>
      <c r="G16" s="123">
        <v>2382</v>
      </c>
    </row>
    <row r="17" spans="1:7" x14ac:dyDescent="0.25">
      <c r="A17" s="116" t="s">
        <v>20</v>
      </c>
      <c r="B17" s="116" t="s">
        <v>648</v>
      </c>
      <c r="C17" s="131" t="s">
        <v>651</v>
      </c>
      <c r="D17" s="131" t="s">
        <v>652</v>
      </c>
      <c r="E17" s="131" t="s">
        <v>649</v>
      </c>
      <c r="F17" s="131" t="s">
        <v>650</v>
      </c>
      <c r="G17" s="124">
        <v>3774</v>
      </c>
    </row>
    <row r="18" spans="1:7" x14ac:dyDescent="0.25">
      <c r="A18" s="116" t="s">
        <v>20</v>
      </c>
      <c r="B18" s="116" t="s">
        <v>861</v>
      </c>
      <c r="C18" s="131" t="s">
        <v>866</v>
      </c>
      <c r="D18" s="131" t="s">
        <v>867</v>
      </c>
      <c r="E18" s="131" t="s">
        <v>864</v>
      </c>
      <c r="F18" s="131" t="s">
        <v>865</v>
      </c>
      <c r="G18" s="124">
        <v>528</v>
      </c>
    </row>
    <row r="19" spans="1:7" x14ac:dyDescent="0.25">
      <c r="A19" s="116" t="s">
        <v>20</v>
      </c>
      <c r="B19" s="116" t="s">
        <v>709</v>
      </c>
      <c r="C19" s="131" t="s">
        <v>745</v>
      </c>
      <c r="D19" s="131" t="s">
        <v>746</v>
      </c>
      <c r="E19" s="131" t="s">
        <v>743</v>
      </c>
      <c r="F19" s="131" t="s">
        <v>744</v>
      </c>
      <c r="G19" s="123">
        <v>1696</v>
      </c>
    </row>
    <row r="20" spans="1:7" x14ac:dyDescent="0.25">
      <c r="A20" s="54" t="s">
        <v>13</v>
      </c>
      <c r="B20" s="54" t="s">
        <v>1007</v>
      </c>
      <c r="C20" s="130"/>
      <c r="D20" s="130"/>
      <c r="E20" s="130"/>
      <c r="F20" s="130"/>
      <c r="G20" s="123">
        <v>1135</v>
      </c>
    </row>
    <row r="21" spans="1:7" x14ac:dyDescent="0.25">
      <c r="A21" s="116" t="s">
        <v>13</v>
      </c>
      <c r="B21" s="116" t="s">
        <v>310</v>
      </c>
      <c r="C21" s="131" t="s">
        <v>313</v>
      </c>
      <c r="D21" s="131" t="s">
        <v>314</v>
      </c>
      <c r="E21" s="131" t="s">
        <v>311</v>
      </c>
      <c r="F21" s="131" t="s">
        <v>312</v>
      </c>
      <c r="G21" s="123">
        <v>174</v>
      </c>
    </row>
    <row r="22" spans="1:7" x14ac:dyDescent="0.25">
      <c r="A22" s="116" t="s">
        <v>13</v>
      </c>
      <c r="B22" s="116" t="s">
        <v>318</v>
      </c>
      <c r="C22" s="131" t="s">
        <v>321</v>
      </c>
      <c r="D22" s="131" t="s">
        <v>322</v>
      </c>
      <c r="E22" s="131" t="s">
        <v>319</v>
      </c>
      <c r="F22" s="131" t="s">
        <v>320</v>
      </c>
      <c r="G22" s="123">
        <v>805</v>
      </c>
    </row>
    <row r="23" spans="1:7" x14ac:dyDescent="0.25">
      <c r="A23" s="116" t="s">
        <v>13</v>
      </c>
      <c r="B23" s="116" t="s">
        <v>349</v>
      </c>
      <c r="C23" s="131" t="s">
        <v>355</v>
      </c>
      <c r="D23" s="131" t="s">
        <v>356</v>
      </c>
      <c r="E23" s="131" t="s">
        <v>80</v>
      </c>
      <c r="F23" s="131" t="s">
        <v>351</v>
      </c>
      <c r="G23" s="123">
        <v>57</v>
      </c>
    </row>
    <row r="24" spans="1:7" x14ac:dyDescent="0.25">
      <c r="A24" s="116" t="s">
        <v>13</v>
      </c>
      <c r="B24" s="116" t="s">
        <v>609</v>
      </c>
      <c r="C24" s="131" t="s">
        <v>741</v>
      </c>
      <c r="D24" s="131" t="s">
        <v>742</v>
      </c>
      <c r="E24" s="131" t="s">
        <v>739</v>
      </c>
      <c r="F24" s="131" t="s">
        <v>740</v>
      </c>
      <c r="G24" s="123">
        <v>2427</v>
      </c>
    </row>
    <row r="25" spans="1:7" x14ac:dyDescent="0.25">
      <c r="A25" s="115" t="s">
        <v>13</v>
      </c>
      <c r="B25" s="115" t="s">
        <v>93</v>
      </c>
      <c r="C25" s="131">
        <v>-31.89</v>
      </c>
      <c r="D25" s="131">
        <v>-60.59</v>
      </c>
      <c r="E25" s="131" t="s">
        <v>94</v>
      </c>
      <c r="F25" s="131" t="s">
        <v>95</v>
      </c>
      <c r="G25" s="123">
        <v>1135</v>
      </c>
    </row>
    <row r="26" spans="1:7" x14ac:dyDescent="0.25">
      <c r="A26" s="115" t="s">
        <v>13</v>
      </c>
      <c r="B26" s="115" t="s">
        <v>90</v>
      </c>
      <c r="C26" s="131">
        <v>-31.946472</v>
      </c>
      <c r="D26" s="131">
        <v>-60.581000000000003</v>
      </c>
      <c r="E26" s="131" t="s">
        <v>91</v>
      </c>
      <c r="F26" s="131" t="s">
        <v>92</v>
      </c>
      <c r="G26" s="123">
        <v>541</v>
      </c>
    </row>
    <row r="27" spans="1:7" x14ac:dyDescent="0.25">
      <c r="A27" s="115" t="s">
        <v>13</v>
      </c>
      <c r="B27" s="115" t="s">
        <v>704</v>
      </c>
      <c r="C27" s="131" t="s">
        <v>737</v>
      </c>
      <c r="D27" s="131" t="s">
        <v>738</v>
      </c>
      <c r="E27" s="131" t="s">
        <v>735</v>
      </c>
      <c r="F27" s="131" t="s">
        <v>736</v>
      </c>
      <c r="G27" s="123">
        <v>554</v>
      </c>
    </row>
    <row r="28" spans="1:7" x14ac:dyDescent="0.25">
      <c r="A28" s="115" t="s">
        <v>13</v>
      </c>
      <c r="B28" s="115" t="s">
        <v>223</v>
      </c>
      <c r="C28" s="131">
        <v>-31.863900000000001</v>
      </c>
      <c r="D28" s="131">
        <v>-60.573900000000002</v>
      </c>
      <c r="E28" s="131" t="s">
        <v>87</v>
      </c>
      <c r="F28" s="131" t="s">
        <v>88</v>
      </c>
      <c r="G28" s="123">
        <v>543</v>
      </c>
    </row>
    <row r="29" spans="1:7" x14ac:dyDescent="0.25">
      <c r="A29" s="81" t="s">
        <v>13</v>
      </c>
      <c r="B29" s="116" t="s">
        <v>803</v>
      </c>
      <c r="C29" s="130" t="s">
        <v>816</v>
      </c>
      <c r="D29" s="130" t="s">
        <v>817</v>
      </c>
      <c r="E29" s="130" t="s">
        <v>814</v>
      </c>
      <c r="F29" s="130" t="s">
        <v>815</v>
      </c>
      <c r="G29" s="123">
        <v>731</v>
      </c>
    </row>
    <row r="30" spans="1:7" x14ac:dyDescent="0.25">
      <c r="A30" s="115" t="s">
        <v>13</v>
      </c>
      <c r="B30" s="115" t="s">
        <v>13</v>
      </c>
      <c r="C30" s="131">
        <v>-32.074450123916399</v>
      </c>
      <c r="D30" s="131">
        <v>-60.465935078081898</v>
      </c>
      <c r="E30" s="131" t="s">
        <v>156</v>
      </c>
      <c r="F30" s="131" t="s">
        <v>157</v>
      </c>
      <c r="G30" s="123">
        <v>19930</v>
      </c>
    </row>
    <row r="31" spans="1:7" x14ac:dyDescent="0.25">
      <c r="A31" s="115" t="s">
        <v>13</v>
      </c>
      <c r="B31" s="115" t="s">
        <v>670</v>
      </c>
      <c r="C31" s="131" t="s">
        <v>669</v>
      </c>
      <c r="D31" s="131" t="s">
        <v>668</v>
      </c>
      <c r="E31" s="131" t="s">
        <v>666</v>
      </c>
      <c r="F31" s="131" t="s">
        <v>667</v>
      </c>
      <c r="G31" s="123">
        <v>538</v>
      </c>
    </row>
    <row r="32" spans="1:7" x14ac:dyDescent="0.25">
      <c r="A32" s="115" t="s">
        <v>13</v>
      </c>
      <c r="B32" s="115" t="s">
        <v>224</v>
      </c>
      <c r="C32" s="131">
        <v>-32.183332999999998</v>
      </c>
      <c r="D32" s="131">
        <v>-60.2</v>
      </c>
      <c r="E32" s="131" t="s">
        <v>102</v>
      </c>
      <c r="F32" s="131" t="s">
        <v>103</v>
      </c>
      <c r="G32" s="123">
        <v>9222</v>
      </c>
    </row>
    <row r="33" spans="1:7" x14ac:dyDescent="0.25">
      <c r="A33" s="116" t="s">
        <v>13</v>
      </c>
      <c r="B33" s="116" t="s">
        <v>324</v>
      </c>
      <c r="C33" s="131" t="s">
        <v>327</v>
      </c>
      <c r="D33" s="131" t="s">
        <v>328</v>
      </c>
      <c r="E33" s="131" t="s">
        <v>325</v>
      </c>
      <c r="F33" s="131" t="s">
        <v>326</v>
      </c>
      <c r="G33" s="123">
        <v>629</v>
      </c>
    </row>
    <row r="34" spans="1:7" x14ac:dyDescent="0.25">
      <c r="A34" s="116" t="s">
        <v>13</v>
      </c>
      <c r="B34" s="116" t="s">
        <v>633</v>
      </c>
      <c r="C34" s="131" t="s">
        <v>637</v>
      </c>
      <c r="D34" s="131" t="s">
        <v>638</v>
      </c>
      <c r="E34" s="131" t="s">
        <v>635</v>
      </c>
      <c r="F34" s="131" t="s">
        <v>636</v>
      </c>
      <c r="G34" s="124">
        <v>1094</v>
      </c>
    </row>
    <row r="35" spans="1:7" x14ac:dyDescent="0.25">
      <c r="A35" s="116" t="s">
        <v>13</v>
      </c>
      <c r="B35" s="116" t="s">
        <v>708</v>
      </c>
      <c r="C35" s="131" t="s">
        <v>716</v>
      </c>
      <c r="D35" s="131" t="s">
        <v>717</v>
      </c>
      <c r="E35" s="131" t="s">
        <v>714</v>
      </c>
      <c r="F35" s="131" t="s">
        <v>715</v>
      </c>
      <c r="G35" s="123">
        <v>85</v>
      </c>
    </row>
    <row r="36" spans="1:7" s="117" customFormat="1" x14ac:dyDescent="0.25">
      <c r="A36" s="116" t="s">
        <v>13</v>
      </c>
      <c r="B36" s="116" t="s">
        <v>303</v>
      </c>
      <c r="C36" s="131" t="s">
        <v>306</v>
      </c>
      <c r="D36" s="131" t="s">
        <v>307</v>
      </c>
      <c r="E36" s="131" t="s">
        <v>304</v>
      </c>
      <c r="F36" s="131" t="s">
        <v>305</v>
      </c>
      <c r="G36" s="123">
        <v>648</v>
      </c>
    </row>
    <row r="37" spans="1:7" x14ac:dyDescent="0.25">
      <c r="A37" s="115" t="s">
        <v>13</v>
      </c>
      <c r="B37" s="115" t="s">
        <v>137</v>
      </c>
      <c r="C37" s="131">
        <v>-32.053899999999999</v>
      </c>
      <c r="D37" s="131">
        <v>-60.613100000000003</v>
      </c>
      <c r="E37" s="131" t="s">
        <v>138</v>
      </c>
      <c r="F37" s="131" t="s">
        <v>158</v>
      </c>
      <c r="G37" s="123">
        <v>1864</v>
      </c>
    </row>
    <row r="38" spans="1:7" x14ac:dyDescent="0.25">
      <c r="A38" s="115" t="s">
        <v>13</v>
      </c>
      <c r="B38" s="115" t="s">
        <v>221</v>
      </c>
      <c r="C38" s="131">
        <v>-32.066667000000002</v>
      </c>
      <c r="D38" s="131">
        <v>-60.466667000000001</v>
      </c>
      <c r="E38" s="131" t="s">
        <v>71</v>
      </c>
      <c r="F38" s="131" t="s">
        <v>159</v>
      </c>
      <c r="G38" s="123">
        <v>6545</v>
      </c>
    </row>
    <row r="39" spans="1:7" x14ac:dyDescent="0.25">
      <c r="A39" s="115" t="s">
        <v>24</v>
      </c>
      <c r="B39" s="115" t="s">
        <v>23</v>
      </c>
      <c r="C39" s="131">
        <v>-30.766667000000002</v>
      </c>
      <c r="D39" s="131">
        <v>-57.983333000000002</v>
      </c>
      <c r="E39" s="131" t="s">
        <v>25</v>
      </c>
      <c r="F39" s="131" t="s">
        <v>26</v>
      </c>
      <c r="G39" s="123">
        <v>34848</v>
      </c>
    </row>
    <row r="40" spans="1:7" x14ac:dyDescent="0.25">
      <c r="A40" s="81" t="s">
        <v>24</v>
      </c>
      <c r="B40" s="81" t="s">
        <v>930</v>
      </c>
      <c r="C40" s="130">
        <v>-30.904670100000001</v>
      </c>
      <c r="D40" s="130">
        <v>-57.999242500000001</v>
      </c>
      <c r="E40" s="130" t="s">
        <v>962</v>
      </c>
      <c r="F40" s="130" t="s">
        <v>963</v>
      </c>
      <c r="G40" s="122">
        <v>395</v>
      </c>
    </row>
    <row r="41" spans="1:7" x14ac:dyDescent="0.25">
      <c r="A41" s="115" t="s">
        <v>24</v>
      </c>
      <c r="B41" s="115" t="s">
        <v>911</v>
      </c>
      <c r="C41" s="131">
        <v>-31.073899999999998</v>
      </c>
      <c r="D41" s="131">
        <v>-58.025799999999997</v>
      </c>
      <c r="E41" s="131" t="s">
        <v>76</v>
      </c>
      <c r="F41" s="131" t="s">
        <v>77</v>
      </c>
      <c r="G41" s="125">
        <v>458</v>
      </c>
    </row>
    <row r="42" spans="1:7" x14ac:dyDescent="0.25">
      <c r="A42" s="81" t="s">
        <v>24</v>
      </c>
      <c r="B42" s="81" t="s">
        <v>908</v>
      </c>
      <c r="C42" s="130" t="s">
        <v>1009</v>
      </c>
      <c r="D42" s="130" t="s">
        <v>1010</v>
      </c>
      <c r="E42" s="130" t="s">
        <v>1009</v>
      </c>
      <c r="F42" s="130" t="s">
        <v>1010</v>
      </c>
      <c r="G42" s="123"/>
    </row>
    <row r="43" spans="1:7" x14ac:dyDescent="0.25">
      <c r="A43" s="81" t="s">
        <v>24</v>
      </c>
      <c r="B43" s="81" t="s">
        <v>766</v>
      </c>
      <c r="C43" s="130" t="s">
        <v>964</v>
      </c>
      <c r="D43" s="130" t="s">
        <v>965</v>
      </c>
      <c r="E43" s="130" t="s">
        <v>968</v>
      </c>
      <c r="F43" s="130" t="s">
        <v>969</v>
      </c>
      <c r="G43" s="123"/>
    </row>
    <row r="44" spans="1:7" x14ac:dyDescent="0.25">
      <c r="A44" s="116" t="s">
        <v>24</v>
      </c>
      <c r="B44" s="118" t="s">
        <v>654</v>
      </c>
      <c r="C44" s="131" t="s">
        <v>657</v>
      </c>
      <c r="D44" s="131" t="s">
        <v>658</v>
      </c>
      <c r="E44" s="131" t="s">
        <v>656</v>
      </c>
      <c r="F44" s="131" t="s">
        <v>655</v>
      </c>
      <c r="G44" s="123">
        <v>522</v>
      </c>
    </row>
    <row r="45" spans="1:7" x14ac:dyDescent="0.25">
      <c r="A45" s="115" t="s">
        <v>24</v>
      </c>
      <c r="B45" s="115" t="s">
        <v>225</v>
      </c>
      <c r="C45" s="131">
        <v>-30.841699999999999</v>
      </c>
      <c r="D45" s="131">
        <v>-58.008299999999998</v>
      </c>
      <c r="E45" s="131" t="s">
        <v>100</v>
      </c>
      <c r="F45" s="131" t="s">
        <v>101</v>
      </c>
      <c r="G45" s="125">
        <v>406</v>
      </c>
    </row>
    <row r="46" spans="1:7" x14ac:dyDescent="0.25">
      <c r="A46" s="116" t="s">
        <v>24</v>
      </c>
      <c r="B46" s="116" t="s">
        <v>634</v>
      </c>
      <c r="C46" s="131" t="s">
        <v>641</v>
      </c>
      <c r="D46" s="131" t="s">
        <v>642</v>
      </c>
      <c r="E46" s="131" t="s">
        <v>639</v>
      </c>
      <c r="F46" s="131" t="s">
        <v>640</v>
      </c>
      <c r="G46" s="125">
        <v>336</v>
      </c>
    </row>
    <row r="47" spans="1:7" x14ac:dyDescent="0.25">
      <c r="A47" s="116" t="s">
        <v>24</v>
      </c>
      <c r="B47" s="116" t="s">
        <v>208</v>
      </c>
      <c r="C47" s="131" t="s">
        <v>211</v>
      </c>
      <c r="D47" s="131" t="s">
        <v>212</v>
      </c>
      <c r="E47" s="131" t="s">
        <v>209</v>
      </c>
      <c r="F47" s="131" t="s">
        <v>210</v>
      </c>
      <c r="G47" s="123">
        <v>395</v>
      </c>
    </row>
    <row r="48" spans="1:7" x14ac:dyDescent="0.25">
      <c r="A48" s="54" t="s">
        <v>24</v>
      </c>
      <c r="B48" s="54" t="s">
        <v>939</v>
      </c>
      <c r="C48" s="130"/>
      <c r="D48" s="130"/>
      <c r="E48" s="130"/>
      <c r="F48" s="130"/>
      <c r="G48" s="123"/>
    </row>
    <row r="49" spans="1:7" ht="25.5" customHeight="1" x14ac:dyDescent="0.25">
      <c r="A49" s="115" t="s">
        <v>24</v>
      </c>
      <c r="B49" s="115" t="s">
        <v>852</v>
      </c>
      <c r="C49" s="132" t="s">
        <v>870</v>
      </c>
      <c r="D49" s="130" t="s">
        <v>871</v>
      </c>
      <c r="E49" s="132" t="s">
        <v>868</v>
      </c>
      <c r="F49" s="130" t="s">
        <v>869</v>
      </c>
      <c r="G49" s="123">
        <v>228</v>
      </c>
    </row>
    <row r="50" spans="1:7" x14ac:dyDescent="0.25">
      <c r="A50" s="81" t="s">
        <v>24</v>
      </c>
      <c r="B50" s="81" t="s">
        <v>762</v>
      </c>
      <c r="C50" s="130" t="s">
        <v>763</v>
      </c>
      <c r="D50" s="130" t="s">
        <v>764</v>
      </c>
      <c r="E50" s="130" t="s">
        <v>100</v>
      </c>
      <c r="F50" s="130" t="s">
        <v>101</v>
      </c>
      <c r="G50" s="122">
        <v>380</v>
      </c>
    </row>
    <row r="51" spans="1:7" x14ac:dyDescent="0.25">
      <c r="A51" s="81" t="s">
        <v>24</v>
      </c>
      <c r="B51" s="81" t="s">
        <v>931</v>
      </c>
      <c r="C51" s="130" t="s">
        <v>966</v>
      </c>
      <c r="D51" s="130" t="s">
        <v>967</v>
      </c>
      <c r="E51" s="130" t="s">
        <v>970</v>
      </c>
      <c r="F51" s="130" t="s">
        <v>971</v>
      </c>
      <c r="G51" s="123">
        <v>127</v>
      </c>
    </row>
    <row r="52" spans="1:7" x14ac:dyDescent="0.25">
      <c r="A52" s="115" t="s">
        <v>24</v>
      </c>
      <c r="B52" s="115" t="s">
        <v>24</v>
      </c>
      <c r="C52" s="131" t="s">
        <v>665</v>
      </c>
      <c r="D52" s="131">
        <v>-57.918075000000002</v>
      </c>
      <c r="E52" s="131" t="s">
        <v>664</v>
      </c>
      <c r="F52" s="131" t="s">
        <v>663</v>
      </c>
      <c r="G52" s="123">
        <v>17547</v>
      </c>
    </row>
    <row r="53" spans="1:7" x14ac:dyDescent="0.25">
      <c r="A53" s="115" t="s">
        <v>24</v>
      </c>
      <c r="B53" s="115" t="s">
        <v>703</v>
      </c>
      <c r="C53" s="131" t="s">
        <v>733</v>
      </c>
      <c r="D53" s="131" t="s">
        <v>734</v>
      </c>
      <c r="E53" s="131" t="s">
        <v>731</v>
      </c>
      <c r="F53" s="131" t="s">
        <v>732</v>
      </c>
      <c r="G53" s="125">
        <v>308</v>
      </c>
    </row>
    <row r="54" spans="1:7" x14ac:dyDescent="0.25">
      <c r="A54" s="81" t="s">
        <v>24</v>
      </c>
      <c r="B54" s="81" t="s">
        <v>925</v>
      </c>
      <c r="C54" s="130" t="s">
        <v>972</v>
      </c>
      <c r="D54" s="130" t="s">
        <v>973</v>
      </c>
      <c r="E54" s="130" t="s">
        <v>974</v>
      </c>
      <c r="F54" s="130" t="s">
        <v>975</v>
      </c>
      <c r="G54" s="123"/>
    </row>
    <row r="55" spans="1:7" x14ac:dyDescent="0.25">
      <c r="A55" s="81" t="s">
        <v>24</v>
      </c>
      <c r="B55" s="81" t="s">
        <v>924</v>
      </c>
      <c r="C55" s="130" t="s">
        <v>976</v>
      </c>
      <c r="D55" s="130" t="s">
        <v>977</v>
      </c>
      <c r="E55" s="130" t="s">
        <v>978</v>
      </c>
      <c r="F55" s="130" t="s">
        <v>979</v>
      </c>
      <c r="G55" s="123">
        <v>1290</v>
      </c>
    </row>
    <row r="56" spans="1:7" x14ac:dyDescent="0.25">
      <c r="A56" s="81" t="s">
        <v>24</v>
      </c>
      <c r="B56" s="81" t="s">
        <v>753</v>
      </c>
      <c r="C56" s="130" t="s">
        <v>760</v>
      </c>
      <c r="D56" s="130" t="s">
        <v>761</v>
      </c>
      <c r="E56" s="130" t="s">
        <v>758</v>
      </c>
      <c r="F56" s="130" t="s">
        <v>759</v>
      </c>
      <c r="G56" s="123">
        <v>4337</v>
      </c>
    </row>
    <row r="57" spans="1:7" x14ac:dyDescent="0.25">
      <c r="A57" s="116" t="s">
        <v>24</v>
      </c>
      <c r="B57" s="116" t="s">
        <v>653</v>
      </c>
      <c r="C57" s="131" t="s">
        <v>661</v>
      </c>
      <c r="D57" s="131" t="s">
        <v>662</v>
      </c>
      <c r="E57" s="131" t="s">
        <v>659</v>
      </c>
      <c r="F57" s="131" t="s">
        <v>660</v>
      </c>
      <c r="G57" s="125">
        <v>1003</v>
      </c>
    </row>
    <row r="58" spans="1:7" x14ac:dyDescent="0.25">
      <c r="A58" s="116" t="s">
        <v>24</v>
      </c>
      <c r="B58" s="116" t="s">
        <v>192</v>
      </c>
      <c r="C58" s="131" t="s">
        <v>193</v>
      </c>
      <c r="D58" s="131" t="s">
        <v>194</v>
      </c>
      <c r="E58" s="131" t="s">
        <v>195</v>
      </c>
      <c r="F58" s="131" t="s">
        <v>196</v>
      </c>
      <c r="G58" s="125">
        <v>458</v>
      </c>
    </row>
    <row r="59" spans="1:7" x14ac:dyDescent="0.25">
      <c r="A59" s="115" t="s">
        <v>24</v>
      </c>
      <c r="B59" s="115" t="s">
        <v>37</v>
      </c>
      <c r="C59" s="131">
        <v>-30.9</v>
      </c>
      <c r="D59" s="131">
        <v>-57.933332999999998</v>
      </c>
      <c r="E59" s="131" t="s">
        <v>38</v>
      </c>
      <c r="F59" s="131" t="s">
        <v>39</v>
      </c>
      <c r="G59" s="123">
        <v>1795</v>
      </c>
    </row>
    <row r="60" spans="1:7" x14ac:dyDescent="0.25">
      <c r="A60" s="115" t="s">
        <v>24</v>
      </c>
      <c r="B60" s="115" t="s">
        <v>36</v>
      </c>
      <c r="C60" s="131">
        <v>-30.783332999999999</v>
      </c>
      <c r="D60" s="131">
        <v>-57.916666999999997</v>
      </c>
      <c r="E60" s="131" t="s">
        <v>34</v>
      </c>
      <c r="F60" s="131" t="s">
        <v>35</v>
      </c>
      <c r="G60" s="124">
        <v>3973</v>
      </c>
    </row>
    <row r="61" spans="1:7" x14ac:dyDescent="0.25">
      <c r="A61" s="81" t="s">
        <v>47</v>
      </c>
      <c r="B61" s="81" t="s">
        <v>938</v>
      </c>
      <c r="C61" s="130" t="s">
        <v>980</v>
      </c>
      <c r="D61" s="130" t="s">
        <v>981</v>
      </c>
      <c r="E61" s="130" t="s">
        <v>982</v>
      </c>
      <c r="F61" s="130" t="s">
        <v>983</v>
      </c>
      <c r="G61" s="123">
        <v>604</v>
      </c>
    </row>
    <row r="62" spans="1:7" x14ac:dyDescent="0.25">
      <c r="A62" s="54" t="s">
        <v>47</v>
      </c>
      <c r="B62" s="54" t="s">
        <v>1005</v>
      </c>
      <c r="C62" s="130"/>
      <c r="D62" s="130"/>
      <c r="E62" s="130"/>
      <c r="F62" s="130"/>
      <c r="G62" s="123"/>
    </row>
    <row r="63" spans="1:7" x14ac:dyDescent="0.25">
      <c r="A63" s="115" t="s">
        <v>47</v>
      </c>
      <c r="B63" s="115" t="s">
        <v>47</v>
      </c>
      <c r="C63" s="131">
        <v>-30.95</v>
      </c>
      <c r="D63" s="131">
        <v>-58.8</v>
      </c>
      <c r="E63" s="131" t="s">
        <v>69</v>
      </c>
      <c r="F63" s="131" t="s">
        <v>70</v>
      </c>
      <c r="G63" s="123">
        <v>18015</v>
      </c>
    </row>
    <row r="64" spans="1:7" x14ac:dyDescent="0.25">
      <c r="A64" s="116" t="s">
        <v>47</v>
      </c>
      <c r="B64" s="116" t="s">
        <v>678</v>
      </c>
      <c r="C64" s="131" t="s">
        <v>681</v>
      </c>
      <c r="D64" s="131" t="s">
        <v>682</v>
      </c>
      <c r="E64" s="131" t="s">
        <v>679</v>
      </c>
      <c r="F64" s="131" t="s">
        <v>680</v>
      </c>
      <c r="G64" s="125">
        <v>36</v>
      </c>
    </row>
    <row r="65" spans="1:7" x14ac:dyDescent="0.25">
      <c r="A65" s="81" t="s">
        <v>47</v>
      </c>
      <c r="B65" s="81" t="s">
        <v>906</v>
      </c>
      <c r="C65" s="130" t="s">
        <v>984</v>
      </c>
      <c r="D65" s="130" t="s">
        <v>985</v>
      </c>
      <c r="E65" s="130" t="s">
        <v>986</v>
      </c>
      <c r="F65" s="130" t="s">
        <v>987</v>
      </c>
      <c r="G65" s="123">
        <v>3000</v>
      </c>
    </row>
    <row r="66" spans="1:7" x14ac:dyDescent="0.25">
      <c r="A66" s="81" t="s">
        <v>48</v>
      </c>
      <c r="B66" s="81" t="s">
        <v>932</v>
      </c>
      <c r="C66" s="130" t="s">
        <v>988</v>
      </c>
      <c r="D66" s="130" t="s">
        <v>989</v>
      </c>
      <c r="E66" s="130" t="s">
        <v>990</v>
      </c>
      <c r="F66" s="130" t="s">
        <v>991</v>
      </c>
      <c r="G66" s="123">
        <v>1200</v>
      </c>
    </row>
    <row r="67" spans="1:7" x14ac:dyDescent="0.25">
      <c r="A67" s="116" t="s">
        <v>48</v>
      </c>
      <c r="B67" s="116" t="s">
        <v>48</v>
      </c>
      <c r="C67" s="131" t="s">
        <v>216</v>
      </c>
      <c r="D67" s="131" t="s">
        <v>217</v>
      </c>
      <c r="E67" s="131" t="s">
        <v>214</v>
      </c>
      <c r="F67" s="131" t="s">
        <v>215</v>
      </c>
      <c r="G67" s="123">
        <v>12084</v>
      </c>
    </row>
    <row r="68" spans="1:7" x14ac:dyDescent="0.25">
      <c r="A68" s="54" t="s">
        <v>7</v>
      </c>
      <c r="B68" s="54" t="s">
        <v>905</v>
      </c>
      <c r="C68" s="130"/>
      <c r="D68" s="130"/>
      <c r="E68" s="130"/>
      <c r="F68" s="130"/>
      <c r="G68" s="123"/>
    </row>
    <row r="69" spans="1:7" x14ac:dyDescent="0.25">
      <c r="A69" s="115" t="s">
        <v>7</v>
      </c>
      <c r="B69" s="115" t="s">
        <v>114</v>
      </c>
      <c r="C69" s="131">
        <v>-32.716667000000001</v>
      </c>
      <c r="D69" s="131">
        <v>-59.4</v>
      </c>
      <c r="E69" s="131" t="s">
        <v>125</v>
      </c>
      <c r="F69" s="131" t="s">
        <v>126</v>
      </c>
      <c r="G69" s="123">
        <v>4896</v>
      </c>
    </row>
    <row r="70" spans="1:7" x14ac:dyDescent="0.25">
      <c r="A70" s="115" t="s">
        <v>7</v>
      </c>
      <c r="B70" s="115" t="s">
        <v>7</v>
      </c>
      <c r="C70" s="131">
        <v>-33.150430938120799</v>
      </c>
      <c r="D70" s="131">
        <v>-59.310575121916202</v>
      </c>
      <c r="E70" s="131" t="s">
        <v>160</v>
      </c>
      <c r="F70" s="131" t="s">
        <v>161</v>
      </c>
      <c r="G70" s="123">
        <v>43009</v>
      </c>
    </row>
    <row r="71" spans="1:7" x14ac:dyDescent="0.25">
      <c r="A71" s="116" t="s">
        <v>9</v>
      </c>
      <c r="B71" s="116" t="s">
        <v>610</v>
      </c>
      <c r="C71" s="131" t="s">
        <v>617</v>
      </c>
      <c r="D71" s="131" t="s">
        <v>618</v>
      </c>
      <c r="E71" s="131" t="s">
        <v>62</v>
      </c>
      <c r="F71" s="131" t="s">
        <v>616</v>
      </c>
      <c r="G71" s="123">
        <v>1483</v>
      </c>
    </row>
    <row r="72" spans="1:7" x14ac:dyDescent="0.25">
      <c r="A72" s="81" t="s">
        <v>9</v>
      </c>
      <c r="B72" s="81" t="s">
        <v>922</v>
      </c>
      <c r="C72" s="130">
        <v>-32.683300000000003</v>
      </c>
      <c r="D72" s="130">
        <v>-58.7667</v>
      </c>
      <c r="E72" s="130" t="s">
        <v>952</v>
      </c>
      <c r="F72" s="130" t="s">
        <v>953</v>
      </c>
      <c r="G72" s="123">
        <v>387</v>
      </c>
    </row>
    <row r="73" spans="1:7" x14ac:dyDescent="0.25">
      <c r="A73" s="54" t="s">
        <v>9</v>
      </c>
      <c r="B73" s="54" t="s">
        <v>915</v>
      </c>
      <c r="C73" s="130"/>
      <c r="D73" s="130"/>
      <c r="E73" s="130"/>
      <c r="F73" s="130"/>
      <c r="G73" s="123"/>
    </row>
    <row r="74" spans="1:7" x14ac:dyDescent="0.25">
      <c r="A74" s="54" t="s">
        <v>9</v>
      </c>
      <c r="B74" s="54" t="s">
        <v>916</v>
      </c>
      <c r="C74" s="130"/>
      <c r="D74" s="130"/>
      <c r="E74" s="130"/>
      <c r="F74" s="130"/>
      <c r="G74" s="123"/>
    </row>
    <row r="75" spans="1:7" x14ac:dyDescent="0.25">
      <c r="A75" s="115" t="s">
        <v>9</v>
      </c>
      <c r="B75" s="115" t="s">
        <v>841</v>
      </c>
      <c r="C75" s="130" t="s">
        <v>874</v>
      </c>
      <c r="D75" s="130" t="s">
        <v>875</v>
      </c>
      <c r="E75" s="130" t="s">
        <v>872</v>
      </c>
      <c r="F75" s="130" t="s">
        <v>873</v>
      </c>
      <c r="G75" s="123">
        <v>153</v>
      </c>
    </row>
    <row r="76" spans="1:7" x14ac:dyDescent="0.25">
      <c r="A76" s="115" t="s">
        <v>9</v>
      </c>
      <c r="B76" s="115" t="s">
        <v>1109</v>
      </c>
      <c r="C76" s="131" t="s">
        <v>631</v>
      </c>
      <c r="D76" s="131" t="s">
        <v>632</v>
      </c>
      <c r="E76" s="131" t="s">
        <v>629</v>
      </c>
      <c r="F76" s="131" t="s">
        <v>630</v>
      </c>
      <c r="G76" s="123">
        <v>1193</v>
      </c>
    </row>
    <row r="77" spans="1:7" x14ac:dyDescent="0.25">
      <c r="A77" s="54" t="s">
        <v>9</v>
      </c>
      <c r="B77" s="54" t="s">
        <v>1001</v>
      </c>
      <c r="C77" s="130"/>
      <c r="D77" s="130"/>
      <c r="E77" s="130"/>
      <c r="F77" s="130"/>
      <c r="G77" s="123"/>
    </row>
    <row r="78" spans="1:7" x14ac:dyDescent="0.25">
      <c r="A78" s="116" t="s">
        <v>9</v>
      </c>
      <c r="B78" s="116" t="s">
        <v>362</v>
      </c>
      <c r="C78" s="131" t="s">
        <v>368</v>
      </c>
      <c r="D78" s="131" t="s">
        <v>369</v>
      </c>
      <c r="E78" s="131" t="s">
        <v>366</v>
      </c>
      <c r="F78" s="131" t="s">
        <v>367</v>
      </c>
      <c r="G78" s="123">
        <v>1097</v>
      </c>
    </row>
    <row r="79" spans="1:7" x14ac:dyDescent="0.25">
      <c r="A79" s="115" t="s">
        <v>9</v>
      </c>
      <c r="B79" s="115" t="s">
        <v>9</v>
      </c>
      <c r="C79" s="131">
        <v>-33.007781712247301</v>
      </c>
      <c r="D79" s="131">
        <v>-58.5106813050649</v>
      </c>
      <c r="E79" s="131" t="s">
        <v>162</v>
      </c>
      <c r="F79" s="131" t="s">
        <v>163</v>
      </c>
      <c r="G79" s="123">
        <v>83116</v>
      </c>
    </row>
    <row r="80" spans="1:7" x14ac:dyDescent="0.25">
      <c r="A80" s="116" t="s">
        <v>9</v>
      </c>
      <c r="B80" s="116" t="s">
        <v>706</v>
      </c>
      <c r="C80" s="131" t="s">
        <v>712</v>
      </c>
      <c r="D80" s="131" t="s">
        <v>713</v>
      </c>
      <c r="E80" s="131" t="s">
        <v>710</v>
      </c>
      <c r="F80" s="131" t="s">
        <v>711</v>
      </c>
      <c r="G80" s="125">
        <v>309</v>
      </c>
    </row>
    <row r="81" spans="1:7" x14ac:dyDescent="0.25">
      <c r="A81" s="115" t="s">
        <v>9</v>
      </c>
      <c r="B81" s="115" t="s">
        <v>17</v>
      </c>
      <c r="C81" s="131">
        <v>-33.033332999999999</v>
      </c>
      <c r="D81" s="131">
        <v>-59.016666999999998</v>
      </c>
      <c r="E81" s="131" t="s">
        <v>18</v>
      </c>
      <c r="F81" s="131" t="s">
        <v>19</v>
      </c>
      <c r="G81" s="123">
        <v>6451</v>
      </c>
    </row>
    <row r="82" spans="1:7" x14ac:dyDescent="0.25">
      <c r="A82" s="54" t="s">
        <v>9</v>
      </c>
      <c r="B82" s="54" t="s">
        <v>1000</v>
      </c>
      <c r="C82" s="130"/>
      <c r="D82" s="130"/>
      <c r="E82" s="130"/>
      <c r="F82" s="130"/>
      <c r="G82" s="123">
        <v>96</v>
      </c>
    </row>
    <row r="83" spans="1:7" x14ac:dyDescent="0.25">
      <c r="A83" s="115" t="s">
        <v>9</v>
      </c>
      <c r="B83" s="115" t="s">
        <v>98</v>
      </c>
      <c r="C83" s="131">
        <v>-33.087555600000002</v>
      </c>
      <c r="D83" s="131">
        <v>-58.930473200000002</v>
      </c>
      <c r="E83" s="131" t="s">
        <v>96</v>
      </c>
      <c r="F83" s="131" t="s">
        <v>97</v>
      </c>
      <c r="G83" s="122">
        <v>190</v>
      </c>
    </row>
    <row r="84" spans="1:7" x14ac:dyDescent="0.25">
      <c r="A84" s="54" t="s">
        <v>9</v>
      </c>
      <c r="B84" s="54" t="s">
        <v>933</v>
      </c>
      <c r="C84" s="130"/>
      <c r="D84" s="130"/>
      <c r="E84" s="130"/>
      <c r="F84" s="130"/>
      <c r="G84" s="123"/>
    </row>
    <row r="85" spans="1:7" x14ac:dyDescent="0.25">
      <c r="A85" s="115" t="s">
        <v>9</v>
      </c>
      <c r="B85" s="115" t="s">
        <v>147</v>
      </c>
      <c r="C85" s="131" t="s">
        <v>339</v>
      </c>
      <c r="D85" s="131" t="s">
        <v>201</v>
      </c>
      <c r="E85" s="131" t="s">
        <v>338</v>
      </c>
      <c r="F85" s="131" t="s">
        <v>202</v>
      </c>
      <c r="G85" s="123">
        <v>2179</v>
      </c>
    </row>
    <row r="86" spans="1:7" x14ac:dyDescent="0.25">
      <c r="A86" s="115" t="s">
        <v>9</v>
      </c>
      <c r="B86" s="115" t="s">
        <v>996</v>
      </c>
      <c r="C86" s="131"/>
      <c r="D86" s="131"/>
      <c r="E86" s="131"/>
      <c r="F86" s="131"/>
      <c r="G86" s="123">
        <v>36</v>
      </c>
    </row>
    <row r="87" spans="1:7" x14ac:dyDescent="0.25">
      <c r="A87" s="54" t="s">
        <v>9</v>
      </c>
      <c r="B87" s="54" t="s">
        <v>997</v>
      </c>
      <c r="C87" s="130"/>
      <c r="D87" s="130"/>
      <c r="E87" s="130"/>
      <c r="F87" s="130"/>
      <c r="G87" s="123"/>
    </row>
    <row r="88" spans="1:7" x14ac:dyDescent="0.25">
      <c r="A88" s="115" t="s">
        <v>9</v>
      </c>
      <c r="B88" s="115" t="s">
        <v>143</v>
      </c>
      <c r="C88" s="131" t="s">
        <v>145</v>
      </c>
      <c r="D88" s="133">
        <v>-58.886667000000003</v>
      </c>
      <c r="E88" s="131" t="s">
        <v>177</v>
      </c>
      <c r="F88" s="133" t="s">
        <v>178</v>
      </c>
      <c r="G88" s="123">
        <v>8986</v>
      </c>
    </row>
    <row r="89" spans="1:7" x14ac:dyDescent="0.25">
      <c r="A89" s="81" t="s">
        <v>15</v>
      </c>
      <c r="B89" s="81" t="s">
        <v>941</v>
      </c>
      <c r="C89" s="130" t="s">
        <v>992</v>
      </c>
      <c r="D89" s="130" t="s">
        <v>993</v>
      </c>
      <c r="E89" s="130" t="s">
        <v>994</v>
      </c>
      <c r="F89" s="130" t="s">
        <v>995</v>
      </c>
      <c r="G89" s="123"/>
    </row>
    <row r="90" spans="1:7" x14ac:dyDescent="0.25">
      <c r="A90" s="115" t="s">
        <v>15</v>
      </c>
      <c r="B90" s="115" t="s">
        <v>107</v>
      </c>
      <c r="C90" s="131">
        <v>-33.499122999999997</v>
      </c>
      <c r="D90" s="131">
        <v>-58.797777000000004</v>
      </c>
      <c r="E90" s="131" t="s">
        <v>116</v>
      </c>
      <c r="F90" s="131" t="s">
        <v>117</v>
      </c>
      <c r="G90" s="123">
        <v>1773</v>
      </c>
    </row>
    <row r="91" spans="1:7" x14ac:dyDescent="0.25">
      <c r="A91" s="115" t="s">
        <v>15</v>
      </c>
      <c r="B91" s="115" t="s">
        <v>60</v>
      </c>
      <c r="C91" s="131">
        <v>-33.794361600000002</v>
      </c>
      <c r="D91" s="131">
        <v>-59.122607100000003</v>
      </c>
      <c r="E91" s="131" t="s">
        <v>59</v>
      </c>
      <c r="F91" s="131" t="s">
        <v>61</v>
      </c>
      <c r="G91" s="123">
        <v>4900</v>
      </c>
    </row>
    <row r="92" spans="1:7" x14ac:dyDescent="0.25">
      <c r="A92" s="54" t="s">
        <v>15</v>
      </c>
      <c r="B92" s="54" t="s">
        <v>1008</v>
      </c>
      <c r="C92" s="130"/>
      <c r="D92" s="130"/>
      <c r="E92" s="130"/>
      <c r="F92" s="130"/>
      <c r="G92" s="123"/>
    </row>
    <row r="93" spans="1:7" x14ac:dyDescent="0.25">
      <c r="A93" s="116" t="s">
        <v>15</v>
      </c>
      <c r="B93" s="116" t="s">
        <v>620</v>
      </c>
      <c r="C93" s="131" t="s">
        <v>623</v>
      </c>
      <c r="D93" s="131" t="s">
        <v>624</v>
      </c>
      <c r="E93" s="131" t="s">
        <v>621</v>
      </c>
      <c r="F93" s="131" t="s">
        <v>622</v>
      </c>
      <c r="G93" s="125">
        <v>574</v>
      </c>
    </row>
    <row r="94" spans="1:7" x14ac:dyDescent="0.25">
      <c r="A94" s="116" t="s">
        <v>15</v>
      </c>
      <c r="B94" s="116" t="s">
        <v>283</v>
      </c>
      <c r="C94" s="131" t="s">
        <v>290</v>
      </c>
      <c r="D94" s="131" t="s">
        <v>291</v>
      </c>
      <c r="E94" s="131" t="s">
        <v>288</v>
      </c>
      <c r="F94" s="131" t="s">
        <v>289</v>
      </c>
      <c r="G94" s="123">
        <v>4215</v>
      </c>
    </row>
    <row r="95" spans="1:7" x14ac:dyDescent="0.25">
      <c r="A95" s="115" t="s">
        <v>11</v>
      </c>
      <c r="B95" s="115" t="s">
        <v>64</v>
      </c>
      <c r="C95" s="131">
        <v>-31.4575</v>
      </c>
      <c r="D95" s="131">
        <v>-59.598300000000002</v>
      </c>
      <c r="E95" s="131" t="s">
        <v>65</v>
      </c>
      <c r="F95" s="131" t="s">
        <v>66</v>
      </c>
      <c r="G95" s="123">
        <v>2578</v>
      </c>
    </row>
    <row r="96" spans="1:7" x14ac:dyDescent="0.25">
      <c r="A96" s="116" t="s">
        <v>11</v>
      </c>
      <c r="B96" s="116" t="s">
        <v>333</v>
      </c>
      <c r="C96" s="131" t="s">
        <v>336</v>
      </c>
      <c r="D96" s="131" t="s">
        <v>337</v>
      </c>
      <c r="E96" s="131" t="s">
        <v>334</v>
      </c>
      <c r="F96" s="131" t="s">
        <v>335</v>
      </c>
      <c r="G96" s="123">
        <v>8790</v>
      </c>
    </row>
    <row r="97" spans="1:7" x14ac:dyDescent="0.25">
      <c r="A97" s="115" t="s">
        <v>11</v>
      </c>
      <c r="B97" s="115" t="s">
        <v>842</v>
      </c>
      <c r="C97" s="130" t="s">
        <v>882</v>
      </c>
      <c r="D97" s="130" t="s">
        <v>883</v>
      </c>
      <c r="E97" s="130" t="s">
        <v>880</v>
      </c>
      <c r="F97" s="130" t="s">
        <v>881</v>
      </c>
      <c r="G97" s="123"/>
    </row>
    <row r="98" spans="1:7" x14ac:dyDescent="0.25">
      <c r="A98" s="115" t="s">
        <v>11</v>
      </c>
      <c r="B98" s="115" t="s">
        <v>843</v>
      </c>
      <c r="C98" s="130" t="s">
        <v>886</v>
      </c>
      <c r="D98" s="130" t="s">
        <v>887</v>
      </c>
      <c r="E98" s="130" t="s">
        <v>884</v>
      </c>
      <c r="F98" s="130" t="s">
        <v>885</v>
      </c>
      <c r="G98" s="123">
        <v>311</v>
      </c>
    </row>
    <row r="99" spans="1:7" x14ac:dyDescent="0.25">
      <c r="A99" s="115" t="s">
        <v>11</v>
      </c>
      <c r="B99" s="115" t="s">
        <v>141</v>
      </c>
      <c r="C99" s="131">
        <v>-31.176100000000002</v>
      </c>
      <c r="D99" s="131">
        <v>-59.7331</v>
      </c>
      <c r="E99" s="131" t="s">
        <v>173</v>
      </c>
      <c r="F99" s="131" t="s">
        <v>174</v>
      </c>
      <c r="G99" s="125">
        <v>534</v>
      </c>
    </row>
    <row r="100" spans="1:7" x14ac:dyDescent="0.25">
      <c r="A100" s="54" t="s">
        <v>11</v>
      </c>
      <c r="B100" s="54" t="s">
        <v>926</v>
      </c>
      <c r="C100" s="130"/>
      <c r="D100" s="130"/>
      <c r="E100" s="130"/>
      <c r="F100" s="130"/>
      <c r="G100" s="123"/>
    </row>
    <row r="101" spans="1:7" x14ac:dyDescent="0.25">
      <c r="A101" s="115" t="s">
        <v>11</v>
      </c>
      <c r="B101" s="115" t="s">
        <v>11</v>
      </c>
      <c r="C101" s="131">
        <v>-30.740468112748001</v>
      </c>
      <c r="D101" s="131">
        <v>-59.644298877664099</v>
      </c>
      <c r="E101" s="131" t="s">
        <v>164</v>
      </c>
      <c r="F101" s="131" t="s">
        <v>165</v>
      </c>
      <c r="G101" s="123">
        <v>25808</v>
      </c>
    </row>
    <row r="102" spans="1:7" x14ac:dyDescent="0.25">
      <c r="A102" s="54" t="s">
        <v>11</v>
      </c>
      <c r="B102" s="54" t="s">
        <v>917</v>
      </c>
      <c r="C102" s="130"/>
      <c r="D102" s="130"/>
      <c r="E102" s="130"/>
      <c r="F102" s="130"/>
      <c r="G102" s="123"/>
    </row>
    <row r="103" spans="1:7" x14ac:dyDescent="0.25">
      <c r="A103" s="54" t="s">
        <v>11</v>
      </c>
      <c r="B103" s="54" t="s">
        <v>863</v>
      </c>
      <c r="C103" s="130"/>
      <c r="D103" s="130"/>
      <c r="E103" s="130"/>
      <c r="F103" s="130"/>
      <c r="G103" s="123"/>
    </row>
    <row r="104" spans="1:7" x14ac:dyDescent="0.25">
      <c r="A104" s="115" t="s">
        <v>11</v>
      </c>
      <c r="B104" s="115" t="s">
        <v>840</v>
      </c>
      <c r="C104" s="130" t="s">
        <v>878</v>
      </c>
      <c r="D104" s="130" t="s">
        <v>879</v>
      </c>
      <c r="E104" s="130" t="s">
        <v>876</v>
      </c>
      <c r="F104" s="130" t="s">
        <v>877</v>
      </c>
      <c r="G104" s="123">
        <v>1767</v>
      </c>
    </row>
    <row r="105" spans="1:7" x14ac:dyDescent="0.25">
      <c r="A105" s="115" t="s">
        <v>11</v>
      </c>
      <c r="B105" s="115" t="s">
        <v>862</v>
      </c>
      <c r="C105" s="130" t="s">
        <v>894</v>
      </c>
      <c r="D105" s="130" t="s">
        <v>895</v>
      </c>
      <c r="E105" s="130" t="s">
        <v>892</v>
      </c>
      <c r="F105" s="130" t="s">
        <v>893</v>
      </c>
      <c r="G105" s="123">
        <v>330</v>
      </c>
    </row>
    <row r="106" spans="1:7" x14ac:dyDescent="0.25">
      <c r="A106" s="113" t="s">
        <v>11</v>
      </c>
      <c r="B106" s="113" t="s">
        <v>752</v>
      </c>
      <c r="C106" s="130" t="s">
        <v>756</v>
      </c>
      <c r="D106" s="130" t="s">
        <v>757</v>
      </c>
      <c r="E106" s="130" t="s">
        <v>754</v>
      </c>
      <c r="F106" s="130" t="s">
        <v>755</v>
      </c>
      <c r="G106" s="123">
        <v>1618</v>
      </c>
    </row>
    <row r="107" spans="1:7" x14ac:dyDescent="0.25">
      <c r="A107" s="115" t="s">
        <v>11</v>
      </c>
      <c r="B107" s="115" t="s">
        <v>133</v>
      </c>
      <c r="C107" s="131">
        <v>-30.95</v>
      </c>
      <c r="D107" s="131">
        <v>-59.8</v>
      </c>
      <c r="E107" s="131" t="s">
        <v>69</v>
      </c>
      <c r="F107" s="131" t="s">
        <v>134</v>
      </c>
      <c r="G107" s="123">
        <v>17883</v>
      </c>
    </row>
    <row r="108" spans="1:7" x14ac:dyDescent="0.25">
      <c r="A108" s="115" t="s">
        <v>11</v>
      </c>
      <c r="B108" s="115" t="s">
        <v>850</v>
      </c>
      <c r="C108" s="130" t="s">
        <v>890</v>
      </c>
      <c r="D108" s="130" t="s">
        <v>891</v>
      </c>
      <c r="E108" s="130" t="s">
        <v>888</v>
      </c>
      <c r="F108" s="130" t="s">
        <v>889</v>
      </c>
      <c r="G108" s="123">
        <v>604</v>
      </c>
    </row>
    <row r="109" spans="1:7" x14ac:dyDescent="0.25">
      <c r="A109" s="81" t="s">
        <v>12</v>
      </c>
      <c r="B109" s="116" t="s">
        <v>770</v>
      </c>
      <c r="C109" s="130" t="s">
        <v>787</v>
      </c>
      <c r="D109" s="130" t="s">
        <v>788</v>
      </c>
      <c r="E109" s="130" t="s">
        <v>785</v>
      </c>
      <c r="F109" s="130" t="s">
        <v>786</v>
      </c>
      <c r="G109" s="125">
        <v>416</v>
      </c>
    </row>
    <row r="110" spans="1:7" x14ac:dyDescent="0.25">
      <c r="A110" s="116" t="s">
        <v>12</v>
      </c>
      <c r="B110" s="116" t="s">
        <v>687</v>
      </c>
      <c r="C110" s="131" t="s">
        <v>691</v>
      </c>
      <c r="D110" s="131" t="s">
        <v>692</v>
      </c>
      <c r="E110" s="131" t="s">
        <v>689</v>
      </c>
      <c r="F110" s="131" t="s">
        <v>690</v>
      </c>
      <c r="G110" s="125">
        <v>390</v>
      </c>
    </row>
    <row r="111" spans="1:7" x14ac:dyDescent="0.25">
      <c r="A111" s="115" t="s">
        <v>12</v>
      </c>
      <c r="B111" s="115" t="s">
        <v>73</v>
      </c>
      <c r="C111" s="131">
        <v>-32.25</v>
      </c>
      <c r="D111" s="131">
        <v>-60.166699999999999</v>
      </c>
      <c r="E111" s="131" t="s">
        <v>74</v>
      </c>
      <c r="F111" s="131" t="s">
        <v>75</v>
      </c>
      <c r="G111" s="123">
        <v>1878</v>
      </c>
    </row>
    <row r="112" spans="1:7" x14ac:dyDescent="0.25">
      <c r="A112" s="81" t="s">
        <v>12</v>
      </c>
      <c r="B112" s="81" t="s">
        <v>937</v>
      </c>
      <c r="C112" s="130"/>
      <c r="D112" s="130"/>
      <c r="E112" s="130"/>
      <c r="F112" s="130"/>
      <c r="G112" s="123">
        <v>145</v>
      </c>
    </row>
    <row r="113" spans="1:7" x14ac:dyDescent="0.25">
      <c r="A113" s="54" t="s">
        <v>12</v>
      </c>
      <c r="B113" s="54" t="s">
        <v>1003</v>
      </c>
      <c r="C113" s="130"/>
      <c r="D113" s="130"/>
      <c r="E113" s="130"/>
      <c r="F113" s="130"/>
      <c r="G113" s="123"/>
    </row>
    <row r="114" spans="1:7" x14ac:dyDescent="0.25">
      <c r="A114" s="115" t="s">
        <v>12</v>
      </c>
      <c r="B114" s="115" t="s">
        <v>830</v>
      </c>
      <c r="C114" s="130" t="s">
        <v>898</v>
      </c>
      <c r="D114" s="130" t="s">
        <v>899</v>
      </c>
      <c r="E114" s="130" t="s">
        <v>896</v>
      </c>
      <c r="F114" s="130" t="s">
        <v>897</v>
      </c>
      <c r="G114" s="123"/>
    </row>
    <row r="115" spans="1:7" x14ac:dyDescent="0.25">
      <c r="A115" s="81" t="s">
        <v>12</v>
      </c>
      <c r="B115" s="116" t="s">
        <v>769</v>
      </c>
      <c r="C115" s="130" t="s">
        <v>781</v>
      </c>
      <c r="D115" s="130" t="s">
        <v>782</v>
      </c>
      <c r="E115" s="130" t="s">
        <v>779</v>
      </c>
      <c r="F115" s="130" t="s">
        <v>780</v>
      </c>
      <c r="G115" s="122">
        <v>806</v>
      </c>
    </row>
    <row r="116" spans="1:7" x14ac:dyDescent="0.25">
      <c r="A116" s="115" t="s">
        <v>12</v>
      </c>
      <c r="B116" s="115" t="s">
        <v>226</v>
      </c>
      <c r="C116" s="131">
        <v>-32.071460000000002</v>
      </c>
      <c r="D116" s="131">
        <v>-59.996619000000003</v>
      </c>
      <c r="E116" s="131" t="s">
        <v>108</v>
      </c>
      <c r="F116" s="131" t="s">
        <v>109</v>
      </c>
      <c r="G116" s="125">
        <v>427</v>
      </c>
    </row>
    <row r="117" spans="1:7" x14ac:dyDescent="0.25">
      <c r="A117" s="116" t="s">
        <v>12</v>
      </c>
      <c r="B117" s="116" t="s">
        <v>148</v>
      </c>
      <c r="C117" s="131" t="s">
        <v>149</v>
      </c>
      <c r="D117" s="131" t="s">
        <v>150</v>
      </c>
      <c r="E117" s="131" t="s">
        <v>181</v>
      </c>
      <c r="F117" s="131" t="s">
        <v>182</v>
      </c>
      <c r="G117" s="125">
        <v>735</v>
      </c>
    </row>
    <row r="118" spans="1:7" x14ac:dyDescent="0.25">
      <c r="A118" s="81" t="s">
        <v>12</v>
      </c>
      <c r="B118" s="116" t="s">
        <v>768</v>
      </c>
      <c r="C118" s="134" t="s">
        <v>773</v>
      </c>
      <c r="D118" s="130" t="s">
        <v>774</v>
      </c>
      <c r="E118" s="134" t="s">
        <v>771</v>
      </c>
      <c r="F118" s="130" t="s">
        <v>772</v>
      </c>
      <c r="G118" s="122">
        <v>382</v>
      </c>
    </row>
    <row r="119" spans="1:7" x14ac:dyDescent="0.25">
      <c r="A119" s="116" t="s">
        <v>12</v>
      </c>
      <c r="B119" s="116" t="s">
        <v>587</v>
      </c>
      <c r="C119" s="131" t="s">
        <v>590</v>
      </c>
      <c r="D119" s="131" t="s">
        <v>591</v>
      </c>
      <c r="E119" s="131" t="s">
        <v>588</v>
      </c>
      <c r="F119" s="131" t="s">
        <v>589</v>
      </c>
      <c r="G119" s="123">
        <v>1790</v>
      </c>
    </row>
    <row r="120" spans="1:7" x14ac:dyDescent="0.25">
      <c r="A120" s="115" t="s">
        <v>12</v>
      </c>
      <c r="B120" s="115" t="s">
        <v>115</v>
      </c>
      <c r="C120" s="131">
        <v>-32.4</v>
      </c>
      <c r="D120" s="131">
        <v>-59.55</v>
      </c>
      <c r="E120" s="131" t="s">
        <v>127</v>
      </c>
      <c r="F120" s="131" t="s">
        <v>128</v>
      </c>
      <c r="G120" s="123">
        <v>4588</v>
      </c>
    </row>
    <row r="121" spans="1:7" x14ac:dyDescent="0.25">
      <c r="A121" s="115" t="s">
        <v>12</v>
      </c>
      <c r="B121" s="115" t="s">
        <v>12</v>
      </c>
      <c r="C121" s="131">
        <v>-32.398960647920397</v>
      </c>
      <c r="D121" s="131">
        <v>-59.787693725776698</v>
      </c>
      <c r="E121" s="131" t="s">
        <v>166</v>
      </c>
      <c r="F121" s="131" t="s">
        <v>167</v>
      </c>
      <c r="G121" s="123">
        <v>23702</v>
      </c>
    </row>
    <row r="122" spans="1:7" x14ac:dyDescent="0.25">
      <c r="A122" s="116" t="s">
        <v>12</v>
      </c>
      <c r="B122" s="116" t="s">
        <v>688</v>
      </c>
      <c r="C122" s="131" t="s">
        <v>695</v>
      </c>
      <c r="D122" s="131" t="s">
        <v>696</v>
      </c>
      <c r="E122" s="131" t="s">
        <v>693</v>
      </c>
      <c r="F122" s="131" t="s">
        <v>694</v>
      </c>
      <c r="G122" s="125">
        <v>757</v>
      </c>
    </row>
    <row r="123" spans="1:7" ht="12.75" customHeight="1" x14ac:dyDescent="0.25">
      <c r="A123" s="81" t="s">
        <v>8</v>
      </c>
      <c r="B123" s="81" t="s">
        <v>765</v>
      </c>
      <c r="C123" s="132" t="s">
        <v>812</v>
      </c>
      <c r="D123" s="130" t="s">
        <v>813</v>
      </c>
      <c r="E123" s="132" t="s">
        <v>810</v>
      </c>
      <c r="F123" s="130" t="s">
        <v>811</v>
      </c>
      <c r="G123" s="126">
        <v>146</v>
      </c>
    </row>
    <row r="124" spans="1:7" x14ac:dyDescent="0.25">
      <c r="A124" s="115" t="s">
        <v>8</v>
      </c>
      <c r="B124" s="115" t="s">
        <v>227</v>
      </c>
      <c r="C124" s="131">
        <v>-31.885000000000002</v>
      </c>
      <c r="D124" s="131">
        <v>-60.41</v>
      </c>
      <c r="E124" s="131" t="s">
        <v>118</v>
      </c>
      <c r="F124" s="131" t="s">
        <v>119</v>
      </c>
      <c r="G124" s="123">
        <v>1128</v>
      </c>
    </row>
    <row r="125" spans="1:7" x14ac:dyDescent="0.25">
      <c r="A125" s="116" t="s">
        <v>8</v>
      </c>
      <c r="B125" s="116" t="s">
        <v>323</v>
      </c>
      <c r="C125" s="131" t="s">
        <v>331</v>
      </c>
      <c r="D125" s="131" t="s">
        <v>332</v>
      </c>
      <c r="E125" s="131" t="s">
        <v>329</v>
      </c>
      <c r="F125" s="131" t="s">
        <v>330</v>
      </c>
      <c r="G125" s="125">
        <v>368</v>
      </c>
    </row>
    <row r="126" spans="1:7" x14ac:dyDescent="0.25">
      <c r="A126" s="116" t="s">
        <v>8</v>
      </c>
      <c r="B126" s="116" t="s">
        <v>829</v>
      </c>
      <c r="C126" s="130" t="s">
        <v>837</v>
      </c>
      <c r="D126" s="130" t="s">
        <v>838</v>
      </c>
      <c r="E126" s="130" t="s">
        <v>835</v>
      </c>
      <c r="F126" s="130" t="s">
        <v>836</v>
      </c>
      <c r="G126" s="127">
        <v>553</v>
      </c>
    </row>
    <row r="127" spans="1:7" x14ac:dyDescent="0.25">
      <c r="A127" s="115" t="s">
        <v>8</v>
      </c>
      <c r="B127" s="115" t="s">
        <v>72</v>
      </c>
      <c r="C127" s="131">
        <v>-31.583333</v>
      </c>
      <c r="D127" s="131">
        <v>-60.066667000000002</v>
      </c>
      <c r="E127" s="131" t="s">
        <v>82</v>
      </c>
      <c r="F127" s="131" t="s">
        <v>83</v>
      </c>
      <c r="G127" s="123">
        <v>5729</v>
      </c>
    </row>
    <row r="128" spans="1:7" x14ac:dyDescent="0.25">
      <c r="A128" s="115" t="s">
        <v>8</v>
      </c>
      <c r="B128" s="115" t="s">
        <v>228</v>
      </c>
      <c r="C128" s="131" t="s">
        <v>197</v>
      </c>
      <c r="D128" s="131" t="s">
        <v>198</v>
      </c>
      <c r="E128" s="131" t="s">
        <v>200</v>
      </c>
      <c r="F128" s="131" t="s">
        <v>199</v>
      </c>
      <c r="G128" s="123">
        <v>3084</v>
      </c>
    </row>
    <row r="129" spans="1:7" x14ac:dyDescent="0.25">
      <c r="A129" s="115" t="s">
        <v>8</v>
      </c>
      <c r="B129" s="115" t="s">
        <v>229</v>
      </c>
      <c r="C129" s="131">
        <v>-31.527799999999999</v>
      </c>
      <c r="D129" s="131">
        <v>-60.2333</v>
      </c>
      <c r="E129" s="131" t="s">
        <v>123</v>
      </c>
      <c r="F129" s="131" t="s">
        <v>122</v>
      </c>
      <c r="G129" s="125">
        <v>223</v>
      </c>
    </row>
    <row r="130" spans="1:7" x14ac:dyDescent="0.25">
      <c r="A130" s="54" t="s">
        <v>8</v>
      </c>
      <c r="B130" s="54" t="s">
        <v>912</v>
      </c>
      <c r="C130" s="130"/>
      <c r="D130" s="130"/>
      <c r="E130" s="130"/>
      <c r="F130" s="130"/>
      <c r="G130" s="123"/>
    </row>
    <row r="131" spans="1:7" x14ac:dyDescent="0.25">
      <c r="A131" s="116" t="s">
        <v>8</v>
      </c>
      <c r="B131" s="116" t="s">
        <v>671</v>
      </c>
      <c r="C131" s="131" t="s">
        <v>674</v>
      </c>
      <c r="D131" s="131" t="s">
        <v>675</v>
      </c>
      <c r="E131" s="131" t="s">
        <v>672</v>
      </c>
      <c r="F131" s="131" t="s">
        <v>673</v>
      </c>
      <c r="G131" s="123">
        <v>229</v>
      </c>
    </row>
    <row r="132" spans="1:7" x14ac:dyDescent="0.25">
      <c r="A132" s="116" t="s">
        <v>8</v>
      </c>
      <c r="B132" s="116" t="s">
        <v>767</v>
      </c>
      <c r="C132" s="130" t="s">
        <v>606</v>
      </c>
      <c r="D132" s="130" t="s">
        <v>784</v>
      </c>
      <c r="E132" s="130" t="s">
        <v>605</v>
      </c>
      <c r="F132" s="130" t="s">
        <v>783</v>
      </c>
      <c r="G132" s="128">
        <v>445</v>
      </c>
    </row>
    <row r="133" spans="1:7" x14ac:dyDescent="0.25">
      <c r="A133" s="115" t="s">
        <v>8</v>
      </c>
      <c r="B133" s="115" t="s">
        <v>58</v>
      </c>
      <c r="C133" s="131">
        <v>-32.023325900000003</v>
      </c>
      <c r="D133" s="131">
        <v>-60.337992499999999</v>
      </c>
      <c r="E133" s="131" t="s">
        <v>57</v>
      </c>
      <c r="F133" s="131" t="s">
        <v>56</v>
      </c>
      <c r="G133" s="123">
        <v>20203</v>
      </c>
    </row>
    <row r="134" spans="1:7" x14ac:dyDescent="0.25">
      <c r="A134" s="81" t="s">
        <v>8</v>
      </c>
      <c r="B134" s="81" t="s">
        <v>718</v>
      </c>
      <c r="C134" s="130" t="s">
        <v>808</v>
      </c>
      <c r="D134" s="130" t="s">
        <v>809</v>
      </c>
      <c r="E134" s="130" t="s">
        <v>807</v>
      </c>
      <c r="F134" s="130" t="s">
        <v>806</v>
      </c>
      <c r="G134" s="126">
        <v>521</v>
      </c>
    </row>
    <row r="135" spans="1:7" x14ac:dyDescent="0.25">
      <c r="A135" s="115" t="s">
        <v>8</v>
      </c>
      <c r="B135" s="115" t="s">
        <v>113</v>
      </c>
      <c r="C135" s="131">
        <v>-31.583333</v>
      </c>
      <c r="D135" s="131">
        <v>-59.883333</v>
      </c>
      <c r="E135" s="131" t="s">
        <v>82</v>
      </c>
      <c r="F135" s="131" t="s">
        <v>124</v>
      </c>
      <c r="G135" s="123">
        <v>931</v>
      </c>
    </row>
    <row r="136" spans="1:7" x14ac:dyDescent="0.25">
      <c r="A136" s="116" t="s">
        <v>8</v>
      </c>
      <c r="B136" s="116" t="s">
        <v>593</v>
      </c>
      <c r="C136" s="131" t="s">
        <v>596</v>
      </c>
      <c r="D136" s="131" t="s">
        <v>597</v>
      </c>
      <c r="E136" s="131" t="s">
        <v>594</v>
      </c>
      <c r="F136" s="131" t="s">
        <v>595</v>
      </c>
      <c r="G136" s="123">
        <v>82</v>
      </c>
    </row>
    <row r="137" spans="1:7" x14ac:dyDescent="0.25">
      <c r="A137" s="116" t="s">
        <v>8</v>
      </c>
      <c r="B137" s="116" t="s">
        <v>828</v>
      </c>
      <c r="C137" s="130" t="s">
        <v>833</v>
      </c>
      <c r="D137" s="130" t="s">
        <v>834</v>
      </c>
      <c r="E137" s="130" t="s">
        <v>831</v>
      </c>
      <c r="F137" s="130" t="s">
        <v>832</v>
      </c>
      <c r="G137" s="122">
        <v>616</v>
      </c>
    </row>
    <row r="138" spans="1:7" x14ac:dyDescent="0.25">
      <c r="A138" s="115" t="s">
        <v>8</v>
      </c>
      <c r="B138" s="116" t="s">
        <v>142</v>
      </c>
      <c r="C138" s="131">
        <v>-31.752638999999999</v>
      </c>
      <c r="D138" s="131">
        <v>-60.448749999999997</v>
      </c>
      <c r="E138" s="131" t="s">
        <v>175</v>
      </c>
      <c r="F138" s="131" t="s">
        <v>176</v>
      </c>
      <c r="G138" s="125">
        <v>195</v>
      </c>
    </row>
    <row r="139" spans="1:7" x14ac:dyDescent="0.25">
      <c r="A139" s="116" t="s">
        <v>8</v>
      </c>
      <c r="B139" s="116" t="s">
        <v>282</v>
      </c>
      <c r="C139" s="131" t="s">
        <v>286</v>
      </c>
      <c r="D139" s="131" t="s">
        <v>287</v>
      </c>
      <c r="E139" s="131" t="s">
        <v>284</v>
      </c>
      <c r="F139" s="131" t="s">
        <v>285</v>
      </c>
      <c r="G139" s="125">
        <v>370</v>
      </c>
    </row>
    <row r="140" spans="1:7" x14ac:dyDescent="0.25">
      <c r="A140" s="116" t="s">
        <v>8</v>
      </c>
      <c r="B140" s="116" t="s">
        <v>140</v>
      </c>
      <c r="C140" s="131">
        <v>-31.516667000000002</v>
      </c>
      <c r="D140" s="131">
        <v>-59.85</v>
      </c>
      <c r="E140" s="131" t="s">
        <v>172</v>
      </c>
      <c r="F140" s="131" t="s">
        <v>151</v>
      </c>
      <c r="G140" s="123">
        <v>4925</v>
      </c>
    </row>
    <row r="141" spans="1:7" x14ac:dyDescent="0.25">
      <c r="A141" s="115" t="s">
        <v>8</v>
      </c>
      <c r="B141" s="115" t="s">
        <v>132</v>
      </c>
      <c r="C141" s="131">
        <v>-31.216699999999999</v>
      </c>
      <c r="D141" s="131">
        <v>-59.9833</v>
      </c>
      <c r="E141" s="131" t="s">
        <v>135</v>
      </c>
      <c r="F141" s="131" t="s">
        <v>136</v>
      </c>
      <c r="G141" s="123">
        <v>5770</v>
      </c>
    </row>
    <row r="142" spans="1:7" x14ac:dyDescent="0.25">
      <c r="A142" s="115" t="s">
        <v>8</v>
      </c>
      <c r="B142" s="115" t="s">
        <v>232</v>
      </c>
      <c r="C142" s="131" t="s">
        <v>240</v>
      </c>
      <c r="D142" s="131" t="s">
        <v>241</v>
      </c>
      <c r="E142" s="131" t="s">
        <v>238</v>
      </c>
      <c r="F142" s="131" t="s">
        <v>239</v>
      </c>
      <c r="G142" s="125">
        <v>689</v>
      </c>
    </row>
    <row r="143" spans="1:7" x14ac:dyDescent="0.25">
      <c r="A143" s="54" t="s">
        <v>8</v>
      </c>
      <c r="B143" s="54" t="s">
        <v>907</v>
      </c>
      <c r="C143" s="130"/>
      <c r="D143" s="130"/>
      <c r="E143" s="130"/>
      <c r="F143" s="130"/>
      <c r="G143" s="123">
        <v>282</v>
      </c>
    </row>
    <row r="144" spans="1:7" x14ac:dyDescent="0.25">
      <c r="A144" s="115" t="s">
        <v>8</v>
      </c>
      <c r="B144" s="119" t="s">
        <v>203</v>
      </c>
      <c r="C144" s="131" t="s">
        <v>204</v>
      </c>
      <c r="D144" s="131" t="s">
        <v>205</v>
      </c>
      <c r="E144" s="131" t="s">
        <v>206</v>
      </c>
      <c r="F144" s="131" t="s">
        <v>207</v>
      </c>
      <c r="G144" s="123">
        <v>7694</v>
      </c>
    </row>
    <row r="145" spans="1:7" x14ac:dyDescent="0.25">
      <c r="A145" s="115" t="s">
        <v>8</v>
      </c>
      <c r="B145" s="115" t="s">
        <v>40</v>
      </c>
      <c r="C145" s="131">
        <v>-31.816666999999999</v>
      </c>
      <c r="D145" s="131">
        <v>-60.516666999999998</v>
      </c>
      <c r="E145" s="131" t="s">
        <v>41</v>
      </c>
      <c r="F145" s="131" t="s">
        <v>42</v>
      </c>
      <c r="G145" s="123">
        <v>4333</v>
      </c>
    </row>
    <row r="146" spans="1:7" x14ac:dyDescent="0.25">
      <c r="A146" s="115" t="s">
        <v>8</v>
      </c>
      <c r="B146" s="115" t="s">
        <v>8</v>
      </c>
      <c r="C146" s="131" t="s">
        <v>186</v>
      </c>
      <c r="D146" s="131" t="s">
        <v>187</v>
      </c>
      <c r="E146" s="131" t="s">
        <v>188</v>
      </c>
      <c r="F146" s="131" t="s">
        <v>189</v>
      </c>
      <c r="G146" s="123">
        <v>247863</v>
      </c>
    </row>
    <row r="147" spans="1:7" x14ac:dyDescent="0.25">
      <c r="A147" s="113" t="s">
        <v>8</v>
      </c>
      <c r="B147" s="113" t="s">
        <v>185</v>
      </c>
      <c r="C147" s="130" t="s">
        <v>777</v>
      </c>
      <c r="D147" s="130" t="s">
        <v>778</v>
      </c>
      <c r="E147" s="130" t="s">
        <v>775</v>
      </c>
      <c r="F147" s="130" t="s">
        <v>776</v>
      </c>
      <c r="G147" s="123">
        <v>1660</v>
      </c>
    </row>
    <row r="148" spans="1:7" x14ac:dyDescent="0.25">
      <c r="A148" s="115" t="s">
        <v>8</v>
      </c>
      <c r="B148" s="115" t="s">
        <v>31</v>
      </c>
      <c r="C148" s="131">
        <v>-31.783332999999999</v>
      </c>
      <c r="D148" s="131">
        <v>-60.433332999999998</v>
      </c>
      <c r="E148" s="131" t="s">
        <v>32</v>
      </c>
      <c r="F148" s="131" t="s">
        <v>33</v>
      </c>
      <c r="G148" s="123">
        <v>9324</v>
      </c>
    </row>
    <row r="149" spans="1:7" x14ac:dyDescent="0.25">
      <c r="A149" s="115" t="s">
        <v>8</v>
      </c>
      <c r="B149" s="115" t="s">
        <v>129</v>
      </c>
      <c r="C149" s="131">
        <v>-31.745000000000001</v>
      </c>
      <c r="D149" s="131">
        <v>-60.353900000000003</v>
      </c>
      <c r="E149" s="131" t="s">
        <v>130</v>
      </c>
      <c r="F149" s="131" t="s">
        <v>131</v>
      </c>
      <c r="G149" s="125">
        <v>837</v>
      </c>
    </row>
    <row r="150" spans="1:7" x14ac:dyDescent="0.25">
      <c r="A150" s="115" t="s">
        <v>8</v>
      </c>
      <c r="B150" s="115" t="s">
        <v>702</v>
      </c>
      <c r="C150" s="131" t="s">
        <v>729</v>
      </c>
      <c r="D150" s="131" t="s">
        <v>730</v>
      </c>
      <c r="E150" s="131" t="s">
        <v>727</v>
      </c>
      <c r="F150" s="131" t="s">
        <v>728</v>
      </c>
      <c r="G150" s="125">
        <v>177</v>
      </c>
    </row>
    <row r="151" spans="1:7" x14ac:dyDescent="0.25">
      <c r="A151" s="115" t="s">
        <v>8</v>
      </c>
      <c r="B151" s="115" t="s">
        <v>79</v>
      </c>
      <c r="C151" s="131">
        <v>-31.95</v>
      </c>
      <c r="D151" s="131">
        <v>-60.133333</v>
      </c>
      <c r="E151" s="131" t="s">
        <v>80</v>
      </c>
      <c r="F151" s="131" t="s">
        <v>81</v>
      </c>
      <c r="G151" s="123">
        <v>3885</v>
      </c>
    </row>
    <row r="152" spans="1:7" x14ac:dyDescent="0.25">
      <c r="A152" s="116" t="s">
        <v>8</v>
      </c>
      <c r="B152" s="116" t="s">
        <v>592</v>
      </c>
      <c r="C152" s="131" t="s">
        <v>600</v>
      </c>
      <c r="D152" s="131" t="s">
        <v>601</v>
      </c>
      <c r="E152" s="131" t="s">
        <v>598</v>
      </c>
      <c r="F152" s="131" t="s">
        <v>599</v>
      </c>
      <c r="G152" s="123">
        <v>1542</v>
      </c>
    </row>
    <row r="153" spans="1:7" x14ac:dyDescent="0.25">
      <c r="A153" s="116" t="s">
        <v>8</v>
      </c>
      <c r="B153" s="116" t="s">
        <v>602</v>
      </c>
      <c r="C153" s="131" t="s">
        <v>606</v>
      </c>
      <c r="D153" s="131" t="s">
        <v>604</v>
      </c>
      <c r="E153" s="131" t="s">
        <v>605</v>
      </c>
      <c r="F153" s="131" t="s">
        <v>603</v>
      </c>
      <c r="G153" s="125">
        <v>319</v>
      </c>
    </row>
    <row r="154" spans="1:7" x14ac:dyDescent="0.25">
      <c r="A154" s="115" t="s">
        <v>8</v>
      </c>
      <c r="B154" s="115" t="s">
        <v>110</v>
      </c>
      <c r="C154" s="131">
        <v>-31.866667</v>
      </c>
      <c r="D154" s="131">
        <v>-60.016666999999998</v>
      </c>
      <c r="E154" s="131" t="s">
        <v>111</v>
      </c>
      <c r="F154" s="131" t="s">
        <v>112</v>
      </c>
      <c r="G154" s="123">
        <v>9641</v>
      </c>
    </row>
    <row r="155" spans="1:7" x14ac:dyDescent="0.25">
      <c r="A155" s="115" t="s">
        <v>8</v>
      </c>
      <c r="B155" s="115" t="s">
        <v>608</v>
      </c>
      <c r="C155" s="131" t="s">
        <v>725</v>
      </c>
      <c r="D155" s="131" t="s">
        <v>726</v>
      </c>
      <c r="E155" s="131" t="s">
        <v>723</v>
      </c>
      <c r="F155" s="131" t="s">
        <v>724</v>
      </c>
      <c r="G155" s="125">
        <v>229</v>
      </c>
    </row>
    <row r="156" spans="1:7" x14ac:dyDescent="0.25">
      <c r="A156" s="116" t="s">
        <v>8</v>
      </c>
      <c r="B156" s="116" t="s">
        <v>345</v>
      </c>
      <c r="C156" s="131" t="s">
        <v>204</v>
      </c>
      <c r="D156" s="131" t="s">
        <v>347</v>
      </c>
      <c r="E156" s="131" t="s">
        <v>206</v>
      </c>
      <c r="F156" s="131" t="s">
        <v>346</v>
      </c>
      <c r="G156" s="123">
        <v>1615</v>
      </c>
    </row>
    <row r="157" spans="1:7" x14ac:dyDescent="0.25">
      <c r="A157" s="116" t="s">
        <v>49</v>
      </c>
      <c r="B157" s="116" t="s">
        <v>213</v>
      </c>
      <c r="C157" s="131" t="s">
        <v>219</v>
      </c>
      <c r="D157" s="131" t="s">
        <v>220</v>
      </c>
      <c r="E157" s="131" t="s">
        <v>218</v>
      </c>
      <c r="F157" s="131" t="s">
        <v>86</v>
      </c>
      <c r="G157" s="123">
        <v>3149</v>
      </c>
    </row>
    <row r="158" spans="1:7" x14ac:dyDescent="0.25">
      <c r="A158" s="115" t="s">
        <v>49</v>
      </c>
      <c r="B158" s="115" t="s">
        <v>49</v>
      </c>
      <c r="C158" s="131">
        <v>-31.616667</v>
      </c>
      <c r="D158" s="131">
        <v>-58.5</v>
      </c>
      <c r="E158" s="131" t="s">
        <v>120</v>
      </c>
      <c r="F158" s="131" t="s">
        <v>121</v>
      </c>
      <c r="G158" s="123">
        <v>13228</v>
      </c>
    </row>
    <row r="159" spans="1:7" x14ac:dyDescent="0.25">
      <c r="A159" s="81" t="s">
        <v>50</v>
      </c>
      <c r="B159" s="116" t="s">
        <v>804</v>
      </c>
      <c r="C159" s="130" t="s">
        <v>820</v>
      </c>
      <c r="D159" s="130" t="s">
        <v>821</v>
      </c>
      <c r="E159" s="130" t="s">
        <v>818</v>
      </c>
      <c r="F159" s="130" t="s">
        <v>819</v>
      </c>
      <c r="G159" s="123">
        <v>177</v>
      </c>
    </row>
    <row r="160" spans="1:7" x14ac:dyDescent="0.25">
      <c r="A160" s="115" t="s">
        <v>50</v>
      </c>
      <c r="B160" s="115" t="s">
        <v>230</v>
      </c>
      <c r="C160" s="131" t="s">
        <v>144</v>
      </c>
      <c r="D160" s="131" t="s">
        <v>146</v>
      </c>
      <c r="E160" s="131" t="s">
        <v>179</v>
      </c>
      <c r="F160" s="131" t="s">
        <v>180</v>
      </c>
      <c r="G160" s="123">
        <v>6306</v>
      </c>
    </row>
    <row r="161" spans="1:7" x14ac:dyDescent="0.25">
      <c r="A161" s="115" t="s">
        <v>50</v>
      </c>
      <c r="B161" s="115" t="s">
        <v>705</v>
      </c>
      <c r="C161" s="131" t="s">
        <v>721</v>
      </c>
      <c r="D161" s="131" t="s">
        <v>722</v>
      </c>
      <c r="E161" s="131" t="s">
        <v>719</v>
      </c>
      <c r="F161" s="131" t="s">
        <v>720</v>
      </c>
      <c r="G161" s="125">
        <v>533</v>
      </c>
    </row>
    <row r="162" spans="1:7" x14ac:dyDescent="0.25">
      <c r="A162" s="81" t="s">
        <v>50</v>
      </c>
      <c r="B162" s="116" t="s">
        <v>805</v>
      </c>
      <c r="C162" s="130" t="s">
        <v>824</v>
      </c>
      <c r="D162" s="130" t="s">
        <v>825</v>
      </c>
      <c r="E162" s="130" t="s">
        <v>822</v>
      </c>
      <c r="F162" s="130" t="s">
        <v>823</v>
      </c>
      <c r="G162" s="123">
        <v>163</v>
      </c>
    </row>
    <row r="163" spans="1:7" x14ac:dyDescent="0.25">
      <c r="A163" s="116" t="s">
        <v>50</v>
      </c>
      <c r="B163" s="116" t="s">
        <v>611</v>
      </c>
      <c r="C163" s="131" t="s">
        <v>614</v>
      </c>
      <c r="D163" s="131" t="s">
        <v>615</v>
      </c>
      <c r="E163" s="131" t="s">
        <v>612</v>
      </c>
      <c r="F163" s="131" t="s">
        <v>613</v>
      </c>
      <c r="G163" s="123">
        <v>2296</v>
      </c>
    </row>
    <row r="164" spans="1:7" x14ac:dyDescent="0.25">
      <c r="A164" s="116" t="s">
        <v>50</v>
      </c>
      <c r="B164" s="116" t="s">
        <v>365</v>
      </c>
      <c r="C164" s="131" t="s">
        <v>380</v>
      </c>
      <c r="D164" s="131" t="s">
        <v>381</v>
      </c>
      <c r="E164" s="131" t="s">
        <v>374</v>
      </c>
      <c r="F164" s="131" t="s">
        <v>375</v>
      </c>
      <c r="G164" s="123">
        <v>13723</v>
      </c>
    </row>
    <row r="165" spans="1:7" x14ac:dyDescent="0.25">
      <c r="A165" s="115" t="s">
        <v>27</v>
      </c>
      <c r="B165" s="115" t="s">
        <v>139</v>
      </c>
      <c r="C165" s="131">
        <v>-32.366667</v>
      </c>
      <c r="D165" s="131">
        <v>-58.883333</v>
      </c>
      <c r="E165" s="131" t="s">
        <v>170</v>
      </c>
      <c r="F165" s="131" t="s">
        <v>171</v>
      </c>
      <c r="G165" s="123">
        <v>9742</v>
      </c>
    </row>
    <row r="166" spans="1:7" x14ac:dyDescent="0.25">
      <c r="A166" s="115" t="s">
        <v>27</v>
      </c>
      <c r="B166" s="115" t="s">
        <v>233</v>
      </c>
      <c r="C166" s="131" t="s">
        <v>236</v>
      </c>
      <c r="D166" s="131" t="s">
        <v>237</v>
      </c>
      <c r="E166" s="131" t="s">
        <v>234</v>
      </c>
      <c r="F166" s="131" t="s">
        <v>235</v>
      </c>
      <c r="G166" s="123">
        <v>2339</v>
      </c>
    </row>
    <row r="167" spans="1:7" x14ac:dyDescent="0.25">
      <c r="A167" s="115" t="s">
        <v>27</v>
      </c>
      <c r="B167" s="115" t="s">
        <v>231</v>
      </c>
      <c r="C167" s="131">
        <v>-32.255178999999998</v>
      </c>
      <c r="D167" s="131">
        <v>-58.422789000000002</v>
      </c>
      <c r="E167" s="131" t="s">
        <v>67</v>
      </c>
      <c r="F167" s="131" t="s">
        <v>68</v>
      </c>
      <c r="G167" s="123">
        <v>1167</v>
      </c>
    </row>
    <row r="168" spans="1:7" x14ac:dyDescent="0.25">
      <c r="A168" s="81" t="s">
        <v>27</v>
      </c>
      <c r="B168" s="81" t="s">
        <v>927</v>
      </c>
      <c r="C168" s="130">
        <v>-32.671500000000002</v>
      </c>
      <c r="D168" s="130">
        <v>-58.325200000000002</v>
      </c>
      <c r="E168" s="130" t="s">
        <v>950</v>
      </c>
      <c r="F168" s="130" t="s">
        <v>951</v>
      </c>
      <c r="G168" s="123">
        <v>1566</v>
      </c>
    </row>
    <row r="169" spans="1:7" x14ac:dyDescent="0.25">
      <c r="A169" s="81" t="s">
        <v>27</v>
      </c>
      <c r="B169" s="81" t="s">
        <v>923</v>
      </c>
      <c r="C169" s="130" t="s">
        <v>948</v>
      </c>
      <c r="D169" s="130" t="s">
        <v>949</v>
      </c>
      <c r="E169" s="130" t="s">
        <v>946</v>
      </c>
      <c r="F169" s="130" t="s">
        <v>947</v>
      </c>
      <c r="G169" s="123"/>
    </row>
    <row r="170" spans="1:7" x14ac:dyDescent="0.25">
      <c r="A170" s="115" t="s">
        <v>27</v>
      </c>
      <c r="B170" s="115" t="s">
        <v>43</v>
      </c>
      <c r="C170" s="131">
        <v>-32.483333000000002</v>
      </c>
      <c r="D170" s="131">
        <v>-58.233333000000002</v>
      </c>
      <c r="E170" s="131" t="s">
        <v>44</v>
      </c>
      <c r="F170" s="131" t="s">
        <v>45</v>
      </c>
      <c r="G170" s="123">
        <v>73729</v>
      </c>
    </row>
    <row r="171" spans="1:7" x14ac:dyDescent="0.25">
      <c r="A171" s="81" t="s">
        <v>27</v>
      </c>
      <c r="B171" s="81" t="s">
        <v>921</v>
      </c>
      <c r="C171" s="130"/>
      <c r="D171" s="130"/>
      <c r="E171" s="130"/>
      <c r="F171" s="130"/>
      <c r="G171" s="123">
        <v>1767</v>
      </c>
    </row>
    <row r="172" spans="1:7" x14ac:dyDescent="0.25">
      <c r="A172" s="116" t="s">
        <v>27</v>
      </c>
      <c r="B172" s="116" t="s">
        <v>350</v>
      </c>
      <c r="C172" s="131" t="s">
        <v>359</v>
      </c>
      <c r="D172" s="131" t="s">
        <v>360</v>
      </c>
      <c r="E172" s="131" t="s">
        <v>353</v>
      </c>
      <c r="F172" s="131" t="s">
        <v>354</v>
      </c>
      <c r="G172" s="125">
        <v>447</v>
      </c>
    </row>
    <row r="173" spans="1:7" x14ac:dyDescent="0.25">
      <c r="A173" s="81" t="s">
        <v>27</v>
      </c>
      <c r="B173" s="81" t="s">
        <v>935</v>
      </c>
      <c r="C173" s="130"/>
      <c r="D173" s="130"/>
      <c r="E173" s="130"/>
      <c r="F173" s="130"/>
      <c r="G173" s="123"/>
    </row>
    <row r="174" spans="1:7" x14ac:dyDescent="0.25">
      <c r="A174" s="81" t="s">
        <v>27</v>
      </c>
      <c r="B174" s="81" t="s">
        <v>928</v>
      </c>
      <c r="C174" s="130"/>
      <c r="D174" s="130"/>
      <c r="E174" s="130"/>
      <c r="F174" s="130"/>
      <c r="G174" s="123">
        <v>1252</v>
      </c>
    </row>
    <row r="175" spans="1:7" x14ac:dyDescent="0.25">
      <c r="A175" s="115" t="s">
        <v>27</v>
      </c>
      <c r="B175" s="115" t="s">
        <v>851</v>
      </c>
      <c r="C175" s="130" t="s">
        <v>902</v>
      </c>
      <c r="D175" s="130" t="s">
        <v>903</v>
      </c>
      <c r="E175" s="130" t="s">
        <v>900</v>
      </c>
      <c r="F175" s="130" t="s">
        <v>901</v>
      </c>
      <c r="G175" s="123">
        <v>596</v>
      </c>
    </row>
    <row r="176" spans="1:7" x14ac:dyDescent="0.25">
      <c r="A176" s="54" t="s">
        <v>27</v>
      </c>
      <c r="B176" s="54" t="s">
        <v>1002</v>
      </c>
      <c r="C176" s="130"/>
      <c r="D176" s="130"/>
      <c r="E176" s="130"/>
      <c r="F176" s="130"/>
      <c r="G176" s="123"/>
    </row>
    <row r="177" spans="1:7" x14ac:dyDescent="0.25">
      <c r="A177" s="115" t="s">
        <v>27</v>
      </c>
      <c r="B177" s="115" t="s">
        <v>28</v>
      </c>
      <c r="C177" s="131">
        <v>-32.450000000000003</v>
      </c>
      <c r="D177" s="131">
        <v>-58.433300000000003</v>
      </c>
      <c r="E177" s="131" t="s">
        <v>29</v>
      </c>
      <c r="F177" s="131" t="s">
        <v>30</v>
      </c>
      <c r="G177" s="123">
        <v>1726</v>
      </c>
    </row>
    <row r="178" spans="1:7" x14ac:dyDescent="0.25">
      <c r="A178" s="116" t="s">
        <v>27</v>
      </c>
      <c r="B178" s="116" t="s">
        <v>619</v>
      </c>
      <c r="C178" s="131" t="s">
        <v>627</v>
      </c>
      <c r="D178" s="131" t="s">
        <v>628</v>
      </c>
      <c r="E178" s="131" t="s">
        <v>625</v>
      </c>
      <c r="F178" s="131" t="s">
        <v>626</v>
      </c>
      <c r="G178" s="123">
        <v>1380</v>
      </c>
    </row>
    <row r="179" spans="1:7" x14ac:dyDescent="0.25">
      <c r="A179" s="116" t="s">
        <v>27</v>
      </c>
      <c r="B179" s="116" t="s">
        <v>707</v>
      </c>
      <c r="C179" s="131" t="s">
        <v>791</v>
      </c>
      <c r="D179" s="131" t="s">
        <v>792</v>
      </c>
      <c r="E179" s="131" t="s">
        <v>789</v>
      </c>
      <c r="F179" s="131" t="s">
        <v>790</v>
      </c>
      <c r="G179" s="123">
        <v>1495</v>
      </c>
    </row>
    <row r="180" spans="1:7" x14ac:dyDescent="0.25">
      <c r="A180" s="116" t="s">
        <v>27</v>
      </c>
      <c r="B180" s="116" t="s">
        <v>607</v>
      </c>
      <c r="C180" s="131" t="s">
        <v>357</v>
      </c>
      <c r="D180" s="131" t="s">
        <v>358</v>
      </c>
      <c r="E180" s="131" t="s">
        <v>54</v>
      </c>
      <c r="F180" s="131" t="s">
        <v>352</v>
      </c>
      <c r="G180" s="125">
        <v>776</v>
      </c>
    </row>
    <row r="181" spans="1:7" x14ac:dyDescent="0.25">
      <c r="A181" s="81" t="s">
        <v>51</v>
      </c>
      <c r="B181" s="81" t="s">
        <v>747</v>
      </c>
      <c r="C181" s="130" t="s">
        <v>750</v>
      </c>
      <c r="D181" s="130" t="s">
        <v>751</v>
      </c>
      <c r="E181" s="130" t="s">
        <v>748</v>
      </c>
      <c r="F181" s="130" t="s">
        <v>749</v>
      </c>
      <c r="G181" s="125">
        <v>279</v>
      </c>
    </row>
    <row r="182" spans="1:7" x14ac:dyDescent="0.25">
      <c r="A182" s="81" t="s">
        <v>51</v>
      </c>
      <c r="B182" s="116" t="s">
        <v>793</v>
      </c>
      <c r="C182" s="130" t="s">
        <v>797</v>
      </c>
      <c r="D182" s="130" t="s">
        <v>798</v>
      </c>
      <c r="E182" s="130" t="s">
        <v>795</v>
      </c>
      <c r="F182" s="130" t="s">
        <v>796</v>
      </c>
      <c r="G182" s="122">
        <v>190</v>
      </c>
    </row>
    <row r="183" spans="1:7" x14ac:dyDescent="0.25">
      <c r="A183" s="54" t="s">
        <v>51</v>
      </c>
      <c r="B183" s="54" t="s">
        <v>998</v>
      </c>
      <c r="C183" s="130"/>
      <c r="D183" s="130"/>
      <c r="E183" s="130"/>
      <c r="F183" s="130"/>
      <c r="G183" s="123">
        <v>139</v>
      </c>
    </row>
    <row r="184" spans="1:7" x14ac:dyDescent="0.25">
      <c r="A184" s="116" t="s">
        <v>51</v>
      </c>
      <c r="B184" s="116" t="s">
        <v>697</v>
      </c>
      <c r="C184" s="133" t="s">
        <v>700</v>
      </c>
      <c r="D184" s="131" t="s">
        <v>701</v>
      </c>
      <c r="E184" s="133" t="s">
        <v>698</v>
      </c>
      <c r="F184" s="131" t="s">
        <v>699</v>
      </c>
      <c r="G184" s="125">
        <v>947</v>
      </c>
    </row>
    <row r="185" spans="1:7" x14ac:dyDescent="0.25">
      <c r="A185" s="116" t="s">
        <v>51</v>
      </c>
      <c r="B185" s="116" t="s">
        <v>677</v>
      </c>
      <c r="C185" s="131" t="s">
        <v>685</v>
      </c>
      <c r="D185" s="131" t="s">
        <v>686</v>
      </c>
      <c r="E185" s="131" t="s">
        <v>683</v>
      </c>
      <c r="F185" s="131" t="s">
        <v>684</v>
      </c>
      <c r="G185" s="125">
        <v>597</v>
      </c>
    </row>
    <row r="186" spans="1:7" x14ac:dyDescent="0.25">
      <c r="A186" s="115" t="s">
        <v>51</v>
      </c>
      <c r="B186" s="115" t="s">
        <v>51</v>
      </c>
      <c r="C186" s="131">
        <v>-32.616667</v>
      </c>
      <c r="D186" s="131">
        <v>-60.166666999999997</v>
      </c>
      <c r="E186" s="131" t="s">
        <v>62</v>
      </c>
      <c r="F186" s="131" t="s">
        <v>63</v>
      </c>
      <c r="G186" s="123">
        <v>31842</v>
      </c>
    </row>
    <row r="187" spans="1:7" x14ac:dyDescent="0.25">
      <c r="A187" s="81" t="s">
        <v>10</v>
      </c>
      <c r="B187" s="81" t="s">
        <v>913</v>
      </c>
      <c r="C187" s="130"/>
      <c r="D187" s="130"/>
      <c r="E187" s="130"/>
      <c r="F187" s="130"/>
      <c r="G187" s="123">
        <v>2000</v>
      </c>
    </row>
    <row r="188" spans="1:7" x14ac:dyDescent="0.25">
      <c r="A188" s="116" t="s">
        <v>10</v>
      </c>
      <c r="B188" s="116" t="s">
        <v>364</v>
      </c>
      <c r="C188" s="131" t="s">
        <v>378</v>
      </c>
      <c r="D188" s="131" t="s">
        <v>379</v>
      </c>
      <c r="E188" s="131" t="s">
        <v>372</v>
      </c>
      <c r="F188" s="131" t="s">
        <v>373</v>
      </c>
      <c r="G188" s="125">
        <v>620</v>
      </c>
    </row>
    <row r="189" spans="1:7" x14ac:dyDescent="0.25">
      <c r="A189" s="116" t="s">
        <v>10</v>
      </c>
      <c r="B189" s="116" t="s">
        <v>643</v>
      </c>
      <c r="C189" s="131" t="s">
        <v>646</v>
      </c>
      <c r="D189" s="131" t="s">
        <v>647</v>
      </c>
      <c r="E189" s="131" t="s">
        <v>644</v>
      </c>
      <c r="F189" s="131" t="s">
        <v>645</v>
      </c>
      <c r="G189" s="125">
        <v>1101</v>
      </c>
    </row>
    <row r="190" spans="1:7" x14ac:dyDescent="0.25">
      <c r="A190" s="116" t="s">
        <v>10</v>
      </c>
      <c r="B190" s="116" t="s">
        <v>340</v>
      </c>
      <c r="C190" s="131" t="s">
        <v>343</v>
      </c>
      <c r="D190" s="131" t="s">
        <v>344</v>
      </c>
      <c r="E190" s="131" t="s">
        <v>341</v>
      </c>
      <c r="F190" s="131" t="s">
        <v>342</v>
      </c>
      <c r="G190" s="123">
        <v>2790</v>
      </c>
    </row>
    <row r="191" spans="1:7" x14ac:dyDescent="0.25">
      <c r="A191" s="115" t="s">
        <v>10</v>
      </c>
      <c r="B191" s="115" t="s">
        <v>10</v>
      </c>
      <c r="C191" s="131">
        <v>-31.867637569277001</v>
      </c>
      <c r="D191" s="131">
        <v>-59.026885197991099</v>
      </c>
      <c r="E191" s="131" t="s">
        <v>168</v>
      </c>
      <c r="F191" s="131" t="s">
        <v>169</v>
      </c>
      <c r="G191" s="123">
        <v>34637</v>
      </c>
    </row>
    <row r="3725" spans="1:3" x14ac:dyDescent="0.25">
      <c r="A3725" s="120">
        <v>43903</v>
      </c>
      <c r="B3725" s="121" t="s">
        <v>14</v>
      </c>
      <c r="C3725" s="102" t="s">
        <v>14</v>
      </c>
    </row>
    <row r="3726" spans="1:3" x14ac:dyDescent="0.25">
      <c r="A3726" s="120">
        <v>43907</v>
      </c>
      <c r="B3726" s="121" t="s">
        <v>14</v>
      </c>
      <c r="C3726" s="102" t="s">
        <v>14</v>
      </c>
    </row>
    <row r="3727" spans="1:3" x14ac:dyDescent="0.25">
      <c r="A3727" s="120">
        <v>43910</v>
      </c>
      <c r="B3727" s="121" t="s">
        <v>14</v>
      </c>
      <c r="C3727" s="102" t="s">
        <v>14</v>
      </c>
    </row>
    <row r="3728" spans="1:3" x14ac:dyDescent="0.25">
      <c r="A3728" s="120">
        <v>43915</v>
      </c>
      <c r="B3728" s="121" t="s">
        <v>14</v>
      </c>
      <c r="C3728" s="102" t="s">
        <v>14</v>
      </c>
    </row>
    <row r="3729" spans="1:3" x14ac:dyDescent="0.25">
      <c r="A3729" s="120">
        <v>43916</v>
      </c>
      <c r="B3729" s="121" t="s">
        <v>14</v>
      </c>
      <c r="C3729" s="102" t="s">
        <v>14</v>
      </c>
    </row>
    <row r="3730" spans="1:3" x14ac:dyDescent="0.25">
      <c r="A3730" s="120">
        <v>43923</v>
      </c>
      <c r="B3730" s="121" t="s">
        <v>14</v>
      </c>
      <c r="C3730" s="102" t="s">
        <v>14</v>
      </c>
    </row>
    <row r="3731" spans="1:3" x14ac:dyDescent="0.25">
      <c r="A3731" s="120">
        <v>43924</v>
      </c>
      <c r="B3731" s="121" t="s">
        <v>14</v>
      </c>
      <c r="C3731" s="102" t="s">
        <v>14</v>
      </c>
    </row>
    <row r="3732" spans="1:3" x14ac:dyDescent="0.25">
      <c r="A3732" s="120">
        <v>43926</v>
      </c>
      <c r="B3732" s="121" t="s">
        <v>14</v>
      </c>
      <c r="C3732" s="102" t="s">
        <v>14</v>
      </c>
    </row>
    <row r="3733" spans="1:3" x14ac:dyDescent="0.25">
      <c r="A3733" s="120">
        <v>43929</v>
      </c>
      <c r="B3733" s="121" t="s">
        <v>14</v>
      </c>
      <c r="C3733" s="102" t="s">
        <v>14</v>
      </c>
    </row>
    <row r="3734" spans="1:3" x14ac:dyDescent="0.25">
      <c r="A3734" s="120">
        <v>43930</v>
      </c>
      <c r="B3734" s="121" t="s">
        <v>14</v>
      </c>
      <c r="C3734" s="102" t="s">
        <v>14</v>
      </c>
    </row>
    <row r="3735" spans="1:3" x14ac:dyDescent="0.25">
      <c r="A3735" s="120">
        <v>43948</v>
      </c>
      <c r="B3735" s="121" t="s">
        <v>14</v>
      </c>
      <c r="C3735" s="102" t="s">
        <v>14</v>
      </c>
    </row>
    <row r="3736" spans="1:3" x14ac:dyDescent="0.25">
      <c r="A3736" s="120">
        <v>43951</v>
      </c>
      <c r="B3736" s="121" t="s">
        <v>14</v>
      </c>
      <c r="C3736" s="102" t="s">
        <v>14</v>
      </c>
    </row>
    <row r="3737" spans="1:3" x14ac:dyDescent="0.25">
      <c r="A3737" s="120">
        <v>43953</v>
      </c>
      <c r="B3737" s="121" t="s">
        <v>14</v>
      </c>
      <c r="C3737" s="102" t="s">
        <v>14</v>
      </c>
    </row>
    <row r="3738" spans="1:3" x14ac:dyDescent="0.25">
      <c r="A3738" s="120">
        <v>43956</v>
      </c>
      <c r="B3738" s="121" t="s">
        <v>14</v>
      </c>
      <c r="C3738" s="102" t="s">
        <v>14</v>
      </c>
    </row>
    <row r="3739" spans="1:3" x14ac:dyDescent="0.25">
      <c r="A3739" s="120">
        <v>43963</v>
      </c>
      <c r="B3739" s="121" t="s">
        <v>14</v>
      </c>
      <c r="C3739" s="102" t="s">
        <v>14</v>
      </c>
    </row>
    <row r="3740" spans="1:3" x14ac:dyDescent="0.25">
      <c r="A3740" s="120">
        <v>43979</v>
      </c>
      <c r="B3740" s="121" t="s">
        <v>14</v>
      </c>
      <c r="C3740" s="102" t="s">
        <v>14</v>
      </c>
    </row>
    <row r="3741" spans="1:3" x14ac:dyDescent="0.25">
      <c r="A3741" s="120">
        <v>43981</v>
      </c>
      <c r="B3741" s="121" t="s">
        <v>14</v>
      </c>
      <c r="C3741" s="102" t="s">
        <v>14</v>
      </c>
    </row>
    <row r="3742" spans="1:3" x14ac:dyDescent="0.25">
      <c r="A3742" s="120">
        <v>43983</v>
      </c>
      <c r="B3742" s="121" t="s">
        <v>14</v>
      </c>
      <c r="C3742" s="102" t="s">
        <v>14</v>
      </c>
    </row>
    <row r="3743" spans="1:3" x14ac:dyDescent="0.25">
      <c r="A3743" s="120">
        <v>43985</v>
      </c>
      <c r="B3743" s="121" t="s">
        <v>14</v>
      </c>
      <c r="C3743" s="102" t="s">
        <v>14</v>
      </c>
    </row>
    <row r="3744" spans="1:3" x14ac:dyDescent="0.25">
      <c r="A3744" s="120">
        <v>43989</v>
      </c>
      <c r="B3744" s="121" t="s">
        <v>14</v>
      </c>
      <c r="C3744" s="102" t="s">
        <v>14</v>
      </c>
    </row>
    <row r="3745" spans="1:3" x14ac:dyDescent="0.25">
      <c r="A3745" s="120">
        <v>43991</v>
      </c>
      <c r="B3745" s="121" t="s">
        <v>14</v>
      </c>
      <c r="C3745" s="102" t="s">
        <v>14</v>
      </c>
    </row>
    <row r="3746" spans="1:3" x14ac:dyDescent="0.25">
      <c r="A3746" s="120">
        <v>43994</v>
      </c>
      <c r="B3746" s="121" t="s">
        <v>14</v>
      </c>
      <c r="C3746" s="102" t="s">
        <v>14</v>
      </c>
    </row>
    <row r="3747" spans="1:3" x14ac:dyDescent="0.25">
      <c r="A3747" s="120">
        <v>43996</v>
      </c>
      <c r="B3747" s="121" t="s">
        <v>14</v>
      </c>
      <c r="C3747" s="102" t="s">
        <v>14</v>
      </c>
    </row>
    <row r="3748" spans="1:3" x14ac:dyDescent="0.25">
      <c r="A3748" s="120">
        <v>43999</v>
      </c>
      <c r="B3748" s="121" t="s">
        <v>14</v>
      </c>
      <c r="C3748" s="102" t="s">
        <v>14</v>
      </c>
    </row>
    <row r="3749" spans="1:3" x14ac:dyDescent="0.25">
      <c r="A3749" s="120">
        <v>44000</v>
      </c>
      <c r="B3749" s="121" t="s">
        <v>14</v>
      </c>
      <c r="C3749" s="102" t="s">
        <v>14</v>
      </c>
    </row>
    <row r="3750" spans="1:3" x14ac:dyDescent="0.25">
      <c r="A3750" s="120">
        <v>44001</v>
      </c>
      <c r="B3750" s="121" t="s">
        <v>14</v>
      </c>
      <c r="C3750" s="102" t="s">
        <v>14</v>
      </c>
    </row>
    <row r="3751" spans="1:3" x14ac:dyDescent="0.25">
      <c r="A3751" s="120">
        <v>44002</v>
      </c>
      <c r="B3751" s="121" t="s">
        <v>14</v>
      </c>
      <c r="C3751" s="102" t="s">
        <v>14</v>
      </c>
    </row>
    <row r="3752" spans="1:3" x14ac:dyDescent="0.25">
      <c r="A3752" s="120">
        <v>44003</v>
      </c>
      <c r="B3752" s="121" t="s">
        <v>14</v>
      </c>
      <c r="C3752" s="102" t="s">
        <v>14</v>
      </c>
    </row>
    <row r="3753" spans="1:3" x14ac:dyDescent="0.25">
      <c r="A3753" s="120">
        <v>44004</v>
      </c>
      <c r="B3753" s="121" t="s">
        <v>14</v>
      </c>
      <c r="C3753" s="102" t="s">
        <v>14</v>
      </c>
    </row>
    <row r="3754" spans="1:3" x14ac:dyDescent="0.25">
      <c r="A3754" s="120">
        <v>44005</v>
      </c>
      <c r="B3754" s="121" t="s">
        <v>14</v>
      </c>
      <c r="C3754" s="102" t="s">
        <v>14</v>
      </c>
    </row>
    <row r="3755" spans="1:3" x14ac:dyDescent="0.25">
      <c r="A3755" s="120">
        <v>44006</v>
      </c>
      <c r="B3755" s="121" t="s">
        <v>14</v>
      </c>
      <c r="C3755" s="102" t="s">
        <v>14</v>
      </c>
    </row>
    <row r="3756" spans="1:3" x14ac:dyDescent="0.25">
      <c r="A3756" s="120">
        <v>44007</v>
      </c>
      <c r="B3756" s="121" t="s">
        <v>14</v>
      </c>
      <c r="C3756" s="102" t="s">
        <v>14</v>
      </c>
    </row>
    <row r="3757" spans="1:3" x14ac:dyDescent="0.25">
      <c r="A3757" s="120">
        <v>44008</v>
      </c>
      <c r="B3757" s="121" t="s">
        <v>14</v>
      </c>
      <c r="C3757" s="102" t="s">
        <v>14</v>
      </c>
    </row>
    <row r="3758" spans="1:3" x14ac:dyDescent="0.25">
      <c r="A3758" s="120">
        <v>44009</v>
      </c>
      <c r="B3758" s="121" t="s">
        <v>14</v>
      </c>
      <c r="C3758" s="102" t="s">
        <v>14</v>
      </c>
    </row>
    <row r="3759" spans="1:3" x14ac:dyDescent="0.25">
      <c r="A3759" s="120">
        <v>44011</v>
      </c>
      <c r="B3759" s="121" t="s">
        <v>14</v>
      </c>
      <c r="C3759" s="102" t="s">
        <v>14</v>
      </c>
    </row>
    <row r="3760" spans="1:3" x14ac:dyDescent="0.25">
      <c r="A3760" s="120">
        <v>44015</v>
      </c>
      <c r="B3760" s="121" t="s">
        <v>14</v>
      </c>
      <c r="C3760" s="102" t="s">
        <v>14</v>
      </c>
    </row>
    <row r="3761" spans="1:3" x14ac:dyDescent="0.25">
      <c r="A3761" s="120">
        <v>44016</v>
      </c>
      <c r="B3761" s="121" t="s">
        <v>14</v>
      </c>
      <c r="C3761" s="102" t="s">
        <v>14</v>
      </c>
    </row>
    <row r="3762" spans="1:3" x14ac:dyDescent="0.25">
      <c r="A3762" s="120">
        <v>44017</v>
      </c>
      <c r="B3762" s="121" t="s">
        <v>14</v>
      </c>
      <c r="C3762" s="102" t="s">
        <v>14</v>
      </c>
    </row>
    <row r="3763" spans="1:3" x14ac:dyDescent="0.25">
      <c r="A3763" s="120">
        <v>44018</v>
      </c>
      <c r="B3763" s="121" t="s">
        <v>14</v>
      </c>
      <c r="C3763" s="102" t="s">
        <v>14</v>
      </c>
    </row>
    <row r="3764" spans="1:3" x14ac:dyDescent="0.25">
      <c r="A3764" s="120">
        <v>44019</v>
      </c>
      <c r="B3764" s="121" t="s">
        <v>14</v>
      </c>
      <c r="C3764" s="102" t="s">
        <v>14</v>
      </c>
    </row>
    <row r="3765" spans="1:3" x14ac:dyDescent="0.25">
      <c r="A3765" s="120">
        <v>44020</v>
      </c>
      <c r="B3765" s="121" t="s">
        <v>14</v>
      </c>
      <c r="C3765" s="102" t="s">
        <v>14</v>
      </c>
    </row>
    <row r="3766" spans="1:3" x14ac:dyDescent="0.25">
      <c r="A3766" s="120">
        <v>44021</v>
      </c>
      <c r="B3766" s="121" t="s">
        <v>14</v>
      </c>
      <c r="C3766" s="102" t="s">
        <v>14</v>
      </c>
    </row>
    <row r="3767" spans="1:3" x14ac:dyDescent="0.25">
      <c r="A3767" s="120">
        <v>44023</v>
      </c>
      <c r="B3767" s="121" t="s">
        <v>14</v>
      </c>
      <c r="C3767" s="102" t="s">
        <v>14</v>
      </c>
    </row>
    <row r="3768" spans="1:3" x14ac:dyDescent="0.25">
      <c r="A3768" s="120">
        <v>44027</v>
      </c>
      <c r="B3768" s="121" t="s">
        <v>14</v>
      </c>
      <c r="C3768" s="102" t="s">
        <v>14</v>
      </c>
    </row>
    <row r="3769" spans="1:3" x14ac:dyDescent="0.25">
      <c r="A3769" s="120">
        <v>44028</v>
      </c>
      <c r="B3769" s="121" t="s">
        <v>14</v>
      </c>
      <c r="C3769" s="102" t="s">
        <v>14</v>
      </c>
    </row>
    <row r="3770" spans="1:3" x14ac:dyDescent="0.25">
      <c r="A3770" s="120">
        <v>44029</v>
      </c>
      <c r="B3770" s="121" t="s">
        <v>14</v>
      </c>
      <c r="C3770" s="102" t="s">
        <v>14</v>
      </c>
    </row>
    <row r="3771" spans="1:3" x14ac:dyDescent="0.25">
      <c r="A3771" s="120">
        <v>44030</v>
      </c>
      <c r="B3771" s="121" t="s">
        <v>14</v>
      </c>
      <c r="C3771" s="102" t="s">
        <v>14</v>
      </c>
    </row>
    <row r="3772" spans="1:3" x14ac:dyDescent="0.25">
      <c r="A3772" s="120">
        <v>44031</v>
      </c>
      <c r="B3772" s="121" t="s">
        <v>14</v>
      </c>
      <c r="C3772" s="102" t="s">
        <v>14</v>
      </c>
    </row>
    <row r="3773" spans="1:3" x14ac:dyDescent="0.25">
      <c r="A3773" s="120">
        <v>44032</v>
      </c>
      <c r="B3773" s="121" t="s">
        <v>14</v>
      </c>
      <c r="C3773" s="102" t="s">
        <v>14</v>
      </c>
    </row>
    <row r="3774" spans="1:3" x14ac:dyDescent="0.25">
      <c r="A3774" s="120">
        <v>44033</v>
      </c>
      <c r="B3774" s="121" t="s">
        <v>14</v>
      </c>
      <c r="C3774" s="102" t="s">
        <v>14</v>
      </c>
    </row>
    <row r="3775" spans="1:3" x14ac:dyDescent="0.25">
      <c r="A3775" s="120">
        <v>44034</v>
      </c>
      <c r="B3775" s="121" t="s">
        <v>14</v>
      </c>
      <c r="C3775" s="102" t="s">
        <v>14</v>
      </c>
    </row>
    <row r="3776" spans="1:3" x14ac:dyDescent="0.25">
      <c r="A3776" s="120">
        <v>44035</v>
      </c>
      <c r="B3776" s="121" t="s">
        <v>14</v>
      </c>
      <c r="C3776" s="102" t="s">
        <v>14</v>
      </c>
    </row>
    <row r="3777" spans="1:3" x14ac:dyDescent="0.25">
      <c r="A3777" s="120">
        <v>44037</v>
      </c>
      <c r="B3777" s="121" t="s">
        <v>14</v>
      </c>
      <c r="C3777" s="102" t="s">
        <v>14</v>
      </c>
    </row>
    <row r="3778" spans="1:3" x14ac:dyDescent="0.25">
      <c r="A3778" s="120">
        <v>44039</v>
      </c>
      <c r="B3778" s="121" t="s">
        <v>14</v>
      </c>
      <c r="C3778" s="102" t="s">
        <v>14</v>
      </c>
    </row>
    <row r="3779" spans="1:3" x14ac:dyDescent="0.25">
      <c r="A3779" s="120">
        <v>44040</v>
      </c>
      <c r="B3779" s="121" t="s">
        <v>14</v>
      </c>
      <c r="C3779" s="102" t="s">
        <v>14</v>
      </c>
    </row>
    <row r="3780" spans="1:3" x14ac:dyDescent="0.25">
      <c r="A3780" s="120">
        <v>44041</v>
      </c>
      <c r="B3780" s="121" t="s">
        <v>14</v>
      </c>
      <c r="C3780" s="102" t="s">
        <v>14</v>
      </c>
    </row>
    <row r="3781" spans="1:3" x14ac:dyDescent="0.25">
      <c r="A3781" s="120">
        <v>44042</v>
      </c>
      <c r="B3781" s="121" t="s">
        <v>14</v>
      </c>
      <c r="C3781" s="102" t="s">
        <v>14</v>
      </c>
    </row>
    <row r="3782" spans="1:3" x14ac:dyDescent="0.25">
      <c r="A3782" s="120">
        <v>44043</v>
      </c>
      <c r="B3782" s="121" t="s">
        <v>14</v>
      </c>
      <c r="C3782" s="102" t="s">
        <v>14</v>
      </c>
    </row>
    <row r="3783" spans="1:3" x14ac:dyDescent="0.25">
      <c r="A3783" s="120">
        <v>44045</v>
      </c>
      <c r="B3783" s="121" t="s">
        <v>14</v>
      </c>
      <c r="C3783" s="102" t="s">
        <v>14</v>
      </c>
    </row>
    <row r="3784" spans="1:3" x14ac:dyDescent="0.25">
      <c r="A3784" s="120">
        <v>44046</v>
      </c>
      <c r="B3784" s="121" t="s">
        <v>14</v>
      </c>
      <c r="C3784" s="102" t="s">
        <v>14</v>
      </c>
    </row>
    <row r="3785" spans="1:3" x14ac:dyDescent="0.25">
      <c r="A3785" s="120">
        <v>44049</v>
      </c>
      <c r="B3785" s="121" t="s">
        <v>14</v>
      </c>
      <c r="C3785" s="102" t="s">
        <v>14</v>
      </c>
    </row>
    <row r="3786" spans="1:3" x14ac:dyDescent="0.25">
      <c r="A3786" s="120">
        <v>44050</v>
      </c>
      <c r="B3786" s="121" t="s">
        <v>14</v>
      </c>
      <c r="C3786" s="102" t="s">
        <v>14</v>
      </c>
    </row>
    <row r="3787" spans="1:3" x14ac:dyDescent="0.25">
      <c r="A3787" s="120">
        <v>44051</v>
      </c>
      <c r="B3787" s="121" t="s">
        <v>14</v>
      </c>
      <c r="C3787" s="102" t="s">
        <v>14</v>
      </c>
    </row>
    <row r="3788" spans="1:3" x14ac:dyDescent="0.25">
      <c r="A3788" s="120">
        <v>44052</v>
      </c>
      <c r="B3788" s="121" t="s">
        <v>14</v>
      </c>
      <c r="C3788" s="102" t="s">
        <v>14</v>
      </c>
    </row>
    <row r="3789" spans="1:3" x14ac:dyDescent="0.25">
      <c r="A3789" s="120">
        <v>44053</v>
      </c>
      <c r="B3789" s="121" t="s">
        <v>14</v>
      </c>
      <c r="C3789" s="102" t="s">
        <v>14</v>
      </c>
    </row>
    <row r="3790" spans="1:3" x14ac:dyDescent="0.25">
      <c r="A3790" s="120">
        <v>44054</v>
      </c>
      <c r="B3790" s="121" t="s">
        <v>14</v>
      </c>
      <c r="C3790" s="102" t="s">
        <v>14</v>
      </c>
    </row>
    <row r="3791" spans="1:3" x14ac:dyDescent="0.25">
      <c r="A3791" s="120">
        <v>44055</v>
      </c>
      <c r="B3791" s="121" t="s">
        <v>14</v>
      </c>
      <c r="C3791" s="102" t="s">
        <v>14</v>
      </c>
    </row>
    <row r="3792" spans="1:3" x14ac:dyDescent="0.25">
      <c r="A3792" s="120">
        <v>44057</v>
      </c>
      <c r="B3792" s="121" t="s">
        <v>14</v>
      </c>
      <c r="C3792" s="102" t="s">
        <v>14</v>
      </c>
    </row>
    <row r="3793" spans="1:3" x14ac:dyDescent="0.25">
      <c r="A3793" s="120">
        <v>44058</v>
      </c>
      <c r="B3793" s="121" t="s">
        <v>14</v>
      </c>
      <c r="C3793" s="102" t="s">
        <v>14</v>
      </c>
    </row>
    <row r="3794" spans="1:3" x14ac:dyDescent="0.25">
      <c r="A3794" s="120">
        <v>44059</v>
      </c>
      <c r="B3794" s="121" t="s">
        <v>14</v>
      </c>
      <c r="C3794" s="102" t="s">
        <v>14</v>
      </c>
    </row>
    <row r="3795" spans="1:3" x14ac:dyDescent="0.25">
      <c r="A3795" s="120">
        <v>44060</v>
      </c>
      <c r="B3795" s="121" t="s">
        <v>14</v>
      </c>
      <c r="C3795" s="102" t="s">
        <v>14</v>
      </c>
    </row>
    <row r="3796" spans="1:3" x14ac:dyDescent="0.25">
      <c r="A3796" s="120">
        <v>44061</v>
      </c>
      <c r="B3796" s="121" t="s">
        <v>14</v>
      </c>
      <c r="C3796" s="102" t="s">
        <v>14</v>
      </c>
    </row>
    <row r="3797" spans="1:3" x14ac:dyDescent="0.25">
      <c r="A3797" s="120">
        <v>44063</v>
      </c>
      <c r="B3797" s="121" t="s">
        <v>14</v>
      </c>
      <c r="C3797" s="102" t="s">
        <v>14</v>
      </c>
    </row>
    <row r="3798" spans="1:3" x14ac:dyDescent="0.25">
      <c r="A3798" s="120">
        <v>44064</v>
      </c>
      <c r="B3798" s="121" t="s">
        <v>14</v>
      </c>
      <c r="C3798" s="102" t="s">
        <v>14</v>
      </c>
    </row>
    <row r="3799" spans="1:3" x14ac:dyDescent="0.25">
      <c r="A3799" s="120">
        <v>44065</v>
      </c>
      <c r="B3799" s="121" t="s">
        <v>14</v>
      </c>
      <c r="C3799" s="102" t="s">
        <v>14</v>
      </c>
    </row>
    <row r="3800" spans="1:3" x14ac:dyDescent="0.25">
      <c r="A3800" s="120">
        <v>44066</v>
      </c>
      <c r="B3800" s="121" t="s">
        <v>14</v>
      </c>
      <c r="C3800" s="102" t="s">
        <v>14</v>
      </c>
    </row>
    <row r="3801" spans="1:3" x14ac:dyDescent="0.25">
      <c r="A3801" s="120">
        <v>44067</v>
      </c>
      <c r="B3801" s="121" t="s">
        <v>14</v>
      </c>
      <c r="C3801" s="102" t="s">
        <v>14</v>
      </c>
    </row>
    <row r="3802" spans="1:3" x14ac:dyDescent="0.25">
      <c r="A3802" s="120">
        <v>44068</v>
      </c>
      <c r="B3802" s="121" t="s">
        <v>14</v>
      </c>
      <c r="C3802" s="102" t="s">
        <v>14</v>
      </c>
    </row>
    <row r="3803" spans="1:3" x14ac:dyDescent="0.25">
      <c r="A3803" s="120">
        <v>44069</v>
      </c>
      <c r="B3803" s="121" t="s">
        <v>14</v>
      </c>
      <c r="C3803" s="102" t="s">
        <v>14</v>
      </c>
    </row>
    <row r="3804" spans="1:3" x14ac:dyDescent="0.25">
      <c r="A3804" s="120">
        <v>44070</v>
      </c>
      <c r="B3804" s="121" t="s">
        <v>14</v>
      </c>
      <c r="C3804" s="102" t="s">
        <v>14</v>
      </c>
    </row>
    <row r="3805" spans="1:3" x14ac:dyDescent="0.25">
      <c r="A3805" s="120">
        <v>44071</v>
      </c>
      <c r="B3805" s="121" t="s">
        <v>14</v>
      </c>
      <c r="C3805" s="102" t="s">
        <v>14</v>
      </c>
    </row>
    <row r="3806" spans="1:3" x14ac:dyDescent="0.25">
      <c r="A3806" s="120">
        <v>44073</v>
      </c>
      <c r="B3806" s="121" t="s">
        <v>14</v>
      </c>
      <c r="C3806" s="102" t="s">
        <v>14</v>
      </c>
    </row>
    <row r="3807" spans="1:3" x14ac:dyDescent="0.25">
      <c r="A3807" s="120">
        <v>44074</v>
      </c>
      <c r="B3807" s="121" t="s">
        <v>14</v>
      </c>
      <c r="C3807" s="102" t="s">
        <v>14</v>
      </c>
    </row>
    <row r="3808" spans="1:3" x14ac:dyDescent="0.25">
      <c r="A3808" s="120">
        <v>44075</v>
      </c>
      <c r="B3808" s="121" t="s">
        <v>14</v>
      </c>
      <c r="C3808" s="102" t="s">
        <v>14</v>
      </c>
    </row>
    <row r="3809" spans="1:3" x14ac:dyDescent="0.25">
      <c r="A3809" s="120">
        <v>44076</v>
      </c>
      <c r="B3809" s="121" t="s">
        <v>14</v>
      </c>
      <c r="C3809" s="102" t="s">
        <v>14</v>
      </c>
    </row>
    <row r="3810" spans="1:3" x14ac:dyDescent="0.25">
      <c r="A3810" s="120">
        <v>44078</v>
      </c>
      <c r="B3810" s="121" t="s">
        <v>14</v>
      </c>
      <c r="C3810" s="102" t="s">
        <v>14</v>
      </c>
    </row>
    <row r="3811" spans="1:3" x14ac:dyDescent="0.25">
      <c r="A3811" s="120">
        <v>44079</v>
      </c>
      <c r="B3811" s="121" t="s">
        <v>14</v>
      </c>
      <c r="C3811" s="102" t="s">
        <v>14</v>
      </c>
    </row>
    <row r="3812" spans="1:3" x14ac:dyDescent="0.25">
      <c r="A3812" s="120">
        <v>44080</v>
      </c>
      <c r="B3812" s="121" t="s">
        <v>14</v>
      </c>
      <c r="C3812" s="102" t="s">
        <v>14</v>
      </c>
    </row>
    <row r="3813" spans="1:3" x14ac:dyDescent="0.25">
      <c r="A3813" s="120">
        <v>44081</v>
      </c>
      <c r="B3813" s="121" t="s">
        <v>14</v>
      </c>
      <c r="C3813" s="102" t="s">
        <v>14</v>
      </c>
    </row>
    <row r="3814" spans="1:3" x14ac:dyDescent="0.25">
      <c r="A3814" s="120">
        <v>44083</v>
      </c>
      <c r="B3814" s="121" t="s">
        <v>14</v>
      </c>
      <c r="C3814" s="102" t="s">
        <v>14</v>
      </c>
    </row>
    <row r="3815" spans="1:3" x14ac:dyDescent="0.25">
      <c r="A3815" s="120">
        <v>44084</v>
      </c>
      <c r="B3815" s="121" t="s">
        <v>14</v>
      </c>
      <c r="C3815" s="102" t="s">
        <v>14</v>
      </c>
    </row>
    <row r="3816" spans="1:3" x14ac:dyDescent="0.25">
      <c r="A3816" s="120">
        <v>44085</v>
      </c>
      <c r="B3816" s="121" t="s">
        <v>14</v>
      </c>
      <c r="C3816" s="102" t="s">
        <v>14</v>
      </c>
    </row>
    <row r="3817" spans="1:3" x14ac:dyDescent="0.25">
      <c r="A3817" s="120">
        <v>44086</v>
      </c>
      <c r="B3817" s="121" t="s">
        <v>14</v>
      </c>
      <c r="C3817" s="102" t="s">
        <v>14</v>
      </c>
    </row>
    <row r="3818" spans="1:3" x14ac:dyDescent="0.25">
      <c r="A3818" s="120">
        <v>44088</v>
      </c>
      <c r="B3818" s="121" t="s">
        <v>14</v>
      </c>
      <c r="C3818" s="102" t="s">
        <v>14</v>
      </c>
    </row>
    <row r="3819" spans="1:3" x14ac:dyDescent="0.25">
      <c r="A3819" s="120">
        <v>44090</v>
      </c>
      <c r="B3819" s="121" t="s">
        <v>14</v>
      </c>
      <c r="C3819" s="102" t="s">
        <v>14</v>
      </c>
    </row>
    <row r="3820" spans="1:3" x14ac:dyDescent="0.25">
      <c r="A3820" s="120">
        <v>44092</v>
      </c>
      <c r="B3820" s="121" t="s">
        <v>14</v>
      </c>
      <c r="C3820" s="102" t="s">
        <v>14</v>
      </c>
    </row>
    <row r="3821" spans="1:3" x14ac:dyDescent="0.25">
      <c r="A3821" s="120">
        <v>44093</v>
      </c>
      <c r="B3821" s="121" t="s">
        <v>14</v>
      </c>
      <c r="C3821" s="102" t="s">
        <v>14</v>
      </c>
    </row>
    <row r="3822" spans="1:3" x14ac:dyDescent="0.25">
      <c r="A3822" s="120">
        <v>44094</v>
      </c>
      <c r="B3822" s="121" t="s">
        <v>14</v>
      </c>
      <c r="C3822" s="102" t="s">
        <v>14</v>
      </c>
    </row>
    <row r="3823" spans="1:3" x14ac:dyDescent="0.25">
      <c r="A3823" s="120">
        <v>44095</v>
      </c>
      <c r="B3823" s="121" t="s">
        <v>14</v>
      </c>
      <c r="C3823" s="102" t="s">
        <v>14</v>
      </c>
    </row>
    <row r="3824" spans="1:3" x14ac:dyDescent="0.25">
      <c r="A3824" s="120">
        <v>44097</v>
      </c>
      <c r="B3824" s="121" t="s">
        <v>14</v>
      </c>
      <c r="C3824" s="102" t="s">
        <v>14</v>
      </c>
    </row>
    <row r="3825" spans="1:3" x14ac:dyDescent="0.25">
      <c r="A3825" s="120">
        <v>44098</v>
      </c>
      <c r="B3825" s="121" t="s">
        <v>14</v>
      </c>
      <c r="C3825" s="102" t="s">
        <v>14</v>
      </c>
    </row>
    <row r="3826" spans="1:3" x14ac:dyDescent="0.25">
      <c r="A3826" s="120">
        <v>44099</v>
      </c>
      <c r="B3826" s="121" t="s">
        <v>14</v>
      </c>
      <c r="C3826" s="102" t="s">
        <v>14</v>
      </c>
    </row>
    <row r="3827" spans="1:3" x14ac:dyDescent="0.25">
      <c r="A3827" s="120">
        <v>44101</v>
      </c>
      <c r="B3827" s="121" t="s">
        <v>14</v>
      </c>
      <c r="C3827" s="102" t="s">
        <v>14</v>
      </c>
    </row>
    <row r="3828" spans="1:3" x14ac:dyDescent="0.25">
      <c r="A3828" s="120">
        <v>44102</v>
      </c>
      <c r="B3828" s="121" t="s">
        <v>14</v>
      </c>
      <c r="C3828" s="102" t="s">
        <v>14</v>
      </c>
    </row>
    <row r="3829" spans="1:3" x14ac:dyDescent="0.25">
      <c r="A3829" s="120">
        <v>44103</v>
      </c>
      <c r="B3829" s="121" t="s">
        <v>14</v>
      </c>
      <c r="C3829" s="102" t="s">
        <v>14</v>
      </c>
    </row>
    <row r="3830" spans="1:3" x14ac:dyDescent="0.25">
      <c r="A3830" s="120">
        <v>44104</v>
      </c>
      <c r="B3830" s="121" t="s">
        <v>14</v>
      </c>
      <c r="C3830" s="102" t="s">
        <v>14</v>
      </c>
    </row>
    <row r="3831" spans="1:3" x14ac:dyDescent="0.25">
      <c r="A3831" s="120">
        <v>44105</v>
      </c>
      <c r="B3831" s="121" t="s">
        <v>14</v>
      </c>
      <c r="C3831" s="102" t="s">
        <v>14</v>
      </c>
    </row>
    <row r="3832" spans="1:3" x14ac:dyDescent="0.25">
      <c r="A3832" s="120">
        <v>44106</v>
      </c>
      <c r="B3832" s="121" t="s">
        <v>14</v>
      </c>
      <c r="C3832" s="102" t="s">
        <v>14</v>
      </c>
    </row>
    <row r="3833" spans="1:3" x14ac:dyDescent="0.25">
      <c r="A3833" s="120">
        <v>44109</v>
      </c>
      <c r="B3833" s="121" t="s">
        <v>14</v>
      </c>
      <c r="C3833" s="102" t="s">
        <v>14</v>
      </c>
    </row>
    <row r="3834" spans="1:3" x14ac:dyDescent="0.25">
      <c r="A3834" s="120">
        <v>44111</v>
      </c>
      <c r="B3834" s="121" t="s">
        <v>14</v>
      </c>
      <c r="C3834" s="102" t="s">
        <v>14</v>
      </c>
    </row>
    <row r="3835" spans="1:3" x14ac:dyDescent="0.25">
      <c r="A3835" s="120">
        <v>44112</v>
      </c>
      <c r="B3835" s="121" t="s">
        <v>14</v>
      </c>
      <c r="C3835" s="102" t="s">
        <v>14</v>
      </c>
    </row>
    <row r="3836" spans="1:3" x14ac:dyDescent="0.25">
      <c r="A3836" s="120">
        <v>44113</v>
      </c>
      <c r="B3836" s="121" t="s">
        <v>14</v>
      </c>
      <c r="C3836" s="102" t="s">
        <v>14</v>
      </c>
    </row>
    <row r="3837" spans="1:3" x14ac:dyDescent="0.25">
      <c r="A3837" s="120">
        <v>44114</v>
      </c>
      <c r="B3837" s="121" t="s">
        <v>14</v>
      </c>
      <c r="C3837" s="102" t="s">
        <v>14</v>
      </c>
    </row>
    <row r="3838" spans="1:3" x14ac:dyDescent="0.25">
      <c r="A3838" s="120">
        <v>44116</v>
      </c>
      <c r="B3838" s="121" t="s">
        <v>14</v>
      </c>
      <c r="C3838" s="102" t="s">
        <v>14</v>
      </c>
    </row>
    <row r="3839" spans="1:3" x14ac:dyDescent="0.25">
      <c r="A3839" s="120">
        <v>44117</v>
      </c>
      <c r="B3839" s="121" t="s">
        <v>14</v>
      </c>
      <c r="C3839" s="102" t="s">
        <v>14</v>
      </c>
    </row>
    <row r="3840" spans="1:3" x14ac:dyDescent="0.25">
      <c r="A3840" s="120">
        <v>44118</v>
      </c>
      <c r="B3840" s="121" t="s">
        <v>14</v>
      </c>
      <c r="C3840" s="102" t="s">
        <v>14</v>
      </c>
    </row>
    <row r="3841" spans="1:3" x14ac:dyDescent="0.25">
      <c r="A3841" s="120">
        <v>44119</v>
      </c>
      <c r="B3841" s="121" t="s">
        <v>14</v>
      </c>
      <c r="C3841" s="102" t="s">
        <v>14</v>
      </c>
    </row>
    <row r="3842" spans="1:3" x14ac:dyDescent="0.25">
      <c r="A3842" s="120">
        <v>44120</v>
      </c>
      <c r="B3842" s="121" t="s">
        <v>14</v>
      </c>
      <c r="C3842" s="102" t="s">
        <v>14</v>
      </c>
    </row>
    <row r="3843" spans="1:3" x14ac:dyDescent="0.25">
      <c r="A3843" s="120">
        <v>44122</v>
      </c>
      <c r="B3843" s="121" t="s">
        <v>14</v>
      </c>
      <c r="C3843" s="102" t="s">
        <v>14</v>
      </c>
    </row>
    <row r="3844" spans="1:3" x14ac:dyDescent="0.25">
      <c r="A3844" s="120">
        <v>44123</v>
      </c>
      <c r="B3844" s="121" t="s">
        <v>14</v>
      </c>
      <c r="C3844" s="102" t="s">
        <v>14</v>
      </c>
    </row>
    <row r="3845" spans="1:3" x14ac:dyDescent="0.25">
      <c r="A3845" s="120">
        <v>44124</v>
      </c>
      <c r="B3845" s="121" t="s">
        <v>14</v>
      </c>
      <c r="C3845" s="102" t="s">
        <v>14</v>
      </c>
    </row>
    <row r="3846" spans="1:3" x14ac:dyDescent="0.25">
      <c r="A3846" s="120">
        <v>44126</v>
      </c>
      <c r="B3846" s="121" t="s">
        <v>14</v>
      </c>
      <c r="C3846" s="102" t="s">
        <v>14</v>
      </c>
    </row>
    <row r="3847" spans="1:3" x14ac:dyDescent="0.25">
      <c r="A3847" s="120">
        <v>44130</v>
      </c>
      <c r="B3847" s="121" t="s">
        <v>14</v>
      </c>
      <c r="C3847" s="102" t="s">
        <v>14</v>
      </c>
    </row>
    <row r="3848" spans="1:3" x14ac:dyDescent="0.25">
      <c r="A3848" s="120">
        <v>44137</v>
      </c>
      <c r="B3848" s="121" t="s">
        <v>14</v>
      </c>
      <c r="C3848" s="102" t="s">
        <v>14</v>
      </c>
    </row>
    <row r="3849" spans="1:3" x14ac:dyDescent="0.25">
      <c r="A3849" s="120">
        <v>44151</v>
      </c>
      <c r="B3849" s="121" t="s">
        <v>14</v>
      </c>
      <c r="C3849" s="102" t="s">
        <v>14</v>
      </c>
    </row>
    <row r="3850" spans="1:3" x14ac:dyDescent="0.25">
      <c r="A3850" s="120">
        <v>44164</v>
      </c>
      <c r="B3850" s="121" t="s">
        <v>14</v>
      </c>
      <c r="C3850" s="102" t="s">
        <v>14</v>
      </c>
    </row>
    <row r="3851" spans="1:3" x14ac:dyDescent="0.25">
      <c r="A3851" s="120">
        <v>44171</v>
      </c>
      <c r="B3851" s="121" t="s">
        <v>14</v>
      </c>
      <c r="C3851" s="102" t="s">
        <v>14</v>
      </c>
    </row>
    <row r="3852" spans="1:3" x14ac:dyDescent="0.25">
      <c r="A3852" s="120">
        <v>44178</v>
      </c>
      <c r="B3852" s="121" t="s">
        <v>14</v>
      </c>
      <c r="C3852" s="102" t="s">
        <v>14</v>
      </c>
    </row>
    <row r="3853" spans="1:3" x14ac:dyDescent="0.25">
      <c r="A3853" s="120">
        <v>43903</v>
      </c>
      <c r="B3853" s="121" t="s">
        <v>20</v>
      </c>
      <c r="C3853" s="102" t="s">
        <v>20</v>
      </c>
    </row>
    <row r="3854" spans="1:3" x14ac:dyDescent="0.25">
      <c r="A3854" s="120">
        <v>43907</v>
      </c>
      <c r="B3854" s="121" t="s">
        <v>20</v>
      </c>
      <c r="C3854" s="102" t="s">
        <v>20</v>
      </c>
    </row>
    <row r="3855" spans="1:3" x14ac:dyDescent="0.25">
      <c r="A3855" s="120">
        <v>43910</v>
      </c>
      <c r="B3855" s="121" t="s">
        <v>20</v>
      </c>
      <c r="C3855" s="102" t="s">
        <v>20</v>
      </c>
    </row>
    <row r="3856" spans="1:3" x14ac:dyDescent="0.25">
      <c r="A3856" s="120">
        <v>43915</v>
      </c>
      <c r="B3856" s="121" t="s">
        <v>20</v>
      </c>
      <c r="C3856" s="102" t="s">
        <v>20</v>
      </c>
    </row>
    <row r="3857" spans="1:3" x14ac:dyDescent="0.25">
      <c r="A3857" s="120">
        <v>43916</v>
      </c>
      <c r="B3857" s="121" t="s">
        <v>20</v>
      </c>
      <c r="C3857" s="102" t="s">
        <v>20</v>
      </c>
    </row>
    <row r="3858" spans="1:3" x14ac:dyDescent="0.25">
      <c r="A3858" s="120">
        <v>43920</v>
      </c>
      <c r="B3858" s="121" t="s">
        <v>20</v>
      </c>
      <c r="C3858" s="102" t="s">
        <v>20</v>
      </c>
    </row>
    <row r="3859" spans="1:3" x14ac:dyDescent="0.25">
      <c r="A3859" s="120">
        <v>43923</v>
      </c>
      <c r="B3859" s="121" t="s">
        <v>20</v>
      </c>
      <c r="C3859" s="102" t="s">
        <v>20</v>
      </c>
    </row>
    <row r="3860" spans="1:3" x14ac:dyDescent="0.25">
      <c r="A3860" s="120">
        <v>43924</v>
      </c>
      <c r="B3860" s="121" t="s">
        <v>20</v>
      </c>
      <c r="C3860" s="102" t="s">
        <v>20</v>
      </c>
    </row>
    <row r="3861" spans="1:3" x14ac:dyDescent="0.25">
      <c r="A3861" s="120">
        <v>43926</v>
      </c>
      <c r="B3861" s="121" t="s">
        <v>20</v>
      </c>
      <c r="C3861" s="102" t="s">
        <v>20</v>
      </c>
    </row>
    <row r="3862" spans="1:3" x14ac:dyDescent="0.25">
      <c r="A3862" s="120">
        <v>43929</v>
      </c>
      <c r="B3862" s="121" t="s">
        <v>20</v>
      </c>
      <c r="C3862" s="102" t="s">
        <v>20</v>
      </c>
    </row>
    <row r="3863" spans="1:3" x14ac:dyDescent="0.25">
      <c r="A3863" s="120">
        <v>43930</v>
      </c>
      <c r="B3863" s="121" t="s">
        <v>20</v>
      </c>
      <c r="C3863" s="102" t="s">
        <v>20</v>
      </c>
    </row>
    <row r="3864" spans="1:3" x14ac:dyDescent="0.25">
      <c r="A3864" s="120">
        <v>43936</v>
      </c>
      <c r="B3864" s="121" t="s">
        <v>20</v>
      </c>
      <c r="C3864" s="102" t="s">
        <v>20</v>
      </c>
    </row>
    <row r="3865" spans="1:3" x14ac:dyDescent="0.25">
      <c r="A3865" s="120">
        <v>43948</v>
      </c>
      <c r="B3865" s="121" t="s">
        <v>20</v>
      </c>
      <c r="C3865" s="102" t="s">
        <v>20</v>
      </c>
    </row>
    <row r="3866" spans="1:3" x14ac:dyDescent="0.25">
      <c r="A3866" s="120">
        <v>43951</v>
      </c>
      <c r="B3866" s="121" t="s">
        <v>20</v>
      </c>
      <c r="C3866" s="102" t="s">
        <v>20</v>
      </c>
    </row>
    <row r="3867" spans="1:3" x14ac:dyDescent="0.25">
      <c r="A3867" s="120">
        <v>43953</v>
      </c>
      <c r="B3867" s="121" t="s">
        <v>20</v>
      </c>
      <c r="C3867" s="102" t="s">
        <v>20</v>
      </c>
    </row>
    <row r="3868" spans="1:3" x14ac:dyDescent="0.25">
      <c r="A3868" s="120">
        <v>43956</v>
      </c>
      <c r="B3868" s="121" t="s">
        <v>20</v>
      </c>
      <c r="C3868" s="102" t="s">
        <v>20</v>
      </c>
    </row>
    <row r="3869" spans="1:3" x14ac:dyDescent="0.25">
      <c r="A3869" s="120">
        <v>43979</v>
      </c>
      <c r="B3869" s="121" t="s">
        <v>20</v>
      </c>
      <c r="C3869" s="102" t="s">
        <v>20</v>
      </c>
    </row>
    <row r="3870" spans="1:3" x14ac:dyDescent="0.25">
      <c r="A3870" s="120">
        <v>43983</v>
      </c>
      <c r="B3870" s="121" t="s">
        <v>20</v>
      </c>
      <c r="C3870" s="102" t="s">
        <v>20</v>
      </c>
    </row>
    <row r="3871" spans="1:3" x14ac:dyDescent="0.25">
      <c r="A3871" s="120">
        <v>43985</v>
      </c>
      <c r="B3871" s="121" t="s">
        <v>20</v>
      </c>
      <c r="C3871" s="102" t="s">
        <v>20</v>
      </c>
    </row>
    <row r="3872" spans="1:3" x14ac:dyDescent="0.25">
      <c r="A3872" s="120">
        <v>43986</v>
      </c>
      <c r="B3872" s="121" t="s">
        <v>20</v>
      </c>
      <c r="C3872" s="102" t="s">
        <v>20</v>
      </c>
    </row>
    <row r="3873" spans="1:3" x14ac:dyDescent="0.25">
      <c r="A3873" s="120">
        <v>43987</v>
      </c>
      <c r="B3873" s="121" t="s">
        <v>20</v>
      </c>
      <c r="C3873" s="102" t="s">
        <v>20</v>
      </c>
    </row>
    <row r="3874" spans="1:3" x14ac:dyDescent="0.25">
      <c r="A3874" s="120">
        <v>43988</v>
      </c>
      <c r="B3874" s="121" t="s">
        <v>20</v>
      </c>
      <c r="C3874" s="102" t="s">
        <v>20</v>
      </c>
    </row>
    <row r="3875" spans="1:3" x14ac:dyDescent="0.25">
      <c r="A3875" s="120">
        <v>43989</v>
      </c>
      <c r="B3875" s="121" t="s">
        <v>20</v>
      </c>
      <c r="C3875" s="102" t="s">
        <v>20</v>
      </c>
    </row>
    <row r="3876" spans="1:3" x14ac:dyDescent="0.25">
      <c r="A3876" s="120">
        <v>43990</v>
      </c>
      <c r="B3876" s="121" t="s">
        <v>20</v>
      </c>
      <c r="C3876" s="102" t="s">
        <v>20</v>
      </c>
    </row>
    <row r="3877" spans="1:3" x14ac:dyDescent="0.25">
      <c r="A3877" s="120">
        <v>43991</v>
      </c>
      <c r="B3877" s="121" t="s">
        <v>20</v>
      </c>
      <c r="C3877" s="102" t="s">
        <v>20</v>
      </c>
    </row>
    <row r="3878" spans="1:3" x14ac:dyDescent="0.25">
      <c r="A3878" s="120">
        <v>43992</v>
      </c>
      <c r="B3878" s="121" t="s">
        <v>20</v>
      </c>
      <c r="C3878" s="102" t="s">
        <v>20</v>
      </c>
    </row>
    <row r="3879" spans="1:3" x14ac:dyDescent="0.25">
      <c r="A3879" s="120">
        <v>43993</v>
      </c>
      <c r="B3879" s="121" t="s">
        <v>20</v>
      </c>
      <c r="C3879" s="102" t="s">
        <v>20</v>
      </c>
    </row>
    <row r="3880" spans="1:3" x14ac:dyDescent="0.25">
      <c r="A3880" s="120">
        <v>43994</v>
      </c>
      <c r="B3880" s="121" t="s">
        <v>20</v>
      </c>
      <c r="C3880" s="102" t="s">
        <v>20</v>
      </c>
    </row>
    <row r="3881" spans="1:3" x14ac:dyDescent="0.25">
      <c r="A3881" s="120">
        <v>43996</v>
      </c>
      <c r="B3881" s="121" t="s">
        <v>20</v>
      </c>
      <c r="C3881" s="102" t="s">
        <v>20</v>
      </c>
    </row>
    <row r="3882" spans="1:3" x14ac:dyDescent="0.25">
      <c r="A3882" s="120">
        <v>43998</v>
      </c>
      <c r="B3882" s="121" t="s">
        <v>20</v>
      </c>
      <c r="C3882" s="102" t="s">
        <v>20</v>
      </c>
    </row>
    <row r="3883" spans="1:3" x14ac:dyDescent="0.25">
      <c r="A3883" s="120">
        <v>43999</v>
      </c>
      <c r="B3883" s="121" t="s">
        <v>20</v>
      </c>
      <c r="C3883" s="102" t="s">
        <v>20</v>
      </c>
    </row>
    <row r="3884" spans="1:3" x14ac:dyDescent="0.25">
      <c r="A3884" s="120">
        <v>44000</v>
      </c>
      <c r="B3884" s="121" t="s">
        <v>20</v>
      </c>
      <c r="C3884" s="102" t="s">
        <v>20</v>
      </c>
    </row>
    <row r="3885" spans="1:3" x14ac:dyDescent="0.25">
      <c r="A3885" s="120">
        <v>44001</v>
      </c>
      <c r="B3885" s="121" t="s">
        <v>20</v>
      </c>
      <c r="C3885" s="102" t="s">
        <v>20</v>
      </c>
    </row>
    <row r="3886" spans="1:3" x14ac:dyDescent="0.25">
      <c r="A3886" s="120">
        <v>44002</v>
      </c>
      <c r="B3886" s="121" t="s">
        <v>20</v>
      </c>
      <c r="C3886" s="102" t="s">
        <v>20</v>
      </c>
    </row>
    <row r="3887" spans="1:3" x14ac:dyDescent="0.25">
      <c r="A3887" s="120">
        <v>44003</v>
      </c>
      <c r="B3887" s="121" t="s">
        <v>20</v>
      </c>
      <c r="C3887" s="102" t="s">
        <v>20</v>
      </c>
    </row>
    <row r="3888" spans="1:3" x14ac:dyDescent="0.25">
      <c r="A3888" s="120">
        <v>44004</v>
      </c>
      <c r="B3888" s="121" t="s">
        <v>20</v>
      </c>
      <c r="C3888" s="102" t="s">
        <v>20</v>
      </c>
    </row>
    <row r="3889" spans="1:3" x14ac:dyDescent="0.25">
      <c r="A3889" s="120">
        <v>44005</v>
      </c>
      <c r="B3889" s="121" t="s">
        <v>20</v>
      </c>
      <c r="C3889" s="102" t="s">
        <v>20</v>
      </c>
    </row>
    <row r="3890" spans="1:3" x14ac:dyDescent="0.25">
      <c r="A3890" s="120">
        <v>44006</v>
      </c>
      <c r="B3890" s="121" t="s">
        <v>20</v>
      </c>
      <c r="C3890" s="102" t="s">
        <v>20</v>
      </c>
    </row>
    <row r="3891" spans="1:3" x14ac:dyDescent="0.25">
      <c r="A3891" s="120">
        <v>44007</v>
      </c>
      <c r="B3891" s="121" t="s">
        <v>20</v>
      </c>
      <c r="C3891" s="102" t="s">
        <v>20</v>
      </c>
    </row>
    <row r="3892" spans="1:3" x14ac:dyDescent="0.25">
      <c r="A3892" s="120">
        <v>44008</v>
      </c>
      <c r="B3892" s="121" t="s">
        <v>20</v>
      </c>
      <c r="C3892" s="102" t="s">
        <v>20</v>
      </c>
    </row>
    <row r="3893" spans="1:3" x14ac:dyDescent="0.25">
      <c r="A3893" s="120">
        <v>44009</v>
      </c>
      <c r="B3893" s="121" t="s">
        <v>20</v>
      </c>
      <c r="C3893" s="102" t="s">
        <v>20</v>
      </c>
    </row>
    <row r="3894" spans="1:3" x14ac:dyDescent="0.25">
      <c r="A3894" s="120">
        <v>44010</v>
      </c>
      <c r="B3894" s="121" t="s">
        <v>20</v>
      </c>
      <c r="C3894" s="102" t="s">
        <v>20</v>
      </c>
    </row>
    <row r="3895" spans="1:3" x14ac:dyDescent="0.25">
      <c r="A3895" s="120">
        <v>44011</v>
      </c>
      <c r="B3895" s="121" t="s">
        <v>20</v>
      </c>
      <c r="C3895" s="102" t="s">
        <v>20</v>
      </c>
    </row>
    <row r="3896" spans="1:3" x14ac:dyDescent="0.25">
      <c r="A3896" s="120">
        <v>44012</v>
      </c>
      <c r="B3896" s="121" t="s">
        <v>20</v>
      </c>
      <c r="C3896" s="102" t="s">
        <v>20</v>
      </c>
    </row>
    <row r="3897" spans="1:3" x14ac:dyDescent="0.25">
      <c r="A3897" s="120">
        <v>44013</v>
      </c>
      <c r="B3897" s="121" t="s">
        <v>20</v>
      </c>
      <c r="C3897" s="102" t="s">
        <v>20</v>
      </c>
    </row>
    <row r="3898" spans="1:3" x14ac:dyDescent="0.25">
      <c r="A3898" s="120">
        <v>44014</v>
      </c>
      <c r="B3898" s="121" t="s">
        <v>20</v>
      </c>
      <c r="C3898" s="102" t="s">
        <v>20</v>
      </c>
    </row>
    <row r="3899" spans="1:3" x14ac:dyDescent="0.25">
      <c r="A3899" s="120">
        <v>44015</v>
      </c>
      <c r="B3899" s="121" t="s">
        <v>20</v>
      </c>
      <c r="C3899" s="102" t="s">
        <v>20</v>
      </c>
    </row>
    <row r="3900" spans="1:3" x14ac:dyDescent="0.25">
      <c r="A3900" s="120">
        <v>44016</v>
      </c>
      <c r="B3900" s="121" t="s">
        <v>20</v>
      </c>
      <c r="C3900" s="102" t="s">
        <v>20</v>
      </c>
    </row>
    <row r="3901" spans="1:3" x14ac:dyDescent="0.25">
      <c r="A3901" s="120">
        <v>44017</v>
      </c>
      <c r="B3901" s="121" t="s">
        <v>20</v>
      </c>
      <c r="C3901" s="102" t="s">
        <v>20</v>
      </c>
    </row>
    <row r="3902" spans="1:3" x14ac:dyDescent="0.25">
      <c r="A3902" s="120">
        <v>44018</v>
      </c>
      <c r="B3902" s="121" t="s">
        <v>20</v>
      </c>
      <c r="C3902" s="102" t="s">
        <v>20</v>
      </c>
    </row>
    <row r="3903" spans="1:3" x14ac:dyDescent="0.25">
      <c r="A3903" s="120">
        <v>44019</v>
      </c>
      <c r="B3903" s="121" t="s">
        <v>20</v>
      </c>
      <c r="C3903" s="102" t="s">
        <v>20</v>
      </c>
    </row>
    <row r="3904" spans="1:3" x14ac:dyDescent="0.25">
      <c r="A3904" s="120">
        <v>44020</v>
      </c>
      <c r="B3904" s="121" t="s">
        <v>20</v>
      </c>
      <c r="C3904" s="102" t="s">
        <v>20</v>
      </c>
    </row>
    <row r="3905" spans="1:3" x14ac:dyDescent="0.25">
      <c r="A3905" s="120">
        <v>44021</v>
      </c>
      <c r="B3905" s="121" t="s">
        <v>20</v>
      </c>
      <c r="C3905" s="102" t="s">
        <v>20</v>
      </c>
    </row>
    <row r="3906" spans="1:3" x14ac:dyDescent="0.25">
      <c r="A3906" s="120">
        <v>44022</v>
      </c>
      <c r="B3906" s="121" t="s">
        <v>20</v>
      </c>
      <c r="C3906" s="102" t="s">
        <v>20</v>
      </c>
    </row>
    <row r="3907" spans="1:3" x14ac:dyDescent="0.25">
      <c r="A3907" s="120">
        <v>44023</v>
      </c>
      <c r="B3907" s="121" t="s">
        <v>20</v>
      </c>
      <c r="C3907" s="102" t="s">
        <v>20</v>
      </c>
    </row>
    <row r="3908" spans="1:3" x14ac:dyDescent="0.25">
      <c r="A3908" s="120">
        <v>44024</v>
      </c>
      <c r="B3908" s="121" t="s">
        <v>20</v>
      </c>
      <c r="C3908" s="102" t="s">
        <v>20</v>
      </c>
    </row>
    <row r="3909" spans="1:3" x14ac:dyDescent="0.25">
      <c r="A3909" s="120">
        <v>44025</v>
      </c>
      <c r="B3909" s="121" t="s">
        <v>20</v>
      </c>
      <c r="C3909" s="102" t="s">
        <v>20</v>
      </c>
    </row>
    <row r="3910" spans="1:3" x14ac:dyDescent="0.25">
      <c r="A3910" s="120">
        <v>44027</v>
      </c>
      <c r="B3910" s="121" t="s">
        <v>20</v>
      </c>
      <c r="C3910" s="102" t="s">
        <v>20</v>
      </c>
    </row>
    <row r="3911" spans="1:3" x14ac:dyDescent="0.25">
      <c r="A3911" s="120">
        <v>44028</v>
      </c>
      <c r="B3911" s="121" t="s">
        <v>20</v>
      </c>
      <c r="C3911" s="102" t="s">
        <v>20</v>
      </c>
    </row>
    <row r="3912" spans="1:3" x14ac:dyDescent="0.25">
      <c r="A3912" s="120">
        <v>44029</v>
      </c>
      <c r="B3912" s="121" t="s">
        <v>20</v>
      </c>
      <c r="C3912" s="102" t="s">
        <v>20</v>
      </c>
    </row>
    <row r="3913" spans="1:3" x14ac:dyDescent="0.25">
      <c r="A3913" s="120">
        <v>44030</v>
      </c>
      <c r="B3913" s="121" t="s">
        <v>20</v>
      </c>
      <c r="C3913" s="102" t="s">
        <v>20</v>
      </c>
    </row>
    <row r="3914" spans="1:3" x14ac:dyDescent="0.25">
      <c r="A3914" s="120">
        <v>44031</v>
      </c>
      <c r="B3914" s="121" t="s">
        <v>20</v>
      </c>
      <c r="C3914" s="102" t="s">
        <v>20</v>
      </c>
    </row>
    <row r="3915" spans="1:3" x14ac:dyDescent="0.25">
      <c r="A3915" s="120">
        <v>44032</v>
      </c>
      <c r="B3915" s="121" t="s">
        <v>20</v>
      </c>
      <c r="C3915" s="102" t="s">
        <v>20</v>
      </c>
    </row>
    <row r="3916" spans="1:3" x14ac:dyDescent="0.25">
      <c r="A3916" s="120">
        <v>44034</v>
      </c>
      <c r="B3916" s="121" t="s">
        <v>20</v>
      </c>
      <c r="C3916" s="102" t="s">
        <v>20</v>
      </c>
    </row>
    <row r="3917" spans="1:3" x14ac:dyDescent="0.25">
      <c r="A3917" s="120">
        <v>44036</v>
      </c>
      <c r="B3917" s="121" t="s">
        <v>20</v>
      </c>
      <c r="C3917" s="102" t="s">
        <v>20</v>
      </c>
    </row>
    <row r="3918" spans="1:3" x14ac:dyDescent="0.25">
      <c r="A3918" s="120">
        <v>44037</v>
      </c>
      <c r="B3918" s="121" t="s">
        <v>20</v>
      </c>
      <c r="C3918" s="102" t="s">
        <v>20</v>
      </c>
    </row>
    <row r="3919" spans="1:3" x14ac:dyDescent="0.25">
      <c r="A3919" s="120">
        <v>44038</v>
      </c>
      <c r="B3919" s="121" t="s">
        <v>20</v>
      </c>
      <c r="C3919" s="102" t="s">
        <v>20</v>
      </c>
    </row>
    <row r="3920" spans="1:3" x14ac:dyDescent="0.25">
      <c r="A3920" s="120">
        <v>44039</v>
      </c>
      <c r="B3920" s="121" t="s">
        <v>20</v>
      </c>
      <c r="C3920" s="102" t="s">
        <v>20</v>
      </c>
    </row>
    <row r="3921" spans="1:3" x14ac:dyDescent="0.25">
      <c r="A3921" s="120">
        <v>44040</v>
      </c>
      <c r="B3921" s="121" t="s">
        <v>20</v>
      </c>
      <c r="C3921" s="102" t="s">
        <v>20</v>
      </c>
    </row>
    <row r="3922" spans="1:3" x14ac:dyDescent="0.25">
      <c r="A3922" s="120">
        <v>44041</v>
      </c>
      <c r="B3922" s="121" t="s">
        <v>20</v>
      </c>
      <c r="C3922" s="102" t="s">
        <v>20</v>
      </c>
    </row>
    <row r="3923" spans="1:3" x14ac:dyDescent="0.25">
      <c r="A3923" s="120">
        <v>44042</v>
      </c>
      <c r="B3923" s="121" t="s">
        <v>20</v>
      </c>
      <c r="C3923" s="102" t="s">
        <v>20</v>
      </c>
    </row>
    <row r="3924" spans="1:3" x14ac:dyDescent="0.25">
      <c r="A3924" s="120">
        <v>44043</v>
      </c>
      <c r="B3924" s="121" t="s">
        <v>20</v>
      </c>
      <c r="C3924" s="102" t="s">
        <v>20</v>
      </c>
    </row>
    <row r="3925" spans="1:3" x14ac:dyDescent="0.25">
      <c r="A3925" s="120">
        <v>44045</v>
      </c>
      <c r="B3925" s="121" t="s">
        <v>20</v>
      </c>
      <c r="C3925" s="102" t="s">
        <v>20</v>
      </c>
    </row>
    <row r="3926" spans="1:3" x14ac:dyDescent="0.25">
      <c r="A3926" s="120">
        <v>44046</v>
      </c>
      <c r="B3926" s="121" t="s">
        <v>20</v>
      </c>
      <c r="C3926" s="102" t="s">
        <v>20</v>
      </c>
    </row>
    <row r="3927" spans="1:3" x14ac:dyDescent="0.25">
      <c r="A3927" s="120">
        <v>44047</v>
      </c>
      <c r="B3927" s="121" t="s">
        <v>20</v>
      </c>
      <c r="C3927" s="102" t="s">
        <v>20</v>
      </c>
    </row>
    <row r="3928" spans="1:3" x14ac:dyDescent="0.25">
      <c r="A3928" s="120">
        <v>44051</v>
      </c>
      <c r="B3928" s="121" t="s">
        <v>20</v>
      </c>
      <c r="C3928" s="102" t="s">
        <v>20</v>
      </c>
    </row>
    <row r="3929" spans="1:3" x14ac:dyDescent="0.25">
      <c r="A3929" s="120">
        <v>44052</v>
      </c>
      <c r="B3929" s="121" t="s">
        <v>20</v>
      </c>
      <c r="C3929" s="102" t="s">
        <v>20</v>
      </c>
    </row>
    <row r="3930" spans="1:3" x14ac:dyDescent="0.25">
      <c r="A3930" s="120">
        <v>44053</v>
      </c>
      <c r="B3930" s="121" t="s">
        <v>20</v>
      </c>
      <c r="C3930" s="102" t="s">
        <v>20</v>
      </c>
    </row>
    <row r="3931" spans="1:3" x14ac:dyDescent="0.25">
      <c r="A3931" s="120">
        <v>44055</v>
      </c>
      <c r="B3931" s="121" t="s">
        <v>20</v>
      </c>
      <c r="C3931" s="102" t="s">
        <v>20</v>
      </c>
    </row>
    <row r="3932" spans="1:3" x14ac:dyDescent="0.25">
      <c r="A3932" s="120">
        <v>44061</v>
      </c>
      <c r="B3932" s="121" t="s">
        <v>20</v>
      </c>
      <c r="C3932" s="102" t="s">
        <v>20</v>
      </c>
    </row>
    <row r="3933" spans="1:3" x14ac:dyDescent="0.25">
      <c r="A3933" s="120">
        <v>44062</v>
      </c>
      <c r="B3933" s="121" t="s">
        <v>20</v>
      </c>
      <c r="C3933" s="102" t="s">
        <v>20</v>
      </c>
    </row>
    <row r="3934" spans="1:3" x14ac:dyDescent="0.25">
      <c r="A3934" s="120">
        <v>44065</v>
      </c>
      <c r="B3934" s="121" t="s">
        <v>20</v>
      </c>
      <c r="C3934" s="102" t="s">
        <v>20</v>
      </c>
    </row>
    <row r="3935" spans="1:3" x14ac:dyDescent="0.25">
      <c r="A3935" s="120">
        <v>44068</v>
      </c>
      <c r="B3935" s="121" t="s">
        <v>20</v>
      </c>
      <c r="C3935" s="102" t="s">
        <v>20</v>
      </c>
    </row>
    <row r="3936" spans="1:3" x14ac:dyDescent="0.25">
      <c r="A3936" s="120">
        <v>44070</v>
      </c>
      <c r="B3936" s="121" t="s">
        <v>20</v>
      </c>
      <c r="C3936" s="102" t="s">
        <v>20</v>
      </c>
    </row>
    <row r="3937" spans="1:3" x14ac:dyDescent="0.25">
      <c r="A3937" s="120">
        <v>44071</v>
      </c>
      <c r="B3937" s="121" t="s">
        <v>20</v>
      </c>
      <c r="C3937" s="102" t="s">
        <v>20</v>
      </c>
    </row>
    <row r="3938" spans="1:3" x14ac:dyDescent="0.25">
      <c r="A3938" s="120">
        <v>44072</v>
      </c>
      <c r="B3938" s="121" t="s">
        <v>20</v>
      </c>
      <c r="C3938" s="102" t="s">
        <v>20</v>
      </c>
    </row>
    <row r="3939" spans="1:3" x14ac:dyDescent="0.25">
      <c r="A3939" s="120">
        <v>44073</v>
      </c>
      <c r="B3939" s="121" t="s">
        <v>20</v>
      </c>
      <c r="C3939" s="102" t="s">
        <v>20</v>
      </c>
    </row>
    <row r="3940" spans="1:3" x14ac:dyDescent="0.25">
      <c r="A3940" s="120">
        <v>44077</v>
      </c>
      <c r="B3940" s="121" t="s">
        <v>20</v>
      </c>
      <c r="C3940" s="102" t="s">
        <v>20</v>
      </c>
    </row>
    <row r="3941" spans="1:3" x14ac:dyDescent="0.25">
      <c r="A3941" s="120">
        <v>44078</v>
      </c>
      <c r="B3941" s="121" t="s">
        <v>20</v>
      </c>
      <c r="C3941" s="102" t="s">
        <v>20</v>
      </c>
    </row>
    <row r="3942" spans="1:3" x14ac:dyDescent="0.25">
      <c r="A3942" s="120">
        <v>44081</v>
      </c>
      <c r="B3942" s="121" t="s">
        <v>20</v>
      </c>
      <c r="C3942" s="102" t="s">
        <v>20</v>
      </c>
    </row>
    <row r="3943" spans="1:3" x14ac:dyDescent="0.25">
      <c r="A3943" s="120">
        <v>44084</v>
      </c>
      <c r="B3943" s="121" t="s">
        <v>20</v>
      </c>
      <c r="C3943" s="102" t="s">
        <v>20</v>
      </c>
    </row>
    <row r="3944" spans="1:3" x14ac:dyDescent="0.25">
      <c r="A3944" s="120">
        <v>44088</v>
      </c>
      <c r="B3944" s="121" t="s">
        <v>20</v>
      </c>
      <c r="C3944" s="102" t="s">
        <v>20</v>
      </c>
    </row>
    <row r="3945" spans="1:3" x14ac:dyDescent="0.25">
      <c r="A3945" s="120">
        <v>44091</v>
      </c>
      <c r="B3945" s="121" t="s">
        <v>20</v>
      </c>
      <c r="C3945" s="102" t="s">
        <v>20</v>
      </c>
    </row>
    <row r="3946" spans="1:3" x14ac:dyDescent="0.25">
      <c r="A3946" s="120">
        <v>44092</v>
      </c>
      <c r="B3946" s="121" t="s">
        <v>20</v>
      </c>
      <c r="C3946" s="102" t="s">
        <v>20</v>
      </c>
    </row>
    <row r="3947" spans="1:3" x14ac:dyDescent="0.25">
      <c r="A3947" s="120">
        <v>44098</v>
      </c>
      <c r="B3947" s="121" t="s">
        <v>20</v>
      </c>
      <c r="C3947" s="102" t="s">
        <v>20</v>
      </c>
    </row>
    <row r="3948" spans="1:3" x14ac:dyDescent="0.25">
      <c r="A3948" s="120">
        <v>44103</v>
      </c>
      <c r="B3948" s="121" t="s">
        <v>20</v>
      </c>
      <c r="C3948" s="102" t="s">
        <v>20</v>
      </c>
    </row>
    <row r="3949" spans="1:3" x14ac:dyDescent="0.25">
      <c r="A3949" s="120">
        <v>44105</v>
      </c>
      <c r="B3949" s="121" t="s">
        <v>20</v>
      </c>
      <c r="C3949" s="102" t="s">
        <v>20</v>
      </c>
    </row>
    <row r="3950" spans="1:3" x14ac:dyDescent="0.25">
      <c r="A3950" s="120">
        <v>44164</v>
      </c>
      <c r="B3950" s="121" t="s">
        <v>20</v>
      </c>
      <c r="C3950" s="102" t="s">
        <v>20</v>
      </c>
    </row>
    <row r="3951" spans="1:3" x14ac:dyDescent="0.25">
      <c r="A3951" s="120">
        <v>44171</v>
      </c>
      <c r="B3951" s="121" t="s">
        <v>20</v>
      </c>
      <c r="C3951" s="102" t="s">
        <v>20</v>
      </c>
    </row>
    <row r="3952" spans="1:3" x14ac:dyDescent="0.25">
      <c r="A3952" s="120">
        <v>44178</v>
      </c>
      <c r="B3952" s="121" t="s">
        <v>20</v>
      </c>
      <c r="C3952" s="102" t="s">
        <v>20</v>
      </c>
    </row>
    <row r="3953" spans="1:3" x14ac:dyDescent="0.25">
      <c r="A3953" s="120">
        <v>43903</v>
      </c>
      <c r="B3953" s="121" t="s">
        <v>13</v>
      </c>
      <c r="C3953" s="102" t="s">
        <v>13</v>
      </c>
    </row>
    <row r="3954" spans="1:3" x14ac:dyDescent="0.25">
      <c r="A3954" s="120">
        <v>43907</v>
      </c>
      <c r="B3954" s="121" t="s">
        <v>13</v>
      </c>
      <c r="C3954" s="102" t="s">
        <v>13</v>
      </c>
    </row>
    <row r="3955" spans="1:3" x14ac:dyDescent="0.25">
      <c r="A3955" s="120">
        <v>43910</v>
      </c>
      <c r="B3955" s="121" t="s">
        <v>13</v>
      </c>
      <c r="C3955" s="102" t="s">
        <v>13</v>
      </c>
    </row>
    <row r="3956" spans="1:3" x14ac:dyDescent="0.25">
      <c r="A3956" s="120">
        <v>43915</v>
      </c>
      <c r="B3956" s="121" t="s">
        <v>13</v>
      </c>
      <c r="C3956" s="102" t="s">
        <v>13</v>
      </c>
    </row>
    <row r="3957" spans="1:3" x14ac:dyDescent="0.25">
      <c r="A3957" s="120">
        <v>43920</v>
      </c>
      <c r="B3957" s="121" t="s">
        <v>13</v>
      </c>
      <c r="C3957" s="102" t="s">
        <v>13</v>
      </c>
    </row>
    <row r="3958" spans="1:3" x14ac:dyDescent="0.25">
      <c r="A3958" s="120">
        <v>43923</v>
      </c>
      <c r="B3958" s="121" t="s">
        <v>13</v>
      </c>
      <c r="C3958" s="102" t="s">
        <v>13</v>
      </c>
    </row>
    <row r="3959" spans="1:3" x14ac:dyDescent="0.25">
      <c r="A3959" s="120">
        <v>43924</v>
      </c>
      <c r="B3959" s="121" t="s">
        <v>13</v>
      </c>
      <c r="C3959" s="102" t="s">
        <v>13</v>
      </c>
    </row>
    <row r="3960" spans="1:3" x14ac:dyDescent="0.25">
      <c r="A3960" s="120">
        <v>43926</v>
      </c>
      <c r="B3960" s="121" t="s">
        <v>13</v>
      </c>
      <c r="C3960" s="102" t="s">
        <v>13</v>
      </c>
    </row>
    <row r="3961" spans="1:3" x14ac:dyDescent="0.25">
      <c r="A3961" s="120">
        <v>43930</v>
      </c>
      <c r="B3961" s="121" t="s">
        <v>13</v>
      </c>
      <c r="C3961" s="102" t="s">
        <v>13</v>
      </c>
    </row>
    <row r="3962" spans="1:3" x14ac:dyDescent="0.25">
      <c r="A3962" s="120">
        <v>43936</v>
      </c>
      <c r="B3962" s="121" t="s">
        <v>13</v>
      </c>
      <c r="C3962" s="102" t="s">
        <v>13</v>
      </c>
    </row>
    <row r="3963" spans="1:3" x14ac:dyDescent="0.25">
      <c r="A3963" s="120">
        <v>43948</v>
      </c>
      <c r="B3963" s="121" t="s">
        <v>13</v>
      </c>
      <c r="C3963" s="102" t="s">
        <v>13</v>
      </c>
    </row>
    <row r="3964" spans="1:3" x14ac:dyDescent="0.25">
      <c r="A3964" s="120">
        <v>43951</v>
      </c>
      <c r="B3964" s="121" t="s">
        <v>13</v>
      </c>
      <c r="C3964" s="102" t="s">
        <v>13</v>
      </c>
    </row>
    <row r="3965" spans="1:3" x14ac:dyDescent="0.25">
      <c r="A3965" s="120">
        <v>43953</v>
      </c>
      <c r="B3965" s="121" t="s">
        <v>13</v>
      </c>
      <c r="C3965" s="102" t="s">
        <v>13</v>
      </c>
    </row>
    <row r="3966" spans="1:3" x14ac:dyDescent="0.25">
      <c r="A3966" s="120">
        <v>43956</v>
      </c>
      <c r="B3966" s="121" t="s">
        <v>13</v>
      </c>
      <c r="C3966" s="102" t="s">
        <v>13</v>
      </c>
    </row>
    <row r="3967" spans="1:3" x14ac:dyDescent="0.25">
      <c r="A3967" s="120">
        <v>43963</v>
      </c>
      <c r="B3967" s="121" t="s">
        <v>13</v>
      </c>
      <c r="C3967" s="102" t="s">
        <v>13</v>
      </c>
    </row>
    <row r="3968" spans="1:3" x14ac:dyDescent="0.25">
      <c r="A3968" s="120">
        <v>43979</v>
      </c>
      <c r="B3968" s="121" t="s">
        <v>13</v>
      </c>
      <c r="C3968" s="102" t="s">
        <v>13</v>
      </c>
    </row>
    <row r="3969" spans="1:3" x14ac:dyDescent="0.25">
      <c r="A3969" s="120">
        <v>43981</v>
      </c>
      <c r="B3969" s="121" t="s">
        <v>13</v>
      </c>
      <c r="C3969" s="102" t="s">
        <v>13</v>
      </c>
    </row>
    <row r="3970" spans="1:3" x14ac:dyDescent="0.25">
      <c r="A3970" s="120">
        <v>43983</v>
      </c>
      <c r="B3970" s="121" t="s">
        <v>13</v>
      </c>
      <c r="C3970" s="102" t="s">
        <v>13</v>
      </c>
    </row>
    <row r="3971" spans="1:3" x14ac:dyDescent="0.25">
      <c r="A3971" s="120">
        <v>43985</v>
      </c>
      <c r="B3971" s="121" t="s">
        <v>13</v>
      </c>
      <c r="C3971" s="102" t="s">
        <v>13</v>
      </c>
    </row>
    <row r="3972" spans="1:3" x14ac:dyDescent="0.25">
      <c r="A3972" s="120">
        <v>43986</v>
      </c>
      <c r="B3972" s="121" t="s">
        <v>13</v>
      </c>
      <c r="C3972" s="102" t="s">
        <v>13</v>
      </c>
    </row>
    <row r="3973" spans="1:3" x14ac:dyDescent="0.25">
      <c r="A3973" s="120">
        <v>43987</v>
      </c>
      <c r="B3973" s="121" t="s">
        <v>13</v>
      </c>
      <c r="C3973" s="102" t="s">
        <v>13</v>
      </c>
    </row>
    <row r="3974" spans="1:3" x14ac:dyDescent="0.25">
      <c r="A3974" s="120">
        <v>43988</v>
      </c>
      <c r="B3974" s="121" t="s">
        <v>13</v>
      </c>
      <c r="C3974" s="102" t="s">
        <v>13</v>
      </c>
    </row>
    <row r="3975" spans="1:3" x14ac:dyDescent="0.25">
      <c r="A3975" s="120">
        <v>43989</v>
      </c>
      <c r="B3975" s="121" t="s">
        <v>13</v>
      </c>
      <c r="C3975" s="102" t="s">
        <v>13</v>
      </c>
    </row>
    <row r="3976" spans="1:3" x14ac:dyDescent="0.25">
      <c r="A3976" s="120">
        <v>43990</v>
      </c>
      <c r="B3976" s="121" t="s">
        <v>13</v>
      </c>
      <c r="C3976" s="102" t="s">
        <v>13</v>
      </c>
    </row>
    <row r="3977" spans="1:3" x14ac:dyDescent="0.25">
      <c r="A3977" s="120">
        <v>43991</v>
      </c>
      <c r="B3977" s="121" t="s">
        <v>13</v>
      </c>
      <c r="C3977" s="102" t="s">
        <v>13</v>
      </c>
    </row>
    <row r="3978" spans="1:3" x14ac:dyDescent="0.25">
      <c r="A3978" s="120">
        <v>43992</v>
      </c>
      <c r="B3978" s="121" t="s">
        <v>13</v>
      </c>
      <c r="C3978" s="102" t="s">
        <v>13</v>
      </c>
    </row>
    <row r="3979" spans="1:3" x14ac:dyDescent="0.25">
      <c r="A3979" s="120">
        <v>43993</v>
      </c>
      <c r="B3979" s="121" t="s">
        <v>13</v>
      </c>
      <c r="C3979" s="102" t="s">
        <v>13</v>
      </c>
    </row>
    <row r="3980" spans="1:3" x14ac:dyDescent="0.25">
      <c r="A3980" s="120">
        <v>43994</v>
      </c>
      <c r="B3980" s="121" t="s">
        <v>13</v>
      </c>
      <c r="C3980" s="102" t="s">
        <v>13</v>
      </c>
    </row>
    <row r="3981" spans="1:3" x14ac:dyDescent="0.25">
      <c r="A3981" s="120">
        <v>43995</v>
      </c>
      <c r="B3981" s="121" t="s">
        <v>13</v>
      </c>
      <c r="C3981" s="102" t="s">
        <v>13</v>
      </c>
    </row>
    <row r="3982" spans="1:3" x14ac:dyDescent="0.25">
      <c r="A3982" s="120">
        <v>43996</v>
      </c>
      <c r="B3982" s="121" t="s">
        <v>13</v>
      </c>
      <c r="C3982" s="102" t="s">
        <v>13</v>
      </c>
    </row>
    <row r="3983" spans="1:3" x14ac:dyDescent="0.25">
      <c r="A3983" s="120">
        <v>43998</v>
      </c>
      <c r="B3983" s="121" t="s">
        <v>13</v>
      </c>
      <c r="C3983" s="102" t="s">
        <v>13</v>
      </c>
    </row>
    <row r="3984" spans="1:3" x14ac:dyDescent="0.25">
      <c r="A3984" s="120">
        <v>43999</v>
      </c>
      <c r="B3984" s="121" t="s">
        <v>13</v>
      </c>
      <c r="C3984" s="102" t="s">
        <v>13</v>
      </c>
    </row>
    <row r="3985" spans="1:3" x14ac:dyDescent="0.25">
      <c r="A3985" s="120">
        <v>44000</v>
      </c>
      <c r="B3985" s="121" t="s">
        <v>13</v>
      </c>
      <c r="C3985" s="102" t="s">
        <v>13</v>
      </c>
    </row>
    <row r="3986" spans="1:3" x14ac:dyDescent="0.25">
      <c r="A3986" s="120">
        <v>44001</v>
      </c>
      <c r="B3986" s="121" t="s">
        <v>13</v>
      </c>
      <c r="C3986" s="102" t="s">
        <v>13</v>
      </c>
    </row>
    <row r="3987" spans="1:3" x14ac:dyDescent="0.25">
      <c r="A3987" s="120">
        <v>44002</v>
      </c>
      <c r="B3987" s="121" t="s">
        <v>13</v>
      </c>
      <c r="C3987" s="102" t="s">
        <v>13</v>
      </c>
    </row>
    <row r="3988" spans="1:3" x14ac:dyDescent="0.25">
      <c r="A3988" s="120">
        <v>44003</v>
      </c>
      <c r="B3988" s="121" t="s">
        <v>13</v>
      </c>
      <c r="C3988" s="102" t="s">
        <v>13</v>
      </c>
    </row>
    <row r="3989" spans="1:3" x14ac:dyDescent="0.25">
      <c r="A3989" s="120">
        <v>44004</v>
      </c>
      <c r="B3989" s="121" t="s">
        <v>13</v>
      </c>
      <c r="C3989" s="102" t="s">
        <v>13</v>
      </c>
    </row>
    <row r="3990" spans="1:3" x14ac:dyDescent="0.25">
      <c r="A3990" s="120">
        <v>44005</v>
      </c>
      <c r="B3990" s="121" t="s">
        <v>13</v>
      </c>
      <c r="C3990" s="102" t="s">
        <v>13</v>
      </c>
    </row>
    <row r="3991" spans="1:3" x14ac:dyDescent="0.25">
      <c r="A3991" s="120">
        <v>44006</v>
      </c>
      <c r="B3991" s="121" t="s">
        <v>13</v>
      </c>
      <c r="C3991" s="102" t="s">
        <v>13</v>
      </c>
    </row>
    <row r="3992" spans="1:3" x14ac:dyDescent="0.25">
      <c r="A3992" s="120">
        <v>44007</v>
      </c>
      <c r="B3992" s="121" t="s">
        <v>13</v>
      </c>
      <c r="C3992" s="102" t="s">
        <v>13</v>
      </c>
    </row>
    <row r="3993" spans="1:3" x14ac:dyDescent="0.25">
      <c r="A3993" s="120">
        <v>44008</v>
      </c>
      <c r="B3993" s="121" t="s">
        <v>13</v>
      </c>
      <c r="C3993" s="102" t="s">
        <v>13</v>
      </c>
    </row>
    <row r="3994" spans="1:3" x14ac:dyDescent="0.25">
      <c r="A3994" s="120">
        <v>44009</v>
      </c>
      <c r="B3994" s="121" t="s">
        <v>13</v>
      </c>
      <c r="C3994" s="102" t="s">
        <v>13</v>
      </c>
    </row>
    <row r="3995" spans="1:3" x14ac:dyDescent="0.25">
      <c r="A3995" s="120">
        <v>44010</v>
      </c>
      <c r="B3995" s="121" t="s">
        <v>13</v>
      </c>
      <c r="C3995" s="102" t="s">
        <v>13</v>
      </c>
    </row>
    <row r="3996" spans="1:3" x14ac:dyDescent="0.25">
      <c r="A3996" s="120">
        <v>44011</v>
      </c>
      <c r="B3996" s="121" t="s">
        <v>13</v>
      </c>
      <c r="C3996" s="102" t="s">
        <v>13</v>
      </c>
    </row>
    <row r="3997" spans="1:3" x14ac:dyDescent="0.25">
      <c r="A3997" s="120">
        <v>44012</v>
      </c>
      <c r="B3997" s="121" t="s">
        <v>13</v>
      </c>
      <c r="C3997" s="102" t="s">
        <v>13</v>
      </c>
    </row>
    <row r="3998" spans="1:3" x14ac:dyDescent="0.25">
      <c r="A3998" s="120">
        <v>44013</v>
      </c>
      <c r="B3998" s="121" t="s">
        <v>13</v>
      </c>
      <c r="C3998" s="102" t="s">
        <v>13</v>
      </c>
    </row>
    <row r="3999" spans="1:3" x14ac:dyDescent="0.25">
      <c r="A3999" s="120">
        <v>44014</v>
      </c>
      <c r="B3999" s="121" t="s">
        <v>13</v>
      </c>
      <c r="C3999" s="102" t="s">
        <v>13</v>
      </c>
    </row>
    <row r="4000" spans="1:3" x14ac:dyDescent="0.25">
      <c r="A4000" s="120">
        <v>44015</v>
      </c>
      <c r="B4000" s="121" t="s">
        <v>13</v>
      </c>
      <c r="C4000" s="102" t="s">
        <v>13</v>
      </c>
    </row>
    <row r="4001" spans="1:3" x14ac:dyDescent="0.25">
      <c r="A4001" s="120">
        <v>44016</v>
      </c>
      <c r="B4001" s="121" t="s">
        <v>13</v>
      </c>
      <c r="C4001" s="102" t="s">
        <v>13</v>
      </c>
    </row>
    <row r="4002" spans="1:3" x14ac:dyDescent="0.25">
      <c r="A4002" s="120">
        <v>44017</v>
      </c>
      <c r="B4002" s="121" t="s">
        <v>13</v>
      </c>
      <c r="C4002" s="102" t="s">
        <v>13</v>
      </c>
    </row>
    <row r="4003" spans="1:3" x14ac:dyDescent="0.25">
      <c r="A4003" s="120">
        <v>44018</v>
      </c>
      <c r="B4003" s="121" t="s">
        <v>13</v>
      </c>
      <c r="C4003" s="102" t="s">
        <v>13</v>
      </c>
    </row>
    <row r="4004" spans="1:3" x14ac:dyDescent="0.25">
      <c r="A4004" s="120">
        <v>44019</v>
      </c>
      <c r="B4004" s="121" t="s">
        <v>13</v>
      </c>
      <c r="C4004" s="102" t="s">
        <v>13</v>
      </c>
    </row>
    <row r="4005" spans="1:3" x14ac:dyDescent="0.25">
      <c r="A4005" s="120">
        <v>44020</v>
      </c>
      <c r="B4005" s="121" t="s">
        <v>13</v>
      </c>
      <c r="C4005" s="102" t="s">
        <v>13</v>
      </c>
    </row>
    <row r="4006" spans="1:3" x14ac:dyDescent="0.25">
      <c r="A4006" s="120">
        <v>44029</v>
      </c>
      <c r="B4006" s="121" t="s">
        <v>13</v>
      </c>
      <c r="C4006" s="102" t="s">
        <v>13</v>
      </c>
    </row>
    <row r="4007" spans="1:3" x14ac:dyDescent="0.25">
      <c r="A4007" s="120">
        <v>44032</v>
      </c>
      <c r="B4007" s="121" t="s">
        <v>13</v>
      </c>
      <c r="C4007" s="102" t="s">
        <v>13</v>
      </c>
    </row>
    <row r="4008" spans="1:3" x14ac:dyDescent="0.25">
      <c r="A4008" s="120">
        <v>44039</v>
      </c>
      <c r="B4008" s="121" t="s">
        <v>13</v>
      </c>
      <c r="C4008" s="102" t="s">
        <v>13</v>
      </c>
    </row>
    <row r="4009" spans="1:3" x14ac:dyDescent="0.25">
      <c r="A4009" s="120">
        <v>44043</v>
      </c>
      <c r="B4009" s="121" t="s">
        <v>13</v>
      </c>
      <c r="C4009" s="102" t="s">
        <v>13</v>
      </c>
    </row>
    <row r="4010" spans="1:3" x14ac:dyDescent="0.25">
      <c r="A4010" s="120">
        <v>44044</v>
      </c>
      <c r="B4010" s="121" t="s">
        <v>13</v>
      </c>
      <c r="C4010" s="102" t="s">
        <v>13</v>
      </c>
    </row>
    <row r="4011" spans="1:3" x14ac:dyDescent="0.25">
      <c r="A4011" s="120">
        <v>44047</v>
      </c>
      <c r="B4011" s="121" t="s">
        <v>13</v>
      </c>
      <c r="C4011" s="102" t="s">
        <v>13</v>
      </c>
    </row>
    <row r="4012" spans="1:3" x14ac:dyDescent="0.25">
      <c r="A4012" s="120">
        <v>44053</v>
      </c>
      <c r="B4012" s="121" t="s">
        <v>13</v>
      </c>
      <c r="C4012" s="102" t="s">
        <v>13</v>
      </c>
    </row>
    <row r="4013" spans="1:3" x14ac:dyDescent="0.25">
      <c r="A4013" s="120">
        <v>44054</v>
      </c>
      <c r="B4013" s="121" t="s">
        <v>13</v>
      </c>
      <c r="C4013" s="102" t="s">
        <v>13</v>
      </c>
    </row>
    <row r="4014" spans="1:3" x14ac:dyDescent="0.25">
      <c r="A4014" s="120">
        <v>44055</v>
      </c>
      <c r="B4014" s="121" t="s">
        <v>13</v>
      </c>
      <c r="C4014" s="102" t="s">
        <v>13</v>
      </c>
    </row>
    <row r="4015" spans="1:3" x14ac:dyDescent="0.25">
      <c r="A4015" s="120">
        <v>44056</v>
      </c>
      <c r="B4015" s="121" t="s">
        <v>13</v>
      </c>
      <c r="C4015" s="102" t="s">
        <v>13</v>
      </c>
    </row>
    <row r="4016" spans="1:3" x14ac:dyDescent="0.25">
      <c r="A4016" s="120">
        <v>44057</v>
      </c>
      <c r="B4016" s="121" t="s">
        <v>13</v>
      </c>
      <c r="C4016" s="102" t="s">
        <v>13</v>
      </c>
    </row>
    <row r="4017" spans="1:3" x14ac:dyDescent="0.25">
      <c r="A4017" s="120">
        <v>44060</v>
      </c>
      <c r="B4017" s="121" t="s">
        <v>13</v>
      </c>
      <c r="C4017" s="102" t="s">
        <v>13</v>
      </c>
    </row>
    <row r="4018" spans="1:3" x14ac:dyDescent="0.25">
      <c r="A4018" s="120">
        <v>44061</v>
      </c>
      <c r="B4018" s="121" t="s">
        <v>13</v>
      </c>
      <c r="C4018" s="102" t="s">
        <v>13</v>
      </c>
    </row>
    <row r="4019" spans="1:3" x14ac:dyDescent="0.25">
      <c r="A4019" s="120">
        <v>44071</v>
      </c>
      <c r="B4019" s="121" t="s">
        <v>13</v>
      </c>
      <c r="C4019" s="102" t="s">
        <v>13</v>
      </c>
    </row>
    <row r="4020" spans="1:3" x14ac:dyDescent="0.25">
      <c r="A4020" s="120">
        <v>44078</v>
      </c>
      <c r="B4020" s="121" t="s">
        <v>13</v>
      </c>
      <c r="C4020" s="102" t="s">
        <v>13</v>
      </c>
    </row>
    <row r="4021" spans="1:3" x14ac:dyDescent="0.25">
      <c r="A4021" s="120">
        <v>44164</v>
      </c>
      <c r="B4021" s="121" t="s">
        <v>13</v>
      </c>
      <c r="C4021" s="102" t="s">
        <v>13</v>
      </c>
    </row>
    <row r="4022" spans="1:3" x14ac:dyDescent="0.25">
      <c r="A4022" s="120">
        <v>44171</v>
      </c>
      <c r="B4022" s="121" t="s">
        <v>13</v>
      </c>
      <c r="C4022" s="102" t="s">
        <v>13</v>
      </c>
    </row>
    <row r="4023" spans="1:3" x14ac:dyDescent="0.25">
      <c r="A4023" s="120">
        <v>44175</v>
      </c>
      <c r="B4023" s="121" t="s">
        <v>13</v>
      </c>
      <c r="C4023" s="102" t="s">
        <v>13</v>
      </c>
    </row>
    <row r="4024" spans="1:3" x14ac:dyDescent="0.25">
      <c r="A4024" s="120">
        <v>44178</v>
      </c>
      <c r="B4024" s="121" t="s">
        <v>13</v>
      </c>
      <c r="C4024" s="102" t="s">
        <v>13</v>
      </c>
    </row>
    <row r="4025" spans="1:3" x14ac:dyDescent="0.25">
      <c r="A4025" s="120">
        <v>43903</v>
      </c>
      <c r="B4025" s="121" t="s">
        <v>24</v>
      </c>
      <c r="C4025" s="102" t="s">
        <v>24</v>
      </c>
    </row>
    <row r="4026" spans="1:3" x14ac:dyDescent="0.25">
      <c r="A4026" s="120">
        <v>43907</v>
      </c>
      <c r="B4026" s="121" t="s">
        <v>24</v>
      </c>
      <c r="C4026" s="102" t="s">
        <v>24</v>
      </c>
    </row>
    <row r="4027" spans="1:3" x14ac:dyDescent="0.25">
      <c r="A4027" s="120">
        <v>43910</v>
      </c>
      <c r="B4027" s="121" t="s">
        <v>24</v>
      </c>
      <c r="C4027" s="102" t="s">
        <v>24</v>
      </c>
    </row>
    <row r="4028" spans="1:3" x14ac:dyDescent="0.25">
      <c r="A4028" s="120">
        <v>43915</v>
      </c>
      <c r="B4028" s="121" t="s">
        <v>24</v>
      </c>
      <c r="C4028" s="102" t="s">
        <v>24</v>
      </c>
    </row>
    <row r="4029" spans="1:3" x14ac:dyDescent="0.25">
      <c r="A4029" s="120">
        <v>43916</v>
      </c>
      <c r="B4029" s="121" t="s">
        <v>24</v>
      </c>
      <c r="C4029" s="102" t="s">
        <v>24</v>
      </c>
    </row>
    <row r="4030" spans="1:3" x14ac:dyDescent="0.25">
      <c r="A4030" s="120">
        <v>43920</v>
      </c>
      <c r="B4030" s="121" t="s">
        <v>24</v>
      </c>
      <c r="C4030" s="102" t="s">
        <v>24</v>
      </c>
    </row>
    <row r="4031" spans="1:3" x14ac:dyDescent="0.25">
      <c r="A4031" s="120">
        <v>43923</v>
      </c>
      <c r="B4031" s="121" t="s">
        <v>24</v>
      </c>
      <c r="C4031" s="102" t="s">
        <v>24</v>
      </c>
    </row>
    <row r="4032" spans="1:3" x14ac:dyDescent="0.25">
      <c r="A4032" s="120">
        <v>43924</v>
      </c>
      <c r="B4032" s="121" t="s">
        <v>24</v>
      </c>
      <c r="C4032" s="102" t="s">
        <v>24</v>
      </c>
    </row>
    <row r="4033" spans="1:3" x14ac:dyDescent="0.25">
      <c r="A4033" s="120">
        <v>43926</v>
      </c>
      <c r="B4033" s="121" t="s">
        <v>24</v>
      </c>
      <c r="C4033" s="102" t="s">
        <v>24</v>
      </c>
    </row>
    <row r="4034" spans="1:3" x14ac:dyDescent="0.25">
      <c r="A4034" s="120">
        <v>43929</v>
      </c>
      <c r="B4034" s="121" t="s">
        <v>24</v>
      </c>
      <c r="C4034" s="102" t="s">
        <v>24</v>
      </c>
    </row>
    <row r="4035" spans="1:3" x14ac:dyDescent="0.25">
      <c r="A4035" s="120">
        <v>43930</v>
      </c>
      <c r="B4035" s="121" t="s">
        <v>24</v>
      </c>
      <c r="C4035" s="102" t="s">
        <v>24</v>
      </c>
    </row>
    <row r="4036" spans="1:3" x14ac:dyDescent="0.25">
      <c r="A4036" s="120">
        <v>43936</v>
      </c>
      <c r="B4036" s="121" t="s">
        <v>24</v>
      </c>
      <c r="C4036" s="102" t="s">
        <v>24</v>
      </c>
    </row>
    <row r="4037" spans="1:3" x14ac:dyDescent="0.25">
      <c r="A4037" s="120">
        <v>43948</v>
      </c>
      <c r="B4037" s="121" t="s">
        <v>24</v>
      </c>
      <c r="C4037" s="102" t="s">
        <v>24</v>
      </c>
    </row>
    <row r="4038" spans="1:3" x14ac:dyDescent="0.25">
      <c r="A4038" s="120">
        <v>43951</v>
      </c>
      <c r="B4038" s="121" t="s">
        <v>24</v>
      </c>
      <c r="C4038" s="102" t="s">
        <v>24</v>
      </c>
    </row>
    <row r="4039" spans="1:3" x14ac:dyDescent="0.25">
      <c r="A4039" s="120">
        <v>43953</v>
      </c>
      <c r="B4039" s="121" t="s">
        <v>24</v>
      </c>
      <c r="C4039" s="102" t="s">
        <v>24</v>
      </c>
    </row>
    <row r="4040" spans="1:3" x14ac:dyDescent="0.25">
      <c r="A4040" s="120">
        <v>43956</v>
      </c>
      <c r="B4040" s="121" t="s">
        <v>24</v>
      </c>
      <c r="C4040" s="102" t="s">
        <v>24</v>
      </c>
    </row>
    <row r="4041" spans="1:3" x14ac:dyDescent="0.25">
      <c r="A4041" s="120">
        <v>43963</v>
      </c>
      <c r="B4041" s="121" t="s">
        <v>24</v>
      </c>
      <c r="C4041" s="102" t="s">
        <v>24</v>
      </c>
    </row>
    <row r="4042" spans="1:3" x14ac:dyDescent="0.25">
      <c r="A4042" s="120">
        <v>43979</v>
      </c>
      <c r="B4042" s="121" t="s">
        <v>24</v>
      </c>
      <c r="C4042" s="102" t="s">
        <v>24</v>
      </c>
    </row>
    <row r="4043" spans="1:3" x14ac:dyDescent="0.25">
      <c r="A4043" s="120">
        <v>43985</v>
      </c>
      <c r="B4043" s="121" t="s">
        <v>24</v>
      </c>
      <c r="C4043" s="102" t="s">
        <v>24</v>
      </c>
    </row>
    <row r="4044" spans="1:3" x14ac:dyDescent="0.25">
      <c r="A4044" s="120">
        <v>43986</v>
      </c>
      <c r="B4044" s="121" t="s">
        <v>24</v>
      </c>
      <c r="C4044" s="102" t="s">
        <v>24</v>
      </c>
    </row>
    <row r="4045" spans="1:3" x14ac:dyDescent="0.25">
      <c r="A4045" s="120">
        <v>43987</v>
      </c>
      <c r="B4045" s="121" t="s">
        <v>24</v>
      </c>
      <c r="C4045" s="102" t="s">
        <v>24</v>
      </c>
    </row>
    <row r="4046" spans="1:3" x14ac:dyDescent="0.25">
      <c r="A4046" s="120">
        <v>43988</v>
      </c>
      <c r="B4046" s="121" t="s">
        <v>24</v>
      </c>
      <c r="C4046" s="102" t="s">
        <v>24</v>
      </c>
    </row>
    <row r="4047" spans="1:3" x14ac:dyDescent="0.25">
      <c r="A4047" s="120">
        <v>43989</v>
      </c>
      <c r="B4047" s="121" t="s">
        <v>24</v>
      </c>
      <c r="C4047" s="102" t="s">
        <v>24</v>
      </c>
    </row>
    <row r="4048" spans="1:3" x14ac:dyDescent="0.25">
      <c r="A4048" s="120">
        <v>43990</v>
      </c>
      <c r="B4048" s="121" t="s">
        <v>24</v>
      </c>
      <c r="C4048" s="102" t="s">
        <v>24</v>
      </c>
    </row>
    <row r="4049" spans="1:3" x14ac:dyDescent="0.25">
      <c r="A4049" s="120">
        <v>43991</v>
      </c>
      <c r="B4049" s="121" t="s">
        <v>24</v>
      </c>
      <c r="C4049" s="102" t="s">
        <v>24</v>
      </c>
    </row>
    <row r="4050" spans="1:3" x14ac:dyDescent="0.25">
      <c r="A4050" s="120">
        <v>43996</v>
      </c>
      <c r="B4050" s="121" t="s">
        <v>24</v>
      </c>
      <c r="C4050" s="102" t="s">
        <v>24</v>
      </c>
    </row>
    <row r="4051" spans="1:3" x14ac:dyDescent="0.25">
      <c r="A4051" s="120">
        <v>43998</v>
      </c>
      <c r="B4051" s="121" t="s">
        <v>24</v>
      </c>
      <c r="C4051" s="102" t="s">
        <v>24</v>
      </c>
    </row>
    <row r="4052" spans="1:3" x14ac:dyDescent="0.25">
      <c r="A4052" s="120">
        <v>44000</v>
      </c>
      <c r="B4052" s="121" t="s">
        <v>24</v>
      </c>
      <c r="C4052" s="102" t="s">
        <v>24</v>
      </c>
    </row>
    <row r="4053" spans="1:3" x14ac:dyDescent="0.25">
      <c r="A4053" s="120">
        <v>44011</v>
      </c>
      <c r="B4053" s="121" t="s">
        <v>24</v>
      </c>
      <c r="C4053" s="102" t="s">
        <v>24</v>
      </c>
    </row>
    <row r="4054" spans="1:3" x14ac:dyDescent="0.25">
      <c r="A4054" s="120">
        <v>44012</v>
      </c>
      <c r="B4054" s="121" t="s">
        <v>24</v>
      </c>
      <c r="C4054" s="102" t="s">
        <v>24</v>
      </c>
    </row>
    <row r="4055" spans="1:3" x14ac:dyDescent="0.25">
      <c r="A4055" s="120">
        <v>44013</v>
      </c>
      <c r="B4055" s="121" t="s">
        <v>24</v>
      </c>
      <c r="C4055" s="102" t="s">
        <v>24</v>
      </c>
    </row>
    <row r="4056" spans="1:3" x14ac:dyDescent="0.25">
      <c r="A4056" s="120">
        <v>44018</v>
      </c>
      <c r="B4056" s="121" t="s">
        <v>24</v>
      </c>
      <c r="C4056" s="102" t="s">
        <v>24</v>
      </c>
    </row>
    <row r="4057" spans="1:3" x14ac:dyDescent="0.25">
      <c r="A4057" s="120">
        <v>44026</v>
      </c>
      <c r="B4057" s="121" t="s">
        <v>24</v>
      </c>
      <c r="C4057" s="102" t="s">
        <v>24</v>
      </c>
    </row>
    <row r="4058" spans="1:3" x14ac:dyDescent="0.25">
      <c r="A4058" s="120">
        <v>44027</v>
      </c>
      <c r="B4058" s="121" t="s">
        <v>24</v>
      </c>
      <c r="C4058" s="102" t="s">
        <v>24</v>
      </c>
    </row>
    <row r="4059" spans="1:3" x14ac:dyDescent="0.25">
      <c r="A4059" s="120">
        <v>44030</v>
      </c>
      <c r="B4059" s="121" t="s">
        <v>24</v>
      </c>
      <c r="C4059" s="102" t="s">
        <v>24</v>
      </c>
    </row>
    <row r="4060" spans="1:3" x14ac:dyDescent="0.25">
      <c r="A4060" s="120">
        <v>44034</v>
      </c>
      <c r="B4060" s="121" t="s">
        <v>24</v>
      </c>
      <c r="C4060" s="102" t="s">
        <v>24</v>
      </c>
    </row>
    <row r="4061" spans="1:3" x14ac:dyDescent="0.25">
      <c r="A4061" s="120">
        <v>44039</v>
      </c>
      <c r="B4061" s="121" t="s">
        <v>24</v>
      </c>
      <c r="C4061" s="102" t="s">
        <v>24</v>
      </c>
    </row>
    <row r="4062" spans="1:3" x14ac:dyDescent="0.25">
      <c r="A4062" s="120">
        <v>44040</v>
      </c>
      <c r="B4062" s="121" t="s">
        <v>24</v>
      </c>
      <c r="C4062" s="102" t="s">
        <v>24</v>
      </c>
    </row>
    <row r="4063" spans="1:3" x14ac:dyDescent="0.25">
      <c r="A4063" s="120">
        <v>44041</v>
      </c>
      <c r="B4063" s="121" t="s">
        <v>24</v>
      </c>
      <c r="C4063" s="102" t="s">
        <v>24</v>
      </c>
    </row>
    <row r="4064" spans="1:3" x14ac:dyDescent="0.25">
      <c r="A4064" s="120">
        <v>44043</v>
      </c>
      <c r="B4064" s="121" t="s">
        <v>24</v>
      </c>
      <c r="C4064" s="102" t="s">
        <v>24</v>
      </c>
    </row>
    <row r="4065" spans="1:3" x14ac:dyDescent="0.25">
      <c r="A4065" s="120">
        <v>44045</v>
      </c>
      <c r="B4065" s="121" t="s">
        <v>24</v>
      </c>
      <c r="C4065" s="102" t="s">
        <v>24</v>
      </c>
    </row>
    <row r="4066" spans="1:3" x14ac:dyDescent="0.25">
      <c r="A4066" s="120">
        <v>44046</v>
      </c>
      <c r="B4066" s="121" t="s">
        <v>24</v>
      </c>
      <c r="C4066" s="102" t="s">
        <v>24</v>
      </c>
    </row>
    <row r="4067" spans="1:3" x14ac:dyDescent="0.25">
      <c r="A4067" s="120">
        <v>44047</v>
      </c>
      <c r="B4067" s="121" t="s">
        <v>24</v>
      </c>
      <c r="C4067" s="102" t="s">
        <v>24</v>
      </c>
    </row>
    <row r="4068" spans="1:3" x14ac:dyDescent="0.25">
      <c r="A4068" s="120">
        <v>44049</v>
      </c>
      <c r="B4068" s="121" t="s">
        <v>24</v>
      </c>
      <c r="C4068" s="102" t="s">
        <v>24</v>
      </c>
    </row>
    <row r="4069" spans="1:3" x14ac:dyDescent="0.25">
      <c r="A4069" s="120">
        <v>44051</v>
      </c>
      <c r="B4069" s="121" t="s">
        <v>24</v>
      </c>
      <c r="C4069" s="102" t="s">
        <v>24</v>
      </c>
    </row>
    <row r="4070" spans="1:3" x14ac:dyDescent="0.25">
      <c r="A4070" s="120">
        <v>44054</v>
      </c>
      <c r="B4070" s="121" t="s">
        <v>24</v>
      </c>
      <c r="C4070" s="102" t="s">
        <v>24</v>
      </c>
    </row>
    <row r="4071" spans="1:3" x14ac:dyDescent="0.25">
      <c r="A4071" s="120">
        <v>44055</v>
      </c>
      <c r="B4071" s="121" t="s">
        <v>24</v>
      </c>
      <c r="C4071" s="102" t="s">
        <v>24</v>
      </c>
    </row>
    <row r="4072" spans="1:3" x14ac:dyDescent="0.25">
      <c r="A4072" s="120">
        <v>44060</v>
      </c>
      <c r="B4072" s="121" t="s">
        <v>24</v>
      </c>
      <c r="C4072" s="102" t="s">
        <v>24</v>
      </c>
    </row>
    <row r="4073" spans="1:3" x14ac:dyDescent="0.25">
      <c r="A4073" s="120">
        <v>44061</v>
      </c>
      <c r="B4073" s="121" t="s">
        <v>24</v>
      </c>
      <c r="C4073" s="102" t="s">
        <v>24</v>
      </c>
    </row>
    <row r="4074" spans="1:3" x14ac:dyDescent="0.25">
      <c r="A4074" s="120">
        <v>44065</v>
      </c>
      <c r="B4074" s="121" t="s">
        <v>24</v>
      </c>
      <c r="C4074" s="102" t="s">
        <v>24</v>
      </c>
    </row>
    <row r="4075" spans="1:3" x14ac:dyDescent="0.25">
      <c r="A4075" s="120">
        <v>44068</v>
      </c>
      <c r="B4075" s="121" t="s">
        <v>24</v>
      </c>
      <c r="C4075" s="102" t="s">
        <v>24</v>
      </c>
    </row>
    <row r="4076" spans="1:3" x14ac:dyDescent="0.25">
      <c r="A4076" s="120">
        <v>44069</v>
      </c>
      <c r="B4076" s="121" t="s">
        <v>24</v>
      </c>
      <c r="C4076" s="102" t="s">
        <v>24</v>
      </c>
    </row>
    <row r="4077" spans="1:3" x14ac:dyDescent="0.25">
      <c r="A4077" s="120">
        <v>44070</v>
      </c>
      <c r="B4077" s="121" t="s">
        <v>24</v>
      </c>
      <c r="C4077" s="102" t="s">
        <v>24</v>
      </c>
    </row>
    <row r="4078" spans="1:3" x14ac:dyDescent="0.25">
      <c r="A4078" s="120">
        <v>44078</v>
      </c>
      <c r="B4078" s="121" t="s">
        <v>24</v>
      </c>
      <c r="C4078" s="102" t="s">
        <v>24</v>
      </c>
    </row>
    <row r="4079" spans="1:3" x14ac:dyDescent="0.25">
      <c r="A4079" s="120">
        <v>44081</v>
      </c>
      <c r="B4079" s="121" t="s">
        <v>24</v>
      </c>
      <c r="C4079" s="102" t="s">
        <v>24</v>
      </c>
    </row>
    <row r="4080" spans="1:3" x14ac:dyDescent="0.25">
      <c r="A4080" s="120">
        <v>44087</v>
      </c>
      <c r="B4080" s="121" t="s">
        <v>24</v>
      </c>
      <c r="C4080" s="102" t="s">
        <v>24</v>
      </c>
    </row>
    <row r="4081" spans="1:3" x14ac:dyDescent="0.25">
      <c r="A4081" s="120">
        <v>44096</v>
      </c>
      <c r="B4081" s="121" t="s">
        <v>24</v>
      </c>
      <c r="C4081" s="102" t="s">
        <v>24</v>
      </c>
    </row>
    <row r="4082" spans="1:3" x14ac:dyDescent="0.25">
      <c r="A4082" s="120">
        <v>44109</v>
      </c>
      <c r="B4082" s="121" t="s">
        <v>24</v>
      </c>
      <c r="C4082" s="102" t="s">
        <v>24</v>
      </c>
    </row>
    <row r="4083" spans="1:3" x14ac:dyDescent="0.25">
      <c r="A4083" s="120">
        <v>44164</v>
      </c>
      <c r="B4083" s="121" t="s">
        <v>24</v>
      </c>
      <c r="C4083" s="102" t="s">
        <v>24</v>
      </c>
    </row>
    <row r="4084" spans="1:3" x14ac:dyDescent="0.25">
      <c r="A4084" s="120">
        <v>44171</v>
      </c>
      <c r="B4084" s="121" t="s">
        <v>24</v>
      </c>
      <c r="C4084" s="102" t="s">
        <v>24</v>
      </c>
    </row>
    <row r="4085" spans="1:3" x14ac:dyDescent="0.25">
      <c r="A4085" s="120">
        <v>44178</v>
      </c>
      <c r="B4085" s="121" t="s">
        <v>24</v>
      </c>
      <c r="C4085" s="102" t="s">
        <v>24</v>
      </c>
    </row>
    <row r="4086" spans="1:3" x14ac:dyDescent="0.25">
      <c r="A4086" s="120">
        <v>43903</v>
      </c>
      <c r="B4086" s="121" t="s">
        <v>47</v>
      </c>
      <c r="C4086" s="102" t="s">
        <v>47</v>
      </c>
    </row>
    <row r="4087" spans="1:3" x14ac:dyDescent="0.25">
      <c r="A4087" s="120">
        <v>43907</v>
      </c>
      <c r="B4087" s="121" t="s">
        <v>47</v>
      </c>
      <c r="C4087" s="102" t="s">
        <v>47</v>
      </c>
    </row>
    <row r="4088" spans="1:3" x14ac:dyDescent="0.25">
      <c r="A4088" s="120">
        <v>43910</v>
      </c>
      <c r="B4088" s="121" t="s">
        <v>47</v>
      </c>
      <c r="C4088" s="102" t="s">
        <v>47</v>
      </c>
    </row>
    <row r="4089" spans="1:3" x14ac:dyDescent="0.25">
      <c r="A4089" s="120">
        <v>43915</v>
      </c>
      <c r="B4089" s="121" t="s">
        <v>47</v>
      </c>
      <c r="C4089" s="102" t="s">
        <v>47</v>
      </c>
    </row>
    <row r="4090" spans="1:3" x14ac:dyDescent="0.25">
      <c r="A4090" s="120">
        <v>43916</v>
      </c>
      <c r="B4090" s="121" t="s">
        <v>47</v>
      </c>
      <c r="C4090" s="102" t="s">
        <v>47</v>
      </c>
    </row>
    <row r="4091" spans="1:3" x14ac:dyDescent="0.25">
      <c r="A4091" s="120">
        <v>43920</v>
      </c>
      <c r="B4091" s="121" t="s">
        <v>47</v>
      </c>
      <c r="C4091" s="102" t="s">
        <v>47</v>
      </c>
    </row>
    <row r="4092" spans="1:3" x14ac:dyDescent="0.25">
      <c r="A4092" s="120">
        <v>43923</v>
      </c>
      <c r="B4092" s="121" t="s">
        <v>47</v>
      </c>
      <c r="C4092" s="102" t="s">
        <v>47</v>
      </c>
    </row>
    <row r="4093" spans="1:3" x14ac:dyDescent="0.25">
      <c r="A4093" s="120">
        <v>43924</v>
      </c>
      <c r="B4093" s="121" t="s">
        <v>47</v>
      </c>
      <c r="C4093" s="102" t="s">
        <v>47</v>
      </c>
    </row>
    <row r="4094" spans="1:3" x14ac:dyDescent="0.25">
      <c r="A4094" s="120">
        <v>43926</v>
      </c>
      <c r="B4094" s="121" t="s">
        <v>47</v>
      </c>
      <c r="C4094" s="102" t="s">
        <v>47</v>
      </c>
    </row>
    <row r="4095" spans="1:3" x14ac:dyDescent="0.25">
      <c r="A4095" s="120">
        <v>43929</v>
      </c>
      <c r="B4095" s="121" t="s">
        <v>47</v>
      </c>
      <c r="C4095" s="102" t="s">
        <v>47</v>
      </c>
    </row>
    <row r="4096" spans="1:3" x14ac:dyDescent="0.25">
      <c r="A4096" s="120">
        <v>43930</v>
      </c>
      <c r="B4096" s="121" t="s">
        <v>47</v>
      </c>
      <c r="C4096" s="102" t="s">
        <v>47</v>
      </c>
    </row>
    <row r="4097" spans="1:3" x14ac:dyDescent="0.25">
      <c r="A4097" s="120">
        <v>43936</v>
      </c>
      <c r="B4097" s="121" t="s">
        <v>47</v>
      </c>
      <c r="C4097" s="102" t="s">
        <v>47</v>
      </c>
    </row>
    <row r="4098" spans="1:3" x14ac:dyDescent="0.25">
      <c r="A4098" s="120">
        <v>43948</v>
      </c>
      <c r="B4098" s="121" t="s">
        <v>47</v>
      </c>
      <c r="C4098" s="102" t="s">
        <v>47</v>
      </c>
    </row>
    <row r="4099" spans="1:3" x14ac:dyDescent="0.25">
      <c r="A4099" s="120">
        <v>43951</v>
      </c>
      <c r="B4099" s="121" t="s">
        <v>47</v>
      </c>
      <c r="C4099" s="102" t="s">
        <v>47</v>
      </c>
    </row>
    <row r="4100" spans="1:3" x14ac:dyDescent="0.25">
      <c r="A4100" s="120">
        <v>43953</v>
      </c>
      <c r="B4100" s="121" t="s">
        <v>47</v>
      </c>
      <c r="C4100" s="102" t="s">
        <v>47</v>
      </c>
    </row>
    <row r="4101" spans="1:3" x14ac:dyDescent="0.25">
      <c r="A4101" s="120">
        <v>43956</v>
      </c>
      <c r="B4101" s="121" t="s">
        <v>47</v>
      </c>
      <c r="C4101" s="102" t="s">
        <v>47</v>
      </c>
    </row>
    <row r="4102" spans="1:3" x14ac:dyDescent="0.25">
      <c r="A4102" s="120">
        <v>43963</v>
      </c>
      <c r="B4102" s="121" t="s">
        <v>47</v>
      </c>
      <c r="C4102" s="102" t="s">
        <v>47</v>
      </c>
    </row>
    <row r="4103" spans="1:3" x14ac:dyDescent="0.25">
      <c r="A4103" s="120">
        <v>43979</v>
      </c>
      <c r="B4103" s="121" t="s">
        <v>47</v>
      </c>
      <c r="C4103" s="102" t="s">
        <v>47</v>
      </c>
    </row>
    <row r="4104" spans="1:3" x14ac:dyDescent="0.25">
      <c r="A4104" s="120">
        <v>43981</v>
      </c>
      <c r="B4104" s="121" t="s">
        <v>47</v>
      </c>
      <c r="C4104" s="102" t="s">
        <v>47</v>
      </c>
    </row>
    <row r="4105" spans="1:3" x14ac:dyDescent="0.25">
      <c r="A4105" s="120">
        <v>43983</v>
      </c>
      <c r="B4105" s="121" t="s">
        <v>47</v>
      </c>
      <c r="C4105" s="102" t="s">
        <v>47</v>
      </c>
    </row>
    <row r="4106" spans="1:3" x14ac:dyDescent="0.25">
      <c r="A4106" s="120">
        <v>43985</v>
      </c>
      <c r="B4106" s="121" t="s">
        <v>47</v>
      </c>
      <c r="C4106" s="102" t="s">
        <v>47</v>
      </c>
    </row>
    <row r="4107" spans="1:3" x14ac:dyDescent="0.25">
      <c r="A4107" s="120">
        <v>43986</v>
      </c>
      <c r="B4107" s="121" t="s">
        <v>47</v>
      </c>
      <c r="C4107" s="102" t="s">
        <v>47</v>
      </c>
    </row>
    <row r="4108" spans="1:3" x14ac:dyDescent="0.25">
      <c r="A4108" s="120">
        <v>43987</v>
      </c>
      <c r="B4108" s="121" t="s">
        <v>47</v>
      </c>
      <c r="C4108" s="102" t="s">
        <v>47</v>
      </c>
    </row>
    <row r="4109" spans="1:3" x14ac:dyDescent="0.25">
      <c r="A4109" s="120">
        <v>43988</v>
      </c>
      <c r="B4109" s="121" t="s">
        <v>47</v>
      </c>
      <c r="C4109" s="102" t="s">
        <v>47</v>
      </c>
    </row>
    <row r="4110" spans="1:3" x14ac:dyDescent="0.25">
      <c r="A4110" s="120">
        <v>43989</v>
      </c>
      <c r="B4110" s="121" t="s">
        <v>47</v>
      </c>
      <c r="C4110" s="102" t="s">
        <v>47</v>
      </c>
    </row>
    <row r="4111" spans="1:3" x14ac:dyDescent="0.25">
      <c r="A4111" s="120">
        <v>43990</v>
      </c>
      <c r="B4111" s="121" t="s">
        <v>47</v>
      </c>
      <c r="C4111" s="102" t="s">
        <v>47</v>
      </c>
    </row>
    <row r="4112" spans="1:3" x14ac:dyDescent="0.25">
      <c r="A4112" s="120">
        <v>43991</v>
      </c>
      <c r="B4112" s="121" t="s">
        <v>47</v>
      </c>
      <c r="C4112" s="102" t="s">
        <v>47</v>
      </c>
    </row>
    <row r="4113" spans="1:3" x14ac:dyDescent="0.25">
      <c r="A4113" s="120">
        <v>43992</v>
      </c>
      <c r="B4113" s="121" t="s">
        <v>47</v>
      </c>
      <c r="C4113" s="102" t="s">
        <v>47</v>
      </c>
    </row>
    <row r="4114" spans="1:3" x14ac:dyDescent="0.25">
      <c r="A4114" s="120">
        <v>43993</v>
      </c>
      <c r="B4114" s="121" t="s">
        <v>47</v>
      </c>
      <c r="C4114" s="102" t="s">
        <v>47</v>
      </c>
    </row>
    <row r="4115" spans="1:3" x14ac:dyDescent="0.25">
      <c r="A4115" s="120">
        <v>43994</v>
      </c>
      <c r="B4115" s="121" t="s">
        <v>47</v>
      </c>
      <c r="C4115" s="102" t="s">
        <v>47</v>
      </c>
    </row>
    <row r="4116" spans="1:3" x14ac:dyDescent="0.25">
      <c r="A4116" s="120">
        <v>43995</v>
      </c>
      <c r="B4116" s="121" t="s">
        <v>47</v>
      </c>
      <c r="C4116" s="102" t="s">
        <v>47</v>
      </c>
    </row>
    <row r="4117" spans="1:3" x14ac:dyDescent="0.25">
      <c r="A4117" s="120">
        <v>43996</v>
      </c>
      <c r="B4117" s="121" t="s">
        <v>47</v>
      </c>
      <c r="C4117" s="102" t="s">
        <v>47</v>
      </c>
    </row>
    <row r="4118" spans="1:3" x14ac:dyDescent="0.25">
      <c r="A4118" s="120">
        <v>43998</v>
      </c>
      <c r="B4118" s="121" t="s">
        <v>47</v>
      </c>
      <c r="C4118" s="102" t="s">
        <v>47</v>
      </c>
    </row>
    <row r="4119" spans="1:3" x14ac:dyDescent="0.25">
      <c r="A4119" s="120">
        <v>43999</v>
      </c>
      <c r="B4119" s="121" t="s">
        <v>47</v>
      </c>
      <c r="C4119" s="102" t="s">
        <v>47</v>
      </c>
    </row>
    <row r="4120" spans="1:3" x14ac:dyDescent="0.25">
      <c r="A4120" s="120">
        <v>44000</v>
      </c>
      <c r="B4120" s="121" t="s">
        <v>47</v>
      </c>
      <c r="C4120" s="102" t="s">
        <v>47</v>
      </c>
    </row>
    <row r="4121" spans="1:3" x14ac:dyDescent="0.25">
      <c r="A4121" s="120">
        <v>44001</v>
      </c>
      <c r="B4121" s="121" t="s">
        <v>47</v>
      </c>
      <c r="C4121" s="102" t="s">
        <v>47</v>
      </c>
    </row>
    <row r="4122" spans="1:3" x14ac:dyDescent="0.25">
      <c r="A4122" s="120">
        <v>44002</v>
      </c>
      <c r="B4122" s="121" t="s">
        <v>47</v>
      </c>
      <c r="C4122" s="102" t="s">
        <v>47</v>
      </c>
    </row>
    <row r="4123" spans="1:3" x14ac:dyDescent="0.25">
      <c r="A4123" s="120">
        <v>44003</v>
      </c>
      <c r="B4123" s="121" t="s">
        <v>47</v>
      </c>
      <c r="C4123" s="102" t="s">
        <v>47</v>
      </c>
    </row>
    <row r="4124" spans="1:3" x14ac:dyDescent="0.25">
      <c r="A4124" s="120">
        <v>44004</v>
      </c>
      <c r="B4124" s="121" t="s">
        <v>47</v>
      </c>
      <c r="C4124" s="102" t="s">
        <v>47</v>
      </c>
    </row>
    <row r="4125" spans="1:3" x14ac:dyDescent="0.25">
      <c r="A4125" s="120">
        <v>44005</v>
      </c>
      <c r="B4125" s="121" t="s">
        <v>47</v>
      </c>
      <c r="C4125" s="102" t="s">
        <v>47</v>
      </c>
    </row>
    <row r="4126" spans="1:3" x14ac:dyDescent="0.25">
      <c r="A4126" s="120">
        <v>44006</v>
      </c>
      <c r="B4126" s="121" t="s">
        <v>47</v>
      </c>
      <c r="C4126" s="102" t="s">
        <v>47</v>
      </c>
    </row>
    <row r="4127" spans="1:3" x14ac:dyDescent="0.25">
      <c r="A4127" s="120">
        <v>44007</v>
      </c>
      <c r="B4127" s="121" t="s">
        <v>47</v>
      </c>
      <c r="C4127" s="102" t="s">
        <v>47</v>
      </c>
    </row>
    <row r="4128" spans="1:3" x14ac:dyDescent="0.25">
      <c r="A4128" s="120">
        <v>44008</v>
      </c>
      <c r="B4128" s="121" t="s">
        <v>47</v>
      </c>
      <c r="C4128" s="102" t="s">
        <v>47</v>
      </c>
    </row>
    <row r="4129" spans="1:3" x14ac:dyDescent="0.25">
      <c r="A4129" s="120">
        <v>44009</v>
      </c>
      <c r="B4129" s="121" t="s">
        <v>47</v>
      </c>
      <c r="C4129" s="102" t="s">
        <v>47</v>
      </c>
    </row>
    <row r="4130" spans="1:3" x14ac:dyDescent="0.25">
      <c r="A4130" s="120">
        <v>44010</v>
      </c>
      <c r="B4130" s="121" t="s">
        <v>47</v>
      </c>
      <c r="C4130" s="102" t="s">
        <v>47</v>
      </c>
    </row>
    <row r="4131" spans="1:3" x14ac:dyDescent="0.25">
      <c r="A4131" s="120">
        <v>44011</v>
      </c>
      <c r="B4131" s="121" t="s">
        <v>47</v>
      </c>
      <c r="C4131" s="102" t="s">
        <v>47</v>
      </c>
    </row>
    <row r="4132" spans="1:3" x14ac:dyDescent="0.25">
      <c r="A4132" s="120">
        <v>44012</v>
      </c>
      <c r="B4132" s="121" t="s">
        <v>47</v>
      </c>
      <c r="C4132" s="102" t="s">
        <v>47</v>
      </c>
    </row>
    <row r="4133" spans="1:3" x14ac:dyDescent="0.25">
      <c r="A4133" s="120">
        <v>44013</v>
      </c>
      <c r="B4133" s="121" t="s">
        <v>47</v>
      </c>
      <c r="C4133" s="102" t="s">
        <v>47</v>
      </c>
    </row>
    <row r="4134" spans="1:3" x14ac:dyDescent="0.25">
      <c r="A4134" s="120">
        <v>44014</v>
      </c>
      <c r="B4134" s="121" t="s">
        <v>47</v>
      </c>
      <c r="C4134" s="102" t="s">
        <v>47</v>
      </c>
    </row>
    <row r="4135" spans="1:3" x14ac:dyDescent="0.25">
      <c r="A4135" s="120">
        <v>44015</v>
      </c>
      <c r="B4135" s="121" t="s">
        <v>47</v>
      </c>
      <c r="C4135" s="102" t="s">
        <v>47</v>
      </c>
    </row>
    <row r="4136" spans="1:3" x14ac:dyDescent="0.25">
      <c r="A4136" s="120">
        <v>44016</v>
      </c>
      <c r="B4136" s="121" t="s">
        <v>47</v>
      </c>
      <c r="C4136" s="102" t="s">
        <v>47</v>
      </c>
    </row>
    <row r="4137" spans="1:3" x14ac:dyDescent="0.25">
      <c r="A4137" s="120">
        <v>44017</v>
      </c>
      <c r="B4137" s="121" t="s">
        <v>47</v>
      </c>
      <c r="C4137" s="102" t="s">
        <v>47</v>
      </c>
    </row>
    <row r="4138" spans="1:3" x14ac:dyDescent="0.25">
      <c r="A4138" s="120">
        <v>44018</v>
      </c>
      <c r="B4138" s="121" t="s">
        <v>47</v>
      </c>
      <c r="C4138" s="102" t="s">
        <v>47</v>
      </c>
    </row>
    <row r="4139" spans="1:3" x14ac:dyDescent="0.25">
      <c r="A4139" s="120">
        <v>44019</v>
      </c>
      <c r="B4139" s="121" t="s">
        <v>47</v>
      </c>
      <c r="C4139" s="102" t="s">
        <v>47</v>
      </c>
    </row>
    <row r="4140" spans="1:3" x14ac:dyDescent="0.25">
      <c r="A4140" s="120">
        <v>44020</v>
      </c>
      <c r="B4140" s="121" t="s">
        <v>47</v>
      </c>
      <c r="C4140" s="102" t="s">
        <v>47</v>
      </c>
    </row>
    <row r="4141" spans="1:3" x14ac:dyDescent="0.25">
      <c r="A4141" s="120">
        <v>44021</v>
      </c>
      <c r="B4141" s="121" t="s">
        <v>47</v>
      </c>
      <c r="C4141" s="102" t="s">
        <v>47</v>
      </c>
    </row>
    <row r="4142" spans="1:3" x14ac:dyDescent="0.25">
      <c r="A4142" s="120">
        <v>44022</v>
      </c>
      <c r="B4142" s="121" t="s">
        <v>47</v>
      </c>
      <c r="C4142" s="102" t="s">
        <v>47</v>
      </c>
    </row>
    <row r="4143" spans="1:3" x14ac:dyDescent="0.25">
      <c r="A4143" s="120">
        <v>44023</v>
      </c>
      <c r="B4143" s="121" t="s">
        <v>47</v>
      </c>
      <c r="C4143" s="102" t="s">
        <v>47</v>
      </c>
    </row>
    <row r="4144" spans="1:3" x14ac:dyDescent="0.25">
      <c r="A4144" s="120">
        <v>44024</v>
      </c>
      <c r="B4144" s="121" t="s">
        <v>47</v>
      </c>
      <c r="C4144" s="102" t="s">
        <v>47</v>
      </c>
    </row>
    <row r="4145" spans="1:3" x14ac:dyDescent="0.25">
      <c r="A4145" s="120">
        <v>44025</v>
      </c>
      <c r="B4145" s="121" t="s">
        <v>47</v>
      </c>
      <c r="C4145" s="102" t="s">
        <v>47</v>
      </c>
    </row>
    <row r="4146" spans="1:3" x14ac:dyDescent="0.25">
      <c r="A4146" s="120">
        <v>44026</v>
      </c>
      <c r="B4146" s="121" t="s">
        <v>47</v>
      </c>
      <c r="C4146" s="102" t="s">
        <v>47</v>
      </c>
    </row>
    <row r="4147" spans="1:3" x14ac:dyDescent="0.25">
      <c r="A4147" s="120">
        <v>44027</v>
      </c>
      <c r="B4147" s="121" t="s">
        <v>47</v>
      </c>
      <c r="C4147" s="102" t="s">
        <v>47</v>
      </c>
    </row>
    <row r="4148" spans="1:3" x14ac:dyDescent="0.25">
      <c r="A4148" s="120">
        <v>44028</v>
      </c>
      <c r="B4148" s="121" t="s">
        <v>47</v>
      </c>
      <c r="C4148" s="102" t="s">
        <v>47</v>
      </c>
    </row>
    <row r="4149" spans="1:3" x14ac:dyDescent="0.25">
      <c r="A4149" s="120">
        <v>44029</v>
      </c>
      <c r="B4149" s="121" t="s">
        <v>47</v>
      </c>
      <c r="C4149" s="102" t="s">
        <v>47</v>
      </c>
    </row>
    <row r="4150" spans="1:3" x14ac:dyDescent="0.25">
      <c r="A4150" s="120">
        <v>44030</v>
      </c>
      <c r="B4150" s="121" t="s">
        <v>47</v>
      </c>
      <c r="C4150" s="102" t="s">
        <v>47</v>
      </c>
    </row>
    <row r="4151" spans="1:3" x14ac:dyDescent="0.25">
      <c r="A4151" s="120">
        <v>44031</v>
      </c>
      <c r="B4151" s="121" t="s">
        <v>47</v>
      </c>
      <c r="C4151" s="102" t="s">
        <v>47</v>
      </c>
    </row>
    <row r="4152" spans="1:3" x14ac:dyDescent="0.25">
      <c r="A4152" s="120">
        <v>44032</v>
      </c>
      <c r="B4152" s="121" t="s">
        <v>47</v>
      </c>
      <c r="C4152" s="102" t="s">
        <v>47</v>
      </c>
    </row>
    <row r="4153" spans="1:3" x14ac:dyDescent="0.25">
      <c r="A4153" s="120">
        <v>44033</v>
      </c>
      <c r="B4153" s="121" t="s">
        <v>47</v>
      </c>
      <c r="C4153" s="102" t="s">
        <v>47</v>
      </c>
    </row>
    <row r="4154" spans="1:3" x14ac:dyDescent="0.25">
      <c r="A4154" s="120">
        <v>44034</v>
      </c>
      <c r="B4154" s="121" t="s">
        <v>47</v>
      </c>
      <c r="C4154" s="102" t="s">
        <v>47</v>
      </c>
    </row>
    <row r="4155" spans="1:3" x14ac:dyDescent="0.25">
      <c r="A4155" s="120">
        <v>44035</v>
      </c>
      <c r="B4155" s="121" t="s">
        <v>47</v>
      </c>
      <c r="C4155" s="102" t="s">
        <v>47</v>
      </c>
    </row>
    <row r="4156" spans="1:3" x14ac:dyDescent="0.25">
      <c r="A4156" s="120">
        <v>44036</v>
      </c>
      <c r="B4156" s="121" t="s">
        <v>47</v>
      </c>
      <c r="C4156" s="102" t="s">
        <v>47</v>
      </c>
    </row>
    <row r="4157" spans="1:3" x14ac:dyDescent="0.25">
      <c r="A4157" s="120">
        <v>44037</v>
      </c>
      <c r="B4157" s="121" t="s">
        <v>47</v>
      </c>
      <c r="C4157" s="102" t="s">
        <v>47</v>
      </c>
    </row>
    <row r="4158" spans="1:3" x14ac:dyDescent="0.25">
      <c r="A4158" s="120">
        <v>44038</v>
      </c>
      <c r="B4158" s="121" t="s">
        <v>47</v>
      </c>
      <c r="C4158" s="102" t="s">
        <v>47</v>
      </c>
    </row>
    <row r="4159" spans="1:3" x14ac:dyDescent="0.25">
      <c r="A4159" s="120">
        <v>44039</v>
      </c>
      <c r="B4159" s="121" t="s">
        <v>47</v>
      </c>
      <c r="C4159" s="102" t="s">
        <v>47</v>
      </c>
    </row>
    <row r="4160" spans="1:3" x14ac:dyDescent="0.25">
      <c r="A4160" s="120">
        <v>44040</v>
      </c>
      <c r="B4160" s="121" t="s">
        <v>47</v>
      </c>
      <c r="C4160" s="102" t="s">
        <v>47</v>
      </c>
    </row>
    <row r="4161" spans="1:3" x14ac:dyDescent="0.25">
      <c r="A4161" s="120">
        <v>44041</v>
      </c>
      <c r="B4161" s="121" t="s">
        <v>47</v>
      </c>
      <c r="C4161" s="102" t="s">
        <v>47</v>
      </c>
    </row>
    <row r="4162" spans="1:3" x14ac:dyDescent="0.25">
      <c r="A4162" s="120">
        <v>44042</v>
      </c>
      <c r="B4162" s="121" t="s">
        <v>47</v>
      </c>
      <c r="C4162" s="102" t="s">
        <v>47</v>
      </c>
    </row>
    <row r="4163" spans="1:3" x14ac:dyDescent="0.25">
      <c r="A4163" s="120">
        <v>44043</v>
      </c>
      <c r="B4163" s="121" t="s">
        <v>47</v>
      </c>
      <c r="C4163" s="102" t="s">
        <v>47</v>
      </c>
    </row>
    <row r="4164" spans="1:3" x14ac:dyDescent="0.25">
      <c r="A4164" s="120">
        <v>44045</v>
      </c>
      <c r="B4164" s="121" t="s">
        <v>47</v>
      </c>
      <c r="C4164" s="102" t="s">
        <v>47</v>
      </c>
    </row>
    <row r="4165" spans="1:3" x14ac:dyDescent="0.25">
      <c r="A4165" s="120">
        <v>44046</v>
      </c>
      <c r="B4165" s="121" t="s">
        <v>47</v>
      </c>
      <c r="C4165" s="102" t="s">
        <v>47</v>
      </c>
    </row>
    <row r="4166" spans="1:3" x14ac:dyDescent="0.25">
      <c r="A4166" s="120">
        <v>44047</v>
      </c>
      <c r="B4166" s="121" t="s">
        <v>47</v>
      </c>
      <c r="C4166" s="102" t="s">
        <v>47</v>
      </c>
    </row>
    <row r="4167" spans="1:3" x14ac:dyDescent="0.25">
      <c r="A4167" s="120">
        <v>44048</v>
      </c>
      <c r="B4167" s="121" t="s">
        <v>47</v>
      </c>
      <c r="C4167" s="102" t="s">
        <v>47</v>
      </c>
    </row>
    <row r="4168" spans="1:3" x14ac:dyDescent="0.25">
      <c r="A4168" s="120">
        <v>44049</v>
      </c>
      <c r="B4168" s="121" t="s">
        <v>47</v>
      </c>
      <c r="C4168" s="102" t="s">
        <v>47</v>
      </c>
    </row>
    <row r="4169" spans="1:3" x14ac:dyDescent="0.25">
      <c r="A4169" s="120">
        <v>44050</v>
      </c>
      <c r="B4169" s="121" t="s">
        <v>47</v>
      </c>
      <c r="C4169" s="102" t="s">
        <v>47</v>
      </c>
    </row>
    <row r="4170" spans="1:3" x14ac:dyDescent="0.25">
      <c r="A4170" s="120">
        <v>44052</v>
      </c>
      <c r="B4170" s="121" t="s">
        <v>47</v>
      </c>
      <c r="C4170" s="102" t="s">
        <v>47</v>
      </c>
    </row>
    <row r="4171" spans="1:3" x14ac:dyDescent="0.25">
      <c r="A4171" s="120">
        <v>44053</v>
      </c>
      <c r="B4171" s="121" t="s">
        <v>47</v>
      </c>
      <c r="C4171" s="102" t="s">
        <v>47</v>
      </c>
    </row>
    <row r="4172" spans="1:3" x14ac:dyDescent="0.25">
      <c r="A4172" s="120">
        <v>44054</v>
      </c>
      <c r="B4172" s="121" t="s">
        <v>47</v>
      </c>
      <c r="C4172" s="102" t="s">
        <v>47</v>
      </c>
    </row>
    <row r="4173" spans="1:3" x14ac:dyDescent="0.25">
      <c r="A4173" s="120">
        <v>44055</v>
      </c>
      <c r="B4173" s="121" t="s">
        <v>47</v>
      </c>
      <c r="C4173" s="102" t="s">
        <v>47</v>
      </c>
    </row>
    <row r="4174" spans="1:3" x14ac:dyDescent="0.25">
      <c r="A4174" s="120">
        <v>44056</v>
      </c>
      <c r="B4174" s="121" t="s">
        <v>47</v>
      </c>
      <c r="C4174" s="102" t="s">
        <v>47</v>
      </c>
    </row>
    <row r="4175" spans="1:3" x14ac:dyDescent="0.25">
      <c r="A4175" s="120">
        <v>44057</v>
      </c>
      <c r="B4175" s="121" t="s">
        <v>47</v>
      </c>
      <c r="C4175" s="102" t="s">
        <v>47</v>
      </c>
    </row>
    <row r="4176" spans="1:3" x14ac:dyDescent="0.25">
      <c r="A4176" s="120">
        <v>44058</v>
      </c>
      <c r="B4176" s="121" t="s">
        <v>47</v>
      </c>
      <c r="C4176" s="102" t="s">
        <v>47</v>
      </c>
    </row>
    <row r="4177" spans="1:3" x14ac:dyDescent="0.25">
      <c r="A4177" s="120">
        <v>44059</v>
      </c>
      <c r="B4177" s="121" t="s">
        <v>47</v>
      </c>
      <c r="C4177" s="102" t="s">
        <v>47</v>
      </c>
    </row>
    <row r="4178" spans="1:3" x14ac:dyDescent="0.25">
      <c r="A4178" s="120">
        <v>44060</v>
      </c>
      <c r="B4178" s="121" t="s">
        <v>47</v>
      </c>
      <c r="C4178" s="102" t="s">
        <v>47</v>
      </c>
    </row>
    <row r="4179" spans="1:3" x14ac:dyDescent="0.25">
      <c r="A4179" s="120">
        <v>44061</v>
      </c>
      <c r="B4179" s="121" t="s">
        <v>47</v>
      </c>
      <c r="C4179" s="102" t="s">
        <v>47</v>
      </c>
    </row>
    <row r="4180" spans="1:3" x14ac:dyDescent="0.25">
      <c r="A4180" s="120">
        <v>44062</v>
      </c>
      <c r="B4180" s="121" t="s">
        <v>47</v>
      </c>
      <c r="C4180" s="102" t="s">
        <v>47</v>
      </c>
    </row>
    <row r="4181" spans="1:3" x14ac:dyDescent="0.25">
      <c r="A4181" s="120">
        <v>44063</v>
      </c>
      <c r="B4181" s="121" t="s">
        <v>47</v>
      </c>
      <c r="C4181" s="102" t="s">
        <v>47</v>
      </c>
    </row>
    <row r="4182" spans="1:3" x14ac:dyDescent="0.25">
      <c r="A4182" s="120">
        <v>44064</v>
      </c>
      <c r="B4182" s="121" t="s">
        <v>47</v>
      </c>
      <c r="C4182" s="102" t="s">
        <v>47</v>
      </c>
    </row>
    <row r="4183" spans="1:3" x14ac:dyDescent="0.25">
      <c r="A4183" s="120">
        <v>44065</v>
      </c>
      <c r="B4183" s="121" t="s">
        <v>47</v>
      </c>
      <c r="C4183" s="102" t="s">
        <v>47</v>
      </c>
    </row>
    <row r="4184" spans="1:3" x14ac:dyDescent="0.25">
      <c r="A4184" s="120">
        <v>44066</v>
      </c>
      <c r="B4184" s="121" t="s">
        <v>47</v>
      </c>
      <c r="C4184" s="102" t="s">
        <v>47</v>
      </c>
    </row>
    <row r="4185" spans="1:3" x14ac:dyDescent="0.25">
      <c r="A4185" s="120">
        <v>44067</v>
      </c>
      <c r="B4185" s="121" t="s">
        <v>47</v>
      </c>
      <c r="C4185" s="102" t="s">
        <v>47</v>
      </c>
    </row>
    <row r="4186" spans="1:3" x14ac:dyDescent="0.25">
      <c r="A4186" s="120">
        <v>44068</v>
      </c>
      <c r="B4186" s="121" t="s">
        <v>47</v>
      </c>
      <c r="C4186" s="102" t="s">
        <v>47</v>
      </c>
    </row>
    <row r="4187" spans="1:3" x14ac:dyDescent="0.25">
      <c r="A4187" s="120">
        <v>44069</v>
      </c>
      <c r="B4187" s="121" t="s">
        <v>47</v>
      </c>
      <c r="C4187" s="102" t="s">
        <v>47</v>
      </c>
    </row>
    <row r="4188" spans="1:3" x14ac:dyDescent="0.25">
      <c r="A4188" s="120">
        <v>44070</v>
      </c>
      <c r="B4188" s="121" t="s">
        <v>47</v>
      </c>
      <c r="C4188" s="102" t="s">
        <v>47</v>
      </c>
    </row>
    <row r="4189" spans="1:3" x14ac:dyDescent="0.25">
      <c r="A4189" s="120">
        <v>44071</v>
      </c>
      <c r="B4189" s="121" t="s">
        <v>47</v>
      </c>
      <c r="C4189" s="102" t="s">
        <v>47</v>
      </c>
    </row>
    <row r="4190" spans="1:3" x14ac:dyDescent="0.25">
      <c r="A4190" s="120">
        <v>44072</v>
      </c>
      <c r="B4190" s="121" t="s">
        <v>47</v>
      </c>
      <c r="C4190" s="102" t="s">
        <v>47</v>
      </c>
    </row>
    <row r="4191" spans="1:3" x14ac:dyDescent="0.25">
      <c r="A4191" s="120">
        <v>44073</v>
      </c>
      <c r="B4191" s="121" t="s">
        <v>47</v>
      </c>
      <c r="C4191" s="102" t="s">
        <v>47</v>
      </c>
    </row>
    <row r="4192" spans="1:3" x14ac:dyDescent="0.25">
      <c r="A4192" s="120">
        <v>44074</v>
      </c>
      <c r="B4192" s="121" t="s">
        <v>47</v>
      </c>
      <c r="C4192" s="102" t="s">
        <v>47</v>
      </c>
    </row>
    <row r="4193" spans="1:3" x14ac:dyDescent="0.25">
      <c r="A4193" s="120">
        <v>44075</v>
      </c>
      <c r="B4193" s="121" t="s">
        <v>47</v>
      </c>
      <c r="C4193" s="102" t="s">
        <v>47</v>
      </c>
    </row>
    <row r="4194" spans="1:3" x14ac:dyDescent="0.25">
      <c r="A4194" s="120">
        <v>44076</v>
      </c>
      <c r="B4194" s="121" t="s">
        <v>47</v>
      </c>
      <c r="C4194" s="102" t="s">
        <v>47</v>
      </c>
    </row>
    <row r="4195" spans="1:3" x14ac:dyDescent="0.25">
      <c r="A4195" s="120">
        <v>44077</v>
      </c>
      <c r="B4195" s="121" t="s">
        <v>47</v>
      </c>
      <c r="C4195" s="102" t="s">
        <v>47</v>
      </c>
    </row>
    <row r="4196" spans="1:3" x14ac:dyDescent="0.25">
      <c r="A4196" s="120">
        <v>44078</v>
      </c>
      <c r="B4196" s="121" t="s">
        <v>47</v>
      </c>
      <c r="C4196" s="102" t="s">
        <v>47</v>
      </c>
    </row>
    <row r="4197" spans="1:3" x14ac:dyDescent="0.25">
      <c r="A4197" s="120">
        <v>44079</v>
      </c>
      <c r="B4197" s="121" t="s">
        <v>47</v>
      </c>
      <c r="C4197" s="102" t="s">
        <v>47</v>
      </c>
    </row>
    <row r="4198" spans="1:3" x14ac:dyDescent="0.25">
      <c r="A4198" s="120">
        <v>44080</v>
      </c>
      <c r="B4198" s="121" t="s">
        <v>47</v>
      </c>
      <c r="C4198" s="102" t="s">
        <v>47</v>
      </c>
    </row>
    <row r="4199" spans="1:3" x14ac:dyDescent="0.25">
      <c r="A4199" s="120">
        <v>44081</v>
      </c>
      <c r="B4199" s="121" t="s">
        <v>47</v>
      </c>
      <c r="C4199" s="102" t="s">
        <v>47</v>
      </c>
    </row>
    <row r="4200" spans="1:3" x14ac:dyDescent="0.25">
      <c r="A4200" s="120">
        <v>44082</v>
      </c>
      <c r="B4200" s="121" t="s">
        <v>47</v>
      </c>
      <c r="C4200" s="102" t="s">
        <v>47</v>
      </c>
    </row>
    <row r="4201" spans="1:3" x14ac:dyDescent="0.25">
      <c r="A4201" s="120">
        <v>44083</v>
      </c>
      <c r="B4201" s="121" t="s">
        <v>47</v>
      </c>
      <c r="C4201" s="102" t="s">
        <v>47</v>
      </c>
    </row>
    <row r="4202" spans="1:3" x14ac:dyDescent="0.25">
      <c r="A4202" s="120">
        <v>44084</v>
      </c>
      <c r="B4202" s="121" t="s">
        <v>47</v>
      </c>
      <c r="C4202" s="102" t="s">
        <v>47</v>
      </c>
    </row>
    <row r="4203" spans="1:3" x14ac:dyDescent="0.25">
      <c r="A4203" s="120">
        <v>44086</v>
      </c>
      <c r="B4203" s="121" t="s">
        <v>47</v>
      </c>
      <c r="C4203" s="102" t="s">
        <v>47</v>
      </c>
    </row>
    <row r="4204" spans="1:3" x14ac:dyDescent="0.25">
      <c r="A4204" s="120">
        <v>44087</v>
      </c>
      <c r="B4204" s="121" t="s">
        <v>47</v>
      </c>
      <c r="C4204" s="102" t="s">
        <v>47</v>
      </c>
    </row>
    <row r="4205" spans="1:3" x14ac:dyDescent="0.25">
      <c r="A4205" s="120">
        <v>44088</v>
      </c>
      <c r="B4205" s="121" t="s">
        <v>47</v>
      </c>
      <c r="C4205" s="102" t="s">
        <v>47</v>
      </c>
    </row>
    <row r="4206" spans="1:3" x14ac:dyDescent="0.25">
      <c r="A4206" s="120">
        <v>44089</v>
      </c>
      <c r="B4206" s="121" t="s">
        <v>47</v>
      </c>
      <c r="C4206" s="102" t="s">
        <v>47</v>
      </c>
    </row>
    <row r="4207" spans="1:3" x14ac:dyDescent="0.25">
      <c r="A4207" s="120">
        <v>44091</v>
      </c>
      <c r="B4207" s="121" t="s">
        <v>47</v>
      </c>
      <c r="C4207" s="102" t="s">
        <v>47</v>
      </c>
    </row>
    <row r="4208" spans="1:3" x14ac:dyDescent="0.25">
      <c r="A4208" s="120">
        <v>44092</v>
      </c>
      <c r="B4208" s="121" t="s">
        <v>47</v>
      </c>
      <c r="C4208" s="102" t="s">
        <v>47</v>
      </c>
    </row>
    <row r="4209" spans="1:3" x14ac:dyDescent="0.25">
      <c r="A4209" s="120">
        <v>44093</v>
      </c>
      <c r="B4209" s="121" t="s">
        <v>47</v>
      </c>
      <c r="C4209" s="102" t="s">
        <v>47</v>
      </c>
    </row>
    <row r="4210" spans="1:3" x14ac:dyDescent="0.25">
      <c r="A4210" s="120">
        <v>44094</v>
      </c>
      <c r="B4210" s="121" t="s">
        <v>47</v>
      </c>
      <c r="C4210" s="102" t="s">
        <v>47</v>
      </c>
    </row>
    <row r="4211" spans="1:3" x14ac:dyDescent="0.25">
      <c r="A4211" s="120">
        <v>44097</v>
      </c>
      <c r="B4211" s="121" t="s">
        <v>47</v>
      </c>
      <c r="C4211" s="102" t="s">
        <v>47</v>
      </c>
    </row>
    <row r="4212" spans="1:3" x14ac:dyDescent="0.25">
      <c r="A4212" s="120">
        <v>44098</v>
      </c>
      <c r="B4212" s="121" t="s">
        <v>47</v>
      </c>
      <c r="C4212" s="102" t="s">
        <v>47</v>
      </c>
    </row>
    <row r="4213" spans="1:3" x14ac:dyDescent="0.25">
      <c r="A4213" s="120">
        <v>44100</v>
      </c>
      <c r="B4213" s="121" t="s">
        <v>47</v>
      </c>
      <c r="C4213" s="102" t="s">
        <v>47</v>
      </c>
    </row>
    <row r="4214" spans="1:3" x14ac:dyDescent="0.25">
      <c r="A4214" s="120">
        <v>44101</v>
      </c>
      <c r="B4214" s="121" t="s">
        <v>47</v>
      </c>
      <c r="C4214" s="102" t="s">
        <v>47</v>
      </c>
    </row>
    <row r="4215" spans="1:3" x14ac:dyDescent="0.25">
      <c r="A4215" s="120">
        <v>44102</v>
      </c>
      <c r="B4215" s="121" t="s">
        <v>47</v>
      </c>
      <c r="C4215" s="102" t="s">
        <v>47</v>
      </c>
    </row>
    <row r="4216" spans="1:3" x14ac:dyDescent="0.25">
      <c r="A4216" s="120">
        <v>44103</v>
      </c>
      <c r="B4216" s="121" t="s">
        <v>47</v>
      </c>
      <c r="C4216" s="102" t="s">
        <v>47</v>
      </c>
    </row>
    <row r="4217" spans="1:3" x14ac:dyDescent="0.25">
      <c r="A4217" s="120">
        <v>44104</v>
      </c>
      <c r="B4217" s="121" t="s">
        <v>47</v>
      </c>
      <c r="C4217" s="102" t="s">
        <v>47</v>
      </c>
    </row>
    <row r="4218" spans="1:3" x14ac:dyDescent="0.25">
      <c r="A4218" s="120">
        <v>44105</v>
      </c>
      <c r="B4218" s="121" t="s">
        <v>47</v>
      </c>
      <c r="C4218" s="102" t="s">
        <v>47</v>
      </c>
    </row>
    <row r="4219" spans="1:3" x14ac:dyDescent="0.25">
      <c r="A4219" s="120">
        <v>44106</v>
      </c>
      <c r="B4219" s="121" t="s">
        <v>47</v>
      </c>
      <c r="C4219" s="102" t="s">
        <v>47</v>
      </c>
    </row>
    <row r="4220" spans="1:3" x14ac:dyDescent="0.25">
      <c r="A4220" s="120">
        <v>44107</v>
      </c>
      <c r="B4220" s="121" t="s">
        <v>47</v>
      </c>
      <c r="C4220" s="102" t="s">
        <v>47</v>
      </c>
    </row>
    <row r="4221" spans="1:3" x14ac:dyDescent="0.25">
      <c r="A4221" s="120">
        <v>44108</v>
      </c>
      <c r="B4221" s="121" t="s">
        <v>47</v>
      </c>
      <c r="C4221" s="102" t="s">
        <v>47</v>
      </c>
    </row>
    <row r="4222" spans="1:3" x14ac:dyDescent="0.25">
      <c r="A4222" s="120">
        <v>44109</v>
      </c>
      <c r="B4222" s="121" t="s">
        <v>47</v>
      </c>
      <c r="C4222" s="102" t="s">
        <v>47</v>
      </c>
    </row>
    <row r="4223" spans="1:3" x14ac:dyDescent="0.25">
      <c r="A4223" s="120">
        <v>44110</v>
      </c>
      <c r="B4223" s="121" t="s">
        <v>47</v>
      </c>
      <c r="C4223" s="102" t="s">
        <v>47</v>
      </c>
    </row>
    <row r="4224" spans="1:3" x14ac:dyDescent="0.25">
      <c r="A4224" s="120">
        <v>44111</v>
      </c>
      <c r="B4224" s="121" t="s">
        <v>47</v>
      </c>
      <c r="C4224" s="102" t="s">
        <v>47</v>
      </c>
    </row>
    <row r="4225" spans="1:3" x14ac:dyDescent="0.25">
      <c r="A4225" s="120">
        <v>44112</v>
      </c>
      <c r="B4225" s="121" t="s">
        <v>47</v>
      </c>
      <c r="C4225" s="102" t="s">
        <v>47</v>
      </c>
    </row>
    <row r="4226" spans="1:3" x14ac:dyDescent="0.25">
      <c r="A4226" s="120">
        <v>44113</v>
      </c>
      <c r="B4226" s="121" t="s">
        <v>47</v>
      </c>
      <c r="C4226" s="102" t="s">
        <v>47</v>
      </c>
    </row>
    <row r="4227" spans="1:3" x14ac:dyDescent="0.25">
      <c r="A4227" s="120">
        <v>44114</v>
      </c>
      <c r="B4227" s="121" t="s">
        <v>47</v>
      </c>
      <c r="C4227" s="102" t="s">
        <v>47</v>
      </c>
    </row>
    <row r="4228" spans="1:3" x14ac:dyDescent="0.25">
      <c r="A4228" s="120">
        <v>44115</v>
      </c>
      <c r="B4228" s="121" t="s">
        <v>47</v>
      </c>
      <c r="C4228" s="102" t="s">
        <v>47</v>
      </c>
    </row>
    <row r="4229" spans="1:3" x14ac:dyDescent="0.25">
      <c r="A4229" s="120">
        <v>44117</v>
      </c>
      <c r="B4229" s="121" t="s">
        <v>47</v>
      </c>
      <c r="C4229" s="102" t="s">
        <v>47</v>
      </c>
    </row>
    <row r="4230" spans="1:3" x14ac:dyDescent="0.25">
      <c r="A4230" s="120">
        <v>44118</v>
      </c>
      <c r="B4230" s="121" t="s">
        <v>47</v>
      </c>
      <c r="C4230" s="102" t="s">
        <v>47</v>
      </c>
    </row>
    <row r="4231" spans="1:3" x14ac:dyDescent="0.25">
      <c r="A4231" s="120">
        <v>44120</v>
      </c>
      <c r="B4231" s="121" t="s">
        <v>47</v>
      </c>
      <c r="C4231" s="102" t="s">
        <v>47</v>
      </c>
    </row>
    <row r="4232" spans="1:3" x14ac:dyDescent="0.25">
      <c r="A4232" s="120">
        <v>44121</v>
      </c>
      <c r="B4232" s="121" t="s">
        <v>47</v>
      </c>
      <c r="C4232" s="102" t="s">
        <v>47</v>
      </c>
    </row>
    <row r="4233" spans="1:3" x14ac:dyDescent="0.25">
      <c r="A4233" s="120">
        <v>44122</v>
      </c>
      <c r="B4233" s="121" t="s">
        <v>47</v>
      </c>
      <c r="C4233" s="102" t="s">
        <v>47</v>
      </c>
    </row>
    <row r="4234" spans="1:3" x14ac:dyDescent="0.25">
      <c r="A4234" s="120">
        <v>44123</v>
      </c>
      <c r="B4234" s="121" t="s">
        <v>47</v>
      </c>
      <c r="C4234" s="102" t="s">
        <v>47</v>
      </c>
    </row>
    <row r="4235" spans="1:3" x14ac:dyDescent="0.25">
      <c r="A4235" s="120">
        <v>44124</v>
      </c>
      <c r="B4235" s="121" t="s">
        <v>47</v>
      </c>
      <c r="C4235" s="102" t="s">
        <v>47</v>
      </c>
    </row>
    <row r="4236" spans="1:3" x14ac:dyDescent="0.25">
      <c r="A4236" s="120">
        <v>44129</v>
      </c>
      <c r="B4236" s="121" t="s">
        <v>47</v>
      </c>
      <c r="C4236" s="102" t="s">
        <v>47</v>
      </c>
    </row>
    <row r="4237" spans="1:3" x14ac:dyDescent="0.25">
      <c r="A4237" s="120">
        <v>44132</v>
      </c>
      <c r="B4237" s="121" t="s">
        <v>47</v>
      </c>
      <c r="C4237" s="102" t="s">
        <v>47</v>
      </c>
    </row>
    <row r="4238" spans="1:3" x14ac:dyDescent="0.25">
      <c r="A4238" s="120">
        <v>44134</v>
      </c>
      <c r="B4238" s="121" t="s">
        <v>47</v>
      </c>
      <c r="C4238" s="102" t="s">
        <v>47</v>
      </c>
    </row>
    <row r="4239" spans="1:3" x14ac:dyDescent="0.25">
      <c r="A4239" s="120">
        <v>44136</v>
      </c>
      <c r="B4239" s="121" t="s">
        <v>47</v>
      </c>
      <c r="C4239" s="102" t="s">
        <v>47</v>
      </c>
    </row>
    <row r="4240" spans="1:3" x14ac:dyDescent="0.25">
      <c r="A4240" s="120">
        <v>44137</v>
      </c>
      <c r="B4240" s="121" t="s">
        <v>47</v>
      </c>
      <c r="C4240" s="102" t="s">
        <v>47</v>
      </c>
    </row>
    <row r="4241" spans="1:3" x14ac:dyDescent="0.25">
      <c r="A4241" s="120">
        <v>44138</v>
      </c>
      <c r="B4241" s="121" t="s">
        <v>47</v>
      </c>
      <c r="C4241" s="102" t="s">
        <v>47</v>
      </c>
    </row>
    <row r="4242" spans="1:3" x14ac:dyDescent="0.25">
      <c r="A4242" s="120">
        <v>44140</v>
      </c>
      <c r="B4242" s="121" t="s">
        <v>47</v>
      </c>
      <c r="C4242" s="102" t="s">
        <v>47</v>
      </c>
    </row>
    <row r="4243" spans="1:3" x14ac:dyDescent="0.25">
      <c r="A4243" s="120">
        <v>44141</v>
      </c>
      <c r="B4243" s="121" t="s">
        <v>47</v>
      </c>
      <c r="C4243" s="102" t="s">
        <v>47</v>
      </c>
    </row>
    <row r="4244" spans="1:3" x14ac:dyDescent="0.25">
      <c r="A4244" s="120">
        <v>44142</v>
      </c>
      <c r="B4244" s="121" t="s">
        <v>47</v>
      </c>
      <c r="C4244" s="102" t="s">
        <v>47</v>
      </c>
    </row>
    <row r="4245" spans="1:3" x14ac:dyDescent="0.25">
      <c r="A4245" s="120">
        <v>44143</v>
      </c>
      <c r="B4245" s="121" t="s">
        <v>47</v>
      </c>
      <c r="C4245" s="102" t="s">
        <v>47</v>
      </c>
    </row>
    <row r="4246" spans="1:3" x14ac:dyDescent="0.25">
      <c r="A4246" s="120">
        <v>44144</v>
      </c>
      <c r="B4246" s="121" t="s">
        <v>47</v>
      </c>
      <c r="C4246" s="102" t="s">
        <v>47</v>
      </c>
    </row>
    <row r="4247" spans="1:3" x14ac:dyDescent="0.25">
      <c r="A4247" s="120">
        <v>44145</v>
      </c>
      <c r="B4247" s="121" t="s">
        <v>47</v>
      </c>
      <c r="C4247" s="102" t="s">
        <v>47</v>
      </c>
    </row>
    <row r="4248" spans="1:3" x14ac:dyDescent="0.25">
      <c r="A4248" s="120">
        <v>44146</v>
      </c>
      <c r="B4248" s="121" t="s">
        <v>47</v>
      </c>
      <c r="C4248" s="102" t="s">
        <v>47</v>
      </c>
    </row>
    <row r="4249" spans="1:3" x14ac:dyDescent="0.25">
      <c r="A4249" s="120">
        <v>44147</v>
      </c>
      <c r="B4249" s="121" t="s">
        <v>47</v>
      </c>
      <c r="C4249" s="102" t="s">
        <v>47</v>
      </c>
    </row>
    <row r="4250" spans="1:3" x14ac:dyDescent="0.25">
      <c r="A4250" s="120">
        <v>44149</v>
      </c>
      <c r="B4250" s="121" t="s">
        <v>47</v>
      </c>
      <c r="C4250" s="102" t="s">
        <v>47</v>
      </c>
    </row>
    <row r="4251" spans="1:3" x14ac:dyDescent="0.25">
      <c r="A4251" s="120">
        <v>44150</v>
      </c>
      <c r="B4251" s="121" t="s">
        <v>47</v>
      </c>
      <c r="C4251" s="102" t="s">
        <v>47</v>
      </c>
    </row>
    <row r="4252" spans="1:3" x14ac:dyDescent="0.25">
      <c r="A4252" s="120">
        <v>44151</v>
      </c>
      <c r="B4252" s="121" t="s">
        <v>47</v>
      </c>
      <c r="C4252" s="102" t="s">
        <v>47</v>
      </c>
    </row>
    <row r="4253" spans="1:3" x14ac:dyDescent="0.25">
      <c r="A4253" s="120">
        <v>44153</v>
      </c>
      <c r="B4253" s="121" t="s">
        <v>47</v>
      </c>
      <c r="C4253" s="102" t="s">
        <v>47</v>
      </c>
    </row>
    <row r="4254" spans="1:3" x14ac:dyDescent="0.25">
      <c r="A4254" s="120">
        <v>44154</v>
      </c>
      <c r="B4254" s="121" t="s">
        <v>47</v>
      </c>
      <c r="C4254" s="102" t="s">
        <v>47</v>
      </c>
    </row>
    <row r="4255" spans="1:3" x14ac:dyDescent="0.25">
      <c r="A4255" s="120">
        <v>44155</v>
      </c>
      <c r="B4255" s="121" t="s">
        <v>47</v>
      </c>
      <c r="C4255" s="102" t="s">
        <v>47</v>
      </c>
    </row>
    <row r="4256" spans="1:3" x14ac:dyDescent="0.25">
      <c r="A4256" s="120">
        <v>44156</v>
      </c>
      <c r="B4256" s="121" t="s">
        <v>47</v>
      </c>
      <c r="C4256" s="102" t="s">
        <v>47</v>
      </c>
    </row>
    <row r="4257" spans="1:3" x14ac:dyDescent="0.25">
      <c r="A4257" s="120">
        <v>44157</v>
      </c>
      <c r="B4257" s="121" t="s">
        <v>47</v>
      </c>
      <c r="C4257" s="102" t="s">
        <v>47</v>
      </c>
    </row>
    <row r="4258" spans="1:3" x14ac:dyDescent="0.25">
      <c r="A4258" s="120">
        <v>44158</v>
      </c>
      <c r="B4258" s="121" t="s">
        <v>47</v>
      </c>
      <c r="C4258" s="102" t="s">
        <v>47</v>
      </c>
    </row>
    <row r="4259" spans="1:3" x14ac:dyDescent="0.25">
      <c r="A4259" s="120">
        <v>44159</v>
      </c>
      <c r="B4259" s="121" t="s">
        <v>47</v>
      </c>
      <c r="C4259" s="102" t="s">
        <v>47</v>
      </c>
    </row>
    <row r="4260" spans="1:3" x14ac:dyDescent="0.25">
      <c r="A4260" s="120">
        <v>44160</v>
      </c>
      <c r="B4260" s="121" t="s">
        <v>47</v>
      </c>
      <c r="C4260" s="102" t="s">
        <v>47</v>
      </c>
    </row>
    <row r="4261" spans="1:3" x14ac:dyDescent="0.25">
      <c r="A4261" s="120">
        <v>44162</v>
      </c>
      <c r="B4261" s="121" t="s">
        <v>47</v>
      </c>
      <c r="C4261" s="102" t="s">
        <v>47</v>
      </c>
    </row>
    <row r="4262" spans="1:3" x14ac:dyDescent="0.25">
      <c r="A4262" s="120">
        <v>44164</v>
      </c>
      <c r="B4262" s="121" t="s">
        <v>47</v>
      </c>
      <c r="C4262" s="102" t="s">
        <v>47</v>
      </c>
    </row>
    <row r="4263" spans="1:3" x14ac:dyDescent="0.25">
      <c r="A4263" s="120">
        <v>44165</v>
      </c>
      <c r="B4263" s="121" t="s">
        <v>47</v>
      </c>
      <c r="C4263" s="102" t="s">
        <v>47</v>
      </c>
    </row>
    <row r="4264" spans="1:3" x14ac:dyDescent="0.25">
      <c r="A4264" s="120">
        <v>44168</v>
      </c>
      <c r="B4264" s="121" t="s">
        <v>47</v>
      </c>
      <c r="C4264" s="102" t="s">
        <v>47</v>
      </c>
    </row>
    <row r="4265" spans="1:3" x14ac:dyDescent="0.25">
      <c r="A4265" s="120">
        <v>44171</v>
      </c>
      <c r="B4265" s="121" t="s">
        <v>47</v>
      </c>
      <c r="C4265" s="102" t="s">
        <v>47</v>
      </c>
    </row>
    <row r="4266" spans="1:3" x14ac:dyDescent="0.25">
      <c r="A4266" s="120">
        <v>44172</v>
      </c>
      <c r="B4266" s="121" t="s">
        <v>47</v>
      </c>
      <c r="C4266" s="102" t="s">
        <v>47</v>
      </c>
    </row>
    <row r="4267" spans="1:3" x14ac:dyDescent="0.25">
      <c r="A4267" s="120">
        <v>44173</v>
      </c>
      <c r="B4267" s="121" t="s">
        <v>47</v>
      </c>
      <c r="C4267" s="102" t="s">
        <v>47</v>
      </c>
    </row>
    <row r="4268" spans="1:3" x14ac:dyDescent="0.25">
      <c r="A4268" s="120">
        <v>44174</v>
      </c>
      <c r="B4268" s="121" t="s">
        <v>47</v>
      </c>
      <c r="C4268" s="102" t="s">
        <v>47</v>
      </c>
    </row>
    <row r="4269" spans="1:3" x14ac:dyDescent="0.25">
      <c r="A4269" s="120">
        <v>44176</v>
      </c>
      <c r="B4269" s="121" t="s">
        <v>47</v>
      </c>
      <c r="C4269" s="102" t="s">
        <v>47</v>
      </c>
    </row>
    <row r="4270" spans="1:3" x14ac:dyDescent="0.25">
      <c r="A4270" s="120">
        <v>44178</v>
      </c>
      <c r="B4270" s="121" t="s">
        <v>47</v>
      </c>
      <c r="C4270" s="102" t="s">
        <v>47</v>
      </c>
    </row>
    <row r="4271" spans="1:3" x14ac:dyDescent="0.25">
      <c r="A4271" s="120">
        <v>43903</v>
      </c>
      <c r="B4271" s="121" t="s">
        <v>48</v>
      </c>
      <c r="C4271" s="102" t="s">
        <v>48</v>
      </c>
    </row>
    <row r="4272" spans="1:3" x14ac:dyDescent="0.25">
      <c r="A4272" s="120">
        <v>43907</v>
      </c>
      <c r="B4272" s="121" t="s">
        <v>48</v>
      </c>
      <c r="C4272" s="102" t="s">
        <v>48</v>
      </c>
    </row>
    <row r="4273" spans="1:3" x14ac:dyDescent="0.25">
      <c r="A4273" s="120">
        <v>43910</v>
      </c>
      <c r="B4273" s="121" t="s">
        <v>48</v>
      </c>
      <c r="C4273" s="102" t="s">
        <v>48</v>
      </c>
    </row>
    <row r="4274" spans="1:3" x14ac:dyDescent="0.25">
      <c r="A4274" s="120">
        <v>43915</v>
      </c>
      <c r="B4274" s="121" t="s">
        <v>48</v>
      </c>
      <c r="C4274" s="102" t="s">
        <v>48</v>
      </c>
    </row>
    <row r="4275" spans="1:3" x14ac:dyDescent="0.25">
      <c r="A4275" s="120">
        <v>43916</v>
      </c>
      <c r="B4275" s="121" t="s">
        <v>48</v>
      </c>
      <c r="C4275" s="102" t="s">
        <v>48</v>
      </c>
    </row>
    <row r="4276" spans="1:3" x14ac:dyDescent="0.25">
      <c r="A4276" s="120">
        <v>43920</v>
      </c>
      <c r="B4276" s="121" t="s">
        <v>48</v>
      </c>
      <c r="C4276" s="102" t="s">
        <v>48</v>
      </c>
    </row>
    <row r="4277" spans="1:3" x14ac:dyDescent="0.25">
      <c r="A4277" s="120">
        <v>43923</v>
      </c>
      <c r="B4277" s="121" t="s">
        <v>48</v>
      </c>
      <c r="C4277" s="102" t="s">
        <v>48</v>
      </c>
    </row>
    <row r="4278" spans="1:3" x14ac:dyDescent="0.25">
      <c r="A4278" s="120">
        <v>43924</v>
      </c>
      <c r="B4278" s="121" t="s">
        <v>48</v>
      </c>
      <c r="C4278" s="102" t="s">
        <v>48</v>
      </c>
    </row>
    <row r="4279" spans="1:3" x14ac:dyDescent="0.25">
      <c r="A4279" s="120">
        <v>43926</v>
      </c>
      <c r="B4279" s="121" t="s">
        <v>48</v>
      </c>
      <c r="C4279" s="102" t="s">
        <v>48</v>
      </c>
    </row>
    <row r="4280" spans="1:3" x14ac:dyDescent="0.25">
      <c r="A4280" s="120">
        <v>43929</v>
      </c>
      <c r="B4280" s="121" t="s">
        <v>48</v>
      </c>
      <c r="C4280" s="102" t="s">
        <v>48</v>
      </c>
    </row>
    <row r="4281" spans="1:3" x14ac:dyDescent="0.25">
      <c r="A4281" s="120">
        <v>43930</v>
      </c>
      <c r="B4281" s="121" t="s">
        <v>48</v>
      </c>
      <c r="C4281" s="102" t="s">
        <v>48</v>
      </c>
    </row>
    <row r="4282" spans="1:3" x14ac:dyDescent="0.25">
      <c r="A4282" s="120">
        <v>43936</v>
      </c>
      <c r="B4282" s="121" t="s">
        <v>48</v>
      </c>
      <c r="C4282" s="102" t="s">
        <v>48</v>
      </c>
    </row>
    <row r="4283" spans="1:3" x14ac:dyDescent="0.25">
      <c r="A4283" s="120">
        <v>43948</v>
      </c>
      <c r="B4283" s="121" t="s">
        <v>48</v>
      </c>
      <c r="C4283" s="102" t="s">
        <v>48</v>
      </c>
    </row>
    <row r="4284" spans="1:3" x14ac:dyDescent="0.25">
      <c r="A4284" s="120">
        <v>43951</v>
      </c>
      <c r="B4284" s="121" t="s">
        <v>48</v>
      </c>
      <c r="C4284" s="102" t="s">
        <v>48</v>
      </c>
    </row>
    <row r="4285" spans="1:3" x14ac:dyDescent="0.25">
      <c r="A4285" s="120">
        <v>43953</v>
      </c>
      <c r="B4285" s="121" t="s">
        <v>48</v>
      </c>
      <c r="C4285" s="102" t="s">
        <v>48</v>
      </c>
    </row>
    <row r="4286" spans="1:3" x14ac:dyDescent="0.25">
      <c r="A4286" s="120">
        <v>43956</v>
      </c>
      <c r="B4286" s="121" t="s">
        <v>48</v>
      </c>
      <c r="C4286" s="102" t="s">
        <v>48</v>
      </c>
    </row>
    <row r="4287" spans="1:3" x14ac:dyDescent="0.25">
      <c r="A4287" s="120">
        <v>43963</v>
      </c>
      <c r="B4287" s="121" t="s">
        <v>48</v>
      </c>
      <c r="C4287" s="102" t="s">
        <v>48</v>
      </c>
    </row>
    <row r="4288" spans="1:3" x14ac:dyDescent="0.25">
      <c r="A4288" s="120">
        <v>43979</v>
      </c>
      <c r="B4288" s="121" t="s">
        <v>48</v>
      </c>
      <c r="C4288" s="102" t="s">
        <v>48</v>
      </c>
    </row>
    <row r="4289" spans="1:3" x14ac:dyDescent="0.25">
      <c r="A4289" s="120">
        <v>43981</v>
      </c>
      <c r="B4289" s="121" t="s">
        <v>48</v>
      </c>
      <c r="C4289" s="102" t="s">
        <v>48</v>
      </c>
    </row>
    <row r="4290" spans="1:3" x14ac:dyDescent="0.25">
      <c r="A4290" s="120">
        <v>43983</v>
      </c>
      <c r="B4290" s="121" t="s">
        <v>48</v>
      </c>
      <c r="C4290" s="102" t="s">
        <v>48</v>
      </c>
    </row>
    <row r="4291" spans="1:3" x14ac:dyDescent="0.25">
      <c r="A4291" s="120">
        <v>43985</v>
      </c>
      <c r="B4291" s="121" t="s">
        <v>48</v>
      </c>
      <c r="C4291" s="102" t="s">
        <v>48</v>
      </c>
    </row>
    <row r="4292" spans="1:3" x14ac:dyDescent="0.25">
      <c r="A4292" s="120">
        <v>43986</v>
      </c>
      <c r="B4292" s="121" t="s">
        <v>48</v>
      </c>
      <c r="C4292" s="102" t="s">
        <v>48</v>
      </c>
    </row>
    <row r="4293" spans="1:3" x14ac:dyDescent="0.25">
      <c r="A4293" s="120">
        <v>43987</v>
      </c>
      <c r="B4293" s="121" t="s">
        <v>48</v>
      </c>
      <c r="C4293" s="102" t="s">
        <v>48</v>
      </c>
    </row>
    <row r="4294" spans="1:3" x14ac:dyDescent="0.25">
      <c r="A4294" s="120">
        <v>43988</v>
      </c>
      <c r="B4294" s="121" t="s">
        <v>48</v>
      </c>
      <c r="C4294" s="102" t="s">
        <v>48</v>
      </c>
    </row>
    <row r="4295" spans="1:3" x14ac:dyDescent="0.25">
      <c r="A4295" s="120">
        <v>43989</v>
      </c>
      <c r="B4295" s="121" t="s">
        <v>48</v>
      </c>
      <c r="C4295" s="102" t="s">
        <v>48</v>
      </c>
    </row>
    <row r="4296" spans="1:3" x14ac:dyDescent="0.25">
      <c r="A4296" s="120">
        <v>43990</v>
      </c>
      <c r="B4296" s="121" t="s">
        <v>48</v>
      </c>
      <c r="C4296" s="102" t="s">
        <v>48</v>
      </c>
    </row>
    <row r="4297" spans="1:3" x14ac:dyDescent="0.25">
      <c r="A4297" s="120">
        <v>43991</v>
      </c>
      <c r="B4297" s="121" t="s">
        <v>48</v>
      </c>
      <c r="C4297" s="102" t="s">
        <v>48</v>
      </c>
    </row>
    <row r="4298" spans="1:3" x14ac:dyDescent="0.25">
      <c r="A4298" s="120">
        <v>43992</v>
      </c>
      <c r="B4298" s="121" t="s">
        <v>48</v>
      </c>
      <c r="C4298" s="102" t="s">
        <v>48</v>
      </c>
    </row>
    <row r="4299" spans="1:3" x14ac:dyDescent="0.25">
      <c r="A4299" s="120">
        <v>43993</v>
      </c>
      <c r="B4299" s="121" t="s">
        <v>48</v>
      </c>
      <c r="C4299" s="102" t="s">
        <v>48</v>
      </c>
    </row>
    <row r="4300" spans="1:3" x14ac:dyDescent="0.25">
      <c r="A4300" s="120">
        <v>43994</v>
      </c>
      <c r="B4300" s="121" t="s">
        <v>48</v>
      </c>
      <c r="C4300" s="102" t="s">
        <v>48</v>
      </c>
    </row>
    <row r="4301" spans="1:3" x14ac:dyDescent="0.25">
      <c r="A4301" s="120">
        <v>43995</v>
      </c>
      <c r="B4301" s="121" t="s">
        <v>48</v>
      </c>
      <c r="C4301" s="102" t="s">
        <v>48</v>
      </c>
    </row>
    <row r="4302" spans="1:3" x14ac:dyDescent="0.25">
      <c r="A4302" s="120">
        <v>43996</v>
      </c>
      <c r="B4302" s="121" t="s">
        <v>48</v>
      </c>
      <c r="C4302" s="102" t="s">
        <v>48</v>
      </c>
    </row>
    <row r="4303" spans="1:3" x14ac:dyDescent="0.25">
      <c r="A4303" s="120">
        <v>43998</v>
      </c>
      <c r="B4303" s="121" t="s">
        <v>48</v>
      </c>
      <c r="C4303" s="102" t="s">
        <v>48</v>
      </c>
    </row>
    <row r="4304" spans="1:3" x14ac:dyDescent="0.25">
      <c r="A4304" s="120">
        <v>43999</v>
      </c>
      <c r="B4304" s="121" t="s">
        <v>48</v>
      </c>
      <c r="C4304" s="102" t="s">
        <v>48</v>
      </c>
    </row>
    <row r="4305" spans="1:3" x14ac:dyDescent="0.25">
      <c r="A4305" s="120">
        <v>44000</v>
      </c>
      <c r="B4305" s="121" t="s">
        <v>48</v>
      </c>
      <c r="C4305" s="102" t="s">
        <v>48</v>
      </c>
    </row>
    <row r="4306" spans="1:3" x14ac:dyDescent="0.25">
      <c r="A4306" s="120">
        <v>44001</v>
      </c>
      <c r="B4306" s="121" t="s">
        <v>48</v>
      </c>
      <c r="C4306" s="102" t="s">
        <v>48</v>
      </c>
    </row>
    <row r="4307" spans="1:3" x14ac:dyDescent="0.25">
      <c r="A4307" s="120">
        <v>44002</v>
      </c>
      <c r="B4307" s="121" t="s">
        <v>48</v>
      </c>
      <c r="C4307" s="102" t="s">
        <v>48</v>
      </c>
    </row>
    <row r="4308" spans="1:3" x14ac:dyDescent="0.25">
      <c r="A4308" s="120">
        <v>44003</v>
      </c>
      <c r="B4308" s="121" t="s">
        <v>48</v>
      </c>
      <c r="C4308" s="102" t="s">
        <v>48</v>
      </c>
    </row>
    <row r="4309" spans="1:3" x14ac:dyDescent="0.25">
      <c r="A4309" s="120">
        <v>44004</v>
      </c>
      <c r="B4309" s="121" t="s">
        <v>48</v>
      </c>
      <c r="C4309" s="102" t="s">
        <v>48</v>
      </c>
    </row>
    <row r="4310" spans="1:3" x14ac:dyDescent="0.25">
      <c r="A4310" s="120">
        <v>44005</v>
      </c>
      <c r="B4310" s="121" t="s">
        <v>48</v>
      </c>
      <c r="C4310" s="102" t="s">
        <v>48</v>
      </c>
    </row>
    <row r="4311" spans="1:3" x14ac:dyDescent="0.25">
      <c r="A4311" s="120">
        <v>44006</v>
      </c>
      <c r="B4311" s="121" t="s">
        <v>48</v>
      </c>
      <c r="C4311" s="102" t="s">
        <v>48</v>
      </c>
    </row>
    <row r="4312" spans="1:3" x14ac:dyDescent="0.25">
      <c r="A4312" s="120">
        <v>44007</v>
      </c>
      <c r="B4312" s="121" t="s">
        <v>48</v>
      </c>
      <c r="C4312" s="102" t="s">
        <v>48</v>
      </c>
    </row>
    <row r="4313" spans="1:3" x14ac:dyDescent="0.25">
      <c r="A4313" s="120">
        <v>44008</v>
      </c>
      <c r="B4313" s="121" t="s">
        <v>48</v>
      </c>
      <c r="C4313" s="102" t="s">
        <v>48</v>
      </c>
    </row>
    <row r="4314" spans="1:3" x14ac:dyDescent="0.25">
      <c r="A4314" s="120">
        <v>44009</v>
      </c>
      <c r="B4314" s="121" t="s">
        <v>48</v>
      </c>
      <c r="C4314" s="102" t="s">
        <v>48</v>
      </c>
    </row>
    <row r="4315" spans="1:3" x14ac:dyDescent="0.25">
      <c r="A4315" s="120">
        <v>44010</v>
      </c>
      <c r="B4315" s="121" t="s">
        <v>48</v>
      </c>
      <c r="C4315" s="102" t="s">
        <v>48</v>
      </c>
    </row>
    <row r="4316" spans="1:3" x14ac:dyDescent="0.25">
      <c r="A4316" s="120">
        <v>44011</v>
      </c>
      <c r="B4316" s="121" t="s">
        <v>48</v>
      </c>
      <c r="C4316" s="102" t="s">
        <v>48</v>
      </c>
    </row>
    <row r="4317" spans="1:3" x14ac:dyDescent="0.25">
      <c r="A4317" s="120">
        <v>44012</v>
      </c>
      <c r="B4317" s="121" t="s">
        <v>48</v>
      </c>
      <c r="C4317" s="102" t="s">
        <v>48</v>
      </c>
    </row>
    <row r="4318" spans="1:3" x14ac:dyDescent="0.25">
      <c r="A4318" s="120">
        <v>44013</v>
      </c>
      <c r="B4318" s="121" t="s">
        <v>48</v>
      </c>
      <c r="C4318" s="102" t="s">
        <v>48</v>
      </c>
    </row>
    <row r="4319" spans="1:3" x14ac:dyDescent="0.25">
      <c r="A4319" s="120">
        <v>44014</v>
      </c>
      <c r="B4319" s="121" t="s">
        <v>48</v>
      </c>
      <c r="C4319" s="102" t="s">
        <v>48</v>
      </c>
    </row>
    <row r="4320" spans="1:3" x14ac:dyDescent="0.25">
      <c r="A4320" s="120">
        <v>44015</v>
      </c>
      <c r="B4320" s="121" t="s">
        <v>48</v>
      </c>
      <c r="C4320" s="102" t="s">
        <v>48</v>
      </c>
    </row>
    <row r="4321" spans="1:3" x14ac:dyDescent="0.25">
      <c r="A4321" s="120">
        <v>44016</v>
      </c>
      <c r="B4321" s="121" t="s">
        <v>48</v>
      </c>
      <c r="C4321" s="102" t="s">
        <v>48</v>
      </c>
    </row>
    <row r="4322" spans="1:3" x14ac:dyDescent="0.25">
      <c r="A4322" s="120">
        <v>44017</v>
      </c>
      <c r="B4322" s="121" t="s">
        <v>48</v>
      </c>
      <c r="C4322" s="102" t="s">
        <v>48</v>
      </c>
    </row>
    <row r="4323" spans="1:3" x14ac:dyDescent="0.25">
      <c r="A4323" s="120">
        <v>44018</v>
      </c>
      <c r="B4323" s="121" t="s">
        <v>48</v>
      </c>
      <c r="C4323" s="102" t="s">
        <v>48</v>
      </c>
    </row>
    <row r="4324" spans="1:3" x14ac:dyDescent="0.25">
      <c r="A4324" s="120">
        <v>44019</v>
      </c>
      <c r="B4324" s="121" t="s">
        <v>48</v>
      </c>
      <c r="C4324" s="102" t="s">
        <v>48</v>
      </c>
    </row>
    <row r="4325" spans="1:3" x14ac:dyDescent="0.25">
      <c r="A4325" s="120">
        <v>44020</v>
      </c>
      <c r="B4325" s="121" t="s">
        <v>48</v>
      </c>
      <c r="C4325" s="102" t="s">
        <v>48</v>
      </c>
    </row>
    <row r="4326" spans="1:3" x14ac:dyDescent="0.25">
      <c r="A4326" s="120">
        <v>44021</v>
      </c>
      <c r="B4326" s="121" t="s">
        <v>48</v>
      </c>
      <c r="C4326" s="102" t="s">
        <v>48</v>
      </c>
    </row>
    <row r="4327" spans="1:3" x14ac:dyDescent="0.25">
      <c r="A4327" s="120">
        <v>44022</v>
      </c>
      <c r="B4327" s="121" t="s">
        <v>48</v>
      </c>
      <c r="C4327" s="102" t="s">
        <v>48</v>
      </c>
    </row>
    <row r="4328" spans="1:3" x14ac:dyDescent="0.25">
      <c r="A4328" s="120">
        <v>44023</v>
      </c>
      <c r="B4328" s="121" t="s">
        <v>48</v>
      </c>
      <c r="C4328" s="102" t="s">
        <v>48</v>
      </c>
    </row>
    <row r="4329" spans="1:3" x14ac:dyDescent="0.25">
      <c r="A4329" s="120">
        <v>44024</v>
      </c>
      <c r="B4329" s="121" t="s">
        <v>48</v>
      </c>
      <c r="C4329" s="102" t="s">
        <v>48</v>
      </c>
    </row>
    <row r="4330" spans="1:3" x14ac:dyDescent="0.25">
      <c r="A4330" s="120">
        <v>44025</v>
      </c>
      <c r="B4330" s="121" t="s">
        <v>48</v>
      </c>
      <c r="C4330" s="102" t="s">
        <v>48</v>
      </c>
    </row>
    <row r="4331" spans="1:3" x14ac:dyDescent="0.25">
      <c r="A4331" s="120">
        <v>44026</v>
      </c>
      <c r="B4331" s="121" t="s">
        <v>48</v>
      </c>
      <c r="C4331" s="102" t="s">
        <v>48</v>
      </c>
    </row>
    <row r="4332" spans="1:3" x14ac:dyDescent="0.25">
      <c r="A4332" s="120">
        <v>44027</v>
      </c>
      <c r="B4332" s="121" t="s">
        <v>48</v>
      </c>
      <c r="C4332" s="102" t="s">
        <v>48</v>
      </c>
    </row>
    <row r="4333" spans="1:3" x14ac:dyDescent="0.25">
      <c r="A4333" s="120">
        <v>44028</v>
      </c>
      <c r="B4333" s="121" t="s">
        <v>48</v>
      </c>
      <c r="C4333" s="102" t="s">
        <v>48</v>
      </c>
    </row>
    <row r="4334" spans="1:3" x14ac:dyDescent="0.25">
      <c r="A4334" s="120">
        <v>44029</v>
      </c>
      <c r="B4334" s="121" t="s">
        <v>48</v>
      </c>
      <c r="C4334" s="102" t="s">
        <v>48</v>
      </c>
    </row>
    <row r="4335" spans="1:3" x14ac:dyDescent="0.25">
      <c r="A4335" s="120">
        <v>44030</v>
      </c>
      <c r="B4335" s="121" t="s">
        <v>48</v>
      </c>
      <c r="C4335" s="102" t="s">
        <v>48</v>
      </c>
    </row>
    <row r="4336" spans="1:3" x14ac:dyDescent="0.25">
      <c r="A4336" s="120">
        <v>44031</v>
      </c>
      <c r="B4336" s="121" t="s">
        <v>48</v>
      </c>
      <c r="C4336" s="102" t="s">
        <v>48</v>
      </c>
    </row>
    <row r="4337" spans="1:3" x14ac:dyDescent="0.25">
      <c r="A4337" s="120">
        <v>44032</v>
      </c>
      <c r="B4337" s="121" t="s">
        <v>48</v>
      </c>
      <c r="C4337" s="102" t="s">
        <v>48</v>
      </c>
    </row>
    <row r="4338" spans="1:3" x14ac:dyDescent="0.25">
      <c r="A4338" s="120">
        <v>44033</v>
      </c>
      <c r="B4338" s="121" t="s">
        <v>48</v>
      </c>
      <c r="C4338" s="102" t="s">
        <v>48</v>
      </c>
    </row>
    <row r="4339" spans="1:3" x14ac:dyDescent="0.25">
      <c r="A4339" s="120">
        <v>44034</v>
      </c>
      <c r="B4339" s="121" t="s">
        <v>48</v>
      </c>
      <c r="C4339" s="102" t="s">
        <v>48</v>
      </c>
    </row>
    <row r="4340" spans="1:3" x14ac:dyDescent="0.25">
      <c r="A4340" s="120">
        <v>44035</v>
      </c>
      <c r="B4340" s="121" t="s">
        <v>48</v>
      </c>
      <c r="C4340" s="102" t="s">
        <v>48</v>
      </c>
    </row>
    <row r="4341" spans="1:3" x14ac:dyDescent="0.25">
      <c r="A4341" s="120">
        <v>44036</v>
      </c>
      <c r="B4341" s="121" t="s">
        <v>48</v>
      </c>
      <c r="C4341" s="102" t="s">
        <v>48</v>
      </c>
    </row>
    <row r="4342" spans="1:3" x14ac:dyDescent="0.25">
      <c r="A4342" s="120">
        <v>44037</v>
      </c>
      <c r="B4342" s="121" t="s">
        <v>48</v>
      </c>
      <c r="C4342" s="102" t="s">
        <v>48</v>
      </c>
    </row>
    <row r="4343" spans="1:3" x14ac:dyDescent="0.25">
      <c r="A4343" s="120">
        <v>44038</v>
      </c>
      <c r="B4343" s="121" t="s">
        <v>48</v>
      </c>
      <c r="C4343" s="102" t="s">
        <v>48</v>
      </c>
    </row>
    <row r="4344" spans="1:3" x14ac:dyDescent="0.25">
      <c r="A4344" s="120">
        <v>44039</v>
      </c>
      <c r="B4344" s="121" t="s">
        <v>48</v>
      </c>
      <c r="C4344" s="102" t="s">
        <v>48</v>
      </c>
    </row>
    <row r="4345" spans="1:3" x14ac:dyDescent="0.25">
      <c r="A4345" s="120">
        <v>44040</v>
      </c>
      <c r="B4345" s="121" t="s">
        <v>48</v>
      </c>
      <c r="C4345" s="102" t="s">
        <v>48</v>
      </c>
    </row>
    <row r="4346" spans="1:3" x14ac:dyDescent="0.25">
      <c r="A4346" s="120">
        <v>44041</v>
      </c>
      <c r="B4346" s="121" t="s">
        <v>48</v>
      </c>
      <c r="C4346" s="102" t="s">
        <v>48</v>
      </c>
    </row>
    <row r="4347" spans="1:3" x14ac:dyDescent="0.25">
      <c r="A4347" s="120">
        <v>44042</v>
      </c>
      <c r="B4347" s="121" t="s">
        <v>48</v>
      </c>
      <c r="C4347" s="102" t="s">
        <v>48</v>
      </c>
    </row>
    <row r="4348" spans="1:3" x14ac:dyDescent="0.25">
      <c r="A4348" s="120">
        <v>44043</v>
      </c>
      <c r="B4348" s="121" t="s">
        <v>48</v>
      </c>
      <c r="C4348" s="102" t="s">
        <v>48</v>
      </c>
    </row>
    <row r="4349" spans="1:3" x14ac:dyDescent="0.25">
      <c r="A4349" s="120">
        <v>44044</v>
      </c>
      <c r="B4349" s="121" t="s">
        <v>48</v>
      </c>
      <c r="C4349" s="102" t="s">
        <v>48</v>
      </c>
    </row>
    <row r="4350" spans="1:3" x14ac:dyDescent="0.25">
      <c r="A4350" s="120">
        <v>44045</v>
      </c>
      <c r="B4350" s="121" t="s">
        <v>48</v>
      </c>
      <c r="C4350" s="102" t="s">
        <v>48</v>
      </c>
    </row>
    <row r="4351" spans="1:3" x14ac:dyDescent="0.25">
      <c r="A4351" s="120">
        <v>44046</v>
      </c>
      <c r="B4351" s="121" t="s">
        <v>48</v>
      </c>
      <c r="C4351" s="102" t="s">
        <v>48</v>
      </c>
    </row>
    <row r="4352" spans="1:3" x14ac:dyDescent="0.25">
      <c r="A4352" s="120">
        <v>44047</v>
      </c>
      <c r="B4352" s="121" t="s">
        <v>48</v>
      </c>
      <c r="C4352" s="102" t="s">
        <v>48</v>
      </c>
    </row>
    <row r="4353" spans="1:3" x14ac:dyDescent="0.25">
      <c r="A4353" s="120">
        <v>44048</v>
      </c>
      <c r="B4353" s="121" t="s">
        <v>48</v>
      </c>
      <c r="C4353" s="102" t="s">
        <v>48</v>
      </c>
    </row>
    <row r="4354" spans="1:3" x14ac:dyDescent="0.25">
      <c r="A4354" s="120">
        <v>44049</v>
      </c>
      <c r="B4354" s="121" t="s">
        <v>48</v>
      </c>
      <c r="C4354" s="102" t="s">
        <v>48</v>
      </c>
    </row>
    <row r="4355" spans="1:3" x14ac:dyDescent="0.25">
      <c r="A4355" s="120">
        <v>44050</v>
      </c>
      <c r="B4355" s="121" t="s">
        <v>48</v>
      </c>
      <c r="C4355" s="102" t="s">
        <v>48</v>
      </c>
    </row>
    <row r="4356" spans="1:3" x14ac:dyDescent="0.25">
      <c r="A4356" s="120">
        <v>44051</v>
      </c>
      <c r="B4356" s="121" t="s">
        <v>48</v>
      </c>
      <c r="C4356" s="102" t="s">
        <v>48</v>
      </c>
    </row>
    <row r="4357" spans="1:3" x14ac:dyDescent="0.25">
      <c r="A4357" s="120">
        <v>44052</v>
      </c>
      <c r="B4357" s="121" t="s">
        <v>48</v>
      </c>
      <c r="C4357" s="102" t="s">
        <v>48</v>
      </c>
    </row>
    <row r="4358" spans="1:3" x14ac:dyDescent="0.25">
      <c r="A4358" s="120">
        <v>44053</v>
      </c>
      <c r="B4358" s="121" t="s">
        <v>48</v>
      </c>
      <c r="C4358" s="102" t="s">
        <v>48</v>
      </c>
    </row>
    <row r="4359" spans="1:3" x14ac:dyDescent="0.25">
      <c r="A4359" s="120">
        <v>44054</v>
      </c>
      <c r="B4359" s="121" t="s">
        <v>48</v>
      </c>
      <c r="C4359" s="102" t="s">
        <v>48</v>
      </c>
    </row>
    <row r="4360" spans="1:3" x14ac:dyDescent="0.25">
      <c r="A4360" s="120">
        <v>44055</v>
      </c>
      <c r="B4360" s="121" t="s">
        <v>48</v>
      </c>
      <c r="C4360" s="102" t="s">
        <v>48</v>
      </c>
    </row>
    <row r="4361" spans="1:3" x14ac:dyDescent="0.25">
      <c r="A4361" s="120">
        <v>44056</v>
      </c>
      <c r="B4361" s="121" t="s">
        <v>48</v>
      </c>
      <c r="C4361" s="102" t="s">
        <v>48</v>
      </c>
    </row>
    <row r="4362" spans="1:3" x14ac:dyDescent="0.25">
      <c r="A4362" s="120">
        <v>44057</v>
      </c>
      <c r="B4362" s="121" t="s">
        <v>48</v>
      </c>
      <c r="C4362" s="102" t="s">
        <v>48</v>
      </c>
    </row>
    <row r="4363" spans="1:3" x14ac:dyDescent="0.25">
      <c r="A4363" s="120">
        <v>44058</v>
      </c>
      <c r="B4363" s="121" t="s">
        <v>48</v>
      </c>
      <c r="C4363" s="102" t="s">
        <v>48</v>
      </c>
    </row>
    <row r="4364" spans="1:3" x14ac:dyDescent="0.25">
      <c r="A4364" s="120">
        <v>44059</v>
      </c>
      <c r="B4364" s="121" t="s">
        <v>48</v>
      </c>
      <c r="C4364" s="102" t="s">
        <v>48</v>
      </c>
    </row>
    <row r="4365" spans="1:3" x14ac:dyDescent="0.25">
      <c r="A4365" s="120">
        <v>44060</v>
      </c>
      <c r="B4365" s="121" t="s">
        <v>48</v>
      </c>
      <c r="C4365" s="102" t="s">
        <v>48</v>
      </c>
    </row>
    <row r="4366" spans="1:3" x14ac:dyDescent="0.25">
      <c r="A4366" s="120">
        <v>44061</v>
      </c>
      <c r="B4366" s="121" t="s">
        <v>48</v>
      </c>
      <c r="C4366" s="102" t="s">
        <v>48</v>
      </c>
    </row>
    <row r="4367" spans="1:3" x14ac:dyDescent="0.25">
      <c r="A4367" s="120">
        <v>44062</v>
      </c>
      <c r="B4367" s="121" t="s">
        <v>48</v>
      </c>
      <c r="C4367" s="102" t="s">
        <v>48</v>
      </c>
    </row>
    <row r="4368" spans="1:3" x14ac:dyDescent="0.25">
      <c r="A4368" s="120">
        <v>44063</v>
      </c>
      <c r="B4368" s="121" t="s">
        <v>48</v>
      </c>
      <c r="C4368" s="102" t="s">
        <v>48</v>
      </c>
    </row>
    <row r="4369" spans="1:3" x14ac:dyDescent="0.25">
      <c r="A4369" s="120">
        <v>44064</v>
      </c>
      <c r="B4369" s="121" t="s">
        <v>48</v>
      </c>
      <c r="C4369" s="102" t="s">
        <v>48</v>
      </c>
    </row>
    <row r="4370" spans="1:3" x14ac:dyDescent="0.25">
      <c r="A4370" s="120">
        <v>44065</v>
      </c>
      <c r="B4370" s="121" t="s">
        <v>48</v>
      </c>
      <c r="C4370" s="102" t="s">
        <v>48</v>
      </c>
    </row>
    <row r="4371" spans="1:3" x14ac:dyDescent="0.25">
      <c r="A4371" s="120">
        <v>44066</v>
      </c>
      <c r="B4371" s="121" t="s">
        <v>48</v>
      </c>
      <c r="C4371" s="102" t="s">
        <v>48</v>
      </c>
    </row>
    <row r="4372" spans="1:3" x14ac:dyDescent="0.25">
      <c r="A4372" s="120">
        <v>44067</v>
      </c>
      <c r="B4372" s="121" t="s">
        <v>48</v>
      </c>
      <c r="C4372" s="102" t="s">
        <v>48</v>
      </c>
    </row>
    <row r="4373" spans="1:3" x14ac:dyDescent="0.25">
      <c r="A4373" s="120">
        <v>44068</v>
      </c>
      <c r="B4373" s="121" t="s">
        <v>48</v>
      </c>
      <c r="C4373" s="102" t="s">
        <v>48</v>
      </c>
    </row>
    <row r="4374" spans="1:3" x14ac:dyDescent="0.25">
      <c r="A4374" s="120">
        <v>44069</v>
      </c>
      <c r="B4374" s="121" t="s">
        <v>48</v>
      </c>
      <c r="C4374" s="102" t="s">
        <v>48</v>
      </c>
    </row>
    <row r="4375" spans="1:3" x14ac:dyDescent="0.25">
      <c r="A4375" s="120">
        <v>44070</v>
      </c>
      <c r="B4375" s="121" t="s">
        <v>48</v>
      </c>
      <c r="C4375" s="102" t="s">
        <v>48</v>
      </c>
    </row>
    <row r="4376" spans="1:3" x14ac:dyDescent="0.25">
      <c r="A4376" s="120">
        <v>44071</v>
      </c>
      <c r="B4376" s="121" t="s">
        <v>48</v>
      </c>
      <c r="C4376" s="102" t="s">
        <v>48</v>
      </c>
    </row>
    <row r="4377" spans="1:3" x14ac:dyDescent="0.25">
      <c r="A4377" s="120">
        <v>44072</v>
      </c>
      <c r="B4377" s="121" t="s">
        <v>48</v>
      </c>
      <c r="C4377" s="102" t="s">
        <v>48</v>
      </c>
    </row>
    <row r="4378" spans="1:3" x14ac:dyDescent="0.25">
      <c r="A4378" s="120">
        <v>44073</v>
      </c>
      <c r="B4378" s="121" t="s">
        <v>48</v>
      </c>
      <c r="C4378" s="102" t="s">
        <v>48</v>
      </c>
    </row>
    <row r="4379" spans="1:3" x14ac:dyDescent="0.25">
      <c r="A4379" s="120">
        <v>44074</v>
      </c>
      <c r="B4379" s="121" t="s">
        <v>48</v>
      </c>
      <c r="C4379" s="102" t="s">
        <v>48</v>
      </c>
    </row>
    <row r="4380" spans="1:3" x14ac:dyDescent="0.25">
      <c r="A4380" s="120">
        <v>44076</v>
      </c>
      <c r="B4380" s="121" t="s">
        <v>48</v>
      </c>
      <c r="C4380" s="102" t="s">
        <v>48</v>
      </c>
    </row>
    <row r="4381" spans="1:3" x14ac:dyDescent="0.25">
      <c r="A4381" s="120">
        <v>44077</v>
      </c>
      <c r="B4381" s="121" t="s">
        <v>48</v>
      </c>
      <c r="C4381" s="102" t="s">
        <v>48</v>
      </c>
    </row>
    <row r="4382" spans="1:3" x14ac:dyDescent="0.25">
      <c r="A4382" s="120">
        <v>44078</v>
      </c>
      <c r="B4382" s="121" t="s">
        <v>48</v>
      </c>
      <c r="C4382" s="102" t="s">
        <v>48</v>
      </c>
    </row>
    <row r="4383" spans="1:3" x14ac:dyDescent="0.25">
      <c r="A4383" s="120">
        <v>44079</v>
      </c>
      <c r="B4383" s="121" t="s">
        <v>48</v>
      </c>
      <c r="C4383" s="102" t="s">
        <v>48</v>
      </c>
    </row>
    <row r="4384" spans="1:3" x14ac:dyDescent="0.25">
      <c r="A4384" s="120">
        <v>44080</v>
      </c>
      <c r="B4384" s="121" t="s">
        <v>48</v>
      </c>
      <c r="C4384" s="102" t="s">
        <v>48</v>
      </c>
    </row>
    <row r="4385" spans="1:3" x14ac:dyDescent="0.25">
      <c r="A4385" s="120">
        <v>44081</v>
      </c>
      <c r="B4385" s="121" t="s">
        <v>48</v>
      </c>
      <c r="C4385" s="102" t="s">
        <v>48</v>
      </c>
    </row>
    <row r="4386" spans="1:3" x14ac:dyDescent="0.25">
      <c r="A4386" s="120">
        <v>44082</v>
      </c>
      <c r="B4386" s="121" t="s">
        <v>48</v>
      </c>
      <c r="C4386" s="102" t="s">
        <v>48</v>
      </c>
    </row>
    <row r="4387" spans="1:3" x14ac:dyDescent="0.25">
      <c r="A4387" s="120">
        <v>44083</v>
      </c>
      <c r="B4387" s="121" t="s">
        <v>48</v>
      </c>
      <c r="C4387" s="102" t="s">
        <v>48</v>
      </c>
    </row>
    <row r="4388" spans="1:3" x14ac:dyDescent="0.25">
      <c r="A4388" s="120">
        <v>44084</v>
      </c>
      <c r="B4388" s="121" t="s">
        <v>48</v>
      </c>
      <c r="C4388" s="102" t="s">
        <v>48</v>
      </c>
    </row>
    <row r="4389" spans="1:3" x14ac:dyDescent="0.25">
      <c r="A4389" s="120">
        <v>44085</v>
      </c>
      <c r="B4389" s="121" t="s">
        <v>48</v>
      </c>
      <c r="C4389" s="102" t="s">
        <v>48</v>
      </c>
    </row>
    <row r="4390" spans="1:3" x14ac:dyDescent="0.25">
      <c r="A4390" s="120">
        <v>44086</v>
      </c>
      <c r="B4390" s="121" t="s">
        <v>48</v>
      </c>
      <c r="C4390" s="102" t="s">
        <v>48</v>
      </c>
    </row>
    <row r="4391" spans="1:3" x14ac:dyDescent="0.25">
      <c r="A4391" s="120">
        <v>44087</v>
      </c>
      <c r="B4391" s="121" t="s">
        <v>48</v>
      </c>
      <c r="C4391" s="102" t="s">
        <v>48</v>
      </c>
    </row>
    <row r="4392" spans="1:3" x14ac:dyDescent="0.25">
      <c r="A4392" s="120">
        <v>44088</v>
      </c>
      <c r="B4392" s="121" t="s">
        <v>48</v>
      </c>
      <c r="C4392" s="102" t="s">
        <v>48</v>
      </c>
    </row>
    <row r="4393" spans="1:3" x14ac:dyDescent="0.25">
      <c r="A4393" s="120">
        <v>44089</v>
      </c>
      <c r="B4393" s="121" t="s">
        <v>48</v>
      </c>
      <c r="C4393" s="102" t="s">
        <v>48</v>
      </c>
    </row>
    <row r="4394" spans="1:3" x14ac:dyDescent="0.25">
      <c r="A4394" s="120">
        <v>44090</v>
      </c>
      <c r="B4394" s="121" t="s">
        <v>48</v>
      </c>
      <c r="C4394" s="102" t="s">
        <v>48</v>
      </c>
    </row>
    <row r="4395" spans="1:3" x14ac:dyDescent="0.25">
      <c r="A4395" s="120">
        <v>44091</v>
      </c>
      <c r="B4395" s="121" t="s">
        <v>48</v>
      </c>
      <c r="C4395" s="102" t="s">
        <v>48</v>
      </c>
    </row>
    <row r="4396" spans="1:3" x14ac:dyDescent="0.25">
      <c r="A4396" s="120">
        <v>44092</v>
      </c>
      <c r="B4396" s="121" t="s">
        <v>48</v>
      </c>
      <c r="C4396" s="102" t="s">
        <v>48</v>
      </c>
    </row>
    <row r="4397" spans="1:3" x14ac:dyDescent="0.25">
      <c r="A4397" s="120">
        <v>44093</v>
      </c>
      <c r="B4397" s="121" t="s">
        <v>48</v>
      </c>
      <c r="C4397" s="102" t="s">
        <v>48</v>
      </c>
    </row>
    <row r="4398" spans="1:3" x14ac:dyDescent="0.25">
      <c r="A4398" s="120">
        <v>44094</v>
      </c>
      <c r="B4398" s="121" t="s">
        <v>48</v>
      </c>
      <c r="C4398" s="102" t="s">
        <v>48</v>
      </c>
    </row>
    <row r="4399" spans="1:3" x14ac:dyDescent="0.25">
      <c r="A4399" s="120">
        <v>44095</v>
      </c>
      <c r="B4399" s="121" t="s">
        <v>48</v>
      </c>
      <c r="C4399" s="102" t="s">
        <v>48</v>
      </c>
    </row>
    <row r="4400" spans="1:3" x14ac:dyDescent="0.25">
      <c r="A4400" s="120">
        <v>44097</v>
      </c>
      <c r="B4400" s="121" t="s">
        <v>48</v>
      </c>
      <c r="C4400" s="102" t="s">
        <v>48</v>
      </c>
    </row>
    <row r="4401" spans="1:3" x14ac:dyDescent="0.25">
      <c r="A4401" s="120">
        <v>44098</v>
      </c>
      <c r="B4401" s="121" t="s">
        <v>48</v>
      </c>
      <c r="C4401" s="102" t="s">
        <v>48</v>
      </c>
    </row>
    <row r="4402" spans="1:3" x14ac:dyDescent="0.25">
      <c r="A4402" s="120">
        <v>44099</v>
      </c>
      <c r="B4402" s="121" t="s">
        <v>48</v>
      </c>
      <c r="C4402" s="102" t="s">
        <v>48</v>
      </c>
    </row>
    <row r="4403" spans="1:3" x14ac:dyDescent="0.25">
      <c r="A4403" s="120">
        <v>44100</v>
      </c>
      <c r="B4403" s="121" t="s">
        <v>48</v>
      </c>
      <c r="C4403" s="102" t="s">
        <v>48</v>
      </c>
    </row>
    <row r="4404" spans="1:3" x14ac:dyDescent="0.25">
      <c r="A4404" s="120">
        <v>44101</v>
      </c>
      <c r="B4404" s="121" t="s">
        <v>48</v>
      </c>
      <c r="C4404" s="102" t="s">
        <v>48</v>
      </c>
    </row>
    <row r="4405" spans="1:3" x14ac:dyDescent="0.25">
      <c r="A4405" s="120">
        <v>44102</v>
      </c>
      <c r="B4405" s="121" t="s">
        <v>48</v>
      </c>
      <c r="C4405" s="102" t="s">
        <v>48</v>
      </c>
    </row>
    <row r="4406" spans="1:3" x14ac:dyDescent="0.25">
      <c r="A4406" s="120">
        <v>44103</v>
      </c>
      <c r="B4406" s="121" t="s">
        <v>48</v>
      </c>
      <c r="C4406" s="102" t="s">
        <v>48</v>
      </c>
    </row>
    <row r="4407" spans="1:3" x14ac:dyDescent="0.25">
      <c r="A4407" s="120">
        <v>44104</v>
      </c>
      <c r="B4407" s="121" t="s">
        <v>48</v>
      </c>
      <c r="C4407" s="102" t="s">
        <v>48</v>
      </c>
    </row>
    <row r="4408" spans="1:3" x14ac:dyDescent="0.25">
      <c r="A4408" s="120">
        <v>44105</v>
      </c>
      <c r="B4408" s="121" t="s">
        <v>48</v>
      </c>
      <c r="C4408" s="102" t="s">
        <v>48</v>
      </c>
    </row>
    <row r="4409" spans="1:3" x14ac:dyDescent="0.25">
      <c r="A4409" s="120">
        <v>44107</v>
      </c>
      <c r="B4409" s="121" t="s">
        <v>48</v>
      </c>
      <c r="C4409" s="102" t="s">
        <v>48</v>
      </c>
    </row>
    <row r="4410" spans="1:3" x14ac:dyDescent="0.25">
      <c r="A4410" s="120">
        <v>44108</v>
      </c>
      <c r="B4410" s="121" t="s">
        <v>48</v>
      </c>
      <c r="C4410" s="102" t="s">
        <v>48</v>
      </c>
    </row>
    <row r="4411" spans="1:3" x14ac:dyDescent="0.25">
      <c r="A4411" s="120">
        <v>44109</v>
      </c>
      <c r="B4411" s="121" t="s">
        <v>48</v>
      </c>
      <c r="C4411" s="102" t="s">
        <v>48</v>
      </c>
    </row>
    <row r="4412" spans="1:3" x14ac:dyDescent="0.25">
      <c r="A4412" s="120">
        <v>44110</v>
      </c>
      <c r="B4412" s="121" t="s">
        <v>48</v>
      </c>
      <c r="C4412" s="102" t="s">
        <v>48</v>
      </c>
    </row>
    <row r="4413" spans="1:3" x14ac:dyDescent="0.25">
      <c r="A4413" s="120">
        <v>44111</v>
      </c>
      <c r="B4413" s="121" t="s">
        <v>48</v>
      </c>
      <c r="C4413" s="102" t="s">
        <v>48</v>
      </c>
    </row>
    <row r="4414" spans="1:3" x14ac:dyDescent="0.25">
      <c r="A4414" s="120">
        <v>44112</v>
      </c>
      <c r="B4414" s="121" t="s">
        <v>48</v>
      </c>
      <c r="C4414" s="102" t="s">
        <v>48</v>
      </c>
    </row>
    <row r="4415" spans="1:3" x14ac:dyDescent="0.25">
      <c r="A4415" s="120">
        <v>44113</v>
      </c>
      <c r="B4415" s="121" t="s">
        <v>48</v>
      </c>
      <c r="C4415" s="102" t="s">
        <v>48</v>
      </c>
    </row>
    <row r="4416" spans="1:3" x14ac:dyDescent="0.25">
      <c r="A4416" s="120">
        <v>44114</v>
      </c>
      <c r="B4416" s="121" t="s">
        <v>48</v>
      </c>
      <c r="C4416" s="102" t="s">
        <v>48</v>
      </c>
    </row>
    <row r="4417" spans="1:3" x14ac:dyDescent="0.25">
      <c r="A4417" s="120">
        <v>44115</v>
      </c>
      <c r="B4417" s="121" t="s">
        <v>48</v>
      </c>
      <c r="C4417" s="102" t="s">
        <v>48</v>
      </c>
    </row>
    <row r="4418" spans="1:3" x14ac:dyDescent="0.25">
      <c r="A4418" s="120">
        <v>44116</v>
      </c>
      <c r="B4418" s="121" t="s">
        <v>48</v>
      </c>
      <c r="C4418" s="102" t="s">
        <v>48</v>
      </c>
    </row>
    <row r="4419" spans="1:3" x14ac:dyDescent="0.25">
      <c r="A4419" s="120">
        <v>44117</v>
      </c>
      <c r="B4419" s="121" t="s">
        <v>48</v>
      </c>
      <c r="C4419" s="102" t="s">
        <v>48</v>
      </c>
    </row>
    <row r="4420" spans="1:3" x14ac:dyDescent="0.25">
      <c r="A4420" s="120">
        <v>44118</v>
      </c>
      <c r="B4420" s="121" t="s">
        <v>48</v>
      </c>
      <c r="C4420" s="102" t="s">
        <v>48</v>
      </c>
    </row>
    <row r="4421" spans="1:3" x14ac:dyDescent="0.25">
      <c r="A4421" s="120">
        <v>44119</v>
      </c>
      <c r="B4421" s="121" t="s">
        <v>48</v>
      </c>
      <c r="C4421" s="102" t="s">
        <v>48</v>
      </c>
    </row>
    <row r="4422" spans="1:3" x14ac:dyDescent="0.25">
      <c r="A4422" s="120">
        <v>44120</v>
      </c>
      <c r="B4422" s="121" t="s">
        <v>48</v>
      </c>
      <c r="C4422" s="102" t="s">
        <v>48</v>
      </c>
    </row>
    <row r="4423" spans="1:3" x14ac:dyDescent="0.25">
      <c r="A4423" s="120">
        <v>44121</v>
      </c>
      <c r="B4423" s="121" t="s">
        <v>48</v>
      </c>
      <c r="C4423" s="102" t="s">
        <v>48</v>
      </c>
    </row>
    <row r="4424" spans="1:3" x14ac:dyDescent="0.25">
      <c r="A4424" s="120">
        <v>44122</v>
      </c>
      <c r="B4424" s="121" t="s">
        <v>48</v>
      </c>
      <c r="C4424" s="102" t="s">
        <v>48</v>
      </c>
    </row>
    <row r="4425" spans="1:3" x14ac:dyDescent="0.25">
      <c r="A4425" s="120">
        <v>44123</v>
      </c>
      <c r="B4425" s="121" t="s">
        <v>48</v>
      </c>
      <c r="C4425" s="102" t="s">
        <v>48</v>
      </c>
    </row>
    <row r="4426" spans="1:3" x14ac:dyDescent="0.25">
      <c r="A4426" s="120">
        <v>44124</v>
      </c>
      <c r="B4426" s="121" t="s">
        <v>48</v>
      </c>
      <c r="C4426" s="102" t="s">
        <v>48</v>
      </c>
    </row>
    <row r="4427" spans="1:3" x14ac:dyDescent="0.25">
      <c r="A4427" s="120">
        <v>44125</v>
      </c>
      <c r="B4427" s="121" t="s">
        <v>48</v>
      </c>
      <c r="C4427" s="102" t="s">
        <v>48</v>
      </c>
    </row>
    <row r="4428" spans="1:3" x14ac:dyDescent="0.25">
      <c r="A4428" s="120">
        <v>44126</v>
      </c>
      <c r="B4428" s="121" t="s">
        <v>48</v>
      </c>
      <c r="C4428" s="102" t="s">
        <v>48</v>
      </c>
    </row>
    <row r="4429" spans="1:3" x14ac:dyDescent="0.25">
      <c r="A4429" s="120">
        <v>44127</v>
      </c>
      <c r="B4429" s="121" t="s">
        <v>48</v>
      </c>
      <c r="C4429" s="102" t="s">
        <v>48</v>
      </c>
    </row>
    <row r="4430" spans="1:3" x14ac:dyDescent="0.25">
      <c r="A4430" s="120">
        <v>44128</v>
      </c>
      <c r="B4430" s="121" t="s">
        <v>48</v>
      </c>
      <c r="C4430" s="102" t="s">
        <v>48</v>
      </c>
    </row>
    <row r="4431" spans="1:3" x14ac:dyDescent="0.25">
      <c r="A4431" s="120">
        <v>44129</v>
      </c>
      <c r="B4431" s="121" t="s">
        <v>48</v>
      </c>
      <c r="C4431" s="102" t="s">
        <v>48</v>
      </c>
    </row>
    <row r="4432" spans="1:3" x14ac:dyDescent="0.25">
      <c r="A4432" s="120">
        <v>44130</v>
      </c>
      <c r="B4432" s="121" t="s">
        <v>48</v>
      </c>
      <c r="C4432" s="102" t="s">
        <v>48</v>
      </c>
    </row>
    <row r="4433" spans="1:3" x14ac:dyDescent="0.25">
      <c r="A4433" s="120">
        <v>44131</v>
      </c>
      <c r="B4433" s="121" t="s">
        <v>48</v>
      </c>
      <c r="C4433" s="102" t="s">
        <v>48</v>
      </c>
    </row>
    <row r="4434" spans="1:3" x14ac:dyDescent="0.25">
      <c r="A4434" s="120">
        <v>44132</v>
      </c>
      <c r="B4434" s="121" t="s">
        <v>48</v>
      </c>
      <c r="C4434" s="102" t="s">
        <v>48</v>
      </c>
    </row>
    <row r="4435" spans="1:3" x14ac:dyDescent="0.25">
      <c r="A4435" s="120">
        <v>44133</v>
      </c>
      <c r="B4435" s="121" t="s">
        <v>48</v>
      </c>
      <c r="C4435" s="102" t="s">
        <v>48</v>
      </c>
    </row>
    <row r="4436" spans="1:3" x14ac:dyDescent="0.25">
      <c r="A4436" s="120">
        <v>44136</v>
      </c>
      <c r="B4436" s="121" t="s">
        <v>48</v>
      </c>
      <c r="C4436" s="102" t="s">
        <v>48</v>
      </c>
    </row>
    <row r="4437" spans="1:3" x14ac:dyDescent="0.25">
      <c r="A4437" s="120">
        <v>44137</v>
      </c>
      <c r="B4437" s="121" t="s">
        <v>48</v>
      </c>
      <c r="C4437" s="102" t="s">
        <v>48</v>
      </c>
    </row>
    <row r="4438" spans="1:3" x14ac:dyDescent="0.25">
      <c r="A4438" s="120">
        <v>44138</v>
      </c>
      <c r="B4438" s="121" t="s">
        <v>48</v>
      </c>
      <c r="C4438" s="102" t="s">
        <v>48</v>
      </c>
    </row>
    <row r="4439" spans="1:3" x14ac:dyDescent="0.25">
      <c r="A4439" s="120">
        <v>44139</v>
      </c>
      <c r="B4439" s="121" t="s">
        <v>48</v>
      </c>
      <c r="C4439" s="102" t="s">
        <v>48</v>
      </c>
    </row>
    <row r="4440" spans="1:3" x14ac:dyDescent="0.25">
      <c r="A4440" s="120">
        <v>44140</v>
      </c>
      <c r="B4440" s="121" t="s">
        <v>48</v>
      </c>
      <c r="C4440" s="102" t="s">
        <v>48</v>
      </c>
    </row>
    <row r="4441" spans="1:3" x14ac:dyDescent="0.25">
      <c r="A4441" s="120">
        <v>44141</v>
      </c>
      <c r="B4441" s="121" t="s">
        <v>48</v>
      </c>
      <c r="C4441" s="102" t="s">
        <v>48</v>
      </c>
    </row>
    <row r="4442" spans="1:3" x14ac:dyDescent="0.25">
      <c r="A4442" s="120">
        <v>44142</v>
      </c>
      <c r="B4442" s="121" t="s">
        <v>48</v>
      </c>
      <c r="C4442" s="102" t="s">
        <v>48</v>
      </c>
    </row>
    <row r="4443" spans="1:3" x14ac:dyDescent="0.25">
      <c r="A4443" s="120">
        <v>44143</v>
      </c>
      <c r="B4443" s="121" t="s">
        <v>48</v>
      </c>
      <c r="C4443" s="102" t="s">
        <v>48</v>
      </c>
    </row>
    <row r="4444" spans="1:3" x14ac:dyDescent="0.25">
      <c r="A4444" s="120">
        <v>44144</v>
      </c>
      <c r="B4444" s="121" t="s">
        <v>48</v>
      </c>
      <c r="C4444" s="102" t="s">
        <v>48</v>
      </c>
    </row>
    <row r="4445" spans="1:3" x14ac:dyDescent="0.25">
      <c r="A4445" s="120">
        <v>44145</v>
      </c>
      <c r="B4445" s="121" t="s">
        <v>48</v>
      </c>
      <c r="C4445" s="102" t="s">
        <v>48</v>
      </c>
    </row>
    <row r="4446" spans="1:3" x14ac:dyDescent="0.25">
      <c r="A4446" s="120">
        <v>44150</v>
      </c>
      <c r="B4446" s="121" t="s">
        <v>48</v>
      </c>
      <c r="C4446" s="102" t="s">
        <v>48</v>
      </c>
    </row>
    <row r="4447" spans="1:3" x14ac:dyDescent="0.25">
      <c r="A4447" s="120">
        <v>44151</v>
      </c>
      <c r="B4447" s="121" t="s">
        <v>48</v>
      </c>
      <c r="C4447" s="102" t="s">
        <v>48</v>
      </c>
    </row>
    <row r="4448" spans="1:3" x14ac:dyDescent="0.25">
      <c r="A4448" s="120">
        <v>44152</v>
      </c>
      <c r="B4448" s="121" t="s">
        <v>48</v>
      </c>
      <c r="C4448" s="102" t="s">
        <v>48</v>
      </c>
    </row>
    <row r="4449" spans="1:3" x14ac:dyDescent="0.25">
      <c r="A4449" s="120">
        <v>44153</v>
      </c>
      <c r="B4449" s="121" t="s">
        <v>48</v>
      </c>
      <c r="C4449" s="102" t="s">
        <v>48</v>
      </c>
    </row>
    <row r="4450" spans="1:3" x14ac:dyDescent="0.25">
      <c r="A4450" s="120">
        <v>44155</v>
      </c>
      <c r="B4450" s="121" t="s">
        <v>48</v>
      </c>
      <c r="C4450" s="102" t="s">
        <v>48</v>
      </c>
    </row>
    <row r="4451" spans="1:3" x14ac:dyDescent="0.25">
      <c r="A4451" s="120">
        <v>44156</v>
      </c>
      <c r="B4451" s="121" t="s">
        <v>48</v>
      </c>
      <c r="C4451" s="102" t="s">
        <v>48</v>
      </c>
    </row>
    <row r="4452" spans="1:3" x14ac:dyDescent="0.25">
      <c r="A4452" s="120">
        <v>44158</v>
      </c>
      <c r="B4452" s="121" t="s">
        <v>48</v>
      </c>
      <c r="C4452" s="102" t="s">
        <v>48</v>
      </c>
    </row>
    <row r="4453" spans="1:3" x14ac:dyDescent="0.25">
      <c r="A4453" s="120">
        <v>44159</v>
      </c>
      <c r="B4453" s="121" t="s">
        <v>48</v>
      </c>
      <c r="C4453" s="102" t="s">
        <v>48</v>
      </c>
    </row>
    <row r="4454" spans="1:3" x14ac:dyDescent="0.25">
      <c r="A4454" s="120">
        <v>44160</v>
      </c>
      <c r="B4454" s="121" t="s">
        <v>48</v>
      </c>
      <c r="C4454" s="102" t="s">
        <v>48</v>
      </c>
    </row>
    <row r="4455" spans="1:3" x14ac:dyDescent="0.25">
      <c r="A4455" s="120">
        <v>44161</v>
      </c>
      <c r="B4455" s="121" t="s">
        <v>48</v>
      </c>
      <c r="C4455" s="102" t="s">
        <v>48</v>
      </c>
    </row>
    <row r="4456" spans="1:3" x14ac:dyDescent="0.25">
      <c r="A4456" s="120">
        <v>44162</v>
      </c>
      <c r="B4456" s="121" t="s">
        <v>48</v>
      </c>
      <c r="C4456" s="102" t="s">
        <v>48</v>
      </c>
    </row>
    <row r="4457" spans="1:3" x14ac:dyDescent="0.25">
      <c r="A4457" s="120">
        <v>44163</v>
      </c>
      <c r="B4457" s="121" t="s">
        <v>48</v>
      </c>
      <c r="C4457" s="102" t="s">
        <v>48</v>
      </c>
    </row>
    <row r="4458" spans="1:3" x14ac:dyDescent="0.25">
      <c r="A4458" s="120">
        <v>44164</v>
      </c>
      <c r="B4458" s="121" t="s">
        <v>48</v>
      </c>
      <c r="C4458" s="102" t="s">
        <v>48</v>
      </c>
    </row>
    <row r="4459" spans="1:3" x14ac:dyDescent="0.25">
      <c r="A4459" s="120">
        <v>44165</v>
      </c>
      <c r="B4459" s="121" t="s">
        <v>48</v>
      </c>
      <c r="C4459" s="102" t="s">
        <v>48</v>
      </c>
    </row>
    <row r="4460" spans="1:3" x14ac:dyDescent="0.25">
      <c r="A4460" s="120">
        <v>44166</v>
      </c>
      <c r="B4460" s="121" t="s">
        <v>48</v>
      </c>
      <c r="C4460" s="102" t="s">
        <v>48</v>
      </c>
    </row>
    <row r="4461" spans="1:3" x14ac:dyDescent="0.25">
      <c r="A4461" s="120">
        <v>44167</v>
      </c>
      <c r="B4461" s="121" t="s">
        <v>48</v>
      </c>
      <c r="C4461" s="102" t="s">
        <v>48</v>
      </c>
    </row>
    <row r="4462" spans="1:3" x14ac:dyDescent="0.25">
      <c r="A4462" s="120">
        <v>44168</v>
      </c>
      <c r="B4462" s="121" t="s">
        <v>48</v>
      </c>
      <c r="C4462" s="102" t="s">
        <v>48</v>
      </c>
    </row>
    <row r="4463" spans="1:3" x14ac:dyDescent="0.25">
      <c r="A4463" s="120">
        <v>44169</v>
      </c>
      <c r="B4463" s="121" t="s">
        <v>48</v>
      </c>
      <c r="C4463" s="102" t="s">
        <v>48</v>
      </c>
    </row>
    <row r="4464" spans="1:3" x14ac:dyDescent="0.25">
      <c r="A4464" s="120">
        <v>44170</v>
      </c>
      <c r="B4464" s="121" t="s">
        <v>48</v>
      </c>
      <c r="C4464" s="102" t="s">
        <v>48</v>
      </c>
    </row>
    <row r="4465" spans="1:3" x14ac:dyDescent="0.25">
      <c r="A4465" s="120">
        <v>44171</v>
      </c>
      <c r="B4465" s="121" t="s">
        <v>48</v>
      </c>
      <c r="C4465" s="102" t="s">
        <v>48</v>
      </c>
    </row>
    <row r="4466" spans="1:3" x14ac:dyDescent="0.25">
      <c r="A4466" s="120">
        <v>44173</v>
      </c>
      <c r="B4466" s="121" t="s">
        <v>48</v>
      </c>
      <c r="C4466" s="102" t="s">
        <v>48</v>
      </c>
    </row>
    <row r="4467" spans="1:3" x14ac:dyDescent="0.25">
      <c r="A4467" s="120">
        <v>44174</v>
      </c>
      <c r="B4467" s="121" t="s">
        <v>48</v>
      </c>
      <c r="C4467" s="102" t="s">
        <v>48</v>
      </c>
    </row>
    <row r="4468" spans="1:3" x14ac:dyDescent="0.25">
      <c r="A4468" s="120">
        <v>44178</v>
      </c>
      <c r="B4468" s="121" t="s">
        <v>48</v>
      </c>
      <c r="C4468" s="102" t="s">
        <v>48</v>
      </c>
    </row>
    <row r="4469" spans="1:3" x14ac:dyDescent="0.25">
      <c r="A4469" s="120">
        <v>44179</v>
      </c>
      <c r="B4469" s="121" t="s">
        <v>48</v>
      </c>
      <c r="C4469" s="102" t="s">
        <v>48</v>
      </c>
    </row>
    <row r="4470" spans="1:3" x14ac:dyDescent="0.25">
      <c r="A4470" s="120">
        <v>43907</v>
      </c>
      <c r="B4470" s="121" t="s">
        <v>7</v>
      </c>
      <c r="C4470" s="102" t="s">
        <v>7</v>
      </c>
    </row>
    <row r="4471" spans="1:3" x14ac:dyDescent="0.25">
      <c r="A4471" s="120">
        <v>43915</v>
      </c>
      <c r="B4471" s="121" t="s">
        <v>7</v>
      </c>
      <c r="C4471" s="102" t="s">
        <v>7</v>
      </c>
    </row>
    <row r="4472" spans="1:3" x14ac:dyDescent="0.25">
      <c r="A4472" s="120">
        <v>43916</v>
      </c>
      <c r="B4472" s="121" t="s">
        <v>7</v>
      </c>
      <c r="C4472" s="102" t="s">
        <v>7</v>
      </c>
    </row>
    <row r="4473" spans="1:3" x14ac:dyDescent="0.25">
      <c r="A4473" s="120">
        <v>43920</v>
      </c>
      <c r="B4473" s="121" t="s">
        <v>7</v>
      </c>
      <c r="C4473" s="102" t="s">
        <v>7</v>
      </c>
    </row>
    <row r="4474" spans="1:3" x14ac:dyDescent="0.25">
      <c r="A4474" s="120">
        <v>43923</v>
      </c>
      <c r="B4474" s="121" t="s">
        <v>7</v>
      </c>
      <c r="C4474" s="102" t="s">
        <v>7</v>
      </c>
    </row>
    <row r="4475" spans="1:3" x14ac:dyDescent="0.25">
      <c r="A4475" s="120">
        <v>43924</v>
      </c>
      <c r="B4475" s="121" t="s">
        <v>7</v>
      </c>
      <c r="C4475" s="102" t="s">
        <v>7</v>
      </c>
    </row>
    <row r="4476" spans="1:3" x14ac:dyDescent="0.25">
      <c r="A4476" s="120">
        <v>43926</v>
      </c>
      <c r="B4476" s="121" t="s">
        <v>7</v>
      </c>
      <c r="C4476" s="102" t="s">
        <v>7</v>
      </c>
    </row>
    <row r="4477" spans="1:3" x14ac:dyDescent="0.25">
      <c r="A4477" s="120">
        <v>43929</v>
      </c>
      <c r="B4477" s="121" t="s">
        <v>7</v>
      </c>
      <c r="C4477" s="102" t="s">
        <v>7</v>
      </c>
    </row>
    <row r="4478" spans="1:3" x14ac:dyDescent="0.25">
      <c r="A4478" s="120">
        <v>43930</v>
      </c>
      <c r="B4478" s="121" t="s">
        <v>7</v>
      </c>
      <c r="C4478" s="102" t="s">
        <v>7</v>
      </c>
    </row>
    <row r="4479" spans="1:3" x14ac:dyDescent="0.25">
      <c r="A4479" s="120">
        <v>43936</v>
      </c>
      <c r="B4479" s="121" t="s">
        <v>7</v>
      </c>
      <c r="C4479" s="102" t="s">
        <v>7</v>
      </c>
    </row>
    <row r="4480" spans="1:3" x14ac:dyDescent="0.25">
      <c r="A4480" s="120">
        <v>43948</v>
      </c>
      <c r="B4480" s="121" t="s">
        <v>7</v>
      </c>
      <c r="C4480" s="102" t="s">
        <v>7</v>
      </c>
    </row>
    <row r="4481" spans="1:3" x14ac:dyDescent="0.25">
      <c r="A4481" s="120">
        <v>43951</v>
      </c>
      <c r="B4481" s="121" t="s">
        <v>7</v>
      </c>
      <c r="C4481" s="102" t="s">
        <v>7</v>
      </c>
    </row>
    <row r="4482" spans="1:3" x14ac:dyDescent="0.25">
      <c r="A4482" s="120">
        <v>43953</v>
      </c>
      <c r="B4482" s="121" t="s">
        <v>7</v>
      </c>
      <c r="C4482" s="102" t="s">
        <v>7</v>
      </c>
    </row>
    <row r="4483" spans="1:3" x14ac:dyDescent="0.25">
      <c r="A4483" s="120">
        <v>43956</v>
      </c>
      <c r="B4483" s="121" t="s">
        <v>7</v>
      </c>
      <c r="C4483" s="102" t="s">
        <v>7</v>
      </c>
    </row>
    <row r="4484" spans="1:3" x14ac:dyDescent="0.25">
      <c r="A4484" s="120">
        <v>43963</v>
      </c>
      <c r="B4484" s="121" t="s">
        <v>7</v>
      </c>
      <c r="C4484" s="102" t="s">
        <v>7</v>
      </c>
    </row>
    <row r="4485" spans="1:3" x14ac:dyDescent="0.25">
      <c r="A4485" s="120">
        <v>43979</v>
      </c>
      <c r="B4485" s="121" t="s">
        <v>7</v>
      </c>
      <c r="C4485" s="102" t="s">
        <v>7</v>
      </c>
    </row>
    <row r="4486" spans="1:3" x14ac:dyDescent="0.25">
      <c r="A4486" s="120">
        <v>43981</v>
      </c>
      <c r="B4486" s="121" t="s">
        <v>7</v>
      </c>
      <c r="C4486" s="102" t="s">
        <v>7</v>
      </c>
    </row>
    <row r="4487" spans="1:3" x14ac:dyDescent="0.25">
      <c r="A4487" s="120">
        <v>43983</v>
      </c>
      <c r="B4487" s="121" t="s">
        <v>7</v>
      </c>
      <c r="C4487" s="102" t="s">
        <v>7</v>
      </c>
    </row>
    <row r="4488" spans="1:3" x14ac:dyDescent="0.25">
      <c r="A4488" s="120">
        <v>43985</v>
      </c>
      <c r="B4488" s="121" t="s">
        <v>7</v>
      </c>
      <c r="C4488" s="102" t="s">
        <v>7</v>
      </c>
    </row>
    <row r="4489" spans="1:3" x14ac:dyDescent="0.25">
      <c r="A4489" s="120">
        <v>43986</v>
      </c>
      <c r="B4489" s="121" t="s">
        <v>7</v>
      </c>
      <c r="C4489" s="102" t="s">
        <v>7</v>
      </c>
    </row>
    <row r="4490" spans="1:3" x14ac:dyDescent="0.25">
      <c r="A4490" s="120">
        <v>43987</v>
      </c>
      <c r="B4490" s="121" t="s">
        <v>7</v>
      </c>
      <c r="C4490" s="102" t="s">
        <v>7</v>
      </c>
    </row>
    <row r="4491" spans="1:3" x14ac:dyDescent="0.25">
      <c r="A4491" s="120">
        <v>43988</v>
      </c>
      <c r="B4491" s="121" t="s">
        <v>7</v>
      </c>
      <c r="C4491" s="102" t="s">
        <v>7</v>
      </c>
    </row>
    <row r="4492" spans="1:3" x14ac:dyDescent="0.25">
      <c r="A4492" s="120">
        <v>43989</v>
      </c>
      <c r="B4492" s="121" t="s">
        <v>7</v>
      </c>
      <c r="C4492" s="102" t="s">
        <v>7</v>
      </c>
    </row>
    <row r="4493" spans="1:3" x14ac:dyDescent="0.25">
      <c r="A4493" s="120">
        <v>43990</v>
      </c>
      <c r="B4493" s="121" t="s">
        <v>7</v>
      </c>
      <c r="C4493" s="102" t="s">
        <v>7</v>
      </c>
    </row>
    <row r="4494" spans="1:3" x14ac:dyDescent="0.25">
      <c r="A4494" s="120">
        <v>43991</v>
      </c>
      <c r="B4494" s="121" t="s">
        <v>7</v>
      </c>
      <c r="C4494" s="102" t="s">
        <v>7</v>
      </c>
    </row>
    <row r="4495" spans="1:3" x14ac:dyDescent="0.25">
      <c r="A4495" s="120">
        <v>43992</v>
      </c>
      <c r="B4495" s="121" t="s">
        <v>7</v>
      </c>
      <c r="C4495" s="102" t="s">
        <v>7</v>
      </c>
    </row>
    <row r="4496" spans="1:3" x14ac:dyDescent="0.25">
      <c r="A4496" s="120">
        <v>43993</v>
      </c>
      <c r="B4496" s="121" t="s">
        <v>7</v>
      </c>
      <c r="C4496" s="102" t="s">
        <v>7</v>
      </c>
    </row>
    <row r="4497" spans="1:3" x14ac:dyDescent="0.25">
      <c r="A4497" s="120">
        <v>43994</v>
      </c>
      <c r="B4497" s="121" t="s">
        <v>7</v>
      </c>
      <c r="C4497" s="102" t="s">
        <v>7</v>
      </c>
    </row>
    <row r="4498" spans="1:3" x14ac:dyDescent="0.25">
      <c r="A4498" s="120">
        <v>43995</v>
      </c>
      <c r="B4498" s="121" t="s">
        <v>7</v>
      </c>
      <c r="C4498" s="102" t="s">
        <v>7</v>
      </c>
    </row>
    <row r="4499" spans="1:3" x14ac:dyDescent="0.25">
      <c r="A4499" s="120">
        <v>43996</v>
      </c>
      <c r="B4499" s="121" t="s">
        <v>7</v>
      </c>
      <c r="C4499" s="102" t="s">
        <v>7</v>
      </c>
    </row>
    <row r="4500" spans="1:3" x14ac:dyDescent="0.25">
      <c r="A4500" s="120">
        <v>43998</v>
      </c>
      <c r="B4500" s="121" t="s">
        <v>7</v>
      </c>
      <c r="C4500" s="102" t="s">
        <v>7</v>
      </c>
    </row>
    <row r="4501" spans="1:3" x14ac:dyDescent="0.25">
      <c r="A4501" s="120">
        <v>43999</v>
      </c>
      <c r="B4501" s="121" t="s">
        <v>7</v>
      </c>
      <c r="C4501" s="102" t="s">
        <v>7</v>
      </c>
    </row>
    <row r="4502" spans="1:3" x14ac:dyDescent="0.25">
      <c r="A4502" s="120">
        <v>44000</v>
      </c>
      <c r="B4502" s="121" t="s">
        <v>7</v>
      </c>
      <c r="C4502" s="102" t="s">
        <v>7</v>
      </c>
    </row>
    <row r="4503" spans="1:3" x14ac:dyDescent="0.25">
      <c r="A4503" s="120">
        <v>44001</v>
      </c>
      <c r="B4503" s="121" t="s">
        <v>7</v>
      </c>
      <c r="C4503" s="102" t="s">
        <v>7</v>
      </c>
    </row>
    <row r="4504" spans="1:3" x14ac:dyDescent="0.25">
      <c r="A4504" s="120">
        <v>44002</v>
      </c>
      <c r="B4504" s="121" t="s">
        <v>7</v>
      </c>
      <c r="C4504" s="102" t="s">
        <v>7</v>
      </c>
    </row>
    <row r="4505" spans="1:3" x14ac:dyDescent="0.25">
      <c r="A4505" s="120">
        <v>44003</v>
      </c>
      <c r="B4505" s="121" t="s">
        <v>7</v>
      </c>
      <c r="C4505" s="102" t="s">
        <v>7</v>
      </c>
    </row>
    <row r="4506" spans="1:3" x14ac:dyDescent="0.25">
      <c r="A4506" s="120">
        <v>44004</v>
      </c>
      <c r="B4506" s="121" t="s">
        <v>7</v>
      </c>
      <c r="C4506" s="102" t="s">
        <v>7</v>
      </c>
    </row>
    <row r="4507" spans="1:3" x14ac:dyDescent="0.25">
      <c r="A4507" s="120">
        <v>44005</v>
      </c>
      <c r="B4507" s="121" t="s">
        <v>7</v>
      </c>
      <c r="C4507" s="102" t="s">
        <v>7</v>
      </c>
    </row>
    <row r="4508" spans="1:3" x14ac:dyDescent="0.25">
      <c r="A4508" s="120">
        <v>44006</v>
      </c>
      <c r="B4508" s="121" t="s">
        <v>7</v>
      </c>
      <c r="C4508" s="102" t="s">
        <v>7</v>
      </c>
    </row>
    <row r="4509" spans="1:3" x14ac:dyDescent="0.25">
      <c r="A4509" s="120">
        <v>44007</v>
      </c>
      <c r="B4509" s="121" t="s">
        <v>7</v>
      </c>
      <c r="C4509" s="102" t="s">
        <v>7</v>
      </c>
    </row>
    <row r="4510" spans="1:3" x14ac:dyDescent="0.25">
      <c r="A4510" s="120">
        <v>44008</v>
      </c>
      <c r="B4510" s="121" t="s">
        <v>7</v>
      </c>
      <c r="C4510" s="102" t="s">
        <v>7</v>
      </c>
    </row>
    <row r="4511" spans="1:3" x14ac:dyDescent="0.25">
      <c r="A4511" s="120">
        <v>44009</v>
      </c>
      <c r="B4511" s="121" t="s">
        <v>7</v>
      </c>
      <c r="C4511" s="102" t="s">
        <v>7</v>
      </c>
    </row>
    <row r="4512" spans="1:3" x14ac:dyDescent="0.25">
      <c r="A4512" s="120">
        <v>44010</v>
      </c>
      <c r="B4512" s="121" t="s">
        <v>7</v>
      </c>
      <c r="C4512" s="102" t="s">
        <v>7</v>
      </c>
    </row>
    <row r="4513" spans="1:3" x14ac:dyDescent="0.25">
      <c r="A4513" s="120">
        <v>44011</v>
      </c>
      <c r="B4513" s="121" t="s">
        <v>7</v>
      </c>
      <c r="C4513" s="102" t="s">
        <v>7</v>
      </c>
    </row>
    <row r="4514" spans="1:3" x14ac:dyDescent="0.25">
      <c r="A4514" s="120">
        <v>44012</v>
      </c>
      <c r="B4514" s="121" t="s">
        <v>7</v>
      </c>
      <c r="C4514" s="102" t="s">
        <v>7</v>
      </c>
    </row>
    <row r="4515" spans="1:3" x14ac:dyDescent="0.25">
      <c r="A4515" s="120">
        <v>44013</v>
      </c>
      <c r="B4515" s="121" t="s">
        <v>7</v>
      </c>
      <c r="C4515" s="102" t="s">
        <v>7</v>
      </c>
    </row>
    <row r="4516" spans="1:3" x14ac:dyDescent="0.25">
      <c r="A4516" s="120">
        <v>44014</v>
      </c>
      <c r="B4516" s="121" t="s">
        <v>7</v>
      </c>
      <c r="C4516" s="102" t="s">
        <v>7</v>
      </c>
    </row>
    <row r="4517" spans="1:3" x14ac:dyDescent="0.25">
      <c r="A4517" s="120">
        <v>44015</v>
      </c>
      <c r="B4517" s="121" t="s">
        <v>7</v>
      </c>
      <c r="C4517" s="102" t="s">
        <v>7</v>
      </c>
    </row>
    <row r="4518" spans="1:3" x14ac:dyDescent="0.25">
      <c r="A4518" s="120">
        <v>44016</v>
      </c>
      <c r="B4518" s="121" t="s">
        <v>7</v>
      </c>
      <c r="C4518" s="102" t="s">
        <v>7</v>
      </c>
    </row>
    <row r="4519" spans="1:3" x14ac:dyDescent="0.25">
      <c r="A4519" s="120">
        <v>44017</v>
      </c>
      <c r="B4519" s="121" t="s">
        <v>7</v>
      </c>
      <c r="C4519" s="102" t="s">
        <v>7</v>
      </c>
    </row>
    <row r="4520" spans="1:3" x14ac:dyDescent="0.25">
      <c r="A4520" s="120">
        <v>44018</v>
      </c>
      <c r="B4520" s="121" t="s">
        <v>7</v>
      </c>
      <c r="C4520" s="102" t="s">
        <v>7</v>
      </c>
    </row>
    <row r="4521" spans="1:3" x14ac:dyDescent="0.25">
      <c r="A4521" s="120">
        <v>44019</v>
      </c>
      <c r="B4521" s="121" t="s">
        <v>7</v>
      </c>
      <c r="C4521" s="102" t="s">
        <v>7</v>
      </c>
    </row>
    <row r="4522" spans="1:3" x14ac:dyDescent="0.25">
      <c r="A4522" s="120">
        <v>44020</v>
      </c>
      <c r="B4522" s="121" t="s">
        <v>7</v>
      </c>
      <c r="C4522" s="102" t="s">
        <v>7</v>
      </c>
    </row>
    <row r="4523" spans="1:3" x14ac:dyDescent="0.25">
      <c r="A4523" s="120">
        <v>44021</v>
      </c>
      <c r="B4523" s="121" t="s">
        <v>7</v>
      </c>
      <c r="C4523" s="102" t="s">
        <v>7</v>
      </c>
    </row>
    <row r="4524" spans="1:3" x14ac:dyDescent="0.25">
      <c r="A4524" s="120">
        <v>44022</v>
      </c>
      <c r="B4524" s="121" t="s">
        <v>7</v>
      </c>
      <c r="C4524" s="102" t="s">
        <v>7</v>
      </c>
    </row>
    <row r="4525" spans="1:3" x14ac:dyDescent="0.25">
      <c r="A4525" s="120">
        <v>44023</v>
      </c>
      <c r="B4525" s="121" t="s">
        <v>7</v>
      </c>
      <c r="C4525" s="102" t="s">
        <v>7</v>
      </c>
    </row>
    <row r="4526" spans="1:3" x14ac:dyDescent="0.25">
      <c r="A4526" s="120">
        <v>44024</v>
      </c>
      <c r="B4526" s="121" t="s">
        <v>7</v>
      </c>
      <c r="C4526" s="102" t="s">
        <v>7</v>
      </c>
    </row>
    <row r="4527" spans="1:3" x14ac:dyDescent="0.25">
      <c r="A4527" s="120">
        <v>44025</v>
      </c>
      <c r="B4527" s="121" t="s">
        <v>7</v>
      </c>
      <c r="C4527" s="102" t="s">
        <v>7</v>
      </c>
    </row>
    <row r="4528" spans="1:3" x14ac:dyDescent="0.25">
      <c r="A4528" s="120">
        <v>44026</v>
      </c>
      <c r="B4528" s="121" t="s">
        <v>7</v>
      </c>
      <c r="C4528" s="102" t="s">
        <v>7</v>
      </c>
    </row>
    <row r="4529" spans="1:3" x14ac:dyDescent="0.25">
      <c r="A4529" s="120">
        <v>44027</v>
      </c>
      <c r="B4529" s="121" t="s">
        <v>7</v>
      </c>
      <c r="C4529" s="102" t="s">
        <v>7</v>
      </c>
    </row>
    <row r="4530" spans="1:3" x14ac:dyDescent="0.25">
      <c r="A4530" s="120">
        <v>44028</v>
      </c>
      <c r="B4530" s="121" t="s">
        <v>7</v>
      </c>
      <c r="C4530" s="102" t="s">
        <v>7</v>
      </c>
    </row>
    <row r="4531" spans="1:3" x14ac:dyDescent="0.25">
      <c r="A4531" s="120">
        <v>44029</v>
      </c>
      <c r="B4531" s="121" t="s">
        <v>7</v>
      </c>
      <c r="C4531" s="102" t="s">
        <v>7</v>
      </c>
    </row>
    <row r="4532" spans="1:3" x14ac:dyDescent="0.25">
      <c r="A4532" s="120">
        <v>44030</v>
      </c>
      <c r="B4532" s="121" t="s">
        <v>7</v>
      </c>
      <c r="C4532" s="102" t="s">
        <v>7</v>
      </c>
    </row>
    <row r="4533" spans="1:3" x14ac:dyDescent="0.25">
      <c r="A4533" s="120">
        <v>44031</v>
      </c>
      <c r="B4533" s="121" t="s">
        <v>7</v>
      </c>
      <c r="C4533" s="102" t="s">
        <v>7</v>
      </c>
    </row>
    <row r="4534" spans="1:3" x14ac:dyDescent="0.25">
      <c r="A4534" s="120">
        <v>44032</v>
      </c>
      <c r="B4534" s="121" t="s">
        <v>7</v>
      </c>
      <c r="C4534" s="102" t="s">
        <v>7</v>
      </c>
    </row>
    <row r="4535" spans="1:3" x14ac:dyDescent="0.25">
      <c r="A4535" s="120">
        <v>44033</v>
      </c>
      <c r="B4535" s="121" t="s">
        <v>7</v>
      </c>
      <c r="C4535" s="102" t="s">
        <v>7</v>
      </c>
    </row>
    <row r="4536" spans="1:3" x14ac:dyDescent="0.25">
      <c r="A4536" s="120">
        <v>44034</v>
      </c>
      <c r="B4536" s="121" t="s">
        <v>7</v>
      </c>
      <c r="C4536" s="102" t="s">
        <v>7</v>
      </c>
    </row>
    <row r="4537" spans="1:3" x14ac:dyDescent="0.25">
      <c r="A4537" s="120">
        <v>44035</v>
      </c>
      <c r="B4537" s="121" t="s">
        <v>7</v>
      </c>
      <c r="C4537" s="102" t="s">
        <v>7</v>
      </c>
    </row>
    <row r="4538" spans="1:3" x14ac:dyDescent="0.25">
      <c r="A4538" s="120">
        <v>44036</v>
      </c>
      <c r="B4538" s="121" t="s">
        <v>7</v>
      </c>
      <c r="C4538" s="102" t="s">
        <v>7</v>
      </c>
    </row>
    <row r="4539" spans="1:3" x14ac:dyDescent="0.25">
      <c r="A4539" s="120">
        <v>44037</v>
      </c>
      <c r="B4539" s="121" t="s">
        <v>7</v>
      </c>
      <c r="C4539" s="102" t="s">
        <v>7</v>
      </c>
    </row>
    <row r="4540" spans="1:3" x14ac:dyDescent="0.25">
      <c r="A4540" s="120">
        <v>44038</v>
      </c>
      <c r="B4540" s="121" t="s">
        <v>7</v>
      </c>
      <c r="C4540" s="102" t="s">
        <v>7</v>
      </c>
    </row>
    <row r="4541" spans="1:3" x14ac:dyDescent="0.25">
      <c r="A4541" s="120">
        <v>44039</v>
      </c>
      <c r="B4541" s="121" t="s">
        <v>7</v>
      </c>
      <c r="C4541" s="102" t="s">
        <v>7</v>
      </c>
    </row>
    <row r="4542" spans="1:3" x14ac:dyDescent="0.25">
      <c r="A4542" s="120">
        <v>44040</v>
      </c>
      <c r="B4542" s="121" t="s">
        <v>7</v>
      </c>
      <c r="C4542" s="102" t="s">
        <v>7</v>
      </c>
    </row>
    <row r="4543" spans="1:3" x14ac:dyDescent="0.25">
      <c r="A4543" s="120">
        <v>44041</v>
      </c>
      <c r="B4543" s="121" t="s">
        <v>7</v>
      </c>
      <c r="C4543" s="102" t="s">
        <v>7</v>
      </c>
    </row>
    <row r="4544" spans="1:3" x14ac:dyDescent="0.25">
      <c r="A4544" s="120">
        <v>44042</v>
      </c>
      <c r="B4544" s="121" t="s">
        <v>7</v>
      </c>
      <c r="C4544" s="102" t="s">
        <v>7</v>
      </c>
    </row>
    <row r="4545" spans="1:3" x14ac:dyDescent="0.25">
      <c r="A4545" s="120">
        <v>44043</v>
      </c>
      <c r="B4545" s="121" t="s">
        <v>7</v>
      </c>
      <c r="C4545" s="102" t="s">
        <v>7</v>
      </c>
    </row>
    <row r="4546" spans="1:3" x14ac:dyDescent="0.25">
      <c r="A4546" s="120">
        <v>44044</v>
      </c>
      <c r="B4546" s="121" t="s">
        <v>7</v>
      </c>
      <c r="C4546" s="102" t="s">
        <v>7</v>
      </c>
    </row>
    <row r="4547" spans="1:3" x14ac:dyDescent="0.25">
      <c r="A4547" s="120">
        <v>44045</v>
      </c>
      <c r="B4547" s="121" t="s">
        <v>7</v>
      </c>
      <c r="C4547" s="102" t="s">
        <v>7</v>
      </c>
    </row>
    <row r="4548" spans="1:3" x14ac:dyDescent="0.25">
      <c r="A4548" s="120">
        <v>44046</v>
      </c>
      <c r="B4548" s="121" t="s">
        <v>7</v>
      </c>
      <c r="C4548" s="102" t="s">
        <v>7</v>
      </c>
    </row>
    <row r="4549" spans="1:3" x14ac:dyDescent="0.25">
      <c r="A4549" s="120">
        <v>44048</v>
      </c>
      <c r="B4549" s="121" t="s">
        <v>7</v>
      </c>
      <c r="C4549" s="102" t="s">
        <v>7</v>
      </c>
    </row>
    <row r="4550" spans="1:3" x14ac:dyDescent="0.25">
      <c r="A4550" s="120">
        <v>44049</v>
      </c>
      <c r="B4550" s="121" t="s">
        <v>7</v>
      </c>
      <c r="C4550" s="102" t="s">
        <v>7</v>
      </c>
    </row>
    <row r="4551" spans="1:3" x14ac:dyDescent="0.25">
      <c r="A4551" s="120">
        <v>44050</v>
      </c>
      <c r="B4551" s="121" t="s">
        <v>7</v>
      </c>
      <c r="C4551" s="102" t="s">
        <v>7</v>
      </c>
    </row>
    <row r="4552" spans="1:3" x14ac:dyDescent="0.25">
      <c r="A4552" s="120">
        <v>44051</v>
      </c>
      <c r="B4552" s="121" t="s">
        <v>7</v>
      </c>
      <c r="C4552" s="102" t="s">
        <v>7</v>
      </c>
    </row>
    <row r="4553" spans="1:3" x14ac:dyDescent="0.25">
      <c r="A4553" s="120">
        <v>44053</v>
      </c>
      <c r="B4553" s="121" t="s">
        <v>7</v>
      </c>
      <c r="C4553" s="102" t="s">
        <v>7</v>
      </c>
    </row>
    <row r="4554" spans="1:3" x14ac:dyDescent="0.25">
      <c r="A4554" s="120">
        <v>44054</v>
      </c>
      <c r="B4554" s="121" t="s">
        <v>7</v>
      </c>
      <c r="C4554" s="102" t="s">
        <v>7</v>
      </c>
    </row>
    <row r="4555" spans="1:3" x14ac:dyDescent="0.25">
      <c r="A4555" s="120">
        <v>44056</v>
      </c>
      <c r="B4555" s="121" t="s">
        <v>7</v>
      </c>
      <c r="C4555" s="102" t="s">
        <v>7</v>
      </c>
    </row>
    <row r="4556" spans="1:3" x14ac:dyDescent="0.25">
      <c r="A4556" s="120">
        <v>44057</v>
      </c>
      <c r="B4556" s="121" t="s">
        <v>7</v>
      </c>
      <c r="C4556" s="102" t="s">
        <v>7</v>
      </c>
    </row>
    <row r="4557" spans="1:3" x14ac:dyDescent="0.25">
      <c r="A4557" s="120">
        <v>44058</v>
      </c>
      <c r="B4557" s="121" t="s">
        <v>7</v>
      </c>
      <c r="C4557" s="102" t="s">
        <v>7</v>
      </c>
    </row>
    <row r="4558" spans="1:3" x14ac:dyDescent="0.25">
      <c r="A4558" s="120">
        <v>44059</v>
      </c>
      <c r="B4558" s="121" t="s">
        <v>7</v>
      </c>
      <c r="C4558" s="102" t="s">
        <v>7</v>
      </c>
    </row>
    <row r="4559" spans="1:3" x14ac:dyDescent="0.25">
      <c r="A4559" s="120">
        <v>44061</v>
      </c>
      <c r="B4559" s="121" t="s">
        <v>7</v>
      </c>
      <c r="C4559" s="102" t="s">
        <v>7</v>
      </c>
    </row>
    <row r="4560" spans="1:3" x14ac:dyDescent="0.25">
      <c r="A4560" s="120">
        <v>44062</v>
      </c>
      <c r="B4560" s="121" t="s">
        <v>7</v>
      </c>
      <c r="C4560" s="102" t="s">
        <v>7</v>
      </c>
    </row>
    <row r="4561" spans="1:3" x14ac:dyDescent="0.25">
      <c r="A4561" s="120">
        <v>44063</v>
      </c>
      <c r="B4561" s="121" t="s">
        <v>7</v>
      </c>
      <c r="C4561" s="102" t="s">
        <v>7</v>
      </c>
    </row>
    <row r="4562" spans="1:3" x14ac:dyDescent="0.25">
      <c r="A4562" s="120">
        <v>44064</v>
      </c>
      <c r="B4562" s="121" t="s">
        <v>7</v>
      </c>
      <c r="C4562" s="102" t="s">
        <v>7</v>
      </c>
    </row>
    <row r="4563" spans="1:3" x14ac:dyDescent="0.25">
      <c r="A4563" s="120">
        <v>44066</v>
      </c>
      <c r="B4563" s="121" t="s">
        <v>7</v>
      </c>
      <c r="C4563" s="102" t="s">
        <v>7</v>
      </c>
    </row>
    <row r="4564" spans="1:3" x14ac:dyDescent="0.25">
      <c r="A4564" s="120">
        <v>44069</v>
      </c>
      <c r="B4564" s="121" t="s">
        <v>7</v>
      </c>
      <c r="C4564" s="102" t="s">
        <v>7</v>
      </c>
    </row>
    <row r="4565" spans="1:3" x14ac:dyDescent="0.25">
      <c r="A4565" s="120">
        <v>44072</v>
      </c>
      <c r="B4565" s="121" t="s">
        <v>7</v>
      </c>
      <c r="C4565" s="102" t="s">
        <v>7</v>
      </c>
    </row>
    <row r="4566" spans="1:3" x14ac:dyDescent="0.25">
      <c r="A4566" s="120">
        <v>44073</v>
      </c>
      <c r="B4566" s="121" t="s">
        <v>7</v>
      </c>
      <c r="C4566" s="102" t="s">
        <v>7</v>
      </c>
    </row>
    <row r="4567" spans="1:3" x14ac:dyDescent="0.25">
      <c r="A4567" s="120">
        <v>44077</v>
      </c>
      <c r="B4567" s="121" t="s">
        <v>7</v>
      </c>
      <c r="C4567" s="102" t="s">
        <v>7</v>
      </c>
    </row>
    <row r="4568" spans="1:3" x14ac:dyDescent="0.25">
      <c r="A4568" s="120">
        <v>44079</v>
      </c>
      <c r="B4568" s="121" t="s">
        <v>7</v>
      </c>
      <c r="C4568" s="102" t="s">
        <v>7</v>
      </c>
    </row>
    <row r="4569" spans="1:3" x14ac:dyDescent="0.25">
      <c r="A4569" s="120">
        <v>44082</v>
      </c>
      <c r="B4569" s="121" t="s">
        <v>7</v>
      </c>
      <c r="C4569" s="102" t="s">
        <v>7</v>
      </c>
    </row>
    <row r="4570" spans="1:3" x14ac:dyDescent="0.25">
      <c r="A4570" s="120">
        <v>44084</v>
      </c>
      <c r="B4570" s="121" t="s">
        <v>7</v>
      </c>
      <c r="C4570" s="102" t="s">
        <v>7</v>
      </c>
    </row>
    <row r="4571" spans="1:3" x14ac:dyDescent="0.25">
      <c r="A4571" s="120">
        <v>44085</v>
      </c>
      <c r="B4571" s="121" t="s">
        <v>7</v>
      </c>
      <c r="C4571" s="102" t="s">
        <v>7</v>
      </c>
    </row>
    <row r="4572" spans="1:3" x14ac:dyDescent="0.25">
      <c r="A4572" s="120">
        <v>44087</v>
      </c>
      <c r="B4572" s="121" t="s">
        <v>7</v>
      </c>
      <c r="C4572" s="102" t="s">
        <v>7</v>
      </c>
    </row>
    <row r="4573" spans="1:3" x14ac:dyDescent="0.25">
      <c r="A4573" s="120">
        <v>44088</v>
      </c>
      <c r="B4573" s="121" t="s">
        <v>7</v>
      </c>
      <c r="C4573" s="102" t="s">
        <v>7</v>
      </c>
    </row>
    <row r="4574" spans="1:3" x14ac:dyDescent="0.25">
      <c r="A4574" s="120">
        <v>44090</v>
      </c>
      <c r="B4574" s="121" t="s">
        <v>7</v>
      </c>
      <c r="C4574" s="102" t="s">
        <v>7</v>
      </c>
    </row>
    <row r="4575" spans="1:3" x14ac:dyDescent="0.25">
      <c r="A4575" s="120">
        <v>44094</v>
      </c>
      <c r="B4575" s="121" t="s">
        <v>7</v>
      </c>
      <c r="C4575" s="102" t="s">
        <v>7</v>
      </c>
    </row>
    <row r="4576" spans="1:3" x14ac:dyDescent="0.25">
      <c r="A4576" s="120">
        <v>44109</v>
      </c>
      <c r="B4576" s="121" t="s">
        <v>7</v>
      </c>
      <c r="C4576" s="102" t="s">
        <v>7</v>
      </c>
    </row>
    <row r="4577" spans="1:3" x14ac:dyDescent="0.25">
      <c r="A4577" s="120">
        <v>44116</v>
      </c>
      <c r="B4577" s="121" t="s">
        <v>7</v>
      </c>
      <c r="C4577" s="102" t="s">
        <v>7</v>
      </c>
    </row>
    <row r="4578" spans="1:3" x14ac:dyDescent="0.25">
      <c r="A4578" s="120">
        <v>44117</v>
      </c>
      <c r="B4578" s="121" t="s">
        <v>7</v>
      </c>
      <c r="C4578" s="102" t="s">
        <v>7</v>
      </c>
    </row>
    <row r="4579" spans="1:3" x14ac:dyDescent="0.25">
      <c r="A4579" s="120">
        <v>44137</v>
      </c>
      <c r="B4579" s="121" t="s">
        <v>7</v>
      </c>
      <c r="C4579" s="102" t="s">
        <v>7</v>
      </c>
    </row>
    <row r="4580" spans="1:3" x14ac:dyDescent="0.25">
      <c r="A4580" s="120">
        <v>44144</v>
      </c>
      <c r="B4580" s="121" t="s">
        <v>7</v>
      </c>
      <c r="C4580" s="102" t="s">
        <v>7</v>
      </c>
    </row>
    <row r="4581" spans="1:3" x14ac:dyDescent="0.25">
      <c r="A4581" s="120">
        <v>44151</v>
      </c>
      <c r="B4581" s="121" t="s">
        <v>7</v>
      </c>
      <c r="C4581" s="102" t="s">
        <v>7</v>
      </c>
    </row>
    <row r="4582" spans="1:3" x14ac:dyDescent="0.25">
      <c r="A4582" s="120">
        <v>44158</v>
      </c>
      <c r="B4582" s="121" t="s">
        <v>7</v>
      </c>
      <c r="C4582" s="102" t="s">
        <v>7</v>
      </c>
    </row>
    <row r="4583" spans="1:3" x14ac:dyDescent="0.25">
      <c r="A4583" s="120">
        <v>44159</v>
      </c>
      <c r="B4583" s="121" t="s">
        <v>7</v>
      </c>
      <c r="C4583" s="102" t="s">
        <v>7</v>
      </c>
    </row>
    <row r="4584" spans="1:3" x14ac:dyDescent="0.25">
      <c r="A4584" s="120">
        <v>44164</v>
      </c>
      <c r="B4584" s="121" t="s">
        <v>7</v>
      </c>
      <c r="C4584" s="102" t="s">
        <v>7</v>
      </c>
    </row>
    <row r="4585" spans="1:3" x14ac:dyDescent="0.25">
      <c r="A4585" s="120">
        <v>44171</v>
      </c>
      <c r="B4585" s="121" t="s">
        <v>7</v>
      </c>
      <c r="C4585" s="102" t="s">
        <v>7</v>
      </c>
    </row>
    <row r="4586" spans="1:3" x14ac:dyDescent="0.25">
      <c r="A4586" s="120">
        <v>44173</v>
      </c>
      <c r="B4586" s="121" t="s">
        <v>7</v>
      </c>
      <c r="C4586" s="102" t="s">
        <v>7</v>
      </c>
    </row>
    <row r="4587" spans="1:3" x14ac:dyDescent="0.25">
      <c r="A4587" s="120">
        <v>44174</v>
      </c>
      <c r="B4587" s="121" t="s">
        <v>7</v>
      </c>
      <c r="C4587" s="102" t="s">
        <v>7</v>
      </c>
    </row>
    <row r="4588" spans="1:3" x14ac:dyDescent="0.25">
      <c r="A4588" s="120">
        <v>44178</v>
      </c>
      <c r="B4588" s="121" t="s">
        <v>7</v>
      </c>
      <c r="C4588" s="102" t="s">
        <v>7</v>
      </c>
    </row>
    <row r="4589" spans="1:3" x14ac:dyDescent="0.25">
      <c r="A4589" s="120">
        <v>44179</v>
      </c>
      <c r="B4589" s="121" t="s">
        <v>7</v>
      </c>
      <c r="C4589" s="102" t="s">
        <v>7</v>
      </c>
    </row>
    <row r="4590" spans="1:3" x14ac:dyDescent="0.25">
      <c r="A4590" s="120">
        <v>44181</v>
      </c>
      <c r="B4590" s="121" t="s">
        <v>7</v>
      </c>
      <c r="C4590" s="102" t="s">
        <v>7</v>
      </c>
    </row>
    <row r="4591" spans="1:3" x14ac:dyDescent="0.25">
      <c r="A4591" s="120">
        <v>43903</v>
      </c>
      <c r="B4591" s="121" t="s">
        <v>9</v>
      </c>
      <c r="C4591" s="102" t="s">
        <v>9</v>
      </c>
    </row>
    <row r="4592" spans="1:3" x14ac:dyDescent="0.25">
      <c r="A4592" s="120">
        <v>43907</v>
      </c>
      <c r="B4592" s="121" t="s">
        <v>9</v>
      </c>
      <c r="C4592" s="102" t="s">
        <v>9</v>
      </c>
    </row>
    <row r="4593" spans="1:3" x14ac:dyDescent="0.25">
      <c r="A4593" s="120">
        <v>43915</v>
      </c>
      <c r="B4593" s="121" t="s">
        <v>9</v>
      </c>
      <c r="C4593" s="102" t="s">
        <v>9</v>
      </c>
    </row>
    <row r="4594" spans="1:3" x14ac:dyDescent="0.25">
      <c r="A4594" s="120">
        <v>43916</v>
      </c>
      <c r="B4594" s="121" t="s">
        <v>9</v>
      </c>
      <c r="C4594" s="102" t="s">
        <v>9</v>
      </c>
    </row>
    <row r="4595" spans="1:3" x14ac:dyDescent="0.25">
      <c r="A4595" s="120">
        <v>43926</v>
      </c>
      <c r="B4595" s="121" t="s">
        <v>9</v>
      </c>
      <c r="C4595" s="102" t="s">
        <v>9</v>
      </c>
    </row>
    <row r="4596" spans="1:3" x14ac:dyDescent="0.25">
      <c r="A4596" s="120">
        <v>43929</v>
      </c>
      <c r="B4596" s="121" t="s">
        <v>9</v>
      </c>
      <c r="C4596" s="102" t="s">
        <v>9</v>
      </c>
    </row>
    <row r="4597" spans="1:3" x14ac:dyDescent="0.25">
      <c r="A4597" s="120">
        <v>43930</v>
      </c>
      <c r="B4597" s="121" t="s">
        <v>9</v>
      </c>
      <c r="C4597" s="102" t="s">
        <v>9</v>
      </c>
    </row>
    <row r="4598" spans="1:3" x14ac:dyDescent="0.25">
      <c r="A4598" s="120">
        <v>43936</v>
      </c>
      <c r="B4598" s="121" t="s">
        <v>9</v>
      </c>
      <c r="C4598" s="102" t="s">
        <v>9</v>
      </c>
    </row>
    <row r="4599" spans="1:3" x14ac:dyDescent="0.25">
      <c r="A4599" s="120">
        <v>43948</v>
      </c>
      <c r="B4599" s="121" t="s">
        <v>9</v>
      </c>
      <c r="C4599" s="102" t="s">
        <v>9</v>
      </c>
    </row>
    <row r="4600" spans="1:3" x14ac:dyDescent="0.25">
      <c r="A4600" s="120">
        <v>43963</v>
      </c>
      <c r="B4600" s="121" t="s">
        <v>9</v>
      </c>
      <c r="C4600" s="102" t="s">
        <v>9</v>
      </c>
    </row>
    <row r="4601" spans="1:3" x14ac:dyDescent="0.25">
      <c r="A4601" s="120">
        <v>43979</v>
      </c>
      <c r="B4601" s="121" t="s">
        <v>9</v>
      </c>
      <c r="C4601" s="102" t="s">
        <v>9</v>
      </c>
    </row>
    <row r="4602" spans="1:3" x14ac:dyDescent="0.25">
      <c r="A4602" s="120">
        <v>43981</v>
      </c>
      <c r="B4602" s="121" t="s">
        <v>9</v>
      </c>
      <c r="C4602" s="102" t="s">
        <v>9</v>
      </c>
    </row>
    <row r="4603" spans="1:3" x14ac:dyDescent="0.25">
      <c r="A4603" s="120">
        <v>43983</v>
      </c>
      <c r="B4603" s="121" t="s">
        <v>9</v>
      </c>
      <c r="C4603" s="102" t="s">
        <v>9</v>
      </c>
    </row>
    <row r="4604" spans="1:3" x14ac:dyDescent="0.25">
      <c r="A4604" s="120">
        <v>43985</v>
      </c>
      <c r="B4604" s="121" t="s">
        <v>9</v>
      </c>
      <c r="C4604" s="102" t="s">
        <v>9</v>
      </c>
    </row>
    <row r="4605" spans="1:3" x14ac:dyDescent="0.25">
      <c r="A4605" s="120">
        <v>43986</v>
      </c>
      <c r="B4605" s="121" t="s">
        <v>9</v>
      </c>
      <c r="C4605" s="102" t="s">
        <v>9</v>
      </c>
    </row>
    <row r="4606" spans="1:3" x14ac:dyDescent="0.25">
      <c r="A4606" s="120">
        <v>43987</v>
      </c>
      <c r="B4606" s="121" t="s">
        <v>9</v>
      </c>
      <c r="C4606" s="102" t="s">
        <v>9</v>
      </c>
    </row>
    <row r="4607" spans="1:3" x14ac:dyDescent="0.25">
      <c r="A4607" s="120">
        <v>43990</v>
      </c>
      <c r="B4607" s="121" t="s">
        <v>9</v>
      </c>
      <c r="C4607" s="102" t="s">
        <v>9</v>
      </c>
    </row>
    <row r="4608" spans="1:3" x14ac:dyDescent="0.25">
      <c r="A4608" s="120">
        <v>43994</v>
      </c>
      <c r="B4608" s="121" t="s">
        <v>9</v>
      </c>
      <c r="C4608" s="102" t="s">
        <v>9</v>
      </c>
    </row>
    <row r="4609" spans="1:3" x14ac:dyDescent="0.25">
      <c r="A4609" s="120">
        <v>43995</v>
      </c>
      <c r="B4609" s="121" t="s">
        <v>9</v>
      </c>
      <c r="C4609" s="102" t="s">
        <v>9</v>
      </c>
    </row>
    <row r="4610" spans="1:3" x14ac:dyDescent="0.25">
      <c r="A4610" s="120">
        <v>43996</v>
      </c>
      <c r="B4610" s="121" t="s">
        <v>9</v>
      </c>
      <c r="C4610" s="102" t="s">
        <v>9</v>
      </c>
    </row>
    <row r="4611" spans="1:3" x14ac:dyDescent="0.25">
      <c r="A4611" s="120">
        <v>43998</v>
      </c>
      <c r="B4611" s="121" t="s">
        <v>9</v>
      </c>
      <c r="C4611" s="102" t="s">
        <v>9</v>
      </c>
    </row>
    <row r="4612" spans="1:3" x14ac:dyDescent="0.25">
      <c r="A4612" s="120">
        <v>43999</v>
      </c>
      <c r="B4612" s="121" t="s">
        <v>9</v>
      </c>
      <c r="C4612" s="102" t="s">
        <v>9</v>
      </c>
    </row>
    <row r="4613" spans="1:3" x14ac:dyDescent="0.25">
      <c r="A4613" s="120">
        <v>44000</v>
      </c>
      <c r="B4613" s="121" t="s">
        <v>9</v>
      </c>
      <c r="C4613" s="102" t="s">
        <v>9</v>
      </c>
    </row>
    <row r="4614" spans="1:3" x14ac:dyDescent="0.25">
      <c r="A4614" s="120">
        <v>44001</v>
      </c>
      <c r="B4614" s="121" t="s">
        <v>9</v>
      </c>
      <c r="C4614" s="102" t="s">
        <v>9</v>
      </c>
    </row>
    <row r="4615" spans="1:3" x14ac:dyDescent="0.25">
      <c r="A4615" s="120">
        <v>44003</v>
      </c>
      <c r="B4615" s="121" t="s">
        <v>9</v>
      </c>
      <c r="C4615" s="102" t="s">
        <v>9</v>
      </c>
    </row>
    <row r="4616" spans="1:3" x14ac:dyDescent="0.25">
      <c r="A4616" s="120">
        <v>44005</v>
      </c>
      <c r="B4616" s="121" t="s">
        <v>9</v>
      </c>
      <c r="C4616" s="102" t="s">
        <v>9</v>
      </c>
    </row>
    <row r="4617" spans="1:3" x14ac:dyDescent="0.25">
      <c r="A4617" s="120">
        <v>44006</v>
      </c>
      <c r="B4617" s="121" t="s">
        <v>9</v>
      </c>
      <c r="C4617" s="102" t="s">
        <v>9</v>
      </c>
    </row>
    <row r="4618" spans="1:3" x14ac:dyDescent="0.25">
      <c r="A4618" s="120">
        <v>44007</v>
      </c>
      <c r="B4618" s="121" t="s">
        <v>9</v>
      </c>
      <c r="C4618" s="102" t="s">
        <v>9</v>
      </c>
    </row>
    <row r="4619" spans="1:3" x14ac:dyDescent="0.25">
      <c r="A4619" s="120">
        <v>44008</v>
      </c>
      <c r="B4619" s="121" t="s">
        <v>9</v>
      </c>
      <c r="C4619" s="102" t="s">
        <v>9</v>
      </c>
    </row>
    <row r="4620" spans="1:3" x14ac:dyDescent="0.25">
      <c r="A4620" s="120">
        <v>44011</v>
      </c>
      <c r="B4620" s="121" t="s">
        <v>9</v>
      </c>
      <c r="C4620" s="102" t="s">
        <v>9</v>
      </c>
    </row>
    <row r="4621" spans="1:3" x14ac:dyDescent="0.25">
      <c r="A4621" s="120">
        <v>44012</v>
      </c>
      <c r="B4621" s="121" t="s">
        <v>9</v>
      </c>
      <c r="C4621" s="102" t="s">
        <v>9</v>
      </c>
    </row>
    <row r="4622" spans="1:3" x14ac:dyDescent="0.25">
      <c r="A4622" s="120">
        <v>44013</v>
      </c>
      <c r="B4622" s="121" t="s">
        <v>9</v>
      </c>
      <c r="C4622" s="102" t="s">
        <v>9</v>
      </c>
    </row>
    <row r="4623" spans="1:3" x14ac:dyDescent="0.25">
      <c r="A4623" s="120">
        <v>44014</v>
      </c>
      <c r="B4623" s="121" t="s">
        <v>9</v>
      </c>
      <c r="C4623" s="102" t="s">
        <v>9</v>
      </c>
    </row>
    <row r="4624" spans="1:3" x14ac:dyDescent="0.25">
      <c r="A4624" s="120">
        <v>44015</v>
      </c>
      <c r="B4624" s="121" t="s">
        <v>9</v>
      </c>
      <c r="C4624" s="102" t="s">
        <v>9</v>
      </c>
    </row>
    <row r="4625" spans="1:3" x14ac:dyDescent="0.25">
      <c r="A4625" s="120">
        <v>44016</v>
      </c>
      <c r="B4625" s="121" t="s">
        <v>9</v>
      </c>
      <c r="C4625" s="102" t="s">
        <v>9</v>
      </c>
    </row>
    <row r="4626" spans="1:3" x14ac:dyDescent="0.25">
      <c r="A4626" s="120">
        <v>44017</v>
      </c>
      <c r="B4626" s="121" t="s">
        <v>9</v>
      </c>
      <c r="C4626" s="102" t="s">
        <v>9</v>
      </c>
    </row>
    <row r="4627" spans="1:3" x14ac:dyDescent="0.25">
      <c r="A4627" s="120">
        <v>44018</v>
      </c>
      <c r="B4627" s="121" t="s">
        <v>9</v>
      </c>
      <c r="C4627" s="102" t="s">
        <v>9</v>
      </c>
    </row>
    <row r="4628" spans="1:3" x14ac:dyDescent="0.25">
      <c r="A4628" s="120">
        <v>44040</v>
      </c>
      <c r="B4628" s="121" t="s">
        <v>9</v>
      </c>
      <c r="C4628" s="102" t="s">
        <v>9</v>
      </c>
    </row>
    <row r="4629" spans="1:3" x14ac:dyDescent="0.25">
      <c r="A4629" s="120">
        <v>44054</v>
      </c>
      <c r="B4629" s="121" t="s">
        <v>9</v>
      </c>
      <c r="C4629" s="102" t="s">
        <v>9</v>
      </c>
    </row>
    <row r="4630" spans="1:3" x14ac:dyDescent="0.25">
      <c r="A4630" s="120">
        <v>44067</v>
      </c>
      <c r="B4630" s="121" t="s">
        <v>9</v>
      </c>
      <c r="C4630" s="102" t="s">
        <v>9</v>
      </c>
    </row>
    <row r="4631" spans="1:3" x14ac:dyDescent="0.25">
      <c r="A4631" s="120">
        <v>44164</v>
      </c>
      <c r="B4631" s="121" t="s">
        <v>9</v>
      </c>
      <c r="C4631" s="102" t="s">
        <v>9</v>
      </c>
    </row>
    <row r="4632" spans="1:3" x14ac:dyDescent="0.25">
      <c r="A4632" s="120">
        <v>44171</v>
      </c>
      <c r="B4632" s="121" t="s">
        <v>9</v>
      </c>
      <c r="C4632" s="102" t="s">
        <v>9</v>
      </c>
    </row>
    <row r="4633" spans="1:3" x14ac:dyDescent="0.25">
      <c r="A4633" s="120">
        <v>44178</v>
      </c>
      <c r="B4633" s="121" t="s">
        <v>9</v>
      </c>
      <c r="C4633" s="102" t="s">
        <v>9</v>
      </c>
    </row>
    <row r="4634" spans="1:3" x14ac:dyDescent="0.25">
      <c r="A4634" s="120">
        <v>43903</v>
      </c>
      <c r="B4634" s="121" t="s">
        <v>15</v>
      </c>
      <c r="C4634" s="102" t="s">
        <v>15</v>
      </c>
    </row>
    <row r="4635" spans="1:3" x14ac:dyDescent="0.25">
      <c r="A4635" s="120">
        <v>43907</v>
      </c>
      <c r="B4635" s="121" t="s">
        <v>15</v>
      </c>
      <c r="C4635" s="102" t="s">
        <v>15</v>
      </c>
    </row>
    <row r="4636" spans="1:3" x14ac:dyDescent="0.25">
      <c r="A4636" s="120">
        <v>43910</v>
      </c>
      <c r="B4636" s="121" t="s">
        <v>15</v>
      </c>
      <c r="C4636" s="102" t="s">
        <v>15</v>
      </c>
    </row>
    <row r="4637" spans="1:3" x14ac:dyDescent="0.25">
      <c r="A4637" s="120">
        <v>43915</v>
      </c>
      <c r="B4637" s="121" t="s">
        <v>15</v>
      </c>
      <c r="C4637" s="102" t="s">
        <v>15</v>
      </c>
    </row>
    <row r="4638" spans="1:3" x14ac:dyDescent="0.25">
      <c r="A4638" s="120">
        <v>43916</v>
      </c>
      <c r="B4638" s="121" t="s">
        <v>15</v>
      </c>
      <c r="C4638" s="102" t="s">
        <v>15</v>
      </c>
    </row>
    <row r="4639" spans="1:3" x14ac:dyDescent="0.25">
      <c r="A4639" s="120">
        <v>43920</v>
      </c>
      <c r="B4639" s="121" t="s">
        <v>15</v>
      </c>
      <c r="C4639" s="102" t="s">
        <v>15</v>
      </c>
    </row>
    <row r="4640" spans="1:3" x14ac:dyDescent="0.25">
      <c r="A4640" s="120">
        <v>43923</v>
      </c>
      <c r="B4640" s="121" t="s">
        <v>15</v>
      </c>
      <c r="C4640" s="102" t="s">
        <v>15</v>
      </c>
    </row>
    <row r="4641" spans="1:3" x14ac:dyDescent="0.25">
      <c r="A4641" s="120">
        <v>43924</v>
      </c>
      <c r="B4641" s="121" t="s">
        <v>15</v>
      </c>
      <c r="C4641" s="102" t="s">
        <v>15</v>
      </c>
    </row>
    <row r="4642" spans="1:3" x14ac:dyDescent="0.25">
      <c r="A4642" s="120">
        <v>43926</v>
      </c>
      <c r="B4642" s="121" t="s">
        <v>15</v>
      </c>
      <c r="C4642" s="102" t="s">
        <v>15</v>
      </c>
    </row>
    <row r="4643" spans="1:3" x14ac:dyDescent="0.25">
      <c r="A4643" s="120">
        <v>43929</v>
      </c>
      <c r="B4643" s="121" t="s">
        <v>15</v>
      </c>
      <c r="C4643" s="102" t="s">
        <v>15</v>
      </c>
    </row>
    <row r="4644" spans="1:3" x14ac:dyDescent="0.25">
      <c r="A4644" s="120">
        <v>43936</v>
      </c>
      <c r="B4644" s="121" t="s">
        <v>15</v>
      </c>
      <c r="C4644" s="102" t="s">
        <v>15</v>
      </c>
    </row>
    <row r="4645" spans="1:3" x14ac:dyDescent="0.25">
      <c r="A4645" s="120">
        <v>43948</v>
      </c>
      <c r="B4645" s="121" t="s">
        <v>15</v>
      </c>
      <c r="C4645" s="102" t="s">
        <v>15</v>
      </c>
    </row>
    <row r="4646" spans="1:3" x14ac:dyDescent="0.25">
      <c r="A4646" s="120">
        <v>43951</v>
      </c>
      <c r="B4646" s="121" t="s">
        <v>15</v>
      </c>
      <c r="C4646" s="102" t="s">
        <v>15</v>
      </c>
    </row>
    <row r="4647" spans="1:3" x14ac:dyDescent="0.25">
      <c r="A4647" s="120">
        <v>43953</v>
      </c>
      <c r="B4647" s="121" t="s">
        <v>15</v>
      </c>
      <c r="C4647" s="102" t="s">
        <v>15</v>
      </c>
    </row>
    <row r="4648" spans="1:3" x14ac:dyDescent="0.25">
      <c r="A4648" s="120">
        <v>43956</v>
      </c>
      <c r="B4648" s="121" t="s">
        <v>15</v>
      </c>
      <c r="C4648" s="102" t="s">
        <v>15</v>
      </c>
    </row>
    <row r="4649" spans="1:3" x14ac:dyDescent="0.25">
      <c r="A4649" s="120">
        <v>43963</v>
      </c>
      <c r="B4649" s="121" t="s">
        <v>15</v>
      </c>
      <c r="C4649" s="102" t="s">
        <v>15</v>
      </c>
    </row>
    <row r="4650" spans="1:3" x14ac:dyDescent="0.25">
      <c r="A4650" s="120">
        <v>43979</v>
      </c>
      <c r="B4650" s="121" t="s">
        <v>15</v>
      </c>
      <c r="C4650" s="102" t="s">
        <v>15</v>
      </c>
    </row>
    <row r="4651" spans="1:3" x14ac:dyDescent="0.25">
      <c r="A4651" s="120">
        <v>43981</v>
      </c>
      <c r="B4651" s="121" t="s">
        <v>15</v>
      </c>
      <c r="C4651" s="102" t="s">
        <v>15</v>
      </c>
    </row>
    <row r="4652" spans="1:3" x14ac:dyDescent="0.25">
      <c r="A4652" s="120">
        <v>43983</v>
      </c>
      <c r="B4652" s="121" t="s">
        <v>15</v>
      </c>
      <c r="C4652" s="102" t="s">
        <v>15</v>
      </c>
    </row>
    <row r="4653" spans="1:3" x14ac:dyDescent="0.25">
      <c r="A4653" s="120">
        <v>43985</v>
      </c>
      <c r="B4653" s="121" t="s">
        <v>15</v>
      </c>
      <c r="C4653" s="102" t="s">
        <v>15</v>
      </c>
    </row>
    <row r="4654" spans="1:3" x14ac:dyDescent="0.25">
      <c r="A4654" s="120">
        <v>43986</v>
      </c>
      <c r="B4654" s="121" t="s">
        <v>15</v>
      </c>
      <c r="C4654" s="102" t="s">
        <v>15</v>
      </c>
    </row>
    <row r="4655" spans="1:3" x14ac:dyDescent="0.25">
      <c r="A4655" s="120">
        <v>43987</v>
      </c>
      <c r="B4655" s="121" t="s">
        <v>15</v>
      </c>
      <c r="C4655" s="102" t="s">
        <v>15</v>
      </c>
    </row>
    <row r="4656" spans="1:3" x14ac:dyDescent="0.25">
      <c r="A4656" s="120">
        <v>43988</v>
      </c>
      <c r="B4656" s="121" t="s">
        <v>15</v>
      </c>
      <c r="C4656" s="102" t="s">
        <v>15</v>
      </c>
    </row>
    <row r="4657" spans="1:3" x14ac:dyDescent="0.25">
      <c r="A4657" s="120">
        <v>43989</v>
      </c>
      <c r="B4657" s="121" t="s">
        <v>15</v>
      </c>
      <c r="C4657" s="102" t="s">
        <v>15</v>
      </c>
    </row>
    <row r="4658" spans="1:3" x14ac:dyDescent="0.25">
      <c r="A4658" s="120">
        <v>43990</v>
      </c>
      <c r="B4658" s="121" t="s">
        <v>15</v>
      </c>
      <c r="C4658" s="102" t="s">
        <v>15</v>
      </c>
    </row>
    <row r="4659" spans="1:3" x14ac:dyDescent="0.25">
      <c r="A4659" s="120">
        <v>43991</v>
      </c>
      <c r="B4659" s="121" t="s">
        <v>15</v>
      </c>
      <c r="C4659" s="102" t="s">
        <v>15</v>
      </c>
    </row>
    <row r="4660" spans="1:3" x14ac:dyDescent="0.25">
      <c r="A4660" s="120">
        <v>43992</v>
      </c>
      <c r="B4660" s="121" t="s">
        <v>15</v>
      </c>
      <c r="C4660" s="102" t="s">
        <v>15</v>
      </c>
    </row>
    <row r="4661" spans="1:3" x14ac:dyDescent="0.25">
      <c r="A4661" s="120">
        <v>43994</v>
      </c>
      <c r="B4661" s="121" t="s">
        <v>15</v>
      </c>
      <c r="C4661" s="102" t="s">
        <v>15</v>
      </c>
    </row>
    <row r="4662" spans="1:3" x14ac:dyDescent="0.25">
      <c r="A4662" s="120">
        <v>44001</v>
      </c>
      <c r="B4662" s="121" t="s">
        <v>15</v>
      </c>
      <c r="C4662" s="102" t="s">
        <v>15</v>
      </c>
    </row>
    <row r="4663" spans="1:3" x14ac:dyDescent="0.25">
      <c r="A4663" s="120">
        <v>44003</v>
      </c>
      <c r="B4663" s="121" t="s">
        <v>15</v>
      </c>
      <c r="C4663" s="102" t="s">
        <v>15</v>
      </c>
    </row>
    <row r="4664" spans="1:3" x14ac:dyDescent="0.25">
      <c r="A4664" s="120">
        <v>44004</v>
      </c>
      <c r="B4664" s="121" t="s">
        <v>15</v>
      </c>
      <c r="C4664" s="102" t="s">
        <v>15</v>
      </c>
    </row>
    <row r="4665" spans="1:3" x14ac:dyDescent="0.25">
      <c r="A4665" s="120">
        <v>44005</v>
      </c>
      <c r="B4665" s="121" t="s">
        <v>15</v>
      </c>
      <c r="C4665" s="102" t="s">
        <v>15</v>
      </c>
    </row>
    <row r="4666" spans="1:3" x14ac:dyDescent="0.25">
      <c r="A4666" s="120">
        <v>44008</v>
      </c>
      <c r="B4666" s="121" t="s">
        <v>15</v>
      </c>
      <c r="C4666" s="102" t="s">
        <v>15</v>
      </c>
    </row>
    <row r="4667" spans="1:3" x14ac:dyDescent="0.25">
      <c r="A4667" s="120">
        <v>44009</v>
      </c>
      <c r="B4667" s="121" t="s">
        <v>15</v>
      </c>
      <c r="C4667" s="102" t="s">
        <v>15</v>
      </c>
    </row>
    <row r="4668" spans="1:3" x14ac:dyDescent="0.25">
      <c r="A4668" s="120">
        <v>44010</v>
      </c>
      <c r="B4668" s="121" t="s">
        <v>15</v>
      </c>
      <c r="C4668" s="102" t="s">
        <v>15</v>
      </c>
    </row>
    <row r="4669" spans="1:3" x14ac:dyDescent="0.25">
      <c r="A4669" s="120">
        <v>44011</v>
      </c>
      <c r="B4669" s="121" t="s">
        <v>15</v>
      </c>
      <c r="C4669" s="102" t="s">
        <v>15</v>
      </c>
    </row>
    <row r="4670" spans="1:3" x14ac:dyDescent="0.25">
      <c r="A4670" s="120">
        <v>44012</v>
      </c>
      <c r="B4670" s="121" t="s">
        <v>15</v>
      </c>
      <c r="C4670" s="102" t="s">
        <v>15</v>
      </c>
    </row>
    <row r="4671" spans="1:3" x14ac:dyDescent="0.25">
      <c r="A4671" s="120">
        <v>44013</v>
      </c>
      <c r="B4671" s="121" t="s">
        <v>15</v>
      </c>
      <c r="C4671" s="102" t="s">
        <v>15</v>
      </c>
    </row>
    <row r="4672" spans="1:3" x14ac:dyDescent="0.25">
      <c r="A4672" s="120">
        <v>44014</v>
      </c>
      <c r="B4672" s="121" t="s">
        <v>15</v>
      </c>
      <c r="C4672" s="102" t="s">
        <v>15</v>
      </c>
    </row>
    <row r="4673" spans="1:3" x14ac:dyDescent="0.25">
      <c r="A4673" s="120">
        <v>44015</v>
      </c>
      <c r="B4673" s="121" t="s">
        <v>15</v>
      </c>
      <c r="C4673" s="102" t="s">
        <v>15</v>
      </c>
    </row>
    <row r="4674" spans="1:3" x14ac:dyDescent="0.25">
      <c r="A4674" s="120">
        <v>44016</v>
      </c>
      <c r="B4674" s="121" t="s">
        <v>15</v>
      </c>
      <c r="C4674" s="102" t="s">
        <v>15</v>
      </c>
    </row>
    <row r="4675" spans="1:3" x14ac:dyDescent="0.25">
      <c r="A4675" s="120">
        <v>44017</v>
      </c>
      <c r="B4675" s="121" t="s">
        <v>15</v>
      </c>
      <c r="C4675" s="102" t="s">
        <v>15</v>
      </c>
    </row>
    <row r="4676" spans="1:3" x14ac:dyDescent="0.25">
      <c r="A4676" s="120">
        <v>44018</v>
      </c>
      <c r="B4676" s="121" t="s">
        <v>15</v>
      </c>
      <c r="C4676" s="102" t="s">
        <v>15</v>
      </c>
    </row>
    <row r="4677" spans="1:3" x14ac:dyDescent="0.25">
      <c r="A4677" s="120">
        <v>44019</v>
      </c>
      <c r="B4677" s="121" t="s">
        <v>15</v>
      </c>
      <c r="C4677" s="102" t="s">
        <v>15</v>
      </c>
    </row>
    <row r="4678" spans="1:3" x14ac:dyDescent="0.25">
      <c r="A4678" s="120">
        <v>44021</v>
      </c>
      <c r="B4678" s="121" t="s">
        <v>15</v>
      </c>
      <c r="C4678" s="102" t="s">
        <v>15</v>
      </c>
    </row>
    <row r="4679" spans="1:3" x14ac:dyDescent="0.25">
      <c r="A4679" s="120">
        <v>44023</v>
      </c>
      <c r="B4679" s="121" t="s">
        <v>15</v>
      </c>
      <c r="C4679" s="102" t="s">
        <v>15</v>
      </c>
    </row>
    <row r="4680" spans="1:3" x14ac:dyDescent="0.25">
      <c r="A4680" s="120">
        <v>44024</v>
      </c>
      <c r="B4680" s="121" t="s">
        <v>15</v>
      </c>
      <c r="C4680" s="102" t="s">
        <v>15</v>
      </c>
    </row>
    <row r="4681" spans="1:3" x14ac:dyDescent="0.25">
      <c r="A4681" s="120">
        <v>44025</v>
      </c>
      <c r="B4681" s="121" t="s">
        <v>15</v>
      </c>
      <c r="C4681" s="102" t="s">
        <v>15</v>
      </c>
    </row>
    <row r="4682" spans="1:3" x14ac:dyDescent="0.25">
      <c r="A4682" s="120">
        <v>44026</v>
      </c>
      <c r="B4682" s="121" t="s">
        <v>15</v>
      </c>
      <c r="C4682" s="102" t="s">
        <v>15</v>
      </c>
    </row>
    <row r="4683" spans="1:3" x14ac:dyDescent="0.25">
      <c r="A4683" s="120">
        <v>44027</v>
      </c>
      <c r="B4683" s="121" t="s">
        <v>15</v>
      </c>
      <c r="C4683" s="102" t="s">
        <v>15</v>
      </c>
    </row>
    <row r="4684" spans="1:3" x14ac:dyDescent="0.25">
      <c r="A4684" s="120">
        <v>44028</v>
      </c>
      <c r="B4684" s="121" t="s">
        <v>15</v>
      </c>
      <c r="C4684" s="102" t="s">
        <v>15</v>
      </c>
    </row>
    <row r="4685" spans="1:3" x14ac:dyDescent="0.25">
      <c r="A4685" s="120">
        <v>44029</v>
      </c>
      <c r="B4685" s="121" t="s">
        <v>15</v>
      </c>
      <c r="C4685" s="102" t="s">
        <v>15</v>
      </c>
    </row>
    <row r="4686" spans="1:3" x14ac:dyDescent="0.25">
      <c r="A4686" s="120">
        <v>44030</v>
      </c>
      <c r="B4686" s="121" t="s">
        <v>15</v>
      </c>
      <c r="C4686" s="102" t="s">
        <v>15</v>
      </c>
    </row>
    <row r="4687" spans="1:3" x14ac:dyDescent="0.25">
      <c r="A4687" s="120">
        <v>44031</v>
      </c>
      <c r="B4687" s="121" t="s">
        <v>15</v>
      </c>
      <c r="C4687" s="102" t="s">
        <v>15</v>
      </c>
    </row>
    <row r="4688" spans="1:3" x14ac:dyDescent="0.25">
      <c r="A4688" s="120">
        <v>44032</v>
      </c>
      <c r="B4688" s="121" t="s">
        <v>15</v>
      </c>
      <c r="C4688" s="102" t="s">
        <v>15</v>
      </c>
    </row>
    <row r="4689" spans="1:3" x14ac:dyDescent="0.25">
      <c r="A4689" s="120">
        <v>44033</v>
      </c>
      <c r="B4689" s="121" t="s">
        <v>15</v>
      </c>
      <c r="C4689" s="102" t="s">
        <v>15</v>
      </c>
    </row>
    <row r="4690" spans="1:3" x14ac:dyDescent="0.25">
      <c r="A4690" s="120">
        <v>44034</v>
      </c>
      <c r="B4690" s="121" t="s">
        <v>15</v>
      </c>
      <c r="C4690" s="102" t="s">
        <v>15</v>
      </c>
    </row>
    <row r="4691" spans="1:3" x14ac:dyDescent="0.25">
      <c r="A4691" s="120">
        <v>44035</v>
      </c>
      <c r="B4691" s="121" t="s">
        <v>15</v>
      </c>
      <c r="C4691" s="102" t="s">
        <v>15</v>
      </c>
    </row>
    <row r="4692" spans="1:3" x14ac:dyDescent="0.25">
      <c r="A4692" s="120">
        <v>44036</v>
      </c>
      <c r="B4692" s="121" t="s">
        <v>15</v>
      </c>
      <c r="C4692" s="102" t="s">
        <v>15</v>
      </c>
    </row>
    <row r="4693" spans="1:3" x14ac:dyDescent="0.25">
      <c r="A4693" s="120">
        <v>44037</v>
      </c>
      <c r="B4693" s="121" t="s">
        <v>15</v>
      </c>
      <c r="C4693" s="102" t="s">
        <v>15</v>
      </c>
    </row>
    <row r="4694" spans="1:3" x14ac:dyDescent="0.25">
      <c r="A4694" s="120">
        <v>44038</v>
      </c>
      <c r="B4694" s="121" t="s">
        <v>15</v>
      </c>
      <c r="C4694" s="102" t="s">
        <v>15</v>
      </c>
    </row>
    <row r="4695" spans="1:3" x14ac:dyDescent="0.25">
      <c r="A4695" s="120">
        <v>44039</v>
      </c>
      <c r="B4695" s="121" t="s">
        <v>15</v>
      </c>
      <c r="C4695" s="102" t="s">
        <v>15</v>
      </c>
    </row>
    <row r="4696" spans="1:3" x14ac:dyDescent="0.25">
      <c r="A4696" s="120">
        <v>44040</v>
      </c>
      <c r="B4696" s="121" t="s">
        <v>15</v>
      </c>
      <c r="C4696" s="102" t="s">
        <v>15</v>
      </c>
    </row>
    <row r="4697" spans="1:3" x14ac:dyDescent="0.25">
      <c r="A4697" s="120">
        <v>44041</v>
      </c>
      <c r="B4697" s="121" t="s">
        <v>15</v>
      </c>
      <c r="C4697" s="102" t="s">
        <v>15</v>
      </c>
    </row>
    <row r="4698" spans="1:3" x14ac:dyDescent="0.25">
      <c r="A4698" s="120">
        <v>44042</v>
      </c>
      <c r="B4698" s="121" t="s">
        <v>15</v>
      </c>
      <c r="C4698" s="102" t="s">
        <v>15</v>
      </c>
    </row>
    <row r="4699" spans="1:3" x14ac:dyDescent="0.25">
      <c r="A4699" s="120">
        <v>44043</v>
      </c>
      <c r="B4699" s="121" t="s">
        <v>15</v>
      </c>
      <c r="C4699" s="102" t="s">
        <v>15</v>
      </c>
    </row>
    <row r="4700" spans="1:3" x14ac:dyDescent="0.25">
      <c r="A4700" s="120">
        <v>44044</v>
      </c>
      <c r="B4700" s="121" t="s">
        <v>15</v>
      </c>
      <c r="C4700" s="102" t="s">
        <v>15</v>
      </c>
    </row>
    <row r="4701" spans="1:3" x14ac:dyDescent="0.25">
      <c r="A4701" s="120">
        <v>44046</v>
      </c>
      <c r="B4701" s="121" t="s">
        <v>15</v>
      </c>
      <c r="C4701" s="102" t="s">
        <v>15</v>
      </c>
    </row>
    <row r="4702" spans="1:3" x14ac:dyDescent="0.25">
      <c r="A4702" s="120">
        <v>44047</v>
      </c>
      <c r="B4702" s="121" t="s">
        <v>15</v>
      </c>
      <c r="C4702" s="102" t="s">
        <v>15</v>
      </c>
    </row>
    <row r="4703" spans="1:3" x14ac:dyDescent="0.25">
      <c r="A4703" s="120">
        <v>44048</v>
      </c>
      <c r="B4703" s="121" t="s">
        <v>15</v>
      </c>
      <c r="C4703" s="102" t="s">
        <v>15</v>
      </c>
    </row>
    <row r="4704" spans="1:3" x14ac:dyDescent="0.25">
      <c r="A4704" s="120">
        <v>44049</v>
      </c>
      <c r="B4704" s="121" t="s">
        <v>15</v>
      </c>
      <c r="C4704" s="102" t="s">
        <v>15</v>
      </c>
    </row>
    <row r="4705" spans="1:3" x14ac:dyDescent="0.25">
      <c r="A4705" s="120">
        <v>44050</v>
      </c>
      <c r="B4705" s="121" t="s">
        <v>15</v>
      </c>
      <c r="C4705" s="102" t="s">
        <v>15</v>
      </c>
    </row>
    <row r="4706" spans="1:3" x14ac:dyDescent="0.25">
      <c r="A4706" s="120">
        <v>44051</v>
      </c>
      <c r="B4706" s="121" t="s">
        <v>15</v>
      </c>
      <c r="C4706" s="102" t="s">
        <v>15</v>
      </c>
    </row>
    <row r="4707" spans="1:3" x14ac:dyDescent="0.25">
      <c r="A4707" s="120">
        <v>44052</v>
      </c>
      <c r="B4707" s="121" t="s">
        <v>15</v>
      </c>
      <c r="C4707" s="102" t="s">
        <v>15</v>
      </c>
    </row>
    <row r="4708" spans="1:3" x14ac:dyDescent="0.25">
      <c r="A4708" s="120">
        <v>44053</v>
      </c>
      <c r="B4708" s="121" t="s">
        <v>15</v>
      </c>
      <c r="C4708" s="102" t="s">
        <v>15</v>
      </c>
    </row>
    <row r="4709" spans="1:3" x14ac:dyDescent="0.25">
      <c r="A4709" s="120">
        <v>44054</v>
      </c>
      <c r="B4709" s="121" t="s">
        <v>15</v>
      </c>
      <c r="C4709" s="102" t="s">
        <v>15</v>
      </c>
    </row>
    <row r="4710" spans="1:3" x14ac:dyDescent="0.25">
      <c r="A4710" s="120">
        <v>44055</v>
      </c>
      <c r="B4710" s="121" t="s">
        <v>15</v>
      </c>
      <c r="C4710" s="102" t="s">
        <v>15</v>
      </c>
    </row>
    <row r="4711" spans="1:3" x14ac:dyDescent="0.25">
      <c r="A4711" s="120">
        <v>44056</v>
      </c>
      <c r="B4711" s="121" t="s">
        <v>15</v>
      </c>
      <c r="C4711" s="102" t="s">
        <v>15</v>
      </c>
    </row>
    <row r="4712" spans="1:3" x14ac:dyDescent="0.25">
      <c r="A4712" s="120">
        <v>44057</v>
      </c>
      <c r="B4712" s="121" t="s">
        <v>15</v>
      </c>
      <c r="C4712" s="102" t="s">
        <v>15</v>
      </c>
    </row>
    <row r="4713" spans="1:3" x14ac:dyDescent="0.25">
      <c r="A4713" s="120">
        <v>44058</v>
      </c>
      <c r="B4713" s="121" t="s">
        <v>15</v>
      </c>
      <c r="C4713" s="102" t="s">
        <v>15</v>
      </c>
    </row>
    <row r="4714" spans="1:3" x14ac:dyDescent="0.25">
      <c r="A4714" s="120">
        <v>44059</v>
      </c>
      <c r="B4714" s="121" t="s">
        <v>15</v>
      </c>
      <c r="C4714" s="102" t="s">
        <v>15</v>
      </c>
    </row>
    <row r="4715" spans="1:3" x14ac:dyDescent="0.25">
      <c r="A4715" s="120">
        <v>44060</v>
      </c>
      <c r="B4715" s="121" t="s">
        <v>15</v>
      </c>
      <c r="C4715" s="102" t="s">
        <v>15</v>
      </c>
    </row>
    <row r="4716" spans="1:3" x14ac:dyDescent="0.25">
      <c r="A4716" s="120">
        <v>44061</v>
      </c>
      <c r="B4716" s="121" t="s">
        <v>15</v>
      </c>
      <c r="C4716" s="102" t="s">
        <v>15</v>
      </c>
    </row>
    <row r="4717" spans="1:3" x14ac:dyDescent="0.25">
      <c r="A4717" s="120">
        <v>44062</v>
      </c>
      <c r="B4717" s="121" t="s">
        <v>15</v>
      </c>
      <c r="C4717" s="102" t="s">
        <v>15</v>
      </c>
    </row>
    <row r="4718" spans="1:3" x14ac:dyDescent="0.25">
      <c r="A4718" s="120">
        <v>44063</v>
      </c>
      <c r="B4718" s="121" t="s">
        <v>15</v>
      </c>
      <c r="C4718" s="102" t="s">
        <v>15</v>
      </c>
    </row>
    <row r="4719" spans="1:3" x14ac:dyDescent="0.25">
      <c r="A4719" s="120">
        <v>44065</v>
      </c>
      <c r="B4719" s="121" t="s">
        <v>15</v>
      </c>
      <c r="C4719" s="102" t="s">
        <v>15</v>
      </c>
    </row>
    <row r="4720" spans="1:3" x14ac:dyDescent="0.25">
      <c r="A4720" s="120">
        <v>44067</v>
      </c>
      <c r="B4720" s="121" t="s">
        <v>15</v>
      </c>
      <c r="C4720" s="102" t="s">
        <v>15</v>
      </c>
    </row>
    <row r="4721" spans="1:3" x14ac:dyDescent="0.25">
      <c r="A4721" s="120">
        <v>44069</v>
      </c>
      <c r="B4721" s="121" t="s">
        <v>15</v>
      </c>
      <c r="C4721" s="102" t="s">
        <v>15</v>
      </c>
    </row>
    <row r="4722" spans="1:3" x14ac:dyDescent="0.25">
      <c r="A4722" s="120">
        <v>44072</v>
      </c>
      <c r="B4722" s="121" t="s">
        <v>15</v>
      </c>
      <c r="C4722" s="102" t="s">
        <v>15</v>
      </c>
    </row>
    <row r="4723" spans="1:3" x14ac:dyDescent="0.25">
      <c r="A4723" s="120">
        <v>44073</v>
      </c>
      <c r="B4723" s="121" t="s">
        <v>15</v>
      </c>
      <c r="C4723" s="102" t="s">
        <v>15</v>
      </c>
    </row>
    <row r="4724" spans="1:3" x14ac:dyDescent="0.25">
      <c r="A4724" s="120">
        <v>44074</v>
      </c>
      <c r="B4724" s="121" t="s">
        <v>15</v>
      </c>
      <c r="C4724" s="102" t="s">
        <v>15</v>
      </c>
    </row>
    <row r="4725" spans="1:3" x14ac:dyDescent="0.25">
      <c r="A4725" s="120">
        <v>44077</v>
      </c>
      <c r="B4725" s="121" t="s">
        <v>15</v>
      </c>
      <c r="C4725" s="102" t="s">
        <v>15</v>
      </c>
    </row>
    <row r="4726" spans="1:3" x14ac:dyDescent="0.25">
      <c r="A4726" s="120">
        <v>44078</v>
      </c>
      <c r="B4726" s="121" t="s">
        <v>15</v>
      </c>
      <c r="C4726" s="102" t="s">
        <v>15</v>
      </c>
    </row>
    <row r="4727" spans="1:3" x14ac:dyDescent="0.25">
      <c r="A4727" s="120">
        <v>44080</v>
      </c>
      <c r="B4727" s="121" t="s">
        <v>15</v>
      </c>
      <c r="C4727" s="102" t="s">
        <v>15</v>
      </c>
    </row>
    <row r="4728" spans="1:3" x14ac:dyDescent="0.25">
      <c r="A4728" s="120">
        <v>44081</v>
      </c>
      <c r="B4728" s="121" t="s">
        <v>15</v>
      </c>
      <c r="C4728" s="102" t="s">
        <v>15</v>
      </c>
    </row>
    <row r="4729" spans="1:3" x14ac:dyDescent="0.25">
      <c r="A4729" s="120">
        <v>44082</v>
      </c>
      <c r="B4729" s="121" t="s">
        <v>15</v>
      </c>
      <c r="C4729" s="102" t="s">
        <v>15</v>
      </c>
    </row>
    <row r="4730" spans="1:3" x14ac:dyDescent="0.25">
      <c r="A4730" s="120">
        <v>44084</v>
      </c>
      <c r="B4730" s="121" t="s">
        <v>15</v>
      </c>
      <c r="C4730" s="102" t="s">
        <v>15</v>
      </c>
    </row>
    <row r="4731" spans="1:3" x14ac:dyDescent="0.25">
      <c r="A4731" s="120">
        <v>44088</v>
      </c>
      <c r="B4731" s="121" t="s">
        <v>15</v>
      </c>
      <c r="C4731" s="102" t="s">
        <v>15</v>
      </c>
    </row>
    <row r="4732" spans="1:3" x14ac:dyDescent="0.25">
      <c r="A4732" s="120">
        <v>44092</v>
      </c>
      <c r="B4732" s="121" t="s">
        <v>15</v>
      </c>
      <c r="C4732" s="102" t="s">
        <v>15</v>
      </c>
    </row>
    <row r="4733" spans="1:3" x14ac:dyDescent="0.25">
      <c r="A4733" s="120">
        <v>44094</v>
      </c>
      <c r="B4733" s="121" t="s">
        <v>15</v>
      </c>
      <c r="C4733" s="102" t="s">
        <v>15</v>
      </c>
    </row>
    <row r="4734" spans="1:3" x14ac:dyDescent="0.25">
      <c r="A4734" s="120">
        <v>44095</v>
      </c>
      <c r="B4734" s="121" t="s">
        <v>15</v>
      </c>
      <c r="C4734" s="102" t="s">
        <v>15</v>
      </c>
    </row>
    <row r="4735" spans="1:3" x14ac:dyDescent="0.25">
      <c r="A4735" s="120">
        <v>44097</v>
      </c>
      <c r="B4735" s="121" t="s">
        <v>15</v>
      </c>
      <c r="C4735" s="102" t="s">
        <v>15</v>
      </c>
    </row>
    <row r="4736" spans="1:3" x14ac:dyDescent="0.25">
      <c r="A4736" s="120">
        <v>44098</v>
      </c>
      <c r="B4736" s="121" t="s">
        <v>15</v>
      </c>
      <c r="C4736" s="102" t="s">
        <v>15</v>
      </c>
    </row>
    <row r="4737" spans="1:3" x14ac:dyDescent="0.25">
      <c r="A4737" s="120">
        <v>44099</v>
      </c>
      <c r="B4737" s="121" t="s">
        <v>15</v>
      </c>
      <c r="C4737" s="102" t="s">
        <v>15</v>
      </c>
    </row>
    <row r="4738" spans="1:3" x14ac:dyDescent="0.25">
      <c r="A4738" s="120">
        <v>44100</v>
      </c>
      <c r="B4738" s="121" t="s">
        <v>15</v>
      </c>
      <c r="C4738" s="102" t="s">
        <v>15</v>
      </c>
    </row>
    <row r="4739" spans="1:3" x14ac:dyDescent="0.25">
      <c r="A4739" s="120">
        <v>44102</v>
      </c>
      <c r="B4739" s="121" t="s">
        <v>15</v>
      </c>
      <c r="C4739" s="102" t="s">
        <v>15</v>
      </c>
    </row>
    <row r="4740" spans="1:3" x14ac:dyDescent="0.25">
      <c r="A4740" s="120">
        <v>44104</v>
      </c>
      <c r="B4740" s="121" t="s">
        <v>15</v>
      </c>
      <c r="C4740" s="102" t="s">
        <v>15</v>
      </c>
    </row>
    <row r="4741" spans="1:3" x14ac:dyDescent="0.25">
      <c r="A4741" s="120">
        <v>44106</v>
      </c>
      <c r="B4741" s="121" t="s">
        <v>15</v>
      </c>
      <c r="C4741" s="102" t="s">
        <v>15</v>
      </c>
    </row>
    <row r="4742" spans="1:3" x14ac:dyDescent="0.25">
      <c r="A4742" s="120">
        <v>44109</v>
      </c>
      <c r="B4742" s="121" t="s">
        <v>15</v>
      </c>
      <c r="C4742" s="102" t="s">
        <v>15</v>
      </c>
    </row>
    <row r="4743" spans="1:3" x14ac:dyDescent="0.25">
      <c r="A4743" s="120">
        <v>44111</v>
      </c>
      <c r="B4743" s="121" t="s">
        <v>15</v>
      </c>
      <c r="C4743" s="102" t="s">
        <v>15</v>
      </c>
    </row>
    <row r="4744" spans="1:3" x14ac:dyDescent="0.25">
      <c r="A4744" s="120">
        <v>44114</v>
      </c>
      <c r="B4744" s="121" t="s">
        <v>15</v>
      </c>
      <c r="C4744" s="102" t="s">
        <v>15</v>
      </c>
    </row>
    <row r="4745" spans="1:3" x14ac:dyDescent="0.25">
      <c r="A4745" s="120">
        <v>44116</v>
      </c>
      <c r="B4745" s="121" t="s">
        <v>15</v>
      </c>
      <c r="C4745" s="102" t="s">
        <v>15</v>
      </c>
    </row>
    <row r="4746" spans="1:3" x14ac:dyDescent="0.25">
      <c r="A4746" s="120">
        <v>44117</v>
      </c>
      <c r="B4746" s="121" t="s">
        <v>15</v>
      </c>
      <c r="C4746" s="102" t="s">
        <v>15</v>
      </c>
    </row>
    <row r="4747" spans="1:3" x14ac:dyDescent="0.25">
      <c r="A4747" s="120">
        <v>44118</v>
      </c>
      <c r="B4747" s="121" t="s">
        <v>15</v>
      </c>
      <c r="C4747" s="102" t="s">
        <v>15</v>
      </c>
    </row>
    <row r="4748" spans="1:3" x14ac:dyDescent="0.25">
      <c r="A4748" s="120">
        <v>44120</v>
      </c>
      <c r="B4748" s="121" t="s">
        <v>15</v>
      </c>
      <c r="C4748" s="102" t="s">
        <v>15</v>
      </c>
    </row>
    <row r="4749" spans="1:3" x14ac:dyDescent="0.25">
      <c r="A4749" s="120">
        <v>44121</v>
      </c>
      <c r="B4749" s="121" t="s">
        <v>15</v>
      </c>
      <c r="C4749" s="102" t="s">
        <v>15</v>
      </c>
    </row>
    <row r="4750" spans="1:3" x14ac:dyDescent="0.25">
      <c r="A4750" s="120">
        <v>44127</v>
      </c>
      <c r="B4750" s="121" t="s">
        <v>15</v>
      </c>
      <c r="C4750" s="102" t="s">
        <v>15</v>
      </c>
    </row>
    <row r="4751" spans="1:3" x14ac:dyDescent="0.25">
      <c r="A4751" s="120">
        <v>44130</v>
      </c>
      <c r="B4751" s="121" t="s">
        <v>15</v>
      </c>
      <c r="C4751" s="102" t="s">
        <v>15</v>
      </c>
    </row>
    <row r="4752" spans="1:3" x14ac:dyDescent="0.25">
      <c r="A4752" s="120">
        <v>44131</v>
      </c>
      <c r="B4752" s="121" t="s">
        <v>15</v>
      </c>
      <c r="C4752" s="102" t="s">
        <v>15</v>
      </c>
    </row>
    <row r="4753" spans="1:3" x14ac:dyDescent="0.25">
      <c r="A4753" s="120">
        <v>44137</v>
      </c>
      <c r="B4753" s="121" t="s">
        <v>15</v>
      </c>
      <c r="C4753" s="102" t="s">
        <v>15</v>
      </c>
    </row>
    <row r="4754" spans="1:3" x14ac:dyDescent="0.25">
      <c r="A4754" s="120">
        <v>44140</v>
      </c>
      <c r="B4754" s="121" t="s">
        <v>15</v>
      </c>
      <c r="C4754" s="102" t="s">
        <v>15</v>
      </c>
    </row>
    <row r="4755" spans="1:3" x14ac:dyDescent="0.25">
      <c r="A4755" s="120">
        <v>44143</v>
      </c>
      <c r="B4755" s="121" t="s">
        <v>15</v>
      </c>
      <c r="C4755" s="102" t="s">
        <v>15</v>
      </c>
    </row>
    <row r="4756" spans="1:3" x14ac:dyDescent="0.25">
      <c r="A4756" s="120">
        <v>44144</v>
      </c>
      <c r="B4756" s="121" t="s">
        <v>15</v>
      </c>
      <c r="C4756" s="102" t="s">
        <v>15</v>
      </c>
    </row>
    <row r="4757" spans="1:3" x14ac:dyDescent="0.25">
      <c r="A4757" s="120">
        <v>44154</v>
      </c>
      <c r="B4757" s="121" t="s">
        <v>15</v>
      </c>
      <c r="C4757" s="102" t="s">
        <v>15</v>
      </c>
    </row>
    <row r="4758" spans="1:3" x14ac:dyDescent="0.25">
      <c r="A4758" s="120">
        <v>44157</v>
      </c>
      <c r="B4758" s="121" t="s">
        <v>15</v>
      </c>
      <c r="C4758" s="102" t="s">
        <v>15</v>
      </c>
    </row>
    <row r="4759" spans="1:3" x14ac:dyDescent="0.25">
      <c r="A4759" s="120">
        <v>44158</v>
      </c>
      <c r="B4759" s="121" t="s">
        <v>15</v>
      </c>
      <c r="C4759" s="102" t="s">
        <v>15</v>
      </c>
    </row>
    <row r="4760" spans="1:3" x14ac:dyDescent="0.25">
      <c r="A4760" s="120">
        <v>44161</v>
      </c>
      <c r="B4760" s="121" t="s">
        <v>15</v>
      </c>
      <c r="C4760" s="102" t="s">
        <v>15</v>
      </c>
    </row>
    <row r="4761" spans="1:3" x14ac:dyDescent="0.25">
      <c r="A4761" s="120">
        <v>44163</v>
      </c>
      <c r="B4761" s="121" t="s">
        <v>15</v>
      </c>
      <c r="C4761" s="102" t="s">
        <v>15</v>
      </c>
    </row>
    <row r="4762" spans="1:3" x14ac:dyDescent="0.25">
      <c r="A4762" s="120">
        <v>44164</v>
      </c>
      <c r="B4762" s="121" t="s">
        <v>15</v>
      </c>
      <c r="C4762" s="102" t="s">
        <v>15</v>
      </c>
    </row>
    <row r="4763" spans="1:3" x14ac:dyDescent="0.25">
      <c r="A4763" s="120">
        <v>44166</v>
      </c>
      <c r="B4763" s="121" t="s">
        <v>15</v>
      </c>
      <c r="C4763" s="102" t="s">
        <v>15</v>
      </c>
    </row>
    <row r="4764" spans="1:3" x14ac:dyDescent="0.25">
      <c r="A4764" s="120">
        <v>44168</v>
      </c>
      <c r="B4764" s="121" t="s">
        <v>15</v>
      </c>
      <c r="C4764" s="102" t="s">
        <v>15</v>
      </c>
    </row>
    <row r="4765" spans="1:3" x14ac:dyDescent="0.25">
      <c r="A4765" s="120">
        <v>44169</v>
      </c>
      <c r="B4765" s="121" t="s">
        <v>15</v>
      </c>
      <c r="C4765" s="102" t="s">
        <v>15</v>
      </c>
    </row>
    <row r="4766" spans="1:3" x14ac:dyDescent="0.25">
      <c r="A4766" s="120">
        <v>44170</v>
      </c>
      <c r="B4766" s="121" t="s">
        <v>15</v>
      </c>
      <c r="C4766" s="102" t="s">
        <v>15</v>
      </c>
    </row>
    <row r="4767" spans="1:3" x14ac:dyDescent="0.25">
      <c r="A4767" s="120">
        <v>44171</v>
      </c>
      <c r="B4767" s="121" t="s">
        <v>15</v>
      </c>
      <c r="C4767" s="102" t="s">
        <v>15</v>
      </c>
    </row>
    <row r="4768" spans="1:3" x14ac:dyDescent="0.25">
      <c r="A4768" s="120">
        <v>44172</v>
      </c>
      <c r="B4768" s="121" t="s">
        <v>15</v>
      </c>
      <c r="C4768" s="102" t="s">
        <v>15</v>
      </c>
    </row>
    <row r="4769" spans="1:3" x14ac:dyDescent="0.25">
      <c r="A4769" s="120">
        <v>44173</v>
      </c>
      <c r="B4769" s="121" t="s">
        <v>15</v>
      </c>
      <c r="C4769" s="102" t="s">
        <v>15</v>
      </c>
    </row>
    <row r="4770" spans="1:3" x14ac:dyDescent="0.25">
      <c r="A4770" s="120">
        <v>44178</v>
      </c>
      <c r="B4770" s="121" t="s">
        <v>15</v>
      </c>
      <c r="C4770" s="102" t="s">
        <v>15</v>
      </c>
    </row>
    <row r="4771" spans="1:3" x14ac:dyDescent="0.25">
      <c r="A4771" s="120">
        <v>43903</v>
      </c>
      <c r="B4771" s="121" t="s">
        <v>11</v>
      </c>
      <c r="C4771" s="102" t="s">
        <v>11</v>
      </c>
    </row>
    <row r="4772" spans="1:3" x14ac:dyDescent="0.25">
      <c r="A4772" s="120">
        <v>43907</v>
      </c>
      <c r="B4772" s="121" t="s">
        <v>11</v>
      </c>
      <c r="C4772" s="102" t="s">
        <v>11</v>
      </c>
    </row>
    <row r="4773" spans="1:3" x14ac:dyDescent="0.25">
      <c r="A4773" s="120">
        <v>43910</v>
      </c>
      <c r="B4773" s="121" t="s">
        <v>11</v>
      </c>
      <c r="C4773" s="102" t="s">
        <v>11</v>
      </c>
    </row>
    <row r="4774" spans="1:3" x14ac:dyDescent="0.25">
      <c r="A4774" s="120">
        <v>43915</v>
      </c>
      <c r="B4774" s="121" t="s">
        <v>11</v>
      </c>
      <c r="C4774" s="102" t="s">
        <v>11</v>
      </c>
    </row>
    <row r="4775" spans="1:3" x14ac:dyDescent="0.25">
      <c r="A4775" s="120">
        <v>43920</v>
      </c>
      <c r="B4775" s="121" t="s">
        <v>11</v>
      </c>
      <c r="C4775" s="102" t="s">
        <v>11</v>
      </c>
    </row>
    <row r="4776" spans="1:3" x14ac:dyDescent="0.25">
      <c r="A4776" s="120">
        <v>43923</v>
      </c>
      <c r="B4776" s="121" t="s">
        <v>11</v>
      </c>
      <c r="C4776" s="102" t="s">
        <v>11</v>
      </c>
    </row>
    <row r="4777" spans="1:3" x14ac:dyDescent="0.25">
      <c r="A4777" s="120">
        <v>43924</v>
      </c>
      <c r="B4777" s="121" t="s">
        <v>11</v>
      </c>
      <c r="C4777" s="102" t="s">
        <v>11</v>
      </c>
    </row>
    <row r="4778" spans="1:3" x14ac:dyDescent="0.25">
      <c r="A4778" s="120">
        <v>43926</v>
      </c>
      <c r="B4778" s="121" t="s">
        <v>11</v>
      </c>
      <c r="C4778" s="102" t="s">
        <v>11</v>
      </c>
    </row>
    <row r="4779" spans="1:3" x14ac:dyDescent="0.25">
      <c r="A4779" s="120">
        <v>43929</v>
      </c>
      <c r="B4779" s="121" t="s">
        <v>11</v>
      </c>
      <c r="C4779" s="102" t="s">
        <v>11</v>
      </c>
    </row>
    <row r="4780" spans="1:3" x14ac:dyDescent="0.25">
      <c r="A4780" s="120">
        <v>43930</v>
      </c>
      <c r="B4780" s="121" t="s">
        <v>11</v>
      </c>
      <c r="C4780" s="102" t="s">
        <v>11</v>
      </c>
    </row>
    <row r="4781" spans="1:3" x14ac:dyDescent="0.25">
      <c r="A4781" s="120">
        <v>43936</v>
      </c>
      <c r="B4781" s="121" t="s">
        <v>11</v>
      </c>
      <c r="C4781" s="102" t="s">
        <v>11</v>
      </c>
    </row>
    <row r="4782" spans="1:3" x14ac:dyDescent="0.25">
      <c r="A4782" s="120">
        <v>43948</v>
      </c>
      <c r="B4782" s="121" t="s">
        <v>11</v>
      </c>
      <c r="C4782" s="102" t="s">
        <v>11</v>
      </c>
    </row>
    <row r="4783" spans="1:3" x14ac:dyDescent="0.25">
      <c r="A4783" s="120">
        <v>43951</v>
      </c>
      <c r="B4783" s="121" t="s">
        <v>11</v>
      </c>
      <c r="C4783" s="102" t="s">
        <v>11</v>
      </c>
    </row>
    <row r="4784" spans="1:3" x14ac:dyDescent="0.25">
      <c r="A4784" s="120">
        <v>43953</v>
      </c>
      <c r="B4784" s="121" t="s">
        <v>11</v>
      </c>
      <c r="C4784" s="102" t="s">
        <v>11</v>
      </c>
    </row>
    <row r="4785" spans="1:3" x14ac:dyDescent="0.25">
      <c r="A4785" s="120">
        <v>43956</v>
      </c>
      <c r="B4785" s="121" t="s">
        <v>11</v>
      </c>
      <c r="C4785" s="102" t="s">
        <v>11</v>
      </c>
    </row>
    <row r="4786" spans="1:3" x14ac:dyDescent="0.25">
      <c r="A4786" s="120">
        <v>43963</v>
      </c>
      <c r="B4786" s="121" t="s">
        <v>11</v>
      </c>
      <c r="C4786" s="102" t="s">
        <v>11</v>
      </c>
    </row>
    <row r="4787" spans="1:3" x14ac:dyDescent="0.25">
      <c r="A4787" s="120">
        <v>43979</v>
      </c>
      <c r="B4787" s="121" t="s">
        <v>11</v>
      </c>
      <c r="C4787" s="102" t="s">
        <v>11</v>
      </c>
    </row>
    <row r="4788" spans="1:3" x14ac:dyDescent="0.25">
      <c r="A4788" s="120">
        <v>43981</v>
      </c>
      <c r="B4788" s="121" t="s">
        <v>11</v>
      </c>
      <c r="C4788" s="102" t="s">
        <v>11</v>
      </c>
    </row>
    <row r="4789" spans="1:3" x14ac:dyDescent="0.25">
      <c r="A4789" s="120">
        <v>43983</v>
      </c>
      <c r="B4789" s="121" t="s">
        <v>11</v>
      </c>
      <c r="C4789" s="102" t="s">
        <v>11</v>
      </c>
    </row>
    <row r="4790" spans="1:3" x14ac:dyDescent="0.25">
      <c r="A4790" s="120">
        <v>43985</v>
      </c>
      <c r="B4790" s="121" t="s">
        <v>11</v>
      </c>
      <c r="C4790" s="102" t="s">
        <v>11</v>
      </c>
    </row>
    <row r="4791" spans="1:3" x14ac:dyDescent="0.25">
      <c r="A4791" s="120">
        <v>43986</v>
      </c>
      <c r="B4791" s="121" t="s">
        <v>11</v>
      </c>
      <c r="C4791" s="102" t="s">
        <v>11</v>
      </c>
    </row>
    <row r="4792" spans="1:3" x14ac:dyDescent="0.25">
      <c r="A4792" s="120">
        <v>43987</v>
      </c>
      <c r="B4792" s="121" t="s">
        <v>11</v>
      </c>
      <c r="C4792" s="102" t="s">
        <v>11</v>
      </c>
    </row>
    <row r="4793" spans="1:3" x14ac:dyDescent="0.25">
      <c r="A4793" s="120">
        <v>43988</v>
      </c>
      <c r="B4793" s="121" t="s">
        <v>11</v>
      </c>
      <c r="C4793" s="102" t="s">
        <v>11</v>
      </c>
    </row>
    <row r="4794" spans="1:3" x14ac:dyDescent="0.25">
      <c r="A4794" s="120">
        <v>43989</v>
      </c>
      <c r="B4794" s="121" t="s">
        <v>11</v>
      </c>
      <c r="C4794" s="102" t="s">
        <v>11</v>
      </c>
    </row>
    <row r="4795" spans="1:3" x14ac:dyDescent="0.25">
      <c r="A4795" s="120">
        <v>43990</v>
      </c>
      <c r="B4795" s="121" t="s">
        <v>11</v>
      </c>
      <c r="C4795" s="102" t="s">
        <v>11</v>
      </c>
    </row>
    <row r="4796" spans="1:3" x14ac:dyDescent="0.25">
      <c r="A4796" s="120">
        <v>43991</v>
      </c>
      <c r="B4796" s="121" t="s">
        <v>11</v>
      </c>
      <c r="C4796" s="102" t="s">
        <v>11</v>
      </c>
    </row>
    <row r="4797" spans="1:3" x14ac:dyDescent="0.25">
      <c r="A4797" s="120">
        <v>43992</v>
      </c>
      <c r="B4797" s="121" t="s">
        <v>11</v>
      </c>
      <c r="C4797" s="102" t="s">
        <v>11</v>
      </c>
    </row>
    <row r="4798" spans="1:3" x14ac:dyDescent="0.25">
      <c r="A4798" s="120">
        <v>43993</v>
      </c>
      <c r="B4798" s="121" t="s">
        <v>11</v>
      </c>
      <c r="C4798" s="102" t="s">
        <v>11</v>
      </c>
    </row>
    <row r="4799" spans="1:3" x14ac:dyDescent="0.25">
      <c r="A4799" s="120">
        <v>43994</v>
      </c>
      <c r="B4799" s="121" t="s">
        <v>11</v>
      </c>
      <c r="C4799" s="102" t="s">
        <v>11</v>
      </c>
    </row>
    <row r="4800" spans="1:3" x14ac:dyDescent="0.25">
      <c r="A4800" s="120">
        <v>43995</v>
      </c>
      <c r="B4800" s="121" t="s">
        <v>11</v>
      </c>
      <c r="C4800" s="102" t="s">
        <v>11</v>
      </c>
    </row>
    <row r="4801" spans="1:3" x14ac:dyDescent="0.25">
      <c r="A4801" s="120">
        <v>43996</v>
      </c>
      <c r="B4801" s="121" t="s">
        <v>11</v>
      </c>
      <c r="C4801" s="102" t="s">
        <v>11</v>
      </c>
    </row>
    <row r="4802" spans="1:3" x14ac:dyDescent="0.25">
      <c r="A4802" s="120">
        <v>43998</v>
      </c>
      <c r="B4802" s="121" t="s">
        <v>11</v>
      </c>
      <c r="C4802" s="102" t="s">
        <v>11</v>
      </c>
    </row>
    <row r="4803" spans="1:3" x14ac:dyDescent="0.25">
      <c r="A4803" s="120">
        <v>43999</v>
      </c>
      <c r="B4803" s="121" t="s">
        <v>11</v>
      </c>
      <c r="C4803" s="102" t="s">
        <v>11</v>
      </c>
    </row>
    <row r="4804" spans="1:3" x14ac:dyDescent="0.25">
      <c r="A4804" s="120">
        <v>44000</v>
      </c>
      <c r="B4804" s="121" t="s">
        <v>11</v>
      </c>
      <c r="C4804" s="102" t="s">
        <v>11</v>
      </c>
    </row>
    <row r="4805" spans="1:3" x14ac:dyDescent="0.25">
      <c r="A4805" s="120">
        <v>44001</v>
      </c>
      <c r="B4805" s="121" t="s">
        <v>11</v>
      </c>
      <c r="C4805" s="102" t="s">
        <v>11</v>
      </c>
    </row>
    <row r="4806" spans="1:3" x14ac:dyDescent="0.25">
      <c r="A4806" s="120">
        <v>44002</v>
      </c>
      <c r="B4806" s="121" t="s">
        <v>11</v>
      </c>
      <c r="C4806" s="102" t="s">
        <v>11</v>
      </c>
    </row>
    <row r="4807" spans="1:3" x14ac:dyDescent="0.25">
      <c r="A4807" s="120">
        <v>44003</v>
      </c>
      <c r="B4807" s="121" t="s">
        <v>11</v>
      </c>
      <c r="C4807" s="102" t="s">
        <v>11</v>
      </c>
    </row>
    <row r="4808" spans="1:3" x14ac:dyDescent="0.25">
      <c r="A4808" s="120">
        <v>44004</v>
      </c>
      <c r="B4808" s="121" t="s">
        <v>11</v>
      </c>
      <c r="C4808" s="102" t="s">
        <v>11</v>
      </c>
    </row>
    <row r="4809" spans="1:3" x14ac:dyDescent="0.25">
      <c r="A4809" s="120">
        <v>44005</v>
      </c>
      <c r="B4809" s="121" t="s">
        <v>11</v>
      </c>
      <c r="C4809" s="102" t="s">
        <v>11</v>
      </c>
    </row>
    <row r="4810" spans="1:3" x14ac:dyDescent="0.25">
      <c r="A4810" s="120">
        <v>44006</v>
      </c>
      <c r="B4810" s="121" t="s">
        <v>11</v>
      </c>
      <c r="C4810" s="102" t="s">
        <v>11</v>
      </c>
    </row>
    <row r="4811" spans="1:3" x14ac:dyDescent="0.25">
      <c r="A4811" s="120">
        <v>44007</v>
      </c>
      <c r="B4811" s="121" t="s">
        <v>11</v>
      </c>
      <c r="C4811" s="102" t="s">
        <v>11</v>
      </c>
    </row>
    <row r="4812" spans="1:3" x14ac:dyDescent="0.25">
      <c r="A4812" s="120">
        <v>44008</v>
      </c>
      <c r="B4812" s="121" t="s">
        <v>11</v>
      </c>
      <c r="C4812" s="102" t="s">
        <v>11</v>
      </c>
    </row>
    <row r="4813" spans="1:3" x14ac:dyDescent="0.25">
      <c r="A4813" s="120">
        <v>44009</v>
      </c>
      <c r="B4813" s="121" t="s">
        <v>11</v>
      </c>
      <c r="C4813" s="102" t="s">
        <v>11</v>
      </c>
    </row>
    <row r="4814" spans="1:3" x14ac:dyDescent="0.25">
      <c r="A4814" s="120">
        <v>44010</v>
      </c>
      <c r="B4814" s="121" t="s">
        <v>11</v>
      </c>
      <c r="C4814" s="102" t="s">
        <v>11</v>
      </c>
    </row>
    <row r="4815" spans="1:3" x14ac:dyDescent="0.25">
      <c r="A4815" s="120">
        <v>44011</v>
      </c>
      <c r="B4815" s="121" t="s">
        <v>11</v>
      </c>
      <c r="C4815" s="102" t="s">
        <v>11</v>
      </c>
    </row>
    <row r="4816" spans="1:3" x14ac:dyDescent="0.25">
      <c r="A4816" s="120">
        <v>44012</v>
      </c>
      <c r="B4816" s="121" t="s">
        <v>11</v>
      </c>
      <c r="C4816" s="102" t="s">
        <v>11</v>
      </c>
    </row>
    <row r="4817" spans="1:3" x14ac:dyDescent="0.25">
      <c r="A4817" s="120">
        <v>44013</v>
      </c>
      <c r="B4817" s="121" t="s">
        <v>11</v>
      </c>
      <c r="C4817" s="102" t="s">
        <v>11</v>
      </c>
    </row>
    <row r="4818" spans="1:3" x14ac:dyDescent="0.25">
      <c r="A4818" s="120">
        <v>44014</v>
      </c>
      <c r="B4818" s="121" t="s">
        <v>11</v>
      </c>
      <c r="C4818" s="102" t="s">
        <v>11</v>
      </c>
    </row>
    <row r="4819" spans="1:3" x14ac:dyDescent="0.25">
      <c r="A4819" s="120">
        <v>44015</v>
      </c>
      <c r="B4819" s="121" t="s">
        <v>11</v>
      </c>
      <c r="C4819" s="102" t="s">
        <v>11</v>
      </c>
    </row>
    <row r="4820" spans="1:3" x14ac:dyDescent="0.25">
      <c r="A4820" s="120">
        <v>44016</v>
      </c>
      <c r="B4820" s="121" t="s">
        <v>11</v>
      </c>
      <c r="C4820" s="102" t="s">
        <v>11</v>
      </c>
    </row>
    <row r="4821" spans="1:3" x14ac:dyDescent="0.25">
      <c r="A4821" s="120">
        <v>44017</v>
      </c>
      <c r="B4821" s="121" t="s">
        <v>11</v>
      </c>
      <c r="C4821" s="102" t="s">
        <v>11</v>
      </c>
    </row>
    <row r="4822" spans="1:3" x14ac:dyDescent="0.25">
      <c r="A4822" s="120">
        <v>44018</v>
      </c>
      <c r="B4822" s="121" t="s">
        <v>11</v>
      </c>
      <c r="C4822" s="102" t="s">
        <v>11</v>
      </c>
    </row>
    <row r="4823" spans="1:3" x14ac:dyDescent="0.25">
      <c r="A4823" s="120">
        <v>44019</v>
      </c>
      <c r="B4823" s="121" t="s">
        <v>11</v>
      </c>
      <c r="C4823" s="102" t="s">
        <v>11</v>
      </c>
    </row>
    <row r="4824" spans="1:3" x14ac:dyDescent="0.25">
      <c r="A4824" s="120">
        <v>44020</v>
      </c>
      <c r="B4824" s="121" t="s">
        <v>11</v>
      </c>
      <c r="C4824" s="102" t="s">
        <v>11</v>
      </c>
    </row>
    <row r="4825" spans="1:3" x14ac:dyDescent="0.25">
      <c r="A4825" s="120">
        <v>44021</v>
      </c>
      <c r="B4825" s="121" t="s">
        <v>11</v>
      </c>
      <c r="C4825" s="102" t="s">
        <v>11</v>
      </c>
    </row>
    <row r="4826" spans="1:3" x14ac:dyDescent="0.25">
      <c r="A4826" s="120">
        <v>44022</v>
      </c>
      <c r="B4826" s="121" t="s">
        <v>11</v>
      </c>
      <c r="C4826" s="102" t="s">
        <v>11</v>
      </c>
    </row>
    <row r="4827" spans="1:3" x14ac:dyDescent="0.25">
      <c r="A4827" s="120">
        <v>44023</v>
      </c>
      <c r="B4827" s="121" t="s">
        <v>11</v>
      </c>
      <c r="C4827" s="102" t="s">
        <v>11</v>
      </c>
    </row>
    <row r="4828" spans="1:3" x14ac:dyDescent="0.25">
      <c r="A4828" s="120">
        <v>44025</v>
      </c>
      <c r="B4828" s="121" t="s">
        <v>11</v>
      </c>
      <c r="C4828" s="102" t="s">
        <v>11</v>
      </c>
    </row>
    <row r="4829" spans="1:3" x14ac:dyDescent="0.25">
      <c r="A4829" s="120">
        <v>44026</v>
      </c>
      <c r="B4829" s="121" t="s">
        <v>11</v>
      </c>
      <c r="C4829" s="102" t="s">
        <v>11</v>
      </c>
    </row>
    <row r="4830" spans="1:3" x14ac:dyDescent="0.25">
      <c r="A4830" s="120">
        <v>44027</v>
      </c>
      <c r="B4830" s="121" t="s">
        <v>11</v>
      </c>
      <c r="C4830" s="102" t="s">
        <v>11</v>
      </c>
    </row>
    <row r="4831" spans="1:3" x14ac:dyDescent="0.25">
      <c r="A4831" s="120">
        <v>44028</v>
      </c>
      <c r="B4831" s="121" t="s">
        <v>11</v>
      </c>
      <c r="C4831" s="102" t="s">
        <v>11</v>
      </c>
    </row>
    <row r="4832" spans="1:3" x14ac:dyDescent="0.25">
      <c r="A4832" s="120">
        <v>44029</v>
      </c>
      <c r="B4832" s="121" t="s">
        <v>11</v>
      </c>
      <c r="C4832" s="102" t="s">
        <v>11</v>
      </c>
    </row>
    <row r="4833" spans="1:3" x14ac:dyDescent="0.25">
      <c r="A4833" s="120">
        <v>44030</v>
      </c>
      <c r="B4833" s="121" t="s">
        <v>11</v>
      </c>
      <c r="C4833" s="102" t="s">
        <v>11</v>
      </c>
    </row>
    <row r="4834" spans="1:3" x14ac:dyDescent="0.25">
      <c r="A4834" s="120">
        <v>44031</v>
      </c>
      <c r="B4834" s="121" t="s">
        <v>11</v>
      </c>
      <c r="C4834" s="102" t="s">
        <v>11</v>
      </c>
    </row>
    <row r="4835" spans="1:3" x14ac:dyDescent="0.25">
      <c r="A4835" s="120">
        <v>44032</v>
      </c>
      <c r="B4835" s="121" t="s">
        <v>11</v>
      </c>
      <c r="C4835" s="102" t="s">
        <v>11</v>
      </c>
    </row>
    <row r="4836" spans="1:3" x14ac:dyDescent="0.25">
      <c r="A4836" s="120">
        <v>44033</v>
      </c>
      <c r="B4836" s="121" t="s">
        <v>11</v>
      </c>
      <c r="C4836" s="102" t="s">
        <v>11</v>
      </c>
    </row>
    <row r="4837" spans="1:3" x14ac:dyDescent="0.25">
      <c r="A4837" s="120">
        <v>44034</v>
      </c>
      <c r="B4837" s="121" t="s">
        <v>11</v>
      </c>
      <c r="C4837" s="102" t="s">
        <v>11</v>
      </c>
    </row>
    <row r="4838" spans="1:3" x14ac:dyDescent="0.25">
      <c r="A4838" s="120">
        <v>44035</v>
      </c>
      <c r="B4838" s="121" t="s">
        <v>11</v>
      </c>
      <c r="C4838" s="102" t="s">
        <v>11</v>
      </c>
    </row>
    <row r="4839" spans="1:3" x14ac:dyDescent="0.25">
      <c r="A4839" s="120">
        <v>44036</v>
      </c>
      <c r="B4839" s="121" t="s">
        <v>11</v>
      </c>
      <c r="C4839" s="102" t="s">
        <v>11</v>
      </c>
    </row>
    <row r="4840" spans="1:3" x14ac:dyDescent="0.25">
      <c r="A4840" s="120">
        <v>44037</v>
      </c>
      <c r="B4840" s="121" t="s">
        <v>11</v>
      </c>
      <c r="C4840" s="102" t="s">
        <v>11</v>
      </c>
    </row>
    <row r="4841" spans="1:3" x14ac:dyDescent="0.25">
      <c r="A4841" s="120">
        <v>44038</v>
      </c>
      <c r="B4841" s="121" t="s">
        <v>11</v>
      </c>
      <c r="C4841" s="102" t="s">
        <v>11</v>
      </c>
    </row>
    <row r="4842" spans="1:3" x14ac:dyDescent="0.25">
      <c r="A4842" s="120">
        <v>44039</v>
      </c>
      <c r="B4842" s="121" t="s">
        <v>11</v>
      </c>
      <c r="C4842" s="102" t="s">
        <v>11</v>
      </c>
    </row>
    <row r="4843" spans="1:3" x14ac:dyDescent="0.25">
      <c r="A4843" s="120">
        <v>44040</v>
      </c>
      <c r="B4843" s="121" t="s">
        <v>11</v>
      </c>
      <c r="C4843" s="102" t="s">
        <v>11</v>
      </c>
    </row>
    <row r="4844" spans="1:3" x14ac:dyDescent="0.25">
      <c r="A4844" s="120">
        <v>44042</v>
      </c>
      <c r="B4844" s="121" t="s">
        <v>11</v>
      </c>
      <c r="C4844" s="102" t="s">
        <v>11</v>
      </c>
    </row>
    <row r="4845" spans="1:3" x14ac:dyDescent="0.25">
      <c r="A4845" s="120">
        <v>44043</v>
      </c>
      <c r="B4845" s="121" t="s">
        <v>11</v>
      </c>
      <c r="C4845" s="102" t="s">
        <v>11</v>
      </c>
    </row>
    <row r="4846" spans="1:3" x14ac:dyDescent="0.25">
      <c r="A4846" s="120">
        <v>44044</v>
      </c>
      <c r="B4846" s="121" t="s">
        <v>11</v>
      </c>
      <c r="C4846" s="102" t="s">
        <v>11</v>
      </c>
    </row>
    <row r="4847" spans="1:3" x14ac:dyDescent="0.25">
      <c r="A4847" s="120">
        <v>44045</v>
      </c>
      <c r="B4847" s="121" t="s">
        <v>11</v>
      </c>
      <c r="C4847" s="102" t="s">
        <v>11</v>
      </c>
    </row>
    <row r="4848" spans="1:3" x14ac:dyDescent="0.25">
      <c r="A4848" s="120">
        <v>44046</v>
      </c>
      <c r="B4848" s="121" t="s">
        <v>11</v>
      </c>
      <c r="C4848" s="102" t="s">
        <v>11</v>
      </c>
    </row>
    <row r="4849" spans="1:3" x14ac:dyDescent="0.25">
      <c r="A4849" s="120">
        <v>44047</v>
      </c>
      <c r="B4849" s="121" t="s">
        <v>11</v>
      </c>
      <c r="C4849" s="102" t="s">
        <v>11</v>
      </c>
    </row>
    <row r="4850" spans="1:3" x14ac:dyDescent="0.25">
      <c r="A4850" s="120">
        <v>44048</v>
      </c>
      <c r="B4850" s="121" t="s">
        <v>11</v>
      </c>
      <c r="C4850" s="102" t="s">
        <v>11</v>
      </c>
    </row>
    <row r="4851" spans="1:3" x14ac:dyDescent="0.25">
      <c r="A4851" s="120">
        <v>44049</v>
      </c>
      <c r="B4851" s="121" t="s">
        <v>11</v>
      </c>
      <c r="C4851" s="102" t="s">
        <v>11</v>
      </c>
    </row>
    <row r="4852" spans="1:3" x14ac:dyDescent="0.25">
      <c r="A4852" s="120">
        <v>44050</v>
      </c>
      <c r="B4852" s="121" t="s">
        <v>11</v>
      </c>
      <c r="C4852" s="102" t="s">
        <v>11</v>
      </c>
    </row>
    <row r="4853" spans="1:3" x14ac:dyDescent="0.25">
      <c r="A4853" s="120">
        <v>44051</v>
      </c>
      <c r="B4853" s="121" t="s">
        <v>11</v>
      </c>
      <c r="C4853" s="102" t="s">
        <v>11</v>
      </c>
    </row>
    <row r="4854" spans="1:3" x14ac:dyDescent="0.25">
      <c r="A4854" s="120">
        <v>44052</v>
      </c>
      <c r="B4854" s="121" t="s">
        <v>11</v>
      </c>
      <c r="C4854" s="102" t="s">
        <v>11</v>
      </c>
    </row>
    <row r="4855" spans="1:3" x14ac:dyDescent="0.25">
      <c r="A4855" s="120">
        <v>44053</v>
      </c>
      <c r="B4855" s="121" t="s">
        <v>11</v>
      </c>
      <c r="C4855" s="102" t="s">
        <v>11</v>
      </c>
    </row>
    <row r="4856" spans="1:3" x14ac:dyDescent="0.25">
      <c r="A4856" s="120">
        <v>44054</v>
      </c>
      <c r="B4856" s="121" t="s">
        <v>11</v>
      </c>
      <c r="C4856" s="102" t="s">
        <v>11</v>
      </c>
    </row>
    <row r="4857" spans="1:3" x14ac:dyDescent="0.25">
      <c r="A4857" s="120">
        <v>44055</v>
      </c>
      <c r="B4857" s="121" t="s">
        <v>11</v>
      </c>
      <c r="C4857" s="102" t="s">
        <v>11</v>
      </c>
    </row>
    <row r="4858" spans="1:3" x14ac:dyDescent="0.25">
      <c r="A4858" s="120">
        <v>44056</v>
      </c>
      <c r="B4858" s="121" t="s">
        <v>11</v>
      </c>
      <c r="C4858" s="102" t="s">
        <v>11</v>
      </c>
    </row>
    <row r="4859" spans="1:3" x14ac:dyDescent="0.25">
      <c r="A4859" s="120">
        <v>44057</v>
      </c>
      <c r="B4859" s="121" t="s">
        <v>11</v>
      </c>
      <c r="C4859" s="102" t="s">
        <v>11</v>
      </c>
    </row>
    <row r="4860" spans="1:3" x14ac:dyDescent="0.25">
      <c r="A4860" s="120">
        <v>44059</v>
      </c>
      <c r="B4860" s="121" t="s">
        <v>11</v>
      </c>
      <c r="C4860" s="102" t="s">
        <v>11</v>
      </c>
    </row>
    <row r="4861" spans="1:3" x14ac:dyDescent="0.25">
      <c r="A4861" s="120">
        <v>44060</v>
      </c>
      <c r="B4861" s="121" t="s">
        <v>11</v>
      </c>
      <c r="C4861" s="102" t="s">
        <v>11</v>
      </c>
    </row>
    <row r="4862" spans="1:3" x14ac:dyDescent="0.25">
      <c r="A4862" s="120">
        <v>44061</v>
      </c>
      <c r="B4862" s="121" t="s">
        <v>11</v>
      </c>
      <c r="C4862" s="102" t="s">
        <v>11</v>
      </c>
    </row>
    <row r="4863" spans="1:3" x14ac:dyDescent="0.25">
      <c r="A4863" s="120">
        <v>44062</v>
      </c>
      <c r="B4863" s="121" t="s">
        <v>11</v>
      </c>
      <c r="C4863" s="102" t="s">
        <v>11</v>
      </c>
    </row>
    <row r="4864" spans="1:3" x14ac:dyDescent="0.25">
      <c r="A4864" s="120">
        <v>44063</v>
      </c>
      <c r="B4864" s="121" t="s">
        <v>11</v>
      </c>
      <c r="C4864" s="102" t="s">
        <v>11</v>
      </c>
    </row>
    <row r="4865" spans="1:3" x14ac:dyDescent="0.25">
      <c r="A4865" s="120">
        <v>44065</v>
      </c>
      <c r="B4865" s="121" t="s">
        <v>11</v>
      </c>
      <c r="C4865" s="102" t="s">
        <v>11</v>
      </c>
    </row>
    <row r="4866" spans="1:3" x14ac:dyDescent="0.25">
      <c r="A4866" s="120">
        <v>44066</v>
      </c>
      <c r="B4866" s="121" t="s">
        <v>11</v>
      </c>
      <c r="C4866" s="102" t="s">
        <v>11</v>
      </c>
    </row>
    <row r="4867" spans="1:3" x14ac:dyDescent="0.25">
      <c r="A4867" s="120">
        <v>44069</v>
      </c>
      <c r="B4867" s="121" t="s">
        <v>11</v>
      </c>
      <c r="C4867" s="102" t="s">
        <v>11</v>
      </c>
    </row>
    <row r="4868" spans="1:3" x14ac:dyDescent="0.25">
      <c r="A4868" s="120">
        <v>44071</v>
      </c>
      <c r="B4868" s="121" t="s">
        <v>11</v>
      </c>
      <c r="C4868" s="102" t="s">
        <v>11</v>
      </c>
    </row>
    <row r="4869" spans="1:3" x14ac:dyDescent="0.25">
      <c r="A4869" s="120">
        <v>44072</v>
      </c>
      <c r="B4869" s="121" t="s">
        <v>11</v>
      </c>
      <c r="C4869" s="102" t="s">
        <v>11</v>
      </c>
    </row>
    <row r="4870" spans="1:3" x14ac:dyDescent="0.25">
      <c r="A4870" s="120">
        <v>44078</v>
      </c>
      <c r="B4870" s="121" t="s">
        <v>11</v>
      </c>
      <c r="C4870" s="102" t="s">
        <v>11</v>
      </c>
    </row>
    <row r="4871" spans="1:3" x14ac:dyDescent="0.25">
      <c r="A4871" s="120">
        <v>44080</v>
      </c>
      <c r="B4871" s="121" t="s">
        <v>11</v>
      </c>
      <c r="C4871" s="102" t="s">
        <v>11</v>
      </c>
    </row>
    <row r="4872" spans="1:3" x14ac:dyDescent="0.25">
      <c r="A4872" s="120">
        <v>44082</v>
      </c>
      <c r="B4872" s="121" t="s">
        <v>11</v>
      </c>
      <c r="C4872" s="102" t="s">
        <v>11</v>
      </c>
    </row>
    <row r="4873" spans="1:3" x14ac:dyDescent="0.25">
      <c r="A4873" s="120">
        <v>44084</v>
      </c>
      <c r="B4873" s="121" t="s">
        <v>11</v>
      </c>
      <c r="C4873" s="102" t="s">
        <v>11</v>
      </c>
    </row>
    <row r="4874" spans="1:3" x14ac:dyDescent="0.25">
      <c r="A4874" s="120">
        <v>44088</v>
      </c>
      <c r="B4874" s="121" t="s">
        <v>11</v>
      </c>
      <c r="C4874" s="102" t="s">
        <v>11</v>
      </c>
    </row>
    <row r="4875" spans="1:3" x14ac:dyDescent="0.25">
      <c r="A4875" s="120">
        <v>44091</v>
      </c>
      <c r="B4875" s="121" t="s">
        <v>11</v>
      </c>
      <c r="C4875" s="102" t="s">
        <v>11</v>
      </c>
    </row>
    <row r="4876" spans="1:3" x14ac:dyDescent="0.25">
      <c r="A4876" s="120">
        <v>44094</v>
      </c>
      <c r="B4876" s="121" t="s">
        <v>11</v>
      </c>
      <c r="C4876" s="102" t="s">
        <v>11</v>
      </c>
    </row>
    <row r="4877" spans="1:3" x14ac:dyDescent="0.25">
      <c r="A4877" s="120">
        <v>44096</v>
      </c>
      <c r="B4877" s="121" t="s">
        <v>11</v>
      </c>
      <c r="C4877" s="102" t="s">
        <v>11</v>
      </c>
    </row>
    <row r="4878" spans="1:3" x14ac:dyDescent="0.25">
      <c r="A4878" s="120">
        <v>44109</v>
      </c>
      <c r="B4878" s="121" t="s">
        <v>11</v>
      </c>
      <c r="C4878" s="102" t="s">
        <v>11</v>
      </c>
    </row>
    <row r="4879" spans="1:3" x14ac:dyDescent="0.25">
      <c r="A4879" s="120">
        <v>44112</v>
      </c>
      <c r="B4879" s="121" t="s">
        <v>11</v>
      </c>
      <c r="C4879" s="102" t="s">
        <v>11</v>
      </c>
    </row>
    <row r="4880" spans="1:3" x14ac:dyDescent="0.25">
      <c r="A4880" s="120">
        <v>44116</v>
      </c>
      <c r="B4880" s="121" t="s">
        <v>11</v>
      </c>
      <c r="C4880" s="102" t="s">
        <v>11</v>
      </c>
    </row>
    <row r="4881" spans="1:3" x14ac:dyDescent="0.25">
      <c r="A4881" s="120">
        <v>44151</v>
      </c>
      <c r="B4881" s="121" t="s">
        <v>11</v>
      </c>
      <c r="C4881" s="102" t="s">
        <v>11</v>
      </c>
    </row>
    <row r="4882" spans="1:3" x14ac:dyDescent="0.25">
      <c r="A4882" s="120">
        <v>44164</v>
      </c>
      <c r="B4882" s="121" t="s">
        <v>11</v>
      </c>
      <c r="C4882" s="102" t="s">
        <v>11</v>
      </c>
    </row>
    <row r="4883" spans="1:3" x14ac:dyDescent="0.25">
      <c r="A4883" s="120">
        <v>44171</v>
      </c>
      <c r="B4883" s="121" t="s">
        <v>11</v>
      </c>
      <c r="C4883" s="102" t="s">
        <v>11</v>
      </c>
    </row>
    <row r="4884" spans="1:3" x14ac:dyDescent="0.25">
      <c r="A4884" s="120">
        <v>44178</v>
      </c>
      <c r="B4884" s="121" t="s">
        <v>11</v>
      </c>
      <c r="C4884" s="102" t="s">
        <v>11</v>
      </c>
    </row>
    <row r="4885" spans="1:3" x14ac:dyDescent="0.25">
      <c r="A4885" s="120">
        <v>43903</v>
      </c>
      <c r="B4885" s="121" t="s">
        <v>12</v>
      </c>
      <c r="C4885" s="102" t="s">
        <v>12</v>
      </c>
    </row>
    <row r="4886" spans="1:3" x14ac:dyDescent="0.25">
      <c r="A4886" s="120">
        <v>43907</v>
      </c>
      <c r="B4886" s="121" t="s">
        <v>12</v>
      </c>
      <c r="C4886" s="102" t="s">
        <v>12</v>
      </c>
    </row>
    <row r="4887" spans="1:3" x14ac:dyDescent="0.25">
      <c r="A4887" s="120">
        <v>43910</v>
      </c>
      <c r="B4887" s="121" t="s">
        <v>12</v>
      </c>
      <c r="C4887" s="102" t="s">
        <v>12</v>
      </c>
    </row>
    <row r="4888" spans="1:3" x14ac:dyDescent="0.25">
      <c r="A4888" s="120">
        <v>43915</v>
      </c>
      <c r="B4888" s="121" t="s">
        <v>12</v>
      </c>
      <c r="C4888" s="102" t="s">
        <v>12</v>
      </c>
    </row>
    <row r="4889" spans="1:3" x14ac:dyDescent="0.25">
      <c r="A4889" s="120">
        <v>43920</v>
      </c>
      <c r="B4889" s="121" t="s">
        <v>12</v>
      </c>
      <c r="C4889" s="102" t="s">
        <v>12</v>
      </c>
    </row>
    <row r="4890" spans="1:3" x14ac:dyDescent="0.25">
      <c r="A4890" s="120">
        <v>43923</v>
      </c>
      <c r="B4890" s="121" t="s">
        <v>12</v>
      </c>
      <c r="C4890" s="102" t="s">
        <v>12</v>
      </c>
    </row>
    <row r="4891" spans="1:3" x14ac:dyDescent="0.25">
      <c r="A4891" s="120">
        <v>43924</v>
      </c>
      <c r="B4891" s="121" t="s">
        <v>12</v>
      </c>
      <c r="C4891" s="102" t="s">
        <v>12</v>
      </c>
    </row>
    <row r="4892" spans="1:3" x14ac:dyDescent="0.25">
      <c r="A4892" s="120">
        <v>43926</v>
      </c>
      <c r="B4892" s="121" t="s">
        <v>12</v>
      </c>
      <c r="C4892" s="102" t="s">
        <v>12</v>
      </c>
    </row>
    <row r="4893" spans="1:3" x14ac:dyDescent="0.25">
      <c r="A4893" s="120">
        <v>43929</v>
      </c>
      <c r="B4893" s="121" t="s">
        <v>12</v>
      </c>
      <c r="C4893" s="102" t="s">
        <v>12</v>
      </c>
    </row>
    <row r="4894" spans="1:3" x14ac:dyDescent="0.25">
      <c r="A4894" s="120">
        <v>43930</v>
      </c>
      <c r="B4894" s="121" t="s">
        <v>12</v>
      </c>
      <c r="C4894" s="102" t="s">
        <v>12</v>
      </c>
    </row>
    <row r="4895" spans="1:3" x14ac:dyDescent="0.25">
      <c r="A4895" s="120">
        <v>43936</v>
      </c>
      <c r="B4895" s="121" t="s">
        <v>12</v>
      </c>
      <c r="C4895" s="102" t="s">
        <v>12</v>
      </c>
    </row>
    <row r="4896" spans="1:3" x14ac:dyDescent="0.25">
      <c r="A4896" s="120">
        <v>43948</v>
      </c>
      <c r="B4896" s="121" t="s">
        <v>12</v>
      </c>
      <c r="C4896" s="102" t="s">
        <v>12</v>
      </c>
    </row>
    <row r="4897" spans="1:3" x14ac:dyDescent="0.25">
      <c r="A4897" s="120">
        <v>43951</v>
      </c>
      <c r="B4897" s="121" t="s">
        <v>12</v>
      </c>
      <c r="C4897" s="102" t="s">
        <v>12</v>
      </c>
    </row>
    <row r="4898" spans="1:3" x14ac:dyDescent="0.25">
      <c r="A4898" s="120">
        <v>43953</v>
      </c>
      <c r="B4898" s="121" t="s">
        <v>12</v>
      </c>
      <c r="C4898" s="102" t="s">
        <v>12</v>
      </c>
    </row>
    <row r="4899" spans="1:3" x14ac:dyDescent="0.25">
      <c r="A4899" s="120">
        <v>43956</v>
      </c>
      <c r="B4899" s="121" t="s">
        <v>12</v>
      </c>
      <c r="C4899" s="102" t="s">
        <v>12</v>
      </c>
    </row>
    <row r="4900" spans="1:3" x14ac:dyDescent="0.25">
      <c r="A4900" s="120">
        <v>43963</v>
      </c>
      <c r="B4900" s="121" t="s">
        <v>12</v>
      </c>
      <c r="C4900" s="102" t="s">
        <v>12</v>
      </c>
    </row>
    <row r="4901" spans="1:3" x14ac:dyDescent="0.25">
      <c r="A4901" s="120">
        <v>43979</v>
      </c>
      <c r="B4901" s="121" t="s">
        <v>12</v>
      </c>
      <c r="C4901" s="102" t="s">
        <v>12</v>
      </c>
    </row>
    <row r="4902" spans="1:3" x14ac:dyDescent="0.25">
      <c r="A4902" s="120">
        <v>43981</v>
      </c>
      <c r="B4902" s="121" t="s">
        <v>12</v>
      </c>
      <c r="C4902" s="102" t="s">
        <v>12</v>
      </c>
    </row>
    <row r="4903" spans="1:3" x14ac:dyDescent="0.25">
      <c r="A4903" s="120">
        <v>43983</v>
      </c>
      <c r="B4903" s="121" t="s">
        <v>12</v>
      </c>
      <c r="C4903" s="102" t="s">
        <v>12</v>
      </c>
    </row>
    <row r="4904" spans="1:3" x14ac:dyDescent="0.25">
      <c r="A4904" s="120">
        <v>43985</v>
      </c>
      <c r="B4904" s="121" t="s">
        <v>12</v>
      </c>
      <c r="C4904" s="102" t="s">
        <v>12</v>
      </c>
    </row>
    <row r="4905" spans="1:3" x14ac:dyDescent="0.25">
      <c r="A4905" s="120">
        <v>43986</v>
      </c>
      <c r="B4905" s="121" t="s">
        <v>12</v>
      </c>
      <c r="C4905" s="102" t="s">
        <v>12</v>
      </c>
    </row>
    <row r="4906" spans="1:3" x14ac:dyDescent="0.25">
      <c r="A4906" s="120">
        <v>43987</v>
      </c>
      <c r="B4906" s="121" t="s">
        <v>12</v>
      </c>
      <c r="C4906" s="102" t="s">
        <v>12</v>
      </c>
    </row>
    <row r="4907" spans="1:3" x14ac:dyDescent="0.25">
      <c r="A4907" s="120">
        <v>43988</v>
      </c>
      <c r="B4907" s="121" t="s">
        <v>12</v>
      </c>
      <c r="C4907" s="102" t="s">
        <v>12</v>
      </c>
    </row>
    <row r="4908" spans="1:3" x14ac:dyDescent="0.25">
      <c r="A4908" s="120">
        <v>43989</v>
      </c>
      <c r="B4908" s="121" t="s">
        <v>12</v>
      </c>
      <c r="C4908" s="102" t="s">
        <v>12</v>
      </c>
    </row>
    <row r="4909" spans="1:3" x14ac:dyDescent="0.25">
      <c r="A4909" s="120">
        <v>43990</v>
      </c>
      <c r="B4909" s="121" t="s">
        <v>12</v>
      </c>
      <c r="C4909" s="102" t="s">
        <v>12</v>
      </c>
    </row>
    <row r="4910" spans="1:3" x14ac:dyDescent="0.25">
      <c r="A4910" s="120">
        <v>43991</v>
      </c>
      <c r="B4910" s="121" t="s">
        <v>12</v>
      </c>
      <c r="C4910" s="102" t="s">
        <v>12</v>
      </c>
    </row>
    <row r="4911" spans="1:3" x14ac:dyDescent="0.25">
      <c r="A4911" s="120">
        <v>43992</v>
      </c>
      <c r="B4911" s="121" t="s">
        <v>12</v>
      </c>
      <c r="C4911" s="102" t="s">
        <v>12</v>
      </c>
    </row>
    <row r="4912" spans="1:3" x14ac:dyDescent="0.25">
      <c r="A4912" s="120">
        <v>43993</v>
      </c>
      <c r="B4912" s="121" t="s">
        <v>12</v>
      </c>
      <c r="C4912" s="102" t="s">
        <v>12</v>
      </c>
    </row>
    <row r="4913" spans="1:3" x14ac:dyDescent="0.25">
      <c r="A4913" s="120">
        <v>43994</v>
      </c>
      <c r="B4913" s="121" t="s">
        <v>12</v>
      </c>
      <c r="C4913" s="102" t="s">
        <v>12</v>
      </c>
    </row>
    <row r="4914" spans="1:3" x14ac:dyDescent="0.25">
      <c r="A4914" s="120">
        <v>43995</v>
      </c>
      <c r="B4914" s="121" t="s">
        <v>12</v>
      </c>
      <c r="C4914" s="102" t="s">
        <v>12</v>
      </c>
    </row>
    <row r="4915" spans="1:3" x14ac:dyDescent="0.25">
      <c r="A4915" s="120">
        <v>43996</v>
      </c>
      <c r="B4915" s="121" t="s">
        <v>12</v>
      </c>
      <c r="C4915" s="102" t="s">
        <v>12</v>
      </c>
    </row>
    <row r="4916" spans="1:3" x14ac:dyDescent="0.25">
      <c r="A4916" s="120">
        <v>43998</v>
      </c>
      <c r="B4916" s="121" t="s">
        <v>12</v>
      </c>
      <c r="C4916" s="102" t="s">
        <v>12</v>
      </c>
    </row>
    <row r="4917" spans="1:3" x14ac:dyDescent="0.25">
      <c r="A4917" s="120">
        <v>43999</v>
      </c>
      <c r="B4917" s="121" t="s">
        <v>12</v>
      </c>
      <c r="C4917" s="102" t="s">
        <v>12</v>
      </c>
    </row>
    <row r="4918" spans="1:3" x14ac:dyDescent="0.25">
      <c r="A4918" s="120">
        <v>44000</v>
      </c>
      <c r="B4918" s="121" t="s">
        <v>12</v>
      </c>
      <c r="C4918" s="102" t="s">
        <v>12</v>
      </c>
    </row>
    <row r="4919" spans="1:3" x14ac:dyDescent="0.25">
      <c r="A4919" s="120">
        <v>44001</v>
      </c>
      <c r="B4919" s="121" t="s">
        <v>12</v>
      </c>
      <c r="C4919" s="102" t="s">
        <v>12</v>
      </c>
    </row>
    <row r="4920" spans="1:3" x14ac:dyDescent="0.25">
      <c r="A4920" s="120">
        <v>44002</v>
      </c>
      <c r="B4920" s="121" t="s">
        <v>12</v>
      </c>
      <c r="C4920" s="102" t="s">
        <v>12</v>
      </c>
    </row>
    <row r="4921" spans="1:3" x14ac:dyDescent="0.25">
      <c r="A4921" s="120">
        <v>44003</v>
      </c>
      <c r="B4921" s="121" t="s">
        <v>12</v>
      </c>
      <c r="C4921" s="102" t="s">
        <v>12</v>
      </c>
    </row>
    <row r="4922" spans="1:3" x14ac:dyDescent="0.25">
      <c r="A4922" s="120">
        <v>44004</v>
      </c>
      <c r="B4922" s="121" t="s">
        <v>12</v>
      </c>
      <c r="C4922" s="102" t="s">
        <v>12</v>
      </c>
    </row>
    <row r="4923" spans="1:3" x14ac:dyDescent="0.25">
      <c r="A4923" s="120">
        <v>44005</v>
      </c>
      <c r="B4923" s="121" t="s">
        <v>12</v>
      </c>
      <c r="C4923" s="102" t="s">
        <v>12</v>
      </c>
    </row>
    <row r="4924" spans="1:3" x14ac:dyDescent="0.25">
      <c r="A4924" s="120">
        <v>44006</v>
      </c>
      <c r="B4924" s="121" t="s">
        <v>12</v>
      </c>
      <c r="C4924" s="102" t="s">
        <v>12</v>
      </c>
    </row>
    <row r="4925" spans="1:3" x14ac:dyDescent="0.25">
      <c r="A4925" s="120">
        <v>44007</v>
      </c>
      <c r="B4925" s="121" t="s">
        <v>12</v>
      </c>
      <c r="C4925" s="102" t="s">
        <v>12</v>
      </c>
    </row>
    <row r="4926" spans="1:3" x14ac:dyDescent="0.25">
      <c r="A4926" s="120">
        <v>44008</v>
      </c>
      <c r="B4926" s="121" t="s">
        <v>12</v>
      </c>
      <c r="C4926" s="102" t="s">
        <v>12</v>
      </c>
    </row>
    <row r="4927" spans="1:3" x14ac:dyDescent="0.25">
      <c r="A4927" s="120">
        <v>44009</v>
      </c>
      <c r="B4927" s="121" t="s">
        <v>12</v>
      </c>
      <c r="C4927" s="102" t="s">
        <v>12</v>
      </c>
    </row>
    <row r="4928" spans="1:3" x14ac:dyDescent="0.25">
      <c r="A4928" s="120">
        <v>44010</v>
      </c>
      <c r="B4928" s="121" t="s">
        <v>12</v>
      </c>
      <c r="C4928" s="102" t="s">
        <v>12</v>
      </c>
    </row>
    <row r="4929" spans="1:3" x14ac:dyDescent="0.25">
      <c r="A4929" s="120">
        <v>44011</v>
      </c>
      <c r="B4929" s="121" t="s">
        <v>12</v>
      </c>
      <c r="C4929" s="102" t="s">
        <v>12</v>
      </c>
    </row>
    <row r="4930" spans="1:3" x14ac:dyDescent="0.25">
      <c r="A4930" s="120">
        <v>44012</v>
      </c>
      <c r="B4930" s="121" t="s">
        <v>12</v>
      </c>
      <c r="C4930" s="102" t="s">
        <v>12</v>
      </c>
    </row>
    <row r="4931" spans="1:3" x14ac:dyDescent="0.25">
      <c r="A4931" s="120">
        <v>44013</v>
      </c>
      <c r="B4931" s="121" t="s">
        <v>12</v>
      </c>
      <c r="C4931" s="102" t="s">
        <v>12</v>
      </c>
    </row>
    <row r="4932" spans="1:3" x14ac:dyDescent="0.25">
      <c r="A4932" s="120">
        <v>44014</v>
      </c>
      <c r="B4932" s="121" t="s">
        <v>12</v>
      </c>
      <c r="C4932" s="102" t="s">
        <v>12</v>
      </c>
    </row>
    <row r="4933" spans="1:3" x14ac:dyDescent="0.25">
      <c r="A4933" s="120">
        <v>44015</v>
      </c>
      <c r="B4933" s="121" t="s">
        <v>12</v>
      </c>
      <c r="C4933" s="102" t="s">
        <v>12</v>
      </c>
    </row>
    <row r="4934" spans="1:3" x14ac:dyDescent="0.25">
      <c r="A4934" s="120">
        <v>44016</v>
      </c>
      <c r="B4934" s="121" t="s">
        <v>12</v>
      </c>
      <c r="C4934" s="102" t="s">
        <v>12</v>
      </c>
    </row>
    <row r="4935" spans="1:3" x14ac:dyDescent="0.25">
      <c r="A4935" s="120">
        <v>44017</v>
      </c>
      <c r="B4935" s="121" t="s">
        <v>12</v>
      </c>
      <c r="C4935" s="102" t="s">
        <v>12</v>
      </c>
    </row>
    <row r="4936" spans="1:3" x14ac:dyDescent="0.25">
      <c r="A4936" s="120">
        <v>44018</v>
      </c>
      <c r="B4936" s="121" t="s">
        <v>12</v>
      </c>
      <c r="C4936" s="102" t="s">
        <v>12</v>
      </c>
    </row>
    <row r="4937" spans="1:3" x14ac:dyDescent="0.25">
      <c r="A4937" s="120">
        <v>44019</v>
      </c>
      <c r="B4937" s="121" t="s">
        <v>12</v>
      </c>
      <c r="C4937" s="102" t="s">
        <v>12</v>
      </c>
    </row>
    <row r="4938" spans="1:3" x14ac:dyDescent="0.25">
      <c r="A4938" s="120">
        <v>44020</v>
      </c>
      <c r="B4938" s="121" t="s">
        <v>12</v>
      </c>
      <c r="C4938" s="102" t="s">
        <v>12</v>
      </c>
    </row>
    <row r="4939" spans="1:3" x14ac:dyDescent="0.25">
      <c r="A4939" s="120">
        <v>44021</v>
      </c>
      <c r="B4939" s="121" t="s">
        <v>12</v>
      </c>
      <c r="C4939" s="102" t="s">
        <v>12</v>
      </c>
    </row>
    <row r="4940" spans="1:3" x14ac:dyDescent="0.25">
      <c r="A4940" s="120">
        <v>44022</v>
      </c>
      <c r="B4940" s="121" t="s">
        <v>12</v>
      </c>
      <c r="C4940" s="102" t="s">
        <v>12</v>
      </c>
    </row>
    <row r="4941" spans="1:3" x14ac:dyDescent="0.25">
      <c r="A4941" s="120">
        <v>44023</v>
      </c>
      <c r="B4941" s="121" t="s">
        <v>12</v>
      </c>
      <c r="C4941" s="102" t="s">
        <v>12</v>
      </c>
    </row>
    <row r="4942" spans="1:3" x14ac:dyDescent="0.25">
      <c r="A4942" s="120">
        <v>44024</v>
      </c>
      <c r="B4942" s="121" t="s">
        <v>12</v>
      </c>
      <c r="C4942" s="102" t="s">
        <v>12</v>
      </c>
    </row>
    <row r="4943" spans="1:3" x14ac:dyDescent="0.25">
      <c r="A4943" s="120">
        <v>44026</v>
      </c>
      <c r="B4943" s="121" t="s">
        <v>12</v>
      </c>
      <c r="C4943" s="102" t="s">
        <v>12</v>
      </c>
    </row>
    <row r="4944" spans="1:3" x14ac:dyDescent="0.25">
      <c r="A4944" s="120">
        <v>44027</v>
      </c>
      <c r="B4944" s="121" t="s">
        <v>12</v>
      </c>
      <c r="C4944" s="102" t="s">
        <v>12</v>
      </c>
    </row>
    <row r="4945" spans="1:3" x14ac:dyDescent="0.25">
      <c r="A4945" s="120">
        <v>44028</v>
      </c>
      <c r="B4945" s="121" t="s">
        <v>12</v>
      </c>
      <c r="C4945" s="102" t="s">
        <v>12</v>
      </c>
    </row>
    <row r="4946" spans="1:3" x14ac:dyDescent="0.25">
      <c r="A4946" s="120">
        <v>44029</v>
      </c>
      <c r="B4946" s="121" t="s">
        <v>12</v>
      </c>
      <c r="C4946" s="102" t="s">
        <v>12</v>
      </c>
    </row>
    <row r="4947" spans="1:3" x14ac:dyDescent="0.25">
      <c r="A4947" s="120">
        <v>44030</v>
      </c>
      <c r="B4947" s="121" t="s">
        <v>12</v>
      </c>
      <c r="C4947" s="102" t="s">
        <v>12</v>
      </c>
    </row>
    <row r="4948" spans="1:3" x14ac:dyDescent="0.25">
      <c r="A4948" s="120">
        <v>44031</v>
      </c>
      <c r="B4948" s="121" t="s">
        <v>12</v>
      </c>
      <c r="C4948" s="102" t="s">
        <v>12</v>
      </c>
    </row>
    <row r="4949" spans="1:3" x14ac:dyDescent="0.25">
      <c r="A4949" s="120">
        <v>44032</v>
      </c>
      <c r="B4949" s="121" t="s">
        <v>12</v>
      </c>
      <c r="C4949" s="102" t="s">
        <v>12</v>
      </c>
    </row>
    <row r="4950" spans="1:3" x14ac:dyDescent="0.25">
      <c r="A4950" s="120">
        <v>44033</v>
      </c>
      <c r="B4950" s="121" t="s">
        <v>12</v>
      </c>
      <c r="C4950" s="102" t="s">
        <v>12</v>
      </c>
    </row>
    <row r="4951" spans="1:3" x14ac:dyDescent="0.25">
      <c r="A4951" s="120">
        <v>44034</v>
      </c>
      <c r="B4951" s="121" t="s">
        <v>12</v>
      </c>
      <c r="C4951" s="102" t="s">
        <v>12</v>
      </c>
    </row>
    <row r="4952" spans="1:3" x14ac:dyDescent="0.25">
      <c r="A4952" s="120">
        <v>44035</v>
      </c>
      <c r="B4952" s="121" t="s">
        <v>12</v>
      </c>
      <c r="C4952" s="102" t="s">
        <v>12</v>
      </c>
    </row>
    <row r="4953" spans="1:3" x14ac:dyDescent="0.25">
      <c r="A4953" s="120">
        <v>44036</v>
      </c>
      <c r="B4953" s="121" t="s">
        <v>12</v>
      </c>
      <c r="C4953" s="102" t="s">
        <v>12</v>
      </c>
    </row>
    <row r="4954" spans="1:3" x14ac:dyDescent="0.25">
      <c r="A4954" s="120">
        <v>44037</v>
      </c>
      <c r="B4954" s="121" t="s">
        <v>12</v>
      </c>
      <c r="C4954" s="102" t="s">
        <v>12</v>
      </c>
    </row>
    <row r="4955" spans="1:3" x14ac:dyDescent="0.25">
      <c r="A4955" s="120">
        <v>44038</v>
      </c>
      <c r="B4955" s="121" t="s">
        <v>12</v>
      </c>
      <c r="C4955" s="102" t="s">
        <v>12</v>
      </c>
    </row>
    <row r="4956" spans="1:3" x14ac:dyDescent="0.25">
      <c r="A4956" s="120">
        <v>44039</v>
      </c>
      <c r="B4956" s="121" t="s">
        <v>12</v>
      </c>
      <c r="C4956" s="102" t="s">
        <v>12</v>
      </c>
    </row>
    <row r="4957" spans="1:3" x14ac:dyDescent="0.25">
      <c r="A4957" s="120">
        <v>44040</v>
      </c>
      <c r="B4957" s="121" t="s">
        <v>12</v>
      </c>
      <c r="C4957" s="102" t="s">
        <v>12</v>
      </c>
    </row>
    <row r="4958" spans="1:3" x14ac:dyDescent="0.25">
      <c r="A4958" s="120">
        <v>44041</v>
      </c>
      <c r="B4958" s="121" t="s">
        <v>12</v>
      </c>
      <c r="C4958" s="102" t="s">
        <v>12</v>
      </c>
    </row>
    <row r="4959" spans="1:3" x14ac:dyDescent="0.25">
      <c r="A4959" s="120">
        <v>44042</v>
      </c>
      <c r="B4959" s="121" t="s">
        <v>12</v>
      </c>
      <c r="C4959" s="102" t="s">
        <v>12</v>
      </c>
    </row>
    <row r="4960" spans="1:3" x14ac:dyDescent="0.25">
      <c r="A4960" s="120">
        <v>44043</v>
      </c>
      <c r="B4960" s="121" t="s">
        <v>12</v>
      </c>
      <c r="C4960" s="102" t="s">
        <v>12</v>
      </c>
    </row>
    <row r="4961" spans="1:3" x14ac:dyDescent="0.25">
      <c r="A4961" s="120">
        <v>44044</v>
      </c>
      <c r="B4961" s="121" t="s">
        <v>12</v>
      </c>
      <c r="C4961" s="102" t="s">
        <v>12</v>
      </c>
    </row>
    <row r="4962" spans="1:3" x14ac:dyDescent="0.25">
      <c r="A4962" s="120">
        <v>44045</v>
      </c>
      <c r="B4962" s="121" t="s">
        <v>12</v>
      </c>
      <c r="C4962" s="102" t="s">
        <v>12</v>
      </c>
    </row>
    <row r="4963" spans="1:3" x14ac:dyDescent="0.25">
      <c r="A4963" s="120">
        <v>44047</v>
      </c>
      <c r="B4963" s="121" t="s">
        <v>12</v>
      </c>
      <c r="C4963" s="102" t="s">
        <v>12</v>
      </c>
    </row>
    <row r="4964" spans="1:3" x14ac:dyDescent="0.25">
      <c r="A4964" s="120">
        <v>44048</v>
      </c>
      <c r="B4964" s="121" t="s">
        <v>12</v>
      </c>
      <c r="C4964" s="102" t="s">
        <v>12</v>
      </c>
    </row>
    <row r="4965" spans="1:3" x14ac:dyDescent="0.25">
      <c r="A4965" s="120">
        <v>44050</v>
      </c>
      <c r="B4965" s="121" t="s">
        <v>12</v>
      </c>
      <c r="C4965" s="102" t="s">
        <v>12</v>
      </c>
    </row>
    <row r="4966" spans="1:3" x14ac:dyDescent="0.25">
      <c r="A4966" s="120">
        <v>44051</v>
      </c>
      <c r="B4966" s="121" t="s">
        <v>12</v>
      </c>
      <c r="C4966" s="102" t="s">
        <v>12</v>
      </c>
    </row>
    <row r="4967" spans="1:3" x14ac:dyDescent="0.25">
      <c r="A4967" s="120">
        <v>44053</v>
      </c>
      <c r="B4967" s="121" t="s">
        <v>12</v>
      </c>
      <c r="C4967" s="102" t="s">
        <v>12</v>
      </c>
    </row>
    <row r="4968" spans="1:3" x14ac:dyDescent="0.25">
      <c r="A4968" s="120">
        <v>44055</v>
      </c>
      <c r="B4968" s="121" t="s">
        <v>12</v>
      </c>
      <c r="C4968" s="102" t="s">
        <v>12</v>
      </c>
    </row>
    <row r="4969" spans="1:3" x14ac:dyDescent="0.25">
      <c r="A4969" s="120">
        <v>44057</v>
      </c>
      <c r="B4969" s="121" t="s">
        <v>12</v>
      </c>
      <c r="C4969" s="102" t="s">
        <v>12</v>
      </c>
    </row>
    <row r="4970" spans="1:3" x14ac:dyDescent="0.25">
      <c r="A4970" s="120">
        <v>44060</v>
      </c>
      <c r="B4970" s="121" t="s">
        <v>12</v>
      </c>
      <c r="C4970" s="102" t="s">
        <v>12</v>
      </c>
    </row>
    <row r="4971" spans="1:3" x14ac:dyDescent="0.25">
      <c r="A4971" s="120">
        <v>44061</v>
      </c>
      <c r="B4971" s="121" t="s">
        <v>12</v>
      </c>
      <c r="C4971" s="102" t="s">
        <v>12</v>
      </c>
    </row>
    <row r="4972" spans="1:3" x14ac:dyDescent="0.25">
      <c r="A4972" s="120">
        <v>44062</v>
      </c>
      <c r="B4972" s="121" t="s">
        <v>12</v>
      </c>
      <c r="C4972" s="102" t="s">
        <v>12</v>
      </c>
    </row>
    <row r="4973" spans="1:3" x14ac:dyDescent="0.25">
      <c r="A4973" s="120">
        <v>44063</v>
      </c>
      <c r="B4973" s="121" t="s">
        <v>12</v>
      </c>
      <c r="C4973" s="102" t="s">
        <v>12</v>
      </c>
    </row>
    <row r="4974" spans="1:3" x14ac:dyDescent="0.25">
      <c r="A4974" s="120">
        <v>44064</v>
      </c>
      <c r="B4974" s="121" t="s">
        <v>12</v>
      </c>
      <c r="C4974" s="102" t="s">
        <v>12</v>
      </c>
    </row>
    <row r="4975" spans="1:3" x14ac:dyDescent="0.25">
      <c r="A4975" s="120">
        <v>44065</v>
      </c>
      <c r="B4975" s="121" t="s">
        <v>12</v>
      </c>
      <c r="C4975" s="102" t="s">
        <v>12</v>
      </c>
    </row>
    <row r="4976" spans="1:3" x14ac:dyDescent="0.25">
      <c r="A4976" s="120">
        <v>44067</v>
      </c>
      <c r="B4976" s="121" t="s">
        <v>12</v>
      </c>
      <c r="C4976" s="102" t="s">
        <v>12</v>
      </c>
    </row>
    <row r="4977" spans="1:3" x14ac:dyDescent="0.25">
      <c r="A4977" s="120">
        <v>44068</v>
      </c>
      <c r="B4977" s="121" t="s">
        <v>12</v>
      </c>
      <c r="C4977" s="102" t="s">
        <v>12</v>
      </c>
    </row>
    <row r="4978" spans="1:3" x14ac:dyDescent="0.25">
      <c r="A4978" s="120">
        <v>44070</v>
      </c>
      <c r="B4978" s="121" t="s">
        <v>12</v>
      </c>
      <c r="C4978" s="102" t="s">
        <v>12</v>
      </c>
    </row>
    <row r="4979" spans="1:3" x14ac:dyDescent="0.25">
      <c r="A4979" s="120">
        <v>44073</v>
      </c>
      <c r="B4979" s="121" t="s">
        <v>12</v>
      </c>
      <c r="C4979" s="102" t="s">
        <v>12</v>
      </c>
    </row>
    <row r="4980" spans="1:3" x14ac:dyDescent="0.25">
      <c r="A4980" s="120">
        <v>44076</v>
      </c>
      <c r="B4980" s="121" t="s">
        <v>12</v>
      </c>
      <c r="C4980" s="102" t="s">
        <v>12</v>
      </c>
    </row>
    <row r="4981" spans="1:3" x14ac:dyDescent="0.25">
      <c r="A4981" s="120">
        <v>44078</v>
      </c>
      <c r="B4981" s="121" t="s">
        <v>12</v>
      </c>
      <c r="C4981" s="102" t="s">
        <v>12</v>
      </c>
    </row>
    <row r="4982" spans="1:3" x14ac:dyDescent="0.25">
      <c r="A4982" s="120">
        <v>44079</v>
      </c>
      <c r="B4982" s="121" t="s">
        <v>12</v>
      </c>
      <c r="C4982" s="102" t="s">
        <v>12</v>
      </c>
    </row>
    <row r="4983" spans="1:3" x14ac:dyDescent="0.25">
      <c r="A4983" s="120">
        <v>44080</v>
      </c>
      <c r="B4983" s="121" t="s">
        <v>12</v>
      </c>
      <c r="C4983" s="102" t="s">
        <v>12</v>
      </c>
    </row>
    <row r="4984" spans="1:3" x14ac:dyDescent="0.25">
      <c r="A4984" s="120">
        <v>44083</v>
      </c>
      <c r="B4984" s="121" t="s">
        <v>12</v>
      </c>
      <c r="C4984" s="102" t="s">
        <v>12</v>
      </c>
    </row>
    <row r="4985" spans="1:3" x14ac:dyDescent="0.25">
      <c r="A4985" s="120">
        <v>44086</v>
      </c>
      <c r="B4985" s="121" t="s">
        <v>12</v>
      </c>
      <c r="C4985" s="102" t="s">
        <v>12</v>
      </c>
    </row>
    <row r="4986" spans="1:3" x14ac:dyDescent="0.25">
      <c r="A4986" s="120">
        <v>44087</v>
      </c>
      <c r="B4986" s="121" t="s">
        <v>12</v>
      </c>
      <c r="C4986" s="102" t="s">
        <v>12</v>
      </c>
    </row>
    <row r="4987" spans="1:3" x14ac:dyDescent="0.25">
      <c r="A4987" s="120">
        <v>44088</v>
      </c>
      <c r="B4987" s="121" t="s">
        <v>12</v>
      </c>
      <c r="C4987" s="102" t="s">
        <v>12</v>
      </c>
    </row>
    <row r="4988" spans="1:3" x14ac:dyDescent="0.25">
      <c r="A4988" s="120">
        <v>44089</v>
      </c>
      <c r="B4988" s="121" t="s">
        <v>12</v>
      </c>
      <c r="C4988" s="102" t="s">
        <v>12</v>
      </c>
    </row>
    <row r="4989" spans="1:3" x14ac:dyDescent="0.25">
      <c r="A4989" s="120">
        <v>44090</v>
      </c>
      <c r="B4989" s="121" t="s">
        <v>12</v>
      </c>
      <c r="C4989" s="102" t="s">
        <v>12</v>
      </c>
    </row>
    <row r="4990" spans="1:3" x14ac:dyDescent="0.25">
      <c r="A4990" s="120">
        <v>44094</v>
      </c>
      <c r="B4990" s="121" t="s">
        <v>12</v>
      </c>
      <c r="C4990" s="102" t="s">
        <v>12</v>
      </c>
    </row>
    <row r="4991" spans="1:3" x14ac:dyDescent="0.25">
      <c r="A4991" s="120">
        <v>44095</v>
      </c>
      <c r="B4991" s="121" t="s">
        <v>12</v>
      </c>
      <c r="C4991" s="102" t="s">
        <v>12</v>
      </c>
    </row>
    <row r="4992" spans="1:3" x14ac:dyDescent="0.25">
      <c r="A4992" s="120">
        <v>44096</v>
      </c>
      <c r="B4992" s="121" t="s">
        <v>12</v>
      </c>
      <c r="C4992" s="102" t="s">
        <v>12</v>
      </c>
    </row>
    <row r="4993" spans="1:3" x14ac:dyDescent="0.25">
      <c r="A4993" s="120">
        <v>44097</v>
      </c>
      <c r="B4993" s="121" t="s">
        <v>12</v>
      </c>
      <c r="C4993" s="102" t="s">
        <v>12</v>
      </c>
    </row>
    <row r="4994" spans="1:3" x14ac:dyDescent="0.25">
      <c r="A4994" s="120">
        <v>44098</v>
      </c>
      <c r="B4994" s="121" t="s">
        <v>12</v>
      </c>
      <c r="C4994" s="102" t="s">
        <v>12</v>
      </c>
    </row>
    <row r="4995" spans="1:3" x14ac:dyDescent="0.25">
      <c r="A4995" s="120">
        <v>44100</v>
      </c>
      <c r="B4995" s="121" t="s">
        <v>12</v>
      </c>
      <c r="C4995" s="102" t="s">
        <v>12</v>
      </c>
    </row>
    <row r="4996" spans="1:3" x14ac:dyDescent="0.25">
      <c r="A4996" s="120">
        <v>44102</v>
      </c>
      <c r="B4996" s="121" t="s">
        <v>12</v>
      </c>
      <c r="C4996" s="102" t="s">
        <v>12</v>
      </c>
    </row>
    <row r="4997" spans="1:3" x14ac:dyDescent="0.25">
      <c r="A4997" s="120">
        <v>44105</v>
      </c>
      <c r="B4997" s="121" t="s">
        <v>12</v>
      </c>
      <c r="C4997" s="102" t="s">
        <v>12</v>
      </c>
    </row>
    <row r="4998" spans="1:3" x14ac:dyDescent="0.25">
      <c r="A4998" s="120">
        <v>44109</v>
      </c>
      <c r="B4998" s="121" t="s">
        <v>12</v>
      </c>
      <c r="C4998" s="102" t="s">
        <v>12</v>
      </c>
    </row>
    <row r="4999" spans="1:3" x14ac:dyDescent="0.25">
      <c r="A4999" s="120">
        <v>44111</v>
      </c>
      <c r="B4999" s="121" t="s">
        <v>12</v>
      </c>
      <c r="C4999" s="102" t="s">
        <v>12</v>
      </c>
    </row>
    <row r="5000" spans="1:3" x14ac:dyDescent="0.25">
      <c r="A5000" s="120">
        <v>44116</v>
      </c>
      <c r="B5000" s="121" t="s">
        <v>12</v>
      </c>
      <c r="C5000" s="102" t="s">
        <v>12</v>
      </c>
    </row>
    <row r="5001" spans="1:3" x14ac:dyDescent="0.25">
      <c r="A5001" s="120">
        <v>44121</v>
      </c>
      <c r="B5001" s="121" t="s">
        <v>12</v>
      </c>
      <c r="C5001" s="102" t="s">
        <v>12</v>
      </c>
    </row>
    <row r="5002" spans="1:3" x14ac:dyDescent="0.25">
      <c r="A5002" s="120">
        <v>44145</v>
      </c>
      <c r="B5002" s="121" t="s">
        <v>12</v>
      </c>
      <c r="C5002" s="102" t="s">
        <v>12</v>
      </c>
    </row>
    <row r="5003" spans="1:3" x14ac:dyDescent="0.25">
      <c r="A5003" s="120">
        <v>44152</v>
      </c>
      <c r="B5003" s="121" t="s">
        <v>12</v>
      </c>
      <c r="C5003" s="102" t="s">
        <v>12</v>
      </c>
    </row>
    <row r="5004" spans="1:3" x14ac:dyDescent="0.25">
      <c r="A5004" s="120">
        <v>44159</v>
      </c>
      <c r="B5004" s="121" t="s">
        <v>12</v>
      </c>
      <c r="C5004" s="102" t="s">
        <v>12</v>
      </c>
    </row>
    <row r="5005" spans="1:3" x14ac:dyDescent="0.25">
      <c r="A5005" s="120">
        <v>44164</v>
      </c>
      <c r="B5005" s="121" t="s">
        <v>12</v>
      </c>
      <c r="C5005" s="102" t="s">
        <v>12</v>
      </c>
    </row>
    <row r="5006" spans="1:3" x14ac:dyDescent="0.25">
      <c r="A5006" s="120">
        <v>44171</v>
      </c>
      <c r="B5006" s="121" t="s">
        <v>12</v>
      </c>
      <c r="C5006" s="102" t="s">
        <v>12</v>
      </c>
    </row>
    <row r="5007" spans="1:3" x14ac:dyDescent="0.25">
      <c r="A5007" s="120">
        <v>44178</v>
      </c>
      <c r="B5007" s="121" t="s">
        <v>12</v>
      </c>
      <c r="C5007" s="102" t="s">
        <v>12</v>
      </c>
    </row>
    <row r="5008" spans="1:3" x14ac:dyDescent="0.25">
      <c r="A5008" s="120">
        <v>43903</v>
      </c>
      <c r="B5008" s="121" t="s">
        <v>8</v>
      </c>
      <c r="C5008" s="102" t="s">
        <v>8</v>
      </c>
    </row>
    <row r="5009" spans="1:3" x14ac:dyDescent="0.25">
      <c r="A5009" s="120">
        <v>43910</v>
      </c>
      <c r="B5009" s="121" t="s">
        <v>8</v>
      </c>
      <c r="C5009" s="102" t="s">
        <v>8</v>
      </c>
    </row>
    <row r="5010" spans="1:3" x14ac:dyDescent="0.25">
      <c r="A5010" s="120">
        <v>43916</v>
      </c>
      <c r="B5010" s="121" t="s">
        <v>8</v>
      </c>
      <c r="C5010" s="102" t="s">
        <v>8</v>
      </c>
    </row>
    <row r="5011" spans="1:3" x14ac:dyDescent="0.25">
      <c r="A5011" s="120">
        <v>43920</v>
      </c>
      <c r="B5011" s="121" t="s">
        <v>8</v>
      </c>
      <c r="C5011" s="102" t="s">
        <v>8</v>
      </c>
    </row>
    <row r="5012" spans="1:3" x14ac:dyDescent="0.25">
      <c r="A5012" s="120">
        <v>43929</v>
      </c>
      <c r="B5012" s="121" t="s">
        <v>8</v>
      </c>
      <c r="C5012" s="102" t="s">
        <v>8</v>
      </c>
    </row>
    <row r="5013" spans="1:3" x14ac:dyDescent="0.25">
      <c r="A5013" s="120">
        <v>43930</v>
      </c>
      <c r="B5013" s="121" t="s">
        <v>8</v>
      </c>
      <c r="C5013" s="102" t="s">
        <v>8</v>
      </c>
    </row>
    <row r="5014" spans="1:3" x14ac:dyDescent="0.25">
      <c r="A5014" s="120">
        <v>43936</v>
      </c>
      <c r="B5014" s="121" t="s">
        <v>8</v>
      </c>
      <c r="C5014" s="102" t="s">
        <v>8</v>
      </c>
    </row>
    <row r="5015" spans="1:3" x14ac:dyDescent="0.25">
      <c r="A5015" s="120">
        <v>43951</v>
      </c>
      <c r="B5015" s="121" t="s">
        <v>8</v>
      </c>
      <c r="C5015" s="102" t="s">
        <v>8</v>
      </c>
    </row>
    <row r="5016" spans="1:3" x14ac:dyDescent="0.25">
      <c r="A5016" s="120">
        <v>43953</v>
      </c>
      <c r="B5016" s="121" t="s">
        <v>8</v>
      </c>
      <c r="C5016" s="102" t="s">
        <v>8</v>
      </c>
    </row>
    <row r="5017" spans="1:3" x14ac:dyDescent="0.25">
      <c r="A5017" s="120">
        <v>43956</v>
      </c>
      <c r="B5017" s="121" t="s">
        <v>8</v>
      </c>
      <c r="C5017" s="102" t="s">
        <v>8</v>
      </c>
    </row>
    <row r="5018" spans="1:3" x14ac:dyDescent="0.25">
      <c r="A5018" s="120">
        <v>43963</v>
      </c>
      <c r="B5018" s="121" t="s">
        <v>8</v>
      </c>
      <c r="C5018" s="102" t="s">
        <v>8</v>
      </c>
    </row>
    <row r="5019" spans="1:3" x14ac:dyDescent="0.25">
      <c r="A5019" s="120">
        <v>43981</v>
      </c>
      <c r="B5019" s="121" t="s">
        <v>8</v>
      </c>
      <c r="C5019" s="102" t="s">
        <v>8</v>
      </c>
    </row>
    <row r="5020" spans="1:3" x14ac:dyDescent="0.25">
      <c r="A5020" s="120">
        <v>43983</v>
      </c>
      <c r="B5020" s="121" t="s">
        <v>8</v>
      </c>
      <c r="C5020" s="102" t="s">
        <v>8</v>
      </c>
    </row>
    <row r="5021" spans="1:3" x14ac:dyDescent="0.25">
      <c r="A5021" s="120">
        <v>43985</v>
      </c>
      <c r="B5021" s="121" t="s">
        <v>8</v>
      </c>
      <c r="C5021" s="102" t="s">
        <v>8</v>
      </c>
    </row>
    <row r="5022" spans="1:3" x14ac:dyDescent="0.25">
      <c r="A5022" s="120">
        <v>43986</v>
      </c>
      <c r="B5022" s="121" t="s">
        <v>8</v>
      </c>
      <c r="C5022" s="102" t="s">
        <v>8</v>
      </c>
    </row>
    <row r="5023" spans="1:3" x14ac:dyDescent="0.25">
      <c r="A5023" s="120">
        <v>43987</v>
      </c>
      <c r="B5023" s="121" t="s">
        <v>8</v>
      </c>
      <c r="C5023" s="102" t="s">
        <v>8</v>
      </c>
    </row>
    <row r="5024" spans="1:3" x14ac:dyDescent="0.25">
      <c r="A5024" s="120">
        <v>43988</v>
      </c>
      <c r="B5024" s="121" t="s">
        <v>8</v>
      </c>
      <c r="C5024" s="102" t="s">
        <v>8</v>
      </c>
    </row>
    <row r="5025" spans="1:3" x14ac:dyDescent="0.25">
      <c r="A5025" s="120">
        <v>43989</v>
      </c>
      <c r="B5025" s="121" t="s">
        <v>8</v>
      </c>
      <c r="C5025" s="102" t="s">
        <v>8</v>
      </c>
    </row>
    <row r="5026" spans="1:3" x14ac:dyDescent="0.25">
      <c r="A5026" s="120">
        <v>43990</v>
      </c>
      <c r="B5026" s="121" t="s">
        <v>8</v>
      </c>
      <c r="C5026" s="102" t="s">
        <v>8</v>
      </c>
    </row>
    <row r="5027" spans="1:3" x14ac:dyDescent="0.25">
      <c r="A5027" s="120">
        <v>43991</v>
      </c>
      <c r="B5027" s="121" t="s">
        <v>8</v>
      </c>
      <c r="C5027" s="102" t="s">
        <v>8</v>
      </c>
    </row>
    <row r="5028" spans="1:3" x14ac:dyDescent="0.25">
      <c r="A5028" s="120">
        <v>43992</v>
      </c>
      <c r="B5028" s="121" t="s">
        <v>8</v>
      </c>
      <c r="C5028" s="102" t="s">
        <v>8</v>
      </c>
    </row>
    <row r="5029" spans="1:3" x14ac:dyDescent="0.25">
      <c r="A5029" s="120">
        <v>43993</v>
      </c>
      <c r="B5029" s="121" t="s">
        <v>8</v>
      </c>
      <c r="C5029" s="102" t="s">
        <v>8</v>
      </c>
    </row>
    <row r="5030" spans="1:3" x14ac:dyDescent="0.25">
      <c r="A5030" s="120">
        <v>43995</v>
      </c>
      <c r="B5030" s="121" t="s">
        <v>8</v>
      </c>
      <c r="C5030" s="102" t="s">
        <v>8</v>
      </c>
    </row>
    <row r="5031" spans="1:3" x14ac:dyDescent="0.25">
      <c r="A5031" s="120">
        <v>43996</v>
      </c>
      <c r="B5031" s="121" t="s">
        <v>8</v>
      </c>
      <c r="C5031" s="102" t="s">
        <v>8</v>
      </c>
    </row>
    <row r="5032" spans="1:3" x14ac:dyDescent="0.25">
      <c r="A5032" s="120">
        <v>43998</v>
      </c>
      <c r="B5032" s="121" t="s">
        <v>8</v>
      </c>
      <c r="C5032" s="102" t="s">
        <v>8</v>
      </c>
    </row>
    <row r="5033" spans="1:3" x14ac:dyDescent="0.25">
      <c r="A5033" s="120">
        <v>43999</v>
      </c>
      <c r="B5033" s="121" t="s">
        <v>8</v>
      </c>
      <c r="C5033" s="102" t="s">
        <v>8</v>
      </c>
    </row>
    <row r="5034" spans="1:3" x14ac:dyDescent="0.25">
      <c r="A5034" s="120">
        <v>44033</v>
      </c>
      <c r="B5034" s="121" t="s">
        <v>8</v>
      </c>
      <c r="C5034" s="102" t="s">
        <v>8</v>
      </c>
    </row>
    <row r="5035" spans="1:3" x14ac:dyDescent="0.25">
      <c r="A5035" s="120">
        <v>44164</v>
      </c>
      <c r="B5035" s="121" t="s">
        <v>8</v>
      </c>
      <c r="C5035" s="102" t="s">
        <v>8</v>
      </c>
    </row>
    <row r="5036" spans="1:3" x14ac:dyDescent="0.25">
      <c r="A5036" s="120">
        <v>44171</v>
      </c>
      <c r="B5036" s="121" t="s">
        <v>8</v>
      </c>
      <c r="C5036" s="102" t="s">
        <v>8</v>
      </c>
    </row>
    <row r="5037" spans="1:3" x14ac:dyDescent="0.25">
      <c r="A5037" s="120">
        <v>44178</v>
      </c>
      <c r="B5037" s="121" t="s">
        <v>8</v>
      </c>
      <c r="C5037" s="102" t="s">
        <v>8</v>
      </c>
    </row>
    <row r="5038" spans="1:3" x14ac:dyDescent="0.25">
      <c r="A5038" s="120">
        <v>43903</v>
      </c>
      <c r="B5038" s="121" t="s">
        <v>49</v>
      </c>
      <c r="C5038" s="102" t="s">
        <v>49</v>
      </c>
    </row>
    <row r="5039" spans="1:3" x14ac:dyDescent="0.25">
      <c r="A5039" s="120">
        <v>43907</v>
      </c>
      <c r="B5039" s="121" t="s">
        <v>49</v>
      </c>
      <c r="C5039" s="102" t="s">
        <v>49</v>
      </c>
    </row>
    <row r="5040" spans="1:3" x14ac:dyDescent="0.25">
      <c r="A5040" s="120">
        <v>43910</v>
      </c>
      <c r="B5040" s="121" t="s">
        <v>49</v>
      </c>
      <c r="C5040" s="102" t="s">
        <v>49</v>
      </c>
    </row>
    <row r="5041" spans="1:3" x14ac:dyDescent="0.25">
      <c r="A5041" s="120">
        <v>43915</v>
      </c>
      <c r="B5041" s="121" t="s">
        <v>49</v>
      </c>
      <c r="C5041" s="102" t="s">
        <v>49</v>
      </c>
    </row>
    <row r="5042" spans="1:3" x14ac:dyDescent="0.25">
      <c r="A5042" s="120">
        <v>43916</v>
      </c>
      <c r="B5042" s="121" t="s">
        <v>49</v>
      </c>
      <c r="C5042" s="102" t="s">
        <v>49</v>
      </c>
    </row>
    <row r="5043" spans="1:3" x14ac:dyDescent="0.25">
      <c r="A5043" s="120">
        <v>43920</v>
      </c>
      <c r="B5043" s="121" t="s">
        <v>49</v>
      </c>
      <c r="C5043" s="102" t="s">
        <v>49</v>
      </c>
    </row>
    <row r="5044" spans="1:3" x14ac:dyDescent="0.25">
      <c r="A5044" s="120">
        <v>43923</v>
      </c>
      <c r="B5044" s="121" t="s">
        <v>49</v>
      </c>
      <c r="C5044" s="102" t="s">
        <v>49</v>
      </c>
    </row>
    <row r="5045" spans="1:3" x14ac:dyDescent="0.25">
      <c r="A5045" s="120">
        <v>43924</v>
      </c>
      <c r="B5045" s="121" t="s">
        <v>49</v>
      </c>
      <c r="C5045" s="102" t="s">
        <v>49</v>
      </c>
    </row>
    <row r="5046" spans="1:3" x14ac:dyDescent="0.25">
      <c r="A5046" s="120">
        <v>43926</v>
      </c>
      <c r="B5046" s="121" t="s">
        <v>49</v>
      </c>
      <c r="C5046" s="102" t="s">
        <v>49</v>
      </c>
    </row>
    <row r="5047" spans="1:3" x14ac:dyDescent="0.25">
      <c r="A5047" s="120">
        <v>43929</v>
      </c>
      <c r="B5047" s="121" t="s">
        <v>49</v>
      </c>
      <c r="C5047" s="102" t="s">
        <v>49</v>
      </c>
    </row>
    <row r="5048" spans="1:3" x14ac:dyDescent="0.25">
      <c r="A5048" s="120">
        <v>43930</v>
      </c>
      <c r="B5048" s="121" t="s">
        <v>49</v>
      </c>
      <c r="C5048" s="102" t="s">
        <v>49</v>
      </c>
    </row>
    <row r="5049" spans="1:3" x14ac:dyDescent="0.25">
      <c r="A5049" s="120">
        <v>43936</v>
      </c>
      <c r="B5049" s="121" t="s">
        <v>49</v>
      </c>
      <c r="C5049" s="102" t="s">
        <v>49</v>
      </c>
    </row>
    <row r="5050" spans="1:3" x14ac:dyDescent="0.25">
      <c r="A5050" s="120">
        <v>43948</v>
      </c>
      <c r="B5050" s="121" t="s">
        <v>49</v>
      </c>
      <c r="C5050" s="102" t="s">
        <v>49</v>
      </c>
    </row>
    <row r="5051" spans="1:3" x14ac:dyDescent="0.25">
      <c r="A5051" s="120">
        <v>43951</v>
      </c>
      <c r="B5051" s="121" t="s">
        <v>49</v>
      </c>
      <c r="C5051" s="102" t="s">
        <v>49</v>
      </c>
    </row>
    <row r="5052" spans="1:3" x14ac:dyDescent="0.25">
      <c r="A5052" s="120">
        <v>43953</v>
      </c>
      <c r="B5052" s="121" t="s">
        <v>49</v>
      </c>
      <c r="C5052" s="102" t="s">
        <v>49</v>
      </c>
    </row>
    <row r="5053" spans="1:3" x14ac:dyDescent="0.25">
      <c r="A5053" s="120">
        <v>43956</v>
      </c>
      <c r="B5053" s="121" t="s">
        <v>49</v>
      </c>
      <c r="C5053" s="102" t="s">
        <v>49</v>
      </c>
    </row>
    <row r="5054" spans="1:3" x14ac:dyDescent="0.25">
      <c r="A5054" s="120">
        <v>43963</v>
      </c>
      <c r="B5054" s="121" t="s">
        <v>49</v>
      </c>
      <c r="C5054" s="102" t="s">
        <v>49</v>
      </c>
    </row>
    <row r="5055" spans="1:3" x14ac:dyDescent="0.25">
      <c r="A5055" s="120">
        <v>43979</v>
      </c>
      <c r="B5055" s="121" t="s">
        <v>49</v>
      </c>
      <c r="C5055" s="102" t="s">
        <v>49</v>
      </c>
    </row>
    <row r="5056" spans="1:3" x14ac:dyDescent="0.25">
      <c r="A5056" s="120">
        <v>43981</v>
      </c>
      <c r="B5056" s="121" t="s">
        <v>49</v>
      </c>
      <c r="C5056" s="102" t="s">
        <v>49</v>
      </c>
    </row>
    <row r="5057" spans="1:3" x14ac:dyDescent="0.25">
      <c r="A5057" s="120">
        <v>43983</v>
      </c>
      <c r="B5057" s="121" t="s">
        <v>49</v>
      </c>
      <c r="C5057" s="102" t="s">
        <v>49</v>
      </c>
    </row>
    <row r="5058" spans="1:3" x14ac:dyDescent="0.25">
      <c r="A5058" s="120">
        <v>43985</v>
      </c>
      <c r="B5058" s="121" t="s">
        <v>49</v>
      </c>
      <c r="C5058" s="102" t="s">
        <v>49</v>
      </c>
    </row>
    <row r="5059" spans="1:3" x14ac:dyDescent="0.25">
      <c r="A5059" s="120">
        <v>43986</v>
      </c>
      <c r="B5059" s="121" t="s">
        <v>49</v>
      </c>
      <c r="C5059" s="102" t="s">
        <v>49</v>
      </c>
    </row>
    <row r="5060" spans="1:3" x14ac:dyDescent="0.25">
      <c r="A5060" s="120">
        <v>43987</v>
      </c>
      <c r="B5060" s="121" t="s">
        <v>49</v>
      </c>
      <c r="C5060" s="102" t="s">
        <v>49</v>
      </c>
    </row>
    <row r="5061" spans="1:3" x14ac:dyDescent="0.25">
      <c r="A5061" s="120">
        <v>43988</v>
      </c>
      <c r="B5061" s="121" t="s">
        <v>49</v>
      </c>
      <c r="C5061" s="102" t="s">
        <v>49</v>
      </c>
    </row>
    <row r="5062" spans="1:3" x14ac:dyDescent="0.25">
      <c r="A5062" s="120">
        <v>43989</v>
      </c>
      <c r="B5062" s="121" t="s">
        <v>49</v>
      </c>
      <c r="C5062" s="102" t="s">
        <v>49</v>
      </c>
    </row>
    <row r="5063" spans="1:3" x14ac:dyDescent="0.25">
      <c r="A5063" s="120">
        <v>43990</v>
      </c>
      <c r="B5063" s="121" t="s">
        <v>49</v>
      </c>
      <c r="C5063" s="102" t="s">
        <v>49</v>
      </c>
    </row>
    <row r="5064" spans="1:3" x14ac:dyDescent="0.25">
      <c r="A5064" s="120">
        <v>43991</v>
      </c>
      <c r="B5064" s="121" t="s">
        <v>49</v>
      </c>
      <c r="C5064" s="102" t="s">
        <v>49</v>
      </c>
    </row>
    <row r="5065" spans="1:3" x14ac:dyDescent="0.25">
      <c r="A5065" s="120">
        <v>43992</v>
      </c>
      <c r="B5065" s="121" t="s">
        <v>49</v>
      </c>
      <c r="C5065" s="102" t="s">
        <v>49</v>
      </c>
    </row>
    <row r="5066" spans="1:3" x14ac:dyDescent="0.25">
      <c r="A5066" s="120">
        <v>43993</v>
      </c>
      <c r="B5066" s="121" t="s">
        <v>49</v>
      </c>
      <c r="C5066" s="102" t="s">
        <v>49</v>
      </c>
    </row>
    <row r="5067" spans="1:3" x14ac:dyDescent="0.25">
      <c r="A5067" s="120">
        <v>43994</v>
      </c>
      <c r="B5067" s="121" t="s">
        <v>49</v>
      </c>
      <c r="C5067" s="102" t="s">
        <v>49</v>
      </c>
    </row>
    <row r="5068" spans="1:3" x14ac:dyDescent="0.25">
      <c r="A5068" s="120">
        <v>43995</v>
      </c>
      <c r="B5068" s="121" t="s">
        <v>49</v>
      </c>
      <c r="C5068" s="102" t="s">
        <v>49</v>
      </c>
    </row>
    <row r="5069" spans="1:3" x14ac:dyDescent="0.25">
      <c r="A5069" s="120">
        <v>43996</v>
      </c>
      <c r="B5069" s="121" t="s">
        <v>49</v>
      </c>
      <c r="C5069" s="102" t="s">
        <v>49</v>
      </c>
    </row>
    <row r="5070" spans="1:3" x14ac:dyDescent="0.25">
      <c r="A5070" s="120">
        <v>43998</v>
      </c>
      <c r="B5070" s="121" t="s">
        <v>49</v>
      </c>
      <c r="C5070" s="102" t="s">
        <v>49</v>
      </c>
    </row>
    <row r="5071" spans="1:3" x14ac:dyDescent="0.25">
      <c r="A5071" s="120">
        <v>43999</v>
      </c>
      <c r="B5071" s="121" t="s">
        <v>49</v>
      </c>
      <c r="C5071" s="102" t="s">
        <v>49</v>
      </c>
    </row>
    <row r="5072" spans="1:3" x14ac:dyDescent="0.25">
      <c r="A5072" s="120">
        <v>44000</v>
      </c>
      <c r="B5072" s="121" t="s">
        <v>49</v>
      </c>
      <c r="C5072" s="102" t="s">
        <v>49</v>
      </c>
    </row>
    <row r="5073" spans="1:3" x14ac:dyDescent="0.25">
      <c r="A5073" s="120">
        <v>44001</v>
      </c>
      <c r="B5073" s="121" t="s">
        <v>49</v>
      </c>
      <c r="C5073" s="102" t="s">
        <v>49</v>
      </c>
    </row>
    <row r="5074" spans="1:3" x14ac:dyDescent="0.25">
      <c r="A5074" s="120">
        <v>44002</v>
      </c>
      <c r="B5074" s="121" t="s">
        <v>49</v>
      </c>
      <c r="C5074" s="102" t="s">
        <v>49</v>
      </c>
    </row>
    <row r="5075" spans="1:3" x14ac:dyDescent="0.25">
      <c r="A5075" s="120">
        <v>44003</v>
      </c>
      <c r="B5075" s="121" t="s">
        <v>49</v>
      </c>
      <c r="C5075" s="102" t="s">
        <v>49</v>
      </c>
    </row>
    <row r="5076" spans="1:3" x14ac:dyDescent="0.25">
      <c r="A5076" s="120">
        <v>44004</v>
      </c>
      <c r="B5076" s="121" t="s">
        <v>49</v>
      </c>
      <c r="C5076" s="102" t="s">
        <v>49</v>
      </c>
    </row>
    <row r="5077" spans="1:3" x14ac:dyDescent="0.25">
      <c r="A5077" s="120">
        <v>44005</v>
      </c>
      <c r="B5077" s="121" t="s">
        <v>49</v>
      </c>
      <c r="C5077" s="102" t="s">
        <v>49</v>
      </c>
    </row>
    <row r="5078" spans="1:3" x14ac:dyDescent="0.25">
      <c r="A5078" s="120">
        <v>44006</v>
      </c>
      <c r="B5078" s="121" t="s">
        <v>49</v>
      </c>
      <c r="C5078" s="102" t="s">
        <v>49</v>
      </c>
    </row>
    <row r="5079" spans="1:3" x14ac:dyDescent="0.25">
      <c r="A5079" s="120">
        <v>44007</v>
      </c>
      <c r="B5079" s="121" t="s">
        <v>49</v>
      </c>
      <c r="C5079" s="102" t="s">
        <v>49</v>
      </c>
    </row>
    <row r="5080" spans="1:3" x14ac:dyDescent="0.25">
      <c r="A5080" s="120">
        <v>44008</v>
      </c>
      <c r="B5080" s="121" t="s">
        <v>49</v>
      </c>
      <c r="C5080" s="102" t="s">
        <v>49</v>
      </c>
    </row>
    <row r="5081" spans="1:3" x14ac:dyDescent="0.25">
      <c r="A5081" s="120">
        <v>44009</v>
      </c>
      <c r="B5081" s="121" t="s">
        <v>49</v>
      </c>
      <c r="C5081" s="102" t="s">
        <v>49</v>
      </c>
    </row>
    <row r="5082" spans="1:3" x14ac:dyDescent="0.25">
      <c r="A5082" s="120">
        <v>44010</v>
      </c>
      <c r="B5082" s="121" t="s">
        <v>49</v>
      </c>
      <c r="C5082" s="102" t="s">
        <v>49</v>
      </c>
    </row>
    <row r="5083" spans="1:3" x14ac:dyDescent="0.25">
      <c r="A5083" s="120">
        <v>44011</v>
      </c>
      <c r="B5083" s="121" t="s">
        <v>49</v>
      </c>
      <c r="C5083" s="102" t="s">
        <v>49</v>
      </c>
    </row>
    <row r="5084" spans="1:3" x14ac:dyDescent="0.25">
      <c r="A5084" s="120">
        <v>44012</v>
      </c>
      <c r="B5084" s="121" t="s">
        <v>49</v>
      </c>
      <c r="C5084" s="102" t="s">
        <v>49</v>
      </c>
    </row>
    <row r="5085" spans="1:3" x14ac:dyDescent="0.25">
      <c r="A5085" s="120">
        <v>44013</v>
      </c>
      <c r="B5085" s="121" t="s">
        <v>49</v>
      </c>
      <c r="C5085" s="102" t="s">
        <v>49</v>
      </c>
    </row>
    <row r="5086" spans="1:3" x14ac:dyDescent="0.25">
      <c r="A5086" s="120">
        <v>44014</v>
      </c>
      <c r="B5086" s="121" t="s">
        <v>49</v>
      </c>
      <c r="C5086" s="102" t="s">
        <v>49</v>
      </c>
    </row>
    <row r="5087" spans="1:3" x14ac:dyDescent="0.25">
      <c r="A5087" s="120">
        <v>44015</v>
      </c>
      <c r="B5087" s="121" t="s">
        <v>49</v>
      </c>
      <c r="C5087" s="102" t="s">
        <v>49</v>
      </c>
    </row>
    <row r="5088" spans="1:3" x14ac:dyDescent="0.25">
      <c r="A5088" s="120">
        <v>44016</v>
      </c>
      <c r="B5088" s="121" t="s">
        <v>49</v>
      </c>
      <c r="C5088" s="102" t="s">
        <v>49</v>
      </c>
    </row>
    <row r="5089" spans="1:3" x14ac:dyDescent="0.25">
      <c r="A5089" s="120">
        <v>44017</v>
      </c>
      <c r="B5089" s="121" t="s">
        <v>49</v>
      </c>
      <c r="C5089" s="102" t="s">
        <v>49</v>
      </c>
    </row>
    <row r="5090" spans="1:3" x14ac:dyDescent="0.25">
      <c r="A5090" s="120">
        <v>44018</v>
      </c>
      <c r="B5090" s="121" t="s">
        <v>49</v>
      </c>
      <c r="C5090" s="102" t="s">
        <v>49</v>
      </c>
    </row>
    <row r="5091" spans="1:3" x14ac:dyDescent="0.25">
      <c r="A5091" s="120">
        <v>44019</v>
      </c>
      <c r="B5091" s="121" t="s">
        <v>49</v>
      </c>
      <c r="C5091" s="102" t="s">
        <v>49</v>
      </c>
    </row>
    <row r="5092" spans="1:3" x14ac:dyDescent="0.25">
      <c r="A5092" s="120">
        <v>44020</v>
      </c>
      <c r="B5092" s="121" t="s">
        <v>49</v>
      </c>
      <c r="C5092" s="102" t="s">
        <v>49</v>
      </c>
    </row>
    <row r="5093" spans="1:3" x14ac:dyDescent="0.25">
      <c r="A5093" s="120">
        <v>44021</v>
      </c>
      <c r="B5093" s="121" t="s">
        <v>49</v>
      </c>
      <c r="C5093" s="102" t="s">
        <v>49</v>
      </c>
    </row>
    <row r="5094" spans="1:3" x14ac:dyDescent="0.25">
      <c r="A5094" s="120">
        <v>44022</v>
      </c>
      <c r="B5094" s="121" t="s">
        <v>49</v>
      </c>
      <c r="C5094" s="102" t="s">
        <v>49</v>
      </c>
    </row>
    <row r="5095" spans="1:3" x14ac:dyDescent="0.25">
      <c r="A5095" s="120">
        <v>44023</v>
      </c>
      <c r="B5095" s="121" t="s">
        <v>49</v>
      </c>
      <c r="C5095" s="102" t="s">
        <v>49</v>
      </c>
    </row>
    <row r="5096" spans="1:3" x14ac:dyDescent="0.25">
      <c r="A5096" s="120">
        <v>44024</v>
      </c>
      <c r="B5096" s="121" t="s">
        <v>49</v>
      </c>
      <c r="C5096" s="102" t="s">
        <v>49</v>
      </c>
    </row>
    <row r="5097" spans="1:3" x14ac:dyDescent="0.25">
      <c r="A5097" s="120">
        <v>44025</v>
      </c>
      <c r="B5097" s="121" t="s">
        <v>49</v>
      </c>
      <c r="C5097" s="102" t="s">
        <v>49</v>
      </c>
    </row>
    <row r="5098" spans="1:3" x14ac:dyDescent="0.25">
      <c r="A5098" s="120">
        <v>44026</v>
      </c>
      <c r="B5098" s="121" t="s">
        <v>49</v>
      </c>
      <c r="C5098" s="102" t="s">
        <v>49</v>
      </c>
    </row>
    <row r="5099" spans="1:3" x14ac:dyDescent="0.25">
      <c r="A5099" s="120">
        <v>44027</v>
      </c>
      <c r="B5099" s="121" t="s">
        <v>49</v>
      </c>
      <c r="C5099" s="102" t="s">
        <v>49</v>
      </c>
    </row>
    <row r="5100" spans="1:3" x14ac:dyDescent="0.25">
      <c r="A5100" s="120">
        <v>44028</v>
      </c>
      <c r="B5100" s="121" t="s">
        <v>49</v>
      </c>
      <c r="C5100" s="102" t="s">
        <v>49</v>
      </c>
    </row>
    <row r="5101" spans="1:3" x14ac:dyDescent="0.25">
      <c r="A5101" s="120">
        <v>44029</v>
      </c>
      <c r="B5101" s="121" t="s">
        <v>49</v>
      </c>
      <c r="C5101" s="102" t="s">
        <v>49</v>
      </c>
    </row>
    <row r="5102" spans="1:3" x14ac:dyDescent="0.25">
      <c r="A5102" s="120">
        <v>44030</v>
      </c>
      <c r="B5102" s="121" t="s">
        <v>49</v>
      </c>
      <c r="C5102" s="102" t="s">
        <v>49</v>
      </c>
    </row>
    <row r="5103" spans="1:3" x14ac:dyDescent="0.25">
      <c r="A5103" s="120">
        <v>44031</v>
      </c>
      <c r="B5103" s="121" t="s">
        <v>49</v>
      </c>
      <c r="C5103" s="102" t="s">
        <v>49</v>
      </c>
    </row>
    <row r="5104" spans="1:3" x14ac:dyDescent="0.25">
      <c r="A5104" s="120">
        <v>44032</v>
      </c>
      <c r="B5104" s="121" t="s">
        <v>49</v>
      </c>
      <c r="C5104" s="102" t="s">
        <v>49</v>
      </c>
    </row>
    <row r="5105" spans="1:3" x14ac:dyDescent="0.25">
      <c r="A5105" s="120">
        <v>44033</v>
      </c>
      <c r="B5105" s="121" t="s">
        <v>49</v>
      </c>
      <c r="C5105" s="102" t="s">
        <v>49</v>
      </c>
    </row>
    <row r="5106" spans="1:3" x14ac:dyDescent="0.25">
      <c r="A5106" s="120">
        <v>44034</v>
      </c>
      <c r="B5106" s="121" t="s">
        <v>49</v>
      </c>
      <c r="C5106" s="102" t="s">
        <v>49</v>
      </c>
    </row>
    <row r="5107" spans="1:3" x14ac:dyDescent="0.25">
      <c r="A5107" s="120">
        <v>44035</v>
      </c>
      <c r="B5107" s="121" t="s">
        <v>49</v>
      </c>
      <c r="C5107" s="102" t="s">
        <v>49</v>
      </c>
    </row>
    <row r="5108" spans="1:3" x14ac:dyDescent="0.25">
      <c r="A5108" s="120">
        <v>44036</v>
      </c>
      <c r="B5108" s="121" t="s">
        <v>49</v>
      </c>
      <c r="C5108" s="102" t="s">
        <v>49</v>
      </c>
    </row>
    <row r="5109" spans="1:3" x14ac:dyDescent="0.25">
      <c r="A5109" s="120">
        <v>44037</v>
      </c>
      <c r="B5109" s="121" t="s">
        <v>49</v>
      </c>
      <c r="C5109" s="102" t="s">
        <v>49</v>
      </c>
    </row>
    <row r="5110" spans="1:3" x14ac:dyDescent="0.25">
      <c r="A5110" s="120">
        <v>44038</v>
      </c>
      <c r="B5110" s="121" t="s">
        <v>49</v>
      </c>
      <c r="C5110" s="102" t="s">
        <v>49</v>
      </c>
    </row>
    <row r="5111" spans="1:3" x14ac:dyDescent="0.25">
      <c r="A5111" s="120">
        <v>44039</v>
      </c>
      <c r="B5111" s="121" t="s">
        <v>49</v>
      </c>
      <c r="C5111" s="102" t="s">
        <v>49</v>
      </c>
    </row>
    <row r="5112" spans="1:3" x14ac:dyDescent="0.25">
      <c r="A5112" s="120">
        <v>44040</v>
      </c>
      <c r="B5112" s="121" t="s">
        <v>49</v>
      </c>
      <c r="C5112" s="102" t="s">
        <v>49</v>
      </c>
    </row>
    <row r="5113" spans="1:3" x14ac:dyDescent="0.25">
      <c r="A5113" s="120">
        <v>44041</v>
      </c>
      <c r="B5113" s="121" t="s">
        <v>49</v>
      </c>
      <c r="C5113" s="102" t="s">
        <v>49</v>
      </c>
    </row>
    <row r="5114" spans="1:3" x14ac:dyDescent="0.25">
      <c r="A5114" s="120">
        <v>44042</v>
      </c>
      <c r="B5114" s="121" t="s">
        <v>49</v>
      </c>
      <c r="C5114" s="102" t="s">
        <v>49</v>
      </c>
    </row>
    <row r="5115" spans="1:3" x14ac:dyDescent="0.25">
      <c r="A5115" s="120">
        <v>44043</v>
      </c>
      <c r="B5115" s="121" t="s">
        <v>49</v>
      </c>
      <c r="C5115" s="102" t="s">
        <v>49</v>
      </c>
    </row>
    <row r="5116" spans="1:3" x14ac:dyDescent="0.25">
      <c r="A5116" s="120">
        <v>44044</v>
      </c>
      <c r="B5116" s="121" t="s">
        <v>49</v>
      </c>
      <c r="C5116" s="102" t="s">
        <v>49</v>
      </c>
    </row>
    <row r="5117" spans="1:3" x14ac:dyDescent="0.25">
      <c r="A5117" s="120">
        <v>44045</v>
      </c>
      <c r="B5117" s="121" t="s">
        <v>49</v>
      </c>
      <c r="C5117" s="102" t="s">
        <v>49</v>
      </c>
    </row>
    <row r="5118" spans="1:3" x14ac:dyDescent="0.25">
      <c r="A5118" s="120">
        <v>44046</v>
      </c>
      <c r="B5118" s="121" t="s">
        <v>49</v>
      </c>
      <c r="C5118" s="102" t="s">
        <v>49</v>
      </c>
    </row>
    <row r="5119" spans="1:3" x14ac:dyDescent="0.25">
      <c r="A5119" s="120">
        <v>44047</v>
      </c>
      <c r="B5119" s="121" t="s">
        <v>49</v>
      </c>
      <c r="C5119" s="102" t="s">
        <v>49</v>
      </c>
    </row>
    <row r="5120" spans="1:3" x14ac:dyDescent="0.25">
      <c r="A5120" s="120">
        <v>44048</v>
      </c>
      <c r="B5120" s="121" t="s">
        <v>49</v>
      </c>
      <c r="C5120" s="102" t="s">
        <v>49</v>
      </c>
    </row>
    <row r="5121" spans="1:3" x14ac:dyDescent="0.25">
      <c r="A5121" s="120">
        <v>44049</v>
      </c>
      <c r="B5121" s="121" t="s">
        <v>49</v>
      </c>
      <c r="C5121" s="102" t="s">
        <v>49</v>
      </c>
    </row>
    <row r="5122" spans="1:3" x14ac:dyDescent="0.25">
      <c r="A5122" s="120">
        <v>44050</v>
      </c>
      <c r="B5122" s="121" t="s">
        <v>49</v>
      </c>
      <c r="C5122" s="102" t="s">
        <v>49</v>
      </c>
    </row>
    <row r="5123" spans="1:3" x14ac:dyDescent="0.25">
      <c r="A5123" s="120">
        <v>44051</v>
      </c>
      <c r="B5123" s="121" t="s">
        <v>49</v>
      </c>
      <c r="C5123" s="102" t="s">
        <v>49</v>
      </c>
    </row>
    <row r="5124" spans="1:3" x14ac:dyDescent="0.25">
      <c r="A5124" s="120">
        <v>44053</v>
      </c>
      <c r="B5124" s="121" t="s">
        <v>49</v>
      </c>
      <c r="C5124" s="102" t="s">
        <v>49</v>
      </c>
    </row>
    <row r="5125" spans="1:3" x14ac:dyDescent="0.25">
      <c r="A5125" s="120">
        <v>44054</v>
      </c>
      <c r="B5125" s="121" t="s">
        <v>49</v>
      </c>
      <c r="C5125" s="102" t="s">
        <v>49</v>
      </c>
    </row>
    <row r="5126" spans="1:3" x14ac:dyDescent="0.25">
      <c r="A5126" s="120">
        <v>44055</v>
      </c>
      <c r="B5126" s="121" t="s">
        <v>49</v>
      </c>
      <c r="C5126" s="102" t="s">
        <v>49</v>
      </c>
    </row>
    <row r="5127" spans="1:3" x14ac:dyDescent="0.25">
      <c r="A5127" s="120">
        <v>44056</v>
      </c>
      <c r="B5127" s="121" t="s">
        <v>49</v>
      </c>
      <c r="C5127" s="102" t="s">
        <v>49</v>
      </c>
    </row>
    <row r="5128" spans="1:3" x14ac:dyDescent="0.25">
      <c r="A5128" s="120">
        <v>44058</v>
      </c>
      <c r="B5128" s="121" t="s">
        <v>49</v>
      </c>
      <c r="C5128" s="102" t="s">
        <v>49</v>
      </c>
    </row>
    <row r="5129" spans="1:3" x14ac:dyDescent="0.25">
      <c r="A5129" s="120">
        <v>44059</v>
      </c>
      <c r="B5129" s="121" t="s">
        <v>49</v>
      </c>
      <c r="C5129" s="102" t="s">
        <v>49</v>
      </c>
    </row>
    <row r="5130" spans="1:3" x14ac:dyDescent="0.25">
      <c r="A5130" s="120">
        <v>44060</v>
      </c>
      <c r="B5130" s="121" t="s">
        <v>49</v>
      </c>
      <c r="C5130" s="102" t="s">
        <v>49</v>
      </c>
    </row>
    <row r="5131" spans="1:3" x14ac:dyDescent="0.25">
      <c r="A5131" s="120">
        <v>44061</v>
      </c>
      <c r="B5131" s="121" t="s">
        <v>49</v>
      </c>
      <c r="C5131" s="102" t="s">
        <v>49</v>
      </c>
    </row>
    <row r="5132" spans="1:3" x14ac:dyDescent="0.25">
      <c r="A5132" s="120">
        <v>44062</v>
      </c>
      <c r="B5132" s="121" t="s">
        <v>49</v>
      </c>
      <c r="C5132" s="102" t="s">
        <v>49</v>
      </c>
    </row>
    <row r="5133" spans="1:3" x14ac:dyDescent="0.25">
      <c r="A5133" s="120">
        <v>44063</v>
      </c>
      <c r="B5133" s="121" t="s">
        <v>49</v>
      </c>
      <c r="C5133" s="102" t="s">
        <v>49</v>
      </c>
    </row>
    <row r="5134" spans="1:3" x14ac:dyDescent="0.25">
      <c r="A5134" s="120">
        <v>44064</v>
      </c>
      <c r="B5134" s="121" t="s">
        <v>49</v>
      </c>
      <c r="C5134" s="102" t="s">
        <v>49</v>
      </c>
    </row>
    <row r="5135" spans="1:3" x14ac:dyDescent="0.25">
      <c r="A5135" s="120">
        <v>44065</v>
      </c>
      <c r="B5135" s="121" t="s">
        <v>49</v>
      </c>
      <c r="C5135" s="102" t="s">
        <v>49</v>
      </c>
    </row>
    <row r="5136" spans="1:3" x14ac:dyDescent="0.25">
      <c r="A5136" s="120">
        <v>44066</v>
      </c>
      <c r="B5136" s="121" t="s">
        <v>49</v>
      </c>
      <c r="C5136" s="102" t="s">
        <v>49</v>
      </c>
    </row>
    <row r="5137" spans="1:3" x14ac:dyDescent="0.25">
      <c r="A5137" s="120">
        <v>44067</v>
      </c>
      <c r="B5137" s="121" t="s">
        <v>49</v>
      </c>
      <c r="C5137" s="102" t="s">
        <v>49</v>
      </c>
    </row>
    <row r="5138" spans="1:3" x14ac:dyDescent="0.25">
      <c r="A5138" s="120">
        <v>44068</v>
      </c>
      <c r="B5138" s="121" t="s">
        <v>49</v>
      </c>
      <c r="C5138" s="102" t="s">
        <v>49</v>
      </c>
    </row>
    <row r="5139" spans="1:3" x14ac:dyDescent="0.25">
      <c r="A5139" s="120">
        <v>44069</v>
      </c>
      <c r="B5139" s="121" t="s">
        <v>49</v>
      </c>
      <c r="C5139" s="102" t="s">
        <v>49</v>
      </c>
    </row>
    <row r="5140" spans="1:3" x14ac:dyDescent="0.25">
      <c r="A5140" s="120">
        <v>44070</v>
      </c>
      <c r="B5140" s="121" t="s">
        <v>49</v>
      </c>
      <c r="C5140" s="102" t="s">
        <v>49</v>
      </c>
    </row>
    <row r="5141" spans="1:3" x14ac:dyDescent="0.25">
      <c r="A5141" s="120">
        <v>44071</v>
      </c>
      <c r="B5141" s="121" t="s">
        <v>49</v>
      </c>
      <c r="C5141" s="102" t="s">
        <v>49</v>
      </c>
    </row>
    <row r="5142" spans="1:3" x14ac:dyDescent="0.25">
      <c r="A5142" s="120">
        <v>44072</v>
      </c>
      <c r="B5142" s="121" t="s">
        <v>49</v>
      </c>
      <c r="C5142" s="102" t="s">
        <v>49</v>
      </c>
    </row>
    <row r="5143" spans="1:3" x14ac:dyDescent="0.25">
      <c r="A5143" s="120">
        <v>44073</v>
      </c>
      <c r="B5143" s="121" t="s">
        <v>49</v>
      </c>
      <c r="C5143" s="102" t="s">
        <v>49</v>
      </c>
    </row>
    <row r="5144" spans="1:3" x14ac:dyDescent="0.25">
      <c r="A5144" s="120">
        <v>44074</v>
      </c>
      <c r="B5144" s="121" t="s">
        <v>49</v>
      </c>
      <c r="C5144" s="102" t="s">
        <v>49</v>
      </c>
    </row>
    <row r="5145" spans="1:3" x14ac:dyDescent="0.25">
      <c r="A5145" s="120">
        <v>44075</v>
      </c>
      <c r="B5145" s="121" t="s">
        <v>49</v>
      </c>
      <c r="C5145" s="102" t="s">
        <v>49</v>
      </c>
    </row>
    <row r="5146" spans="1:3" x14ac:dyDescent="0.25">
      <c r="A5146" s="120">
        <v>44076</v>
      </c>
      <c r="B5146" s="121" t="s">
        <v>49</v>
      </c>
      <c r="C5146" s="102" t="s">
        <v>49</v>
      </c>
    </row>
    <row r="5147" spans="1:3" x14ac:dyDescent="0.25">
      <c r="A5147" s="120">
        <v>44077</v>
      </c>
      <c r="B5147" s="121" t="s">
        <v>49</v>
      </c>
      <c r="C5147" s="102" t="s">
        <v>49</v>
      </c>
    </row>
    <row r="5148" spans="1:3" x14ac:dyDescent="0.25">
      <c r="A5148" s="120">
        <v>44079</v>
      </c>
      <c r="B5148" s="121" t="s">
        <v>49</v>
      </c>
      <c r="C5148" s="102" t="s">
        <v>49</v>
      </c>
    </row>
    <row r="5149" spans="1:3" x14ac:dyDescent="0.25">
      <c r="A5149" s="120">
        <v>44080</v>
      </c>
      <c r="B5149" s="121" t="s">
        <v>49</v>
      </c>
      <c r="C5149" s="102" t="s">
        <v>49</v>
      </c>
    </row>
    <row r="5150" spans="1:3" x14ac:dyDescent="0.25">
      <c r="A5150" s="120">
        <v>44081</v>
      </c>
      <c r="B5150" s="121" t="s">
        <v>49</v>
      </c>
      <c r="C5150" s="102" t="s">
        <v>49</v>
      </c>
    </row>
    <row r="5151" spans="1:3" x14ac:dyDescent="0.25">
      <c r="A5151" s="120">
        <v>44082</v>
      </c>
      <c r="B5151" s="121" t="s">
        <v>49</v>
      </c>
      <c r="C5151" s="102" t="s">
        <v>49</v>
      </c>
    </row>
    <row r="5152" spans="1:3" x14ac:dyDescent="0.25">
      <c r="A5152" s="120">
        <v>44083</v>
      </c>
      <c r="B5152" s="121" t="s">
        <v>49</v>
      </c>
      <c r="C5152" s="102" t="s">
        <v>49</v>
      </c>
    </row>
    <row r="5153" spans="1:3" x14ac:dyDescent="0.25">
      <c r="A5153" s="120">
        <v>44084</v>
      </c>
      <c r="B5153" s="121" t="s">
        <v>49</v>
      </c>
      <c r="C5153" s="102" t="s">
        <v>49</v>
      </c>
    </row>
    <row r="5154" spans="1:3" x14ac:dyDescent="0.25">
      <c r="A5154" s="120">
        <v>44085</v>
      </c>
      <c r="B5154" s="121" t="s">
        <v>49</v>
      </c>
      <c r="C5154" s="102" t="s">
        <v>49</v>
      </c>
    </row>
    <row r="5155" spans="1:3" x14ac:dyDescent="0.25">
      <c r="A5155" s="120">
        <v>44086</v>
      </c>
      <c r="B5155" s="121" t="s">
        <v>49</v>
      </c>
      <c r="C5155" s="102" t="s">
        <v>49</v>
      </c>
    </row>
    <row r="5156" spans="1:3" x14ac:dyDescent="0.25">
      <c r="A5156" s="120">
        <v>44087</v>
      </c>
      <c r="B5156" s="121" t="s">
        <v>49</v>
      </c>
      <c r="C5156" s="102" t="s">
        <v>49</v>
      </c>
    </row>
    <row r="5157" spans="1:3" x14ac:dyDescent="0.25">
      <c r="A5157" s="120">
        <v>44088</v>
      </c>
      <c r="B5157" s="121" t="s">
        <v>49</v>
      </c>
      <c r="C5157" s="102" t="s">
        <v>49</v>
      </c>
    </row>
    <row r="5158" spans="1:3" x14ac:dyDescent="0.25">
      <c r="A5158" s="120">
        <v>44089</v>
      </c>
      <c r="B5158" s="121" t="s">
        <v>49</v>
      </c>
      <c r="C5158" s="102" t="s">
        <v>49</v>
      </c>
    </row>
    <row r="5159" spans="1:3" x14ac:dyDescent="0.25">
      <c r="A5159" s="120">
        <v>44090</v>
      </c>
      <c r="B5159" s="121" t="s">
        <v>49</v>
      </c>
      <c r="C5159" s="102" t="s">
        <v>49</v>
      </c>
    </row>
    <row r="5160" spans="1:3" x14ac:dyDescent="0.25">
      <c r="A5160" s="120">
        <v>44091</v>
      </c>
      <c r="B5160" s="121" t="s">
        <v>49</v>
      </c>
      <c r="C5160" s="102" t="s">
        <v>49</v>
      </c>
    </row>
    <row r="5161" spans="1:3" x14ac:dyDescent="0.25">
      <c r="A5161" s="120">
        <v>44092</v>
      </c>
      <c r="B5161" s="121" t="s">
        <v>49</v>
      </c>
      <c r="C5161" s="102" t="s">
        <v>49</v>
      </c>
    </row>
    <row r="5162" spans="1:3" x14ac:dyDescent="0.25">
      <c r="A5162" s="120">
        <v>44093</v>
      </c>
      <c r="B5162" s="121" t="s">
        <v>49</v>
      </c>
      <c r="C5162" s="102" t="s">
        <v>49</v>
      </c>
    </row>
    <row r="5163" spans="1:3" x14ac:dyDescent="0.25">
      <c r="A5163" s="120">
        <v>44094</v>
      </c>
      <c r="B5163" s="121" t="s">
        <v>49</v>
      </c>
      <c r="C5163" s="102" t="s">
        <v>49</v>
      </c>
    </row>
    <row r="5164" spans="1:3" x14ac:dyDescent="0.25">
      <c r="A5164" s="120">
        <v>44095</v>
      </c>
      <c r="B5164" s="121" t="s">
        <v>49</v>
      </c>
      <c r="C5164" s="102" t="s">
        <v>49</v>
      </c>
    </row>
    <row r="5165" spans="1:3" x14ac:dyDescent="0.25">
      <c r="A5165" s="120">
        <v>44096</v>
      </c>
      <c r="B5165" s="121" t="s">
        <v>49</v>
      </c>
      <c r="C5165" s="102" t="s">
        <v>49</v>
      </c>
    </row>
    <row r="5166" spans="1:3" x14ac:dyDescent="0.25">
      <c r="A5166" s="120">
        <v>44097</v>
      </c>
      <c r="B5166" s="121" t="s">
        <v>49</v>
      </c>
      <c r="C5166" s="102" t="s">
        <v>49</v>
      </c>
    </row>
    <row r="5167" spans="1:3" x14ac:dyDescent="0.25">
      <c r="A5167" s="120">
        <v>44098</v>
      </c>
      <c r="B5167" s="121" t="s">
        <v>49</v>
      </c>
      <c r="C5167" s="102" t="s">
        <v>49</v>
      </c>
    </row>
    <row r="5168" spans="1:3" x14ac:dyDescent="0.25">
      <c r="A5168" s="120">
        <v>44099</v>
      </c>
      <c r="B5168" s="121" t="s">
        <v>49</v>
      </c>
      <c r="C5168" s="102" t="s">
        <v>49</v>
      </c>
    </row>
    <row r="5169" spans="1:3" x14ac:dyDescent="0.25">
      <c r="A5169" s="120">
        <v>44100</v>
      </c>
      <c r="B5169" s="121" t="s">
        <v>49</v>
      </c>
      <c r="C5169" s="102" t="s">
        <v>49</v>
      </c>
    </row>
    <row r="5170" spans="1:3" x14ac:dyDescent="0.25">
      <c r="A5170" s="120">
        <v>44101</v>
      </c>
      <c r="B5170" s="121" t="s">
        <v>49</v>
      </c>
      <c r="C5170" s="102" t="s">
        <v>49</v>
      </c>
    </row>
    <row r="5171" spans="1:3" x14ac:dyDescent="0.25">
      <c r="A5171" s="120">
        <v>44102</v>
      </c>
      <c r="B5171" s="121" t="s">
        <v>49</v>
      </c>
      <c r="C5171" s="102" t="s">
        <v>49</v>
      </c>
    </row>
    <row r="5172" spans="1:3" x14ac:dyDescent="0.25">
      <c r="A5172" s="120">
        <v>44104</v>
      </c>
      <c r="B5172" s="121" t="s">
        <v>49</v>
      </c>
      <c r="C5172" s="102" t="s">
        <v>49</v>
      </c>
    </row>
    <row r="5173" spans="1:3" x14ac:dyDescent="0.25">
      <c r="A5173" s="120">
        <v>44105</v>
      </c>
      <c r="B5173" s="121" t="s">
        <v>49</v>
      </c>
      <c r="C5173" s="102" t="s">
        <v>49</v>
      </c>
    </row>
    <row r="5174" spans="1:3" x14ac:dyDescent="0.25">
      <c r="A5174" s="120">
        <v>44106</v>
      </c>
      <c r="B5174" s="121" t="s">
        <v>49</v>
      </c>
      <c r="C5174" s="102" t="s">
        <v>49</v>
      </c>
    </row>
    <row r="5175" spans="1:3" x14ac:dyDescent="0.25">
      <c r="A5175" s="120">
        <v>44107</v>
      </c>
      <c r="B5175" s="121" t="s">
        <v>49</v>
      </c>
      <c r="C5175" s="102" t="s">
        <v>49</v>
      </c>
    </row>
    <row r="5176" spans="1:3" x14ac:dyDescent="0.25">
      <c r="A5176" s="120">
        <v>44108</v>
      </c>
      <c r="B5176" s="121" t="s">
        <v>49</v>
      </c>
      <c r="C5176" s="102" t="s">
        <v>49</v>
      </c>
    </row>
    <row r="5177" spans="1:3" x14ac:dyDescent="0.25">
      <c r="A5177" s="120">
        <v>44109</v>
      </c>
      <c r="B5177" s="121" t="s">
        <v>49</v>
      </c>
      <c r="C5177" s="102" t="s">
        <v>49</v>
      </c>
    </row>
    <row r="5178" spans="1:3" x14ac:dyDescent="0.25">
      <c r="A5178" s="120">
        <v>44111</v>
      </c>
      <c r="B5178" s="121" t="s">
        <v>49</v>
      </c>
      <c r="C5178" s="102" t="s">
        <v>49</v>
      </c>
    </row>
    <row r="5179" spans="1:3" x14ac:dyDescent="0.25">
      <c r="A5179" s="120">
        <v>44112</v>
      </c>
      <c r="B5179" s="121" t="s">
        <v>49</v>
      </c>
      <c r="C5179" s="102" t="s">
        <v>49</v>
      </c>
    </row>
    <row r="5180" spans="1:3" x14ac:dyDescent="0.25">
      <c r="A5180" s="120">
        <v>44116</v>
      </c>
      <c r="B5180" s="121" t="s">
        <v>49</v>
      </c>
      <c r="C5180" s="102" t="s">
        <v>49</v>
      </c>
    </row>
    <row r="5181" spans="1:3" x14ac:dyDescent="0.25">
      <c r="A5181" s="120">
        <v>44117</v>
      </c>
      <c r="B5181" s="121" t="s">
        <v>49</v>
      </c>
      <c r="C5181" s="102" t="s">
        <v>49</v>
      </c>
    </row>
    <row r="5182" spans="1:3" x14ac:dyDescent="0.25">
      <c r="A5182" s="120">
        <v>44122</v>
      </c>
      <c r="B5182" s="121" t="s">
        <v>49</v>
      </c>
      <c r="C5182" s="102" t="s">
        <v>49</v>
      </c>
    </row>
    <row r="5183" spans="1:3" x14ac:dyDescent="0.25">
      <c r="A5183" s="120">
        <v>44123</v>
      </c>
      <c r="B5183" s="121" t="s">
        <v>49</v>
      </c>
      <c r="C5183" s="102" t="s">
        <v>49</v>
      </c>
    </row>
    <row r="5184" spans="1:3" x14ac:dyDescent="0.25">
      <c r="A5184" s="120">
        <v>44124</v>
      </c>
      <c r="B5184" s="121" t="s">
        <v>49</v>
      </c>
      <c r="C5184" s="102" t="s">
        <v>49</v>
      </c>
    </row>
    <row r="5185" spans="1:3" x14ac:dyDescent="0.25">
      <c r="A5185" s="120">
        <v>44126</v>
      </c>
      <c r="B5185" s="121" t="s">
        <v>49</v>
      </c>
      <c r="C5185" s="102" t="s">
        <v>49</v>
      </c>
    </row>
    <row r="5186" spans="1:3" x14ac:dyDescent="0.25">
      <c r="A5186" s="120">
        <v>44128</v>
      </c>
      <c r="B5186" s="121" t="s">
        <v>49</v>
      </c>
      <c r="C5186" s="102" t="s">
        <v>49</v>
      </c>
    </row>
    <row r="5187" spans="1:3" x14ac:dyDescent="0.25">
      <c r="A5187" s="120">
        <v>44129</v>
      </c>
      <c r="B5187" s="121" t="s">
        <v>49</v>
      </c>
      <c r="C5187" s="102" t="s">
        <v>49</v>
      </c>
    </row>
    <row r="5188" spans="1:3" x14ac:dyDescent="0.25">
      <c r="A5188" s="120">
        <v>44130</v>
      </c>
      <c r="B5188" s="121" t="s">
        <v>49</v>
      </c>
      <c r="C5188" s="102" t="s">
        <v>49</v>
      </c>
    </row>
    <row r="5189" spans="1:3" x14ac:dyDescent="0.25">
      <c r="A5189" s="120">
        <v>44132</v>
      </c>
      <c r="B5189" s="121" t="s">
        <v>49</v>
      </c>
      <c r="C5189" s="102" t="s">
        <v>49</v>
      </c>
    </row>
    <row r="5190" spans="1:3" x14ac:dyDescent="0.25">
      <c r="A5190" s="120">
        <v>44134</v>
      </c>
      <c r="B5190" s="121" t="s">
        <v>49</v>
      </c>
      <c r="C5190" s="102" t="s">
        <v>49</v>
      </c>
    </row>
    <row r="5191" spans="1:3" x14ac:dyDescent="0.25">
      <c r="A5191" s="120">
        <v>44135</v>
      </c>
      <c r="B5191" s="121" t="s">
        <v>49</v>
      </c>
      <c r="C5191" s="102" t="s">
        <v>49</v>
      </c>
    </row>
    <row r="5192" spans="1:3" x14ac:dyDescent="0.25">
      <c r="A5192" s="120">
        <v>44136</v>
      </c>
      <c r="B5192" s="121" t="s">
        <v>49</v>
      </c>
      <c r="C5192" s="102" t="s">
        <v>49</v>
      </c>
    </row>
    <row r="5193" spans="1:3" x14ac:dyDescent="0.25">
      <c r="A5193" s="120">
        <v>44139</v>
      </c>
      <c r="B5193" s="121" t="s">
        <v>49</v>
      </c>
      <c r="C5193" s="102" t="s">
        <v>49</v>
      </c>
    </row>
    <row r="5194" spans="1:3" x14ac:dyDescent="0.25">
      <c r="A5194" s="120">
        <v>44140</v>
      </c>
      <c r="B5194" s="121" t="s">
        <v>49</v>
      </c>
      <c r="C5194" s="102" t="s">
        <v>49</v>
      </c>
    </row>
    <row r="5195" spans="1:3" x14ac:dyDescent="0.25">
      <c r="A5195" s="120">
        <v>44142</v>
      </c>
      <c r="B5195" s="121" t="s">
        <v>49</v>
      </c>
      <c r="C5195" s="102" t="s">
        <v>49</v>
      </c>
    </row>
    <row r="5196" spans="1:3" x14ac:dyDescent="0.25">
      <c r="A5196" s="120">
        <v>44143</v>
      </c>
      <c r="B5196" s="121" t="s">
        <v>49</v>
      </c>
      <c r="C5196" s="102" t="s">
        <v>49</v>
      </c>
    </row>
    <row r="5197" spans="1:3" x14ac:dyDescent="0.25">
      <c r="A5197" s="120">
        <v>44144</v>
      </c>
      <c r="B5197" s="121" t="s">
        <v>49</v>
      </c>
      <c r="C5197" s="102" t="s">
        <v>49</v>
      </c>
    </row>
    <row r="5198" spans="1:3" x14ac:dyDescent="0.25">
      <c r="A5198" s="120">
        <v>44146</v>
      </c>
      <c r="B5198" s="121" t="s">
        <v>49</v>
      </c>
      <c r="C5198" s="102" t="s">
        <v>49</v>
      </c>
    </row>
    <row r="5199" spans="1:3" x14ac:dyDescent="0.25">
      <c r="A5199" s="120">
        <v>44147</v>
      </c>
      <c r="B5199" s="121" t="s">
        <v>49</v>
      </c>
      <c r="C5199" s="102" t="s">
        <v>49</v>
      </c>
    </row>
    <row r="5200" spans="1:3" x14ac:dyDescent="0.25">
      <c r="A5200" s="120">
        <v>44148</v>
      </c>
      <c r="B5200" s="121" t="s">
        <v>49</v>
      </c>
      <c r="C5200" s="102" t="s">
        <v>49</v>
      </c>
    </row>
    <row r="5201" spans="1:3" x14ac:dyDescent="0.25">
      <c r="A5201" s="120">
        <v>44149</v>
      </c>
      <c r="B5201" s="121" t="s">
        <v>49</v>
      </c>
      <c r="C5201" s="102" t="s">
        <v>49</v>
      </c>
    </row>
    <row r="5202" spans="1:3" x14ac:dyDescent="0.25">
      <c r="A5202" s="120">
        <v>44152</v>
      </c>
      <c r="B5202" s="121" t="s">
        <v>49</v>
      </c>
      <c r="C5202" s="102" t="s">
        <v>49</v>
      </c>
    </row>
    <row r="5203" spans="1:3" x14ac:dyDescent="0.25">
      <c r="A5203" s="120">
        <v>44154</v>
      </c>
      <c r="B5203" s="121" t="s">
        <v>49</v>
      </c>
      <c r="C5203" s="102" t="s">
        <v>49</v>
      </c>
    </row>
    <row r="5204" spans="1:3" x14ac:dyDescent="0.25">
      <c r="A5204" s="120">
        <v>44155</v>
      </c>
      <c r="B5204" s="121" t="s">
        <v>49</v>
      </c>
      <c r="C5204" s="102" t="s">
        <v>49</v>
      </c>
    </row>
    <row r="5205" spans="1:3" x14ac:dyDescent="0.25">
      <c r="A5205" s="120">
        <v>44158</v>
      </c>
      <c r="B5205" s="121" t="s">
        <v>49</v>
      </c>
      <c r="C5205" s="102" t="s">
        <v>49</v>
      </c>
    </row>
    <row r="5206" spans="1:3" x14ac:dyDescent="0.25">
      <c r="A5206" s="120">
        <v>44159</v>
      </c>
      <c r="B5206" s="121" t="s">
        <v>49</v>
      </c>
      <c r="C5206" s="102" t="s">
        <v>49</v>
      </c>
    </row>
    <row r="5207" spans="1:3" x14ac:dyDescent="0.25">
      <c r="A5207" s="120">
        <v>44160</v>
      </c>
      <c r="B5207" s="121" t="s">
        <v>49</v>
      </c>
      <c r="C5207" s="102" t="s">
        <v>49</v>
      </c>
    </row>
    <row r="5208" spans="1:3" x14ac:dyDescent="0.25">
      <c r="A5208" s="120">
        <v>44161</v>
      </c>
      <c r="B5208" s="121" t="s">
        <v>49</v>
      </c>
      <c r="C5208" s="102" t="s">
        <v>49</v>
      </c>
    </row>
    <row r="5209" spans="1:3" x14ac:dyDescent="0.25">
      <c r="A5209" s="120">
        <v>44163</v>
      </c>
      <c r="B5209" s="121" t="s">
        <v>49</v>
      </c>
      <c r="C5209" s="102" t="s">
        <v>49</v>
      </c>
    </row>
    <row r="5210" spans="1:3" x14ac:dyDescent="0.25">
      <c r="A5210" s="120">
        <v>44164</v>
      </c>
      <c r="B5210" s="121" t="s">
        <v>49</v>
      </c>
      <c r="C5210" s="102" t="s">
        <v>49</v>
      </c>
    </row>
    <row r="5211" spans="1:3" x14ac:dyDescent="0.25">
      <c r="A5211" s="120">
        <v>44165</v>
      </c>
      <c r="B5211" s="121" t="s">
        <v>49</v>
      </c>
      <c r="C5211" s="102" t="s">
        <v>49</v>
      </c>
    </row>
    <row r="5212" spans="1:3" x14ac:dyDescent="0.25">
      <c r="A5212" s="120">
        <v>44167</v>
      </c>
      <c r="B5212" s="121" t="s">
        <v>49</v>
      </c>
      <c r="C5212" s="102" t="s">
        <v>49</v>
      </c>
    </row>
    <row r="5213" spans="1:3" x14ac:dyDescent="0.25">
      <c r="A5213" s="120">
        <v>44171</v>
      </c>
      <c r="B5213" s="121" t="s">
        <v>49</v>
      </c>
      <c r="C5213" s="102" t="s">
        <v>49</v>
      </c>
    </row>
    <row r="5214" spans="1:3" x14ac:dyDescent="0.25">
      <c r="A5214" s="120">
        <v>44172</v>
      </c>
      <c r="B5214" s="121" t="s">
        <v>49</v>
      </c>
      <c r="C5214" s="102" t="s">
        <v>49</v>
      </c>
    </row>
    <row r="5215" spans="1:3" x14ac:dyDescent="0.25">
      <c r="A5215" s="120">
        <v>44173</v>
      </c>
      <c r="B5215" s="121" t="s">
        <v>49</v>
      </c>
      <c r="C5215" s="102" t="s">
        <v>49</v>
      </c>
    </row>
    <row r="5216" spans="1:3" x14ac:dyDescent="0.25">
      <c r="A5216" s="120">
        <v>44174</v>
      </c>
      <c r="B5216" s="121" t="s">
        <v>49</v>
      </c>
      <c r="C5216" s="102" t="s">
        <v>49</v>
      </c>
    </row>
    <row r="5217" spans="1:3" x14ac:dyDescent="0.25">
      <c r="A5217" s="120">
        <v>44176</v>
      </c>
      <c r="B5217" s="121" t="s">
        <v>49</v>
      </c>
      <c r="C5217" s="102" t="s">
        <v>49</v>
      </c>
    </row>
    <row r="5218" spans="1:3" x14ac:dyDescent="0.25">
      <c r="A5218" s="120">
        <v>44177</v>
      </c>
      <c r="B5218" s="121" t="s">
        <v>49</v>
      </c>
      <c r="C5218" s="102" t="s">
        <v>49</v>
      </c>
    </row>
    <row r="5219" spans="1:3" x14ac:dyDescent="0.25">
      <c r="A5219" s="120">
        <v>44178</v>
      </c>
      <c r="B5219" s="121" t="s">
        <v>49</v>
      </c>
      <c r="C5219" s="102" t="s">
        <v>49</v>
      </c>
    </row>
    <row r="5220" spans="1:3" x14ac:dyDescent="0.25">
      <c r="A5220" s="120">
        <v>44180</v>
      </c>
      <c r="B5220" s="121" t="s">
        <v>49</v>
      </c>
      <c r="C5220" s="102" t="s">
        <v>49</v>
      </c>
    </row>
    <row r="5221" spans="1:3" x14ac:dyDescent="0.25">
      <c r="A5221" s="120">
        <v>44181</v>
      </c>
      <c r="B5221" s="121" t="s">
        <v>49</v>
      </c>
      <c r="C5221" s="102" t="s">
        <v>49</v>
      </c>
    </row>
    <row r="5222" spans="1:3" x14ac:dyDescent="0.25">
      <c r="A5222" s="120">
        <v>44182</v>
      </c>
      <c r="B5222" s="121" t="s">
        <v>49</v>
      </c>
      <c r="C5222" s="102" t="s">
        <v>49</v>
      </c>
    </row>
    <row r="5223" spans="1:3" x14ac:dyDescent="0.25">
      <c r="A5223" s="120">
        <v>43903</v>
      </c>
      <c r="B5223" s="121" t="s">
        <v>50</v>
      </c>
      <c r="C5223" s="102" t="s">
        <v>50</v>
      </c>
    </row>
    <row r="5224" spans="1:3" x14ac:dyDescent="0.25">
      <c r="A5224" s="120">
        <v>43907</v>
      </c>
      <c r="B5224" s="121" t="s">
        <v>50</v>
      </c>
      <c r="C5224" s="102" t="s">
        <v>50</v>
      </c>
    </row>
    <row r="5225" spans="1:3" x14ac:dyDescent="0.25">
      <c r="A5225" s="120">
        <v>43910</v>
      </c>
      <c r="B5225" s="121" t="s">
        <v>50</v>
      </c>
      <c r="C5225" s="102" t="s">
        <v>50</v>
      </c>
    </row>
    <row r="5226" spans="1:3" x14ac:dyDescent="0.25">
      <c r="A5226" s="120">
        <v>43915</v>
      </c>
      <c r="B5226" s="121" t="s">
        <v>50</v>
      </c>
      <c r="C5226" s="102" t="s">
        <v>50</v>
      </c>
    </row>
    <row r="5227" spans="1:3" x14ac:dyDescent="0.25">
      <c r="A5227" s="120">
        <v>43916</v>
      </c>
      <c r="B5227" s="121" t="s">
        <v>50</v>
      </c>
      <c r="C5227" s="102" t="s">
        <v>50</v>
      </c>
    </row>
    <row r="5228" spans="1:3" x14ac:dyDescent="0.25">
      <c r="A5228" s="120">
        <v>43920</v>
      </c>
      <c r="B5228" s="121" t="s">
        <v>50</v>
      </c>
      <c r="C5228" s="102" t="s">
        <v>50</v>
      </c>
    </row>
    <row r="5229" spans="1:3" x14ac:dyDescent="0.25">
      <c r="A5229" s="120">
        <v>43923</v>
      </c>
      <c r="B5229" s="121" t="s">
        <v>50</v>
      </c>
      <c r="C5229" s="102" t="s">
        <v>50</v>
      </c>
    </row>
    <row r="5230" spans="1:3" x14ac:dyDescent="0.25">
      <c r="A5230" s="120">
        <v>43924</v>
      </c>
      <c r="B5230" s="121" t="s">
        <v>50</v>
      </c>
      <c r="C5230" s="102" t="s">
        <v>50</v>
      </c>
    </row>
    <row r="5231" spans="1:3" x14ac:dyDescent="0.25">
      <c r="A5231" s="120">
        <v>43926</v>
      </c>
      <c r="B5231" s="121" t="s">
        <v>50</v>
      </c>
      <c r="C5231" s="102" t="s">
        <v>50</v>
      </c>
    </row>
    <row r="5232" spans="1:3" x14ac:dyDescent="0.25">
      <c r="A5232" s="120">
        <v>43929</v>
      </c>
      <c r="B5232" s="121" t="s">
        <v>50</v>
      </c>
      <c r="C5232" s="102" t="s">
        <v>50</v>
      </c>
    </row>
    <row r="5233" spans="1:3" x14ac:dyDescent="0.25">
      <c r="A5233" s="120">
        <v>43930</v>
      </c>
      <c r="B5233" s="121" t="s">
        <v>50</v>
      </c>
      <c r="C5233" s="102" t="s">
        <v>50</v>
      </c>
    </row>
    <row r="5234" spans="1:3" x14ac:dyDescent="0.25">
      <c r="A5234" s="120">
        <v>43936</v>
      </c>
      <c r="B5234" s="121" t="s">
        <v>50</v>
      </c>
      <c r="C5234" s="102" t="s">
        <v>50</v>
      </c>
    </row>
    <row r="5235" spans="1:3" x14ac:dyDescent="0.25">
      <c r="A5235" s="120">
        <v>43948</v>
      </c>
      <c r="B5235" s="121" t="s">
        <v>50</v>
      </c>
      <c r="C5235" s="102" t="s">
        <v>50</v>
      </c>
    </row>
    <row r="5236" spans="1:3" x14ac:dyDescent="0.25">
      <c r="A5236" s="120">
        <v>43951</v>
      </c>
      <c r="B5236" s="121" t="s">
        <v>50</v>
      </c>
      <c r="C5236" s="102" t="s">
        <v>50</v>
      </c>
    </row>
    <row r="5237" spans="1:3" x14ac:dyDescent="0.25">
      <c r="A5237" s="120">
        <v>43953</v>
      </c>
      <c r="B5237" s="121" t="s">
        <v>50</v>
      </c>
      <c r="C5237" s="102" t="s">
        <v>50</v>
      </c>
    </row>
    <row r="5238" spans="1:3" x14ac:dyDescent="0.25">
      <c r="A5238" s="120">
        <v>43956</v>
      </c>
      <c r="B5238" s="121" t="s">
        <v>50</v>
      </c>
      <c r="C5238" s="102" t="s">
        <v>50</v>
      </c>
    </row>
    <row r="5239" spans="1:3" x14ac:dyDescent="0.25">
      <c r="A5239" s="120">
        <v>43963</v>
      </c>
      <c r="B5239" s="121" t="s">
        <v>50</v>
      </c>
      <c r="C5239" s="102" t="s">
        <v>50</v>
      </c>
    </row>
    <row r="5240" spans="1:3" x14ac:dyDescent="0.25">
      <c r="A5240" s="120">
        <v>43979</v>
      </c>
      <c r="B5240" s="121" t="s">
        <v>50</v>
      </c>
      <c r="C5240" s="102" t="s">
        <v>50</v>
      </c>
    </row>
    <row r="5241" spans="1:3" x14ac:dyDescent="0.25">
      <c r="A5241" s="120">
        <v>43981</v>
      </c>
      <c r="B5241" s="121" t="s">
        <v>50</v>
      </c>
      <c r="C5241" s="102" t="s">
        <v>50</v>
      </c>
    </row>
    <row r="5242" spans="1:3" x14ac:dyDescent="0.25">
      <c r="A5242" s="120">
        <v>43983</v>
      </c>
      <c r="B5242" s="121" t="s">
        <v>50</v>
      </c>
      <c r="C5242" s="102" t="s">
        <v>50</v>
      </c>
    </row>
    <row r="5243" spans="1:3" x14ac:dyDescent="0.25">
      <c r="A5243" s="120">
        <v>43985</v>
      </c>
      <c r="B5243" s="121" t="s">
        <v>50</v>
      </c>
      <c r="C5243" s="102" t="s">
        <v>50</v>
      </c>
    </row>
    <row r="5244" spans="1:3" x14ac:dyDescent="0.25">
      <c r="A5244" s="120">
        <v>43986</v>
      </c>
      <c r="B5244" s="121" t="s">
        <v>50</v>
      </c>
      <c r="C5244" s="102" t="s">
        <v>50</v>
      </c>
    </row>
    <row r="5245" spans="1:3" x14ac:dyDescent="0.25">
      <c r="A5245" s="120">
        <v>43987</v>
      </c>
      <c r="B5245" s="121" t="s">
        <v>50</v>
      </c>
      <c r="C5245" s="102" t="s">
        <v>50</v>
      </c>
    </row>
    <row r="5246" spans="1:3" x14ac:dyDescent="0.25">
      <c r="A5246" s="120">
        <v>43988</v>
      </c>
      <c r="B5246" s="121" t="s">
        <v>50</v>
      </c>
      <c r="C5246" s="102" t="s">
        <v>50</v>
      </c>
    </row>
    <row r="5247" spans="1:3" x14ac:dyDescent="0.25">
      <c r="A5247" s="120">
        <v>43989</v>
      </c>
      <c r="B5247" s="121" t="s">
        <v>50</v>
      </c>
      <c r="C5247" s="102" t="s">
        <v>50</v>
      </c>
    </row>
    <row r="5248" spans="1:3" x14ac:dyDescent="0.25">
      <c r="A5248" s="120">
        <v>43990</v>
      </c>
      <c r="B5248" s="121" t="s">
        <v>50</v>
      </c>
      <c r="C5248" s="102" t="s">
        <v>50</v>
      </c>
    </row>
    <row r="5249" spans="1:3" x14ac:dyDescent="0.25">
      <c r="A5249" s="120">
        <v>43991</v>
      </c>
      <c r="B5249" s="121" t="s">
        <v>50</v>
      </c>
      <c r="C5249" s="102" t="s">
        <v>50</v>
      </c>
    </row>
    <row r="5250" spans="1:3" x14ac:dyDescent="0.25">
      <c r="A5250" s="120">
        <v>43992</v>
      </c>
      <c r="B5250" s="121" t="s">
        <v>50</v>
      </c>
      <c r="C5250" s="102" t="s">
        <v>50</v>
      </c>
    </row>
    <row r="5251" spans="1:3" x14ac:dyDescent="0.25">
      <c r="A5251" s="120">
        <v>43993</v>
      </c>
      <c r="B5251" s="121" t="s">
        <v>50</v>
      </c>
      <c r="C5251" s="102" t="s">
        <v>50</v>
      </c>
    </row>
    <row r="5252" spans="1:3" x14ac:dyDescent="0.25">
      <c r="A5252" s="120">
        <v>43994</v>
      </c>
      <c r="B5252" s="121" t="s">
        <v>50</v>
      </c>
      <c r="C5252" s="102" t="s">
        <v>50</v>
      </c>
    </row>
    <row r="5253" spans="1:3" x14ac:dyDescent="0.25">
      <c r="A5253" s="120">
        <v>43995</v>
      </c>
      <c r="B5253" s="121" t="s">
        <v>50</v>
      </c>
      <c r="C5253" s="102" t="s">
        <v>50</v>
      </c>
    </row>
    <row r="5254" spans="1:3" x14ac:dyDescent="0.25">
      <c r="A5254" s="120">
        <v>43996</v>
      </c>
      <c r="B5254" s="121" t="s">
        <v>50</v>
      </c>
      <c r="C5254" s="102" t="s">
        <v>50</v>
      </c>
    </row>
    <row r="5255" spans="1:3" x14ac:dyDescent="0.25">
      <c r="A5255" s="120">
        <v>43998</v>
      </c>
      <c r="B5255" s="121" t="s">
        <v>50</v>
      </c>
      <c r="C5255" s="102" t="s">
        <v>50</v>
      </c>
    </row>
    <row r="5256" spans="1:3" x14ac:dyDescent="0.25">
      <c r="A5256" s="120">
        <v>43999</v>
      </c>
      <c r="B5256" s="121" t="s">
        <v>50</v>
      </c>
      <c r="C5256" s="102" t="s">
        <v>50</v>
      </c>
    </row>
    <row r="5257" spans="1:3" x14ac:dyDescent="0.25">
      <c r="A5257" s="120">
        <v>44000</v>
      </c>
      <c r="B5257" s="121" t="s">
        <v>50</v>
      </c>
      <c r="C5257" s="102" t="s">
        <v>50</v>
      </c>
    </row>
    <row r="5258" spans="1:3" x14ac:dyDescent="0.25">
      <c r="A5258" s="120">
        <v>44001</v>
      </c>
      <c r="B5258" s="121" t="s">
        <v>50</v>
      </c>
      <c r="C5258" s="102" t="s">
        <v>50</v>
      </c>
    </row>
    <row r="5259" spans="1:3" x14ac:dyDescent="0.25">
      <c r="A5259" s="120">
        <v>44002</v>
      </c>
      <c r="B5259" s="121" t="s">
        <v>50</v>
      </c>
      <c r="C5259" s="102" t="s">
        <v>50</v>
      </c>
    </row>
    <row r="5260" spans="1:3" x14ac:dyDescent="0.25">
      <c r="A5260" s="120">
        <v>44003</v>
      </c>
      <c r="B5260" s="121" t="s">
        <v>50</v>
      </c>
      <c r="C5260" s="102" t="s">
        <v>50</v>
      </c>
    </row>
    <row r="5261" spans="1:3" x14ac:dyDescent="0.25">
      <c r="A5261" s="120">
        <v>44004</v>
      </c>
      <c r="B5261" s="121" t="s">
        <v>50</v>
      </c>
      <c r="C5261" s="102" t="s">
        <v>50</v>
      </c>
    </row>
    <row r="5262" spans="1:3" x14ac:dyDescent="0.25">
      <c r="A5262" s="120">
        <v>44005</v>
      </c>
      <c r="B5262" s="121" t="s">
        <v>50</v>
      </c>
      <c r="C5262" s="102" t="s">
        <v>50</v>
      </c>
    </row>
    <row r="5263" spans="1:3" x14ac:dyDescent="0.25">
      <c r="A5263" s="120">
        <v>44006</v>
      </c>
      <c r="B5263" s="121" t="s">
        <v>50</v>
      </c>
      <c r="C5263" s="102" t="s">
        <v>50</v>
      </c>
    </row>
    <row r="5264" spans="1:3" x14ac:dyDescent="0.25">
      <c r="A5264" s="120">
        <v>44007</v>
      </c>
      <c r="B5264" s="121" t="s">
        <v>50</v>
      </c>
      <c r="C5264" s="102" t="s">
        <v>50</v>
      </c>
    </row>
    <row r="5265" spans="1:3" x14ac:dyDescent="0.25">
      <c r="A5265" s="120">
        <v>44008</v>
      </c>
      <c r="B5265" s="121" t="s">
        <v>50</v>
      </c>
      <c r="C5265" s="102" t="s">
        <v>50</v>
      </c>
    </row>
    <row r="5266" spans="1:3" x14ac:dyDescent="0.25">
      <c r="A5266" s="120">
        <v>44009</v>
      </c>
      <c r="B5266" s="121" t="s">
        <v>50</v>
      </c>
      <c r="C5266" s="102" t="s">
        <v>50</v>
      </c>
    </row>
    <row r="5267" spans="1:3" x14ac:dyDescent="0.25">
      <c r="A5267" s="120">
        <v>44010</v>
      </c>
      <c r="B5267" s="121" t="s">
        <v>50</v>
      </c>
      <c r="C5267" s="102" t="s">
        <v>50</v>
      </c>
    </row>
    <row r="5268" spans="1:3" x14ac:dyDescent="0.25">
      <c r="A5268" s="120">
        <v>44011</v>
      </c>
      <c r="B5268" s="121" t="s">
        <v>50</v>
      </c>
      <c r="C5268" s="102" t="s">
        <v>50</v>
      </c>
    </row>
    <row r="5269" spans="1:3" x14ac:dyDescent="0.25">
      <c r="A5269" s="120">
        <v>44012</v>
      </c>
      <c r="B5269" s="121" t="s">
        <v>50</v>
      </c>
      <c r="C5269" s="102" t="s">
        <v>50</v>
      </c>
    </row>
    <row r="5270" spans="1:3" x14ac:dyDescent="0.25">
      <c r="A5270" s="120">
        <v>44013</v>
      </c>
      <c r="B5270" s="121" t="s">
        <v>50</v>
      </c>
      <c r="C5270" s="102" t="s">
        <v>50</v>
      </c>
    </row>
    <row r="5271" spans="1:3" x14ac:dyDescent="0.25">
      <c r="A5271" s="120">
        <v>44014</v>
      </c>
      <c r="B5271" s="121" t="s">
        <v>50</v>
      </c>
      <c r="C5271" s="102" t="s">
        <v>50</v>
      </c>
    </row>
    <row r="5272" spans="1:3" x14ac:dyDescent="0.25">
      <c r="A5272" s="120">
        <v>44015</v>
      </c>
      <c r="B5272" s="121" t="s">
        <v>50</v>
      </c>
      <c r="C5272" s="102" t="s">
        <v>50</v>
      </c>
    </row>
    <row r="5273" spans="1:3" x14ac:dyDescent="0.25">
      <c r="A5273" s="120">
        <v>44016</v>
      </c>
      <c r="B5273" s="121" t="s">
        <v>50</v>
      </c>
      <c r="C5273" s="102" t="s">
        <v>50</v>
      </c>
    </row>
    <row r="5274" spans="1:3" x14ac:dyDescent="0.25">
      <c r="A5274" s="120">
        <v>44017</v>
      </c>
      <c r="B5274" s="121" t="s">
        <v>50</v>
      </c>
      <c r="C5274" s="102" t="s">
        <v>50</v>
      </c>
    </row>
    <row r="5275" spans="1:3" x14ac:dyDescent="0.25">
      <c r="A5275" s="120">
        <v>44018</v>
      </c>
      <c r="B5275" s="121" t="s">
        <v>50</v>
      </c>
      <c r="C5275" s="102" t="s">
        <v>50</v>
      </c>
    </row>
    <row r="5276" spans="1:3" x14ac:dyDescent="0.25">
      <c r="A5276" s="120">
        <v>44019</v>
      </c>
      <c r="B5276" s="121" t="s">
        <v>50</v>
      </c>
      <c r="C5276" s="102" t="s">
        <v>50</v>
      </c>
    </row>
    <row r="5277" spans="1:3" x14ac:dyDescent="0.25">
      <c r="A5277" s="120">
        <v>44020</v>
      </c>
      <c r="B5277" s="121" t="s">
        <v>50</v>
      </c>
      <c r="C5277" s="102" t="s">
        <v>50</v>
      </c>
    </row>
    <row r="5278" spans="1:3" x14ac:dyDescent="0.25">
      <c r="A5278" s="120">
        <v>44021</v>
      </c>
      <c r="B5278" s="121" t="s">
        <v>50</v>
      </c>
      <c r="C5278" s="102" t="s">
        <v>50</v>
      </c>
    </row>
    <row r="5279" spans="1:3" x14ac:dyDescent="0.25">
      <c r="A5279" s="120">
        <v>44022</v>
      </c>
      <c r="B5279" s="121" t="s">
        <v>50</v>
      </c>
      <c r="C5279" s="102" t="s">
        <v>50</v>
      </c>
    </row>
    <row r="5280" spans="1:3" x14ac:dyDescent="0.25">
      <c r="A5280" s="120">
        <v>44023</v>
      </c>
      <c r="B5280" s="121" t="s">
        <v>50</v>
      </c>
      <c r="C5280" s="102" t="s">
        <v>50</v>
      </c>
    </row>
    <row r="5281" spans="1:3" x14ac:dyDescent="0.25">
      <c r="A5281" s="120">
        <v>44024</v>
      </c>
      <c r="B5281" s="121" t="s">
        <v>50</v>
      </c>
      <c r="C5281" s="102" t="s">
        <v>50</v>
      </c>
    </row>
    <row r="5282" spans="1:3" x14ac:dyDescent="0.25">
      <c r="A5282" s="120">
        <v>44025</v>
      </c>
      <c r="B5282" s="121" t="s">
        <v>50</v>
      </c>
      <c r="C5282" s="102" t="s">
        <v>50</v>
      </c>
    </row>
    <row r="5283" spans="1:3" x14ac:dyDescent="0.25">
      <c r="A5283" s="120">
        <v>44026</v>
      </c>
      <c r="B5283" s="121" t="s">
        <v>50</v>
      </c>
      <c r="C5283" s="102" t="s">
        <v>50</v>
      </c>
    </row>
    <row r="5284" spans="1:3" x14ac:dyDescent="0.25">
      <c r="A5284" s="120">
        <v>44027</v>
      </c>
      <c r="B5284" s="121" t="s">
        <v>50</v>
      </c>
      <c r="C5284" s="102" t="s">
        <v>50</v>
      </c>
    </row>
    <row r="5285" spans="1:3" x14ac:dyDescent="0.25">
      <c r="A5285" s="120">
        <v>44028</v>
      </c>
      <c r="B5285" s="121" t="s">
        <v>50</v>
      </c>
      <c r="C5285" s="102" t="s">
        <v>50</v>
      </c>
    </row>
    <row r="5286" spans="1:3" x14ac:dyDescent="0.25">
      <c r="A5286" s="120">
        <v>44029</v>
      </c>
      <c r="B5286" s="121" t="s">
        <v>50</v>
      </c>
      <c r="C5286" s="102" t="s">
        <v>50</v>
      </c>
    </row>
    <row r="5287" spans="1:3" x14ac:dyDescent="0.25">
      <c r="A5287" s="120">
        <v>44030</v>
      </c>
      <c r="B5287" s="121" t="s">
        <v>50</v>
      </c>
      <c r="C5287" s="102" t="s">
        <v>50</v>
      </c>
    </row>
    <row r="5288" spans="1:3" x14ac:dyDescent="0.25">
      <c r="A5288" s="120">
        <v>44031</v>
      </c>
      <c r="B5288" s="121" t="s">
        <v>50</v>
      </c>
      <c r="C5288" s="102" t="s">
        <v>50</v>
      </c>
    </row>
    <row r="5289" spans="1:3" x14ac:dyDescent="0.25">
      <c r="A5289" s="120">
        <v>44032</v>
      </c>
      <c r="B5289" s="121" t="s">
        <v>50</v>
      </c>
      <c r="C5289" s="102" t="s">
        <v>50</v>
      </c>
    </row>
    <row r="5290" spans="1:3" x14ac:dyDescent="0.25">
      <c r="A5290" s="120">
        <v>44033</v>
      </c>
      <c r="B5290" s="121" t="s">
        <v>50</v>
      </c>
      <c r="C5290" s="102" t="s">
        <v>50</v>
      </c>
    </row>
    <row r="5291" spans="1:3" x14ac:dyDescent="0.25">
      <c r="A5291" s="120">
        <v>44034</v>
      </c>
      <c r="B5291" s="121" t="s">
        <v>50</v>
      </c>
      <c r="C5291" s="102" t="s">
        <v>50</v>
      </c>
    </row>
    <row r="5292" spans="1:3" x14ac:dyDescent="0.25">
      <c r="A5292" s="120">
        <v>44035</v>
      </c>
      <c r="B5292" s="121" t="s">
        <v>50</v>
      </c>
      <c r="C5292" s="102" t="s">
        <v>50</v>
      </c>
    </row>
    <row r="5293" spans="1:3" x14ac:dyDescent="0.25">
      <c r="A5293" s="120">
        <v>44036</v>
      </c>
      <c r="B5293" s="121" t="s">
        <v>50</v>
      </c>
      <c r="C5293" s="102" t="s">
        <v>50</v>
      </c>
    </row>
    <row r="5294" spans="1:3" x14ac:dyDescent="0.25">
      <c r="A5294" s="120">
        <v>44037</v>
      </c>
      <c r="B5294" s="121" t="s">
        <v>50</v>
      </c>
      <c r="C5294" s="102" t="s">
        <v>50</v>
      </c>
    </row>
    <row r="5295" spans="1:3" x14ac:dyDescent="0.25">
      <c r="A5295" s="120">
        <v>44038</v>
      </c>
      <c r="B5295" s="121" t="s">
        <v>50</v>
      </c>
      <c r="C5295" s="102" t="s">
        <v>50</v>
      </c>
    </row>
    <row r="5296" spans="1:3" x14ac:dyDescent="0.25">
      <c r="A5296" s="120">
        <v>44039</v>
      </c>
      <c r="B5296" s="121" t="s">
        <v>50</v>
      </c>
      <c r="C5296" s="102" t="s">
        <v>50</v>
      </c>
    </row>
    <row r="5297" spans="1:3" x14ac:dyDescent="0.25">
      <c r="A5297" s="120">
        <v>44040</v>
      </c>
      <c r="B5297" s="121" t="s">
        <v>50</v>
      </c>
      <c r="C5297" s="102" t="s">
        <v>50</v>
      </c>
    </row>
    <row r="5298" spans="1:3" x14ac:dyDescent="0.25">
      <c r="A5298" s="120">
        <v>44041</v>
      </c>
      <c r="B5298" s="121" t="s">
        <v>50</v>
      </c>
      <c r="C5298" s="102" t="s">
        <v>50</v>
      </c>
    </row>
    <row r="5299" spans="1:3" x14ac:dyDescent="0.25">
      <c r="A5299" s="120">
        <v>44042</v>
      </c>
      <c r="B5299" s="121" t="s">
        <v>50</v>
      </c>
      <c r="C5299" s="102" t="s">
        <v>50</v>
      </c>
    </row>
    <row r="5300" spans="1:3" x14ac:dyDescent="0.25">
      <c r="A5300" s="120">
        <v>44043</v>
      </c>
      <c r="B5300" s="121" t="s">
        <v>50</v>
      </c>
      <c r="C5300" s="102" t="s">
        <v>50</v>
      </c>
    </row>
    <row r="5301" spans="1:3" x14ac:dyDescent="0.25">
      <c r="A5301" s="120">
        <v>44044</v>
      </c>
      <c r="B5301" s="121" t="s">
        <v>50</v>
      </c>
      <c r="C5301" s="102" t="s">
        <v>50</v>
      </c>
    </row>
    <row r="5302" spans="1:3" x14ac:dyDescent="0.25">
      <c r="A5302" s="120">
        <v>44045</v>
      </c>
      <c r="B5302" s="121" t="s">
        <v>50</v>
      </c>
      <c r="C5302" s="102" t="s">
        <v>50</v>
      </c>
    </row>
    <row r="5303" spans="1:3" x14ac:dyDescent="0.25">
      <c r="A5303" s="120">
        <v>44046</v>
      </c>
      <c r="B5303" s="121" t="s">
        <v>50</v>
      </c>
      <c r="C5303" s="102" t="s">
        <v>50</v>
      </c>
    </row>
    <row r="5304" spans="1:3" x14ac:dyDescent="0.25">
      <c r="A5304" s="120">
        <v>44047</v>
      </c>
      <c r="B5304" s="121" t="s">
        <v>50</v>
      </c>
      <c r="C5304" s="102" t="s">
        <v>50</v>
      </c>
    </row>
    <row r="5305" spans="1:3" x14ac:dyDescent="0.25">
      <c r="A5305" s="120">
        <v>44048</v>
      </c>
      <c r="B5305" s="121" t="s">
        <v>50</v>
      </c>
      <c r="C5305" s="102" t="s">
        <v>50</v>
      </c>
    </row>
    <row r="5306" spans="1:3" x14ac:dyDescent="0.25">
      <c r="A5306" s="120">
        <v>44049</v>
      </c>
      <c r="B5306" s="121" t="s">
        <v>50</v>
      </c>
      <c r="C5306" s="102" t="s">
        <v>50</v>
      </c>
    </row>
    <row r="5307" spans="1:3" x14ac:dyDescent="0.25">
      <c r="A5307" s="120">
        <v>44050</v>
      </c>
      <c r="B5307" s="121" t="s">
        <v>50</v>
      </c>
      <c r="C5307" s="102" t="s">
        <v>50</v>
      </c>
    </row>
    <row r="5308" spans="1:3" x14ac:dyDescent="0.25">
      <c r="A5308" s="120">
        <v>44051</v>
      </c>
      <c r="B5308" s="121" t="s">
        <v>50</v>
      </c>
      <c r="C5308" s="102" t="s">
        <v>50</v>
      </c>
    </row>
    <row r="5309" spans="1:3" x14ac:dyDescent="0.25">
      <c r="A5309" s="120">
        <v>44052</v>
      </c>
      <c r="B5309" s="121" t="s">
        <v>50</v>
      </c>
      <c r="C5309" s="102" t="s">
        <v>50</v>
      </c>
    </row>
    <row r="5310" spans="1:3" x14ac:dyDescent="0.25">
      <c r="A5310" s="120">
        <v>44053</v>
      </c>
      <c r="B5310" s="121" t="s">
        <v>50</v>
      </c>
      <c r="C5310" s="102" t="s">
        <v>50</v>
      </c>
    </row>
    <row r="5311" spans="1:3" x14ac:dyDescent="0.25">
      <c r="A5311" s="120">
        <v>44054</v>
      </c>
      <c r="B5311" s="121" t="s">
        <v>50</v>
      </c>
      <c r="C5311" s="102" t="s">
        <v>50</v>
      </c>
    </row>
    <row r="5312" spans="1:3" x14ac:dyDescent="0.25">
      <c r="A5312" s="120">
        <v>44055</v>
      </c>
      <c r="B5312" s="121" t="s">
        <v>50</v>
      </c>
      <c r="C5312" s="102" t="s">
        <v>50</v>
      </c>
    </row>
    <row r="5313" spans="1:3" x14ac:dyDescent="0.25">
      <c r="A5313" s="120">
        <v>44056</v>
      </c>
      <c r="B5313" s="121" t="s">
        <v>50</v>
      </c>
      <c r="C5313" s="102" t="s">
        <v>50</v>
      </c>
    </row>
    <row r="5314" spans="1:3" x14ac:dyDescent="0.25">
      <c r="A5314" s="120">
        <v>44057</v>
      </c>
      <c r="B5314" s="121" t="s">
        <v>50</v>
      </c>
      <c r="C5314" s="102" t="s">
        <v>50</v>
      </c>
    </row>
    <row r="5315" spans="1:3" x14ac:dyDescent="0.25">
      <c r="A5315" s="120">
        <v>44058</v>
      </c>
      <c r="B5315" s="121" t="s">
        <v>50</v>
      </c>
      <c r="C5315" s="102" t="s">
        <v>50</v>
      </c>
    </row>
    <row r="5316" spans="1:3" x14ac:dyDescent="0.25">
      <c r="A5316" s="120">
        <v>44059</v>
      </c>
      <c r="B5316" s="121" t="s">
        <v>50</v>
      </c>
      <c r="C5316" s="102" t="s">
        <v>50</v>
      </c>
    </row>
    <row r="5317" spans="1:3" x14ac:dyDescent="0.25">
      <c r="A5317" s="120">
        <v>44060</v>
      </c>
      <c r="B5317" s="121" t="s">
        <v>50</v>
      </c>
      <c r="C5317" s="102" t="s">
        <v>50</v>
      </c>
    </row>
    <row r="5318" spans="1:3" x14ac:dyDescent="0.25">
      <c r="A5318" s="120">
        <v>44061</v>
      </c>
      <c r="B5318" s="121" t="s">
        <v>50</v>
      </c>
      <c r="C5318" s="102" t="s">
        <v>50</v>
      </c>
    </row>
    <row r="5319" spans="1:3" x14ac:dyDescent="0.25">
      <c r="A5319" s="120">
        <v>44062</v>
      </c>
      <c r="B5319" s="121" t="s">
        <v>50</v>
      </c>
      <c r="C5319" s="102" t="s">
        <v>50</v>
      </c>
    </row>
    <row r="5320" spans="1:3" x14ac:dyDescent="0.25">
      <c r="A5320" s="120">
        <v>44063</v>
      </c>
      <c r="B5320" s="121" t="s">
        <v>50</v>
      </c>
      <c r="C5320" s="102" t="s">
        <v>50</v>
      </c>
    </row>
    <row r="5321" spans="1:3" x14ac:dyDescent="0.25">
      <c r="A5321" s="120">
        <v>44064</v>
      </c>
      <c r="B5321" s="121" t="s">
        <v>50</v>
      </c>
      <c r="C5321" s="102" t="s">
        <v>50</v>
      </c>
    </row>
    <row r="5322" spans="1:3" x14ac:dyDescent="0.25">
      <c r="A5322" s="120">
        <v>44065</v>
      </c>
      <c r="B5322" s="121" t="s">
        <v>50</v>
      </c>
      <c r="C5322" s="102" t="s">
        <v>50</v>
      </c>
    </row>
    <row r="5323" spans="1:3" x14ac:dyDescent="0.25">
      <c r="A5323" s="120">
        <v>44067</v>
      </c>
      <c r="B5323" s="121" t="s">
        <v>50</v>
      </c>
      <c r="C5323" s="102" t="s">
        <v>50</v>
      </c>
    </row>
    <row r="5324" spans="1:3" x14ac:dyDescent="0.25">
      <c r="A5324" s="120">
        <v>44070</v>
      </c>
      <c r="B5324" s="121" t="s">
        <v>50</v>
      </c>
      <c r="C5324" s="102" t="s">
        <v>50</v>
      </c>
    </row>
    <row r="5325" spans="1:3" x14ac:dyDescent="0.25">
      <c r="A5325" s="120">
        <v>44071</v>
      </c>
      <c r="B5325" s="121" t="s">
        <v>50</v>
      </c>
      <c r="C5325" s="102" t="s">
        <v>50</v>
      </c>
    </row>
    <row r="5326" spans="1:3" x14ac:dyDescent="0.25">
      <c r="A5326" s="120">
        <v>44072</v>
      </c>
      <c r="B5326" s="121" t="s">
        <v>50</v>
      </c>
      <c r="C5326" s="102" t="s">
        <v>50</v>
      </c>
    </row>
    <row r="5327" spans="1:3" x14ac:dyDescent="0.25">
      <c r="A5327" s="120">
        <v>44073</v>
      </c>
      <c r="B5327" s="121" t="s">
        <v>50</v>
      </c>
      <c r="C5327" s="102" t="s">
        <v>50</v>
      </c>
    </row>
    <row r="5328" spans="1:3" x14ac:dyDescent="0.25">
      <c r="A5328" s="120">
        <v>44074</v>
      </c>
      <c r="B5328" s="121" t="s">
        <v>50</v>
      </c>
      <c r="C5328" s="102" t="s">
        <v>50</v>
      </c>
    </row>
    <row r="5329" spans="1:3" x14ac:dyDescent="0.25">
      <c r="A5329" s="120">
        <v>44075</v>
      </c>
      <c r="B5329" s="121" t="s">
        <v>50</v>
      </c>
      <c r="C5329" s="102" t="s">
        <v>50</v>
      </c>
    </row>
    <row r="5330" spans="1:3" x14ac:dyDescent="0.25">
      <c r="A5330" s="120">
        <v>44076</v>
      </c>
      <c r="B5330" s="121" t="s">
        <v>50</v>
      </c>
      <c r="C5330" s="102" t="s">
        <v>50</v>
      </c>
    </row>
    <row r="5331" spans="1:3" x14ac:dyDescent="0.25">
      <c r="A5331" s="120">
        <v>44077</v>
      </c>
      <c r="B5331" s="121" t="s">
        <v>50</v>
      </c>
      <c r="C5331" s="102" t="s">
        <v>50</v>
      </c>
    </row>
    <row r="5332" spans="1:3" x14ac:dyDescent="0.25">
      <c r="A5332" s="120">
        <v>44078</v>
      </c>
      <c r="B5332" s="121" t="s">
        <v>50</v>
      </c>
      <c r="C5332" s="102" t="s">
        <v>50</v>
      </c>
    </row>
    <row r="5333" spans="1:3" x14ac:dyDescent="0.25">
      <c r="A5333" s="120">
        <v>44079</v>
      </c>
      <c r="B5333" s="121" t="s">
        <v>50</v>
      </c>
      <c r="C5333" s="102" t="s">
        <v>50</v>
      </c>
    </row>
    <row r="5334" spans="1:3" x14ac:dyDescent="0.25">
      <c r="A5334" s="120">
        <v>44080</v>
      </c>
      <c r="B5334" s="121" t="s">
        <v>50</v>
      </c>
      <c r="C5334" s="102" t="s">
        <v>50</v>
      </c>
    </row>
    <row r="5335" spans="1:3" x14ac:dyDescent="0.25">
      <c r="A5335" s="120">
        <v>44081</v>
      </c>
      <c r="B5335" s="121" t="s">
        <v>50</v>
      </c>
      <c r="C5335" s="102" t="s">
        <v>50</v>
      </c>
    </row>
    <row r="5336" spans="1:3" x14ac:dyDescent="0.25">
      <c r="A5336" s="120">
        <v>44082</v>
      </c>
      <c r="B5336" s="121" t="s">
        <v>50</v>
      </c>
      <c r="C5336" s="102" t="s">
        <v>50</v>
      </c>
    </row>
    <row r="5337" spans="1:3" x14ac:dyDescent="0.25">
      <c r="A5337" s="120">
        <v>44083</v>
      </c>
      <c r="B5337" s="121" t="s">
        <v>50</v>
      </c>
      <c r="C5337" s="102" t="s">
        <v>50</v>
      </c>
    </row>
    <row r="5338" spans="1:3" x14ac:dyDescent="0.25">
      <c r="A5338" s="120">
        <v>44084</v>
      </c>
      <c r="B5338" s="121" t="s">
        <v>50</v>
      </c>
      <c r="C5338" s="102" t="s">
        <v>50</v>
      </c>
    </row>
    <row r="5339" spans="1:3" x14ac:dyDescent="0.25">
      <c r="A5339" s="120">
        <v>44085</v>
      </c>
      <c r="B5339" s="121" t="s">
        <v>50</v>
      </c>
      <c r="C5339" s="102" t="s">
        <v>50</v>
      </c>
    </row>
    <row r="5340" spans="1:3" x14ac:dyDescent="0.25">
      <c r="A5340" s="120">
        <v>44086</v>
      </c>
      <c r="B5340" s="121" t="s">
        <v>50</v>
      </c>
      <c r="C5340" s="102" t="s">
        <v>50</v>
      </c>
    </row>
    <row r="5341" spans="1:3" x14ac:dyDescent="0.25">
      <c r="A5341" s="120">
        <v>44087</v>
      </c>
      <c r="B5341" s="121" t="s">
        <v>50</v>
      </c>
      <c r="C5341" s="102" t="s">
        <v>50</v>
      </c>
    </row>
    <row r="5342" spans="1:3" x14ac:dyDescent="0.25">
      <c r="A5342" s="120">
        <v>44088</v>
      </c>
      <c r="B5342" s="121" t="s">
        <v>50</v>
      </c>
      <c r="C5342" s="102" t="s">
        <v>50</v>
      </c>
    </row>
    <row r="5343" spans="1:3" x14ac:dyDescent="0.25">
      <c r="A5343" s="120">
        <v>44089</v>
      </c>
      <c r="B5343" s="121" t="s">
        <v>50</v>
      </c>
      <c r="C5343" s="102" t="s">
        <v>50</v>
      </c>
    </row>
    <row r="5344" spans="1:3" x14ac:dyDescent="0.25">
      <c r="A5344" s="120">
        <v>44095</v>
      </c>
      <c r="B5344" s="121" t="s">
        <v>50</v>
      </c>
      <c r="C5344" s="102" t="s">
        <v>50</v>
      </c>
    </row>
    <row r="5345" spans="1:3" x14ac:dyDescent="0.25">
      <c r="A5345" s="120">
        <v>44097</v>
      </c>
      <c r="B5345" s="121" t="s">
        <v>50</v>
      </c>
      <c r="C5345" s="102" t="s">
        <v>50</v>
      </c>
    </row>
    <row r="5346" spans="1:3" x14ac:dyDescent="0.25">
      <c r="A5346" s="120">
        <v>44100</v>
      </c>
      <c r="B5346" s="121" t="s">
        <v>50</v>
      </c>
      <c r="C5346" s="102" t="s">
        <v>50</v>
      </c>
    </row>
    <row r="5347" spans="1:3" x14ac:dyDescent="0.25">
      <c r="A5347" s="120">
        <v>44102</v>
      </c>
      <c r="B5347" s="121" t="s">
        <v>50</v>
      </c>
      <c r="C5347" s="102" t="s">
        <v>50</v>
      </c>
    </row>
    <row r="5348" spans="1:3" x14ac:dyDescent="0.25">
      <c r="A5348" s="120">
        <v>44104</v>
      </c>
      <c r="B5348" s="121" t="s">
        <v>50</v>
      </c>
      <c r="C5348" s="102" t="s">
        <v>50</v>
      </c>
    </row>
    <row r="5349" spans="1:3" x14ac:dyDescent="0.25">
      <c r="A5349" s="120">
        <v>44106</v>
      </c>
      <c r="B5349" s="121" t="s">
        <v>50</v>
      </c>
      <c r="C5349" s="102" t="s">
        <v>50</v>
      </c>
    </row>
    <row r="5350" spans="1:3" x14ac:dyDescent="0.25">
      <c r="A5350" s="120">
        <v>44109</v>
      </c>
      <c r="B5350" s="121" t="s">
        <v>50</v>
      </c>
      <c r="C5350" s="102" t="s">
        <v>50</v>
      </c>
    </row>
    <row r="5351" spans="1:3" x14ac:dyDescent="0.25">
      <c r="A5351" s="120">
        <v>44116</v>
      </c>
      <c r="B5351" s="121" t="s">
        <v>50</v>
      </c>
      <c r="C5351" s="102" t="s">
        <v>50</v>
      </c>
    </row>
    <row r="5352" spans="1:3" x14ac:dyDescent="0.25">
      <c r="A5352" s="120">
        <v>44123</v>
      </c>
      <c r="B5352" s="121" t="s">
        <v>50</v>
      </c>
      <c r="C5352" s="102" t="s">
        <v>50</v>
      </c>
    </row>
    <row r="5353" spans="1:3" x14ac:dyDescent="0.25">
      <c r="A5353" s="120">
        <v>44128</v>
      </c>
      <c r="B5353" s="121" t="s">
        <v>50</v>
      </c>
      <c r="C5353" s="102" t="s">
        <v>50</v>
      </c>
    </row>
    <row r="5354" spans="1:3" x14ac:dyDescent="0.25">
      <c r="A5354" s="120">
        <v>44131</v>
      </c>
      <c r="B5354" s="121" t="s">
        <v>50</v>
      </c>
      <c r="C5354" s="102" t="s">
        <v>50</v>
      </c>
    </row>
    <row r="5355" spans="1:3" x14ac:dyDescent="0.25">
      <c r="A5355" s="120">
        <v>44133</v>
      </c>
      <c r="B5355" s="121" t="s">
        <v>50</v>
      </c>
      <c r="C5355" s="102" t="s">
        <v>50</v>
      </c>
    </row>
    <row r="5356" spans="1:3" x14ac:dyDescent="0.25">
      <c r="A5356" s="120">
        <v>44137</v>
      </c>
      <c r="B5356" s="121" t="s">
        <v>50</v>
      </c>
      <c r="C5356" s="102" t="s">
        <v>50</v>
      </c>
    </row>
    <row r="5357" spans="1:3" x14ac:dyDescent="0.25">
      <c r="A5357" s="120">
        <v>44139</v>
      </c>
      <c r="B5357" s="121" t="s">
        <v>50</v>
      </c>
      <c r="C5357" s="102" t="s">
        <v>50</v>
      </c>
    </row>
    <row r="5358" spans="1:3" x14ac:dyDescent="0.25">
      <c r="A5358" s="120">
        <v>44140</v>
      </c>
      <c r="B5358" s="121" t="s">
        <v>50</v>
      </c>
      <c r="C5358" s="102" t="s">
        <v>50</v>
      </c>
    </row>
    <row r="5359" spans="1:3" x14ac:dyDescent="0.25">
      <c r="A5359" s="120">
        <v>44144</v>
      </c>
      <c r="B5359" s="121" t="s">
        <v>50</v>
      </c>
      <c r="C5359" s="102" t="s">
        <v>50</v>
      </c>
    </row>
    <row r="5360" spans="1:3" x14ac:dyDescent="0.25">
      <c r="A5360" s="120">
        <v>44145</v>
      </c>
      <c r="B5360" s="121" t="s">
        <v>50</v>
      </c>
      <c r="C5360" s="102" t="s">
        <v>50</v>
      </c>
    </row>
    <row r="5361" spans="1:3" x14ac:dyDescent="0.25">
      <c r="A5361" s="120">
        <v>44146</v>
      </c>
      <c r="B5361" s="121" t="s">
        <v>50</v>
      </c>
      <c r="C5361" s="102" t="s">
        <v>50</v>
      </c>
    </row>
    <row r="5362" spans="1:3" x14ac:dyDescent="0.25">
      <c r="A5362" s="120">
        <v>44148</v>
      </c>
      <c r="B5362" s="121" t="s">
        <v>50</v>
      </c>
      <c r="C5362" s="102" t="s">
        <v>50</v>
      </c>
    </row>
    <row r="5363" spans="1:3" x14ac:dyDescent="0.25">
      <c r="A5363" s="120">
        <v>44150</v>
      </c>
      <c r="B5363" s="121" t="s">
        <v>50</v>
      </c>
      <c r="C5363" s="102" t="s">
        <v>50</v>
      </c>
    </row>
    <row r="5364" spans="1:3" x14ac:dyDescent="0.25">
      <c r="A5364" s="120">
        <v>44152</v>
      </c>
      <c r="B5364" s="121" t="s">
        <v>50</v>
      </c>
      <c r="C5364" s="102" t="s">
        <v>50</v>
      </c>
    </row>
    <row r="5365" spans="1:3" x14ac:dyDescent="0.25">
      <c r="A5365" s="120">
        <v>44154</v>
      </c>
      <c r="B5365" s="121" t="s">
        <v>50</v>
      </c>
      <c r="C5365" s="102" t="s">
        <v>50</v>
      </c>
    </row>
    <row r="5366" spans="1:3" x14ac:dyDescent="0.25">
      <c r="A5366" s="120">
        <v>44156</v>
      </c>
      <c r="B5366" s="121" t="s">
        <v>50</v>
      </c>
      <c r="C5366" s="102" t="s">
        <v>50</v>
      </c>
    </row>
    <row r="5367" spans="1:3" x14ac:dyDescent="0.25">
      <c r="A5367" s="120">
        <v>44158</v>
      </c>
      <c r="B5367" s="121" t="s">
        <v>50</v>
      </c>
      <c r="C5367" s="102" t="s">
        <v>50</v>
      </c>
    </row>
    <row r="5368" spans="1:3" x14ac:dyDescent="0.25">
      <c r="A5368" s="120">
        <v>44159</v>
      </c>
      <c r="B5368" s="121" t="s">
        <v>50</v>
      </c>
      <c r="C5368" s="102" t="s">
        <v>50</v>
      </c>
    </row>
    <row r="5369" spans="1:3" x14ac:dyDescent="0.25">
      <c r="A5369" s="120">
        <v>44160</v>
      </c>
      <c r="B5369" s="121" t="s">
        <v>50</v>
      </c>
      <c r="C5369" s="102" t="s">
        <v>50</v>
      </c>
    </row>
    <row r="5370" spans="1:3" x14ac:dyDescent="0.25">
      <c r="A5370" s="120">
        <v>44162</v>
      </c>
      <c r="B5370" s="121" t="s">
        <v>50</v>
      </c>
      <c r="C5370" s="102" t="s">
        <v>50</v>
      </c>
    </row>
    <row r="5371" spans="1:3" x14ac:dyDescent="0.25">
      <c r="A5371" s="120">
        <v>44164</v>
      </c>
      <c r="B5371" s="121" t="s">
        <v>50</v>
      </c>
      <c r="C5371" s="102" t="s">
        <v>50</v>
      </c>
    </row>
    <row r="5372" spans="1:3" x14ac:dyDescent="0.25">
      <c r="A5372" s="120">
        <v>44165</v>
      </c>
      <c r="B5372" s="121" t="s">
        <v>50</v>
      </c>
      <c r="C5372" s="102" t="s">
        <v>50</v>
      </c>
    </row>
    <row r="5373" spans="1:3" x14ac:dyDescent="0.25">
      <c r="A5373" s="120">
        <v>44167</v>
      </c>
      <c r="B5373" s="121" t="s">
        <v>50</v>
      </c>
      <c r="C5373" s="102" t="s">
        <v>50</v>
      </c>
    </row>
    <row r="5374" spans="1:3" x14ac:dyDescent="0.25">
      <c r="A5374" s="120">
        <v>44169</v>
      </c>
      <c r="B5374" s="121" t="s">
        <v>50</v>
      </c>
      <c r="C5374" s="102" t="s">
        <v>50</v>
      </c>
    </row>
    <row r="5375" spans="1:3" x14ac:dyDescent="0.25">
      <c r="A5375" s="120">
        <v>44171</v>
      </c>
      <c r="B5375" s="121" t="s">
        <v>50</v>
      </c>
      <c r="C5375" s="102" t="s">
        <v>50</v>
      </c>
    </row>
    <row r="5376" spans="1:3" x14ac:dyDescent="0.25">
      <c r="A5376" s="120">
        <v>44174</v>
      </c>
      <c r="B5376" s="121" t="s">
        <v>50</v>
      </c>
      <c r="C5376" s="102" t="s">
        <v>50</v>
      </c>
    </row>
    <row r="5377" spans="1:3" x14ac:dyDescent="0.25">
      <c r="A5377" s="120">
        <v>44178</v>
      </c>
      <c r="B5377" s="121" t="s">
        <v>50</v>
      </c>
      <c r="C5377" s="102" t="s">
        <v>50</v>
      </c>
    </row>
    <row r="5378" spans="1:3" x14ac:dyDescent="0.25">
      <c r="A5378" s="120">
        <v>44179</v>
      </c>
      <c r="B5378" s="121" t="s">
        <v>50</v>
      </c>
      <c r="C5378" s="102" t="s">
        <v>50</v>
      </c>
    </row>
    <row r="5379" spans="1:3" x14ac:dyDescent="0.25">
      <c r="A5379" s="120">
        <v>43903</v>
      </c>
      <c r="B5379" s="121" t="s">
        <v>27</v>
      </c>
      <c r="C5379" s="102" t="s">
        <v>43</v>
      </c>
    </row>
    <row r="5380" spans="1:3" x14ac:dyDescent="0.25">
      <c r="A5380" s="120">
        <v>43907</v>
      </c>
      <c r="B5380" s="121" t="s">
        <v>27</v>
      </c>
      <c r="C5380" s="102" t="s">
        <v>43</v>
      </c>
    </row>
    <row r="5381" spans="1:3" x14ac:dyDescent="0.25">
      <c r="A5381" s="120">
        <v>43910</v>
      </c>
      <c r="B5381" s="121" t="s">
        <v>27</v>
      </c>
      <c r="C5381" s="102" t="s">
        <v>43</v>
      </c>
    </row>
    <row r="5382" spans="1:3" x14ac:dyDescent="0.25">
      <c r="A5382" s="120">
        <v>43915</v>
      </c>
      <c r="B5382" s="121" t="s">
        <v>27</v>
      </c>
      <c r="C5382" s="102" t="s">
        <v>43</v>
      </c>
    </row>
    <row r="5383" spans="1:3" x14ac:dyDescent="0.25">
      <c r="A5383" s="120">
        <v>43916</v>
      </c>
      <c r="B5383" s="121" t="s">
        <v>27</v>
      </c>
      <c r="C5383" s="102" t="s">
        <v>43</v>
      </c>
    </row>
    <row r="5384" spans="1:3" x14ac:dyDescent="0.25">
      <c r="A5384" s="120">
        <v>43920</v>
      </c>
      <c r="B5384" s="121" t="s">
        <v>27</v>
      </c>
      <c r="C5384" s="102" t="s">
        <v>43</v>
      </c>
    </row>
    <row r="5385" spans="1:3" x14ac:dyDescent="0.25">
      <c r="A5385" s="120">
        <v>43923</v>
      </c>
      <c r="B5385" s="121" t="s">
        <v>27</v>
      </c>
      <c r="C5385" s="102" t="s">
        <v>43</v>
      </c>
    </row>
    <row r="5386" spans="1:3" x14ac:dyDescent="0.25">
      <c r="A5386" s="120">
        <v>43924</v>
      </c>
      <c r="B5386" s="121" t="s">
        <v>27</v>
      </c>
      <c r="C5386" s="102" t="s">
        <v>43</v>
      </c>
    </row>
    <row r="5387" spans="1:3" x14ac:dyDescent="0.25">
      <c r="A5387" s="120">
        <v>43926</v>
      </c>
      <c r="B5387" s="121" t="s">
        <v>27</v>
      </c>
      <c r="C5387" s="102" t="s">
        <v>43</v>
      </c>
    </row>
    <row r="5388" spans="1:3" x14ac:dyDescent="0.25">
      <c r="A5388" s="120">
        <v>43929</v>
      </c>
      <c r="B5388" s="121" t="s">
        <v>27</v>
      </c>
      <c r="C5388" s="102" t="s">
        <v>43</v>
      </c>
    </row>
    <row r="5389" spans="1:3" x14ac:dyDescent="0.25">
      <c r="A5389" s="120">
        <v>43930</v>
      </c>
      <c r="B5389" s="121" t="s">
        <v>27</v>
      </c>
      <c r="C5389" s="102" t="s">
        <v>43</v>
      </c>
    </row>
    <row r="5390" spans="1:3" x14ac:dyDescent="0.25">
      <c r="A5390" s="120">
        <v>43936</v>
      </c>
      <c r="B5390" s="121" t="s">
        <v>27</v>
      </c>
      <c r="C5390" s="102" t="s">
        <v>43</v>
      </c>
    </row>
    <row r="5391" spans="1:3" x14ac:dyDescent="0.25">
      <c r="A5391" s="120">
        <v>43948</v>
      </c>
      <c r="B5391" s="121" t="s">
        <v>27</v>
      </c>
      <c r="C5391" s="102" t="s">
        <v>43</v>
      </c>
    </row>
    <row r="5392" spans="1:3" x14ac:dyDescent="0.25">
      <c r="A5392" s="120">
        <v>43951</v>
      </c>
      <c r="B5392" s="121" t="s">
        <v>27</v>
      </c>
      <c r="C5392" s="102" t="s">
        <v>43</v>
      </c>
    </row>
    <row r="5393" spans="1:3" x14ac:dyDescent="0.25">
      <c r="A5393" s="120">
        <v>43953</v>
      </c>
      <c r="B5393" s="121" t="s">
        <v>27</v>
      </c>
      <c r="C5393" s="102" t="s">
        <v>43</v>
      </c>
    </row>
    <row r="5394" spans="1:3" x14ac:dyDescent="0.25">
      <c r="A5394" s="120">
        <v>43956</v>
      </c>
      <c r="B5394" s="121" t="s">
        <v>27</v>
      </c>
      <c r="C5394" s="102" t="s">
        <v>43</v>
      </c>
    </row>
    <row r="5395" spans="1:3" x14ac:dyDescent="0.25">
      <c r="A5395" s="120">
        <v>43963</v>
      </c>
      <c r="B5395" s="121" t="s">
        <v>27</v>
      </c>
      <c r="C5395" s="102" t="s">
        <v>43</v>
      </c>
    </row>
    <row r="5396" spans="1:3" x14ac:dyDescent="0.25">
      <c r="A5396" s="120">
        <v>43979</v>
      </c>
      <c r="B5396" s="121" t="s">
        <v>27</v>
      </c>
      <c r="C5396" s="102" t="s">
        <v>43</v>
      </c>
    </row>
    <row r="5397" spans="1:3" x14ac:dyDescent="0.25">
      <c r="A5397" s="120">
        <v>43981</v>
      </c>
      <c r="B5397" s="121" t="s">
        <v>27</v>
      </c>
      <c r="C5397" s="102" t="s">
        <v>43</v>
      </c>
    </row>
    <row r="5398" spans="1:3" x14ac:dyDescent="0.25">
      <c r="A5398" s="120">
        <v>43986</v>
      </c>
      <c r="B5398" s="121" t="s">
        <v>27</v>
      </c>
      <c r="C5398" s="102" t="s">
        <v>43</v>
      </c>
    </row>
    <row r="5399" spans="1:3" x14ac:dyDescent="0.25">
      <c r="A5399" s="120">
        <v>43987</v>
      </c>
      <c r="B5399" s="121" t="s">
        <v>27</v>
      </c>
      <c r="C5399" s="102" t="s">
        <v>43</v>
      </c>
    </row>
    <row r="5400" spans="1:3" x14ac:dyDescent="0.25">
      <c r="A5400" s="120">
        <v>43988</v>
      </c>
      <c r="B5400" s="121" t="s">
        <v>27</v>
      </c>
      <c r="C5400" s="102" t="s">
        <v>43</v>
      </c>
    </row>
    <row r="5401" spans="1:3" x14ac:dyDescent="0.25">
      <c r="A5401" s="120">
        <v>43989</v>
      </c>
      <c r="B5401" s="121" t="s">
        <v>27</v>
      </c>
      <c r="C5401" s="102" t="s">
        <v>43</v>
      </c>
    </row>
    <row r="5402" spans="1:3" x14ac:dyDescent="0.25">
      <c r="A5402" s="120">
        <v>43990</v>
      </c>
      <c r="B5402" s="121" t="s">
        <v>27</v>
      </c>
      <c r="C5402" s="102" t="s">
        <v>43</v>
      </c>
    </row>
    <row r="5403" spans="1:3" x14ac:dyDescent="0.25">
      <c r="A5403" s="120">
        <v>43991</v>
      </c>
      <c r="B5403" s="121" t="s">
        <v>27</v>
      </c>
      <c r="C5403" s="102" t="s">
        <v>43</v>
      </c>
    </row>
    <row r="5404" spans="1:3" x14ac:dyDescent="0.25">
      <c r="A5404" s="120">
        <v>43992</v>
      </c>
      <c r="B5404" s="121" t="s">
        <v>27</v>
      </c>
      <c r="C5404" s="102" t="s">
        <v>43</v>
      </c>
    </row>
    <row r="5405" spans="1:3" x14ac:dyDescent="0.25">
      <c r="A5405" s="120">
        <v>43994</v>
      </c>
      <c r="B5405" s="121" t="s">
        <v>27</v>
      </c>
      <c r="C5405" s="102" t="s">
        <v>43</v>
      </c>
    </row>
    <row r="5406" spans="1:3" x14ac:dyDescent="0.25">
      <c r="A5406" s="120">
        <v>43995</v>
      </c>
      <c r="B5406" s="121" t="s">
        <v>27</v>
      </c>
      <c r="C5406" s="102" t="s">
        <v>43</v>
      </c>
    </row>
    <row r="5407" spans="1:3" x14ac:dyDescent="0.25">
      <c r="A5407" s="120">
        <v>43996</v>
      </c>
      <c r="B5407" s="121" t="s">
        <v>27</v>
      </c>
      <c r="C5407" s="102" t="s">
        <v>43</v>
      </c>
    </row>
    <row r="5408" spans="1:3" x14ac:dyDescent="0.25">
      <c r="A5408" s="120">
        <v>43998</v>
      </c>
      <c r="B5408" s="121" t="s">
        <v>27</v>
      </c>
      <c r="C5408" s="102" t="s">
        <v>43</v>
      </c>
    </row>
    <row r="5409" spans="1:3" x14ac:dyDescent="0.25">
      <c r="A5409" s="120">
        <v>43999</v>
      </c>
      <c r="B5409" s="121" t="s">
        <v>27</v>
      </c>
      <c r="C5409" s="102" t="s">
        <v>43</v>
      </c>
    </row>
    <row r="5410" spans="1:3" x14ac:dyDescent="0.25">
      <c r="A5410" s="120">
        <v>44000</v>
      </c>
      <c r="B5410" s="121" t="s">
        <v>27</v>
      </c>
      <c r="C5410" s="102" t="s">
        <v>43</v>
      </c>
    </row>
    <row r="5411" spans="1:3" x14ac:dyDescent="0.25">
      <c r="A5411" s="120">
        <v>44001</v>
      </c>
      <c r="B5411" s="121" t="s">
        <v>27</v>
      </c>
      <c r="C5411" s="102" t="s">
        <v>43</v>
      </c>
    </row>
    <row r="5412" spans="1:3" x14ac:dyDescent="0.25">
      <c r="A5412" s="120">
        <v>44002</v>
      </c>
      <c r="B5412" s="121" t="s">
        <v>27</v>
      </c>
      <c r="C5412" s="102" t="s">
        <v>43</v>
      </c>
    </row>
    <row r="5413" spans="1:3" x14ac:dyDescent="0.25">
      <c r="A5413" s="120">
        <v>44003</v>
      </c>
      <c r="B5413" s="121" t="s">
        <v>27</v>
      </c>
      <c r="C5413" s="102" t="s">
        <v>43</v>
      </c>
    </row>
    <row r="5414" spans="1:3" x14ac:dyDescent="0.25">
      <c r="A5414" s="120">
        <v>44004</v>
      </c>
      <c r="B5414" s="121" t="s">
        <v>27</v>
      </c>
      <c r="C5414" s="102" t="s">
        <v>43</v>
      </c>
    </row>
    <row r="5415" spans="1:3" x14ac:dyDescent="0.25">
      <c r="A5415" s="120">
        <v>44006</v>
      </c>
      <c r="B5415" s="121" t="s">
        <v>27</v>
      </c>
      <c r="C5415" s="102" t="s">
        <v>43</v>
      </c>
    </row>
    <row r="5416" spans="1:3" x14ac:dyDescent="0.25">
      <c r="A5416" s="120">
        <v>44007</v>
      </c>
      <c r="B5416" s="121" t="s">
        <v>27</v>
      </c>
      <c r="C5416" s="102" t="s">
        <v>43</v>
      </c>
    </row>
    <row r="5417" spans="1:3" x14ac:dyDescent="0.25">
      <c r="A5417" s="120">
        <v>44008</v>
      </c>
      <c r="B5417" s="121" t="s">
        <v>27</v>
      </c>
      <c r="C5417" s="102" t="s">
        <v>43</v>
      </c>
    </row>
    <row r="5418" spans="1:3" x14ac:dyDescent="0.25">
      <c r="A5418" s="120">
        <v>44009</v>
      </c>
      <c r="B5418" s="121" t="s">
        <v>27</v>
      </c>
      <c r="C5418" s="102" t="s">
        <v>43</v>
      </c>
    </row>
    <row r="5419" spans="1:3" x14ac:dyDescent="0.25">
      <c r="A5419" s="120">
        <v>44010</v>
      </c>
      <c r="B5419" s="121" t="s">
        <v>27</v>
      </c>
      <c r="C5419" s="102" t="s">
        <v>43</v>
      </c>
    </row>
    <row r="5420" spans="1:3" x14ac:dyDescent="0.25">
      <c r="A5420" s="120">
        <v>44011</v>
      </c>
      <c r="B5420" s="121" t="s">
        <v>27</v>
      </c>
      <c r="C5420" s="102" t="s">
        <v>43</v>
      </c>
    </row>
    <row r="5421" spans="1:3" x14ac:dyDescent="0.25">
      <c r="A5421" s="120">
        <v>44012</v>
      </c>
      <c r="B5421" s="121" t="s">
        <v>27</v>
      </c>
      <c r="C5421" s="102" t="s">
        <v>43</v>
      </c>
    </row>
    <row r="5422" spans="1:3" x14ac:dyDescent="0.25">
      <c r="A5422" s="120">
        <v>44013</v>
      </c>
      <c r="B5422" s="121" t="s">
        <v>27</v>
      </c>
      <c r="C5422" s="102" t="s">
        <v>43</v>
      </c>
    </row>
    <row r="5423" spans="1:3" x14ac:dyDescent="0.25">
      <c r="A5423" s="120">
        <v>44014</v>
      </c>
      <c r="B5423" s="121" t="s">
        <v>27</v>
      </c>
      <c r="C5423" s="102" t="s">
        <v>43</v>
      </c>
    </row>
    <row r="5424" spans="1:3" x14ac:dyDescent="0.25">
      <c r="A5424" s="120">
        <v>44015</v>
      </c>
      <c r="B5424" s="121" t="s">
        <v>27</v>
      </c>
      <c r="C5424" s="102" t="s">
        <v>43</v>
      </c>
    </row>
    <row r="5425" spans="1:3" x14ac:dyDescent="0.25">
      <c r="A5425" s="120">
        <v>44016</v>
      </c>
      <c r="B5425" s="121" t="s">
        <v>27</v>
      </c>
      <c r="C5425" s="102" t="s">
        <v>43</v>
      </c>
    </row>
    <row r="5426" spans="1:3" x14ac:dyDescent="0.25">
      <c r="A5426" s="120">
        <v>44017</v>
      </c>
      <c r="B5426" s="121" t="s">
        <v>27</v>
      </c>
      <c r="C5426" s="102" t="s">
        <v>43</v>
      </c>
    </row>
    <row r="5427" spans="1:3" x14ac:dyDescent="0.25">
      <c r="A5427" s="120">
        <v>44018</v>
      </c>
      <c r="B5427" s="121" t="s">
        <v>27</v>
      </c>
      <c r="C5427" s="102" t="s">
        <v>43</v>
      </c>
    </row>
    <row r="5428" spans="1:3" x14ac:dyDescent="0.25">
      <c r="A5428" s="120">
        <v>44019</v>
      </c>
      <c r="B5428" s="121" t="s">
        <v>27</v>
      </c>
      <c r="C5428" s="102" t="s">
        <v>43</v>
      </c>
    </row>
    <row r="5429" spans="1:3" x14ac:dyDescent="0.25">
      <c r="A5429" s="120">
        <v>44020</v>
      </c>
      <c r="B5429" s="121" t="s">
        <v>27</v>
      </c>
      <c r="C5429" s="102" t="s">
        <v>43</v>
      </c>
    </row>
    <row r="5430" spans="1:3" x14ac:dyDescent="0.25">
      <c r="A5430" s="120">
        <v>44022</v>
      </c>
      <c r="B5430" s="121" t="s">
        <v>27</v>
      </c>
      <c r="C5430" s="102" t="s">
        <v>43</v>
      </c>
    </row>
    <row r="5431" spans="1:3" x14ac:dyDescent="0.25">
      <c r="A5431" s="120">
        <v>44027</v>
      </c>
      <c r="B5431" s="121" t="s">
        <v>27</v>
      </c>
      <c r="C5431" s="102" t="s">
        <v>43</v>
      </c>
    </row>
    <row r="5432" spans="1:3" x14ac:dyDescent="0.25">
      <c r="A5432" s="120">
        <v>44028</v>
      </c>
      <c r="B5432" s="121" t="s">
        <v>27</v>
      </c>
      <c r="C5432" s="102" t="s">
        <v>43</v>
      </c>
    </row>
    <row r="5433" spans="1:3" x14ac:dyDescent="0.25">
      <c r="A5433" s="120">
        <v>44029</v>
      </c>
      <c r="B5433" s="121" t="s">
        <v>27</v>
      </c>
      <c r="C5433" s="102" t="s">
        <v>43</v>
      </c>
    </row>
    <row r="5434" spans="1:3" x14ac:dyDescent="0.25">
      <c r="A5434" s="120">
        <v>44030</v>
      </c>
      <c r="B5434" s="121" t="s">
        <v>27</v>
      </c>
      <c r="C5434" s="102" t="s">
        <v>43</v>
      </c>
    </row>
    <row r="5435" spans="1:3" x14ac:dyDescent="0.25">
      <c r="A5435" s="120">
        <v>44031</v>
      </c>
      <c r="B5435" s="121" t="s">
        <v>27</v>
      </c>
      <c r="C5435" s="102" t="s">
        <v>43</v>
      </c>
    </row>
    <row r="5436" spans="1:3" x14ac:dyDescent="0.25">
      <c r="A5436" s="120">
        <v>44032</v>
      </c>
      <c r="B5436" s="121" t="s">
        <v>27</v>
      </c>
      <c r="C5436" s="102" t="s">
        <v>43</v>
      </c>
    </row>
    <row r="5437" spans="1:3" x14ac:dyDescent="0.25">
      <c r="A5437" s="120">
        <v>44033</v>
      </c>
      <c r="B5437" s="121" t="s">
        <v>27</v>
      </c>
      <c r="C5437" s="102" t="s">
        <v>43</v>
      </c>
    </row>
    <row r="5438" spans="1:3" x14ac:dyDescent="0.25">
      <c r="A5438" s="120">
        <v>44034</v>
      </c>
      <c r="B5438" s="121" t="s">
        <v>27</v>
      </c>
      <c r="C5438" s="102" t="s">
        <v>43</v>
      </c>
    </row>
    <row r="5439" spans="1:3" x14ac:dyDescent="0.25">
      <c r="A5439" s="120">
        <v>44035</v>
      </c>
      <c r="B5439" s="121" t="s">
        <v>27</v>
      </c>
      <c r="C5439" s="102" t="s">
        <v>43</v>
      </c>
    </row>
    <row r="5440" spans="1:3" x14ac:dyDescent="0.25">
      <c r="A5440" s="120">
        <v>44036</v>
      </c>
      <c r="B5440" s="121" t="s">
        <v>27</v>
      </c>
      <c r="C5440" s="102" t="s">
        <v>43</v>
      </c>
    </row>
    <row r="5441" spans="1:3" x14ac:dyDescent="0.25">
      <c r="A5441" s="120">
        <v>44037</v>
      </c>
      <c r="B5441" s="121" t="s">
        <v>27</v>
      </c>
      <c r="C5441" s="102" t="s">
        <v>43</v>
      </c>
    </row>
    <row r="5442" spans="1:3" x14ac:dyDescent="0.25">
      <c r="A5442" s="120">
        <v>44038</v>
      </c>
      <c r="B5442" s="121" t="s">
        <v>27</v>
      </c>
      <c r="C5442" s="102" t="s">
        <v>43</v>
      </c>
    </row>
    <row r="5443" spans="1:3" x14ac:dyDescent="0.25">
      <c r="A5443" s="120">
        <v>44039</v>
      </c>
      <c r="B5443" s="121" t="s">
        <v>27</v>
      </c>
      <c r="C5443" s="102" t="s">
        <v>43</v>
      </c>
    </row>
    <row r="5444" spans="1:3" x14ac:dyDescent="0.25">
      <c r="A5444" s="120">
        <v>44040</v>
      </c>
      <c r="B5444" s="121" t="s">
        <v>27</v>
      </c>
      <c r="C5444" s="102" t="s">
        <v>43</v>
      </c>
    </row>
    <row r="5445" spans="1:3" x14ac:dyDescent="0.25">
      <c r="A5445" s="120">
        <v>44041</v>
      </c>
      <c r="B5445" s="121" t="s">
        <v>27</v>
      </c>
      <c r="C5445" s="102" t="s">
        <v>43</v>
      </c>
    </row>
    <row r="5446" spans="1:3" x14ac:dyDescent="0.25">
      <c r="A5446" s="120">
        <v>44042</v>
      </c>
      <c r="B5446" s="121" t="s">
        <v>27</v>
      </c>
      <c r="C5446" s="102" t="s">
        <v>43</v>
      </c>
    </row>
    <row r="5447" spans="1:3" x14ac:dyDescent="0.25">
      <c r="A5447" s="120">
        <v>44044</v>
      </c>
      <c r="B5447" s="121" t="s">
        <v>27</v>
      </c>
      <c r="C5447" s="102" t="s">
        <v>43</v>
      </c>
    </row>
    <row r="5448" spans="1:3" x14ac:dyDescent="0.25">
      <c r="A5448" s="120">
        <v>44045</v>
      </c>
      <c r="B5448" s="121" t="s">
        <v>27</v>
      </c>
      <c r="C5448" s="102" t="s">
        <v>43</v>
      </c>
    </row>
    <row r="5449" spans="1:3" x14ac:dyDescent="0.25">
      <c r="A5449" s="120">
        <v>44046</v>
      </c>
      <c r="B5449" s="121" t="s">
        <v>27</v>
      </c>
      <c r="C5449" s="102" t="s">
        <v>43</v>
      </c>
    </row>
    <row r="5450" spans="1:3" x14ac:dyDescent="0.25">
      <c r="A5450" s="120">
        <v>44047</v>
      </c>
      <c r="B5450" s="121" t="s">
        <v>27</v>
      </c>
      <c r="C5450" s="102" t="s">
        <v>43</v>
      </c>
    </row>
    <row r="5451" spans="1:3" x14ac:dyDescent="0.25">
      <c r="A5451" s="120">
        <v>44048</v>
      </c>
      <c r="B5451" s="121" t="s">
        <v>27</v>
      </c>
      <c r="C5451" s="102" t="s">
        <v>43</v>
      </c>
    </row>
    <row r="5452" spans="1:3" x14ac:dyDescent="0.25">
      <c r="A5452" s="120">
        <v>44049</v>
      </c>
      <c r="B5452" s="121" t="s">
        <v>27</v>
      </c>
      <c r="C5452" s="102" t="s">
        <v>43</v>
      </c>
    </row>
    <row r="5453" spans="1:3" x14ac:dyDescent="0.25">
      <c r="A5453" s="120">
        <v>44050</v>
      </c>
      <c r="B5453" s="121" t="s">
        <v>27</v>
      </c>
      <c r="C5453" s="102" t="s">
        <v>43</v>
      </c>
    </row>
    <row r="5454" spans="1:3" x14ac:dyDescent="0.25">
      <c r="A5454" s="120">
        <v>44051</v>
      </c>
      <c r="B5454" s="121" t="s">
        <v>27</v>
      </c>
      <c r="C5454" s="102" t="s">
        <v>43</v>
      </c>
    </row>
    <row r="5455" spans="1:3" x14ac:dyDescent="0.25">
      <c r="A5455" s="120">
        <v>44053</v>
      </c>
      <c r="B5455" s="121" t="s">
        <v>27</v>
      </c>
      <c r="C5455" s="102" t="s">
        <v>43</v>
      </c>
    </row>
    <row r="5456" spans="1:3" x14ac:dyDescent="0.25">
      <c r="A5456" s="120">
        <v>44054</v>
      </c>
      <c r="B5456" s="121" t="s">
        <v>27</v>
      </c>
      <c r="C5456" s="102" t="s">
        <v>43</v>
      </c>
    </row>
    <row r="5457" spans="1:3" x14ac:dyDescent="0.25">
      <c r="A5457" s="120">
        <v>44055</v>
      </c>
      <c r="B5457" s="121" t="s">
        <v>27</v>
      </c>
      <c r="C5457" s="102" t="s">
        <v>43</v>
      </c>
    </row>
    <row r="5458" spans="1:3" x14ac:dyDescent="0.25">
      <c r="A5458" s="120">
        <v>44056</v>
      </c>
      <c r="B5458" s="121" t="s">
        <v>27</v>
      </c>
      <c r="C5458" s="102" t="s">
        <v>43</v>
      </c>
    </row>
    <row r="5459" spans="1:3" x14ac:dyDescent="0.25">
      <c r="A5459" s="120">
        <v>44057</v>
      </c>
      <c r="B5459" s="121" t="s">
        <v>27</v>
      </c>
      <c r="C5459" s="102" t="s">
        <v>43</v>
      </c>
    </row>
    <row r="5460" spans="1:3" x14ac:dyDescent="0.25">
      <c r="A5460" s="120">
        <v>44058</v>
      </c>
      <c r="B5460" s="121" t="s">
        <v>27</v>
      </c>
      <c r="C5460" s="102" t="s">
        <v>43</v>
      </c>
    </row>
    <row r="5461" spans="1:3" x14ac:dyDescent="0.25">
      <c r="A5461" s="120">
        <v>44059</v>
      </c>
      <c r="B5461" s="121" t="s">
        <v>27</v>
      </c>
      <c r="C5461" s="102" t="s">
        <v>43</v>
      </c>
    </row>
    <row r="5462" spans="1:3" x14ac:dyDescent="0.25">
      <c r="A5462" s="120">
        <v>44060</v>
      </c>
      <c r="B5462" s="121" t="s">
        <v>27</v>
      </c>
      <c r="C5462" s="102" t="s">
        <v>43</v>
      </c>
    </row>
    <row r="5463" spans="1:3" x14ac:dyDescent="0.25">
      <c r="A5463" s="120">
        <v>44061</v>
      </c>
      <c r="B5463" s="121" t="s">
        <v>27</v>
      </c>
      <c r="C5463" s="102" t="s">
        <v>43</v>
      </c>
    </row>
    <row r="5464" spans="1:3" x14ac:dyDescent="0.25">
      <c r="A5464" s="120">
        <v>44063</v>
      </c>
      <c r="B5464" s="121" t="s">
        <v>27</v>
      </c>
      <c r="C5464" s="102" t="s">
        <v>43</v>
      </c>
    </row>
    <row r="5465" spans="1:3" x14ac:dyDescent="0.25">
      <c r="A5465" s="120">
        <v>44067</v>
      </c>
      <c r="B5465" s="121" t="s">
        <v>27</v>
      </c>
      <c r="C5465" s="102" t="s">
        <v>43</v>
      </c>
    </row>
    <row r="5466" spans="1:3" x14ac:dyDescent="0.25">
      <c r="A5466" s="120">
        <v>44068</v>
      </c>
      <c r="B5466" s="121" t="s">
        <v>27</v>
      </c>
      <c r="C5466" s="102" t="s">
        <v>43</v>
      </c>
    </row>
    <row r="5467" spans="1:3" x14ac:dyDescent="0.25">
      <c r="A5467" s="120">
        <v>44074</v>
      </c>
      <c r="B5467" s="121" t="s">
        <v>27</v>
      </c>
      <c r="C5467" s="102" t="s">
        <v>43</v>
      </c>
    </row>
    <row r="5468" spans="1:3" x14ac:dyDescent="0.25">
      <c r="A5468" s="120">
        <v>44079</v>
      </c>
      <c r="B5468" s="121" t="s">
        <v>27</v>
      </c>
      <c r="C5468" s="102" t="s">
        <v>43</v>
      </c>
    </row>
    <row r="5469" spans="1:3" x14ac:dyDescent="0.25">
      <c r="A5469" s="120">
        <v>44080</v>
      </c>
      <c r="B5469" s="121" t="s">
        <v>27</v>
      </c>
      <c r="C5469" s="102" t="s">
        <v>43</v>
      </c>
    </row>
    <row r="5470" spans="1:3" x14ac:dyDescent="0.25">
      <c r="A5470" s="120">
        <v>44081</v>
      </c>
      <c r="B5470" s="121" t="s">
        <v>27</v>
      </c>
      <c r="C5470" s="102" t="s">
        <v>43</v>
      </c>
    </row>
    <row r="5471" spans="1:3" x14ac:dyDescent="0.25">
      <c r="A5471" s="120">
        <v>44086</v>
      </c>
      <c r="B5471" s="121" t="s">
        <v>27</v>
      </c>
      <c r="C5471" s="102" t="s">
        <v>43</v>
      </c>
    </row>
    <row r="5472" spans="1:3" x14ac:dyDescent="0.25">
      <c r="A5472" s="120">
        <v>44088</v>
      </c>
      <c r="B5472" s="121" t="s">
        <v>27</v>
      </c>
      <c r="C5472" s="102" t="s">
        <v>43</v>
      </c>
    </row>
    <row r="5473" spans="1:3" x14ac:dyDescent="0.25">
      <c r="A5473" s="120">
        <v>44095</v>
      </c>
      <c r="B5473" s="121" t="s">
        <v>27</v>
      </c>
      <c r="C5473" s="102" t="s">
        <v>43</v>
      </c>
    </row>
    <row r="5474" spans="1:3" x14ac:dyDescent="0.25">
      <c r="A5474" s="120">
        <v>44109</v>
      </c>
      <c r="B5474" s="121" t="s">
        <v>27</v>
      </c>
      <c r="C5474" s="102" t="s">
        <v>43</v>
      </c>
    </row>
    <row r="5475" spans="1:3" x14ac:dyDescent="0.25">
      <c r="A5475" s="120">
        <v>44116</v>
      </c>
      <c r="B5475" s="121" t="s">
        <v>27</v>
      </c>
      <c r="C5475" s="102" t="s">
        <v>43</v>
      </c>
    </row>
    <row r="5476" spans="1:3" x14ac:dyDescent="0.25">
      <c r="A5476" s="120">
        <v>44137</v>
      </c>
      <c r="B5476" s="121" t="s">
        <v>27</v>
      </c>
      <c r="C5476" s="102" t="s">
        <v>43</v>
      </c>
    </row>
    <row r="5477" spans="1:3" x14ac:dyDescent="0.25">
      <c r="A5477" s="120">
        <v>44144</v>
      </c>
      <c r="B5477" s="121" t="s">
        <v>27</v>
      </c>
      <c r="C5477" s="102" t="s">
        <v>43</v>
      </c>
    </row>
    <row r="5478" spans="1:3" x14ac:dyDescent="0.25">
      <c r="A5478" s="120">
        <v>44164</v>
      </c>
      <c r="B5478" s="121" t="s">
        <v>27</v>
      </c>
      <c r="C5478" s="102" t="s">
        <v>43</v>
      </c>
    </row>
    <row r="5479" spans="1:3" x14ac:dyDescent="0.25">
      <c r="A5479" s="120">
        <v>44171</v>
      </c>
      <c r="B5479" s="121" t="s">
        <v>27</v>
      </c>
      <c r="C5479" s="102" t="s">
        <v>43</v>
      </c>
    </row>
    <row r="5480" spans="1:3" x14ac:dyDescent="0.25">
      <c r="A5480" s="120">
        <v>44178</v>
      </c>
      <c r="B5480" s="121" t="s">
        <v>27</v>
      </c>
      <c r="C5480" s="102" t="s">
        <v>43</v>
      </c>
    </row>
    <row r="5481" spans="1:3" x14ac:dyDescent="0.25">
      <c r="A5481" s="120">
        <v>43903</v>
      </c>
      <c r="B5481" s="121" t="s">
        <v>51</v>
      </c>
      <c r="C5481" s="102" t="s">
        <v>51</v>
      </c>
    </row>
    <row r="5482" spans="1:3" x14ac:dyDescent="0.25">
      <c r="A5482" s="120">
        <v>43907</v>
      </c>
      <c r="B5482" s="121" t="s">
        <v>51</v>
      </c>
      <c r="C5482" s="102" t="s">
        <v>51</v>
      </c>
    </row>
    <row r="5483" spans="1:3" x14ac:dyDescent="0.25">
      <c r="A5483" s="120">
        <v>43910</v>
      </c>
      <c r="B5483" s="121" t="s">
        <v>51</v>
      </c>
      <c r="C5483" s="102" t="s">
        <v>51</v>
      </c>
    </row>
    <row r="5484" spans="1:3" x14ac:dyDescent="0.25">
      <c r="A5484" s="120">
        <v>43915</v>
      </c>
      <c r="B5484" s="121" t="s">
        <v>51</v>
      </c>
      <c r="C5484" s="102" t="s">
        <v>51</v>
      </c>
    </row>
    <row r="5485" spans="1:3" x14ac:dyDescent="0.25">
      <c r="A5485" s="120">
        <v>43916</v>
      </c>
      <c r="B5485" s="121" t="s">
        <v>51</v>
      </c>
      <c r="C5485" s="102" t="s">
        <v>51</v>
      </c>
    </row>
    <row r="5486" spans="1:3" x14ac:dyDescent="0.25">
      <c r="A5486" s="120">
        <v>43920</v>
      </c>
      <c r="B5486" s="121" t="s">
        <v>51</v>
      </c>
      <c r="C5486" s="102" t="s">
        <v>51</v>
      </c>
    </row>
    <row r="5487" spans="1:3" x14ac:dyDescent="0.25">
      <c r="A5487" s="120">
        <v>43923</v>
      </c>
      <c r="B5487" s="121" t="s">
        <v>51</v>
      </c>
      <c r="C5487" s="102" t="s">
        <v>51</v>
      </c>
    </row>
    <row r="5488" spans="1:3" x14ac:dyDescent="0.25">
      <c r="A5488" s="120">
        <v>43924</v>
      </c>
      <c r="B5488" s="121" t="s">
        <v>51</v>
      </c>
      <c r="C5488" s="102" t="s">
        <v>51</v>
      </c>
    </row>
    <row r="5489" spans="1:3" x14ac:dyDescent="0.25">
      <c r="A5489" s="120">
        <v>43926</v>
      </c>
      <c r="B5489" s="121" t="s">
        <v>51</v>
      </c>
      <c r="C5489" s="102" t="s">
        <v>51</v>
      </c>
    </row>
    <row r="5490" spans="1:3" x14ac:dyDescent="0.25">
      <c r="A5490" s="120">
        <v>43929</v>
      </c>
      <c r="B5490" s="121" t="s">
        <v>51</v>
      </c>
      <c r="C5490" s="102" t="s">
        <v>51</v>
      </c>
    </row>
    <row r="5491" spans="1:3" x14ac:dyDescent="0.25">
      <c r="A5491" s="120">
        <v>43930</v>
      </c>
      <c r="B5491" s="121" t="s">
        <v>51</v>
      </c>
      <c r="C5491" s="102" t="s">
        <v>51</v>
      </c>
    </row>
    <row r="5492" spans="1:3" x14ac:dyDescent="0.25">
      <c r="A5492" s="120">
        <v>43936</v>
      </c>
      <c r="B5492" s="121" t="s">
        <v>51</v>
      </c>
      <c r="C5492" s="102" t="s">
        <v>51</v>
      </c>
    </row>
    <row r="5493" spans="1:3" x14ac:dyDescent="0.25">
      <c r="A5493" s="120">
        <v>43948</v>
      </c>
      <c r="B5493" s="121" t="s">
        <v>51</v>
      </c>
      <c r="C5493" s="102" t="s">
        <v>51</v>
      </c>
    </row>
    <row r="5494" spans="1:3" x14ac:dyDescent="0.25">
      <c r="A5494" s="120">
        <v>43951</v>
      </c>
      <c r="B5494" s="121" t="s">
        <v>51</v>
      </c>
      <c r="C5494" s="102" t="s">
        <v>51</v>
      </c>
    </row>
    <row r="5495" spans="1:3" x14ac:dyDescent="0.25">
      <c r="A5495" s="120">
        <v>43953</v>
      </c>
      <c r="B5495" s="121" t="s">
        <v>51</v>
      </c>
      <c r="C5495" s="102" t="s">
        <v>51</v>
      </c>
    </row>
    <row r="5496" spans="1:3" x14ac:dyDescent="0.25">
      <c r="A5496" s="120">
        <v>43956</v>
      </c>
      <c r="B5496" s="121" t="s">
        <v>51</v>
      </c>
      <c r="C5496" s="102" t="s">
        <v>51</v>
      </c>
    </row>
    <row r="5497" spans="1:3" x14ac:dyDescent="0.25">
      <c r="A5497" s="120">
        <v>43963</v>
      </c>
      <c r="B5497" s="121" t="s">
        <v>51</v>
      </c>
      <c r="C5497" s="102" t="s">
        <v>51</v>
      </c>
    </row>
    <row r="5498" spans="1:3" x14ac:dyDescent="0.25">
      <c r="A5498" s="120">
        <v>43979</v>
      </c>
      <c r="B5498" s="121" t="s">
        <v>51</v>
      </c>
      <c r="C5498" s="102" t="s">
        <v>51</v>
      </c>
    </row>
    <row r="5499" spans="1:3" x14ac:dyDescent="0.25">
      <c r="A5499" s="120">
        <v>43981</v>
      </c>
      <c r="B5499" s="121" t="s">
        <v>51</v>
      </c>
      <c r="C5499" s="102" t="s">
        <v>51</v>
      </c>
    </row>
    <row r="5500" spans="1:3" x14ac:dyDescent="0.25">
      <c r="A5500" s="120">
        <v>43983</v>
      </c>
      <c r="B5500" s="121" t="s">
        <v>51</v>
      </c>
      <c r="C5500" s="102" t="s">
        <v>51</v>
      </c>
    </row>
    <row r="5501" spans="1:3" x14ac:dyDescent="0.25">
      <c r="A5501" s="120">
        <v>43985</v>
      </c>
      <c r="B5501" s="121" t="s">
        <v>51</v>
      </c>
      <c r="C5501" s="102" t="s">
        <v>51</v>
      </c>
    </row>
    <row r="5502" spans="1:3" x14ac:dyDescent="0.25">
      <c r="A5502" s="120">
        <v>43986</v>
      </c>
      <c r="B5502" s="121" t="s">
        <v>51</v>
      </c>
      <c r="C5502" s="102" t="s">
        <v>51</v>
      </c>
    </row>
    <row r="5503" spans="1:3" x14ac:dyDescent="0.25">
      <c r="A5503" s="120">
        <v>43987</v>
      </c>
      <c r="B5503" s="121" t="s">
        <v>51</v>
      </c>
      <c r="C5503" s="102" t="s">
        <v>51</v>
      </c>
    </row>
    <row r="5504" spans="1:3" x14ac:dyDescent="0.25">
      <c r="A5504" s="120">
        <v>43988</v>
      </c>
      <c r="B5504" s="121" t="s">
        <v>51</v>
      </c>
      <c r="C5504" s="102" t="s">
        <v>51</v>
      </c>
    </row>
    <row r="5505" spans="1:3" x14ac:dyDescent="0.25">
      <c r="A5505" s="120">
        <v>43989</v>
      </c>
      <c r="B5505" s="121" t="s">
        <v>51</v>
      </c>
      <c r="C5505" s="102" t="s">
        <v>51</v>
      </c>
    </row>
    <row r="5506" spans="1:3" x14ac:dyDescent="0.25">
      <c r="A5506" s="120">
        <v>43990</v>
      </c>
      <c r="B5506" s="121" t="s">
        <v>51</v>
      </c>
      <c r="C5506" s="102" t="s">
        <v>51</v>
      </c>
    </row>
    <row r="5507" spans="1:3" x14ac:dyDescent="0.25">
      <c r="A5507" s="120">
        <v>43991</v>
      </c>
      <c r="B5507" s="121" t="s">
        <v>51</v>
      </c>
      <c r="C5507" s="102" t="s">
        <v>51</v>
      </c>
    </row>
    <row r="5508" spans="1:3" x14ac:dyDescent="0.25">
      <c r="A5508" s="120">
        <v>43992</v>
      </c>
      <c r="B5508" s="121" t="s">
        <v>51</v>
      </c>
      <c r="C5508" s="102" t="s">
        <v>51</v>
      </c>
    </row>
    <row r="5509" spans="1:3" x14ac:dyDescent="0.25">
      <c r="A5509" s="120">
        <v>43993</v>
      </c>
      <c r="B5509" s="121" t="s">
        <v>51</v>
      </c>
      <c r="C5509" s="102" t="s">
        <v>51</v>
      </c>
    </row>
    <row r="5510" spans="1:3" x14ac:dyDescent="0.25">
      <c r="A5510" s="120">
        <v>43994</v>
      </c>
      <c r="B5510" s="121" t="s">
        <v>51</v>
      </c>
      <c r="C5510" s="102" t="s">
        <v>51</v>
      </c>
    </row>
    <row r="5511" spans="1:3" x14ac:dyDescent="0.25">
      <c r="A5511" s="120">
        <v>43995</v>
      </c>
      <c r="B5511" s="121" t="s">
        <v>51</v>
      </c>
      <c r="C5511" s="102" t="s">
        <v>51</v>
      </c>
    </row>
    <row r="5512" spans="1:3" x14ac:dyDescent="0.25">
      <c r="A5512" s="120">
        <v>43996</v>
      </c>
      <c r="B5512" s="121" t="s">
        <v>51</v>
      </c>
      <c r="C5512" s="102" t="s">
        <v>51</v>
      </c>
    </row>
    <row r="5513" spans="1:3" x14ac:dyDescent="0.25">
      <c r="A5513" s="120">
        <v>43998</v>
      </c>
      <c r="B5513" s="121" t="s">
        <v>51</v>
      </c>
      <c r="C5513" s="102" t="s">
        <v>51</v>
      </c>
    </row>
    <row r="5514" spans="1:3" x14ac:dyDescent="0.25">
      <c r="A5514" s="120">
        <v>43999</v>
      </c>
      <c r="B5514" s="121" t="s">
        <v>51</v>
      </c>
      <c r="C5514" s="102" t="s">
        <v>51</v>
      </c>
    </row>
    <row r="5515" spans="1:3" x14ac:dyDescent="0.25">
      <c r="A5515" s="120">
        <v>44000</v>
      </c>
      <c r="B5515" s="121" t="s">
        <v>51</v>
      </c>
      <c r="C5515" s="102" t="s">
        <v>51</v>
      </c>
    </row>
    <row r="5516" spans="1:3" x14ac:dyDescent="0.25">
      <c r="A5516" s="120">
        <v>44001</v>
      </c>
      <c r="B5516" s="121" t="s">
        <v>51</v>
      </c>
      <c r="C5516" s="102" t="s">
        <v>51</v>
      </c>
    </row>
    <row r="5517" spans="1:3" x14ac:dyDescent="0.25">
      <c r="A5517" s="120">
        <v>44002</v>
      </c>
      <c r="B5517" s="121" t="s">
        <v>51</v>
      </c>
      <c r="C5517" s="102" t="s">
        <v>51</v>
      </c>
    </row>
    <row r="5518" spans="1:3" x14ac:dyDescent="0.25">
      <c r="A5518" s="120">
        <v>44003</v>
      </c>
      <c r="B5518" s="121" t="s">
        <v>51</v>
      </c>
      <c r="C5518" s="102" t="s">
        <v>51</v>
      </c>
    </row>
    <row r="5519" spans="1:3" x14ac:dyDescent="0.25">
      <c r="A5519" s="120">
        <v>44004</v>
      </c>
      <c r="B5519" s="121" t="s">
        <v>51</v>
      </c>
      <c r="C5519" s="102" t="s">
        <v>51</v>
      </c>
    </row>
    <row r="5520" spans="1:3" x14ac:dyDescent="0.25">
      <c r="A5520" s="120">
        <v>44005</v>
      </c>
      <c r="B5520" s="121" t="s">
        <v>51</v>
      </c>
      <c r="C5520" s="102" t="s">
        <v>51</v>
      </c>
    </row>
    <row r="5521" spans="1:3" x14ac:dyDescent="0.25">
      <c r="A5521" s="120">
        <v>44006</v>
      </c>
      <c r="B5521" s="121" t="s">
        <v>51</v>
      </c>
      <c r="C5521" s="102" t="s">
        <v>51</v>
      </c>
    </row>
    <row r="5522" spans="1:3" x14ac:dyDescent="0.25">
      <c r="A5522" s="120">
        <v>44007</v>
      </c>
      <c r="B5522" s="121" t="s">
        <v>51</v>
      </c>
      <c r="C5522" s="102" t="s">
        <v>51</v>
      </c>
    </row>
    <row r="5523" spans="1:3" x14ac:dyDescent="0.25">
      <c r="A5523" s="120">
        <v>44008</v>
      </c>
      <c r="B5523" s="121" t="s">
        <v>51</v>
      </c>
      <c r="C5523" s="102" t="s">
        <v>51</v>
      </c>
    </row>
    <row r="5524" spans="1:3" x14ac:dyDescent="0.25">
      <c r="A5524" s="120">
        <v>44009</v>
      </c>
      <c r="B5524" s="121" t="s">
        <v>51</v>
      </c>
      <c r="C5524" s="102" t="s">
        <v>51</v>
      </c>
    </row>
    <row r="5525" spans="1:3" x14ac:dyDescent="0.25">
      <c r="A5525" s="120">
        <v>44010</v>
      </c>
      <c r="B5525" s="121" t="s">
        <v>51</v>
      </c>
      <c r="C5525" s="102" t="s">
        <v>51</v>
      </c>
    </row>
    <row r="5526" spans="1:3" x14ac:dyDescent="0.25">
      <c r="A5526" s="120">
        <v>44011</v>
      </c>
      <c r="B5526" s="121" t="s">
        <v>51</v>
      </c>
      <c r="C5526" s="102" t="s">
        <v>51</v>
      </c>
    </row>
    <row r="5527" spans="1:3" x14ac:dyDescent="0.25">
      <c r="A5527" s="120">
        <v>44012</v>
      </c>
      <c r="B5527" s="121" t="s">
        <v>51</v>
      </c>
      <c r="C5527" s="102" t="s">
        <v>51</v>
      </c>
    </row>
    <row r="5528" spans="1:3" x14ac:dyDescent="0.25">
      <c r="A5528" s="120">
        <v>44013</v>
      </c>
      <c r="B5528" s="121" t="s">
        <v>51</v>
      </c>
      <c r="C5528" s="102" t="s">
        <v>51</v>
      </c>
    </row>
    <row r="5529" spans="1:3" x14ac:dyDescent="0.25">
      <c r="A5529" s="120">
        <v>44014</v>
      </c>
      <c r="B5529" s="121" t="s">
        <v>51</v>
      </c>
      <c r="C5529" s="102" t="s">
        <v>51</v>
      </c>
    </row>
    <row r="5530" spans="1:3" x14ac:dyDescent="0.25">
      <c r="A5530" s="120">
        <v>44015</v>
      </c>
      <c r="B5530" s="121" t="s">
        <v>51</v>
      </c>
      <c r="C5530" s="102" t="s">
        <v>51</v>
      </c>
    </row>
    <row r="5531" spans="1:3" x14ac:dyDescent="0.25">
      <c r="A5531" s="120">
        <v>44016</v>
      </c>
      <c r="B5531" s="121" t="s">
        <v>51</v>
      </c>
      <c r="C5531" s="102" t="s">
        <v>51</v>
      </c>
    </row>
    <row r="5532" spans="1:3" x14ac:dyDescent="0.25">
      <c r="A5532" s="120">
        <v>44017</v>
      </c>
      <c r="B5532" s="121" t="s">
        <v>51</v>
      </c>
      <c r="C5532" s="102" t="s">
        <v>51</v>
      </c>
    </row>
    <row r="5533" spans="1:3" x14ac:dyDescent="0.25">
      <c r="A5533" s="120">
        <v>44018</v>
      </c>
      <c r="B5533" s="121" t="s">
        <v>51</v>
      </c>
      <c r="C5533" s="102" t="s">
        <v>51</v>
      </c>
    </row>
    <row r="5534" spans="1:3" x14ac:dyDescent="0.25">
      <c r="A5534" s="120">
        <v>44019</v>
      </c>
      <c r="B5534" s="121" t="s">
        <v>51</v>
      </c>
      <c r="C5534" s="102" t="s">
        <v>51</v>
      </c>
    </row>
    <row r="5535" spans="1:3" x14ac:dyDescent="0.25">
      <c r="A5535" s="120">
        <v>44020</v>
      </c>
      <c r="B5535" s="121" t="s">
        <v>51</v>
      </c>
      <c r="C5535" s="102" t="s">
        <v>51</v>
      </c>
    </row>
    <row r="5536" spans="1:3" x14ac:dyDescent="0.25">
      <c r="A5536" s="120">
        <v>44021</v>
      </c>
      <c r="B5536" s="121" t="s">
        <v>51</v>
      </c>
      <c r="C5536" s="102" t="s">
        <v>51</v>
      </c>
    </row>
    <row r="5537" spans="1:3" x14ac:dyDescent="0.25">
      <c r="A5537" s="120">
        <v>44024</v>
      </c>
      <c r="B5537" s="121" t="s">
        <v>51</v>
      </c>
      <c r="C5537" s="102" t="s">
        <v>51</v>
      </c>
    </row>
    <row r="5538" spans="1:3" x14ac:dyDescent="0.25">
      <c r="A5538" s="120">
        <v>44025</v>
      </c>
      <c r="B5538" s="121" t="s">
        <v>51</v>
      </c>
      <c r="C5538" s="102" t="s">
        <v>51</v>
      </c>
    </row>
    <row r="5539" spans="1:3" x14ac:dyDescent="0.25">
      <c r="A5539" s="120">
        <v>44026</v>
      </c>
      <c r="B5539" s="121" t="s">
        <v>51</v>
      </c>
      <c r="C5539" s="102" t="s">
        <v>51</v>
      </c>
    </row>
    <row r="5540" spans="1:3" x14ac:dyDescent="0.25">
      <c r="A5540" s="120">
        <v>44027</v>
      </c>
      <c r="B5540" s="121" t="s">
        <v>51</v>
      </c>
      <c r="C5540" s="102" t="s">
        <v>51</v>
      </c>
    </row>
    <row r="5541" spans="1:3" x14ac:dyDescent="0.25">
      <c r="A5541" s="120">
        <v>44028</v>
      </c>
      <c r="B5541" s="121" t="s">
        <v>51</v>
      </c>
      <c r="C5541" s="102" t="s">
        <v>51</v>
      </c>
    </row>
    <row r="5542" spans="1:3" x14ac:dyDescent="0.25">
      <c r="A5542" s="120">
        <v>44029</v>
      </c>
      <c r="B5542" s="121" t="s">
        <v>51</v>
      </c>
      <c r="C5542" s="102" t="s">
        <v>51</v>
      </c>
    </row>
    <row r="5543" spans="1:3" x14ac:dyDescent="0.25">
      <c r="A5543" s="120">
        <v>44030</v>
      </c>
      <c r="B5543" s="121" t="s">
        <v>51</v>
      </c>
      <c r="C5543" s="102" t="s">
        <v>51</v>
      </c>
    </row>
    <row r="5544" spans="1:3" x14ac:dyDescent="0.25">
      <c r="A5544" s="120">
        <v>44031</v>
      </c>
      <c r="B5544" s="121" t="s">
        <v>51</v>
      </c>
      <c r="C5544" s="102" t="s">
        <v>51</v>
      </c>
    </row>
    <row r="5545" spans="1:3" x14ac:dyDescent="0.25">
      <c r="A5545" s="120">
        <v>44032</v>
      </c>
      <c r="B5545" s="121" t="s">
        <v>51</v>
      </c>
      <c r="C5545" s="102" t="s">
        <v>51</v>
      </c>
    </row>
    <row r="5546" spans="1:3" x14ac:dyDescent="0.25">
      <c r="A5546" s="120">
        <v>44033</v>
      </c>
      <c r="B5546" s="121" t="s">
        <v>51</v>
      </c>
      <c r="C5546" s="102" t="s">
        <v>51</v>
      </c>
    </row>
    <row r="5547" spans="1:3" x14ac:dyDescent="0.25">
      <c r="A5547" s="120">
        <v>44034</v>
      </c>
      <c r="B5547" s="121" t="s">
        <v>51</v>
      </c>
      <c r="C5547" s="102" t="s">
        <v>51</v>
      </c>
    </row>
    <row r="5548" spans="1:3" x14ac:dyDescent="0.25">
      <c r="A5548" s="120">
        <v>44035</v>
      </c>
      <c r="B5548" s="121" t="s">
        <v>51</v>
      </c>
      <c r="C5548" s="102" t="s">
        <v>51</v>
      </c>
    </row>
    <row r="5549" spans="1:3" x14ac:dyDescent="0.25">
      <c r="A5549" s="120">
        <v>44036</v>
      </c>
      <c r="B5549" s="121" t="s">
        <v>51</v>
      </c>
      <c r="C5549" s="102" t="s">
        <v>51</v>
      </c>
    </row>
    <row r="5550" spans="1:3" x14ac:dyDescent="0.25">
      <c r="A5550" s="120">
        <v>44037</v>
      </c>
      <c r="B5550" s="121" t="s">
        <v>51</v>
      </c>
      <c r="C5550" s="102" t="s">
        <v>51</v>
      </c>
    </row>
    <row r="5551" spans="1:3" x14ac:dyDescent="0.25">
      <c r="A5551" s="120">
        <v>44038</v>
      </c>
      <c r="B5551" s="121" t="s">
        <v>51</v>
      </c>
      <c r="C5551" s="102" t="s">
        <v>51</v>
      </c>
    </row>
    <row r="5552" spans="1:3" x14ac:dyDescent="0.25">
      <c r="A5552" s="120">
        <v>44039</v>
      </c>
      <c r="B5552" s="121" t="s">
        <v>51</v>
      </c>
      <c r="C5552" s="102" t="s">
        <v>51</v>
      </c>
    </row>
    <row r="5553" spans="1:3" x14ac:dyDescent="0.25">
      <c r="A5553" s="120">
        <v>44040</v>
      </c>
      <c r="B5553" s="121" t="s">
        <v>51</v>
      </c>
      <c r="C5553" s="102" t="s">
        <v>51</v>
      </c>
    </row>
    <row r="5554" spans="1:3" x14ac:dyDescent="0.25">
      <c r="A5554" s="120">
        <v>44041</v>
      </c>
      <c r="B5554" s="121" t="s">
        <v>51</v>
      </c>
      <c r="C5554" s="102" t="s">
        <v>51</v>
      </c>
    </row>
    <row r="5555" spans="1:3" x14ac:dyDescent="0.25">
      <c r="A5555" s="120">
        <v>44042</v>
      </c>
      <c r="B5555" s="121" t="s">
        <v>51</v>
      </c>
      <c r="C5555" s="102" t="s">
        <v>51</v>
      </c>
    </row>
    <row r="5556" spans="1:3" x14ac:dyDescent="0.25">
      <c r="A5556" s="120">
        <v>44043</v>
      </c>
      <c r="B5556" s="121" t="s">
        <v>51</v>
      </c>
      <c r="C5556" s="102" t="s">
        <v>51</v>
      </c>
    </row>
    <row r="5557" spans="1:3" x14ac:dyDescent="0.25">
      <c r="A5557" s="120">
        <v>44044</v>
      </c>
      <c r="B5557" s="121" t="s">
        <v>51</v>
      </c>
      <c r="C5557" s="102" t="s">
        <v>51</v>
      </c>
    </row>
    <row r="5558" spans="1:3" x14ac:dyDescent="0.25">
      <c r="A5558" s="120">
        <v>44045</v>
      </c>
      <c r="B5558" s="121" t="s">
        <v>51</v>
      </c>
      <c r="C5558" s="102" t="s">
        <v>51</v>
      </c>
    </row>
    <row r="5559" spans="1:3" x14ac:dyDescent="0.25">
      <c r="A5559" s="120">
        <v>44046</v>
      </c>
      <c r="B5559" s="121" t="s">
        <v>51</v>
      </c>
      <c r="C5559" s="102" t="s">
        <v>51</v>
      </c>
    </row>
    <row r="5560" spans="1:3" x14ac:dyDescent="0.25">
      <c r="A5560" s="120">
        <v>44047</v>
      </c>
      <c r="B5560" s="121" t="s">
        <v>51</v>
      </c>
      <c r="C5560" s="102" t="s">
        <v>51</v>
      </c>
    </row>
    <row r="5561" spans="1:3" x14ac:dyDescent="0.25">
      <c r="A5561" s="120">
        <v>44048</v>
      </c>
      <c r="B5561" s="121" t="s">
        <v>51</v>
      </c>
      <c r="C5561" s="102" t="s">
        <v>51</v>
      </c>
    </row>
    <row r="5562" spans="1:3" x14ac:dyDescent="0.25">
      <c r="A5562" s="120">
        <v>44049</v>
      </c>
      <c r="B5562" s="121" t="s">
        <v>51</v>
      </c>
      <c r="C5562" s="102" t="s">
        <v>51</v>
      </c>
    </row>
    <row r="5563" spans="1:3" x14ac:dyDescent="0.25">
      <c r="A5563" s="120">
        <v>44050</v>
      </c>
      <c r="B5563" s="121" t="s">
        <v>51</v>
      </c>
      <c r="C5563" s="102" t="s">
        <v>51</v>
      </c>
    </row>
    <row r="5564" spans="1:3" x14ac:dyDescent="0.25">
      <c r="A5564" s="120">
        <v>44051</v>
      </c>
      <c r="B5564" s="121" t="s">
        <v>51</v>
      </c>
      <c r="C5564" s="102" t="s">
        <v>51</v>
      </c>
    </row>
    <row r="5565" spans="1:3" x14ac:dyDescent="0.25">
      <c r="A5565" s="120">
        <v>44053</v>
      </c>
      <c r="B5565" s="121" t="s">
        <v>51</v>
      </c>
      <c r="C5565" s="102" t="s">
        <v>51</v>
      </c>
    </row>
    <row r="5566" spans="1:3" x14ac:dyDescent="0.25">
      <c r="A5566" s="120">
        <v>44054</v>
      </c>
      <c r="B5566" s="121" t="s">
        <v>51</v>
      </c>
      <c r="C5566" s="102" t="s">
        <v>51</v>
      </c>
    </row>
    <row r="5567" spans="1:3" x14ac:dyDescent="0.25">
      <c r="A5567" s="120">
        <v>44056</v>
      </c>
      <c r="B5567" s="121" t="s">
        <v>51</v>
      </c>
      <c r="C5567" s="102" t="s">
        <v>51</v>
      </c>
    </row>
    <row r="5568" spans="1:3" x14ac:dyDescent="0.25">
      <c r="A5568" s="120">
        <v>44057</v>
      </c>
      <c r="B5568" s="121" t="s">
        <v>51</v>
      </c>
      <c r="C5568" s="102" t="s">
        <v>51</v>
      </c>
    </row>
    <row r="5569" spans="1:3" x14ac:dyDescent="0.25">
      <c r="A5569" s="120">
        <v>44058</v>
      </c>
      <c r="B5569" s="121" t="s">
        <v>51</v>
      </c>
      <c r="C5569" s="102" t="s">
        <v>51</v>
      </c>
    </row>
    <row r="5570" spans="1:3" x14ac:dyDescent="0.25">
      <c r="A5570" s="120">
        <v>44060</v>
      </c>
      <c r="B5570" s="121" t="s">
        <v>51</v>
      </c>
      <c r="C5570" s="102" t="s">
        <v>51</v>
      </c>
    </row>
    <row r="5571" spans="1:3" x14ac:dyDescent="0.25">
      <c r="A5571" s="120">
        <v>44061</v>
      </c>
      <c r="B5571" s="121" t="s">
        <v>51</v>
      </c>
      <c r="C5571" s="102" t="s">
        <v>51</v>
      </c>
    </row>
    <row r="5572" spans="1:3" x14ac:dyDescent="0.25">
      <c r="A5572" s="120">
        <v>44064</v>
      </c>
      <c r="B5572" s="121" t="s">
        <v>51</v>
      </c>
      <c r="C5572" s="102" t="s">
        <v>51</v>
      </c>
    </row>
    <row r="5573" spans="1:3" x14ac:dyDescent="0.25">
      <c r="A5573" s="120">
        <v>44066</v>
      </c>
      <c r="B5573" s="121" t="s">
        <v>51</v>
      </c>
      <c r="C5573" s="102" t="s">
        <v>51</v>
      </c>
    </row>
    <row r="5574" spans="1:3" x14ac:dyDescent="0.25">
      <c r="A5574" s="120">
        <v>44068</v>
      </c>
      <c r="B5574" s="121" t="s">
        <v>51</v>
      </c>
      <c r="C5574" s="102" t="s">
        <v>51</v>
      </c>
    </row>
    <row r="5575" spans="1:3" x14ac:dyDescent="0.25">
      <c r="A5575" s="120">
        <v>44073</v>
      </c>
      <c r="B5575" s="121" t="s">
        <v>51</v>
      </c>
      <c r="C5575" s="102" t="s">
        <v>51</v>
      </c>
    </row>
    <row r="5576" spans="1:3" x14ac:dyDescent="0.25">
      <c r="A5576" s="120">
        <v>44078</v>
      </c>
      <c r="B5576" s="121" t="s">
        <v>51</v>
      </c>
      <c r="C5576" s="102" t="s">
        <v>51</v>
      </c>
    </row>
    <row r="5577" spans="1:3" x14ac:dyDescent="0.25">
      <c r="A5577" s="120">
        <v>44081</v>
      </c>
      <c r="B5577" s="121" t="s">
        <v>51</v>
      </c>
      <c r="C5577" s="102" t="s">
        <v>51</v>
      </c>
    </row>
    <row r="5578" spans="1:3" x14ac:dyDescent="0.25">
      <c r="A5578" s="120">
        <v>44082</v>
      </c>
      <c r="B5578" s="121" t="s">
        <v>51</v>
      </c>
      <c r="C5578" s="102" t="s">
        <v>51</v>
      </c>
    </row>
    <row r="5579" spans="1:3" x14ac:dyDescent="0.25">
      <c r="A5579" s="120">
        <v>44084</v>
      </c>
      <c r="B5579" s="121" t="s">
        <v>51</v>
      </c>
      <c r="C5579" s="102" t="s">
        <v>51</v>
      </c>
    </row>
    <row r="5580" spans="1:3" x14ac:dyDescent="0.25">
      <c r="A5580" s="120">
        <v>44085</v>
      </c>
      <c r="B5580" s="121" t="s">
        <v>51</v>
      </c>
      <c r="C5580" s="102" t="s">
        <v>51</v>
      </c>
    </row>
    <row r="5581" spans="1:3" x14ac:dyDescent="0.25">
      <c r="A5581" s="120">
        <v>44087</v>
      </c>
      <c r="B5581" s="121" t="s">
        <v>51</v>
      </c>
      <c r="C5581" s="102" t="s">
        <v>51</v>
      </c>
    </row>
    <row r="5582" spans="1:3" x14ac:dyDescent="0.25">
      <c r="A5582" s="120">
        <v>44088</v>
      </c>
      <c r="B5582" s="121" t="s">
        <v>51</v>
      </c>
      <c r="C5582" s="102" t="s">
        <v>51</v>
      </c>
    </row>
    <row r="5583" spans="1:3" x14ac:dyDescent="0.25">
      <c r="A5583" s="120">
        <v>44090</v>
      </c>
      <c r="B5583" s="121" t="s">
        <v>51</v>
      </c>
      <c r="C5583" s="102" t="s">
        <v>51</v>
      </c>
    </row>
    <row r="5584" spans="1:3" x14ac:dyDescent="0.25">
      <c r="A5584" s="120">
        <v>44093</v>
      </c>
      <c r="B5584" s="121" t="s">
        <v>51</v>
      </c>
      <c r="C5584" s="102" t="s">
        <v>51</v>
      </c>
    </row>
    <row r="5585" spans="1:3" x14ac:dyDescent="0.25">
      <c r="A5585" s="120">
        <v>44094</v>
      </c>
      <c r="B5585" s="121" t="s">
        <v>51</v>
      </c>
      <c r="C5585" s="102" t="s">
        <v>51</v>
      </c>
    </row>
    <row r="5586" spans="1:3" x14ac:dyDescent="0.25">
      <c r="A5586" s="120">
        <v>44095</v>
      </c>
      <c r="B5586" s="121" t="s">
        <v>51</v>
      </c>
      <c r="C5586" s="102" t="s">
        <v>51</v>
      </c>
    </row>
    <row r="5587" spans="1:3" x14ac:dyDescent="0.25">
      <c r="A5587" s="120">
        <v>44096</v>
      </c>
      <c r="B5587" s="121" t="s">
        <v>51</v>
      </c>
      <c r="C5587" s="102" t="s">
        <v>51</v>
      </c>
    </row>
    <row r="5588" spans="1:3" x14ac:dyDescent="0.25">
      <c r="A5588" s="120">
        <v>44098</v>
      </c>
      <c r="B5588" s="121" t="s">
        <v>51</v>
      </c>
      <c r="C5588" s="102" t="s">
        <v>51</v>
      </c>
    </row>
    <row r="5589" spans="1:3" x14ac:dyDescent="0.25">
      <c r="A5589" s="120">
        <v>44100</v>
      </c>
      <c r="B5589" s="121" t="s">
        <v>51</v>
      </c>
      <c r="C5589" s="102" t="s">
        <v>51</v>
      </c>
    </row>
    <row r="5590" spans="1:3" x14ac:dyDescent="0.25">
      <c r="A5590" s="120">
        <v>44101</v>
      </c>
      <c r="B5590" s="121" t="s">
        <v>51</v>
      </c>
      <c r="C5590" s="102" t="s">
        <v>51</v>
      </c>
    </row>
    <row r="5591" spans="1:3" x14ac:dyDescent="0.25">
      <c r="A5591" s="120">
        <v>44102</v>
      </c>
      <c r="B5591" s="121" t="s">
        <v>51</v>
      </c>
      <c r="C5591" s="102" t="s">
        <v>51</v>
      </c>
    </row>
    <row r="5592" spans="1:3" x14ac:dyDescent="0.25">
      <c r="A5592" s="120">
        <v>44105</v>
      </c>
      <c r="B5592" s="121" t="s">
        <v>51</v>
      </c>
      <c r="C5592" s="102" t="s">
        <v>51</v>
      </c>
    </row>
    <row r="5593" spans="1:3" x14ac:dyDescent="0.25">
      <c r="A5593" s="120">
        <v>44107</v>
      </c>
      <c r="B5593" s="121" t="s">
        <v>51</v>
      </c>
      <c r="C5593" s="102" t="s">
        <v>51</v>
      </c>
    </row>
    <row r="5594" spans="1:3" x14ac:dyDescent="0.25">
      <c r="A5594" s="120">
        <v>44109</v>
      </c>
      <c r="B5594" s="121" t="s">
        <v>51</v>
      </c>
      <c r="C5594" s="102" t="s">
        <v>51</v>
      </c>
    </row>
    <row r="5595" spans="1:3" x14ac:dyDescent="0.25">
      <c r="A5595" s="120">
        <v>44112</v>
      </c>
      <c r="B5595" s="121" t="s">
        <v>51</v>
      </c>
      <c r="C5595" s="102" t="s">
        <v>51</v>
      </c>
    </row>
    <row r="5596" spans="1:3" x14ac:dyDescent="0.25">
      <c r="A5596" s="120">
        <v>44118</v>
      </c>
      <c r="B5596" s="121" t="s">
        <v>51</v>
      </c>
      <c r="C5596" s="102" t="s">
        <v>51</v>
      </c>
    </row>
    <row r="5597" spans="1:3" x14ac:dyDescent="0.25">
      <c r="A5597" s="120">
        <v>44164</v>
      </c>
      <c r="B5597" s="121" t="s">
        <v>51</v>
      </c>
      <c r="C5597" s="102" t="s">
        <v>51</v>
      </c>
    </row>
    <row r="5598" spans="1:3" x14ac:dyDescent="0.25">
      <c r="A5598" s="120">
        <v>44171</v>
      </c>
      <c r="B5598" s="121" t="s">
        <v>51</v>
      </c>
      <c r="C5598" s="102" t="s">
        <v>51</v>
      </c>
    </row>
    <row r="5599" spans="1:3" x14ac:dyDescent="0.25">
      <c r="A5599" s="120">
        <v>44178</v>
      </c>
      <c r="B5599" s="121" t="s">
        <v>51</v>
      </c>
      <c r="C5599" s="102" t="s">
        <v>51</v>
      </c>
    </row>
    <row r="5600" spans="1:3" x14ac:dyDescent="0.25">
      <c r="A5600" s="120">
        <v>43903</v>
      </c>
      <c r="B5600" s="121" t="s">
        <v>10</v>
      </c>
      <c r="C5600" s="102" t="s">
        <v>10</v>
      </c>
    </row>
    <row r="5601" spans="1:3" x14ac:dyDescent="0.25">
      <c r="A5601" s="120">
        <v>43907</v>
      </c>
      <c r="B5601" s="121" t="s">
        <v>10</v>
      </c>
      <c r="C5601" s="102" t="s">
        <v>10</v>
      </c>
    </row>
    <row r="5602" spans="1:3" x14ac:dyDescent="0.25">
      <c r="A5602" s="120">
        <v>43910</v>
      </c>
      <c r="B5602" s="121" t="s">
        <v>10</v>
      </c>
      <c r="C5602" s="102" t="s">
        <v>10</v>
      </c>
    </row>
    <row r="5603" spans="1:3" x14ac:dyDescent="0.25">
      <c r="A5603" s="120">
        <v>43916</v>
      </c>
      <c r="B5603" s="121" t="s">
        <v>10</v>
      </c>
      <c r="C5603" s="102" t="s">
        <v>10</v>
      </c>
    </row>
    <row r="5604" spans="1:3" x14ac:dyDescent="0.25">
      <c r="A5604" s="120">
        <v>43920</v>
      </c>
      <c r="B5604" s="121" t="s">
        <v>10</v>
      </c>
      <c r="C5604" s="102" t="s">
        <v>10</v>
      </c>
    </row>
    <row r="5605" spans="1:3" x14ac:dyDescent="0.25">
      <c r="A5605" s="120">
        <v>43923</v>
      </c>
      <c r="B5605" s="121" t="s">
        <v>10</v>
      </c>
      <c r="C5605" s="102" t="s">
        <v>10</v>
      </c>
    </row>
    <row r="5606" spans="1:3" x14ac:dyDescent="0.25">
      <c r="A5606" s="120">
        <v>43924</v>
      </c>
      <c r="B5606" s="121" t="s">
        <v>10</v>
      </c>
      <c r="C5606" s="102" t="s">
        <v>10</v>
      </c>
    </row>
    <row r="5607" spans="1:3" x14ac:dyDescent="0.25">
      <c r="A5607" s="120">
        <v>43926</v>
      </c>
      <c r="B5607" s="121" t="s">
        <v>10</v>
      </c>
      <c r="C5607" s="102" t="s">
        <v>10</v>
      </c>
    </row>
    <row r="5608" spans="1:3" x14ac:dyDescent="0.25">
      <c r="A5608" s="120">
        <v>43929</v>
      </c>
      <c r="B5608" s="121" t="s">
        <v>10</v>
      </c>
      <c r="C5608" s="102" t="s">
        <v>10</v>
      </c>
    </row>
    <row r="5609" spans="1:3" x14ac:dyDescent="0.25">
      <c r="A5609" s="120">
        <v>43930</v>
      </c>
      <c r="B5609" s="121" t="s">
        <v>10</v>
      </c>
      <c r="C5609" s="102" t="s">
        <v>10</v>
      </c>
    </row>
    <row r="5610" spans="1:3" x14ac:dyDescent="0.25">
      <c r="A5610" s="120">
        <v>43936</v>
      </c>
      <c r="B5610" s="121" t="s">
        <v>10</v>
      </c>
      <c r="C5610" s="102" t="s">
        <v>10</v>
      </c>
    </row>
    <row r="5611" spans="1:3" x14ac:dyDescent="0.25">
      <c r="A5611" s="120">
        <v>43948</v>
      </c>
      <c r="B5611" s="121" t="s">
        <v>10</v>
      </c>
      <c r="C5611" s="102" t="s">
        <v>10</v>
      </c>
    </row>
    <row r="5612" spans="1:3" x14ac:dyDescent="0.25">
      <c r="A5612" s="120">
        <v>43953</v>
      </c>
      <c r="B5612" s="121" t="s">
        <v>10</v>
      </c>
      <c r="C5612" s="102" t="s">
        <v>10</v>
      </c>
    </row>
    <row r="5613" spans="1:3" x14ac:dyDescent="0.25">
      <c r="A5613" s="120">
        <v>43956</v>
      </c>
      <c r="B5613" s="121" t="s">
        <v>10</v>
      </c>
      <c r="C5613" s="102" t="s">
        <v>10</v>
      </c>
    </row>
    <row r="5614" spans="1:3" x14ac:dyDescent="0.25">
      <c r="A5614" s="120">
        <v>43963</v>
      </c>
      <c r="B5614" s="121" t="s">
        <v>10</v>
      </c>
      <c r="C5614" s="102" t="s">
        <v>10</v>
      </c>
    </row>
    <row r="5615" spans="1:3" x14ac:dyDescent="0.25">
      <c r="A5615" s="120">
        <v>43979</v>
      </c>
      <c r="B5615" s="121" t="s">
        <v>10</v>
      </c>
      <c r="C5615" s="102" t="s">
        <v>10</v>
      </c>
    </row>
    <row r="5616" spans="1:3" x14ac:dyDescent="0.25">
      <c r="A5616" s="120">
        <v>43981</v>
      </c>
      <c r="B5616" s="121" t="s">
        <v>10</v>
      </c>
      <c r="C5616" s="102" t="s">
        <v>10</v>
      </c>
    </row>
    <row r="5617" spans="1:3" x14ac:dyDescent="0.25">
      <c r="A5617" s="120">
        <v>43983</v>
      </c>
      <c r="B5617" s="121" t="s">
        <v>10</v>
      </c>
      <c r="C5617" s="102" t="s">
        <v>10</v>
      </c>
    </row>
    <row r="5618" spans="1:3" x14ac:dyDescent="0.25">
      <c r="A5618" s="120">
        <v>43985</v>
      </c>
      <c r="B5618" s="121" t="s">
        <v>10</v>
      </c>
      <c r="C5618" s="102" t="s">
        <v>10</v>
      </c>
    </row>
    <row r="5619" spans="1:3" x14ac:dyDescent="0.25">
      <c r="A5619" s="120">
        <v>43986</v>
      </c>
      <c r="B5619" s="121" t="s">
        <v>10</v>
      </c>
      <c r="C5619" s="102" t="s">
        <v>10</v>
      </c>
    </row>
    <row r="5620" spans="1:3" x14ac:dyDescent="0.25">
      <c r="A5620" s="120">
        <v>43987</v>
      </c>
      <c r="B5620" s="121" t="s">
        <v>10</v>
      </c>
      <c r="C5620" s="102" t="s">
        <v>10</v>
      </c>
    </row>
    <row r="5621" spans="1:3" x14ac:dyDescent="0.25">
      <c r="A5621" s="120">
        <v>43988</v>
      </c>
      <c r="B5621" s="121" t="s">
        <v>10</v>
      </c>
      <c r="C5621" s="102" t="s">
        <v>10</v>
      </c>
    </row>
    <row r="5622" spans="1:3" x14ac:dyDescent="0.25">
      <c r="A5622" s="120">
        <v>43989</v>
      </c>
      <c r="B5622" s="121" t="s">
        <v>10</v>
      </c>
      <c r="C5622" s="102" t="s">
        <v>10</v>
      </c>
    </row>
    <row r="5623" spans="1:3" x14ac:dyDescent="0.25">
      <c r="A5623" s="120">
        <v>43990</v>
      </c>
      <c r="B5623" s="121" t="s">
        <v>10</v>
      </c>
      <c r="C5623" s="102" t="s">
        <v>10</v>
      </c>
    </row>
    <row r="5624" spans="1:3" x14ac:dyDescent="0.25">
      <c r="A5624" s="120">
        <v>43991</v>
      </c>
      <c r="B5624" s="121" t="s">
        <v>10</v>
      </c>
      <c r="C5624" s="102" t="s">
        <v>10</v>
      </c>
    </row>
    <row r="5625" spans="1:3" x14ac:dyDescent="0.25">
      <c r="A5625" s="120">
        <v>43992</v>
      </c>
      <c r="B5625" s="121" t="s">
        <v>10</v>
      </c>
      <c r="C5625" s="102" t="s">
        <v>10</v>
      </c>
    </row>
    <row r="5626" spans="1:3" x14ac:dyDescent="0.25">
      <c r="A5626" s="120">
        <v>43993</v>
      </c>
      <c r="B5626" s="121" t="s">
        <v>10</v>
      </c>
      <c r="C5626" s="102" t="s">
        <v>10</v>
      </c>
    </row>
    <row r="5627" spans="1:3" x14ac:dyDescent="0.25">
      <c r="A5627" s="120">
        <v>43994</v>
      </c>
      <c r="B5627" s="121" t="s">
        <v>10</v>
      </c>
      <c r="C5627" s="102" t="s">
        <v>10</v>
      </c>
    </row>
    <row r="5628" spans="1:3" x14ac:dyDescent="0.25">
      <c r="A5628" s="120">
        <v>43995</v>
      </c>
      <c r="B5628" s="121" t="s">
        <v>10</v>
      </c>
      <c r="C5628" s="102" t="s">
        <v>10</v>
      </c>
    </row>
    <row r="5629" spans="1:3" x14ac:dyDescent="0.25">
      <c r="A5629" s="120">
        <v>43996</v>
      </c>
      <c r="B5629" s="121" t="s">
        <v>10</v>
      </c>
      <c r="C5629" s="102" t="s">
        <v>10</v>
      </c>
    </row>
    <row r="5630" spans="1:3" x14ac:dyDescent="0.25">
      <c r="A5630" s="120">
        <v>43998</v>
      </c>
      <c r="B5630" s="121" t="s">
        <v>10</v>
      </c>
      <c r="C5630" s="102" t="s">
        <v>10</v>
      </c>
    </row>
    <row r="5631" spans="1:3" x14ac:dyDescent="0.25">
      <c r="A5631" s="120">
        <v>43999</v>
      </c>
      <c r="B5631" s="121" t="s">
        <v>10</v>
      </c>
      <c r="C5631" s="102" t="s">
        <v>10</v>
      </c>
    </row>
    <row r="5632" spans="1:3" x14ac:dyDescent="0.25">
      <c r="A5632" s="120">
        <v>44000</v>
      </c>
      <c r="B5632" s="121" t="s">
        <v>10</v>
      </c>
      <c r="C5632" s="102" t="s">
        <v>10</v>
      </c>
    </row>
    <row r="5633" spans="1:3" x14ac:dyDescent="0.25">
      <c r="A5633" s="120">
        <v>44001</v>
      </c>
      <c r="B5633" s="121" t="s">
        <v>10</v>
      </c>
      <c r="C5633" s="102" t="s">
        <v>10</v>
      </c>
    </row>
    <row r="5634" spans="1:3" x14ac:dyDescent="0.25">
      <c r="A5634" s="120">
        <v>44002</v>
      </c>
      <c r="B5634" s="121" t="s">
        <v>10</v>
      </c>
      <c r="C5634" s="102" t="s">
        <v>10</v>
      </c>
    </row>
    <row r="5635" spans="1:3" x14ac:dyDescent="0.25">
      <c r="A5635" s="120">
        <v>44003</v>
      </c>
      <c r="B5635" s="121" t="s">
        <v>10</v>
      </c>
      <c r="C5635" s="102" t="s">
        <v>10</v>
      </c>
    </row>
    <row r="5636" spans="1:3" x14ac:dyDescent="0.25">
      <c r="A5636" s="120">
        <v>44004</v>
      </c>
      <c r="B5636" s="121" t="s">
        <v>10</v>
      </c>
      <c r="C5636" s="102" t="s">
        <v>10</v>
      </c>
    </row>
    <row r="5637" spans="1:3" x14ac:dyDescent="0.25">
      <c r="A5637" s="120">
        <v>44005</v>
      </c>
      <c r="B5637" s="121" t="s">
        <v>10</v>
      </c>
      <c r="C5637" s="102" t="s">
        <v>10</v>
      </c>
    </row>
    <row r="5638" spans="1:3" x14ac:dyDescent="0.25">
      <c r="A5638" s="120">
        <v>44006</v>
      </c>
      <c r="B5638" s="121" t="s">
        <v>10</v>
      </c>
      <c r="C5638" s="102" t="s">
        <v>10</v>
      </c>
    </row>
    <row r="5639" spans="1:3" x14ac:dyDescent="0.25">
      <c r="A5639" s="120">
        <v>44007</v>
      </c>
      <c r="B5639" s="121" t="s">
        <v>10</v>
      </c>
      <c r="C5639" s="102" t="s">
        <v>10</v>
      </c>
    </row>
    <row r="5640" spans="1:3" x14ac:dyDescent="0.25">
      <c r="A5640" s="120">
        <v>44008</v>
      </c>
      <c r="B5640" s="121" t="s">
        <v>10</v>
      </c>
      <c r="C5640" s="102" t="s">
        <v>10</v>
      </c>
    </row>
    <row r="5641" spans="1:3" x14ac:dyDescent="0.25">
      <c r="A5641" s="120">
        <v>44009</v>
      </c>
      <c r="B5641" s="121" t="s">
        <v>10</v>
      </c>
      <c r="C5641" s="102" t="s">
        <v>10</v>
      </c>
    </row>
    <row r="5642" spans="1:3" x14ac:dyDescent="0.25">
      <c r="A5642" s="120">
        <v>44010</v>
      </c>
      <c r="B5642" s="121" t="s">
        <v>10</v>
      </c>
      <c r="C5642" s="102" t="s">
        <v>10</v>
      </c>
    </row>
    <row r="5643" spans="1:3" x14ac:dyDescent="0.25">
      <c r="A5643" s="120">
        <v>44011</v>
      </c>
      <c r="B5643" s="121" t="s">
        <v>10</v>
      </c>
      <c r="C5643" s="102" t="s">
        <v>10</v>
      </c>
    </row>
    <row r="5644" spans="1:3" x14ac:dyDescent="0.25">
      <c r="A5644" s="120">
        <v>44012</v>
      </c>
      <c r="B5644" s="121" t="s">
        <v>10</v>
      </c>
      <c r="C5644" s="102" t="s">
        <v>10</v>
      </c>
    </row>
    <row r="5645" spans="1:3" x14ac:dyDescent="0.25">
      <c r="A5645" s="120">
        <v>44013</v>
      </c>
      <c r="B5645" s="121" t="s">
        <v>10</v>
      </c>
      <c r="C5645" s="102" t="s">
        <v>10</v>
      </c>
    </row>
    <row r="5646" spans="1:3" x14ac:dyDescent="0.25">
      <c r="A5646" s="120">
        <v>44014</v>
      </c>
      <c r="B5646" s="121" t="s">
        <v>10</v>
      </c>
      <c r="C5646" s="102" t="s">
        <v>10</v>
      </c>
    </row>
    <row r="5647" spans="1:3" x14ac:dyDescent="0.25">
      <c r="A5647" s="120">
        <v>44015</v>
      </c>
      <c r="B5647" s="121" t="s">
        <v>10</v>
      </c>
      <c r="C5647" s="102" t="s">
        <v>10</v>
      </c>
    </row>
    <row r="5648" spans="1:3" x14ac:dyDescent="0.25">
      <c r="A5648" s="120">
        <v>44016</v>
      </c>
      <c r="B5648" s="121" t="s">
        <v>10</v>
      </c>
      <c r="C5648" s="102" t="s">
        <v>10</v>
      </c>
    </row>
    <row r="5649" spans="1:3" x14ac:dyDescent="0.25">
      <c r="A5649" s="120">
        <v>44017</v>
      </c>
      <c r="B5649" s="121" t="s">
        <v>10</v>
      </c>
      <c r="C5649" s="102" t="s">
        <v>10</v>
      </c>
    </row>
    <row r="5650" spans="1:3" x14ac:dyDescent="0.25">
      <c r="A5650" s="120">
        <v>44018</v>
      </c>
      <c r="B5650" s="121" t="s">
        <v>10</v>
      </c>
      <c r="C5650" s="102" t="s">
        <v>10</v>
      </c>
    </row>
    <row r="5651" spans="1:3" x14ac:dyDescent="0.25">
      <c r="A5651" s="120">
        <v>44019</v>
      </c>
      <c r="B5651" s="121" t="s">
        <v>10</v>
      </c>
      <c r="C5651" s="102" t="s">
        <v>10</v>
      </c>
    </row>
    <row r="5652" spans="1:3" x14ac:dyDescent="0.25">
      <c r="A5652" s="120">
        <v>44020</v>
      </c>
      <c r="B5652" s="121" t="s">
        <v>10</v>
      </c>
      <c r="C5652" s="102" t="s">
        <v>10</v>
      </c>
    </row>
    <row r="5653" spans="1:3" x14ac:dyDescent="0.25">
      <c r="A5653" s="120">
        <v>44021</v>
      </c>
      <c r="B5653" s="121" t="s">
        <v>10</v>
      </c>
      <c r="C5653" s="102" t="s">
        <v>10</v>
      </c>
    </row>
    <row r="5654" spans="1:3" x14ac:dyDescent="0.25">
      <c r="A5654" s="120">
        <v>44022</v>
      </c>
      <c r="B5654" s="121" t="s">
        <v>10</v>
      </c>
      <c r="C5654" s="102" t="s">
        <v>10</v>
      </c>
    </row>
    <row r="5655" spans="1:3" x14ac:dyDescent="0.25">
      <c r="A5655" s="120">
        <v>44023</v>
      </c>
      <c r="B5655" s="121" t="s">
        <v>10</v>
      </c>
      <c r="C5655" s="102" t="s">
        <v>10</v>
      </c>
    </row>
    <row r="5656" spans="1:3" x14ac:dyDescent="0.25">
      <c r="A5656" s="120">
        <v>44024</v>
      </c>
      <c r="B5656" s="121" t="s">
        <v>10</v>
      </c>
      <c r="C5656" s="102" t="s">
        <v>10</v>
      </c>
    </row>
    <row r="5657" spans="1:3" x14ac:dyDescent="0.25">
      <c r="A5657" s="120">
        <v>44025</v>
      </c>
      <c r="B5657" s="121" t="s">
        <v>10</v>
      </c>
      <c r="C5657" s="102" t="s">
        <v>10</v>
      </c>
    </row>
    <row r="5658" spans="1:3" x14ac:dyDescent="0.25">
      <c r="A5658" s="120">
        <v>44026</v>
      </c>
      <c r="B5658" s="121" t="s">
        <v>10</v>
      </c>
      <c r="C5658" s="102" t="s">
        <v>10</v>
      </c>
    </row>
    <row r="5659" spans="1:3" x14ac:dyDescent="0.25">
      <c r="A5659" s="120">
        <v>44027</v>
      </c>
      <c r="B5659" s="121" t="s">
        <v>10</v>
      </c>
      <c r="C5659" s="102" t="s">
        <v>10</v>
      </c>
    </row>
    <row r="5660" spans="1:3" x14ac:dyDescent="0.25">
      <c r="A5660" s="120">
        <v>44028</v>
      </c>
      <c r="B5660" s="121" t="s">
        <v>10</v>
      </c>
      <c r="C5660" s="102" t="s">
        <v>10</v>
      </c>
    </row>
    <row r="5661" spans="1:3" x14ac:dyDescent="0.25">
      <c r="A5661" s="120">
        <v>44029</v>
      </c>
      <c r="B5661" s="121" t="s">
        <v>10</v>
      </c>
      <c r="C5661" s="102" t="s">
        <v>10</v>
      </c>
    </row>
    <row r="5662" spans="1:3" x14ac:dyDescent="0.25">
      <c r="A5662" s="120">
        <v>44030</v>
      </c>
      <c r="B5662" s="121" t="s">
        <v>10</v>
      </c>
      <c r="C5662" s="102" t="s">
        <v>10</v>
      </c>
    </row>
    <row r="5663" spans="1:3" x14ac:dyDescent="0.25">
      <c r="A5663" s="120">
        <v>44031</v>
      </c>
      <c r="B5663" s="121" t="s">
        <v>10</v>
      </c>
      <c r="C5663" s="102" t="s">
        <v>10</v>
      </c>
    </row>
    <row r="5664" spans="1:3" x14ac:dyDescent="0.25">
      <c r="A5664" s="120">
        <v>44032</v>
      </c>
      <c r="B5664" s="121" t="s">
        <v>10</v>
      </c>
      <c r="C5664" s="102" t="s">
        <v>10</v>
      </c>
    </row>
    <row r="5665" spans="1:3" x14ac:dyDescent="0.25">
      <c r="A5665" s="120">
        <v>44033</v>
      </c>
      <c r="B5665" s="121" t="s">
        <v>10</v>
      </c>
      <c r="C5665" s="102" t="s">
        <v>10</v>
      </c>
    </row>
    <row r="5666" spans="1:3" x14ac:dyDescent="0.25">
      <c r="A5666" s="120">
        <v>44034</v>
      </c>
      <c r="B5666" s="121" t="s">
        <v>10</v>
      </c>
      <c r="C5666" s="102" t="s">
        <v>10</v>
      </c>
    </row>
    <row r="5667" spans="1:3" x14ac:dyDescent="0.25">
      <c r="A5667" s="120">
        <v>44035</v>
      </c>
      <c r="B5667" s="121" t="s">
        <v>10</v>
      </c>
      <c r="C5667" s="102" t="s">
        <v>10</v>
      </c>
    </row>
    <row r="5668" spans="1:3" x14ac:dyDescent="0.25">
      <c r="A5668" s="120">
        <v>44036</v>
      </c>
      <c r="B5668" s="121" t="s">
        <v>10</v>
      </c>
      <c r="C5668" s="102" t="s">
        <v>10</v>
      </c>
    </row>
    <row r="5669" spans="1:3" x14ac:dyDescent="0.25">
      <c r="A5669" s="120">
        <v>44037</v>
      </c>
      <c r="B5669" s="121" t="s">
        <v>10</v>
      </c>
      <c r="C5669" s="102" t="s">
        <v>10</v>
      </c>
    </row>
    <row r="5670" spans="1:3" x14ac:dyDescent="0.25">
      <c r="A5670" s="120">
        <v>44038</v>
      </c>
      <c r="B5670" s="121" t="s">
        <v>10</v>
      </c>
      <c r="C5670" s="102" t="s">
        <v>10</v>
      </c>
    </row>
    <row r="5671" spans="1:3" x14ac:dyDescent="0.25">
      <c r="A5671" s="120">
        <v>44039</v>
      </c>
      <c r="B5671" s="121" t="s">
        <v>10</v>
      </c>
      <c r="C5671" s="102" t="s">
        <v>10</v>
      </c>
    </row>
    <row r="5672" spans="1:3" x14ac:dyDescent="0.25">
      <c r="A5672" s="120">
        <v>44040</v>
      </c>
      <c r="B5672" s="121" t="s">
        <v>10</v>
      </c>
      <c r="C5672" s="102" t="s">
        <v>10</v>
      </c>
    </row>
    <row r="5673" spans="1:3" x14ac:dyDescent="0.25">
      <c r="A5673" s="120">
        <v>44041</v>
      </c>
      <c r="B5673" s="121" t="s">
        <v>10</v>
      </c>
      <c r="C5673" s="102" t="s">
        <v>10</v>
      </c>
    </row>
    <row r="5674" spans="1:3" x14ac:dyDescent="0.25">
      <c r="A5674" s="120">
        <v>44042</v>
      </c>
      <c r="B5674" s="121" t="s">
        <v>10</v>
      </c>
      <c r="C5674" s="102" t="s">
        <v>10</v>
      </c>
    </row>
    <row r="5675" spans="1:3" x14ac:dyDescent="0.25">
      <c r="A5675" s="120">
        <v>44043</v>
      </c>
      <c r="B5675" s="121" t="s">
        <v>10</v>
      </c>
      <c r="C5675" s="102" t="s">
        <v>10</v>
      </c>
    </row>
    <row r="5676" spans="1:3" x14ac:dyDescent="0.25">
      <c r="A5676" s="120">
        <v>44044</v>
      </c>
      <c r="B5676" s="121" t="s">
        <v>10</v>
      </c>
      <c r="C5676" s="102" t="s">
        <v>10</v>
      </c>
    </row>
    <row r="5677" spans="1:3" x14ac:dyDescent="0.25">
      <c r="A5677" s="120">
        <v>44045</v>
      </c>
      <c r="B5677" s="121" t="s">
        <v>10</v>
      </c>
      <c r="C5677" s="102" t="s">
        <v>10</v>
      </c>
    </row>
    <row r="5678" spans="1:3" x14ac:dyDescent="0.25">
      <c r="A5678" s="120">
        <v>44046</v>
      </c>
      <c r="B5678" s="121" t="s">
        <v>10</v>
      </c>
      <c r="C5678" s="102" t="s">
        <v>10</v>
      </c>
    </row>
    <row r="5679" spans="1:3" x14ac:dyDescent="0.25">
      <c r="A5679" s="120">
        <v>44047</v>
      </c>
      <c r="B5679" s="121" t="s">
        <v>10</v>
      </c>
      <c r="C5679" s="102" t="s">
        <v>10</v>
      </c>
    </row>
    <row r="5680" spans="1:3" x14ac:dyDescent="0.25">
      <c r="A5680" s="120">
        <v>44048</v>
      </c>
      <c r="B5680" s="121" t="s">
        <v>10</v>
      </c>
      <c r="C5680" s="102" t="s">
        <v>10</v>
      </c>
    </row>
    <row r="5681" spans="1:3" x14ac:dyDescent="0.25">
      <c r="A5681" s="120">
        <v>44049</v>
      </c>
      <c r="B5681" s="121" t="s">
        <v>10</v>
      </c>
      <c r="C5681" s="102" t="s">
        <v>10</v>
      </c>
    </row>
    <row r="5682" spans="1:3" x14ac:dyDescent="0.25">
      <c r="A5682" s="120">
        <v>44050</v>
      </c>
      <c r="B5682" s="121" t="s">
        <v>10</v>
      </c>
      <c r="C5682" s="102" t="s">
        <v>10</v>
      </c>
    </row>
    <row r="5683" spans="1:3" x14ac:dyDescent="0.25">
      <c r="A5683" s="120">
        <v>44051</v>
      </c>
      <c r="B5683" s="121" t="s">
        <v>10</v>
      </c>
      <c r="C5683" s="102" t="s">
        <v>10</v>
      </c>
    </row>
    <row r="5684" spans="1:3" x14ac:dyDescent="0.25">
      <c r="A5684" s="120">
        <v>44052</v>
      </c>
      <c r="B5684" s="121" t="s">
        <v>10</v>
      </c>
      <c r="C5684" s="102" t="s">
        <v>10</v>
      </c>
    </row>
    <row r="5685" spans="1:3" x14ac:dyDescent="0.25">
      <c r="A5685" s="120">
        <v>44053</v>
      </c>
      <c r="B5685" s="121" t="s">
        <v>10</v>
      </c>
      <c r="C5685" s="102" t="s">
        <v>10</v>
      </c>
    </row>
    <row r="5686" spans="1:3" x14ac:dyDescent="0.25">
      <c r="A5686" s="120">
        <v>44054</v>
      </c>
      <c r="B5686" s="121" t="s">
        <v>10</v>
      </c>
      <c r="C5686" s="102" t="s">
        <v>10</v>
      </c>
    </row>
    <row r="5687" spans="1:3" x14ac:dyDescent="0.25">
      <c r="A5687" s="120">
        <v>44055</v>
      </c>
      <c r="B5687" s="121" t="s">
        <v>10</v>
      </c>
      <c r="C5687" s="102" t="s">
        <v>10</v>
      </c>
    </row>
    <row r="5688" spans="1:3" x14ac:dyDescent="0.25">
      <c r="A5688" s="120">
        <v>44057</v>
      </c>
      <c r="B5688" s="121" t="s">
        <v>10</v>
      </c>
      <c r="C5688" s="102" t="s">
        <v>10</v>
      </c>
    </row>
    <row r="5689" spans="1:3" x14ac:dyDescent="0.25">
      <c r="A5689" s="120">
        <v>44058</v>
      </c>
      <c r="B5689" s="121" t="s">
        <v>10</v>
      </c>
      <c r="C5689" s="102" t="s">
        <v>10</v>
      </c>
    </row>
    <row r="5690" spans="1:3" x14ac:dyDescent="0.25">
      <c r="A5690" s="120">
        <v>44059</v>
      </c>
      <c r="B5690" s="121" t="s">
        <v>10</v>
      </c>
      <c r="C5690" s="102" t="s">
        <v>10</v>
      </c>
    </row>
    <row r="5691" spans="1:3" x14ac:dyDescent="0.25">
      <c r="A5691" s="120">
        <v>44060</v>
      </c>
      <c r="B5691" s="121" t="s">
        <v>10</v>
      </c>
      <c r="C5691" s="102" t="s">
        <v>10</v>
      </c>
    </row>
    <row r="5692" spans="1:3" x14ac:dyDescent="0.25">
      <c r="A5692" s="120">
        <v>44061</v>
      </c>
      <c r="B5692" s="121" t="s">
        <v>10</v>
      </c>
      <c r="C5692" s="102" t="s">
        <v>10</v>
      </c>
    </row>
    <row r="5693" spans="1:3" x14ac:dyDescent="0.25">
      <c r="A5693" s="120">
        <v>44062</v>
      </c>
      <c r="B5693" s="121" t="s">
        <v>10</v>
      </c>
      <c r="C5693" s="102" t="s">
        <v>10</v>
      </c>
    </row>
    <row r="5694" spans="1:3" x14ac:dyDescent="0.25">
      <c r="A5694" s="120">
        <v>44064</v>
      </c>
      <c r="B5694" s="121" t="s">
        <v>10</v>
      </c>
      <c r="C5694" s="102" t="s">
        <v>10</v>
      </c>
    </row>
    <row r="5695" spans="1:3" x14ac:dyDescent="0.25">
      <c r="A5695" s="120">
        <v>44065</v>
      </c>
      <c r="B5695" s="121" t="s">
        <v>10</v>
      </c>
      <c r="C5695" s="102" t="s">
        <v>10</v>
      </c>
    </row>
    <row r="5696" spans="1:3" x14ac:dyDescent="0.25">
      <c r="A5696" s="120">
        <v>44071</v>
      </c>
      <c r="B5696" s="121" t="s">
        <v>10</v>
      </c>
      <c r="C5696" s="102" t="s">
        <v>10</v>
      </c>
    </row>
    <row r="5697" spans="1:3" x14ac:dyDescent="0.25">
      <c r="A5697" s="120">
        <v>44073</v>
      </c>
      <c r="B5697" s="121" t="s">
        <v>10</v>
      </c>
      <c r="C5697" s="102" t="s">
        <v>10</v>
      </c>
    </row>
    <row r="5698" spans="1:3" x14ac:dyDescent="0.25">
      <c r="A5698" s="120">
        <v>44078</v>
      </c>
      <c r="B5698" s="121" t="s">
        <v>10</v>
      </c>
      <c r="C5698" s="102" t="s">
        <v>10</v>
      </c>
    </row>
    <row r="5699" spans="1:3" x14ac:dyDescent="0.25">
      <c r="A5699" s="120">
        <v>44083</v>
      </c>
      <c r="B5699" s="121" t="s">
        <v>10</v>
      </c>
      <c r="C5699" s="102" t="s">
        <v>10</v>
      </c>
    </row>
    <row r="5700" spans="1:3" x14ac:dyDescent="0.25">
      <c r="A5700" s="120">
        <v>44093</v>
      </c>
      <c r="B5700" s="121" t="s">
        <v>10</v>
      </c>
      <c r="C5700" s="102" t="s">
        <v>10</v>
      </c>
    </row>
    <row r="5701" spans="1:3" x14ac:dyDescent="0.25">
      <c r="A5701" s="120">
        <v>44098</v>
      </c>
      <c r="B5701" s="121" t="s">
        <v>10</v>
      </c>
      <c r="C5701" s="102" t="s">
        <v>10</v>
      </c>
    </row>
    <row r="5702" spans="1:3" x14ac:dyDescent="0.25">
      <c r="A5702" s="120">
        <v>44101</v>
      </c>
      <c r="B5702" s="121" t="s">
        <v>10</v>
      </c>
      <c r="C5702" s="102" t="s">
        <v>10</v>
      </c>
    </row>
    <row r="5703" spans="1:3" x14ac:dyDescent="0.25">
      <c r="A5703" s="120">
        <v>44103</v>
      </c>
      <c r="B5703" s="121" t="s">
        <v>10</v>
      </c>
      <c r="C5703" s="102" t="s">
        <v>10</v>
      </c>
    </row>
    <row r="5704" spans="1:3" x14ac:dyDescent="0.25">
      <c r="A5704" s="120">
        <v>44104</v>
      </c>
      <c r="B5704" s="121" t="s">
        <v>10</v>
      </c>
      <c r="C5704" s="102" t="s">
        <v>10</v>
      </c>
    </row>
    <row r="5705" spans="1:3" x14ac:dyDescent="0.25">
      <c r="A5705" s="120">
        <v>44105</v>
      </c>
      <c r="B5705" s="121" t="s">
        <v>10</v>
      </c>
      <c r="C5705" s="102" t="s">
        <v>10</v>
      </c>
    </row>
    <row r="5706" spans="1:3" x14ac:dyDescent="0.25">
      <c r="A5706" s="120">
        <v>44106</v>
      </c>
      <c r="B5706" s="121" t="s">
        <v>10</v>
      </c>
      <c r="C5706" s="102" t="s">
        <v>10</v>
      </c>
    </row>
    <row r="5707" spans="1:3" x14ac:dyDescent="0.25">
      <c r="A5707" s="120">
        <v>44108</v>
      </c>
      <c r="B5707" s="121" t="s">
        <v>10</v>
      </c>
      <c r="C5707" s="102" t="s">
        <v>10</v>
      </c>
    </row>
    <row r="5708" spans="1:3" x14ac:dyDescent="0.25">
      <c r="A5708" s="120">
        <v>44112</v>
      </c>
      <c r="B5708" s="121" t="s">
        <v>10</v>
      </c>
      <c r="C5708" s="102" t="s">
        <v>10</v>
      </c>
    </row>
    <row r="5709" spans="1:3" x14ac:dyDescent="0.25">
      <c r="A5709" s="120">
        <v>44116</v>
      </c>
      <c r="B5709" s="121" t="s">
        <v>10</v>
      </c>
      <c r="C5709" s="102" t="s">
        <v>10</v>
      </c>
    </row>
    <row r="5710" spans="1:3" x14ac:dyDescent="0.25">
      <c r="A5710" s="120">
        <v>44120</v>
      </c>
      <c r="B5710" s="121" t="s">
        <v>10</v>
      </c>
      <c r="C5710" s="102" t="s">
        <v>10</v>
      </c>
    </row>
    <row r="5711" spans="1:3" x14ac:dyDescent="0.25">
      <c r="A5711" s="120">
        <v>44125</v>
      </c>
      <c r="B5711" s="121" t="s">
        <v>10</v>
      </c>
      <c r="C5711" s="102" t="s">
        <v>10</v>
      </c>
    </row>
    <row r="5712" spans="1:3" x14ac:dyDescent="0.25">
      <c r="A5712" s="120">
        <v>44131</v>
      </c>
      <c r="B5712" s="121" t="s">
        <v>10</v>
      </c>
      <c r="C5712" s="102" t="s">
        <v>10</v>
      </c>
    </row>
    <row r="5713" spans="1:3" x14ac:dyDescent="0.25">
      <c r="A5713" s="120">
        <v>44134</v>
      </c>
      <c r="B5713" s="121" t="s">
        <v>10</v>
      </c>
      <c r="C5713" s="102" t="s">
        <v>10</v>
      </c>
    </row>
    <row r="5714" spans="1:3" x14ac:dyDescent="0.25">
      <c r="A5714" s="120">
        <v>44136</v>
      </c>
      <c r="B5714" s="121" t="s">
        <v>10</v>
      </c>
      <c r="C5714" s="102" t="s">
        <v>10</v>
      </c>
    </row>
    <row r="5715" spans="1:3" x14ac:dyDescent="0.25">
      <c r="A5715" s="120">
        <v>44144</v>
      </c>
      <c r="B5715" s="121" t="s">
        <v>10</v>
      </c>
      <c r="C5715" s="102" t="s">
        <v>10</v>
      </c>
    </row>
    <row r="5716" spans="1:3" x14ac:dyDescent="0.25">
      <c r="A5716" s="120">
        <v>44147</v>
      </c>
      <c r="B5716" s="121" t="s">
        <v>10</v>
      </c>
      <c r="C5716" s="102" t="s">
        <v>10</v>
      </c>
    </row>
    <row r="5717" spans="1:3" x14ac:dyDescent="0.25">
      <c r="A5717" s="120">
        <v>44150</v>
      </c>
      <c r="B5717" s="121" t="s">
        <v>10</v>
      </c>
      <c r="C5717" s="102" t="s">
        <v>10</v>
      </c>
    </row>
    <row r="5718" spans="1:3" x14ac:dyDescent="0.25">
      <c r="A5718" s="120">
        <v>44151</v>
      </c>
      <c r="B5718" s="121" t="s">
        <v>10</v>
      </c>
      <c r="C5718" s="102" t="s">
        <v>10</v>
      </c>
    </row>
    <row r="5719" spans="1:3" x14ac:dyDescent="0.25">
      <c r="A5719" s="120">
        <v>44157</v>
      </c>
      <c r="B5719" s="121" t="s">
        <v>10</v>
      </c>
      <c r="C5719" s="102" t="s">
        <v>10</v>
      </c>
    </row>
    <row r="5720" spans="1:3" x14ac:dyDescent="0.25">
      <c r="A5720" s="120">
        <v>44158</v>
      </c>
      <c r="B5720" s="121" t="s">
        <v>10</v>
      </c>
      <c r="C5720" s="102" t="s">
        <v>10</v>
      </c>
    </row>
    <row r="5721" spans="1:3" x14ac:dyDescent="0.25">
      <c r="A5721" s="120">
        <v>44162</v>
      </c>
      <c r="B5721" s="121" t="s">
        <v>10</v>
      </c>
      <c r="C5721" s="102" t="s">
        <v>10</v>
      </c>
    </row>
    <row r="5722" spans="1:3" x14ac:dyDescent="0.25">
      <c r="A5722" s="120">
        <v>44164</v>
      </c>
      <c r="B5722" s="121" t="s">
        <v>10</v>
      </c>
      <c r="C5722" s="102" t="s">
        <v>10</v>
      </c>
    </row>
    <row r="5723" spans="1:3" x14ac:dyDescent="0.25">
      <c r="A5723" s="120">
        <v>44168</v>
      </c>
      <c r="B5723" s="121" t="s">
        <v>10</v>
      </c>
      <c r="C5723" s="102" t="s">
        <v>10</v>
      </c>
    </row>
    <row r="5724" spans="1:3" x14ac:dyDescent="0.25">
      <c r="A5724" s="120">
        <v>44171</v>
      </c>
      <c r="B5724" s="121" t="s">
        <v>10</v>
      </c>
      <c r="C5724" s="102" t="s">
        <v>10</v>
      </c>
    </row>
    <row r="5725" spans="1:3" x14ac:dyDescent="0.25">
      <c r="A5725" s="120">
        <v>44172</v>
      </c>
      <c r="B5725" s="121" t="s">
        <v>10</v>
      </c>
      <c r="C5725" s="102" t="s">
        <v>10</v>
      </c>
    </row>
    <row r="5726" spans="1:3" x14ac:dyDescent="0.25">
      <c r="A5726" s="120">
        <v>44178</v>
      </c>
      <c r="B5726" s="121" t="s">
        <v>10</v>
      </c>
      <c r="C5726" s="102" t="s">
        <v>10</v>
      </c>
    </row>
  </sheetData>
  <autoFilter ref="A1:G191" xr:uid="{00000000-0009-0000-0000-000010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0" customWidth="1"/>
    <col min="2" max="2" width="23.140625" style="20" customWidth="1"/>
    <col min="3" max="3" width="18" style="20" customWidth="1"/>
    <col min="4" max="4" width="17.42578125" style="20" customWidth="1"/>
    <col min="5" max="5" width="25.140625" style="20" customWidth="1"/>
    <col min="6" max="6" width="24.140625" style="20" customWidth="1"/>
    <col min="7" max="7" width="16" style="20" customWidth="1"/>
    <col min="8" max="8" width="61.7109375" style="20" customWidth="1"/>
    <col min="9" max="16384" width="11.42578125" style="20"/>
  </cols>
  <sheetData>
    <row r="1" spans="1:8" ht="27" x14ac:dyDescent="0.25">
      <c r="A1" s="66" t="s">
        <v>383</v>
      </c>
      <c r="B1" s="66" t="s">
        <v>384</v>
      </c>
      <c r="C1" s="66" t="s">
        <v>385</v>
      </c>
      <c r="D1" s="66" t="s">
        <v>386</v>
      </c>
      <c r="E1" s="66" t="s">
        <v>387</v>
      </c>
      <c r="F1" s="66" t="s">
        <v>388</v>
      </c>
      <c r="G1" s="66" t="s">
        <v>389</v>
      </c>
      <c r="H1" s="66" t="s">
        <v>390</v>
      </c>
    </row>
    <row r="2" spans="1:8" ht="27.75" x14ac:dyDescent="0.25">
      <c r="A2" s="67" t="s">
        <v>391</v>
      </c>
      <c r="B2" s="54" t="s">
        <v>392</v>
      </c>
      <c r="C2" s="67" t="s">
        <v>393</v>
      </c>
      <c r="D2" s="67" t="s">
        <v>13</v>
      </c>
      <c r="E2" s="67" t="s">
        <v>394</v>
      </c>
      <c r="F2" s="67" t="s">
        <v>395</v>
      </c>
      <c r="G2" s="67" t="s">
        <v>396</v>
      </c>
      <c r="H2" s="67" t="s">
        <v>397</v>
      </c>
    </row>
    <row r="3" spans="1:8" x14ac:dyDescent="0.25">
      <c r="A3" s="67" t="s">
        <v>398</v>
      </c>
      <c r="B3" s="54" t="s">
        <v>399</v>
      </c>
      <c r="C3" s="67" t="s">
        <v>400</v>
      </c>
      <c r="D3" s="67" t="s">
        <v>401</v>
      </c>
      <c r="E3" s="67" t="s">
        <v>402</v>
      </c>
      <c r="F3" s="67" t="s">
        <v>403</v>
      </c>
      <c r="G3" s="67" t="s">
        <v>396</v>
      </c>
      <c r="H3" s="67" t="s">
        <v>404</v>
      </c>
    </row>
    <row r="4" spans="1:8" x14ac:dyDescent="0.25">
      <c r="A4" s="67" t="s">
        <v>405</v>
      </c>
      <c r="B4" s="54" t="s">
        <v>406</v>
      </c>
      <c r="C4" s="67" t="s">
        <v>407</v>
      </c>
      <c r="D4" s="67" t="s">
        <v>408</v>
      </c>
      <c r="E4" s="67" t="s">
        <v>409</v>
      </c>
      <c r="F4" s="67">
        <v>3434224200</v>
      </c>
      <c r="G4" s="67" t="s">
        <v>396</v>
      </c>
      <c r="H4" s="67" t="s">
        <v>410</v>
      </c>
    </row>
    <row r="5" spans="1:8" ht="41.25" x14ac:dyDescent="0.25">
      <c r="A5" s="67" t="s">
        <v>411</v>
      </c>
      <c r="B5" s="54" t="s">
        <v>412</v>
      </c>
      <c r="C5" s="67" t="s">
        <v>413</v>
      </c>
      <c r="D5" s="67" t="s">
        <v>401</v>
      </c>
      <c r="E5" s="67" t="s">
        <v>414</v>
      </c>
      <c r="F5" s="67" t="s">
        <v>415</v>
      </c>
      <c r="G5" s="67" t="s">
        <v>396</v>
      </c>
      <c r="H5" s="67" t="s">
        <v>416</v>
      </c>
    </row>
    <row r="6" spans="1:8" ht="27.75" x14ac:dyDescent="0.25">
      <c r="A6" s="67" t="s">
        <v>417</v>
      </c>
      <c r="B6" s="54" t="s">
        <v>418</v>
      </c>
      <c r="C6" s="67" t="s">
        <v>419</v>
      </c>
      <c r="D6" s="67" t="s">
        <v>20</v>
      </c>
      <c r="E6" s="67" t="s">
        <v>420</v>
      </c>
      <c r="F6" s="67">
        <v>45824927</v>
      </c>
      <c r="G6" s="67" t="s">
        <v>421</v>
      </c>
      <c r="H6" s="67" t="s">
        <v>422</v>
      </c>
    </row>
    <row r="7" spans="1:8" ht="27.75" x14ac:dyDescent="0.25">
      <c r="A7" s="67" t="s">
        <v>423</v>
      </c>
      <c r="B7" s="54" t="s">
        <v>424</v>
      </c>
      <c r="C7" s="67" t="s">
        <v>425</v>
      </c>
      <c r="D7" s="67" t="s">
        <v>27</v>
      </c>
      <c r="E7" s="67" t="s">
        <v>426</v>
      </c>
      <c r="F7" s="67"/>
      <c r="G7" s="67" t="s">
        <v>396</v>
      </c>
      <c r="H7" s="67" t="s">
        <v>427</v>
      </c>
    </row>
    <row r="8" spans="1:8" ht="27.75" x14ac:dyDescent="0.25">
      <c r="A8" s="67" t="s">
        <v>428</v>
      </c>
      <c r="B8" s="54" t="s">
        <v>429</v>
      </c>
      <c r="C8" s="67" t="s">
        <v>430</v>
      </c>
      <c r="D8" s="67" t="s">
        <v>408</v>
      </c>
      <c r="E8" s="67" t="s">
        <v>431</v>
      </c>
      <c r="F8" s="67">
        <v>3434220072</v>
      </c>
      <c r="G8" s="67" t="s">
        <v>396</v>
      </c>
      <c r="H8" s="67" t="s">
        <v>432</v>
      </c>
    </row>
    <row r="9" spans="1:8" ht="41.25" x14ac:dyDescent="0.25">
      <c r="A9" s="67" t="s">
        <v>433</v>
      </c>
      <c r="B9" s="54" t="s">
        <v>434</v>
      </c>
      <c r="C9" s="67" t="s">
        <v>435</v>
      </c>
      <c r="D9" s="67" t="s">
        <v>408</v>
      </c>
      <c r="E9" s="67"/>
      <c r="F9" s="67"/>
      <c r="G9" s="67" t="s">
        <v>396</v>
      </c>
      <c r="H9" s="67" t="s">
        <v>436</v>
      </c>
    </row>
    <row r="10" spans="1:8" x14ac:dyDescent="0.25">
      <c r="A10" s="67" t="s">
        <v>437</v>
      </c>
      <c r="B10" s="54" t="s">
        <v>438</v>
      </c>
      <c r="C10" s="67" t="s">
        <v>439</v>
      </c>
      <c r="D10" s="67" t="s">
        <v>408</v>
      </c>
      <c r="E10" s="67"/>
      <c r="F10" s="67"/>
      <c r="G10" s="67" t="s">
        <v>396</v>
      </c>
      <c r="H10" s="67" t="s">
        <v>440</v>
      </c>
    </row>
    <row r="11" spans="1:8" ht="41.25" x14ac:dyDescent="0.25">
      <c r="A11" s="67" t="s">
        <v>441</v>
      </c>
      <c r="B11" s="54" t="s">
        <v>442</v>
      </c>
      <c r="C11" s="67" t="s">
        <v>443</v>
      </c>
      <c r="D11" s="67" t="s">
        <v>7</v>
      </c>
      <c r="E11" s="67" t="s">
        <v>444</v>
      </c>
      <c r="F11" s="67" t="s">
        <v>445</v>
      </c>
      <c r="G11" s="67" t="s">
        <v>396</v>
      </c>
      <c r="H11" s="67" t="s">
        <v>446</v>
      </c>
    </row>
    <row r="12" spans="1:8" x14ac:dyDescent="0.25">
      <c r="A12" s="67" t="s">
        <v>447</v>
      </c>
      <c r="B12" s="54" t="s">
        <v>448</v>
      </c>
      <c r="C12" s="67" t="s">
        <v>449</v>
      </c>
      <c r="D12" s="67" t="s">
        <v>401</v>
      </c>
      <c r="E12" s="67" t="s">
        <v>450</v>
      </c>
      <c r="F12" s="67" t="s">
        <v>451</v>
      </c>
      <c r="G12" s="67" t="s">
        <v>396</v>
      </c>
      <c r="H12" s="67" t="s">
        <v>452</v>
      </c>
    </row>
    <row r="13" spans="1:8" ht="41.25" x14ac:dyDescent="0.25">
      <c r="A13" s="67" t="s">
        <v>453</v>
      </c>
      <c r="B13" s="54" t="s">
        <v>454</v>
      </c>
      <c r="C13" s="67" t="s">
        <v>455</v>
      </c>
      <c r="D13" s="67" t="s">
        <v>408</v>
      </c>
      <c r="E13" s="67"/>
      <c r="F13" s="67">
        <v>4206244</v>
      </c>
      <c r="G13" s="67" t="s">
        <v>396</v>
      </c>
      <c r="H13" s="67" t="s">
        <v>456</v>
      </c>
    </row>
    <row r="14" spans="1:8" ht="27.75" x14ac:dyDescent="0.25">
      <c r="A14" s="67" t="s">
        <v>457</v>
      </c>
      <c r="B14" s="54" t="s">
        <v>458</v>
      </c>
      <c r="C14" s="67" t="s">
        <v>459</v>
      </c>
      <c r="D14" s="67" t="s">
        <v>401</v>
      </c>
      <c r="E14" s="67"/>
      <c r="F14" s="67"/>
      <c r="G14" s="67" t="s">
        <v>421</v>
      </c>
      <c r="H14" s="67">
        <v>2001</v>
      </c>
    </row>
    <row r="15" spans="1:8" ht="27.75" x14ac:dyDescent="0.25">
      <c r="A15" s="67" t="s">
        <v>460</v>
      </c>
      <c r="B15" s="54" t="s">
        <v>461</v>
      </c>
      <c r="C15" s="67" t="s">
        <v>462</v>
      </c>
      <c r="D15" s="67" t="s">
        <v>27</v>
      </c>
      <c r="E15" s="67"/>
      <c r="F15" s="67">
        <v>3442443902</v>
      </c>
      <c r="G15" s="67" t="s">
        <v>396</v>
      </c>
      <c r="H15" s="67" t="s">
        <v>463</v>
      </c>
    </row>
    <row r="16" spans="1:8" ht="27.75" x14ac:dyDescent="0.25">
      <c r="A16" s="67" t="s">
        <v>464</v>
      </c>
      <c r="B16" s="54" t="s">
        <v>465</v>
      </c>
      <c r="C16" s="67" t="s">
        <v>466</v>
      </c>
      <c r="D16" s="67" t="s">
        <v>408</v>
      </c>
      <c r="E16" s="67"/>
      <c r="F16" s="67"/>
      <c r="G16" s="67" t="s">
        <v>421</v>
      </c>
      <c r="H16" s="67" t="s">
        <v>467</v>
      </c>
    </row>
    <row r="17" spans="1:8" x14ac:dyDescent="0.25">
      <c r="A17" s="67" t="s">
        <v>468</v>
      </c>
      <c r="B17" s="54" t="s">
        <v>469</v>
      </c>
      <c r="C17" s="67" t="s">
        <v>470</v>
      </c>
      <c r="D17" s="67" t="s">
        <v>408</v>
      </c>
      <c r="E17" s="67"/>
      <c r="F17" s="67">
        <v>225072</v>
      </c>
      <c r="G17" s="67" t="s">
        <v>396</v>
      </c>
      <c r="H17" s="67">
        <v>1981</v>
      </c>
    </row>
    <row r="18" spans="1:8" x14ac:dyDescent="0.25">
      <c r="A18" s="67" t="s">
        <v>471</v>
      </c>
      <c r="B18" s="54" t="s">
        <v>472</v>
      </c>
      <c r="C18" s="67" t="s">
        <v>473</v>
      </c>
      <c r="D18" s="67" t="s">
        <v>401</v>
      </c>
      <c r="E18" s="67"/>
      <c r="F18" s="67"/>
      <c r="G18" s="67" t="s">
        <v>396</v>
      </c>
      <c r="H18" s="67">
        <v>1980</v>
      </c>
    </row>
    <row r="19" spans="1:8" x14ac:dyDescent="0.25">
      <c r="A19" s="67" t="s">
        <v>474</v>
      </c>
      <c r="B19" s="54" t="s">
        <v>475</v>
      </c>
      <c r="C19" s="67" t="s">
        <v>476</v>
      </c>
      <c r="D19" s="67" t="s">
        <v>401</v>
      </c>
      <c r="E19" s="67" t="s">
        <v>477</v>
      </c>
      <c r="F19" s="67" t="s">
        <v>478</v>
      </c>
      <c r="G19" s="67" t="s">
        <v>396</v>
      </c>
      <c r="H19" s="67" t="s">
        <v>479</v>
      </c>
    </row>
    <row r="20" spans="1:8" ht="27.75" x14ac:dyDescent="0.25">
      <c r="A20" s="67" t="s">
        <v>480</v>
      </c>
      <c r="B20" s="54" t="s">
        <v>481</v>
      </c>
      <c r="C20" s="67" t="s">
        <v>482</v>
      </c>
      <c r="D20" s="67" t="s">
        <v>401</v>
      </c>
      <c r="E20" s="67" t="s">
        <v>483</v>
      </c>
      <c r="F20" s="67" t="s">
        <v>484</v>
      </c>
      <c r="G20" s="67" t="s">
        <v>396</v>
      </c>
      <c r="H20" s="67" t="s">
        <v>485</v>
      </c>
    </row>
    <row r="21" spans="1:8" x14ac:dyDescent="0.25">
      <c r="A21" s="67" t="s">
        <v>486</v>
      </c>
      <c r="B21" s="54" t="s">
        <v>487</v>
      </c>
      <c r="C21" s="67" t="s">
        <v>488</v>
      </c>
      <c r="D21" s="67" t="s">
        <v>401</v>
      </c>
      <c r="E21" s="67"/>
      <c r="F21" s="67"/>
      <c r="G21" s="67" t="s">
        <v>396</v>
      </c>
      <c r="H21" s="67">
        <v>2008</v>
      </c>
    </row>
    <row r="22" spans="1:8" ht="27.75" x14ac:dyDescent="0.25">
      <c r="A22" s="67" t="s">
        <v>489</v>
      </c>
      <c r="B22" s="54" t="s">
        <v>490</v>
      </c>
      <c r="C22" s="67" t="s">
        <v>491</v>
      </c>
      <c r="D22" s="67" t="s">
        <v>401</v>
      </c>
      <c r="E22" s="67" t="s">
        <v>492</v>
      </c>
      <c r="F22" s="67" t="s">
        <v>493</v>
      </c>
      <c r="G22" s="67" t="s">
        <v>396</v>
      </c>
      <c r="H22" s="67" t="s">
        <v>494</v>
      </c>
    </row>
    <row r="23" spans="1:8" ht="41.25" x14ac:dyDescent="0.25">
      <c r="A23" s="67" t="s">
        <v>495</v>
      </c>
      <c r="B23" s="54" t="s">
        <v>496</v>
      </c>
      <c r="C23" s="67" t="s">
        <v>497</v>
      </c>
      <c r="D23" s="67" t="s">
        <v>13</v>
      </c>
      <c r="E23" s="67" t="s">
        <v>498</v>
      </c>
      <c r="F23" s="67">
        <v>4200200</v>
      </c>
      <c r="G23" s="67" t="s">
        <v>396</v>
      </c>
      <c r="H23" s="67" t="s">
        <v>499</v>
      </c>
    </row>
    <row r="24" spans="1:8" ht="41.25" x14ac:dyDescent="0.25">
      <c r="A24" s="67" t="s">
        <v>500</v>
      </c>
      <c r="B24" s="54" t="s">
        <v>501</v>
      </c>
      <c r="C24" s="67" t="s">
        <v>502</v>
      </c>
      <c r="D24" s="67" t="s">
        <v>408</v>
      </c>
      <c r="E24" s="67" t="s">
        <v>503</v>
      </c>
      <c r="F24" s="67">
        <v>4234545</v>
      </c>
      <c r="G24" s="67" t="s">
        <v>396</v>
      </c>
      <c r="H24" s="67" t="s">
        <v>504</v>
      </c>
    </row>
    <row r="25" spans="1:8" ht="41.25" x14ac:dyDescent="0.25">
      <c r="A25" s="67" t="s">
        <v>505</v>
      </c>
      <c r="B25" s="54" t="s">
        <v>506</v>
      </c>
      <c r="C25" s="67" t="s">
        <v>507</v>
      </c>
      <c r="D25" s="67" t="s">
        <v>408</v>
      </c>
      <c r="E25" s="67" t="s">
        <v>508</v>
      </c>
      <c r="F25" s="67">
        <v>4234545</v>
      </c>
      <c r="G25" s="67" t="s">
        <v>396</v>
      </c>
      <c r="H25" s="67" t="s">
        <v>509</v>
      </c>
    </row>
    <row r="26" spans="1:8" x14ac:dyDescent="0.25">
      <c r="A26" s="67" t="s">
        <v>510</v>
      </c>
      <c r="B26" s="54" t="s">
        <v>511</v>
      </c>
      <c r="C26" s="67" t="s">
        <v>512</v>
      </c>
      <c r="D26" s="67" t="s">
        <v>27</v>
      </c>
      <c r="E26" s="67" t="s">
        <v>513</v>
      </c>
      <c r="F26" s="67" t="s">
        <v>514</v>
      </c>
      <c r="G26" s="67" t="s">
        <v>396</v>
      </c>
      <c r="H26" s="67" t="s">
        <v>515</v>
      </c>
    </row>
    <row r="27" spans="1:8" ht="27.75" x14ac:dyDescent="0.25">
      <c r="A27" s="67" t="s">
        <v>516</v>
      </c>
      <c r="B27" s="54" t="s">
        <v>517</v>
      </c>
      <c r="C27" s="67" t="s">
        <v>518</v>
      </c>
      <c r="D27" s="67" t="s">
        <v>13</v>
      </c>
      <c r="E27" s="67" t="s">
        <v>498</v>
      </c>
      <c r="F27" s="67">
        <v>4200220</v>
      </c>
      <c r="G27" s="67" t="s">
        <v>396</v>
      </c>
      <c r="H27" s="67" t="s">
        <v>519</v>
      </c>
    </row>
    <row r="28" spans="1:8" x14ac:dyDescent="0.25">
      <c r="A28" s="67" t="s">
        <v>520</v>
      </c>
      <c r="B28" s="54" t="s">
        <v>521</v>
      </c>
      <c r="C28" s="67" t="s">
        <v>522</v>
      </c>
      <c r="D28" s="67" t="s">
        <v>27</v>
      </c>
      <c r="E28" s="67" t="s">
        <v>523</v>
      </c>
      <c r="F28" s="67" t="s">
        <v>524</v>
      </c>
      <c r="G28" s="67" t="s">
        <v>396</v>
      </c>
      <c r="H28" s="67" t="s">
        <v>525</v>
      </c>
    </row>
    <row r="29" spans="1:8" ht="27.75" x14ac:dyDescent="0.25">
      <c r="A29" s="67" t="s">
        <v>526</v>
      </c>
      <c r="B29" s="54" t="s">
        <v>527</v>
      </c>
      <c r="C29" s="67" t="s">
        <v>528</v>
      </c>
      <c r="D29" s="67" t="s">
        <v>408</v>
      </c>
      <c r="E29" s="67" t="s">
        <v>529</v>
      </c>
      <c r="F29" s="67">
        <v>4231354</v>
      </c>
      <c r="G29" s="67" t="s">
        <v>396</v>
      </c>
      <c r="H29" s="67" t="s">
        <v>494</v>
      </c>
    </row>
    <row r="30" spans="1:8" ht="27.75" x14ac:dyDescent="0.25">
      <c r="A30" s="67" t="s">
        <v>530</v>
      </c>
      <c r="B30" s="54" t="s">
        <v>531</v>
      </c>
      <c r="C30" s="67" t="s">
        <v>532</v>
      </c>
      <c r="D30" s="67" t="s">
        <v>533</v>
      </c>
      <c r="E30" s="67" t="s">
        <v>534</v>
      </c>
      <c r="F30" s="67">
        <v>3456420673</v>
      </c>
      <c r="G30" s="67" t="s">
        <v>396</v>
      </c>
      <c r="H30" s="67" t="s">
        <v>535</v>
      </c>
    </row>
    <row r="31" spans="1:8" ht="27.75" x14ac:dyDescent="0.25">
      <c r="A31" s="67" t="s">
        <v>536</v>
      </c>
      <c r="B31" s="54" t="s">
        <v>537</v>
      </c>
      <c r="C31" s="67" t="s">
        <v>538</v>
      </c>
      <c r="D31" s="67" t="s">
        <v>7</v>
      </c>
      <c r="E31" s="67" t="s">
        <v>539</v>
      </c>
      <c r="F31" s="67">
        <v>344415531077</v>
      </c>
      <c r="G31" s="67" t="s">
        <v>396</v>
      </c>
      <c r="H31" s="67" t="s">
        <v>494</v>
      </c>
    </row>
    <row r="32" spans="1:8" x14ac:dyDescent="0.25">
      <c r="A32" s="67" t="s">
        <v>540</v>
      </c>
      <c r="B32" s="54" t="s">
        <v>541</v>
      </c>
      <c r="C32" s="67" t="s">
        <v>542</v>
      </c>
      <c r="D32" s="67" t="s">
        <v>27</v>
      </c>
      <c r="E32" s="67"/>
      <c r="F32" s="67"/>
      <c r="G32" s="67" t="s">
        <v>396</v>
      </c>
      <c r="H32" s="67">
        <v>2002</v>
      </c>
    </row>
    <row r="33" spans="1:8" x14ac:dyDescent="0.25">
      <c r="A33" s="67" t="s">
        <v>543</v>
      </c>
      <c r="B33" s="54" t="s">
        <v>544</v>
      </c>
      <c r="C33" s="67" t="s">
        <v>545</v>
      </c>
      <c r="D33" s="67" t="s">
        <v>27</v>
      </c>
      <c r="E33" s="67" t="s">
        <v>523</v>
      </c>
      <c r="F33" s="67" t="s">
        <v>546</v>
      </c>
      <c r="G33" s="67" t="s">
        <v>396</v>
      </c>
      <c r="H33" s="67" t="s">
        <v>547</v>
      </c>
    </row>
    <row r="34" spans="1:8" ht="27.75" x14ac:dyDescent="0.25">
      <c r="A34" s="67" t="s">
        <v>548</v>
      </c>
      <c r="B34" s="54" t="s">
        <v>549</v>
      </c>
      <c r="C34" s="67" t="s">
        <v>550</v>
      </c>
      <c r="D34" s="67" t="s">
        <v>408</v>
      </c>
      <c r="E34" s="67" t="s">
        <v>551</v>
      </c>
      <c r="F34" s="67">
        <v>4420400</v>
      </c>
      <c r="G34" s="67" t="s">
        <v>396</v>
      </c>
      <c r="H34" s="67" t="s">
        <v>552</v>
      </c>
    </row>
    <row r="35" spans="1:8" x14ac:dyDescent="0.25">
      <c r="A35" s="67" t="s">
        <v>553</v>
      </c>
      <c r="B35" s="54" t="s">
        <v>554</v>
      </c>
      <c r="C35" s="67" t="s">
        <v>555</v>
      </c>
      <c r="D35" s="67" t="s">
        <v>14</v>
      </c>
      <c r="E35" s="67" t="s">
        <v>556</v>
      </c>
      <c r="F35" s="67" t="s">
        <v>557</v>
      </c>
      <c r="G35" s="67" t="s">
        <v>396</v>
      </c>
      <c r="H35" s="67" t="s">
        <v>558</v>
      </c>
    </row>
    <row r="36" spans="1:8" ht="27.75" x14ac:dyDescent="0.25">
      <c r="A36" s="67" t="s">
        <v>559</v>
      </c>
      <c r="B36" s="54" t="s">
        <v>560</v>
      </c>
      <c r="C36" s="67" t="s">
        <v>561</v>
      </c>
      <c r="D36" s="67" t="s">
        <v>13</v>
      </c>
      <c r="E36" s="67" t="s">
        <v>498</v>
      </c>
      <c r="F36" s="67">
        <v>4200220</v>
      </c>
      <c r="G36" s="67" t="s">
        <v>396</v>
      </c>
      <c r="H36" s="67" t="s">
        <v>562</v>
      </c>
    </row>
    <row r="37" spans="1:8" ht="27.75" x14ac:dyDescent="0.25">
      <c r="A37" s="67" t="s">
        <v>563</v>
      </c>
      <c r="B37" s="54" t="s">
        <v>564</v>
      </c>
      <c r="C37" s="67" t="s">
        <v>565</v>
      </c>
      <c r="D37" s="67" t="s">
        <v>27</v>
      </c>
      <c r="E37" s="67" t="s">
        <v>566</v>
      </c>
      <c r="F37" s="67"/>
      <c r="G37" s="67" t="s">
        <v>396</v>
      </c>
      <c r="H37" s="67" t="s">
        <v>567</v>
      </c>
    </row>
    <row r="38" spans="1:8" x14ac:dyDescent="0.25">
      <c r="A38" s="67" t="s">
        <v>568</v>
      </c>
      <c r="B38" s="54" t="s">
        <v>569</v>
      </c>
      <c r="C38" s="67" t="s">
        <v>570</v>
      </c>
      <c r="D38" s="67" t="s">
        <v>401</v>
      </c>
      <c r="E38" s="67" t="s">
        <v>571</v>
      </c>
      <c r="F38" s="67" t="s">
        <v>572</v>
      </c>
      <c r="G38" s="67" t="s">
        <v>396</v>
      </c>
      <c r="H38" s="67" t="s">
        <v>573</v>
      </c>
    </row>
    <row r="39" spans="1:8" ht="41.25" x14ac:dyDescent="0.25">
      <c r="A39" s="67" t="s">
        <v>574</v>
      </c>
      <c r="B39" s="54" t="s">
        <v>575</v>
      </c>
      <c r="C39" s="67" t="s">
        <v>576</v>
      </c>
      <c r="D39" s="67" t="s">
        <v>408</v>
      </c>
      <c r="E39" s="67" t="s">
        <v>577</v>
      </c>
      <c r="F39" s="67">
        <v>4230374</v>
      </c>
      <c r="G39" s="67" t="s">
        <v>396</v>
      </c>
      <c r="H39" s="67" t="s">
        <v>578</v>
      </c>
    </row>
    <row r="40" spans="1:8" ht="27.75" x14ac:dyDescent="0.25">
      <c r="A40" s="67" t="s">
        <v>579</v>
      </c>
      <c r="B40" s="54" t="s">
        <v>580</v>
      </c>
      <c r="C40" s="67" t="s">
        <v>581</v>
      </c>
      <c r="D40" s="67" t="s">
        <v>408</v>
      </c>
      <c r="E40" s="67" t="s">
        <v>582</v>
      </c>
      <c r="F40" s="67">
        <v>4221193</v>
      </c>
      <c r="G40" s="67" t="s">
        <v>396</v>
      </c>
      <c r="H40" s="67" t="s">
        <v>494</v>
      </c>
    </row>
    <row r="41" spans="1:8" x14ac:dyDescent="0.25">
      <c r="A41" s="67" t="s">
        <v>583</v>
      </c>
      <c r="B41" s="54" t="s">
        <v>584</v>
      </c>
      <c r="C41" s="67" t="s">
        <v>585</v>
      </c>
      <c r="D41" s="67" t="s">
        <v>13</v>
      </c>
      <c r="E41" s="67"/>
      <c r="F41" s="67"/>
      <c r="G41" s="67" t="s">
        <v>396</v>
      </c>
      <c r="H41" s="67" t="s">
        <v>586</v>
      </c>
    </row>
  </sheetData>
  <autoFilter ref="A1:H41" xr:uid="{00000000-0009-0000-0000-000012000000}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0" customWidth="1"/>
    <col min="5" max="5" width="12.5703125" bestFit="1" customWidth="1"/>
    <col min="6" max="16" width="11.42578125" style="3"/>
  </cols>
  <sheetData>
    <row r="1" spans="1:5" hidden="1" x14ac:dyDescent="0.25">
      <c r="A1" s="22" t="s">
        <v>272</v>
      </c>
      <c r="B1" s="22" t="s">
        <v>247</v>
      </c>
      <c r="C1" s="22" t="s">
        <v>245</v>
      </c>
      <c r="D1" s="22"/>
      <c r="E1" s="22" t="s">
        <v>190</v>
      </c>
    </row>
    <row r="2" spans="1:5" hidden="1" x14ac:dyDescent="0.25">
      <c r="A2" s="23" t="s">
        <v>275</v>
      </c>
      <c r="B2" s="24">
        <v>0.57864357864357863</v>
      </c>
      <c r="C2" s="24">
        <v>0.65798611111111116</v>
      </c>
      <c r="D2" s="24"/>
      <c r="E2" s="25">
        <v>0.59306949363767547</v>
      </c>
    </row>
    <row r="3" spans="1:5" hidden="1" x14ac:dyDescent="0.25">
      <c r="A3" s="15" t="s">
        <v>276</v>
      </c>
      <c r="B3" s="21">
        <v>0.4375</v>
      </c>
      <c r="C3" s="21">
        <v>0.31818181818181818</v>
      </c>
      <c r="D3" s="21"/>
      <c r="E3" s="26">
        <v>0.41363636363636369</v>
      </c>
    </row>
    <row r="4" spans="1:5" hidden="1" x14ac:dyDescent="0.25">
      <c r="A4" s="15" t="s">
        <v>277</v>
      </c>
      <c r="B4" s="21">
        <v>0.51388888888888895</v>
      </c>
      <c r="C4" s="21">
        <v>0.58974358974358976</v>
      </c>
      <c r="D4" s="21"/>
      <c r="E4" s="26">
        <v>0.5442307692307693</v>
      </c>
    </row>
    <row r="5" spans="1:5" ht="15.75" hidden="1" thickBot="1" x14ac:dyDescent="0.3">
      <c r="A5" s="16" t="s">
        <v>278</v>
      </c>
      <c r="B5" s="27"/>
      <c r="C5" s="27">
        <v>0.40340909090909094</v>
      </c>
      <c r="D5" s="27"/>
      <c r="E5" s="28">
        <v>0.40340909090909094</v>
      </c>
    </row>
    <row r="6" spans="1:5" hidden="1" x14ac:dyDescent="0.25">
      <c r="A6" s="29" t="s">
        <v>299</v>
      </c>
      <c r="B6" s="32">
        <f>AVERAGE(B2:B5)</f>
        <v>0.51001082251082253</v>
      </c>
      <c r="C6" s="33">
        <v>0.5172084859584859</v>
      </c>
      <c r="D6" s="44"/>
      <c r="E6" s="34">
        <f>AVERAGE(E2:E5)</f>
        <v>0.48858642935347485</v>
      </c>
    </row>
    <row r="7" spans="1:5" ht="24.75" customHeight="1" x14ac:dyDescent="0.25">
      <c r="A7" s="528" t="s">
        <v>302</v>
      </c>
      <c r="B7" s="529"/>
      <c r="C7" s="529"/>
      <c r="D7" s="529"/>
      <c r="E7" s="530"/>
    </row>
    <row r="8" spans="1:5" ht="25.5" x14ac:dyDescent="0.25">
      <c r="A8" s="38" t="s">
        <v>272</v>
      </c>
      <c r="B8" s="38" t="s">
        <v>244</v>
      </c>
      <c r="C8" s="38" t="s">
        <v>300</v>
      </c>
      <c r="D8" s="38" t="s">
        <v>308</v>
      </c>
      <c r="E8" s="38" t="s">
        <v>301</v>
      </c>
    </row>
    <row r="9" spans="1:5" x14ac:dyDescent="0.25">
      <c r="A9" s="35" t="s">
        <v>275</v>
      </c>
      <c r="B9" s="36">
        <v>119</v>
      </c>
      <c r="C9" s="36">
        <v>72</v>
      </c>
      <c r="D9" s="36">
        <f>B9-C9</f>
        <v>47</v>
      </c>
      <c r="E9" s="37">
        <f>C9/B9</f>
        <v>0.60504201680672265</v>
      </c>
    </row>
    <row r="10" spans="1:5" x14ac:dyDescent="0.25">
      <c r="A10" s="31" t="s">
        <v>276</v>
      </c>
      <c r="B10" s="14">
        <v>54</v>
      </c>
      <c r="C10" s="14">
        <v>20</v>
      </c>
      <c r="D10" s="36">
        <f>B10-C10</f>
        <v>34</v>
      </c>
      <c r="E10" s="30">
        <f>C10/B10</f>
        <v>0.37037037037037035</v>
      </c>
    </row>
    <row r="11" spans="1:5" x14ac:dyDescent="0.25">
      <c r="A11" s="31" t="s">
        <v>277</v>
      </c>
      <c r="B11" s="14">
        <v>43</v>
      </c>
      <c r="C11" s="14">
        <v>26</v>
      </c>
      <c r="D11" s="36">
        <f>B11-C11</f>
        <v>17</v>
      </c>
      <c r="E11" s="30">
        <f>C11/B11</f>
        <v>0.60465116279069764</v>
      </c>
    </row>
    <row r="12" spans="1:5" x14ac:dyDescent="0.25">
      <c r="A12" s="39" t="s">
        <v>278</v>
      </c>
      <c r="B12" s="40">
        <v>47</v>
      </c>
      <c r="C12" s="40">
        <v>23</v>
      </c>
      <c r="D12" s="36">
        <f>B12-C12</f>
        <v>24</v>
      </c>
      <c r="E12" s="41">
        <f>C12/B12</f>
        <v>0.48936170212765956</v>
      </c>
    </row>
    <row r="13" spans="1:5" ht="24.75" customHeight="1" x14ac:dyDescent="0.25">
      <c r="A13" s="42" t="s">
        <v>53</v>
      </c>
      <c r="B13" s="42">
        <f>SUM(B9:B12)</f>
        <v>263</v>
      </c>
      <c r="C13" s="42">
        <f>SUM(C9:C12)</f>
        <v>141</v>
      </c>
      <c r="D13" s="42">
        <f>SUM(D9:D12)</f>
        <v>122</v>
      </c>
      <c r="E13" s="43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CASOS1</vt:lpstr>
      <vt:lpstr>LOC_CA</vt:lpstr>
      <vt:lpstr>ALTAS</vt:lpstr>
      <vt:lpstr>FALL</vt:lpstr>
      <vt:lpstr>FALLE</vt:lpstr>
      <vt:lpstr>ER</vt:lpstr>
      <vt:lpstr>TOTALES</vt:lpstr>
      <vt:lpstr>LOCALIDADES</vt:lpstr>
      <vt:lpstr>UTI</vt:lpstr>
      <vt:lpstr>REG</vt:lpstr>
      <vt:lpstr>CdelU</vt:lpstr>
      <vt:lpstr>LOC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2021-09-28T11:59:42Z</dcterms:modified>
</cp:coreProperties>
</file>